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xmn-my.sharepoint.com/personal/tthompson_baxtermn_gov/Documents/"/>
    </mc:Choice>
  </mc:AlternateContent>
  <xr:revisionPtr revIDLastSave="0" documentId="8_{073E6605-C726-4315-944F-FDC840B03037}" xr6:coauthVersionLast="47" xr6:coauthVersionMax="47" xr10:uidLastSave="{00000000-0000-0000-0000-000000000000}"/>
  <bookViews>
    <workbookView xWindow="-120" yWindow="-120" windowWidth="29040" windowHeight="15720" xr2:uid="{D9F0E7B4-B06C-4781-A38C-D2E7327B1448}"/>
  </bookViews>
  <sheets>
    <sheet name="Annual Summary" sheetId="8" r:id="rId1"/>
    <sheet name="Wells" sheetId="1" r:id="rId2"/>
    <sheet name="WTP" sheetId="2" r:id="rId3"/>
    <sheet name="Water Towers" sheetId="3" r:id="rId4"/>
    <sheet name="Interconnect Building" sheetId="4" r:id="rId5"/>
    <sheet name="Water Mains" sheetId="5" r:id="rId6"/>
    <sheet name="Hydrants" sheetId="6" r:id="rId7"/>
    <sheet name="Plastic Tees" sheetId="7" r:id="rId8"/>
  </sheets>
  <definedNames>
    <definedName name="_xlnm.Print_Area" localSheetId="0">'Annual Summary'!$E$1:$L$19</definedName>
    <definedName name="_xlnm.Print_Area" localSheetId="6">Hydrants!$B$1:$BI$900</definedName>
    <definedName name="_xlnm.Print_Area" localSheetId="4">'Interconnect Building'!$B$1:$BO$31</definedName>
    <definedName name="_xlnm.Print_Area" localSheetId="5">'Water Mains'!$A$1:$S$3826</definedName>
    <definedName name="_xlnm.Print_Area" localSheetId="1">Wells!$B$1:$BO$36</definedName>
    <definedName name="_xlnm.Print_Area" localSheetId="2">WTP!$B$1:$BO$217</definedName>
    <definedName name="_xlnm.Print_Titles" localSheetId="6">Hydrants!$B:$I,Hydrants!$1:$6</definedName>
    <definedName name="_xlnm.Print_Titles" localSheetId="4">'Interconnect Building'!$B:$H,'Interconnect Building'!$1:$6</definedName>
    <definedName name="_xlnm.Print_Titles" localSheetId="5">'Water Mains'!$A:$M,'Water Mains'!$1:$5</definedName>
    <definedName name="_xlnm.Print_Titles" localSheetId="3">'Water Towers'!$A:$G,'Water Towers'!$1:$6</definedName>
    <definedName name="_xlnm.Print_Titles" localSheetId="1">Wells!$B:$F,Wells!$1:$6</definedName>
    <definedName name="_xlnm.Print_Titles" localSheetId="2">WTP!$B:$F,WTP!$1:$6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8" l="1"/>
  <c r="K14" i="8"/>
  <c r="O3825" i="5"/>
  <c r="P3825" i="5"/>
  <c r="Q3825" i="5"/>
  <c r="R3825" i="5"/>
  <c r="S3825" i="5"/>
  <c r="O3826" i="5"/>
  <c r="P3826" i="5"/>
  <c r="Q3826" i="5"/>
  <c r="R3826" i="5"/>
  <c r="S3826" i="5"/>
  <c r="O3827" i="5"/>
  <c r="P3827" i="5" s="1"/>
  <c r="S3827" i="5"/>
  <c r="O3828" i="5"/>
  <c r="P3828" i="5" s="1"/>
  <c r="S3828" i="5"/>
  <c r="O3829" i="5"/>
  <c r="P3829" i="5"/>
  <c r="Q3829" i="5"/>
  <c r="R3829" i="5"/>
  <c r="S3829" i="5"/>
  <c r="O3830" i="5"/>
  <c r="P3830" i="5"/>
  <c r="Q3830" i="5"/>
  <c r="R3830" i="5"/>
  <c r="S3830" i="5"/>
  <c r="O3831" i="5"/>
  <c r="P3831" i="5" s="1"/>
  <c r="S3831" i="5"/>
  <c r="O3832" i="5"/>
  <c r="P3832" i="5" s="1"/>
  <c r="S3832" i="5"/>
  <c r="O3833" i="5"/>
  <c r="P3833" i="5"/>
  <c r="Q3833" i="5"/>
  <c r="R3833" i="5"/>
  <c r="S3833" i="5"/>
  <c r="O3834" i="5"/>
  <c r="P3834" i="5"/>
  <c r="Q3834" i="5"/>
  <c r="R3834" i="5"/>
  <c r="S3834" i="5"/>
  <c r="O3835" i="5"/>
  <c r="P3835" i="5" s="1"/>
  <c r="S3835" i="5"/>
  <c r="N3826" i="5"/>
  <c r="N3827" i="5"/>
  <c r="N3828" i="5"/>
  <c r="N3829" i="5"/>
  <c r="N3830" i="5"/>
  <c r="N3831" i="5"/>
  <c r="N3832" i="5"/>
  <c r="N3833" i="5"/>
  <c r="N3834" i="5"/>
  <c r="N3835" i="5"/>
  <c r="F15" i="8"/>
  <c r="P898" i="6"/>
  <c r="Q898" i="6"/>
  <c r="R898" i="6"/>
  <c r="S898" i="6"/>
  <c r="T898" i="6"/>
  <c r="U898" i="6"/>
  <c r="V898" i="6"/>
  <c r="W898" i="6"/>
  <c r="X898" i="6"/>
  <c r="Y898" i="6"/>
  <c r="Z898" i="6"/>
  <c r="AA898" i="6"/>
  <c r="AB898" i="6"/>
  <c r="AC898" i="6"/>
  <c r="AD898" i="6"/>
  <c r="AE898" i="6"/>
  <c r="AF898" i="6"/>
  <c r="AG898" i="6"/>
  <c r="AH898" i="6"/>
  <c r="AI898" i="6"/>
  <c r="AJ898" i="6"/>
  <c r="AK898" i="6"/>
  <c r="AL898" i="6"/>
  <c r="AM898" i="6"/>
  <c r="AN898" i="6"/>
  <c r="AO898" i="6"/>
  <c r="AP898" i="6"/>
  <c r="AQ898" i="6"/>
  <c r="AR898" i="6"/>
  <c r="AS898" i="6"/>
  <c r="AT898" i="6"/>
  <c r="AU898" i="6"/>
  <c r="AV898" i="6"/>
  <c r="AW898" i="6"/>
  <c r="AX898" i="6"/>
  <c r="AY898" i="6"/>
  <c r="AZ898" i="6"/>
  <c r="BA898" i="6"/>
  <c r="BB898" i="6"/>
  <c r="BC898" i="6"/>
  <c r="BD898" i="6"/>
  <c r="BE898" i="6"/>
  <c r="BF898" i="6"/>
  <c r="BG898" i="6"/>
  <c r="BH898" i="6"/>
  <c r="BI898" i="6"/>
  <c r="O898" i="6"/>
  <c r="N898" i="6"/>
  <c r="M898" i="6"/>
  <c r="L898" i="6"/>
  <c r="BI897" i="6"/>
  <c r="BH897" i="6"/>
  <c r="BG897" i="6"/>
  <c r="BF897" i="6"/>
  <c r="BD897" i="6"/>
  <c r="BC897" i="6"/>
  <c r="BB897" i="6"/>
  <c r="BA897" i="6"/>
  <c r="AZ897" i="6"/>
  <c r="AY897" i="6"/>
  <c r="AX897" i="6"/>
  <c r="AW897" i="6"/>
  <c r="AV897" i="6"/>
  <c r="AT897" i="6"/>
  <c r="AS897" i="6"/>
  <c r="AR897" i="6"/>
  <c r="AQ897" i="6"/>
  <c r="AP897" i="6"/>
  <c r="AO897" i="6"/>
  <c r="AN897" i="6"/>
  <c r="AM897" i="6"/>
  <c r="AL897" i="6"/>
  <c r="AJ897" i="6"/>
  <c r="AI897" i="6"/>
  <c r="AH897" i="6"/>
  <c r="AG897" i="6"/>
  <c r="AF897" i="6"/>
  <c r="AE897" i="6"/>
  <c r="AD897" i="6"/>
  <c r="AC897" i="6"/>
  <c r="AB897" i="6"/>
  <c r="Z897" i="6"/>
  <c r="Y897" i="6"/>
  <c r="X897" i="6"/>
  <c r="W897" i="6"/>
  <c r="V897" i="6"/>
  <c r="U897" i="6"/>
  <c r="T897" i="6"/>
  <c r="S897" i="6"/>
  <c r="R897" i="6"/>
  <c r="P897" i="6"/>
  <c r="M897" i="6"/>
  <c r="L897" i="6"/>
  <c r="N897" i="6" s="1"/>
  <c r="O897" i="6" s="1"/>
  <c r="J14" i="8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T26" i="2"/>
  <c r="K208" i="2"/>
  <c r="L208" i="2" s="1"/>
  <c r="U204" i="2"/>
  <c r="U160" i="2"/>
  <c r="J96" i="2"/>
  <c r="K161" i="2"/>
  <c r="L161" i="2" s="1"/>
  <c r="J101" i="2"/>
  <c r="K101" i="2" s="1"/>
  <c r="J92" i="2"/>
  <c r="K92" i="2" s="1"/>
  <c r="L92" i="2" s="1"/>
  <c r="J106" i="2"/>
  <c r="K106" i="2" s="1"/>
  <c r="J49" i="3"/>
  <c r="K49" i="3" s="1"/>
  <c r="L49" i="3" s="1"/>
  <c r="J48" i="3"/>
  <c r="K48" i="3" s="1"/>
  <c r="L48" i="3" s="1"/>
  <c r="J33" i="3"/>
  <c r="K33" i="3" s="1"/>
  <c r="J37" i="3"/>
  <c r="K37" i="3" s="1"/>
  <c r="J20" i="3"/>
  <c r="K20" i="3" s="1"/>
  <c r="L20" i="3" s="1"/>
  <c r="U20" i="3" s="1"/>
  <c r="U24" i="4"/>
  <c r="J24" i="4"/>
  <c r="K24" i="4" s="1"/>
  <c r="L2" i="7" a="1"/>
  <c r="L2" i="7" s="1"/>
  <c r="P2" i="6" a="1"/>
  <c r="P2" i="6" s="1"/>
  <c r="M2" i="5" a="1"/>
  <c r="M2" i="5" s="1"/>
  <c r="L2" i="4" a="1"/>
  <c r="L2" i="4" s="1"/>
  <c r="L2" i="3" a="1"/>
  <c r="L2" i="3" s="1"/>
  <c r="L2" i="2" a="1"/>
  <c r="L2" i="2" s="1"/>
  <c r="L2" i="1" a="1"/>
  <c r="L2" i="1" s="1"/>
  <c r="I14" i="8"/>
  <c r="H14" i="8"/>
  <c r="G14" i="8"/>
  <c r="F14" i="8"/>
  <c r="G9" i="8"/>
  <c r="Q3832" i="5" l="1"/>
  <c r="R3832" i="5" s="1"/>
  <c r="Q3827" i="5"/>
  <c r="R3827" i="5"/>
  <c r="Q3831" i="5"/>
  <c r="R3831" i="5" s="1"/>
  <c r="Q3835" i="5"/>
  <c r="R3835" i="5" s="1"/>
  <c r="Q3828" i="5"/>
  <c r="R3828" i="5"/>
  <c r="BE897" i="6"/>
  <c r="AK897" i="6"/>
  <c r="Q897" i="6"/>
  <c r="AU897" i="6"/>
  <c r="AA897" i="6"/>
  <c r="U208" i="2"/>
  <c r="K96" i="2"/>
  <c r="L96" i="2" s="1"/>
  <c r="U161" i="2"/>
  <c r="L101" i="2"/>
  <c r="L106" i="2"/>
  <c r="L33" i="3"/>
  <c r="U33" i="3" s="1"/>
  <c r="L37" i="3"/>
  <c r="U37" i="3" s="1"/>
  <c r="L24" i="4"/>
  <c r="H9" i="8"/>
  <c r="U96" i="2" l="1"/>
  <c r="U106" i="2"/>
  <c r="I9" i="8"/>
  <c r="J9" i="8" l="1"/>
  <c r="K9" i="8" s="1"/>
  <c r="N3" i="6" l="1"/>
  <c r="K3" i="6"/>
  <c r="I2" i="5"/>
  <c r="I3" i="5"/>
  <c r="L3" i="4"/>
  <c r="I3" i="4"/>
  <c r="L3" i="3"/>
  <c r="I3" i="3"/>
  <c r="L3" i="2"/>
  <c r="I3" i="2"/>
  <c r="Q208" i="2" s="1"/>
  <c r="G10" i="7"/>
  <c r="P6" i="7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AB6" i="7" s="1"/>
  <c r="AC6" i="7" s="1"/>
  <c r="AD6" i="7" s="1"/>
  <c r="AE6" i="7" s="1"/>
  <c r="AF6" i="7" s="1"/>
  <c r="AG6" i="7" s="1"/>
  <c r="AH6" i="7" s="1"/>
  <c r="AI6" i="7" s="1"/>
  <c r="AJ6" i="7" s="1"/>
  <c r="AK6" i="7" s="1"/>
  <c r="AL6" i="7" s="1"/>
  <c r="AM6" i="7" s="1"/>
  <c r="AN6" i="7" s="1"/>
  <c r="AO6" i="7" s="1"/>
  <c r="AP6" i="7" s="1"/>
  <c r="AQ6" i="7" s="1"/>
  <c r="AR6" i="7" s="1"/>
  <c r="AS6" i="7" s="1"/>
  <c r="AT6" i="7" s="1"/>
  <c r="AU6" i="7" s="1"/>
  <c r="AV6" i="7" s="1"/>
  <c r="AW6" i="7" s="1"/>
  <c r="AX6" i="7" s="1"/>
  <c r="AY6" i="7" s="1"/>
  <c r="AZ6" i="7" s="1"/>
  <c r="BA6" i="7" s="1"/>
  <c r="BB6" i="7" s="1"/>
  <c r="O6" i="7"/>
  <c r="M899" i="6"/>
  <c r="L899" i="6"/>
  <c r="N899" i="6" s="1"/>
  <c r="O899" i="6" s="1"/>
  <c r="M896" i="6"/>
  <c r="L896" i="6"/>
  <c r="N896" i="6" s="1"/>
  <c r="O896" i="6" s="1"/>
  <c r="M895" i="6"/>
  <c r="L895" i="6"/>
  <c r="N895" i="6" s="1"/>
  <c r="O895" i="6" s="1"/>
  <c r="M894" i="6"/>
  <c r="L894" i="6"/>
  <c r="N894" i="6" s="1"/>
  <c r="O894" i="6" s="1"/>
  <c r="M893" i="6"/>
  <c r="L893" i="6"/>
  <c r="N893" i="6" s="1"/>
  <c r="O893" i="6" s="1"/>
  <c r="M892" i="6"/>
  <c r="L892" i="6"/>
  <c r="M891" i="6"/>
  <c r="N891" i="6" s="1"/>
  <c r="O891" i="6" s="1"/>
  <c r="L891" i="6"/>
  <c r="M890" i="6"/>
  <c r="L890" i="6"/>
  <c r="M889" i="6"/>
  <c r="N889" i="6" s="1"/>
  <c r="O889" i="6" s="1"/>
  <c r="L889" i="6"/>
  <c r="M888" i="6"/>
  <c r="L888" i="6"/>
  <c r="N888" i="6" s="1"/>
  <c r="O888" i="6" s="1"/>
  <c r="M887" i="6"/>
  <c r="L887" i="6"/>
  <c r="N887" i="6" s="1"/>
  <c r="O887" i="6" s="1"/>
  <c r="M886" i="6"/>
  <c r="L886" i="6"/>
  <c r="M885" i="6"/>
  <c r="L885" i="6"/>
  <c r="N885" i="6" s="1"/>
  <c r="O885" i="6" s="1"/>
  <c r="M884" i="6"/>
  <c r="L884" i="6"/>
  <c r="N883" i="6"/>
  <c r="O883" i="6" s="1"/>
  <c r="M883" i="6"/>
  <c r="L883" i="6"/>
  <c r="M882" i="6"/>
  <c r="L882" i="6"/>
  <c r="M881" i="6"/>
  <c r="L881" i="6"/>
  <c r="M880" i="6"/>
  <c r="L880" i="6"/>
  <c r="M879" i="6"/>
  <c r="L879" i="6"/>
  <c r="N879" i="6" s="1"/>
  <c r="O879" i="6" s="1"/>
  <c r="M878" i="6"/>
  <c r="L878" i="6"/>
  <c r="M877" i="6"/>
  <c r="L877" i="6"/>
  <c r="M876" i="6"/>
  <c r="L876" i="6"/>
  <c r="M875" i="6"/>
  <c r="L875" i="6"/>
  <c r="N875" i="6" s="1"/>
  <c r="O875" i="6" s="1"/>
  <c r="N874" i="6"/>
  <c r="O874" i="6" s="1"/>
  <c r="M874" i="6"/>
  <c r="L874" i="6"/>
  <c r="M873" i="6"/>
  <c r="L873" i="6"/>
  <c r="M872" i="6"/>
  <c r="L872" i="6"/>
  <c r="M871" i="6"/>
  <c r="L871" i="6"/>
  <c r="M870" i="6"/>
  <c r="L870" i="6"/>
  <c r="M869" i="6"/>
  <c r="N869" i="6" s="1"/>
  <c r="O869" i="6" s="1"/>
  <c r="L869" i="6"/>
  <c r="M868" i="6"/>
  <c r="L868" i="6"/>
  <c r="M867" i="6"/>
  <c r="L867" i="6"/>
  <c r="N867" i="6" s="1"/>
  <c r="O867" i="6" s="1"/>
  <c r="M866" i="6"/>
  <c r="L866" i="6"/>
  <c r="M865" i="6"/>
  <c r="L865" i="6"/>
  <c r="M864" i="6"/>
  <c r="L864" i="6"/>
  <c r="M863" i="6"/>
  <c r="L863" i="6"/>
  <c r="N863" i="6" s="1"/>
  <c r="O863" i="6" s="1"/>
  <c r="M862" i="6"/>
  <c r="L862" i="6"/>
  <c r="M861" i="6"/>
  <c r="L861" i="6"/>
  <c r="M860" i="6"/>
  <c r="L860" i="6"/>
  <c r="N860" i="6" s="1"/>
  <c r="O860" i="6" s="1"/>
  <c r="M859" i="6"/>
  <c r="L859" i="6"/>
  <c r="N859" i="6" s="1"/>
  <c r="O859" i="6" s="1"/>
  <c r="M858" i="6"/>
  <c r="N858" i="6" s="1"/>
  <c r="O858" i="6" s="1"/>
  <c r="L858" i="6"/>
  <c r="M857" i="6"/>
  <c r="L857" i="6"/>
  <c r="M856" i="6"/>
  <c r="L856" i="6"/>
  <c r="M855" i="6"/>
  <c r="L855" i="6"/>
  <c r="M854" i="6"/>
  <c r="N854" i="6" s="1"/>
  <c r="O854" i="6" s="1"/>
  <c r="L854" i="6"/>
  <c r="M853" i="6"/>
  <c r="L853" i="6"/>
  <c r="M852" i="6"/>
  <c r="L852" i="6"/>
  <c r="N852" i="6" s="1"/>
  <c r="O852" i="6" s="1"/>
  <c r="M851" i="6"/>
  <c r="L851" i="6"/>
  <c r="M850" i="6"/>
  <c r="L850" i="6"/>
  <c r="N850" i="6" s="1"/>
  <c r="O850" i="6" s="1"/>
  <c r="M849" i="6"/>
  <c r="L849" i="6"/>
  <c r="M848" i="6"/>
  <c r="N848" i="6" s="1"/>
  <c r="O848" i="6" s="1"/>
  <c r="L848" i="6"/>
  <c r="M847" i="6"/>
  <c r="L847" i="6"/>
  <c r="N847" i="6" s="1"/>
  <c r="O847" i="6" s="1"/>
  <c r="M846" i="6"/>
  <c r="L846" i="6"/>
  <c r="M845" i="6"/>
  <c r="L845" i="6"/>
  <c r="M844" i="6"/>
  <c r="N844" i="6" s="1"/>
  <c r="O844" i="6" s="1"/>
  <c r="L844" i="6"/>
  <c r="M843" i="6"/>
  <c r="L843" i="6"/>
  <c r="N843" i="6" s="1"/>
  <c r="O843" i="6" s="1"/>
  <c r="M842" i="6"/>
  <c r="L842" i="6"/>
  <c r="M841" i="6"/>
  <c r="L841" i="6"/>
  <c r="M840" i="6"/>
  <c r="L840" i="6"/>
  <c r="M839" i="6"/>
  <c r="L839" i="6"/>
  <c r="M838" i="6"/>
  <c r="L838" i="6"/>
  <c r="N838" i="6" s="1"/>
  <c r="O838" i="6" s="1"/>
  <c r="M837" i="6"/>
  <c r="L837" i="6"/>
  <c r="N836" i="6"/>
  <c r="O836" i="6" s="1"/>
  <c r="M836" i="6"/>
  <c r="L836" i="6"/>
  <c r="M835" i="6"/>
  <c r="L835" i="6"/>
  <c r="N835" i="6" s="1"/>
  <c r="O835" i="6" s="1"/>
  <c r="M834" i="6"/>
  <c r="L834" i="6"/>
  <c r="M833" i="6"/>
  <c r="L833" i="6"/>
  <c r="M832" i="6"/>
  <c r="N832" i="6" s="1"/>
  <c r="O832" i="6" s="1"/>
  <c r="L832" i="6"/>
  <c r="M831" i="6"/>
  <c r="L831" i="6"/>
  <c r="M830" i="6"/>
  <c r="L830" i="6"/>
  <c r="N829" i="6"/>
  <c r="O829" i="6" s="1"/>
  <c r="M829" i="6"/>
  <c r="L829" i="6"/>
  <c r="M828" i="6"/>
  <c r="L828" i="6"/>
  <c r="N828" i="6" s="1"/>
  <c r="O828" i="6" s="1"/>
  <c r="M827" i="6"/>
  <c r="L827" i="6"/>
  <c r="M826" i="6"/>
  <c r="L826" i="6"/>
  <c r="M825" i="6"/>
  <c r="L825" i="6"/>
  <c r="M824" i="6"/>
  <c r="L824" i="6"/>
  <c r="M823" i="6"/>
  <c r="L823" i="6"/>
  <c r="N823" i="6" s="1"/>
  <c r="O823" i="6" s="1"/>
  <c r="M822" i="6"/>
  <c r="L822" i="6"/>
  <c r="M821" i="6"/>
  <c r="L821" i="6"/>
  <c r="N821" i="6" s="1"/>
  <c r="O821" i="6" s="1"/>
  <c r="M820" i="6"/>
  <c r="L820" i="6"/>
  <c r="N820" i="6" s="1"/>
  <c r="O820" i="6" s="1"/>
  <c r="M819" i="6"/>
  <c r="L819" i="6"/>
  <c r="M818" i="6"/>
  <c r="N818" i="6" s="1"/>
  <c r="O818" i="6" s="1"/>
  <c r="L818" i="6"/>
  <c r="M817" i="6"/>
  <c r="L817" i="6"/>
  <c r="M816" i="6"/>
  <c r="L816" i="6"/>
  <c r="M815" i="6"/>
  <c r="N815" i="6" s="1"/>
  <c r="O815" i="6" s="1"/>
  <c r="L815" i="6"/>
  <c r="M814" i="6"/>
  <c r="N814" i="6" s="1"/>
  <c r="O814" i="6" s="1"/>
  <c r="L814" i="6"/>
  <c r="M813" i="6"/>
  <c r="L813" i="6"/>
  <c r="N813" i="6" s="1"/>
  <c r="O813" i="6" s="1"/>
  <c r="M812" i="6"/>
  <c r="L812" i="6"/>
  <c r="N812" i="6" s="1"/>
  <c r="O812" i="6" s="1"/>
  <c r="M811" i="6"/>
  <c r="L811" i="6"/>
  <c r="M810" i="6"/>
  <c r="L810" i="6"/>
  <c r="M809" i="6"/>
  <c r="L809" i="6"/>
  <c r="M808" i="6"/>
  <c r="L808" i="6"/>
  <c r="N807" i="6"/>
  <c r="O807" i="6" s="1"/>
  <c r="M807" i="6"/>
  <c r="L807" i="6"/>
  <c r="M806" i="6"/>
  <c r="N806" i="6" s="1"/>
  <c r="O806" i="6" s="1"/>
  <c r="L806" i="6"/>
  <c r="M805" i="6"/>
  <c r="L805" i="6"/>
  <c r="M804" i="6"/>
  <c r="N804" i="6" s="1"/>
  <c r="O804" i="6" s="1"/>
  <c r="L804" i="6"/>
  <c r="M803" i="6"/>
  <c r="L803" i="6"/>
  <c r="M802" i="6"/>
  <c r="L802" i="6"/>
  <c r="M801" i="6"/>
  <c r="L801" i="6"/>
  <c r="N801" i="6" s="1"/>
  <c r="O801" i="6" s="1"/>
  <c r="N800" i="6"/>
  <c r="O800" i="6" s="1"/>
  <c r="M800" i="6"/>
  <c r="L800" i="6"/>
  <c r="M799" i="6"/>
  <c r="N799" i="6" s="1"/>
  <c r="O799" i="6" s="1"/>
  <c r="L799" i="6"/>
  <c r="M798" i="6"/>
  <c r="L798" i="6"/>
  <c r="N798" i="6" s="1"/>
  <c r="O798" i="6" s="1"/>
  <c r="M797" i="6"/>
  <c r="L797" i="6"/>
  <c r="M796" i="6"/>
  <c r="L796" i="6"/>
  <c r="M795" i="6"/>
  <c r="L795" i="6"/>
  <c r="M794" i="6"/>
  <c r="L794" i="6"/>
  <c r="N794" i="6" s="1"/>
  <c r="O794" i="6" s="1"/>
  <c r="M793" i="6"/>
  <c r="L793" i="6"/>
  <c r="M792" i="6"/>
  <c r="L792" i="6"/>
  <c r="N792" i="6" s="1"/>
  <c r="O792" i="6" s="1"/>
  <c r="M791" i="6"/>
  <c r="L791" i="6"/>
  <c r="M790" i="6"/>
  <c r="L790" i="6"/>
  <c r="N790" i="6" s="1"/>
  <c r="O790" i="6" s="1"/>
  <c r="M789" i="6"/>
  <c r="L789" i="6"/>
  <c r="M788" i="6"/>
  <c r="N788" i="6" s="1"/>
  <c r="O788" i="6" s="1"/>
  <c r="L788" i="6"/>
  <c r="M787" i="6"/>
  <c r="L787" i="6"/>
  <c r="M786" i="6"/>
  <c r="L786" i="6"/>
  <c r="N786" i="6" s="1"/>
  <c r="O786" i="6" s="1"/>
  <c r="M785" i="6"/>
  <c r="L785" i="6"/>
  <c r="N785" i="6" s="1"/>
  <c r="O785" i="6" s="1"/>
  <c r="M784" i="6"/>
  <c r="N784" i="6" s="1"/>
  <c r="O784" i="6" s="1"/>
  <c r="L784" i="6"/>
  <c r="M783" i="6"/>
  <c r="L783" i="6"/>
  <c r="M782" i="6"/>
  <c r="L782" i="6"/>
  <c r="M781" i="6"/>
  <c r="L781" i="6"/>
  <c r="N781" i="6" s="1"/>
  <c r="O781" i="6" s="1"/>
  <c r="M780" i="6"/>
  <c r="N780" i="6" s="1"/>
  <c r="O780" i="6" s="1"/>
  <c r="L780" i="6"/>
  <c r="M779" i="6"/>
  <c r="L779" i="6"/>
  <c r="M778" i="6"/>
  <c r="L778" i="6"/>
  <c r="N778" i="6" s="1"/>
  <c r="O778" i="6" s="1"/>
  <c r="M777" i="6"/>
  <c r="L777" i="6"/>
  <c r="N777" i="6" s="1"/>
  <c r="O777" i="6" s="1"/>
  <c r="M776" i="6"/>
  <c r="L776" i="6"/>
  <c r="N776" i="6" s="1"/>
  <c r="O776" i="6" s="1"/>
  <c r="M775" i="6"/>
  <c r="L775" i="6"/>
  <c r="N775" i="6" s="1"/>
  <c r="O775" i="6" s="1"/>
  <c r="M774" i="6"/>
  <c r="L774" i="6"/>
  <c r="M773" i="6"/>
  <c r="L773" i="6"/>
  <c r="M772" i="6"/>
  <c r="L772" i="6"/>
  <c r="M771" i="6"/>
  <c r="L771" i="6"/>
  <c r="M770" i="6"/>
  <c r="L770" i="6"/>
  <c r="N770" i="6" s="1"/>
  <c r="O770" i="6" s="1"/>
  <c r="M769" i="6"/>
  <c r="N769" i="6" s="1"/>
  <c r="O769" i="6" s="1"/>
  <c r="L769" i="6"/>
  <c r="M768" i="6"/>
  <c r="L768" i="6"/>
  <c r="M767" i="6"/>
  <c r="L767" i="6"/>
  <c r="N767" i="6" s="1"/>
  <c r="O767" i="6" s="1"/>
  <c r="M766" i="6"/>
  <c r="L766" i="6"/>
  <c r="M765" i="6"/>
  <c r="L765" i="6"/>
  <c r="N765" i="6" s="1"/>
  <c r="O765" i="6" s="1"/>
  <c r="M764" i="6"/>
  <c r="L764" i="6"/>
  <c r="M763" i="6"/>
  <c r="L763" i="6"/>
  <c r="M762" i="6"/>
  <c r="L762" i="6"/>
  <c r="N762" i="6" s="1"/>
  <c r="O762" i="6" s="1"/>
  <c r="M761" i="6"/>
  <c r="L761" i="6"/>
  <c r="M760" i="6"/>
  <c r="L760" i="6"/>
  <c r="M759" i="6"/>
  <c r="L759" i="6"/>
  <c r="N759" i="6" s="1"/>
  <c r="O759" i="6" s="1"/>
  <c r="M758" i="6"/>
  <c r="L758" i="6"/>
  <c r="M757" i="6"/>
  <c r="L757" i="6"/>
  <c r="N757" i="6" s="1"/>
  <c r="O757" i="6" s="1"/>
  <c r="M756" i="6"/>
  <c r="L756" i="6"/>
  <c r="M755" i="6"/>
  <c r="L755" i="6"/>
  <c r="M754" i="6"/>
  <c r="L754" i="6"/>
  <c r="M753" i="6"/>
  <c r="L753" i="6"/>
  <c r="N752" i="6"/>
  <c r="O752" i="6" s="1"/>
  <c r="M752" i="6"/>
  <c r="L752" i="6"/>
  <c r="M751" i="6"/>
  <c r="L751" i="6"/>
  <c r="M750" i="6"/>
  <c r="N750" i="6" s="1"/>
  <c r="O750" i="6" s="1"/>
  <c r="L750" i="6"/>
  <c r="M749" i="6"/>
  <c r="L749" i="6"/>
  <c r="N749" i="6" s="1"/>
  <c r="O749" i="6" s="1"/>
  <c r="M748" i="6"/>
  <c r="L748" i="6"/>
  <c r="N748" i="6" s="1"/>
  <c r="O748" i="6" s="1"/>
  <c r="M747" i="6"/>
  <c r="L747" i="6"/>
  <c r="M746" i="6"/>
  <c r="L746" i="6"/>
  <c r="M745" i="6"/>
  <c r="L745" i="6"/>
  <c r="M744" i="6"/>
  <c r="L744" i="6"/>
  <c r="N744" i="6" s="1"/>
  <c r="O744" i="6" s="1"/>
  <c r="M743" i="6"/>
  <c r="L743" i="6"/>
  <c r="M742" i="6"/>
  <c r="N742" i="6" s="1"/>
  <c r="O742" i="6" s="1"/>
  <c r="L742" i="6"/>
  <c r="M741" i="6"/>
  <c r="L741" i="6"/>
  <c r="M740" i="6"/>
  <c r="L740" i="6"/>
  <c r="N740" i="6" s="1"/>
  <c r="O740" i="6" s="1"/>
  <c r="M739" i="6"/>
  <c r="L739" i="6"/>
  <c r="M738" i="6"/>
  <c r="L738" i="6"/>
  <c r="M737" i="6"/>
  <c r="L737" i="6"/>
  <c r="M736" i="6"/>
  <c r="N736" i="6" s="1"/>
  <c r="O736" i="6" s="1"/>
  <c r="L736" i="6"/>
  <c r="O735" i="6"/>
  <c r="M735" i="6"/>
  <c r="L735" i="6"/>
  <c r="N735" i="6" s="1"/>
  <c r="M734" i="6"/>
  <c r="N734" i="6" s="1"/>
  <c r="O734" i="6" s="1"/>
  <c r="L734" i="6"/>
  <c r="M733" i="6"/>
  <c r="L733" i="6"/>
  <c r="M732" i="6"/>
  <c r="N732" i="6" s="1"/>
  <c r="O732" i="6" s="1"/>
  <c r="L732" i="6"/>
  <c r="M731" i="6"/>
  <c r="L731" i="6"/>
  <c r="M730" i="6"/>
  <c r="L730" i="6"/>
  <c r="M729" i="6"/>
  <c r="L729" i="6"/>
  <c r="N729" i="6" s="1"/>
  <c r="O729" i="6" s="1"/>
  <c r="M728" i="6"/>
  <c r="L728" i="6"/>
  <c r="M727" i="6"/>
  <c r="L727" i="6"/>
  <c r="M726" i="6"/>
  <c r="L726" i="6"/>
  <c r="M725" i="6"/>
  <c r="L725" i="6"/>
  <c r="N725" i="6" s="1"/>
  <c r="O725" i="6" s="1"/>
  <c r="N724" i="6"/>
  <c r="O724" i="6" s="1"/>
  <c r="M724" i="6"/>
  <c r="L724" i="6"/>
  <c r="M723" i="6"/>
  <c r="L723" i="6"/>
  <c r="N723" i="6" s="1"/>
  <c r="O723" i="6" s="1"/>
  <c r="M722" i="6"/>
  <c r="L722" i="6"/>
  <c r="M721" i="6"/>
  <c r="N721" i="6" s="1"/>
  <c r="O721" i="6" s="1"/>
  <c r="L721" i="6"/>
  <c r="M720" i="6"/>
  <c r="L720" i="6"/>
  <c r="M719" i="6"/>
  <c r="L719" i="6"/>
  <c r="M718" i="6"/>
  <c r="L718" i="6"/>
  <c r="N718" i="6" s="1"/>
  <c r="O718" i="6" s="1"/>
  <c r="M717" i="6"/>
  <c r="L717" i="6"/>
  <c r="M716" i="6"/>
  <c r="L716" i="6"/>
  <c r="N716" i="6" s="1"/>
  <c r="O716" i="6" s="1"/>
  <c r="M715" i="6"/>
  <c r="L715" i="6"/>
  <c r="M714" i="6"/>
  <c r="L714" i="6"/>
  <c r="M713" i="6"/>
  <c r="N713" i="6" s="1"/>
  <c r="O713" i="6" s="1"/>
  <c r="L713" i="6"/>
  <c r="M712" i="6"/>
  <c r="L712" i="6"/>
  <c r="N712" i="6" s="1"/>
  <c r="O712" i="6" s="1"/>
  <c r="M711" i="6"/>
  <c r="L711" i="6"/>
  <c r="M710" i="6"/>
  <c r="L710" i="6"/>
  <c r="N710" i="6" s="1"/>
  <c r="O710" i="6" s="1"/>
  <c r="M709" i="6"/>
  <c r="L709" i="6"/>
  <c r="N709" i="6" s="1"/>
  <c r="O709" i="6" s="1"/>
  <c r="M708" i="6"/>
  <c r="L708" i="6"/>
  <c r="N708" i="6" s="1"/>
  <c r="O708" i="6" s="1"/>
  <c r="M707" i="6"/>
  <c r="L707" i="6"/>
  <c r="M706" i="6"/>
  <c r="L706" i="6"/>
  <c r="N706" i="6" s="1"/>
  <c r="O706" i="6" s="1"/>
  <c r="M705" i="6"/>
  <c r="L705" i="6"/>
  <c r="N705" i="6" s="1"/>
  <c r="O705" i="6" s="1"/>
  <c r="M704" i="6"/>
  <c r="N704" i="6" s="1"/>
  <c r="O704" i="6" s="1"/>
  <c r="L704" i="6"/>
  <c r="M703" i="6"/>
  <c r="N703" i="6" s="1"/>
  <c r="O703" i="6" s="1"/>
  <c r="L703" i="6"/>
  <c r="M702" i="6"/>
  <c r="L702" i="6"/>
  <c r="M701" i="6"/>
  <c r="L701" i="6"/>
  <c r="M700" i="6"/>
  <c r="N700" i="6" s="1"/>
  <c r="O700" i="6" s="1"/>
  <c r="L700" i="6"/>
  <c r="M699" i="6"/>
  <c r="L699" i="6"/>
  <c r="M698" i="6"/>
  <c r="L698" i="6"/>
  <c r="N698" i="6" s="1"/>
  <c r="O698" i="6" s="1"/>
  <c r="M697" i="6"/>
  <c r="L697" i="6"/>
  <c r="M696" i="6"/>
  <c r="L696" i="6"/>
  <c r="M695" i="6"/>
  <c r="L695" i="6"/>
  <c r="N695" i="6" s="1"/>
  <c r="O695" i="6" s="1"/>
  <c r="M694" i="6"/>
  <c r="L694" i="6"/>
  <c r="N694" i="6" s="1"/>
  <c r="O694" i="6" s="1"/>
  <c r="M693" i="6"/>
  <c r="L693" i="6"/>
  <c r="N693" i="6" s="1"/>
  <c r="O693" i="6" s="1"/>
  <c r="M692" i="6"/>
  <c r="L692" i="6"/>
  <c r="M691" i="6"/>
  <c r="L691" i="6"/>
  <c r="N691" i="6" s="1"/>
  <c r="O691" i="6" s="1"/>
  <c r="M690" i="6"/>
  <c r="L690" i="6"/>
  <c r="N690" i="6" s="1"/>
  <c r="O690" i="6" s="1"/>
  <c r="M689" i="6"/>
  <c r="L689" i="6"/>
  <c r="N689" i="6" s="1"/>
  <c r="O689" i="6" s="1"/>
  <c r="M688" i="6"/>
  <c r="L688" i="6"/>
  <c r="N687" i="6"/>
  <c r="O687" i="6" s="1"/>
  <c r="M687" i="6"/>
  <c r="L687" i="6"/>
  <c r="M686" i="6"/>
  <c r="L686" i="6"/>
  <c r="N686" i="6" s="1"/>
  <c r="O686" i="6" s="1"/>
  <c r="M685" i="6"/>
  <c r="L685" i="6"/>
  <c r="N685" i="6" s="1"/>
  <c r="O685" i="6" s="1"/>
  <c r="M684" i="6"/>
  <c r="L684" i="6"/>
  <c r="M683" i="6"/>
  <c r="L683" i="6"/>
  <c r="M682" i="6"/>
  <c r="L682" i="6"/>
  <c r="N682" i="6" s="1"/>
  <c r="O682" i="6" s="1"/>
  <c r="M681" i="6"/>
  <c r="L681" i="6"/>
  <c r="N680" i="6"/>
  <c r="O680" i="6" s="1"/>
  <c r="M680" i="6"/>
  <c r="L680" i="6"/>
  <c r="M679" i="6"/>
  <c r="L679" i="6"/>
  <c r="M678" i="6"/>
  <c r="L678" i="6"/>
  <c r="N678" i="6" s="1"/>
  <c r="O678" i="6" s="1"/>
  <c r="M677" i="6"/>
  <c r="L677" i="6"/>
  <c r="M676" i="6"/>
  <c r="L676" i="6"/>
  <c r="N676" i="6" s="1"/>
  <c r="O676" i="6" s="1"/>
  <c r="M675" i="6"/>
  <c r="L675" i="6"/>
  <c r="N675" i="6" s="1"/>
  <c r="O675" i="6" s="1"/>
  <c r="M674" i="6"/>
  <c r="L674" i="6"/>
  <c r="N674" i="6" s="1"/>
  <c r="O674" i="6" s="1"/>
  <c r="M673" i="6"/>
  <c r="L673" i="6"/>
  <c r="M672" i="6"/>
  <c r="L672" i="6"/>
  <c r="M671" i="6"/>
  <c r="L671" i="6"/>
  <c r="M670" i="6"/>
  <c r="L670" i="6"/>
  <c r="N670" i="6" s="1"/>
  <c r="O670" i="6" s="1"/>
  <c r="M669" i="6"/>
  <c r="L669" i="6"/>
  <c r="M668" i="6"/>
  <c r="L668" i="6"/>
  <c r="N668" i="6" s="1"/>
  <c r="O668" i="6" s="1"/>
  <c r="M667" i="6"/>
  <c r="L667" i="6"/>
  <c r="N667" i="6" s="1"/>
  <c r="O667" i="6" s="1"/>
  <c r="M666" i="6"/>
  <c r="L666" i="6"/>
  <c r="N666" i="6" s="1"/>
  <c r="O666" i="6" s="1"/>
  <c r="N665" i="6"/>
  <c r="O665" i="6" s="1"/>
  <c r="M665" i="6"/>
  <c r="L665" i="6"/>
  <c r="M664" i="6"/>
  <c r="L664" i="6"/>
  <c r="N664" i="6" s="1"/>
  <c r="O664" i="6" s="1"/>
  <c r="M663" i="6"/>
  <c r="L663" i="6"/>
  <c r="M662" i="6"/>
  <c r="L662" i="6"/>
  <c r="N662" i="6" s="1"/>
  <c r="O662" i="6" s="1"/>
  <c r="M661" i="6"/>
  <c r="L661" i="6"/>
  <c r="M660" i="6"/>
  <c r="L660" i="6"/>
  <c r="N660" i="6" s="1"/>
  <c r="O660" i="6" s="1"/>
  <c r="M659" i="6"/>
  <c r="L659" i="6"/>
  <c r="M658" i="6"/>
  <c r="N658" i="6" s="1"/>
  <c r="O658" i="6" s="1"/>
  <c r="L658" i="6"/>
  <c r="M657" i="6"/>
  <c r="L657" i="6"/>
  <c r="N657" i="6" s="1"/>
  <c r="O657" i="6" s="1"/>
  <c r="M656" i="6"/>
  <c r="L656" i="6"/>
  <c r="M655" i="6"/>
  <c r="L655" i="6"/>
  <c r="N655" i="6" s="1"/>
  <c r="O655" i="6" s="1"/>
  <c r="M654" i="6"/>
  <c r="L654" i="6"/>
  <c r="M653" i="6"/>
  <c r="L653" i="6"/>
  <c r="M652" i="6"/>
  <c r="L652" i="6"/>
  <c r="M651" i="6"/>
  <c r="N651" i="6" s="1"/>
  <c r="O651" i="6" s="1"/>
  <c r="L651" i="6"/>
  <c r="M650" i="6"/>
  <c r="L650" i="6"/>
  <c r="N650" i="6" s="1"/>
  <c r="O650" i="6" s="1"/>
  <c r="M649" i="6"/>
  <c r="L649" i="6"/>
  <c r="N649" i="6" s="1"/>
  <c r="O649" i="6" s="1"/>
  <c r="M648" i="6"/>
  <c r="L648" i="6"/>
  <c r="M647" i="6"/>
  <c r="L647" i="6"/>
  <c r="N647" i="6" s="1"/>
  <c r="O647" i="6" s="1"/>
  <c r="M646" i="6"/>
  <c r="L646" i="6"/>
  <c r="M645" i="6"/>
  <c r="L645" i="6"/>
  <c r="N645" i="6" s="1"/>
  <c r="O645" i="6" s="1"/>
  <c r="M644" i="6"/>
  <c r="L644" i="6"/>
  <c r="M643" i="6"/>
  <c r="L643" i="6"/>
  <c r="M642" i="6"/>
  <c r="L642" i="6"/>
  <c r="N641" i="6"/>
  <c r="O641" i="6" s="1"/>
  <c r="M641" i="6"/>
  <c r="L641" i="6"/>
  <c r="M640" i="6"/>
  <c r="L640" i="6"/>
  <c r="M639" i="6"/>
  <c r="L639" i="6"/>
  <c r="N639" i="6" s="1"/>
  <c r="O639" i="6" s="1"/>
  <c r="M638" i="6"/>
  <c r="L638" i="6"/>
  <c r="M637" i="6"/>
  <c r="L637" i="6"/>
  <c r="M636" i="6"/>
  <c r="L636" i="6"/>
  <c r="M635" i="6"/>
  <c r="N635" i="6" s="1"/>
  <c r="O635" i="6" s="1"/>
  <c r="L635" i="6"/>
  <c r="M634" i="6"/>
  <c r="L634" i="6"/>
  <c r="M633" i="6"/>
  <c r="N633" i="6" s="1"/>
  <c r="O633" i="6" s="1"/>
  <c r="L633" i="6"/>
  <c r="M632" i="6"/>
  <c r="L632" i="6"/>
  <c r="M631" i="6"/>
  <c r="L631" i="6"/>
  <c r="N631" i="6" s="1"/>
  <c r="O631" i="6" s="1"/>
  <c r="M630" i="6"/>
  <c r="L630" i="6"/>
  <c r="N630" i="6" s="1"/>
  <c r="O630" i="6" s="1"/>
  <c r="M629" i="6"/>
  <c r="L629" i="6"/>
  <c r="N629" i="6" s="1"/>
  <c r="O629" i="6" s="1"/>
  <c r="M628" i="6"/>
  <c r="L628" i="6"/>
  <c r="M627" i="6"/>
  <c r="L627" i="6"/>
  <c r="N627" i="6" s="1"/>
  <c r="O627" i="6" s="1"/>
  <c r="N626" i="6"/>
  <c r="O626" i="6" s="1"/>
  <c r="M626" i="6"/>
  <c r="L626" i="6"/>
  <c r="M625" i="6"/>
  <c r="L625" i="6"/>
  <c r="N625" i="6" s="1"/>
  <c r="O625" i="6" s="1"/>
  <c r="M624" i="6"/>
  <c r="L624" i="6"/>
  <c r="M623" i="6"/>
  <c r="L623" i="6"/>
  <c r="M622" i="6"/>
  <c r="L622" i="6"/>
  <c r="N622" i="6" s="1"/>
  <c r="O622" i="6" s="1"/>
  <c r="M621" i="6"/>
  <c r="L621" i="6"/>
  <c r="N621" i="6" s="1"/>
  <c r="O621" i="6" s="1"/>
  <c r="M620" i="6"/>
  <c r="L620" i="6"/>
  <c r="N620" i="6" s="1"/>
  <c r="O620" i="6" s="1"/>
  <c r="M619" i="6"/>
  <c r="L619" i="6"/>
  <c r="N619" i="6" s="1"/>
  <c r="O619" i="6" s="1"/>
  <c r="M618" i="6"/>
  <c r="L618" i="6"/>
  <c r="N618" i="6" s="1"/>
  <c r="O618" i="6" s="1"/>
  <c r="M617" i="6"/>
  <c r="L617" i="6"/>
  <c r="M616" i="6"/>
  <c r="L616" i="6"/>
  <c r="N616" i="6" s="1"/>
  <c r="O616" i="6" s="1"/>
  <c r="N615" i="6"/>
  <c r="O615" i="6" s="1"/>
  <c r="M615" i="6"/>
  <c r="L615" i="6"/>
  <c r="M614" i="6"/>
  <c r="L614" i="6"/>
  <c r="N614" i="6" s="1"/>
  <c r="O614" i="6" s="1"/>
  <c r="M613" i="6"/>
  <c r="L613" i="6"/>
  <c r="M612" i="6"/>
  <c r="N612" i="6" s="1"/>
  <c r="O612" i="6" s="1"/>
  <c r="L612" i="6"/>
  <c r="M611" i="6"/>
  <c r="N611" i="6" s="1"/>
  <c r="O611" i="6" s="1"/>
  <c r="L611" i="6"/>
  <c r="M610" i="6"/>
  <c r="L610" i="6"/>
  <c r="M609" i="6"/>
  <c r="L609" i="6"/>
  <c r="M608" i="6"/>
  <c r="N608" i="6" s="1"/>
  <c r="O608" i="6" s="1"/>
  <c r="L608" i="6"/>
  <c r="M607" i="6"/>
  <c r="L607" i="6"/>
  <c r="M606" i="6"/>
  <c r="L606" i="6"/>
  <c r="N606" i="6" s="1"/>
  <c r="O606" i="6" s="1"/>
  <c r="M605" i="6"/>
  <c r="L605" i="6"/>
  <c r="M604" i="6"/>
  <c r="L604" i="6"/>
  <c r="N604" i="6" s="1"/>
  <c r="O604" i="6" s="1"/>
  <c r="M603" i="6"/>
  <c r="L603" i="6"/>
  <c r="N603" i="6" s="1"/>
  <c r="O603" i="6" s="1"/>
  <c r="M602" i="6"/>
  <c r="L602" i="6"/>
  <c r="N602" i="6" s="1"/>
  <c r="O602" i="6" s="1"/>
  <c r="M601" i="6"/>
  <c r="L601" i="6"/>
  <c r="M600" i="6"/>
  <c r="L600" i="6"/>
  <c r="N600" i="6" s="1"/>
  <c r="O600" i="6" s="1"/>
  <c r="M599" i="6"/>
  <c r="L599" i="6"/>
  <c r="N599" i="6" s="1"/>
  <c r="O599" i="6" s="1"/>
  <c r="M598" i="6"/>
  <c r="L598" i="6"/>
  <c r="M597" i="6"/>
  <c r="L597" i="6"/>
  <c r="M596" i="6"/>
  <c r="L596" i="6"/>
  <c r="N596" i="6" s="1"/>
  <c r="O596" i="6" s="1"/>
  <c r="M595" i="6"/>
  <c r="L595" i="6"/>
  <c r="M594" i="6"/>
  <c r="L594" i="6"/>
  <c r="M593" i="6"/>
  <c r="L593" i="6"/>
  <c r="N593" i="6" s="1"/>
  <c r="O593" i="6" s="1"/>
  <c r="M592" i="6"/>
  <c r="L592" i="6"/>
  <c r="M591" i="6"/>
  <c r="L591" i="6"/>
  <c r="M590" i="6"/>
  <c r="L590" i="6"/>
  <c r="N590" i="6" s="1"/>
  <c r="O590" i="6" s="1"/>
  <c r="M589" i="6"/>
  <c r="N589" i="6" s="1"/>
  <c r="O589" i="6" s="1"/>
  <c r="L589" i="6"/>
  <c r="M588" i="6"/>
  <c r="L588" i="6"/>
  <c r="M587" i="6"/>
  <c r="L587" i="6"/>
  <c r="M586" i="6"/>
  <c r="L586" i="6"/>
  <c r="M585" i="6"/>
  <c r="L585" i="6"/>
  <c r="M584" i="6"/>
  <c r="L584" i="6"/>
  <c r="N584" i="6" s="1"/>
  <c r="O584" i="6" s="1"/>
  <c r="M583" i="6"/>
  <c r="N583" i="6" s="1"/>
  <c r="O583" i="6" s="1"/>
  <c r="L583" i="6"/>
  <c r="M582" i="6"/>
  <c r="L582" i="6"/>
  <c r="N582" i="6" s="1"/>
  <c r="O582" i="6" s="1"/>
  <c r="M581" i="6"/>
  <c r="L581" i="6"/>
  <c r="M580" i="6"/>
  <c r="L580" i="6"/>
  <c r="M579" i="6"/>
  <c r="L579" i="6"/>
  <c r="M578" i="6"/>
  <c r="N578" i="6" s="1"/>
  <c r="O578" i="6" s="1"/>
  <c r="L578" i="6"/>
  <c r="M577" i="6"/>
  <c r="L577" i="6"/>
  <c r="M576" i="6"/>
  <c r="L576" i="6"/>
  <c r="M575" i="6"/>
  <c r="L575" i="6"/>
  <c r="M574" i="6"/>
  <c r="L574" i="6"/>
  <c r="N574" i="6" s="1"/>
  <c r="O574" i="6" s="1"/>
  <c r="M573" i="6"/>
  <c r="L573" i="6"/>
  <c r="N573" i="6" s="1"/>
  <c r="O573" i="6" s="1"/>
  <c r="M572" i="6"/>
  <c r="N572" i="6" s="1"/>
  <c r="O572" i="6" s="1"/>
  <c r="L572" i="6"/>
  <c r="M571" i="6"/>
  <c r="L571" i="6"/>
  <c r="M570" i="6"/>
  <c r="N570" i="6" s="1"/>
  <c r="O570" i="6" s="1"/>
  <c r="L570" i="6"/>
  <c r="M569" i="6"/>
  <c r="L569" i="6"/>
  <c r="M568" i="6"/>
  <c r="L568" i="6"/>
  <c r="M567" i="6"/>
  <c r="L567" i="6"/>
  <c r="M566" i="6"/>
  <c r="L566" i="6"/>
  <c r="N566" i="6" s="1"/>
  <c r="O566" i="6" s="1"/>
  <c r="M565" i="6"/>
  <c r="L565" i="6"/>
  <c r="N565" i="6" s="1"/>
  <c r="O565" i="6" s="1"/>
  <c r="M564" i="6"/>
  <c r="N564" i="6" s="1"/>
  <c r="O564" i="6" s="1"/>
  <c r="L564" i="6"/>
  <c r="M563" i="6"/>
  <c r="L563" i="6"/>
  <c r="M562" i="6"/>
  <c r="L562" i="6"/>
  <c r="N562" i="6" s="1"/>
  <c r="O562" i="6" s="1"/>
  <c r="M561" i="6"/>
  <c r="L561" i="6"/>
  <c r="M560" i="6"/>
  <c r="L560" i="6"/>
  <c r="M559" i="6"/>
  <c r="L559" i="6"/>
  <c r="M558" i="6"/>
  <c r="L558" i="6"/>
  <c r="M557" i="6"/>
  <c r="L557" i="6"/>
  <c r="N557" i="6" s="1"/>
  <c r="O557" i="6" s="1"/>
  <c r="M556" i="6"/>
  <c r="L556" i="6"/>
  <c r="M555" i="6"/>
  <c r="L555" i="6"/>
  <c r="N554" i="6"/>
  <c r="O554" i="6" s="1"/>
  <c r="M554" i="6"/>
  <c r="L554" i="6"/>
  <c r="M553" i="6"/>
  <c r="L553" i="6"/>
  <c r="N553" i="6" s="1"/>
  <c r="O553" i="6" s="1"/>
  <c r="M552" i="6"/>
  <c r="N552" i="6" s="1"/>
  <c r="O552" i="6" s="1"/>
  <c r="L552" i="6"/>
  <c r="M551" i="6"/>
  <c r="L551" i="6"/>
  <c r="M550" i="6"/>
  <c r="L550" i="6"/>
  <c r="M549" i="6"/>
  <c r="L549" i="6"/>
  <c r="N549" i="6" s="1"/>
  <c r="O549" i="6" s="1"/>
  <c r="M548" i="6"/>
  <c r="L548" i="6"/>
  <c r="M547" i="6"/>
  <c r="L547" i="6"/>
  <c r="M546" i="6"/>
  <c r="L546" i="6"/>
  <c r="M545" i="6"/>
  <c r="L545" i="6"/>
  <c r="N545" i="6" s="1"/>
  <c r="O545" i="6" s="1"/>
  <c r="M544" i="6"/>
  <c r="L544" i="6"/>
  <c r="M543" i="6"/>
  <c r="L543" i="6"/>
  <c r="N543" i="6" s="1"/>
  <c r="O543" i="6" s="1"/>
  <c r="M542" i="6"/>
  <c r="N542" i="6" s="1"/>
  <c r="O542" i="6" s="1"/>
  <c r="L542" i="6"/>
  <c r="M541" i="6"/>
  <c r="L541" i="6"/>
  <c r="N541" i="6" s="1"/>
  <c r="O541" i="6" s="1"/>
  <c r="M540" i="6"/>
  <c r="L540" i="6"/>
  <c r="M539" i="6"/>
  <c r="L539" i="6"/>
  <c r="M538" i="6"/>
  <c r="N538" i="6" s="1"/>
  <c r="O538" i="6" s="1"/>
  <c r="L538" i="6"/>
  <c r="M537" i="6"/>
  <c r="L537" i="6"/>
  <c r="N537" i="6" s="1"/>
  <c r="O537" i="6" s="1"/>
  <c r="M536" i="6"/>
  <c r="L536" i="6"/>
  <c r="N536" i="6" s="1"/>
  <c r="O536" i="6" s="1"/>
  <c r="M535" i="6"/>
  <c r="L535" i="6"/>
  <c r="M534" i="6"/>
  <c r="L534" i="6"/>
  <c r="M533" i="6"/>
  <c r="L533" i="6"/>
  <c r="N533" i="6" s="1"/>
  <c r="O533" i="6" s="1"/>
  <c r="M532" i="6"/>
  <c r="L532" i="6"/>
  <c r="N532" i="6" s="1"/>
  <c r="O532" i="6" s="1"/>
  <c r="M531" i="6"/>
  <c r="L531" i="6"/>
  <c r="N530" i="6"/>
  <c r="O530" i="6" s="1"/>
  <c r="M530" i="6"/>
  <c r="L530" i="6"/>
  <c r="M529" i="6"/>
  <c r="L529" i="6"/>
  <c r="N529" i="6" s="1"/>
  <c r="O529" i="6" s="1"/>
  <c r="M528" i="6"/>
  <c r="L528" i="6"/>
  <c r="N528" i="6" s="1"/>
  <c r="O528" i="6" s="1"/>
  <c r="M527" i="6"/>
  <c r="L527" i="6"/>
  <c r="M526" i="6"/>
  <c r="L526" i="6"/>
  <c r="M525" i="6"/>
  <c r="L525" i="6"/>
  <c r="M524" i="6"/>
  <c r="L524" i="6"/>
  <c r="M523" i="6"/>
  <c r="L523" i="6"/>
  <c r="N523" i="6" s="1"/>
  <c r="O523" i="6" s="1"/>
  <c r="M522" i="6"/>
  <c r="L522" i="6"/>
  <c r="N521" i="6"/>
  <c r="O521" i="6" s="1"/>
  <c r="M521" i="6"/>
  <c r="L521" i="6"/>
  <c r="M520" i="6"/>
  <c r="L520" i="6"/>
  <c r="N520" i="6" s="1"/>
  <c r="O520" i="6" s="1"/>
  <c r="M519" i="6"/>
  <c r="L519" i="6"/>
  <c r="M518" i="6"/>
  <c r="N518" i="6" s="1"/>
  <c r="O518" i="6" s="1"/>
  <c r="L518" i="6"/>
  <c r="M517" i="6"/>
  <c r="L517" i="6"/>
  <c r="M516" i="6"/>
  <c r="L516" i="6"/>
  <c r="M515" i="6"/>
  <c r="L515" i="6"/>
  <c r="M514" i="6"/>
  <c r="N514" i="6" s="1"/>
  <c r="O514" i="6" s="1"/>
  <c r="L514" i="6"/>
  <c r="N513" i="6"/>
  <c r="O513" i="6" s="1"/>
  <c r="M513" i="6"/>
  <c r="L513" i="6"/>
  <c r="M512" i="6"/>
  <c r="N512" i="6" s="1"/>
  <c r="O512" i="6" s="1"/>
  <c r="L512" i="6"/>
  <c r="M511" i="6"/>
  <c r="L511" i="6"/>
  <c r="N511" i="6" s="1"/>
  <c r="O511" i="6" s="1"/>
  <c r="M510" i="6"/>
  <c r="L510" i="6"/>
  <c r="N510" i="6" s="1"/>
  <c r="O510" i="6" s="1"/>
  <c r="M509" i="6"/>
  <c r="L509" i="6"/>
  <c r="N509" i="6" s="1"/>
  <c r="O509" i="6" s="1"/>
  <c r="N508" i="6"/>
  <c r="O508" i="6" s="1"/>
  <c r="M508" i="6"/>
  <c r="L508" i="6"/>
  <c r="M507" i="6"/>
  <c r="L507" i="6"/>
  <c r="M506" i="6"/>
  <c r="L506" i="6"/>
  <c r="M505" i="6"/>
  <c r="L505" i="6"/>
  <c r="M504" i="6"/>
  <c r="L504" i="6"/>
  <c r="M503" i="6"/>
  <c r="L503" i="6"/>
  <c r="N503" i="6" s="1"/>
  <c r="O503" i="6" s="1"/>
  <c r="M502" i="6"/>
  <c r="L502" i="6"/>
  <c r="M501" i="6"/>
  <c r="L501" i="6"/>
  <c r="M500" i="6"/>
  <c r="L500" i="6"/>
  <c r="O499" i="6"/>
  <c r="N499" i="6"/>
  <c r="M499" i="6"/>
  <c r="L499" i="6"/>
  <c r="M498" i="6"/>
  <c r="N498" i="6" s="1"/>
  <c r="O498" i="6" s="1"/>
  <c r="L498" i="6"/>
  <c r="M497" i="6"/>
  <c r="L497" i="6"/>
  <c r="M496" i="6"/>
  <c r="L496" i="6"/>
  <c r="M495" i="6"/>
  <c r="L495" i="6"/>
  <c r="M494" i="6"/>
  <c r="L494" i="6"/>
  <c r="M493" i="6"/>
  <c r="L493" i="6"/>
  <c r="M492" i="6"/>
  <c r="L492" i="6"/>
  <c r="M491" i="6"/>
  <c r="L491" i="6"/>
  <c r="M490" i="6"/>
  <c r="L490" i="6"/>
  <c r="M489" i="6"/>
  <c r="L489" i="6"/>
  <c r="M488" i="6"/>
  <c r="L488" i="6"/>
  <c r="M487" i="6"/>
  <c r="L487" i="6"/>
  <c r="N487" i="6" s="1"/>
  <c r="O487" i="6" s="1"/>
  <c r="M486" i="6"/>
  <c r="L486" i="6"/>
  <c r="M485" i="6"/>
  <c r="L485" i="6"/>
  <c r="M484" i="6"/>
  <c r="L484" i="6"/>
  <c r="M483" i="6"/>
  <c r="L483" i="6"/>
  <c r="M482" i="6"/>
  <c r="L482" i="6"/>
  <c r="M481" i="6"/>
  <c r="L481" i="6"/>
  <c r="M480" i="6"/>
  <c r="L480" i="6"/>
  <c r="M479" i="6"/>
  <c r="L479" i="6"/>
  <c r="N479" i="6" s="1"/>
  <c r="O479" i="6" s="1"/>
  <c r="M478" i="6"/>
  <c r="N478" i="6" s="1"/>
  <c r="O478" i="6" s="1"/>
  <c r="L478" i="6"/>
  <c r="M477" i="6"/>
  <c r="L477" i="6"/>
  <c r="M476" i="6"/>
  <c r="L476" i="6"/>
  <c r="M475" i="6"/>
  <c r="L475" i="6"/>
  <c r="M474" i="6"/>
  <c r="N474" i="6" s="1"/>
  <c r="O474" i="6" s="1"/>
  <c r="L474" i="6"/>
  <c r="M473" i="6"/>
  <c r="L473" i="6"/>
  <c r="M472" i="6"/>
  <c r="L472" i="6"/>
  <c r="N472" i="6" s="1"/>
  <c r="O472" i="6" s="1"/>
  <c r="M471" i="6"/>
  <c r="L471" i="6"/>
  <c r="N471" i="6" s="1"/>
  <c r="O471" i="6" s="1"/>
  <c r="M470" i="6"/>
  <c r="L470" i="6"/>
  <c r="N470" i="6" s="1"/>
  <c r="O470" i="6" s="1"/>
  <c r="M469" i="6"/>
  <c r="L469" i="6"/>
  <c r="M468" i="6"/>
  <c r="L468" i="6"/>
  <c r="N468" i="6" s="1"/>
  <c r="O468" i="6" s="1"/>
  <c r="M467" i="6"/>
  <c r="L467" i="6"/>
  <c r="M466" i="6"/>
  <c r="L466" i="6"/>
  <c r="N466" i="6" s="1"/>
  <c r="O466" i="6" s="1"/>
  <c r="M465" i="6"/>
  <c r="L465" i="6"/>
  <c r="M464" i="6"/>
  <c r="L464" i="6"/>
  <c r="N464" i="6" s="1"/>
  <c r="O464" i="6" s="1"/>
  <c r="M463" i="6"/>
  <c r="N463" i="6" s="1"/>
  <c r="O463" i="6" s="1"/>
  <c r="L463" i="6"/>
  <c r="M462" i="6"/>
  <c r="N462" i="6" s="1"/>
  <c r="O462" i="6" s="1"/>
  <c r="L462" i="6"/>
  <c r="M461" i="6"/>
  <c r="L461" i="6"/>
  <c r="N460" i="6"/>
  <c r="O460" i="6" s="1"/>
  <c r="M460" i="6"/>
  <c r="L460" i="6"/>
  <c r="M459" i="6"/>
  <c r="L459" i="6"/>
  <c r="M458" i="6"/>
  <c r="L458" i="6"/>
  <c r="N458" i="6" s="1"/>
  <c r="O458" i="6" s="1"/>
  <c r="M457" i="6"/>
  <c r="L457" i="6"/>
  <c r="N456" i="6"/>
  <c r="O456" i="6" s="1"/>
  <c r="M456" i="6"/>
  <c r="L456" i="6"/>
  <c r="M455" i="6"/>
  <c r="L455" i="6"/>
  <c r="N455" i="6" s="1"/>
  <c r="O455" i="6" s="1"/>
  <c r="M454" i="6"/>
  <c r="L454" i="6"/>
  <c r="N454" i="6" s="1"/>
  <c r="O454" i="6" s="1"/>
  <c r="M453" i="6"/>
  <c r="L453" i="6"/>
  <c r="M452" i="6"/>
  <c r="L452" i="6"/>
  <c r="M451" i="6"/>
  <c r="L451" i="6"/>
  <c r="N451" i="6" s="1"/>
  <c r="O451" i="6" s="1"/>
  <c r="M450" i="6"/>
  <c r="L450" i="6"/>
  <c r="N449" i="6"/>
  <c r="O449" i="6" s="1"/>
  <c r="M449" i="6"/>
  <c r="L449" i="6"/>
  <c r="N448" i="6"/>
  <c r="O448" i="6" s="1"/>
  <c r="M448" i="6"/>
  <c r="L448" i="6"/>
  <c r="M447" i="6"/>
  <c r="L447" i="6"/>
  <c r="N447" i="6" s="1"/>
  <c r="O447" i="6" s="1"/>
  <c r="M446" i="6"/>
  <c r="L446" i="6"/>
  <c r="N446" i="6" s="1"/>
  <c r="O446" i="6" s="1"/>
  <c r="M445" i="6"/>
  <c r="L445" i="6"/>
  <c r="N445" i="6" s="1"/>
  <c r="O445" i="6" s="1"/>
  <c r="M444" i="6"/>
  <c r="L444" i="6"/>
  <c r="N444" i="6" s="1"/>
  <c r="O444" i="6" s="1"/>
  <c r="M443" i="6"/>
  <c r="L443" i="6"/>
  <c r="M442" i="6"/>
  <c r="L442" i="6"/>
  <c r="N442" i="6" s="1"/>
  <c r="O442" i="6" s="1"/>
  <c r="N441" i="6"/>
  <c r="O441" i="6" s="1"/>
  <c r="M441" i="6"/>
  <c r="L441" i="6"/>
  <c r="M440" i="6"/>
  <c r="L440" i="6"/>
  <c r="N440" i="6" s="1"/>
  <c r="O440" i="6" s="1"/>
  <c r="M439" i="6"/>
  <c r="L439" i="6"/>
  <c r="M438" i="6"/>
  <c r="L438" i="6"/>
  <c r="N438" i="6" s="1"/>
  <c r="O438" i="6" s="1"/>
  <c r="M437" i="6"/>
  <c r="L437" i="6"/>
  <c r="N437" i="6" s="1"/>
  <c r="O437" i="6" s="1"/>
  <c r="M436" i="6"/>
  <c r="L436" i="6"/>
  <c r="N436" i="6" s="1"/>
  <c r="O436" i="6" s="1"/>
  <c r="M435" i="6"/>
  <c r="L435" i="6"/>
  <c r="N435" i="6" s="1"/>
  <c r="O435" i="6" s="1"/>
  <c r="M434" i="6"/>
  <c r="L434" i="6"/>
  <c r="M433" i="6"/>
  <c r="L433" i="6"/>
  <c r="N433" i="6" s="1"/>
  <c r="O433" i="6" s="1"/>
  <c r="M432" i="6"/>
  <c r="L432" i="6"/>
  <c r="N432" i="6" s="1"/>
  <c r="O432" i="6" s="1"/>
  <c r="M431" i="6"/>
  <c r="L431" i="6"/>
  <c r="M430" i="6"/>
  <c r="L430" i="6"/>
  <c r="M429" i="6"/>
  <c r="L429" i="6"/>
  <c r="M428" i="6"/>
  <c r="L428" i="6"/>
  <c r="N428" i="6" s="1"/>
  <c r="O428" i="6" s="1"/>
  <c r="M427" i="6"/>
  <c r="L427" i="6"/>
  <c r="N427" i="6" s="1"/>
  <c r="O427" i="6" s="1"/>
  <c r="M426" i="6"/>
  <c r="L426" i="6"/>
  <c r="M425" i="6"/>
  <c r="L425" i="6"/>
  <c r="M424" i="6"/>
  <c r="N424" i="6" s="1"/>
  <c r="O424" i="6" s="1"/>
  <c r="L424" i="6"/>
  <c r="M423" i="6"/>
  <c r="L423" i="6"/>
  <c r="N423" i="6" s="1"/>
  <c r="O423" i="6" s="1"/>
  <c r="M422" i="6"/>
  <c r="L422" i="6"/>
  <c r="M421" i="6"/>
  <c r="L421" i="6"/>
  <c r="N421" i="6" s="1"/>
  <c r="O421" i="6" s="1"/>
  <c r="N420" i="6"/>
  <c r="O420" i="6" s="1"/>
  <c r="M420" i="6"/>
  <c r="L420" i="6"/>
  <c r="M419" i="6"/>
  <c r="L419" i="6"/>
  <c r="M418" i="6"/>
  <c r="L418" i="6"/>
  <c r="N418" i="6" s="1"/>
  <c r="O418" i="6" s="1"/>
  <c r="M417" i="6"/>
  <c r="L417" i="6"/>
  <c r="M416" i="6"/>
  <c r="N416" i="6" s="1"/>
  <c r="O416" i="6" s="1"/>
  <c r="L416" i="6"/>
  <c r="M415" i="6"/>
  <c r="L415" i="6"/>
  <c r="M414" i="6"/>
  <c r="L414" i="6"/>
  <c r="N414" i="6" s="1"/>
  <c r="O414" i="6" s="1"/>
  <c r="M413" i="6"/>
  <c r="L413" i="6"/>
  <c r="M412" i="6"/>
  <c r="L412" i="6"/>
  <c r="M411" i="6"/>
  <c r="L411" i="6"/>
  <c r="M410" i="6"/>
  <c r="N410" i="6" s="1"/>
  <c r="O410" i="6" s="1"/>
  <c r="L410" i="6"/>
  <c r="M409" i="6"/>
  <c r="L409" i="6"/>
  <c r="N409" i="6" s="1"/>
  <c r="O409" i="6" s="1"/>
  <c r="M408" i="6"/>
  <c r="N408" i="6" s="1"/>
  <c r="O408" i="6" s="1"/>
  <c r="L408" i="6"/>
  <c r="M407" i="6"/>
  <c r="L407" i="6"/>
  <c r="M406" i="6"/>
  <c r="L406" i="6"/>
  <c r="M405" i="6"/>
  <c r="L405" i="6"/>
  <c r="M404" i="6"/>
  <c r="L404" i="6"/>
  <c r="M403" i="6"/>
  <c r="L403" i="6"/>
  <c r="M402" i="6"/>
  <c r="L402" i="6"/>
  <c r="M401" i="6"/>
  <c r="L401" i="6"/>
  <c r="M400" i="6"/>
  <c r="N400" i="6" s="1"/>
  <c r="O400" i="6" s="1"/>
  <c r="L400" i="6"/>
  <c r="M399" i="6"/>
  <c r="L399" i="6"/>
  <c r="N399" i="6" s="1"/>
  <c r="O399" i="6" s="1"/>
  <c r="M398" i="6"/>
  <c r="N398" i="6" s="1"/>
  <c r="O398" i="6" s="1"/>
  <c r="L398" i="6"/>
  <c r="M397" i="6"/>
  <c r="L397" i="6"/>
  <c r="M396" i="6"/>
  <c r="L396" i="6"/>
  <c r="N396" i="6" s="1"/>
  <c r="O396" i="6" s="1"/>
  <c r="M395" i="6"/>
  <c r="L395" i="6"/>
  <c r="N395" i="6" s="1"/>
  <c r="O395" i="6" s="1"/>
  <c r="M394" i="6"/>
  <c r="L394" i="6"/>
  <c r="M393" i="6"/>
  <c r="L393" i="6"/>
  <c r="M392" i="6"/>
  <c r="L392" i="6"/>
  <c r="N392" i="6" s="1"/>
  <c r="O392" i="6" s="1"/>
  <c r="N391" i="6"/>
  <c r="O391" i="6" s="1"/>
  <c r="M391" i="6"/>
  <c r="L391" i="6"/>
  <c r="M390" i="6"/>
  <c r="L390" i="6"/>
  <c r="M389" i="6"/>
  <c r="L389" i="6"/>
  <c r="M388" i="6"/>
  <c r="L388" i="6"/>
  <c r="N388" i="6" s="1"/>
  <c r="O388" i="6" s="1"/>
  <c r="M387" i="6"/>
  <c r="L387" i="6"/>
  <c r="N387" i="6" s="1"/>
  <c r="O387" i="6" s="1"/>
  <c r="M386" i="6"/>
  <c r="L386" i="6"/>
  <c r="M385" i="6"/>
  <c r="L385" i="6"/>
  <c r="M384" i="6"/>
  <c r="L384" i="6"/>
  <c r="M383" i="6"/>
  <c r="L383" i="6"/>
  <c r="N383" i="6" s="1"/>
  <c r="O383" i="6" s="1"/>
  <c r="M382" i="6"/>
  <c r="L382" i="6"/>
  <c r="M381" i="6"/>
  <c r="L381" i="6"/>
  <c r="M380" i="6"/>
  <c r="L380" i="6"/>
  <c r="M379" i="6"/>
  <c r="L379" i="6"/>
  <c r="N379" i="6" s="1"/>
  <c r="O379" i="6" s="1"/>
  <c r="M378" i="6"/>
  <c r="L378" i="6"/>
  <c r="M377" i="6"/>
  <c r="L377" i="6"/>
  <c r="M376" i="6"/>
  <c r="L376" i="6"/>
  <c r="N376" i="6" s="1"/>
  <c r="O376" i="6" s="1"/>
  <c r="M375" i="6"/>
  <c r="L375" i="6"/>
  <c r="M374" i="6"/>
  <c r="L374" i="6"/>
  <c r="M373" i="6"/>
  <c r="L373" i="6"/>
  <c r="N373" i="6" s="1"/>
  <c r="O373" i="6" s="1"/>
  <c r="M372" i="6"/>
  <c r="L372" i="6"/>
  <c r="M371" i="6"/>
  <c r="L371" i="6"/>
  <c r="N371" i="6" s="1"/>
  <c r="O371" i="6" s="1"/>
  <c r="M370" i="6"/>
  <c r="N370" i="6" s="1"/>
  <c r="O370" i="6" s="1"/>
  <c r="L370" i="6"/>
  <c r="M369" i="6"/>
  <c r="L369" i="6"/>
  <c r="N369" i="6" s="1"/>
  <c r="O369" i="6" s="1"/>
  <c r="M368" i="6"/>
  <c r="L368" i="6"/>
  <c r="N368" i="6" s="1"/>
  <c r="O368" i="6" s="1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N361" i="6" s="1"/>
  <c r="O361" i="6" s="1"/>
  <c r="M360" i="6"/>
  <c r="L360" i="6"/>
  <c r="N360" i="6" s="1"/>
  <c r="O360" i="6" s="1"/>
  <c r="M359" i="6"/>
  <c r="L359" i="6"/>
  <c r="N359" i="6" s="1"/>
  <c r="O359" i="6" s="1"/>
  <c r="M358" i="6"/>
  <c r="L358" i="6"/>
  <c r="M357" i="6"/>
  <c r="L357" i="6"/>
  <c r="M356" i="6"/>
  <c r="L356" i="6"/>
  <c r="N356" i="6" s="1"/>
  <c r="O356" i="6" s="1"/>
  <c r="M355" i="6"/>
  <c r="L355" i="6"/>
  <c r="N355" i="6" s="1"/>
  <c r="O355" i="6" s="1"/>
  <c r="M354" i="6"/>
  <c r="L354" i="6"/>
  <c r="M353" i="6"/>
  <c r="L353" i="6"/>
  <c r="M352" i="6"/>
  <c r="L352" i="6"/>
  <c r="N352" i="6" s="1"/>
  <c r="O352" i="6" s="1"/>
  <c r="M351" i="6"/>
  <c r="L351" i="6"/>
  <c r="N351" i="6" s="1"/>
  <c r="O351" i="6" s="1"/>
  <c r="M350" i="6"/>
  <c r="L350" i="6"/>
  <c r="M349" i="6"/>
  <c r="L349" i="6"/>
  <c r="M348" i="6"/>
  <c r="N348" i="6" s="1"/>
  <c r="O348" i="6" s="1"/>
  <c r="L348" i="6"/>
  <c r="M347" i="6"/>
  <c r="L347" i="6"/>
  <c r="N347" i="6" s="1"/>
  <c r="O347" i="6" s="1"/>
  <c r="M346" i="6"/>
  <c r="L346" i="6"/>
  <c r="M345" i="6"/>
  <c r="L345" i="6"/>
  <c r="M344" i="6"/>
  <c r="L344" i="6"/>
  <c r="N344" i="6" s="1"/>
  <c r="O344" i="6" s="1"/>
  <c r="M343" i="6"/>
  <c r="L343" i="6"/>
  <c r="N343" i="6" s="1"/>
  <c r="O343" i="6" s="1"/>
  <c r="M342" i="6"/>
  <c r="N342" i="6" s="1"/>
  <c r="O342" i="6" s="1"/>
  <c r="L342" i="6"/>
  <c r="M341" i="6"/>
  <c r="L341" i="6"/>
  <c r="N341" i="6" s="1"/>
  <c r="O341" i="6" s="1"/>
  <c r="M340" i="6"/>
  <c r="L340" i="6"/>
  <c r="M339" i="6"/>
  <c r="L339" i="6"/>
  <c r="N339" i="6" s="1"/>
  <c r="O339" i="6" s="1"/>
  <c r="M338" i="6"/>
  <c r="L338" i="6"/>
  <c r="M337" i="6"/>
  <c r="L337" i="6"/>
  <c r="M336" i="6"/>
  <c r="N336" i="6" s="1"/>
  <c r="O336" i="6" s="1"/>
  <c r="L336" i="6"/>
  <c r="M335" i="6"/>
  <c r="L335" i="6"/>
  <c r="N335" i="6" s="1"/>
  <c r="O335" i="6" s="1"/>
  <c r="M334" i="6"/>
  <c r="L334" i="6"/>
  <c r="M333" i="6"/>
  <c r="L333" i="6"/>
  <c r="M332" i="6"/>
  <c r="L332" i="6"/>
  <c r="N332" i="6" s="1"/>
  <c r="O332" i="6" s="1"/>
  <c r="M331" i="6"/>
  <c r="L331" i="6"/>
  <c r="N331" i="6" s="1"/>
  <c r="O331" i="6" s="1"/>
  <c r="M330" i="6"/>
  <c r="N330" i="6" s="1"/>
  <c r="O330" i="6" s="1"/>
  <c r="L330" i="6"/>
  <c r="M329" i="6"/>
  <c r="L329" i="6"/>
  <c r="M328" i="6"/>
  <c r="L328" i="6"/>
  <c r="M327" i="6"/>
  <c r="L327" i="6"/>
  <c r="M326" i="6"/>
  <c r="L326" i="6"/>
  <c r="M325" i="6"/>
  <c r="L325" i="6"/>
  <c r="M324" i="6"/>
  <c r="L324" i="6"/>
  <c r="N324" i="6" s="1"/>
  <c r="O324" i="6" s="1"/>
  <c r="M323" i="6"/>
  <c r="L323" i="6"/>
  <c r="N323" i="6" s="1"/>
  <c r="O323" i="6" s="1"/>
  <c r="M322" i="6"/>
  <c r="N322" i="6" s="1"/>
  <c r="O322" i="6" s="1"/>
  <c r="L322" i="6"/>
  <c r="M321" i="6"/>
  <c r="L321" i="6"/>
  <c r="M320" i="6"/>
  <c r="L320" i="6"/>
  <c r="N320" i="6" s="1"/>
  <c r="O320" i="6" s="1"/>
  <c r="N319" i="6"/>
  <c r="O319" i="6" s="1"/>
  <c r="M319" i="6"/>
  <c r="L319" i="6"/>
  <c r="M318" i="6"/>
  <c r="L318" i="6"/>
  <c r="M317" i="6"/>
  <c r="L317" i="6"/>
  <c r="M316" i="6"/>
  <c r="L316" i="6"/>
  <c r="N316" i="6" s="1"/>
  <c r="O316" i="6" s="1"/>
  <c r="M315" i="6"/>
  <c r="N315" i="6" s="1"/>
  <c r="O315" i="6" s="1"/>
  <c r="L315" i="6"/>
  <c r="M314" i="6"/>
  <c r="N314" i="6" s="1"/>
  <c r="O314" i="6" s="1"/>
  <c r="L314" i="6"/>
  <c r="M313" i="6"/>
  <c r="L313" i="6"/>
  <c r="M312" i="6"/>
  <c r="L312" i="6"/>
  <c r="M311" i="6"/>
  <c r="L311" i="6"/>
  <c r="N311" i="6" s="1"/>
  <c r="O311" i="6" s="1"/>
  <c r="M310" i="6"/>
  <c r="L310" i="6"/>
  <c r="M309" i="6"/>
  <c r="L309" i="6"/>
  <c r="N308" i="6"/>
  <c r="O308" i="6" s="1"/>
  <c r="M308" i="6"/>
  <c r="L308" i="6"/>
  <c r="M307" i="6"/>
  <c r="L307" i="6"/>
  <c r="N307" i="6" s="1"/>
  <c r="O307" i="6" s="1"/>
  <c r="M306" i="6"/>
  <c r="N306" i="6" s="1"/>
  <c r="O306" i="6" s="1"/>
  <c r="L306" i="6"/>
  <c r="M305" i="6"/>
  <c r="L305" i="6"/>
  <c r="N305" i="6" s="1"/>
  <c r="O305" i="6" s="1"/>
  <c r="M304" i="6"/>
  <c r="L304" i="6"/>
  <c r="N304" i="6" s="1"/>
  <c r="O304" i="6" s="1"/>
  <c r="M303" i="6"/>
  <c r="L303" i="6"/>
  <c r="M302" i="6"/>
  <c r="L302" i="6"/>
  <c r="M301" i="6"/>
  <c r="L301" i="6"/>
  <c r="N301" i="6" s="1"/>
  <c r="O301" i="6" s="1"/>
  <c r="M300" i="6"/>
  <c r="L300" i="6"/>
  <c r="N299" i="6"/>
  <c r="O299" i="6" s="1"/>
  <c r="M299" i="6"/>
  <c r="L299" i="6"/>
  <c r="M298" i="6"/>
  <c r="L298" i="6"/>
  <c r="M297" i="6"/>
  <c r="L297" i="6"/>
  <c r="M296" i="6"/>
  <c r="L296" i="6"/>
  <c r="N296" i="6" s="1"/>
  <c r="O296" i="6" s="1"/>
  <c r="M295" i="6"/>
  <c r="L295" i="6"/>
  <c r="N295" i="6" s="1"/>
  <c r="O295" i="6" s="1"/>
  <c r="M294" i="6"/>
  <c r="L294" i="6"/>
  <c r="M293" i="6"/>
  <c r="L293" i="6"/>
  <c r="N293" i="6" s="1"/>
  <c r="O293" i="6" s="1"/>
  <c r="M292" i="6"/>
  <c r="L292" i="6"/>
  <c r="O291" i="6"/>
  <c r="M291" i="6"/>
  <c r="L291" i="6"/>
  <c r="N291" i="6" s="1"/>
  <c r="M290" i="6"/>
  <c r="N290" i="6" s="1"/>
  <c r="O290" i="6" s="1"/>
  <c r="L290" i="6"/>
  <c r="M289" i="6"/>
  <c r="L289" i="6"/>
  <c r="N289" i="6" s="1"/>
  <c r="O289" i="6" s="1"/>
  <c r="M288" i="6"/>
  <c r="L288" i="6"/>
  <c r="N288" i="6" s="1"/>
  <c r="O288" i="6" s="1"/>
  <c r="M287" i="6"/>
  <c r="L287" i="6"/>
  <c r="M286" i="6"/>
  <c r="L286" i="6"/>
  <c r="M285" i="6"/>
  <c r="L285" i="6"/>
  <c r="N285" i="6" s="1"/>
  <c r="O285" i="6" s="1"/>
  <c r="M284" i="6"/>
  <c r="L284" i="6"/>
  <c r="M283" i="6"/>
  <c r="L283" i="6"/>
  <c r="M282" i="6"/>
  <c r="N282" i="6" s="1"/>
  <c r="O282" i="6" s="1"/>
  <c r="L282" i="6"/>
  <c r="M281" i="6"/>
  <c r="L281" i="6"/>
  <c r="N281" i="6" s="1"/>
  <c r="O281" i="6" s="1"/>
  <c r="M280" i="6"/>
  <c r="L280" i="6"/>
  <c r="M279" i="6"/>
  <c r="L279" i="6"/>
  <c r="N279" i="6" s="1"/>
  <c r="O279" i="6" s="1"/>
  <c r="M278" i="6"/>
  <c r="L278" i="6"/>
  <c r="M277" i="6"/>
  <c r="L277" i="6"/>
  <c r="N277" i="6" s="1"/>
  <c r="O277" i="6" s="1"/>
  <c r="M276" i="6"/>
  <c r="L276" i="6"/>
  <c r="M275" i="6"/>
  <c r="L275" i="6"/>
  <c r="N275" i="6" s="1"/>
  <c r="O275" i="6" s="1"/>
  <c r="M274" i="6"/>
  <c r="N274" i="6" s="1"/>
  <c r="O274" i="6" s="1"/>
  <c r="L274" i="6"/>
  <c r="M273" i="6"/>
  <c r="L273" i="6"/>
  <c r="N273" i="6" s="1"/>
  <c r="O273" i="6" s="1"/>
  <c r="M272" i="6"/>
  <c r="L272" i="6"/>
  <c r="N272" i="6" s="1"/>
  <c r="O272" i="6" s="1"/>
  <c r="M271" i="6"/>
  <c r="L271" i="6"/>
  <c r="N271" i="6" s="1"/>
  <c r="O271" i="6" s="1"/>
  <c r="M270" i="6"/>
  <c r="L270" i="6"/>
  <c r="M269" i="6"/>
  <c r="L269" i="6"/>
  <c r="N269" i="6" s="1"/>
  <c r="O269" i="6" s="1"/>
  <c r="M268" i="6"/>
  <c r="L268" i="6"/>
  <c r="M267" i="6"/>
  <c r="L267" i="6"/>
  <c r="N267" i="6" s="1"/>
  <c r="O267" i="6" s="1"/>
  <c r="M266" i="6"/>
  <c r="L266" i="6"/>
  <c r="N266" i="6" s="1"/>
  <c r="O266" i="6" s="1"/>
  <c r="M265" i="6"/>
  <c r="N265" i="6" s="1"/>
  <c r="O265" i="6" s="1"/>
  <c r="L265" i="6"/>
  <c r="M264" i="6"/>
  <c r="L264" i="6"/>
  <c r="N264" i="6" s="1"/>
  <c r="O264" i="6" s="1"/>
  <c r="M263" i="6"/>
  <c r="L263" i="6"/>
  <c r="M262" i="6"/>
  <c r="L262" i="6"/>
  <c r="M261" i="6"/>
  <c r="L261" i="6"/>
  <c r="N261" i="6" s="1"/>
  <c r="O261" i="6" s="1"/>
  <c r="M260" i="6"/>
  <c r="L260" i="6"/>
  <c r="M259" i="6"/>
  <c r="L259" i="6"/>
  <c r="M258" i="6"/>
  <c r="L258" i="6"/>
  <c r="N258" i="6" s="1"/>
  <c r="O258" i="6" s="1"/>
  <c r="M257" i="6"/>
  <c r="L257" i="6"/>
  <c r="N257" i="6" s="1"/>
  <c r="O257" i="6" s="1"/>
  <c r="M256" i="6"/>
  <c r="L256" i="6"/>
  <c r="M255" i="6"/>
  <c r="L255" i="6"/>
  <c r="M254" i="6"/>
  <c r="L254" i="6"/>
  <c r="N254" i="6" s="1"/>
  <c r="O254" i="6" s="1"/>
  <c r="M253" i="6"/>
  <c r="L253" i="6"/>
  <c r="M252" i="6"/>
  <c r="L252" i="6"/>
  <c r="M251" i="6"/>
  <c r="L251" i="6"/>
  <c r="N251" i="6" s="1"/>
  <c r="O251" i="6" s="1"/>
  <c r="M250" i="6"/>
  <c r="L250" i="6"/>
  <c r="M249" i="6"/>
  <c r="L249" i="6"/>
  <c r="N249" i="6" s="1"/>
  <c r="O249" i="6" s="1"/>
  <c r="M248" i="6"/>
  <c r="L248" i="6"/>
  <c r="N248" i="6" s="1"/>
  <c r="O248" i="6" s="1"/>
  <c r="M247" i="6"/>
  <c r="L247" i="6"/>
  <c r="N247" i="6" s="1"/>
  <c r="O247" i="6" s="1"/>
  <c r="M246" i="6"/>
  <c r="L246" i="6"/>
  <c r="M245" i="6"/>
  <c r="L245" i="6"/>
  <c r="M244" i="6"/>
  <c r="L244" i="6"/>
  <c r="M243" i="6"/>
  <c r="L243" i="6"/>
  <c r="M242" i="6"/>
  <c r="L242" i="6"/>
  <c r="N241" i="6"/>
  <c r="O241" i="6" s="1"/>
  <c r="M241" i="6"/>
  <c r="L241" i="6"/>
  <c r="M240" i="6"/>
  <c r="L240" i="6"/>
  <c r="M239" i="6"/>
  <c r="L239" i="6"/>
  <c r="M238" i="6"/>
  <c r="L238" i="6"/>
  <c r="N238" i="6" s="1"/>
  <c r="O238" i="6" s="1"/>
  <c r="M237" i="6"/>
  <c r="L237" i="6"/>
  <c r="N237" i="6" s="1"/>
  <c r="O237" i="6" s="1"/>
  <c r="M236" i="6"/>
  <c r="L236" i="6"/>
  <c r="M235" i="6"/>
  <c r="L235" i="6"/>
  <c r="N235" i="6" s="1"/>
  <c r="O235" i="6" s="1"/>
  <c r="M234" i="6"/>
  <c r="L234" i="6"/>
  <c r="M233" i="6"/>
  <c r="L233" i="6"/>
  <c r="M232" i="6"/>
  <c r="L232" i="6"/>
  <c r="M231" i="6"/>
  <c r="L231" i="6"/>
  <c r="M230" i="6"/>
  <c r="L230" i="6"/>
  <c r="N230" i="6" s="1"/>
  <c r="O230" i="6" s="1"/>
  <c r="M229" i="6"/>
  <c r="L229" i="6"/>
  <c r="N229" i="6" s="1"/>
  <c r="O229" i="6" s="1"/>
  <c r="M228" i="6"/>
  <c r="L228" i="6"/>
  <c r="M227" i="6"/>
  <c r="L227" i="6"/>
  <c r="M226" i="6"/>
  <c r="L226" i="6"/>
  <c r="N225" i="6"/>
  <c r="O225" i="6" s="1"/>
  <c r="M225" i="6"/>
  <c r="L225" i="6"/>
  <c r="M224" i="6"/>
  <c r="L224" i="6"/>
  <c r="M223" i="6"/>
  <c r="L223" i="6"/>
  <c r="M222" i="6"/>
  <c r="L222" i="6"/>
  <c r="N222" i="6" s="1"/>
  <c r="O222" i="6" s="1"/>
  <c r="M221" i="6"/>
  <c r="N221" i="6" s="1"/>
  <c r="O221" i="6" s="1"/>
  <c r="L221" i="6"/>
  <c r="M220" i="6"/>
  <c r="L220" i="6"/>
  <c r="M219" i="6"/>
  <c r="L219" i="6"/>
  <c r="M218" i="6"/>
  <c r="L218" i="6"/>
  <c r="M217" i="6"/>
  <c r="L217" i="6"/>
  <c r="N217" i="6" s="1"/>
  <c r="O217" i="6" s="1"/>
  <c r="M216" i="6"/>
  <c r="L216" i="6"/>
  <c r="M215" i="6"/>
  <c r="L215" i="6"/>
  <c r="M214" i="6"/>
  <c r="L214" i="6"/>
  <c r="M213" i="6"/>
  <c r="L213" i="6"/>
  <c r="N213" i="6" s="1"/>
  <c r="O213" i="6" s="1"/>
  <c r="M212" i="6"/>
  <c r="L212" i="6"/>
  <c r="M211" i="6"/>
  <c r="L211" i="6"/>
  <c r="M210" i="6"/>
  <c r="L210" i="6"/>
  <c r="M209" i="6"/>
  <c r="N209" i="6" s="1"/>
  <c r="O209" i="6" s="1"/>
  <c r="L209" i="6"/>
  <c r="M208" i="6"/>
  <c r="L208" i="6"/>
  <c r="N208" i="6" s="1"/>
  <c r="O208" i="6" s="1"/>
  <c r="N207" i="6"/>
  <c r="O207" i="6" s="1"/>
  <c r="M207" i="6"/>
  <c r="L207" i="6"/>
  <c r="M206" i="6"/>
  <c r="L206" i="6"/>
  <c r="M205" i="6"/>
  <c r="L205" i="6"/>
  <c r="M204" i="6"/>
  <c r="L204" i="6"/>
  <c r="N204" i="6" s="1"/>
  <c r="O204" i="6" s="1"/>
  <c r="M203" i="6"/>
  <c r="L203" i="6"/>
  <c r="N203" i="6" s="1"/>
  <c r="O203" i="6" s="1"/>
  <c r="M202" i="6"/>
  <c r="L202" i="6"/>
  <c r="M201" i="6"/>
  <c r="L201" i="6"/>
  <c r="N201" i="6" s="1"/>
  <c r="O201" i="6" s="1"/>
  <c r="M200" i="6"/>
  <c r="L200" i="6"/>
  <c r="M199" i="6"/>
  <c r="L199" i="6"/>
  <c r="N199" i="6" s="1"/>
  <c r="O199" i="6" s="1"/>
  <c r="M198" i="6"/>
  <c r="L198" i="6"/>
  <c r="M197" i="6"/>
  <c r="L197" i="6"/>
  <c r="N197" i="6" s="1"/>
  <c r="O197" i="6" s="1"/>
  <c r="M196" i="6"/>
  <c r="L196" i="6"/>
  <c r="N196" i="6" s="1"/>
  <c r="O196" i="6" s="1"/>
  <c r="M195" i="6"/>
  <c r="L195" i="6"/>
  <c r="N195" i="6" s="1"/>
  <c r="O195" i="6" s="1"/>
  <c r="M194" i="6"/>
  <c r="L194" i="6"/>
  <c r="M193" i="6"/>
  <c r="L193" i="6"/>
  <c r="N193" i="6" s="1"/>
  <c r="O193" i="6" s="1"/>
  <c r="M192" i="6"/>
  <c r="L192" i="6"/>
  <c r="N192" i="6" s="1"/>
  <c r="O192" i="6" s="1"/>
  <c r="M191" i="6"/>
  <c r="L191" i="6"/>
  <c r="M190" i="6"/>
  <c r="L190" i="6"/>
  <c r="M189" i="6"/>
  <c r="L189" i="6"/>
  <c r="N189" i="6" s="1"/>
  <c r="O189" i="6" s="1"/>
  <c r="M188" i="6"/>
  <c r="L188" i="6"/>
  <c r="M187" i="6"/>
  <c r="N187" i="6" s="1"/>
  <c r="O187" i="6" s="1"/>
  <c r="L187" i="6"/>
  <c r="M186" i="6"/>
  <c r="L186" i="6"/>
  <c r="M185" i="6"/>
  <c r="L185" i="6"/>
  <c r="N185" i="6" s="1"/>
  <c r="O185" i="6" s="1"/>
  <c r="M184" i="6"/>
  <c r="L184" i="6"/>
  <c r="M183" i="6"/>
  <c r="L183" i="6"/>
  <c r="N183" i="6" s="1"/>
  <c r="O183" i="6" s="1"/>
  <c r="M182" i="6"/>
  <c r="L182" i="6"/>
  <c r="M181" i="6"/>
  <c r="L181" i="6"/>
  <c r="M180" i="6"/>
  <c r="L180" i="6"/>
  <c r="M179" i="6"/>
  <c r="L179" i="6"/>
  <c r="M178" i="6"/>
  <c r="L178" i="6"/>
  <c r="M177" i="6"/>
  <c r="L177" i="6"/>
  <c r="M176" i="6"/>
  <c r="L176" i="6"/>
  <c r="M175" i="6"/>
  <c r="N175" i="6" s="1"/>
  <c r="O175" i="6" s="1"/>
  <c r="L175" i="6"/>
  <c r="M174" i="6"/>
  <c r="L174" i="6"/>
  <c r="N174" i="6" s="1"/>
  <c r="O174" i="6" s="1"/>
  <c r="M173" i="6"/>
  <c r="L173" i="6"/>
  <c r="N173" i="6" s="1"/>
  <c r="O173" i="6" s="1"/>
  <c r="M172" i="6"/>
  <c r="L172" i="6"/>
  <c r="M171" i="6"/>
  <c r="N171" i="6" s="1"/>
  <c r="O171" i="6" s="1"/>
  <c r="L171" i="6"/>
  <c r="M170" i="6"/>
  <c r="L170" i="6"/>
  <c r="M169" i="6"/>
  <c r="N169" i="6" s="1"/>
  <c r="O169" i="6" s="1"/>
  <c r="L169" i="6"/>
  <c r="M168" i="6"/>
  <c r="L168" i="6"/>
  <c r="N168" i="6" s="1"/>
  <c r="O168" i="6" s="1"/>
  <c r="M167" i="6"/>
  <c r="N167" i="6" s="1"/>
  <c r="O167" i="6" s="1"/>
  <c r="L167" i="6"/>
  <c r="M166" i="6"/>
  <c r="L166" i="6"/>
  <c r="N166" i="6" s="1"/>
  <c r="O166" i="6" s="1"/>
  <c r="M165" i="6"/>
  <c r="L165" i="6"/>
  <c r="N165" i="6" s="1"/>
  <c r="O165" i="6" s="1"/>
  <c r="M164" i="6"/>
  <c r="L164" i="6"/>
  <c r="M163" i="6"/>
  <c r="N163" i="6" s="1"/>
  <c r="O163" i="6" s="1"/>
  <c r="L163" i="6"/>
  <c r="M162" i="6"/>
  <c r="L162" i="6"/>
  <c r="M161" i="6"/>
  <c r="L161" i="6"/>
  <c r="N161" i="6" s="1"/>
  <c r="O161" i="6" s="1"/>
  <c r="M160" i="6"/>
  <c r="L160" i="6"/>
  <c r="N160" i="6" s="1"/>
  <c r="O160" i="6" s="1"/>
  <c r="M159" i="6"/>
  <c r="L159" i="6"/>
  <c r="M158" i="6"/>
  <c r="L158" i="6"/>
  <c r="N157" i="6"/>
  <c r="O157" i="6" s="1"/>
  <c r="M157" i="6"/>
  <c r="L157" i="6"/>
  <c r="M156" i="6"/>
  <c r="L156" i="6"/>
  <c r="M155" i="6"/>
  <c r="L155" i="6"/>
  <c r="M154" i="6"/>
  <c r="L154" i="6"/>
  <c r="N154" i="6" s="1"/>
  <c r="O154" i="6" s="1"/>
  <c r="M153" i="6"/>
  <c r="L153" i="6"/>
  <c r="M152" i="6"/>
  <c r="L152" i="6"/>
  <c r="M151" i="6"/>
  <c r="L151" i="6"/>
  <c r="M150" i="6"/>
  <c r="L150" i="6"/>
  <c r="M149" i="6"/>
  <c r="L149" i="6"/>
  <c r="N149" i="6" s="1"/>
  <c r="O149" i="6" s="1"/>
  <c r="M148" i="6"/>
  <c r="L148" i="6"/>
  <c r="M147" i="6"/>
  <c r="L147" i="6"/>
  <c r="M146" i="6"/>
  <c r="L146" i="6"/>
  <c r="N146" i="6" s="1"/>
  <c r="O146" i="6" s="1"/>
  <c r="M145" i="6"/>
  <c r="L145" i="6"/>
  <c r="N145" i="6" s="1"/>
  <c r="O145" i="6" s="1"/>
  <c r="M144" i="6"/>
  <c r="L144" i="6"/>
  <c r="M143" i="6"/>
  <c r="L143" i="6"/>
  <c r="M142" i="6"/>
  <c r="L142" i="6"/>
  <c r="M141" i="6"/>
  <c r="N141" i="6" s="1"/>
  <c r="O141" i="6" s="1"/>
  <c r="L141" i="6"/>
  <c r="M140" i="6"/>
  <c r="L140" i="6"/>
  <c r="M139" i="6"/>
  <c r="N139" i="6" s="1"/>
  <c r="O139" i="6" s="1"/>
  <c r="L139" i="6"/>
  <c r="M138" i="6"/>
  <c r="L138" i="6"/>
  <c r="N138" i="6" s="1"/>
  <c r="O138" i="6" s="1"/>
  <c r="M137" i="6"/>
  <c r="L137" i="6"/>
  <c r="N137" i="6" s="1"/>
  <c r="O137" i="6" s="1"/>
  <c r="M136" i="6"/>
  <c r="L136" i="6"/>
  <c r="N136" i="6" s="1"/>
  <c r="O136" i="6" s="1"/>
  <c r="M135" i="6"/>
  <c r="N135" i="6" s="1"/>
  <c r="O135" i="6" s="1"/>
  <c r="L135" i="6"/>
  <c r="M134" i="6"/>
  <c r="L134" i="6"/>
  <c r="M133" i="6"/>
  <c r="L133" i="6"/>
  <c r="N133" i="6" s="1"/>
  <c r="O133" i="6" s="1"/>
  <c r="M132" i="6"/>
  <c r="L132" i="6"/>
  <c r="M131" i="6"/>
  <c r="L131" i="6"/>
  <c r="M130" i="6"/>
  <c r="L130" i="6"/>
  <c r="M129" i="6"/>
  <c r="L129" i="6"/>
  <c r="N129" i="6" s="1"/>
  <c r="O129" i="6" s="1"/>
  <c r="M128" i="6"/>
  <c r="L128" i="6"/>
  <c r="N128" i="6" s="1"/>
  <c r="O128" i="6" s="1"/>
  <c r="M127" i="6"/>
  <c r="N127" i="6" s="1"/>
  <c r="O127" i="6" s="1"/>
  <c r="L127" i="6"/>
  <c r="M126" i="6"/>
  <c r="L126" i="6"/>
  <c r="N126" i="6" s="1"/>
  <c r="O126" i="6" s="1"/>
  <c r="M125" i="6"/>
  <c r="L125" i="6"/>
  <c r="M124" i="6"/>
  <c r="L124" i="6"/>
  <c r="M123" i="6"/>
  <c r="L123" i="6"/>
  <c r="M122" i="6"/>
  <c r="L122" i="6"/>
  <c r="N122" i="6" s="1"/>
  <c r="O122" i="6" s="1"/>
  <c r="M121" i="6"/>
  <c r="L121" i="6"/>
  <c r="N121" i="6" s="1"/>
  <c r="O121" i="6" s="1"/>
  <c r="M120" i="6"/>
  <c r="L120" i="6"/>
  <c r="M119" i="6"/>
  <c r="L119" i="6"/>
  <c r="M118" i="6"/>
  <c r="L118" i="6"/>
  <c r="M117" i="6"/>
  <c r="L117" i="6"/>
  <c r="N117" i="6" s="1"/>
  <c r="O117" i="6" s="1"/>
  <c r="M116" i="6"/>
  <c r="L116" i="6"/>
  <c r="N116" i="6" s="1"/>
  <c r="O116" i="6" s="1"/>
  <c r="M115" i="6"/>
  <c r="N115" i="6" s="1"/>
  <c r="O115" i="6" s="1"/>
  <c r="L115" i="6"/>
  <c r="M114" i="6"/>
  <c r="L114" i="6"/>
  <c r="M113" i="6"/>
  <c r="L113" i="6"/>
  <c r="M112" i="6"/>
  <c r="L112" i="6"/>
  <c r="N112" i="6" s="1"/>
  <c r="O112" i="6" s="1"/>
  <c r="M111" i="6"/>
  <c r="L111" i="6"/>
  <c r="M110" i="6"/>
  <c r="L110" i="6"/>
  <c r="N109" i="6"/>
  <c r="O109" i="6" s="1"/>
  <c r="M109" i="6"/>
  <c r="L109" i="6"/>
  <c r="M108" i="6"/>
  <c r="L108" i="6"/>
  <c r="M107" i="6"/>
  <c r="L107" i="6"/>
  <c r="N107" i="6" s="1"/>
  <c r="O107" i="6" s="1"/>
  <c r="N106" i="6"/>
  <c r="O106" i="6" s="1"/>
  <c r="M106" i="6"/>
  <c r="L106" i="6"/>
  <c r="M105" i="6"/>
  <c r="L105" i="6"/>
  <c r="M104" i="6"/>
  <c r="L104" i="6"/>
  <c r="M103" i="6"/>
  <c r="L103" i="6"/>
  <c r="M102" i="6"/>
  <c r="L102" i="6"/>
  <c r="M101" i="6"/>
  <c r="L101" i="6"/>
  <c r="M100" i="6"/>
  <c r="L100" i="6"/>
  <c r="N100" i="6" s="1"/>
  <c r="O100" i="6" s="1"/>
  <c r="M99" i="6"/>
  <c r="L99" i="6"/>
  <c r="M98" i="6"/>
  <c r="L98" i="6"/>
  <c r="N98" i="6" s="1"/>
  <c r="O98" i="6" s="1"/>
  <c r="N97" i="6"/>
  <c r="O97" i="6" s="1"/>
  <c r="M97" i="6"/>
  <c r="L97" i="6"/>
  <c r="M96" i="6"/>
  <c r="L96" i="6"/>
  <c r="N96" i="6" s="1"/>
  <c r="O96" i="6" s="1"/>
  <c r="M95" i="6"/>
  <c r="L95" i="6"/>
  <c r="M94" i="6"/>
  <c r="N94" i="6" s="1"/>
  <c r="O94" i="6" s="1"/>
  <c r="L94" i="6"/>
  <c r="M93" i="6"/>
  <c r="L93" i="6"/>
  <c r="N93" i="6" s="1"/>
  <c r="O93" i="6" s="1"/>
  <c r="M92" i="6"/>
  <c r="L92" i="6"/>
  <c r="M91" i="6"/>
  <c r="L91" i="6"/>
  <c r="M90" i="6"/>
  <c r="L90" i="6"/>
  <c r="N90" i="6" s="1"/>
  <c r="O90" i="6" s="1"/>
  <c r="M89" i="6"/>
  <c r="L89" i="6"/>
  <c r="N89" i="6" s="1"/>
  <c r="O89" i="6" s="1"/>
  <c r="M88" i="6"/>
  <c r="L88" i="6"/>
  <c r="M87" i="6"/>
  <c r="L87" i="6"/>
  <c r="M86" i="6"/>
  <c r="L86" i="6"/>
  <c r="M85" i="6"/>
  <c r="L85" i="6"/>
  <c r="M84" i="6"/>
  <c r="L84" i="6"/>
  <c r="N84" i="6" s="1"/>
  <c r="O84" i="6" s="1"/>
  <c r="M83" i="6"/>
  <c r="L83" i="6"/>
  <c r="N82" i="6"/>
  <c r="O82" i="6" s="1"/>
  <c r="M82" i="6"/>
  <c r="L82" i="6"/>
  <c r="M81" i="6"/>
  <c r="L81" i="6"/>
  <c r="N81" i="6" s="1"/>
  <c r="O81" i="6" s="1"/>
  <c r="M80" i="6"/>
  <c r="L80" i="6"/>
  <c r="N80" i="6" s="1"/>
  <c r="O80" i="6" s="1"/>
  <c r="M79" i="6"/>
  <c r="L79" i="6"/>
  <c r="M78" i="6"/>
  <c r="L78" i="6"/>
  <c r="N78" i="6" s="1"/>
  <c r="O78" i="6" s="1"/>
  <c r="M77" i="6"/>
  <c r="L77" i="6"/>
  <c r="N76" i="6"/>
  <c r="O76" i="6" s="1"/>
  <c r="M76" i="6"/>
  <c r="L76" i="6"/>
  <c r="M75" i="6"/>
  <c r="L75" i="6"/>
  <c r="M74" i="6"/>
  <c r="L74" i="6"/>
  <c r="N74" i="6" s="1"/>
  <c r="O74" i="6" s="1"/>
  <c r="M73" i="6"/>
  <c r="L73" i="6"/>
  <c r="M72" i="6"/>
  <c r="N72" i="6" s="1"/>
  <c r="O72" i="6" s="1"/>
  <c r="L72" i="6"/>
  <c r="M71" i="6"/>
  <c r="L71" i="6"/>
  <c r="N71" i="6" s="1"/>
  <c r="O71" i="6" s="1"/>
  <c r="M70" i="6"/>
  <c r="L70" i="6"/>
  <c r="M69" i="6"/>
  <c r="L69" i="6"/>
  <c r="M68" i="6"/>
  <c r="L68" i="6"/>
  <c r="N68" i="6" s="1"/>
  <c r="O68" i="6" s="1"/>
  <c r="M67" i="6"/>
  <c r="L67" i="6"/>
  <c r="M66" i="6"/>
  <c r="L66" i="6"/>
  <c r="N66" i="6" s="1"/>
  <c r="O66" i="6" s="1"/>
  <c r="M65" i="6"/>
  <c r="L65" i="6"/>
  <c r="M64" i="6"/>
  <c r="N64" i="6" s="1"/>
  <c r="O64" i="6" s="1"/>
  <c r="L64" i="6"/>
  <c r="M63" i="6"/>
  <c r="L63" i="6"/>
  <c r="N63" i="6" s="1"/>
  <c r="O63" i="6" s="1"/>
  <c r="M62" i="6"/>
  <c r="L62" i="6"/>
  <c r="N62" i="6" s="1"/>
  <c r="O62" i="6" s="1"/>
  <c r="M61" i="6"/>
  <c r="L61" i="6"/>
  <c r="N61" i="6" s="1"/>
  <c r="O61" i="6" s="1"/>
  <c r="N60" i="6"/>
  <c r="O60" i="6" s="1"/>
  <c r="M60" i="6"/>
  <c r="L60" i="6"/>
  <c r="M59" i="6"/>
  <c r="L59" i="6"/>
  <c r="N59" i="6" s="1"/>
  <c r="O59" i="6" s="1"/>
  <c r="M58" i="6"/>
  <c r="L58" i="6"/>
  <c r="N58" i="6" s="1"/>
  <c r="O58" i="6" s="1"/>
  <c r="M57" i="6"/>
  <c r="L57" i="6"/>
  <c r="N57" i="6" s="1"/>
  <c r="O57" i="6" s="1"/>
  <c r="M56" i="6"/>
  <c r="L56" i="6"/>
  <c r="M55" i="6"/>
  <c r="L55" i="6"/>
  <c r="M54" i="6"/>
  <c r="L54" i="6"/>
  <c r="N54" i="6" s="1"/>
  <c r="O54" i="6" s="1"/>
  <c r="M53" i="6"/>
  <c r="L53" i="6"/>
  <c r="N53" i="6" s="1"/>
  <c r="O53" i="6" s="1"/>
  <c r="M52" i="6"/>
  <c r="L52" i="6"/>
  <c r="N52" i="6" s="1"/>
  <c r="O52" i="6" s="1"/>
  <c r="M51" i="6"/>
  <c r="L51" i="6"/>
  <c r="M50" i="6"/>
  <c r="L50" i="6"/>
  <c r="M49" i="6"/>
  <c r="L49" i="6"/>
  <c r="M48" i="6"/>
  <c r="N48" i="6" s="1"/>
  <c r="O48" i="6" s="1"/>
  <c r="L48" i="6"/>
  <c r="M47" i="6"/>
  <c r="L47" i="6"/>
  <c r="M46" i="6"/>
  <c r="L46" i="6"/>
  <c r="M45" i="6"/>
  <c r="L45" i="6"/>
  <c r="N45" i="6" s="1"/>
  <c r="O45" i="6" s="1"/>
  <c r="M44" i="6"/>
  <c r="L44" i="6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N37" i="6" s="1"/>
  <c r="O37" i="6" s="1"/>
  <c r="M36" i="6"/>
  <c r="L36" i="6"/>
  <c r="M35" i="6"/>
  <c r="L35" i="6"/>
  <c r="M34" i="6"/>
  <c r="L34" i="6"/>
  <c r="M33" i="6"/>
  <c r="L33" i="6"/>
  <c r="N33" i="6" s="1"/>
  <c r="O33" i="6" s="1"/>
  <c r="M32" i="6"/>
  <c r="L32" i="6"/>
  <c r="M31" i="6"/>
  <c r="L31" i="6"/>
  <c r="M30" i="6"/>
  <c r="L30" i="6"/>
  <c r="N30" i="6" s="1"/>
  <c r="O30" i="6" s="1"/>
  <c r="M29" i="6"/>
  <c r="L29" i="6"/>
  <c r="M28" i="6"/>
  <c r="L28" i="6"/>
  <c r="M27" i="6"/>
  <c r="L27" i="6"/>
  <c r="M26" i="6"/>
  <c r="N26" i="6" s="1"/>
  <c r="O26" i="6" s="1"/>
  <c r="L26" i="6"/>
  <c r="M25" i="6"/>
  <c r="L25" i="6"/>
  <c r="N25" i="6" s="1"/>
  <c r="O25" i="6" s="1"/>
  <c r="M24" i="6"/>
  <c r="L24" i="6"/>
  <c r="M23" i="6"/>
  <c r="L23" i="6"/>
  <c r="N23" i="6" s="1"/>
  <c r="O23" i="6" s="1"/>
  <c r="M22" i="6"/>
  <c r="L22" i="6"/>
  <c r="N22" i="6" s="1"/>
  <c r="O22" i="6" s="1"/>
  <c r="M21" i="6"/>
  <c r="L21" i="6"/>
  <c r="M20" i="6"/>
  <c r="L20" i="6"/>
  <c r="N20" i="6" s="1"/>
  <c r="O20" i="6" s="1"/>
  <c r="M19" i="6"/>
  <c r="N19" i="6" s="1"/>
  <c r="O19" i="6" s="1"/>
  <c r="L19" i="6"/>
  <c r="M18" i="6"/>
  <c r="N18" i="6" s="1"/>
  <c r="O18" i="6" s="1"/>
  <c r="L18" i="6"/>
  <c r="M17" i="6"/>
  <c r="L17" i="6"/>
  <c r="N17" i="6" s="1"/>
  <c r="O17" i="6" s="1"/>
  <c r="M16" i="6"/>
  <c r="L16" i="6"/>
  <c r="M15" i="6"/>
  <c r="L15" i="6"/>
  <c r="M14" i="6"/>
  <c r="L14" i="6"/>
  <c r="N14" i="6" s="1"/>
  <c r="O14" i="6" s="1"/>
  <c r="M13" i="6"/>
  <c r="L13" i="6"/>
  <c r="N13" i="6" s="1"/>
  <c r="O13" i="6" s="1"/>
  <c r="M12" i="6"/>
  <c r="L12" i="6"/>
  <c r="N12" i="6" s="1"/>
  <c r="O12" i="6" s="1"/>
  <c r="M11" i="6"/>
  <c r="N11" i="6" s="1"/>
  <c r="O11" i="6" s="1"/>
  <c r="L11" i="6"/>
  <c r="M10" i="6"/>
  <c r="L10" i="6"/>
  <c r="M9" i="6"/>
  <c r="L9" i="6"/>
  <c r="M8" i="6"/>
  <c r="L8" i="6"/>
  <c r="M7" i="6"/>
  <c r="L7" i="6"/>
  <c r="N7" i="6" s="1"/>
  <c r="P6" i="6"/>
  <c r="P56" i="6" s="1"/>
  <c r="N3825" i="5"/>
  <c r="N3824" i="5"/>
  <c r="O3824" i="5" s="1"/>
  <c r="N3823" i="5"/>
  <c r="O3823" i="5" s="1"/>
  <c r="O3822" i="5"/>
  <c r="N3822" i="5"/>
  <c r="N3821" i="5"/>
  <c r="O3821" i="5" s="1"/>
  <c r="N3820" i="5"/>
  <c r="O3820" i="5" s="1"/>
  <c r="N3819" i="5"/>
  <c r="O3819" i="5" s="1"/>
  <c r="O3818" i="5"/>
  <c r="N3818" i="5"/>
  <c r="N3817" i="5"/>
  <c r="O3817" i="5" s="1"/>
  <c r="N3816" i="5"/>
  <c r="O3816" i="5" s="1"/>
  <c r="N3815" i="5"/>
  <c r="O3815" i="5" s="1"/>
  <c r="O3814" i="5"/>
  <c r="N3814" i="5"/>
  <c r="N3813" i="5"/>
  <c r="O3813" i="5" s="1"/>
  <c r="N3812" i="5"/>
  <c r="O3812" i="5" s="1"/>
  <c r="N3811" i="5"/>
  <c r="O3811" i="5" s="1"/>
  <c r="O3810" i="5"/>
  <c r="N3810" i="5"/>
  <c r="N3809" i="5"/>
  <c r="O3809" i="5" s="1"/>
  <c r="N3808" i="5"/>
  <c r="O3808" i="5" s="1"/>
  <c r="N3807" i="5"/>
  <c r="O3807" i="5" s="1"/>
  <c r="O3806" i="5"/>
  <c r="N3806" i="5"/>
  <c r="N3805" i="5"/>
  <c r="O3805" i="5" s="1"/>
  <c r="N3804" i="5"/>
  <c r="O3804" i="5" s="1"/>
  <c r="N3803" i="5"/>
  <c r="O3803" i="5" s="1"/>
  <c r="O3802" i="5"/>
  <c r="N3802" i="5"/>
  <c r="N3801" i="5"/>
  <c r="O3801" i="5" s="1"/>
  <c r="N3800" i="5"/>
  <c r="O3800" i="5" s="1"/>
  <c r="N3799" i="5"/>
  <c r="O3799" i="5" s="1"/>
  <c r="O3798" i="5"/>
  <c r="N3798" i="5"/>
  <c r="N3797" i="5"/>
  <c r="O3797" i="5" s="1"/>
  <c r="N3796" i="5"/>
  <c r="O3796" i="5" s="1"/>
  <c r="N3795" i="5"/>
  <c r="O3795" i="5" s="1"/>
  <c r="O3794" i="5"/>
  <c r="N3794" i="5"/>
  <c r="N3793" i="5"/>
  <c r="O3793" i="5" s="1"/>
  <c r="N3792" i="5"/>
  <c r="O3792" i="5" s="1"/>
  <c r="N3791" i="5"/>
  <c r="O3791" i="5" s="1"/>
  <c r="O3790" i="5"/>
  <c r="N3790" i="5"/>
  <c r="N3789" i="5"/>
  <c r="O3789" i="5" s="1"/>
  <c r="N3788" i="5"/>
  <c r="O3788" i="5" s="1"/>
  <c r="N3787" i="5"/>
  <c r="O3787" i="5" s="1"/>
  <c r="O3786" i="5"/>
  <c r="N3786" i="5"/>
  <c r="N3785" i="5"/>
  <c r="O3785" i="5" s="1"/>
  <c r="N3784" i="5"/>
  <c r="O3784" i="5" s="1"/>
  <c r="N3783" i="5"/>
  <c r="O3783" i="5" s="1"/>
  <c r="O3782" i="5"/>
  <c r="O3781" i="5"/>
  <c r="N3781" i="5"/>
  <c r="O3780" i="5"/>
  <c r="N3780" i="5"/>
  <c r="P3779" i="5"/>
  <c r="Q3779" i="5" s="1"/>
  <c r="O3779" i="5"/>
  <c r="N3779" i="5"/>
  <c r="N3778" i="5"/>
  <c r="O3778" i="5" s="1"/>
  <c r="O3777" i="5"/>
  <c r="N3777" i="5"/>
  <c r="O3776" i="5"/>
  <c r="N3776" i="5"/>
  <c r="P3775" i="5"/>
  <c r="Q3775" i="5" s="1"/>
  <c r="O3775" i="5"/>
  <c r="N3775" i="5"/>
  <c r="N3774" i="5"/>
  <c r="O3774" i="5" s="1"/>
  <c r="O3773" i="5"/>
  <c r="N3773" i="5"/>
  <c r="O3772" i="5"/>
  <c r="N3772" i="5"/>
  <c r="P3771" i="5"/>
  <c r="Q3771" i="5" s="1"/>
  <c r="O3771" i="5"/>
  <c r="R3771" i="5" s="1"/>
  <c r="N3771" i="5"/>
  <c r="N3770" i="5"/>
  <c r="O3770" i="5" s="1"/>
  <c r="O3769" i="5"/>
  <c r="N3769" i="5"/>
  <c r="O3768" i="5"/>
  <c r="N3768" i="5"/>
  <c r="P3767" i="5"/>
  <c r="Q3767" i="5" s="1"/>
  <c r="O3767" i="5"/>
  <c r="R3767" i="5" s="1"/>
  <c r="N3767" i="5"/>
  <c r="N3766" i="5"/>
  <c r="O3766" i="5" s="1"/>
  <c r="O3765" i="5"/>
  <c r="N3765" i="5"/>
  <c r="O3764" i="5"/>
  <c r="N3764" i="5"/>
  <c r="Q3763" i="5"/>
  <c r="P3763" i="5"/>
  <c r="O3763" i="5"/>
  <c r="N3763" i="5"/>
  <c r="N3762" i="5"/>
  <c r="O3762" i="5" s="1"/>
  <c r="O3761" i="5"/>
  <c r="N3761" i="5"/>
  <c r="O3760" i="5"/>
  <c r="N3760" i="5"/>
  <c r="P3759" i="5"/>
  <c r="Q3759" i="5" s="1"/>
  <c r="O3759" i="5"/>
  <c r="N3759" i="5"/>
  <c r="O3758" i="5"/>
  <c r="N3758" i="5"/>
  <c r="O3757" i="5"/>
  <c r="N3757" i="5"/>
  <c r="O3756" i="5"/>
  <c r="N3756" i="5"/>
  <c r="Q3755" i="5"/>
  <c r="P3755" i="5"/>
  <c r="O3755" i="5"/>
  <c r="N3755" i="5"/>
  <c r="N3754" i="5"/>
  <c r="O3754" i="5" s="1"/>
  <c r="O3753" i="5"/>
  <c r="N3753" i="5"/>
  <c r="O3752" i="5"/>
  <c r="N3752" i="5"/>
  <c r="P3751" i="5"/>
  <c r="Q3751" i="5" s="1"/>
  <c r="O3751" i="5"/>
  <c r="N3751" i="5"/>
  <c r="O3750" i="5"/>
  <c r="N3750" i="5"/>
  <c r="O3749" i="5"/>
  <c r="N3749" i="5"/>
  <c r="O3748" i="5"/>
  <c r="N3748" i="5"/>
  <c r="Q3747" i="5"/>
  <c r="P3747" i="5"/>
  <c r="O3747" i="5"/>
  <c r="N3747" i="5"/>
  <c r="N3746" i="5"/>
  <c r="O3746" i="5" s="1"/>
  <c r="O3745" i="5"/>
  <c r="N3745" i="5"/>
  <c r="O3744" i="5"/>
  <c r="N3744" i="5"/>
  <c r="P3743" i="5"/>
  <c r="Q3743" i="5" s="1"/>
  <c r="O3743" i="5"/>
  <c r="N3743" i="5"/>
  <c r="O3742" i="5"/>
  <c r="N3742" i="5"/>
  <c r="O3741" i="5"/>
  <c r="N3741" i="5"/>
  <c r="O3740" i="5"/>
  <c r="N3740" i="5"/>
  <c r="Q3739" i="5"/>
  <c r="P3739" i="5"/>
  <c r="O3739" i="5"/>
  <c r="R3739" i="5" s="1"/>
  <c r="N3739" i="5"/>
  <c r="N3738" i="5"/>
  <c r="O3738" i="5" s="1"/>
  <c r="O3737" i="5"/>
  <c r="N3737" i="5"/>
  <c r="O3736" i="5"/>
  <c r="N3736" i="5"/>
  <c r="P3735" i="5"/>
  <c r="Q3735" i="5" s="1"/>
  <c r="O3735" i="5"/>
  <c r="N3735" i="5"/>
  <c r="O3734" i="5"/>
  <c r="N3734" i="5"/>
  <c r="O3733" i="5"/>
  <c r="N3733" i="5"/>
  <c r="O3732" i="5"/>
  <c r="N3732" i="5"/>
  <c r="Q3731" i="5"/>
  <c r="P3731" i="5"/>
  <c r="O3731" i="5"/>
  <c r="N3731" i="5"/>
  <c r="N3730" i="5"/>
  <c r="O3730" i="5" s="1"/>
  <c r="O3729" i="5"/>
  <c r="N3729" i="5"/>
  <c r="O3728" i="5"/>
  <c r="N3728" i="5"/>
  <c r="P3727" i="5"/>
  <c r="N3727" i="5"/>
  <c r="O3727" i="5" s="1"/>
  <c r="N3726" i="5"/>
  <c r="O3726" i="5" s="1"/>
  <c r="O3725" i="5"/>
  <c r="N3725" i="5"/>
  <c r="O3724" i="5"/>
  <c r="N3724" i="5"/>
  <c r="P3723" i="5"/>
  <c r="N3723" i="5"/>
  <c r="O3723" i="5" s="1"/>
  <c r="O3722" i="5"/>
  <c r="N3722" i="5"/>
  <c r="O3721" i="5"/>
  <c r="N3721" i="5"/>
  <c r="O3720" i="5"/>
  <c r="N3720" i="5"/>
  <c r="N3719" i="5"/>
  <c r="O3719" i="5" s="1"/>
  <c r="O3718" i="5"/>
  <c r="N3718" i="5"/>
  <c r="O3717" i="5"/>
  <c r="N3717" i="5"/>
  <c r="O3716" i="5"/>
  <c r="N3716" i="5"/>
  <c r="Q3715" i="5"/>
  <c r="P3715" i="5"/>
  <c r="N3715" i="5"/>
  <c r="O3715" i="5" s="1"/>
  <c r="O3714" i="5"/>
  <c r="N3714" i="5"/>
  <c r="Q3713" i="5"/>
  <c r="P3713" i="5"/>
  <c r="O3713" i="5"/>
  <c r="R3713" i="5" s="1"/>
  <c r="N3713" i="5"/>
  <c r="O3712" i="5"/>
  <c r="N3712" i="5"/>
  <c r="N3711" i="5"/>
  <c r="O3711" i="5" s="1"/>
  <c r="O3710" i="5"/>
  <c r="N3710" i="5"/>
  <c r="N3709" i="5"/>
  <c r="O3709" i="5" s="1"/>
  <c r="O3708" i="5"/>
  <c r="N3708" i="5"/>
  <c r="N3707" i="5"/>
  <c r="O3707" i="5" s="1"/>
  <c r="O3706" i="5"/>
  <c r="N3706" i="5"/>
  <c r="N3705" i="5"/>
  <c r="O3705" i="5" s="1"/>
  <c r="O3704" i="5"/>
  <c r="N3704" i="5"/>
  <c r="N3703" i="5"/>
  <c r="O3703" i="5" s="1"/>
  <c r="O3702" i="5"/>
  <c r="N3702" i="5"/>
  <c r="N3701" i="5"/>
  <c r="O3701" i="5" s="1"/>
  <c r="O3700" i="5"/>
  <c r="N3700" i="5"/>
  <c r="N3699" i="5"/>
  <c r="O3699" i="5" s="1"/>
  <c r="O3698" i="5"/>
  <c r="N3698" i="5"/>
  <c r="N3697" i="5"/>
  <c r="O3697" i="5" s="1"/>
  <c r="O3696" i="5"/>
  <c r="N3696" i="5"/>
  <c r="N3695" i="5"/>
  <c r="O3695" i="5" s="1"/>
  <c r="N3694" i="5"/>
  <c r="O3694" i="5" s="1"/>
  <c r="N3693" i="5"/>
  <c r="O3693" i="5" s="1"/>
  <c r="O3692" i="5"/>
  <c r="N3692" i="5"/>
  <c r="P3691" i="5"/>
  <c r="N3691" i="5"/>
  <c r="O3691" i="5" s="1"/>
  <c r="N3690" i="5"/>
  <c r="O3690" i="5" s="1"/>
  <c r="N3689" i="5"/>
  <c r="O3689" i="5" s="1"/>
  <c r="N3688" i="5"/>
  <c r="O3688" i="5" s="1"/>
  <c r="N3687" i="5"/>
  <c r="O3687" i="5" s="1"/>
  <c r="O3686" i="5"/>
  <c r="N3686" i="5"/>
  <c r="N3685" i="5"/>
  <c r="O3685" i="5" s="1"/>
  <c r="P3685" i="5" s="1"/>
  <c r="N3684" i="5"/>
  <c r="O3684" i="5" s="1"/>
  <c r="N3683" i="5"/>
  <c r="O3683" i="5" s="1"/>
  <c r="N3682" i="5"/>
  <c r="O3682" i="5" s="1"/>
  <c r="P3681" i="5"/>
  <c r="N3681" i="5"/>
  <c r="O3681" i="5" s="1"/>
  <c r="S3680" i="5"/>
  <c r="N3680" i="5"/>
  <c r="O3680" i="5" s="1"/>
  <c r="Q3679" i="5"/>
  <c r="O3679" i="5"/>
  <c r="P3679" i="5" s="1"/>
  <c r="N3679" i="5"/>
  <c r="O3678" i="5"/>
  <c r="N3678" i="5"/>
  <c r="O3677" i="5"/>
  <c r="N3677" i="5"/>
  <c r="N3676" i="5"/>
  <c r="O3676" i="5" s="1"/>
  <c r="Q3675" i="5"/>
  <c r="O3675" i="5"/>
  <c r="P3675" i="5" s="1"/>
  <c r="N3675" i="5"/>
  <c r="O3674" i="5"/>
  <c r="N3674" i="5"/>
  <c r="O3673" i="5"/>
  <c r="N3673" i="5"/>
  <c r="N3672" i="5"/>
  <c r="O3672" i="5" s="1"/>
  <c r="Q3671" i="5"/>
  <c r="O3671" i="5"/>
  <c r="P3671" i="5" s="1"/>
  <c r="N3671" i="5"/>
  <c r="O3670" i="5"/>
  <c r="N3670" i="5"/>
  <c r="O3669" i="5"/>
  <c r="N3669" i="5"/>
  <c r="N3668" i="5"/>
  <c r="O3668" i="5" s="1"/>
  <c r="N3667" i="5"/>
  <c r="O3667" i="5" s="1"/>
  <c r="O3666" i="5"/>
  <c r="N3666" i="5"/>
  <c r="O3665" i="5"/>
  <c r="N3665" i="5"/>
  <c r="N3664" i="5"/>
  <c r="O3664" i="5" s="1"/>
  <c r="N3663" i="5"/>
  <c r="O3663" i="5" s="1"/>
  <c r="O3662" i="5"/>
  <c r="N3662" i="5"/>
  <c r="O3661" i="5"/>
  <c r="N3661" i="5"/>
  <c r="N3660" i="5"/>
  <c r="O3660" i="5" s="1"/>
  <c r="N3659" i="5"/>
  <c r="O3659" i="5" s="1"/>
  <c r="O3658" i="5"/>
  <c r="N3658" i="5"/>
  <c r="O3657" i="5"/>
  <c r="N3657" i="5"/>
  <c r="N3656" i="5"/>
  <c r="O3656" i="5" s="1"/>
  <c r="N3655" i="5"/>
  <c r="O3655" i="5" s="1"/>
  <c r="O3654" i="5"/>
  <c r="N3654" i="5"/>
  <c r="O3653" i="5"/>
  <c r="N3653" i="5"/>
  <c r="N3652" i="5"/>
  <c r="O3652" i="5" s="1"/>
  <c r="N3651" i="5"/>
  <c r="O3651" i="5" s="1"/>
  <c r="O3650" i="5"/>
  <c r="N3650" i="5"/>
  <c r="O3649" i="5"/>
  <c r="N3649" i="5"/>
  <c r="N3648" i="5"/>
  <c r="O3648" i="5" s="1"/>
  <c r="N3647" i="5"/>
  <c r="O3647" i="5" s="1"/>
  <c r="O3646" i="5"/>
  <c r="N3646" i="5"/>
  <c r="O3645" i="5"/>
  <c r="N3645" i="5"/>
  <c r="N3644" i="5"/>
  <c r="O3644" i="5" s="1"/>
  <c r="N3643" i="5"/>
  <c r="O3643" i="5" s="1"/>
  <c r="O3642" i="5"/>
  <c r="N3642" i="5"/>
  <c r="O3641" i="5"/>
  <c r="N3641" i="5"/>
  <c r="N3640" i="5"/>
  <c r="O3640" i="5" s="1"/>
  <c r="N3639" i="5"/>
  <c r="O3639" i="5" s="1"/>
  <c r="O3638" i="5"/>
  <c r="N3638" i="5"/>
  <c r="O3637" i="5"/>
  <c r="N3637" i="5"/>
  <c r="N3636" i="5"/>
  <c r="O3636" i="5" s="1"/>
  <c r="N3635" i="5"/>
  <c r="O3635" i="5" s="1"/>
  <c r="O3634" i="5"/>
  <c r="N3634" i="5"/>
  <c r="O3633" i="5"/>
  <c r="N3633" i="5"/>
  <c r="N3632" i="5"/>
  <c r="O3632" i="5" s="1"/>
  <c r="N3631" i="5"/>
  <c r="O3631" i="5" s="1"/>
  <c r="O3630" i="5"/>
  <c r="N3630" i="5"/>
  <c r="P3629" i="5"/>
  <c r="O3629" i="5"/>
  <c r="N3629" i="5"/>
  <c r="N3628" i="5"/>
  <c r="O3628" i="5" s="1"/>
  <c r="N3627" i="5"/>
  <c r="O3627" i="5" s="1"/>
  <c r="O3626" i="5"/>
  <c r="N3626" i="5"/>
  <c r="P3625" i="5"/>
  <c r="N3625" i="5"/>
  <c r="O3625" i="5" s="1"/>
  <c r="N3624" i="5"/>
  <c r="O3624" i="5" s="1"/>
  <c r="Q3623" i="5"/>
  <c r="R3623" i="5" s="1"/>
  <c r="N3623" i="5"/>
  <c r="O3623" i="5" s="1"/>
  <c r="P3623" i="5" s="1"/>
  <c r="O3622" i="5"/>
  <c r="N3622" i="5"/>
  <c r="N3621" i="5"/>
  <c r="O3621" i="5" s="1"/>
  <c r="P3620" i="5"/>
  <c r="N3620" i="5"/>
  <c r="O3620" i="5" s="1"/>
  <c r="P3619" i="5"/>
  <c r="N3619" i="5"/>
  <c r="O3619" i="5" s="1"/>
  <c r="O3618" i="5"/>
  <c r="N3618" i="5"/>
  <c r="N3617" i="5"/>
  <c r="O3617" i="5" s="1"/>
  <c r="N3616" i="5"/>
  <c r="O3616" i="5" s="1"/>
  <c r="O3615" i="5"/>
  <c r="N3615" i="5"/>
  <c r="P3614" i="5"/>
  <c r="O3614" i="5"/>
  <c r="N3614" i="5"/>
  <c r="O3613" i="5"/>
  <c r="N3613" i="5"/>
  <c r="O3612" i="5"/>
  <c r="N3612" i="5"/>
  <c r="N3611" i="5"/>
  <c r="O3611" i="5" s="1"/>
  <c r="O3610" i="5"/>
  <c r="N3610" i="5"/>
  <c r="N3609" i="5"/>
  <c r="O3609" i="5" s="1"/>
  <c r="O3608" i="5"/>
  <c r="N3608" i="5"/>
  <c r="N3607" i="5"/>
  <c r="O3607" i="5" s="1"/>
  <c r="N3606" i="5"/>
  <c r="O3606" i="5" s="1"/>
  <c r="N3605" i="5"/>
  <c r="O3605" i="5" s="1"/>
  <c r="O3604" i="5"/>
  <c r="N3604" i="5"/>
  <c r="N3603" i="5"/>
  <c r="O3603" i="5" s="1"/>
  <c r="O3602" i="5"/>
  <c r="N3602" i="5"/>
  <c r="N3601" i="5"/>
  <c r="O3601" i="5" s="1"/>
  <c r="O3600" i="5"/>
  <c r="N3600" i="5"/>
  <c r="N3599" i="5"/>
  <c r="O3599" i="5" s="1"/>
  <c r="N3598" i="5"/>
  <c r="O3598" i="5" s="1"/>
  <c r="N3597" i="5"/>
  <c r="O3597" i="5" s="1"/>
  <c r="O3596" i="5"/>
  <c r="N3596" i="5"/>
  <c r="Q3595" i="5"/>
  <c r="P3595" i="5"/>
  <c r="N3595" i="5"/>
  <c r="O3595" i="5" s="1"/>
  <c r="N3594" i="5"/>
  <c r="O3594" i="5" s="1"/>
  <c r="N3593" i="5"/>
  <c r="O3593" i="5" s="1"/>
  <c r="O3592" i="5"/>
  <c r="N3592" i="5"/>
  <c r="Q3591" i="5"/>
  <c r="P3591" i="5"/>
  <c r="R3591" i="5" s="1"/>
  <c r="N3591" i="5"/>
  <c r="O3591" i="5" s="1"/>
  <c r="O3590" i="5"/>
  <c r="N3590" i="5"/>
  <c r="O3589" i="5"/>
  <c r="N3589" i="5"/>
  <c r="O3588" i="5"/>
  <c r="N3588" i="5"/>
  <c r="Q3587" i="5"/>
  <c r="N3587" i="5"/>
  <c r="O3587" i="5" s="1"/>
  <c r="P3587" i="5" s="1"/>
  <c r="N3586" i="5"/>
  <c r="O3586" i="5" s="1"/>
  <c r="N3585" i="5"/>
  <c r="O3585" i="5" s="1"/>
  <c r="O3584" i="5"/>
  <c r="N3584" i="5"/>
  <c r="P3583" i="5"/>
  <c r="Q3583" i="5" s="1"/>
  <c r="R3583" i="5" s="1"/>
  <c r="N3583" i="5"/>
  <c r="O3583" i="5" s="1"/>
  <c r="N3582" i="5"/>
  <c r="O3582" i="5" s="1"/>
  <c r="O3581" i="5"/>
  <c r="N3581" i="5"/>
  <c r="O3580" i="5"/>
  <c r="N3580" i="5"/>
  <c r="Q3579" i="5"/>
  <c r="R3579" i="5" s="1"/>
  <c r="P3579" i="5"/>
  <c r="N3579" i="5"/>
  <c r="O3579" i="5" s="1"/>
  <c r="O3578" i="5"/>
  <c r="N3578" i="5"/>
  <c r="N3577" i="5"/>
  <c r="O3577" i="5" s="1"/>
  <c r="O3576" i="5"/>
  <c r="N3576" i="5"/>
  <c r="N3575" i="5"/>
  <c r="O3575" i="5" s="1"/>
  <c r="N3574" i="5"/>
  <c r="O3574" i="5" s="1"/>
  <c r="N3573" i="5"/>
  <c r="O3573" i="5" s="1"/>
  <c r="O3572" i="5"/>
  <c r="N3572" i="5"/>
  <c r="N3571" i="5"/>
  <c r="O3571" i="5" s="1"/>
  <c r="O3570" i="5"/>
  <c r="N3570" i="5"/>
  <c r="N3569" i="5"/>
  <c r="O3569" i="5" s="1"/>
  <c r="O3568" i="5"/>
  <c r="N3568" i="5"/>
  <c r="P3567" i="5"/>
  <c r="Q3567" i="5" s="1"/>
  <c r="N3567" i="5"/>
  <c r="O3567" i="5" s="1"/>
  <c r="N3566" i="5"/>
  <c r="O3566" i="5" s="1"/>
  <c r="N3565" i="5"/>
  <c r="O3565" i="5" s="1"/>
  <c r="O3564" i="5"/>
  <c r="N3564" i="5"/>
  <c r="N3563" i="5"/>
  <c r="O3563" i="5" s="1"/>
  <c r="N3562" i="5"/>
  <c r="O3562" i="5" s="1"/>
  <c r="O3561" i="5"/>
  <c r="N3561" i="5"/>
  <c r="O3560" i="5"/>
  <c r="N3560" i="5"/>
  <c r="P3559" i="5"/>
  <c r="Q3559" i="5" s="1"/>
  <c r="R3559" i="5" s="1"/>
  <c r="N3559" i="5"/>
  <c r="O3559" i="5" s="1"/>
  <c r="N3558" i="5"/>
  <c r="O3558" i="5" s="1"/>
  <c r="O3557" i="5"/>
  <c r="N3557" i="5"/>
  <c r="O3556" i="5"/>
  <c r="N3556" i="5"/>
  <c r="N3555" i="5"/>
  <c r="O3555" i="5" s="1"/>
  <c r="O3554" i="5"/>
  <c r="N3554" i="5"/>
  <c r="N3553" i="5"/>
  <c r="O3553" i="5" s="1"/>
  <c r="O3552" i="5"/>
  <c r="N3552" i="5"/>
  <c r="P3551" i="5"/>
  <c r="Q3551" i="5" s="1"/>
  <c r="N3551" i="5"/>
  <c r="O3551" i="5" s="1"/>
  <c r="N3550" i="5"/>
  <c r="O3550" i="5" s="1"/>
  <c r="O3549" i="5"/>
  <c r="N3549" i="5"/>
  <c r="O3548" i="5"/>
  <c r="N3548" i="5"/>
  <c r="Q3547" i="5"/>
  <c r="R3547" i="5" s="1"/>
  <c r="P3547" i="5"/>
  <c r="N3547" i="5"/>
  <c r="O3547" i="5" s="1"/>
  <c r="O3546" i="5"/>
  <c r="N3546" i="5"/>
  <c r="N3545" i="5"/>
  <c r="O3545" i="5" s="1"/>
  <c r="O3544" i="5"/>
  <c r="N3544" i="5"/>
  <c r="N3543" i="5"/>
  <c r="O3543" i="5" s="1"/>
  <c r="Q3542" i="5"/>
  <c r="P3542" i="5"/>
  <c r="N3542" i="5"/>
  <c r="O3542" i="5" s="1"/>
  <c r="N3541" i="5"/>
  <c r="O3541" i="5" s="1"/>
  <c r="O3540" i="5"/>
  <c r="N3540" i="5"/>
  <c r="P3539" i="5"/>
  <c r="N3539" i="5"/>
  <c r="O3539" i="5" s="1"/>
  <c r="O3538" i="5"/>
  <c r="N3538" i="5"/>
  <c r="N3537" i="5"/>
  <c r="O3537" i="5" s="1"/>
  <c r="O3536" i="5"/>
  <c r="N3536" i="5"/>
  <c r="N3535" i="5"/>
  <c r="O3535" i="5" s="1"/>
  <c r="P3534" i="5"/>
  <c r="N3534" i="5"/>
  <c r="O3534" i="5" s="1"/>
  <c r="N3533" i="5"/>
  <c r="O3533" i="5" s="1"/>
  <c r="O3532" i="5"/>
  <c r="N3532" i="5"/>
  <c r="R3531" i="5"/>
  <c r="P3531" i="5"/>
  <c r="Q3531" i="5" s="1"/>
  <c r="N3531" i="5"/>
  <c r="O3531" i="5" s="1"/>
  <c r="N3530" i="5"/>
  <c r="O3530" i="5" s="1"/>
  <c r="N3529" i="5"/>
  <c r="O3529" i="5" s="1"/>
  <c r="O3528" i="5"/>
  <c r="N3528" i="5"/>
  <c r="P3527" i="5"/>
  <c r="N3527" i="5"/>
  <c r="O3527" i="5" s="1"/>
  <c r="O3526" i="5"/>
  <c r="N3526" i="5"/>
  <c r="O3525" i="5"/>
  <c r="N3525" i="5"/>
  <c r="O3524" i="5"/>
  <c r="N3524" i="5"/>
  <c r="Q3523" i="5"/>
  <c r="R3523" i="5" s="1"/>
  <c r="N3523" i="5"/>
  <c r="O3523" i="5" s="1"/>
  <c r="P3523" i="5" s="1"/>
  <c r="N3522" i="5"/>
  <c r="O3522" i="5" s="1"/>
  <c r="N3521" i="5"/>
  <c r="O3521" i="5" s="1"/>
  <c r="O3520" i="5"/>
  <c r="N3520" i="5"/>
  <c r="P3519" i="5"/>
  <c r="N3519" i="5"/>
  <c r="O3519" i="5" s="1"/>
  <c r="P3518" i="5"/>
  <c r="N3518" i="5"/>
  <c r="O3518" i="5" s="1"/>
  <c r="O3517" i="5"/>
  <c r="N3517" i="5"/>
  <c r="O3516" i="5"/>
  <c r="N3516" i="5"/>
  <c r="Q3515" i="5"/>
  <c r="R3515" i="5" s="1"/>
  <c r="P3515" i="5"/>
  <c r="N3515" i="5"/>
  <c r="O3515" i="5" s="1"/>
  <c r="P3514" i="5"/>
  <c r="Q3514" i="5" s="1"/>
  <c r="O3514" i="5"/>
  <c r="N3514" i="5"/>
  <c r="N3513" i="5"/>
  <c r="O3513" i="5" s="1"/>
  <c r="O3512" i="5"/>
  <c r="N3512" i="5"/>
  <c r="N3511" i="5"/>
  <c r="O3511" i="5" s="1"/>
  <c r="N3510" i="5"/>
  <c r="O3510" i="5" s="1"/>
  <c r="N3509" i="5"/>
  <c r="O3509" i="5" s="1"/>
  <c r="O3508" i="5"/>
  <c r="N3508" i="5"/>
  <c r="N3507" i="5"/>
  <c r="O3507" i="5" s="1"/>
  <c r="O3506" i="5"/>
  <c r="N3506" i="5"/>
  <c r="N3505" i="5"/>
  <c r="O3505" i="5" s="1"/>
  <c r="O3504" i="5"/>
  <c r="N3504" i="5"/>
  <c r="P3503" i="5"/>
  <c r="N3503" i="5"/>
  <c r="O3503" i="5" s="1"/>
  <c r="N3502" i="5"/>
  <c r="O3502" i="5" s="1"/>
  <c r="O3501" i="5"/>
  <c r="N3501" i="5"/>
  <c r="O3500" i="5"/>
  <c r="N3500" i="5"/>
  <c r="N3499" i="5"/>
  <c r="O3499" i="5" s="1"/>
  <c r="N3498" i="5"/>
  <c r="O3498" i="5" s="1"/>
  <c r="O3497" i="5"/>
  <c r="N3497" i="5"/>
  <c r="O3496" i="5"/>
  <c r="N3496" i="5"/>
  <c r="R3495" i="5"/>
  <c r="Q3495" i="5"/>
  <c r="P3495" i="5"/>
  <c r="N3495" i="5"/>
  <c r="O3495" i="5" s="1"/>
  <c r="N3494" i="5"/>
  <c r="O3494" i="5" s="1"/>
  <c r="O3493" i="5"/>
  <c r="N3493" i="5"/>
  <c r="O3492" i="5"/>
  <c r="N3492" i="5"/>
  <c r="N3491" i="5"/>
  <c r="O3491" i="5" s="1"/>
  <c r="P3490" i="5"/>
  <c r="O3490" i="5"/>
  <c r="N3490" i="5"/>
  <c r="N3489" i="5"/>
  <c r="O3489" i="5" s="1"/>
  <c r="P3488" i="5"/>
  <c r="O3488" i="5"/>
  <c r="N3488" i="5"/>
  <c r="Q3487" i="5"/>
  <c r="N3487" i="5"/>
  <c r="O3487" i="5" s="1"/>
  <c r="P3487" i="5" s="1"/>
  <c r="N3486" i="5"/>
  <c r="O3486" i="5" s="1"/>
  <c r="P3486" i="5" s="1"/>
  <c r="P3485" i="5"/>
  <c r="O3485" i="5"/>
  <c r="N3485" i="5"/>
  <c r="N3484" i="5"/>
  <c r="O3484" i="5" s="1"/>
  <c r="R3483" i="5"/>
  <c r="Q3483" i="5"/>
  <c r="P3483" i="5"/>
  <c r="O3483" i="5"/>
  <c r="N3483" i="5"/>
  <c r="O3482" i="5"/>
  <c r="N3482" i="5"/>
  <c r="N3481" i="5"/>
  <c r="O3481" i="5" s="1"/>
  <c r="Q3480" i="5"/>
  <c r="N3480" i="5"/>
  <c r="O3480" i="5" s="1"/>
  <c r="P3480" i="5" s="1"/>
  <c r="O3479" i="5"/>
  <c r="N3479" i="5"/>
  <c r="N3478" i="5"/>
  <c r="O3478" i="5" s="1"/>
  <c r="N3477" i="5"/>
  <c r="O3477" i="5" s="1"/>
  <c r="N3476" i="5"/>
  <c r="O3476" i="5" s="1"/>
  <c r="P3476" i="5" s="1"/>
  <c r="P3475" i="5"/>
  <c r="O3475" i="5"/>
  <c r="N3475" i="5"/>
  <c r="O3474" i="5"/>
  <c r="N3474" i="5"/>
  <c r="N3473" i="5"/>
  <c r="O3473" i="5" s="1"/>
  <c r="R3472" i="5"/>
  <c r="Q3472" i="5"/>
  <c r="N3472" i="5"/>
  <c r="O3472" i="5" s="1"/>
  <c r="P3472" i="5" s="1"/>
  <c r="O3471" i="5"/>
  <c r="N3471" i="5"/>
  <c r="P3470" i="5"/>
  <c r="O3470" i="5"/>
  <c r="N3470" i="5"/>
  <c r="O3469" i="5"/>
  <c r="N3469" i="5"/>
  <c r="R3468" i="5"/>
  <c r="Q3468" i="5"/>
  <c r="N3468" i="5"/>
  <c r="O3468" i="5" s="1"/>
  <c r="P3468" i="5" s="1"/>
  <c r="Q3467" i="5"/>
  <c r="P3467" i="5"/>
  <c r="O3467" i="5"/>
  <c r="N3467" i="5"/>
  <c r="N3466" i="5"/>
  <c r="O3466" i="5" s="1"/>
  <c r="P3465" i="5"/>
  <c r="O3465" i="5"/>
  <c r="N3465" i="5"/>
  <c r="Q3464" i="5"/>
  <c r="P3464" i="5"/>
  <c r="N3464" i="5"/>
  <c r="O3464" i="5" s="1"/>
  <c r="N3463" i="5"/>
  <c r="O3463" i="5" s="1"/>
  <c r="P3462" i="5"/>
  <c r="O3462" i="5"/>
  <c r="Q3462" i="5" s="1"/>
  <c r="N3462" i="5"/>
  <c r="O3461" i="5"/>
  <c r="N3461" i="5"/>
  <c r="N3460" i="5"/>
  <c r="O3460" i="5" s="1"/>
  <c r="Q3459" i="5"/>
  <c r="P3459" i="5"/>
  <c r="O3459" i="5"/>
  <c r="N3459" i="5"/>
  <c r="Q3458" i="5"/>
  <c r="O3458" i="5"/>
  <c r="P3458" i="5" s="1"/>
  <c r="N3458" i="5"/>
  <c r="P3457" i="5"/>
  <c r="O3457" i="5"/>
  <c r="N3457" i="5"/>
  <c r="N3456" i="5"/>
  <c r="O3456" i="5" s="1"/>
  <c r="N3455" i="5"/>
  <c r="O3455" i="5" s="1"/>
  <c r="R3454" i="5"/>
  <c r="Q3454" i="5"/>
  <c r="O3454" i="5"/>
  <c r="P3454" i="5" s="1"/>
  <c r="N3454" i="5"/>
  <c r="O3453" i="5"/>
  <c r="N3453" i="5"/>
  <c r="N3452" i="5"/>
  <c r="O3452" i="5" s="1"/>
  <c r="N3451" i="5"/>
  <c r="O3451" i="5" s="1"/>
  <c r="Q3450" i="5"/>
  <c r="R3450" i="5" s="1"/>
  <c r="O3450" i="5"/>
  <c r="P3450" i="5" s="1"/>
  <c r="N3450" i="5"/>
  <c r="P3449" i="5"/>
  <c r="O3449" i="5"/>
  <c r="N3449" i="5"/>
  <c r="N3448" i="5"/>
  <c r="O3448" i="5" s="1"/>
  <c r="N3447" i="5"/>
  <c r="O3447" i="5" s="1"/>
  <c r="R3446" i="5"/>
  <c r="Q3446" i="5"/>
  <c r="O3446" i="5"/>
  <c r="P3446" i="5" s="1"/>
  <c r="N3446" i="5"/>
  <c r="O3445" i="5"/>
  <c r="N3445" i="5"/>
  <c r="N3444" i="5"/>
  <c r="O3444" i="5" s="1"/>
  <c r="N3443" i="5"/>
  <c r="O3443" i="5" s="1"/>
  <c r="Q3442" i="5"/>
  <c r="R3442" i="5" s="1"/>
  <c r="O3442" i="5"/>
  <c r="P3442" i="5" s="1"/>
  <c r="N3442" i="5"/>
  <c r="P3441" i="5"/>
  <c r="O3441" i="5"/>
  <c r="N3441" i="5"/>
  <c r="N3440" i="5"/>
  <c r="O3440" i="5" s="1"/>
  <c r="N3439" i="5"/>
  <c r="O3439" i="5" s="1"/>
  <c r="R3438" i="5"/>
  <c r="Q3438" i="5"/>
  <c r="O3438" i="5"/>
  <c r="P3438" i="5" s="1"/>
  <c r="N3438" i="5"/>
  <c r="O3437" i="5"/>
  <c r="N3437" i="5"/>
  <c r="N3436" i="5"/>
  <c r="O3436" i="5" s="1"/>
  <c r="N3435" i="5"/>
  <c r="O3435" i="5" s="1"/>
  <c r="Q3434" i="5"/>
  <c r="R3434" i="5" s="1"/>
  <c r="O3434" i="5"/>
  <c r="P3434" i="5" s="1"/>
  <c r="N3434" i="5"/>
  <c r="Q3433" i="5"/>
  <c r="P3433" i="5"/>
  <c r="O3433" i="5"/>
  <c r="N3433" i="5"/>
  <c r="O3432" i="5"/>
  <c r="N3432" i="5"/>
  <c r="N3431" i="5"/>
  <c r="O3431" i="5" s="1"/>
  <c r="O3430" i="5"/>
  <c r="P3430" i="5" s="1"/>
  <c r="N3430" i="5"/>
  <c r="Q3429" i="5"/>
  <c r="P3429" i="5"/>
  <c r="O3429" i="5"/>
  <c r="N3429" i="5"/>
  <c r="N3428" i="5"/>
  <c r="O3428" i="5" s="1"/>
  <c r="N3427" i="5"/>
  <c r="O3427" i="5" s="1"/>
  <c r="N3426" i="5"/>
  <c r="O3426" i="5" s="1"/>
  <c r="P3425" i="5"/>
  <c r="O3425" i="5"/>
  <c r="N3425" i="5"/>
  <c r="N3424" i="5"/>
  <c r="O3424" i="5" s="1"/>
  <c r="P3423" i="5"/>
  <c r="Q3423" i="5" s="1"/>
  <c r="N3423" i="5"/>
  <c r="O3423" i="5" s="1"/>
  <c r="O3422" i="5"/>
  <c r="P3422" i="5" s="1"/>
  <c r="N3422" i="5"/>
  <c r="Q3421" i="5"/>
  <c r="P3421" i="5"/>
  <c r="O3421" i="5"/>
  <c r="N3421" i="5"/>
  <c r="O3420" i="5"/>
  <c r="N3420" i="5"/>
  <c r="Q3419" i="5"/>
  <c r="P3419" i="5"/>
  <c r="N3419" i="5"/>
  <c r="O3419" i="5" s="1"/>
  <c r="N3418" i="5"/>
  <c r="O3418" i="5" s="1"/>
  <c r="N3417" i="5"/>
  <c r="O3417" i="5" s="1"/>
  <c r="N3416" i="5"/>
  <c r="O3416" i="5" s="1"/>
  <c r="P3415" i="5"/>
  <c r="R3415" i="5" s="1"/>
  <c r="N3415" i="5"/>
  <c r="O3415" i="5" s="1"/>
  <c r="Q3415" i="5" s="1"/>
  <c r="P3414" i="5"/>
  <c r="Q3414" i="5" s="1"/>
  <c r="O3414" i="5"/>
  <c r="N3414" i="5"/>
  <c r="O3413" i="5"/>
  <c r="N3413" i="5"/>
  <c r="O3412" i="5"/>
  <c r="N3412" i="5"/>
  <c r="N3411" i="5"/>
  <c r="O3411" i="5" s="1"/>
  <c r="N3410" i="5"/>
  <c r="O3410" i="5" s="1"/>
  <c r="O3409" i="5"/>
  <c r="N3409" i="5"/>
  <c r="N3408" i="5"/>
  <c r="O3408" i="5" s="1"/>
  <c r="Q3407" i="5"/>
  <c r="R3407" i="5" s="1"/>
  <c r="P3407" i="5"/>
  <c r="N3407" i="5"/>
  <c r="O3407" i="5" s="1"/>
  <c r="N3406" i="5"/>
  <c r="O3406" i="5" s="1"/>
  <c r="O3405" i="5"/>
  <c r="N3405" i="5"/>
  <c r="N3404" i="5"/>
  <c r="O3404" i="5" s="1"/>
  <c r="N3403" i="5"/>
  <c r="O3403" i="5" s="1"/>
  <c r="N3402" i="5"/>
  <c r="O3402" i="5" s="1"/>
  <c r="N3401" i="5"/>
  <c r="O3401" i="5" s="1"/>
  <c r="N3400" i="5"/>
  <c r="O3400" i="5" s="1"/>
  <c r="N3399" i="5"/>
  <c r="O3399" i="5" s="1"/>
  <c r="O3398" i="5"/>
  <c r="N3398" i="5"/>
  <c r="Q3397" i="5"/>
  <c r="P3397" i="5"/>
  <c r="O3397" i="5"/>
  <c r="N3397" i="5"/>
  <c r="O3396" i="5"/>
  <c r="N3396" i="5"/>
  <c r="N3395" i="5"/>
  <c r="O3395" i="5" s="1"/>
  <c r="P3395" i="5" s="1"/>
  <c r="P3394" i="5"/>
  <c r="O3394" i="5"/>
  <c r="N3394" i="5"/>
  <c r="N3393" i="5"/>
  <c r="O3393" i="5" s="1"/>
  <c r="O3392" i="5"/>
  <c r="N3392" i="5"/>
  <c r="P3391" i="5"/>
  <c r="N3391" i="5"/>
  <c r="O3391" i="5" s="1"/>
  <c r="O3390" i="5"/>
  <c r="P3390" i="5" s="1"/>
  <c r="Q3390" i="5" s="1"/>
  <c r="N3390" i="5"/>
  <c r="P3389" i="5"/>
  <c r="O3389" i="5"/>
  <c r="N3389" i="5"/>
  <c r="O3388" i="5"/>
  <c r="N3388" i="5"/>
  <c r="N3387" i="5"/>
  <c r="O3387" i="5" s="1"/>
  <c r="P3387" i="5" s="1"/>
  <c r="P3386" i="5"/>
  <c r="O3386" i="5"/>
  <c r="N3386" i="5"/>
  <c r="O3385" i="5"/>
  <c r="N3385" i="5"/>
  <c r="N3384" i="5"/>
  <c r="O3384" i="5" s="1"/>
  <c r="P3383" i="5"/>
  <c r="N3383" i="5"/>
  <c r="O3383" i="5" s="1"/>
  <c r="O3382" i="5"/>
  <c r="N3382" i="5"/>
  <c r="O3381" i="5"/>
  <c r="P3381" i="5" s="1"/>
  <c r="Q3381" i="5" s="1"/>
  <c r="N3381" i="5"/>
  <c r="Q3380" i="5"/>
  <c r="P3380" i="5"/>
  <c r="O3380" i="5"/>
  <c r="N3380" i="5"/>
  <c r="N3379" i="5"/>
  <c r="O3379" i="5" s="1"/>
  <c r="O3378" i="5"/>
  <c r="N3378" i="5"/>
  <c r="O3377" i="5"/>
  <c r="P3377" i="5" s="1"/>
  <c r="N3377" i="5"/>
  <c r="P3376" i="5"/>
  <c r="Q3376" i="5" s="1"/>
  <c r="O3376" i="5"/>
  <c r="N3376" i="5"/>
  <c r="O3375" i="5"/>
  <c r="N3375" i="5"/>
  <c r="O3374" i="5"/>
  <c r="N3374" i="5"/>
  <c r="O3373" i="5"/>
  <c r="P3373" i="5" s="1"/>
  <c r="Q3373" i="5" s="1"/>
  <c r="N3373" i="5"/>
  <c r="Q3372" i="5"/>
  <c r="P3372" i="5"/>
  <c r="O3372" i="5"/>
  <c r="N3372" i="5"/>
  <c r="N3371" i="5"/>
  <c r="O3371" i="5" s="1"/>
  <c r="O3370" i="5"/>
  <c r="N3370" i="5"/>
  <c r="O3369" i="5"/>
  <c r="P3369" i="5" s="1"/>
  <c r="N3369" i="5"/>
  <c r="P3368" i="5"/>
  <c r="Q3368" i="5" s="1"/>
  <c r="O3368" i="5"/>
  <c r="N3368" i="5"/>
  <c r="O3367" i="5"/>
  <c r="N3367" i="5"/>
  <c r="O3366" i="5"/>
  <c r="N3366" i="5"/>
  <c r="N3365" i="5"/>
  <c r="O3365" i="5" s="1"/>
  <c r="Q3364" i="5"/>
  <c r="P3364" i="5"/>
  <c r="O3364" i="5"/>
  <c r="N3364" i="5"/>
  <c r="N3363" i="5"/>
  <c r="O3363" i="5" s="1"/>
  <c r="O3362" i="5"/>
  <c r="N3362" i="5"/>
  <c r="N3361" i="5"/>
  <c r="O3361" i="5" s="1"/>
  <c r="Q3360" i="5"/>
  <c r="P3360" i="5"/>
  <c r="O3360" i="5"/>
  <c r="N3360" i="5"/>
  <c r="N3359" i="5"/>
  <c r="O3359" i="5" s="1"/>
  <c r="O3358" i="5"/>
  <c r="N3358" i="5"/>
  <c r="N3357" i="5"/>
  <c r="O3357" i="5" s="1"/>
  <c r="P3356" i="5"/>
  <c r="Q3356" i="5" s="1"/>
  <c r="O3356" i="5"/>
  <c r="N3356" i="5"/>
  <c r="N3355" i="5"/>
  <c r="O3355" i="5" s="1"/>
  <c r="P3354" i="5"/>
  <c r="O3354" i="5"/>
  <c r="N3354" i="5"/>
  <c r="N3353" i="5"/>
  <c r="O3353" i="5" s="1"/>
  <c r="P3352" i="5"/>
  <c r="Q3352" i="5" s="1"/>
  <c r="O3352" i="5"/>
  <c r="N3352" i="5"/>
  <c r="N3351" i="5"/>
  <c r="O3351" i="5" s="1"/>
  <c r="P3350" i="5"/>
  <c r="O3350" i="5"/>
  <c r="N3350" i="5"/>
  <c r="N3349" i="5"/>
  <c r="O3349" i="5" s="1"/>
  <c r="P3348" i="5"/>
  <c r="Q3348" i="5" s="1"/>
  <c r="O3348" i="5"/>
  <c r="N3348" i="5"/>
  <c r="N3347" i="5"/>
  <c r="O3347" i="5" s="1"/>
  <c r="P3346" i="5"/>
  <c r="O3346" i="5"/>
  <c r="N3346" i="5"/>
  <c r="N3345" i="5"/>
  <c r="O3345" i="5" s="1"/>
  <c r="P3344" i="5"/>
  <c r="Q3344" i="5" s="1"/>
  <c r="O3344" i="5"/>
  <c r="N3344" i="5"/>
  <c r="N3343" i="5"/>
  <c r="O3343" i="5" s="1"/>
  <c r="P3342" i="5"/>
  <c r="O3342" i="5"/>
  <c r="N3342" i="5"/>
  <c r="N3341" i="5"/>
  <c r="O3341" i="5" s="1"/>
  <c r="P3340" i="5"/>
  <c r="Q3340" i="5" s="1"/>
  <c r="O3340" i="5"/>
  <c r="R3340" i="5" s="1"/>
  <c r="N3340" i="5"/>
  <c r="O3339" i="5"/>
  <c r="N3339" i="5"/>
  <c r="P3338" i="5"/>
  <c r="O3338" i="5"/>
  <c r="N3338" i="5"/>
  <c r="N3337" i="5"/>
  <c r="O3337" i="5" s="1"/>
  <c r="Q3336" i="5"/>
  <c r="P3336" i="5"/>
  <c r="O3336" i="5"/>
  <c r="N3336" i="5"/>
  <c r="O3335" i="5"/>
  <c r="N3335" i="5"/>
  <c r="P3334" i="5"/>
  <c r="O3334" i="5"/>
  <c r="N3334" i="5"/>
  <c r="N3333" i="5"/>
  <c r="O3333" i="5" s="1"/>
  <c r="P3332" i="5"/>
  <c r="O3332" i="5"/>
  <c r="N3332" i="5"/>
  <c r="N3331" i="5"/>
  <c r="O3331" i="5" s="1"/>
  <c r="N3330" i="5"/>
  <c r="O3330" i="5" s="1"/>
  <c r="N3329" i="5"/>
  <c r="O3329" i="5" s="1"/>
  <c r="P3328" i="5"/>
  <c r="O3328" i="5"/>
  <c r="N3328" i="5"/>
  <c r="O3327" i="5"/>
  <c r="N3327" i="5"/>
  <c r="P3326" i="5"/>
  <c r="O3326" i="5"/>
  <c r="N3326" i="5"/>
  <c r="N3325" i="5"/>
  <c r="O3325" i="5" s="1"/>
  <c r="N3324" i="5"/>
  <c r="O3324" i="5" s="1"/>
  <c r="P3324" i="5" s="1"/>
  <c r="O3323" i="5"/>
  <c r="N3323" i="5"/>
  <c r="N3322" i="5"/>
  <c r="O3322" i="5" s="1"/>
  <c r="N3321" i="5"/>
  <c r="O3321" i="5" s="1"/>
  <c r="Q3320" i="5"/>
  <c r="N3320" i="5"/>
  <c r="O3320" i="5" s="1"/>
  <c r="P3320" i="5" s="1"/>
  <c r="O3319" i="5"/>
  <c r="N3319" i="5"/>
  <c r="N3318" i="5"/>
  <c r="O3318" i="5" s="1"/>
  <c r="P3317" i="5"/>
  <c r="N3317" i="5"/>
  <c r="O3317" i="5" s="1"/>
  <c r="N3316" i="5"/>
  <c r="O3316" i="5" s="1"/>
  <c r="Q3315" i="5"/>
  <c r="O3315" i="5"/>
  <c r="P3315" i="5" s="1"/>
  <c r="N3315" i="5"/>
  <c r="N3314" i="5"/>
  <c r="O3314" i="5" s="1"/>
  <c r="P3313" i="5"/>
  <c r="N3313" i="5"/>
  <c r="O3313" i="5" s="1"/>
  <c r="N3312" i="5"/>
  <c r="O3312" i="5" s="1"/>
  <c r="N3311" i="5"/>
  <c r="O3311" i="5" s="1"/>
  <c r="N3310" i="5"/>
  <c r="O3310" i="5" s="1"/>
  <c r="N3309" i="5"/>
  <c r="O3309" i="5" s="1"/>
  <c r="N3308" i="5"/>
  <c r="O3308" i="5" s="1"/>
  <c r="Q3307" i="5"/>
  <c r="R3307" i="5" s="1"/>
  <c r="O3307" i="5"/>
  <c r="P3307" i="5" s="1"/>
  <c r="N3307" i="5"/>
  <c r="P3306" i="5"/>
  <c r="O3306" i="5"/>
  <c r="N3306" i="5"/>
  <c r="N3305" i="5"/>
  <c r="O3305" i="5" s="1"/>
  <c r="N3304" i="5"/>
  <c r="O3304" i="5" s="1"/>
  <c r="O3303" i="5"/>
  <c r="N3303" i="5"/>
  <c r="O3302" i="5"/>
  <c r="N3302" i="5"/>
  <c r="N3301" i="5"/>
  <c r="O3301" i="5" s="1"/>
  <c r="N3300" i="5"/>
  <c r="O3300" i="5" s="1"/>
  <c r="Q3299" i="5"/>
  <c r="R3299" i="5" s="1"/>
  <c r="O3299" i="5"/>
  <c r="P3299" i="5" s="1"/>
  <c r="N3299" i="5"/>
  <c r="P3298" i="5"/>
  <c r="O3298" i="5"/>
  <c r="N3298" i="5"/>
  <c r="N3297" i="5"/>
  <c r="O3297" i="5" s="1"/>
  <c r="N3296" i="5"/>
  <c r="O3296" i="5" s="1"/>
  <c r="O3295" i="5"/>
  <c r="N3295" i="5"/>
  <c r="O3294" i="5"/>
  <c r="N3294" i="5"/>
  <c r="N3293" i="5"/>
  <c r="O3293" i="5" s="1"/>
  <c r="R3292" i="5"/>
  <c r="Q3292" i="5"/>
  <c r="N3292" i="5"/>
  <c r="O3292" i="5" s="1"/>
  <c r="P3292" i="5" s="1"/>
  <c r="O3291" i="5"/>
  <c r="N3291" i="5"/>
  <c r="P3290" i="5"/>
  <c r="O3290" i="5"/>
  <c r="N3290" i="5"/>
  <c r="N3289" i="5"/>
  <c r="O3289" i="5" s="1"/>
  <c r="N3288" i="5"/>
  <c r="O3288" i="5" s="1"/>
  <c r="P3287" i="5"/>
  <c r="Q3287" i="5" s="1"/>
  <c r="R3287" i="5" s="1"/>
  <c r="O3287" i="5"/>
  <c r="N3287" i="5"/>
  <c r="N3286" i="5"/>
  <c r="O3286" i="5" s="1"/>
  <c r="N3285" i="5"/>
  <c r="O3285" i="5" s="1"/>
  <c r="N3284" i="5"/>
  <c r="O3284" i="5" s="1"/>
  <c r="Q3283" i="5"/>
  <c r="P3283" i="5"/>
  <c r="O3283" i="5"/>
  <c r="N3283" i="5"/>
  <c r="N3282" i="5"/>
  <c r="O3282" i="5" s="1"/>
  <c r="N3281" i="5"/>
  <c r="O3281" i="5" s="1"/>
  <c r="Q3280" i="5"/>
  <c r="R3280" i="5" s="1"/>
  <c r="N3280" i="5"/>
  <c r="O3280" i="5" s="1"/>
  <c r="P3280" i="5" s="1"/>
  <c r="O3279" i="5"/>
  <c r="N3279" i="5"/>
  <c r="O3278" i="5"/>
  <c r="N3278" i="5"/>
  <c r="P3277" i="5"/>
  <c r="N3277" i="5"/>
  <c r="O3277" i="5" s="1"/>
  <c r="N3276" i="5"/>
  <c r="O3276" i="5" s="1"/>
  <c r="P3276" i="5" s="1"/>
  <c r="P3275" i="5"/>
  <c r="O3275" i="5"/>
  <c r="N3275" i="5"/>
  <c r="O3274" i="5"/>
  <c r="N3274" i="5"/>
  <c r="P3273" i="5"/>
  <c r="N3273" i="5"/>
  <c r="O3273" i="5" s="1"/>
  <c r="N3272" i="5"/>
  <c r="O3272" i="5" s="1"/>
  <c r="P3272" i="5" s="1"/>
  <c r="O3271" i="5"/>
  <c r="N3271" i="5"/>
  <c r="N3270" i="5"/>
  <c r="O3270" i="5" s="1"/>
  <c r="N3269" i="5"/>
  <c r="O3269" i="5" s="1"/>
  <c r="N3268" i="5"/>
  <c r="O3268" i="5" s="1"/>
  <c r="N3267" i="5"/>
  <c r="O3267" i="5" s="1"/>
  <c r="N3266" i="5"/>
  <c r="O3266" i="5" s="1"/>
  <c r="P3265" i="5"/>
  <c r="N3265" i="5"/>
  <c r="O3265" i="5" s="1"/>
  <c r="N3264" i="5"/>
  <c r="O3264" i="5" s="1"/>
  <c r="N3263" i="5"/>
  <c r="O3263" i="5" s="1"/>
  <c r="P3262" i="5"/>
  <c r="N3262" i="5"/>
  <c r="O3262" i="5" s="1"/>
  <c r="N3261" i="5"/>
  <c r="O3261" i="5" s="1"/>
  <c r="Q3260" i="5"/>
  <c r="P3260" i="5"/>
  <c r="N3260" i="5"/>
  <c r="O3260" i="5" s="1"/>
  <c r="R3260" i="5" s="1"/>
  <c r="N3259" i="5"/>
  <c r="O3259" i="5" s="1"/>
  <c r="N3258" i="5"/>
  <c r="O3258" i="5" s="1"/>
  <c r="P3257" i="5"/>
  <c r="O3257" i="5"/>
  <c r="N3257" i="5"/>
  <c r="P3256" i="5"/>
  <c r="Q3256" i="5" s="1"/>
  <c r="N3256" i="5"/>
  <c r="O3256" i="5" s="1"/>
  <c r="N3255" i="5"/>
  <c r="O3255" i="5" s="1"/>
  <c r="P3254" i="5"/>
  <c r="O3254" i="5"/>
  <c r="N3254" i="5"/>
  <c r="O3253" i="5"/>
  <c r="N3253" i="5"/>
  <c r="P3252" i="5"/>
  <c r="N3252" i="5"/>
  <c r="O3252" i="5" s="1"/>
  <c r="N3251" i="5"/>
  <c r="O3251" i="5" s="1"/>
  <c r="O3250" i="5"/>
  <c r="N3250" i="5"/>
  <c r="O3249" i="5"/>
  <c r="N3249" i="5"/>
  <c r="R3248" i="5"/>
  <c r="P3248" i="5"/>
  <c r="N3248" i="5"/>
  <c r="O3248" i="5" s="1"/>
  <c r="Q3248" i="5" s="1"/>
  <c r="O3247" i="5"/>
  <c r="N3247" i="5"/>
  <c r="O3246" i="5"/>
  <c r="N3246" i="5"/>
  <c r="O3245" i="5"/>
  <c r="N3245" i="5"/>
  <c r="N3244" i="5"/>
  <c r="O3244" i="5" s="1"/>
  <c r="O3243" i="5"/>
  <c r="N3243" i="5"/>
  <c r="O3242" i="5"/>
  <c r="N3242" i="5"/>
  <c r="N3241" i="5"/>
  <c r="O3241" i="5" s="1"/>
  <c r="N3240" i="5"/>
  <c r="O3240" i="5" s="1"/>
  <c r="O3239" i="5"/>
  <c r="N3239" i="5"/>
  <c r="N3238" i="5"/>
  <c r="O3238" i="5" s="1"/>
  <c r="N3237" i="5"/>
  <c r="O3237" i="5" s="1"/>
  <c r="N3236" i="5"/>
  <c r="O3236" i="5" s="1"/>
  <c r="N3235" i="5"/>
  <c r="O3235" i="5" s="1"/>
  <c r="N3234" i="5"/>
  <c r="O3234" i="5" s="1"/>
  <c r="O3233" i="5"/>
  <c r="N3233" i="5"/>
  <c r="O3232" i="5"/>
  <c r="N3232" i="5"/>
  <c r="N3231" i="5"/>
  <c r="O3231" i="5" s="1"/>
  <c r="N3230" i="5"/>
  <c r="O3230" i="5" s="1"/>
  <c r="O3229" i="5"/>
  <c r="N3229" i="5"/>
  <c r="O3228" i="5"/>
  <c r="N3228" i="5"/>
  <c r="N3227" i="5"/>
  <c r="O3227" i="5" s="1"/>
  <c r="N3226" i="5"/>
  <c r="O3226" i="5" s="1"/>
  <c r="O3225" i="5"/>
  <c r="N3225" i="5"/>
  <c r="O3224" i="5"/>
  <c r="N3224" i="5"/>
  <c r="N3223" i="5"/>
  <c r="O3223" i="5" s="1"/>
  <c r="N3222" i="5"/>
  <c r="O3222" i="5" s="1"/>
  <c r="O3221" i="5"/>
  <c r="N3221" i="5"/>
  <c r="O3220" i="5"/>
  <c r="N3220" i="5"/>
  <c r="N3219" i="5"/>
  <c r="O3219" i="5" s="1"/>
  <c r="N3218" i="5"/>
  <c r="O3218" i="5" s="1"/>
  <c r="O3217" i="5"/>
  <c r="N3217" i="5"/>
  <c r="O3216" i="5"/>
  <c r="N3216" i="5"/>
  <c r="N3215" i="5"/>
  <c r="O3215" i="5" s="1"/>
  <c r="N3214" i="5"/>
  <c r="O3214" i="5" s="1"/>
  <c r="O3213" i="5"/>
  <c r="N3213" i="5"/>
  <c r="O3212" i="5"/>
  <c r="N3212" i="5"/>
  <c r="N3211" i="5"/>
  <c r="O3211" i="5" s="1"/>
  <c r="N3210" i="5"/>
  <c r="O3210" i="5" s="1"/>
  <c r="O3209" i="5"/>
  <c r="N3209" i="5"/>
  <c r="O3208" i="5"/>
  <c r="N3208" i="5"/>
  <c r="N3207" i="5"/>
  <c r="O3207" i="5" s="1"/>
  <c r="N3206" i="5"/>
  <c r="O3206" i="5" s="1"/>
  <c r="O3205" i="5"/>
  <c r="N3205" i="5"/>
  <c r="O3204" i="5"/>
  <c r="N3204" i="5"/>
  <c r="O3203" i="5"/>
  <c r="N3203" i="5"/>
  <c r="N3202" i="5"/>
  <c r="O3202" i="5" s="1"/>
  <c r="O3201" i="5"/>
  <c r="N3201" i="5"/>
  <c r="O3200" i="5"/>
  <c r="N3200" i="5"/>
  <c r="O3199" i="5"/>
  <c r="N3199" i="5"/>
  <c r="N3198" i="5"/>
  <c r="O3198" i="5" s="1"/>
  <c r="O3197" i="5"/>
  <c r="N3197" i="5"/>
  <c r="O3196" i="5"/>
  <c r="N3196" i="5"/>
  <c r="O3195" i="5"/>
  <c r="N3195" i="5"/>
  <c r="N3194" i="5"/>
  <c r="O3194" i="5" s="1"/>
  <c r="O3193" i="5"/>
  <c r="N3193" i="5"/>
  <c r="O3192" i="5"/>
  <c r="N3192" i="5"/>
  <c r="O3191" i="5"/>
  <c r="N3191" i="5"/>
  <c r="N3190" i="5"/>
  <c r="O3190" i="5" s="1"/>
  <c r="O3189" i="5"/>
  <c r="N3189" i="5"/>
  <c r="O3188" i="5"/>
  <c r="N3188" i="5"/>
  <c r="O3187" i="5"/>
  <c r="N3187" i="5"/>
  <c r="N3186" i="5"/>
  <c r="O3186" i="5" s="1"/>
  <c r="O3185" i="5"/>
  <c r="N3185" i="5"/>
  <c r="O3184" i="5"/>
  <c r="N3184" i="5"/>
  <c r="O3183" i="5"/>
  <c r="N3183" i="5"/>
  <c r="N3182" i="5"/>
  <c r="O3182" i="5" s="1"/>
  <c r="O3181" i="5"/>
  <c r="N3181" i="5"/>
  <c r="O3180" i="5"/>
  <c r="N3180" i="5"/>
  <c r="O3179" i="5"/>
  <c r="N3179" i="5"/>
  <c r="N3178" i="5"/>
  <c r="O3178" i="5" s="1"/>
  <c r="O3177" i="5"/>
  <c r="N3177" i="5"/>
  <c r="O3176" i="5"/>
  <c r="N3176" i="5"/>
  <c r="O3175" i="5"/>
  <c r="N3175" i="5"/>
  <c r="N3174" i="5"/>
  <c r="O3174" i="5" s="1"/>
  <c r="O3173" i="5"/>
  <c r="N3173" i="5"/>
  <c r="O3172" i="5"/>
  <c r="N3172" i="5"/>
  <c r="O3171" i="5"/>
  <c r="N3171" i="5"/>
  <c r="N3170" i="5"/>
  <c r="O3170" i="5" s="1"/>
  <c r="O3169" i="5"/>
  <c r="N3169" i="5"/>
  <c r="O3168" i="5"/>
  <c r="N3168" i="5"/>
  <c r="O3167" i="5"/>
  <c r="N3167" i="5"/>
  <c r="N3166" i="5"/>
  <c r="O3166" i="5" s="1"/>
  <c r="O3165" i="5"/>
  <c r="N3165" i="5"/>
  <c r="O3164" i="5"/>
  <c r="N3164" i="5"/>
  <c r="O3163" i="5"/>
  <c r="N3163" i="5"/>
  <c r="N3162" i="5"/>
  <c r="O3162" i="5" s="1"/>
  <c r="O3161" i="5"/>
  <c r="N3161" i="5"/>
  <c r="O3160" i="5"/>
  <c r="N3160" i="5"/>
  <c r="O3159" i="5"/>
  <c r="N3159" i="5"/>
  <c r="N3158" i="5"/>
  <c r="O3158" i="5" s="1"/>
  <c r="Q3157" i="5"/>
  <c r="R3157" i="5" s="1"/>
  <c r="O3157" i="5"/>
  <c r="P3157" i="5" s="1"/>
  <c r="N3157" i="5"/>
  <c r="P3156" i="5"/>
  <c r="O3156" i="5"/>
  <c r="N3156" i="5"/>
  <c r="O3155" i="5"/>
  <c r="N3155" i="5"/>
  <c r="N3154" i="5"/>
  <c r="O3154" i="5" s="1"/>
  <c r="O3153" i="5"/>
  <c r="N3153" i="5"/>
  <c r="O3152" i="5"/>
  <c r="N3152" i="5"/>
  <c r="N3151" i="5"/>
  <c r="O3151" i="5" s="1"/>
  <c r="N3150" i="5"/>
  <c r="O3150" i="5" s="1"/>
  <c r="O3149" i="5"/>
  <c r="P3149" i="5" s="1"/>
  <c r="N3149" i="5"/>
  <c r="P3148" i="5"/>
  <c r="Q3148" i="5" s="1"/>
  <c r="O3148" i="5"/>
  <c r="N3148" i="5"/>
  <c r="N3147" i="5"/>
  <c r="O3147" i="5" s="1"/>
  <c r="N3146" i="5"/>
  <c r="O3146" i="5" s="1"/>
  <c r="R3145" i="5"/>
  <c r="Q3145" i="5"/>
  <c r="O3145" i="5"/>
  <c r="P3145" i="5" s="1"/>
  <c r="N3145" i="5"/>
  <c r="O3144" i="5"/>
  <c r="N3144" i="5"/>
  <c r="N3143" i="5"/>
  <c r="O3143" i="5" s="1"/>
  <c r="N3142" i="5"/>
  <c r="O3142" i="5" s="1"/>
  <c r="Q3141" i="5"/>
  <c r="O3141" i="5"/>
  <c r="P3141" i="5" s="1"/>
  <c r="N3141" i="5"/>
  <c r="P3140" i="5"/>
  <c r="Q3140" i="5" s="1"/>
  <c r="O3140" i="5"/>
  <c r="N3140" i="5"/>
  <c r="O3139" i="5"/>
  <c r="N3139" i="5"/>
  <c r="Q3138" i="5"/>
  <c r="R3138" i="5" s="1"/>
  <c r="N3138" i="5"/>
  <c r="O3138" i="5" s="1"/>
  <c r="P3138" i="5" s="1"/>
  <c r="O3137" i="5"/>
  <c r="N3137" i="5"/>
  <c r="O3136" i="5"/>
  <c r="N3136" i="5"/>
  <c r="N3135" i="5"/>
  <c r="O3135" i="5" s="1"/>
  <c r="N3134" i="5"/>
  <c r="O3134" i="5" s="1"/>
  <c r="O3133" i="5"/>
  <c r="N3133" i="5"/>
  <c r="O3132" i="5"/>
  <c r="P3132" i="5" s="1"/>
  <c r="Q3132" i="5" s="1"/>
  <c r="N3132" i="5"/>
  <c r="P3131" i="5"/>
  <c r="N3131" i="5"/>
  <c r="O3131" i="5" s="1"/>
  <c r="N3130" i="5"/>
  <c r="O3130" i="5" s="1"/>
  <c r="Q3129" i="5"/>
  <c r="O3129" i="5"/>
  <c r="P3129" i="5" s="1"/>
  <c r="N3129" i="5"/>
  <c r="N3128" i="5"/>
  <c r="O3128" i="5" s="1"/>
  <c r="N3127" i="5"/>
  <c r="O3127" i="5" s="1"/>
  <c r="N3126" i="5"/>
  <c r="O3126" i="5" s="1"/>
  <c r="P3126" i="5" s="1"/>
  <c r="Q3126" i="5" s="1"/>
  <c r="N3125" i="5"/>
  <c r="O3125" i="5" s="1"/>
  <c r="N3124" i="5"/>
  <c r="O3124" i="5" s="1"/>
  <c r="N3123" i="5"/>
  <c r="O3123" i="5" s="1"/>
  <c r="P3122" i="5"/>
  <c r="N3122" i="5"/>
  <c r="O3122" i="5" s="1"/>
  <c r="N3121" i="5"/>
  <c r="O3121" i="5" s="1"/>
  <c r="P3120" i="5"/>
  <c r="N3120" i="5"/>
  <c r="O3120" i="5" s="1"/>
  <c r="O3119" i="5"/>
  <c r="N3119" i="5"/>
  <c r="N3118" i="5"/>
  <c r="O3118" i="5" s="1"/>
  <c r="P3117" i="5"/>
  <c r="N3117" i="5"/>
  <c r="O3117" i="5" s="1"/>
  <c r="O3116" i="5"/>
  <c r="N3116" i="5"/>
  <c r="N3115" i="5"/>
  <c r="O3115" i="5" s="1"/>
  <c r="P3114" i="5"/>
  <c r="Q3114" i="5" s="1"/>
  <c r="N3114" i="5"/>
  <c r="O3114" i="5" s="1"/>
  <c r="O3113" i="5"/>
  <c r="N3113" i="5"/>
  <c r="N3112" i="5"/>
  <c r="O3112" i="5" s="1"/>
  <c r="O3111" i="5"/>
  <c r="N3111" i="5"/>
  <c r="N3110" i="5"/>
  <c r="O3110" i="5" s="1"/>
  <c r="N3109" i="5"/>
  <c r="O3109" i="5" s="1"/>
  <c r="O3108" i="5"/>
  <c r="N3108" i="5"/>
  <c r="N3107" i="5"/>
  <c r="O3107" i="5" s="1"/>
  <c r="P3106" i="5"/>
  <c r="Q3106" i="5" s="1"/>
  <c r="R3106" i="5" s="1"/>
  <c r="N3106" i="5"/>
  <c r="O3106" i="5" s="1"/>
  <c r="O3105" i="5"/>
  <c r="N3105" i="5"/>
  <c r="N3104" i="5"/>
  <c r="O3104" i="5" s="1"/>
  <c r="O3103" i="5"/>
  <c r="N3103" i="5"/>
  <c r="N3102" i="5"/>
  <c r="O3102" i="5" s="1"/>
  <c r="N3101" i="5"/>
  <c r="O3101" i="5" s="1"/>
  <c r="O3100" i="5"/>
  <c r="P3100" i="5" s="1"/>
  <c r="Q3100" i="5" s="1"/>
  <c r="N3100" i="5"/>
  <c r="N3099" i="5"/>
  <c r="O3099" i="5" s="1"/>
  <c r="P3098" i="5"/>
  <c r="R3098" i="5" s="1"/>
  <c r="N3098" i="5"/>
  <c r="O3098" i="5" s="1"/>
  <c r="Q3098" i="5" s="1"/>
  <c r="O3097" i="5"/>
  <c r="P3097" i="5" s="1"/>
  <c r="Q3097" i="5" s="1"/>
  <c r="N3097" i="5"/>
  <c r="N3096" i="5"/>
  <c r="O3096" i="5" s="1"/>
  <c r="O3095" i="5"/>
  <c r="N3095" i="5"/>
  <c r="N3094" i="5"/>
  <c r="O3094" i="5" s="1"/>
  <c r="P3094" i="5" s="1"/>
  <c r="Q3094" i="5" s="1"/>
  <c r="N3093" i="5"/>
  <c r="O3093" i="5" s="1"/>
  <c r="N3092" i="5"/>
  <c r="O3092" i="5" s="1"/>
  <c r="N3091" i="5"/>
  <c r="O3091" i="5" s="1"/>
  <c r="P3090" i="5"/>
  <c r="N3090" i="5"/>
  <c r="O3090" i="5" s="1"/>
  <c r="N3089" i="5"/>
  <c r="O3089" i="5" s="1"/>
  <c r="P3088" i="5"/>
  <c r="N3088" i="5"/>
  <c r="O3088" i="5" s="1"/>
  <c r="O3087" i="5"/>
  <c r="N3087" i="5"/>
  <c r="N3086" i="5"/>
  <c r="O3086" i="5" s="1"/>
  <c r="N3085" i="5"/>
  <c r="O3085" i="5" s="1"/>
  <c r="O3084" i="5"/>
  <c r="N3084" i="5"/>
  <c r="N3083" i="5"/>
  <c r="O3083" i="5" s="1"/>
  <c r="P3082" i="5"/>
  <c r="N3082" i="5"/>
  <c r="O3082" i="5" s="1"/>
  <c r="Q3082" i="5" s="1"/>
  <c r="O3081" i="5"/>
  <c r="N3081" i="5"/>
  <c r="N3080" i="5"/>
  <c r="O3080" i="5" s="1"/>
  <c r="O3079" i="5"/>
  <c r="N3079" i="5"/>
  <c r="N3078" i="5"/>
  <c r="O3078" i="5" s="1"/>
  <c r="N3077" i="5"/>
  <c r="O3077" i="5" s="1"/>
  <c r="O3076" i="5"/>
  <c r="N3076" i="5"/>
  <c r="N3075" i="5"/>
  <c r="O3075" i="5" s="1"/>
  <c r="R3074" i="5"/>
  <c r="P3074" i="5"/>
  <c r="Q3074" i="5" s="1"/>
  <c r="N3074" i="5"/>
  <c r="O3074" i="5" s="1"/>
  <c r="O3073" i="5"/>
  <c r="N3073" i="5"/>
  <c r="N3072" i="5"/>
  <c r="O3072" i="5" s="1"/>
  <c r="O3071" i="5"/>
  <c r="N3071" i="5"/>
  <c r="N3070" i="5"/>
  <c r="O3070" i="5" s="1"/>
  <c r="N3069" i="5"/>
  <c r="O3069" i="5" s="1"/>
  <c r="O3068" i="5"/>
  <c r="P3068" i="5" s="1"/>
  <c r="Q3068" i="5" s="1"/>
  <c r="N3068" i="5"/>
  <c r="N3067" i="5"/>
  <c r="O3067" i="5" s="1"/>
  <c r="P3066" i="5"/>
  <c r="R3066" i="5" s="1"/>
  <c r="N3066" i="5"/>
  <c r="O3066" i="5" s="1"/>
  <c r="Q3066" i="5" s="1"/>
  <c r="O3065" i="5"/>
  <c r="P3065" i="5" s="1"/>
  <c r="Q3065" i="5" s="1"/>
  <c r="N3065" i="5"/>
  <c r="O3064" i="5"/>
  <c r="N3064" i="5"/>
  <c r="O3063" i="5"/>
  <c r="N3063" i="5"/>
  <c r="O3062" i="5"/>
  <c r="N3062" i="5"/>
  <c r="O3061" i="5"/>
  <c r="P3061" i="5" s="1"/>
  <c r="Q3061" i="5" s="1"/>
  <c r="N3061" i="5"/>
  <c r="O3060" i="5"/>
  <c r="N3060" i="5"/>
  <c r="O3059" i="5"/>
  <c r="N3059" i="5"/>
  <c r="O3058" i="5"/>
  <c r="N3058" i="5"/>
  <c r="Q3057" i="5"/>
  <c r="P3057" i="5"/>
  <c r="O3057" i="5"/>
  <c r="R3057" i="5" s="1"/>
  <c r="N3057" i="5"/>
  <c r="O3056" i="5"/>
  <c r="N3056" i="5"/>
  <c r="O3055" i="5"/>
  <c r="N3055" i="5"/>
  <c r="O3054" i="5"/>
  <c r="N3054" i="5"/>
  <c r="Q3053" i="5"/>
  <c r="P3053" i="5"/>
  <c r="O3053" i="5"/>
  <c r="N3053" i="5"/>
  <c r="O3052" i="5"/>
  <c r="N3052" i="5"/>
  <c r="O3051" i="5"/>
  <c r="N3051" i="5"/>
  <c r="O3050" i="5"/>
  <c r="N3050" i="5"/>
  <c r="Q3049" i="5"/>
  <c r="P3049" i="5"/>
  <c r="O3049" i="5"/>
  <c r="R3049" i="5" s="1"/>
  <c r="N3049" i="5"/>
  <c r="O3048" i="5"/>
  <c r="N3048" i="5"/>
  <c r="O3047" i="5"/>
  <c r="N3047" i="5"/>
  <c r="O3046" i="5"/>
  <c r="N3046" i="5"/>
  <c r="Q3045" i="5"/>
  <c r="P3045" i="5"/>
  <c r="O3045" i="5"/>
  <c r="N3045" i="5"/>
  <c r="O3044" i="5"/>
  <c r="N3044" i="5"/>
  <c r="O3043" i="5"/>
  <c r="N3043" i="5"/>
  <c r="N3042" i="5"/>
  <c r="O3042" i="5" s="1"/>
  <c r="N3041" i="5"/>
  <c r="O3041" i="5" s="1"/>
  <c r="O3040" i="5"/>
  <c r="N3040" i="5"/>
  <c r="O3039" i="5"/>
  <c r="N3039" i="5"/>
  <c r="N3038" i="5"/>
  <c r="O3038" i="5" s="1"/>
  <c r="N3037" i="5"/>
  <c r="O3037" i="5" s="1"/>
  <c r="O3036" i="5"/>
  <c r="N3036" i="5"/>
  <c r="O3035" i="5"/>
  <c r="N3035" i="5"/>
  <c r="N3034" i="5"/>
  <c r="O3034" i="5" s="1"/>
  <c r="N3033" i="5"/>
  <c r="O3033" i="5" s="1"/>
  <c r="O3032" i="5"/>
  <c r="N3032" i="5"/>
  <c r="O3031" i="5"/>
  <c r="N3031" i="5"/>
  <c r="N3030" i="5"/>
  <c r="O3030" i="5" s="1"/>
  <c r="N3029" i="5"/>
  <c r="O3029" i="5" s="1"/>
  <c r="O3028" i="5"/>
  <c r="N3028" i="5"/>
  <c r="O3027" i="5"/>
  <c r="N3027" i="5"/>
  <c r="N3026" i="5"/>
  <c r="O3026" i="5" s="1"/>
  <c r="N3025" i="5"/>
  <c r="O3025" i="5" s="1"/>
  <c r="O3024" i="5"/>
  <c r="N3024" i="5"/>
  <c r="O3023" i="5"/>
  <c r="N3023" i="5"/>
  <c r="N3022" i="5"/>
  <c r="O3022" i="5" s="1"/>
  <c r="P3021" i="5"/>
  <c r="N3021" i="5"/>
  <c r="O3021" i="5" s="1"/>
  <c r="N3020" i="5"/>
  <c r="O3020" i="5" s="1"/>
  <c r="O3019" i="5"/>
  <c r="N3019" i="5"/>
  <c r="N3018" i="5"/>
  <c r="O3018" i="5" s="1"/>
  <c r="N3017" i="5"/>
  <c r="O3017" i="5" s="1"/>
  <c r="N3016" i="5"/>
  <c r="O3016" i="5" s="1"/>
  <c r="O3015" i="5"/>
  <c r="N3015" i="5"/>
  <c r="N3014" i="5"/>
  <c r="O3014" i="5" s="1"/>
  <c r="P3013" i="5"/>
  <c r="N3013" i="5"/>
  <c r="O3013" i="5" s="1"/>
  <c r="N3012" i="5"/>
  <c r="O3012" i="5" s="1"/>
  <c r="O3011" i="5"/>
  <c r="N3011" i="5"/>
  <c r="N3010" i="5"/>
  <c r="O3010" i="5" s="1"/>
  <c r="N3009" i="5"/>
  <c r="O3009" i="5" s="1"/>
  <c r="N3008" i="5"/>
  <c r="O3008" i="5" s="1"/>
  <c r="O3007" i="5"/>
  <c r="N3007" i="5"/>
  <c r="N3006" i="5"/>
  <c r="O3006" i="5" s="1"/>
  <c r="P3005" i="5"/>
  <c r="N3005" i="5"/>
  <c r="O3005" i="5" s="1"/>
  <c r="N3004" i="5"/>
  <c r="O3004" i="5" s="1"/>
  <c r="N3003" i="5"/>
  <c r="O3003" i="5" s="1"/>
  <c r="N3002" i="5"/>
  <c r="O3002" i="5" s="1"/>
  <c r="N3001" i="5"/>
  <c r="O3001" i="5" s="1"/>
  <c r="N3000" i="5"/>
  <c r="O3000" i="5" s="1"/>
  <c r="N2999" i="5"/>
  <c r="O2999" i="5" s="1"/>
  <c r="N2998" i="5"/>
  <c r="O2998" i="5" s="1"/>
  <c r="N2997" i="5"/>
  <c r="O2997" i="5" s="1"/>
  <c r="N2996" i="5"/>
  <c r="O2996" i="5" s="1"/>
  <c r="N2995" i="5"/>
  <c r="O2995" i="5" s="1"/>
  <c r="N2994" i="5"/>
  <c r="O2994" i="5" s="1"/>
  <c r="N2993" i="5"/>
  <c r="O2993" i="5" s="1"/>
  <c r="N2992" i="5"/>
  <c r="O2992" i="5" s="1"/>
  <c r="N2991" i="5"/>
  <c r="O2991" i="5" s="1"/>
  <c r="N2990" i="5"/>
  <c r="O2990" i="5" s="1"/>
  <c r="Q2989" i="5"/>
  <c r="R2989" i="5" s="1"/>
  <c r="N2989" i="5"/>
  <c r="O2989" i="5" s="1"/>
  <c r="P2989" i="5" s="1"/>
  <c r="N2988" i="5"/>
  <c r="O2988" i="5" s="1"/>
  <c r="N2987" i="5"/>
  <c r="O2987" i="5" s="1"/>
  <c r="N2986" i="5"/>
  <c r="O2986" i="5" s="1"/>
  <c r="N2985" i="5"/>
  <c r="O2985" i="5" s="1"/>
  <c r="N2984" i="5"/>
  <c r="O2984" i="5" s="1"/>
  <c r="N2983" i="5"/>
  <c r="O2983" i="5" s="1"/>
  <c r="N2982" i="5"/>
  <c r="O2982" i="5" s="1"/>
  <c r="N2981" i="5"/>
  <c r="O2981" i="5" s="1"/>
  <c r="P2980" i="5"/>
  <c r="Q2980" i="5" s="1"/>
  <c r="N2980" i="5"/>
  <c r="O2980" i="5" s="1"/>
  <c r="N2979" i="5"/>
  <c r="O2979" i="5" s="1"/>
  <c r="N2978" i="5"/>
  <c r="O2978" i="5" s="1"/>
  <c r="N2977" i="5"/>
  <c r="O2977" i="5" s="1"/>
  <c r="O2976" i="5"/>
  <c r="N2976" i="5"/>
  <c r="O2975" i="5"/>
  <c r="N2975" i="5"/>
  <c r="P2974" i="5"/>
  <c r="N2974" i="5"/>
  <c r="O2974" i="5" s="1"/>
  <c r="N2973" i="5"/>
  <c r="O2973" i="5" s="1"/>
  <c r="O2972" i="5"/>
  <c r="N2972" i="5"/>
  <c r="O2971" i="5"/>
  <c r="N2971" i="5"/>
  <c r="P2970" i="5"/>
  <c r="N2970" i="5"/>
  <c r="O2970" i="5" s="1"/>
  <c r="N2969" i="5"/>
  <c r="O2969" i="5" s="1"/>
  <c r="R2968" i="5"/>
  <c r="Q2968" i="5"/>
  <c r="O2968" i="5"/>
  <c r="P2968" i="5" s="1"/>
  <c r="N2968" i="5"/>
  <c r="N2967" i="5"/>
  <c r="O2967" i="5" s="1"/>
  <c r="P2966" i="5"/>
  <c r="N2966" i="5"/>
  <c r="O2966" i="5" s="1"/>
  <c r="N2965" i="5"/>
  <c r="O2965" i="5" s="1"/>
  <c r="O2964" i="5"/>
  <c r="N2964" i="5"/>
  <c r="O2963" i="5"/>
  <c r="N2963" i="5"/>
  <c r="P2962" i="5"/>
  <c r="N2962" i="5"/>
  <c r="O2962" i="5" s="1"/>
  <c r="N2961" i="5"/>
  <c r="O2961" i="5" s="1"/>
  <c r="P2961" i="5" s="1"/>
  <c r="O2960" i="5"/>
  <c r="N2960" i="5"/>
  <c r="O2959" i="5"/>
  <c r="N2959" i="5"/>
  <c r="P2958" i="5"/>
  <c r="N2958" i="5"/>
  <c r="O2958" i="5" s="1"/>
  <c r="N2957" i="5"/>
  <c r="O2957" i="5" s="1"/>
  <c r="O2956" i="5"/>
  <c r="N2956" i="5"/>
  <c r="O2955" i="5"/>
  <c r="N2955" i="5"/>
  <c r="P2954" i="5"/>
  <c r="N2954" i="5"/>
  <c r="O2954" i="5" s="1"/>
  <c r="N2953" i="5"/>
  <c r="O2953" i="5" s="1"/>
  <c r="O2952" i="5"/>
  <c r="N2952" i="5"/>
  <c r="N2951" i="5"/>
  <c r="O2951" i="5" s="1"/>
  <c r="P2950" i="5"/>
  <c r="N2950" i="5"/>
  <c r="O2950" i="5" s="1"/>
  <c r="P2949" i="5"/>
  <c r="N2949" i="5"/>
  <c r="O2949" i="5" s="1"/>
  <c r="O2948" i="5"/>
  <c r="N2948" i="5"/>
  <c r="O2947" i="5"/>
  <c r="N2947" i="5"/>
  <c r="P2946" i="5"/>
  <c r="N2946" i="5"/>
  <c r="O2946" i="5" s="1"/>
  <c r="N2945" i="5"/>
  <c r="O2945" i="5" s="1"/>
  <c r="P2945" i="5" s="1"/>
  <c r="O2944" i="5"/>
  <c r="N2944" i="5"/>
  <c r="O2943" i="5"/>
  <c r="N2943" i="5"/>
  <c r="P2942" i="5"/>
  <c r="N2942" i="5"/>
  <c r="O2942" i="5" s="1"/>
  <c r="N2941" i="5"/>
  <c r="O2941" i="5" s="1"/>
  <c r="P2940" i="5"/>
  <c r="O2940" i="5"/>
  <c r="N2940" i="5"/>
  <c r="O2939" i="5"/>
  <c r="N2939" i="5"/>
  <c r="P2938" i="5"/>
  <c r="N2938" i="5"/>
  <c r="O2938" i="5" s="1"/>
  <c r="N2937" i="5"/>
  <c r="O2937" i="5" s="1"/>
  <c r="O2936" i="5"/>
  <c r="N2936" i="5"/>
  <c r="O2935" i="5"/>
  <c r="N2935" i="5"/>
  <c r="P2934" i="5"/>
  <c r="N2934" i="5"/>
  <c r="O2934" i="5" s="1"/>
  <c r="Q2933" i="5"/>
  <c r="P2933" i="5"/>
  <c r="N2933" i="5"/>
  <c r="O2933" i="5" s="1"/>
  <c r="O2932" i="5"/>
  <c r="N2932" i="5"/>
  <c r="O2931" i="5"/>
  <c r="N2931" i="5"/>
  <c r="P2930" i="5"/>
  <c r="N2930" i="5"/>
  <c r="O2930" i="5" s="1"/>
  <c r="N2929" i="5"/>
  <c r="O2929" i="5" s="1"/>
  <c r="O2928" i="5"/>
  <c r="N2928" i="5"/>
  <c r="O2927" i="5"/>
  <c r="N2927" i="5"/>
  <c r="N2926" i="5"/>
  <c r="O2926" i="5" s="1"/>
  <c r="N2925" i="5"/>
  <c r="O2925" i="5" s="1"/>
  <c r="O2924" i="5"/>
  <c r="N2924" i="5"/>
  <c r="P2923" i="5"/>
  <c r="N2923" i="5"/>
  <c r="O2923" i="5" s="1"/>
  <c r="O2922" i="5"/>
  <c r="N2922" i="5"/>
  <c r="P2921" i="5"/>
  <c r="N2921" i="5"/>
  <c r="O2921" i="5" s="1"/>
  <c r="P2920" i="5"/>
  <c r="N2920" i="5"/>
  <c r="O2920" i="5" s="1"/>
  <c r="O2919" i="5"/>
  <c r="P2919" i="5" s="1"/>
  <c r="N2919" i="5"/>
  <c r="O2918" i="5"/>
  <c r="N2918" i="5"/>
  <c r="R2917" i="5"/>
  <c r="P2917" i="5"/>
  <c r="Q2917" i="5" s="1"/>
  <c r="N2917" i="5"/>
  <c r="O2917" i="5" s="1"/>
  <c r="O2916" i="5"/>
  <c r="P2916" i="5" s="1"/>
  <c r="N2916" i="5"/>
  <c r="N2915" i="5"/>
  <c r="O2915" i="5" s="1"/>
  <c r="N2914" i="5"/>
  <c r="O2914" i="5" s="1"/>
  <c r="N2913" i="5"/>
  <c r="O2913" i="5" s="1"/>
  <c r="R2912" i="5"/>
  <c r="N2912" i="5"/>
  <c r="O2912" i="5" s="1"/>
  <c r="P2912" i="5" s="1"/>
  <c r="Q2912" i="5" s="1"/>
  <c r="N2911" i="5"/>
  <c r="O2911" i="5" s="1"/>
  <c r="P2910" i="5"/>
  <c r="N2910" i="5"/>
  <c r="O2910" i="5" s="1"/>
  <c r="P2909" i="5"/>
  <c r="N2909" i="5"/>
  <c r="O2909" i="5" s="1"/>
  <c r="P2908" i="5"/>
  <c r="N2908" i="5"/>
  <c r="O2908" i="5" s="1"/>
  <c r="O2907" i="5"/>
  <c r="N2907" i="5"/>
  <c r="N2906" i="5"/>
  <c r="O2906" i="5" s="1"/>
  <c r="N2905" i="5"/>
  <c r="O2905" i="5" s="1"/>
  <c r="N2904" i="5"/>
  <c r="O2904" i="5" s="1"/>
  <c r="N2903" i="5"/>
  <c r="O2903" i="5" s="1"/>
  <c r="N2902" i="5"/>
  <c r="O2902" i="5" s="1"/>
  <c r="P2901" i="5"/>
  <c r="N2901" i="5"/>
  <c r="O2901" i="5" s="1"/>
  <c r="N2900" i="5"/>
  <c r="O2900" i="5" s="1"/>
  <c r="O2899" i="5"/>
  <c r="N2899" i="5"/>
  <c r="N2898" i="5"/>
  <c r="O2898" i="5" s="1"/>
  <c r="N2897" i="5"/>
  <c r="O2897" i="5" s="1"/>
  <c r="N2896" i="5"/>
  <c r="O2896" i="5" s="1"/>
  <c r="P2895" i="5"/>
  <c r="N2895" i="5"/>
  <c r="O2895" i="5" s="1"/>
  <c r="P2894" i="5"/>
  <c r="N2894" i="5"/>
  <c r="O2894" i="5" s="1"/>
  <c r="P2893" i="5"/>
  <c r="N2893" i="5"/>
  <c r="O2893" i="5" s="1"/>
  <c r="P2892" i="5"/>
  <c r="Q2892" i="5" s="1"/>
  <c r="R2892" i="5" s="1"/>
  <c r="N2892" i="5"/>
  <c r="O2892" i="5" s="1"/>
  <c r="P2891" i="5"/>
  <c r="O2891" i="5"/>
  <c r="N2891" i="5"/>
  <c r="N2890" i="5"/>
  <c r="O2890" i="5" s="1"/>
  <c r="N2889" i="5"/>
  <c r="O2889" i="5" s="1"/>
  <c r="N2888" i="5"/>
  <c r="O2888" i="5" s="1"/>
  <c r="O2887" i="5"/>
  <c r="N2887" i="5"/>
  <c r="P2886" i="5"/>
  <c r="N2886" i="5"/>
  <c r="O2886" i="5" s="1"/>
  <c r="N2885" i="5"/>
  <c r="O2885" i="5" s="1"/>
  <c r="P2884" i="5"/>
  <c r="N2884" i="5"/>
  <c r="O2884" i="5" s="1"/>
  <c r="Q2884" i="5" s="1"/>
  <c r="R2884" i="5" s="1"/>
  <c r="O2883" i="5"/>
  <c r="N2883" i="5"/>
  <c r="N2882" i="5"/>
  <c r="O2882" i="5" s="1"/>
  <c r="N2881" i="5"/>
  <c r="O2881" i="5" s="1"/>
  <c r="R2880" i="5"/>
  <c r="N2880" i="5"/>
  <c r="O2880" i="5" s="1"/>
  <c r="P2880" i="5" s="1"/>
  <c r="Q2880" i="5" s="1"/>
  <c r="N2879" i="5"/>
  <c r="O2879" i="5" s="1"/>
  <c r="P2878" i="5"/>
  <c r="N2878" i="5"/>
  <c r="O2878" i="5" s="1"/>
  <c r="P2877" i="5"/>
  <c r="N2877" i="5"/>
  <c r="O2877" i="5" s="1"/>
  <c r="Q2876" i="5"/>
  <c r="P2876" i="5"/>
  <c r="R2876" i="5" s="1"/>
  <c r="N2876" i="5"/>
  <c r="O2876" i="5" s="1"/>
  <c r="O2875" i="5"/>
  <c r="N2875" i="5"/>
  <c r="P2874" i="5"/>
  <c r="N2874" i="5"/>
  <c r="O2874" i="5" s="1"/>
  <c r="N2873" i="5"/>
  <c r="O2873" i="5" s="1"/>
  <c r="Q2872" i="5"/>
  <c r="P2872" i="5"/>
  <c r="N2872" i="5"/>
  <c r="O2872" i="5" s="1"/>
  <c r="N2871" i="5"/>
  <c r="O2871" i="5" s="1"/>
  <c r="N2870" i="5"/>
  <c r="O2870" i="5" s="1"/>
  <c r="P2869" i="5"/>
  <c r="N2869" i="5"/>
  <c r="O2869" i="5" s="1"/>
  <c r="P2868" i="5"/>
  <c r="N2868" i="5"/>
  <c r="O2868" i="5" s="1"/>
  <c r="O2867" i="5"/>
  <c r="N2867" i="5"/>
  <c r="N2866" i="5"/>
  <c r="O2866" i="5" s="1"/>
  <c r="N2865" i="5"/>
  <c r="O2865" i="5" s="1"/>
  <c r="N2864" i="5"/>
  <c r="O2864" i="5" s="1"/>
  <c r="N2863" i="5"/>
  <c r="O2863" i="5" s="1"/>
  <c r="P2862" i="5"/>
  <c r="N2862" i="5"/>
  <c r="O2862" i="5" s="1"/>
  <c r="P2861" i="5"/>
  <c r="N2861" i="5"/>
  <c r="O2861" i="5" s="1"/>
  <c r="P2860" i="5"/>
  <c r="Q2860" i="5" s="1"/>
  <c r="R2860" i="5" s="1"/>
  <c r="N2860" i="5"/>
  <c r="O2860" i="5" s="1"/>
  <c r="P2859" i="5"/>
  <c r="O2859" i="5"/>
  <c r="N2859" i="5"/>
  <c r="N2858" i="5"/>
  <c r="O2858" i="5" s="1"/>
  <c r="N2857" i="5"/>
  <c r="O2857" i="5" s="1"/>
  <c r="N2856" i="5"/>
  <c r="O2856" i="5" s="1"/>
  <c r="P2855" i="5"/>
  <c r="O2855" i="5"/>
  <c r="N2855" i="5"/>
  <c r="P2854" i="5"/>
  <c r="N2854" i="5"/>
  <c r="O2854" i="5" s="1"/>
  <c r="N2853" i="5"/>
  <c r="O2853" i="5" s="1"/>
  <c r="P2852" i="5"/>
  <c r="N2852" i="5"/>
  <c r="O2852" i="5" s="1"/>
  <c r="Q2852" i="5" s="1"/>
  <c r="R2852" i="5" s="1"/>
  <c r="O2851" i="5"/>
  <c r="N2851" i="5"/>
  <c r="N2850" i="5"/>
  <c r="O2850" i="5" s="1"/>
  <c r="N2849" i="5"/>
  <c r="O2849" i="5" s="1"/>
  <c r="Q2848" i="5"/>
  <c r="N2848" i="5"/>
  <c r="O2848" i="5" s="1"/>
  <c r="P2848" i="5" s="1"/>
  <c r="R2848" i="5" s="1"/>
  <c r="N2847" i="5"/>
  <c r="O2847" i="5" s="1"/>
  <c r="P2846" i="5"/>
  <c r="N2846" i="5"/>
  <c r="O2846" i="5" s="1"/>
  <c r="P2845" i="5"/>
  <c r="N2845" i="5"/>
  <c r="O2845" i="5" s="1"/>
  <c r="R2844" i="5"/>
  <c r="Q2844" i="5"/>
  <c r="P2844" i="5"/>
  <c r="N2844" i="5"/>
  <c r="O2844" i="5" s="1"/>
  <c r="O2843" i="5"/>
  <c r="N2843" i="5"/>
  <c r="N2842" i="5"/>
  <c r="O2842" i="5" s="1"/>
  <c r="N2841" i="5"/>
  <c r="O2841" i="5" s="1"/>
  <c r="Q2840" i="5"/>
  <c r="P2840" i="5"/>
  <c r="N2840" i="5"/>
  <c r="O2840" i="5" s="1"/>
  <c r="N2839" i="5"/>
  <c r="O2839" i="5" s="1"/>
  <c r="N2838" i="5"/>
  <c r="O2838" i="5" s="1"/>
  <c r="O2837" i="5"/>
  <c r="N2837" i="5"/>
  <c r="P2836" i="5"/>
  <c r="N2836" i="5"/>
  <c r="O2836" i="5" s="1"/>
  <c r="N2835" i="5"/>
  <c r="O2835" i="5" s="1"/>
  <c r="R2834" i="5"/>
  <c r="Q2834" i="5"/>
  <c r="N2834" i="5"/>
  <c r="O2834" i="5" s="1"/>
  <c r="P2834" i="5" s="1"/>
  <c r="O2833" i="5"/>
  <c r="N2833" i="5"/>
  <c r="R2832" i="5"/>
  <c r="P2832" i="5"/>
  <c r="N2832" i="5"/>
  <c r="O2832" i="5" s="1"/>
  <c r="Q2832" i="5" s="1"/>
  <c r="P2831" i="5"/>
  <c r="O2831" i="5"/>
  <c r="N2831" i="5"/>
  <c r="N2830" i="5"/>
  <c r="O2830" i="5" s="1"/>
  <c r="O2829" i="5"/>
  <c r="N2829" i="5"/>
  <c r="P2828" i="5"/>
  <c r="Q2828" i="5" s="1"/>
  <c r="R2828" i="5" s="1"/>
  <c r="N2828" i="5"/>
  <c r="O2828" i="5" s="1"/>
  <c r="N2827" i="5"/>
  <c r="O2827" i="5" s="1"/>
  <c r="N2826" i="5"/>
  <c r="O2826" i="5" s="1"/>
  <c r="O2825" i="5"/>
  <c r="N2825" i="5"/>
  <c r="N2824" i="5"/>
  <c r="O2824" i="5" s="1"/>
  <c r="N2823" i="5"/>
  <c r="O2823" i="5" s="1"/>
  <c r="P2822" i="5"/>
  <c r="N2822" i="5"/>
  <c r="O2822" i="5" s="1"/>
  <c r="Q2822" i="5" s="1"/>
  <c r="O2821" i="5"/>
  <c r="N2821" i="5"/>
  <c r="P2820" i="5"/>
  <c r="N2820" i="5"/>
  <c r="O2820" i="5" s="1"/>
  <c r="N2819" i="5"/>
  <c r="O2819" i="5" s="1"/>
  <c r="R2818" i="5"/>
  <c r="Q2818" i="5"/>
  <c r="N2818" i="5"/>
  <c r="O2818" i="5" s="1"/>
  <c r="P2818" i="5" s="1"/>
  <c r="N2817" i="5"/>
  <c r="O2817" i="5" s="1"/>
  <c r="P2816" i="5"/>
  <c r="N2816" i="5"/>
  <c r="O2816" i="5" s="1"/>
  <c r="Q2816" i="5" s="1"/>
  <c r="R2816" i="5" s="1"/>
  <c r="P2815" i="5"/>
  <c r="O2815" i="5"/>
  <c r="N2815" i="5"/>
  <c r="N2814" i="5"/>
  <c r="O2814" i="5" s="1"/>
  <c r="P2813" i="5"/>
  <c r="O2813" i="5"/>
  <c r="N2813" i="5"/>
  <c r="P2812" i="5"/>
  <c r="Q2812" i="5" s="1"/>
  <c r="R2812" i="5" s="1"/>
  <c r="N2812" i="5"/>
  <c r="O2812" i="5" s="1"/>
  <c r="N2811" i="5"/>
  <c r="O2811" i="5" s="1"/>
  <c r="N2810" i="5"/>
  <c r="O2810" i="5" s="1"/>
  <c r="O2809" i="5"/>
  <c r="N2809" i="5"/>
  <c r="N2808" i="5"/>
  <c r="O2808" i="5" s="1"/>
  <c r="N2807" i="5"/>
  <c r="O2807" i="5" s="1"/>
  <c r="Q2806" i="5"/>
  <c r="P2806" i="5"/>
  <c r="N2806" i="5"/>
  <c r="O2806" i="5" s="1"/>
  <c r="O2805" i="5"/>
  <c r="N2805" i="5"/>
  <c r="Q2804" i="5"/>
  <c r="R2804" i="5" s="1"/>
  <c r="P2804" i="5"/>
  <c r="N2804" i="5"/>
  <c r="O2804" i="5" s="1"/>
  <c r="N2803" i="5"/>
  <c r="O2803" i="5" s="1"/>
  <c r="N2802" i="5"/>
  <c r="O2802" i="5" s="1"/>
  <c r="P2802" i="5" s="1"/>
  <c r="Q2802" i="5" s="1"/>
  <c r="R2802" i="5" s="1"/>
  <c r="N2801" i="5"/>
  <c r="O2801" i="5" s="1"/>
  <c r="P2800" i="5"/>
  <c r="N2800" i="5"/>
  <c r="O2800" i="5" s="1"/>
  <c r="Q2800" i="5" s="1"/>
  <c r="R2800" i="5" s="1"/>
  <c r="N2799" i="5"/>
  <c r="O2799" i="5" s="1"/>
  <c r="N2798" i="5"/>
  <c r="O2798" i="5" s="1"/>
  <c r="O2797" i="5"/>
  <c r="N2797" i="5"/>
  <c r="P2796" i="5"/>
  <c r="Q2796" i="5" s="1"/>
  <c r="R2796" i="5" s="1"/>
  <c r="N2796" i="5"/>
  <c r="O2796" i="5" s="1"/>
  <c r="P2795" i="5"/>
  <c r="N2795" i="5"/>
  <c r="O2795" i="5" s="1"/>
  <c r="N2794" i="5"/>
  <c r="O2794" i="5" s="1"/>
  <c r="O2793" i="5"/>
  <c r="N2793" i="5"/>
  <c r="N2792" i="5"/>
  <c r="O2792" i="5" s="1"/>
  <c r="N2791" i="5"/>
  <c r="O2791" i="5" s="1"/>
  <c r="Q2790" i="5"/>
  <c r="P2790" i="5"/>
  <c r="N2790" i="5"/>
  <c r="O2790" i="5" s="1"/>
  <c r="O2789" i="5"/>
  <c r="N2789" i="5"/>
  <c r="R2788" i="5"/>
  <c r="P2788" i="5"/>
  <c r="Q2788" i="5" s="1"/>
  <c r="N2788" i="5"/>
  <c r="O2788" i="5" s="1"/>
  <c r="N2787" i="5"/>
  <c r="O2787" i="5" s="1"/>
  <c r="N2786" i="5"/>
  <c r="O2786" i="5" s="1"/>
  <c r="P2786" i="5" s="1"/>
  <c r="O2785" i="5"/>
  <c r="N2785" i="5"/>
  <c r="R2784" i="5"/>
  <c r="P2784" i="5"/>
  <c r="N2784" i="5"/>
  <c r="O2784" i="5" s="1"/>
  <c r="Q2784" i="5" s="1"/>
  <c r="O2783" i="5"/>
  <c r="N2783" i="5"/>
  <c r="N2782" i="5"/>
  <c r="O2782" i="5" s="1"/>
  <c r="O2781" i="5"/>
  <c r="N2781" i="5"/>
  <c r="O2780" i="5"/>
  <c r="N2780" i="5"/>
  <c r="O2779" i="5"/>
  <c r="N2779" i="5"/>
  <c r="O2778" i="5"/>
  <c r="N2778" i="5"/>
  <c r="R2777" i="5"/>
  <c r="O2777" i="5"/>
  <c r="P2777" i="5" s="1"/>
  <c r="Q2777" i="5" s="1"/>
  <c r="N2777" i="5"/>
  <c r="O2776" i="5"/>
  <c r="N2776" i="5"/>
  <c r="O2775" i="5"/>
  <c r="N2775" i="5"/>
  <c r="O2774" i="5"/>
  <c r="N2774" i="5"/>
  <c r="O2773" i="5"/>
  <c r="P2773" i="5" s="1"/>
  <c r="N2773" i="5"/>
  <c r="Q2772" i="5"/>
  <c r="P2772" i="5"/>
  <c r="O2772" i="5"/>
  <c r="N2772" i="5"/>
  <c r="N2771" i="5"/>
  <c r="O2771" i="5" s="1"/>
  <c r="O2770" i="5"/>
  <c r="N2770" i="5"/>
  <c r="O2769" i="5"/>
  <c r="P2769" i="5" s="1"/>
  <c r="Q2769" i="5" s="1"/>
  <c r="R2769" i="5" s="1"/>
  <c r="N2769" i="5"/>
  <c r="O2768" i="5"/>
  <c r="N2768" i="5"/>
  <c r="O2767" i="5"/>
  <c r="N2767" i="5"/>
  <c r="O2766" i="5"/>
  <c r="N2766" i="5"/>
  <c r="R2765" i="5"/>
  <c r="Q2765" i="5"/>
  <c r="O2765" i="5"/>
  <c r="P2765" i="5" s="1"/>
  <c r="N2765" i="5"/>
  <c r="O2764" i="5"/>
  <c r="N2764" i="5"/>
  <c r="O2763" i="5"/>
  <c r="N2763" i="5"/>
  <c r="O2762" i="5"/>
  <c r="N2762" i="5"/>
  <c r="O2761" i="5"/>
  <c r="P2761" i="5" s="1"/>
  <c r="Q2761" i="5" s="1"/>
  <c r="N2761" i="5"/>
  <c r="O2760" i="5"/>
  <c r="N2760" i="5"/>
  <c r="O2759" i="5"/>
  <c r="N2759" i="5"/>
  <c r="O2758" i="5"/>
  <c r="N2758" i="5"/>
  <c r="O2757" i="5"/>
  <c r="P2757" i="5" s="1"/>
  <c r="N2757" i="5"/>
  <c r="P2756" i="5"/>
  <c r="Q2756" i="5" s="1"/>
  <c r="O2756" i="5"/>
  <c r="N2756" i="5"/>
  <c r="N2755" i="5"/>
  <c r="O2755" i="5" s="1"/>
  <c r="O2754" i="5"/>
  <c r="N2754" i="5"/>
  <c r="O2753" i="5"/>
  <c r="P2753" i="5" s="1"/>
  <c r="Q2753" i="5" s="1"/>
  <c r="R2753" i="5" s="1"/>
  <c r="N2753" i="5"/>
  <c r="O2752" i="5"/>
  <c r="N2752" i="5"/>
  <c r="O2751" i="5"/>
  <c r="N2751" i="5"/>
  <c r="O2750" i="5"/>
  <c r="N2750" i="5"/>
  <c r="R2749" i="5"/>
  <c r="Q2749" i="5"/>
  <c r="O2749" i="5"/>
  <c r="P2749" i="5" s="1"/>
  <c r="N2749" i="5"/>
  <c r="O2748" i="5"/>
  <c r="N2748" i="5"/>
  <c r="N2747" i="5"/>
  <c r="O2747" i="5" s="1"/>
  <c r="O2746" i="5"/>
  <c r="N2746" i="5"/>
  <c r="O2745" i="5"/>
  <c r="P2745" i="5" s="1"/>
  <c r="Q2745" i="5" s="1"/>
  <c r="N2745" i="5"/>
  <c r="O2744" i="5"/>
  <c r="N2744" i="5"/>
  <c r="O2743" i="5"/>
  <c r="N2743" i="5"/>
  <c r="O2742" i="5"/>
  <c r="N2742" i="5"/>
  <c r="O2741" i="5"/>
  <c r="P2741" i="5" s="1"/>
  <c r="N2741" i="5"/>
  <c r="P2740" i="5"/>
  <c r="Q2740" i="5" s="1"/>
  <c r="O2740" i="5"/>
  <c r="N2740" i="5"/>
  <c r="N2739" i="5"/>
  <c r="O2739" i="5" s="1"/>
  <c r="O2738" i="5"/>
  <c r="N2738" i="5"/>
  <c r="O2737" i="5"/>
  <c r="P2737" i="5" s="1"/>
  <c r="Q2737" i="5" s="1"/>
  <c r="R2737" i="5" s="1"/>
  <c r="N2737" i="5"/>
  <c r="O2736" i="5"/>
  <c r="N2736" i="5"/>
  <c r="O2735" i="5"/>
  <c r="N2735" i="5"/>
  <c r="O2734" i="5"/>
  <c r="N2734" i="5"/>
  <c r="R2733" i="5"/>
  <c r="Q2733" i="5"/>
  <c r="O2733" i="5"/>
  <c r="P2733" i="5" s="1"/>
  <c r="N2733" i="5"/>
  <c r="O2732" i="5"/>
  <c r="N2732" i="5"/>
  <c r="N2731" i="5"/>
  <c r="O2731" i="5" s="1"/>
  <c r="O2730" i="5"/>
  <c r="N2730" i="5"/>
  <c r="O2729" i="5"/>
  <c r="P2729" i="5" s="1"/>
  <c r="Q2729" i="5" s="1"/>
  <c r="N2729" i="5"/>
  <c r="O2728" i="5"/>
  <c r="N2728" i="5"/>
  <c r="O2727" i="5"/>
  <c r="N2727" i="5"/>
  <c r="O2726" i="5"/>
  <c r="N2726" i="5"/>
  <c r="O2725" i="5"/>
  <c r="P2725" i="5" s="1"/>
  <c r="N2725" i="5"/>
  <c r="P2724" i="5"/>
  <c r="Q2724" i="5" s="1"/>
  <c r="O2724" i="5"/>
  <c r="N2724" i="5"/>
  <c r="N2723" i="5"/>
  <c r="O2723" i="5" s="1"/>
  <c r="O2722" i="5"/>
  <c r="N2722" i="5"/>
  <c r="O2721" i="5"/>
  <c r="P2721" i="5" s="1"/>
  <c r="Q2721" i="5" s="1"/>
  <c r="R2721" i="5" s="1"/>
  <c r="N2721" i="5"/>
  <c r="O2720" i="5"/>
  <c r="N2720" i="5"/>
  <c r="O2719" i="5"/>
  <c r="N2719" i="5"/>
  <c r="O2718" i="5"/>
  <c r="N2718" i="5"/>
  <c r="R2717" i="5"/>
  <c r="Q2717" i="5"/>
  <c r="O2717" i="5"/>
  <c r="P2717" i="5" s="1"/>
  <c r="N2717" i="5"/>
  <c r="O2716" i="5"/>
  <c r="N2716" i="5"/>
  <c r="N2715" i="5"/>
  <c r="O2715" i="5" s="1"/>
  <c r="O2714" i="5"/>
  <c r="P2713" i="5"/>
  <c r="Q2713" i="5" s="1"/>
  <c r="N2713" i="5"/>
  <c r="O2713" i="5" s="1"/>
  <c r="P2712" i="5"/>
  <c r="O2712" i="5"/>
  <c r="O2711" i="5"/>
  <c r="N2711" i="5"/>
  <c r="R2710" i="5"/>
  <c r="O2710" i="5"/>
  <c r="P2710" i="5" s="1"/>
  <c r="Q2710" i="5" s="1"/>
  <c r="N2710" i="5"/>
  <c r="O2709" i="5"/>
  <c r="N2709" i="5"/>
  <c r="O2708" i="5"/>
  <c r="N2708" i="5"/>
  <c r="O2707" i="5"/>
  <c r="N2707" i="5"/>
  <c r="O2706" i="5"/>
  <c r="P2706" i="5" s="1"/>
  <c r="N2706" i="5"/>
  <c r="Q2705" i="5"/>
  <c r="P2705" i="5"/>
  <c r="O2705" i="5"/>
  <c r="N2705" i="5"/>
  <c r="N2704" i="5"/>
  <c r="O2704" i="5" s="1"/>
  <c r="O2703" i="5"/>
  <c r="N2703" i="5"/>
  <c r="O2702" i="5"/>
  <c r="P2702" i="5" s="1"/>
  <c r="Q2702" i="5" s="1"/>
  <c r="R2702" i="5" s="1"/>
  <c r="N2702" i="5"/>
  <c r="O2701" i="5"/>
  <c r="N2701" i="5"/>
  <c r="O2700" i="5"/>
  <c r="N2700" i="5"/>
  <c r="O2699" i="5"/>
  <c r="N2699" i="5"/>
  <c r="R2698" i="5"/>
  <c r="Q2698" i="5"/>
  <c r="O2698" i="5"/>
  <c r="P2698" i="5" s="1"/>
  <c r="N2698" i="5"/>
  <c r="O2697" i="5"/>
  <c r="N2697" i="5"/>
  <c r="O2696" i="5"/>
  <c r="N2696" i="5"/>
  <c r="O2695" i="5"/>
  <c r="N2695" i="5"/>
  <c r="R2694" i="5"/>
  <c r="O2694" i="5"/>
  <c r="P2694" i="5" s="1"/>
  <c r="Q2694" i="5" s="1"/>
  <c r="N2694" i="5"/>
  <c r="O2693" i="5"/>
  <c r="N2693" i="5"/>
  <c r="O2692" i="5"/>
  <c r="N2692" i="5"/>
  <c r="O2691" i="5"/>
  <c r="N2691" i="5"/>
  <c r="O2690" i="5"/>
  <c r="P2690" i="5" s="1"/>
  <c r="N2690" i="5"/>
  <c r="Q2689" i="5"/>
  <c r="P2689" i="5"/>
  <c r="O2689" i="5"/>
  <c r="N2689" i="5"/>
  <c r="N2688" i="5"/>
  <c r="O2688" i="5" s="1"/>
  <c r="O2687" i="5"/>
  <c r="N2687" i="5"/>
  <c r="O2686" i="5"/>
  <c r="P2686" i="5" s="1"/>
  <c r="Q2686" i="5" s="1"/>
  <c r="R2686" i="5" s="1"/>
  <c r="N2686" i="5"/>
  <c r="O2685" i="5"/>
  <c r="N2685" i="5"/>
  <c r="O2684" i="5"/>
  <c r="N2684" i="5"/>
  <c r="O2683" i="5"/>
  <c r="N2683" i="5"/>
  <c r="R2682" i="5"/>
  <c r="Q2682" i="5"/>
  <c r="O2682" i="5"/>
  <c r="P2682" i="5" s="1"/>
  <c r="N2682" i="5"/>
  <c r="O2681" i="5"/>
  <c r="N2681" i="5"/>
  <c r="O2680" i="5"/>
  <c r="N2680" i="5"/>
  <c r="O2679" i="5"/>
  <c r="N2679" i="5"/>
  <c r="R2678" i="5"/>
  <c r="O2678" i="5"/>
  <c r="P2678" i="5" s="1"/>
  <c r="Q2678" i="5" s="1"/>
  <c r="N2678" i="5"/>
  <c r="O2677" i="5"/>
  <c r="N2677" i="5"/>
  <c r="O2676" i="5"/>
  <c r="N2676" i="5"/>
  <c r="O2675" i="5"/>
  <c r="N2675" i="5"/>
  <c r="O2674" i="5"/>
  <c r="P2674" i="5" s="1"/>
  <c r="N2674" i="5"/>
  <c r="Q2673" i="5"/>
  <c r="P2673" i="5"/>
  <c r="O2673" i="5"/>
  <c r="N2673" i="5"/>
  <c r="N2672" i="5"/>
  <c r="O2672" i="5" s="1"/>
  <c r="O2671" i="5"/>
  <c r="N2671" i="5"/>
  <c r="O2670" i="5"/>
  <c r="P2670" i="5" s="1"/>
  <c r="Q2670" i="5" s="1"/>
  <c r="R2670" i="5" s="1"/>
  <c r="N2670" i="5"/>
  <c r="O2669" i="5"/>
  <c r="N2669" i="5"/>
  <c r="O2668" i="5"/>
  <c r="N2668" i="5"/>
  <c r="O2667" i="5"/>
  <c r="N2667" i="5"/>
  <c r="R2666" i="5"/>
  <c r="Q2666" i="5"/>
  <c r="O2666" i="5"/>
  <c r="P2666" i="5" s="1"/>
  <c r="N2666" i="5"/>
  <c r="O2665" i="5"/>
  <c r="N2665" i="5"/>
  <c r="O2664" i="5"/>
  <c r="N2664" i="5"/>
  <c r="O2663" i="5"/>
  <c r="N2663" i="5"/>
  <c r="R2662" i="5"/>
  <c r="O2662" i="5"/>
  <c r="P2662" i="5" s="1"/>
  <c r="Q2662" i="5" s="1"/>
  <c r="N2662" i="5"/>
  <c r="O2661" i="5"/>
  <c r="N2661" i="5"/>
  <c r="O2660" i="5"/>
  <c r="N2660" i="5"/>
  <c r="O2659" i="5"/>
  <c r="N2659" i="5"/>
  <c r="O2658" i="5"/>
  <c r="P2658" i="5" s="1"/>
  <c r="N2658" i="5"/>
  <c r="Q2657" i="5"/>
  <c r="P2657" i="5"/>
  <c r="O2657" i="5"/>
  <c r="N2657" i="5"/>
  <c r="N2656" i="5"/>
  <c r="O2656" i="5" s="1"/>
  <c r="O2655" i="5"/>
  <c r="N2655" i="5"/>
  <c r="O2654" i="5"/>
  <c r="P2654" i="5" s="1"/>
  <c r="Q2654" i="5" s="1"/>
  <c r="R2654" i="5" s="1"/>
  <c r="N2654" i="5"/>
  <c r="O2653" i="5"/>
  <c r="N2653" i="5"/>
  <c r="O2652" i="5"/>
  <c r="N2652" i="5"/>
  <c r="O2651" i="5"/>
  <c r="N2651" i="5"/>
  <c r="R2650" i="5"/>
  <c r="Q2650" i="5"/>
  <c r="O2650" i="5"/>
  <c r="P2650" i="5" s="1"/>
  <c r="N2650" i="5"/>
  <c r="O2649" i="5"/>
  <c r="N2649" i="5"/>
  <c r="O2648" i="5"/>
  <c r="N2648" i="5"/>
  <c r="O2647" i="5"/>
  <c r="N2647" i="5"/>
  <c r="R2646" i="5"/>
  <c r="O2646" i="5"/>
  <c r="P2646" i="5" s="1"/>
  <c r="Q2646" i="5" s="1"/>
  <c r="N2646" i="5"/>
  <c r="O2645" i="5"/>
  <c r="N2645" i="5"/>
  <c r="O2644" i="5"/>
  <c r="N2644" i="5"/>
  <c r="O2643" i="5"/>
  <c r="N2643" i="5"/>
  <c r="O2642" i="5"/>
  <c r="P2642" i="5" s="1"/>
  <c r="N2642" i="5"/>
  <c r="Q2641" i="5"/>
  <c r="P2641" i="5"/>
  <c r="O2641" i="5"/>
  <c r="N2641" i="5"/>
  <c r="N2640" i="5"/>
  <c r="O2640" i="5" s="1"/>
  <c r="O2639" i="5"/>
  <c r="N2639" i="5"/>
  <c r="O2638" i="5"/>
  <c r="P2638" i="5" s="1"/>
  <c r="Q2638" i="5" s="1"/>
  <c r="R2638" i="5" s="1"/>
  <c r="N2638" i="5"/>
  <c r="O2637" i="5"/>
  <c r="N2637" i="5"/>
  <c r="O2636" i="5"/>
  <c r="N2636" i="5"/>
  <c r="O2635" i="5"/>
  <c r="N2635" i="5"/>
  <c r="R2634" i="5"/>
  <c r="Q2634" i="5"/>
  <c r="O2634" i="5"/>
  <c r="P2634" i="5" s="1"/>
  <c r="N2634" i="5"/>
  <c r="O2633" i="5"/>
  <c r="N2633" i="5"/>
  <c r="O2632" i="5"/>
  <c r="N2632" i="5"/>
  <c r="O2631" i="5"/>
  <c r="N2631" i="5"/>
  <c r="R2630" i="5"/>
  <c r="O2630" i="5"/>
  <c r="P2630" i="5" s="1"/>
  <c r="Q2630" i="5" s="1"/>
  <c r="N2630" i="5"/>
  <c r="O2629" i="5"/>
  <c r="N2629" i="5"/>
  <c r="O2628" i="5"/>
  <c r="N2628" i="5"/>
  <c r="O2627" i="5"/>
  <c r="N2627" i="5"/>
  <c r="O2626" i="5"/>
  <c r="P2626" i="5" s="1"/>
  <c r="N2626" i="5"/>
  <c r="Q2625" i="5"/>
  <c r="P2625" i="5"/>
  <c r="O2625" i="5"/>
  <c r="N2625" i="5"/>
  <c r="N2624" i="5"/>
  <c r="O2624" i="5" s="1"/>
  <c r="O2623" i="5"/>
  <c r="N2623" i="5"/>
  <c r="O2622" i="5"/>
  <c r="P2622" i="5" s="1"/>
  <c r="Q2622" i="5" s="1"/>
  <c r="R2622" i="5" s="1"/>
  <c r="N2622" i="5"/>
  <c r="O2621" i="5"/>
  <c r="N2621" i="5"/>
  <c r="O2620" i="5"/>
  <c r="N2620" i="5"/>
  <c r="O2619" i="5"/>
  <c r="N2619" i="5"/>
  <c r="R2618" i="5"/>
  <c r="Q2618" i="5"/>
  <c r="O2618" i="5"/>
  <c r="P2618" i="5" s="1"/>
  <c r="N2618" i="5"/>
  <c r="O2617" i="5"/>
  <c r="N2617" i="5"/>
  <c r="O2616" i="5"/>
  <c r="N2616" i="5"/>
  <c r="O2615" i="5"/>
  <c r="N2615" i="5"/>
  <c r="R2614" i="5"/>
  <c r="O2614" i="5"/>
  <c r="P2614" i="5" s="1"/>
  <c r="Q2614" i="5" s="1"/>
  <c r="N2614" i="5"/>
  <c r="O2613" i="5"/>
  <c r="N2613" i="5"/>
  <c r="N2612" i="5"/>
  <c r="O2612" i="5" s="1"/>
  <c r="O2611" i="5"/>
  <c r="N2611" i="5"/>
  <c r="O2610" i="5"/>
  <c r="N2610" i="5"/>
  <c r="O2609" i="5"/>
  <c r="N2609" i="5"/>
  <c r="N2608" i="5"/>
  <c r="O2608" i="5" s="1"/>
  <c r="O2607" i="5"/>
  <c r="N2607" i="5"/>
  <c r="O2606" i="5"/>
  <c r="N2606" i="5"/>
  <c r="O2605" i="5"/>
  <c r="N2605" i="5"/>
  <c r="N2604" i="5"/>
  <c r="O2604" i="5" s="1"/>
  <c r="O2603" i="5"/>
  <c r="N2603" i="5"/>
  <c r="O2602" i="5"/>
  <c r="N2602" i="5"/>
  <c r="O2601" i="5"/>
  <c r="N2601" i="5"/>
  <c r="N2600" i="5"/>
  <c r="O2600" i="5" s="1"/>
  <c r="O2599" i="5"/>
  <c r="N2599" i="5"/>
  <c r="O2598" i="5"/>
  <c r="N2598" i="5"/>
  <c r="O2597" i="5"/>
  <c r="N2597" i="5"/>
  <c r="N2596" i="5"/>
  <c r="O2596" i="5" s="1"/>
  <c r="O2595" i="5"/>
  <c r="N2595" i="5"/>
  <c r="O2594" i="5"/>
  <c r="N2594" i="5"/>
  <c r="O2593" i="5"/>
  <c r="N2593" i="5"/>
  <c r="N2592" i="5"/>
  <c r="O2592" i="5" s="1"/>
  <c r="O2591" i="5"/>
  <c r="N2591" i="5"/>
  <c r="O2590" i="5"/>
  <c r="N2590" i="5"/>
  <c r="O2589" i="5"/>
  <c r="N2589" i="5"/>
  <c r="N2588" i="5"/>
  <c r="O2588" i="5" s="1"/>
  <c r="O2587" i="5"/>
  <c r="N2587" i="5"/>
  <c r="O2586" i="5"/>
  <c r="N2586" i="5"/>
  <c r="O2585" i="5"/>
  <c r="N2585" i="5"/>
  <c r="N2584" i="5"/>
  <c r="O2584" i="5" s="1"/>
  <c r="O2583" i="5"/>
  <c r="N2583" i="5"/>
  <c r="O2582" i="5"/>
  <c r="N2582" i="5"/>
  <c r="O2581" i="5"/>
  <c r="N2581" i="5"/>
  <c r="N2580" i="5"/>
  <c r="O2580" i="5" s="1"/>
  <c r="O2579" i="5"/>
  <c r="N2579" i="5"/>
  <c r="O2578" i="5"/>
  <c r="N2578" i="5"/>
  <c r="O2577" i="5"/>
  <c r="N2577" i="5"/>
  <c r="O2576" i="5"/>
  <c r="N2576" i="5"/>
  <c r="O2575" i="5"/>
  <c r="N2575" i="5"/>
  <c r="R2574" i="5"/>
  <c r="Q2574" i="5"/>
  <c r="O2574" i="5"/>
  <c r="P2574" i="5" s="1"/>
  <c r="N2574" i="5"/>
  <c r="P2573" i="5"/>
  <c r="Q2573" i="5" s="1"/>
  <c r="O2573" i="5"/>
  <c r="N2573" i="5"/>
  <c r="N2572" i="5"/>
  <c r="O2572" i="5" s="1"/>
  <c r="O2571" i="5"/>
  <c r="N2571" i="5"/>
  <c r="O2570" i="5"/>
  <c r="P2570" i="5" s="1"/>
  <c r="N2570" i="5"/>
  <c r="P2569" i="5"/>
  <c r="O2569" i="5"/>
  <c r="N2569" i="5"/>
  <c r="N2568" i="5"/>
  <c r="O2568" i="5" s="1"/>
  <c r="O2567" i="5"/>
  <c r="N2567" i="5"/>
  <c r="O2566" i="5"/>
  <c r="N2566" i="5"/>
  <c r="Q2565" i="5"/>
  <c r="P2565" i="5"/>
  <c r="O2565" i="5"/>
  <c r="N2565" i="5"/>
  <c r="N2564" i="5"/>
  <c r="O2564" i="5" s="1"/>
  <c r="O2563" i="5"/>
  <c r="N2563" i="5"/>
  <c r="O2562" i="5"/>
  <c r="N2562" i="5"/>
  <c r="O2561" i="5"/>
  <c r="N2561" i="5"/>
  <c r="O2560" i="5"/>
  <c r="N2560" i="5"/>
  <c r="O2559" i="5"/>
  <c r="N2559" i="5"/>
  <c r="R2558" i="5"/>
  <c r="Q2558" i="5"/>
  <c r="O2558" i="5"/>
  <c r="P2558" i="5" s="1"/>
  <c r="N2558" i="5"/>
  <c r="P2557" i="5"/>
  <c r="Q2557" i="5" s="1"/>
  <c r="O2557" i="5"/>
  <c r="N2557" i="5"/>
  <c r="N2556" i="5"/>
  <c r="O2556" i="5" s="1"/>
  <c r="O2555" i="5"/>
  <c r="N2555" i="5"/>
  <c r="O2554" i="5"/>
  <c r="P2554" i="5" s="1"/>
  <c r="N2554" i="5"/>
  <c r="P2553" i="5"/>
  <c r="O2553" i="5"/>
  <c r="N2553" i="5"/>
  <c r="N2552" i="5"/>
  <c r="O2552" i="5" s="1"/>
  <c r="O2551" i="5"/>
  <c r="N2551" i="5"/>
  <c r="O2550" i="5"/>
  <c r="N2550" i="5"/>
  <c r="Q2549" i="5"/>
  <c r="P2549" i="5"/>
  <c r="O2549" i="5"/>
  <c r="N2549" i="5"/>
  <c r="N2548" i="5"/>
  <c r="O2548" i="5" s="1"/>
  <c r="O2547" i="5"/>
  <c r="N2547" i="5"/>
  <c r="O2546" i="5"/>
  <c r="N2546" i="5"/>
  <c r="O2545" i="5"/>
  <c r="N2545" i="5"/>
  <c r="O2544" i="5"/>
  <c r="N2544" i="5"/>
  <c r="O2543" i="5"/>
  <c r="N2543" i="5"/>
  <c r="O2542" i="5"/>
  <c r="P2542" i="5" s="1"/>
  <c r="N2542" i="5"/>
  <c r="P2541" i="5"/>
  <c r="Q2541" i="5" s="1"/>
  <c r="O2541" i="5"/>
  <c r="N2541" i="5"/>
  <c r="N2540" i="5"/>
  <c r="O2540" i="5" s="1"/>
  <c r="O2539" i="5"/>
  <c r="N2539" i="5"/>
  <c r="O2538" i="5"/>
  <c r="P2538" i="5" s="1"/>
  <c r="N2538" i="5"/>
  <c r="P2537" i="5"/>
  <c r="O2537" i="5"/>
  <c r="N2537" i="5"/>
  <c r="N2536" i="5"/>
  <c r="O2536" i="5" s="1"/>
  <c r="O2535" i="5"/>
  <c r="N2535" i="5"/>
  <c r="O2534" i="5"/>
  <c r="N2534" i="5"/>
  <c r="Q2533" i="5"/>
  <c r="P2533" i="5"/>
  <c r="O2533" i="5"/>
  <c r="N2533" i="5"/>
  <c r="N2532" i="5"/>
  <c r="O2532" i="5" s="1"/>
  <c r="O2531" i="5"/>
  <c r="N2531" i="5"/>
  <c r="O2530" i="5"/>
  <c r="N2530" i="5"/>
  <c r="O2529" i="5"/>
  <c r="N2529" i="5"/>
  <c r="N2528" i="5"/>
  <c r="O2528" i="5" s="1"/>
  <c r="O2527" i="5"/>
  <c r="N2527" i="5"/>
  <c r="Q2526" i="5"/>
  <c r="O2526" i="5"/>
  <c r="P2526" i="5" s="1"/>
  <c r="N2526" i="5"/>
  <c r="P2525" i="5"/>
  <c r="Q2525" i="5" s="1"/>
  <c r="O2525" i="5"/>
  <c r="N2525" i="5"/>
  <c r="N2524" i="5"/>
  <c r="O2524" i="5" s="1"/>
  <c r="O2523" i="5"/>
  <c r="N2523" i="5"/>
  <c r="O2522" i="5"/>
  <c r="P2522" i="5" s="1"/>
  <c r="N2522" i="5"/>
  <c r="P2521" i="5"/>
  <c r="O2521" i="5"/>
  <c r="N2521" i="5"/>
  <c r="O2520" i="5"/>
  <c r="N2520" i="5"/>
  <c r="O2519" i="5"/>
  <c r="N2519" i="5"/>
  <c r="O2518" i="5"/>
  <c r="N2518" i="5"/>
  <c r="P2517" i="5"/>
  <c r="Q2517" i="5" s="1"/>
  <c r="O2517" i="5"/>
  <c r="N2517" i="5"/>
  <c r="N2516" i="5"/>
  <c r="O2516" i="5" s="1"/>
  <c r="O2515" i="5"/>
  <c r="N2515" i="5"/>
  <c r="O2514" i="5"/>
  <c r="N2514" i="5"/>
  <c r="O2513" i="5"/>
  <c r="N2513" i="5"/>
  <c r="O2512" i="5"/>
  <c r="N2512" i="5"/>
  <c r="O2511" i="5"/>
  <c r="N2511" i="5"/>
  <c r="O2510" i="5"/>
  <c r="N2510" i="5"/>
  <c r="Q2509" i="5"/>
  <c r="P2509" i="5"/>
  <c r="O2509" i="5"/>
  <c r="N2509" i="5"/>
  <c r="N2508" i="5"/>
  <c r="O2508" i="5" s="1"/>
  <c r="O2507" i="5"/>
  <c r="N2507" i="5"/>
  <c r="O2506" i="5"/>
  <c r="P2506" i="5" s="1"/>
  <c r="N2506" i="5"/>
  <c r="P2505" i="5"/>
  <c r="O2505" i="5"/>
  <c r="N2505" i="5"/>
  <c r="N2504" i="5"/>
  <c r="O2504" i="5" s="1"/>
  <c r="O2503" i="5"/>
  <c r="N2503" i="5"/>
  <c r="O2502" i="5"/>
  <c r="N2502" i="5"/>
  <c r="Q2501" i="5"/>
  <c r="P2501" i="5"/>
  <c r="O2501" i="5"/>
  <c r="N2501" i="5"/>
  <c r="N2500" i="5"/>
  <c r="O2500" i="5" s="1"/>
  <c r="O2499" i="5"/>
  <c r="N2499" i="5"/>
  <c r="O2498" i="5"/>
  <c r="N2498" i="5"/>
  <c r="O2497" i="5"/>
  <c r="N2497" i="5"/>
  <c r="N2496" i="5"/>
  <c r="O2496" i="5" s="1"/>
  <c r="O2495" i="5"/>
  <c r="N2495" i="5"/>
  <c r="Q2494" i="5"/>
  <c r="O2494" i="5"/>
  <c r="P2494" i="5" s="1"/>
  <c r="N2494" i="5"/>
  <c r="P2493" i="5"/>
  <c r="Q2493" i="5" s="1"/>
  <c r="O2493" i="5"/>
  <c r="N2493" i="5"/>
  <c r="N2492" i="5"/>
  <c r="O2492" i="5" s="1"/>
  <c r="O2491" i="5"/>
  <c r="N2491" i="5"/>
  <c r="O2490" i="5"/>
  <c r="P2490" i="5" s="1"/>
  <c r="N2490" i="5"/>
  <c r="O2489" i="5"/>
  <c r="N2489" i="5"/>
  <c r="O2488" i="5"/>
  <c r="N2488" i="5"/>
  <c r="O2487" i="5"/>
  <c r="N2487" i="5"/>
  <c r="O2486" i="5"/>
  <c r="N2486" i="5"/>
  <c r="P2485" i="5"/>
  <c r="Q2485" i="5" s="1"/>
  <c r="O2485" i="5"/>
  <c r="N2485" i="5"/>
  <c r="N2484" i="5"/>
  <c r="O2484" i="5" s="1"/>
  <c r="O2483" i="5"/>
  <c r="N2483" i="5"/>
  <c r="O2482" i="5"/>
  <c r="N2482" i="5"/>
  <c r="O2481" i="5"/>
  <c r="N2481" i="5"/>
  <c r="O2480" i="5"/>
  <c r="N2480" i="5"/>
  <c r="O2479" i="5"/>
  <c r="N2479" i="5"/>
  <c r="O2478" i="5"/>
  <c r="P2478" i="5" s="1"/>
  <c r="N2478" i="5"/>
  <c r="Q2477" i="5"/>
  <c r="P2477" i="5"/>
  <c r="O2477" i="5"/>
  <c r="N2477" i="5"/>
  <c r="N2476" i="5"/>
  <c r="O2476" i="5" s="1"/>
  <c r="O2475" i="5"/>
  <c r="N2475" i="5"/>
  <c r="O2474" i="5"/>
  <c r="P2474" i="5" s="1"/>
  <c r="N2474" i="5"/>
  <c r="P2473" i="5"/>
  <c r="O2473" i="5"/>
  <c r="N2473" i="5"/>
  <c r="O2472" i="5"/>
  <c r="N2472" i="5"/>
  <c r="O2471" i="5"/>
  <c r="N2471" i="5"/>
  <c r="O2470" i="5"/>
  <c r="N2470" i="5"/>
  <c r="Q2469" i="5"/>
  <c r="P2469" i="5"/>
  <c r="O2469" i="5"/>
  <c r="N2469" i="5"/>
  <c r="N2468" i="5"/>
  <c r="O2468" i="5" s="1"/>
  <c r="O2467" i="5"/>
  <c r="N2467" i="5"/>
  <c r="N2466" i="5"/>
  <c r="O2466" i="5" s="1"/>
  <c r="P2465" i="5"/>
  <c r="O2465" i="5"/>
  <c r="N2465" i="5"/>
  <c r="Q2464" i="5"/>
  <c r="N2464" i="5"/>
  <c r="O2464" i="5" s="1"/>
  <c r="P2464" i="5" s="1"/>
  <c r="O2463" i="5"/>
  <c r="N2463" i="5"/>
  <c r="N2462" i="5"/>
  <c r="O2462" i="5" s="1"/>
  <c r="P2461" i="5"/>
  <c r="O2461" i="5"/>
  <c r="N2461" i="5"/>
  <c r="Q2460" i="5"/>
  <c r="N2460" i="5"/>
  <c r="O2460" i="5" s="1"/>
  <c r="P2460" i="5" s="1"/>
  <c r="O2459" i="5"/>
  <c r="N2459" i="5"/>
  <c r="O2458" i="5"/>
  <c r="N2458" i="5"/>
  <c r="P2457" i="5"/>
  <c r="O2457" i="5"/>
  <c r="N2457" i="5"/>
  <c r="N2456" i="5"/>
  <c r="O2456" i="5" s="1"/>
  <c r="P2456" i="5" s="1"/>
  <c r="O2455" i="5"/>
  <c r="N2455" i="5"/>
  <c r="P2454" i="5"/>
  <c r="O2454" i="5"/>
  <c r="N2454" i="5"/>
  <c r="N2453" i="5"/>
  <c r="O2453" i="5" s="1"/>
  <c r="O2452" i="5"/>
  <c r="N2452" i="5"/>
  <c r="O2451" i="5"/>
  <c r="N2451" i="5"/>
  <c r="O2450" i="5"/>
  <c r="N2450" i="5"/>
  <c r="Q2449" i="5"/>
  <c r="N2449" i="5"/>
  <c r="O2449" i="5" s="1"/>
  <c r="P2449" i="5" s="1"/>
  <c r="P2448" i="5"/>
  <c r="O2448" i="5"/>
  <c r="N2448" i="5"/>
  <c r="Q2447" i="5"/>
  <c r="O2447" i="5"/>
  <c r="P2447" i="5" s="1"/>
  <c r="N2447" i="5"/>
  <c r="P2446" i="5"/>
  <c r="O2446" i="5"/>
  <c r="N2446" i="5"/>
  <c r="R2445" i="5"/>
  <c r="Q2445" i="5"/>
  <c r="N2445" i="5"/>
  <c r="O2445" i="5" s="1"/>
  <c r="P2445" i="5" s="1"/>
  <c r="O2444" i="5"/>
  <c r="N2444" i="5"/>
  <c r="R2443" i="5"/>
  <c r="Q2443" i="5"/>
  <c r="O2443" i="5"/>
  <c r="P2443" i="5" s="1"/>
  <c r="N2443" i="5"/>
  <c r="O2442" i="5"/>
  <c r="N2442" i="5"/>
  <c r="R2441" i="5"/>
  <c r="Q2441" i="5"/>
  <c r="N2441" i="5"/>
  <c r="O2441" i="5" s="1"/>
  <c r="P2441" i="5" s="1"/>
  <c r="P2440" i="5"/>
  <c r="O2440" i="5"/>
  <c r="Q2440" i="5" s="1"/>
  <c r="N2440" i="5"/>
  <c r="N2439" i="5"/>
  <c r="O2439" i="5" s="1"/>
  <c r="P2438" i="5"/>
  <c r="O2438" i="5"/>
  <c r="N2438" i="5"/>
  <c r="N2437" i="5"/>
  <c r="O2437" i="5" s="1"/>
  <c r="P2437" i="5" s="1"/>
  <c r="P2436" i="5"/>
  <c r="O2436" i="5"/>
  <c r="N2436" i="5"/>
  <c r="O2435" i="5"/>
  <c r="N2435" i="5"/>
  <c r="P2434" i="5"/>
  <c r="O2434" i="5"/>
  <c r="N2434" i="5"/>
  <c r="Q2433" i="5"/>
  <c r="N2433" i="5"/>
  <c r="O2433" i="5" s="1"/>
  <c r="P2433" i="5" s="1"/>
  <c r="O2432" i="5"/>
  <c r="N2432" i="5"/>
  <c r="P2431" i="5"/>
  <c r="O2431" i="5"/>
  <c r="Q2431" i="5" s="1"/>
  <c r="R2431" i="5" s="1"/>
  <c r="N2431" i="5"/>
  <c r="N2430" i="5"/>
  <c r="O2430" i="5" s="1"/>
  <c r="R2429" i="5"/>
  <c r="Q2429" i="5"/>
  <c r="N2429" i="5"/>
  <c r="O2429" i="5" s="1"/>
  <c r="P2429" i="5" s="1"/>
  <c r="P2428" i="5"/>
  <c r="O2428" i="5"/>
  <c r="N2428" i="5"/>
  <c r="O2427" i="5"/>
  <c r="N2427" i="5"/>
  <c r="O2426" i="5"/>
  <c r="N2426" i="5"/>
  <c r="Q2425" i="5"/>
  <c r="N2425" i="5"/>
  <c r="O2425" i="5" s="1"/>
  <c r="P2425" i="5" s="1"/>
  <c r="P2424" i="5"/>
  <c r="O2424" i="5"/>
  <c r="N2424" i="5"/>
  <c r="P2423" i="5"/>
  <c r="N2423" i="5"/>
  <c r="O2423" i="5" s="1"/>
  <c r="N2422" i="5"/>
  <c r="O2422" i="5" s="1"/>
  <c r="N2421" i="5"/>
  <c r="O2421" i="5" s="1"/>
  <c r="P2420" i="5"/>
  <c r="O2420" i="5"/>
  <c r="Q2420" i="5" s="1"/>
  <c r="N2420" i="5"/>
  <c r="P2419" i="5"/>
  <c r="O2419" i="5"/>
  <c r="N2419" i="5"/>
  <c r="O2418" i="5"/>
  <c r="N2418" i="5"/>
  <c r="R2417" i="5"/>
  <c r="Q2417" i="5"/>
  <c r="N2417" i="5"/>
  <c r="O2417" i="5" s="1"/>
  <c r="P2417" i="5" s="1"/>
  <c r="O2416" i="5"/>
  <c r="N2416" i="5"/>
  <c r="N2415" i="5"/>
  <c r="O2415" i="5" s="1"/>
  <c r="P2414" i="5"/>
  <c r="O2414" i="5"/>
  <c r="N2414" i="5"/>
  <c r="N2413" i="5"/>
  <c r="O2413" i="5" s="1"/>
  <c r="Q2412" i="5"/>
  <c r="R2412" i="5" s="1"/>
  <c r="P2412" i="5"/>
  <c r="O2412" i="5"/>
  <c r="N2412" i="5"/>
  <c r="N2411" i="5"/>
  <c r="O2411" i="5" s="1"/>
  <c r="O2410" i="5"/>
  <c r="N2410" i="5"/>
  <c r="N2409" i="5"/>
  <c r="O2409" i="5" s="1"/>
  <c r="O2408" i="5"/>
  <c r="N2408" i="5"/>
  <c r="N2407" i="5"/>
  <c r="O2407" i="5" s="1"/>
  <c r="P2407" i="5" s="1"/>
  <c r="P2406" i="5"/>
  <c r="N2406" i="5"/>
  <c r="O2406" i="5" s="1"/>
  <c r="O2405" i="5"/>
  <c r="P2405" i="5" s="1"/>
  <c r="N2405" i="5"/>
  <c r="P2404" i="5"/>
  <c r="O2404" i="5"/>
  <c r="N2404" i="5"/>
  <c r="O2403" i="5"/>
  <c r="N2403" i="5"/>
  <c r="N2402" i="5"/>
  <c r="O2402" i="5" s="1"/>
  <c r="Q2401" i="5"/>
  <c r="R2401" i="5" s="1"/>
  <c r="O2401" i="5"/>
  <c r="P2401" i="5" s="1"/>
  <c r="N2401" i="5"/>
  <c r="O2400" i="5"/>
  <c r="N2400" i="5"/>
  <c r="O2399" i="5"/>
  <c r="N2399" i="5"/>
  <c r="N2398" i="5"/>
  <c r="O2398" i="5" s="1"/>
  <c r="O2397" i="5"/>
  <c r="N2397" i="5"/>
  <c r="O2396" i="5"/>
  <c r="N2396" i="5"/>
  <c r="O2395" i="5"/>
  <c r="N2395" i="5"/>
  <c r="P2394" i="5"/>
  <c r="O2394" i="5"/>
  <c r="N2394" i="5"/>
  <c r="N2393" i="5"/>
  <c r="O2393" i="5" s="1"/>
  <c r="O2392" i="5"/>
  <c r="N2392" i="5"/>
  <c r="O2391" i="5"/>
  <c r="N2391" i="5"/>
  <c r="Q2390" i="5"/>
  <c r="P2390" i="5"/>
  <c r="O2390" i="5"/>
  <c r="N2390" i="5"/>
  <c r="O2389" i="5"/>
  <c r="N2389" i="5"/>
  <c r="O2388" i="5"/>
  <c r="N2388" i="5"/>
  <c r="O2387" i="5"/>
  <c r="N2387" i="5"/>
  <c r="Q2386" i="5"/>
  <c r="P2386" i="5"/>
  <c r="O2386" i="5"/>
  <c r="N2386" i="5"/>
  <c r="O2385" i="5"/>
  <c r="N2385" i="5"/>
  <c r="O2384" i="5"/>
  <c r="N2384" i="5"/>
  <c r="O2383" i="5"/>
  <c r="N2383" i="5"/>
  <c r="P2382" i="5"/>
  <c r="O2382" i="5"/>
  <c r="N2382" i="5"/>
  <c r="O2381" i="5"/>
  <c r="N2381" i="5"/>
  <c r="O2380" i="5"/>
  <c r="N2380" i="5"/>
  <c r="O2379" i="5"/>
  <c r="N2379" i="5"/>
  <c r="P2378" i="5"/>
  <c r="O2378" i="5"/>
  <c r="N2378" i="5"/>
  <c r="N2377" i="5"/>
  <c r="O2377" i="5" s="1"/>
  <c r="O2376" i="5"/>
  <c r="N2376" i="5"/>
  <c r="O2375" i="5"/>
  <c r="N2375" i="5"/>
  <c r="Q2374" i="5"/>
  <c r="P2374" i="5"/>
  <c r="O2374" i="5"/>
  <c r="N2374" i="5"/>
  <c r="O2373" i="5"/>
  <c r="N2373" i="5"/>
  <c r="O2372" i="5"/>
  <c r="N2372" i="5"/>
  <c r="O2371" i="5"/>
  <c r="N2371" i="5"/>
  <c r="Q2370" i="5"/>
  <c r="P2370" i="5"/>
  <c r="O2370" i="5"/>
  <c r="N2370" i="5"/>
  <c r="O2369" i="5"/>
  <c r="N2369" i="5"/>
  <c r="O2368" i="5"/>
  <c r="N2368" i="5"/>
  <c r="O2367" i="5"/>
  <c r="N2367" i="5"/>
  <c r="P2366" i="5"/>
  <c r="O2366" i="5"/>
  <c r="N2366" i="5"/>
  <c r="O2365" i="5"/>
  <c r="N2365" i="5"/>
  <c r="O2364" i="5"/>
  <c r="N2364" i="5"/>
  <c r="O2363" i="5"/>
  <c r="N2363" i="5"/>
  <c r="P2362" i="5"/>
  <c r="O2362" i="5"/>
  <c r="N2362" i="5"/>
  <c r="N2361" i="5"/>
  <c r="O2361" i="5" s="1"/>
  <c r="O2360" i="5"/>
  <c r="N2360" i="5"/>
  <c r="O2359" i="5"/>
  <c r="N2359" i="5"/>
  <c r="Q2358" i="5"/>
  <c r="P2358" i="5"/>
  <c r="O2358" i="5"/>
  <c r="N2358" i="5"/>
  <c r="O2357" i="5"/>
  <c r="N2357" i="5"/>
  <c r="O2356" i="5"/>
  <c r="N2356" i="5"/>
  <c r="O2355" i="5"/>
  <c r="N2355" i="5"/>
  <c r="Q2354" i="5"/>
  <c r="P2354" i="5"/>
  <c r="O2354" i="5"/>
  <c r="N2354" i="5"/>
  <c r="O2353" i="5"/>
  <c r="N2353" i="5"/>
  <c r="O2352" i="5"/>
  <c r="N2352" i="5"/>
  <c r="O2351" i="5"/>
  <c r="N2351" i="5"/>
  <c r="P2350" i="5"/>
  <c r="O2350" i="5"/>
  <c r="N2350" i="5"/>
  <c r="O2349" i="5"/>
  <c r="N2349" i="5"/>
  <c r="O2348" i="5"/>
  <c r="N2348" i="5"/>
  <c r="O2347" i="5"/>
  <c r="O2346" i="5"/>
  <c r="N2346" i="5"/>
  <c r="P2345" i="5"/>
  <c r="O2345" i="5"/>
  <c r="N2345" i="5"/>
  <c r="N2344" i="5"/>
  <c r="O2344" i="5" s="1"/>
  <c r="N2343" i="5"/>
  <c r="O2343" i="5" s="1"/>
  <c r="P2343" i="5" s="1"/>
  <c r="P2342" i="5"/>
  <c r="Q2342" i="5" s="1"/>
  <c r="R2342" i="5" s="1"/>
  <c r="O2342" i="5"/>
  <c r="N2342" i="5"/>
  <c r="N2341" i="5"/>
  <c r="O2341" i="5" s="1"/>
  <c r="N2340" i="5"/>
  <c r="O2340" i="5" s="1"/>
  <c r="N2339" i="5"/>
  <c r="O2339" i="5" s="1"/>
  <c r="Q2338" i="5"/>
  <c r="P2338" i="5"/>
  <c r="R2338" i="5" s="1"/>
  <c r="O2338" i="5"/>
  <c r="N2338" i="5"/>
  <c r="O2337" i="5"/>
  <c r="N2337" i="5"/>
  <c r="P2336" i="5"/>
  <c r="N2336" i="5"/>
  <c r="O2336" i="5" s="1"/>
  <c r="N2335" i="5"/>
  <c r="O2335" i="5" s="1"/>
  <c r="Q2334" i="5"/>
  <c r="P2334" i="5"/>
  <c r="R2334" i="5" s="1"/>
  <c r="O2334" i="5"/>
  <c r="N2334" i="5"/>
  <c r="O2333" i="5"/>
  <c r="N2333" i="5"/>
  <c r="P2332" i="5"/>
  <c r="N2332" i="5"/>
  <c r="O2332" i="5" s="1"/>
  <c r="N2331" i="5"/>
  <c r="O2331" i="5" s="1"/>
  <c r="Q2330" i="5"/>
  <c r="P2330" i="5"/>
  <c r="R2330" i="5" s="1"/>
  <c r="O2330" i="5"/>
  <c r="N2330" i="5"/>
  <c r="O2329" i="5"/>
  <c r="N2329" i="5"/>
  <c r="P2328" i="5"/>
  <c r="N2328" i="5"/>
  <c r="O2328" i="5" s="1"/>
  <c r="N2327" i="5"/>
  <c r="O2327" i="5" s="1"/>
  <c r="Q2326" i="5"/>
  <c r="P2326" i="5"/>
  <c r="R2326" i="5" s="1"/>
  <c r="O2326" i="5"/>
  <c r="N2326" i="5"/>
  <c r="O2325" i="5"/>
  <c r="N2325" i="5"/>
  <c r="P2324" i="5"/>
  <c r="N2324" i="5"/>
  <c r="O2324" i="5" s="1"/>
  <c r="N2323" i="5"/>
  <c r="O2323" i="5" s="1"/>
  <c r="Q2322" i="5"/>
  <c r="P2322" i="5"/>
  <c r="R2322" i="5" s="1"/>
  <c r="O2322" i="5"/>
  <c r="N2322" i="5"/>
  <c r="O2321" i="5"/>
  <c r="N2321" i="5"/>
  <c r="P2320" i="5"/>
  <c r="N2320" i="5"/>
  <c r="O2320" i="5" s="1"/>
  <c r="N2319" i="5"/>
  <c r="O2319" i="5" s="1"/>
  <c r="Q2318" i="5"/>
  <c r="P2318" i="5"/>
  <c r="R2318" i="5" s="1"/>
  <c r="O2318" i="5"/>
  <c r="N2318" i="5"/>
  <c r="O2317" i="5"/>
  <c r="N2317" i="5"/>
  <c r="P2316" i="5"/>
  <c r="N2316" i="5"/>
  <c r="O2316" i="5" s="1"/>
  <c r="N2315" i="5"/>
  <c r="O2315" i="5" s="1"/>
  <c r="Q2314" i="5"/>
  <c r="P2314" i="5"/>
  <c r="R2314" i="5" s="1"/>
  <c r="O2314" i="5"/>
  <c r="N2314" i="5"/>
  <c r="O2313" i="5"/>
  <c r="N2313" i="5"/>
  <c r="P2312" i="5"/>
  <c r="N2312" i="5"/>
  <c r="O2312" i="5" s="1"/>
  <c r="N2311" i="5"/>
  <c r="O2311" i="5" s="1"/>
  <c r="Q2310" i="5"/>
  <c r="P2310" i="5"/>
  <c r="R2310" i="5" s="1"/>
  <c r="O2310" i="5"/>
  <c r="N2310" i="5"/>
  <c r="O2309" i="5"/>
  <c r="N2309" i="5"/>
  <c r="P2308" i="5"/>
  <c r="N2308" i="5"/>
  <c r="O2308" i="5" s="1"/>
  <c r="N2307" i="5"/>
  <c r="O2307" i="5" s="1"/>
  <c r="Q2306" i="5"/>
  <c r="P2306" i="5"/>
  <c r="R2306" i="5" s="1"/>
  <c r="O2306" i="5"/>
  <c r="N2306" i="5"/>
  <c r="O2305" i="5"/>
  <c r="N2305" i="5"/>
  <c r="P2304" i="5"/>
  <c r="N2304" i="5"/>
  <c r="O2304" i="5" s="1"/>
  <c r="N2303" i="5"/>
  <c r="O2303" i="5" s="1"/>
  <c r="Q2302" i="5"/>
  <c r="P2302" i="5"/>
  <c r="R2302" i="5" s="1"/>
  <c r="O2302" i="5"/>
  <c r="N2302" i="5"/>
  <c r="O2301" i="5"/>
  <c r="N2301" i="5"/>
  <c r="P2300" i="5"/>
  <c r="N2300" i="5"/>
  <c r="O2300" i="5" s="1"/>
  <c r="N2299" i="5"/>
  <c r="O2299" i="5" s="1"/>
  <c r="Q2298" i="5"/>
  <c r="P2298" i="5"/>
  <c r="R2298" i="5" s="1"/>
  <c r="O2298" i="5"/>
  <c r="N2298" i="5"/>
  <c r="O2297" i="5"/>
  <c r="N2297" i="5"/>
  <c r="P2296" i="5"/>
  <c r="N2296" i="5"/>
  <c r="O2296" i="5" s="1"/>
  <c r="N2295" i="5"/>
  <c r="O2295" i="5" s="1"/>
  <c r="Q2294" i="5"/>
  <c r="P2294" i="5"/>
  <c r="R2294" i="5" s="1"/>
  <c r="O2294" i="5"/>
  <c r="N2294" i="5"/>
  <c r="O2293" i="5"/>
  <c r="N2293" i="5"/>
  <c r="P2292" i="5"/>
  <c r="N2292" i="5"/>
  <c r="O2292" i="5" s="1"/>
  <c r="P2291" i="5"/>
  <c r="N2291" i="5"/>
  <c r="O2291" i="5" s="1"/>
  <c r="O2290" i="5"/>
  <c r="P2290" i="5" s="1"/>
  <c r="N2290" i="5"/>
  <c r="P2289" i="5"/>
  <c r="N2289" i="5"/>
  <c r="O2289" i="5" s="1"/>
  <c r="P2288" i="5"/>
  <c r="N2288" i="5"/>
  <c r="O2288" i="5" s="1"/>
  <c r="P2287" i="5"/>
  <c r="N2287" i="5"/>
  <c r="O2287" i="5" s="1"/>
  <c r="Q2287" i="5" s="1"/>
  <c r="R2287" i="5" s="1"/>
  <c r="N2286" i="5"/>
  <c r="O2286" i="5" s="1"/>
  <c r="P2285" i="5"/>
  <c r="O2285" i="5"/>
  <c r="N2285" i="5"/>
  <c r="N2284" i="5"/>
  <c r="O2284" i="5" s="1"/>
  <c r="N2283" i="5"/>
  <c r="O2283" i="5" s="1"/>
  <c r="P2283" i="5" s="1"/>
  <c r="N2282" i="5"/>
  <c r="O2282" i="5" s="1"/>
  <c r="O2281" i="5"/>
  <c r="N2281" i="5"/>
  <c r="N2280" i="5"/>
  <c r="O2280" i="5" s="1"/>
  <c r="Q2279" i="5"/>
  <c r="R2279" i="5" s="1"/>
  <c r="P2279" i="5"/>
  <c r="N2279" i="5"/>
  <c r="O2279" i="5" s="1"/>
  <c r="P2278" i="5"/>
  <c r="O2278" i="5"/>
  <c r="Q2278" i="5" s="1"/>
  <c r="R2278" i="5" s="1"/>
  <c r="N2278" i="5"/>
  <c r="N2277" i="5"/>
  <c r="O2277" i="5" s="1"/>
  <c r="P2276" i="5"/>
  <c r="N2276" i="5"/>
  <c r="O2276" i="5" s="1"/>
  <c r="P2275" i="5"/>
  <c r="N2275" i="5"/>
  <c r="O2275" i="5" s="1"/>
  <c r="O2274" i="5"/>
  <c r="P2274" i="5" s="1"/>
  <c r="N2274" i="5"/>
  <c r="N2273" i="5"/>
  <c r="O2273" i="5" s="1"/>
  <c r="P2272" i="5"/>
  <c r="N2272" i="5"/>
  <c r="O2272" i="5" s="1"/>
  <c r="P2271" i="5"/>
  <c r="N2271" i="5"/>
  <c r="O2271" i="5" s="1"/>
  <c r="Q2271" i="5" s="1"/>
  <c r="R2271" i="5" s="1"/>
  <c r="N2270" i="5"/>
  <c r="O2270" i="5" s="1"/>
  <c r="P2269" i="5"/>
  <c r="O2269" i="5"/>
  <c r="N2269" i="5"/>
  <c r="N2268" i="5"/>
  <c r="O2268" i="5" s="1"/>
  <c r="N2267" i="5"/>
  <c r="O2267" i="5" s="1"/>
  <c r="P2267" i="5" s="1"/>
  <c r="P2266" i="5"/>
  <c r="N2266" i="5"/>
  <c r="O2266" i="5" s="1"/>
  <c r="O2265" i="5"/>
  <c r="N2265" i="5"/>
  <c r="N2264" i="5"/>
  <c r="O2264" i="5" s="1"/>
  <c r="Q2263" i="5"/>
  <c r="R2263" i="5" s="1"/>
  <c r="P2263" i="5"/>
  <c r="N2263" i="5"/>
  <c r="O2263" i="5" s="1"/>
  <c r="P2262" i="5"/>
  <c r="O2262" i="5"/>
  <c r="Q2262" i="5" s="1"/>
  <c r="R2262" i="5" s="1"/>
  <c r="N2262" i="5"/>
  <c r="N2261" i="5"/>
  <c r="O2261" i="5" s="1"/>
  <c r="P2260" i="5"/>
  <c r="N2260" i="5"/>
  <c r="O2260" i="5" s="1"/>
  <c r="P2259" i="5"/>
  <c r="N2259" i="5"/>
  <c r="O2259" i="5" s="1"/>
  <c r="O2258" i="5"/>
  <c r="P2258" i="5" s="1"/>
  <c r="N2258" i="5"/>
  <c r="N2257" i="5"/>
  <c r="O2257" i="5" s="1"/>
  <c r="P2256" i="5"/>
  <c r="N2256" i="5"/>
  <c r="O2256" i="5" s="1"/>
  <c r="P2255" i="5"/>
  <c r="N2255" i="5"/>
  <c r="O2255" i="5" s="1"/>
  <c r="Q2255" i="5" s="1"/>
  <c r="R2255" i="5" s="1"/>
  <c r="N2254" i="5"/>
  <c r="O2254" i="5" s="1"/>
  <c r="P2253" i="5"/>
  <c r="O2253" i="5"/>
  <c r="N2253" i="5"/>
  <c r="N2252" i="5"/>
  <c r="O2252" i="5" s="1"/>
  <c r="N2251" i="5"/>
  <c r="O2251" i="5" s="1"/>
  <c r="P2251" i="5" s="1"/>
  <c r="N2250" i="5"/>
  <c r="O2250" i="5" s="1"/>
  <c r="O2249" i="5"/>
  <c r="N2249" i="5"/>
  <c r="N2248" i="5"/>
  <c r="O2248" i="5" s="1"/>
  <c r="Q2247" i="5"/>
  <c r="R2247" i="5" s="1"/>
  <c r="P2247" i="5"/>
  <c r="N2247" i="5"/>
  <c r="O2247" i="5" s="1"/>
  <c r="R2246" i="5"/>
  <c r="P2246" i="5"/>
  <c r="O2246" i="5"/>
  <c r="Q2246" i="5" s="1"/>
  <c r="N2246" i="5"/>
  <c r="N2245" i="5"/>
  <c r="O2245" i="5" s="1"/>
  <c r="P2244" i="5"/>
  <c r="N2244" i="5"/>
  <c r="O2244" i="5" s="1"/>
  <c r="P2243" i="5"/>
  <c r="N2243" i="5"/>
  <c r="O2243" i="5" s="1"/>
  <c r="O2242" i="5"/>
  <c r="P2242" i="5" s="1"/>
  <c r="N2242" i="5"/>
  <c r="P2241" i="5"/>
  <c r="N2241" i="5"/>
  <c r="O2241" i="5" s="1"/>
  <c r="P2240" i="5"/>
  <c r="N2240" i="5"/>
  <c r="O2240" i="5" s="1"/>
  <c r="P2239" i="5"/>
  <c r="N2239" i="5"/>
  <c r="O2239" i="5" s="1"/>
  <c r="Q2239" i="5" s="1"/>
  <c r="R2239" i="5" s="1"/>
  <c r="N2238" i="5"/>
  <c r="O2238" i="5" s="1"/>
  <c r="P2237" i="5"/>
  <c r="O2237" i="5"/>
  <c r="N2237" i="5"/>
  <c r="N2236" i="5"/>
  <c r="O2236" i="5" s="1"/>
  <c r="N2235" i="5"/>
  <c r="O2235" i="5" s="1"/>
  <c r="P2235" i="5" s="1"/>
  <c r="Q2234" i="5"/>
  <c r="O2234" i="5"/>
  <c r="P2234" i="5" s="1"/>
  <c r="N2234" i="5"/>
  <c r="O2233" i="5"/>
  <c r="N2233" i="5"/>
  <c r="P2232" i="5"/>
  <c r="Q2232" i="5" s="1"/>
  <c r="R2232" i="5" s="1"/>
  <c r="O2232" i="5"/>
  <c r="N2232" i="5"/>
  <c r="N2231" i="5"/>
  <c r="O2231" i="5" s="1"/>
  <c r="Q2230" i="5"/>
  <c r="O2230" i="5"/>
  <c r="P2230" i="5" s="1"/>
  <c r="N2230" i="5"/>
  <c r="O2229" i="5"/>
  <c r="N2229" i="5"/>
  <c r="P2228" i="5"/>
  <c r="Q2228" i="5" s="1"/>
  <c r="R2228" i="5" s="1"/>
  <c r="O2228" i="5"/>
  <c r="N2228" i="5"/>
  <c r="N2227" i="5"/>
  <c r="O2227" i="5" s="1"/>
  <c r="Q2226" i="5"/>
  <c r="O2226" i="5"/>
  <c r="P2226" i="5" s="1"/>
  <c r="N2226" i="5"/>
  <c r="O2225" i="5"/>
  <c r="N2225" i="5"/>
  <c r="P2224" i="5"/>
  <c r="Q2224" i="5" s="1"/>
  <c r="R2224" i="5" s="1"/>
  <c r="O2224" i="5"/>
  <c r="N2224" i="5"/>
  <c r="N2223" i="5"/>
  <c r="O2223" i="5" s="1"/>
  <c r="Q2222" i="5"/>
  <c r="O2222" i="5"/>
  <c r="P2222" i="5" s="1"/>
  <c r="N2222" i="5"/>
  <c r="O2221" i="5"/>
  <c r="N2221" i="5"/>
  <c r="P2220" i="5"/>
  <c r="Q2220" i="5" s="1"/>
  <c r="R2220" i="5" s="1"/>
  <c r="O2220" i="5"/>
  <c r="N2220" i="5"/>
  <c r="N2219" i="5"/>
  <c r="O2219" i="5" s="1"/>
  <c r="Q2218" i="5"/>
  <c r="O2218" i="5"/>
  <c r="P2218" i="5" s="1"/>
  <c r="N2218" i="5"/>
  <c r="O2217" i="5"/>
  <c r="N2217" i="5"/>
  <c r="P2216" i="5"/>
  <c r="Q2216" i="5" s="1"/>
  <c r="R2216" i="5" s="1"/>
  <c r="O2216" i="5"/>
  <c r="N2216" i="5"/>
  <c r="N2215" i="5"/>
  <c r="O2215" i="5" s="1"/>
  <c r="O2214" i="5"/>
  <c r="P2214" i="5" s="1"/>
  <c r="Q2214" i="5" s="1"/>
  <c r="N2214" i="5"/>
  <c r="O2213" i="5"/>
  <c r="N2213" i="5"/>
  <c r="P2212" i="5"/>
  <c r="Q2212" i="5" s="1"/>
  <c r="R2212" i="5" s="1"/>
  <c r="O2212" i="5"/>
  <c r="N2212" i="5"/>
  <c r="N2211" i="5"/>
  <c r="O2211" i="5" s="1"/>
  <c r="N2210" i="5"/>
  <c r="O2210" i="5" s="1"/>
  <c r="O2209" i="5"/>
  <c r="N2209" i="5"/>
  <c r="P2208" i="5"/>
  <c r="Q2208" i="5" s="1"/>
  <c r="R2208" i="5" s="1"/>
  <c r="O2208" i="5"/>
  <c r="N2208" i="5"/>
  <c r="N2207" i="5"/>
  <c r="O2207" i="5" s="1"/>
  <c r="N2206" i="5"/>
  <c r="O2206" i="5" s="1"/>
  <c r="O2205" i="5"/>
  <c r="N2205" i="5"/>
  <c r="P2204" i="5"/>
  <c r="Q2204" i="5" s="1"/>
  <c r="R2204" i="5" s="1"/>
  <c r="O2204" i="5"/>
  <c r="N2204" i="5"/>
  <c r="N2203" i="5"/>
  <c r="O2203" i="5" s="1"/>
  <c r="N2202" i="5"/>
  <c r="O2202" i="5" s="1"/>
  <c r="O2201" i="5"/>
  <c r="N2201" i="5"/>
  <c r="N2200" i="5"/>
  <c r="O2200" i="5" s="1"/>
  <c r="N2199" i="5"/>
  <c r="O2199" i="5" s="1"/>
  <c r="N2198" i="5"/>
  <c r="O2198" i="5" s="1"/>
  <c r="O2197" i="5"/>
  <c r="N2197" i="5"/>
  <c r="N2196" i="5"/>
  <c r="O2196" i="5" s="1"/>
  <c r="N2195" i="5"/>
  <c r="O2195" i="5" s="1"/>
  <c r="N2194" i="5"/>
  <c r="O2194" i="5" s="1"/>
  <c r="O2193" i="5"/>
  <c r="N2193" i="5"/>
  <c r="N2192" i="5"/>
  <c r="O2192" i="5" s="1"/>
  <c r="N2191" i="5"/>
  <c r="O2191" i="5" s="1"/>
  <c r="N2190" i="5"/>
  <c r="O2190" i="5" s="1"/>
  <c r="O2189" i="5"/>
  <c r="N2189" i="5"/>
  <c r="N2188" i="5"/>
  <c r="O2188" i="5" s="1"/>
  <c r="N2187" i="5"/>
  <c r="O2187" i="5" s="1"/>
  <c r="N2186" i="5"/>
  <c r="O2186" i="5" s="1"/>
  <c r="O2185" i="5"/>
  <c r="N2185" i="5"/>
  <c r="N2184" i="5"/>
  <c r="O2184" i="5" s="1"/>
  <c r="N2183" i="5"/>
  <c r="O2183" i="5" s="1"/>
  <c r="N2182" i="5"/>
  <c r="O2182" i="5" s="1"/>
  <c r="O2181" i="5"/>
  <c r="N2181" i="5"/>
  <c r="N2180" i="5"/>
  <c r="O2180" i="5" s="1"/>
  <c r="N2179" i="5"/>
  <c r="O2179" i="5" s="1"/>
  <c r="N2178" i="5"/>
  <c r="O2178" i="5" s="1"/>
  <c r="O2177" i="5"/>
  <c r="N2177" i="5"/>
  <c r="N2176" i="5"/>
  <c r="O2176" i="5" s="1"/>
  <c r="N2175" i="5"/>
  <c r="O2175" i="5" s="1"/>
  <c r="N2174" i="5"/>
  <c r="O2174" i="5" s="1"/>
  <c r="O2173" i="5"/>
  <c r="N2173" i="5"/>
  <c r="N2172" i="5"/>
  <c r="O2172" i="5" s="1"/>
  <c r="N2171" i="5"/>
  <c r="O2171" i="5" s="1"/>
  <c r="N2170" i="5"/>
  <c r="O2170" i="5" s="1"/>
  <c r="O2169" i="5"/>
  <c r="N2169" i="5"/>
  <c r="N2168" i="5"/>
  <c r="O2168" i="5" s="1"/>
  <c r="N2167" i="5"/>
  <c r="O2167" i="5" s="1"/>
  <c r="N2166" i="5"/>
  <c r="O2166" i="5" s="1"/>
  <c r="O2165" i="5"/>
  <c r="N2165" i="5"/>
  <c r="N2164" i="5"/>
  <c r="O2164" i="5" s="1"/>
  <c r="N2163" i="5"/>
  <c r="O2163" i="5" s="1"/>
  <c r="N2162" i="5"/>
  <c r="O2162" i="5" s="1"/>
  <c r="O2161" i="5"/>
  <c r="N2161" i="5"/>
  <c r="N2160" i="5"/>
  <c r="O2160" i="5" s="1"/>
  <c r="N2159" i="5"/>
  <c r="O2159" i="5" s="1"/>
  <c r="N2158" i="5"/>
  <c r="O2158" i="5" s="1"/>
  <c r="O2157" i="5"/>
  <c r="N2157" i="5"/>
  <c r="N2156" i="5"/>
  <c r="O2156" i="5" s="1"/>
  <c r="N2155" i="5"/>
  <c r="O2155" i="5" s="1"/>
  <c r="N2154" i="5"/>
  <c r="O2154" i="5" s="1"/>
  <c r="O2153" i="5"/>
  <c r="N2153" i="5"/>
  <c r="N2152" i="5"/>
  <c r="O2152" i="5" s="1"/>
  <c r="N2151" i="5"/>
  <c r="O2151" i="5" s="1"/>
  <c r="N2150" i="5"/>
  <c r="O2150" i="5" s="1"/>
  <c r="O2149" i="5"/>
  <c r="N2149" i="5"/>
  <c r="N2148" i="5"/>
  <c r="O2148" i="5" s="1"/>
  <c r="N2147" i="5"/>
  <c r="O2147" i="5" s="1"/>
  <c r="N2146" i="5"/>
  <c r="O2146" i="5" s="1"/>
  <c r="O2145" i="5"/>
  <c r="N2145" i="5"/>
  <c r="N2144" i="5"/>
  <c r="O2144" i="5" s="1"/>
  <c r="N2143" i="5"/>
  <c r="O2143" i="5" s="1"/>
  <c r="N2142" i="5"/>
  <c r="O2142" i="5" s="1"/>
  <c r="O2141" i="5"/>
  <c r="N2141" i="5"/>
  <c r="N2140" i="5"/>
  <c r="O2140" i="5" s="1"/>
  <c r="N2139" i="5"/>
  <c r="O2139" i="5" s="1"/>
  <c r="N2138" i="5"/>
  <c r="O2138" i="5" s="1"/>
  <c r="O2137" i="5"/>
  <c r="N2137" i="5"/>
  <c r="N2136" i="5"/>
  <c r="O2136" i="5" s="1"/>
  <c r="N2135" i="5"/>
  <c r="O2135" i="5" s="1"/>
  <c r="N2134" i="5"/>
  <c r="O2134" i="5" s="1"/>
  <c r="O2133" i="5"/>
  <c r="N2133" i="5"/>
  <c r="N2132" i="5"/>
  <c r="O2132" i="5" s="1"/>
  <c r="N2131" i="5"/>
  <c r="O2131" i="5" s="1"/>
  <c r="N2130" i="5"/>
  <c r="O2130" i="5" s="1"/>
  <c r="O2129" i="5"/>
  <c r="N2129" i="5"/>
  <c r="N2128" i="5"/>
  <c r="O2128" i="5" s="1"/>
  <c r="N2127" i="5"/>
  <c r="O2127" i="5" s="1"/>
  <c r="N2126" i="5"/>
  <c r="O2126" i="5" s="1"/>
  <c r="O2125" i="5"/>
  <c r="N2125" i="5"/>
  <c r="N2124" i="5"/>
  <c r="O2124" i="5" s="1"/>
  <c r="N2123" i="5"/>
  <c r="O2123" i="5" s="1"/>
  <c r="N2122" i="5"/>
  <c r="O2122" i="5" s="1"/>
  <c r="O2121" i="5"/>
  <c r="N2121" i="5"/>
  <c r="N2120" i="5"/>
  <c r="O2120" i="5" s="1"/>
  <c r="N2119" i="5"/>
  <c r="O2119" i="5" s="1"/>
  <c r="N2118" i="5"/>
  <c r="O2118" i="5" s="1"/>
  <c r="O2117" i="5"/>
  <c r="N2117" i="5"/>
  <c r="N2116" i="5"/>
  <c r="O2116" i="5" s="1"/>
  <c r="N2115" i="5"/>
  <c r="O2115" i="5" s="1"/>
  <c r="N2114" i="5"/>
  <c r="O2114" i="5" s="1"/>
  <c r="O2113" i="5"/>
  <c r="N2113" i="5"/>
  <c r="N2112" i="5"/>
  <c r="O2112" i="5" s="1"/>
  <c r="N2111" i="5"/>
  <c r="O2111" i="5" s="1"/>
  <c r="N2110" i="5"/>
  <c r="O2110" i="5" s="1"/>
  <c r="O2109" i="5"/>
  <c r="N2109" i="5"/>
  <c r="N2108" i="5"/>
  <c r="O2108" i="5" s="1"/>
  <c r="N2107" i="5"/>
  <c r="O2107" i="5" s="1"/>
  <c r="N2106" i="5"/>
  <c r="O2106" i="5" s="1"/>
  <c r="O2105" i="5"/>
  <c r="N2105" i="5"/>
  <c r="N2104" i="5"/>
  <c r="O2104" i="5" s="1"/>
  <c r="N2103" i="5"/>
  <c r="O2103" i="5" s="1"/>
  <c r="N2102" i="5"/>
  <c r="O2102" i="5" s="1"/>
  <c r="O2101" i="5"/>
  <c r="N2101" i="5"/>
  <c r="N2100" i="5"/>
  <c r="O2100" i="5" s="1"/>
  <c r="N2099" i="5"/>
  <c r="O2099" i="5" s="1"/>
  <c r="N2098" i="5"/>
  <c r="O2098" i="5" s="1"/>
  <c r="O2097" i="5"/>
  <c r="N2097" i="5"/>
  <c r="N2096" i="5"/>
  <c r="O2096" i="5" s="1"/>
  <c r="N2095" i="5"/>
  <c r="O2095" i="5" s="1"/>
  <c r="N2094" i="5"/>
  <c r="O2094" i="5" s="1"/>
  <c r="O2093" i="5"/>
  <c r="N2093" i="5"/>
  <c r="N2092" i="5"/>
  <c r="O2092" i="5" s="1"/>
  <c r="N2091" i="5"/>
  <c r="O2091" i="5" s="1"/>
  <c r="N2090" i="5"/>
  <c r="O2090" i="5" s="1"/>
  <c r="O2089" i="5"/>
  <c r="N2089" i="5"/>
  <c r="N2088" i="5"/>
  <c r="O2088" i="5" s="1"/>
  <c r="N2087" i="5"/>
  <c r="O2087" i="5" s="1"/>
  <c r="N2086" i="5"/>
  <c r="O2086" i="5" s="1"/>
  <c r="O2085" i="5"/>
  <c r="N2085" i="5"/>
  <c r="N2084" i="5"/>
  <c r="O2084" i="5" s="1"/>
  <c r="N2083" i="5"/>
  <c r="O2083" i="5" s="1"/>
  <c r="N2082" i="5"/>
  <c r="O2082" i="5" s="1"/>
  <c r="O2081" i="5"/>
  <c r="N2081" i="5"/>
  <c r="N2080" i="5"/>
  <c r="O2080" i="5" s="1"/>
  <c r="N2079" i="5"/>
  <c r="O2079" i="5" s="1"/>
  <c r="N2078" i="5"/>
  <c r="O2078" i="5" s="1"/>
  <c r="O2077" i="5"/>
  <c r="N2077" i="5"/>
  <c r="N2076" i="5"/>
  <c r="O2076" i="5" s="1"/>
  <c r="N2075" i="5"/>
  <c r="O2075" i="5" s="1"/>
  <c r="N2074" i="5"/>
  <c r="O2074" i="5" s="1"/>
  <c r="O2073" i="5"/>
  <c r="N2073" i="5"/>
  <c r="N2072" i="5"/>
  <c r="O2072" i="5" s="1"/>
  <c r="N2071" i="5"/>
  <c r="O2071" i="5" s="1"/>
  <c r="N2070" i="5"/>
  <c r="O2070" i="5" s="1"/>
  <c r="O2069" i="5"/>
  <c r="N2069" i="5"/>
  <c r="N2068" i="5"/>
  <c r="O2068" i="5" s="1"/>
  <c r="N2067" i="5"/>
  <c r="O2067" i="5" s="1"/>
  <c r="N2066" i="5"/>
  <c r="O2066" i="5" s="1"/>
  <c r="O2065" i="5"/>
  <c r="N2065" i="5"/>
  <c r="N2064" i="5"/>
  <c r="O2064" i="5" s="1"/>
  <c r="P2063" i="5"/>
  <c r="N2063" i="5"/>
  <c r="O2063" i="5" s="1"/>
  <c r="N2062" i="5"/>
  <c r="O2062" i="5" s="1"/>
  <c r="O2061" i="5"/>
  <c r="N2061" i="5"/>
  <c r="N2060" i="5"/>
  <c r="O2060" i="5" s="1"/>
  <c r="P2059" i="5"/>
  <c r="N2059" i="5"/>
  <c r="O2059" i="5" s="1"/>
  <c r="N2058" i="5"/>
  <c r="O2058" i="5" s="1"/>
  <c r="O2057" i="5"/>
  <c r="N2057" i="5"/>
  <c r="N2056" i="5"/>
  <c r="O2056" i="5" s="1"/>
  <c r="P2055" i="5"/>
  <c r="N2055" i="5"/>
  <c r="O2055" i="5" s="1"/>
  <c r="N2054" i="5"/>
  <c r="O2054" i="5" s="1"/>
  <c r="O2053" i="5"/>
  <c r="N2053" i="5"/>
  <c r="N2052" i="5"/>
  <c r="O2052" i="5" s="1"/>
  <c r="N2051" i="5"/>
  <c r="O2051" i="5" s="1"/>
  <c r="N2050" i="5"/>
  <c r="O2050" i="5" s="1"/>
  <c r="O2049" i="5"/>
  <c r="N2049" i="5"/>
  <c r="N2048" i="5"/>
  <c r="O2048" i="5" s="1"/>
  <c r="P2047" i="5"/>
  <c r="N2047" i="5"/>
  <c r="O2047" i="5" s="1"/>
  <c r="N2046" i="5"/>
  <c r="O2046" i="5" s="1"/>
  <c r="O2045" i="5"/>
  <c r="N2045" i="5"/>
  <c r="N2044" i="5"/>
  <c r="O2044" i="5" s="1"/>
  <c r="N2043" i="5"/>
  <c r="O2043" i="5" s="1"/>
  <c r="N2042" i="5"/>
  <c r="O2042" i="5" s="1"/>
  <c r="O2041" i="5"/>
  <c r="N2041" i="5"/>
  <c r="N2040" i="5"/>
  <c r="O2040" i="5" s="1"/>
  <c r="P2039" i="5"/>
  <c r="N2039" i="5"/>
  <c r="O2039" i="5" s="1"/>
  <c r="N2038" i="5"/>
  <c r="O2038" i="5" s="1"/>
  <c r="O2037" i="5"/>
  <c r="N2037" i="5"/>
  <c r="N2036" i="5"/>
  <c r="O2036" i="5" s="1"/>
  <c r="N2035" i="5"/>
  <c r="O2035" i="5" s="1"/>
  <c r="N2034" i="5"/>
  <c r="O2034" i="5" s="1"/>
  <c r="O2033" i="5"/>
  <c r="N2033" i="5"/>
  <c r="N2032" i="5"/>
  <c r="O2032" i="5" s="1"/>
  <c r="P2031" i="5"/>
  <c r="N2031" i="5"/>
  <c r="O2031" i="5" s="1"/>
  <c r="N2030" i="5"/>
  <c r="O2030" i="5" s="1"/>
  <c r="O2029" i="5"/>
  <c r="N2029" i="5"/>
  <c r="N2028" i="5"/>
  <c r="O2028" i="5" s="1"/>
  <c r="P2027" i="5"/>
  <c r="N2027" i="5"/>
  <c r="O2027" i="5" s="1"/>
  <c r="N2026" i="5"/>
  <c r="O2026" i="5" s="1"/>
  <c r="O2025" i="5"/>
  <c r="N2025" i="5"/>
  <c r="N2024" i="5"/>
  <c r="O2024" i="5" s="1"/>
  <c r="N2023" i="5"/>
  <c r="O2023" i="5" s="1"/>
  <c r="O2022" i="5"/>
  <c r="N2022" i="5"/>
  <c r="O2021" i="5"/>
  <c r="N2021" i="5"/>
  <c r="N2020" i="5"/>
  <c r="O2020" i="5" s="1"/>
  <c r="N2019" i="5"/>
  <c r="O2019" i="5" s="1"/>
  <c r="N2018" i="5"/>
  <c r="O2018" i="5" s="1"/>
  <c r="N2017" i="5"/>
  <c r="O2017" i="5" s="1"/>
  <c r="N2016" i="5"/>
  <c r="O2016" i="5" s="1"/>
  <c r="N2015" i="5"/>
  <c r="O2015" i="5" s="1"/>
  <c r="P2014" i="5"/>
  <c r="O2014" i="5"/>
  <c r="N2014" i="5"/>
  <c r="O2013" i="5"/>
  <c r="N2013" i="5"/>
  <c r="P2012" i="5"/>
  <c r="N2012" i="5"/>
  <c r="O2012" i="5" s="1"/>
  <c r="N2011" i="5"/>
  <c r="O2011" i="5" s="1"/>
  <c r="P2010" i="5"/>
  <c r="O2010" i="5"/>
  <c r="N2010" i="5"/>
  <c r="O2009" i="5"/>
  <c r="N2009" i="5"/>
  <c r="P2008" i="5"/>
  <c r="N2008" i="5"/>
  <c r="O2008" i="5" s="1"/>
  <c r="N2007" i="5"/>
  <c r="O2007" i="5" s="1"/>
  <c r="P2006" i="5"/>
  <c r="O2006" i="5"/>
  <c r="N2006" i="5"/>
  <c r="O2005" i="5"/>
  <c r="N2005" i="5"/>
  <c r="P2004" i="5"/>
  <c r="N2004" i="5"/>
  <c r="O2004" i="5" s="1"/>
  <c r="N2003" i="5"/>
  <c r="O2003" i="5" s="1"/>
  <c r="P2002" i="5"/>
  <c r="O2002" i="5"/>
  <c r="N2002" i="5"/>
  <c r="O2001" i="5"/>
  <c r="N2001" i="5"/>
  <c r="P2000" i="5"/>
  <c r="N2000" i="5"/>
  <c r="O2000" i="5" s="1"/>
  <c r="N1999" i="5"/>
  <c r="O1999" i="5" s="1"/>
  <c r="P1998" i="5"/>
  <c r="O1998" i="5"/>
  <c r="N1998" i="5"/>
  <c r="O1997" i="5"/>
  <c r="N1997" i="5"/>
  <c r="P1996" i="5"/>
  <c r="N1996" i="5"/>
  <c r="O1996" i="5" s="1"/>
  <c r="N1995" i="5"/>
  <c r="O1995" i="5" s="1"/>
  <c r="P1994" i="5"/>
  <c r="O1994" i="5"/>
  <c r="N1994" i="5"/>
  <c r="O1993" i="5"/>
  <c r="N1993" i="5"/>
  <c r="P1992" i="5"/>
  <c r="N1992" i="5"/>
  <c r="O1992" i="5" s="1"/>
  <c r="N1991" i="5"/>
  <c r="O1991" i="5" s="1"/>
  <c r="P1990" i="5"/>
  <c r="O1990" i="5"/>
  <c r="N1990" i="5"/>
  <c r="N1989" i="5"/>
  <c r="O1989" i="5" s="1"/>
  <c r="P1988" i="5"/>
  <c r="N1988" i="5"/>
  <c r="O1988" i="5" s="1"/>
  <c r="P1987" i="5"/>
  <c r="N1987" i="5"/>
  <c r="O1987" i="5" s="1"/>
  <c r="N1986" i="5"/>
  <c r="O1986" i="5" s="1"/>
  <c r="N1985" i="5"/>
  <c r="O1985" i="5" s="1"/>
  <c r="N1984" i="5"/>
  <c r="O1984" i="5" s="1"/>
  <c r="P1983" i="5"/>
  <c r="N1983" i="5"/>
  <c r="O1983" i="5" s="1"/>
  <c r="N1982" i="5"/>
  <c r="O1982" i="5" s="1"/>
  <c r="P1981" i="5"/>
  <c r="O1981" i="5"/>
  <c r="N1981" i="5"/>
  <c r="N1980" i="5"/>
  <c r="O1980" i="5" s="1"/>
  <c r="N1979" i="5"/>
  <c r="O1979" i="5" s="1"/>
  <c r="Q1978" i="5"/>
  <c r="P1978" i="5"/>
  <c r="R1978" i="5" s="1"/>
  <c r="O1978" i="5"/>
  <c r="N1978" i="5"/>
  <c r="P1977" i="5"/>
  <c r="N1977" i="5"/>
  <c r="O1977" i="5" s="1"/>
  <c r="P1976" i="5"/>
  <c r="N1976" i="5"/>
  <c r="O1976" i="5" s="1"/>
  <c r="Q1975" i="5"/>
  <c r="P1975" i="5"/>
  <c r="O1975" i="5"/>
  <c r="N1975" i="5"/>
  <c r="N1974" i="5"/>
  <c r="O1974" i="5" s="1"/>
  <c r="O1973" i="5"/>
  <c r="N1973" i="5"/>
  <c r="Q1972" i="5"/>
  <c r="P1972" i="5"/>
  <c r="R1972" i="5" s="1"/>
  <c r="N1972" i="5"/>
  <c r="O1972" i="5" s="1"/>
  <c r="N1971" i="5"/>
  <c r="O1971" i="5" s="1"/>
  <c r="O1970" i="5"/>
  <c r="N1970" i="5"/>
  <c r="P1969" i="5"/>
  <c r="O1969" i="5"/>
  <c r="N1969" i="5"/>
  <c r="P1968" i="5"/>
  <c r="N1968" i="5"/>
  <c r="O1968" i="5" s="1"/>
  <c r="O1967" i="5"/>
  <c r="N1967" i="5"/>
  <c r="P1966" i="5"/>
  <c r="O1966" i="5"/>
  <c r="N1966" i="5"/>
  <c r="O1965" i="5"/>
  <c r="N1965" i="5"/>
  <c r="N1964" i="5"/>
  <c r="O1964" i="5" s="1"/>
  <c r="P1963" i="5"/>
  <c r="O1963" i="5"/>
  <c r="N1963" i="5"/>
  <c r="O1962" i="5"/>
  <c r="N1962" i="5"/>
  <c r="N1961" i="5"/>
  <c r="O1961" i="5" s="1"/>
  <c r="P1960" i="5"/>
  <c r="N1960" i="5"/>
  <c r="O1960" i="5" s="1"/>
  <c r="O1959" i="5"/>
  <c r="N1959" i="5"/>
  <c r="N1958" i="5"/>
  <c r="O1958" i="5" s="1"/>
  <c r="O1957" i="5"/>
  <c r="N1957" i="5"/>
  <c r="N1956" i="5"/>
  <c r="O1956" i="5" s="1"/>
  <c r="N1955" i="5"/>
  <c r="O1955" i="5" s="1"/>
  <c r="O1954" i="5"/>
  <c r="N1954" i="5"/>
  <c r="N1953" i="5"/>
  <c r="O1953" i="5" s="1"/>
  <c r="R1952" i="5"/>
  <c r="Q1952" i="5"/>
  <c r="P1952" i="5"/>
  <c r="N1952" i="5"/>
  <c r="O1952" i="5" s="1"/>
  <c r="O1951" i="5"/>
  <c r="N1951" i="5"/>
  <c r="N1950" i="5"/>
  <c r="O1950" i="5" s="1"/>
  <c r="P1949" i="5"/>
  <c r="O1949" i="5"/>
  <c r="N1949" i="5"/>
  <c r="N1948" i="5"/>
  <c r="O1948" i="5" s="1"/>
  <c r="N1947" i="5"/>
  <c r="O1947" i="5" s="1"/>
  <c r="N1946" i="5"/>
  <c r="O1946" i="5" s="1"/>
  <c r="P1945" i="5"/>
  <c r="O1945" i="5"/>
  <c r="Q1945" i="5" s="1"/>
  <c r="R1945" i="5" s="1"/>
  <c r="N1945" i="5"/>
  <c r="N1944" i="5"/>
  <c r="O1944" i="5" s="1"/>
  <c r="N1943" i="5"/>
  <c r="O1943" i="5" s="1"/>
  <c r="N1942" i="5"/>
  <c r="O1942" i="5" s="1"/>
  <c r="P1941" i="5"/>
  <c r="O1941" i="5"/>
  <c r="N1941" i="5"/>
  <c r="P1940" i="5"/>
  <c r="N1940" i="5"/>
  <c r="O1940" i="5" s="1"/>
  <c r="N1939" i="5"/>
  <c r="O1939" i="5" s="1"/>
  <c r="N1938" i="5"/>
  <c r="O1938" i="5" s="1"/>
  <c r="P1937" i="5"/>
  <c r="O1937" i="5"/>
  <c r="N1937" i="5"/>
  <c r="N1936" i="5"/>
  <c r="O1936" i="5" s="1"/>
  <c r="N1935" i="5"/>
  <c r="O1935" i="5" s="1"/>
  <c r="N1934" i="5"/>
  <c r="O1934" i="5" s="1"/>
  <c r="P1933" i="5"/>
  <c r="O1933" i="5"/>
  <c r="Q1933" i="5" s="1"/>
  <c r="R1933" i="5" s="1"/>
  <c r="N1933" i="5"/>
  <c r="P1932" i="5"/>
  <c r="N1932" i="5"/>
  <c r="O1932" i="5" s="1"/>
  <c r="N1931" i="5"/>
  <c r="O1931" i="5" s="1"/>
  <c r="N1930" i="5"/>
  <c r="O1930" i="5" s="1"/>
  <c r="P1929" i="5"/>
  <c r="O1929" i="5"/>
  <c r="N1929" i="5"/>
  <c r="P1928" i="5"/>
  <c r="N1928" i="5"/>
  <c r="O1928" i="5" s="1"/>
  <c r="N1927" i="5"/>
  <c r="O1927" i="5" s="1"/>
  <c r="N1926" i="5"/>
  <c r="O1926" i="5" s="1"/>
  <c r="P1925" i="5"/>
  <c r="O1925" i="5"/>
  <c r="N1925" i="5"/>
  <c r="N1924" i="5"/>
  <c r="O1924" i="5" s="1"/>
  <c r="N1923" i="5"/>
  <c r="O1923" i="5" s="1"/>
  <c r="N1922" i="5"/>
  <c r="O1922" i="5" s="1"/>
  <c r="P1921" i="5"/>
  <c r="O1921" i="5"/>
  <c r="N1921" i="5"/>
  <c r="P1920" i="5"/>
  <c r="N1920" i="5"/>
  <c r="O1920" i="5" s="1"/>
  <c r="N1919" i="5"/>
  <c r="O1919" i="5" s="1"/>
  <c r="N1918" i="5"/>
  <c r="O1918" i="5" s="1"/>
  <c r="P1917" i="5"/>
  <c r="O1917" i="5"/>
  <c r="N1917" i="5"/>
  <c r="P1916" i="5"/>
  <c r="N1916" i="5"/>
  <c r="O1916" i="5" s="1"/>
  <c r="N1915" i="5"/>
  <c r="O1915" i="5" s="1"/>
  <c r="N1914" i="5"/>
  <c r="O1914" i="5" s="1"/>
  <c r="P1913" i="5"/>
  <c r="O1913" i="5"/>
  <c r="Q1913" i="5" s="1"/>
  <c r="R1913" i="5" s="1"/>
  <c r="N1913" i="5"/>
  <c r="N1912" i="5"/>
  <c r="O1912" i="5" s="1"/>
  <c r="N1911" i="5"/>
  <c r="O1911" i="5" s="1"/>
  <c r="N1910" i="5"/>
  <c r="O1910" i="5" s="1"/>
  <c r="P1909" i="5"/>
  <c r="O1909" i="5"/>
  <c r="N1909" i="5"/>
  <c r="N1908" i="5"/>
  <c r="O1908" i="5" s="1"/>
  <c r="N1907" i="5"/>
  <c r="O1907" i="5" s="1"/>
  <c r="N1906" i="5"/>
  <c r="O1906" i="5" s="1"/>
  <c r="P1905" i="5"/>
  <c r="O1905" i="5"/>
  <c r="N1905" i="5"/>
  <c r="N1904" i="5"/>
  <c r="O1904" i="5" s="1"/>
  <c r="N1903" i="5"/>
  <c r="O1903" i="5" s="1"/>
  <c r="N1902" i="5"/>
  <c r="O1902" i="5" s="1"/>
  <c r="P1901" i="5"/>
  <c r="O1901" i="5"/>
  <c r="Q1901" i="5" s="1"/>
  <c r="R1901" i="5" s="1"/>
  <c r="N1901" i="5"/>
  <c r="P1900" i="5"/>
  <c r="N1900" i="5"/>
  <c r="O1900" i="5" s="1"/>
  <c r="N1899" i="5"/>
  <c r="O1899" i="5" s="1"/>
  <c r="N1898" i="5"/>
  <c r="O1898" i="5" s="1"/>
  <c r="P1897" i="5"/>
  <c r="O1897" i="5"/>
  <c r="N1897" i="5"/>
  <c r="P1896" i="5"/>
  <c r="N1896" i="5"/>
  <c r="O1896" i="5" s="1"/>
  <c r="N1895" i="5"/>
  <c r="O1895" i="5" s="1"/>
  <c r="N1894" i="5"/>
  <c r="O1894" i="5" s="1"/>
  <c r="P1893" i="5"/>
  <c r="O1893" i="5"/>
  <c r="N1893" i="5"/>
  <c r="N1892" i="5"/>
  <c r="O1892" i="5" s="1"/>
  <c r="N1891" i="5"/>
  <c r="O1891" i="5" s="1"/>
  <c r="N1890" i="5"/>
  <c r="O1890" i="5" s="1"/>
  <c r="P1889" i="5"/>
  <c r="O1889" i="5"/>
  <c r="N1889" i="5"/>
  <c r="P1888" i="5"/>
  <c r="N1888" i="5"/>
  <c r="O1888" i="5" s="1"/>
  <c r="N1887" i="5"/>
  <c r="O1887" i="5" s="1"/>
  <c r="N1886" i="5"/>
  <c r="O1886" i="5" s="1"/>
  <c r="P1885" i="5"/>
  <c r="O1885" i="5"/>
  <c r="N1885" i="5"/>
  <c r="P1884" i="5"/>
  <c r="N1884" i="5"/>
  <c r="O1884" i="5" s="1"/>
  <c r="N1883" i="5"/>
  <c r="O1883" i="5" s="1"/>
  <c r="N1882" i="5"/>
  <c r="O1882" i="5" s="1"/>
  <c r="P1881" i="5"/>
  <c r="O1881" i="5"/>
  <c r="Q1881" i="5" s="1"/>
  <c r="R1881" i="5" s="1"/>
  <c r="N1881" i="5"/>
  <c r="N1880" i="5"/>
  <c r="O1880" i="5" s="1"/>
  <c r="N1879" i="5"/>
  <c r="O1879" i="5" s="1"/>
  <c r="N1878" i="5"/>
  <c r="O1878" i="5" s="1"/>
  <c r="P1877" i="5"/>
  <c r="O1877" i="5"/>
  <c r="N1877" i="5"/>
  <c r="P1876" i="5"/>
  <c r="N1876" i="5"/>
  <c r="O1876" i="5" s="1"/>
  <c r="N1875" i="5"/>
  <c r="O1875" i="5" s="1"/>
  <c r="N1874" i="5"/>
  <c r="O1874" i="5" s="1"/>
  <c r="P1873" i="5"/>
  <c r="O1873" i="5"/>
  <c r="N1873" i="5"/>
  <c r="N1872" i="5"/>
  <c r="O1872" i="5" s="1"/>
  <c r="N1871" i="5"/>
  <c r="O1871" i="5" s="1"/>
  <c r="N1870" i="5"/>
  <c r="O1870" i="5" s="1"/>
  <c r="P1869" i="5"/>
  <c r="O1869" i="5"/>
  <c r="Q1869" i="5" s="1"/>
  <c r="R1869" i="5" s="1"/>
  <c r="N1869" i="5"/>
  <c r="P1868" i="5"/>
  <c r="N1868" i="5"/>
  <c r="O1868" i="5" s="1"/>
  <c r="N1867" i="5"/>
  <c r="O1867" i="5" s="1"/>
  <c r="N1866" i="5"/>
  <c r="O1866" i="5" s="1"/>
  <c r="P1865" i="5"/>
  <c r="O1865" i="5"/>
  <c r="N1865" i="5"/>
  <c r="P1864" i="5"/>
  <c r="N1864" i="5"/>
  <c r="O1864" i="5" s="1"/>
  <c r="N1863" i="5"/>
  <c r="O1863" i="5" s="1"/>
  <c r="N1862" i="5"/>
  <c r="O1862" i="5" s="1"/>
  <c r="P1861" i="5"/>
  <c r="O1861" i="5"/>
  <c r="N1861" i="5"/>
  <c r="N1860" i="5"/>
  <c r="O1860" i="5" s="1"/>
  <c r="N1859" i="5"/>
  <c r="O1859" i="5" s="1"/>
  <c r="N1858" i="5"/>
  <c r="O1858" i="5" s="1"/>
  <c r="P1857" i="5"/>
  <c r="O1857" i="5"/>
  <c r="N1857" i="5"/>
  <c r="P1856" i="5"/>
  <c r="N1856" i="5"/>
  <c r="O1856" i="5" s="1"/>
  <c r="N1855" i="5"/>
  <c r="O1855" i="5" s="1"/>
  <c r="N1854" i="5"/>
  <c r="O1854" i="5" s="1"/>
  <c r="P1853" i="5"/>
  <c r="O1853" i="5"/>
  <c r="N1853" i="5"/>
  <c r="P1852" i="5"/>
  <c r="N1852" i="5"/>
  <c r="O1852" i="5" s="1"/>
  <c r="N1851" i="5"/>
  <c r="O1851" i="5" s="1"/>
  <c r="N1850" i="5"/>
  <c r="O1850" i="5" s="1"/>
  <c r="P1849" i="5"/>
  <c r="O1849" i="5"/>
  <c r="Q1849" i="5" s="1"/>
  <c r="R1849" i="5" s="1"/>
  <c r="N1849" i="5"/>
  <c r="N1848" i="5"/>
  <c r="O1848" i="5" s="1"/>
  <c r="N1847" i="5"/>
  <c r="O1847" i="5" s="1"/>
  <c r="N1846" i="5"/>
  <c r="O1846" i="5" s="1"/>
  <c r="P1845" i="5"/>
  <c r="O1845" i="5"/>
  <c r="N1845" i="5"/>
  <c r="N1844" i="5"/>
  <c r="O1844" i="5" s="1"/>
  <c r="N1843" i="5"/>
  <c r="O1843" i="5" s="1"/>
  <c r="N1842" i="5"/>
  <c r="O1842" i="5" s="1"/>
  <c r="P1841" i="5"/>
  <c r="O1841" i="5"/>
  <c r="N1841" i="5"/>
  <c r="N1840" i="5"/>
  <c r="O1840" i="5" s="1"/>
  <c r="N1839" i="5"/>
  <c r="O1839" i="5" s="1"/>
  <c r="N1838" i="5"/>
  <c r="O1838" i="5" s="1"/>
  <c r="P1837" i="5"/>
  <c r="O1837" i="5"/>
  <c r="Q1837" i="5" s="1"/>
  <c r="R1837" i="5" s="1"/>
  <c r="N1837" i="5"/>
  <c r="P1836" i="5"/>
  <c r="N1836" i="5"/>
  <c r="O1836" i="5" s="1"/>
  <c r="N1835" i="5"/>
  <c r="O1835" i="5" s="1"/>
  <c r="N1834" i="5"/>
  <c r="O1834" i="5" s="1"/>
  <c r="P1833" i="5"/>
  <c r="O1833" i="5"/>
  <c r="N1833" i="5"/>
  <c r="P1832" i="5"/>
  <c r="N1832" i="5"/>
  <c r="O1832" i="5" s="1"/>
  <c r="N1831" i="5"/>
  <c r="O1831" i="5" s="1"/>
  <c r="N1830" i="5"/>
  <c r="O1830" i="5" s="1"/>
  <c r="P1829" i="5"/>
  <c r="O1829" i="5"/>
  <c r="N1829" i="5"/>
  <c r="N1828" i="5"/>
  <c r="O1828" i="5" s="1"/>
  <c r="N1827" i="5"/>
  <c r="O1827" i="5" s="1"/>
  <c r="N1826" i="5"/>
  <c r="O1826" i="5" s="1"/>
  <c r="P1825" i="5"/>
  <c r="O1825" i="5"/>
  <c r="N1825" i="5"/>
  <c r="P1824" i="5"/>
  <c r="N1824" i="5"/>
  <c r="O1824" i="5" s="1"/>
  <c r="N1823" i="5"/>
  <c r="O1823" i="5" s="1"/>
  <c r="N1822" i="5"/>
  <c r="O1822" i="5" s="1"/>
  <c r="P1821" i="5"/>
  <c r="O1821" i="5"/>
  <c r="N1821" i="5"/>
  <c r="P1820" i="5"/>
  <c r="N1820" i="5"/>
  <c r="O1820" i="5" s="1"/>
  <c r="N1819" i="5"/>
  <c r="O1819" i="5" s="1"/>
  <c r="N1818" i="5"/>
  <c r="O1818" i="5" s="1"/>
  <c r="P1817" i="5"/>
  <c r="O1817" i="5"/>
  <c r="Q1817" i="5" s="1"/>
  <c r="R1817" i="5" s="1"/>
  <c r="N1817" i="5"/>
  <c r="N1816" i="5"/>
  <c r="O1816" i="5" s="1"/>
  <c r="N1815" i="5"/>
  <c r="O1815" i="5" s="1"/>
  <c r="N1814" i="5"/>
  <c r="O1814" i="5" s="1"/>
  <c r="P1813" i="5"/>
  <c r="O1813" i="5"/>
  <c r="N1813" i="5"/>
  <c r="P1812" i="5"/>
  <c r="N1812" i="5"/>
  <c r="O1812" i="5" s="1"/>
  <c r="N1811" i="5"/>
  <c r="O1811" i="5" s="1"/>
  <c r="N1810" i="5"/>
  <c r="O1810" i="5" s="1"/>
  <c r="P1809" i="5"/>
  <c r="O1809" i="5"/>
  <c r="N1809" i="5"/>
  <c r="N1808" i="5"/>
  <c r="O1808" i="5" s="1"/>
  <c r="N1807" i="5"/>
  <c r="O1807" i="5" s="1"/>
  <c r="N1806" i="5"/>
  <c r="O1806" i="5" s="1"/>
  <c r="P1805" i="5"/>
  <c r="O1805" i="5"/>
  <c r="Q1805" i="5" s="1"/>
  <c r="R1805" i="5" s="1"/>
  <c r="N1805" i="5"/>
  <c r="P1804" i="5"/>
  <c r="N1804" i="5"/>
  <c r="O1804" i="5" s="1"/>
  <c r="N1803" i="5"/>
  <c r="O1803" i="5" s="1"/>
  <c r="N1802" i="5"/>
  <c r="O1802" i="5" s="1"/>
  <c r="P1801" i="5"/>
  <c r="O1801" i="5"/>
  <c r="N1801" i="5"/>
  <c r="P1800" i="5"/>
  <c r="N1800" i="5"/>
  <c r="O1800" i="5" s="1"/>
  <c r="N1799" i="5"/>
  <c r="O1799" i="5" s="1"/>
  <c r="N1798" i="5"/>
  <c r="O1798" i="5" s="1"/>
  <c r="P1797" i="5"/>
  <c r="O1797" i="5"/>
  <c r="N1797" i="5"/>
  <c r="N1796" i="5"/>
  <c r="O1796" i="5" s="1"/>
  <c r="N1795" i="5"/>
  <c r="O1795" i="5" s="1"/>
  <c r="N1794" i="5"/>
  <c r="O1794" i="5" s="1"/>
  <c r="P1793" i="5"/>
  <c r="O1793" i="5"/>
  <c r="N1793" i="5"/>
  <c r="P1792" i="5"/>
  <c r="N1792" i="5"/>
  <c r="O1792" i="5" s="1"/>
  <c r="N1791" i="5"/>
  <c r="O1791" i="5" s="1"/>
  <c r="N1790" i="5"/>
  <c r="O1790" i="5" s="1"/>
  <c r="P1789" i="5"/>
  <c r="O1789" i="5"/>
  <c r="N1789" i="5"/>
  <c r="P1788" i="5"/>
  <c r="N1788" i="5"/>
  <c r="O1788" i="5" s="1"/>
  <c r="N1787" i="5"/>
  <c r="O1787" i="5" s="1"/>
  <c r="N1786" i="5"/>
  <c r="O1786" i="5" s="1"/>
  <c r="P1785" i="5"/>
  <c r="O1785" i="5"/>
  <c r="Q1785" i="5" s="1"/>
  <c r="R1785" i="5" s="1"/>
  <c r="N1785" i="5"/>
  <c r="N1784" i="5"/>
  <c r="O1784" i="5" s="1"/>
  <c r="N1783" i="5"/>
  <c r="O1783" i="5" s="1"/>
  <c r="N1782" i="5"/>
  <c r="O1782" i="5" s="1"/>
  <c r="P1781" i="5"/>
  <c r="O1781" i="5"/>
  <c r="N1781" i="5"/>
  <c r="N1780" i="5"/>
  <c r="O1780" i="5" s="1"/>
  <c r="N1779" i="5"/>
  <c r="O1779" i="5" s="1"/>
  <c r="N1778" i="5"/>
  <c r="O1778" i="5" s="1"/>
  <c r="P1777" i="5"/>
  <c r="O1777" i="5"/>
  <c r="N1777" i="5"/>
  <c r="N1776" i="5"/>
  <c r="O1776" i="5" s="1"/>
  <c r="N1775" i="5"/>
  <c r="O1775" i="5" s="1"/>
  <c r="N1774" i="5"/>
  <c r="O1774" i="5" s="1"/>
  <c r="P1773" i="5"/>
  <c r="O1773" i="5"/>
  <c r="Q1773" i="5" s="1"/>
  <c r="R1773" i="5" s="1"/>
  <c r="N1773" i="5"/>
  <c r="P1772" i="5"/>
  <c r="N1772" i="5"/>
  <c r="O1772" i="5" s="1"/>
  <c r="N1771" i="5"/>
  <c r="O1771" i="5" s="1"/>
  <c r="N1770" i="5"/>
  <c r="O1770" i="5" s="1"/>
  <c r="P1769" i="5"/>
  <c r="O1769" i="5"/>
  <c r="N1769" i="5"/>
  <c r="P1768" i="5"/>
  <c r="N1768" i="5"/>
  <c r="O1768" i="5" s="1"/>
  <c r="N1767" i="5"/>
  <c r="O1767" i="5" s="1"/>
  <c r="N1766" i="5"/>
  <c r="O1766" i="5" s="1"/>
  <c r="P1765" i="5"/>
  <c r="O1765" i="5"/>
  <c r="N1765" i="5"/>
  <c r="N1764" i="5"/>
  <c r="O1764" i="5" s="1"/>
  <c r="N1763" i="5"/>
  <c r="O1763" i="5" s="1"/>
  <c r="N1762" i="5"/>
  <c r="O1762" i="5" s="1"/>
  <c r="P1761" i="5"/>
  <c r="O1761" i="5"/>
  <c r="N1761" i="5"/>
  <c r="P1760" i="5"/>
  <c r="N1760" i="5"/>
  <c r="O1760" i="5" s="1"/>
  <c r="N1759" i="5"/>
  <c r="O1759" i="5" s="1"/>
  <c r="N1758" i="5"/>
  <c r="O1758" i="5" s="1"/>
  <c r="P1757" i="5"/>
  <c r="O1757" i="5"/>
  <c r="N1757" i="5"/>
  <c r="P1756" i="5"/>
  <c r="N1756" i="5"/>
  <c r="O1756" i="5" s="1"/>
  <c r="N1755" i="5"/>
  <c r="O1755" i="5" s="1"/>
  <c r="N1754" i="5"/>
  <c r="O1754" i="5" s="1"/>
  <c r="P1753" i="5"/>
  <c r="O1753" i="5"/>
  <c r="Q1753" i="5" s="1"/>
  <c r="R1753" i="5" s="1"/>
  <c r="N1753" i="5"/>
  <c r="N1752" i="5"/>
  <c r="O1752" i="5" s="1"/>
  <c r="N1751" i="5"/>
  <c r="O1751" i="5" s="1"/>
  <c r="N1750" i="5"/>
  <c r="O1750" i="5" s="1"/>
  <c r="P1749" i="5"/>
  <c r="O1749" i="5"/>
  <c r="N1749" i="5"/>
  <c r="P1748" i="5"/>
  <c r="N1748" i="5"/>
  <c r="O1748" i="5" s="1"/>
  <c r="N1747" i="5"/>
  <c r="O1747" i="5" s="1"/>
  <c r="N1746" i="5"/>
  <c r="O1746" i="5" s="1"/>
  <c r="P1745" i="5"/>
  <c r="O1745" i="5"/>
  <c r="N1745" i="5"/>
  <c r="N1744" i="5"/>
  <c r="O1744" i="5" s="1"/>
  <c r="N1743" i="5"/>
  <c r="O1743" i="5" s="1"/>
  <c r="Q1742" i="5"/>
  <c r="N1742" i="5"/>
  <c r="O1742" i="5" s="1"/>
  <c r="P1742" i="5" s="1"/>
  <c r="O1741" i="5"/>
  <c r="N1741" i="5"/>
  <c r="P1740" i="5"/>
  <c r="N1740" i="5"/>
  <c r="O1740" i="5" s="1"/>
  <c r="N1739" i="5"/>
  <c r="O1739" i="5" s="1"/>
  <c r="N1738" i="5"/>
  <c r="O1738" i="5" s="1"/>
  <c r="P1737" i="5"/>
  <c r="O1737" i="5"/>
  <c r="N1737" i="5"/>
  <c r="P1736" i="5"/>
  <c r="N1736" i="5"/>
  <c r="O1736" i="5" s="1"/>
  <c r="N1735" i="5"/>
  <c r="O1735" i="5" s="1"/>
  <c r="R1734" i="5"/>
  <c r="Q1734" i="5"/>
  <c r="N1734" i="5"/>
  <c r="O1734" i="5" s="1"/>
  <c r="P1734" i="5" s="1"/>
  <c r="P1733" i="5"/>
  <c r="O1733" i="5"/>
  <c r="N1733" i="5"/>
  <c r="P1732" i="5"/>
  <c r="N1732" i="5"/>
  <c r="O1732" i="5" s="1"/>
  <c r="N1731" i="5"/>
  <c r="O1731" i="5" s="1"/>
  <c r="N1730" i="5"/>
  <c r="O1730" i="5" s="1"/>
  <c r="P1729" i="5"/>
  <c r="O1729" i="5"/>
  <c r="N1729" i="5"/>
  <c r="N1728" i="5"/>
  <c r="O1728" i="5" s="1"/>
  <c r="O1727" i="5"/>
  <c r="N1727" i="5"/>
  <c r="Q1726" i="5"/>
  <c r="N1726" i="5"/>
  <c r="O1726" i="5" s="1"/>
  <c r="P1726" i="5" s="1"/>
  <c r="P1725" i="5"/>
  <c r="O1725" i="5"/>
  <c r="N1725" i="5"/>
  <c r="P1724" i="5"/>
  <c r="N1724" i="5"/>
  <c r="O1724" i="5" s="1"/>
  <c r="N1723" i="5"/>
  <c r="O1723" i="5" s="1"/>
  <c r="R1722" i="5"/>
  <c r="Q1722" i="5"/>
  <c r="N1722" i="5"/>
  <c r="O1722" i="5" s="1"/>
  <c r="P1722" i="5" s="1"/>
  <c r="O1721" i="5"/>
  <c r="N1721" i="5"/>
  <c r="Q1720" i="5"/>
  <c r="P1720" i="5"/>
  <c r="N1720" i="5"/>
  <c r="O1720" i="5" s="1"/>
  <c r="O1719" i="5"/>
  <c r="N1719" i="5"/>
  <c r="N1718" i="5"/>
  <c r="O1718" i="5" s="1"/>
  <c r="P1717" i="5"/>
  <c r="O1717" i="5"/>
  <c r="N1717" i="5"/>
  <c r="P1716" i="5"/>
  <c r="Q1716" i="5" s="1"/>
  <c r="N1716" i="5"/>
  <c r="O1716" i="5" s="1"/>
  <c r="N1715" i="5"/>
  <c r="O1715" i="5" s="1"/>
  <c r="N1714" i="5"/>
  <c r="O1714" i="5" s="1"/>
  <c r="P1713" i="5"/>
  <c r="O1713" i="5"/>
  <c r="N1713" i="5"/>
  <c r="N1712" i="5"/>
  <c r="O1712" i="5" s="1"/>
  <c r="O1711" i="5"/>
  <c r="N1711" i="5"/>
  <c r="Q1710" i="5"/>
  <c r="N1710" i="5"/>
  <c r="O1710" i="5" s="1"/>
  <c r="P1710" i="5" s="1"/>
  <c r="P1709" i="5"/>
  <c r="O1709" i="5"/>
  <c r="N1709" i="5"/>
  <c r="P1708" i="5"/>
  <c r="N1708" i="5"/>
  <c r="O1708" i="5" s="1"/>
  <c r="N1707" i="5"/>
  <c r="O1707" i="5" s="1"/>
  <c r="R1706" i="5"/>
  <c r="Q1706" i="5"/>
  <c r="N1706" i="5"/>
  <c r="O1706" i="5" s="1"/>
  <c r="P1706" i="5" s="1"/>
  <c r="O1705" i="5"/>
  <c r="N1705" i="5"/>
  <c r="Q1704" i="5"/>
  <c r="P1704" i="5"/>
  <c r="N1704" i="5"/>
  <c r="O1704" i="5" s="1"/>
  <c r="O1703" i="5"/>
  <c r="N1703" i="5"/>
  <c r="N1702" i="5"/>
  <c r="O1702" i="5" s="1"/>
  <c r="P1701" i="5"/>
  <c r="O1701" i="5"/>
  <c r="N1701" i="5"/>
  <c r="Q1700" i="5"/>
  <c r="P1700" i="5"/>
  <c r="N1700" i="5"/>
  <c r="O1700" i="5" s="1"/>
  <c r="N1699" i="5"/>
  <c r="O1699" i="5" s="1"/>
  <c r="N1698" i="5"/>
  <c r="O1698" i="5" s="1"/>
  <c r="P1697" i="5"/>
  <c r="O1697" i="5"/>
  <c r="N1697" i="5"/>
  <c r="N1696" i="5"/>
  <c r="O1696" i="5" s="1"/>
  <c r="O1695" i="5"/>
  <c r="N1695" i="5"/>
  <c r="Q1694" i="5"/>
  <c r="N1694" i="5"/>
  <c r="O1694" i="5" s="1"/>
  <c r="P1694" i="5" s="1"/>
  <c r="P1693" i="5"/>
  <c r="O1693" i="5"/>
  <c r="N1693" i="5"/>
  <c r="P1692" i="5"/>
  <c r="N1692" i="5"/>
  <c r="O1692" i="5" s="1"/>
  <c r="N1691" i="5"/>
  <c r="O1691" i="5" s="1"/>
  <c r="R1690" i="5"/>
  <c r="Q1690" i="5"/>
  <c r="N1690" i="5"/>
  <c r="O1690" i="5" s="1"/>
  <c r="P1690" i="5" s="1"/>
  <c r="O1689" i="5"/>
  <c r="N1689" i="5"/>
  <c r="Q1688" i="5"/>
  <c r="P1688" i="5"/>
  <c r="N1688" i="5"/>
  <c r="O1688" i="5" s="1"/>
  <c r="O1687" i="5"/>
  <c r="N1687" i="5"/>
  <c r="N1686" i="5"/>
  <c r="O1686" i="5" s="1"/>
  <c r="P1685" i="5"/>
  <c r="O1685" i="5"/>
  <c r="N1685" i="5"/>
  <c r="Q1684" i="5"/>
  <c r="P1684" i="5"/>
  <c r="N1684" i="5"/>
  <c r="O1684" i="5" s="1"/>
  <c r="N1683" i="5"/>
  <c r="O1683" i="5" s="1"/>
  <c r="N1682" i="5"/>
  <c r="O1682" i="5" s="1"/>
  <c r="S1681" i="5"/>
  <c r="P1681" i="5"/>
  <c r="O1681" i="5"/>
  <c r="N1681" i="5"/>
  <c r="N1680" i="5"/>
  <c r="O1680" i="5" s="1"/>
  <c r="O1679" i="5"/>
  <c r="N1679" i="5"/>
  <c r="Q1678" i="5"/>
  <c r="N1678" i="5"/>
  <c r="O1678" i="5" s="1"/>
  <c r="P1678" i="5" s="1"/>
  <c r="O1677" i="5"/>
  <c r="N1677" i="5"/>
  <c r="P1676" i="5"/>
  <c r="N1676" i="5"/>
  <c r="O1676" i="5" s="1"/>
  <c r="N1675" i="5"/>
  <c r="O1675" i="5" s="1"/>
  <c r="R1674" i="5"/>
  <c r="Q1674" i="5"/>
  <c r="N1674" i="5"/>
  <c r="O1674" i="5" s="1"/>
  <c r="P1674" i="5" s="1"/>
  <c r="O1673" i="5"/>
  <c r="N1673" i="5"/>
  <c r="Q1672" i="5"/>
  <c r="P1672" i="5"/>
  <c r="N1672" i="5"/>
  <c r="O1672" i="5" s="1"/>
  <c r="O1671" i="5"/>
  <c r="N1671" i="5"/>
  <c r="N1670" i="5"/>
  <c r="O1670" i="5" s="1"/>
  <c r="P1669" i="5"/>
  <c r="O1669" i="5"/>
  <c r="N1669" i="5"/>
  <c r="N1668" i="5"/>
  <c r="O1668" i="5" s="1"/>
  <c r="N1667" i="5"/>
  <c r="O1667" i="5" s="1"/>
  <c r="N1666" i="5"/>
  <c r="O1666" i="5" s="1"/>
  <c r="O1665" i="5"/>
  <c r="N1665" i="5"/>
  <c r="N1664" i="5"/>
  <c r="O1664" i="5" s="1"/>
  <c r="N1663" i="5"/>
  <c r="O1663" i="5" s="1"/>
  <c r="P1662" i="5"/>
  <c r="N1662" i="5"/>
  <c r="O1662" i="5" s="1"/>
  <c r="O1661" i="5"/>
  <c r="N1661" i="5"/>
  <c r="P1660" i="5"/>
  <c r="N1660" i="5"/>
  <c r="O1660" i="5" s="1"/>
  <c r="N1659" i="5"/>
  <c r="O1659" i="5" s="1"/>
  <c r="N1658" i="5"/>
  <c r="O1658" i="5" s="1"/>
  <c r="O1657" i="5"/>
  <c r="N1657" i="5"/>
  <c r="N1656" i="5"/>
  <c r="O1656" i="5" s="1"/>
  <c r="N1655" i="5"/>
  <c r="O1655" i="5" s="1"/>
  <c r="P1654" i="5"/>
  <c r="N1654" i="5"/>
  <c r="O1654" i="5" s="1"/>
  <c r="O1653" i="5"/>
  <c r="N1653" i="5"/>
  <c r="Q1652" i="5"/>
  <c r="P1652" i="5"/>
  <c r="N1652" i="5"/>
  <c r="O1652" i="5" s="1"/>
  <c r="P1651" i="5"/>
  <c r="O1651" i="5"/>
  <c r="N1651" i="5"/>
  <c r="P1650" i="5"/>
  <c r="N1650" i="5"/>
  <c r="O1650" i="5" s="1"/>
  <c r="N1649" i="5"/>
  <c r="O1649" i="5" s="1"/>
  <c r="R1648" i="5"/>
  <c r="Q1648" i="5"/>
  <c r="P1648" i="5"/>
  <c r="N1648" i="5"/>
  <c r="O1648" i="5" s="1"/>
  <c r="N1647" i="5"/>
  <c r="O1647" i="5" s="1"/>
  <c r="N1646" i="5"/>
  <c r="O1646" i="5" s="1"/>
  <c r="P1645" i="5"/>
  <c r="O1645" i="5"/>
  <c r="N1645" i="5"/>
  <c r="P1644" i="5"/>
  <c r="N1644" i="5"/>
  <c r="O1644" i="5" s="1"/>
  <c r="P1643" i="5"/>
  <c r="O1643" i="5"/>
  <c r="N1643" i="5"/>
  <c r="Q1642" i="5"/>
  <c r="P1642" i="5"/>
  <c r="R1642" i="5" s="1"/>
  <c r="N1642" i="5"/>
  <c r="O1642" i="5" s="1"/>
  <c r="P1641" i="5"/>
  <c r="O1641" i="5"/>
  <c r="N1641" i="5"/>
  <c r="N1640" i="5"/>
  <c r="O1640" i="5" s="1"/>
  <c r="N1639" i="5"/>
  <c r="O1639" i="5" s="1"/>
  <c r="N1638" i="5"/>
  <c r="O1638" i="5" s="1"/>
  <c r="O1637" i="5"/>
  <c r="N1637" i="5"/>
  <c r="P1636" i="5"/>
  <c r="Q1636" i="5" s="1"/>
  <c r="N1636" i="5"/>
  <c r="O1636" i="5" s="1"/>
  <c r="P1635" i="5"/>
  <c r="O1635" i="5"/>
  <c r="N1635" i="5"/>
  <c r="R1634" i="5"/>
  <c r="Q1634" i="5"/>
  <c r="P1634" i="5"/>
  <c r="N1634" i="5"/>
  <c r="O1634" i="5" s="1"/>
  <c r="N1633" i="5"/>
  <c r="O1633" i="5" s="1"/>
  <c r="Q1632" i="5"/>
  <c r="R1632" i="5" s="1"/>
  <c r="P1632" i="5"/>
  <c r="N1632" i="5"/>
  <c r="O1632" i="5" s="1"/>
  <c r="O1631" i="5"/>
  <c r="N1631" i="5"/>
  <c r="N1630" i="5"/>
  <c r="O1630" i="5" s="1"/>
  <c r="O1629" i="5"/>
  <c r="N1629" i="5"/>
  <c r="P1628" i="5"/>
  <c r="N1628" i="5"/>
  <c r="O1628" i="5" s="1"/>
  <c r="P1627" i="5"/>
  <c r="O1627" i="5"/>
  <c r="N1627" i="5"/>
  <c r="Q1626" i="5"/>
  <c r="P1626" i="5"/>
  <c r="R1626" i="5" s="1"/>
  <c r="N1626" i="5"/>
  <c r="O1626" i="5" s="1"/>
  <c r="P1625" i="5"/>
  <c r="O1625" i="5"/>
  <c r="N1625" i="5"/>
  <c r="N1624" i="5"/>
  <c r="O1624" i="5" s="1"/>
  <c r="N1623" i="5"/>
  <c r="O1623" i="5" s="1"/>
  <c r="N1622" i="5"/>
  <c r="O1622" i="5" s="1"/>
  <c r="O1621" i="5"/>
  <c r="N1621" i="5"/>
  <c r="P1620" i="5"/>
  <c r="N1620" i="5"/>
  <c r="O1620" i="5" s="1"/>
  <c r="P1619" i="5"/>
  <c r="O1619" i="5"/>
  <c r="N1619" i="5"/>
  <c r="R1618" i="5"/>
  <c r="Q1618" i="5"/>
  <c r="P1618" i="5"/>
  <c r="N1618" i="5"/>
  <c r="O1618" i="5" s="1"/>
  <c r="N1617" i="5"/>
  <c r="O1617" i="5" s="1"/>
  <c r="Q1616" i="5"/>
  <c r="R1616" i="5" s="1"/>
  <c r="P1616" i="5"/>
  <c r="N1616" i="5"/>
  <c r="O1616" i="5" s="1"/>
  <c r="O1615" i="5"/>
  <c r="N1615" i="5"/>
  <c r="N1614" i="5"/>
  <c r="O1614" i="5" s="1"/>
  <c r="O1613" i="5"/>
  <c r="N1613" i="5"/>
  <c r="P1612" i="5"/>
  <c r="N1612" i="5"/>
  <c r="O1612" i="5" s="1"/>
  <c r="P1611" i="5"/>
  <c r="O1611" i="5"/>
  <c r="N1611" i="5"/>
  <c r="Q1610" i="5"/>
  <c r="P1610" i="5"/>
  <c r="R1610" i="5" s="1"/>
  <c r="N1610" i="5"/>
  <c r="O1610" i="5" s="1"/>
  <c r="P1609" i="5"/>
  <c r="O1609" i="5"/>
  <c r="N1609" i="5"/>
  <c r="N1608" i="5"/>
  <c r="O1608" i="5" s="1"/>
  <c r="N1607" i="5"/>
  <c r="O1607" i="5" s="1"/>
  <c r="N1606" i="5"/>
  <c r="O1606" i="5" s="1"/>
  <c r="O1605" i="5"/>
  <c r="N1605" i="5"/>
  <c r="P1604" i="5"/>
  <c r="N1604" i="5"/>
  <c r="O1604" i="5" s="1"/>
  <c r="P1603" i="5"/>
  <c r="O1603" i="5"/>
  <c r="N1603" i="5"/>
  <c r="Q1602" i="5"/>
  <c r="R1602" i="5" s="1"/>
  <c r="P1602" i="5"/>
  <c r="N1602" i="5"/>
  <c r="O1602" i="5" s="1"/>
  <c r="N1601" i="5"/>
  <c r="O1601" i="5" s="1"/>
  <c r="Q1600" i="5"/>
  <c r="R1600" i="5" s="1"/>
  <c r="P1600" i="5"/>
  <c r="N1600" i="5"/>
  <c r="O1600" i="5" s="1"/>
  <c r="O1599" i="5"/>
  <c r="N1599" i="5"/>
  <c r="N1598" i="5"/>
  <c r="O1598" i="5" s="1"/>
  <c r="O1597" i="5"/>
  <c r="N1597" i="5"/>
  <c r="P1596" i="5"/>
  <c r="N1596" i="5"/>
  <c r="O1596" i="5" s="1"/>
  <c r="O1595" i="5"/>
  <c r="N1595" i="5"/>
  <c r="Q1594" i="5"/>
  <c r="P1594" i="5"/>
  <c r="R1594" i="5" s="1"/>
  <c r="N1594" i="5"/>
  <c r="O1594" i="5" s="1"/>
  <c r="P1593" i="5"/>
  <c r="O1593" i="5"/>
  <c r="N1593" i="5"/>
  <c r="N1592" i="5"/>
  <c r="O1592" i="5" s="1"/>
  <c r="N1591" i="5"/>
  <c r="O1591" i="5" s="1"/>
  <c r="N1590" i="5"/>
  <c r="O1590" i="5" s="1"/>
  <c r="O1589" i="5"/>
  <c r="N1589" i="5"/>
  <c r="P1588" i="5"/>
  <c r="N1588" i="5"/>
  <c r="O1588" i="5" s="1"/>
  <c r="O1587" i="5"/>
  <c r="N1587" i="5"/>
  <c r="P1586" i="5"/>
  <c r="O1586" i="5"/>
  <c r="N1586" i="5"/>
  <c r="N1585" i="5"/>
  <c r="O1585" i="5" s="1"/>
  <c r="P1584" i="5"/>
  <c r="O1584" i="5"/>
  <c r="Q1584" i="5" s="1"/>
  <c r="N1584" i="5"/>
  <c r="O1583" i="5"/>
  <c r="N1583" i="5"/>
  <c r="P1582" i="5"/>
  <c r="O1582" i="5"/>
  <c r="N1582" i="5"/>
  <c r="Q1581" i="5"/>
  <c r="R1581" i="5" s="1"/>
  <c r="N1581" i="5"/>
  <c r="O1581" i="5" s="1"/>
  <c r="P1581" i="5" s="1"/>
  <c r="P1580" i="5"/>
  <c r="Q1580" i="5" s="1"/>
  <c r="O1580" i="5"/>
  <c r="N1580" i="5"/>
  <c r="O1579" i="5"/>
  <c r="N1579" i="5"/>
  <c r="P1578" i="5"/>
  <c r="O1578" i="5"/>
  <c r="Q1578" i="5" s="1"/>
  <c r="N1578" i="5"/>
  <c r="R1577" i="5"/>
  <c r="Q1577" i="5"/>
  <c r="N1577" i="5"/>
  <c r="O1577" i="5" s="1"/>
  <c r="P1577" i="5" s="1"/>
  <c r="O1576" i="5"/>
  <c r="N1576" i="5"/>
  <c r="N1575" i="5"/>
  <c r="O1575" i="5" s="1"/>
  <c r="P1574" i="5"/>
  <c r="O1574" i="5"/>
  <c r="Q1574" i="5" s="1"/>
  <c r="N1574" i="5"/>
  <c r="N1573" i="5"/>
  <c r="O1573" i="5" s="1"/>
  <c r="O1572" i="5"/>
  <c r="N1572" i="5"/>
  <c r="O1571" i="5"/>
  <c r="N1571" i="5"/>
  <c r="P1570" i="5"/>
  <c r="R1570" i="5" s="1"/>
  <c r="O1570" i="5"/>
  <c r="Q1570" i="5" s="1"/>
  <c r="N1570" i="5"/>
  <c r="N1569" i="5"/>
  <c r="O1569" i="5" s="1"/>
  <c r="P1568" i="5"/>
  <c r="O1568" i="5"/>
  <c r="N1568" i="5"/>
  <c r="O1567" i="5"/>
  <c r="N1567" i="5"/>
  <c r="P1566" i="5"/>
  <c r="R1566" i="5" s="1"/>
  <c r="O1566" i="5"/>
  <c r="Q1566" i="5" s="1"/>
  <c r="N1566" i="5"/>
  <c r="Q1565" i="5"/>
  <c r="R1565" i="5" s="1"/>
  <c r="N1565" i="5"/>
  <c r="O1565" i="5" s="1"/>
  <c r="P1565" i="5" s="1"/>
  <c r="P1564" i="5"/>
  <c r="Q1564" i="5" s="1"/>
  <c r="O1564" i="5"/>
  <c r="N1564" i="5"/>
  <c r="O1563" i="5"/>
  <c r="N1563" i="5"/>
  <c r="P1562" i="5"/>
  <c r="O1562" i="5"/>
  <c r="Q1562" i="5" s="1"/>
  <c r="N1562" i="5"/>
  <c r="R1561" i="5"/>
  <c r="Q1561" i="5"/>
  <c r="N1561" i="5"/>
  <c r="O1561" i="5" s="1"/>
  <c r="P1561" i="5" s="1"/>
  <c r="O1560" i="5"/>
  <c r="N1560" i="5"/>
  <c r="N1559" i="5"/>
  <c r="O1559" i="5" s="1"/>
  <c r="P1558" i="5"/>
  <c r="O1558" i="5"/>
  <c r="Q1558" i="5" s="1"/>
  <c r="N1558" i="5"/>
  <c r="N1557" i="5"/>
  <c r="O1557" i="5" s="1"/>
  <c r="O1556" i="5"/>
  <c r="N1556" i="5"/>
  <c r="N1555" i="5"/>
  <c r="O1555" i="5" s="1"/>
  <c r="P1554" i="5"/>
  <c r="R1554" i="5" s="1"/>
  <c r="O1554" i="5"/>
  <c r="Q1554" i="5" s="1"/>
  <c r="N1554" i="5"/>
  <c r="N1553" i="5"/>
  <c r="O1553" i="5" s="1"/>
  <c r="P1552" i="5"/>
  <c r="O1552" i="5"/>
  <c r="N1552" i="5"/>
  <c r="O1551" i="5"/>
  <c r="N1551" i="5"/>
  <c r="P1550" i="5"/>
  <c r="R1550" i="5" s="1"/>
  <c r="O1550" i="5"/>
  <c r="Q1550" i="5" s="1"/>
  <c r="N1550" i="5"/>
  <c r="Q1549" i="5"/>
  <c r="R1549" i="5" s="1"/>
  <c r="N1549" i="5"/>
  <c r="O1549" i="5" s="1"/>
  <c r="P1549" i="5" s="1"/>
  <c r="Q1548" i="5"/>
  <c r="P1548" i="5"/>
  <c r="O1548" i="5"/>
  <c r="N1548" i="5"/>
  <c r="O1547" i="5"/>
  <c r="N1547" i="5"/>
  <c r="P1546" i="5"/>
  <c r="O1546" i="5"/>
  <c r="Q1546" i="5" s="1"/>
  <c r="N1546" i="5"/>
  <c r="R1545" i="5"/>
  <c r="Q1545" i="5"/>
  <c r="N1545" i="5"/>
  <c r="O1545" i="5" s="1"/>
  <c r="P1545" i="5" s="1"/>
  <c r="O1544" i="5"/>
  <c r="N1544" i="5"/>
  <c r="N1543" i="5"/>
  <c r="O1543" i="5" s="1"/>
  <c r="P1542" i="5"/>
  <c r="O1542" i="5"/>
  <c r="Q1542" i="5" s="1"/>
  <c r="N1542" i="5"/>
  <c r="N1541" i="5"/>
  <c r="O1541" i="5" s="1"/>
  <c r="O1540" i="5"/>
  <c r="N1540" i="5"/>
  <c r="N1539" i="5"/>
  <c r="O1539" i="5" s="1"/>
  <c r="P1538" i="5"/>
  <c r="R1538" i="5" s="1"/>
  <c r="O1538" i="5"/>
  <c r="Q1538" i="5" s="1"/>
  <c r="N1538" i="5"/>
  <c r="N1537" i="5"/>
  <c r="O1537" i="5" s="1"/>
  <c r="P1536" i="5"/>
  <c r="O1536" i="5"/>
  <c r="Q1536" i="5" s="1"/>
  <c r="N1536" i="5"/>
  <c r="N1535" i="5"/>
  <c r="O1535" i="5" s="1"/>
  <c r="P1534" i="5"/>
  <c r="O1534" i="5"/>
  <c r="Q1534" i="5" s="1"/>
  <c r="N1534" i="5"/>
  <c r="N1533" i="5"/>
  <c r="O1533" i="5" s="1"/>
  <c r="O1532" i="5"/>
  <c r="N1532" i="5"/>
  <c r="O1531" i="5"/>
  <c r="N1531" i="5"/>
  <c r="P1530" i="5"/>
  <c r="O1530" i="5"/>
  <c r="N1530" i="5"/>
  <c r="Q1529" i="5"/>
  <c r="R1529" i="5" s="1"/>
  <c r="N1529" i="5"/>
  <c r="O1529" i="5" s="1"/>
  <c r="P1529" i="5" s="1"/>
  <c r="Q1528" i="5"/>
  <c r="P1528" i="5"/>
  <c r="O1528" i="5"/>
  <c r="N1528" i="5"/>
  <c r="N1527" i="5"/>
  <c r="O1527" i="5" s="1"/>
  <c r="P1526" i="5"/>
  <c r="O1526" i="5"/>
  <c r="Q1526" i="5" s="1"/>
  <c r="N1526" i="5"/>
  <c r="N1525" i="5"/>
  <c r="O1525" i="5" s="1"/>
  <c r="P1525" i="5" s="1"/>
  <c r="P1524" i="5"/>
  <c r="O1524" i="5"/>
  <c r="N1524" i="5"/>
  <c r="O1523" i="5"/>
  <c r="N1523" i="5"/>
  <c r="P1522" i="5"/>
  <c r="O1522" i="5"/>
  <c r="Q1522" i="5" s="1"/>
  <c r="N1522" i="5"/>
  <c r="R1521" i="5"/>
  <c r="Q1521" i="5"/>
  <c r="N1521" i="5"/>
  <c r="O1521" i="5" s="1"/>
  <c r="P1521" i="5" s="1"/>
  <c r="O1520" i="5"/>
  <c r="N1520" i="5"/>
  <c r="O1519" i="5"/>
  <c r="N1519" i="5"/>
  <c r="P1518" i="5"/>
  <c r="O1518" i="5"/>
  <c r="N1518" i="5"/>
  <c r="Q1517" i="5"/>
  <c r="N1517" i="5"/>
  <c r="O1517" i="5" s="1"/>
  <c r="P1517" i="5" s="1"/>
  <c r="P1516" i="5"/>
  <c r="Q1516" i="5" s="1"/>
  <c r="O1516" i="5"/>
  <c r="N1516" i="5"/>
  <c r="N1515" i="5"/>
  <c r="O1515" i="5" s="1"/>
  <c r="P1514" i="5"/>
  <c r="O1514" i="5"/>
  <c r="Q1514" i="5" s="1"/>
  <c r="N1514" i="5"/>
  <c r="N1513" i="5"/>
  <c r="O1513" i="5" s="1"/>
  <c r="O1512" i="5"/>
  <c r="N1512" i="5"/>
  <c r="O1511" i="5"/>
  <c r="N1511" i="5"/>
  <c r="P1510" i="5"/>
  <c r="O1510" i="5"/>
  <c r="N1510" i="5"/>
  <c r="Q1509" i="5"/>
  <c r="R1509" i="5" s="1"/>
  <c r="N1509" i="5"/>
  <c r="O1509" i="5" s="1"/>
  <c r="P1509" i="5" s="1"/>
  <c r="Q1508" i="5"/>
  <c r="P1508" i="5"/>
  <c r="O1508" i="5"/>
  <c r="N1508" i="5"/>
  <c r="O1507" i="5"/>
  <c r="N1507" i="5"/>
  <c r="P1506" i="5"/>
  <c r="O1506" i="5"/>
  <c r="N1506" i="5"/>
  <c r="N1505" i="5"/>
  <c r="O1505" i="5" s="1"/>
  <c r="P1504" i="5"/>
  <c r="O1504" i="5"/>
  <c r="N1504" i="5"/>
  <c r="N1503" i="5"/>
  <c r="O1503" i="5" s="1"/>
  <c r="P1502" i="5"/>
  <c r="O1502" i="5"/>
  <c r="Q1502" i="5" s="1"/>
  <c r="N1502" i="5"/>
  <c r="N1501" i="5"/>
  <c r="O1501" i="5" s="1"/>
  <c r="O1500" i="5"/>
  <c r="N1500" i="5"/>
  <c r="O1499" i="5"/>
  <c r="N1499" i="5"/>
  <c r="P1498" i="5"/>
  <c r="O1498" i="5"/>
  <c r="N1498" i="5"/>
  <c r="Q1497" i="5"/>
  <c r="R1497" i="5" s="1"/>
  <c r="N1497" i="5"/>
  <c r="O1497" i="5" s="1"/>
  <c r="P1497" i="5" s="1"/>
  <c r="Q1496" i="5"/>
  <c r="P1496" i="5"/>
  <c r="O1496" i="5"/>
  <c r="N1496" i="5"/>
  <c r="N1495" i="5"/>
  <c r="O1495" i="5" s="1"/>
  <c r="P1494" i="5"/>
  <c r="O1494" i="5"/>
  <c r="N1494" i="5"/>
  <c r="N1493" i="5"/>
  <c r="O1493" i="5" s="1"/>
  <c r="P1493" i="5" s="1"/>
  <c r="P1492" i="5"/>
  <c r="O1492" i="5"/>
  <c r="N1492" i="5"/>
  <c r="O1491" i="5"/>
  <c r="N1491" i="5"/>
  <c r="P1490" i="5"/>
  <c r="O1490" i="5"/>
  <c r="Q1490" i="5" s="1"/>
  <c r="N1490" i="5"/>
  <c r="R1489" i="5"/>
  <c r="Q1489" i="5"/>
  <c r="N1489" i="5"/>
  <c r="O1489" i="5" s="1"/>
  <c r="P1489" i="5" s="1"/>
  <c r="O1488" i="5"/>
  <c r="N1488" i="5"/>
  <c r="O1487" i="5"/>
  <c r="N1487" i="5"/>
  <c r="P1486" i="5"/>
  <c r="O1486" i="5"/>
  <c r="N1486" i="5"/>
  <c r="Q1485" i="5"/>
  <c r="N1485" i="5"/>
  <c r="O1485" i="5" s="1"/>
  <c r="P1485" i="5" s="1"/>
  <c r="P1484" i="5"/>
  <c r="Q1484" i="5" s="1"/>
  <c r="O1484" i="5"/>
  <c r="N1484" i="5"/>
  <c r="N1483" i="5"/>
  <c r="O1483" i="5" s="1"/>
  <c r="P1482" i="5"/>
  <c r="O1482" i="5"/>
  <c r="Q1482" i="5" s="1"/>
  <c r="N1482" i="5"/>
  <c r="N1481" i="5"/>
  <c r="O1481" i="5" s="1"/>
  <c r="O1480" i="5"/>
  <c r="N1480" i="5"/>
  <c r="O1479" i="5"/>
  <c r="N1479" i="5"/>
  <c r="P1478" i="5"/>
  <c r="O1478" i="5"/>
  <c r="N1478" i="5"/>
  <c r="R1477" i="5"/>
  <c r="Q1477" i="5"/>
  <c r="N1477" i="5"/>
  <c r="O1477" i="5" s="1"/>
  <c r="P1477" i="5" s="1"/>
  <c r="Q1476" i="5"/>
  <c r="P1476" i="5"/>
  <c r="O1476" i="5"/>
  <c r="N1476" i="5"/>
  <c r="N1475" i="5"/>
  <c r="O1475" i="5" s="1"/>
  <c r="P1474" i="5"/>
  <c r="O1474" i="5"/>
  <c r="N1474" i="5"/>
  <c r="N1473" i="5"/>
  <c r="O1473" i="5" s="1"/>
  <c r="P1472" i="5"/>
  <c r="O1472" i="5"/>
  <c r="N1472" i="5"/>
  <c r="N1471" i="5"/>
  <c r="O1471" i="5" s="1"/>
  <c r="P1470" i="5"/>
  <c r="O1470" i="5"/>
  <c r="Q1470" i="5" s="1"/>
  <c r="N1470" i="5"/>
  <c r="N1469" i="5"/>
  <c r="O1469" i="5" s="1"/>
  <c r="O1468" i="5"/>
  <c r="N1468" i="5"/>
  <c r="O1467" i="5"/>
  <c r="N1467" i="5"/>
  <c r="P1466" i="5"/>
  <c r="O1466" i="5"/>
  <c r="N1466" i="5"/>
  <c r="Q1465" i="5"/>
  <c r="R1465" i="5" s="1"/>
  <c r="N1465" i="5"/>
  <c r="O1465" i="5" s="1"/>
  <c r="P1465" i="5" s="1"/>
  <c r="P1464" i="5"/>
  <c r="Q1464" i="5" s="1"/>
  <c r="O1464" i="5"/>
  <c r="N1464" i="5"/>
  <c r="N1463" i="5"/>
  <c r="O1463" i="5" s="1"/>
  <c r="P1462" i="5"/>
  <c r="O1462" i="5"/>
  <c r="Q1462" i="5" s="1"/>
  <c r="N1462" i="5"/>
  <c r="N1461" i="5"/>
  <c r="O1461" i="5" s="1"/>
  <c r="P1461" i="5" s="1"/>
  <c r="P1460" i="5"/>
  <c r="O1460" i="5"/>
  <c r="N1460" i="5"/>
  <c r="O1459" i="5"/>
  <c r="N1459" i="5"/>
  <c r="P1458" i="5"/>
  <c r="O1458" i="5"/>
  <c r="Q1458" i="5" s="1"/>
  <c r="N1458" i="5"/>
  <c r="N1457" i="5"/>
  <c r="O1457" i="5" s="1"/>
  <c r="P1457" i="5" s="1"/>
  <c r="Q1457" i="5" s="1"/>
  <c r="R1457" i="5" s="1"/>
  <c r="O1456" i="5"/>
  <c r="N1456" i="5"/>
  <c r="O1455" i="5"/>
  <c r="N1455" i="5"/>
  <c r="P1454" i="5"/>
  <c r="O1454" i="5"/>
  <c r="N1454" i="5"/>
  <c r="Q1453" i="5"/>
  <c r="N1453" i="5"/>
  <c r="O1453" i="5" s="1"/>
  <c r="P1453" i="5" s="1"/>
  <c r="P1452" i="5"/>
  <c r="Q1452" i="5" s="1"/>
  <c r="O1452" i="5"/>
  <c r="N1452" i="5"/>
  <c r="N1451" i="5"/>
  <c r="O1451" i="5" s="1"/>
  <c r="P1450" i="5"/>
  <c r="O1450" i="5"/>
  <c r="Q1450" i="5" s="1"/>
  <c r="N1450" i="5"/>
  <c r="N1449" i="5"/>
  <c r="O1449" i="5" s="1"/>
  <c r="O1448" i="5"/>
  <c r="N1448" i="5"/>
  <c r="O1447" i="5"/>
  <c r="N1447" i="5"/>
  <c r="P1446" i="5"/>
  <c r="O1446" i="5"/>
  <c r="N1446" i="5"/>
  <c r="Q1445" i="5"/>
  <c r="R1445" i="5" s="1"/>
  <c r="N1445" i="5"/>
  <c r="O1445" i="5" s="1"/>
  <c r="P1445" i="5" s="1"/>
  <c r="Q1444" i="5"/>
  <c r="P1444" i="5"/>
  <c r="O1444" i="5"/>
  <c r="N1444" i="5"/>
  <c r="O1443" i="5"/>
  <c r="N1443" i="5"/>
  <c r="P1442" i="5"/>
  <c r="O1442" i="5"/>
  <c r="N1442" i="5"/>
  <c r="N1441" i="5"/>
  <c r="O1441" i="5" s="1"/>
  <c r="P1440" i="5"/>
  <c r="O1440" i="5"/>
  <c r="N1440" i="5"/>
  <c r="N1439" i="5"/>
  <c r="O1439" i="5" s="1"/>
  <c r="P1438" i="5"/>
  <c r="O1438" i="5"/>
  <c r="Q1438" i="5" s="1"/>
  <c r="N1438" i="5"/>
  <c r="N1437" i="5"/>
  <c r="O1437" i="5" s="1"/>
  <c r="O1436" i="5"/>
  <c r="N1436" i="5"/>
  <c r="O1435" i="5"/>
  <c r="N1435" i="5"/>
  <c r="P1434" i="5"/>
  <c r="O1434" i="5"/>
  <c r="N1434" i="5"/>
  <c r="Q1433" i="5"/>
  <c r="R1433" i="5" s="1"/>
  <c r="N1433" i="5"/>
  <c r="O1433" i="5" s="1"/>
  <c r="P1433" i="5" s="1"/>
  <c r="P1432" i="5"/>
  <c r="Q1432" i="5" s="1"/>
  <c r="O1432" i="5"/>
  <c r="N1432" i="5"/>
  <c r="N1431" i="5"/>
  <c r="O1431" i="5" s="1"/>
  <c r="P1430" i="5"/>
  <c r="O1430" i="5"/>
  <c r="N1430" i="5"/>
  <c r="N1429" i="5"/>
  <c r="O1429" i="5" s="1"/>
  <c r="P1429" i="5" s="1"/>
  <c r="P1428" i="5"/>
  <c r="O1428" i="5"/>
  <c r="N1428" i="5"/>
  <c r="N1427" i="5"/>
  <c r="O1427" i="5" s="1"/>
  <c r="P1426" i="5"/>
  <c r="O1426" i="5"/>
  <c r="Q1426" i="5" s="1"/>
  <c r="N1426" i="5"/>
  <c r="N1425" i="5"/>
  <c r="O1425" i="5" s="1"/>
  <c r="P1425" i="5" s="1"/>
  <c r="O1424" i="5"/>
  <c r="N1424" i="5"/>
  <c r="O1423" i="5"/>
  <c r="N1423" i="5"/>
  <c r="P1422" i="5"/>
  <c r="O1422" i="5"/>
  <c r="Q1422" i="5" s="1"/>
  <c r="R1422" i="5" s="1"/>
  <c r="N1422" i="5"/>
  <c r="N1421" i="5"/>
  <c r="O1421" i="5" s="1"/>
  <c r="P1420" i="5"/>
  <c r="O1420" i="5"/>
  <c r="N1420" i="5"/>
  <c r="N1419" i="5"/>
  <c r="O1419" i="5" s="1"/>
  <c r="P1418" i="5"/>
  <c r="O1418" i="5"/>
  <c r="N1418" i="5"/>
  <c r="P1417" i="5"/>
  <c r="N1417" i="5"/>
  <c r="O1417" i="5" s="1"/>
  <c r="P1416" i="5"/>
  <c r="Q1416" i="5" s="1"/>
  <c r="N1416" i="5"/>
  <c r="O1416" i="5" s="1"/>
  <c r="N1415" i="5"/>
  <c r="O1415" i="5" s="1"/>
  <c r="P1414" i="5"/>
  <c r="O1414" i="5"/>
  <c r="N1414" i="5"/>
  <c r="N1413" i="5"/>
  <c r="O1413" i="5" s="1"/>
  <c r="O1412" i="5"/>
  <c r="N1412" i="5"/>
  <c r="O1411" i="5"/>
  <c r="N1411" i="5"/>
  <c r="R1410" i="5"/>
  <c r="P1410" i="5"/>
  <c r="O1410" i="5"/>
  <c r="Q1410" i="5" s="1"/>
  <c r="N1410" i="5"/>
  <c r="N1409" i="5"/>
  <c r="O1409" i="5" s="1"/>
  <c r="P1408" i="5"/>
  <c r="N1408" i="5"/>
  <c r="O1408" i="5" s="1"/>
  <c r="N1407" i="5"/>
  <c r="O1407" i="5" s="1"/>
  <c r="P1406" i="5"/>
  <c r="O1406" i="5"/>
  <c r="N1406" i="5"/>
  <c r="Q1405" i="5"/>
  <c r="P1405" i="5"/>
  <c r="N1405" i="5"/>
  <c r="O1405" i="5" s="1"/>
  <c r="N1404" i="5"/>
  <c r="O1404" i="5" s="1"/>
  <c r="O1403" i="5"/>
  <c r="N1403" i="5"/>
  <c r="R1402" i="5"/>
  <c r="P1402" i="5"/>
  <c r="O1402" i="5"/>
  <c r="Q1402" i="5" s="1"/>
  <c r="N1402" i="5"/>
  <c r="N1401" i="5"/>
  <c r="O1401" i="5" s="1"/>
  <c r="P1401" i="5" s="1"/>
  <c r="O1400" i="5"/>
  <c r="N1400" i="5"/>
  <c r="O1399" i="5"/>
  <c r="N1399" i="5"/>
  <c r="P1398" i="5"/>
  <c r="R1398" i="5" s="1"/>
  <c r="O1398" i="5"/>
  <c r="Q1398" i="5" s="1"/>
  <c r="N1398" i="5"/>
  <c r="P1397" i="5"/>
  <c r="N1397" i="5"/>
  <c r="O1397" i="5" s="1"/>
  <c r="N1396" i="5"/>
  <c r="O1396" i="5" s="1"/>
  <c r="N1395" i="5"/>
  <c r="O1395" i="5" s="1"/>
  <c r="P1394" i="5"/>
  <c r="O1394" i="5"/>
  <c r="N1394" i="5"/>
  <c r="N1393" i="5"/>
  <c r="O1393" i="5" s="1"/>
  <c r="P1393" i="5" s="1"/>
  <c r="Q1393" i="5" s="1"/>
  <c r="N1392" i="5"/>
  <c r="O1392" i="5" s="1"/>
  <c r="O1391" i="5"/>
  <c r="N1391" i="5"/>
  <c r="P1390" i="5"/>
  <c r="O1390" i="5"/>
  <c r="Q1390" i="5" s="1"/>
  <c r="R1390" i="5" s="1"/>
  <c r="N1390" i="5"/>
  <c r="N1389" i="5"/>
  <c r="O1389" i="5" s="1"/>
  <c r="P1388" i="5"/>
  <c r="O1388" i="5"/>
  <c r="N1388" i="5"/>
  <c r="N1387" i="5"/>
  <c r="O1387" i="5" s="1"/>
  <c r="P1386" i="5"/>
  <c r="O1386" i="5"/>
  <c r="Q1386" i="5" s="1"/>
  <c r="N1386" i="5"/>
  <c r="P1385" i="5"/>
  <c r="N1385" i="5"/>
  <c r="O1385" i="5" s="1"/>
  <c r="Q1384" i="5"/>
  <c r="P1384" i="5"/>
  <c r="N1384" i="5"/>
  <c r="O1384" i="5" s="1"/>
  <c r="N1383" i="5"/>
  <c r="O1383" i="5" s="1"/>
  <c r="P1382" i="5"/>
  <c r="O1382" i="5"/>
  <c r="N1382" i="5"/>
  <c r="N1381" i="5"/>
  <c r="O1381" i="5" s="1"/>
  <c r="O1380" i="5"/>
  <c r="N1380" i="5"/>
  <c r="O1379" i="5"/>
  <c r="N1379" i="5"/>
  <c r="P1378" i="5"/>
  <c r="O1378" i="5"/>
  <c r="Q1378" i="5" s="1"/>
  <c r="R1378" i="5" s="1"/>
  <c r="N1378" i="5"/>
  <c r="P1377" i="5"/>
  <c r="N1377" i="5"/>
  <c r="O1377" i="5" s="1"/>
  <c r="P1376" i="5"/>
  <c r="N1376" i="5"/>
  <c r="O1376" i="5" s="1"/>
  <c r="N1375" i="5"/>
  <c r="O1375" i="5" s="1"/>
  <c r="P1374" i="5"/>
  <c r="O1374" i="5"/>
  <c r="N1374" i="5"/>
  <c r="P1373" i="5"/>
  <c r="N1373" i="5"/>
  <c r="O1373" i="5" s="1"/>
  <c r="N1372" i="5"/>
  <c r="O1372" i="5" s="1"/>
  <c r="O1371" i="5"/>
  <c r="N1371" i="5"/>
  <c r="P1370" i="5"/>
  <c r="O1370" i="5"/>
  <c r="N1370" i="5"/>
  <c r="N1369" i="5"/>
  <c r="O1369" i="5" s="1"/>
  <c r="O1368" i="5"/>
  <c r="N1368" i="5"/>
  <c r="O1367" i="5"/>
  <c r="N1367" i="5"/>
  <c r="P1366" i="5"/>
  <c r="O1366" i="5"/>
  <c r="Q1366" i="5" s="1"/>
  <c r="R1366" i="5" s="1"/>
  <c r="N1366" i="5"/>
  <c r="P1365" i="5"/>
  <c r="N1365" i="5"/>
  <c r="O1365" i="5" s="1"/>
  <c r="N1364" i="5"/>
  <c r="O1364" i="5" s="1"/>
  <c r="N1363" i="5"/>
  <c r="O1363" i="5" s="1"/>
  <c r="P1362" i="5"/>
  <c r="O1362" i="5"/>
  <c r="N1362" i="5"/>
  <c r="Q1361" i="5"/>
  <c r="N1361" i="5"/>
  <c r="O1361" i="5" s="1"/>
  <c r="P1361" i="5" s="1"/>
  <c r="O1360" i="5"/>
  <c r="N1360" i="5"/>
  <c r="O1359" i="5"/>
  <c r="N1359" i="5"/>
  <c r="P1358" i="5"/>
  <c r="O1358" i="5"/>
  <c r="Q1358" i="5" s="1"/>
  <c r="R1358" i="5" s="1"/>
  <c r="N1358" i="5"/>
  <c r="N1357" i="5"/>
  <c r="O1357" i="5" s="1"/>
  <c r="P1356" i="5"/>
  <c r="O1356" i="5"/>
  <c r="N1356" i="5"/>
  <c r="N1355" i="5"/>
  <c r="O1355" i="5" s="1"/>
  <c r="P1354" i="5"/>
  <c r="O1354" i="5"/>
  <c r="N1354" i="5"/>
  <c r="S1353" i="5"/>
  <c r="P1353" i="5"/>
  <c r="N1353" i="5"/>
  <c r="O1353" i="5" s="1"/>
  <c r="P1352" i="5"/>
  <c r="Q1352" i="5" s="1"/>
  <c r="N1352" i="5"/>
  <c r="O1352" i="5" s="1"/>
  <c r="O1351" i="5"/>
  <c r="P1351" i="5" s="1"/>
  <c r="N1351" i="5"/>
  <c r="O1350" i="5"/>
  <c r="N1350" i="5"/>
  <c r="P1349" i="5"/>
  <c r="N1349" i="5"/>
  <c r="O1349" i="5" s="1"/>
  <c r="N1348" i="5"/>
  <c r="O1348" i="5" s="1"/>
  <c r="O1347" i="5"/>
  <c r="N1347" i="5"/>
  <c r="O1346" i="5"/>
  <c r="N1346" i="5"/>
  <c r="P1345" i="5"/>
  <c r="N1345" i="5"/>
  <c r="O1345" i="5" s="1"/>
  <c r="O1344" i="5"/>
  <c r="N1344" i="5"/>
  <c r="N1343" i="5"/>
  <c r="O1343" i="5" s="1"/>
  <c r="O1342" i="5"/>
  <c r="N1342" i="5"/>
  <c r="P1341" i="5"/>
  <c r="N1341" i="5"/>
  <c r="O1341" i="5" s="1"/>
  <c r="O1340" i="5"/>
  <c r="N1340" i="5"/>
  <c r="N1339" i="5"/>
  <c r="O1339" i="5" s="1"/>
  <c r="P1338" i="5"/>
  <c r="O1338" i="5"/>
  <c r="N1338" i="5"/>
  <c r="Q1337" i="5"/>
  <c r="P1337" i="5"/>
  <c r="N1337" i="5"/>
  <c r="O1337" i="5" s="1"/>
  <c r="O1336" i="5"/>
  <c r="N1336" i="5"/>
  <c r="Q1335" i="5"/>
  <c r="R1335" i="5" s="1"/>
  <c r="N1335" i="5"/>
  <c r="O1335" i="5" s="1"/>
  <c r="P1335" i="5" s="1"/>
  <c r="P1334" i="5"/>
  <c r="O1334" i="5"/>
  <c r="N1334" i="5"/>
  <c r="Q1333" i="5"/>
  <c r="N1333" i="5"/>
  <c r="O1333" i="5" s="1"/>
  <c r="P1333" i="5" s="1"/>
  <c r="P1332" i="5"/>
  <c r="O1332" i="5"/>
  <c r="N1332" i="5"/>
  <c r="N1331" i="5"/>
  <c r="O1331" i="5" s="1"/>
  <c r="P1330" i="5"/>
  <c r="O1330" i="5"/>
  <c r="N1330" i="5"/>
  <c r="N1329" i="5"/>
  <c r="O1329" i="5" s="1"/>
  <c r="P1328" i="5"/>
  <c r="N1328" i="5"/>
  <c r="O1328" i="5" s="1"/>
  <c r="N1327" i="5"/>
  <c r="O1327" i="5" s="1"/>
  <c r="O1326" i="5"/>
  <c r="N1326" i="5"/>
  <c r="N1325" i="5"/>
  <c r="O1325" i="5" s="1"/>
  <c r="N1324" i="5"/>
  <c r="O1324" i="5" s="1"/>
  <c r="O1323" i="5"/>
  <c r="N1323" i="5"/>
  <c r="O1322" i="5"/>
  <c r="N1322" i="5"/>
  <c r="N1321" i="5"/>
  <c r="O1321" i="5" s="1"/>
  <c r="P1320" i="5"/>
  <c r="N1320" i="5"/>
  <c r="O1320" i="5" s="1"/>
  <c r="Q1320" i="5" s="1"/>
  <c r="O1319" i="5"/>
  <c r="P1319" i="5" s="1"/>
  <c r="N1319" i="5"/>
  <c r="O1318" i="5"/>
  <c r="N1318" i="5"/>
  <c r="P1317" i="5"/>
  <c r="N1317" i="5"/>
  <c r="O1317" i="5" s="1"/>
  <c r="N1316" i="5"/>
  <c r="O1316" i="5" s="1"/>
  <c r="O1315" i="5"/>
  <c r="N1315" i="5"/>
  <c r="O1314" i="5"/>
  <c r="N1314" i="5"/>
  <c r="P1313" i="5"/>
  <c r="N1313" i="5"/>
  <c r="O1313" i="5" s="1"/>
  <c r="Q1313" i="5" s="1"/>
  <c r="R1313" i="5" s="1"/>
  <c r="P1312" i="5"/>
  <c r="O1312" i="5"/>
  <c r="N1312" i="5"/>
  <c r="O1311" i="5"/>
  <c r="N1311" i="5"/>
  <c r="O1310" i="5"/>
  <c r="N1310" i="5"/>
  <c r="P1309" i="5"/>
  <c r="N1309" i="5"/>
  <c r="O1309" i="5" s="1"/>
  <c r="O1308" i="5"/>
  <c r="N1308" i="5"/>
  <c r="R1307" i="5"/>
  <c r="Q1307" i="5"/>
  <c r="O1307" i="5"/>
  <c r="P1307" i="5" s="1"/>
  <c r="N1307" i="5"/>
  <c r="O1306" i="5"/>
  <c r="N1306" i="5"/>
  <c r="N1305" i="5"/>
  <c r="O1305" i="5" s="1"/>
  <c r="Q1304" i="5"/>
  <c r="R1304" i="5" s="1"/>
  <c r="O1304" i="5"/>
  <c r="P1304" i="5" s="1"/>
  <c r="N1304" i="5"/>
  <c r="O1303" i="5"/>
  <c r="N1303" i="5"/>
  <c r="N1302" i="5"/>
  <c r="O1302" i="5" s="1"/>
  <c r="R1301" i="5"/>
  <c r="Q1301" i="5"/>
  <c r="N1301" i="5"/>
  <c r="O1301" i="5" s="1"/>
  <c r="P1301" i="5" s="1"/>
  <c r="O1300" i="5"/>
  <c r="N1300" i="5"/>
  <c r="N1299" i="5"/>
  <c r="O1299" i="5" s="1"/>
  <c r="N1298" i="5"/>
  <c r="O1298" i="5" s="1"/>
  <c r="N1297" i="5"/>
  <c r="O1297" i="5" s="1"/>
  <c r="N1296" i="5"/>
  <c r="O1296" i="5" s="1"/>
  <c r="N1295" i="5"/>
  <c r="O1295" i="5" s="1"/>
  <c r="N1294" i="5"/>
  <c r="O1294" i="5" s="1"/>
  <c r="Q1293" i="5"/>
  <c r="P1293" i="5"/>
  <c r="N1293" i="5"/>
  <c r="O1293" i="5" s="1"/>
  <c r="N1292" i="5"/>
  <c r="O1292" i="5" s="1"/>
  <c r="N1291" i="5"/>
  <c r="O1291" i="5" s="1"/>
  <c r="P1290" i="5"/>
  <c r="O1290" i="5"/>
  <c r="N1290" i="5"/>
  <c r="Q1289" i="5"/>
  <c r="P1289" i="5"/>
  <c r="N1289" i="5"/>
  <c r="O1289" i="5" s="1"/>
  <c r="N1288" i="5"/>
  <c r="O1288" i="5" s="1"/>
  <c r="P1287" i="5"/>
  <c r="O1287" i="5"/>
  <c r="N1287" i="5"/>
  <c r="O1286" i="5"/>
  <c r="N1286" i="5"/>
  <c r="P1285" i="5"/>
  <c r="N1285" i="5"/>
  <c r="O1285" i="5" s="1"/>
  <c r="N1284" i="5"/>
  <c r="O1284" i="5" s="1"/>
  <c r="P1283" i="5"/>
  <c r="O1283" i="5"/>
  <c r="N1283" i="5"/>
  <c r="O1282" i="5"/>
  <c r="N1282" i="5"/>
  <c r="P1281" i="5"/>
  <c r="N1281" i="5"/>
  <c r="O1281" i="5" s="1"/>
  <c r="P1280" i="5"/>
  <c r="O1280" i="5"/>
  <c r="N1280" i="5"/>
  <c r="O1279" i="5"/>
  <c r="N1279" i="5"/>
  <c r="O1278" i="5"/>
  <c r="N1278" i="5"/>
  <c r="P1277" i="5"/>
  <c r="N1277" i="5"/>
  <c r="O1277" i="5" s="1"/>
  <c r="O1276" i="5"/>
  <c r="N1276" i="5"/>
  <c r="Q1275" i="5"/>
  <c r="O1275" i="5"/>
  <c r="P1275" i="5" s="1"/>
  <c r="N1275" i="5"/>
  <c r="O1274" i="5"/>
  <c r="N1274" i="5"/>
  <c r="N1273" i="5"/>
  <c r="O1273" i="5" s="1"/>
  <c r="Q1272" i="5"/>
  <c r="O1272" i="5"/>
  <c r="P1272" i="5" s="1"/>
  <c r="N1272" i="5"/>
  <c r="O1271" i="5"/>
  <c r="N1271" i="5"/>
  <c r="N1270" i="5"/>
  <c r="O1270" i="5" s="1"/>
  <c r="Q1269" i="5"/>
  <c r="O1269" i="5"/>
  <c r="P1269" i="5" s="1"/>
  <c r="N1269" i="5"/>
  <c r="P1268" i="5"/>
  <c r="O1268" i="5"/>
  <c r="N1268" i="5"/>
  <c r="N1267" i="5"/>
  <c r="O1267" i="5" s="1"/>
  <c r="N1266" i="5"/>
  <c r="O1266" i="5" s="1"/>
  <c r="O1265" i="5"/>
  <c r="N1265" i="5"/>
  <c r="O1264" i="5"/>
  <c r="N1264" i="5"/>
  <c r="N1263" i="5"/>
  <c r="O1263" i="5" s="1"/>
  <c r="N1262" i="5"/>
  <c r="O1262" i="5" s="1"/>
  <c r="Q1261" i="5"/>
  <c r="O1261" i="5"/>
  <c r="P1261" i="5" s="1"/>
  <c r="N1261" i="5"/>
  <c r="P1260" i="5"/>
  <c r="O1260" i="5"/>
  <c r="N1260" i="5"/>
  <c r="N1259" i="5"/>
  <c r="O1259" i="5" s="1"/>
  <c r="N1258" i="5"/>
  <c r="O1258" i="5" s="1"/>
  <c r="O1257" i="5"/>
  <c r="N1257" i="5"/>
  <c r="O1256" i="5"/>
  <c r="N1256" i="5"/>
  <c r="N1255" i="5"/>
  <c r="O1255" i="5" s="1"/>
  <c r="N1254" i="5"/>
  <c r="O1254" i="5" s="1"/>
  <c r="Q1253" i="5"/>
  <c r="O1253" i="5"/>
  <c r="P1253" i="5" s="1"/>
  <c r="N1253" i="5"/>
  <c r="P1252" i="5"/>
  <c r="O1252" i="5"/>
  <c r="N1252" i="5"/>
  <c r="N1251" i="5"/>
  <c r="O1251" i="5" s="1"/>
  <c r="N1250" i="5"/>
  <c r="O1250" i="5" s="1"/>
  <c r="O1249" i="5"/>
  <c r="N1249" i="5"/>
  <c r="O1248" i="5"/>
  <c r="N1248" i="5"/>
  <c r="N1247" i="5"/>
  <c r="O1247" i="5" s="1"/>
  <c r="N1246" i="5"/>
  <c r="O1246" i="5" s="1"/>
  <c r="Q1245" i="5"/>
  <c r="O1245" i="5"/>
  <c r="P1245" i="5" s="1"/>
  <c r="N1245" i="5"/>
  <c r="P1244" i="5"/>
  <c r="O1244" i="5"/>
  <c r="N1244" i="5"/>
  <c r="N1243" i="5"/>
  <c r="O1243" i="5" s="1"/>
  <c r="N1242" i="5"/>
  <c r="O1242" i="5" s="1"/>
  <c r="O1241" i="5"/>
  <c r="N1241" i="5"/>
  <c r="O1240" i="5"/>
  <c r="N1240" i="5"/>
  <c r="N1239" i="5"/>
  <c r="O1239" i="5" s="1"/>
  <c r="N1238" i="5"/>
  <c r="O1238" i="5" s="1"/>
  <c r="Q1237" i="5"/>
  <c r="O1237" i="5"/>
  <c r="P1237" i="5" s="1"/>
  <c r="N1237" i="5"/>
  <c r="P1236" i="5"/>
  <c r="O1236" i="5"/>
  <c r="N1236" i="5"/>
  <c r="N1235" i="5"/>
  <c r="O1235" i="5" s="1"/>
  <c r="N1234" i="5"/>
  <c r="O1234" i="5" s="1"/>
  <c r="O1233" i="5"/>
  <c r="N1233" i="5"/>
  <c r="O1232" i="5"/>
  <c r="N1232" i="5"/>
  <c r="N1231" i="5"/>
  <c r="O1231" i="5" s="1"/>
  <c r="N1230" i="5"/>
  <c r="O1230" i="5" s="1"/>
  <c r="Q1229" i="5"/>
  <c r="O1229" i="5"/>
  <c r="P1229" i="5" s="1"/>
  <c r="N1229" i="5"/>
  <c r="P1228" i="5"/>
  <c r="O1228" i="5"/>
  <c r="N1228" i="5"/>
  <c r="N1227" i="5"/>
  <c r="O1227" i="5" s="1"/>
  <c r="N1226" i="5"/>
  <c r="O1226" i="5" s="1"/>
  <c r="O1225" i="5"/>
  <c r="N1225" i="5"/>
  <c r="O1224" i="5"/>
  <c r="N1224" i="5"/>
  <c r="N1223" i="5"/>
  <c r="O1223" i="5" s="1"/>
  <c r="N1222" i="5"/>
  <c r="O1222" i="5" s="1"/>
  <c r="Q1221" i="5"/>
  <c r="O1221" i="5"/>
  <c r="P1221" i="5" s="1"/>
  <c r="N1221" i="5"/>
  <c r="P1220" i="5"/>
  <c r="O1220" i="5"/>
  <c r="N1220" i="5"/>
  <c r="N1219" i="5"/>
  <c r="O1219" i="5" s="1"/>
  <c r="N1218" i="5"/>
  <c r="O1218" i="5" s="1"/>
  <c r="O1217" i="5"/>
  <c r="N1217" i="5"/>
  <c r="O1216" i="5"/>
  <c r="N1216" i="5"/>
  <c r="N1215" i="5"/>
  <c r="O1215" i="5" s="1"/>
  <c r="N1214" i="5"/>
  <c r="O1214" i="5" s="1"/>
  <c r="Q1213" i="5"/>
  <c r="O1213" i="5"/>
  <c r="P1213" i="5" s="1"/>
  <c r="N1213" i="5"/>
  <c r="P1212" i="5"/>
  <c r="O1212" i="5"/>
  <c r="N1212" i="5"/>
  <c r="N1211" i="5"/>
  <c r="O1211" i="5" s="1"/>
  <c r="N1210" i="5"/>
  <c r="O1210" i="5" s="1"/>
  <c r="O1209" i="5"/>
  <c r="N1209" i="5"/>
  <c r="O1208" i="5"/>
  <c r="N1208" i="5"/>
  <c r="N1207" i="5"/>
  <c r="O1207" i="5" s="1"/>
  <c r="N1206" i="5"/>
  <c r="O1206" i="5" s="1"/>
  <c r="Q1205" i="5"/>
  <c r="O1205" i="5"/>
  <c r="P1205" i="5" s="1"/>
  <c r="N1205" i="5"/>
  <c r="P1204" i="5"/>
  <c r="O1204" i="5"/>
  <c r="N1204" i="5"/>
  <c r="N1203" i="5"/>
  <c r="O1203" i="5" s="1"/>
  <c r="N1202" i="5"/>
  <c r="O1202" i="5" s="1"/>
  <c r="O1201" i="5"/>
  <c r="N1201" i="5"/>
  <c r="O1200" i="5"/>
  <c r="N1200" i="5"/>
  <c r="N1199" i="5"/>
  <c r="O1199" i="5" s="1"/>
  <c r="N1198" i="5"/>
  <c r="O1198" i="5" s="1"/>
  <c r="Q1197" i="5"/>
  <c r="O1197" i="5"/>
  <c r="P1197" i="5" s="1"/>
  <c r="N1197" i="5"/>
  <c r="P1196" i="5"/>
  <c r="O1196" i="5"/>
  <c r="N1196" i="5"/>
  <c r="N1195" i="5"/>
  <c r="O1195" i="5" s="1"/>
  <c r="Q1194" i="5"/>
  <c r="P1194" i="5"/>
  <c r="O1194" i="5"/>
  <c r="R1194" i="5" s="1"/>
  <c r="P1193" i="5"/>
  <c r="O1193" i="5"/>
  <c r="N1192" i="5"/>
  <c r="O1192" i="5" s="1"/>
  <c r="N1191" i="5"/>
  <c r="O1191" i="5" s="1"/>
  <c r="O1190" i="5"/>
  <c r="N1190" i="5"/>
  <c r="P1189" i="5"/>
  <c r="O1189" i="5"/>
  <c r="N1189" i="5"/>
  <c r="N1188" i="5"/>
  <c r="O1188" i="5" s="1"/>
  <c r="N1187" i="5"/>
  <c r="O1187" i="5" s="1"/>
  <c r="R1186" i="5"/>
  <c r="Q1186" i="5"/>
  <c r="O1186" i="5"/>
  <c r="P1186" i="5" s="1"/>
  <c r="N1186" i="5"/>
  <c r="O1185" i="5"/>
  <c r="N1185" i="5"/>
  <c r="N1184" i="5"/>
  <c r="O1184" i="5" s="1"/>
  <c r="N1183" i="5"/>
  <c r="O1183" i="5" s="1"/>
  <c r="O1182" i="5"/>
  <c r="N1182" i="5"/>
  <c r="P1181" i="5"/>
  <c r="O1181" i="5"/>
  <c r="N1181" i="5"/>
  <c r="N1180" i="5"/>
  <c r="O1180" i="5" s="1"/>
  <c r="N1179" i="5"/>
  <c r="O1179" i="5" s="1"/>
  <c r="R1178" i="5"/>
  <c r="Q1178" i="5"/>
  <c r="O1178" i="5"/>
  <c r="P1178" i="5" s="1"/>
  <c r="N1178" i="5"/>
  <c r="O1177" i="5"/>
  <c r="N1177" i="5"/>
  <c r="N1176" i="5"/>
  <c r="O1176" i="5" s="1"/>
  <c r="N1175" i="5"/>
  <c r="O1175" i="5" s="1"/>
  <c r="O1174" i="5"/>
  <c r="N1174" i="5"/>
  <c r="P1173" i="5"/>
  <c r="O1173" i="5"/>
  <c r="N1173" i="5"/>
  <c r="N1172" i="5"/>
  <c r="O1172" i="5" s="1"/>
  <c r="N1171" i="5"/>
  <c r="O1171" i="5" s="1"/>
  <c r="R1170" i="5"/>
  <c r="Q1170" i="5"/>
  <c r="O1170" i="5"/>
  <c r="P1170" i="5" s="1"/>
  <c r="N1170" i="5"/>
  <c r="O1169" i="5"/>
  <c r="N1169" i="5"/>
  <c r="N1168" i="5"/>
  <c r="O1168" i="5" s="1"/>
  <c r="N1167" i="5"/>
  <c r="O1167" i="5" s="1"/>
  <c r="O1166" i="5"/>
  <c r="N1166" i="5"/>
  <c r="P1165" i="5"/>
  <c r="O1165" i="5"/>
  <c r="N1165" i="5"/>
  <c r="N1164" i="5"/>
  <c r="O1164" i="5" s="1"/>
  <c r="N1163" i="5"/>
  <c r="O1163" i="5" s="1"/>
  <c r="R1162" i="5"/>
  <c r="Q1162" i="5"/>
  <c r="O1162" i="5"/>
  <c r="P1162" i="5" s="1"/>
  <c r="N1162" i="5"/>
  <c r="O1161" i="5"/>
  <c r="N1161" i="5"/>
  <c r="N1160" i="5"/>
  <c r="O1160" i="5" s="1"/>
  <c r="N1159" i="5"/>
  <c r="O1159" i="5" s="1"/>
  <c r="O1158" i="5"/>
  <c r="N1158" i="5"/>
  <c r="P1157" i="5"/>
  <c r="O1157" i="5"/>
  <c r="N1157" i="5"/>
  <c r="N1156" i="5"/>
  <c r="O1156" i="5" s="1"/>
  <c r="N1155" i="5"/>
  <c r="O1155" i="5" s="1"/>
  <c r="Q1154" i="5"/>
  <c r="O1154" i="5"/>
  <c r="P1154" i="5" s="1"/>
  <c r="N1154" i="5"/>
  <c r="O1153" i="5"/>
  <c r="N1153" i="5"/>
  <c r="P1152" i="5"/>
  <c r="N1152" i="5"/>
  <c r="O1152" i="5" s="1"/>
  <c r="N1151" i="5"/>
  <c r="O1151" i="5" s="1"/>
  <c r="R1150" i="5"/>
  <c r="Q1150" i="5"/>
  <c r="O1150" i="5"/>
  <c r="P1150" i="5" s="1"/>
  <c r="N1150" i="5"/>
  <c r="P1149" i="5"/>
  <c r="O1149" i="5"/>
  <c r="N1149" i="5"/>
  <c r="P1148" i="5"/>
  <c r="N1148" i="5"/>
  <c r="O1148" i="5" s="1"/>
  <c r="N1147" i="5"/>
  <c r="O1147" i="5" s="1"/>
  <c r="O1146" i="5"/>
  <c r="N1146" i="5"/>
  <c r="P1145" i="5"/>
  <c r="O1145" i="5"/>
  <c r="N1145" i="5"/>
  <c r="N1144" i="5"/>
  <c r="O1144" i="5" s="1"/>
  <c r="N1143" i="5"/>
  <c r="O1143" i="5" s="1"/>
  <c r="O1142" i="5"/>
  <c r="N1142" i="5"/>
  <c r="P1141" i="5"/>
  <c r="O1141" i="5"/>
  <c r="N1141" i="5"/>
  <c r="N1140" i="5"/>
  <c r="O1140" i="5" s="1"/>
  <c r="N1139" i="5"/>
  <c r="O1139" i="5" s="1"/>
  <c r="Q1138" i="5"/>
  <c r="O1138" i="5"/>
  <c r="P1138" i="5" s="1"/>
  <c r="N1138" i="5"/>
  <c r="O1137" i="5"/>
  <c r="N1137" i="5"/>
  <c r="P1136" i="5"/>
  <c r="N1136" i="5"/>
  <c r="O1136" i="5" s="1"/>
  <c r="N1135" i="5"/>
  <c r="O1135" i="5" s="1"/>
  <c r="R1134" i="5"/>
  <c r="Q1134" i="5"/>
  <c r="O1134" i="5"/>
  <c r="P1134" i="5" s="1"/>
  <c r="N1134" i="5"/>
  <c r="P1133" i="5"/>
  <c r="O1133" i="5"/>
  <c r="N1133" i="5"/>
  <c r="N1132" i="5"/>
  <c r="O1132" i="5" s="1"/>
  <c r="N1131" i="5"/>
  <c r="O1131" i="5" s="1"/>
  <c r="O1130" i="5"/>
  <c r="N1130" i="5"/>
  <c r="P1129" i="5"/>
  <c r="O1129" i="5"/>
  <c r="N1129" i="5"/>
  <c r="N1128" i="5"/>
  <c r="O1128" i="5" s="1"/>
  <c r="N1127" i="5"/>
  <c r="O1127" i="5" s="1"/>
  <c r="O1126" i="5"/>
  <c r="N1126" i="5"/>
  <c r="O1125" i="5"/>
  <c r="N1125" i="5"/>
  <c r="N1124" i="5"/>
  <c r="O1124" i="5" s="1"/>
  <c r="N1123" i="5"/>
  <c r="O1123" i="5" s="1"/>
  <c r="Q1122" i="5"/>
  <c r="O1122" i="5"/>
  <c r="P1122" i="5" s="1"/>
  <c r="N1122" i="5"/>
  <c r="O1121" i="5"/>
  <c r="N1121" i="5"/>
  <c r="N1120" i="5"/>
  <c r="O1120" i="5" s="1"/>
  <c r="N1119" i="5"/>
  <c r="O1119" i="5" s="1"/>
  <c r="O1118" i="5"/>
  <c r="P1118" i="5" s="1"/>
  <c r="N1118" i="5"/>
  <c r="P1117" i="5"/>
  <c r="O1117" i="5"/>
  <c r="N1117" i="5"/>
  <c r="N1116" i="5"/>
  <c r="O1116" i="5" s="1"/>
  <c r="N1115" i="5"/>
  <c r="O1115" i="5" s="1"/>
  <c r="O1114" i="5"/>
  <c r="N1114" i="5"/>
  <c r="O1113" i="5"/>
  <c r="N1113" i="5"/>
  <c r="N1112" i="5"/>
  <c r="O1112" i="5" s="1"/>
  <c r="N1111" i="5"/>
  <c r="O1111" i="5" s="1"/>
  <c r="O1110" i="5"/>
  <c r="N1110" i="5"/>
  <c r="O1109" i="5"/>
  <c r="N1109" i="5"/>
  <c r="P1108" i="5"/>
  <c r="N1108" i="5"/>
  <c r="O1108" i="5" s="1"/>
  <c r="N1107" i="5"/>
  <c r="O1107" i="5" s="1"/>
  <c r="O1106" i="5"/>
  <c r="P1106" i="5" s="1"/>
  <c r="N1106" i="5"/>
  <c r="O1105" i="5"/>
  <c r="N1105" i="5"/>
  <c r="N1104" i="5"/>
  <c r="O1104" i="5" s="1"/>
  <c r="N1103" i="5"/>
  <c r="O1103" i="5" s="1"/>
  <c r="O1102" i="5"/>
  <c r="P1102" i="5" s="1"/>
  <c r="N1102" i="5"/>
  <c r="P1101" i="5"/>
  <c r="O1101" i="5"/>
  <c r="N1101" i="5"/>
  <c r="N1100" i="5"/>
  <c r="O1100" i="5" s="1"/>
  <c r="N1099" i="5"/>
  <c r="O1099" i="5" s="1"/>
  <c r="O1098" i="5"/>
  <c r="N1098" i="5"/>
  <c r="O1097" i="5"/>
  <c r="N1097" i="5"/>
  <c r="N1096" i="5"/>
  <c r="O1096" i="5" s="1"/>
  <c r="N1095" i="5"/>
  <c r="O1095" i="5" s="1"/>
  <c r="O1094" i="5"/>
  <c r="N1094" i="5"/>
  <c r="O1093" i="5"/>
  <c r="N1093" i="5"/>
  <c r="P1092" i="5"/>
  <c r="N1092" i="5"/>
  <c r="O1092" i="5" s="1"/>
  <c r="N1091" i="5"/>
  <c r="O1091" i="5" s="1"/>
  <c r="O1090" i="5"/>
  <c r="P1090" i="5" s="1"/>
  <c r="N1090" i="5"/>
  <c r="O1089" i="5"/>
  <c r="N1089" i="5"/>
  <c r="N1088" i="5"/>
  <c r="O1088" i="5" s="1"/>
  <c r="N1087" i="5"/>
  <c r="O1087" i="5" s="1"/>
  <c r="O1086" i="5"/>
  <c r="P1086" i="5" s="1"/>
  <c r="N1086" i="5"/>
  <c r="P1085" i="5"/>
  <c r="O1085" i="5"/>
  <c r="N1085" i="5"/>
  <c r="N1084" i="5"/>
  <c r="O1084" i="5" s="1"/>
  <c r="N1083" i="5"/>
  <c r="O1083" i="5" s="1"/>
  <c r="O1082" i="5"/>
  <c r="N1082" i="5"/>
  <c r="O1081" i="5"/>
  <c r="N1081" i="5"/>
  <c r="N1080" i="5"/>
  <c r="O1080" i="5" s="1"/>
  <c r="N1079" i="5"/>
  <c r="O1079" i="5" s="1"/>
  <c r="O1078" i="5"/>
  <c r="N1078" i="5"/>
  <c r="O1077" i="5"/>
  <c r="N1077" i="5"/>
  <c r="P1076" i="5"/>
  <c r="N1076" i="5"/>
  <c r="O1076" i="5" s="1"/>
  <c r="N1075" i="5"/>
  <c r="O1075" i="5" s="1"/>
  <c r="O1074" i="5"/>
  <c r="P1074" i="5" s="1"/>
  <c r="N1074" i="5"/>
  <c r="O1073" i="5"/>
  <c r="N1073" i="5"/>
  <c r="N1072" i="5"/>
  <c r="O1072" i="5" s="1"/>
  <c r="P1071" i="5"/>
  <c r="N1071" i="5"/>
  <c r="O1071" i="5" s="1"/>
  <c r="Q1071" i="5" s="1"/>
  <c r="N1070" i="5"/>
  <c r="O1070" i="5" s="1"/>
  <c r="O1069" i="5"/>
  <c r="N1069" i="5"/>
  <c r="N1068" i="5"/>
  <c r="O1068" i="5" s="1"/>
  <c r="P1067" i="5"/>
  <c r="N1067" i="5"/>
  <c r="O1067" i="5" s="1"/>
  <c r="N1066" i="5"/>
  <c r="O1066" i="5" s="1"/>
  <c r="O1065" i="5"/>
  <c r="N1065" i="5"/>
  <c r="N1064" i="5"/>
  <c r="O1064" i="5" s="1"/>
  <c r="P1063" i="5"/>
  <c r="N1063" i="5"/>
  <c r="O1063" i="5" s="1"/>
  <c r="Q1063" i="5" s="1"/>
  <c r="N1062" i="5"/>
  <c r="O1062" i="5" s="1"/>
  <c r="O1061" i="5"/>
  <c r="N1061" i="5"/>
  <c r="N1060" i="5"/>
  <c r="O1060" i="5" s="1"/>
  <c r="Q1059" i="5"/>
  <c r="N1059" i="5"/>
  <c r="O1059" i="5" s="1"/>
  <c r="P1059" i="5" s="1"/>
  <c r="O1058" i="5"/>
  <c r="N1058" i="5"/>
  <c r="N1057" i="5"/>
  <c r="O1057" i="5" s="1"/>
  <c r="P1056" i="5"/>
  <c r="N1056" i="5"/>
  <c r="O1056" i="5" s="1"/>
  <c r="N1055" i="5"/>
  <c r="O1055" i="5" s="1"/>
  <c r="Q1054" i="5"/>
  <c r="R1054" i="5" s="1"/>
  <c r="O1054" i="5"/>
  <c r="P1054" i="5" s="1"/>
  <c r="N1054" i="5"/>
  <c r="N1053" i="5"/>
  <c r="O1053" i="5" s="1"/>
  <c r="P1052" i="5"/>
  <c r="N1052" i="5"/>
  <c r="O1052" i="5" s="1"/>
  <c r="N1051" i="5"/>
  <c r="O1051" i="5" s="1"/>
  <c r="N1050" i="5"/>
  <c r="O1050" i="5" s="1"/>
  <c r="O1049" i="5"/>
  <c r="N1049" i="5"/>
  <c r="N1048" i="5"/>
  <c r="O1048" i="5" s="1"/>
  <c r="N1047" i="5"/>
  <c r="O1047" i="5" s="1"/>
  <c r="P1047" i="5" s="1"/>
  <c r="N1046" i="5"/>
  <c r="O1046" i="5" s="1"/>
  <c r="O1045" i="5"/>
  <c r="N1045" i="5"/>
  <c r="N1044" i="5"/>
  <c r="O1044" i="5" s="1"/>
  <c r="N1043" i="5"/>
  <c r="O1043" i="5" s="1"/>
  <c r="P1043" i="5" s="1"/>
  <c r="Q1043" i="5" s="1"/>
  <c r="P1042" i="5"/>
  <c r="O1042" i="5"/>
  <c r="N1042" i="5"/>
  <c r="N1041" i="5"/>
  <c r="O1041" i="5" s="1"/>
  <c r="P1040" i="5"/>
  <c r="N1040" i="5"/>
  <c r="O1040" i="5" s="1"/>
  <c r="S1039" i="5"/>
  <c r="N1039" i="5"/>
  <c r="O1039" i="5" s="1"/>
  <c r="Q1038" i="5"/>
  <c r="O1038" i="5"/>
  <c r="P1038" i="5" s="1"/>
  <c r="N1038" i="5"/>
  <c r="N1037" i="5"/>
  <c r="O1037" i="5" s="1"/>
  <c r="P1036" i="5"/>
  <c r="N1036" i="5"/>
  <c r="O1036" i="5" s="1"/>
  <c r="N1035" i="5"/>
  <c r="O1035" i="5" s="1"/>
  <c r="N1034" i="5"/>
  <c r="O1034" i="5" s="1"/>
  <c r="P1033" i="5"/>
  <c r="O1033" i="5"/>
  <c r="N1033" i="5"/>
  <c r="N1032" i="5"/>
  <c r="O1032" i="5" s="1"/>
  <c r="N1031" i="5"/>
  <c r="O1031" i="5" s="1"/>
  <c r="P1031" i="5" s="1"/>
  <c r="N1030" i="5"/>
  <c r="O1030" i="5" s="1"/>
  <c r="O1029" i="5"/>
  <c r="N1029" i="5"/>
  <c r="N1028" i="5"/>
  <c r="O1028" i="5" s="1"/>
  <c r="N1027" i="5"/>
  <c r="O1027" i="5" s="1"/>
  <c r="N1026" i="5"/>
  <c r="O1026" i="5" s="1"/>
  <c r="O1025" i="5"/>
  <c r="N1025" i="5"/>
  <c r="O1024" i="5"/>
  <c r="N1024" i="5"/>
  <c r="P1023" i="5"/>
  <c r="O1023" i="5"/>
  <c r="Q1023" i="5" s="1"/>
  <c r="N1023" i="5"/>
  <c r="N1022" i="5"/>
  <c r="O1022" i="5" s="1"/>
  <c r="O1021" i="5"/>
  <c r="N1021" i="5"/>
  <c r="O1020" i="5"/>
  <c r="N1020" i="5"/>
  <c r="P1019" i="5"/>
  <c r="O1019" i="5"/>
  <c r="N1019" i="5"/>
  <c r="Q1018" i="5"/>
  <c r="P1018" i="5"/>
  <c r="N1018" i="5"/>
  <c r="O1018" i="5" s="1"/>
  <c r="O1017" i="5"/>
  <c r="N1017" i="5"/>
  <c r="N1016" i="5"/>
  <c r="O1016" i="5" s="1"/>
  <c r="P1015" i="5"/>
  <c r="N1015" i="5"/>
  <c r="O1015" i="5" s="1"/>
  <c r="N1014" i="5"/>
  <c r="O1014" i="5" s="1"/>
  <c r="N1013" i="5"/>
  <c r="O1013" i="5" s="1"/>
  <c r="N1012" i="5"/>
  <c r="O1012" i="5" s="1"/>
  <c r="N1011" i="5"/>
  <c r="O1011" i="5" s="1"/>
  <c r="N1010" i="5"/>
  <c r="O1010" i="5" s="1"/>
  <c r="O1009" i="5"/>
  <c r="N1009" i="5"/>
  <c r="N1008" i="5"/>
  <c r="O1008" i="5" s="1"/>
  <c r="N1007" i="5"/>
  <c r="O1007" i="5" s="1"/>
  <c r="N1006" i="5"/>
  <c r="O1006" i="5" s="1"/>
  <c r="N1005" i="5"/>
  <c r="O1005" i="5" s="1"/>
  <c r="N1004" i="5"/>
  <c r="O1004" i="5" s="1"/>
  <c r="N1003" i="5"/>
  <c r="O1003" i="5" s="1"/>
  <c r="P1002" i="5"/>
  <c r="N1002" i="5"/>
  <c r="O1002" i="5" s="1"/>
  <c r="N1001" i="5"/>
  <c r="O1001" i="5" s="1"/>
  <c r="N1000" i="5"/>
  <c r="O1000" i="5" s="1"/>
  <c r="P999" i="5"/>
  <c r="N999" i="5"/>
  <c r="O999" i="5" s="1"/>
  <c r="N998" i="5"/>
  <c r="O998" i="5" s="1"/>
  <c r="N997" i="5"/>
  <c r="O997" i="5" s="1"/>
  <c r="N996" i="5"/>
  <c r="O996" i="5" s="1"/>
  <c r="P995" i="5"/>
  <c r="N995" i="5"/>
  <c r="O995" i="5" s="1"/>
  <c r="P994" i="5"/>
  <c r="N994" i="5"/>
  <c r="O994" i="5" s="1"/>
  <c r="Q994" i="5" s="1"/>
  <c r="O993" i="5"/>
  <c r="N993" i="5"/>
  <c r="N992" i="5"/>
  <c r="O992" i="5" s="1"/>
  <c r="P991" i="5"/>
  <c r="N991" i="5"/>
  <c r="O991" i="5" s="1"/>
  <c r="Q990" i="5"/>
  <c r="P990" i="5"/>
  <c r="N990" i="5"/>
  <c r="O990" i="5" s="1"/>
  <c r="O989" i="5"/>
  <c r="N989" i="5"/>
  <c r="N988" i="5"/>
  <c r="O988" i="5" s="1"/>
  <c r="P987" i="5"/>
  <c r="N987" i="5"/>
  <c r="O987" i="5" s="1"/>
  <c r="P986" i="5"/>
  <c r="Q986" i="5" s="1"/>
  <c r="N986" i="5"/>
  <c r="O986" i="5" s="1"/>
  <c r="O985" i="5"/>
  <c r="N985" i="5"/>
  <c r="N984" i="5"/>
  <c r="O984" i="5" s="1"/>
  <c r="P983" i="5"/>
  <c r="N983" i="5"/>
  <c r="O983" i="5" s="1"/>
  <c r="N982" i="5"/>
  <c r="O982" i="5" s="1"/>
  <c r="N981" i="5"/>
  <c r="O981" i="5" s="1"/>
  <c r="N980" i="5"/>
  <c r="O980" i="5" s="1"/>
  <c r="N979" i="5"/>
  <c r="O979" i="5" s="1"/>
  <c r="N978" i="5"/>
  <c r="O978" i="5" s="1"/>
  <c r="O977" i="5"/>
  <c r="N977" i="5"/>
  <c r="N976" i="5"/>
  <c r="O976" i="5" s="1"/>
  <c r="N975" i="5"/>
  <c r="O975" i="5" s="1"/>
  <c r="N974" i="5"/>
  <c r="O974" i="5" s="1"/>
  <c r="N973" i="5"/>
  <c r="O973" i="5" s="1"/>
  <c r="N972" i="5"/>
  <c r="O972" i="5" s="1"/>
  <c r="N971" i="5"/>
  <c r="O971" i="5" s="1"/>
  <c r="P970" i="5"/>
  <c r="N970" i="5"/>
  <c r="O970" i="5" s="1"/>
  <c r="N969" i="5"/>
  <c r="O969" i="5" s="1"/>
  <c r="N968" i="5"/>
  <c r="O968" i="5" s="1"/>
  <c r="P967" i="5"/>
  <c r="N967" i="5"/>
  <c r="O967" i="5" s="1"/>
  <c r="P966" i="5"/>
  <c r="N966" i="5"/>
  <c r="O966" i="5" s="1"/>
  <c r="N965" i="5"/>
  <c r="O965" i="5" s="1"/>
  <c r="N964" i="5"/>
  <c r="O964" i="5" s="1"/>
  <c r="N963" i="5"/>
  <c r="O963" i="5" s="1"/>
  <c r="P962" i="5"/>
  <c r="N962" i="5"/>
  <c r="O962" i="5" s="1"/>
  <c r="O961" i="5"/>
  <c r="N961" i="5"/>
  <c r="N960" i="5"/>
  <c r="O960" i="5" s="1"/>
  <c r="S959" i="5"/>
  <c r="P959" i="5"/>
  <c r="N959" i="5"/>
  <c r="O959" i="5" s="1"/>
  <c r="Q958" i="5"/>
  <c r="P958" i="5"/>
  <c r="N958" i="5"/>
  <c r="O958" i="5" s="1"/>
  <c r="N957" i="5"/>
  <c r="O957" i="5" s="1"/>
  <c r="N956" i="5"/>
  <c r="O956" i="5" s="1"/>
  <c r="R955" i="5"/>
  <c r="P955" i="5"/>
  <c r="N955" i="5"/>
  <c r="O955" i="5" s="1"/>
  <c r="Q955" i="5" s="1"/>
  <c r="P954" i="5"/>
  <c r="Q954" i="5" s="1"/>
  <c r="N954" i="5"/>
  <c r="O954" i="5" s="1"/>
  <c r="O953" i="5"/>
  <c r="N953" i="5"/>
  <c r="N952" i="5"/>
  <c r="O952" i="5" s="1"/>
  <c r="P951" i="5"/>
  <c r="N951" i="5"/>
  <c r="O951" i="5" s="1"/>
  <c r="N950" i="5"/>
  <c r="O950" i="5" s="1"/>
  <c r="N949" i="5"/>
  <c r="O949" i="5" s="1"/>
  <c r="N948" i="5"/>
  <c r="O948" i="5" s="1"/>
  <c r="N947" i="5"/>
  <c r="O947" i="5" s="1"/>
  <c r="N946" i="5"/>
  <c r="O946" i="5" s="1"/>
  <c r="O945" i="5"/>
  <c r="N945" i="5"/>
  <c r="N944" i="5"/>
  <c r="O944" i="5" s="1"/>
  <c r="N943" i="5"/>
  <c r="O943" i="5" s="1"/>
  <c r="N942" i="5"/>
  <c r="O942" i="5" s="1"/>
  <c r="N941" i="5"/>
  <c r="O941" i="5" s="1"/>
  <c r="N940" i="5"/>
  <c r="O940" i="5" s="1"/>
  <c r="N939" i="5"/>
  <c r="O939" i="5" s="1"/>
  <c r="P938" i="5"/>
  <c r="N938" i="5"/>
  <c r="O938" i="5" s="1"/>
  <c r="N937" i="5"/>
  <c r="O937" i="5" s="1"/>
  <c r="N936" i="5"/>
  <c r="O936" i="5" s="1"/>
  <c r="P935" i="5"/>
  <c r="N935" i="5"/>
  <c r="O935" i="5" s="1"/>
  <c r="N934" i="5"/>
  <c r="O934" i="5" s="1"/>
  <c r="N933" i="5"/>
  <c r="O933" i="5" s="1"/>
  <c r="N932" i="5"/>
  <c r="O932" i="5" s="1"/>
  <c r="P931" i="5"/>
  <c r="N931" i="5"/>
  <c r="O931" i="5" s="1"/>
  <c r="P930" i="5"/>
  <c r="N930" i="5"/>
  <c r="O930" i="5" s="1"/>
  <c r="Q930" i="5" s="1"/>
  <c r="O929" i="5"/>
  <c r="N929" i="5"/>
  <c r="N928" i="5"/>
  <c r="O928" i="5" s="1"/>
  <c r="P927" i="5"/>
  <c r="N927" i="5"/>
  <c r="O927" i="5" s="1"/>
  <c r="Q926" i="5"/>
  <c r="P926" i="5"/>
  <c r="N926" i="5"/>
  <c r="O926" i="5" s="1"/>
  <c r="N925" i="5"/>
  <c r="O925" i="5" s="1"/>
  <c r="N924" i="5"/>
  <c r="O924" i="5" s="1"/>
  <c r="N923" i="5"/>
  <c r="O923" i="5" s="1"/>
  <c r="P922" i="5"/>
  <c r="Q922" i="5" s="1"/>
  <c r="N922" i="5"/>
  <c r="O922" i="5" s="1"/>
  <c r="O921" i="5"/>
  <c r="N921" i="5"/>
  <c r="N920" i="5"/>
  <c r="O920" i="5" s="1"/>
  <c r="P919" i="5"/>
  <c r="N919" i="5"/>
  <c r="O919" i="5" s="1"/>
  <c r="N918" i="5"/>
  <c r="O918" i="5" s="1"/>
  <c r="N917" i="5"/>
  <c r="O917" i="5" s="1"/>
  <c r="N916" i="5"/>
  <c r="O916" i="5" s="1"/>
  <c r="N915" i="5"/>
  <c r="O915" i="5" s="1"/>
  <c r="N914" i="5"/>
  <c r="O914" i="5" s="1"/>
  <c r="O913" i="5"/>
  <c r="N913" i="5"/>
  <c r="N912" i="5"/>
  <c r="O912" i="5" s="1"/>
  <c r="N911" i="5"/>
  <c r="O911" i="5" s="1"/>
  <c r="N910" i="5"/>
  <c r="O910" i="5" s="1"/>
  <c r="N909" i="5"/>
  <c r="O909" i="5" s="1"/>
  <c r="N908" i="5"/>
  <c r="O908" i="5" s="1"/>
  <c r="N907" i="5"/>
  <c r="O907" i="5" s="1"/>
  <c r="P906" i="5"/>
  <c r="N906" i="5"/>
  <c r="O906" i="5" s="1"/>
  <c r="N905" i="5"/>
  <c r="O905" i="5" s="1"/>
  <c r="N904" i="5"/>
  <c r="O904" i="5" s="1"/>
  <c r="P903" i="5"/>
  <c r="N903" i="5"/>
  <c r="O903" i="5" s="1"/>
  <c r="P902" i="5"/>
  <c r="N902" i="5"/>
  <c r="O902" i="5" s="1"/>
  <c r="N901" i="5"/>
  <c r="O901" i="5" s="1"/>
  <c r="N900" i="5"/>
  <c r="O900" i="5" s="1"/>
  <c r="N899" i="5"/>
  <c r="O899" i="5" s="1"/>
  <c r="P898" i="5"/>
  <c r="Q898" i="5" s="1"/>
  <c r="N898" i="5"/>
  <c r="O898" i="5" s="1"/>
  <c r="O897" i="5"/>
  <c r="N897" i="5"/>
  <c r="N896" i="5"/>
  <c r="O896" i="5" s="1"/>
  <c r="P895" i="5"/>
  <c r="N895" i="5"/>
  <c r="O895" i="5" s="1"/>
  <c r="N894" i="5"/>
  <c r="O894" i="5" s="1"/>
  <c r="N893" i="5"/>
  <c r="O893" i="5" s="1"/>
  <c r="N892" i="5"/>
  <c r="O892" i="5" s="1"/>
  <c r="N891" i="5"/>
  <c r="O891" i="5" s="1"/>
  <c r="P890" i="5"/>
  <c r="Q890" i="5" s="1"/>
  <c r="N890" i="5"/>
  <c r="O890" i="5" s="1"/>
  <c r="O889" i="5"/>
  <c r="N889" i="5"/>
  <c r="N888" i="5"/>
  <c r="O888" i="5" s="1"/>
  <c r="P887" i="5"/>
  <c r="N887" i="5"/>
  <c r="O887" i="5" s="1"/>
  <c r="N886" i="5"/>
  <c r="O886" i="5" s="1"/>
  <c r="N885" i="5"/>
  <c r="O885" i="5" s="1"/>
  <c r="N884" i="5"/>
  <c r="O884" i="5" s="1"/>
  <c r="N883" i="5"/>
  <c r="O883" i="5" s="1"/>
  <c r="N882" i="5"/>
  <c r="O882" i="5" s="1"/>
  <c r="O881" i="5"/>
  <c r="N881" i="5"/>
  <c r="O880" i="5"/>
  <c r="O879" i="5"/>
  <c r="P879" i="5" s="1"/>
  <c r="O878" i="5"/>
  <c r="O877" i="5"/>
  <c r="P877" i="5" s="1"/>
  <c r="Q877" i="5" s="1"/>
  <c r="P876" i="5"/>
  <c r="O876" i="5"/>
  <c r="N875" i="5"/>
  <c r="O875" i="5" s="1"/>
  <c r="O874" i="5"/>
  <c r="P874" i="5" s="1"/>
  <c r="Q874" i="5" s="1"/>
  <c r="P873" i="5"/>
  <c r="N873" i="5"/>
  <c r="O873" i="5" s="1"/>
  <c r="N872" i="5"/>
  <c r="O872" i="5" s="1"/>
  <c r="N871" i="5"/>
  <c r="O871" i="5" s="1"/>
  <c r="P870" i="5"/>
  <c r="O870" i="5"/>
  <c r="O869" i="5"/>
  <c r="O868" i="5"/>
  <c r="O867" i="5"/>
  <c r="P867" i="5" s="1"/>
  <c r="O866" i="5"/>
  <c r="O865" i="5"/>
  <c r="P865" i="5" s="1"/>
  <c r="Q865" i="5" s="1"/>
  <c r="P864" i="5"/>
  <c r="O864" i="5"/>
  <c r="O863" i="5"/>
  <c r="P862" i="5"/>
  <c r="O862" i="5"/>
  <c r="P861" i="5"/>
  <c r="O861" i="5"/>
  <c r="O860" i="5"/>
  <c r="O859" i="5"/>
  <c r="O858" i="5"/>
  <c r="N857" i="5"/>
  <c r="O857" i="5" s="1"/>
  <c r="O856" i="5"/>
  <c r="N856" i="5"/>
  <c r="O855" i="5"/>
  <c r="N855" i="5"/>
  <c r="N854" i="5"/>
  <c r="O854" i="5" s="1"/>
  <c r="N853" i="5"/>
  <c r="O853" i="5" s="1"/>
  <c r="Q852" i="5"/>
  <c r="R852" i="5" s="1"/>
  <c r="O852" i="5"/>
  <c r="P852" i="5" s="1"/>
  <c r="N852" i="5"/>
  <c r="O851" i="5"/>
  <c r="N851" i="5"/>
  <c r="N850" i="5"/>
  <c r="O850" i="5" s="1"/>
  <c r="N849" i="5"/>
  <c r="O849" i="5" s="1"/>
  <c r="O848" i="5"/>
  <c r="N848" i="5"/>
  <c r="O847" i="5"/>
  <c r="N847" i="5"/>
  <c r="N846" i="5"/>
  <c r="O846" i="5" s="1"/>
  <c r="N845" i="5"/>
  <c r="O845" i="5" s="1"/>
  <c r="Q844" i="5"/>
  <c r="R844" i="5" s="1"/>
  <c r="O844" i="5"/>
  <c r="P844" i="5" s="1"/>
  <c r="N844" i="5"/>
  <c r="P843" i="5"/>
  <c r="O843" i="5"/>
  <c r="N843" i="5"/>
  <c r="N842" i="5"/>
  <c r="O842" i="5" s="1"/>
  <c r="N841" i="5"/>
  <c r="O841" i="5" s="1"/>
  <c r="O840" i="5"/>
  <c r="N840" i="5"/>
  <c r="O839" i="5"/>
  <c r="N839" i="5"/>
  <c r="N838" i="5"/>
  <c r="O838" i="5" s="1"/>
  <c r="N837" i="5"/>
  <c r="O837" i="5" s="1"/>
  <c r="Q836" i="5"/>
  <c r="R836" i="5" s="1"/>
  <c r="O836" i="5"/>
  <c r="P836" i="5" s="1"/>
  <c r="N836" i="5"/>
  <c r="P835" i="5"/>
  <c r="O835" i="5"/>
  <c r="N835" i="5"/>
  <c r="N834" i="5"/>
  <c r="O834" i="5" s="1"/>
  <c r="N833" i="5"/>
  <c r="O833" i="5" s="1"/>
  <c r="O832" i="5"/>
  <c r="N832" i="5"/>
  <c r="O831" i="5"/>
  <c r="N831" i="5"/>
  <c r="N830" i="5"/>
  <c r="O830" i="5" s="1"/>
  <c r="N829" i="5"/>
  <c r="O829" i="5" s="1"/>
  <c r="Q828" i="5"/>
  <c r="R828" i="5" s="1"/>
  <c r="O828" i="5"/>
  <c r="P828" i="5" s="1"/>
  <c r="N828" i="5"/>
  <c r="P827" i="5"/>
  <c r="O827" i="5"/>
  <c r="N827" i="5"/>
  <c r="N826" i="5"/>
  <c r="O826" i="5" s="1"/>
  <c r="N825" i="5"/>
  <c r="O825" i="5" s="1"/>
  <c r="O824" i="5"/>
  <c r="N824" i="5"/>
  <c r="O823" i="5"/>
  <c r="N823" i="5"/>
  <c r="N822" i="5"/>
  <c r="O822" i="5" s="1"/>
  <c r="N821" i="5"/>
  <c r="O821" i="5" s="1"/>
  <c r="Q820" i="5"/>
  <c r="R820" i="5" s="1"/>
  <c r="O820" i="5"/>
  <c r="P820" i="5" s="1"/>
  <c r="N820" i="5"/>
  <c r="P819" i="5"/>
  <c r="O819" i="5"/>
  <c r="N819" i="5"/>
  <c r="N818" i="5"/>
  <c r="O818" i="5" s="1"/>
  <c r="N817" i="5"/>
  <c r="O817" i="5" s="1"/>
  <c r="O816" i="5"/>
  <c r="N816" i="5"/>
  <c r="O815" i="5"/>
  <c r="N815" i="5"/>
  <c r="N814" i="5"/>
  <c r="O814" i="5" s="1"/>
  <c r="N813" i="5"/>
  <c r="O813" i="5" s="1"/>
  <c r="Q812" i="5"/>
  <c r="R812" i="5" s="1"/>
  <c r="O812" i="5"/>
  <c r="P812" i="5" s="1"/>
  <c r="N812" i="5"/>
  <c r="P811" i="5"/>
  <c r="O811" i="5"/>
  <c r="N811" i="5"/>
  <c r="N810" i="5"/>
  <c r="O810" i="5" s="1"/>
  <c r="N809" i="5"/>
  <c r="O809" i="5" s="1"/>
  <c r="O808" i="5"/>
  <c r="N808" i="5"/>
  <c r="O807" i="5"/>
  <c r="N807" i="5"/>
  <c r="N806" i="5"/>
  <c r="O806" i="5" s="1"/>
  <c r="N805" i="5"/>
  <c r="O805" i="5" s="1"/>
  <c r="Q804" i="5"/>
  <c r="R804" i="5" s="1"/>
  <c r="O804" i="5"/>
  <c r="P804" i="5" s="1"/>
  <c r="N804" i="5"/>
  <c r="P803" i="5"/>
  <c r="O803" i="5"/>
  <c r="N803" i="5"/>
  <c r="N802" i="5"/>
  <c r="O802" i="5" s="1"/>
  <c r="N801" i="5"/>
  <c r="O801" i="5" s="1"/>
  <c r="O800" i="5"/>
  <c r="N800" i="5"/>
  <c r="O799" i="5"/>
  <c r="N799" i="5"/>
  <c r="N798" i="5"/>
  <c r="O798" i="5" s="1"/>
  <c r="N797" i="5"/>
  <c r="O797" i="5" s="1"/>
  <c r="Q796" i="5"/>
  <c r="R796" i="5" s="1"/>
  <c r="O796" i="5"/>
  <c r="P796" i="5" s="1"/>
  <c r="N796" i="5"/>
  <c r="P795" i="5"/>
  <c r="O795" i="5"/>
  <c r="N795" i="5"/>
  <c r="N794" i="5"/>
  <c r="O794" i="5" s="1"/>
  <c r="N793" i="5"/>
  <c r="O793" i="5" s="1"/>
  <c r="O792" i="5"/>
  <c r="N792" i="5"/>
  <c r="O791" i="5"/>
  <c r="N791" i="5"/>
  <c r="N790" i="5"/>
  <c r="O790" i="5" s="1"/>
  <c r="N789" i="5"/>
  <c r="O789" i="5" s="1"/>
  <c r="Q788" i="5"/>
  <c r="R788" i="5" s="1"/>
  <c r="O788" i="5"/>
  <c r="P788" i="5" s="1"/>
  <c r="N788" i="5"/>
  <c r="P787" i="5"/>
  <c r="O787" i="5"/>
  <c r="N787" i="5"/>
  <c r="N786" i="5"/>
  <c r="O786" i="5" s="1"/>
  <c r="S785" i="5"/>
  <c r="N785" i="5"/>
  <c r="O785" i="5" s="1"/>
  <c r="O784" i="5"/>
  <c r="N784" i="5"/>
  <c r="O783" i="5"/>
  <c r="N783" i="5"/>
  <c r="N782" i="5"/>
  <c r="O782" i="5" s="1"/>
  <c r="N781" i="5"/>
  <c r="O781" i="5" s="1"/>
  <c r="Q780" i="5"/>
  <c r="R780" i="5" s="1"/>
  <c r="O780" i="5"/>
  <c r="P780" i="5" s="1"/>
  <c r="N780" i="5"/>
  <c r="P779" i="5"/>
  <c r="O779" i="5"/>
  <c r="N779" i="5"/>
  <c r="N778" i="5"/>
  <c r="O778" i="5" s="1"/>
  <c r="S777" i="5"/>
  <c r="N777" i="5"/>
  <c r="O777" i="5" s="1"/>
  <c r="O776" i="5"/>
  <c r="N776" i="5"/>
  <c r="O775" i="5"/>
  <c r="N775" i="5"/>
  <c r="N774" i="5"/>
  <c r="O774" i="5" s="1"/>
  <c r="N773" i="5"/>
  <c r="O773" i="5" s="1"/>
  <c r="Q772" i="5"/>
  <c r="R772" i="5" s="1"/>
  <c r="O772" i="5"/>
  <c r="P772" i="5" s="1"/>
  <c r="N772" i="5"/>
  <c r="P771" i="5"/>
  <c r="O771" i="5"/>
  <c r="N771" i="5"/>
  <c r="N770" i="5"/>
  <c r="O770" i="5" s="1"/>
  <c r="N769" i="5"/>
  <c r="O769" i="5" s="1"/>
  <c r="R768" i="5"/>
  <c r="Q768" i="5"/>
  <c r="O768" i="5"/>
  <c r="P768" i="5" s="1"/>
  <c r="N768" i="5"/>
  <c r="O767" i="5"/>
  <c r="N767" i="5"/>
  <c r="S766" i="5"/>
  <c r="O766" i="5"/>
  <c r="N766" i="5"/>
  <c r="N765" i="5"/>
  <c r="O765" i="5" s="1"/>
  <c r="O764" i="5"/>
  <c r="N764" i="5"/>
  <c r="O763" i="5"/>
  <c r="N763" i="5"/>
  <c r="N762" i="5"/>
  <c r="O762" i="5" s="1"/>
  <c r="N761" i="5"/>
  <c r="O761" i="5" s="1"/>
  <c r="O760" i="5"/>
  <c r="N760" i="5"/>
  <c r="P759" i="5"/>
  <c r="Q759" i="5" s="1"/>
  <c r="O759" i="5"/>
  <c r="N759" i="5"/>
  <c r="N758" i="5"/>
  <c r="O758" i="5" s="1"/>
  <c r="N757" i="5"/>
  <c r="O757" i="5" s="1"/>
  <c r="Q756" i="5"/>
  <c r="O756" i="5"/>
  <c r="P756" i="5" s="1"/>
  <c r="N756" i="5"/>
  <c r="O755" i="5"/>
  <c r="N755" i="5"/>
  <c r="O754" i="5"/>
  <c r="N754" i="5"/>
  <c r="S753" i="5"/>
  <c r="N753" i="5"/>
  <c r="O753" i="5" s="1"/>
  <c r="O752" i="5"/>
  <c r="P752" i="5" s="1"/>
  <c r="N752" i="5"/>
  <c r="Q751" i="5"/>
  <c r="P751" i="5"/>
  <c r="O751" i="5"/>
  <c r="N751" i="5"/>
  <c r="N750" i="5"/>
  <c r="O750" i="5" s="1"/>
  <c r="N749" i="5"/>
  <c r="O749" i="5" s="1"/>
  <c r="O748" i="5"/>
  <c r="P748" i="5" s="1"/>
  <c r="N748" i="5"/>
  <c r="P747" i="5"/>
  <c r="Q747" i="5" s="1"/>
  <c r="O747" i="5"/>
  <c r="N747" i="5"/>
  <c r="O746" i="5"/>
  <c r="N746" i="5"/>
  <c r="N745" i="5"/>
  <c r="O745" i="5" s="1"/>
  <c r="S744" i="5"/>
  <c r="O744" i="5"/>
  <c r="P744" i="5" s="1"/>
  <c r="N744" i="5"/>
  <c r="Q743" i="5"/>
  <c r="O743" i="5"/>
  <c r="P743" i="5" s="1"/>
  <c r="N743" i="5"/>
  <c r="P742" i="5"/>
  <c r="O742" i="5"/>
  <c r="S741" i="5"/>
  <c r="R741" i="5"/>
  <c r="P741" i="5"/>
  <c r="O741" i="5"/>
  <c r="Q741" i="5" s="1"/>
  <c r="N741" i="5"/>
  <c r="N740" i="5"/>
  <c r="O740" i="5" s="1"/>
  <c r="N739" i="5"/>
  <c r="O739" i="5" s="1"/>
  <c r="N738" i="5"/>
  <c r="O738" i="5" s="1"/>
  <c r="P737" i="5"/>
  <c r="O737" i="5"/>
  <c r="N737" i="5"/>
  <c r="P736" i="5"/>
  <c r="Q736" i="5" s="1"/>
  <c r="N736" i="5"/>
  <c r="O736" i="5" s="1"/>
  <c r="N735" i="5"/>
  <c r="O735" i="5" s="1"/>
  <c r="O734" i="5"/>
  <c r="N734" i="5"/>
  <c r="R733" i="5"/>
  <c r="P733" i="5"/>
  <c r="O733" i="5"/>
  <c r="Q733" i="5" s="1"/>
  <c r="N733" i="5"/>
  <c r="N732" i="5"/>
  <c r="O732" i="5" s="1"/>
  <c r="P732" i="5" s="1"/>
  <c r="O731" i="5"/>
  <c r="N731" i="5"/>
  <c r="O730" i="5"/>
  <c r="N730" i="5"/>
  <c r="P729" i="5"/>
  <c r="R729" i="5" s="1"/>
  <c r="O729" i="5"/>
  <c r="Q729" i="5" s="1"/>
  <c r="N729" i="5"/>
  <c r="R728" i="5"/>
  <c r="P728" i="5"/>
  <c r="Q728" i="5" s="1"/>
  <c r="N728" i="5"/>
  <c r="O728" i="5" s="1"/>
  <c r="N727" i="5"/>
  <c r="O727" i="5" s="1"/>
  <c r="N726" i="5"/>
  <c r="O726" i="5" s="1"/>
  <c r="P725" i="5"/>
  <c r="O725" i="5"/>
  <c r="N725" i="5"/>
  <c r="S724" i="5"/>
  <c r="N724" i="5"/>
  <c r="O724" i="5" s="1"/>
  <c r="P724" i="5" s="1"/>
  <c r="N723" i="5"/>
  <c r="O723" i="5" s="1"/>
  <c r="O722" i="5"/>
  <c r="N722" i="5"/>
  <c r="P721" i="5"/>
  <c r="O721" i="5"/>
  <c r="Q721" i="5" s="1"/>
  <c r="R721" i="5" s="1"/>
  <c r="N721" i="5"/>
  <c r="N720" i="5"/>
  <c r="O720" i="5" s="1"/>
  <c r="P719" i="5"/>
  <c r="O719" i="5"/>
  <c r="N719" i="5"/>
  <c r="N718" i="5"/>
  <c r="O718" i="5" s="1"/>
  <c r="P717" i="5"/>
  <c r="O717" i="5"/>
  <c r="N717" i="5"/>
  <c r="P716" i="5"/>
  <c r="N716" i="5"/>
  <c r="O716" i="5" s="1"/>
  <c r="N715" i="5"/>
  <c r="O715" i="5" s="1"/>
  <c r="N714" i="5"/>
  <c r="O714" i="5" s="1"/>
  <c r="P713" i="5"/>
  <c r="O713" i="5"/>
  <c r="N713" i="5"/>
  <c r="N712" i="5"/>
  <c r="O712" i="5" s="1"/>
  <c r="O711" i="5"/>
  <c r="N711" i="5"/>
  <c r="O710" i="5"/>
  <c r="N710" i="5"/>
  <c r="P709" i="5"/>
  <c r="O709" i="5"/>
  <c r="Q709" i="5" s="1"/>
  <c r="R709" i="5" s="1"/>
  <c r="N709" i="5"/>
  <c r="P708" i="5"/>
  <c r="N708" i="5"/>
  <c r="O708" i="5" s="1"/>
  <c r="P707" i="5"/>
  <c r="N707" i="5"/>
  <c r="O707" i="5" s="1"/>
  <c r="N706" i="5"/>
  <c r="O706" i="5" s="1"/>
  <c r="P705" i="5"/>
  <c r="O705" i="5"/>
  <c r="N705" i="5"/>
  <c r="P704" i="5"/>
  <c r="Q704" i="5" s="1"/>
  <c r="N704" i="5"/>
  <c r="O704" i="5" s="1"/>
  <c r="N703" i="5"/>
  <c r="O703" i="5" s="1"/>
  <c r="N702" i="5"/>
  <c r="O702" i="5" s="1"/>
  <c r="P701" i="5"/>
  <c r="O701" i="5"/>
  <c r="N701" i="5"/>
  <c r="N700" i="5"/>
  <c r="O700" i="5" s="1"/>
  <c r="O699" i="5"/>
  <c r="N699" i="5"/>
  <c r="O698" i="5"/>
  <c r="N698" i="5"/>
  <c r="N697" i="5"/>
  <c r="O697" i="5" s="1"/>
  <c r="N696" i="5"/>
  <c r="O696" i="5" s="1"/>
  <c r="P696" i="5" s="1"/>
  <c r="O695" i="5"/>
  <c r="N695" i="5"/>
  <c r="O694" i="5"/>
  <c r="N694" i="5"/>
  <c r="N693" i="5"/>
  <c r="O693" i="5" s="1"/>
  <c r="O692" i="5"/>
  <c r="P692" i="5" s="1"/>
  <c r="N692" i="5"/>
  <c r="N691" i="5"/>
  <c r="O691" i="5" s="1"/>
  <c r="O690" i="5"/>
  <c r="N690" i="5"/>
  <c r="P689" i="5"/>
  <c r="N689" i="5"/>
  <c r="O689" i="5" s="1"/>
  <c r="N688" i="5"/>
  <c r="O688" i="5" s="1"/>
  <c r="O687" i="5"/>
  <c r="N687" i="5"/>
  <c r="O686" i="5"/>
  <c r="N686" i="5"/>
  <c r="S685" i="5"/>
  <c r="N685" i="5"/>
  <c r="O685" i="5" s="1"/>
  <c r="P684" i="5"/>
  <c r="N684" i="5"/>
  <c r="O684" i="5" s="1"/>
  <c r="N683" i="5"/>
  <c r="O683" i="5" s="1"/>
  <c r="O682" i="5"/>
  <c r="N682" i="5"/>
  <c r="P681" i="5"/>
  <c r="N681" i="5"/>
  <c r="O681" i="5" s="1"/>
  <c r="N680" i="5"/>
  <c r="O680" i="5" s="1"/>
  <c r="O679" i="5"/>
  <c r="N679" i="5"/>
  <c r="O678" i="5"/>
  <c r="N678" i="5"/>
  <c r="N677" i="5"/>
  <c r="O677" i="5" s="1"/>
  <c r="P676" i="5"/>
  <c r="N676" i="5"/>
  <c r="O676" i="5" s="1"/>
  <c r="N675" i="5"/>
  <c r="O675" i="5" s="1"/>
  <c r="O674" i="5"/>
  <c r="N674" i="5"/>
  <c r="P673" i="5"/>
  <c r="N673" i="5"/>
  <c r="O673" i="5" s="1"/>
  <c r="N672" i="5"/>
  <c r="O672" i="5" s="1"/>
  <c r="O671" i="5"/>
  <c r="N671" i="5"/>
  <c r="O670" i="5"/>
  <c r="N670" i="5"/>
  <c r="N669" i="5"/>
  <c r="O669" i="5" s="1"/>
  <c r="P669" i="5" s="1"/>
  <c r="P668" i="5"/>
  <c r="N668" i="5"/>
  <c r="O668" i="5" s="1"/>
  <c r="N667" i="5"/>
  <c r="O667" i="5" s="1"/>
  <c r="O666" i="5"/>
  <c r="N666" i="5"/>
  <c r="P665" i="5"/>
  <c r="N665" i="5"/>
  <c r="O665" i="5" s="1"/>
  <c r="N664" i="5"/>
  <c r="O664" i="5" s="1"/>
  <c r="O663" i="5"/>
  <c r="N663" i="5"/>
  <c r="O662" i="5"/>
  <c r="N662" i="5"/>
  <c r="S661" i="5"/>
  <c r="N661" i="5"/>
  <c r="O661" i="5" s="1"/>
  <c r="P660" i="5"/>
  <c r="N660" i="5"/>
  <c r="O660" i="5" s="1"/>
  <c r="N659" i="5"/>
  <c r="O659" i="5" s="1"/>
  <c r="O658" i="5"/>
  <c r="N658" i="5"/>
  <c r="P657" i="5"/>
  <c r="N657" i="5"/>
  <c r="O657" i="5" s="1"/>
  <c r="N656" i="5"/>
  <c r="O656" i="5" s="1"/>
  <c r="O655" i="5"/>
  <c r="N655" i="5"/>
  <c r="O654" i="5"/>
  <c r="N654" i="5"/>
  <c r="N653" i="5"/>
  <c r="O653" i="5" s="1"/>
  <c r="P652" i="5"/>
  <c r="N652" i="5"/>
  <c r="O652" i="5" s="1"/>
  <c r="N651" i="5"/>
  <c r="O651" i="5" s="1"/>
  <c r="N650" i="5"/>
  <c r="O650" i="5" s="1"/>
  <c r="P649" i="5"/>
  <c r="N649" i="5"/>
  <c r="O649" i="5" s="1"/>
  <c r="N648" i="5"/>
  <c r="O648" i="5" s="1"/>
  <c r="P648" i="5" s="1"/>
  <c r="N647" i="5"/>
  <c r="O647" i="5" s="1"/>
  <c r="N646" i="5"/>
  <c r="O646" i="5" s="1"/>
  <c r="N645" i="5"/>
  <c r="O645" i="5" s="1"/>
  <c r="P644" i="5"/>
  <c r="Q644" i="5" s="1"/>
  <c r="N644" i="5"/>
  <c r="O644" i="5" s="1"/>
  <c r="O643" i="5"/>
  <c r="N643" i="5"/>
  <c r="N642" i="5"/>
  <c r="O642" i="5" s="1"/>
  <c r="P641" i="5"/>
  <c r="N641" i="5"/>
  <c r="O641" i="5" s="1"/>
  <c r="Q640" i="5"/>
  <c r="P640" i="5"/>
  <c r="N640" i="5"/>
  <c r="O640" i="5" s="1"/>
  <c r="O639" i="5"/>
  <c r="N639" i="5"/>
  <c r="N638" i="5"/>
  <c r="O638" i="5" s="1"/>
  <c r="P637" i="5"/>
  <c r="N637" i="5"/>
  <c r="O637" i="5" s="1"/>
  <c r="N636" i="5"/>
  <c r="O636" i="5" s="1"/>
  <c r="O635" i="5"/>
  <c r="N635" i="5"/>
  <c r="N634" i="5"/>
  <c r="O634" i="5" s="1"/>
  <c r="P633" i="5"/>
  <c r="N633" i="5"/>
  <c r="O633" i="5" s="1"/>
  <c r="N632" i="5"/>
  <c r="O632" i="5" s="1"/>
  <c r="O631" i="5"/>
  <c r="N631" i="5"/>
  <c r="N630" i="5"/>
  <c r="O630" i="5" s="1"/>
  <c r="S629" i="5"/>
  <c r="N629" i="5"/>
  <c r="O629" i="5" s="1"/>
  <c r="N628" i="5"/>
  <c r="O628" i="5" s="1"/>
  <c r="N627" i="5"/>
  <c r="O627" i="5" s="1"/>
  <c r="N626" i="5"/>
  <c r="O626" i="5" s="1"/>
  <c r="N625" i="5"/>
  <c r="O625" i="5" s="1"/>
  <c r="N624" i="5"/>
  <c r="O624" i="5" s="1"/>
  <c r="N623" i="5"/>
  <c r="O623" i="5" s="1"/>
  <c r="N622" i="5"/>
  <c r="O622" i="5" s="1"/>
  <c r="S621" i="5"/>
  <c r="P621" i="5"/>
  <c r="N621" i="5"/>
  <c r="O621" i="5" s="1"/>
  <c r="P620" i="5"/>
  <c r="N620" i="5"/>
  <c r="O620" i="5" s="1"/>
  <c r="N619" i="5"/>
  <c r="O619" i="5" s="1"/>
  <c r="N618" i="5"/>
  <c r="O618" i="5" s="1"/>
  <c r="S617" i="5"/>
  <c r="P617" i="5"/>
  <c r="N617" i="5"/>
  <c r="O617" i="5" s="1"/>
  <c r="N616" i="5"/>
  <c r="O616" i="5" s="1"/>
  <c r="N615" i="5"/>
  <c r="O615" i="5" s="1"/>
  <c r="N614" i="5"/>
  <c r="O614" i="5" s="1"/>
  <c r="N613" i="5"/>
  <c r="O613" i="5" s="1"/>
  <c r="P612" i="5"/>
  <c r="Q612" i="5" s="1"/>
  <c r="N612" i="5"/>
  <c r="O612" i="5" s="1"/>
  <c r="O611" i="5"/>
  <c r="N611" i="5"/>
  <c r="N610" i="5"/>
  <c r="O610" i="5" s="1"/>
  <c r="S609" i="5"/>
  <c r="P609" i="5"/>
  <c r="N609" i="5"/>
  <c r="O609" i="5" s="1"/>
  <c r="Q608" i="5"/>
  <c r="P608" i="5"/>
  <c r="N608" i="5"/>
  <c r="O608" i="5" s="1"/>
  <c r="N607" i="5"/>
  <c r="O607" i="5" s="1"/>
  <c r="N606" i="5"/>
  <c r="O606" i="5" s="1"/>
  <c r="P605" i="5"/>
  <c r="N605" i="5"/>
  <c r="O605" i="5" s="1"/>
  <c r="N604" i="5"/>
  <c r="O604" i="5" s="1"/>
  <c r="O603" i="5"/>
  <c r="N603" i="5"/>
  <c r="N602" i="5"/>
  <c r="O602" i="5" s="1"/>
  <c r="P601" i="5"/>
  <c r="N601" i="5"/>
  <c r="O601" i="5" s="1"/>
  <c r="N600" i="5"/>
  <c r="O600" i="5" s="1"/>
  <c r="O599" i="5"/>
  <c r="N599" i="5"/>
  <c r="N598" i="5"/>
  <c r="O598" i="5" s="1"/>
  <c r="N597" i="5"/>
  <c r="O597" i="5" s="1"/>
  <c r="N596" i="5"/>
  <c r="O596" i="5" s="1"/>
  <c r="N595" i="5"/>
  <c r="O595" i="5" s="1"/>
  <c r="N594" i="5"/>
  <c r="O594" i="5" s="1"/>
  <c r="N593" i="5"/>
  <c r="O593" i="5" s="1"/>
  <c r="N592" i="5"/>
  <c r="O592" i="5" s="1"/>
  <c r="N591" i="5"/>
  <c r="O591" i="5" s="1"/>
  <c r="N590" i="5"/>
  <c r="O590" i="5" s="1"/>
  <c r="P589" i="5"/>
  <c r="N589" i="5"/>
  <c r="O589" i="5" s="1"/>
  <c r="P588" i="5"/>
  <c r="N588" i="5"/>
  <c r="O588" i="5" s="1"/>
  <c r="N587" i="5"/>
  <c r="O587" i="5" s="1"/>
  <c r="N586" i="5"/>
  <c r="O586" i="5" s="1"/>
  <c r="P585" i="5"/>
  <c r="N585" i="5"/>
  <c r="O585" i="5" s="1"/>
  <c r="N584" i="5"/>
  <c r="O584" i="5" s="1"/>
  <c r="P584" i="5" s="1"/>
  <c r="N583" i="5"/>
  <c r="O583" i="5" s="1"/>
  <c r="N582" i="5"/>
  <c r="O582" i="5" s="1"/>
  <c r="N581" i="5"/>
  <c r="O581" i="5" s="1"/>
  <c r="P580" i="5"/>
  <c r="Q580" i="5" s="1"/>
  <c r="N580" i="5"/>
  <c r="O580" i="5" s="1"/>
  <c r="O579" i="5"/>
  <c r="N579" i="5"/>
  <c r="N578" i="5"/>
  <c r="O578" i="5" s="1"/>
  <c r="P577" i="5"/>
  <c r="N577" i="5"/>
  <c r="O577" i="5" s="1"/>
  <c r="Q576" i="5"/>
  <c r="P576" i="5"/>
  <c r="N576" i="5"/>
  <c r="O576" i="5" s="1"/>
  <c r="N575" i="5"/>
  <c r="O575" i="5" s="1"/>
  <c r="N574" i="5"/>
  <c r="O574" i="5" s="1"/>
  <c r="P573" i="5"/>
  <c r="N573" i="5"/>
  <c r="O573" i="5" s="1"/>
  <c r="P572" i="5"/>
  <c r="Q572" i="5" s="1"/>
  <c r="N572" i="5"/>
  <c r="O572" i="5" s="1"/>
  <c r="O571" i="5"/>
  <c r="N571" i="5"/>
  <c r="N570" i="5"/>
  <c r="O570" i="5" s="1"/>
  <c r="N569" i="5"/>
  <c r="O569" i="5" s="1"/>
  <c r="N568" i="5"/>
  <c r="O568" i="5" s="1"/>
  <c r="O567" i="5"/>
  <c r="N567" i="5"/>
  <c r="N566" i="5"/>
  <c r="O566" i="5" s="1"/>
  <c r="S565" i="5"/>
  <c r="N565" i="5"/>
  <c r="O565" i="5" s="1"/>
  <c r="N564" i="5"/>
  <c r="O564" i="5" s="1"/>
  <c r="N563" i="5"/>
  <c r="O563" i="5" s="1"/>
  <c r="N562" i="5"/>
  <c r="O562" i="5" s="1"/>
  <c r="N561" i="5"/>
  <c r="O561" i="5" s="1"/>
  <c r="P560" i="5"/>
  <c r="Q560" i="5" s="1"/>
  <c r="N560" i="5"/>
  <c r="O560" i="5" s="1"/>
  <c r="N559" i="5"/>
  <c r="O559" i="5" s="1"/>
  <c r="N558" i="5"/>
  <c r="O558" i="5" s="1"/>
  <c r="N557" i="5"/>
  <c r="O557" i="5" s="1"/>
  <c r="P556" i="5"/>
  <c r="N556" i="5"/>
  <c r="O556" i="5" s="1"/>
  <c r="N555" i="5"/>
  <c r="O555" i="5" s="1"/>
  <c r="N554" i="5"/>
  <c r="O554" i="5" s="1"/>
  <c r="P553" i="5"/>
  <c r="N553" i="5"/>
  <c r="O553" i="5" s="1"/>
  <c r="P552" i="5"/>
  <c r="N552" i="5"/>
  <c r="O552" i="5" s="1"/>
  <c r="N551" i="5"/>
  <c r="O551" i="5" s="1"/>
  <c r="N550" i="5"/>
  <c r="O550" i="5" s="1"/>
  <c r="N549" i="5"/>
  <c r="O549" i="5" s="1"/>
  <c r="P549" i="5" s="1"/>
  <c r="P548" i="5"/>
  <c r="Q548" i="5" s="1"/>
  <c r="N548" i="5"/>
  <c r="O548" i="5" s="1"/>
  <c r="O547" i="5"/>
  <c r="N547" i="5"/>
  <c r="N546" i="5"/>
  <c r="O546" i="5" s="1"/>
  <c r="P545" i="5"/>
  <c r="N545" i="5"/>
  <c r="O545" i="5" s="1"/>
  <c r="Q544" i="5"/>
  <c r="P544" i="5"/>
  <c r="N544" i="5"/>
  <c r="O544" i="5" s="1"/>
  <c r="N543" i="5"/>
  <c r="O543" i="5" s="1"/>
  <c r="N542" i="5"/>
  <c r="O542" i="5" s="1"/>
  <c r="P541" i="5"/>
  <c r="N541" i="5"/>
  <c r="O541" i="5" s="1"/>
  <c r="P540" i="5"/>
  <c r="Q540" i="5" s="1"/>
  <c r="N540" i="5"/>
  <c r="O540" i="5" s="1"/>
  <c r="O539" i="5"/>
  <c r="N539" i="5"/>
  <c r="N538" i="5"/>
  <c r="O538" i="5" s="1"/>
  <c r="P537" i="5"/>
  <c r="N537" i="5"/>
  <c r="O537" i="5" s="1"/>
  <c r="N536" i="5"/>
  <c r="O536" i="5" s="1"/>
  <c r="O535" i="5"/>
  <c r="N535" i="5"/>
  <c r="N534" i="5"/>
  <c r="O534" i="5" s="1"/>
  <c r="N533" i="5"/>
  <c r="O533" i="5" s="1"/>
  <c r="N532" i="5"/>
  <c r="O532" i="5" s="1"/>
  <c r="N531" i="5"/>
  <c r="O531" i="5" s="1"/>
  <c r="N530" i="5"/>
  <c r="O530" i="5" s="1"/>
  <c r="N529" i="5"/>
  <c r="O529" i="5" s="1"/>
  <c r="P528" i="5"/>
  <c r="Q528" i="5" s="1"/>
  <c r="N528" i="5"/>
  <c r="O528" i="5" s="1"/>
  <c r="N527" i="5"/>
  <c r="O527" i="5" s="1"/>
  <c r="N526" i="5"/>
  <c r="O526" i="5" s="1"/>
  <c r="S525" i="5"/>
  <c r="N525" i="5"/>
  <c r="O525" i="5" s="1"/>
  <c r="P524" i="5"/>
  <c r="N524" i="5"/>
  <c r="O524" i="5" s="1"/>
  <c r="N523" i="5"/>
  <c r="O523" i="5" s="1"/>
  <c r="N522" i="5"/>
  <c r="O522" i="5" s="1"/>
  <c r="S521" i="5"/>
  <c r="P521" i="5"/>
  <c r="N521" i="5"/>
  <c r="O521" i="5" s="1"/>
  <c r="P520" i="5"/>
  <c r="N520" i="5"/>
  <c r="O520" i="5" s="1"/>
  <c r="N519" i="5"/>
  <c r="O519" i="5" s="1"/>
  <c r="N518" i="5"/>
  <c r="O518" i="5" s="1"/>
  <c r="P517" i="5"/>
  <c r="N517" i="5"/>
  <c r="O517" i="5" s="1"/>
  <c r="Q516" i="5"/>
  <c r="N516" i="5"/>
  <c r="O516" i="5" s="1"/>
  <c r="P516" i="5" s="1"/>
  <c r="R516" i="5" s="1"/>
  <c r="N515" i="5"/>
  <c r="O515" i="5" s="1"/>
  <c r="N514" i="5"/>
  <c r="O514" i="5" s="1"/>
  <c r="S513" i="5"/>
  <c r="P513" i="5"/>
  <c r="N513" i="5"/>
  <c r="O513" i="5" s="1"/>
  <c r="N512" i="5"/>
  <c r="O512" i="5" s="1"/>
  <c r="N511" i="5"/>
  <c r="O511" i="5" s="1"/>
  <c r="N510" i="5"/>
  <c r="O510" i="5" s="1"/>
  <c r="P509" i="5"/>
  <c r="N509" i="5"/>
  <c r="O509" i="5" s="1"/>
  <c r="Q508" i="5"/>
  <c r="P508" i="5"/>
  <c r="R508" i="5" s="1"/>
  <c r="O508" i="5"/>
  <c r="S507" i="5"/>
  <c r="N507" i="5"/>
  <c r="O507" i="5" s="1"/>
  <c r="O506" i="5"/>
  <c r="P506" i="5" s="1"/>
  <c r="P505" i="5"/>
  <c r="O505" i="5"/>
  <c r="S504" i="5"/>
  <c r="O504" i="5"/>
  <c r="R503" i="5"/>
  <c r="P503" i="5"/>
  <c r="Q503" i="5" s="1"/>
  <c r="O503" i="5"/>
  <c r="O502" i="5"/>
  <c r="O501" i="5"/>
  <c r="O500" i="5"/>
  <c r="O499" i="5"/>
  <c r="N499" i="5"/>
  <c r="O498" i="5"/>
  <c r="O497" i="5"/>
  <c r="P496" i="5"/>
  <c r="O496" i="5"/>
  <c r="Q495" i="5"/>
  <c r="O495" i="5"/>
  <c r="P495" i="5" s="1"/>
  <c r="P494" i="5"/>
  <c r="O494" i="5"/>
  <c r="S493" i="5"/>
  <c r="O493" i="5"/>
  <c r="N492" i="5"/>
  <c r="O492" i="5" s="1"/>
  <c r="Q491" i="5"/>
  <c r="P491" i="5"/>
  <c r="R491" i="5" s="1"/>
  <c r="O491" i="5"/>
  <c r="O490" i="5"/>
  <c r="P489" i="5"/>
  <c r="Q489" i="5" s="1"/>
  <c r="O489" i="5"/>
  <c r="O488" i="5"/>
  <c r="O487" i="5"/>
  <c r="O486" i="5"/>
  <c r="P486" i="5" s="1"/>
  <c r="O485" i="5"/>
  <c r="O484" i="5"/>
  <c r="P484" i="5" s="1"/>
  <c r="P483" i="5"/>
  <c r="Q483" i="5" s="1"/>
  <c r="R483" i="5" s="1"/>
  <c r="O483" i="5"/>
  <c r="O482" i="5"/>
  <c r="N482" i="5"/>
  <c r="O481" i="5"/>
  <c r="P481" i="5" s="1"/>
  <c r="P480" i="5"/>
  <c r="Q480" i="5" s="1"/>
  <c r="R480" i="5" s="1"/>
  <c r="O480" i="5"/>
  <c r="O479" i="5"/>
  <c r="S478" i="5"/>
  <c r="P478" i="5"/>
  <c r="Q478" i="5" s="1"/>
  <c r="O478" i="5"/>
  <c r="Q477" i="5"/>
  <c r="P477" i="5"/>
  <c r="O477" i="5"/>
  <c r="O476" i="5"/>
  <c r="O475" i="5"/>
  <c r="P475" i="5" s="1"/>
  <c r="N474" i="5"/>
  <c r="O474" i="5" s="1"/>
  <c r="N473" i="5"/>
  <c r="O473" i="5" s="1"/>
  <c r="S472" i="5"/>
  <c r="P472" i="5"/>
  <c r="N472" i="5"/>
  <c r="O472" i="5" s="1"/>
  <c r="P471" i="5"/>
  <c r="N471" i="5"/>
  <c r="O471" i="5" s="1"/>
  <c r="N470" i="5"/>
  <c r="O470" i="5" s="1"/>
  <c r="P470" i="5" s="1"/>
  <c r="N469" i="5"/>
  <c r="O469" i="5" s="1"/>
  <c r="S468" i="5"/>
  <c r="N468" i="5"/>
  <c r="O468" i="5" s="1"/>
  <c r="Q467" i="5"/>
  <c r="P467" i="5"/>
  <c r="R467" i="5" s="1"/>
  <c r="N467" i="5"/>
  <c r="O467" i="5" s="1"/>
  <c r="O466" i="5"/>
  <c r="N466" i="5"/>
  <c r="N465" i="5"/>
  <c r="O465" i="5" s="1"/>
  <c r="N464" i="5"/>
  <c r="O464" i="5" s="1"/>
  <c r="P463" i="5"/>
  <c r="Q463" i="5" s="1"/>
  <c r="N463" i="5"/>
  <c r="O463" i="5" s="1"/>
  <c r="P462" i="5"/>
  <c r="O462" i="5"/>
  <c r="N462" i="5"/>
  <c r="N461" i="5"/>
  <c r="O461" i="5" s="1"/>
  <c r="S460" i="5"/>
  <c r="N460" i="5"/>
  <c r="O460" i="5" s="1"/>
  <c r="N459" i="5"/>
  <c r="O459" i="5" s="1"/>
  <c r="P458" i="5"/>
  <c r="O458" i="5"/>
  <c r="N458" i="5"/>
  <c r="N457" i="5"/>
  <c r="O457" i="5" s="1"/>
  <c r="P456" i="5"/>
  <c r="N456" i="5"/>
  <c r="O456" i="5" s="1"/>
  <c r="P455" i="5"/>
  <c r="N455" i="5"/>
  <c r="O455" i="5" s="1"/>
  <c r="Q455" i="5" s="1"/>
  <c r="R455" i="5" s="1"/>
  <c r="N454" i="5"/>
  <c r="O454" i="5" s="1"/>
  <c r="N453" i="5"/>
  <c r="O453" i="5" s="1"/>
  <c r="P452" i="5"/>
  <c r="N452" i="5"/>
  <c r="O452" i="5" s="1"/>
  <c r="N451" i="5"/>
  <c r="O451" i="5" s="1"/>
  <c r="O450" i="5"/>
  <c r="N450" i="5"/>
  <c r="N449" i="5"/>
  <c r="O449" i="5" s="1"/>
  <c r="P448" i="5"/>
  <c r="N448" i="5"/>
  <c r="O448" i="5" s="1"/>
  <c r="N447" i="5"/>
  <c r="O447" i="5" s="1"/>
  <c r="O446" i="5"/>
  <c r="P446" i="5" s="1"/>
  <c r="N446" i="5"/>
  <c r="N445" i="5"/>
  <c r="O445" i="5" s="1"/>
  <c r="P444" i="5"/>
  <c r="N444" i="5"/>
  <c r="O444" i="5" s="1"/>
  <c r="N443" i="5"/>
  <c r="O443" i="5" s="1"/>
  <c r="P443" i="5" s="1"/>
  <c r="Q443" i="5" s="1"/>
  <c r="O442" i="5"/>
  <c r="N442" i="5"/>
  <c r="O441" i="5"/>
  <c r="N441" i="5"/>
  <c r="N440" i="5"/>
  <c r="O440" i="5" s="1"/>
  <c r="S439" i="5"/>
  <c r="R439" i="5"/>
  <c r="P439" i="5"/>
  <c r="O439" i="5"/>
  <c r="Q439" i="5" s="1"/>
  <c r="N439" i="5"/>
  <c r="N438" i="5"/>
  <c r="O438" i="5" s="1"/>
  <c r="O437" i="5"/>
  <c r="N437" i="5"/>
  <c r="P436" i="5"/>
  <c r="Q436" i="5" s="1"/>
  <c r="R436" i="5" s="1"/>
  <c r="N436" i="5"/>
  <c r="O436" i="5" s="1"/>
  <c r="O435" i="5"/>
  <c r="P435" i="5" s="1"/>
  <c r="N435" i="5"/>
  <c r="O434" i="5"/>
  <c r="N434" i="5"/>
  <c r="N433" i="5"/>
  <c r="O433" i="5" s="1"/>
  <c r="S432" i="5"/>
  <c r="Q432" i="5"/>
  <c r="P432" i="5"/>
  <c r="R432" i="5" s="1"/>
  <c r="N432" i="5"/>
  <c r="O432" i="5" s="1"/>
  <c r="N431" i="5"/>
  <c r="O431" i="5" s="1"/>
  <c r="N430" i="5"/>
  <c r="O430" i="5" s="1"/>
  <c r="N429" i="5"/>
  <c r="O429" i="5" s="1"/>
  <c r="N428" i="5"/>
  <c r="O428" i="5" s="1"/>
  <c r="P428" i="5" s="1"/>
  <c r="N427" i="5"/>
  <c r="O427" i="5" s="1"/>
  <c r="O426" i="5"/>
  <c r="N426" i="5"/>
  <c r="N425" i="5"/>
  <c r="O425" i="5" s="1"/>
  <c r="S424" i="5"/>
  <c r="N424" i="5"/>
  <c r="O424" i="5" s="1"/>
  <c r="P424" i="5" s="1"/>
  <c r="N423" i="5"/>
  <c r="O423" i="5" s="1"/>
  <c r="P422" i="5"/>
  <c r="O422" i="5"/>
  <c r="N422" i="5"/>
  <c r="N421" i="5"/>
  <c r="O421" i="5" s="1"/>
  <c r="N420" i="5"/>
  <c r="O420" i="5" s="1"/>
  <c r="S419" i="5"/>
  <c r="O419" i="5"/>
  <c r="P419" i="5" s="1"/>
  <c r="N419" i="5"/>
  <c r="N418" i="5"/>
  <c r="O418" i="5" s="1"/>
  <c r="S417" i="5"/>
  <c r="O417" i="5"/>
  <c r="N417" i="5"/>
  <c r="N416" i="5"/>
  <c r="O416" i="5" s="1"/>
  <c r="N415" i="5"/>
  <c r="O415" i="5" s="1"/>
  <c r="N414" i="5"/>
  <c r="O414" i="5" s="1"/>
  <c r="N413" i="5"/>
  <c r="O413" i="5" s="1"/>
  <c r="S412" i="5"/>
  <c r="R412" i="5"/>
  <c r="P412" i="5"/>
  <c r="N412" i="5"/>
  <c r="O412" i="5" s="1"/>
  <c r="Q412" i="5" s="1"/>
  <c r="O411" i="5"/>
  <c r="N411" i="5"/>
  <c r="N410" i="5"/>
  <c r="O410" i="5" s="1"/>
  <c r="S409" i="5"/>
  <c r="O409" i="5"/>
  <c r="N409" i="5"/>
  <c r="N408" i="5"/>
  <c r="O408" i="5" s="1"/>
  <c r="S407" i="5"/>
  <c r="R407" i="5"/>
  <c r="P407" i="5"/>
  <c r="O407" i="5"/>
  <c r="Q407" i="5" s="1"/>
  <c r="N407" i="5"/>
  <c r="N406" i="5"/>
  <c r="O406" i="5" s="1"/>
  <c r="O405" i="5"/>
  <c r="N405" i="5"/>
  <c r="Q404" i="5"/>
  <c r="P404" i="5"/>
  <c r="R404" i="5" s="1"/>
  <c r="N404" i="5"/>
  <c r="O404" i="5" s="1"/>
  <c r="N403" i="5"/>
  <c r="O403" i="5" s="1"/>
  <c r="O402" i="5"/>
  <c r="N402" i="5"/>
  <c r="N401" i="5"/>
  <c r="O401" i="5" s="1"/>
  <c r="S400" i="5"/>
  <c r="Q400" i="5"/>
  <c r="P400" i="5"/>
  <c r="R400" i="5" s="1"/>
  <c r="N400" i="5"/>
  <c r="O400" i="5" s="1"/>
  <c r="S399" i="5"/>
  <c r="N399" i="5"/>
  <c r="O399" i="5" s="1"/>
  <c r="P399" i="5" s="1"/>
  <c r="O398" i="5"/>
  <c r="N398" i="5"/>
  <c r="R397" i="5"/>
  <c r="P397" i="5"/>
  <c r="O397" i="5"/>
  <c r="Q397" i="5" s="1"/>
  <c r="N397" i="5"/>
  <c r="S396" i="5"/>
  <c r="N396" i="5"/>
  <c r="O396" i="5" s="1"/>
  <c r="N395" i="5"/>
  <c r="O395" i="5" s="1"/>
  <c r="O394" i="5"/>
  <c r="N394" i="5"/>
  <c r="R393" i="5"/>
  <c r="P393" i="5"/>
  <c r="O393" i="5"/>
  <c r="Q393" i="5" s="1"/>
  <c r="N393" i="5"/>
  <c r="S392" i="5"/>
  <c r="N392" i="5"/>
  <c r="O392" i="5" s="1"/>
  <c r="N391" i="5"/>
  <c r="O391" i="5" s="1"/>
  <c r="O390" i="5"/>
  <c r="N390" i="5"/>
  <c r="R389" i="5"/>
  <c r="P389" i="5"/>
  <c r="O389" i="5"/>
  <c r="Q389" i="5" s="1"/>
  <c r="N389" i="5"/>
  <c r="S388" i="5"/>
  <c r="N388" i="5"/>
  <c r="O388" i="5" s="1"/>
  <c r="N387" i="5"/>
  <c r="O387" i="5" s="1"/>
  <c r="O386" i="5"/>
  <c r="N386" i="5"/>
  <c r="R385" i="5"/>
  <c r="P385" i="5"/>
  <c r="O385" i="5"/>
  <c r="Q385" i="5" s="1"/>
  <c r="N385" i="5"/>
  <c r="S384" i="5"/>
  <c r="N384" i="5"/>
  <c r="O384" i="5" s="1"/>
  <c r="N383" i="5"/>
  <c r="O383" i="5" s="1"/>
  <c r="O382" i="5"/>
  <c r="N382" i="5"/>
  <c r="R381" i="5"/>
  <c r="P381" i="5"/>
  <c r="O381" i="5"/>
  <c r="Q381" i="5" s="1"/>
  <c r="N381" i="5"/>
  <c r="S380" i="5"/>
  <c r="N380" i="5"/>
  <c r="O380" i="5" s="1"/>
  <c r="N379" i="5"/>
  <c r="O379" i="5" s="1"/>
  <c r="O378" i="5"/>
  <c r="N378" i="5"/>
  <c r="R377" i="5"/>
  <c r="P377" i="5"/>
  <c r="O377" i="5"/>
  <c r="Q377" i="5" s="1"/>
  <c r="N377" i="5"/>
  <c r="S376" i="5"/>
  <c r="N376" i="5"/>
  <c r="O376" i="5" s="1"/>
  <c r="N375" i="5"/>
  <c r="O375" i="5" s="1"/>
  <c r="O374" i="5"/>
  <c r="N374" i="5"/>
  <c r="R373" i="5"/>
  <c r="P373" i="5"/>
  <c r="O373" i="5"/>
  <c r="Q373" i="5" s="1"/>
  <c r="N373" i="5"/>
  <c r="S372" i="5"/>
  <c r="N372" i="5"/>
  <c r="O372" i="5" s="1"/>
  <c r="N371" i="5"/>
  <c r="O371" i="5" s="1"/>
  <c r="O370" i="5"/>
  <c r="N370" i="5"/>
  <c r="R369" i="5"/>
  <c r="P369" i="5"/>
  <c r="O369" i="5"/>
  <c r="Q369" i="5" s="1"/>
  <c r="N369" i="5"/>
  <c r="S368" i="5"/>
  <c r="N368" i="5"/>
  <c r="O368" i="5" s="1"/>
  <c r="N367" i="5"/>
  <c r="O367" i="5" s="1"/>
  <c r="O366" i="5"/>
  <c r="N366" i="5"/>
  <c r="R365" i="5"/>
  <c r="P365" i="5"/>
  <c r="Q365" i="5" s="1"/>
  <c r="O365" i="5"/>
  <c r="N365" i="5"/>
  <c r="S364" i="5"/>
  <c r="N364" i="5"/>
  <c r="O364" i="5" s="1"/>
  <c r="N363" i="5"/>
  <c r="O363" i="5" s="1"/>
  <c r="O362" i="5"/>
  <c r="N362" i="5"/>
  <c r="R361" i="5"/>
  <c r="P361" i="5"/>
  <c r="Q361" i="5" s="1"/>
  <c r="O361" i="5"/>
  <c r="N361" i="5"/>
  <c r="S360" i="5"/>
  <c r="N360" i="5"/>
  <c r="O360" i="5" s="1"/>
  <c r="N359" i="5"/>
  <c r="O359" i="5" s="1"/>
  <c r="O358" i="5"/>
  <c r="N358" i="5"/>
  <c r="R357" i="5"/>
  <c r="P357" i="5"/>
  <c r="Q357" i="5" s="1"/>
  <c r="O357" i="5"/>
  <c r="N357" i="5"/>
  <c r="S356" i="5"/>
  <c r="N356" i="5"/>
  <c r="O356" i="5" s="1"/>
  <c r="N355" i="5"/>
  <c r="O355" i="5" s="1"/>
  <c r="O354" i="5"/>
  <c r="N354" i="5"/>
  <c r="R353" i="5"/>
  <c r="P353" i="5"/>
  <c r="Q353" i="5" s="1"/>
  <c r="O353" i="5"/>
  <c r="N353" i="5"/>
  <c r="S352" i="5"/>
  <c r="N352" i="5"/>
  <c r="O352" i="5" s="1"/>
  <c r="N351" i="5"/>
  <c r="O351" i="5" s="1"/>
  <c r="O350" i="5"/>
  <c r="N350" i="5"/>
  <c r="N349" i="5"/>
  <c r="O349" i="5" s="1"/>
  <c r="P348" i="5"/>
  <c r="N348" i="5"/>
  <c r="O348" i="5" s="1"/>
  <c r="N347" i="5"/>
  <c r="O347" i="5" s="1"/>
  <c r="N346" i="5"/>
  <c r="O346" i="5" s="1"/>
  <c r="S345" i="5"/>
  <c r="N345" i="5"/>
  <c r="O345" i="5" s="1"/>
  <c r="S344" i="5"/>
  <c r="N344" i="5"/>
  <c r="O344" i="5" s="1"/>
  <c r="P344" i="5" s="1"/>
  <c r="N343" i="5"/>
  <c r="O343" i="5" s="1"/>
  <c r="N342" i="5"/>
  <c r="O342" i="5" s="1"/>
  <c r="S341" i="5"/>
  <c r="N341" i="5"/>
  <c r="O341" i="5" s="1"/>
  <c r="N340" i="5"/>
  <c r="O340" i="5" s="1"/>
  <c r="O339" i="5"/>
  <c r="N339" i="5"/>
  <c r="N338" i="5"/>
  <c r="O338" i="5" s="1"/>
  <c r="N337" i="5"/>
  <c r="O337" i="5" s="1"/>
  <c r="S336" i="5"/>
  <c r="N336" i="5"/>
  <c r="O336" i="5" s="1"/>
  <c r="N335" i="5"/>
  <c r="O335" i="5" s="1"/>
  <c r="O334" i="5"/>
  <c r="N334" i="5"/>
  <c r="N333" i="5"/>
  <c r="O333" i="5" s="1"/>
  <c r="P332" i="5"/>
  <c r="Q332" i="5" s="1"/>
  <c r="N332" i="5"/>
  <c r="O332" i="5" s="1"/>
  <c r="N331" i="5"/>
  <c r="O331" i="5" s="1"/>
  <c r="N330" i="5"/>
  <c r="O330" i="5" s="1"/>
  <c r="S329" i="5"/>
  <c r="N329" i="5"/>
  <c r="O329" i="5" s="1"/>
  <c r="S328" i="5"/>
  <c r="N328" i="5"/>
  <c r="O328" i="5" s="1"/>
  <c r="P328" i="5" s="1"/>
  <c r="N327" i="5"/>
  <c r="O327" i="5" s="1"/>
  <c r="N326" i="5"/>
  <c r="O326" i="5" s="1"/>
  <c r="S325" i="5"/>
  <c r="N325" i="5"/>
  <c r="O325" i="5" s="1"/>
  <c r="N324" i="5"/>
  <c r="O324" i="5" s="1"/>
  <c r="O323" i="5"/>
  <c r="N323" i="5"/>
  <c r="N322" i="5"/>
  <c r="O322" i="5" s="1"/>
  <c r="N321" i="5"/>
  <c r="O321" i="5" s="1"/>
  <c r="S320" i="5"/>
  <c r="N320" i="5"/>
  <c r="O320" i="5" s="1"/>
  <c r="N319" i="5"/>
  <c r="O319" i="5" s="1"/>
  <c r="O318" i="5"/>
  <c r="N318" i="5"/>
  <c r="N317" i="5"/>
  <c r="O317" i="5" s="1"/>
  <c r="P316" i="5"/>
  <c r="Q316" i="5" s="1"/>
  <c r="N316" i="5"/>
  <c r="O316" i="5" s="1"/>
  <c r="N315" i="5"/>
  <c r="O315" i="5" s="1"/>
  <c r="N314" i="5"/>
  <c r="O314" i="5" s="1"/>
  <c r="S313" i="5"/>
  <c r="N313" i="5"/>
  <c r="O313" i="5" s="1"/>
  <c r="S312" i="5"/>
  <c r="N312" i="5"/>
  <c r="O312" i="5" s="1"/>
  <c r="P312" i="5" s="1"/>
  <c r="N311" i="5"/>
  <c r="O311" i="5" s="1"/>
  <c r="N310" i="5"/>
  <c r="O310" i="5" s="1"/>
  <c r="S309" i="5"/>
  <c r="N309" i="5"/>
  <c r="O309" i="5" s="1"/>
  <c r="N308" i="5"/>
  <c r="O308" i="5" s="1"/>
  <c r="O307" i="5"/>
  <c r="N307" i="5"/>
  <c r="N306" i="5"/>
  <c r="O306" i="5" s="1"/>
  <c r="N305" i="5"/>
  <c r="O305" i="5" s="1"/>
  <c r="S304" i="5"/>
  <c r="N304" i="5"/>
  <c r="O304" i="5" s="1"/>
  <c r="N303" i="5"/>
  <c r="O303" i="5" s="1"/>
  <c r="O302" i="5"/>
  <c r="N302" i="5"/>
  <c r="N301" i="5"/>
  <c r="O301" i="5" s="1"/>
  <c r="P300" i="5"/>
  <c r="Q300" i="5" s="1"/>
  <c r="N300" i="5"/>
  <c r="O300" i="5" s="1"/>
  <c r="N299" i="5"/>
  <c r="O299" i="5" s="1"/>
  <c r="N298" i="5"/>
  <c r="O298" i="5" s="1"/>
  <c r="S297" i="5"/>
  <c r="N297" i="5"/>
  <c r="O297" i="5" s="1"/>
  <c r="S296" i="5"/>
  <c r="N296" i="5"/>
  <c r="O296" i="5" s="1"/>
  <c r="P296" i="5" s="1"/>
  <c r="N295" i="5"/>
  <c r="O295" i="5" s="1"/>
  <c r="N294" i="5"/>
  <c r="O294" i="5" s="1"/>
  <c r="S293" i="5"/>
  <c r="N293" i="5"/>
  <c r="O293" i="5" s="1"/>
  <c r="N292" i="5"/>
  <c r="O292" i="5" s="1"/>
  <c r="O291" i="5"/>
  <c r="N291" i="5"/>
  <c r="N290" i="5"/>
  <c r="O290" i="5" s="1"/>
  <c r="N289" i="5"/>
  <c r="O289" i="5" s="1"/>
  <c r="S288" i="5"/>
  <c r="N288" i="5"/>
  <c r="O288" i="5" s="1"/>
  <c r="N287" i="5"/>
  <c r="O287" i="5" s="1"/>
  <c r="O286" i="5"/>
  <c r="N286" i="5"/>
  <c r="N285" i="5"/>
  <c r="O285" i="5" s="1"/>
  <c r="P284" i="5"/>
  <c r="Q284" i="5" s="1"/>
  <c r="N284" i="5"/>
  <c r="O284" i="5" s="1"/>
  <c r="N283" i="5"/>
  <c r="O283" i="5" s="1"/>
  <c r="N282" i="5"/>
  <c r="O282" i="5" s="1"/>
  <c r="S281" i="5"/>
  <c r="N281" i="5"/>
  <c r="O281" i="5" s="1"/>
  <c r="S280" i="5"/>
  <c r="N280" i="5"/>
  <c r="O280" i="5" s="1"/>
  <c r="P280" i="5" s="1"/>
  <c r="N279" i="5"/>
  <c r="O279" i="5" s="1"/>
  <c r="N278" i="5"/>
  <c r="O278" i="5" s="1"/>
  <c r="S277" i="5"/>
  <c r="N277" i="5"/>
  <c r="O277" i="5" s="1"/>
  <c r="N276" i="5"/>
  <c r="O276" i="5" s="1"/>
  <c r="O275" i="5"/>
  <c r="N275" i="5"/>
  <c r="N274" i="5"/>
  <c r="O274" i="5" s="1"/>
  <c r="N273" i="5"/>
  <c r="O273" i="5" s="1"/>
  <c r="S272" i="5"/>
  <c r="N272" i="5"/>
  <c r="O272" i="5" s="1"/>
  <c r="N271" i="5"/>
  <c r="O271" i="5" s="1"/>
  <c r="O270" i="5"/>
  <c r="N270" i="5"/>
  <c r="N269" i="5"/>
  <c r="O269" i="5" s="1"/>
  <c r="P268" i="5"/>
  <c r="Q268" i="5" s="1"/>
  <c r="N268" i="5"/>
  <c r="O268" i="5" s="1"/>
  <c r="N267" i="5"/>
  <c r="O267" i="5" s="1"/>
  <c r="N266" i="5"/>
  <c r="O266" i="5" s="1"/>
  <c r="S265" i="5"/>
  <c r="N265" i="5"/>
  <c r="O265" i="5" s="1"/>
  <c r="S264" i="5"/>
  <c r="N264" i="5"/>
  <c r="O264" i="5" s="1"/>
  <c r="N263" i="5"/>
  <c r="O263" i="5" s="1"/>
  <c r="N262" i="5"/>
  <c r="O262" i="5" s="1"/>
  <c r="S261" i="5"/>
  <c r="P261" i="5"/>
  <c r="Q261" i="5" s="1"/>
  <c r="R261" i="5" s="1"/>
  <c r="O261" i="5"/>
  <c r="N261" i="5"/>
  <c r="S260" i="5"/>
  <c r="N260" i="5"/>
  <c r="O260" i="5" s="1"/>
  <c r="N259" i="5"/>
  <c r="O259" i="5" s="1"/>
  <c r="N258" i="5"/>
  <c r="O258" i="5" s="1"/>
  <c r="S257" i="5"/>
  <c r="N257" i="5"/>
  <c r="O257" i="5" s="1"/>
  <c r="N256" i="5"/>
  <c r="O256" i="5" s="1"/>
  <c r="O255" i="5"/>
  <c r="N255" i="5"/>
  <c r="N254" i="5"/>
  <c r="O254" i="5" s="1"/>
  <c r="N253" i="5"/>
  <c r="O253" i="5" s="1"/>
  <c r="S252" i="5"/>
  <c r="N252" i="5"/>
  <c r="O252" i="5" s="1"/>
  <c r="N251" i="5"/>
  <c r="O251" i="5" s="1"/>
  <c r="O250" i="5"/>
  <c r="N250" i="5"/>
  <c r="N249" i="5"/>
  <c r="O249" i="5" s="1"/>
  <c r="P248" i="5"/>
  <c r="N248" i="5"/>
  <c r="O248" i="5" s="1"/>
  <c r="N247" i="5"/>
  <c r="O247" i="5" s="1"/>
  <c r="N246" i="5"/>
  <c r="O246" i="5" s="1"/>
  <c r="S245" i="5"/>
  <c r="N245" i="5"/>
  <c r="O245" i="5" s="1"/>
  <c r="S244" i="5"/>
  <c r="N244" i="5"/>
  <c r="O244" i="5" s="1"/>
  <c r="N243" i="5"/>
  <c r="O243" i="5" s="1"/>
  <c r="N242" i="5"/>
  <c r="O242" i="5" s="1"/>
  <c r="S241" i="5"/>
  <c r="N241" i="5"/>
  <c r="O241" i="5" s="1"/>
  <c r="N240" i="5"/>
  <c r="O240" i="5" s="1"/>
  <c r="O239" i="5"/>
  <c r="N239" i="5"/>
  <c r="N238" i="5"/>
  <c r="O238" i="5" s="1"/>
  <c r="N237" i="5"/>
  <c r="O237" i="5" s="1"/>
  <c r="S236" i="5"/>
  <c r="N236" i="5"/>
  <c r="O236" i="5" s="1"/>
  <c r="N235" i="5"/>
  <c r="O235" i="5" s="1"/>
  <c r="O234" i="5"/>
  <c r="N234" i="5"/>
  <c r="N233" i="5"/>
  <c r="O233" i="5" s="1"/>
  <c r="P232" i="5"/>
  <c r="N232" i="5"/>
  <c r="O232" i="5" s="1"/>
  <c r="N231" i="5"/>
  <c r="O231" i="5" s="1"/>
  <c r="N230" i="5"/>
  <c r="O230" i="5" s="1"/>
  <c r="S229" i="5"/>
  <c r="N229" i="5"/>
  <c r="O229" i="5" s="1"/>
  <c r="S228" i="5"/>
  <c r="N228" i="5"/>
  <c r="O228" i="5" s="1"/>
  <c r="P228" i="5" s="1"/>
  <c r="N227" i="5"/>
  <c r="O227" i="5" s="1"/>
  <c r="N226" i="5"/>
  <c r="O226" i="5" s="1"/>
  <c r="S225" i="5"/>
  <c r="N225" i="5"/>
  <c r="O225" i="5" s="1"/>
  <c r="N224" i="5"/>
  <c r="O224" i="5" s="1"/>
  <c r="O223" i="5"/>
  <c r="N223" i="5"/>
  <c r="N222" i="5"/>
  <c r="O222" i="5" s="1"/>
  <c r="N221" i="5"/>
  <c r="O221" i="5" s="1"/>
  <c r="S220" i="5"/>
  <c r="N220" i="5"/>
  <c r="O220" i="5" s="1"/>
  <c r="N219" i="5"/>
  <c r="O219" i="5" s="1"/>
  <c r="O218" i="5"/>
  <c r="N218" i="5"/>
  <c r="N217" i="5"/>
  <c r="O217" i="5" s="1"/>
  <c r="P216" i="5"/>
  <c r="Q216" i="5" s="1"/>
  <c r="N216" i="5"/>
  <c r="O216" i="5" s="1"/>
  <c r="N215" i="5"/>
  <c r="O215" i="5" s="1"/>
  <c r="N214" i="5"/>
  <c r="O214" i="5" s="1"/>
  <c r="S213" i="5"/>
  <c r="N213" i="5"/>
  <c r="O213" i="5" s="1"/>
  <c r="S212" i="5"/>
  <c r="N212" i="5"/>
  <c r="O212" i="5" s="1"/>
  <c r="P212" i="5" s="1"/>
  <c r="N211" i="5"/>
  <c r="O211" i="5" s="1"/>
  <c r="N210" i="5"/>
  <c r="O210" i="5" s="1"/>
  <c r="S209" i="5"/>
  <c r="N209" i="5"/>
  <c r="O209" i="5" s="1"/>
  <c r="N208" i="5"/>
  <c r="O208" i="5" s="1"/>
  <c r="O207" i="5"/>
  <c r="P207" i="5" s="1"/>
  <c r="N207" i="5"/>
  <c r="N206" i="5"/>
  <c r="O206" i="5" s="1"/>
  <c r="N205" i="5"/>
  <c r="O205" i="5" s="1"/>
  <c r="S204" i="5"/>
  <c r="N204" i="5"/>
  <c r="O204" i="5" s="1"/>
  <c r="N203" i="5"/>
  <c r="O203" i="5" s="1"/>
  <c r="O202" i="5"/>
  <c r="N202" i="5"/>
  <c r="N201" i="5"/>
  <c r="O201" i="5" s="1"/>
  <c r="P200" i="5"/>
  <c r="Q200" i="5" s="1"/>
  <c r="N200" i="5"/>
  <c r="O200" i="5" s="1"/>
  <c r="N199" i="5"/>
  <c r="O199" i="5" s="1"/>
  <c r="N198" i="5"/>
  <c r="O198" i="5" s="1"/>
  <c r="S197" i="5"/>
  <c r="N197" i="5"/>
  <c r="O197" i="5" s="1"/>
  <c r="S196" i="5"/>
  <c r="N196" i="5"/>
  <c r="O196" i="5" s="1"/>
  <c r="P196" i="5" s="1"/>
  <c r="N195" i="5"/>
  <c r="O195" i="5" s="1"/>
  <c r="N194" i="5"/>
  <c r="O194" i="5" s="1"/>
  <c r="S193" i="5"/>
  <c r="N193" i="5"/>
  <c r="O193" i="5" s="1"/>
  <c r="N192" i="5"/>
  <c r="O192" i="5" s="1"/>
  <c r="O191" i="5"/>
  <c r="N191" i="5"/>
  <c r="O190" i="5"/>
  <c r="S189" i="5"/>
  <c r="O189" i="5"/>
  <c r="P189" i="5" s="1"/>
  <c r="N189" i="5"/>
  <c r="O188" i="5"/>
  <c r="N188" i="5"/>
  <c r="N187" i="5"/>
  <c r="O187" i="5" s="1"/>
  <c r="S186" i="5"/>
  <c r="N186" i="5"/>
  <c r="O186" i="5" s="1"/>
  <c r="O185" i="5"/>
  <c r="P185" i="5" s="1"/>
  <c r="Q185" i="5" s="1"/>
  <c r="R185" i="5" s="1"/>
  <c r="N185" i="5"/>
  <c r="Q184" i="5"/>
  <c r="R184" i="5" s="1"/>
  <c r="P184" i="5"/>
  <c r="O184" i="5"/>
  <c r="N184" i="5"/>
  <c r="N183" i="5"/>
  <c r="O183" i="5" s="1"/>
  <c r="S182" i="5"/>
  <c r="N182" i="5"/>
  <c r="O182" i="5" s="1"/>
  <c r="Q181" i="5"/>
  <c r="O181" i="5"/>
  <c r="P181" i="5" s="1"/>
  <c r="R181" i="5" s="1"/>
  <c r="N181" i="5"/>
  <c r="P180" i="5"/>
  <c r="Q180" i="5" s="1"/>
  <c r="O180" i="5"/>
  <c r="N180" i="5"/>
  <c r="N179" i="5"/>
  <c r="O179" i="5" s="1"/>
  <c r="S178" i="5"/>
  <c r="N178" i="5"/>
  <c r="O178" i="5" s="1"/>
  <c r="S177" i="5"/>
  <c r="O177" i="5"/>
  <c r="P177" i="5" s="1"/>
  <c r="N177" i="5"/>
  <c r="O176" i="5"/>
  <c r="P176" i="5" s="1"/>
  <c r="N176" i="5"/>
  <c r="O175" i="5"/>
  <c r="N175" i="5"/>
  <c r="N174" i="5"/>
  <c r="O174" i="5" s="1"/>
  <c r="S173" i="5"/>
  <c r="R173" i="5"/>
  <c r="Q173" i="5"/>
  <c r="O173" i="5"/>
  <c r="P173" i="5" s="1"/>
  <c r="N173" i="5"/>
  <c r="O172" i="5"/>
  <c r="N172" i="5"/>
  <c r="N171" i="5"/>
  <c r="O171" i="5" s="1"/>
  <c r="N170" i="5"/>
  <c r="O170" i="5" s="1"/>
  <c r="S169" i="5"/>
  <c r="Q169" i="5"/>
  <c r="R169" i="5" s="1"/>
  <c r="O169" i="5"/>
  <c r="P169" i="5" s="1"/>
  <c r="N169" i="5"/>
  <c r="O168" i="5"/>
  <c r="N168" i="5"/>
  <c r="P167" i="5"/>
  <c r="O167" i="5"/>
  <c r="N167" i="5"/>
  <c r="S166" i="5"/>
  <c r="N166" i="5"/>
  <c r="O166" i="5" s="1"/>
  <c r="O165" i="5"/>
  <c r="P165" i="5" s="1"/>
  <c r="N165" i="5"/>
  <c r="O164" i="5"/>
  <c r="N164" i="5"/>
  <c r="O163" i="5"/>
  <c r="N163" i="5"/>
  <c r="N162" i="5"/>
  <c r="O162" i="5" s="1"/>
  <c r="O161" i="5"/>
  <c r="P161" i="5" s="1"/>
  <c r="Q161" i="5" s="1"/>
  <c r="N161" i="5"/>
  <c r="P160" i="5"/>
  <c r="O160" i="5"/>
  <c r="Q160" i="5" s="1"/>
  <c r="N160" i="5"/>
  <c r="N159" i="5"/>
  <c r="O159" i="5" s="1"/>
  <c r="N158" i="5"/>
  <c r="O158" i="5" s="1"/>
  <c r="S157" i="5"/>
  <c r="O157" i="5"/>
  <c r="P157" i="5" s="1"/>
  <c r="N157" i="5"/>
  <c r="O156" i="5"/>
  <c r="N156" i="5"/>
  <c r="N155" i="5"/>
  <c r="O155" i="5" s="1"/>
  <c r="S154" i="5"/>
  <c r="N154" i="5"/>
  <c r="O154" i="5" s="1"/>
  <c r="O153" i="5"/>
  <c r="P153" i="5" s="1"/>
  <c r="Q153" i="5" s="1"/>
  <c r="R153" i="5" s="1"/>
  <c r="N153" i="5"/>
  <c r="Q152" i="5"/>
  <c r="R152" i="5" s="1"/>
  <c r="P152" i="5"/>
  <c r="O152" i="5"/>
  <c r="N152" i="5"/>
  <c r="N151" i="5"/>
  <c r="O151" i="5" s="1"/>
  <c r="S150" i="5"/>
  <c r="N150" i="5"/>
  <c r="O150" i="5" s="1"/>
  <c r="Q149" i="5"/>
  <c r="O149" i="5"/>
  <c r="P149" i="5" s="1"/>
  <c r="R149" i="5" s="1"/>
  <c r="N149" i="5"/>
  <c r="P148" i="5"/>
  <c r="Q148" i="5" s="1"/>
  <c r="O148" i="5"/>
  <c r="N148" i="5"/>
  <c r="N147" i="5"/>
  <c r="O147" i="5" s="1"/>
  <c r="S146" i="5"/>
  <c r="N146" i="5"/>
  <c r="O146" i="5" s="1"/>
  <c r="S145" i="5"/>
  <c r="O145" i="5"/>
  <c r="P145" i="5" s="1"/>
  <c r="N145" i="5"/>
  <c r="O144" i="5"/>
  <c r="P144" i="5" s="1"/>
  <c r="N144" i="5"/>
  <c r="O143" i="5"/>
  <c r="N143" i="5"/>
  <c r="N142" i="5"/>
  <c r="O142" i="5" s="1"/>
  <c r="S141" i="5"/>
  <c r="R141" i="5"/>
  <c r="Q141" i="5"/>
  <c r="O141" i="5"/>
  <c r="P141" i="5" s="1"/>
  <c r="N141" i="5"/>
  <c r="O140" i="5"/>
  <c r="P140" i="5" s="1"/>
  <c r="N140" i="5"/>
  <c r="N139" i="5"/>
  <c r="O139" i="5" s="1"/>
  <c r="N138" i="5"/>
  <c r="O138" i="5" s="1"/>
  <c r="S137" i="5"/>
  <c r="Q137" i="5"/>
  <c r="R137" i="5" s="1"/>
  <c r="O137" i="5"/>
  <c r="P137" i="5" s="1"/>
  <c r="N137" i="5"/>
  <c r="O136" i="5"/>
  <c r="N136" i="5"/>
  <c r="P135" i="5"/>
  <c r="O135" i="5"/>
  <c r="N135" i="5"/>
  <c r="S134" i="5"/>
  <c r="N134" i="5"/>
  <c r="O134" i="5" s="1"/>
  <c r="O133" i="5"/>
  <c r="P133" i="5" s="1"/>
  <c r="Q133" i="5" s="1"/>
  <c r="N133" i="5"/>
  <c r="O132" i="5"/>
  <c r="N132" i="5"/>
  <c r="O131" i="5"/>
  <c r="N131" i="5"/>
  <c r="N130" i="5"/>
  <c r="O130" i="5" s="1"/>
  <c r="O129" i="5"/>
  <c r="P129" i="5" s="1"/>
  <c r="Q129" i="5" s="1"/>
  <c r="N129" i="5"/>
  <c r="P128" i="5"/>
  <c r="O128" i="5"/>
  <c r="Q128" i="5" s="1"/>
  <c r="N128" i="5"/>
  <c r="N127" i="5"/>
  <c r="O127" i="5" s="1"/>
  <c r="N126" i="5"/>
  <c r="O126" i="5" s="1"/>
  <c r="S125" i="5"/>
  <c r="O125" i="5"/>
  <c r="P125" i="5" s="1"/>
  <c r="N125" i="5"/>
  <c r="O124" i="5"/>
  <c r="N124" i="5"/>
  <c r="N123" i="5"/>
  <c r="O123" i="5" s="1"/>
  <c r="S122" i="5"/>
  <c r="N122" i="5"/>
  <c r="O122" i="5" s="1"/>
  <c r="O121" i="5"/>
  <c r="P121" i="5" s="1"/>
  <c r="Q121" i="5" s="1"/>
  <c r="R121" i="5" s="1"/>
  <c r="N121" i="5"/>
  <c r="Q120" i="5"/>
  <c r="R120" i="5" s="1"/>
  <c r="P120" i="5"/>
  <c r="O120" i="5"/>
  <c r="N120" i="5"/>
  <c r="N119" i="5"/>
  <c r="O119" i="5" s="1"/>
  <c r="S118" i="5"/>
  <c r="N118" i="5"/>
  <c r="O118" i="5" s="1"/>
  <c r="Q117" i="5"/>
  <c r="O117" i="5"/>
  <c r="P117" i="5" s="1"/>
  <c r="R117" i="5" s="1"/>
  <c r="N117" i="5"/>
  <c r="P116" i="5"/>
  <c r="O116" i="5"/>
  <c r="N116" i="5"/>
  <c r="N115" i="5"/>
  <c r="O115" i="5" s="1"/>
  <c r="S114" i="5"/>
  <c r="N114" i="5"/>
  <c r="O114" i="5" s="1"/>
  <c r="S113" i="5"/>
  <c r="O113" i="5"/>
  <c r="P113" i="5" s="1"/>
  <c r="N113" i="5"/>
  <c r="O112" i="5"/>
  <c r="P112" i="5" s="1"/>
  <c r="N112" i="5"/>
  <c r="O111" i="5"/>
  <c r="P111" i="5" s="1"/>
  <c r="N111" i="5"/>
  <c r="N110" i="5"/>
  <c r="O110" i="5" s="1"/>
  <c r="S109" i="5"/>
  <c r="R109" i="5"/>
  <c r="Q109" i="5"/>
  <c r="O109" i="5"/>
  <c r="P109" i="5" s="1"/>
  <c r="N109" i="5"/>
  <c r="O108" i="5"/>
  <c r="P108" i="5" s="1"/>
  <c r="N108" i="5"/>
  <c r="N107" i="5"/>
  <c r="O107" i="5" s="1"/>
  <c r="N106" i="5"/>
  <c r="O106" i="5" s="1"/>
  <c r="S105" i="5"/>
  <c r="Q105" i="5"/>
  <c r="R105" i="5" s="1"/>
  <c r="O105" i="5"/>
  <c r="P105" i="5" s="1"/>
  <c r="N105" i="5"/>
  <c r="O104" i="5"/>
  <c r="N104" i="5"/>
  <c r="P103" i="5"/>
  <c r="O103" i="5"/>
  <c r="N103" i="5"/>
  <c r="S102" i="5"/>
  <c r="N102" i="5"/>
  <c r="O102" i="5" s="1"/>
  <c r="O101" i="5"/>
  <c r="P101" i="5" s="1"/>
  <c r="Q101" i="5" s="1"/>
  <c r="N101" i="5"/>
  <c r="O100" i="5"/>
  <c r="N100" i="5"/>
  <c r="O99" i="5"/>
  <c r="N99" i="5"/>
  <c r="N98" i="5"/>
  <c r="O98" i="5" s="1"/>
  <c r="O97" i="5"/>
  <c r="P97" i="5" s="1"/>
  <c r="Q97" i="5" s="1"/>
  <c r="N97" i="5"/>
  <c r="P96" i="5"/>
  <c r="O96" i="5"/>
  <c r="Q96" i="5" s="1"/>
  <c r="N96" i="5"/>
  <c r="N95" i="5"/>
  <c r="O95" i="5" s="1"/>
  <c r="N94" i="5"/>
  <c r="O94" i="5" s="1"/>
  <c r="S93" i="5"/>
  <c r="O93" i="5"/>
  <c r="P93" i="5" s="1"/>
  <c r="N93" i="5"/>
  <c r="O92" i="5"/>
  <c r="N92" i="5"/>
  <c r="N91" i="5"/>
  <c r="O91" i="5" s="1"/>
  <c r="S90" i="5"/>
  <c r="N90" i="5"/>
  <c r="O90" i="5" s="1"/>
  <c r="R89" i="5"/>
  <c r="Q89" i="5"/>
  <c r="P89" i="5"/>
  <c r="O89" i="5"/>
  <c r="N89" i="5"/>
  <c r="O88" i="5"/>
  <c r="N88" i="5"/>
  <c r="O87" i="5"/>
  <c r="P87" i="5" s="1"/>
  <c r="S86" i="5"/>
  <c r="R86" i="5"/>
  <c r="Q86" i="5"/>
  <c r="P86" i="5"/>
  <c r="O86" i="5"/>
  <c r="O85" i="5"/>
  <c r="O84" i="5"/>
  <c r="Q83" i="5"/>
  <c r="R83" i="5" s="1"/>
  <c r="P83" i="5"/>
  <c r="O83" i="5"/>
  <c r="O82" i="5"/>
  <c r="P82" i="5" s="1"/>
  <c r="O81" i="5"/>
  <c r="P81" i="5" s="1"/>
  <c r="S80" i="5"/>
  <c r="P80" i="5"/>
  <c r="O80" i="5"/>
  <c r="P79" i="5"/>
  <c r="O79" i="5"/>
  <c r="N78" i="5"/>
  <c r="O78" i="5" s="1"/>
  <c r="P77" i="5"/>
  <c r="N77" i="5"/>
  <c r="O77" i="5" s="1"/>
  <c r="N76" i="5"/>
  <c r="O76" i="5" s="1"/>
  <c r="N75" i="5"/>
  <c r="O75" i="5" s="1"/>
  <c r="S74" i="5"/>
  <c r="N74" i="5"/>
  <c r="O74" i="5" s="1"/>
  <c r="S73" i="5"/>
  <c r="N73" i="5"/>
  <c r="O73" i="5" s="1"/>
  <c r="N72" i="5"/>
  <c r="O72" i="5" s="1"/>
  <c r="N71" i="5"/>
  <c r="O71" i="5" s="1"/>
  <c r="S70" i="5"/>
  <c r="N70" i="5"/>
  <c r="O70" i="5" s="1"/>
  <c r="N69" i="5"/>
  <c r="O69" i="5" s="1"/>
  <c r="O68" i="5"/>
  <c r="P68" i="5" s="1"/>
  <c r="N68" i="5"/>
  <c r="N67" i="5"/>
  <c r="O67" i="5" s="1"/>
  <c r="N66" i="5"/>
  <c r="O66" i="5" s="1"/>
  <c r="S65" i="5"/>
  <c r="N65" i="5"/>
  <c r="O65" i="5" s="1"/>
  <c r="N64" i="5"/>
  <c r="O64" i="5" s="1"/>
  <c r="O63" i="5"/>
  <c r="N63" i="5"/>
  <c r="N62" i="5"/>
  <c r="O62" i="5" s="1"/>
  <c r="P61" i="5"/>
  <c r="N61" i="5"/>
  <c r="O61" i="5" s="1"/>
  <c r="N60" i="5"/>
  <c r="O60" i="5" s="1"/>
  <c r="N59" i="5"/>
  <c r="O59" i="5" s="1"/>
  <c r="S58" i="5"/>
  <c r="N58" i="5"/>
  <c r="O58" i="5" s="1"/>
  <c r="S57" i="5"/>
  <c r="N57" i="5"/>
  <c r="O57" i="5" s="1"/>
  <c r="P57" i="5" s="1"/>
  <c r="N56" i="5"/>
  <c r="O56" i="5" s="1"/>
  <c r="N55" i="5"/>
  <c r="O55" i="5" s="1"/>
  <c r="S54" i="5"/>
  <c r="N54" i="5"/>
  <c r="O54" i="5" s="1"/>
  <c r="N53" i="5"/>
  <c r="O53" i="5" s="1"/>
  <c r="P53" i="5" s="1"/>
  <c r="N52" i="5"/>
  <c r="O52" i="5" s="1"/>
  <c r="S51" i="5"/>
  <c r="O51" i="5"/>
  <c r="N51" i="5"/>
  <c r="P50" i="5"/>
  <c r="Q50" i="5" s="1"/>
  <c r="O50" i="5"/>
  <c r="N50" i="5"/>
  <c r="S49" i="5"/>
  <c r="N49" i="5"/>
  <c r="O49" i="5" s="1"/>
  <c r="N48" i="5"/>
  <c r="O48" i="5" s="1"/>
  <c r="S47" i="5"/>
  <c r="O47" i="5"/>
  <c r="N47" i="5"/>
  <c r="P46" i="5"/>
  <c r="O46" i="5"/>
  <c r="N46" i="5"/>
  <c r="S45" i="5"/>
  <c r="N45" i="5"/>
  <c r="O45" i="5" s="1"/>
  <c r="N44" i="5"/>
  <c r="O44" i="5" s="1"/>
  <c r="S43" i="5"/>
  <c r="O43" i="5"/>
  <c r="N43" i="5"/>
  <c r="P42" i="5"/>
  <c r="O42" i="5"/>
  <c r="N42" i="5"/>
  <c r="S41" i="5"/>
  <c r="N41" i="5"/>
  <c r="O41" i="5" s="1"/>
  <c r="N40" i="5"/>
  <c r="O40" i="5" s="1"/>
  <c r="S39" i="5"/>
  <c r="O39" i="5"/>
  <c r="N39" i="5"/>
  <c r="P38" i="5"/>
  <c r="O38" i="5"/>
  <c r="N38" i="5"/>
  <c r="S37" i="5"/>
  <c r="N37" i="5"/>
  <c r="O37" i="5" s="1"/>
  <c r="N36" i="5"/>
  <c r="O36" i="5" s="1"/>
  <c r="S35" i="5"/>
  <c r="O35" i="5"/>
  <c r="N35" i="5"/>
  <c r="P34" i="5"/>
  <c r="O34" i="5"/>
  <c r="N34" i="5"/>
  <c r="S33" i="5"/>
  <c r="N33" i="5"/>
  <c r="O33" i="5" s="1"/>
  <c r="N32" i="5"/>
  <c r="O32" i="5" s="1"/>
  <c r="S31" i="5"/>
  <c r="O31" i="5"/>
  <c r="N31" i="5"/>
  <c r="P30" i="5"/>
  <c r="O30" i="5"/>
  <c r="N30" i="5"/>
  <c r="S29" i="5"/>
  <c r="N29" i="5"/>
  <c r="O29" i="5" s="1"/>
  <c r="N28" i="5"/>
  <c r="O28" i="5" s="1"/>
  <c r="S27" i="5"/>
  <c r="O27" i="5"/>
  <c r="N27" i="5"/>
  <c r="P26" i="5"/>
  <c r="Q26" i="5" s="1"/>
  <c r="O26" i="5"/>
  <c r="N26" i="5"/>
  <c r="S25" i="5"/>
  <c r="N25" i="5"/>
  <c r="O25" i="5" s="1"/>
  <c r="N24" i="5"/>
  <c r="O24" i="5" s="1"/>
  <c r="S23" i="5"/>
  <c r="O23" i="5"/>
  <c r="N23" i="5"/>
  <c r="P22" i="5"/>
  <c r="Q22" i="5" s="1"/>
  <c r="O22" i="5"/>
  <c r="N22" i="5"/>
  <c r="S21" i="5"/>
  <c r="N21" i="5"/>
  <c r="O21" i="5" s="1"/>
  <c r="N20" i="5"/>
  <c r="O20" i="5" s="1"/>
  <c r="S19" i="5"/>
  <c r="O19" i="5"/>
  <c r="N19" i="5"/>
  <c r="P18" i="5"/>
  <c r="O18" i="5"/>
  <c r="N18" i="5"/>
  <c r="S17" i="5"/>
  <c r="N17" i="5"/>
  <c r="O17" i="5" s="1"/>
  <c r="N16" i="5"/>
  <c r="O16" i="5" s="1"/>
  <c r="S15" i="5"/>
  <c r="O15" i="5"/>
  <c r="N15" i="5"/>
  <c r="P14" i="5"/>
  <c r="Q14" i="5" s="1"/>
  <c r="O14" i="5"/>
  <c r="N14" i="5"/>
  <c r="S13" i="5"/>
  <c r="N13" i="5"/>
  <c r="O13" i="5" s="1"/>
  <c r="N12" i="5"/>
  <c r="O12" i="5" s="1"/>
  <c r="S11" i="5"/>
  <c r="O11" i="5"/>
  <c r="N11" i="5"/>
  <c r="P10" i="5"/>
  <c r="Q10" i="5" s="1"/>
  <c r="O10" i="5"/>
  <c r="N10" i="5"/>
  <c r="S9" i="5"/>
  <c r="N9" i="5"/>
  <c r="O9" i="5" s="1"/>
  <c r="N8" i="5"/>
  <c r="O8" i="5" s="1"/>
  <c r="S7" i="5"/>
  <c r="O7" i="5"/>
  <c r="N7" i="5"/>
  <c r="O6" i="5"/>
  <c r="N6" i="5"/>
  <c r="J30" i="4"/>
  <c r="K30" i="4" s="1"/>
  <c r="J29" i="4"/>
  <c r="K29" i="4" s="1"/>
  <c r="J28" i="4"/>
  <c r="J27" i="4"/>
  <c r="K27" i="4" s="1"/>
  <c r="L27" i="4" s="1"/>
  <c r="L26" i="4"/>
  <c r="U26" i="4" s="1"/>
  <c r="J26" i="4"/>
  <c r="K26" i="4" s="1"/>
  <c r="J25" i="4"/>
  <c r="J23" i="4"/>
  <c r="J22" i="4"/>
  <c r="K22" i="4" s="1"/>
  <c r="L22" i="4" s="1"/>
  <c r="J21" i="4"/>
  <c r="J20" i="4"/>
  <c r="J19" i="4"/>
  <c r="J18" i="4"/>
  <c r="K18" i="4" s="1"/>
  <c r="L18" i="4" s="1"/>
  <c r="J17" i="4"/>
  <c r="J16" i="4"/>
  <c r="K16" i="4" s="1"/>
  <c r="L16" i="4" s="1"/>
  <c r="J15" i="4"/>
  <c r="K15" i="4" s="1"/>
  <c r="J14" i="4"/>
  <c r="K14" i="4" s="1"/>
  <c r="L14" i="4" s="1"/>
  <c r="U14" i="4" s="1"/>
  <c r="J13" i="4"/>
  <c r="K13" i="4" s="1"/>
  <c r="J12" i="4"/>
  <c r="K12" i="4" s="1"/>
  <c r="L12" i="4" s="1"/>
  <c r="J11" i="4"/>
  <c r="K11" i="4" s="1"/>
  <c r="K10" i="4"/>
  <c r="L10" i="4" s="1"/>
  <c r="Q10" i="4" s="1"/>
  <c r="J10" i="4"/>
  <c r="J9" i="4"/>
  <c r="K9" i="4" s="1"/>
  <c r="L9" i="4" s="1"/>
  <c r="U9" i="4" s="1"/>
  <c r="J8" i="4"/>
  <c r="K7" i="4"/>
  <c r="L7" i="4" s="1"/>
  <c r="J7" i="4"/>
  <c r="V6" i="4"/>
  <c r="V30" i="4" s="1"/>
  <c r="J52" i="3"/>
  <c r="K52" i="3" s="1"/>
  <c r="L52" i="3" s="1"/>
  <c r="J51" i="3"/>
  <c r="K51" i="3" s="1"/>
  <c r="J50" i="3"/>
  <c r="K50" i="3" s="1"/>
  <c r="L50" i="3" s="1"/>
  <c r="U50" i="3" s="1"/>
  <c r="J47" i="3"/>
  <c r="K47" i="3" s="1"/>
  <c r="L47" i="3" s="1"/>
  <c r="U47" i="3" s="1"/>
  <c r="J46" i="3"/>
  <c r="J45" i="3"/>
  <c r="K45" i="3" s="1"/>
  <c r="L45" i="3" s="1"/>
  <c r="U45" i="3" s="1"/>
  <c r="J44" i="3"/>
  <c r="J43" i="3"/>
  <c r="K43" i="3" s="1"/>
  <c r="J42" i="3"/>
  <c r="J41" i="3"/>
  <c r="K41" i="3" s="1"/>
  <c r="L41" i="3" s="1"/>
  <c r="J40" i="3"/>
  <c r="U39" i="3"/>
  <c r="J38" i="3"/>
  <c r="K38" i="3" s="1"/>
  <c r="J36" i="3"/>
  <c r="K36" i="3" s="1"/>
  <c r="J35" i="3"/>
  <c r="K35" i="3" s="1"/>
  <c r="J34" i="3"/>
  <c r="J32" i="3"/>
  <c r="K32" i="3" s="1"/>
  <c r="J31" i="3"/>
  <c r="J30" i="3"/>
  <c r="J29" i="3"/>
  <c r="K29" i="3" s="1"/>
  <c r="J28" i="3"/>
  <c r="J27" i="3"/>
  <c r="J26" i="3"/>
  <c r="K26" i="3" s="1"/>
  <c r="J25" i="3"/>
  <c r="K25" i="3" s="1"/>
  <c r="J24" i="3"/>
  <c r="J23" i="3"/>
  <c r="U22" i="3"/>
  <c r="J21" i="3"/>
  <c r="K21" i="3" s="1"/>
  <c r="L21" i="3" s="1"/>
  <c r="U21" i="3" s="1"/>
  <c r="J19" i="3"/>
  <c r="K19" i="3" s="1"/>
  <c r="L19" i="3" s="1"/>
  <c r="J18" i="3"/>
  <c r="J17" i="3"/>
  <c r="J16" i="3"/>
  <c r="K16" i="3" s="1"/>
  <c r="L16" i="3" s="1"/>
  <c r="U16" i="3" s="1"/>
  <c r="J15" i="3"/>
  <c r="K15" i="3" s="1"/>
  <c r="L15" i="3" s="1"/>
  <c r="J14" i="3"/>
  <c r="J13" i="3"/>
  <c r="J12" i="3"/>
  <c r="K12" i="3" s="1"/>
  <c r="L12" i="3" s="1"/>
  <c r="J11" i="3"/>
  <c r="J10" i="3"/>
  <c r="J9" i="3"/>
  <c r="J8" i="3"/>
  <c r="K8" i="3" s="1"/>
  <c r="L8" i="3" s="1"/>
  <c r="J7" i="3"/>
  <c r="V6" i="3"/>
  <c r="K214" i="2"/>
  <c r="L214" i="2" s="1"/>
  <c r="U214" i="2" s="1"/>
  <c r="K213" i="2"/>
  <c r="L213" i="2" s="1"/>
  <c r="K211" i="2"/>
  <c r="L211" i="2" s="1"/>
  <c r="U211" i="2" s="1"/>
  <c r="K210" i="2"/>
  <c r="L210" i="2" s="1"/>
  <c r="U210" i="2" s="1"/>
  <c r="K209" i="2"/>
  <c r="L209" i="2" s="1"/>
  <c r="U205" i="2"/>
  <c r="K203" i="2"/>
  <c r="K199" i="2"/>
  <c r="L199" i="2" s="1"/>
  <c r="K197" i="2"/>
  <c r="K195" i="2"/>
  <c r="L195" i="2" s="1"/>
  <c r="U195" i="2" s="1"/>
  <c r="K193" i="2"/>
  <c r="L193" i="2" s="1"/>
  <c r="K189" i="2"/>
  <c r="L189" i="2" s="1"/>
  <c r="K186" i="2"/>
  <c r="K182" i="2"/>
  <c r="K181" i="2"/>
  <c r="L181" i="2" s="1"/>
  <c r="K179" i="2"/>
  <c r="L179" i="2" s="1"/>
  <c r="U179" i="2" s="1"/>
  <c r="K178" i="2"/>
  <c r="K175" i="2"/>
  <c r="L175" i="2" s="1"/>
  <c r="U175" i="2" s="1"/>
  <c r="K174" i="2"/>
  <c r="L174" i="2" s="1"/>
  <c r="K173" i="2"/>
  <c r="K168" i="2"/>
  <c r="L168" i="2" s="1"/>
  <c r="K167" i="2"/>
  <c r="K166" i="2"/>
  <c r="L166" i="2" s="1"/>
  <c r="K163" i="2"/>
  <c r="K162" i="2"/>
  <c r="U159" i="2"/>
  <c r="K158" i="2"/>
  <c r="L158" i="2" s="1"/>
  <c r="U158" i="2" s="1"/>
  <c r="J157" i="2"/>
  <c r="K157" i="2" s="1"/>
  <c r="L157" i="2" s="1"/>
  <c r="U157" i="2" s="1"/>
  <c r="J156" i="2"/>
  <c r="K156" i="2" s="1"/>
  <c r="L156" i="2" s="1"/>
  <c r="J155" i="2"/>
  <c r="K155" i="2" s="1"/>
  <c r="J154" i="2"/>
  <c r="K154" i="2" s="1"/>
  <c r="L154" i="2" s="1"/>
  <c r="J153" i="2"/>
  <c r="K153" i="2" s="1"/>
  <c r="J152" i="2"/>
  <c r="J151" i="2"/>
  <c r="K151" i="2" s="1"/>
  <c r="J150" i="2"/>
  <c r="K150" i="2" s="1"/>
  <c r="L150" i="2" s="1"/>
  <c r="J149" i="2"/>
  <c r="K149" i="2" s="1"/>
  <c r="J148" i="2"/>
  <c r="K148" i="2" s="1"/>
  <c r="L148" i="2" s="1"/>
  <c r="J147" i="2"/>
  <c r="J146" i="2"/>
  <c r="J145" i="2"/>
  <c r="K145" i="2" s="1"/>
  <c r="J144" i="2"/>
  <c r="J143" i="2"/>
  <c r="J142" i="2"/>
  <c r="J141" i="2"/>
  <c r="J140" i="2"/>
  <c r="K140" i="2" s="1"/>
  <c r="J139" i="2"/>
  <c r="K139" i="2" s="1"/>
  <c r="J138" i="2"/>
  <c r="J137" i="2"/>
  <c r="J136" i="2"/>
  <c r="K136" i="2" s="1"/>
  <c r="J135" i="2"/>
  <c r="J134" i="2"/>
  <c r="K134" i="2" s="1"/>
  <c r="L134" i="2" s="1"/>
  <c r="J133" i="2"/>
  <c r="J132" i="2"/>
  <c r="K132" i="2" s="1"/>
  <c r="J131" i="2"/>
  <c r="J130" i="2"/>
  <c r="J129" i="2"/>
  <c r="K129" i="2" s="1"/>
  <c r="L129" i="2" s="1"/>
  <c r="J128" i="2"/>
  <c r="K128" i="2" s="1"/>
  <c r="J127" i="2"/>
  <c r="K127" i="2" s="1"/>
  <c r="J126" i="2"/>
  <c r="K125" i="2"/>
  <c r="J124" i="2"/>
  <c r="J123" i="2"/>
  <c r="I122" i="2"/>
  <c r="J122" i="2" s="1"/>
  <c r="J121" i="2"/>
  <c r="I120" i="2"/>
  <c r="J120" i="2" s="1"/>
  <c r="K120" i="2" s="1"/>
  <c r="J119" i="2"/>
  <c r="J118" i="2"/>
  <c r="K118" i="2" s="1"/>
  <c r="L118" i="2" s="1"/>
  <c r="U118" i="2" s="1"/>
  <c r="J117" i="2"/>
  <c r="K117" i="2" s="1"/>
  <c r="J116" i="2"/>
  <c r="J115" i="2"/>
  <c r="J114" i="2"/>
  <c r="K114" i="2" s="1"/>
  <c r="J113" i="2"/>
  <c r="I112" i="2"/>
  <c r="J112" i="2" s="1"/>
  <c r="I111" i="2"/>
  <c r="J110" i="2"/>
  <c r="K110" i="2" s="1"/>
  <c r="L110" i="2" s="1"/>
  <c r="J109" i="2"/>
  <c r="J108" i="2"/>
  <c r="K108" i="2" s="1"/>
  <c r="L108" i="2" s="1"/>
  <c r="U108" i="2" s="1"/>
  <c r="J107" i="2"/>
  <c r="K107" i="2" s="1"/>
  <c r="J105" i="2"/>
  <c r="J104" i="2"/>
  <c r="J103" i="2"/>
  <c r="K103" i="2" s="1"/>
  <c r="L103" i="2" s="1"/>
  <c r="U103" i="2" s="1"/>
  <c r="J102" i="2"/>
  <c r="J100" i="2"/>
  <c r="K100" i="2" s="1"/>
  <c r="J99" i="2"/>
  <c r="J98" i="2"/>
  <c r="K98" i="2" s="1"/>
  <c r="L98" i="2" s="1"/>
  <c r="U98" i="2" s="1"/>
  <c r="J97" i="2"/>
  <c r="J95" i="2"/>
  <c r="J94" i="2"/>
  <c r="K94" i="2" s="1"/>
  <c r="L94" i="2" s="1"/>
  <c r="J93" i="2"/>
  <c r="J91" i="2"/>
  <c r="J90" i="2"/>
  <c r="K90" i="2" s="1"/>
  <c r="J89" i="2"/>
  <c r="K89" i="2" s="1"/>
  <c r="L89" i="2" s="1"/>
  <c r="J88" i="2"/>
  <c r="J87" i="2"/>
  <c r="K87" i="2" s="1"/>
  <c r="J86" i="2"/>
  <c r="K86" i="2" s="1"/>
  <c r="J85" i="2"/>
  <c r="K85" i="2" s="1"/>
  <c r="L85" i="2" s="1"/>
  <c r="J84" i="2"/>
  <c r="K84" i="2" s="1"/>
  <c r="J83" i="2"/>
  <c r="K83" i="2" s="1"/>
  <c r="L83" i="2" s="1"/>
  <c r="J82" i="2"/>
  <c r="K82" i="2" s="1"/>
  <c r="J81" i="2"/>
  <c r="K81" i="2" s="1"/>
  <c r="L81" i="2" s="1"/>
  <c r="U81" i="2" s="1"/>
  <c r="J80" i="2"/>
  <c r="J79" i="2"/>
  <c r="K79" i="2" s="1"/>
  <c r="L79" i="2" s="1"/>
  <c r="U79" i="2" s="1"/>
  <c r="J78" i="2"/>
  <c r="J77" i="2"/>
  <c r="K77" i="2" s="1"/>
  <c r="L77" i="2" s="1"/>
  <c r="J76" i="2"/>
  <c r="J75" i="2"/>
  <c r="K75" i="2" s="1"/>
  <c r="L75" i="2" s="1"/>
  <c r="J74" i="2"/>
  <c r="K74" i="2" s="1"/>
  <c r="J73" i="2"/>
  <c r="K73" i="2" s="1"/>
  <c r="L73" i="2" s="1"/>
  <c r="U73" i="2" s="1"/>
  <c r="J72" i="2"/>
  <c r="J71" i="2"/>
  <c r="J70" i="2"/>
  <c r="K70" i="2" s="1"/>
  <c r="L70" i="2" s="1"/>
  <c r="J69" i="2"/>
  <c r="J68" i="2"/>
  <c r="K68" i="2" s="1"/>
  <c r="L68" i="2" s="1"/>
  <c r="U68" i="2" s="1"/>
  <c r="J65" i="2"/>
  <c r="K65" i="2" s="1"/>
  <c r="L65" i="2" s="1"/>
  <c r="J64" i="2"/>
  <c r="J63" i="2"/>
  <c r="K63" i="2" s="1"/>
  <c r="L63" i="2" s="1"/>
  <c r="U63" i="2" s="1"/>
  <c r="J62" i="2"/>
  <c r="K62" i="2" s="1"/>
  <c r="J61" i="2"/>
  <c r="K61" i="2" s="1"/>
  <c r="L61" i="2" s="1"/>
  <c r="J60" i="2"/>
  <c r="J59" i="2"/>
  <c r="K59" i="2" s="1"/>
  <c r="L59" i="2" s="1"/>
  <c r="J58" i="2"/>
  <c r="J57" i="2"/>
  <c r="K57" i="2" s="1"/>
  <c r="L57" i="2" s="1"/>
  <c r="J56" i="2"/>
  <c r="J55" i="2"/>
  <c r="K55" i="2" s="1"/>
  <c r="L55" i="2" s="1"/>
  <c r="J54" i="2"/>
  <c r="K53" i="2"/>
  <c r="L53" i="2" s="1"/>
  <c r="J52" i="2"/>
  <c r="J51" i="2"/>
  <c r="K51" i="2" s="1"/>
  <c r="L51" i="2" s="1"/>
  <c r="J50" i="2"/>
  <c r="K50" i="2" s="1"/>
  <c r="J49" i="2"/>
  <c r="K49" i="2" s="1"/>
  <c r="J48" i="2"/>
  <c r="U47" i="2"/>
  <c r="J46" i="2"/>
  <c r="K46" i="2" s="1"/>
  <c r="L46" i="2" s="1"/>
  <c r="J45" i="2"/>
  <c r="K45" i="2" s="1"/>
  <c r="J44" i="2"/>
  <c r="J43" i="2"/>
  <c r="K43" i="2" s="1"/>
  <c r="J42" i="2"/>
  <c r="J41" i="2"/>
  <c r="K41" i="2" s="1"/>
  <c r="J40" i="2"/>
  <c r="K40" i="2" s="1"/>
  <c r="L40" i="2" s="1"/>
  <c r="J39" i="2"/>
  <c r="J38" i="2"/>
  <c r="J37" i="2"/>
  <c r="K37" i="2" s="1"/>
  <c r="L37" i="2" s="1"/>
  <c r="J36" i="2"/>
  <c r="J35" i="2"/>
  <c r="K35" i="2" s="1"/>
  <c r="L35" i="2" s="1"/>
  <c r="Q35" i="2" s="1"/>
  <c r="R35" i="2" s="1"/>
  <c r="J34" i="2"/>
  <c r="J33" i="2"/>
  <c r="K33" i="2" s="1"/>
  <c r="J32" i="2"/>
  <c r="K32" i="2" s="1"/>
  <c r="J31" i="2"/>
  <c r="K31" i="2" s="1"/>
  <c r="L31" i="2" s="1"/>
  <c r="Q31" i="2" s="1"/>
  <c r="R31" i="2" s="1"/>
  <c r="J30" i="2"/>
  <c r="J29" i="2"/>
  <c r="J28" i="2"/>
  <c r="J27" i="2"/>
  <c r="K27" i="2" s="1"/>
  <c r="L27" i="2" s="1"/>
  <c r="J26" i="2"/>
  <c r="J25" i="2"/>
  <c r="K25" i="2" s="1"/>
  <c r="L25" i="2" s="1"/>
  <c r="J24" i="2"/>
  <c r="K24" i="2" s="1"/>
  <c r="J23" i="2"/>
  <c r="K23" i="2" s="1"/>
  <c r="L23" i="2" s="1"/>
  <c r="U23" i="2" s="1"/>
  <c r="J22" i="2"/>
  <c r="J21" i="2"/>
  <c r="K21" i="2" s="1"/>
  <c r="L21" i="2" s="1"/>
  <c r="J20" i="2"/>
  <c r="J19" i="2"/>
  <c r="K19" i="2" s="1"/>
  <c r="L19" i="2" s="1"/>
  <c r="J18" i="2"/>
  <c r="J17" i="2"/>
  <c r="J16" i="2"/>
  <c r="K16" i="2" s="1"/>
  <c r="J15" i="2"/>
  <c r="K15" i="2" s="1"/>
  <c r="L15" i="2" s="1"/>
  <c r="J14" i="2"/>
  <c r="J13" i="2"/>
  <c r="K13" i="2" s="1"/>
  <c r="L13" i="2" s="1"/>
  <c r="U13" i="2" s="1"/>
  <c r="J12" i="2"/>
  <c r="K12" i="2" s="1"/>
  <c r="J11" i="2"/>
  <c r="J10" i="2"/>
  <c r="K10" i="2" s="1"/>
  <c r="J9" i="2"/>
  <c r="K9" i="2" s="1"/>
  <c r="L9" i="2" s="1"/>
  <c r="J8" i="2"/>
  <c r="K8" i="2" s="1"/>
  <c r="L8" i="2" s="1"/>
  <c r="J7" i="2"/>
  <c r="K7" i="2" s="1"/>
  <c r="V6" i="2"/>
  <c r="V208" i="2" s="1"/>
  <c r="I36" i="1"/>
  <c r="J35" i="1"/>
  <c r="K35" i="1" s="1"/>
  <c r="L35" i="1" s="1"/>
  <c r="Q35" i="1" s="1"/>
  <c r="J34" i="1"/>
  <c r="J33" i="1"/>
  <c r="K33" i="1" s="1"/>
  <c r="L33" i="1" s="1"/>
  <c r="U33" i="1" s="1"/>
  <c r="J32" i="1"/>
  <c r="K32" i="1" s="1"/>
  <c r="J31" i="1"/>
  <c r="K31" i="1" s="1"/>
  <c r="L31" i="1" s="1"/>
  <c r="J30" i="1"/>
  <c r="J29" i="1"/>
  <c r="K29" i="1" s="1"/>
  <c r="K28" i="1"/>
  <c r="J28" i="1"/>
  <c r="J27" i="1"/>
  <c r="K27" i="1" s="1"/>
  <c r="L27" i="1" s="1"/>
  <c r="Q27" i="1" s="1"/>
  <c r="J26" i="1"/>
  <c r="J25" i="1"/>
  <c r="J24" i="1"/>
  <c r="J23" i="1"/>
  <c r="J22" i="1"/>
  <c r="K22" i="1" s="1"/>
  <c r="L22" i="1" s="1"/>
  <c r="J21" i="1"/>
  <c r="J20" i="1"/>
  <c r="J19" i="1"/>
  <c r="J18" i="1"/>
  <c r="K18" i="1" s="1"/>
  <c r="L18" i="1" s="1"/>
  <c r="J17" i="1"/>
  <c r="J16" i="1"/>
  <c r="J15" i="1"/>
  <c r="K15" i="1" s="1"/>
  <c r="J14" i="1"/>
  <c r="K14" i="1" s="1"/>
  <c r="J13" i="1"/>
  <c r="J12" i="1"/>
  <c r="J11" i="1"/>
  <c r="K11" i="1" s="1"/>
  <c r="J10" i="1"/>
  <c r="J9" i="1"/>
  <c r="K9" i="1" s="1"/>
  <c r="J8" i="1"/>
  <c r="J7" i="1"/>
  <c r="V6" i="1"/>
  <c r="N70" i="6" l="1"/>
  <c r="O70" i="6" s="1"/>
  <c r="N125" i="6"/>
  <c r="O125" i="6" s="1"/>
  <c r="N182" i="6"/>
  <c r="O182" i="6" s="1"/>
  <c r="N358" i="6"/>
  <c r="O358" i="6" s="1"/>
  <c r="N378" i="6"/>
  <c r="O378" i="6" s="1"/>
  <c r="N517" i="6"/>
  <c r="O517" i="6" s="1"/>
  <c r="N526" i="6"/>
  <c r="O526" i="6" s="1"/>
  <c r="N720" i="6"/>
  <c r="O720" i="6" s="1"/>
  <c r="N849" i="6"/>
  <c r="O849" i="6" s="1"/>
  <c r="N32" i="6"/>
  <c r="O32" i="6" s="1"/>
  <c r="N42" i="6"/>
  <c r="O42" i="6" s="1"/>
  <c r="N210" i="6"/>
  <c r="O210" i="6" s="1"/>
  <c r="N340" i="6"/>
  <c r="O340" i="6" s="1"/>
  <c r="N840" i="6"/>
  <c r="O840" i="6" s="1"/>
  <c r="N155" i="6"/>
  <c r="O155" i="6" s="1"/>
  <c r="N556" i="6"/>
  <c r="O556" i="6" s="1"/>
  <c r="N594" i="6"/>
  <c r="O594" i="6" s="1"/>
  <c r="N831" i="6"/>
  <c r="O831" i="6" s="1"/>
  <c r="N297" i="6"/>
  <c r="O297" i="6" s="1"/>
  <c r="N491" i="6"/>
  <c r="O491" i="6" s="1"/>
  <c r="N613" i="6"/>
  <c r="O613" i="6" s="1"/>
  <c r="N34" i="6"/>
  <c r="O34" i="6" s="1"/>
  <c r="N15" i="6"/>
  <c r="O15" i="6" s="1"/>
  <c r="N147" i="6"/>
  <c r="O147" i="6" s="1"/>
  <c r="N548" i="6"/>
  <c r="O548" i="6" s="1"/>
  <c r="N46" i="6"/>
  <c r="O46" i="6" s="1"/>
  <c r="N92" i="6"/>
  <c r="O92" i="6" s="1"/>
  <c r="N101" i="6"/>
  <c r="O101" i="6" s="1"/>
  <c r="N119" i="6"/>
  <c r="O119" i="6" s="1"/>
  <c r="N186" i="6"/>
  <c r="O186" i="6" s="1"/>
  <c r="N317" i="6"/>
  <c r="O317" i="6" s="1"/>
  <c r="N372" i="6"/>
  <c r="O372" i="6" s="1"/>
  <c r="N439" i="6"/>
  <c r="O439" i="6" s="1"/>
  <c r="N483" i="6"/>
  <c r="O483" i="6" s="1"/>
  <c r="N605" i="6"/>
  <c r="O605" i="6" s="1"/>
  <c r="N661" i="6"/>
  <c r="O661" i="6" s="1"/>
  <c r="N669" i="6"/>
  <c r="O669" i="6" s="1"/>
  <c r="N715" i="6"/>
  <c r="O715" i="6" s="1"/>
  <c r="P715" i="6" s="1"/>
  <c r="N743" i="6"/>
  <c r="O743" i="6" s="1"/>
  <c r="P743" i="6" s="1"/>
  <c r="N761" i="6"/>
  <c r="O761" i="6" s="1"/>
  <c r="N771" i="6"/>
  <c r="O771" i="6" s="1"/>
  <c r="N789" i="6"/>
  <c r="O789" i="6" s="1"/>
  <c r="N853" i="6"/>
  <c r="O853" i="6" s="1"/>
  <c r="N862" i="6"/>
  <c r="O862" i="6" s="1"/>
  <c r="N56" i="6"/>
  <c r="O56" i="6" s="1"/>
  <c r="N158" i="6"/>
  <c r="O158" i="6" s="1"/>
  <c r="N177" i="6"/>
  <c r="O177" i="6" s="1"/>
  <c r="N205" i="6"/>
  <c r="O205" i="6" s="1"/>
  <c r="N214" i="6"/>
  <c r="O214" i="6" s="1"/>
  <c r="N270" i="6"/>
  <c r="O270" i="6" s="1"/>
  <c r="N280" i="6"/>
  <c r="O280" i="6" s="1"/>
  <c r="N353" i="6"/>
  <c r="O353" i="6" s="1"/>
  <c r="N430" i="6"/>
  <c r="O430" i="6" s="1"/>
  <c r="N550" i="6"/>
  <c r="O550" i="6" s="1"/>
  <c r="N624" i="6"/>
  <c r="O624" i="6" s="1"/>
  <c r="N642" i="6"/>
  <c r="O642" i="6" s="1"/>
  <c r="N679" i="6"/>
  <c r="O679" i="6" s="1"/>
  <c r="N816" i="6"/>
  <c r="O816" i="6" s="1"/>
  <c r="N872" i="6"/>
  <c r="O872" i="6" s="1"/>
  <c r="N882" i="6"/>
  <c r="O882" i="6" s="1"/>
  <c r="N27" i="6"/>
  <c r="O27" i="6" s="1"/>
  <c r="N102" i="6"/>
  <c r="O102" i="6" s="1"/>
  <c r="N318" i="6"/>
  <c r="O318" i="6" s="1"/>
  <c r="N326" i="6"/>
  <c r="O326" i="6" s="1"/>
  <c r="N363" i="6"/>
  <c r="O363" i="6" s="1"/>
  <c r="N494" i="6"/>
  <c r="O494" i="6" s="1"/>
  <c r="N28" i="6"/>
  <c r="O28" i="6" s="1"/>
  <c r="N38" i="6"/>
  <c r="O38" i="6" s="1"/>
  <c r="N85" i="6"/>
  <c r="O85" i="6" s="1"/>
  <c r="N111" i="6"/>
  <c r="O111" i="6" s="1"/>
  <c r="N131" i="6"/>
  <c r="O131" i="6" s="1"/>
  <c r="N150" i="6"/>
  <c r="O150" i="6" s="1"/>
  <c r="N206" i="6"/>
  <c r="O206" i="6" s="1"/>
  <c r="N233" i="6"/>
  <c r="O233" i="6" s="1"/>
  <c r="N243" i="6"/>
  <c r="O243" i="6" s="1"/>
  <c r="N262" i="6"/>
  <c r="O262" i="6" s="1"/>
  <c r="N300" i="6"/>
  <c r="O300" i="6" s="1"/>
  <c r="N327" i="6"/>
  <c r="O327" i="6" s="1"/>
  <c r="N345" i="6"/>
  <c r="O345" i="6" s="1"/>
  <c r="N364" i="6"/>
  <c r="O364" i="6" s="1"/>
  <c r="N393" i="6"/>
  <c r="O393" i="6" s="1"/>
  <c r="N475" i="6"/>
  <c r="O475" i="6" s="1"/>
  <c r="N495" i="6"/>
  <c r="O495" i="6" s="1"/>
  <c r="N504" i="6"/>
  <c r="O504" i="6" s="1"/>
  <c r="N522" i="6"/>
  <c r="O522" i="6" s="1"/>
  <c r="N598" i="6"/>
  <c r="O598" i="6" s="1"/>
  <c r="N607" i="6"/>
  <c r="O607" i="6" s="1"/>
  <c r="N634" i="6"/>
  <c r="O634" i="6" s="1"/>
  <c r="N643" i="6"/>
  <c r="O643" i="6" s="1"/>
  <c r="N653" i="6"/>
  <c r="O653" i="6" s="1"/>
  <c r="N663" i="6"/>
  <c r="O663" i="6" s="1"/>
  <c r="N699" i="6"/>
  <c r="O699" i="6" s="1"/>
  <c r="N773" i="6"/>
  <c r="O773" i="6" s="1"/>
  <c r="N782" i="6"/>
  <c r="O782" i="6" s="1"/>
  <c r="N791" i="6"/>
  <c r="O791" i="6" s="1"/>
  <c r="N808" i="6"/>
  <c r="O808" i="6" s="1"/>
  <c r="N855" i="6"/>
  <c r="O855" i="6" s="1"/>
  <c r="N864" i="6"/>
  <c r="O864" i="6" s="1"/>
  <c r="N892" i="6"/>
  <c r="O892" i="6" s="1"/>
  <c r="N467" i="6"/>
  <c r="O467" i="6" s="1"/>
  <c r="N827" i="6"/>
  <c r="O827" i="6" s="1"/>
  <c r="N9" i="6"/>
  <c r="O9" i="6" s="1"/>
  <c r="N29" i="6"/>
  <c r="O29" i="6" s="1"/>
  <c r="N49" i="6"/>
  <c r="O49" i="6" s="1"/>
  <c r="N77" i="6"/>
  <c r="O77" i="6" s="1"/>
  <c r="N86" i="6"/>
  <c r="O86" i="6" s="1"/>
  <c r="N95" i="6"/>
  <c r="O95" i="6" s="1"/>
  <c r="N104" i="6"/>
  <c r="O104" i="6" s="1"/>
  <c r="N142" i="6"/>
  <c r="O142" i="6" s="1"/>
  <c r="N253" i="6"/>
  <c r="O253" i="6" s="1"/>
  <c r="N292" i="6"/>
  <c r="O292" i="6" s="1"/>
  <c r="N328" i="6"/>
  <c r="O328" i="6" s="1"/>
  <c r="N365" i="6"/>
  <c r="O365" i="6" s="1"/>
  <c r="N375" i="6"/>
  <c r="O375" i="6" s="1"/>
  <c r="N394" i="6"/>
  <c r="O394" i="6" s="1"/>
  <c r="N450" i="6"/>
  <c r="O450" i="6" s="1"/>
  <c r="N476" i="6"/>
  <c r="O476" i="6" s="1"/>
  <c r="N672" i="6"/>
  <c r="O672" i="6" s="1"/>
  <c r="N681" i="6"/>
  <c r="O681" i="6" s="1"/>
  <c r="N717" i="6"/>
  <c r="O717" i="6" s="1"/>
  <c r="N764" i="6"/>
  <c r="O764" i="6" s="1"/>
  <c r="N774" i="6"/>
  <c r="O774" i="6" s="1"/>
  <c r="N783" i="6"/>
  <c r="O783" i="6" s="1"/>
  <c r="N856" i="6"/>
  <c r="O856" i="6" s="1"/>
  <c r="N865" i="6"/>
  <c r="O865" i="6" s="1"/>
  <c r="N113" i="6"/>
  <c r="O113" i="6" s="1"/>
  <c r="N123" i="6"/>
  <c r="O123" i="6" s="1"/>
  <c r="N190" i="6"/>
  <c r="O190" i="6" s="1"/>
  <c r="N459" i="6"/>
  <c r="O459" i="6" s="1"/>
  <c r="N580" i="6"/>
  <c r="O580" i="6" s="1"/>
  <c r="N810" i="6"/>
  <c r="O810" i="6" s="1"/>
  <c r="N10" i="6"/>
  <c r="O10" i="6" s="1"/>
  <c r="N40" i="6"/>
  <c r="O40" i="6" s="1"/>
  <c r="N105" i="6"/>
  <c r="O105" i="6" s="1"/>
  <c r="N181" i="6"/>
  <c r="O181" i="6" s="1"/>
  <c r="N191" i="6"/>
  <c r="O191" i="6" s="1"/>
  <c r="N200" i="6"/>
  <c r="O200" i="6" s="1"/>
  <c r="N245" i="6"/>
  <c r="O245" i="6" s="1"/>
  <c r="N303" i="6"/>
  <c r="O303" i="6" s="1"/>
  <c r="N312" i="6"/>
  <c r="O312" i="6" s="1"/>
  <c r="N357" i="6"/>
  <c r="O357" i="6" s="1"/>
  <c r="N434" i="6"/>
  <c r="O434" i="6" s="1"/>
  <c r="N515" i="6"/>
  <c r="O515" i="6" s="1"/>
  <c r="N525" i="6"/>
  <c r="O525" i="6" s="1"/>
  <c r="N581" i="6"/>
  <c r="O581" i="6" s="1"/>
  <c r="N601" i="6"/>
  <c r="O601" i="6" s="1"/>
  <c r="N746" i="6"/>
  <c r="O746" i="6" s="1"/>
  <c r="P746" i="6" s="1"/>
  <c r="N756" i="6"/>
  <c r="O756" i="6" s="1"/>
  <c r="P756" i="6" s="1"/>
  <c r="N802" i="6"/>
  <c r="O802" i="6" s="1"/>
  <c r="P802" i="6" s="1"/>
  <c r="N866" i="6"/>
  <c r="O866" i="6" s="1"/>
  <c r="N21" i="6"/>
  <c r="O21" i="6" s="1"/>
  <c r="N41" i="6"/>
  <c r="O41" i="6" s="1"/>
  <c r="N79" i="6"/>
  <c r="O79" i="6" s="1"/>
  <c r="N153" i="6"/>
  <c r="O153" i="6" s="1"/>
  <c r="N255" i="6"/>
  <c r="O255" i="6" s="1"/>
  <c r="N321" i="6"/>
  <c r="O321" i="6" s="1"/>
  <c r="N367" i="6"/>
  <c r="O367" i="6" s="1"/>
  <c r="N405" i="6"/>
  <c r="O405" i="6" s="1"/>
  <c r="N443" i="6"/>
  <c r="O443" i="6" s="1"/>
  <c r="N452" i="6"/>
  <c r="O452" i="6" s="1"/>
  <c r="N488" i="6"/>
  <c r="O488" i="6" s="1"/>
  <c r="N610" i="6"/>
  <c r="O610" i="6" s="1"/>
  <c r="N637" i="6"/>
  <c r="O637" i="6" s="1"/>
  <c r="N683" i="6"/>
  <c r="O683" i="6" s="1"/>
  <c r="N702" i="6"/>
  <c r="O702" i="6" s="1"/>
  <c r="N738" i="6"/>
  <c r="O738" i="6" s="1"/>
  <c r="N766" i="6"/>
  <c r="O766" i="6" s="1"/>
  <c r="P766" i="6" s="1"/>
  <c r="N873" i="6"/>
  <c r="O873" i="6" s="1"/>
  <c r="N87" i="6"/>
  <c r="O87" i="6" s="1"/>
  <c r="N110" i="6"/>
  <c r="O110" i="6" s="1"/>
  <c r="N334" i="6"/>
  <c r="O334" i="6" s="1"/>
  <c r="N402" i="6"/>
  <c r="O402" i="6" s="1"/>
  <c r="N412" i="6"/>
  <c r="O412" i="6" s="1"/>
  <c r="N803" i="6"/>
  <c r="O803" i="6" s="1"/>
  <c r="P803" i="6" s="1"/>
  <c r="N73" i="6"/>
  <c r="O73" i="6" s="1"/>
  <c r="N176" i="6"/>
  <c r="O176" i="6" s="1"/>
  <c r="N349" i="6"/>
  <c r="O349" i="6" s="1"/>
  <c r="N403" i="6"/>
  <c r="O403" i="6" s="1"/>
  <c r="N413" i="6"/>
  <c r="O413" i="6" s="1"/>
  <c r="N482" i="6"/>
  <c r="O482" i="6" s="1"/>
  <c r="N490" i="6"/>
  <c r="O490" i="6" s="1"/>
  <c r="N544" i="6"/>
  <c r="O544" i="6" s="1"/>
  <c r="N560" i="6"/>
  <c r="O560" i="6" s="1"/>
  <c r="N568" i="6"/>
  <c r="O568" i="6" s="1"/>
  <c r="N576" i="6"/>
  <c r="O576" i="6" s="1"/>
  <c r="N609" i="6"/>
  <c r="O609" i="6" s="1"/>
  <c r="N701" i="6"/>
  <c r="O701" i="6" s="1"/>
  <c r="N811" i="6"/>
  <c r="O811" i="6" s="1"/>
  <c r="N819" i="6"/>
  <c r="O819" i="6" s="1"/>
  <c r="N834" i="6"/>
  <c r="O834" i="6" s="1"/>
  <c r="N881" i="6"/>
  <c r="O881" i="6" s="1"/>
  <c r="N8" i="6"/>
  <c r="O8" i="6" s="1"/>
  <c r="N16" i="6"/>
  <c r="O16" i="6" s="1"/>
  <c r="N24" i="6"/>
  <c r="O24" i="6" s="1"/>
  <c r="N88" i="6"/>
  <c r="O88" i="6" s="1"/>
  <c r="N103" i="6"/>
  <c r="O103" i="6" s="1"/>
  <c r="N184" i="6"/>
  <c r="O184" i="6" s="1"/>
  <c r="N256" i="6"/>
  <c r="O256" i="6" s="1"/>
  <c r="N313" i="6"/>
  <c r="O313" i="6" s="1"/>
  <c r="N422" i="6"/>
  <c r="O422" i="6" s="1"/>
  <c r="N431" i="6"/>
  <c r="O431" i="6" s="1"/>
  <c r="N561" i="6"/>
  <c r="O561" i="6" s="1"/>
  <c r="N569" i="6"/>
  <c r="O569" i="6" s="1"/>
  <c r="N577" i="6"/>
  <c r="O577" i="6" s="1"/>
  <c r="N617" i="6"/>
  <c r="O617" i="6" s="1"/>
  <c r="N656" i="6"/>
  <c r="O656" i="6" s="1"/>
  <c r="N671" i="6"/>
  <c r="O671" i="6" s="1"/>
  <c r="N842" i="6"/>
  <c r="O842" i="6" s="1"/>
  <c r="N851" i="6"/>
  <c r="O851" i="6" s="1"/>
  <c r="N298" i="6"/>
  <c r="O298" i="6" s="1"/>
  <c r="N350" i="6"/>
  <c r="O350" i="6" s="1"/>
  <c r="N404" i="6"/>
  <c r="O404" i="6" s="1"/>
  <c r="N506" i="6"/>
  <c r="O506" i="6" s="1"/>
  <c r="N585" i="6"/>
  <c r="O585" i="6" s="1"/>
  <c r="N890" i="6"/>
  <c r="O890" i="6" s="1"/>
  <c r="N162" i="6"/>
  <c r="O162" i="6" s="1"/>
  <c r="N507" i="6"/>
  <c r="O507" i="6" s="1"/>
  <c r="N586" i="6"/>
  <c r="O586" i="6" s="1"/>
  <c r="N595" i="6"/>
  <c r="O595" i="6" s="1"/>
  <c r="N50" i="6"/>
  <c r="O50" i="6" s="1"/>
  <c r="N67" i="6"/>
  <c r="O67" i="6" s="1"/>
  <c r="N75" i="6"/>
  <c r="O75" i="6" s="1"/>
  <c r="N130" i="6"/>
  <c r="O130" i="6" s="1"/>
  <c r="N170" i="6"/>
  <c r="O170" i="6" s="1"/>
  <c r="N329" i="6"/>
  <c r="O329" i="6" s="1"/>
  <c r="N389" i="6"/>
  <c r="O389" i="6" s="1"/>
  <c r="N415" i="6"/>
  <c r="O415" i="6" s="1"/>
  <c r="N484" i="6"/>
  <c r="O484" i="6" s="1"/>
  <c r="N492" i="6"/>
  <c r="O492" i="6" s="1"/>
  <c r="N673" i="6"/>
  <c r="O673" i="6" s="1"/>
  <c r="N758" i="6"/>
  <c r="O758" i="6" s="1"/>
  <c r="N868" i="6"/>
  <c r="O868" i="6" s="1"/>
  <c r="N51" i="6"/>
  <c r="O51" i="6" s="1"/>
  <c r="N83" i="6"/>
  <c r="O83" i="6" s="1"/>
  <c r="N178" i="6"/>
  <c r="O178" i="6" s="1"/>
  <c r="N194" i="6"/>
  <c r="O194" i="6" s="1"/>
  <c r="N202" i="6"/>
  <c r="O202" i="6" s="1"/>
  <c r="N242" i="6"/>
  <c r="O242" i="6" s="1"/>
  <c r="N250" i="6"/>
  <c r="O250" i="6" s="1"/>
  <c r="N337" i="6"/>
  <c r="O337" i="6" s="1"/>
  <c r="N366" i="6"/>
  <c r="O366" i="6" s="1"/>
  <c r="N381" i="6"/>
  <c r="O381" i="6" s="1"/>
  <c r="N390" i="6"/>
  <c r="O390" i="6" s="1"/>
  <c r="N397" i="6"/>
  <c r="O397" i="6" s="1"/>
  <c r="N406" i="6"/>
  <c r="O406" i="6" s="1"/>
  <c r="N500" i="6"/>
  <c r="O500" i="6" s="1"/>
  <c r="N531" i="6"/>
  <c r="O531" i="6" s="1"/>
  <c r="N546" i="6"/>
  <c r="O546" i="6" s="1"/>
  <c r="N555" i="6"/>
  <c r="O555" i="6" s="1"/>
  <c r="N587" i="6"/>
  <c r="O587" i="6" s="1"/>
  <c r="N688" i="6"/>
  <c r="O688" i="6" s="1"/>
  <c r="N711" i="6"/>
  <c r="O711" i="6" s="1"/>
  <c r="N726" i="6"/>
  <c r="O726" i="6" s="1"/>
  <c r="N751" i="6"/>
  <c r="O751" i="6" s="1"/>
  <c r="N861" i="6"/>
  <c r="O861" i="6" s="1"/>
  <c r="N876" i="6"/>
  <c r="O876" i="6" s="1"/>
  <c r="N114" i="6"/>
  <c r="O114" i="6" s="1"/>
  <c r="N140" i="6"/>
  <c r="O140" i="6" s="1"/>
  <c r="N179" i="6"/>
  <c r="O179" i="6" s="1"/>
  <c r="N234" i="6"/>
  <c r="O234" i="6" s="1"/>
  <c r="N259" i="6"/>
  <c r="O259" i="6" s="1"/>
  <c r="N283" i="6"/>
  <c r="O283" i="6" s="1"/>
  <c r="N407" i="6"/>
  <c r="O407" i="6" s="1"/>
  <c r="N425" i="6"/>
  <c r="O425" i="6" s="1"/>
  <c r="N516" i="6"/>
  <c r="O516" i="6" s="1"/>
  <c r="N524" i="6"/>
  <c r="O524" i="6" s="1"/>
  <c r="N539" i="6"/>
  <c r="O539" i="6" s="1"/>
  <c r="N547" i="6"/>
  <c r="O547" i="6" s="1"/>
  <c r="N588" i="6"/>
  <c r="O588" i="6" s="1"/>
  <c r="N597" i="6"/>
  <c r="O597" i="6" s="1"/>
  <c r="N659" i="6"/>
  <c r="O659" i="6" s="1"/>
  <c r="N696" i="6"/>
  <c r="O696" i="6" s="1"/>
  <c r="N719" i="6"/>
  <c r="O719" i="6" s="1"/>
  <c r="N768" i="6"/>
  <c r="O768" i="6" s="1"/>
  <c r="N845" i="6"/>
  <c r="O845" i="6" s="1"/>
  <c r="N884" i="6"/>
  <c r="O884" i="6" s="1"/>
  <c r="N374" i="6"/>
  <c r="O374" i="6" s="1"/>
  <c r="N837" i="6"/>
  <c r="O837" i="6" s="1"/>
  <c r="N877" i="6"/>
  <c r="O877" i="6" s="1"/>
  <c r="N69" i="6"/>
  <c r="O69" i="6" s="1"/>
  <c r="N91" i="6"/>
  <c r="O91" i="6" s="1"/>
  <c r="N99" i="6"/>
  <c r="O99" i="6" s="1"/>
  <c r="N124" i="6"/>
  <c r="O124" i="6" s="1"/>
  <c r="N218" i="6"/>
  <c r="O218" i="6" s="1"/>
  <c r="N226" i="6"/>
  <c r="O226" i="6" s="1"/>
  <c r="N284" i="6"/>
  <c r="O284" i="6" s="1"/>
  <c r="N309" i="6"/>
  <c r="O309" i="6" s="1"/>
  <c r="N338" i="6"/>
  <c r="O338" i="6" s="1"/>
  <c r="N417" i="6"/>
  <c r="O417" i="6" s="1"/>
  <c r="N426" i="6"/>
  <c r="O426" i="6" s="1"/>
  <c r="N486" i="6"/>
  <c r="O486" i="6" s="1"/>
  <c r="N540" i="6"/>
  <c r="O540" i="6" s="1"/>
  <c r="N628" i="6"/>
  <c r="O628" i="6" s="1"/>
  <c r="N697" i="6"/>
  <c r="O697" i="6" s="1"/>
  <c r="N760" i="6"/>
  <c r="O760" i="6" s="1"/>
  <c r="N846" i="6"/>
  <c r="O846" i="6" s="1"/>
  <c r="N870" i="6"/>
  <c r="O870" i="6" s="1"/>
  <c r="N878" i="6"/>
  <c r="O878" i="6" s="1"/>
  <c r="N36" i="6"/>
  <c r="O36" i="6" s="1"/>
  <c r="N44" i="6"/>
  <c r="O44" i="6" s="1"/>
  <c r="N302" i="6"/>
  <c r="O302" i="6" s="1"/>
  <c r="N346" i="6"/>
  <c r="O346" i="6" s="1"/>
  <c r="N728" i="6"/>
  <c r="O728" i="6" s="1"/>
  <c r="P728" i="6" s="1"/>
  <c r="N886" i="6"/>
  <c r="O886" i="6" s="1"/>
  <c r="N310" i="6"/>
  <c r="O310" i="6" s="1"/>
  <c r="N502" i="6"/>
  <c r="O502" i="6" s="1"/>
  <c r="N824" i="6"/>
  <c r="O824" i="6" s="1"/>
  <c r="N108" i="6"/>
  <c r="O108" i="6" s="1"/>
  <c r="N134" i="6"/>
  <c r="O134" i="6" s="1"/>
  <c r="N212" i="6"/>
  <c r="O212" i="6" s="1"/>
  <c r="N228" i="6"/>
  <c r="O228" i="6" s="1"/>
  <c r="N294" i="6"/>
  <c r="O294" i="6" s="1"/>
  <c r="N325" i="6"/>
  <c r="O325" i="6" s="1"/>
  <c r="N354" i="6"/>
  <c r="O354" i="6" s="1"/>
  <c r="N419" i="6"/>
  <c r="O419" i="6" s="1"/>
  <c r="N465" i="6"/>
  <c r="O465" i="6" s="1"/>
  <c r="N473" i="6"/>
  <c r="O473" i="6" s="1"/>
  <c r="N480" i="6"/>
  <c r="O480" i="6" s="1"/>
  <c r="N787" i="6"/>
  <c r="O787" i="6" s="1"/>
  <c r="P787" i="6" s="1"/>
  <c r="N817" i="6"/>
  <c r="O817" i="6" s="1"/>
  <c r="N825" i="6"/>
  <c r="O825" i="6" s="1"/>
  <c r="N839" i="6"/>
  <c r="O839" i="6" s="1"/>
  <c r="N143" i="6"/>
  <c r="O143" i="6" s="1"/>
  <c r="N151" i="6"/>
  <c r="O151" i="6" s="1"/>
  <c r="N159" i="6"/>
  <c r="O159" i="6" s="1"/>
  <c r="N278" i="6"/>
  <c r="O278" i="6" s="1"/>
  <c r="N286" i="6"/>
  <c r="O286" i="6" s="1"/>
  <c r="N333" i="6"/>
  <c r="O333" i="6" s="1"/>
  <c r="N362" i="6"/>
  <c r="O362" i="6" s="1"/>
  <c r="N385" i="6"/>
  <c r="O385" i="6" s="1"/>
  <c r="N401" i="6"/>
  <c r="O401" i="6" s="1"/>
  <c r="N411" i="6"/>
  <c r="O411" i="6" s="1"/>
  <c r="N496" i="6"/>
  <c r="O496" i="6" s="1"/>
  <c r="N519" i="6"/>
  <c r="O519" i="6" s="1"/>
  <c r="N527" i="6"/>
  <c r="O527" i="6" s="1"/>
  <c r="N534" i="6"/>
  <c r="O534" i="6" s="1"/>
  <c r="N558" i="6"/>
  <c r="O558" i="6" s="1"/>
  <c r="N591" i="6"/>
  <c r="O591" i="6" s="1"/>
  <c r="N638" i="6"/>
  <c r="O638" i="6" s="1"/>
  <c r="N646" i="6"/>
  <c r="O646" i="6" s="1"/>
  <c r="N654" i="6"/>
  <c r="O654" i="6" s="1"/>
  <c r="N707" i="6"/>
  <c r="O707" i="6" s="1"/>
  <c r="N714" i="6"/>
  <c r="O714" i="6" s="1"/>
  <c r="N722" i="6"/>
  <c r="O722" i="6" s="1"/>
  <c r="P722" i="6" s="1"/>
  <c r="N730" i="6"/>
  <c r="O730" i="6" s="1"/>
  <c r="N739" i="6"/>
  <c r="O739" i="6" s="1"/>
  <c r="N747" i="6"/>
  <c r="O747" i="6" s="1"/>
  <c r="P747" i="6" s="1"/>
  <c r="N754" i="6"/>
  <c r="O754" i="6" s="1"/>
  <c r="P754" i="6" s="1"/>
  <c r="N795" i="6"/>
  <c r="O795" i="6" s="1"/>
  <c r="P795" i="6" s="1"/>
  <c r="N55" i="6"/>
  <c r="O55" i="6" s="1"/>
  <c r="N118" i="6"/>
  <c r="O118" i="6" s="1"/>
  <c r="N152" i="6"/>
  <c r="O152" i="6" s="1"/>
  <c r="N198" i="6"/>
  <c r="O198" i="6" s="1"/>
  <c r="N246" i="6"/>
  <c r="O246" i="6" s="1"/>
  <c r="N263" i="6"/>
  <c r="O263" i="6" s="1"/>
  <c r="N287" i="6"/>
  <c r="O287" i="6" s="1"/>
  <c r="N429" i="6"/>
  <c r="O429" i="6" s="1"/>
  <c r="N535" i="6"/>
  <c r="O535" i="6" s="1"/>
  <c r="N592" i="6"/>
  <c r="O592" i="6" s="1"/>
  <c r="N623" i="6"/>
  <c r="O623" i="6" s="1"/>
  <c r="N677" i="6"/>
  <c r="O677" i="6" s="1"/>
  <c r="N684" i="6"/>
  <c r="O684" i="6" s="1"/>
  <c r="N692" i="6"/>
  <c r="O692" i="6" s="1"/>
  <c r="N731" i="6"/>
  <c r="O731" i="6" s="1"/>
  <c r="P731" i="6" s="1"/>
  <c r="N755" i="6"/>
  <c r="O755" i="6" s="1"/>
  <c r="N763" i="6"/>
  <c r="O763" i="6" s="1"/>
  <c r="N772" i="6"/>
  <c r="O772" i="6" s="1"/>
  <c r="P772" i="6" s="1"/>
  <c r="N796" i="6"/>
  <c r="O796" i="6" s="1"/>
  <c r="P796" i="6" s="1"/>
  <c r="N833" i="6"/>
  <c r="O833" i="6" s="1"/>
  <c r="N857" i="6"/>
  <c r="O857" i="6" s="1"/>
  <c r="N880" i="6"/>
  <c r="O880" i="6" s="1"/>
  <c r="R208" i="2"/>
  <c r="S208" i="2" s="1"/>
  <c r="V204" i="2"/>
  <c r="Q204" i="2"/>
  <c r="V160" i="2"/>
  <c r="V96" i="2"/>
  <c r="Q160" i="2"/>
  <c r="Q96" i="2"/>
  <c r="W6" i="2"/>
  <c r="V161" i="2"/>
  <c r="Q161" i="2"/>
  <c r="Q101" i="2"/>
  <c r="Q106" i="2"/>
  <c r="R106" i="2" s="1"/>
  <c r="S106" i="2" s="1"/>
  <c r="Q92" i="2"/>
  <c r="L173" i="2"/>
  <c r="U173" i="2" s="1"/>
  <c r="V173" i="2" s="1"/>
  <c r="V7" i="2"/>
  <c r="L49" i="2"/>
  <c r="U49" i="2" s="1"/>
  <c r="V49" i="2" s="1"/>
  <c r="L162" i="2"/>
  <c r="U162" i="2" s="1"/>
  <c r="V162" i="2" s="1"/>
  <c r="K17" i="2"/>
  <c r="L17" i="2" s="1"/>
  <c r="K170" i="2"/>
  <c r="L170" i="2" s="1"/>
  <c r="L203" i="2"/>
  <c r="U203" i="2" s="1"/>
  <c r="L100" i="2"/>
  <c r="U100" i="2" s="1"/>
  <c r="V100" i="2" s="1"/>
  <c r="V16" i="2"/>
  <c r="V106" i="2"/>
  <c r="V20" i="2"/>
  <c r="K146" i="2"/>
  <c r="L146" i="2" s="1"/>
  <c r="K29" i="2"/>
  <c r="L29" i="2" s="1"/>
  <c r="L153" i="2"/>
  <c r="U153" i="2" s="1"/>
  <c r="K201" i="2"/>
  <c r="L201" i="2" s="1"/>
  <c r="K11" i="2"/>
  <c r="L11" i="2" s="1"/>
  <c r="Q11" i="2" s="1"/>
  <c r="R11" i="2" s="1"/>
  <c r="V18" i="2"/>
  <c r="L33" i="2"/>
  <c r="L84" i="2"/>
  <c r="U84" i="2" s="1"/>
  <c r="L87" i="2"/>
  <c r="Q87" i="2" s="1"/>
  <c r="K91" i="2"/>
  <c r="L91" i="2" s="1"/>
  <c r="L127" i="2"/>
  <c r="U127" i="2" s="1"/>
  <c r="K131" i="2"/>
  <c r="L131" i="2" s="1"/>
  <c r="U131" i="2" s="1"/>
  <c r="L136" i="2"/>
  <c r="U136" i="2" s="1"/>
  <c r="L140" i="2"/>
  <c r="U140" i="2" s="1"/>
  <c r="K144" i="2"/>
  <c r="L144" i="2" s="1"/>
  <c r="L163" i="2"/>
  <c r="U163" i="2" s="1"/>
  <c r="L197" i="2"/>
  <c r="Q63" i="2"/>
  <c r="R63" i="2" s="1"/>
  <c r="S63" i="2" s="1"/>
  <c r="T63" i="2" s="1"/>
  <c r="L114" i="2"/>
  <c r="U114" i="2" s="1"/>
  <c r="V114" i="2" s="1"/>
  <c r="K88" i="2"/>
  <c r="L88" i="2" s="1"/>
  <c r="K105" i="2"/>
  <c r="L105" i="2" s="1"/>
  <c r="K119" i="2"/>
  <c r="L119" i="2" s="1"/>
  <c r="K124" i="2"/>
  <c r="L124" i="2" s="1"/>
  <c r="L128" i="2"/>
  <c r="U128" i="2" s="1"/>
  <c r="L132" i="2"/>
  <c r="U132" i="2" s="1"/>
  <c r="K194" i="2"/>
  <c r="L194" i="2" s="1"/>
  <c r="K198" i="2"/>
  <c r="L198" i="2" s="1"/>
  <c r="K202" i="2"/>
  <c r="L202" i="2" s="1"/>
  <c r="L178" i="2"/>
  <c r="U178" i="2" s="1"/>
  <c r="K71" i="2"/>
  <c r="L71" i="2" s="1"/>
  <c r="K93" i="2"/>
  <c r="L93" i="2" s="1"/>
  <c r="K97" i="2"/>
  <c r="L97" i="2" s="1"/>
  <c r="K115" i="2"/>
  <c r="L115" i="2" s="1"/>
  <c r="K138" i="2"/>
  <c r="L138" i="2" s="1"/>
  <c r="K142" i="2"/>
  <c r="L142" i="2" s="1"/>
  <c r="K152" i="2"/>
  <c r="L152" i="2" s="1"/>
  <c r="K185" i="2"/>
  <c r="L185" i="2" s="1"/>
  <c r="L10" i="2"/>
  <c r="V10" i="2" s="1"/>
  <c r="K66" i="2"/>
  <c r="L66" i="2" s="1"/>
  <c r="K102" i="2"/>
  <c r="L102" i="2" s="1"/>
  <c r="L107" i="2"/>
  <c r="Q107" i="2" s="1"/>
  <c r="L149" i="2"/>
  <c r="U149" i="2" s="1"/>
  <c r="K190" i="2"/>
  <c r="L190" i="2" s="1"/>
  <c r="Q33" i="3"/>
  <c r="R33" i="3" s="1"/>
  <c r="S33" i="3" s="1"/>
  <c r="T33" i="3" s="1"/>
  <c r="Q48" i="3"/>
  <c r="Q49" i="3"/>
  <c r="L9" i="1"/>
  <c r="U9" i="1" s="1"/>
  <c r="Y24" i="4"/>
  <c r="AG24" i="4"/>
  <c r="AO24" i="4"/>
  <c r="AW24" i="4"/>
  <c r="BE24" i="4"/>
  <c r="BM24" i="4"/>
  <c r="Z24" i="4"/>
  <c r="AH24" i="4"/>
  <c r="AP24" i="4"/>
  <c r="AX24" i="4"/>
  <c r="BF24" i="4"/>
  <c r="BN24" i="4"/>
  <c r="AA24" i="4"/>
  <c r="AI24" i="4"/>
  <c r="AQ24" i="4"/>
  <c r="AY24" i="4"/>
  <c r="BG24" i="4"/>
  <c r="BO24" i="4"/>
  <c r="AB24" i="4"/>
  <c r="AJ24" i="4"/>
  <c r="AR24" i="4"/>
  <c r="AZ24" i="4"/>
  <c r="BH24" i="4"/>
  <c r="AC24" i="4"/>
  <c r="AK24" i="4"/>
  <c r="AS24" i="4"/>
  <c r="BA24" i="4"/>
  <c r="BI24" i="4"/>
  <c r="AT24" i="4"/>
  <c r="BJ24" i="4"/>
  <c r="V24" i="4"/>
  <c r="AD24" i="4"/>
  <c r="AL24" i="4"/>
  <c r="BB24" i="4"/>
  <c r="W24" i="4"/>
  <c r="AE24" i="4"/>
  <c r="AM24" i="4"/>
  <c r="AU24" i="4"/>
  <c r="BC24" i="4"/>
  <c r="BK24" i="4"/>
  <c r="X24" i="4"/>
  <c r="AF24" i="4"/>
  <c r="AN24" i="4"/>
  <c r="AV24" i="4"/>
  <c r="BD24" i="4"/>
  <c r="BL24" i="4"/>
  <c r="Q24" i="4"/>
  <c r="L11" i="1"/>
  <c r="L43" i="3"/>
  <c r="U43" i="3" s="1"/>
  <c r="V11" i="3"/>
  <c r="V37" i="3"/>
  <c r="V20" i="3"/>
  <c r="L32" i="3"/>
  <c r="U32" i="3" s="1"/>
  <c r="Q37" i="3"/>
  <c r="Q20" i="3"/>
  <c r="L35" i="3"/>
  <c r="U35" i="3" s="1"/>
  <c r="V7" i="3"/>
  <c r="K13" i="3"/>
  <c r="L13" i="3" s="1"/>
  <c r="L26" i="3"/>
  <c r="V26" i="3" s="1"/>
  <c r="L38" i="3"/>
  <c r="K9" i="3"/>
  <c r="L9" i="3" s="1"/>
  <c r="K34" i="3"/>
  <c r="L34" i="3" s="1"/>
  <c r="K8" i="4"/>
  <c r="L8" i="4" s="1"/>
  <c r="L30" i="4"/>
  <c r="U30" i="4" s="1"/>
  <c r="Q11" i="1"/>
  <c r="U11" i="1"/>
  <c r="K25" i="1"/>
  <c r="L25" i="1" s="1"/>
  <c r="K7" i="1"/>
  <c r="L7" i="1" s="1"/>
  <c r="U27" i="1"/>
  <c r="P18" i="6"/>
  <c r="P41" i="6"/>
  <c r="P105" i="6"/>
  <c r="Q6" i="6"/>
  <c r="O7" i="6"/>
  <c r="N31" i="6"/>
  <c r="O31" i="6" s="1"/>
  <c r="N35" i="6"/>
  <c r="O35" i="6" s="1"/>
  <c r="N39" i="6"/>
  <c r="O39" i="6" s="1"/>
  <c r="N43" i="6"/>
  <c r="O43" i="6" s="1"/>
  <c r="N47" i="6"/>
  <c r="O47" i="6" s="1"/>
  <c r="P63" i="6"/>
  <c r="P65" i="6"/>
  <c r="P85" i="6"/>
  <c r="P7" i="6"/>
  <c r="P11" i="6"/>
  <c r="P15" i="6"/>
  <c r="P19" i="6"/>
  <c r="P23" i="6"/>
  <c r="P27" i="6"/>
  <c r="P51" i="6"/>
  <c r="P55" i="6"/>
  <c r="P69" i="6"/>
  <c r="P14" i="6"/>
  <c r="P32" i="6"/>
  <c r="P36" i="6"/>
  <c r="P40" i="6"/>
  <c r="P44" i="6"/>
  <c r="P48" i="6"/>
  <c r="P49" i="6"/>
  <c r="P53" i="6"/>
  <c r="P57" i="6"/>
  <c r="P59" i="6"/>
  <c r="P73" i="6"/>
  <c r="P92" i="6"/>
  <c r="P93" i="6"/>
  <c r="P100" i="6"/>
  <c r="P101" i="6"/>
  <c r="P10" i="6"/>
  <c r="P26" i="6"/>
  <c r="P61" i="6"/>
  <c r="P8" i="6"/>
  <c r="P12" i="6"/>
  <c r="P16" i="6"/>
  <c r="P20" i="6"/>
  <c r="P24" i="6"/>
  <c r="P28" i="6"/>
  <c r="P31" i="6"/>
  <c r="P35" i="6"/>
  <c r="P39" i="6"/>
  <c r="P43" i="6"/>
  <c r="P47" i="6"/>
  <c r="P52" i="6"/>
  <c r="P895" i="6"/>
  <c r="P891" i="6"/>
  <c r="P887" i="6"/>
  <c r="P894" i="6"/>
  <c r="P890" i="6"/>
  <c r="P886" i="6"/>
  <c r="P899" i="6"/>
  <c r="P893" i="6"/>
  <c r="P889" i="6"/>
  <c r="P885" i="6"/>
  <c r="P892" i="6"/>
  <c r="P881" i="6"/>
  <c r="P877" i="6"/>
  <c r="P884" i="6"/>
  <c r="P883" i="6"/>
  <c r="P880" i="6"/>
  <c r="P879" i="6"/>
  <c r="P876" i="6"/>
  <c r="P875" i="6"/>
  <c r="P882" i="6"/>
  <c r="P878" i="6"/>
  <c r="P896" i="6"/>
  <c r="P888" i="6"/>
  <c r="P872" i="6"/>
  <c r="P871" i="6"/>
  <c r="P874" i="6"/>
  <c r="P870" i="6"/>
  <c r="P865" i="6"/>
  <c r="P868" i="6"/>
  <c r="P864" i="6"/>
  <c r="P873" i="6"/>
  <c r="P867" i="6"/>
  <c r="P863" i="6"/>
  <c r="P860" i="6"/>
  <c r="P856" i="6"/>
  <c r="P866" i="6"/>
  <c r="P861" i="6"/>
  <c r="P869" i="6"/>
  <c r="P857" i="6"/>
  <c r="P855" i="6"/>
  <c r="P851" i="6"/>
  <c r="P858" i="6"/>
  <c r="P854" i="6"/>
  <c r="P850" i="6"/>
  <c r="P846" i="6"/>
  <c r="P842" i="6"/>
  <c r="P838" i="6"/>
  <c r="P859" i="6"/>
  <c r="P862" i="6"/>
  <c r="P849" i="6"/>
  <c r="P852" i="6"/>
  <c r="P834" i="6"/>
  <c r="P830" i="6"/>
  <c r="P826" i="6"/>
  <c r="P822" i="6"/>
  <c r="P848" i="6"/>
  <c r="P844" i="6"/>
  <c r="P840" i="6"/>
  <c r="P833" i="6"/>
  <c r="P829" i="6"/>
  <c r="P825" i="6"/>
  <c r="P821" i="6"/>
  <c r="P853" i="6"/>
  <c r="P847" i="6"/>
  <c r="P839" i="6"/>
  <c r="P845" i="6"/>
  <c r="P836" i="6"/>
  <c r="P820" i="6"/>
  <c r="P816" i="6"/>
  <c r="P812" i="6"/>
  <c r="P808" i="6"/>
  <c r="P835" i="6"/>
  <c r="P832" i="6"/>
  <c r="P843" i="6"/>
  <c r="P827" i="6"/>
  <c r="P824" i="6"/>
  <c r="P818" i="6"/>
  <c r="P814" i="6"/>
  <c r="P810" i="6"/>
  <c r="P819" i="6"/>
  <c r="P831" i="6"/>
  <c r="P823" i="6"/>
  <c r="P837" i="6"/>
  <c r="P801" i="6"/>
  <c r="P841" i="6"/>
  <c r="P809" i="6"/>
  <c r="P828" i="6"/>
  <c r="P806" i="6"/>
  <c r="P804" i="6"/>
  <c r="P800" i="6"/>
  <c r="P792" i="6"/>
  <c r="P813" i="6"/>
  <c r="P807" i="6"/>
  <c r="P817" i="6"/>
  <c r="P791" i="6"/>
  <c r="P790" i="6"/>
  <c r="P786" i="6"/>
  <c r="P782" i="6"/>
  <c r="P778" i="6"/>
  <c r="P811" i="6"/>
  <c r="P799" i="6"/>
  <c r="P789" i="6"/>
  <c r="P785" i="6"/>
  <c r="P781" i="6"/>
  <c r="P798" i="6"/>
  <c r="P815" i="6"/>
  <c r="P794" i="6"/>
  <c r="P788" i="6"/>
  <c r="P784" i="6"/>
  <c r="P775" i="6"/>
  <c r="P771" i="6"/>
  <c r="P767" i="6"/>
  <c r="P763" i="6"/>
  <c r="P759" i="6"/>
  <c r="P774" i="6"/>
  <c r="P770" i="6"/>
  <c r="P762" i="6"/>
  <c r="P777" i="6"/>
  <c r="P776" i="6"/>
  <c r="P783" i="6"/>
  <c r="P758" i="6"/>
  <c r="P755" i="6"/>
  <c r="P751" i="6"/>
  <c r="P765" i="6"/>
  <c r="P761" i="6"/>
  <c r="P768" i="6"/>
  <c r="P750" i="6"/>
  <c r="P742" i="6"/>
  <c r="P738" i="6"/>
  <c r="P734" i="6"/>
  <c r="P730" i="6"/>
  <c r="P773" i="6"/>
  <c r="P769" i="6"/>
  <c r="P757" i="6"/>
  <c r="P749" i="6"/>
  <c r="P780" i="6"/>
  <c r="P764" i="6"/>
  <c r="P760" i="6"/>
  <c r="P752" i="6"/>
  <c r="P748" i="6"/>
  <c r="P744" i="6"/>
  <c r="P740" i="6"/>
  <c r="P736" i="6"/>
  <c r="P732" i="6"/>
  <c r="P723" i="6"/>
  <c r="P719" i="6"/>
  <c r="P711" i="6"/>
  <c r="P735" i="6"/>
  <c r="P726" i="6"/>
  <c r="P718" i="6"/>
  <c r="P714" i="6"/>
  <c r="P710" i="6"/>
  <c r="P706" i="6"/>
  <c r="P729" i="6"/>
  <c r="P725" i="6"/>
  <c r="P721" i="6"/>
  <c r="P717" i="6"/>
  <c r="P713" i="6"/>
  <c r="P724" i="6"/>
  <c r="P708" i="6"/>
  <c r="P720" i="6"/>
  <c r="P696" i="6"/>
  <c r="P694" i="6"/>
  <c r="P692" i="6"/>
  <c r="P689" i="6"/>
  <c r="P685" i="6"/>
  <c r="P681" i="6"/>
  <c r="P677" i="6"/>
  <c r="P716" i="6"/>
  <c r="P701" i="6"/>
  <c r="P697" i="6"/>
  <c r="P739" i="6"/>
  <c r="P712" i="6"/>
  <c r="P688" i="6"/>
  <c r="P684" i="6"/>
  <c r="P680" i="6"/>
  <c r="P676" i="6"/>
  <c r="P707" i="6"/>
  <c r="P704" i="6"/>
  <c r="P702" i="6"/>
  <c r="P698" i="6"/>
  <c r="P686" i="6"/>
  <c r="P674" i="6"/>
  <c r="P705" i="6"/>
  <c r="P700" i="6"/>
  <c r="P699" i="6"/>
  <c r="P695" i="6"/>
  <c r="P691" i="6"/>
  <c r="P682" i="6"/>
  <c r="P673" i="6"/>
  <c r="P653" i="6"/>
  <c r="P649" i="6"/>
  <c r="P645" i="6"/>
  <c r="P641" i="6"/>
  <c r="P637" i="6"/>
  <c r="P633" i="6"/>
  <c r="P664" i="6"/>
  <c r="P660" i="6"/>
  <c r="P672" i="6"/>
  <c r="P661" i="6"/>
  <c r="P657" i="6"/>
  <c r="P667" i="6"/>
  <c r="P656" i="6"/>
  <c r="P709" i="6"/>
  <c r="P693" i="6"/>
  <c r="P690" i="6"/>
  <c r="P687" i="6"/>
  <c r="P679" i="6"/>
  <c r="P675" i="6"/>
  <c r="P670" i="6"/>
  <c r="P669" i="6"/>
  <c r="P668" i="6"/>
  <c r="P666" i="6"/>
  <c r="P665" i="6"/>
  <c r="P655" i="6"/>
  <c r="P651" i="6"/>
  <c r="P647" i="6"/>
  <c r="P643" i="6"/>
  <c r="P639" i="6"/>
  <c r="P635" i="6"/>
  <c r="P631" i="6"/>
  <c r="P627" i="6"/>
  <c r="P623" i="6"/>
  <c r="P654" i="6"/>
  <c r="P652" i="6"/>
  <c r="P650" i="6"/>
  <c r="P648" i="6"/>
  <c r="P646" i="6"/>
  <c r="P644" i="6"/>
  <c r="P642" i="6"/>
  <c r="P640" i="6"/>
  <c r="P638" i="6"/>
  <c r="P636" i="6"/>
  <c r="P634" i="6"/>
  <c r="P632" i="6"/>
  <c r="P629" i="6"/>
  <c r="P625" i="6"/>
  <c r="P617" i="6"/>
  <c r="P613" i="6"/>
  <c r="P609" i="6"/>
  <c r="P605" i="6"/>
  <c r="P663" i="6"/>
  <c r="P658" i="6"/>
  <c r="P703" i="6"/>
  <c r="P678" i="6"/>
  <c r="P628" i="6"/>
  <c r="P624" i="6"/>
  <c r="P620" i="6"/>
  <c r="P616" i="6"/>
  <c r="P612" i="6"/>
  <c r="P608" i="6"/>
  <c r="P604" i="6"/>
  <c r="P600" i="6"/>
  <c r="P596" i="6"/>
  <c r="P683" i="6"/>
  <c r="P671" i="6"/>
  <c r="P621" i="6"/>
  <c r="P630" i="6"/>
  <c r="P626" i="6"/>
  <c r="P618" i="6"/>
  <c r="P602" i="6"/>
  <c r="P619" i="6"/>
  <c r="P614" i="6"/>
  <c r="P585" i="6"/>
  <c r="P580" i="6"/>
  <c r="P576" i="6"/>
  <c r="P572" i="6"/>
  <c r="P568" i="6"/>
  <c r="P564" i="6"/>
  <c r="P560" i="6"/>
  <c r="P556" i="6"/>
  <c r="P552" i="6"/>
  <c r="P615" i="6"/>
  <c r="P610" i="6"/>
  <c r="P598" i="6"/>
  <c r="P594" i="6"/>
  <c r="P591" i="6"/>
  <c r="P587" i="6"/>
  <c r="P583" i="6"/>
  <c r="P622" i="6"/>
  <c r="P611" i="6"/>
  <c r="P606" i="6"/>
  <c r="P599" i="6"/>
  <c r="P595" i="6"/>
  <c r="P592" i="6"/>
  <c r="P588" i="6"/>
  <c r="P579" i="6"/>
  <c r="P575" i="6"/>
  <c r="P571" i="6"/>
  <c r="P567" i="6"/>
  <c r="P563" i="6"/>
  <c r="P559" i="6"/>
  <c r="P555" i="6"/>
  <c r="P607" i="6"/>
  <c r="P601" i="6"/>
  <c r="P597" i="6"/>
  <c r="P593" i="6"/>
  <c r="P659" i="6"/>
  <c r="P603" i="6"/>
  <c r="P584" i="6"/>
  <c r="P582" i="6"/>
  <c r="P578" i="6"/>
  <c r="P574" i="6"/>
  <c r="P570" i="6"/>
  <c r="P566" i="6"/>
  <c r="P562" i="6"/>
  <c r="P558" i="6"/>
  <c r="P554" i="6"/>
  <c r="P550" i="6"/>
  <c r="P662" i="6"/>
  <c r="P551" i="6"/>
  <c r="P544" i="6"/>
  <c r="P540" i="6"/>
  <c r="P536" i="6"/>
  <c r="P532" i="6"/>
  <c r="P528" i="6"/>
  <c r="P524" i="6"/>
  <c r="P520" i="6"/>
  <c r="P516" i="6"/>
  <c r="P590" i="6"/>
  <c r="P548" i="6"/>
  <c r="P573" i="6"/>
  <c r="P569" i="6"/>
  <c r="P565" i="6"/>
  <c r="P547" i="6"/>
  <c r="P543" i="6"/>
  <c r="P539" i="6"/>
  <c r="P535" i="6"/>
  <c r="P531" i="6"/>
  <c r="P527" i="6"/>
  <c r="P523" i="6"/>
  <c r="P519" i="6"/>
  <c r="P515" i="6"/>
  <c r="P589" i="6"/>
  <c r="P553" i="6"/>
  <c r="P546" i="6"/>
  <c r="P542" i="6"/>
  <c r="P538" i="6"/>
  <c r="P534" i="6"/>
  <c r="P530" i="6"/>
  <c r="P526" i="6"/>
  <c r="P522" i="6"/>
  <c r="P586" i="6"/>
  <c r="P549" i="6"/>
  <c r="P561" i="6"/>
  <c r="P557" i="6"/>
  <c r="P581" i="6"/>
  <c r="P577" i="6"/>
  <c r="P545" i="6"/>
  <c r="P503" i="6"/>
  <c r="P499" i="6"/>
  <c r="P495" i="6"/>
  <c r="P491" i="6"/>
  <c r="P487" i="6"/>
  <c r="P483" i="6"/>
  <c r="P479" i="6"/>
  <c r="P475" i="6"/>
  <c r="P471" i="6"/>
  <c r="P541" i="6"/>
  <c r="P537" i="6"/>
  <c r="P513" i="6"/>
  <c r="P510" i="6"/>
  <c r="P502" i="6"/>
  <c r="P498" i="6"/>
  <c r="P494" i="6"/>
  <c r="P490" i="6"/>
  <c r="P486" i="6"/>
  <c r="P482" i="6"/>
  <c r="P478" i="6"/>
  <c r="P474" i="6"/>
  <c r="P533" i="6"/>
  <c r="P518" i="6"/>
  <c r="P514" i="6"/>
  <c r="P511" i="6"/>
  <c r="P506" i="6"/>
  <c r="P529" i="6"/>
  <c r="P505" i="6"/>
  <c r="P501" i="6"/>
  <c r="P497" i="6"/>
  <c r="P493" i="6"/>
  <c r="P489" i="6"/>
  <c r="P485" i="6"/>
  <c r="P481" i="6"/>
  <c r="P477" i="6"/>
  <c r="P473" i="6"/>
  <c r="P469" i="6"/>
  <c r="P525" i="6"/>
  <c r="P521" i="6"/>
  <c r="P512" i="6"/>
  <c r="P508" i="6"/>
  <c r="P507" i="6"/>
  <c r="P504" i="6"/>
  <c r="P500" i="6"/>
  <c r="P496" i="6"/>
  <c r="P492" i="6"/>
  <c r="P488" i="6"/>
  <c r="P484" i="6"/>
  <c r="P480" i="6"/>
  <c r="P476" i="6"/>
  <c r="P472" i="6"/>
  <c r="P468" i="6"/>
  <c r="P464" i="6"/>
  <c r="P460" i="6"/>
  <c r="P456" i="6"/>
  <c r="P452" i="6"/>
  <c r="P509" i="6"/>
  <c r="P448" i="6"/>
  <c r="P444" i="6"/>
  <c r="P440" i="6"/>
  <c r="P436" i="6"/>
  <c r="P461" i="6"/>
  <c r="P457" i="6"/>
  <c r="P453" i="6"/>
  <c r="P470" i="6"/>
  <c r="P447" i="6"/>
  <c r="P443" i="6"/>
  <c r="P439" i="6"/>
  <c r="P435" i="6"/>
  <c r="P466" i="6"/>
  <c r="P462" i="6"/>
  <c r="P458" i="6"/>
  <c r="P454" i="6"/>
  <c r="P450" i="6"/>
  <c r="P467" i="6"/>
  <c r="P465" i="6"/>
  <c r="P463" i="6"/>
  <c r="P459" i="6"/>
  <c r="P455" i="6"/>
  <c r="P451" i="6"/>
  <c r="P446" i="6"/>
  <c r="P442" i="6"/>
  <c r="P438" i="6"/>
  <c r="P434" i="6"/>
  <c r="P430" i="6"/>
  <c r="P426" i="6"/>
  <c r="P422" i="6"/>
  <c r="P418" i="6"/>
  <c r="P414" i="6"/>
  <c r="P410" i="6"/>
  <c r="P406" i="6"/>
  <c r="P402" i="6"/>
  <c r="P398" i="6"/>
  <c r="P409" i="6"/>
  <c r="P405" i="6"/>
  <c r="P401" i="6"/>
  <c r="P517" i="6"/>
  <c r="P449" i="6"/>
  <c r="P432" i="6"/>
  <c r="P428" i="6"/>
  <c r="P424" i="6"/>
  <c r="P420" i="6"/>
  <c r="P416" i="6"/>
  <c r="P445" i="6"/>
  <c r="P393" i="6"/>
  <c r="P389" i="6"/>
  <c r="P385" i="6"/>
  <c r="P381" i="6"/>
  <c r="P415" i="6"/>
  <c r="P413" i="6"/>
  <c r="P433" i="6"/>
  <c r="P429" i="6"/>
  <c r="P425" i="6"/>
  <c r="P421" i="6"/>
  <c r="P417" i="6"/>
  <c r="P412" i="6"/>
  <c r="P408" i="6"/>
  <c r="P404" i="6"/>
  <c r="P400" i="6"/>
  <c r="P396" i="6"/>
  <c r="P437" i="6"/>
  <c r="P431" i="6"/>
  <c r="P427" i="6"/>
  <c r="P423" i="6"/>
  <c r="P419" i="6"/>
  <c r="P395" i="6"/>
  <c r="P441" i="6"/>
  <c r="P403" i="6"/>
  <c r="P378" i="6"/>
  <c r="P374" i="6"/>
  <c r="P370" i="6"/>
  <c r="P366" i="6"/>
  <c r="P362" i="6"/>
  <c r="P358" i="6"/>
  <c r="P354" i="6"/>
  <c r="P350" i="6"/>
  <c r="P346" i="6"/>
  <c r="P342" i="6"/>
  <c r="P338" i="6"/>
  <c r="P334" i="6"/>
  <c r="P330" i="6"/>
  <c r="P326" i="6"/>
  <c r="P322" i="6"/>
  <c r="P318" i="6"/>
  <c r="P314" i="6"/>
  <c r="P310" i="6"/>
  <c r="P306" i="6"/>
  <c r="P390" i="6"/>
  <c r="P397" i="6"/>
  <c r="P373" i="6"/>
  <c r="P369" i="6"/>
  <c r="P365" i="6"/>
  <c r="P361" i="6"/>
  <c r="P357" i="6"/>
  <c r="P353" i="6"/>
  <c r="P349" i="6"/>
  <c r="P345" i="6"/>
  <c r="P341" i="6"/>
  <c r="P337" i="6"/>
  <c r="P333" i="6"/>
  <c r="P329" i="6"/>
  <c r="P325" i="6"/>
  <c r="P321" i="6"/>
  <c r="P317" i="6"/>
  <c r="P313" i="6"/>
  <c r="P309" i="6"/>
  <c r="P305" i="6"/>
  <c r="P301" i="6"/>
  <c r="P297" i="6"/>
  <c r="P411" i="6"/>
  <c r="P394" i="6"/>
  <c r="P387" i="6"/>
  <c r="P383" i="6"/>
  <c r="P377" i="6"/>
  <c r="P399" i="6"/>
  <c r="P392" i="6"/>
  <c r="P388" i="6"/>
  <c r="P384" i="6"/>
  <c r="P380" i="6"/>
  <c r="P379" i="6"/>
  <c r="P376" i="6"/>
  <c r="P372" i="6"/>
  <c r="P368" i="6"/>
  <c r="P364" i="6"/>
  <c r="P360" i="6"/>
  <c r="P356" i="6"/>
  <c r="P352" i="6"/>
  <c r="P348" i="6"/>
  <c r="P344" i="6"/>
  <c r="P340" i="6"/>
  <c r="P336" i="6"/>
  <c r="P332" i="6"/>
  <c r="P328" i="6"/>
  <c r="P324" i="6"/>
  <c r="P320" i="6"/>
  <c r="P316" i="6"/>
  <c r="P312" i="6"/>
  <c r="P308" i="6"/>
  <c r="P304" i="6"/>
  <c r="P300" i="6"/>
  <c r="P296" i="6"/>
  <c r="P292" i="6"/>
  <c r="P288" i="6"/>
  <c r="P284" i="6"/>
  <c r="P280" i="6"/>
  <c r="P407" i="6"/>
  <c r="P391" i="6"/>
  <c r="P386" i="6"/>
  <c r="P382" i="6"/>
  <c r="P371" i="6"/>
  <c r="P355" i="6"/>
  <c r="P339" i="6"/>
  <c r="P323" i="6"/>
  <c r="P307" i="6"/>
  <c r="P274" i="6"/>
  <c r="P270" i="6"/>
  <c r="P266" i="6"/>
  <c r="P262" i="6"/>
  <c r="P258" i="6"/>
  <c r="P254" i="6"/>
  <c r="P250" i="6"/>
  <c r="P246" i="6"/>
  <c r="P242" i="6"/>
  <c r="P238" i="6"/>
  <c r="P234" i="6"/>
  <c r="P230" i="6"/>
  <c r="P226" i="6"/>
  <c r="P222" i="6"/>
  <c r="P218" i="6"/>
  <c r="P214" i="6"/>
  <c r="P210" i="6"/>
  <c r="P302" i="6"/>
  <c r="P298" i="6"/>
  <c r="P294" i="6"/>
  <c r="P283" i="6"/>
  <c r="P279" i="6"/>
  <c r="P278" i="6"/>
  <c r="P367" i="6"/>
  <c r="P351" i="6"/>
  <c r="P335" i="6"/>
  <c r="P319" i="6"/>
  <c r="P277" i="6"/>
  <c r="P273" i="6"/>
  <c r="P269" i="6"/>
  <c r="P265" i="6"/>
  <c r="P261" i="6"/>
  <c r="P257" i="6"/>
  <c r="P253" i="6"/>
  <c r="P249" i="6"/>
  <c r="P245" i="6"/>
  <c r="P241" i="6"/>
  <c r="P237" i="6"/>
  <c r="P233" i="6"/>
  <c r="P229" i="6"/>
  <c r="P225" i="6"/>
  <c r="P221" i="6"/>
  <c r="P217" i="6"/>
  <c r="P303" i="6"/>
  <c r="P299" i="6"/>
  <c r="P363" i="6"/>
  <c r="P347" i="6"/>
  <c r="P331" i="6"/>
  <c r="P315" i="6"/>
  <c r="P276" i="6"/>
  <c r="P272" i="6"/>
  <c r="P268" i="6"/>
  <c r="P264" i="6"/>
  <c r="P260" i="6"/>
  <c r="P256" i="6"/>
  <c r="P252" i="6"/>
  <c r="P248" i="6"/>
  <c r="P244" i="6"/>
  <c r="P240" i="6"/>
  <c r="P236" i="6"/>
  <c r="P232" i="6"/>
  <c r="P228" i="6"/>
  <c r="P224" i="6"/>
  <c r="P295" i="6"/>
  <c r="P375" i="6"/>
  <c r="P359" i="6"/>
  <c r="P343" i="6"/>
  <c r="P327" i="6"/>
  <c r="P311" i="6"/>
  <c r="P291" i="6"/>
  <c r="P287" i="6"/>
  <c r="P285" i="6"/>
  <c r="P281" i="6"/>
  <c r="P275" i="6"/>
  <c r="P271" i="6"/>
  <c r="P267" i="6"/>
  <c r="P263" i="6"/>
  <c r="P259" i="6"/>
  <c r="P255" i="6"/>
  <c r="P251" i="6"/>
  <c r="P247" i="6"/>
  <c r="P243" i="6"/>
  <c r="P239" i="6"/>
  <c r="P235" i="6"/>
  <c r="P231" i="6"/>
  <c r="P227" i="6"/>
  <c r="P223" i="6"/>
  <c r="P219" i="6"/>
  <c r="P215" i="6"/>
  <c r="P211" i="6"/>
  <c r="P207" i="6"/>
  <c r="P203" i="6"/>
  <c r="P199" i="6"/>
  <c r="P195" i="6"/>
  <c r="P191" i="6"/>
  <c r="P290" i="6"/>
  <c r="P286" i="6"/>
  <c r="P204" i="6"/>
  <c r="P200" i="6"/>
  <c r="P196" i="6"/>
  <c r="P192" i="6"/>
  <c r="P190" i="6"/>
  <c r="P186" i="6"/>
  <c r="P182" i="6"/>
  <c r="P178" i="6"/>
  <c r="P174" i="6"/>
  <c r="P170" i="6"/>
  <c r="P166" i="6"/>
  <c r="P162" i="6"/>
  <c r="P158" i="6"/>
  <c r="P154" i="6"/>
  <c r="P150" i="6"/>
  <c r="P146" i="6"/>
  <c r="P142" i="6"/>
  <c r="P138" i="6"/>
  <c r="P134" i="6"/>
  <c r="P130" i="6"/>
  <c r="P126" i="6"/>
  <c r="P122" i="6"/>
  <c r="P118" i="6"/>
  <c r="P114" i="6"/>
  <c r="P110" i="6"/>
  <c r="P213" i="6"/>
  <c r="P209" i="6"/>
  <c r="P206" i="6"/>
  <c r="P282" i="6"/>
  <c r="P220" i="6"/>
  <c r="P216" i="6"/>
  <c r="P205" i="6"/>
  <c r="P201" i="6"/>
  <c r="P197" i="6"/>
  <c r="P193" i="6"/>
  <c r="P189" i="6"/>
  <c r="P185" i="6"/>
  <c r="P181" i="6"/>
  <c r="P177" i="6"/>
  <c r="P173" i="6"/>
  <c r="P169" i="6"/>
  <c r="P165" i="6"/>
  <c r="P161" i="6"/>
  <c r="P157" i="6"/>
  <c r="P153" i="6"/>
  <c r="P149" i="6"/>
  <c r="P145" i="6"/>
  <c r="P141" i="6"/>
  <c r="P137" i="6"/>
  <c r="P133" i="6"/>
  <c r="P129" i="6"/>
  <c r="P125" i="6"/>
  <c r="P121" i="6"/>
  <c r="P117" i="6"/>
  <c r="P113" i="6"/>
  <c r="P109" i="6"/>
  <c r="P202" i="6"/>
  <c r="P198" i="6"/>
  <c r="P194" i="6"/>
  <c r="P212" i="6"/>
  <c r="P208" i="6"/>
  <c r="P188" i="6"/>
  <c r="P184" i="6"/>
  <c r="P180" i="6"/>
  <c r="P176" i="6"/>
  <c r="P172" i="6"/>
  <c r="P168" i="6"/>
  <c r="P164" i="6"/>
  <c r="P160" i="6"/>
  <c r="P156" i="6"/>
  <c r="P152" i="6"/>
  <c r="P148" i="6"/>
  <c r="P144" i="6"/>
  <c r="P140" i="6"/>
  <c r="P136" i="6"/>
  <c r="P132" i="6"/>
  <c r="P128" i="6"/>
  <c r="P124" i="6"/>
  <c r="P120" i="6"/>
  <c r="P293" i="6"/>
  <c r="P289" i="6"/>
  <c r="P187" i="6"/>
  <c r="P183" i="6"/>
  <c r="P179" i="6"/>
  <c r="P175" i="6"/>
  <c r="P171" i="6"/>
  <c r="P167" i="6"/>
  <c r="P163" i="6"/>
  <c r="P159" i="6"/>
  <c r="P155" i="6"/>
  <c r="P151" i="6"/>
  <c r="P147" i="6"/>
  <c r="P143" i="6"/>
  <c r="P139" i="6"/>
  <c r="P135" i="6"/>
  <c r="P131" i="6"/>
  <c r="P127" i="6"/>
  <c r="P123" i="6"/>
  <c r="P119" i="6"/>
  <c r="P115" i="6"/>
  <c r="P111" i="6"/>
  <c r="P107" i="6"/>
  <c r="P103" i="6"/>
  <c r="P99" i="6"/>
  <c r="P95" i="6"/>
  <c r="P91" i="6"/>
  <c r="P87" i="6"/>
  <c r="P83" i="6"/>
  <c r="P79" i="6"/>
  <c r="P75" i="6"/>
  <c r="P71" i="6"/>
  <c r="P67" i="6"/>
  <c r="P116" i="6"/>
  <c r="P112" i="6"/>
  <c r="P82" i="6"/>
  <c r="P78" i="6"/>
  <c r="P74" i="6"/>
  <c r="P70" i="6"/>
  <c r="P66" i="6"/>
  <c r="P62" i="6"/>
  <c r="P58" i="6"/>
  <c r="P54" i="6"/>
  <c r="P50" i="6"/>
  <c r="P46" i="6"/>
  <c r="P42" i="6"/>
  <c r="P38" i="6"/>
  <c r="P34" i="6"/>
  <c r="P30" i="6"/>
  <c r="P108" i="6"/>
  <c r="P106" i="6"/>
  <c r="P102" i="6"/>
  <c r="P98" i="6"/>
  <c r="P94" i="6"/>
  <c r="P90" i="6"/>
  <c r="P86" i="6"/>
  <c r="P84" i="6"/>
  <c r="P80" i="6"/>
  <c r="P76" i="6"/>
  <c r="P72" i="6"/>
  <c r="P68" i="6"/>
  <c r="P64" i="6"/>
  <c r="P33" i="6"/>
  <c r="P45" i="6"/>
  <c r="P77" i="6"/>
  <c r="P37" i="6"/>
  <c r="P9" i="6"/>
  <c r="P13" i="6"/>
  <c r="P17" i="6"/>
  <c r="P21" i="6"/>
  <c r="P25" i="6"/>
  <c r="P29" i="6"/>
  <c r="P88" i="6"/>
  <c r="P89" i="6"/>
  <c r="P22" i="6"/>
  <c r="P104" i="6"/>
  <c r="P60" i="6"/>
  <c r="N65" i="6"/>
  <c r="O65" i="6" s="1"/>
  <c r="P81" i="6"/>
  <c r="P96" i="6"/>
  <c r="P97" i="6"/>
  <c r="N132" i="6"/>
  <c r="O132" i="6" s="1"/>
  <c r="N156" i="6"/>
  <c r="O156" i="6" s="1"/>
  <c r="N172" i="6"/>
  <c r="O172" i="6" s="1"/>
  <c r="N188" i="6"/>
  <c r="O188" i="6" s="1"/>
  <c r="N144" i="6"/>
  <c r="O144" i="6" s="1"/>
  <c r="N148" i="6"/>
  <c r="O148" i="6" s="1"/>
  <c r="N164" i="6"/>
  <c r="O164" i="6" s="1"/>
  <c r="N180" i="6"/>
  <c r="O180" i="6" s="1"/>
  <c r="N120" i="6"/>
  <c r="O120" i="6" s="1"/>
  <c r="N223" i="6"/>
  <c r="O223" i="6" s="1"/>
  <c r="N232" i="6"/>
  <c r="O232" i="6" s="1"/>
  <c r="N268" i="6"/>
  <c r="O268" i="6" s="1"/>
  <c r="N227" i="6"/>
  <c r="O227" i="6" s="1"/>
  <c r="N236" i="6"/>
  <c r="O236" i="6" s="1"/>
  <c r="N216" i="6"/>
  <c r="O216" i="6" s="1"/>
  <c r="N220" i="6"/>
  <c r="O220" i="6" s="1"/>
  <c r="N231" i="6"/>
  <c r="O231" i="6" s="1"/>
  <c r="N240" i="6"/>
  <c r="O240" i="6" s="1"/>
  <c r="N244" i="6"/>
  <c r="O244" i="6" s="1"/>
  <c r="N239" i="6"/>
  <c r="O239" i="6" s="1"/>
  <c r="N252" i="6"/>
  <c r="O252" i="6" s="1"/>
  <c r="N211" i="6"/>
  <c r="O211" i="6" s="1"/>
  <c r="N215" i="6"/>
  <c r="O215" i="6" s="1"/>
  <c r="N219" i="6"/>
  <c r="O219" i="6" s="1"/>
  <c r="N224" i="6"/>
  <c r="O224" i="6" s="1"/>
  <c r="N260" i="6"/>
  <c r="O260" i="6" s="1"/>
  <c r="N276" i="6"/>
  <c r="O276" i="6" s="1"/>
  <c r="N384" i="6"/>
  <c r="O384" i="6" s="1"/>
  <c r="N380" i="6"/>
  <c r="O380" i="6" s="1"/>
  <c r="N377" i="6"/>
  <c r="O377" i="6" s="1"/>
  <c r="N382" i="6"/>
  <c r="O382" i="6" s="1"/>
  <c r="N386" i="6"/>
  <c r="O386" i="6" s="1"/>
  <c r="N477" i="6"/>
  <c r="O477" i="6" s="1"/>
  <c r="N493" i="6"/>
  <c r="O493" i="6" s="1"/>
  <c r="N453" i="6"/>
  <c r="O453" i="6" s="1"/>
  <c r="N457" i="6"/>
  <c r="O457" i="6" s="1"/>
  <c r="N461" i="6"/>
  <c r="O461" i="6" s="1"/>
  <c r="N481" i="6"/>
  <c r="O481" i="6" s="1"/>
  <c r="N497" i="6"/>
  <c r="O497" i="6" s="1"/>
  <c r="N469" i="6"/>
  <c r="O469" i="6" s="1"/>
  <c r="N485" i="6"/>
  <c r="O485" i="6" s="1"/>
  <c r="N501" i="6"/>
  <c r="O501" i="6" s="1"/>
  <c r="N489" i="6"/>
  <c r="O489" i="6" s="1"/>
  <c r="N505" i="6"/>
  <c r="O505" i="6" s="1"/>
  <c r="N559" i="6"/>
  <c r="O559" i="6" s="1"/>
  <c r="N563" i="6"/>
  <c r="O563" i="6" s="1"/>
  <c r="N567" i="6"/>
  <c r="O567" i="6" s="1"/>
  <c r="N571" i="6"/>
  <c r="O571" i="6" s="1"/>
  <c r="N575" i="6"/>
  <c r="O575" i="6" s="1"/>
  <c r="N579" i="6"/>
  <c r="O579" i="6" s="1"/>
  <c r="N551" i="6"/>
  <c r="O551" i="6" s="1"/>
  <c r="N632" i="6"/>
  <c r="O632" i="6" s="1"/>
  <c r="N636" i="6"/>
  <c r="O636" i="6" s="1"/>
  <c r="N640" i="6"/>
  <c r="O640" i="6" s="1"/>
  <c r="N644" i="6"/>
  <c r="O644" i="6" s="1"/>
  <c r="N648" i="6"/>
  <c r="O648" i="6" s="1"/>
  <c r="N652" i="6"/>
  <c r="O652" i="6" s="1"/>
  <c r="N733" i="6"/>
  <c r="O733" i="6" s="1"/>
  <c r="P733" i="6" s="1"/>
  <c r="N727" i="6"/>
  <c r="O727" i="6" s="1"/>
  <c r="P727" i="6" s="1"/>
  <c r="N737" i="6"/>
  <c r="O737" i="6" s="1"/>
  <c r="P737" i="6" s="1"/>
  <c r="N741" i="6"/>
  <c r="O741" i="6" s="1"/>
  <c r="P741" i="6" s="1"/>
  <c r="N745" i="6"/>
  <c r="O745" i="6" s="1"/>
  <c r="P745" i="6" s="1"/>
  <c r="N753" i="6"/>
  <c r="O753" i="6" s="1"/>
  <c r="P753" i="6" s="1"/>
  <c r="N779" i="6"/>
  <c r="O779" i="6" s="1"/>
  <c r="P779" i="6" s="1"/>
  <c r="N793" i="6"/>
  <c r="O793" i="6" s="1"/>
  <c r="P793" i="6" s="1"/>
  <c r="N797" i="6"/>
  <c r="O797" i="6" s="1"/>
  <c r="P797" i="6" s="1"/>
  <c r="N805" i="6"/>
  <c r="O805" i="6" s="1"/>
  <c r="P805" i="6" s="1"/>
  <c r="N826" i="6"/>
  <c r="O826" i="6" s="1"/>
  <c r="N809" i="6"/>
  <c r="O809" i="6" s="1"/>
  <c r="N822" i="6"/>
  <c r="O822" i="6" s="1"/>
  <c r="N830" i="6"/>
  <c r="O830" i="6" s="1"/>
  <c r="N841" i="6"/>
  <c r="O841" i="6" s="1"/>
  <c r="N871" i="6"/>
  <c r="O871" i="6" s="1"/>
  <c r="P20" i="5"/>
  <c r="Q20" i="5" s="1"/>
  <c r="R20" i="5" s="1"/>
  <c r="P52" i="5"/>
  <c r="R159" i="5"/>
  <c r="Q159" i="5"/>
  <c r="P159" i="5"/>
  <c r="P199" i="5"/>
  <c r="P227" i="5"/>
  <c r="Q227" i="5"/>
  <c r="P238" i="5"/>
  <c r="Q238" i="5" s="1"/>
  <c r="R238" i="5" s="1"/>
  <c r="P342" i="5"/>
  <c r="Q395" i="5"/>
  <c r="P395" i="5"/>
  <c r="R395" i="5" s="1"/>
  <c r="P418" i="5"/>
  <c r="Q433" i="5"/>
  <c r="P433" i="5"/>
  <c r="Q21" i="5"/>
  <c r="P21" i="5"/>
  <c r="R21" i="5" s="1"/>
  <c r="R75" i="5"/>
  <c r="Q75" i="5"/>
  <c r="P75" i="5"/>
  <c r="Q91" i="5"/>
  <c r="P91" i="5"/>
  <c r="R91" i="5" s="1"/>
  <c r="R171" i="5"/>
  <c r="Q171" i="5"/>
  <c r="P171" i="5"/>
  <c r="P194" i="5"/>
  <c r="P211" i="5"/>
  <c r="R211" i="5" s="1"/>
  <c r="Q211" i="5"/>
  <c r="P222" i="5"/>
  <c r="Q222" i="5" s="1"/>
  <c r="R222" i="5" s="1"/>
  <c r="P326" i="5"/>
  <c r="R343" i="5"/>
  <c r="P343" i="5"/>
  <c r="Q343" i="5"/>
  <c r="P413" i="5"/>
  <c r="Q413" i="5" s="1"/>
  <c r="R413" i="5" s="1"/>
  <c r="P438" i="5"/>
  <c r="Q438" i="5" s="1"/>
  <c r="R438" i="5" s="1"/>
  <c r="P25" i="5"/>
  <c r="R25" i="5"/>
  <c r="Q25" i="5"/>
  <c r="Q28" i="5"/>
  <c r="R28" i="5" s="1"/>
  <c r="P28" i="5"/>
  <c r="Q59" i="5"/>
  <c r="P59" i="5"/>
  <c r="R59" i="5" s="1"/>
  <c r="R76" i="5"/>
  <c r="Q76" i="5"/>
  <c r="P76" i="5"/>
  <c r="P195" i="5"/>
  <c r="Q195" i="5"/>
  <c r="R195" i="5" s="1"/>
  <c r="R206" i="5"/>
  <c r="Q206" i="5"/>
  <c r="P206" i="5"/>
  <c r="P271" i="5"/>
  <c r="R282" i="5"/>
  <c r="Q282" i="5"/>
  <c r="P282" i="5"/>
  <c r="Q299" i="5"/>
  <c r="P299" i="5"/>
  <c r="R299" i="5" s="1"/>
  <c r="Q310" i="5"/>
  <c r="R310" i="5" s="1"/>
  <c r="P310" i="5"/>
  <c r="P327" i="5"/>
  <c r="Q327" i="5"/>
  <c r="R327" i="5" s="1"/>
  <c r="P338" i="5"/>
  <c r="Q371" i="5"/>
  <c r="P371" i="5"/>
  <c r="R371" i="5" s="1"/>
  <c r="P403" i="5"/>
  <c r="R419" i="5"/>
  <c r="Q430" i="5"/>
  <c r="P430" i="5"/>
  <c r="R430" i="5" s="1"/>
  <c r="P543" i="5"/>
  <c r="P615" i="5"/>
  <c r="Q615" i="5" s="1"/>
  <c r="R615" i="5" s="1"/>
  <c r="P647" i="5"/>
  <c r="R653" i="5"/>
  <c r="P17" i="5"/>
  <c r="P49" i="5"/>
  <c r="Q49" i="5"/>
  <c r="R49" i="5" s="1"/>
  <c r="P95" i="5"/>
  <c r="P151" i="5"/>
  <c r="R210" i="5"/>
  <c r="Q210" i="5"/>
  <c r="P210" i="5"/>
  <c r="P303" i="5"/>
  <c r="P314" i="5"/>
  <c r="Q314" i="5" s="1"/>
  <c r="R314" i="5" s="1"/>
  <c r="Q331" i="5"/>
  <c r="R331" i="5" s="1"/>
  <c r="P331" i="5"/>
  <c r="Q363" i="5"/>
  <c r="R363" i="5" s="1"/>
  <c r="P363" i="5"/>
  <c r="P406" i="5"/>
  <c r="R557" i="5"/>
  <c r="P575" i="5"/>
  <c r="Q575" i="5" s="1"/>
  <c r="R575" i="5" s="1"/>
  <c r="P24" i="5"/>
  <c r="R38" i="5"/>
  <c r="P64" i="5"/>
  <c r="Q64" i="5" s="1"/>
  <c r="R64" i="5" s="1"/>
  <c r="P107" i="5"/>
  <c r="P155" i="5"/>
  <c r="Q155" i="5" s="1"/>
  <c r="R155" i="5" s="1"/>
  <c r="P287" i="5"/>
  <c r="P298" i="5"/>
  <c r="Q298" i="5" s="1"/>
  <c r="R298" i="5" s="1"/>
  <c r="P367" i="5"/>
  <c r="P423" i="5"/>
  <c r="Q423" i="5" s="1"/>
  <c r="R423" i="5" s="1"/>
  <c r="Q531" i="5"/>
  <c r="R531" i="5" s="1"/>
  <c r="P531" i="5"/>
  <c r="P29" i="5"/>
  <c r="Q29" i="5" s="1"/>
  <c r="R29" i="5" s="1"/>
  <c r="P32" i="5"/>
  <c r="R46" i="5"/>
  <c r="R60" i="5"/>
  <c r="Q60" i="5"/>
  <c r="P60" i="5"/>
  <c r="P71" i="5"/>
  <c r="R96" i="5"/>
  <c r="P115" i="5"/>
  <c r="Q115" i="5" s="1"/>
  <c r="R115" i="5" s="1"/>
  <c r="R160" i="5"/>
  <c r="P179" i="5"/>
  <c r="Q179" i="5" s="1"/>
  <c r="R179" i="5" s="1"/>
  <c r="P251" i="5"/>
  <c r="P266" i="5"/>
  <c r="Q266" i="5" s="1"/>
  <c r="R266" i="5" s="1"/>
  <c r="P283" i="5"/>
  <c r="Q283" i="5"/>
  <c r="R283" i="5" s="1"/>
  <c r="R294" i="5"/>
  <c r="Q294" i="5"/>
  <c r="P294" i="5"/>
  <c r="P311" i="5"/>
  <c r="Q322" i="5"/>
  <c r="R322" i="5" s="1"/>
  <c r="P322" i="5"/>
  <c r="P375" i="5"/>
  <c r="P415" i="5"/>
  <c r="Q431" i="5"/>
  <c r="P507" i="5"/>
  <c r="P627" i="5"/>
  <c r="P33" i="5"/>
  <c r="Q33" i="5" s="1"/>
  <c r="R33" i="5" s="1"/>
  <c r="Q36" i="5"/>
  <c r="R36" i="5" s="1"/>
  <c r="P36" i="5"/>
  <c r="P55" i="5"/>
  <c r="Q55" i="5" s="1"/>
  <c r="P72" i="5"/>
  <c r="R72" i="5" s="1"/>
  <c r="Q72" i="5"/>
  <c r="P119" i="5"/>
  <c r="P127" i="5"/>
  <c r="R165" i="5"/>
  <c r="P183" i="5"/>
  <c r="Q183" i="5" s="1"/>
  <c r="R183" i="5" s="1"/>
  <c r="P235" i="5"/>
  <c r="P246" i="5"/>
  <c r="Q246" i="5" s="1"/>
  <c r="R246" i="5" s="1"/>
  <c r="P267" i="5"/>
  <c r="R278" i="5"/>
  <c r="Q278" i="5"/>
  <c r="P278" i="5"/>
  <c r="P295" i="5"/>
  <c r="Q295" i="5"/>
  <c r="R295" i="5" s="1"/>
  <c r="P306" i="5"/>
  <c r="P379" i="5"/>
  <c r="R454" i="5"/>
  <c r="Q454" i="5"/>
  <c r="P454" i="5"/>
  <c r="Q595" i="5"/>
  <c r="R595" i="5" s="1"/>
  <c r="P595" i="5"/>
  <c r="R607" i="5"/>
  <c r="Q607" i="5"/>
  <c r="P607" i="5"/>
  <c r="Q702" i="5"/>
  <c r="P702" i="5"/>
  <c r="R702" i="5"/>
  <c r="Q715" i="5"/>
  <c r="R715" i="5" s="1"/>
  <c r="P893" i="5"/>
  <c r="Q893" i="5" s="1"/>
  <c r="R893" i="5" s="1"/>
  <c r="Q8" i="5"/>
  <c r="R8" i="5" s="1"/>
  <c r="P8" i="5"/>
  <c r="R40" i="5"/>
  <c r="Q40" i="5"/>
  <c r="P40" i="5"/>
  <c r="P56" i="5"/>
  <c r="Q56" i="5"/>
  <c r="R56" i="5" s="1"/>
  <c r="P67" i="5"/>
  <c r="Q139" i="5"/>
  <c r="P139" i="5"/>
  <c r="R139" i="5" s="1"/>
  <c r="P219" i="5"/>
  <c r="P230" i="5"/>
  <c r="Q230" i="5" s="1"/>
  <c r="R230" i="5" s="1"/>
  <c r="Q258" i="5"/>
  <c r="R258" i="5" s="1"/>
  <c r="P258" i="5"/>
  <c r="R351" i="5"/>
  <c r="Q351" i="5"/>
  <c r="P351" i="5"/>
  <c r="P421" i="5"/>
  <c r="Q421" i="5" s="1"/>
  <c r="R583" i="5"/>
  <c r="Q583" i="5"/>
  <c r="P583" i="5"/>
  <c r="P9" i="5"/>
  <c r="R9" i="5" s="1"/>
  <c r="Q9" i="5"/>
  <c r="P12" i="5"/>
  <c r="Q41" i="5"/>
  <c r="P41" i="5"/>
  <c r="R41" i="5" s="1"/>
  <c r="P44" i="5"/>
  <c r="Q44" i="5" s="1"/>
  <c r="Q51" i="5"/>
  <c r="Q203" i="5"/>
  <c r="R203" i="5" s="1"/>
  <c r="P203" i="5"/>
  <c r="Q214" i="5"/>
  <c r="R214" i="5" s="1"/>
  <c r="P214" i="5"/>
  <c r="P231" i="5"/>
  <c r="P242" i="5"/>
  <c r="R259" i="5"/>
  <c r="P259" i="5"/>
  <c r="Q259" i="5"/>
  <c r="P263" i="5"/>
  <c r="Q274" i="5"/>
  <c r="R274" i="5" s="1"/>
  <c r="P274" i="5"/>
  <c r="P335" i="5"/>
  <c r="P346" i="5"/>
  <c r="Q355" i="5"/>
  <c r="P355" i="5"/>
  <c r="R355" i="5" s="1"/>
  <c r="P387" i="5"/>
  <c r="Q925" i="5"/>
  <c r="R925" i="5" s="1"/>
  <c r="P925" i="5"/>
  <c r="Q315" i="5"/>
  <c r="R315" i="5" s="1"/>
  <c r="P315" i="5"/>
  <c r="P37" i="5"/>
  <c r="R123" i="5"/>
  <c r="Q123" i="5"/>
  <c r="P123" i="5"/>
  <c r="P187" i="5"/>
  <c r="R247" i="5"/>
  <c r="Q247" i="5"/>
  <c r="P247" i="5"/>
  <c r="P262" i="5"/>
  <c r="P279" i="5"/>
  <c r="R279" i="5" s="1"/>
  <c r="Q279" i="5"/>
  <c r="P290" i="5"/>
  <c r="Q290" i="5" s="1"/>
  <c r="R290" i="5" s="1"/>
  <c r="P383" i="5"/>
  <c r="P13" i="5"/>
  <c r="P16" i="5"/>
  <c r="R30" i="5"/>
  <c r="R45" i="5"/>
  <c r="Q45" i="5"/>
  <c r="P45" i="5"/>
  <c r="P48" i="5"/>
  <c r="Q48" i="5" s="1"/>
  <c r="R128" i="5"/>
  <c r="P147" i="5"/>
  <c r="Q198" i="5"/>
  <c r="R198" i="5" s="1"/>
  <c r="P198" i="5"/>
  <c r="P215" i="5"/>
  <c r="P226" i="5"/>
  <c r="R243" i="5"/>
  <c r="P243" i="5"/>
  <c r="Q243" i="5"/>
  <c r="R248" i="5"/>
  <c r="P254" i="5"/>
  <c r="R260" i="5"/>
  <c r="Q319" i="5"/>
  <c r="R319" i="5" s="1"/>
  <c r="P319" i="5"/>
  <c r="R330" i="5"/>
  <c r="Q330" i="5"/>
  <c r="P330" i="5"/>
  <c r="Q347" i="5"/>
  <c r="R347" i="5" s="1"/>
  <c r="P347" i="5"/>
  <c r="R359" i="5"/>
  <c r="Q359" i="5"/>
  <c r="P359" i="5"/>
  <c r="Q391" i="5"/>
  <c r="R391" i="5" s="1"/>
  <c r="P391" i="5"/>
  <c r="P401" i="5"/>
  <c r="P519" i="5"/>
  <c r="P551" i="5"/>
  <c r="P563" i="5"/>
  <c r="Q563" i="5" s="1"/>
  <c r="R563" i="5" s="1"/>
  <c r="Q209" i="5"/>
  <c r="P209" i="5"/>
  <c r="Q234" i="5"/>
  <c r="R234" i="5" s="1"/>
  <c r="P234" i="5"/>
  <c r="Q293" i="5"/>
  <c r="R293" i="5" s="1"/>
  <c r="P293" i="5"/>
  <c r="P309" i="5"/>
  <c r="Q309" i="5" s="1"/>
  <c r="R309" i="5" s="1"/>
  <c r="Q358" i="5"/>
  <c r="R358" i="5" s="1"/>
  <c r="P358" i="5"/>
  <c r="Q374" i="5"/>
  <c r="R374" i="5" s="1"/>
  <c r="P374" i="5"/>
  <c r="P700" i="5"/>
  <c r="P776" i="5"/>
  <c r="Q776" i="5"/>
  <c r="R776" i="5" s="1"/>
  <c r="P815" i="5"/>
  <c r="Q815" i="5" s="1"/>
  <c r="R815" i="5" s="1"/>
  <c r="Q998" i="5"/>
  <c r="P114" i="5"/>
  <c r="Q232" i="5"/>
  <c r="R232" i="5" s="1"/>
  <c r="Q248" i="5"/>
  <c r="P514" i="5"/>
  <c r="Q514" i="5" s="1"/>
  <c r="R514" i="5" s="1"/>
  <c r="Q696" i="5"/>
  <c r="P884" i="5"/>
  <c r="Q884" i="5" s="1"/>
  <c r="R884" i="5" s="1"/>
  <c r="R989" i="5"/>
  <c r="Q989" i="5"/>
  <c r="P989" i="5"/>
  <c r="P998" i="5"/>
  <c r="R998" i="5" s="1"/>
  <c r="Q1049" i="5"/>
  <c r="R1049" i="5"/>
  <c r="P1049" i="5"/>
  <c r="Q1161" i="5"/>
  <c r="R1161" i="5" s="1"/>
  <c r="P1161" i="5"/>
  <c r="R26" i="5"/>
  <c r="Q82" i="5"/>
  <c r="R101" i="5"/>
  <c r="Q112" i="5"/>
  <c r="R148" i="5"/>
  <c r="Q176" i="5"/>
  <c r="Q253" i="5"/>
  <c r="R253" i="5" s="1"/>
  <c r="P253" i="5"/>
  <c r="R268" i="5"/>
  <c r="R284" i="5"/>
  <c r="R300" i="5"/>
  <c r="R316" i="5"/>
  <c r="R332" i="5"/>
  <c r="Q440" i="5"/>
  <c r="P1670" i="5"/>
  <c r="Q1670" i="5" s="1"/>
  <c r="R1670" i="5" s="1"/>
  <c r="Q1844" i="5"/>
  <c r="R1844" i="5" s="1"/>
  <c r="P1844" i="5"/>
  <c r="P2019" i="5"/>
  <c r="Q70" i="5"/>
  <c r="P70" i="5"/>
  <c r="Q150" i="5"/>
  <c r="R150" i="5" s="1"/>
  <c r="P150" i="5"/>
  <c r="Q277" i="5"/>
  <c r="P277" i="5"/>
  <c r="P334" i="5"/>
  <c r="Q334" i="5" s="1"/>
  <c r="R334" i="5" s="1"/>
  <c r="Q354" i="5"/>
  <c r="R354" i="5" s="1"/>
  <c r="P354" i="5"/>
  <c r="Q366" i="5"/>
  <c r="R366" i="5" s="1"/>
  <c r="P366" i="5"/>
  <c r="P398" i="5"/>
  <c r="Q453" i="5"/>
  <c r="P453" i="5"/>
  <c r="Q534" i="5"/>
  <c r="P534" i="5"/>
  <c r="Q625" i="5"/>
  <c r="R625" i="5"/>
  <c r="P625" i="5"/>
  <c r="Q675" i="5"/>
  <c r="R675" i="5" s="1"/>
  <c r="P675" i="5"/>
  <c r="P714" i="5"/>
  <c r="Q714" i="5" s="1"/>
  <c r="R714" i="5" s="1"/>
  <c r="P899" i="5"/>
  <c r="Q899" i="5" s="1"/>
  <c r="R1013" i="5"/>
  <c r="Q1013" i="5"/>
  <c r="P1013" i="5"/>
  <c r="P1315" i="5"/>
  <c r="Q1315" i="5"/>
  <c r="R1315" i="5" s="1"/>
  <c r="P1950" i="5"/>
  <c r="Q30" i="5"/>
  <c r="Q46" i="5"/>
  <c r="Q116" i="5"/>
  <c r="R116" i="5" s="1"/>
  <c r="Q146" i="5"/>
  <c r="R146" i="5" s="1"/>
  <c r="P146" i="5"/>
  <c r="Q178" i="5"/>
  <c r="R178" i="5" s="1"/>
  <c r="P178" i="5"/>
  <c r="P191" i="5"/>
  <c r="R209" i="5"/>
  <c r="P307" i="5"/>
  <c r="P339" i="5"/>
  <c r="Q339" i="5" s="1"/>
  <c r="R339" i="5" s="1"/>
  <c r="Q348" i="5"/>
  <c r="R348" i="5" s="1"/>
  <c r="P425" i="5"/>
  <c r="P431" i="5"/>
  <c r="P466" i="5"/>
  <c r="P672" i="5"/>
  <c r="Q672" i="5" s="1"/>
  <c r="R672" i="5" s="1"/>
  <c r="P766" i="5"/>
  <c r="P921" i="5"/>
  <c r="Q921" i="5" s="1"/>
  <c r="R921" i="5" s="1"/>
  <c r="P956" i="5"/>
  <c r="Q956" i="5" s="1"/>
  <c r="Q1035" i="5"/>
  <c r="R1035" i="5" s="1"/>
  <c r="P1035" i="5"/>
  <c r="R14" i="5"/>
  <c r="Q53" i="5"/>
  <c r="P66" i="5"/>
  <c r="Q66" i="5" s="1"/>
  <c r="P73" i="5"/>
  <c r="P85" i="5"/>
  <c r="R85" i="5" s="1"/>
  <c r="R133" i="5"/>
  <c r="P172" i="5"/>
  <c r="R180" i="5"/>
  <c r="R200" i="5"/>
  <c r="R216" i="5"/>
  <c r="Q237" i="5"/>
  <c r="P237" i="5"/>
  <c r="P260" i="5"/>
  <c r="Q289" i="5"/>
  <c r="R289" i="5" s="1"/>
  <c r="P289" i="5"/>
  <c r="P596" i="5"/>
  <c r="P659" i="5"/>
  <c r="Q948" i="5"/>
  <c r="P948" i="5"/>
  <c r="S3781" i="5"/>
  <c r="S3777" i="5"/>
  <c r="S3773" i="5"/>
  <c r="S3769" i="5"/>
  <c r="S3765" i="5"/>
  <c r="S3761" i="5"/>
  <c r="S3757" i="5"/>
  <c r="S3753" i="5"/>
  <c r="S3749" i="5"/>
  <c r="S3745" i="5"/>
  <c r="S3741" i="5"/>
  <c r="S3737" i="5"/>
  <c r="S3733" i="5"/>
  <c r="S3729" i="5"/>
  <c r="S3725" i="5"/>
  <c r="S3721" i="5"/>
  <c r="S3717" i="5"/>
  <c r="S3713" i="5"/>
  <c r="S3709" i="5"/>
  <c r="S3705" i="5"/>
  <c r="S3701" i="5"/>
  <c r="S3697" i="5"/>
  <c r="S3693" i="5"/>
  <c r="S3689" i="5"/>
  <c r="S3685" i="5"/>
  <c r="S3821" i="5"/>
  <c r="S3817" i="5"/>
  <c r="S3813" i="5"/>
  <c r="S3809" i="5"/>
  <c r="S3805" i="5"/>
  <c r="S3801" i="5"/>
  <c r="S3797" i="5"/>
  <c r="S3793" i="5"/>
  <c r="S3789" i="5"/>
  <c r="S3785" i="5"/>
  <c r="S3778" i="5"/>
  <c r="S3774" i="5"/>
  <c r="S3770" i="5"/>
  <c r="S3766" i="5"/>
  <c r="S3762" i="5"/>
  <c r="S3758" i="5"/>
  <c r="S3754" i="5"/>
  <c r="S3750" i="5"/>
  <c r="S3746" i="5"/>
  <c r="S3742" i="5"/>
  <c r="S3738" i="5"/>
  <c r="S3734" i="5"/>
  <c r="S3730" i="5"/>
  <c r="S3726" i="5"/>
  <c r="S3722" i="5"/>
  <c r="S3718" i="5"/>
  <c r="S3714" i="5"/>
  <c r="S3822" i="5"/>
  <c r="S3818" i="5"/>
  <c r="S3814" i="5"/>
  <c r="S3810" i="5"/>
  <c r="S3806" i="5"/>
  <c r="S3802" i="5"/>
  <c r="S3798" i="5"/>
  <c r="S3794" i="5"/>
  <c r="S3790" i="5"/>
  <c r="S3786" i="5"/>
  <c r="S3782" i="5"/>
  <c r="S3779" i="5"/>
  <c r="S3775" i="5"/>
  <c r="S3771" i="5"/>
  <c r="S3767" i="5"/>
  <c r="S3763" i="5"/>
  <c r="S3759" i="5"/>
  <c r="S3755" i="5"/>
  <c r="S3751" i="5"/>
  <c r="S3747" i="5"/>
  <c r="S3743" i="5"/>
  <c r="S3739" i="5"/>
  <c r="S3735" i="5"/>
  <c r="S3731" i="5"/>
  <c r="S3727" i="5"/>
  <c r="S3723" i="5"/>
  <c r="S3719" i="5"/>
  <c r="S3715" i="5"/>
  <c r="S3711" i="5"/>
  <c r="S3707" i="5"/>
  <c r="S3703" i="5"/>
  <c r="S3699" i="5"/>
  <c r="S3695" i="5"/>
  <c r="S3691" i="5"/>
  <c r="S3687" i="5"/>
  <c r="S3683" i="5"/>
  <c r="S3823" i="5"/>
  <c r="S3819" i="5"/>
  <c r="S3815" i="5"/>
  <c r="S3811" i="5"/>
  <c r="S3807" i="5"/>
  <c r="S3803" i="5"/>
  <c r="S3799" i="5"/>
  <c r="S3795" i="5"/>
  <c r="S3791" i="5"/>
  <c r="S3787" i="5"/>
  <c r="S3783" i="5"/>
  <c r="S3780" i="5"/>
  <c r="S3776" i="5"/>
  <c r="S3772" i="5"/>
  <c r="S3768" i="5"/>
  <c r="S3764" i="5"/>
  <c r="S3820" i="5"/>
  <c r="S3788" i="5"/>
  <c r="S3724" i="5"/>
  <c r="S3692" i="5"/>
  <c r="S3824" i="5"/>
  <c r="S3792" i="5"/>
  <c r="S3756" i="5"/>
  <c r="S3748" i="5"/>
  <c r="S3740" i="5"/>
  <c r="S3732" i="5"/>
  <c r="S3677" i="5"/>
  <c r="S3673" i="5"/>
  <c r="S3669" i="5"/>
  <c r="S3665" i="5"/>
  <c r="S3661" i="5"/>
  <c r="S3657" i="5"/>
  <c r="S3653" i="5"/>
  <c r="S3649" i="5"/>
  <c r="S3645" i="5"/>
  <c r="S3641" i="5"/>
  <c r="S3637" i="5"/>
  <c r="S3633" i="5"/>
  <c r="S3629" i="5"/>
  <c r="S3625" i="5"/>
  <c r="S3621" i="5"/>
  <c r="S3617" i="5"/>
  <c r="S3796" i="5"/>
  <c r="S3710" i="5"/>
  <c r="S3702" i="5"/>
  <c r="S3694" i="5"/>
  <c r="S3681" i="5"/>
  <c r="S3800" i="5"/>
  <c r="S3720" i="5"/>
  <c r="S3712" i="5"/>
  <c r="S3704" i="5"/>
  <c r="S3696" i="5"/>
  <c r="S3678" i="5"/>
  <c r="S3674" i="5"/>
  <c r="S3670" i="5"/>
  <c r="S3666" i="5"/>
  <c r="S3662" i="5"/>
  <c r="S3658" i="5"/>
  <c r="S3654" i="5"/>
  <c r="S3650" i="5"/>
  <c r="S3646" i="5"/>
  <c r="S3642" i="5"/>
  <c r="S3638" i="5"/>
  <c r="S3634" i="5"/>
  <c r="S3630" i="5"/>
  <c r="S3626" i="5"/>
  <c r="S3622" i="5"/>
  <c r="S3618" i="5"/>
  <c r="S3614" i="5"/>
  <c r="S3804" i="5"/>
  <c r="S3812" i="5"/>
  <c r="S3716" i="5"/>
  <c r="S3706" i="5"/>
  <c r="S3698" i="5"/>
  <c r="S3688" i="5"/>
  <c r="S3816" i="5"/>
  <c r="S3784" i="5"/>
  <c r="S3760" i="5"/>
  <c r="S3708" i="5"/>
  <c r="S3628" i="5"/>
  <c r="S3624" i="5"/>
  <c r="S3620" i="5"/>
  <c r="S3609" i="5"/>
  <c r="S3605" i="5"/>
  <c r="S3601" i="5"/>
  <c r="S3597" i="5"/>
  <c r="S3593" i="5"/>
  <c r="S3589" i="5"/>
  <c r="S3585" i="5"/>
  <c r="S3581" i="5"/>
  <c r="S3577" i="5"/>
  <c r="S3573" i="5"/>
  <c r="S3569" i="5"/>
  <c r="S3565" i="5"/>
  <c r="S3561" i="5"/>
  <c r="S3557" i="5"/>
  <c r="S3553" i="5"/>
  <c r="S3549" i="5"/>
  <c r="S3545" i="5"/>
  <c r="S3541" i="5"/>
  <c r="S3537" i="5"/>
  <c r="S3533" i="5"/>
  <c r="S3529" i="5"/>
  <c r="S3525" i="5"/>
  <c r="S3521" i="5"/>
  <c r="S3517" i="5"/>
  <c r="S3513" i="5"/>
  <c r="S3509" i="5"/>
  <c r="S3505" i="5"/>
  <c r="S3501" i="5"/>
  <c r="S3497" i="5"/>
  <c r="S3493" i="5"/>
  <c r="S3489" i="5"/>
  <c r="S3485" i="5"/>
  <c r="S3736" i="5"/>
  <c r="S3690" i="5"/>
  <c r="S3675" i="5"/>
  <c r="S3663" i="5"/>
  <c r="S3660" i="5"/>
  <c r="S3647" i="5"/>
  <c r="S3644" i="5"/>
  <c r="S3632" i="5"/>
  <c r="S3613" i="5"/>
  <c r="S3752" i="5"/>
  <c r="S3684" i="5"/>
  <c r="S3659" i="5"/>
  <c r="S3656" i="5"/>
  <c r="S3643" i="5"/>
  <c r="S3640" i="5"/>
  <c r="S3631" i="5"/>
  <c r="S3627" i="5"/>
  <c r="S3623" i="5"/>
  <c r="S3682" i="5"/>
  <c r="S3686" i="5"/>
  <c r="S3672" i="5"/>
  <c r="S3635" i="5"/>
  <c r="S3728" i="5"/>
  <c r="S3671" i="5"/>
  <c r="S3668" i="5"/>
  <c r="S3607" i="5"/>
  <c r="S3594" i="5"/>
  <c r="S3592" i="5"/>
  <c r="S3575" i="5"/>
  <c r="S3562" i="5"/>
  <c r="S3560" i="5"/>
  <c r="S3543" i="5"/>
  <c r="S3530" i="5"/>
  <c r="S3528" i="5"/>
  <c r="S3511" i="5"/>
  <c r="S3498" i="5"/>
  <c r="S3496" i="5"/>
  <c r="S3808" i="5"/>
  <c r="S3667" i="5"/>
  <c r="S3652" i="5"/>
  <c r="S3599" i="5"/>
  <c r="S3586" i="5"/>
  <c r="S3584" i="5"/>
  <c r="S3567" i="5"/>
  <c r="S3554" i="5"/>
  <c r="S3552" i="5"/>
  <c r="S3535" i="5"/>
  <c r="S3522" i="5"/>
  <c r="S3520" i="5"/>
  <c r="S3503" i="5"/>
  <c r="S3490" i="5"/>
  <c r="S3488" i="5"/>
  <c r="S3744" i="5"/>
  <c r="S3679" i="5"/>
  <c r="S3655" i="5"/>
  <c r="S3648" i="5"/>
  <c r="S3612" i="5"/>
  <c r="S3595" i="5"/>
  <c r="S3582" i="5"/>
  <c r="S3580" i="5"/>
  <c r="S3563" i="5"/>
  <c r="S3550" i="5"/>
  <c r="S3548" i="5"/>
  <c r="S3531" i="5"/>
  <c r="S3518" i="5"/>
  <c r="S3516" i="5"/>
  <c r="S3499" i="5"/>
  <c r="S3482" i="5"/>
  <c r="S3478" i="5"/>
  <c r="S3474" i="5"/>
  <c r="S3470" i="5"/>
  <c r="S3466" i="5"/>
  <c r="S3462" i="5"/>
  <c r="S3676" i="5"/>
  <c r="S3651" i="5"/>
  <c r="S3604" i="5"/>
  <c r="S3574" i="5"/>
  <c r="S3546" i="5"/>
  <c r="S3526" i="5"/>
  <c r="S3495" i="5"/>
  <c r="S3483" i="5"/>
  <c r="S3468" i="5"/>
  <c r="S3664" i="5"/>
  <c r="S3591" i="5"/>
  <c r="S3571" i="5"/>
  <c r="S3566" i="5"/>
  <c r="S3556" i="5"/>
  <c r="S3596" i="5"/>
  <c r="S3583" i="5"/>
  <c r="S3576" i="5"/>
  <c r="S3568" i="5"/>
  <c r="S3540" i="5"/>
  <c r="S3510" i="5"/>
  <c r="S3487" i="5"/>
  <c r="S3476" i="5"/>
  <c r="S3700" i="5"/>
  <c r="S3636" i="5"/>
  <c r="S3611" i="5"/>
  <c r="S3606" i="5"/>
  <c r="S3578" i="5"/>
  <c r="S3558" i="5"/>
  <c r="S3527" i="5"/>
  <c r="S3507" i="5"/>
  <c r="S3502" i="5"/>
  <c r="S3492" i="5"/>
  <c r="S3481" i="5"/>
  <c r="S3479" i="5"/>
  <c r="S3457" i="5"/>
  <c r="S3453" i="5"/>
  <c r="S3449" i="5"/>
  <c r="S3445" i="5"/>
  <c r="S3441" i="5"/>
  <c r="S3437" i="5"/>
  <c r="S3433" i="5"/>
  <c r="S3429" i="5"/>
  <c r="S3425" i="5"/>
  <c r="S3421" i="5"/>
  <c r="S3417" i="5"/>
  <c r="S3413" i="5"/>
  <c r="S3409" i="5"/>
  <c r="S3405" i="5"/>
  <c r="S3401" i="5"/>
  <c r="S3397" i="5"/>
  <c r="S3393" i="5"/>
  <c r="S3389" i="5"/>
  <c r="S3385" i="5"/>
  <c r="S3619" i="5"/>
  <c r="S3616" i="5"/>
  <c r="S3603" i="5"/>
  <c r="S3598" i="5"/>
  <c r="S3588" i="5"/>
  <c r="S3570" i="5"/>
  <c r="S3555" i="5"/>
  <c r="S3547" i="5"/>
  <c r="S3532" i="5"/>
  <c r="S3519" i="5"/>
  <c r="S3512" i="5"/>
  <c r="S3504" i="5"/>
  <c r="S3469" i="5"/>
  <c r="S3467" i="5"/>
  <c r="S3464" i="5"/>
  <c r="S3461" i="5"/>
  <c r="S3639" i="5"/>
  <c r="S3608" i="5"/>
  <c r="S3600" i="5"/>
  <c r="S3572" i="5"/>
  <c r="S3542" i="5"/>
  <c r="S3514" i="5"/>
  <c r="S3494" i="5"/>
  <c r="S3486" i="5"/>
  <c r="S3484" i="5"/>
  <c r="S3472" i="5"/>
  <c r="S3458" i="5"/>
  <c r="S3454" i="5"/>
  <c r="S3450" i="5"/>
  <c r="S3446" i="5"/>
  <c r="S3442" i="5"/>
  <c r="S3438" i="5"/>
  <c r="S3434" i="5"/>
  <c r="S3538" i="5"/>
  <c r="S3534" i="5"/>
  <c r="S3523" i="5"/>
  <c r="S3500" i="5"/>
  <c r="S3451" i="5"/>
  <c r="S3443" i="5"/>
  <c r="S3435" i="5"/>
  <c r="S3426" i="5"/>
  <c r="S3403" i="5"/>
  <c r="S3398" i="5"/>
  <c r="S3382" i="5"/>
  <c r="S3378" i="5"/>
  <c r="S3374" i="5"/>
  <c r="S3370" i="5"/>
  <c r="S3366" i="5"/>
  <c r="S3362" i="5"/>
  <c r="S3358" i="5"/>
  <c r="S3354" i="5"/>
  <c r="S3350" i="5"/>
  <c r="S3346" i="5"/>
  <c r="S3342" i="5"/>
  <c r="S3338" i="5"/>
  <c r="S3334" i="5"/>
  <c r="S3330" i="5"/>
  <c r="S3326" i="5"/>
  <c r="S3322" i="5"/>
  <c r="S3318" i="5"/>
  <c r="S3314" i="5"/>
  <c r="S3610" i="5"/>
  <c r="S3515" i="5"/>
  <c r="S3430" i="5"/>
  <c r="S3424" i="5"/>
  <c r="S3422" i="5"/>
  <c r="S3408" i="5"/>
  <c r="S3391" i="5"/>
  <c r="S3388" i="5"/>
  <c r="S3564" i="5"/>
  <c r="S3480" i="5"/>
  <c r="S3477" i="5"/>
  <c r="S3456" i="5"/>
  <c r="S3448" i="5"/>
  <c r="S3440" i="5"/>
  <c r="S3428" i="5"/>
  <c r="S3420" i="5"/>
  <c r="S3418" i="5"/>
  <c r="S3411" i="5"/>
  <c r="S3406" i="5"/>
  <c r="S3396" i="5"/>
  <c r="S3379" i="5"/>
  <c r="S3375" i="5"/>
  <c r="S3371" i="5"/>
  <c r="S3367" i="5"/>
  <c r="S3363" i="5"/>
  <c r="S3359" i="5"/>
  <c r="S3355" i="5"/>
  <c r="S3351" i="5"/>
  <c r="S3347" i="5"/>
  <c r="S3343" i="5"/>
  <c r="S3339" i="5"/>
  <c r="S3335" i="5"/>
  <c r="S3331" i="5"/>
  <c r="S3327" i="5"/>
  <c r="S3323" i="5"/>
  <c r="S3319" i="5"/>
  <c r="S3315" i="5"/>
  <c r="S3311" i="5"/>
  <c r="S3544" i="5"/>
  <c r="S3506" i="5"/>
  <c r="S3471" i="5"/>
  <c r="S3463" i="5"/>
  <c r="S3432" i="5"/>
  <c r="S3416" i="5"/>
  <c r="S3399" i="5"/>
  <c r="S3394" i="5"/>
  <c r="S3386" i="5"/>
  <c r="S3383" i="5"/>
  <c r="S3559" i="5"/>
  <c r="S3536" i="5"/>
  <c r="S3491" i="5"/>
  <c r="S3465" i="5"/>
  <c r="S3460" i="5"/>
  <c r="S3455" i="5"/>
  <c r="S3447" i="5"/>
  <c r="S3439" i="5"/>
  <c r="S3414" i="5"/>
  <c r="S3404" i="5"/>
  <c r="S3380" i="5"/>
  <c r="S3376" i="5"/>
  <c r="S3372" i="5"/>
  <c r="S3368" i="5"/>
  <c r="S3364" i="5"/>
  <c r="S3360" i="5"/>
  <c r="S3356" i="5"/>
  <c r="S3352" i="5"/>
  <c r="S3348" i="5"/>
  <c r="S3344" i="5"/>
  <c r="S3340" i="5"/>
  <c r="S3336" i="5"/>
  <c r="S3332" i="5"/>
  <c r="S3328" i="5"/>
  <c r="S3551" i="5"/>
  <c r="S3539" i="5"/>
  <c r="S3524" i="5"/>
  <c r="S3427" i="5"/>
  <c r="S3423" i="5"/>
  <c r="S3407" i="5"/>
  <c r="S3402" i="5"/>
  <c r="S3392" i="5"/>
  <c r="S3508" i="5"/>
  <c r="S3475" i="5"/>
  <c r="S3309" i="5"/>
  <c r="S3459" i="5"/>
  <c r="S3400" i="5"/>
  <c r="S3390" i="5"/>
  <c r="S3381" i="5"/>
  <c r="S3373" i="5"/>
  <c r="S3365" i="5"/>
  <c r="S3333" i="5"/>
  <c r="S3312" i="5"/>
  <c r="S3306" i="5"/>
  <c r="S3302" i="5"/>
  <c r="S3298" i="5"/>
  <c r="S3294" i="5"/>
  <c r="S3290" i="5"/>
  <c r="S3286" i="5"/>
  <c r="S3282" i="5"/>
  <c r="S3278" i="5"/>
  <c r="S3274" i="5"/>
  <c r="S3270" i="5"/>
  <c r="S3266" i="5"/>
  <c r="S3262" i="5"/>
  <c r="S3258" i="5"/>
  <c r="S3254" i="5"/>
  <c r="S3250" i="5"/>
  <c r="S3246" i="5"/>
  <c r="S3242" i="5"/>
  <c r="S3238" i="5"/>
  <c r="S3234" i="5"/>
  <c r="S3602" i="5"/>
  <c r="S3431" i="5"/>
  <c r="S3387" i="5"/>
  <c r="S3384" i="5"/>
  <c r="S3325" i="5"/>
  <c r="S3321" i="5"/>
  <c r="S3615" i="5"/>
  <c r="S3353" i="5"/>
  <c r="S3345" i="5"/>
  <c r="S3317" i="5"/>
  <c r="S3310" i="5"/>
  <c r="S3307" i="5"/>
  <c r="S3303" i="5"/>
  <c r="S3299" i="5"/>
  <c r="S3295" i="5"/>
  <c r="S3291" i="5"/>
  <c r="S3287" i="5"/>
  <c r="S3283" i="5"/>
  <c r="S3279" i="5"/>
  <c r="S3275" i="5"/>
  <c r="S3579" i="5"/>
  <c r="S3587" i="5"/>
  <c r="S3436" i="5"/>
  <c r="S3419" i="5"/>
  <c r="S3415" i="5"/>
  <c r="S3412" i="5"/>
  <c r="S3324" i="5"/>
  <c r="S3305" i="5"/>
  <c r="S3297" i="5"/>
  <c r="S3285" i="5"/>
  <c r="S3280" i="5"/>
  <c r="S3267" i="5"/>
  <c r="S3264" i="5"/>
  <c r="S3261" i="5"/>
  <c r="S3235" i="5"/>
  <c r="S3361" i="5"/>
  <c r="S3337" i="5"/>
  <c r="S3320" i="5"/>
  <c r="S3247" i="5"/>
  <c r="S3244" i="5"/>
  <c r="S3241" i="5"/>
  <c r="S3232" i="5"/>
  <c r="S3228" i="5"/>
  <c r="S3224" i="5"/>
  <c r="S3220" i="5"/>
  <c r="S3216" i="5"/>
  <c r="S3212" i="5"/>
  <c r="S3208" i="5"/>
  <c r="S3204" i="5"/>
  <c r="S3200" i="5"/>
  <c r="S3196" i="5"/>
  <c r="S3192" i="5"/>
  <c r="S3188" i="5"/>
  <c r="S3184" i="5"/>
  <c r="S3180" i="5"/>
  <c r="S3176" i="5"/>
  <c r="S3172" i="5"/>
  <c r="S3168" i="5"/>
  <c r="S3164" i="5"/>
  <c r="S3160" i="5"/>
  <c r="S3156" i="5"/>
  <c r="S3152" i="5"/>
  <c r="S3148" i="5"/>
  <c r="S3144" i="5"/>
  <c r="S3140" i="5"/>
  <c r="S3136" i="5"/>
  <c r="S3132" i="5"/>
  <c r="S3128" i="5"/>
  <c r="S3124" i="5"/>
  <c r="S3120" i="5"/>
  <c r="S3116" i="5"/>
  <c r="S3112" i="5"/>
  <c r="S3108" i="5"/>
  <c r="S3104" i="5"/>
  <c r="S3100" i="5"/>
  <c r="S3096" i="5"/>
  <c r="S3092" i="5"/>
  <c r="S3088" i="5"/>
  <c r="S3084" i="5"/>
  <c r="S3080" i="5"/>
  <c r="S3076" i="5"/>
  <c r="S3072" i="5"/>
  <c r="S3068" i="5"/>
  <c r="S3473" i="5"/>
  <c r="S3304" i="5"/>
  <c r="S3296" i="5"/>
  <c r="S3289" i="5"/>
  <c r="S3284" i="5"/>
  <c r="S3259" i="5"/>
  <c r="S3256" i="5"/>
  <c r="S3253" i="5"/>
  <c r="S3590" i="5"/>
  <c r="S3357" i="5"/>
  <c r="S3313" i="5"/>
  <c r="S3271" i="5"/>
  <c r="S3268" i="5"/>
  <c r="S3265" i="5"/>
  <c r="S3239" i="5"/>
  <c r="S3236" i="5"/>
  <c r="S3233" i="5"/>
  <c r="S3229" i="5"/>
  <c r="S3225" i="5"/>
  <c r="S3221" i="5"/>
  <c r="S3217" i="5"/>
  <c r="S3213" i="5"/>
  <c r="S3209" i="5"/>
  <c r="S3205" i="5"/>
  <c r="S3410" i="5"/>
  <c r="S3377" i="5"/>
  <c r="S3329" i="5"/>
  <c r="S3316" i="5"/>
  <c r="S3301" i="5"/>
  <c r="S3293" i="5"/>
  <c r="S3288" i="5"/>
  <c r="S3277" i="5"/>
  <c r="S3273" i="5"/>
  <c r="S3251" i="5"/>
  <c r="S3248" i="5"/>
  <c r="S3245" i="5"/>
  <c r="S3444" i="5"/>
  <c r="S3395" i="5"/>
  <c r="S3308" i="5"/>
  <c r="S3300" i="5"/>
  <c r="S3292" i="5"/>
  <c r="S3281" i="5"/>
  <c r="S3269" i="5"/>
  <c r="S3243" i="5"/>
  <c r="S3240" i="5"/>
  <c r="S3237" i="5"/>
  <c r="S3195" i="5"/>
  <c r="S3190" i="5"/>
  <c r="S3185" i="5"/>
  <c r="S3163" i="5"/>
  <c r="S3158" i="5"/>
  <c r="S3145" i="5"/>
  <c r="S3139" i="5"/>
  <c r="S3133" i="5"/>
  <c r="S3130" i="5"/>
  <c r="S3127" i="5"/>
  <c r="S3101" i="5"/>
  <c r="S3098" i="5"/>
  <c r="S3095" i="5"/>
  <c r="S3069" i="5"/>
  <c r="S3066" i="5"/>
  <c r="S3452" i="5"/>
  <c r="S3257" i="5"/>
  <c r="S3230" i="5"/>
  <c r="S3227" i="5"/>
  <c r="S3214" i="5"/>
  <c r="S3211" i="5"/>
  <c r="S3202" i="5"/>
  <c r="S3197" i="5"/>
  <c r="S3175" i="5"/>
  <c r="S3170" i="5"/>
  <c r="S3165" i="5"/>
  <c r="S3149" i="5"/>
  <c r="S3143" i="5"/>
  <c r="S3135" i="5"/>
  <c r="S3113" i="5"/>
  <c r="S3110" i="5"/>
  <c r="S3107" i="5"/>
  <c r="S3081" i="5"/>
  <c r="S3078" i="5"/>
  <c r="S3075" i="5"/>
  <c r="S3063" i="5"/>
  <c r="S3059" i="5"/>
  <c r="S3055" i="5"/>
  <c r="S3051" i="5"/>
  <c r="S3047" i="5"/>
  <c r="S3043" i="5"/>
  <c r="S3039" i="5"/>
  <c r="S3035" i="5"/>
  <c r="S3031" i="5"/>
  <c r="S3027" i="5"/>
  <c r="S3023" i="5"/>
  <c r="S3019" i="5"/>
  <c r="S3015" i="5"/>
  <c r="S3011" i="5"/>
  <c r="S3007" i="5"/>
  <c r="S3003" i="5"/>
  <c r="S2999" i="5"/>
  <c r="S2995" i="5"/>
  <c r="S2991" i="5"/>
  <c r="S2987" i="5"/>
  <c r="S2983" i="5"/>
  <c r="S2979" i="5"/>
  <c r="S2975" i="5"/>
  <c r="S2971" i="5"/>
  <c r="S2967" i="5"/>
  <c r="S2963" i="5"/>
  <c r="S2959" i="5"/>
  <c r="S2955" i="5"/>
  <c r="S2951" i="5"/>
  <c r="S2947" i="5"/>
  <c r="S2943" i="5"/>
  <c r="S2939" i="5"/>
  <c r="S2935" i="5"/>
  <c r="S2931" i="5"/>
  <c r="S2927" i="5"/>
  <c r="S2923" i="5"/>
  <c r="S2919" i="5"/>
  <c r="S2915" i="5"/>
  <c r="S3260" i="5"/>
  <c r="S3187" i="5"/>
  <c r="S3182" i="5"/>
  <c r="S3177" i="5"/>
  <c r="S3153" i="5"/>
  <c r="S3147" i="5"/>
  <c r="S3125" i="5"/>
  <c r="S3122" i="5"/>
  <c r="S3119" i="5"/>
  <c r="S3093" i="5"/>
  <c r="S3090" i="5"/>
  <c r="S3087" i="5"/>
  <c r="S3369" i="5"/>
  <c r="S3276" i="5"/>
  <c r="S3226" i="5"/>
  <c r="S3223" i="5"/>
  <c r="S3210" i="5"/>
  <c r="S3207" i="5"/>
  <c r="S3199" i="5"/>
  <c r="S3194" i="5"/>
  <c r="S3189" i="5"/>
  <c r="S3167" i="5"/>
  <c r="S3162" i="5"/>
  <c r="S3157" i="5"/>
  <c r="S3151" i="5"/>
  <c r="S3138" i="5"/>
  <c r="S3131" i="5"/>
  <c r="S3105" i="5"/>
  <c r="S3102" i="5"/>
  <c r="S3099" i="5"/>
  <c r="S3073" i="5"/>
  <c r="S3070" i="5"/>
  <c r="S3067" i="5"/>
  <c r="S3064" i="5"/>
  <c r="S3060" i="5"/>
  <c r="S3056" i="5"/>
  <c r="S3052" i="5"/>
  <c r="S3048" i="5"/>
  <c r="S3044" i="5"/>
  <c r="S3040" i="5"/>
  <c r="S3036" i="5"/>
  <c r="S3032" i="5"/>
  <c r="S3028" i="5"/>
  <c r="S3024" i="5"/>
  <c r="S3020" i="5"/>
  <c r="S3016" i="5"/>
  <c r="S3012" i="5"/>
  <c r="S3008" i="5"/>
  <c r="S3004" i="5"/>
  <c r="S3000" i="5"/>
  <c r="S2996" i="5"/>
  <c r="S2992" i="5"/>
  <c r="S2988" i="5"/>
  <c r="S2984" i="5"/>
  <c r="S2980" i="5"/>
  <c r="S2976" i="5"/>
  <c r="S2972" i="5"/>
  <c r="S2968" i="5"/>
  <c r="S2964" i="5"/>
  <c r="S2960" i="5"/>
  <c r="S2956" i="5"/>
  <c r="S2952" i="5"/>
  <c r="S2948" i="5"/>
  <c r="S2944" i="5"/>
  <c r="S2940" i="5"/>
  <c r="S2936" i="5"/>
  <c r="S2932" i="5"/>
  <c r="S2928" i="5"/>
  <c r="S2924" i="5"/>
  <c r="S3272" i="5"/>
  <c r="S3263" i="5"/>
  <c r="S3201" i="5"/>
  <c r="S3179" i="5"/>
  <c r="S3174" i="5"/>
  <c r="S3169" i="5"/>
  <c r="S3155" i="5"/>
  <c r="S3142" i="5"/>
  <c r="S3134" i="5"/>
  <c r="S3117" i="5"/>
  <c r="S3114" i="5"/>
  <c r="S3111" i="5"/>
  <c r="S3085" i="5"/>
  <c r="S3082" i="5"/>
  <c r="S3079" i="5"/>
  <c r="S3341" i="5"/>
  <c r="S3203" i="5"/>
  <c r="S3198" i="5"/>
  <c r="S3193" i="5"/>
  <c r="S3171" i="5"/>
  <c r="S3166" i="5"/>
  <c r="S3161" i="5"/>
  <c r="S3150" i="5"/>
  <c r="S3109" i="5"/>
  <c r="S3106" i="5"/>
  <c r="S3103" i="5"/>
  <c r="S3077" i="5"/>
  <c r="S3074" i="5"/>
  <c r="S3071" i="5"/>
  <c r="S3249" i="5"/>
  <c r="S3173" i="5"/>
  <c r="S3050" i="5"/>
  <c r="S3045" i="5"/>
  <c r="S3033" i="5"/>
  <c r="S3030" i="5"/>
  <c r="S3018" i="5"/>
  <c r="S3010" i="5"/>
  <c r="S3002" i="5"/>
  <c r="S2986" i="5"/>
  <c r="S2920" i="5"/>
  <c r="S2917" i="5"/>
  <c r="S2914" i="5"/>
  <c r="S2910" i="5"/>
  <c r="S2906" i="5"/>
  <c r="S2902" i="5"/>
  <c r="S2898" i="5"/>
  <c r="S2894" i="5"/>
  <c r="S2890" i="5"/>
  <c r="S2886" i="5"/>
  <c r="S2882" i="5"/>
  <c r="S2878" i="5"/>
  <c r="S2874" i="5"/>
  <c r="S2870" i="5"/>
  <c r="S2866" i="5"/>
  <c r="S2862" i="5"/>
  <c r="S2858" i="5"/>
  <c r="S2854" i="5"/>
  <c r="S2850" i="5"/>
  <c r="S2846" i="5"/>
  <c r="S2842" i="5"/>
  <c r="S2838" i="5"/>
  <c r="S2834" i="5"/>
  <c r="S2830" i="5"/>
  <c r="S2826" i="5"/>
  <c r="S2822" i="5"/>
  <c r="S2818" i="5"/>
  <c r="S2814" i="5"/>
  <c r="S2810" i="5"/>
  <c r="S2806" i="5"/>
  <c r="S2802" i="5"/>
  <c r="S2798" i="5"/>
  <c r="S2794" i="5"/>
  <c r="S2790" i="5"/>
  <c r="S2786" i="5"/>
  <c r="S2782" i="5"/>
  <c r="S3252" i="5"/>
  <c r="S3231" i="5"/>
  <c r="S3137" i="5"/>
  <c r="S3126" i="5"/>
  <c r="S3097" i="5"/>
  <c r="S3094" i="5"/>
  <c r="S3065" i="5"/>
  <c r="S3057" i="5"/>
  <c r="S2997" i="5"/>
  <c r="S2981" i="5"/>
  <c r="S2969" i="5"/>
  <c r="S2962" i="5"/>
  <c r="S3349" i="5"/>
  <c r="S3255" i="5"/>
  <c r="S3191" i="5"/>
  <c r="S3154" i="5"/>
  <c r="S3146" i="5"/>
  <c r="S3129" i="5"/>
  <c r="S3115" i="5"/>
  <c r="S3083" i="5"/>
  <c r="S3062" i="5"/>
  <c r="S3042" i="5"/>
  <c r="S3029" i="5"/>
  <c r="S3026" i="5"/>
  <c r="S2990" i="5"/>
  <c r="S2911" i="5"/>
  <c r="S2907" i="5"/>
  <c r="S2903" i="5"/>
  <c r="S2899" i="5"/>
  <c r="S2895" i="5"/>
  <c r="S2891" i="5"/>
  <c r="S2887" i="5"/>
  <c r="S2883" i="5"/>
  <c r="S2879" i="5"/>
  <c r="S2875" i="5"/>
  <c r="S2871" i="5"/>
  <c r="S2867" i="5"/>
  <c r="S2863" i="5"/>
  <c r="S2859" i="5"/>
  <c r="S2855" i="5"/>
  <c r="S2851" i="5"/>
  <c r="S2847" i="5"/>
  <c r="S2843" i="5"/>
  <c r="S2839" i="5"/>
  <c r="S3206" i="5"/>
  <c r="S3183" i="5"/>
  <c r="S3118" i="5"/>
  <c r="S3086" i="5"/>
  <c r="S3054" i="5"/>
  <c r="S3049" i="5"/>
  <c r="S3017" i="5"/>
  <c r="S3009" i="5"/>
  <c r="S3001" i="5"/>
  <c r="S2985" i="5"/>
  <c r="S2974" i="5"/>
  <c r="S2965" i="5"/>
  <c r="S2958" i="5"/>
  <c r="S2949" i="5"/>
  <c r="S2942" i="5"/>
  <c r="S2933" i="5"/>
  <c r="S2926" i="5"/>
  <c r="S3121" i="5"/>
  <c r="S3089" i="5"/>
  <c r="S3041" i="5"/>
  <c r="S3038" i="5"/>
  <c r="S3025" i="5"/>
  <c r="S3022" i="5"/>
  <c r="S3014" i="5"/>
  <c r="S3006" i="5"/>
  <c r="S2994" i="5"/>
  <c r="S2978" i="5"/>
  <c r="S2912" i="5"/>
  <c r="S2908" i="5"/>
  <c r="S2904" i="5"/>
  <c r="S2900" i="5"/>
  <c r="S2896" i="5"/>
  <c r="S2892" i="5"/>
  <c r="S2888" i="5"/>
  <c r="S2884" i="5"/>
  <c r="S2880" i="5"/>
  <c r="S2876" i="5"/>
  <c r="S2872" i="5"/>
  <c r="S2868" i="5"/>
  <c r="S2864" i="5"/>
  <c r="S2860" i="5"/>
  <c r="S2856" i="5"/>
  <c r="S2852" i="5"/>
  <c r="S2848" i="5"/>
  <c r="S2844" i="5"/>
  <c r="S2840" i="5"/>
  <c r="S2836" i="5"/>
  <c r="S2832" i="5"/>
  <c r="S2828" i="5"/>
  <c r="S2824" i="5"/>
  <c r="S2820" i="5"/>
  <c r="S2816" i="5"/>
  <c r="S2812" i="5"/>
  <c r="S2808" i="5"/>
  <c r="S2804" i="5"/>
  <c r="S2800" i="5"/>
  <c r="S2796" i="5"/>
  <c r="S2792" i="5"/>
  <c r="S2788" i="5"/>
  <c r="S2784" i="5"/>
  <c r="S3219" i="5"/>
  <c r="S3215" i="5"/>
  <c r="S3186" i="5"/>
  <c r="S3159" i="5"/>
  <c r="S2998" i="5"/>
  <c r="S2977" i="5"/>
  <c r="S2930" i="5"/>
  <c r="S2922" i="5"/>
  <c r="S2905" i="5"/>
  <c r="S2873" i="5"/>
  <c r="S2841" i="5"/>
  <c r="S2837" i="5"/>
  <c r="S2821" i="5"/>
  <c r="S2805" i="5"/>
  <c r="S2789" i="5"/>
  <c r="S3091" i="5"/>
  <c r="S3061" i="5"/>
  <c r="S3058" i="5"/>
  <c r="S2989" i="5"/>
  <c r="S2973" i="5"/>
  <c r="S2970" i="5"/>
  <c r="S2909" i="5"/>
  <c r="S2877" i="5"/>
  <c r="S2845" i="5"/>
  <c r="S2835" i="5"/>
  <c r="S2819" i="5"/>
  <c r="S2803" i="5"/>
  <c r="S2787" i="5"/>
  <c r="S2779" i="5"/>
  <c r="S2775" i="5"/>
  <c r="S2771" i="5"/>
  <c r="S2767" i="5"/>
  <c r="S2763" i="5"/>
  <c r="S2759" i="5"/>
  <c r="S2755" i="5"/>
  <c r="S2751" i="5"/>
  <c r="S2747" i="5"/>
  <c r="S2743" i="5"/>
  <c r="S2739" i="5"/>
  <c r="S2735" i="5"/>
  <c r="S2731" i="5"/>
  <c r="S2727" i="5"/>
  <c r="S2723" i="5"/>
  <c r="S2719" i="5"/>
  <c r="S2715" i="5"/>
  <c r="S2708" i="5"/>
  <c r="S2704" i="5"/>
  <c r="S2700" i="5"/>
  <c r="S2696" i="5"/>
  <c r="S2692" i="5"/>
  <c r="S2688" i="5"/>
  <c r="S2684" i="5"/>
  <c r="S2680" i="5"/>
  <c r="S2676" i="5"/>
  <c r="S2672" i="5"/>
  <c r="S2668" i="5"/>
  <c r="S2664" i="5"/>
  <c r="S2660" i="5"/>
  <c r="S2656" i="5"/>
  <c r="S2652" i="5"/>
  <c r="S2648" i="5"/>
  <c r="S2644" i="5"/>
  <c r="S2640" i="5"/>
  <c r="S2636" i="5"/>
  <c r="S2632" i="5"/>
  <c r="S2628" i="5"/>
  <c r="S2624" i="5"/>
  <c r="S2620" i="5"/>
  <c r="S2616" i="5"/>
  <c r="S3141" i="5"/>
  <c r="S3046" i="5"/>
  <c r="S2993" i="5"/>
  <c r="S2961" i="5"/>
  <c r="S2953" i="5"/>
  <c r="S2950" i="5"/>
  <c r="S2945" i="5"/>
  <c r="S2913" i="5"/>
  <c r="S2881" i="5"/>
  <c r="S2849" i="5"/>
  <c r="S2833" i="5"/>
  <c r="S2817" i="5"/>
  <c r="S2801" i="5"/>
  <c r="S2785" i="5"/>
  <c r="S2712" i="5"/>
  <c r="S3178" i="5"/>
  <c r="S3123" i="5"/>
  <c r="S2937" i="5"/>
  <c r="S2934" i="5"/>
  <c r="S2929" i="5"/>
  <c r="S2885" i="5"/>
  <c r="S2853" i="5"/>
  <c r="S2831" i="5"/>
  <c r="S2815" i="5"/>
  <c r="S2799" i="5"/>
  <c r="S2783" i="5"/>
  <c r="S2780" i="5"/>
  <c r="S2776" i="5"/>
  <c r="S2772" i="5"/>
  <c r="S2768" i="5"/>
  <c r="S2764" i="5"/>
  <c r="S2760" i="5"/>
  <c r="S2756" i="5"/>
  <c r="S2752" i="5"/>
  <c r="S2748" i="5"/>
  <c r="S2744" i="5"/>
  <c r="S2740" i="5"/>
  <c r="S2736" i="5"/>
  <c r="S2732" i="5"/>
  <c r="S2728" i="5"/>
  <c r="S2724" i="5"/>
  <c r="S2720" i="5"/>
  <c r="S2716" i="5"/>
  <c r="S2709" i="5"/>
  <c r="S2705" i="5"/>
  <c r="S2701" i="5"/>
  <c r="S2697" i="5"/>
  <c r="S2693" i="5"/>
  <c r="S2689" i="5"/>
  <c r="S2685" i="5"/>
  <c r="S2681" i="5"/>
  <c r="S2677" i="5"/>
  <c r="S2673" i="5"/>
  <c r="S2669" i="5"/>
  <c r="S2665" i="5"/>
  <c r="S2661" i="5"/>
  <c r="S2657" i="5"/>
  <c r="S2653" i="5"/>
  <c r="S2649" i="5"/>
  <c r="S2645" i="5"/>
  <c r="S2641" i="5"/>
  <c r="S2637" i="5"/>
  <c r="S2633" i="5"/>
  <c r="S2629" i="5"/>
  <c r="S2625" i="5"/>
  <c r="S2621" i="5"/>
  <c r="S2617" i="5"/>
  <c r="S2613" i="5"/>
  <c r="S2609" i="5"/>
  <c r="S2605" i="5"/>
  <c r="S2601" i="5"/>
  <c r="S2597" i="5"/>
  <c r="S2593" i="5"/>
  <c r="S2589" i="5"/>
  <c r="S2585" i="5"/>
  <c r="S2581" i="5"/>
  <c r="S3181" i="5"/>
  <c r="S3005" i="5"/>
  <c r="S2966" i="5"/>
  <c r="S2921" i="5"/>
  <c r="S2889" i="5"/>
  <c r="S2857" i="5"/>
  <c r="S2829" i="5"/>
  <c r="S2813" i="5"/>
  <c r="S2797" i="5"/>
  <c r="S2713" i="5"/>
  <c r="S3218" i="5"/>
  <c r="S3013" i="5"/>
  <c r="S2957" i="5"/>
  <c r="S2941" i="5"/>
  <c r="S2893" i="5"/>
  <c r="S3034" i="5"/>
  <c r="S2925" i="5"/>
  <c r="S2861" i="5"/>
  <c r="S2793" i="5"/>
  <c r="S2769" i="5"/>
  <c r="S2982" i="5"/>
  <c r="S2827" i="5"/>
  <c r="S2778" i="5"/>
  <c r="S2762" i="5"/>
  <c r="S2746" i="5"/>
  <c r="S2730" i="5"/>
  <c r="S2714" i="5"/>
  <c r="S2711" i="5"/>
  <c r="S2695" i="5"/>
  <c r="S2679" i="5"/>
  <c r="S2663" i="5"/>
  <c r="S2647" i="5"/>
  <c r="S2631" i="5"/>
  <c r="S2615" i="5"/>
  <c r="S2577" i="5"/>
  <c r="S2561" i="5"/>
  <c r="S2545" i="5"/>
  <c r="S3037" i="5"/>
  <c r="S2901" i="5"/>
  <c r="S2897" i="5"/>
  <c r="S2811" i="5"/>
  <c r="S2773" i="5"/>
  <c r="S2757" i="5"/>
  <c r="S2741" i="5"/>
  <c r="S2725" i="5"/>
  <c r="S2706" i="5"/>
  <c r="S2690" i="5"/>
  <c r="S2674" i="5"/>
  <c r="S2658" i="5"/>
  <c r="S2642" i="5"/>
  <c r="S2626" i="5"/>
  <c r="S2575" i="5"/>
  <c r="S2568" i="5"/>
  <c r="S2566" i="5"/>
  <c r="S2559" i="5"/>
  <c r="S2552" i="5"/>
  <c r="S2550" i="5"/>
  <c r="S2543" i="5"/>
  <c r="S2536" i="5"/>
  <c r="S2534" i="5"/>
  <c r="S2527" i="5"/>
  <c r="S2520" i="5"/>
  <c r="S2518" i="5"/>
  <c r="S2511" i="5"/>
  <c r="S2504" i="5"/>
  <c r="S2502" i="5"/>
  <c r="S2495" i="5"/>
  <c r="S2488" i="5"/>
  <c r="S2486" i="5"/>
  <c r="S2479" i="5"/>
  <c r="S2472" i="5"/>
  <c r="S2470" i="5"/>
  <c r="S2465" i="5"/>
  <c r="S2457" i="5"/>
  <c r="S2795" i="5"/>
  <c r="S2766" i="5"/>
  <c r="S2750" i="5"/>
  <c r="S2734" i="5"/>
  <c r="S2718" i="5"/>
  <c r="S2699" i="5"/>
  <c r="S2683" i="5"/>
  <c r="S2667" i="5"/>
  <c r="S2651" i="5"/>
  <c r="S2635" i="5"/>
  <c r="S2619" i="5"/>
  <c r="S2573" i="5"/>
  <c r="S2557" i="5"/>
  <c r="S2541" i="5"/>
  <c r="S2525" i="5"/>
  <c r="S2509" i="5"/>
  <c r="S2493" i="5"/>
  <c r="S2477" i="5"/>
  <c r="S2460" i="5"/>
  <c r="S2451" i="5"/>
  <c r="S2447" i="5"/>
  <c r="S2443" i="5"/>
  <c r="S2439" i="5"/>
  <c r="S2435" i="5"/>
  <c r="S2431" i="5"/>
  <c r="S2427" i="5"/>
  <c r="S2423" i="5"/>
  <c r="S2419" i="5"/>
  <c r="S2415" i="5"/>
  <c r="S2411" i="5"/>
  <c r="S2407" i="5"/>
  <c r="S2823" i="5"/>
  <c r="S2777" i="5"/>
  <c r="S2761" i="5"/>
  <c r="S2745" i="5"/>
  <c r="S2729" i="5"/>
  <c r="S2710" i="5"/>
  <c r="S2694" i="5"/>
  <c r="S2678" i="5"/>
  <c r="S2662" i="5"/>
  <c r="S2646" i="5"/>
  <c r="S2630" i="5"/>
  <c r="S2614" i="5"/>
  <c r="S2610" i="5"/>
  <c r="S2606" i="5"/>
  <c r="S2602" i="5"/>
  <c r="S2598" i="5"/>
  <c r="S2594" i="5"/>
  <c r="S2590" i="5"/>
  <c r="S2586" i="5"/>
  <c r="S2582" i="5"/>
  <c r="S2578" i="5"/>
  <c r="S2571" i="5"/>
  <c r="S2564" i="5"/>
  <c r="S2562" i="5"/>
  <c r="S2555" i="5"/>
  <c r="S2548" i="5"/>
  <c r="S2546" i="5"/>
  <c r="S2539" i="5"/>
  <c r="S2532" i="5"/>
  <c r="S2530" i="5"/>
  <c r="S2523" i="5"/>
  <c r="S3222" i="5"/>
  <c r="S3021" i="5"/>
  <c r="S2938" i="5"/>
  <c r="S2869" i="5"/>
  <c r="S2825" i="5"/>
  <c r="S2791" i="5"/>
  <c r="S2765" i="5"/>
  <c r="S2749" i="5"/>
  <c r="S2733" i="5"/>
  <c r="S2717" i="5"/>
  <c r="S2698" i="5"/>
  <c r="S2682" i="5"/>
  <c r="S2666" i="5"/>
  <c r="S2650" i="5"/>
  <c r="S2634" i="5"/>
  <c r="S2618" i="5"/>
  <c r="S2576" i="5"/>
  <c r="S2574" i="5"/>
  <c r="S2567" i="5"/>
  <c r="S2560" i="5"/>
  <c r="S2558" i="5"/>
  <c r="S2551" i="5"/>
  <c r="S2544" i="5"/>
  <c r="S2542" i="5"/>
  <c r="S2535" i="5"/>
  <c r="S2528" i="5"/>
  <c r="S2526" i="5"/>
  <c r="S2519" i="5"/>
  <c r="S2512" i="5"/>
  <c r="S2510" i="5"/>
  <c r="S2503" i="5"/>
  <c r="S2496" i="5"/>
  <c r="S2494" i="5"/>
  <c r="S2487" i="5"/>
  <c r="S2480" i="5"/>
  <c r="S2478" i="5"/>
  <c r="S2471" i="5"/>
  <c r="S2461" i="5"/>
  <c r="S2753" i="5"/>
  <c r="S2737" i="5"/>
  <c r="S2721" i="5"/>
  <c r="S2707" i="5"/>
  <c r="S2691" i="5"/>
  <c r="S2675" i="5"/>
  <c r="S2659" i="5"/>
  <c r="S2643" i="5"/>
  <c r="S2627" i="5"/>
  <c r="S2611" i="5"/>
  <c r="S2608" i="5"/>
  <c r="S2595" i="5"/>
  <c r="S2592" i="5"/>
  <c r="S2579" i="5"/>
  <c r="S2537" i="5"/>
  <c r="S2529" i="5"/>
  <c r="S2507" i="5"/>
  <c r="S2505" i="5"/>
  <c r="S2498" i="5"/>
  <c r="S2484" i="5"/>
  <c r="S2445" i="5"/>
  <c r="S2429" i="5"/>
  <c r="S2414" i="5"/>
  <c r="S2412" i="5"/>
  <c r="S2401" i="5"/>
  <c r="S2918" i="5"/>
  <c r="S2809" i="5"/>
  <c r="S2570" i="5"/>
  <c r="S2556" i="5"/>
  <c r="S2553" i="5"/>
  <c r="S2531" i="5"/>
  <c r="S2521" i="5"/>
  <c r="S2514" i="5"/>
  <c r="S2500" i="5"/>
  <c r="S2463" i="5"/>
  <c r="S3053" i="5"/>
  <c r="S2865" i="5"/>
  <c r="S2703" i="5"/>
  <c r="S2687" i="5"/>
  <c r="S2671" i="5"/>
  <c r="S2655" i="5"/>
  <c r="S2639" i="5"/>
  <c r="S2623" i="5"/>
  <c r="S2607" i="5"/>
  <c r="S2604" i="5"/>
  <c r="S2591" i="5"/>
  <c r="S2588" i="5"/>
  <c r="S2547" i="5"/>
  <c r="S2533" i="5"/>
  <c r="S2516" i="5"/>
  <c r="S2474" i="5"/>
  <c r="S2469" i="5"/>
  <c r="S2467" i="5"/>
  <c r="S2456" i="5"/>
  <c r="S2454" i="5"/>
  <c r="S2452" i="5"/>
  <c r="S2437" i="5"/>
  <c r="S2946" i="5"/>
  <c r="S2758" i="5"/>
  <c r="S2742" i="5"/>
  <c r="S2726" i="5"/>
  <c r="S2549" i="5"/>
  <c r="S2490" i="5"/>
  <c r="S2485" i="5"/>
  <c r="S2483" i="5"/>
  <c r="S2481" i="5"/>
  <c r="S2476" i="5"/>
  <c r="S2458" i="5"/>
  <c r="S2450" i="5"/>
  <c r="S2448" i="5"/>
  <c r="S2425" i="5"/>
  <c r="S2410" i="5"/>
  <c r="S2408" i="5"/>
  <c r="S2402" i="5"/>
  <c r="S2399" i="5"/>
  <c r="S2396" i="5"/>
  <c r="S2392" i="5"/>
  <c r="S2388" i="5"/>
  <c r="S2384" i="5"/>
  <c r="S2380" i="5"/>
  <c r="S2376" i="5"/>
  <c r="S2372" i="5"/>
  <c r="S2368" i="5"/>
  <c r="S2364" i="5"/>
  <c r="S2360" i="5"/>
  <c r="S2356" i="5"/>
  <c r="S2352" i="5"/>
  <c r="S2348" i="5"/>
  <c r="S2954" i="5"/>
  <c r="S2781" i="5"/>
  <c r="S2774" i="5"/>
  <c r="S2603" i="5"/>
  <c r="S2600" i="5"/>
  <c r="S2587" i="5"/>
  <c r="S2584" i="5"/>
  <c r="S2572" i="5"/>
  <c r="S2569" i="5"/>
  <c r="S2538" i="5"/>
  <c r="S2506" i="5"/>
  <c r="S2501" i="5"/>
  <c r="S2499" i="5"/>
  <c r="S2497" i="5"/>
  <c r="S2492" i="5"/>
  <c r="S2446" i="5"/>
  <c r="S2444" i="5"/>
  <c r="S2430" i="5"/>
  <c r="S2428" i="5"/>
  <c r="S2413" i="5"/>
  <c r="S2345" i="5"/>
  <c r="S2341" i="5"/>
  <c r="S2337" i="5"/>
  <c r="S2333" i="5"/>
  <c r="S2329" i="5"/>
  <c r="S2325" i="5"/>
  <c r="S2321" i="5"/>
  <c r="S2317" i="5"/>
  <c r="S2313" i="5"/>
  <c r="S2309" i="5"/>
  <c r="S2305" i="5"/>
  <c r="S2301" i="5"/>
  <c r="S2297" i="5"/>
  <c r="S2293" i="5"/>
  <c r="S2289" i="5"/>
  <c r="S2285" i="5"/>
  <c r="S2281" i="5"/>
  <c r="S2277" i="5"/>
  <c r="S2273" i="5"/>
  <c r="S2269" i="5"/>
  <c r="S2265" i="5"/>
  <c r="S2261" i="5"/>
  <c r="S2257" i="5"/>
  <c r="S2253" i="5"/>
  <c r="S2249" i="5"/>
  <c r="S2245" i="5"/>
  <c r="S2241" i="5"/>
  <c r="S2237" i="5"/>
  <c r="S2807" i="5"/>
  <c r="S2754" i="5"/>
  <c r="S2738" i="5"/>
  <c r="S2722" i="5"/>
  <c r="S2702" i="5"/>
  <c r="S2686" i="5"/>
  <c r="S2670" i="5"/>
  <c r="S2654" i="5"/>
  <c r="S2638" i="5"/>
  <c r="S2622" i="5"/>
  <c r="S2563" i="5"/>
  <c r="S2522" i="5"/>
  <c r="S2517" i="5"/>
  <c r="S2515" i="5"/>
  <c r="S2513" i="5"/>
  <c r="S2508" i="5"/>
  <c r="S2464" i="5"/>
  <c r="S2462" i="5"/>
  <c r="S2442" i="5"/>
  <c r="S2440" i="5"/>
  <c r="S2433" i="5"/>
  <c r="S2418" i="5"/>
  <c r="S2416" i="5"/>
  <c r="S2403" i="5"/>
  <c r="S2400" i="5"/>
  <c r="S2393" i="5"/>
  <c r="S2389" i="5"/>
  <c r="S2385" i="5"/>
  <c r="S2381" i="5"/>
  <c r="S2377" i="5"/>
  <c r="S2373" i="5"/>
  <c r="S2369" i="5"/>
  <c r="S2365" i="5"/>
  <c r="S2361" i="5"/>
  <c r="S2357" i="5"/>
  <c r="S2353" i="5"/>
  <c r="S2349" i="5"/>
  <c r="S2770" i="5"/>
  <c r="S2612" i="5"/>
  <c r="S2599" i="5"/>
  <c r="S2596" i="5"/>
  <c r="S2583" i="5"/>
  <c r="S2580" i="5"/>
  <c r="S2565" i="5"/>
  <c r="S2554" i="5"/>
  <c r="S2540" i="5"/>
  <c r="S2475" i="5"/>
  <c r="S2473" i="5"/>
  <c r="S2466" i="5"/>
  <c r="S2455" i="5"/>
  <c r="S2453" i="5"/>
  <c r="S2438" i="5"/>
  <c r="S2436" i="5"/>
  <c r="S2421" i="5"/>
  <c r="S2406" i="5"/>
  <c r="S2397" i="5"/>
  <c r="S2346" i="5"/>
  <c r="S2342" i="5"/>
  <c r="S2338" i="5"/>
  <c r="S2334" i="5"/>
  <c r="S2330" i="5"/>
  <c r="S2326" i="5"/>
  <c r="S2322" i="5"/>
  <c r="S2318" i="5"/>
  <c r="S2314" i="5"/>
  <c r="S2310" i="5"/>
  <c r="S2306" i="5"/>
  <c r="S2302" i="5"/>
  <c r="S2298" i="5"/>
  <c r="S2294" i="5"/>
  <c r="S2290" i="5"/>
  <c r="S2286" i="5"/>
  <c r="S2282" i="5"/>
  <c r="S2278" i="5"/>
  <c r="S2274" i="5"/>
  <c r="S2270" i="5"/>
  <c r="S2266" i="5"/>
  <c r="S2262" i="5"/>
  <c r="S2258" i="5"/>
  <c r="S2254" i="5"/>
  <c r="S2250" i="5"/>
  <c r="S2246" i="5"/>
  <c r="S2242" i="5"/>
  <c r="S2238" i="5"/>
  <c r="S2468" i="5"/>
  <c r="S2283" i="5"/>
  <c r="S2276" i="5"/>
  <c r="S2267" i="5"/>
  <c r="S2260" i="5"/>
  <c r="S2251" i="5"/>
  <c r="S2244" i="5"/>
  <c r="S2235" i="5"/>
  <c r="S2916" i="5"/>
  <c r="S2491" i="5"/>
  <c r="S2398" i="5"/>
  <c r="S2395" i="5"/>
  <c r="S2386" i="5"/>
  <c r="S2379" i="5"/>
  <c r="S2370" i="5"/>
  <c r="S2363" i="5"/>
  <c r="S2354" i="5"/>
  <c r="S2347" i="5"/>
  <c r="S2336" i="5"/>
  <c r="S2332" i="5"/>
  <c r="S2328" i="5"/>
  <c r="S2324" i="5"/>
  <c r="S2320" i="5"/>
  <c r="S2316" i="5"/>
  <c r="S2312" i="5"/>
  <c r="S2308" i="5"/>
  <c r="S2304" i="5"/>
  <c r="S2300" i="5"/>
  <c r="S2296" i="5"/>
  <c r="S2292" i="5"/>
  <c r="S2232" i="5"/>
  <c r="S2228" i="5"/>
  <c r="S2224" i="5"/>
  <c r="S2220" i="5"/>
  <c r="S2216" i="5"/>
  <c r="S2212" i="5"/>
  <c r="S2208" i="5"/>
  <c r="S2204" i="5"/>
  <c r="S2200" i="5"/>
  <c r="S2196" i="5"/>
  <c r="S2192" i="5"/>
  <c r="S2188" i="5"/>
  <c r="S2184" i="5"/>
  <c r="S2180" i="5"/>
  <c r="S2176" i="5"/>
  <c r="S2172" i="5"/>
  <c r="S2168" i="5"/>
  <c r="S2164" i="5"/>
  <c r="S2160" i="5"/>
  <c r="S2156" i="5"/>
  <c r="S2152" i="5"/>
  <c r="S2148" i="5"/>
  <c r="S2144" i="5"/>
  <c r="S2140" i="5"/>
  <c r="S2136" i="5"/>
  <c r="S2132" i="5"/>
  <c r="S2128" i="5"/>
  <c r="S2124" i="5"/>
  <c r="S2120" i="5"/>
  <c r="S2116" i="5"/>
  <c r="S2112" i="5"/>
  <c r="S2108" i="5"/>
  <c r="S2104" i="5"/>
  <c r="S2100" i="5"/>
  <c r="S2096" i="5"/>
  <c r="S2092" i="5"/>
  <c r="S2088" i="5"/>
  <c r="S2084" i="5"/>
  <c r="S2080" i="5"/>
  <c r="S2076" i="5"/>
  <c r="S2072" i="5"/>
  <c r="S2068" i="5"/>
  <c r="S2064" i="5"/>
  <c r="S2060" i="5"/>
  <c r="S2056" i="5"/>
  <c r="S2052" i="5"/>
  <c r="S2048" i="5"/>
  <c r="S2044" i="5"/>
  <c r="S2040" i="5"/>
  <c r="S2036" i="5"/>
  <c r="S2032" i="5"/>
  <c r="S2028" i="5"/>
  <c r="S2024" i="5"/>
  <c r="S2524" i="5"/>
  <c r="S2441" i="5"/>
  <c r="S2432" i="5"/>
  <c r="S2426" i="5"/>
  <c r="S2420" i="5"/>
  <c r="S2409" i="5"/>
  <c r="S2340" i="5"/>
  <c r="S2288" i="5"/>
  <c r="S2279" i="5"/>
  <c r="S2272" i="5"/>
  <c r="S2263" i="5"/>
  <c r="S2256" i="5"/>
  <c r="S2247" i="5"/>
  <c r="S2240" i="5"/>
  <c r="S2459" i="5"/>
  <c r="S2449" i="5"/>
  <c r="S2390" i="5"/>
  <c r="S2383" i="5"/>
  <c r="S2374" i="5"/>
  <c r="S2367" i="5"/>
  <c r="S2358" i="5"/>
  <c r="S2351" i="5"/>
  <c r="S2233" i="5"/>
  <c r="S2229" i="5"/>
  <c r="S2225" i="5"/>
  <c r="S2221" i="5"/>
  <c r="S2217" i="5"/>
  <c r="S2213" i="5"/>
  <c r="S2209" i="5"/>
  <c r="S2205" i="5"/>
  <c r="S2201" i="5"/>
  <c r="S2197" i="5"/>
  <c r="S2193" i="5"/>
  <c r="S2189" i="5"/>
  <c r="S2185" i="5"/>
  <c r="S2181" i="5"/>
  <c r="S2177" i="5"/>
  <c r="S2173" i="5"/>
  <c r="S2169" i="5"/>
  <c r="S2165" i="5"/>
  <c r="S2161" i="5"/>
  <c r="S2157" i="5"/>
  <c r="S2153" i="5"/>
  <c r="S2149" i="5"/>
  <c r="S2145" i="5"/>
  <c r="S2141" i="5"/>
  <c r="S2137" i="5"/>
  <c r="S2133" i="5"/>
  <c r="S2129" i="5"/>
  <c r="S2125" i="5"/>
  <c r="S2121" i="5"/>
  <c r="S2117" i="5"/>
  <c r="S2113" i="5"/>
  <c r="S2109" i="5"/>
  <c r="S2105" i="5"/>
  <c r="S2101" i="5"/>
  <c r="S2097" i="5"/>
  <c r="S2093" i="5"/>
  <c r="S2089" i="5"/>
  <c r="S2085" i="5"/>
  <c r="S2081" i="5"/>
  <c r="S2077" i="5"/>
  <c r="S2073" i="5"/>
  <c r="S2069" i="5"/>
  <c r="S2065" i="5"/>
  <c r="S2061" i="5"/>
  <c r="S2057" i="5"/>
  <c r="S2053" i="5"/>
  <c r="S2049" i="5"/>
  <c r="S2045" i="5"/>
  <c r="S2041" i="5"/>
  <c r="S2037" i="5"/>
  <c r="S2033" i="5"/>
  <c r="S2029" i="5"/>
  <c r="S2025" i="5"/>
  <c r="S2021" i="5"/>
  <c r="S2017" i="5"/>
  <c r="S2013" i="5"/>
  <c r="S2009" i="5"/>
  <c r="S2005" i="5"/>
  <c r="S2001" i="5"/>
  <c r="S1997" i="5"/>
  <c r="S1993" i="5"/>
  <c r="S1989" i="5"/>
  <c r="S1985" i="5"/>
  <c r="S2434" i="5"/>
  <c r="S2417" i="5"/>
  <c r="S2405" i="5"/>
  <c r="S2344" i="5"/>
  <c r="S2339" i="5"/>
  <c r="S2335" i="5"/>
  <c r="S2331" i="5"/>
  <c r="S2327" i="5"/>
  <c r="S2323" i="5"/>
  <c r="S2319" i="5"/>
  <c r="S2315" i="5"/>
  <c r="S2311" i="5"/>
  <c r="S2307" i="5"/>
  <c r="S2303" i="5"/>
  <c r="S2299" i="5"/>
  <c r="S2295" i="5"/>
  <c r="S2291" i="5"/>
  <c r="S2284" i="5"/>
  <c r="S2275" i="5"/>
  <c r="S2268" i="5"/>
  <c r="S2259" i="5"/>
  <c r="S2252" i="5"/>
  <c r="S2243" i="5"/>
  <c r="S2236" i="5"/>
  <c r="S2482" i="5"/>
  <c r="S2394" i="5"/>
  <c r="S2387" i="5"/>
  <c r="S2378" i="5"/>
  <c r="S2371" i="5"/>
  <c r="S2362" i="5"/>
  <c r="S2355" i="5"/>
  <c r="S2234" i="5"/>
  <c r="S2230" i="5"/>
  <c r="S2226" i="5"/>
  <c r="S2222" i="5"/>
  <c r="S2218" i="5"/>
  <c r="S2214" i="5"/>
  <c r="S2210" i="5"/>
  <c r="S2206" i="5"/>
  <c r="S2202" i="5"/>
  <c r="S2198" i="5"/>
  <c r="S2194" i="5"/>
  <c r="S2190" i="5"/>
  <c r="S2186" i="5"/>
  <c r="S2182" i="5"/>
  <c r="S2178" i="5"/>
  <c r="S2174" i="5"/>
  <c r="S2170" i="5"/>
  <c r="S2166" i="5"/>
  <c r="S2162" i="5"/>
  <c r="S2158" i="5"/>
  <c r="S2154" i="5"/>
  <c r="S2150" i="5"/>
  <c r="S2146" i="5"/>
  <c r="S2142" i="5"/>
  <c r="S2138" i="5"/>
  <c r="S2134" i="5"/>
  <c r="S2130" i="5"/>
  <c r="S2126" i="5"/>
  <c r="S2122" i="5"/>
  <c r="S2118" i="5"/>
  <c r="S2114" i="5"/>
  <c r="S2110" i="5"/>
  <c r="S2106" i="5"/>
  <c r="S2102" i="5"/>
  <c r="S2098" i="5"/>
  <c r="S2094" i="5"/>
  <c r="S2090" i="5"/>
  <c r="S2086" i="5"/>
  <c r="S2082" i="5"/>
  <c r="S2078" i="5"/>
  <c r="S2074" i="5"/>
  <c r="S2070" i="5"/>
  <c r="S2066" i="5"/>
  <c r="S2062" i="5"/>
  <c r="S2058" i="5"/>
  <c r="S2054" i="5"/>
  <c r="S2050" i="5"/>
  <c r="S2046" i="5"/>
  <c r="S2042" i="5"/>
  <c r="S2038" i="5"/>
  <c r="S2034" i="5"/>
  <c r="S2030" i="5"/>
  <c r="S2026" i="5"/>
  <c r="S2022" i="5"/>
  <c r="S2018" i="5"/>
  <c r="S2014" i="5"/>
  <c r="S2010" i="5"/>
  <c r="S2006" i="5"/>
  <c r="S2002" i="5"/>
  <c r="S1998" i="5"/>
  <c r="S1994" i="5"/>
  <c r="S1990" i="5"/>
  <c r="S1986" i="5"/>
  <c r="S1982" i="5"/>
  <c r="S1978" i="5"/>
  <c r="S1974" i="5"/>
  <c r="S1970" i="5"/>
  <c r="S1966" i="5"/>
  <c r="S1962" i="5"/>
  <c r="S1958" i="5"/>
  <c r="S1954" i="5"/>
  <c r="S1950" i="5"/>
  <c r="S2489" i="5"/>
  <c r="S2422" i="5"/>
  <c r="S2343" i="5"/>
  <c r="S2287" i="5"/>
  <c r="S2280" i="5"/>
  <c r="S2271" i="5"/>
  <c r="S2264" i="5"/>
  <c r="S2255" i="5"/>
  <c r="S2248" i="5"/>
  <c r="S2239" i="5"/>
  <c r="S2404" i="5"/>
  <c r="S2350" i="5"/>
  <c r="S2191" i="5"/>
  <c r="S2159" i="5"/>
  <c r="S2127" i="5"/>
  <c r="S2095" i="5"/>
  <c r="S2063" i="5"/>
  <c r="S2031" i="5"/>
  <c r="S2016" i="5"/>
  <c r="S1988" i="5"/>
  <c r="S1981" i="5"/>
  <c r="S1955" i="5"/>
  <c r="S1952" i="5"/>
  <c r="S1949" i="5"/>
  <c r="S1946" i="5"/>
  <c r="S1942" i="5"/>
  <c r="S1938" i="5"/>
  <c r="S1934" i="5"/>
  <c r="S1930" i="5"/>
  <c r="S1926" i="5"/>
  <c r="S1922" i="5"/>
  <c r="S1918" i="5"/>
  <c r="S1914" i="5"/>
  <c r="S1910" i="5"/>
  <c r="S1906" i="5"/>
  <c r="S1902" i="5"/>
  <c r="S1898" i="5"/>
  <c r="S1894" i="5"/>
  <c r="S1890" i="5"/>
  <c r="S1886" i="5"/>
  <c r="S1882" i="5"/>
  <c r="S1878" i="5"/>
  <c r="S1874" i="5"/>
  <c r="S1870" i="5"/>
  <c r="S1866" i="5"/>
  <c r="S1862" i="5"/>
  <c r="S1858" i="5"/>
  <c r="S1854" i="5"/>
  <c r="S1850" i="5"/>
  <c r="S1846" i="5"/>
  <c r="S1842" i="5"/>
  <c r="S1838" i="5"/>
  <c r="S1834" i="5"/>
  <c r="S1830" i="5"/>
  <c r="S1826" i="5"/>
  <c r="S1822" i="5"/>
  <c r="S1818" i="5"/>
  <c r="S1814" i="5"/>
  <c r="S1810" i="5"/>
  <c r="S1806" i="5"/>
  <c r="S1802" i="5"/>
  <c r="S1798" i="5"/>
  <c r="S1794" i="5"/>
  <c r="S1790" i="5"/>
  <c r="S1786" i="5"/>
  <c r="S1782" i="5"/>
  <c r="S1778" i="5"/>
  <c r="S1774" i="5"/>
  <c r="S1770" i="5"/>
  <c r="S1766" i="5"/>
  <c r="S1762" i="5"/>
  <c r="S1758" i="5"/>
  <c r="S1754" i="5"/>
  <c r="S1750" i="5"/>
  <c r="S1746" i="5"/>
  <c r="S1742" i="5"/>
  <c r="S1738" i="5"/>
  <c r="S1734" i="5"/>
  <c r="S1730" i="5"/>
  <c r="S1726" i="5"/>
  <c r="S1722" i="5"/>
  <c r="S1718" i="5"/>
  <c r="S1714" i="5"/>
  <c r="S1710" i="5"/>
  <c r="S1706" i="5"/>
  <c r="S1702" i="5"/>
  <c r="S1698" i="5"/>
  <c r="S1694" i="5"/>
  <c r="S1690" i="5"/>
  <c r="S1686" i="5"/>
  <c r="S1682" i="5"/>
  <c r="S1678" i="5"/>
  <c r="S1674" i="5"/>
  <c r="S1670" i="5"/>
  <c r="S1666" i="5"/>
  <c r="S1662" i="5"/>
  <c r="S1658" i="5"/>
  <c r="S1654" i="5"/>
  <c r="S1650" i="5"/>
  <c r="S1646" i="5"/>
  <c r="S1642" i="5"/>
  <c r="S1638" i="5"/>
  <c r="S1634" i="5"/>
  <c r="S1630" i="5"/>
  <c r="S1626" i="5"/>
  <c r="S1622" i="5"/>
  <c r="S1618" i="5"/>
  <c r="S1614" i="5"/>
  <c r="S1610" i="5"/>
  <c r="S1606" i="5"/>
  <c r="S1602" i="5"/>
  <c r="S1598" i="5"/>
  <c r="S1594" i="5"/>
  <c r="S1590" i="5"/>
  <c r="S2366" i="5"/>
  <c r="S2359" i="5"/>
  <c r="S2227" i="5"/>
  <c r="S2211" i="5"/>
  <c r="S2195" i="5"/>
  <c r="S2163" i="5"/>
  <c r="S2131" i="5"/>
  <c r="S2099" i="5"/>
  <c r="S2067" i="5"/>
  <c r="S2059" i="5"/>
  <c r="S2382" i="5"/>
  <c r="S2375" i="5"/>
  <c r="S2207" i="5"/>
  <c r="S2199" i="5"/>
  <c r="S2167" i="5"/>
  <c r="S2135" i="5"/>
  <c r="S2103" i="5"/>
  <c r="S2071" i="5"/>
  <c r="S2055" i="5"/>
  <c r="S2023" i="5"/>
  <c r="S1984" i="5"/>
  <c r="S1979" i="5"/>
  <c r="S1976" i="5"/>
  <c r="S1973" i="5"/>
  <c r="S1947" i="5"/>
  <c r="S1943" i="5"/>
  <c r="S1939" i="5"/>
  <c r="S1935" i="5"/>
  <c r="S1931" i="5"/>
  <c r="S1927" i="5"/>
  <c r="S1923" i="5"/>
  <c r="S1919" i="5"/>
  <c r="S1915" i="5"/>
  <c r="S1911" i="5"/>
  <c r="S1907" i="5"/>
  <c r="S1903" i="5"/>
  <c r="S1899" i="5"/>
  <c r="S1895" i="5"/>
  <c r="S1891" i="5"/>
  <c r="S1887" i="5"/>
  <c r="S1883" i="5"/>
  <c r="S1879" i="5"/>
  <c r="S1875" i="5"/>
  <c r="S1871" i="5"/>
  <c r="S1867" i="5"/>
  <c r="S1863" i="5"/>
  <c r="S1859" i="5"/>
  <c r="S1855" i="5"/>
  <c r="S1851" i="5"/>
  <c r="S1847" i="5"/>
  <c r="S1843" i="5"/>
  <c r="S1839" i="5"/>
  <c r="S1835" i="5"/>
  <c r="S1831" i="5"/>
  <c r="S1827" i="5"/>
  <c r="S1823" i="5"/>
  <c r="S1819" i="5"/>
  <c r="S1815" i="5"/>
  <c r="S1811" i="5"/>
  <c r="S1807" i="5"/>
  <c r="S1803" i="5"/>
  <c r="S1799" i="5"/>
  <c r="S1795" i="5"/>
  <c r="S1791" i="5"/>
  <c r="S1787" i="5"/>
  <c r="S1783" i="5"/>
  <c r="S1779" i="5"/>
  <c r="S1775" i="5"/>
  <c r="S1771" i="5"/>
  <c r="S1767" i="5"/>
  <c r="S1763" i="5"/>
  <c r="S1759" i="5"/>
  <c r="S1755" i="5"/>
  <c r="S1751" i="5"/>
  <c r="S1747" i="5"/>
  <c r="S1743" i="5"/>
  <c r="S2391" i="5"/>
  <c r="S2223" i="5"/>
  <c r="S2203" i="5"/>
  <c r="S2171" i="5"/>
  <c r="S2139" i="5"/>
  <c r="S2107" i="5"/>
  <c r="S2075" i="5"/>
  <c r="S2051" i="5"/>
  <c r="S2020" i="5"/>
  <c r="S2015" i="5"/>
  <c r="S2011" i="5"/>
  <c r="S2007" i="5"/>
  <c r="S2003" i="5"/>
  <c r="S1999" i="5"/>
  <c r="S1995" i="5"/>
  <c r="S1991" i="5"/>
  <c r="S1959" i="5"/>
  <c r="S1956" i="5"/>
  <c r="S1953" i="5"/>
  <c r="S2175" i="5"/>
  <c r="S2143" i="5"/>
  <c r="S2111" i="5"/>
  <c r="S2079" i="5"/>
  <c r="S2047" i="5"/>
  <c r="S1987" i="5"/>
  <c r="S1971" i="5"/>
  <c r="S1968" i="5"/>
  <c r="S1965" i="5"/>
  <c r="S1944" i="5"/>
  <c r="S1940" i="5"/>
  <c r="S1936" i="5"/>
  <c r="S1932" i="5"/>
  <c r="S1928" i="5"/>
  <c r="S1924" i="5"/>
  <c r="S1920" i="5"/>
  <c r="S1916" i="5"/>
  <c r="S1912" i="5"/>
  <c r="S1908" i="5"/>
  <c r="S1904" i="5"/>
  <c r="S1900" i="5"/>
  <c r="S1896" i="5"/>
  <c r="S1892" i="5"/>
  <c r="S1888" i="5"/>
  <c r="S1884" i="5"/>
  <c r="S1880" i="5"/>
  <c r="S1876" i="5"/>
  <c r="S1872" i="5"/>
  <c r="S1868" i="5"/>
  <c r="S1864" i="5"/>
  <c r="S1860" i="5"/>
  <c r="S1856" i="5"/>
  <c r="S1852" i="5"/>
  <c r="S1848" i="5"/>
  <c r="S1844" i="5"/>
  <c r="S1840" i="5"/>
  <c r="S1836" i="5"/>
  <c r="S1832" i="5"/>
  <c r="S1828" i="5"/>
  <c r="S1824" i="5"/>
  <c r="S1820" i="5"/>
  <c r="S1816" i="5"/>
  <c r="S1812" i="5"/>
  <c r="S1808" i="5"/>
  <c r="S1804" i="5"/>
  <c r="S1800" i="5"/>
  <c r="S1796" i="5"/>
  <c r="S1792" i="5"/>
  <c r="S1788" i="5"/>
  <c r="S1784" i="5"/>
  <c r="S1780" i="5"/>
  <c r="S1776" i="5"/>
  <c r="S1772" i="5"/>
  <c r="S1768" i="5"/>
  <c r="S1764" i="5"/>
  <c r="S1760" i="5"/>
  <c r="S1756" i="5"/>
  <c r="S1752" i="5"/>
  <c r="S1748" i="5"/>
  <c r="S1744" i="5"/>
  <c r="S1740" i="5"/>
  <c r="S1736" i="5"/>
  <c r="S1732" i="5"/>
  <c r="S1728" i="5"/>
  <c r="S1724" i="5"/>
  <c r="S1720" i="5"/>
  <c r="S1716" i="5"/>
  <c r="S1712" i="5"/>
  <c r="S1708" i="5"/>
  <c r="S1704" i="5"/>
  <c r="S1700" i="5"/>
  <c r="S1696" i="5"/>
  <c r="S1692" i="5"/>
  <c r="S1688" i="5"/>
  <c r="S1684" i="5"/>
  <c r="S1680" i="5"/>
  <c r="S1676" i="5"/>
  <c r="S1672" i="5"/>
  <c r="S1668" i="5"/>
  <c r="S1664" i="5"/>
  <c r="S1660" i="5"/>
  <c r="S1656" i="5"/>
  <c r="S1652" i="5"/>
  <c r="S1648" i="5"/>
  <c r="S1644" i="5"/>
  <c r="S1640" i="5"/>
  <c r="S1636" i="5"/>
  <c r="S1632" i="5"/>
  <c r="S1628" i="5"/>
  <c r="S1624" i="5"/>
  <c r="S1620" i="5"/>
  <c r="S1616" i="5"/>
  <c r="S1612" i="5"/>
  <c r="S1608" i="5"/>
  <c r="S1604" i="5"/>
  <c r="S1600" i="5"/>
  <c r="S1596" i="5"/>
  <c r="S1592" i="5"/>
  <c r="S2219" i="5"/>
  <c r="S2179" i="5"/>
  <c r="S2147" i="5"/>
  <c r="S2115" i="5"/>
  <c r="S2083" i="5"/>
  <c r="S2043" i="5"/>
  <c r="S1980" i="5"/>
  <c r="S1977" i="5"/>
  <c r="S1951" i="5"/>
  <c r="S1948" i="5"/>
  <c r="S2424" i="5"/>
  <c r="S2183" i="5"/>
  <c r="S2151" i="5"/>
  <c r="S2119" i="5"/>
  <c r="S2087" i="5"/>
  <c r="S2039" i="5"/>
  <c r="S2019" i="5"/>
  <c r="S1983" i="5"/>
  <c r="S1963" i="5"/>
  <c r="S1960" i="5"/>
  <c r="S1957" i="5"/>
  <c r="S1945" i="5"/>
  <c r="S1941" i="5"/>
  <c r="S1937" i="5"/>
  <c r="S1933" i="5"/>
  <c r="S1929" i="5"/>
  <c r="S1925" i="5"/>
  <c r="S1921" i="5"/>
  <c r="S1917" i="5"/>
  <c r="S1913" i="5"/>
  <c r="S1909" i="5"/>
  <c r="S1905" i="5"/>
  <c r="S1901" i="5"/>
  <c r="S1897" i="5"/>
  <c r="S1893" i="5"/>
  <c r="S1889" i="5"/>
  <c r="S1885" i="5"/>
  <c r="S1881" i="5"/>
  <c r="S1877" i="5"/>
  <c r="S1873" i="5"/>
  <c r="S1869" i="5"/>
  <c r="S1865" i="5"/>
  <c r="S1861" i="5"/>
  <c r="S1857" i="5"/>
  <c r="S1853" i="5"/>
  <c r="S1849" i="5"/>
  <c r="S1845" i="5"/>
  <c r="S1841" i="5"/>
  <c r="S1837" i="5"/>
  <c r="S1833" i="5"/>
  <c r="S1829" i="5"/>
  <c r="S1825" i="5"/>
  <c r="S1821" i="5"/>
  <c r="S1817" i="5"/>
  <c r="S1813" i="5"/>
  <c r="S1809" i="5"/>
  <c r="S1805" i="5"/>
  <c r="S1801" i="5"/>
  <c r="S1797" i="5"/>
  <c r="S1793" i="5"/>
  <c r="S1789" i="5"/>
  <c r="S1785" i="5"/>
  <c r="S1781" i="5"/>
  <c r="S1777" i="5"/>
  <c r="S1773" i="5"/>
  <c r="S1769" i="5"/>
  <c r="S1765" i="5"/>
  <c r="S1761" i="5"/>
  <c r="S1757" i="5"/>
  <c r="S1753" i="5"/>
  <c r="S1749" i="5"/>
  <c r="S1745" i="5"/>
  <c r="S1741" i="5"/>
  <c r="S1737" i="5"/>
  <c r="S1733" i="5"/>
  <c r="S2155" i="5"/>
  <c r="S1731" i="5"/>
  <c r="S1717" i="5"/>
  <c r="S1715" i="5"/>
  <c r="S1701" i="5"/>
  <c r="S1699" i="5"/>
  <c r="S1685" i="5"/>
  <c r="S1683" i="5"/>
  <c r="S1669" i="5"/>
  <c r="S1667" i="5"/>
  <c r="S1651" i="5"/>
  <c r="S1635" i="5"/>
  <c r="S1619" i="5"/>
  <c r="S1603" i="5"/>
  <c r="S2027" i="5"/>
  <c r="S1649" i="5"/>
  <c r="S1633" i="5"/>
  <c r="S1617" i="5"/>
  <c r="S1601" i="5"/>
  <c r="S1587" i="5"/>
  <c r="S1583" i="5"/>
  <c r="S1579" i="5"/>
  <c r="S1575" i="5"/>
  <c r="S1571" i="5"/>
  <c r="S1567" i="5"/>
  <c r="S1563" i="5"/>
  <c r="S1559" i="5"/>
  <c r="S1555" i="5"/>
  <c r="S1551" i="5"/>
  <c r="S1547" i="5"/>
  <c r="S1543" i="5"/>
  <c r="S1539" i="5"/>
  <c r="S1535" i="5"/>
  <c r="S1531" i="5"/>
  <c r="S1527" i="5"/>
  <c r="S1523" i="5"/>
  <c r="S1519" i="5"/>
  <c r="S1515" i="5"/>
  <c r="S1511" i="5"/>
  <c r="S1507" i="5"/>
  <c r="S1503" i="5"/>
  <c r="S1499" i="5"/>
  <c r="S1495" i="5"/>
  <c r="S1491" i="5"/>
  <c r="S1487" i="5"/>
  <c r="S1483" i="5"/>
  <c r="S1479" i="5"/>
  <c r="S1475" i="5"/>
  <c r="S1471" i="5"/>
  <c r="S1467" i="5"/>
  <c r="S1463" i="5"/>
  <c r="S1459" i="5"/>
  <c r="S1455" i="5"/>
  <c r="S1451" i="5"/>
  <c r="S1447" i="5"/>
  <c r="S1443" i="5"/>
  <c r="S1439" i="5"/>
  <c r="S1435" i="5"/>
  <c r="S1431" i="5"/>
  <c r="S1427" i="5"/>
  <c r="S1423" i="5"/>
  <c r="S1419" i="5"/>
  <c r="S1415" i="5"/>
  <c r="S1411" i="5"/>
  <c r="S1407" i="5"/>
  <c r="S1403" i="5"/>
  <c r="S1399" i="5"/>
  <c r="S1395" i="5"/>
  <c r="S1391" i="5"/>
  <c r="S1387" i="5"/>
  <c r="S1383" i="5"/>
  <c r="S1379" i="5"/>
  <c r="S1375" i="5"/>
  <c r="S1371" i="5"/>
  <c r="S1367" i="5"/>
  <c r="S1363" i="5"/>
  <c r="S1359" i="5"/>
  <c r="S1355" i="5"/>
  <c r="S1351" i="5"/>
  <c r="S1347" i="5"/>
  <c r="S1343" i="5"/>
  <c r="S1339" i="5"/>
  <c r="S1335" i="5"/>
  <c r="S1331" i="5"/>
  <c r="S1327" i="5"/>
  <c r="S1323" i="5"/>
  <c r="S1319" i="5"/>
  <c r="S1315" i="5"/>
  <c r="S1311" i="5"/>
  <c r="S1307" i="5"/>
  <c r="S1303" i="5"/>
  <c r="S1299" i="5"/>
  <c r="S1295" i="5"/>
  <c r="S1291" i="5"/>
  <c r="S1287" i="5"/>
  <c r="S1283" i="5"/>
  <c r="S1279" i="5"/>
  <c r="S1275" i="5"/>
  <c r="S1271" i="5"/>
  <c r="S2123" i="5"/>
  <c r="S2012" i="5"/>
  <c r="S1739" i="5"/>
  <c r="S1721" i="5"/>
  <c r="S1719" i="5"/>
  <c r="S1705" i="5"/>
  <c r="S1703" i="5"/>
  <c r="S1689" i="5"/>
  <c r="S1687" i="5"/>
  <c r="S1673" i="5"/>
  <c r="S1671" i="5"/>
  <c r="S1647" i="5"/>
  <c r="S1631" i="5"/>
  <c r="S1615" i="5"/>
  <c r="S1599" i="5"/>
  <c r="S2215" i="5"/>
  <c r="S2008" i="5"/>
  <c r="S1967" i="5"/>
  <c r="S1645" i="5"/>
  <c r="S1629" i="5"/>
  <c r="S1613" i="5"/>
  <c r="S1597" i="5"/>
  <c r="S1584" i="5"/>
  <c r="S1580" i="5"/>
  <c r="S1576" i="5"/>
  <c r="S1572" i="5"/>
  <c r="S1568" i="5"/>
  <c r="S1564" i="5"/>
  <c r="S1560" i="5"/>
  <c r="S1556" i="5"/>
  <c r="S1552" i="5"/>
  <c r="S1548" i="5"/>
  <c r="S1544" i="5"/>
  <c r="S1540" i="5"/>
  <c r="S1536" i="5"/>
  <c r="S1532" i="5"/>
  <c r="S1528" i="5"/>
  <c r="S1524" i="5"/>
  <c r="S1520" i="5"/>
  <c r="S1516" i="5"/>
  <c r="S1512" i="5"/>
  <c r="S1508" i="5"/>
  <c r="S1504" i="5"/>
  <c r="S1500" i="5"/>
  <c r="S1496" i="5"/>
  <c r="S1492" i="5"/>
  <c r="S1488" i="5"/>
  <c r="S1484" i="5"/>
  <c r="S1480" i="5"/>
  <c r="S1476" i="5"/>
  <c r="S1472" i="5"/>
  <c r="S1468" i="5"/>
  <c r="S1464" i="5"/>
  <c r="S1460" i="5"/>
  <c r="S1456" i="5"/>
  <c r="S1452" i="5"/>
  <c r="S1448" i="5"/>
  <c r="S1444" i="5"/>
  <c r="S1440" i="5"/>
  <c r="S1436" i="5"/>
  <c r="S1432" i="5"/>
  <c r="S1428" i="5"/>
  <c r="S1424" i="5"/>
  <c r="S1420" i="5"/>
  <c r="S1416" i="5"/>
  <c r="S1412" i="5"/>
  <c r="S1408" i="5"/>
  <c r="S1404" i="5"/>
  <c r="S1400" i="5"/>
  <c r="S1396" i="5"/>
  <c r="S1392" i="5"/>
  <c r="S1388" i="5"/>
  <c r="S1384" i="5"/>
  <c r="S1380" i="5"/>
  <c r="S1376" i="5"/>
  <c r="S1372" i="5"/>
  <c r="S1368" i="5"/>
  <c r="S1364" i="5"/>
  <c r="S1360" i="5"/>
  <c r="S1356" i="5"/>
  <c r="S1352" i="5"/>
  <c r="S2091" i="5"/>
  <c r="S2035" i="5"/>
  <c r="S2004" i="5"/>
  <c r="S1975" i="5"/>
  <c r="S1964" i="5"/>
  <c r="S1961" i="5"/>
  <c r="S1725" i="5"/>
  <c r="S1723" i="5"/>
  <c r="S1709" i="5"/>
  <c r="S1707" i="5"/>
  <c r="S1693" i="5"/>
  <c r="S1691" i="5"/>
  <c r="S1677" i="5"/>
  <c r="S1675" i="5"/>
  <c r="S1643" i="5"/>
  <c r="S1627" i="5"/>
  <c r="S1611" i="5"/>
  <c r="S1595" i="5"/>
  <c r="S1588" i="5"/>
  <c r="S2231" i="5"/>
  <c r="S2187" i="5"/>
  <c r="S1996" i="5"/>
  <c r="S1657" i="5"/>
  <c r="S1625" i="5"/>
  <c r="S1605" i="5"/>
  <c r="S1591" i="5"/>
  <c r="S1581" i="5"/>
  <c r="S1574" i="5"/>
  <c r="S1565" i="5"/>
  <c r="S1558" i="5"/>
  <c r="S1549" i="5"/>
  <c r="S1542" i="5"/>
  <c r="S1529" i="5"/>
  <c r="S1514" i="5"/>
  <c r="S1497" i="5"/>
  <c r="S1482" i="5"/>
  <c r="S1465" i="5"/>
  <c r="S1450" i="5"/>
  <c r="S1433" i="5"/>
  <c r="S1413" i="5"/>
  <c r="S1394" i="5"/>
  <c r="S1381" i="5"/>
  <c r="S1362" i="5"/>
  <c r="S1334" i="5"/>
  <c r="S1329" i="5"/>
  <c r="S1324" i="5"/>
  <c r="S1300" i="5"/>
  <c r="S1297" i="5"/>
  <c r="S1294" i="5"/>
  <c r="S2000" i="5"/>
  <c r="S1735" i="5"/>
  <c r="S1653" i="5"/>
  <c r="S1639" i="5"/>
  <c r="S1533" i="5"/>
  <c r="S1518" i="5"/>
  <c r="S1501" i="5"/>
  <c r="S1486" i="5"/>
  <c r="S1469" i="5"/>
  <c r="S1454" i="5"/>
  <c r="S1437" i="5"/>
  <c r="S1422" i="5"/>
  <c r="S1409" i="5"/>
  <c r="S1390" i="5"/>
  <c r="S1377" i="5"/>
  <c r="S1358" i="5"/>
  <c r="S1349" i="5"/>
  <c r="S1344" i="5"/>
  <c r="S1322" i="5"/>
  <c r="S1317" i="5"/>
  <c r="S1312" i="5"/>
  <c r="S1309" i="5"/>
  <c r="S1306" i="5"/>
  <c r="S1280" i="5"/>
  <c r="S1277" i="5"/>
  <c r="S1274" i="5"/>
  <c r="S1268" i="5"/>
  <c r="S1264" i="5"/>
  <c r="S1260" i="5"/>
  <c r="S1256" i="5"/>
  <c r="S1252" i="5"/>
  <c r="S1248" i="5"/>
  <c r="S1244" i="5"/>
  <c r="S1240" i="5"/>
  <c r="S1236" i="5"/>
  <c r="S1232" i="5"/>
  <c r="S1228" i="5"/>
  <c r="S1224" i="5"/>
  <c r="S1220" i="5"/>
  <c r="S1216" i="5"/>
  <c r="S1212" i="5"/>
  <c r="S1208" i="5"/>
  <c r="S1204" i="5"/>
  <c r="S1200" i="5"/>
  <c r="S1196" i="5"/>
  <c r="S1189" i="5"/>
  <c r="S1185" i="5"/>
  <c r="S1181" i="5"/>
  <c r="S1177" i="5"/>
  <c r="S1173" i="5"/>
  <c r="S1169" i="5"/>
  <c r="S1165" i="5"/>
  <c r="S1161" i="5"/>
  <c r="S1157" i="5"/>
  <c r="S1153" i="5"/>
  <c r="S1149" i="5"/>
  <c r="S1145" i="5"/>
  <c r="S1141" i="5"/>
  <c r="S1137" i="5"/>
  <c r="S1133" i="5"/>
  <c r="S1129" i="5"/>
  <c r="S1125" i="5"/>
  <c r="S1121" i="5"/>
  <c r="S1117" i="5"/>
  <c r="S1113" i="5"/>
  <c r="S1109" i="5"/>
  <c r="S1105" i="5"/>
  <c r="S1101" i="5"/>
  <c r="S1097" i="5"/>
  <c r="S1093" i="5"/>
  <c r="S1089" i="5"/>
  <c r="S1085" i="5"/>
  <c r="S1081" i="5"/>
  <c r="S1077" i="5"/>
  <c r="S1073" i="5"/>
  <c r="S1069" i="5"/>
  <c r="S1065" i="5"/>
  <c r="S1061" i="5"/>
  <c r="S1057" i="5"/>
  <c r="S1053" i="5"/>
  <c r="S1049" i="5"/>
  <c r="S1045" i="5"/>
  <c r="S1041" i="5"/>
  <c r="S1037" i="5"/>
  <c r="S1033" i="5"/>
  <c r="S1029" i="5"/>
  <c r="S1992" i="5"/>
  <c r="S1969" i="5"/>
  <c r="S1593" i="5"/>
  <c r="S1585" i="5"/>
  <c r="S1578" i="5"/>
  <c r="S1569" i="5"/>
  <c r="S1562" i="5"/>
  <c r="S1553" i="5"/>
  <c r="S1546" i="5"/>
  <c r="S1537" i="5"/>
  <c r="S1522" i="5"/>
  <c r="S1505" i="5"/>
  <c r="S1490" i="5"/>
  <c r="S1473" i="5"/>
  <c r="S1458" i="5"/>
  <c r="S1441" i="5"/>
  <c r="S1426" i="5"/>
  <c r="S1418" i="5"/>
  <c r="S1405" i="5"/>
  <c r="S1386" i="5"/>
  <c r="S1373" i="5"/>
  <c r="S1354" i="5"/>
  <c r="S1342" i="5"/>
  <c r="S1337" i="5"/>
  <c r="S1332" i="5"/>
  <c r="S1292" i="5"/>
  <c r="S1289" i="5"/>
  <c r="S1286" i="5"/>
  <c r="S1193" i="5"/>
  <c r="S1972" i="5"/>
  <c r="S1727" i="5"/>
  <c r="S1711" i="5"/>
  <c r="S1695" i="5"/>
  <c r="S1679" i="5"/>
  <c r="S1663" i="5"/>
  <c r="S1641" i="5"/>
  <c r="S1621" i="5"/>
  <c r="S1607" i="5"/>
  <c r="S1526" i="5"/>
  <c r="S1509" i="5"/>
  <c r="S1494" i="5"/>
  <c r="S1477" i="5"/>
  <c r="S1462" i="5"/>
  <c r="S1445" i="5"/>
  <c r="S1430" i="5"/>
  <c r="S1414" i="5"/>
  <c r="S1401" i="5"/>
  <c r="S1382" i="5"/>
  <c r="S1369" i="5"/>
  <c r="S1330" i="5"/>
  <c r="S1325" i="5"/>
  <c r="S1320" i="5"/>
  <c r="S1304" i="5"/>
  <c r="S1301" i="5"/>
  <c r="S1298" i="5"/>
  <c r="S1272" i="5"/>
  <c r="S1269" i="5"/>
  <c r="S1265" i="5"/>
  <c r="S1261" i="5"/>
  <c r="S1257" i="5"/>
  <c r="S1253" i="5"/>
  <c r="S1249" i="5"/>
  <c r="S1245" i="5"/>
  <c r="S1241" i="5"/>
  <c r="S1237" i="5"/>
  <c r="S1233" i="5"/>
  <c r="S1229" i="5"/>
  <c r="S1225" i="5"/>
  <c r="S1221" i="5"/>
  <c r="S1217" i="5"/>
  <c r="S1213" i="5"/>
  <c r="S1209" i="5"/>
  <c r="S1205" i="5"/>
  <c r="S1201" i="5"/>
  <c r="S1197" i="5"/>
  <c r="S1190" i="5"/>
  <c r="S1186" i="5"/>
  <c r="S1182" i="5"/>
  <c r="S1178" i="5"/>
  <c r="S1174" i="5"/>
  <c r="S1170" i="5"/>
  <c r="S1166" i="5"/>
  <c r="S1162" i="5"/>
  <c r="S1158" i="5"/>
  <c r="S1154" i="5"/>
  <c r="S1150" i="5"/>
  <c r="S1146" i="5"/>
  <c r="S1142" i="5"/>
  <c r="S1138" i="5"/>
  <c r="S1134" i="5"/>
  <c r="S1130" i="5"/>
  <c r="S1126" i="5"/>
  <c r="S1122" i="5"/>
  <c r="S1118" i="5"/>
  <c r="S1114" i="5"/>
  <c r="S1110" i="5"/>
  <c r="S1106" i="5"/>
  <c r="S1102" i="5"/>
  <c r="S1098" i="5"/>
  <c r="S1094" i="5"/>
  <c r="S1090" i="5"/>
  <c r="S1086" i="5"/>
  <c r="S1082" i="5"/>
  <c r="S1078" i="5"/>
  <c r="S1074" i="5"/>
  <c r="S1070" i="5"/>
  <c r="S1066" i="5"/>
  <c r="S1062" i="5"/>
  <c r="S1058" i="5"/>
  <c r="S1054" i="5"/>
  <c r="S1050" i="5"/>
  <c r="S1046" i="5"/>
  <c r="S1042" i="5"/>
  <c r="S1038" i="5"/>
  <c r="S1034" i="5"/>
  <c r="S1030" i="5"/>
  <c r="S1026" i="5"/>
  <c r="S1665" i="5"/>
  <c r="S1637" i="5"/>
  <c r="S1623" i="5"/>
  <c r="S1586" i="5"/>
  <c r="S1577" i="5"/>
  <c r="S1570" i="5"/>
  <c r="S1561" i="5"/>
  <c r="S1554" i="5"/>
  <c r="S1545" i="5"/>
  <c r="S1538" i="5"/>
  <c r="S1521" i="5"/>
  <c r="S1506" i="5"/>
  <c r="S1489" i="5"/>
  <c r="S1474" i="5"/>
  <c r="S1457" i="5"/>
  <c r="S1442" i="5"/>
  <c r="S1425" i="5"/>
  <c r="S1421" i="5"/>
  <c r="S1402" i="5"/>
  <c r="S1389" i="5"/>
  <c r="S1370" i="5"/>
  <c r="S1357" i="5"/>
  <c r="S1348" i="5"/>
  <c r="S1326" i="5"/>
  <c r="S1321" i="5"/>
  <c r="S1316" i="5"/>
  <c r="S1308" i="5"/>
  <c r="S1305" i="5"/>
  <c r="S1302" i="5"/>
  <c r="S1276" i="5"/>
  <c r="S1273" i="5"/>
  <c r="S1270" i="5"/>
  <c r="S1729" i="5"/>
  <c r="S1659" i="5"/>
  <c r="S1438" i="5"/>
  <c r="S1429" i="5"/>
  <c r="S1406" i="5"/>
  <c r="S1346" i="5"/>
  <c r="S1282" i="5"/>
  <c r="S1191" i="5"/>
  <c r="S1183" i="5"/>
  <c r="S1175" i="5"/>
  <c r="S1167" i="5"/>
  <c r="S1159" i="5"/>
  <c r="S1143" i="5"/>
  <c r="S1127" i="5"/>
  <c r="S1111" i="5"/>
  <c r="S1095" i="5"/>
  <c r="S1079" i="5"/>
  <c r="S1025" i="5"/>
  <c r="S1021" i="5"/>
  <c r="S1017" i="5"/>
  <c r="S1013" i="5"/>
  <c r="S1009" i="5"/>
  <c r="S1005" i="5"/>
  <c r="S1001" i="5"/>
  <c r="S997" i="5"/>
  <c r="S993" i="5"/>
  <c r="S989" i="5"/>
  <c r="S985" i="5"/>
  <c r="S981" i="5"/>
  <c r="S977" i="5"/>
  <c r="S973" i="5"/>
  <c r="S969" i="5"/>
  <c r="S965" i="5"/>
  <c r="S961" i="5"/>
  <c r="S957" i="5"/>
  <c r="S953" i="5"/>
  <c r="S949" i="5"/>
  <c r="S945" i="5"/>
  <c r="S941" i="5"/>
  <c r="S937" i="5"/>
  <c r="S933" i="5"/>
  <c r="S929" i="5"/>
  <c r="S925" i="5"/>
  <c r="S921" i="5"/>
  <c r="S917" i="5"/>
  <c r="S913" i="5"/>
  <c r="S909" i="5"/>
  <c r="S905" i="5"/>
  <c r="S901" i="5"/>
  <c r="S897" i="5"/>
  <c r="S893" i="5"/>
  <c r="S889" i="5"/>
  <c r="S885" i="5"/>
  <c r="S881" i="5"/>
  <c r="S878" i="5"/>
  <c r="S872" i="5"/>
  <c r="S866" i="5"/>
  <c r="S858" i="5"/>
  <c r="S739" i="5"/>
  <c r="S735" i="5"/>
  <c r="S731" i="5"/>
  <c r="S727" i="5"/>
  <c r="S723" i="5"/>
  <c r="S719" i="5"/>
  <c r="S715" i="5"/>
  <c r="S711" i="5"/>
  <c r="S707" i="5"/>
  <c r="S703" i="5"/>
  <c r="S699" i="5"/>
  <c r="S695" i="5"/>
  <c r="S691" i="5"/>
  <c r="S1713" i="5"/>
  <c r="S1530" i="5"/>
  <c r="S1385" i="5"/>
  <c r="S1361" i="5"/>
  <c r="S1340" i="5"/>
  <c r="S1313" i="5"/>
  <c r="S1284" i="5"/>
  <c r="S1263" i="5"/>
  <c r="S1255" i="5"/>
  <c r="S1247" i="5"/>
  <c r="S1239" i="5"/>
  <c r="S1231" i="5"/>
  <c r="S1223" i="5"/>
  <c r="S1215" i="5"/>
  <c r="S1207" i="5"/>
  <c r="S1199" i="5"/>
  <c r="S1152" i="5"/>
  <c r="S1136" i="5"/>
  <c r="S1120" i="5"/>
  <c r="S1104" i="5"/>
  <c r="S1088" i="5"/>
  <c r="S1072" i="5"/>
  <c r="S1068" i="5"/>
  <c r="S1064" i="5"/>
  <c r="S1060" i="5"/>
  <c r="S1051" i="5"/>
  <c r="S1044" i="5"/>
  <c r="S1035" i="5"/>
  <c r="S1028" i="5"/>
  <c r="S869" i="5"/>
  <c r="S861" i="5"/>
  <c r="S855" i="5"/>
  <c r="S851" i="5"/>
  <c r="S847" i="5"/>
  <c r="S843" i="5"/>
  <c r="S839" i="5"/>
  <c r="S835" i="5"/>
  <c r="S831" i="5"/>
  <c r="S827" i="5"/>
  <c r="S823" i="5"/>
  <c r="S819" i="5"/>
  <c r="S815" i="5"/>
  <c r="S811" i="5"/>
  <c r="S807" i="5"/>
  <c r="S803" i="5"/>
  <c r="S799" i="5"/>
  <c r="S795" i="5"/>
  <c r="S791" i="5"/>
  <c r="S787" i="5"/>
  <c r="S783" i="5"/>
  <c r="S779" i="5"/>
  <c r="S775" i="5"/>
  <c r="S771" i="5"/>
  <c r="S767" i="5"/>
  <c r="S763" i="5"/>
  <c r="S759" i="5"/>
  <c r="S755" i="5"/>
  <c r="S751" i="5"/>
  <c r="S747" i="5"/>
  <c r="S743" i="5"/>
  <c r="S1609" i="5"/>
  <c r="S1485" i="5"/>
  <c r="S1449" i="5"/>
  <c r="S1446" i="5"/>
  <c r="S1434" i="5"/>
  <c r="S1378" i="5"/>
  <c r="S1188" i="5"/>
  <c r="S1180" i="5"/>
  <c r="S1172" i="5"/>
  <c r="S1164" i="5"/>
  <c r="S1147" i="5"/>
  <c r="S1131" i="5"/>
  <c r="S1115" i="5"/>
  <c r="S1099" i="5"/>
  <c r="S1083" i="5"/>
  <c r="S1022" i="5"/>
  <c r="S1018" i="5"/>
  <c r="S1014" i="5"/>
  <c r="S1010" i="5"/>
  <c r="S1006" i="5"/>
  <c r="S1002" i="5"/>
  <c r="S998" i="5"/>
  <c r="S994" i="5"/>
  <c r="S990" i="5"/>
  <c r="S986" i="5"/>
  <c r="S982" i="5"/>
  <c r="S978" i="5"/>
  <c r="S974" i="5"/>
  <c r="S970" i="5"/>
  <c r="S966" i="5"/>
  <c r="S962" i="5"/>
  <c r="S958" i="5"/>
  <c r="S954" i="5"/>
  <c r="S950" i="5"/>
  <c r="S946" i="5"/>
  <c r="S942" i="5"/>
  <c r="S938" i="5"/>
  <c r="S934" i="5"/>
  <c r="S930" i="5"/>
  <c r="S926" i="5"/>
  <c r="S922" i="5"/>
  <c r="S918" i="5"/>
  <c r="S914" i="5"/>
  <c r="S910" i="5"/>
  <c r="S906" i="5"/>
  <c r="S902" i="5"/>
  <c r="S898" i="5"/>
  <c r="S894" i="5"/>
  <c r="S890" i="5"/>
  <c r="S886" i="5"/>
  <c r="S882" i="5"/>
  <c r="S876" i="5"/>
  <c r="S873" i="5"/>
  <c r="S864" i="5"/>
  <c r="S1697" i="5"/>
  <c r="S1661" i="5"/>
  <c r="S1470" i="5"/>
  <c r="S1461" i="5"/>
  <c r="S1397" i="5"/>
  <c r="S1366" i="5"/>
  <c r="S1345" i="5"/>
  <c r="S1328" i="5"/>
  <c r="S1318" i="5"/>
  <c r="S1310" i="5"/>
  <c r="S1281" i="5"/>
  <c r="S1262" i="5"/>
  <c r="S1254" i="5"/>
  <c r="S1246" i="5"/>
  <c r="S1238" i="5"/>
  <c r="S1230" i="5"/>
  <c r="S1222" i="5"/>
  <c r="S1214" i="5"/>
  <c r="S1206" i="5"/>
  <c r="S1198" i="5"/>
  <c r="S1156" i="5"/>
  <c r="S1140" i="5"/>
  <c r="S1124" i="5"/>
  <c r="S1108" i="5"/>
  <c r="S1092" i="5"/>
  <c r="S1076" i="5"/>
  <c r="S1056" i="5"/>
  <c r="S1047" i="5"/>
  <c r="S1040" i="5"/>
  <c r="S1031" i="5"/>
  <c r="S879" i="5"/>
  <c r="S867" i="5"/>
  <c r="S859" i="5"/>
  <c r="S856" i="5"/>
  <c r="S852" i="5"/>
  <c r="S848" i="5"/>
  <c r="S844" i="5"/>
  <c r="S840" i="5"/>
  <c r="S836" i="5"/>
  <c r="S832" i="5"/>
  <c r="S828" i="5"/>
  <c r="S824" i="5"/>
  <c r="S820" i="5"/>
  <c r="S816" i="5"/>
  <c r="S812" i="5"/>
  <c r="S808" i="5"/>
  <c r="S804" i="5"/>
  <c r="S800" i="5"/>
  <c r="S796" i="5"/>
  <c r="S792" i="5"/>
  <c r="S788" i="5"/>
  <c r="S784" i="5"/>
  <c r="S780" i="5"/>
  <c r="S776" i="5"/>
  <c r="S772" i="5"/>
  <c r="S1655" i="5"/>
  <c r="S1566" i="5"/>
  <c r="S1557" i="5"/>
  <c r="S1410" i="5"/>
  <c r="S1341" i="5"/>
  <c r="S1338" i="5"/>
  <c r="S1333" i="5"/>
  <c r="S1314" i="5"/>
  <c r="S1293" i="5"/>
  <c r="S1290" i="5"/>
  <c r="S1285" i="5"/>
  <c r="S1192" i="5"/>
  <c r="S1184" i="5"/>
  <c r="S1176" i="5"/>
  <c r="S1168" i="5"/>
  <c r="S1160" i="5"/>
  <c r="S1155" i="5"/>
  <c r="S1139" i="5"/>
  <c r="S1123" i="5"/>
  <c r="S1107" i="5"/>
  <c r="S1091" i="5"/>
  <c r="S1075" i="5"/>
  <c r="S1024" i="5"/>
  <c r="S1020" i="5"/>
  <c r="S1016" i="5"/>
  <c r="S1012" i="5"/>
  <c r="S1008" i="5"/>
  <c r="S1004" i="5"/>
  <c r="S1000" i="5"/>
  <c r="S996" i="5"/>
  <c r="S992" i="5"/>
  <c r="S988" i="5"/>
  <c r="S984" i="5"/>
  <c r="S980" i="5"/>
  <c r="S976" i="5"/>
  <c r="S972" i="5"/>
  <c r="S968" i="5"/>
  <c r="S964" i="5"/>
  <c r="S960" i="5"/>
  <c r="S956" i="5"/>
  <c r="S952" i="5"/>
  <c r="S948" i="5"/>
  <c r="S944" i="5"/>
  <c r="S940" i="5"/>
  <c r="S936" i="5"/>
  <c r="S932" i="5"/>
  <c r="S928" i="5"/>
  <c r="S924" i="5"/>
  <c r="S920" i="5"/>
  <c r="S916" i="5"/>
  <c r="S912" i="5"/>
  <c r="S908" i="5"/>
  <c r="S904" i="5"/>
  <c r="S900" i="5"/>
  <c r="S896" i="5"/>
  <c r="S892" i="5"/>
  <c r="S888" i="5"/>
  <c r="S884" i="5"/>
  <c r="S880" i="5"/>
  <c r="S871" i="5"/>
  <c r="S868" i="5"/>
  <c r="S860" i="5"/>
  <c r="S738" i="5"/>
  <c r="S734" i="5"/>
  <c r="S730" i="5"/>
  <c r="S726" i="5"/>
  <c r="S722" i="5"/>
  <c r="S718" i="5"/>
  <c r="S714" i="5"/>
  <c r="S710" i="5"/>
  <c r="S706" i="5"/>
  <c r="S702" i="5"/>
  <c r="S698" i="5"/>
  <c r="S694" i="5"/>
  <c r="S1589" i="5"/>
  <c r="S1582" i="5"/>
  <c r="S1513" i="5"/>
  <c r="S1481" i="5"/>
  <c r="S1267" i="5"/>
  <c r="S1218" i="5"/>
  <c r="S1203" i="5"/>
  <c r="S1163" i="5"/>
  <c r="S1148" i="5"/>
  <c r="S1135" i="5"/>
  <c r="S1116" i="5"/>
  <c r="S1112" i="5"/>
  <c r="S1084" i="5"/>
  <c r="S1080" i="5"/>
  <c r="S987" i="5"/>
  <c r="S955" i="5"/>
  <c r="S923" i="5"/>
  <c r="S891" i="5"/>
  <c r="S769" i="5"/>
  <c r="S756" i="5"/>
  <c r="S750" i="5"/>
  <c r="S746" i="5"/>
  <c r="S725" i="5"/>
  <c r="S712" i="5"/>
  <c r="S687" i="5"/>
  <c r="S683" i="5"/>
  <c r="S679" i="5"/>
  <c r="S675" i="5"/>
  <c r="S671" i="5"/>
  <c r="S667" i="5"/>
  <c r="S663" i="5"/>
  <c r="S659" i="5"/>
  <c r="S655" i="5"/>
  <c r="S651" i="5"/>
  <c r="S647" i="5"/>
  <c r="S643" i="5"/>
  <c r="S639" i="5"/>
  <c r="S635" i="5"/>
  <c r="S631" i="5"/>
  <c r="S627" i="5"/>
  <c r="S623" i="5"/>
  <c r="S619" i="5"/>
  <c r="S615" i="5"/>
  <c r="S611" i="5"/>
  <c r="S607" i="5"/>
  <c r="S603" i="5"/>
  <c r="S599" i="5"/>
  <c r="S595" i="5"/>
  <c r="S591" i="5"/>
  <c r="S587" i="5"/>
  <c r="S583" i="5"/>
  <c r="S579" i="5"/>
  <c r="S575" i="5"/>
  <c r="S571" i="5"/>
  <c r="S567" i="5"/>
  <c r="S563" i="5"/>
  <c r="S559" i="5"/>
  <c r="S555" i="5"/>
  <c r="S551" i="5"/>
  <c r="S547" i="5"/>
  <c r="S543" i="5"/>
  <c r="S539" i="5"/>
  <c r="S535" i="5"/>
  <c r="S531" i="5"/>
  <c r="S527" i="5"/>
  <c r="S523" i="5"/>
  <c r="S519" i="5"/>
  <c r="S515" i="5"/>
  <c r="S511" i="5"/>
  <c r="S499" i="5"/>
  <c r="S496" i="5"/>
  <c r="S485" i="5"/>
  <c r="S474" i="5"/>
  <c r="S470" i="5"/>
  <c r="S466" i="5"/>
  <c r="S462" i="5"/>
  <c r="S458" i="5"/>
  <c r="S454" i="5"/>
  <c r="S450" i="5"/>
  <c r="S446" i="5"/>
  <c r="S442" i="5"/>
  <c r="S438" i="5"/>
  <c r="S434" i="5"/>
  <c r="S430" i="5"/>
  <c r="S426" i="5"/>
  <c r="S422" i="5"/>
  <c r="S418" i="5"/>
  <c r="S414" i="5"/>
  <c r="S410" i="5"/>
  <c r="S406" i="5"/>
  <c r="S402" i="5"/>
  <c r="S398" i="5"/>
  <c r="S1525" i="5"/>
  <c r="S1453" i="5"/>
  <c r="S1336" i="5"/>
  <c r="S1259" i="5"/>
  <c r="S1210" i="5"/>
  <c r="S1195" i="5"/>
  <c r="S1043" i="5"/>
  <c r="S1007" i="5"/>
  <c r="S975" i="5"/>
  <c r="S943" i="5"/>
  <c r="S911" i="5"/>
  <c r="S863" i="5"/>
  <c r="S854" i="5"/>
  <c r="S846" i="5"/>
  <c r="S838" i="5"/>
  <c r="S830" i="5"/>
  <c r="S822" i="5"/>
  <c r="S814" i="5"/>
  <c r="S806" i="5"/>
  <c r="S798" i="5"/>
  <c r="S790" i="5"/>
  <c r="S782" i="5"/>
  <c r="S774" i="5"/>
  <c r="S760" i="5"/>
  <c r="S754" i="5"/>
  <c r="S742" i="5"/>
  <c r="S740" i="5"/>
  <c r="S721" i="5"/>
  <c r="S708" i="5"/>
  <c r="S502" i="5"/>
  <c r="S488" i="5"/>
  <c r="S477" i="5"/>
  <c r="S1534" i="5"/>
  <c r="S1365" i="5"/>
  <c r="S1266" i="5"/>
  <c r="S1251" i="5"/>
  <c r="S1202" i="5"/>
  <c r="S1187" i="5"/>
  <c r="S1144" i="5"/>
  <c r="S1132" i="5"/>
  <c r="S1023" i="5"/>
  <c r="S995" i="5"/>
  <c r="S963" i="5"/>
  <c r="S931" i="5"/>
  <c r="S899" i="5"/>
  <c r="S764" i="5"/>
  <c r="S758" i="5"/>
  <c r="S736" i="5"/>
  <c r="S717" i="5"/>
  <c r="S704" i="5"/>
  <c r="S688" i="5"/>
  <c r="S684" i="5"/>
  <c r="S680" i="5"/>
  <c r="S676" i="5"/>
  <c r="S672" i="5"/>
  <c r="S668" i="5"/>
  <c r="S664" i="5"/>
  <c r="S660" i="5"/>
  <c r="S656" i="5"/>
  <c r="S652" i="5"/>
  <c r="S648" i="5"/>
  <c r="S644" i="5"/>
  <c r="S640" i="5"/>
  <c r="S636" i="5"/>
  <c r="S632" i="5"/>
  <c r="S628" i="5"/>
  <c r="S624" i="5"/>
  <c r="S620" i="5"/>
  <c r="S616" i="5"/>
  <c r="S612" i="5"/>
  <c r="S608" i="5"/>
  <c r="S604" i="5"/>
  <c r="S600" i="5"/>
  <c r="S596" i="5"/>
  <c r="S592" i="5"/>
  <c r="S588" i="5"/>
  <c r="S584" i="5"/>
  <c r="S580" i="5"/>
  <c r="S576" i="5"/>
  <c r="S572" i="5"/>
  <c r="S568" i="5"/>
  <c r="S564" i="5"/>
  <c r="S560" i="5"/>
  <c r="S556" i="5"/>
  <c r="S552" i="5"/>
  <c r="S548" i="5"/>
  <c r="S544" i="5"/>
  <c r="S540" i="5"/>
  <c r="S536" i="5"/>
  <c r="S532" i="5"/>
  <c r="S528" i="5"/>
  <c r="S524" i="5"/>
  <c r="S520" i="5"/>
  <c r="S516" i="5"/>
  <c r="S512" i="5"/>
  <c r="S508" i="5"/>
  <c r="S505" i="5"/>
  <c r="S494" i="5"/>
  <c r="S491" i="5"/>
  <c r="S483" i="5"/>
  <c r="S480" i="5"/>
  <c r="S471" i="5"/>
  <c r="S467" i="5"/>
  <c r="S463" i="5"/>
  <c r="S459" i="5"/>
  <c r="S455" i="5"/>
  <c r="S451" i="5"/>
  <c r="S447" i="5"/>
  <c r="S443" i="5"/>
  <c r="S1493" i="5"/>
  <c r="S1466" i="5"/>
  <c r="S1417" i="5"/>
  <c r="S1393" i="5"/>
  <c r="S1350" i="5"/>
  <c r="S1258" i="5"/>
  <c r="S1243" i="5"/>
  <c r="S1194" i="5"/>
  <c r="S1128" i="5"/>
  <c r="S1103" i="5"/>
  <c r="S1071" i="5"/>
  <c r="S1067" i="5"/>
  <c r="S1063" i="5"/>
  <c r="S1059" i="5"/>
  <c r="S1036" i="5"/>
  <c r="S1015" i="5"/>
  <c r="S983" i="5"/>
  <c r="S951" i="5"/>
  <c r="S919" i="5"/>
  <c r="S887" i="5"/>
  <c r="S875" i="5"/>
  <c r="S865" i="5"/>
  <c r="S862" i="5"/>
  <c r="S853" i="5"/>
  <c r="S845" i="5"/>
  <c r="S837" i="5"/>
  <c r="S829" i="5"/>
  <c r="S821" i="5"/>
  <c r="S813" i="5"/>
  <c r="S805" i="5"/>
  <c r="S797" i="5"/>
  <c r="S789" i="5"/>
  <c r="S781" i="5"/>
  <c r="S773" i="5"/>
  <c r="S768" i="5"/>
  <c r="S762" i="5"/>
  <c r="S749" i="5"/>
  <c r="S732" i="5"/>
  <c r="S713" i="5"/>
  <c r="S700" i="5"/>
  <c r="S696" i="5"/>
  <c r="S692" i="5"/>
  <c r="S1517" i="5"/>
  <c r="S1478" i="5"/>
  <c r="S1296" i="5"/>
  <c r="S1234" i="5"/>
  <c r="S1219" i="5"/>
  <c r="S1171" i="5"/>
  <c r="S1151" i="5"/>
  <c r="S1055" i="5"/>
  <c r="S1011" i="5"/>
  <c r="S979" i="5"/>
  <c r="S947" i="5"/>
  <c r="S915" i="5"/>
  <c r="S883" i="5"/>
  <c r="S761" i="5"/>
  <c r="S748" i="5"/>
  <c r="S733" i="5"/>
  <c r="S720" i="5"/>
  <c r="S701" i="5"/>
  <c r="S690" i="5"/>
  <c r="S686" i="5"/>
  <c r="S682" i="5"/>
  <c r="S678" i="5"/>
  <c r="S674" i="5"/>
  <c r="S670" i="5"/>
  <c r="S666" i="5"/>
  <c r="S662" i="5"/>
  <c r="S658" i="5"/>
  <c r="S654" i="5"/>
  <c r="S650" i="5"/>
  <c r="S646" i="5"/>
  <c r="S642" i="5"/>
  <c r="S638" i="5"/>
  <c r="S634" i="5"/>
  <c r="S630" i="5"/>
  <c r="S626" i="5"/>
  <c r="S622" i="5"/>
  <c r="S618" i="5"/>
  <c r="S614" i="5"/>
  <c r="S610" i="5"/>
  <c r="S606" i="5"/>
  <c r="S602" i="5"/>
  <c r="S598" i="5"/>
  <c r="S594" i="5"/>
  <c r="S590" i="5"/>
  <c r="S586" i="5"/>
  <c r="S582" i="5"/>
  <c r="S578" i="5"/>
  <c r="S574" i="5"/>
  <c r="S570" i="5"/>
  <c r="S566" i="5"/>
  <c r="S562" i="5"/>
  <c r="S558" i="5"/>
  <c r="S554" i="5"/>
  <c r="S550" i="5"/>
  <c r="S546" i="5"/>
  <c r="S542" i="5"/>
  <c r="S538" i="5"/>
  <c r="S534" i="5"/>
  <c r="S530" i="5"/>
  <c r="S526" i="5"/>
  <c r="S522" i="5"/>
  <c r="S518" i="5"/>
  <c r="S514" i="5"/>
  <c r="S510" i="5"/>
  <c r="S501" i="5"/>
  <c r="S498" i="5"/>
  <c r="S487" i="5"/>
  <c r="S476" i="5"/>
  <c r="S473" i="5"/>
  <c r="S469" i="5"/>
  <c r="S465" i="5"/>
  <c r="S461" i="5"/>
  <c r="S457" i="5"/>
  <c r="S453" i="5"/>
  <c r="S449" i="5"/>
  <c r="S445" i="5"/>
  <c r="S441" i="5"/>
  <c r="S1250" i="5"/>
  <c r="S1226" i="5"/>
  <c r="S1179" i="5"/>
  <c r="S1100" i="5"/>
  <c r="S1096" i="5"/>
  <c r="S927" i="5"/>
  <c r="S817" i="5"/>
  <c r="S802" i="5"/>
  <c r="S765" i="5"/>
  <c r="S737" i="5"/>
  <c r="S689" i="5"/>
  <c r="S681" i="5"/>
  <c r="S673" i="5"/>
  <c r="S665" i="5"/>
  <c r="S657" i="5"/>
  <c r="S637" i="5"/>
  <c r="S605" i="5"/>
  <c r="S573" i="5"/>
  <c r="S541" i="5"/>
  <c r="S503" i="5"/>
  <c r="S495" i="5"/>
  <c r="S452" i="5"/>
  <c r="S437" i="5"/>
  <c r="S420" i="5"/>
  <c r="S415" i="5"/>
  <c r="S405" i="5"/>
  <c r="S394" i="5"/>
  <c r="S390" i="5"/>
  <c r="S386" i="5"/>
  <c r="S382" i="5"/>
  <c r="S378" i="5"/>
  <c r="S374" i="5"/>
  <c r="S370" i="5"/>
  <c r="S366" i="5"/>
  <c r="S362" i="5"/>
  <c r="S358" i="5"/>
  <c r="S354" i="5"/>
  <c r="S350" i="5"/>
  <c r="S346" i="5"/>
  <c r="S342" i="5"/>
  <c r="S338" i="5"/>
  <c r="S334" i="5"/>
  <c r="S330" i="5"/>
  <c r="S326" i="5"/>
  <c r="S322" i="5"/>
  <c r="S318" i="5"/>
  <c r="S314" i="5"/>
  <c r="S310" i="5"/>
  <c r="S306" i="5"/>
  <c r="S302" i="5"/>
  <c r="S298" i="5"/>
  <c r="S294" i="5"/>
  <c r="S290" i="5"/>
  <c r="S286" i="5"/>
  <c r="S282" i="5"/>
  <c r="S278" i="5"/>
  <c r="S274" i="5"/>
  <c r="S270" i="5"/>
  <c r="S266" i="5"/>
  <c r="S262" i="5"/>
  <c r="S258" i="5"/>
  <c r="S254" i="5"/>
  <c r="S250" i="5"/>
  <c r="S246" i="5"/>
  <c r="S242" i="5"/>
  <c r="S238" i="5"/>
  <c r="S234" i="5"/>
  <c r="S230" i="5"/>
  <c r="S226" i="5"/>
  <c r="S222" i="5"/>
  <c r="S218" i="5"/>
  <c r="S214" i="5"/>
  <c r="S210" i="5"/>
  <c r="S206" i="5"/>
  <c r="S202" i="5"/>
  <c r="S198" i="5"/>
  <c r="S194" i="5"/>
  <c r="S190" i="5"/>
  <c r="S84" i="5"/>
  <c r="S75" i="5"/>
  <c r="S71" i="5"/>
  <c r="S67" i="5"/>
  <c r="S63" i="5"/>
  <c r="S59" i="5"/>
  <c r="S55" i="5"/>
  <c r="S1087" i="5"/>
  <c r="S991" i="5"/>
  <c r="S877" i="5"/>
  <c r="S809" i="5"/>
  <c r="S794" i="5"/>
  <c r="S716" i="5"/>
  <c r="S625" i="5"/>
  <c r="S593" i="5"/>
  <c r="S561" i="5"/>
  <c r="S529" i="5"/>
  <c r="S500" i="5"/>
  <c r="S492" i="5"/>
  <c r="S490" i="5"/>
  <c r="S482" i="5"/>
  <c r="S464" i="5"/>
  <c r="S440" i="5"/>
  <c r="S435" i="5"/>
  <c r="S425" i="5"/>
  <c r="S408" i="5"/>
  <c r="S403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S131" i="5"/>
  <c r="S127" i="5"/>
  <c r="S123" i="5"/>
  <c r="S119" i="5"/>
  <c r="S115" i="5"/>
  <c r="S111" i="5"/>
  <c r="S107" i="5"/>
  <c r="S103" i="5"/>
  <c r="S99" i="5"/>
  <c r="S95" i="5"/>
  <c r="S91" i="5"/>
  <c r="S87" i="5"/>
  <c r="S79" i="5"/>
  <c r="S1573" i="5"/>
  <c r="S1510" i="5"/>
  <c r="S1288" i="5"/>
  <c r="S1278" i="5"/>
  <c r="S939" i="5"/>
  <c r="S935" i="5"/>
  <c r="S895" i="5"/>
  <c r="S850" i="5"/>
  <c r="S801" i="5"/>
  <c r="S786" i="5"/>
  <c r="S757" i="5"/>
  <c r="S745" i="5"/>
  <c r="S709" i="5"/>
  <c r="S645" i="5"/>
  <c r="S613" i="5"/>
  <c r="S581" i="5"/>
  <c r="S549" i="5"/>
  <c r="S517" i="5"/>
  <c r="S497" i="5"/>
  <c r="S484" i="5"/>
  <c r="S444" i="5"/>
  <c r="S428" i="5"/>
  <c r="S423" i="5"/>
  <c r="S413" i="5"/>
  <c r="S395" i="5"/>
  <c r="S391" i="5"/>
  <c r="S387" i="5"/>
  <c r="S383" i="5"/>
  <c r="S379" i="5"/>
  <c r="S375" i="5"/>
  <c r="S371" i="5"/>
  <c r="S367" i="5"/>
  <c r="S363" i="5"/>
  <c r="S359" i="5"/>
  <c r="S355" i="5"/>
  <c r="S351" i="5"/>
  <c r="S347" i="5"/>
  <c r="S343" i="5"/>
  <c r="S339" i="5"/>
  <c r="S335" i="5"/>
  <c r="S331" i="5"/>
  <c r="S327" i="5"/>
  <c r="S323" i="5"/>
  <c r="S319" i="5"/>
  <c r="S315" i="5"/>
  <c r="S311" i="5"/>
  <c r="S307" i="5"/>
  <c r="S303" i="5"/>
  <c r="S299" i="5"/>
  <c r="S295" i="5"/>
  <c r="S291" i="5"/>
  <c r="S287" i="5"/>
  <c r="S283" i="5"/>
  <c r="S279" i="5"/>
  <c r="S275" i="5"/>
  <c r="S271" i="5"/>
  <c r="S267" i="5"/>
  <c r="S263" i="5"/>
  <c r="S259" i="5"/>
  <c r="S255" i="5"/>
  <c r="S251" i="5"/>
  <c r="S247" i="5"/>
  <c r="S243" i="5"/>
  <c r="S239" i="5"/>
  <c r="S235" i="5"/>
  <c r="S231" i="5"/>
  <c r="S227" i="5"/>
  <c r="S223" i="5"/>
  <c r="S219" i="5"/>
  <c r="S215" i="5"/>
  <c r="S211" i="5"/>
  <c r="S207" i="5"/>
  <c r="S203" i="5"/>
  <c r="S199" i="5"/>
  <c r="S195" i="5"/>
  <c r="S191" i="5"/>
  <c r="S82" i="5"/>
  <c r="S76" i="5"/>
  <c r="S72" i="5"/>
  <c r="S68" i="5"/>
  <c r="S64" i="5"/>
  <c r="S60" i="5"/>
  <c r="S56" i="5"/>
  <c r="S1032" i="5"/>
  <c r="S1027" i="5"/>
  <c r="S1003" i="5"/>
  <c r="S999" i="5"/>
  <c r="S842" i="5"/>
  <c r="S793" i="5"/>
  <c r="S778" i="5"/>
  <c r="S728" i="5"/>
  <c r="S697" i="5"/>
  <c r="S633" i="5"/>
  <c r="S601" i="5"/>
  <c r="S569" i="5"/>
  <c r="S537" i="5"/>
  <c r="S489" i="5"/>
  <c r="S479" i="5"/>
  <c r="S456" i="5"/>
  <c r="S433" i="5"/>
  <c r="S416" i="5"/>
  <c r="S411" i="5"/>
  <c r="S401" i="5"/>
  <c r="S188" i="5"/>
  <c r="S184" i="5"/>
  <c r="S180" i="5"/>
  <c r="S176" i="5"/>
  <c r="S172" i="5"/>
  <c r="S168" i="5"/>
  <c r="S164" i="5"/>
  <c r="S160" i="5"/>
  <c r="S156" i="5"/>
  <c r="S152" i="5"/>
  <c r="S148" i="5"/>
  <c r="S144" i="5"/>
  <c r="S140" i="5"/>
  <c r="S136" i="5"/>
  <c r="S132" i="5"/>
  <c r="S128" i="5"/>
  <c r="S124" i="5"/>
  <c r="S120" i="5"/>
  <c r="S116" i="5"/>
  <c r="S112" i="5"/>
  <c r="S108" i="5"/>
  <c r="S104" i="5"/>
  <c r="S100" i="5"/>
  <c r="S96" i="5"/>
  <c r="S92" i="5"/>
  <c r="S88" i="5"/>
  <c r="S85" i="5"/>
  <c r="S10" i="5"/>
  <c r="S14" i="5"/>
  <c r="S18" i="5"/>
  <c r="S22" i="5"/>
  <c r="S26" i="5"/>
  <c r="S30" i="5"/>
  <c r="S34" i="5"/>
  <c r="S38" i="5"/>
  <c r="S42" i="5"/>
  <c r="S46" i="5"/>
  <c r="S50" i="5"/>
  <c r="R53" i="5"/>
  <c r="Q57" i="5"/>
  <c r="S61" i="5"/>
  <c r="R66" i="5"/>
  <c r="Q73" i="5"/>
  <c r="R73" i="5" s="1"/>
  <c r="S77" i="5"/>
  <c r="Q80" i="5"/>
  <c r="R80" i="5" s="1"/>
  <c r="Q85" i="5"/>
  <c r="Q93" i="5"/>
  <c r="R93" i="5" s="1"/>
  <c r="R97" i="5"/>
  <c r="S101" i="5"/>
  <c r="P104" i="5"/>
  <c r="R104" i="5" s="1"/>
  <c r="P106" i="5"/>
  <c r="Q106" i="5" s="1"/>
  <c r="R106" i="5" s="1"/>
  <c r="Q108" i="5"/>
  <c r="S110" i="5"/>
  <c r="R112" i="5"/>
  <c r="Q125" i="5"/>
  <c r="R125" i="5" s="1"/>
  <c r="R129" i="5"/>
  <c r="S133" i="5"/>
  <c r="P136" i="5"/>
  <c r="Q138" i="5"/>
  <c r="R138" i="5" s="1"/>
  <c r="P138" i="5"/>
  <c r="Q140" i="5"/>
  <c r="S142" i="5"/>
  <c r="R144" i="5"/>
  <c r="Q157" i="5"/>
  <c r="R157" i="5" s="1"/>
  <c r="R161" i="5"/>
  <c r="S165" i="5"/>
  <c r="P168" i="5"/>
  <c r="P170" i="5"/>
  <c r="Q172" i="5"/>
  <c r="R172" i="5" s="1"/>
  <c r="S174" i="5"/>
  <c r="R176" i="5"/>
  <c r="Q189" i="5"/>
  <c r="R189" i="5" s="1"/>
  <c r="Q196" i="5"/>
  <c r="S200" i="5"/>
  <c r="Q212" i="5"/>
  <c r="S216" i="5"/>
  <c r="Q228" i="5"/>
  <c r="R228" i="5" s="1"/>
  <c r="S232" i="5"/>
  <c r="R237" i="5"/>
  <c r="S248" i="5"/>
  <c r="Q260" i="5"/>
  <c r="S268" i="5"/>
  <c r="Q280" i="5"/>
  <c r="S284" i="5"/>
  <c r="Q296" i="5"/>
  <c r="S300" i="5"/>
  <c r="Q312" i="5"/>
  <c r="S316" i="5"/>
  <c r="Q328" i="5"/>
  <c r="R328" i="5" s="1"/>
  <c r="S332" i="5"/>
  <c r="Q344" i="5"/>
  <c r="S348" i="5"/>
  <c r="Q399" i="5"/>
  <c r="P416" i="5"/>
  <c r="R416" i="5" s="1"/>
  <c r="R426" i="5"/>
  <c r="P429" i="5"/>
  <c r="Q429" i="5" s="1"/>
  <c r="R429" i="5" s="1"/>
  <c r="R431" i="5"/>
  <c r="P440" i="5"/>
  <c r="R440" i="5" s="1"/>
  <c r="R443" i="5"/>
  <c r="P451" i="5"/>
  <c r="R451" i="5" s="1"/>
  <c r="P461" i="5"/>
  <c r="R463" i="5"/>
  <c r="S486" i="5"/>
  <c r="P502" i="5"/>
  <c r="Q502" i="5" s="1"/>
  <c r="R502" i="5" s="1"/>
  <c r="Q505" i="5"/>
  <c r="R505" i="5" s="1"/>
  <c r="P515" i="5"/>
  <c r="Q515" i="5" s="1"/>
  <c r="R515" i="5" s="1"/>
  <c r="P523" i="5"/>
  <c r="P527" i="5"/>
  <c r="P539" i="5"/>
  <c r="S545" i="5"/>
  <c r="S553" i="5"/>
  <c r="P566" i="5"/>
  <c r="Q566" i="5" s="1"/>
  <c r="R566" i="5" s="1"/>
  <c r="P592" i="5"/>
  <c r="P604" i="5"/>
  <c r="Q604" i="5" s="1"/>
  <c r="R604" i="5" s="1"/>
  <c r="P653" i="5"/>
  <c r="P656" i="5"/>
  <c r="Q656" i="5" s="1"/>
  <c r="S669" i="5"/>
  <c r="Q677" i="5"/>
  <c r="P683" i="5"/>
  <c r="S693" i="5"/>
  <c r="S770" i="5"/>
  <c r="P848" i="5"/>
  <c r="R848" i="5"/>
  <c r="Q848" i="5"/>
  <c r="S857" i="5"/>
  <c r="P885" i="5"/>
  <c r="P917" i="5"/>
  <c r="Q917" i="5" s="1"/>
  <c r="R917" i="5" s="1"/>
  <c r="P937" i="5"/>
  <c r="P943" i="5"/>
  <c r="R948" i="5"/>
  <c r="P1025" i="5"/>
  <c r="P1089" i="5"/>
  <c r="Q1089" i="5" s="1"/>
  <c r="P1131" i="5"/>
  <c r="P1146" i="5"/>
  <c r="Q1146" i="5"/>
  <c r="P1238" i="5"/>
  <c r="R1238" i="5" s="1"/>
  <c r="S1242" i="5"/>
  <c r="P1246" i="5"/>
  <c r="P1284" i="5"/>
  <c r="Q1284" i="5" s="1"/>
  <c r="P1424" i="5"/>
  <c r="S1498" i="5"/>
  <c r="P1908" i="5"/>
  <c r="P1961" i="5"/>
  <c r="Q1961" i="5" s="1"/>
  <c r="R1961" i="5" s="1"/>
  <c r="P2270" i="5"/>
  <c r="P118" i="5"/>
  <c r="P202" i="5"/>
  <c r="P6" i="5"/>
  <c r="Q18" i="5"/>
  <c r="R18" i="5" s="1"/>
  <c r="Q34" i="5"/>
  <c r="R34" i="5" s="1"/>
  <c r="Q42" i="5"/>
  <c r="R42" i="5" s="1"/>
  <c r="P131" i="5"/>
  <c r="Q131" i="5" s="1"/>
  <c r="R131" i="5" s="1"/>
  <c r="Q165" i="5"/>
  <c r="P603" i="5"/>
  <c r="R10" i="5"/>
  <c r="R22" i="5"/>
  <c r="R50" i="5"/>
  <c r="P110" i="5"/>
  <c r="Q144" i="5"/>
  <c r="P174" i="5"/>
  <c r="Q191" i="5"/>
  <c r="R191" i="5" s="1"/>
  <c r="P244" i="5"/>
  <c r="Q244" i="5" s="1"/>
  <c r="P264" i="5"/>
  <c r="Q428" i="5"/>
  <c r="P447" i="5"/>
  <c r="Q447" i="5" s="1"/>
  <c r="R447" i="5" s="1"/>
  <c r="Q561" i="5"/>
  <c r="P561" i="5"/>
  <c r="R561" i="5" s="1"/>
  <c r="P738" i="5"/>
  <c r="P781" i="5"/>
  <c r="R781" i="5" s="1"/>
  <c r="Q781" i="5"/>
  <c r="P1790" i="5"/>
  <c r="Q1790" i="5" s="1"/>
  <c r="R1790" i="5" s="1"/>
  <c r="S53" i="5"/>
  <c r="R57" i="5"/>
  <c r="P62" i="5"/>
  <c r="S66" i="5"/>
  <c r="P69" i="5"/>
  <c r="P78" i="5"/>
  <c r="S97" i="5"/>
  <c r="P100" i="5"/>
  <c r="Q100" i="5" s="1"/>
  <c r="P102" i="5"/>
  <c r="Q104" i="5"/>
  <c r="S106" i="5"/>
  <c r="R108" i="5"/>
  <c r="S129" i="5"/>
  <c r="P132" i="5"/>
  <c r="Q132" i="5" s="1"/>
  <c r="P134" i="5"/>
  <c r="Q136" i="5"/>
  <c r="S138" i="5"/>
  <c r="R140" i="5"/>
  <c r="S161" i="5"/>
  <c r="P164" i="5"/>
  <c r="Q164" i="5" s="1"/>
  <c r="Q166" i="5"/>
  <c r="P166" i="5"/>
  <c r="R166" i="5" s="1"/>
  <c r="Q168" i="5"/>
  <c r="S170" i="5"/>
  <c r="P192" i="5"/>
  <c r="Q192" i="5" s="1"/>
  <c r="R196" i="5"/>
  <c r="P201" i="5"/>
  <c r="S205" i="5"/>
  <c r="P208" i="5"/>
  <c r="Q208" i="5" s="1"/>
  <c r="R212" i="5"/>
  <c r="P217" i="5"/>
  <c r="S221" i="5"/>
  <c r="P224" i="5"/>
  <c r="Q224" i="5" s="1"/>
  <c r="P233" i="5"/>
  <c r="S237" i="5"/>
  <c r="P240" i="5"/>
  <c r="Q240" i="5" s="1"/>
  <c r="P249" i="5"/>
  <c r="S253" i="5"/>
  <c r="P256" i="5"/>
  <c r="Q256" i="5" s="1"/>
  <c r="P269" i="5"/>
  <c r="S273" i="5"/>
  <c r="P276" i="5"/>
  <c r="Q276" i="5" s="1"/>
  <c r="R280" i="5"/>
  <c r="P285" i="5"/>
  <c r="S289" i="5"/>
  <c r="P292" i="5"/>
  <c r="Q292" i="5" s="1"/>
  <c r="R296" i="5"/>
  <c r="Q301" i="5"/>
  <c r="P301" i="5"/>
  <c r="S305" i="5"/>
  <c r="P308" i="5"/>
  <c r="Q308" i="5" s="1"/>
  <c r="R312" i="5"/>
  <c r="P317" i="5"/>
  <c r="S321" i="5"/>
  <c r="P324" i="5"/>
  <c r="P333" i="5"/>
  <c r="S337" i="5"/>
  <c r="P340" i="5"/>
  <c r="Q340" i="5" s="1"/>
  <c r="R344" i="5"/>
  <c r="P349" i="5"/>
  <c r="R399" i="5"/>
  <c r="P408" i="5"/>
  <c r="P411" i="5"/>
  <c r="Q411" i="5" s="1"/>
  <c r="Q416" i="5"/>
  <c r="P426" i="5"/>
  <c r="Q426" i="5" s="1"/>
  <c r="S431" i="5"/>
  <c r="Q444" i="5"/>
  <c r="R444" i="5" s="1"/>
  <c r="Q451" i="5"/>
  <c r="Q458" i="5"/>
  <c r="R458" i="5" s="1"/>
  <c r="P464" i="5"/>
  <c r="Q474" i="5"/>
  <c r="P474" i="5"/>
  <c r="R474" i="5" s="1"/>
  <c r="Q494" i="5"/>
  <c r="R494" i="5" s="1"/>
  <c r="Q509" i="5"/>
  <c r="P512" i="5"/>
  <c r="Q512" i="5" s="1"/>
  <c r="R520" i="5"/>
  <c r="Q520" i="5"/>
  <c r="R528" i="5"/>
  <c r="P532" i="5"/>
  <c r="R540" i="5"/>
  <c r="P546" i="5"/>
  <c r="P554" i="5"/>
  <c r="S557" i="5"/>
  <c r="P574" i="5"/>
  <c r="Q589" i="5"/>
  <c r="R589" i="5" s="1"/>
  <c r="Q601" i="5"/>
  <c r="R601" i="5" s="1"/>
  <c r="Q619" i="5"/>
  <c r="R619" i="5" s="1"/>
  <c r="P619" i="5"/>
  <c r="P623" i="5"/>
  <c r="P635" i="5"/>
  <c r="S641" i="5"/>
  <c r="P645" i="5"/>
  <c r="Q645" i="5" s="1"/>
  <c r="S649" i="5"/>
  <c r="Q663" i="5"/>
  <c r="P663" i="5"/>
  <c r="R663" i="5" s="1"/>
  <c r="P677" i="5"/>
  <c r="P680" i="5"/>
  <c r="Q680" i="5" s="1"/>
  <c r="P712" i="5"/>
  <c r="S729" i="5"/>
  <c r="R736" i="5"/>
  <c r="P739" i="5"/>
  <c r="Q791" i="5"/>
  <c r="P791" i="5"/>
  <c r="R791" i="5" s="1"/>
  <c r="P800" i="5"/>
  <c r="Q800" i="5"/>
  <c r="R800" i="5" s="1"/>
  <c r="P821" i="5"/>
  <c r="Q821" i="5" s="1"/>
  <c r="R821" i="5" s="1"/>
  <c r="S825" i="5"/>
  <c r="P840" i="5"/>
  <c r="P853" i="5"/>
  <c r="Q853" i="5" s="1"/>
  <c r="R853" i="5" s="1"/>
  <c r="S874" i="5"/>
  <c r="P907" i="5"/>
  <c r="P1026" i="5"/>
  <c r="R1146" i="5"/>
  <c r="P1222" i="5"/>
  <c r="Q1222" i="5"/>
  <c r="R1222" i="5" s="1"/>
  <c r="S1227" i="5"/>
  <c r="S1235" i="5"/>
  <c r="Q1238" i="5"/>
  <c r="Q1256" i="5"/>
  <c r="P1256" i="5"/>
  <c r="R1256" i="5" s="1"/>
  <c r="P1265" i="5"/>
  <c r="Q1265" i="5"/>
  <c r="R1265" i="5" s="1"/>
  <c r="S1502" i="5"/>
  <c r="S1541" i="5"/>
  <c r="S1550" i="5"/>
  <c r="P99" i="5"/>
  <c r="P239" i="5"/>
  <c r="Q239" i="5" s="1"/>
  <c r="R239" i="5" s="1"/>
  <c r="P275" i="5"/>
  <c r="Q275" i="5" s="1"/>
  <c r="Q68" i="5"/>
  <c r="P221" i="5"/>
  <c r="S421" i="5"/>
  <c r="S429" i="5"/>
  <c r="Q441" i="5"/>
  <c r="P441" i="5"/>
  <c r="S506" i="5"/>
  <c r="P593" i="5"/>
  <c r="S597" i="5"/>
  <c r="P628" i="5"/>
  <c r="R636" i="5"/>
  <c r="P639" i="5"/>
  <c r="Q639" i="5" s="1"/>
  <c r="R639" i="5" s="1"/>
  <c r="Q642" i="5"/>
  <c r="P642" i="5"/>
  <c r="R642" i="5" s="1"/>
  <c r="P650" i="5"/>
  <c r="Q650" i="5" s="1"/>
  <c r="S653" i="5"/>
  <c r="P667" i="5"/>
  <c r="Q667" i="5" s="1"/>
  <c r="R667" i="5" s="1"/>
  <c r="Q687" i="5"/>
  <c r="P687" i="5"/>
  <c r="P723" i="5"/>
  <c r="P727" i="5"/>
  <c r="P740" i="5"/>
  <c r="S752" i="5"/>
  <c r="S810" i="5"/>
  <c r="S818" i="5"/>
  <c r="P829" i="5"/>
  <c r="R829" i="5"/>
  <c r="S833" i="5"/>
  <c r="S849" i="5"/>
  <c r="P875" i="5"/>
  <c r="P928" i="5"/>
  <c r="P933" i="5"/>
  <c r="P1114" i="5"/>
  <c r="Q1114" i="5"/>
  <c r="P1128" i="5"/>
  <c r="Q1193" i="5"/>
  <c r="R1193" i="5" s="1"/>
  <c r="P1201" i="5"/>
  <c r="S1374" i="5"/>
  <c r="S1398" i="5"/>
  <c r="P1520" i="5"/>
  <c r="P63" i="5"/>
  <c r="Q84" i="5"/>
  <c r="R84" i="5" s="1"/>
  <c r="P84" i="5"/>
  <c r="P193" i="5"/>
  <c r="P218" i="5"/>
  <c r="Q225" i="5"/>
  <c r="P225" i="5"/>
  <c r="P241" i="5"/>
  <c r="Q241" i="5" s="1"/>
  <c r="P257" i="5"/>
  <c r="Q257" i="5" s="1"/>
  <c r="R257" i="5" s="1"/>
  <c r="P286" i="5"/>
  <c r="P318" i="5"/>
  <c r="P325" i="5"/>
  <c r="Q325" i="5" s="1"/>
  <c r="P341" i="5"/>
  <c r="Q341" i="5" s="1"/>
  <c r="R341" i="5" s="1"/>
  <c r="P350" i="5"/>
  <c r="Q350" i="5" s="1"/>
  <c r="R350" i="5" s="1"/>
  <c r="P362" i="5"/>
  <c r="Q362" i="5" s="1"/>
  <c r="R362" i="5" s="1"/>
  <c r="P370" i="5"/>
  <c r="P386" i="5"/>
  <c r="P394" i="5"/>
  <c r="Q442" i="5"/>
  <c r="R442" i="5" s="1"/>
  <c r="P442" i="5"/>
  <c r="Q504" i="5"/>
  <c r="P504" i="5"/>
  <c r="R648" i="5"/>
  <c r="Q648" i="5"/>
  <c r="Q669" i="5"/>
  <c r="R669" i="5" s="1"/>
  <c r="P973" i="5"/>
  <c r="P1003" i="5"/>
  <c r="Q1003" i="5" s="1"/>
  <c r="R1003" i="5" s="1"/>
  <c r="Q38" i="5"/>
  <c r="Q77" i="5"/>
  <c r="R77" i="5" s="1"/>
  <c r="P163" i="5"/>
  <c r="P223" i="5"/>
  <c r="Q223" i="5" s="1"/>
  <c r="P255" i="5"/>
  <c r="P291" i="5"/>
  <c r="Q291" i="5" s="1"/>
  <c r="Q410" i="5"/>
  <c r="R410" i="5" s="1"/>
  <c r="P410" i="5"/>
  <c r="Q420" i="5"/>
  <c r="P420" i="5"/>
  <c r="R420" i="5" s="1"/>
  <c r="R453" i="5"/>
  <c r="Q486" i="5"/>
  <c r="R486" i="5" s="1"/>
  <c r="P497" i="5"/>
  <c r="Q497" i="5" s="1"/>
  <c r="R497" i="5" s="1"/>
  <c r="Q522" i="5"/>
  <c r="P522" i="5"/>
  <c r="R522" i="5" s="1"/>
  <c r="Q542" i="5"/>
  <c r="P542" i="5"/>
  <c r="Q587" i="5"/>
  <c r="P587" i="5"/>
  <c r="R587" i="5" s="1"/>
  <c r="P613" i="5"/>
  <c r="Q613" i="5" s="1"/>
  <c r="Q630" i="5"/>
  <c r="R630" i="5" s="1"/>
  <c r="P630" i="5"/>
  <c r="P655" i="5"/>
  <c r="Q700" i="5"/>
  <c r="R700" i="5" s="1"/>
  <c r="P718" i="5"/>
  <c r="P942" i="5"/>
  <c r="R942" i="5" s="1"/>
  <c r="R87" i="5"/>
  <c r="Q87" i="5"/>
  <c r="Q207" i="5"/>
  <c r="R207" i="5" s="1"/>
  <c r="Q273" i="5"/>
  <c r="P273" i="5"/>
  <c r="R273" i="5" s="1"/>
  <c r="P305" i="5"/>
  <c r="Q305" i="5" s="1"/>
  <c r="R470" i="5"/>
  <c r="Q470" i="5"/>
  <c r="P511" i="5"/>
  <c r="Q549" i="5"/>
  <c r="R549" i="5" s="1"/>
  <c r="P610" i="5"/>
  <c r="Q610" i="5" s="1"/>
  <c r="Q653" i="5"/>
  <c r="P770" i="5"/>
  <c r="P773" i="5"/>
  <c r="Q773" i="5" s="1"/>
  <c r="Q799" i="5"/>
  <c r="P799" i="5"/>
  <c r="P911" i="5"/>
  <c r="Q911" i="5" s="1"/>
  <c r="Q942" i="5"/>
  <c r="Q98" i="5"/>
  <c r="P98" i="5"/>
  <c r="P130" i="5"/>
  <c r="P7" i="5"/>
  <c r="P11" i="5"/>
  <c r="P15" i="5"/>
  <c r="Q15" i="5" s="1"/>
  <c r="P19" i="5"/>
  <c r="P23" i="5"/>
  <c r="Q23" i="5" s="1"/>
  <c r="P27" i="5"/>
  <c r="P31" i="5"/>
  <c r="Q31" i="5" s="1"/>
  <c r="P35" i="5"/>
  <c r="P39" i="5"/>
  <c r="P43" i="5"/>
  <c r="P47" i="5"/>
  <c r="Q47" i="5" s="1"/>
  <c r="P51" i="5"/>
  <c r="P54" i="5"/>
  <c r="Q54" i="5" s="1"/>
  <c r="R54" i="5" s="1"/>
  <c r="P58" i="5"/>
  <c r="S62" i="5"/>
  <c r="P65" i="5"/>
  <c r="Q74" i="5"/>
  <c r="P74" i="5"/>
  <c r="S78" i="5"/>
  <c r="Q81" i="5"/>
  <c r="R81" i="5" s="1"/>
  <c r="P88" i="5"/>
  <c r="S89" i="5"/>
  <c r="P92" i="5"/>
  <c r="P94" i="5"/>
  <c r="Q94" i="5" s="1"/>
  <c r="R94" i="5" s="1"/>
  <c r="S98" i="5"/>
  <c r="Q113" i="5"/>
  <c r="R113" i="5" s="1"/>
  <c r="S121" i="5"/>
  <c r="P124" i="5"/>
  <c r="Q124" i="5" s="1"/>
  <c r="Q126" i="5"/>
  <c r="P126" i="5"/>
  <c r="R126" i="5" s="1"/>
  <c r="S130" i="5"/>
  <c r="P143" i="5"/>
  <c r="Q143" i="5" s="1"/>
  <c r="R143" i="5" s="1"/>
  <c r="Q145" i="5"/>
  <c r="R145" i="5" s="1"/>
  <c r="S153" i="5"/>
  <c r="P156" i="5"/>
  <c r="Q158" i="5"/>
  <c r="P158" i="5"/>
  <c r="S162" i="5"/>
  <c r="P175" i="5"/>
  <c r="Q175" i="5" s="1"/>
  <c r="R175" i="5" s="1"/>
  <c r="Q177" i="5"/>
  <c r="R177" i="5" s="1"/>
  <c r="S185" i="5"/>
  <c r="P188" i="5"/>
  <c r="Q190" i="5"/>
  <c r="P190" i="5"/>
  <c r="R190" i="5" s="1"/>
  <c r="P197" i="5"/>
  <c r="S201" i="5"/>
  <c r="P204" i="5"/>
  <c r="P213" i="5"/>
  <c r="S217" i="5"/>
  <c r="P220" i="5"/>
  <c r="Q220" i="5" s="1"/>
  <c r="P229" i="5"/>
  <c r="S233" i="5"/>
  <c r="P236" i="5"/>
  <c r="Q236" i="5" s="1"/>
  <c r="P245" i="5"/>
  <c r="S249" i="5"/>
  <c r="P252" i="5"/>
  <c r="Q252" i="5" s="1"/>
  <c r="P265" i="5"/>
  <c r="S269" i="5"/>
  <c r="P272" i="5"/>
  <c r="P281" i="5"/>
  <c r="S285" i="5"/>
  <c r="P288" i="5"/>
  <c r="Q288" i="5" s="1"/>
  <c r="P297" i="5"/>
  <c r="S301" i="5"/>
  <c r="P304" i="5"/>
  <c r="P313" i="5"/>
  <c r="S317" i="5"/>
  <c r="P320" i="5"/>
  <c r="Q320" i="5" s="1"/>
  <c r="P329" i="5"/>
  <c r="S333" i="5"/>
  <c r="P336" i="5"/>
  <c r="P345" i="5"/>
  <c r="S349" i="5"/>
  <c r="P352" i="5"/>
  <c r="S353" i="5"/>
  <c r="P356" i="5"/>
  <c r="Q356" i="5" s="1"/>
  <c r="S357" i="5"/>
  <c r="P360" i="5"/>
  <c r="S361" i="5"/>
  <c r="P364" i="5"/>
  <c r="S365" i="5"/>
  <c r="P368" i="5"/>
  <c r="S369" i="5"/>
  <c r="P372" i="5"/>
  <c r="S373" i="5"/>
  <c r="P376" i="5"/>
  <c r="S377" i="5"/>
  <c r="P380" i="5"/>
  <c r="S381" i="5"/>
  <c r="P384" i="5"/>
  <c r="Q384" i="5" s="1"/>
  <c r="S385" i="5"/>
  <c r="P388" i="5"/>
  <c r="S389" i="5"/>
  <c r="P392" i="5"/>
  <c r="S393" i="5"/>
  <c r="P396" i="5"/>
  <c r="S397" i="5"/>
  <c r="P409" i="5"/>
  <c r="Q409" i="5" s="1"/>
  <c r="R409" i="5" s="1"/>
  <c r="P414" i="5"/>
  <c r="R414" i="5" s="1"/>
  <c r="Q419" i="5"/>
  <c r="Q424" i="5"/>
  <c r="R424" i="5" s="1"/>
  <c r="P427" i="5"/>
  <c r="S436" i="5"/>
  <c r="R441" i="5"/>
  <c r="S448" i="5"/>
  <c r="P468" i="5"/>
  <c r="Q468" i="5" s="1"/>
  <c r="R468" i="5" s="1"/>
  <c r="Q471" i="5"/>
  <c r="R471" i="5" s="1"/>
  <c r="Q481" i="5"/>
  <c r="R481" i="5" s="1"/>
  <c r="R484" i="5"/>
  <c r="Q484" i="5"/>
  <c r="P499" i="5"/>
  <c r="R509" i="5"/>
  <c r="Q537" i="5"/>
  <c r="R537" i="5" s="1"/>
  <c r="Q555" i="5"/>
  <c r="P555" i="5"/>
  <c r="Q559" i="5"/>
  <c r="P559" i="5"/>
  <c r="R559" i="5" s="1"/>
  <c r="P571" i="5"/>
  <c r="Q571" i="5" s="1"/>
  <c r="R571" i="5" s="1"/>
  <c r="S577" i="5"/>
  <c r="P581" i="5"/>
  <c r="Q581" i="5" s="1"/>
  <c r="S585" i="5"/>
  <c r="Q598" i="5"/>
  <c r="P598" i="5"/>
  <c r="P616" i="5"/>
  <c r="P624" i="5"/>
  <c r="R624" i="5" s="1"/>
  <c r="P636" i="5"/>
  <c r="R650" i="5"/>
  <c r="P661" i="5"/>
  <c r="Q661" i="5" s="1"/>
  <c r="R661" i="5" s="1"/>
  <c r="P664" i="5"/>
  <c r="R664" i="5" s="1"/>
  <c r="S677" i="5"/>
  <c r="Q691" i="5"/>
  <c r="P691" i="5"/>
  <c r="R691" i="5" s="1"/>
  <c r="S705" i="5"/>
  <c r="P730" i="5"/>
  <c r="Q730" i="5" s="1"/>
  <c r="R730" i="5" s="1"/>
  <c r="P750" i="5"/>
  <c r="P792" i="5"/>
  <c r="R792" i="5" s="1"/>
  <c r="Q792" i="5"/>
  <c r="S826" i="5"/>
  <c r="Q829" i="5"/>
  <c r="P837" i="5"/>
  <c r="R837" i="5" s="1"/>
  <c r="S841" i="5"/>
  <c r="P845" i="5"/>
  <c r="R845" i="5" s="1"/>
  <c r="Q845" i="5"/>
  <c r="S870" i="5"/>
  <c r="S907" i="5"/>
  <c r="P939" i="5"/>
  <c r="Q939" i="5" s="1"/>
  <c r="S967" i="5"/>
  <c r="S971" i="5"/>
  <c r="Q977" i="5"/>
  <c r="P977" i="5"/>
  <c r="R977" i="5" s="1"/>
  <c r="Q1007" i="5"/>
  <c r="P1007" i="5"/>
  <c r="R1007" i="5" s="1"/>
  <c r="Q1012" i="5"/>
  <c r="R1012" i="5" s="1"/>
  <c r="P1012" i="5"/>
  <c r="S1019" i="5"/>
  <c r="S1052" i="5"/>
  <c r="S1119" i="5"/>
  <c r="P1140" i="5"/>
  <c r="S1211" i="5"/>
  <c r="P1363" i="5"/>
  <c r="Q1363" i="5" s="1"/>
  <c r="R1363" i="5" s="1"/>
  <c r="R68" i="5"/>
  <c r="R82" i="5"/>
  <c r="P182" i="5"/>
  <c r="Q250" i="5"/>
  <c r="P250" i="5"/>
  <c r="R250" i="5" s="1"/>
  <c r="P270" i="5"/>
  <c r="Q270" i="5" s="1"/>
  <c r="R270" i="5" s="1"/>
  <c r="R291" i="5"/>
  <c r="P302" i="5"/>
  <c r="P378" i="5"/>
  <c r="Q378" i="5" s="1"/>
  <c r="R378" i="5" s="1"/>
  <c r="P382" i="5"/>
  <c r="Q382" i="5" s="1"/>
  <c r="R382" i="5" s="1"/>
  <c r="P390" i="5"/>
  <c r="Q390" i="5" s="1"/>
  <c r="R390" i="5" s="1"/>
  <c r="R428" i="5"/>
  <c r="Q435" i="5"/>
  <c r="R435" i="5" s="1"/>
  <c r="Q446" i="5"/>
  <c r="R446" i="5" s="1"/>
  <c r="P703" i="5"/>
  <c r="Q703" i="5" s="1"/>
  <c r="R703" i="5" s="1"/>
  <c r="P807" i="5"/>
  <c r="Q807" i="5" s="1"/>
  <c r="R807" i="5" s="1"/>
  <c r="P1058" i="5"/>
  <c r="Q1058" i="5" s="1"/>
  <c r="R1058" i="5" s="1"/>
  <c r="P1360" i="5"/>
  <c r="P3813" i="5"/>
  <c r="Q61" i="5"/>
  <c r="R61" i="5" s="1"/>
  <c r="R70" i="5"/>
  <c r="R225" i="5"/>
  <c r="R277" i="5"/>
  <c r="P323" i="5"/>
  <c r="Q323" i="5" s="1"/>
  <c r="R323" i="5" s="1"/>
  <c r="Q479" i="5"/>
  <c r="P479" i="5"/>
  <c r="R479" i="5" s="1"/>
  <c r="R489" i="5"/>
  <c r="P591" i="5"/>
  <c r="Q591" i="5" s="1"/>
  <c r="R591" i="5" s="1"/>
  <c r="Q762" i="5"/>
  <c r="P762" i="5"/>
  <c r="R762" i="5" s="1"/>
  <c r="P856" i="5"/>
  <c r="Q856" i="5" s="1"/>
  <c r="R856" i="5"/>
  <c r="Q889" i="5"/>
  <c r="P889" i="5"/>
  <c r="R889" i="5" s="1"/>
  <c r="Q916" i="5"/>
  <c r="P916" i="5"/>
  <c r="Q985" i="5"/>
  <c r="R985" i="5" s="1"/>
  <c r="P985" i="5"/>
  <c r="P142" i="5"/>
  <c r="Q142" i="5" s="1"/>
  <c r="R142" i="5" s="1"/>
  <c r="P205" i="5"/>
  <c r="Q307" i="5"/>
  <c r="R307" i="5" s="1"/>
  <c r="P321" i="5"/>
  <c r="Q321" i="5" s="1"/>
  <c r="Q337" i="5"/>
  <c r="P337" i="5"/>
  <c r="R337" i="5" s="1"/>
  <c r="Q473" i="5"/>
  <c r="P473" i="5"/>
  <c r="R473" i="5" s="1"/>
  <c r="R542" i="5"/>
  <c r="P557" i="5"/>
  <c r="Q557" i="5" s="1"/>
  <c r="P569" i="5"/>
  <c r="Q584" i="5"/>
  <c r="R584" i="5" s="1"/>
  <c r="P618" i="5"/>
  <c r="Q618" i="5" s="1"/>
  <c r="P638" i="5"/>
  <c r="Q638" i="5" s="1"/>
  <c r="R638" i="5" s="1"/>
  <c r="R656" i="5"/>
  <c r="P679" i="5"/>
  <c r="R696" i="5"/>
  <c r="P711" i="5"/>
  <c r="Q711" i="5" s="1"/>
  <c r="R711" i="5" s="1"/>
  <c r="P715" i="5"/>
  <c r="R916" i="5"/>
  <c r="P957" i="5"/>
  <c r="Q981" i="5"/>
  <c r="P981" i="5"/>
  <c r="R981" i="5" s="1"/>
  <c r="R111" i="5"/>
  <c r="Q111" i="5"/>
  <c r="Q162" i="5"/>
  <c r="P162" i="5"/>
  <c r="R162" i="5" s="1"/>
  <c r="S8" i="5"/>
  <c r="S12" i="5"/>
  <c r="S16" i="5"/>
  <c r="S20" i="5"/>
  <c r="S24" i="5"/>
  <c r="S28" i="5"/>
  <c r="S32" i="5"/>
  <c r="S36" i="5"/>
  <c r="S40" i="5"/>
  <c r="S44" i="5"/>
  <c r="S48" i="5"/>
  <c r="S52" i="5"/>
  <c r="S69" i="5"/>
  <c r="R79" i="5"/>
  <c r="Q79" i="5"/>
  <c r="S81" i="5"/>
  <c r="S83" i="5"/>
  <c r="Q90" i="5"/>
  <c r="R90" i="5" s="1"/>
  <c r="P90" i="5"/>
  <c r="S94" i="5"/>
  <c r="R103" i="5"/>
  <c r="Q103" i="5"/>
  <c r="S117" i="5"/>
  <c r="P122" i="5"/>
  <c r="S126" i="5"/>
  <c r="Q135" i="5"/>
  <c r="R135" i="5" s="1"/>
  <c r="S149" i="5"/>
  <c r="P154" i="5"/>
  <c r="Q154" i="5" s="1"/>
  <c r="R154" i="5" s="1"/>
  <c r="S158" i="5"/>
  <c r="Q167" i="5"/>
  <c r="R167" i="5" s="1"/>
  <c r="S181" i="5"/>
  <c r="Q186" i="5"/>
  <c r="R186" i="5" s="1"/>
  <c r="P186" i="5"/>
  <c r="S192" i="5"/>
  <c r="S208" i="5"/>
  <c r="S224" i="5"/>
  <c r="S240" i="5"/>
  <c r="S256" i="5"/>
  <c r="S276" i="5"/>
  <c r="S292" i="5"/>
  <c r="S308" i="5"/>
  <c r="S324" i="5"/>
  <c r="S340" i="5"/>
  <c r="S404" i="5"/>
  <c r="Q414" i="5"/>
  <c r="S427" i="5"/>
  <c r="Q449" i="5"/>
  <c r="R449" i="5" s="1"/>
  <c r="P449" i="5"/>
  <c r="Q456" i="5"/>
  <c r="R456" i="5" s="1"/>
  <c r="P459" i="5"/>
  <c r="S475" i="5"/>
  <c r="R478" i="5"/>
  <c r="S481" i="5"/>
  <c r="P492" i="5"/>
  <c r="Q496" i="5"/>
  <c r="R496" i="5" s="1"/>
  <c r="P500" i="5"/>
  <c r="S509" i="5"/>
  <c r="Q517" i="5"/>
  <c r="R517" i="5"/>
  <c r="P525" i="5"/>
  <c r="Q525" i="5" s="1"/>
  <c r="P529" i="5"/>
  <c r="Q529" i="5" s="1"/>
  <c r="R529" i="5" s="1"/>
  <c r="S533" i="5"/>
  <c r="Q552" i="5"/>
  <c r="R552" i="5" s="1"/>
  <c r="R560" i="5"/>
  <c r="P564" i="5"/>
  <c r="R572" i="5"/>
  <c r="Q578" i="5"/>
  <c r="R578" i="5" s="1"/>
  <c r="P578" i="5"/>
  <c r="Q586" i="5"/>
  <c r="P586" i="5"/>
  <c r="S589" i="5"/>
  <c r="R598" i="5"/>
  <c r="P606" i="5"/>
  <c r="Q621" i="5"/>
  <c r="R621" i="5" s="1"/>
  <c r="Q624" i="5"/>
  <c r="Q633" i="5"/>
  <c r="R633" i="5" s="1"/>
  <c r="Q636" i="5"/>
  <c r="Q651" i="5"/>
  <c r="P651" i="5"/>
  <c r="R651" i="5" s="1"/>
  <c r="Q664" i="5"/>
  <c r="Q671" i="5"/>
  <c r="P671" i="5"/>
  <c r="R671" i="5" s="1"/>
  <c r="P685" i="5"/>
  <c r="Q685" i="5" s="1"/>
  <c r="P688" i="5"/>
  <c r="Q688" i="5" s="1"/>
  <c r="Q717" i="5"/>
  <c r="R717" i="5" s="1"/>
  <c r="Q724" i="5"/>
  <c r="R724" i="5" s="1"/>
  <c r="R747" i="5"/>
  <c r="P760" i="5"/>
  <c r="Q760" i="5"/>
  <c r="R760" i="5" s="1"/>
  <c r="P784" i="5"/>
  <c r="Q784" i="5" s="1"/>
  <c r="R784" i="5" s="1"/>
  <c r="S834" i="5"/>
  <c r="Q837" i="5"/>
  <c r="S903" i="5"/>
  <c r="P934" i="5"/>
  <c r="Q934" i="5" s="1"/>
  <c r="R934" i="5" s="1"/>
  <c r="P963" i="5"/>
  <c r="Q963" i="5" s="1"/>
  <c r="Q978" i="5"/>
  <c r="R978" i="5" s="1"/>
  <c r="P978" i="5"/>
  <c r="P1017" i="5"/>
  <c r="Q1017" i="5" s="1"/>
  <c r="R1017" i="5" s="1"/>
  <c r="S1048" i="5"/>
  <c r="Q1053" i="5"/>
  <c r="R1053" i="5"/>
  <c r="P1053" i="5"/>
  <c r="Q1067" i="5"/>
  <c r="P1110" i="5"/>
  <c r="P1124" i="5"/>
  <c r="P1399" i="5"/>
  <c r="Q1399" i="5" s="1"/>
  <c r="Q452" i="5"/>
  <c r="R452" i="5" s="1"/>
  <c r="Q469" i="5"/>
  <c r="P469" i="5"/>
  <c r="R477" i="5"/>
  <c r="P510" i="5"/>
  <c r="P526" i="5"/>
  <c r="Q541" i="5"/>
  <c r="R541" i="5" s="1"/>
  <c r="R544" i="5"/>
  <c r="P558" i="5"/>
  <c r="Q573" i="5"/>
  <c r="R573" i="5" s="1"/>
  <c r="R576" i="5"/>
  <c r="P590" i="5"/>
  <c r="Q605" i="5"/>
  <c r="R605" i="5" s="1"/>
  <c r="R608" i="5"/>
  <c r="P622" i="5"/>
  <c r="Q637" i="5"/>
  <c r="R637" i="5" s="1"/>
  <c r="R640" i="5"/>
  <c r="Q657" i="5"/>
  <c r="R657" i="5" s="1"/>
  <c r="Q665" i="5"/>
  <c r="R665" i="5" s="1"/>
  <c r="Q673" i="5"/>
  <c r="R673" i="5" s="1"/>
  <c r="Q681" i="5"/>
  <c r="R681" i="5" s="1"/>
  <c r="Q689" i="5"/>
  <c r="R689" i="5" s="1"/>
  <c r="Q694" i="5"/>
  <c r="P694" i="5"/>
  <c r="Q706" i="5"/>
  <c r="R706" i="5" s="1"/>
  <c r="P706" i="5"/>
  <c r="R716" i="5"/>
  <c r="P757" i="5"/>
  <c r="R757" i="5" s="1"/>
  <c r="Q757" i="5"/>
  <c r="P764" i="5"/>
  <c r="Q764" i="5" s="1"/>
  <c r="R764" i="5"/>
  <c r="P789" i="5"/>
  <c r="Q789" i="5" s="1"/>
  <c r="R789" i="5"/>
  <c r="P808" i="5"/>
  <c r="P823" i="5"/>
  <c r="Q823" i="5" s="1"/>
  <c r="R823" i="5" s="1"/>
  <c r="P881" i="5"/>
  <c r="Q913" i="5"/>
  <c r="P913" i="5"/>
  <c r="R913" i="5" s="1"/>
  <c r="P949" i="5"/>
  <c r="Q949" i="5" s="1"/>
  <c r="R949" i="5" s="1"/>
  <c r="R953" i="5"/>
  <c r="P953" i="5"/>
  <c r="Q953" i="5" s="1"/>
  <c r="Q960" i="5"/>
  <c r="R960" i="5" s="1"/>
  <c r="P960" i="5"/>
  <c r="P965" i="5"/>
  <c r="P969" i="5"/>
  <c r="P974" i="5"/>
  <c r="Q974" i="5" s="1"/>
  <c r="Q995" i="5"/>
  <c r="R995" i="5"/>
  <c r="R1023" i="5"/>
  <c r="P1158" i="5"/>
  <c r="P1257" i="5"/>
  <c r="Q1257" i="5"/>
  <c r="P1350" i="5"/>
  <c r="Q1350" i="5" s="1"/>
  <c r="R1350" i="5" s="1"/>
  <c r="P1666" i="5"/>
  <c r="Q1666" i="5" s="1"/>
  <c r="R1666" i="5" s="1"/>
  <c r="R1761" i="5"/>
  <c r="P405" i="5"/>
  <c r="Q437" i="5"/>
  <c r="P437" i="5"/>
  <c r="P457" i="5"/>
  <c r="Q462" i="5"/>
  <c r="R462" i="5" s="1"/>
  <c r="Q472" i="5"/>
  <c r="Q482" i="5"/>
  <c r="R482" i="5" s="1"/>
  <c r="P482" i="5"/>
  <c r="Q490" i="5"/>
  <c r="P490" i="5"/>
  <c r="R495" i="5"/>
  <c r="Q513" i="5"/>
  <c r="Q521" i="5"/>
  <c r="P535" i="5"/>
  <c r="P538" i="5"/>
  <c r="Q553" i="5"/>
  <c r="P567" i="5"/>
  <c r="Q567" i="5" s="1"/>
  <c r="R567" i="5" s="1"/>
  <c r="Q570" i="5"/>
  <c r="P570" i="5"/>
  <c r="Q585" i="5"/>
  <c r="Q599" i="5"/>
  <c r="R599" i="5" s="1"/>
  <c r="P599" i="5"/>
  <c r="P602" i="5"/>
  <c r="Q617" i="5"/>
  <c r="P631" i="5"/>
  <c r="Q631" i="5" s="1"/>
  <c r="R631" i="5" s="1"/>
  <c r="P634" i="5"/>
  <c r="Q649" i="5"/>
  <c r="R649" i="5" s="1"/>
  <c r="Q678" i="5"/>
  <c r="R704" i="5"/>
  <c r="Q707" i="5"/>
  <c r="R707" i="5" s="1"/>
  <c r="Q719" i="5"/>
  <c r="R719" i="5" s="1"/>
  <c r="Q722" i="5"/>
  <c r="R722" i="5" s="1"/>
  <c r="P722" i="5"/>
  <c r="P797" i="5"/>
  <c r="Q797" i="5" s="1"/>
  <c r="R797" i="5"/>
  <c r="P816" i="5"/>
  <c r="Q816" i="5"/>
  <c r="R816" i="5" s="1"/>
  <c r="P831" i="5"/>
  <c r="P859" i="5"/>
  <c r="Q859" i="5" s="1"/>
  <c r="R859" i="5"/>
  <c r="P872" i="5"/>
  <c r="P882" i="5"/>
  <c r="Q909" i="5"/>
  <c r="R909" i="5" s="1"/>
  <c r="P909" i="5"/>
  <c r="Q914" i="5"/>
  <c r="P914" i="5"/>
  <c r="Q931" i="5"/>
  <c r="R931" i="5" s="1"/>
  <c r="R966" i="5"/>
  <c r="Q966" i="5"/>
  <c r="Q1009" i="5"/>
  <c r="P1009" i="5"/>
  <c r="P1082" i="5"/>
  <c r="Q1082" i="5"/>
  <c r="R1082" i="5" s="1"/>
  <c r="Q1121" i="5"/>
  <c r="P1121" i="5"/>
  <c r="R1121" i="5" s="1"/>
  <c r="Q1137" i="5"/>
  <c r="P1137" i="5"/>
  <c r="R1137" i="5" s="1"/>
  <c r="P1168" i="5"/>
  <c r="Q1168" i="5" s="1"/>
  <c r="R1168" i="5" s="1"/>
  <c r="P1190" i="5"/>
  <c r="Q1190" i="5"/>
  <c r="P1208" i="5"/>
  <c r="Q1216" i="5"/>
  <c r="R1216" i="5" s="1"/>
  <c r="P1216" i="5"/>
  <c r="R1292" i="5"/>
  <c r="Q1292" i="5"/>
  <c r="P1292" i="5"/>
  <c r="Q1298" i="5"/>
  <c r="P1298" i="5"/>
  <c r="R1298" i="5" s="1"/>
  <c r="P1331" i="5"/>
  <c r="Q1331" i="5" s="1"/>
  <c r="R1331" i="5" s="1"/>
  <c r="P1392" i="5"/>
  <c r="P1463" i="5"/>
  <c r="Q1463" i="5" s="1"/>
  <c r="R1463" i="5"/>
  <c r="P1629" i="5"/>
  <c r="Q1629" i="5" s="1"/>
  <c r="P1656" i="5"/>
  <c r="Q1656" i="5" s="1"/>
  <c r="R1656" i="5" s="1"/>
  <c r="P1730" i="5"/>
  <c r="P417" i="5"/>
  <c r="Q417" i="5" s="1"/>
  <c r="R417" i="5" s="1"/>
  <c r="P445" i="5"/>
  <c r="P518" i="5"/>
  <c r="Q518" i="5" s="1"/>
  <c r="R518" i="5" s="1"/>
  <c r="P547" i="5"/>
  <c r="Q547" i="5" s="1"/>
  <c r="R547" i="5" s="1"/>
  <c r="Q550" i="5"/>
  <c r="R550" i="5" s="1"/>
  <c r="P550" i="5"/>
  <c r="Q579" i="5"/>
  <c r="R579" i="5" s="1"/>
  <c r="P579" i="5"/>
  <c r="P582" i="5"/>
  <c r="P611" i="5"/>
  <c r="Q611" i="5" s="1"/>
  <c r="R611" i="5" s="1"/>
  <c r="P614" i="5"/>
  <c r="Q614" i="5" s="1"/>
  <c r="R614" i="5" s="1"/>
  <c r="Q629" i="5"/>
  <c r="Q643" i="5"/>
  <c r="P643" i="5"/>
  <c r="R643" i="5" s="1"/>
  <c r="Q646" i="5"/>
  <c r="P646" i="5"/>
  <c r="P698" i="5"/>
  <c r="Q726" i="5"/>
  <c r="P726" i="5"/>
  <c r="Q734" i="5"/>
  <c r="R734" i="5" s="1"/>
  <c r="P734" i="5"/>
  <c r="Q758" i="5"/>
  <c r="P758" i="5"/>
  <c r="Q775" i="5"/>
  <c r="P775" i="5"/>
  <c r="R775" i="5" s="1"/>
  <c r="P805" i="5"/>
  <c r="R805" i="5" s="1"/>
  <c r="P824" i="5"/>
  <c r="Q824" i="5" s="1"/>
  <c r="R824" i="5"/>
  <c r="Q839" i="5"/>
  <c r="P839" i="5"/>
  <c r="R839" i="5" s="1"/>
  <c r="P896" i="5"/>
  <c r="Q896" i="5" s="1"/>
  <c r="R901" i="5"/>
  <c r="P901" i="5"/>
  <c r="Q901" i="5" s="1"/>
  <c r="P905" i="5"/>
  <c r="Q905" i="5" s="1"/>
  <c r="R905" i="5" s="1"/>
  <c r="P910" i="5"/>
  <c r="R910" i="5" s="1"/>
  <c r="R945" i="5"/>
  <c r="P945" i="5"/>
  <c r="Q945" i="5" s="1"/>
  <c r="Q975" i="5"/>
  <c r="R975" i="5" s="1"/>
  <c r="P975" i="5"/>
  <c r="P980" i="5"/>
  <c r="Q980" i="5" s="1"/>
  <c r="R980" i="5" s="1"/>
  <c r="Q988" i="5"/>
  <c r="P988" i="5"/>
  <c r="P1005" i="5"/>
  <c r="Q1005" i="5" s="1"/>
  <c r="R1005" i="5" s="1"/>
  <c r="P1010" i="5"/>
  <c r="P1046" i="5"/>
  <c r="P1096" i="5"/>
  <c r="P1176" i="5"/>
  <c r="Q1176" i="5" s="1"/>
  <c r="R1176" i="5" s="1"/>
  <c r="P1241" i="5"/>
  <c r="P1342" i="5"/>
  <c r="P1439" i="5"/>
  <c r="Q1439" i="5" s="1"/>
  <c r="R1439" i="5" s="1"/>
  <c r="P1449" i="5"/>
  <c r="Q1449" i="5" s="1"/>
  <c r="Q1539" i="5"/>
  <c r="P1539" i="5"/>
  <c r="Q1615" i="5"/>
  <c r="P1615" i="5"/>
  <c r="R1615" i="5" s="1"/>
  <c r="P402" i="5"/>
  <c r="Q402" i="5" s="1"/>
  <c r="Q422" i="5"/>
  <c r="R422" i="5" s="1"/>
  <c r="P434" i="5"/>
  <c r="Q434" i="5" s="1"/>
  <c r="Q448" i="5"/>
  <c r="R448" i="5" s="1"/>
  <c r="P450" i="5"/>
  <c r="P460" i="5"/>
  <c r="P465" i="5"/>
  <c r="R472" i="5"/>
  <c r="Q475" i="5"/>
  <c r="R475" i="5" s="1"/>
  <c r="P485" i="5"/>
  <c r="P488" i="5"/>
  <c r="Q488" i="5" s="1"/>
  <c r="P493" i="5"/>
  <c r="Q506" i="5"/>
  <c r="R506" i="5" s="1"/>
  <c r="R513" i="5"/>
  <c r="R521" i="5"/>
  <c r="Q524" i="5"/>
  <c r="R524" i="5" s="1"/>
  <c r="Q530" i="5"/>
  <c r="P530" i="5"/>
  <c r="P533" i="5"/>
  <c r="P536" i="5"/>
  <c r="Q545" i="5"/>
  <c r="R545" i="5" s="1"/>
  <c r="R548" i="5"/>
  <c r="R553" i="5"/>
  <c r="Q556" i="5"/>
  <c r="R556" i="5" s="1"/>
  <c r="P562" i="5"/>
  <c r="P565" i="5"/>
  <c r="P568" i="5"/>
  <c r="Q568" i="5" s="1"/>
  <c r="Q577" i="5"/>
  <c r="R577" i="5" s="1"/>
  <c r="R580" i="5"/>
  <c r="R585" i="5"/>
  <c r="Q588" i="5"/>
  <c r="R588" i="5" s="1"/>
  <c r="P594" i="5"/>
  <c r="P597" i="5"/>
  <c r="P600" i="5"/>
  <c r="Q600" i="5" s="1"/>
  <c r="Q609" i="5"/>
  <c r="R609" i="5" s="1"/>
  <c r="R612" i="5"/>
  <c r="R617" i="5"/>
  <c r="Q620" i="5"/>
  <c r="R620" i="5" s="1"/>
  <c r="Q626" i="5"/>
  <c r="P626" i="5"/>
  <c r="P629" i="5"/>
  <c r="P632" i="5"/>
  <c r="Q632" i="5" s="1"/>
  <c r="Q641" i="5"/>
  <c r="R641" i="5" s="1"/>
  <c r="R644" i="5"/>
  <c r="R646" i="5"/>
  <c r="Q652" i="5"/>
  <c r="R652" i="5" s="1"/>
  <c r="Q660" i="5"/>
  <c r="R660" i="5" s="1"/>
  <c r="Q668" i="5"/>
  <c r="R668" i="5" s="1"/>
  <c r="Q676" i="5"/>
  <c r="R676" i="5" s="1"/>
  <c r="Q684" i="5"/>
  <c r="R684" i="5" s="1"/>
  <c r="Q692" i="5"/>
  <c r="R692" i="5" s="1"/>
  <c r="Q708" i="5"/>
  <c r="R708" i="5" s="1"/>
  <c r="R726" i="5"/>
  <c r="Q732" i="5"/>
  <c r="R732" i="5" s="1"/>
  <c r="R735" i="5"/>
  <c r="P735" i="5"/>
  <c r="Q735" i="5" s="1"/>
  <c r="R743" i="5"/>
  <c r="P749" i="5"/>
  <c r="Q749" i="5" s="1"/>
  <c r="R749" i="5"/>
  <c r="P755" i="5"/>
  <c r="Q755" i="5" s="1"/>
  <c r="R755" i="5" s="1"/>
  <c r="R783" i="5"/>
  <c r="Q783" i="5"/>
  <c r="P783" i="5"/>
  <c r="Q805" i="5"/>
  <c r="P813" i="5"/>
  <c r="Q813" i="5" s="1"/>
  <c r="R813" i="5"/>
  <c r="P832" i="5"/>
  <c r="R832" i="5" s="1"/>
  <c r="Q832" i="5"/>
  <c r="P847" i="5"/>
  <c r="Q855" i="5"/>
  <c r="R855" i="5" s="1"/>
  <c r="P855" i="5"/>
  <c r="Q864" i="5"/>
  <c r="R864" i="5" s="1"/>
  <c r="P869" i="5"/>
  <c r="Q878" i="5"/>
  <c r="P878" i="5"/>
  <c r="R878" i="5" s="1"/>
  <c r="P892" i="5"/>
  <c r="Q892" i="5" s="1"/>
  <c r="Q902" i="5"/>
  <c r="R902" i="5" s="1"/>
  <c r="Q910" i="5"/>
  <c r="Q924" i="5"/>
  <c r="P924" i="5"/>
  <c r="R924" i="5" s="1"/>
  <c r="P941" i="5"/>
  <c r="Q941" i="5" s="1"/>
  <c r="R941" i="5" s="1"/>
  <c r="P946" i="5"/>
  <c r="Q962" i="5"/>
  <c r="P971" i="5"/>
  <c r="P992" i="5"/>
  <c r="Q992" i="5" s="1"/>
  <c r="R992" i="5" s="1"/>
  <c r="P997" i="5"/>
  <c r="Q997" i="5" s="1"/>
  <c r="R997" i="5" s="1"/>
  <c r="P1001" i="5"/>
  <c r="Q1001" i="5" s="1"/>
  <c r="R1001" i="5" s="1"/>
  <c r="P1006" i="5"/>
  <c r="Q1006" i="5" s="1"/>
  <c r="Q1029" i="5"/>
  <c r="P1029" i="5"/>
  <c r="R1029" i="5" s="1"/>
  <c r="R1042" i="5"/>
  <c r="Q1042" i="5"/>
  <c r="P1078" i="5"/>
  <c r="Q1078" i="5"/>
  <c r="P1126" i="5"/>
  <c r="R1126" i="5" s="1"/>
  <c r="Q1126" i="5"/>
  <c r="P1169" i="5"/>
  <c r="Q1328" i="5"/>
  <c r="R1328" i="5" s="1"/>
  <c r="P1511" i="5"/>
  <c r="Q713" i="5"/>
  <c r="R713" i="5" s="1"/>
  <c r="P745" i="5"/>
  <c r="Q745" i="5" s="1"/>
  <c r="R751" i="5"/>
  <c r="P753" i="5"/>
  <c r="Q778" i="5"/>
  <c r="P778" i="5"/>
  <c r="R778" i="5" s="1"/>
  <c r="P786" i="5"/>
  <c r="R794" i="5"/>
  <c r="P794" i="5"/>
  <c r="Q794" i="5" s="1"/>
  <c r="P802" i="5"/>
  <c r="Q802" i="5" s="1"/>
  <c r="R802" i="5" s="1"/>
  <c r="P810" i="5"/>
  <c r="P818" i="5"/>
  <c r="P826" i="5"/>
  <c r="Q834" i="5"/>
  <c r="R834" i="5" s="1"/>
  <c r="P834" i="5"/>
  <c r="Q842" i="5"/>
  <c r="P842" i="5"/>
  <c r="R842" i="5" s="1"/>
  <c r="P850" i="5"/>
  <c r="P858" i="5"/>
  <c r="Q858" i="5" s="1"/>
  <c r="R858" i="5" s="1"/>
  <c r="Q862" i="5"/>
  <c r="R862" i="5" s="1"/>
  <c r="P871" i="5"/>
  <c r="Q887" i="5"/>
  <c r="R887" i="5" s="1"/>
  <c r="R890" i="5"/>
  <c r="P904" i="5"/>
  <c r="Q919" i="5"/>
  <c r="R919" i="5" s="1"/>
  <c r="R922" i="5"/>
  <c r="P936" i="5"/>
  <c r="Q951" i="5"/>
  <c r="R951" i="5" s="1"/>
  <c r="R954" i="5"/>
  <c r="P968" i="5"/>
  <c r="Q983" i="5"/>
  <c r="R983" i="5" s="1"/>
  <c r="R986" i="5"/>
  <c r="P1000" i="5"/>
  <c r="Q1015" i="5"/>
  <c r="R1015" i="5" s="1"/>
  <c r="R1018" i="5"/>
  <c r="P1028" i="5"/>
  <c r="Q1028" i="5" s="1"/>
  <c r="R1038" i="5"/>
  <c r="P1045" i="5"/>
  <c r="P1062" i="5"/>
  <c r="Q1062" i="5" s="1"/>
  <c r="R1062" i="5" s="1"/>
  <c r="P1066" i="5"/>
  <c r="Q1066" i="5"/>
  <c r="R1066" i="5" s="1"/>
  <c r="P1070" i="5"/>
  <c r="Q1085" i="5"/>
  <c r="R1085" i="5" s="1"/>
  <c r="Q1092" i="5"/>
  <c r="R1092" i="5" s="1"/>
  <c r="P1099" i="5"/>
  <c r="Q1117" i="5"/>
  <c r="R1117" i="5"/>
  <c r="P1130" i="5"/>
  <c r="Q1130" i="5" s="1"/>
  <c r="P1142" i="5"/>
  <c r="Q1142" i="5" s="1"/>
  <c r="Q1149" i="5"/>
  <c r="R1149" i="5" s="1"/>
  <c r="P1182" i="5"/>
  <c r="Q1182" i="5" s="1"/>
  <c r="R1182" i="5"/>
  <c r="P1200" i="5"/>
  <c r="P1230" i="5"/>
  <c r="Q1230" i="5" s="1"/>
  <c r="P1249" i="5"/>
  <c r="Q1249" i="5"/>
  <c r="P1264" i="5"/>
  <c r="P1278" i="5"/>
  <c r="Q1278" i="5" s="1"/>
  <c r="Q1291" i="5"/>
  <c r="P1291" i="5"/>
  <c r="P1327" i="5"/>
  <c r="R1327" i="5" s="1"/>
  <c r="Q1327" i="5"/>
  <c r="P1381" i="5"/>
  <c r="P1396" i="5"/>
  <c r="R1405" i="5"/>
  <c r="P1409" i="5"/>
  <c r="Q1431" i="5"/>
  <c r="P1431" i="5"/>
  <c r="P1469" i="5"/>
  <c r="Q1469" i="5" s="1"/>
  <c r="R1469" i="5" s="1"/>
  <c r="R1526" i="5"/>
  <c r="P1682" i="5"/>
  <c r="Q1682" i="5" s="1"/>
  <c r="R1682" i="5" s="1"/>
  <c r="P1686" i="5"/>
  <c r="R1686" i="5" s="1"/>
  <c r="Q1686" i="5"/>
  <c r="P1936" i="5"/>
  <c r="Q725" i="5"/>
  <c r="R725" i="5" s="1"/>
  <c r="Q742" i="5"/>
  <c r="R742" i="5" s="1"/>
  <c r="Q771" i="5"/>
  <c r="R771" i="5" s="1"/>
  <c r="Q779" i="5"/>
  <c r="R779" i="5" s="1"/>
  <c r="R787" i="5"/>
  <c r="Q787" i="5"/>
  <c r="Q795" i="5"/>
  <c r="R795" i="5" s="1"/>
  <c r="Q803" i="5"/>
  <c r="R803" i="5" s="1"/>
  <c r="R811" i="5"/>
  <c r="Q811" i="5"/>
  <c r="R819" i="5"/>
  <c r="Q819" i="5"/>
  <c r="Q827" i="5"/>
  <c r="R827" i="5" s="1"/>
  <c r="Q835" i="5"/>
  <c r="R835" i="5" s="1"/>
  <c r="R843" i="5"/>
  <c r="Q843" i="5"/>
  <c r="Q908" i="5"/>
  <c r="P908" i="5"/>
  <c r="R926" i="5"/>
  <c r="Q940" i="5"/>
  <c r="R940" i="5" s="1"/>
  <c r="P940" i="5"/>
  <c r="R958" i="5"/>
  <c r="P972" i="5"/>
  <c r="Q972" i="5" s="1"/>
  <c r="R972" i="5" s="1"/>
  <c r="Q987" i="5"/>
  <c r="R987" i="5" s="1"/>
  <c r="R990" i="5"/>
  <c r="P1004" i="5"/>
  <c r="Q1033" i="5"/>
  <c r="R1033" i="5" s="1"/>
  <c r="P1050" i="5"/>
  <c r="Q1050" i="5" s="1"/>
  <c r="P1144" i="5"/>
  <c r="P1147" i="5"/>
  <c r="P1177" i="5"/>
  <c r="P1184" i="5"/>
  <c r="Q1184" i="5" s="1"/>
  <c r="R1184" i="5" s="1"/>
  <c r="P1209" i="5"/>
  <c r="P1224" i="5"/>
  <c r="P1254" i="5"/>
  <c r="Q1254" i="5" s="1"/>
  <c r="P1286" i="5"/>
  <c r="Q1286" i="5" s="1"/>
  <c r="P1371" i="5"/>
  <c r="P1443" i="5"/>
  <c r="Q1443" i="5" s="1"/>
  <c r="P1503" i="5"/>
  <c r="Q1604" i="5"/>
  <c r="R1604" i="5" s="1"/>
  <c r="P1783" i="5"/>
  <c r="P1918" i="5"/>
  <c r="Q1918" i="5" s="1"/>
  <c r="R1918" i="5" s="1"/>
  <c r="Q710" i="5"/>
  <c r="R710" i="5" s="1"/>
  <c r="P710" i="5"/>
  <c r="P754" i="5"/>
  <c r="P769" i="5"/>
  <c r="R769" i="5" s="1"/>
  <c r="P774" i="5"/>
  <c r="P782" i="5"/>
  <c r="Q790" i="5"/>
  <c r="R790" i="5" s="1"/>
  <c r="P790" i="5"/>
  <c r="P798" i="5"/>
  <c r="Q806" i="5"/>
  <c r="P806" i="5"/>
  <c r="P814" i="5"/>
  <c r="Q814" i="5" s="1"/>
  <c r="R814" i="5" s="1"/>
  <c r="P822" i="5"/>
  <c r="R830" i="5"/>
  <c r="P830" i="5"/>
  <c r="Q830" i="5" s="1"/>
  <c r="P838" i="5"/>
  <c r="P846" i="5"/>
  <c r="P851" i="5"/>
  <c r="Q851" i="5" s="1"/>
  <c r="R851" i="5" s="1"/>
  <c r="P854" i="5"/>
  <c r="Q854" i="5" s="1"/>
  <c r="R854" i="5" s="1"/>
  <c r="Q866" i="5"/>
  <c r="P866" i="5"/>
  <c r="R866" i="5" s="1"/>
  <c r="Q870" i="5"/>
  <c r="R870" i="5" s="1"/>
  <c r="Q879" i="5"/>
  <c r="P888" i="5"/>
  <c r="P891" i="5"/>
  <c r="Q891" i="5" s="1"/>
  <c r="R891" i="5" s="1"/>
  <c r="P894" i="5"/>
  <c r="Q903" i="5"/>
  <c r="R908" i="5"/>
  <c r="P920" i="5"/>
  <c r="P923" i="5"/>
  <c r="Q935" i="5"/>
  <c r="R938" i="5"/>
  <c r="P952" i="5"/>
  <c r="Q967" i="5"/>
  <c r="P984" i="5"/>
  <c r="Q999" i="5"/>
  <c r="P1016" i="5"/>
  <c r="Q1019" i="5"/>
  <c r="R1019" i="5" s="1"/>
  <c r="Q1021" i="5"/>
  <c r="P1021" i="5"/>
  <c r="P1030" i="5"/>
  <c r="Q1037" i="5"/>
  <c r="P1037" i="5"/>
  <c r="R1037" i="5" s="1"/>
  <c r="Q1047" i="5"/>
  <c r="R1047" i="5" s="1"/>
  <c r="P1057" i="5"/>
  <c r="P1060" i="5"/>
  <c r="Q1060" i="5" s="1"/>
  <c r="P1064" i="5"/>
  <c r="P1068" i="5"/>
  <c r="Q1068" i="5" s="1"/>
  <c r="R1068" i="5" s="1"/>
  <c r="P1072" i="5"/>
  <c r="Q1072" i="5" s="1"/>
  <c r="Q1076" i="5"/>
  <c r="R1076" i="5" s="1"/>
  <c r="P1083" i="5"/>
  <c r="Q1101" i="5"/>
  <c r="R1101" i="5" s="1"/>
  <c r="Q1108" i="5"/>
  <c r="R1108" i="5" s="1"/>
  <c r="P1115" i="5"/>
  <c r="P1153" i="5"/>
  <c r="P1156" i="5"/>
  <c r="P1166" i="5"/>
  <c r="Q1166" i="5" s="1"/>
  <c r="P1198" i="5"/>
  <c r="P1217" i="5"/>
  <c r="R1217" i="5" s="1"/>
  <c r="Q1217" i="5"/>
  <c r="Q1232" i="5"/>
  <c r="P1232" i="5"/>
  <c r="R1232" i="5" s="1"/>
  <c r="P1262" i="5"/>
  <c r="P1325" i="5"/>
  <c r="Q1325" i="5" s="1"/>
  <c r="P1339" i="5"/>
  <c r="R1339" i="5"/>
  <c r="Q1339" i="5"/>
  <c r="P1369" i="5"/>
  <c r="Q1369" i="5" s="1"/>
  <c r="R1369" i="5" s="1"/>
  <c r="P1372" i="5"/>
  <c r="Q1372" i="5" s="1"/>
  <c r="R1372" i="5" s="1"/>
  <c r="P1383" i="5"/>
  <c r="Q1440" i="5"/>
  <c r="P1487" i="5"/>
  <c r="Q1487" i="5" s="1"/>
  <c r="P1555" i="5"/>
  <c r="P1585" i="5"/>
  <c r="P1601" i="5"/>
  <c r="Q1601" i="5" s="1"/>
  <c r="Q1707" i="5"/>
  <c r="P1707" i="5"/>
  <c r="R1707" i="5" s="1"/>
  <c r="P1754" i="5"/>
  <c r="Q1754" i="5" s="1"/>
  <c r="P1847" i="5"/>
  <c r="R1861" i="5"/>
  <c r="P476" i="5"/>
  <c r="Q476" i="5" s="1"/>
  <c r="P487" i="5"/>
  <c r="P498" i="5"/>
  <c r="Q498" i="5" s="1"/>
  <c r="P501" i="5"/>
  <c r="Q501" i="5" s="1"/>
  <c r="P654" i="5"/>
  <c r="P658" i="5"/>
  <c r="P662" i="5"/>
  <c r="P666" i="5"/>
  <c r="Q666" i="5" s="1"/>
  <c r="P670" i="5"/>
  <c r="Q670" i="5" s="1"/>
  <c r="P674" i="5"/>
  <c r="P678" i="5"/>
  <c r="P682" i="5"/>
  <c r="P686" i="5"/>
  <c r="P690" i="5"/>
  <c r="P693" i="5"/>
  <c r="P695" i="5"/>
  <c r="P697" i="5"/>
  <c r="Q697" i="5" s="1"/>
  <c r="R697" i="5" s="1"/>
  <c r="P699" i="5"/>
  <c r="R699" i="5" s="1"/>
  <c r="Q701" i="5"/>
  <c r="R701" i="5" s="1"/>
  <c r="Q716" i="5"/>
  <c r="P720" i="5"/>
  <c r="P731" i="5"/>
  <c r="Q744" i="5"/>
  <c r="P746" i="5"/>
  <c r="Q752" i="5"/>
  <c r="R756" i="5"/>
  <c r="P765" i="5"/>
  <c r="P767" i="5"/>
  <c r="Q767" i="5" s="1"/>
  <c r="Q769" i="5"/>
  <c r="P777" i="5"/>
  <c r="P785" i="5"/>
  <c r="P793" i="5"/>
  <c r="P801" i="5"/>
  <c r="P809" i="5"/>
  <c r="P817" i="5"/>
  <c r="R817" i="5" s="1"/>
  <c r="P825" i="5"/>
  <c r="P833" i="5"/>
  <c r="P841" i="5"/>
  <c r="P849" i="5"/>
  <c r="P857" i="5"/>
  <c r="R876" i="5"/>
  <c r="R879" i="5"/>
  <c r="P897" i="5"/>
  <c r="Q900" i="5"/>
  <c r="R900" i="5" s="1"/>
  <c r="P900" i="5"/>
  <c r="P929" i="5"/>
  <c r="P932" i="5"/>
  <c r="P961" i="5"/>
  <c r="Q961" i="5" s="1"/>
  <c r="R961" i="5" s="1"/>
  <c r="P964" i="5"/>
  <c r="Q964" i="5" s="1"/>
  <c r="R964" i="5" s="1"/>
  <c r="Q979" i="5"/>
  <c r="Q993" i="5"/>
  <c r="P993" i="5"/>
  <c r="R993" i="5" s="1"/>
  <c r="P996" i="5"/>
  <c r="Q996" i="5" s="1"/>
  <c r="R996" i="5" s="1"/>
  <c r="R1014" i="5"/>
  <c r="P1027" i="5"/>
  <c r="P1034" i="5"/>
  <c r="R1034" i="5" s="1"/>
  <c r="P1080" i="5"/>
  <c r="Q1080" i="5" s="1"/>
  <c r="R1080" i="5" s="1"/>
  <c r="R1112" i="5"/>
  <c r="Q1112" i="5"/>
  <c r="P1112" i="5"/>
  <c r="P1160" i="5"/>
  <c r="P1185" i="5"/>
  <c r="P1192" i="5"/>
  <c r="P1206" i="5"/>
  <c r="R1206" i="5"/>
  <c r="P1225" i="5"/>
  <c r="R1225" i="5" s="1"/>
  <c r="Q1225" i="5"/>
  <c r="P1240" i="5"/>
  <c r="P1270" i="5"/>
  <c r="P1294" i="5"/>
  <c r="Q1294" i="5" s="1"/>
  <c r="P1310" i="5"/>
  <c r="Q1310" i="5" s="1"/>
  <c r="R1310" i="5" s="1"/>
  <c r="P1344" i="5"/>
  <c r="P1387" i="5"/>
  <c r="Q1387" i="5" s="1"/>
  <c r="R1387" i="5" s="1"/>
  <c r="Q1407" i="5"/>
  <c r="P1407" i="5"/>
  <c r="R1407" i="5" s="1"/>
  <c r="P1475" i="5"/>
  <c r="Q1475" i="5" s="1"/>
  <c r="R1475" i="5"/>
  <c r="P1481" i="5"/>
  <c r="Q1481" i="5" s="1"/>
  <c r="R1481" i="5" s="1"/>
  <c r="P1519" i="5"/>
  <c r="Q1519" i="5" s="1"/>
  <c r="Q1576" i="5"/>
  <c r="P1576" i="5"/>
  <c r="R1576" i="5" s="1"/>
  <c r="P1597" i="5"/>
  <c r="Q1597" i="5" s="1"/>
  <c r="R1597" i="5" s="1"/>
  <c r="P1638" i="5"/>
  <c r="P1727" i="5"/>
  <c r="Q1727" i="5" s="1"/>
  <c r="R1727" i="5" s="1"/>
  <c r="P1872" i="5"/>
  <c r="Q695" i="5"/>
  <c r="Q699" i="5"/>
  <c r="Q705" i="5"/>
  <c r="R705" i="5" s="1"/>
  <c r="Q737" i="5"/>
  <c r="R737" i="5" s="1"/>
  <c r="R744" i="5"/>
  <c r="Q748" i="5"/>
  <c r="R748" i="5" s="1"/>
  <c r="R752" i="5"/>
  <c r="R759" i="5"/>
  <c r="P761" i="5"/>
  <c r="Q761" i="5" s="1"/>
  <c r="R761" i="5"/>
  <c r="P763" i="5"/>
  <c r="Q763" i="5" s="1"/>
  <c r="Q765" i="5"/>
  <c r="R765" i="5" s="1"/>
  <c r="Q777" i="5"/>
  <c r="R777" i="5" s="1"/>
  <c r="Q785" i="5"/>
  <c r="Q793" i="5"/>
  <c r="R793" i="5" s="1"/>
  <c r="Q809" i="5"/>
  <c r="R809" i="5" s="1"/>
  <c r="Q817" i="5"/>
  <c r="Q825" i="5"/>
  <c r="R825" i="5" s="1"/>
  <c r="Q841" i="5"/>
  <c r="R841" i="5" s="1"/>
  <c r="Q849" i="5"/>
  <c r="Q857" i="5"/>
  <c r="R857" i="5" s="1"/>
  <c r="Q861" i="5"/>
  <c r="R861" i="5" s="1"/>
  <c r="Q867" i="5"/>
  <c r="R867" i="5" s="1"/>
  <c r="Q873" i="5"/>
  <c r="R873" i="5" s="1"/>
  <c r="Q876" i="5"/>
  <c r="P883" i="5"/>
  <c r="P886" i="5"/>
  <c r="Q886" i="5" s="1"/>
  <c r="Q895" i="5"/>
  <c r="R895" i="5" s="1"/>
  <c r="R898" i="5"/>
  <c r="R903" i="5"/>
  <c r="Q906" i="5"/>
  <c r="R906" i="5" s="1"/>
  <c r="P912" i="5"/>
  <c r="P915" i="5"/>
  <c r="Q915" i="5" s="1"/>
  <c r="P918" i="5"/>
  <c r="Q918" i="5" s="1"/>
  <c r="Q927" i="5"/>
  <c r="R927" i="5" s="1"/>
  <c r="R930" i="5"/>
  <c r="R935" i="5"/>
  <c r="Q938" i="5"/>
  <c r="Q944" i="5"/>
  <c r="P944" i="5"/>
  <c r="P947" i="5"/>
  <c r="P950" i="5"/>
  <c r="Q950" i="5" s="1"/>
  <c r="Q959" i="5"/>
  <c r="R959" i="5" s="1"/>
  <c r="R962" i="5"/>
  <c r="R967" i="5"/>
  <c r="Q970" i="5"/>
  <c r="R970" i="5" s="1"/>
  <c r="Q976" i="5"/>
  <c r="P976" i="5"/>
  <c r="R976" i="5" s="1"/>
  <c r="P979" i="5"/>
  <c r="P982" i="5"/>
  <c r="Q982" i="5" s="1"/>
  <c r="Q991" i="5"/>
  <c r="R991" i="5" s="1"/>
  <c r="R994" i="5"/>
  <c r="R999" i="5"/>
  <c r="Q1002" i="5"/>
  <c r="R1002" i="5" s="1"/>
  <c r="P1008" i="5"/>
  <c r="P1011" i="5"/>
  <c r="Q1011" i="5" s="1"/>
  <c r="P1014" i="5"/>
  <c r="Q1014" i="5" s="1"/>
  <c r="P1022" i="5"/>
  <c r="Q1022" i="5" s="1"/>
  <c r="Q1027" i="5"/>
  <c r="R1027" i="5" s="1"/>
  <c r="Q1031" i="5"/>
  <c r="R1031" i="5" s="1"/>
  <c r="Q1034" i="5"/>
  <c r="Q1041" i="5"/>
  <c r="P1041" i="5"/>
  <c r="P1044" i="5"/>
  <c r="Q1044" i="5" s="1"/>
  <c r="P1051" i="5"/>
  <c r="Q1061" i="5"/>
  <c r="P1061" i="5"/>
  <c r="Q1065" i="5"/>
  <c r="P1065" i="5"/>
  <c r="P1069" i="5"/>
  <c r="P1073" i="5"/>
  <c r="P1094" i="5"/>
  <c r="Q1094" i="5" s="1"/>
  <c r="P1098" i="5"/>
  <c r="Q1098" i="5" s="1"/>
  <c r="P1105" i="5"/>
  <c r="Q1133" i="5"/>
  <c r="R1133" i="5"/>
  <c r="P1174" i="5"/>
  <c r="Q1174" i="5" s="1"/>
  <c r="Q1206" i="5"/>
  <c r="P1214" i="5"/>
  <c r="Q1214" i="5" s="1"/>
  <c r="P1233" i="5"/>
  <c r="Q1233" i="5"/>
  <c r="P1248" i="5"/>
  <c r="P1295" i="5"/>
  <c r="P1300" i="5"/>
  <c r="Q1300" i="5" s="1"/>
  <c r="R1300" i="5" s="1"/>
  <c r="P1318" i="5"/>
  <c r="P1348" i="5"/>
  <c r="P1437" i="5"/>
  <c r="P1532" i="5"/>
  <c r="Q1532" i="5" s="1"/>
  <c r="P1573" i="5"/>
  <c r="P1843" i="5"/>
  <c r="R865" i="5"/>
  <c r="R874" i="5"/>
  <c r="R877" i="5"/>
  <c r="Q1040" i="5"/>
  <c r="R1040" i="5" s="1"/>
  <c r="R1043" i="5"/>
  <c r="Q1056" i="5"/>
  <c r="R1056" i="5" s="1"/>
  <c r="R1059" i="5"/>
  <c r="P1087" i="5"/>
  <c r="Q1087" i="5" s="1"/>
  <c r="P1103" i="5"/>
  <c r="P1119" i="5"/>
  <c r="Q1119" i="5" s="1"/>
  <c r="R1119" i="5"/>
  <c r="P1135" i="5"/>
  <c r="Q1135" i="5" s="1"/>
  <c r="R1135" i="5" s="1"/>
  <c r="P1151" i="5"/>
  <c r="Q1151" i="5" s="1"/>
  <c r="P1163" i="5"/>
  <c r="P1171" i="5"/>
  <c r="Q1171" i="5" s="1"/>
  <c r="R1171" i="5"/>
  <c r="P1179" i="5"/>
  <c r="Q1179" i="5" s="1"/>
  <c r="P1187" i="5"/>
  <c r="Q1187" i="5" s="1"/>
  <c r="P1195" i="5"/>
  <c r="Q1195" i="5" s="1"/>
  <c r="R1195" i="5" s="1"/>
  <c r="R1197" i="5"/>
  <c r="P1203" i="5"/>
  <c r="R1205" i="5"/>
  <c r="R1211" i="5"/>
  <c r="P1211" i="5"/>
  <c r="Q1211" i="5" s="1"/>
  <c r="R1213" i="5"/>
  <c r="P1219" i="5"/>
  <c r="R1221" i="5"/>
  <c r="P1227" i="5"/>
  <c r="Q1227" i="5" s="1"/>
  <c r="R1227" i="5" s="1"/>
  <c r="R1229" i="5"/>
  <c r="P1235" i="5"/>
  <c r="R1237" i="5"/>
  <c r="P1243" i="5"/>
  <c r="Q1243" i="5" s="1"/>
  <c r="R1243" i="5" s="1"/>
  <c r="R1245" i="5"/>
  <c r="P1251" i="5"/>
  <c r="R1253" i="5"/>
  <c r="P1259" i="5"/>
  <c r="Q1259" i="5" s="1"/>
  <c r="R1259" i="5" s="1"/>
  <c r="R1261" i="5"/>
  <c r="P1267" i="5"/>
  <c r="R1269" i="5"/>
  <c r="R1272" i="5"/>
  <c r="R1275" i="5"/>
  <c r="Q1281" i="5"/>
  <c r="R1281" i="5" s="1"/>
  <c r="R1283" i="5"/>
  <c r="Q1283" i="5"/>
  <c r="P1288" i="5"/>
  <c r="P1297" i="5"/>
  <c r="Q1297" i="5" s="1"/>
  <c r="R1297" i="5" s="1"/>
  <c r="Q1312" i="5"/>
  <c r="R1312" i="5" s="1"/>
  <c r="P1324" i="5"/>
  <c r="Q1345" i="5"/>
  <c r="R1345" i="5" s="1"/>
  <c r="P1347" i="5"/>
  <c r="Q1347" i="5" s="1"/>
  <c r="Q1356" i="5"/>
  <c r="R1356" i="5" s="1"/>
  <c r="P1359" i="5"/>
  <c r="Q1359" i="5" s="1"/>
  <c r="R1359" i="5" s="1"/>
  <c r="P1380" i="5"/>
  <c r="Q1380" i="5" s="1"/>
  <c r="R1384" i="5"/>
  <c r="R1386" i="5"/>
  <c r="Q1397" i="5"/>
  <c r="R1397" i="5" s="1"/>
  <c r="Q1408" i="5"/>
  <c r="R1408" i="5" s="1"/>
  <c r="Q1420" i="5"/>
  <c r="R1420" i="5" s="1"/>
  <c r="P1423" i="5"/>
  <c r="Q1423" i="5" s="1"/>
  <c r="P1427" i="5"/>
  <c r="Q1430" i="5"/>
  <c r="R1430" i="5" s="1"/>
  <c r="P1436" i="5"/>
  <c r="Q1436" i="5" s="1"/>
  <c r="P1451" i="5"/>
  <c r="Q1460" i="5"/>
  <c r="R1460" i="5" s="1"/>
  <c r="R1466" i="5"/>
  <c r="P1473" i="5"/>
  <c r="Q1473" i="5" s="1"/>
  <c r="P1535" i="5"/>
  <c r="Q1535" i="5" s="1"/>
  <c r="P1711" i="5"/>
  <c r="Q1711" i="5" s="1"/>
  <c r="R1711" i="5" s="1"/>
  <c r="P1723" i="5"/>
  <c r="P1744" i="5"/>
  <c r="P1848" i="5"/>
  <c r="P1946" i="5"/>
  <c r="Q1946" i="5" s="1"/>
  <c r="R1975" i="5"/>
  <c r="R2035" i="5"/>
  <c r="P2035" i="5"/>
  <c r="Q2035" i="5" s="1"/>
  <c r="Q1104" i="5"/>
  <c r="Q1129" i="5"/>
  <c r="Q1136" i="5"/>
  <c r="R1136" i="5" s="1"/>
  <c r="Q1145" i="5"/>
  <c r="R1152" i="5"/>
  <c r="Q1152" i="5"/>
  <c r="P1164" i="5"/>
  <c r="P1172" i="5"/>
  <c r="R1180" i="5"/>
  <c r="Q1180" i="5"/>
  <c r="P1180" i="5"/>
  <c r="P1188" i="5"/>
  <c r="Q1196" i="5"/>
  <c r="R1196" i="5" s="1"/>
  <c r="R1204" i="5"/>
  <c r="Q1204" i="5"/>
  <c r="Q1212" i="5"/>
  <c r="R1212" i="5" s="1"/>
  <c r="Q1220" i="5"/>
  <c r="R1220" i="5" s="1"/>
  <c r="Q1228" i="5"/>
  <c r="R1228" i="5" s="1"/>
  <c r="R1236" i="5"/>
  <c r="Q1236" i="5"/>
  <c r="Q1244" i="5"/>
  <c r="R1244" i="5" s="1"/>
  <c r="Q1252" i="5"/>
  <c r="R1252" i="5" s="1"/>
  <c r="Q1260" i="5"/>
  <c r="R1260" i="5" s="1"/>
  <c r="R1268" i="5"/>
  <c r="Q1268" i="5"/>
  <c r="R1289" i="5"/>
  <c r="P1302" i="5"/>
  <c r="R1337" i="5"/>
  <c r="P1340" i="5"/>
  <c r="Q1340" i="5" s="1"/>
  <c r="Q1354" i="5"/>
  <c r="P1364" i="5"/>
  <c r="P1375" i="5"/>
  <c r="P1415" i="5"/>
  <c r="Q1415" i="5" s="1"/>
  <c r="Q1418" i="5"/>
  <c r="Q1428" i="5"/>
  <c r="R1428" i="5" s="1"/>
  <c r="R1434" i="5"/>
  <c r="P1441" i="5"/>
  <c r="Q1441" i="5" s="1"/>
  <c r="P1479" i="5"/>
  <c r="P1488" i="5"/>
  <c r="Q1494" i="5"/>
  <c r="P1500" i="5"/>
  <c r="Q1500" i="5" s="1"/>
  <c r="P1515" i="5"/>
  <c r="P1527" i="5"/>
  <c r="Q1527" i="5" s="1"/>
  <c r="P1533" i="5"/>
  <c r="Q1543" i="5"/>
  <c r="P1543" i="5"/>
  <c r="R1543" i="5" s="1"/>
  <c r="Q1552" i="5"/>
  <c r="Q1590" i="5"/>
  <c r="P1590" i="5"/>
  <c r="P1784" i="5"/>
  <c r="Q1882" i="5"/>
  <c r="P1882" i="5"/>
  <c r="P863" i="5"/>
  <c r="R863" i="5" s="1"/>
  <c r="P1039" i="5"/>
  <c r="R1039" i="5" s="1"/>
  <c r="P1055" i="5"/>
  <c r="R1055" i="5" s="1"/>
  <c r="Q1074" i="5"/>
  <c r="R1074" i="5" s="1"/>
  <c r="P1079" i="5"/>
  <c r="R1079" i="5" s="1"/>
  <c r="P1081" i="5"/>
  <c r="Q1081" i="5" s="1"/>
  <c r="R1081" i="5" s="1"/>
  <c r="P1088" i="5"/>
  <c r="Q1090" i="5"/>
  <c r="P1095" i="5"/>
  <c r="R1095" i="5" s="1"/>
  <c r="P1097" i="5"/>
  <c r="P1104" i="5"/>
  <c r="R1104" i="5" s="1"/>
  <c r="Q1106" i="5"/>
  <c r="P1111" i="5"/>
  <c r="P1113" i="5"/>
  <c r="Q1113" i="5" s="1"/>
  <c r="R1113" i="5" s="1"/>
  <c r="P1120" i="5"/>
  <c r="P1127" i="5"/>
  <c r="R1127" i="5"/>
  <c r="P1143" i="5"/>
  <c r="R1143" i="5" s="1"/>
  <c r="P1159" i="5"/>
  <c r="R1159" i="5" s="1"/>
  <c r="P1167" i="5"/>
  <c r="R1167" i="5" s="1"/>
  <c r="P1175" i="5"/>
  <c r="R1175" i="5"/>
  <c r="P1183" i="5"/>
  <c r="R1183" i="5" s="1"/>
  <c r="P1191" i="5"/>
  <c r="P1199" i="5"/>
  <c r="R1207" i="5"/>
  <c r="P1207" i="5"/>
  <c r="Q1207" i="5" s="1"/>
  <c r="P1215" i="5"/>
  <c r="P1223" i="5"/>
  <c r="Q1231" i="5"/>
  <c r="P1231" i="5"/>
  <c r="R1231" i="5" s="1"/>
  <c r="P1239" i="5"/>
  <c r="Q1247" i="5"/>
  <c r="P1247" i="5"/>
  <c r="R1247" i="5" s="1"/>
  <c r="P1255" i="5"/>
  <c r="P1263" i="5"/>
  <c r="P1271" i="5"/>
  <c r="Q1271" i="5" s="1"/>
  <c r="R1271" i="5" s="1"/>
  <c r="P1274" i="5"/>
  <c r="Q1274" i="5" s="1"/>
  <c r="Q1277" i="5"/>
  <c r="R1277" i="5" s="1"/>
  <c r="P1299" i="5"/>
  <c r="P1316" i="5"/>
  <c r="Q1316" i="5" s="1"/>
  <c r="P1322" i="5"/>
  <c r="Q1322" i="5" s="1"/>
  <c r="P1329" i="5"/>
  <c r="Q1329" i="5" s="1"/>
  <c r="R1329" i="5" s="1"/>
  <c r="Q1332" i="5"/>
  <c r="R1332" i="5" s="1"/>
  <c r="P1343" i="5"/>
  <c r="Q1343" i="5" s="1"/>
  <c r="Q1349" i="5"/>
  <c r="R1349" i="5" s="1"/>
  <c r="R1352" i="5"/>
  <c r="R1354" i="5"/>
  <c r="Q1365" i="5"/>
  <c r="R1365" i="5" s="1"/>
  <c r="R1376" i="5"/>
  <c r="Q1376" i="5"/>
  <c r="Q1388" i="5"/>
  <c r="R1388" i="5" s="1"/>
  <c r="P1391" i="5"/>
  <c r="Q1391" i="5" s="1"/>
  <c r="P1412" i="5"/>
  <c r="Q1412" i="5" s="1"/>
  <c r="R1416" i="5"/>
  <c r="R1418" i="5"/>
  <c r="P1455" i="5"/>
  <c r="Q1455" i="5" s="1"/>
  <c r="P1471" i="5"/>
  <c r="Q1471" i="5" s="1"/>
  <c r="R1494" i="5"/>
  <c r="Q1504" i="5"/>
  <c r="P1507" i="5"/>
  <c r="Q1507" i="5" s="1"/>
  <c r="R1507" i="5" s="1"/>
  <c r="Q1524" i="5"/>
  <c r="R1524" i="5" s="1"/>
  <c r="P1537" i="5"/>
  <c r="P1559" i="5"/>
  <c r="Q1568" i="5"/>
  <c r="P1571" i="5"/>
  <c r="Q1650" i="5"/>
  <c r="R1650" i="5" s="1"/>
  <c r="P1658" i="5"/>
  <c r="P1675" i="5"/>
  <c r="P1679" i="5"/>
  <c r="P1698" i="5"/>
  <c r="P1702" i="5"/>
  <c r="Q1702" i="5" s="1"/>
  <c r="R1702" i="5" s="1"/>
  <c r="P1741" i="5"/>
  <c r="Q1741" i="5" s="1"/>
  <c r="R1741" i="5" s="1"/>
  <c r="P1779" i="5"/>
  <c r="P1854" i="5"/>
  <c r="Q1854" i="5" s="1"/>
  <c r="Q1911" i="5"/>
  <c r="P1911" i="5"/>
  <c r="R1911" i="5" s="1"/>
  <c r="P1957" i="5"/>
  <c r="Q1957" i="5" s="1"/>
  <c r="P1986" i="5"/>
  <c r="Q1986" i="5" s="1"/>
  <c r="P860" i="5"/>
  <c r="Q863" i="5"/>
  <c r="P868" i="5"/>
  <c r="Q868" i="5" s="1"/>
  <c r="P880" i="5"/>
  <c r="Q880" i="5" s="1"/>
  <c r="P1020" i="5"/>
  <c r="P1024" i="5"/>
  <c r="Q1024" i="5" s="1"/>
  <c r="P1032" i="5"/>
  <c r="Q1032" i="5" s="1"/>
  <c r="R1032" i="5" s="1"/>
  <c r="Q1039" i="5"/>
  <c r="P1048" i="5"/>
  <c r="Q1055" i="5"/>
  <c r="Q1079" i="5"/>
  <c r="R1090" i="5"/>
  <c r="Q1095" i="5"/>
  <c r="R1106" i="5"/>
  <c r="Q1111" i="5"/>
  <c r="R1122" i="5"/>
  <c r="Q1127" i="5"/>
  <c r="R1129" i="5"/>
  <c r="R1138" i="5"/>
  <c r="Q1141" i="5"/>
  <c r="R1141" i="5" s="1"/>
  <c r="Q1143" i="5"/>
  <c r="R1145" i="5"/>
  <c r="Q1148" i="5"/>
  <c r="R1148" i="5" s="1"/>
  <c r="R1154" i="5"/>
  <c r="Q1157" i="5"/>
  <c r="R1157" i="5" s="1"/>
  <c r="Q1159" i="5"/>
  <c r="Q1167" i="5"/>
  <c r="Q1175" i="5"/>
  <c r="Q1183" i="5"/>
  <c r="Q1191" i="5"/>
  <c r="R1191" i="5" s="1"/>
  <c r="P1202" i="5"/>
  <c r="Q1202" i="5" s="1"/>
  <c r="R1202" i="5"/>
  <c r="P1210" i="5"/>
  <c r="Q1210" i="5" s="1"/>
  <c r="P1218" i="5"/>
  <c r="Q1218" i="5" s="1"/>
  <c r="P1226" i="5"/>
  <c r="Q1226" i="5" s="1"/>
  <c r="R1226" i="5" s="1"/>
  <c r="P1234" i="5"/>
  <c r="Q1234" i="5" s="1"/>
  <c r="R1234" i="5"/>
  <c r="P1242" i="5"/>
  <c r="Q1242" i="5" s="1"/>
  <c r="P1250" i="5"/>
  <c r="Q1250" i="5" s="1"/>
  <c r="P1258" i="5"/>
  <c r="Q1258" i="5" s="1"/>
  <c r="P1266" i="5"/>
  <c r="Q1266" i="5" s="1"/>
  <c r="R1266" i="5"/>
  <c r="Q1287" i="5"/>
  <c r="R1287" i="5" s="1"/>
  <c r="R1293" i="5"/>
  <c r="P1296" i="5"/>
  <c r="Q1296" i="5" s="1"/>
  <c r="P1355" i="5"/>
  <c r="Q1355" i="5" s="1"/>
  <c r="R1355" i="5" s="1"/>
  <c r="Q1367" i="5"/>
  <c r="R1367" i="5" s="1"/>
  <c r="P1367" i="5"/>
  <c r="Q1395" i="5"/>
  <c r="P1395" i="5"/>
  <c r="P1403" i="5"/>
  <c r="Q1403" i="5" s="1"/>
  <c r="R1406" i="5"/>
  <c r="P1419" i="5"/>
  <c r="Q1419" i="5" s="1"/>
  <c r="R1419" i="5" s="1"/>
  <c r="P1468" i="5"/>
  <c r="R1468" i="5" s="1"/>
  <c r="P1483" i="5"/>
  <c r="Q1483" i="5" s="1"/>
  <c r="R1483" i="5" s="1"/>
  <c r="P1495" i="5"/>
  <c r="P1501" i="5"/>
  <c r="R1501" i="5" s="1"/>
  <c r="Q1501" i="5"/>
  <c r="P1513" i="5"/>
  <c r="Q1513" i="5" s="1"/>
  <c r="R1513" i="5" s="1"/>
  <c r="P1541" i="5"/>
  <c r="Q1541" i="5"/>
  <c r="R1541" i="5" s="1"/>
  <c r="P1544" i="5"/>
  <c r="P1553" i="5"/>
  <c r="R1553" i="5" s="1"/>
  <c r="P1575" i="5"/>
  <c r="P1587" i="5"/>
  <c r="P1592" i="5"/>
  <c r="R1595" i="5"/>
  <c r="P1606" i="5"/>
  <c r="P1624" i="5"/>
  <c r="P1647" i="5"/>
  <c r="Q1647" i="5" s="1"/>
  <c r="R1647" i="5" s="1"/>
  <c r="P1659" i="5"/>
  <c r="Q1659" i="5" s="1"/>
  <c r="P1691" i="5"/>
  <c r="P1718" i="5"/>
  <c r="P1780" i="5"/>
  <c r="P1808" i="5"/>
  <c r="Q1808" i="5" s="1"/>
  <c r="R1808" i="5" s="1"/>
  <c r="P1912" i="5"/>
  <c r="Q1036" i="5"/>
  <c r="R1036" i="5" s="1"/>
  <c r="Q1052" i="5"/>
  <c r="R1052" i="5" s="1"/>
  <c r="R1063" i="5"/>
  <c r="R1067" i="5"/>
  <c r="R1071" i="5"/>
  <c r="P1075" i="5"/>
  <c r="Q1075" i="5" s="1"/>
  <c r="P1077" i="5"/>
  <c r="P1084" i="5"/>
  <c r="Q1086" i="5"/>
  <c r="R1086" i="5" s="1"/>
  <c r="P1091" i="5"/>
  <c r="Q1091" i="5" s="1"/>
  <c r="P1093" i="5"/>
  <c r="P1100" i="5"/>
  <c r="Q1102" i="5"/>
  <c r="R1102" i="5" s="1"/>
  <c r="P1107" i="5"/>
  <c r="P1109" i="5"/>
  <c r="Q1109" i="5" s="1"/>
  <c r="P1116" i="5"/>
  <c r="Q1118" i="5"/>
  <c r="R1118" i="5" s="1"/>
  <c r="P1123" i="5"/>
  <c r="Q1123" i="5" s="1"/>
  <c r="R1123" i="5"/>
  <c r="P1125" i="5"/>
  <c r="P1132" i="5"/>
  <c r="Q1132" i="5" s="1"/>
  <c r="P1139" i="5"/>
  <c r="Q1139" i="5" s="1"/>
  <c r="R1139" i="5"/>
  <c r="P1155" i="5"/>
  <c r="Q1155" i="5" s="1"/>
  <c r="R1155" i="5"/>
  <c r="Q1165" i="5"/>
  <c r="R1165" i="5" s="1"/>
  <c r="Q1173" i="5"/>
  <c r="R1173" i="5" s="1"/>
  <c r="Q1181" i="5"/>
  <c r="R1181" i="5" s="1"/>
  <c r="Q1189" i="5"/>
  <c r="R1189" i="5" s="1"/>
  <c r="Q1280" i="5"/>
  <c r="R1280" i="5" s="1"/>
  <c r="P1303" i="5"/>
  <c r="Q1303" i="5" s="1"/>
  <c r="R1303" i="5" s="1"/>
  <c r="P1306" i="5"/>
  <c r="Q1306" i="5" s="1"/>
  <c r="Q1309" i="5"/>
  <c r="R1309" i="5" s="1"/>
  <c r="R1317" i="5"/>
  <c r="Q1317" i="5"/>
  <c r="R1320" i="5"/>
  <c r="P1323" i="5"/>
  <c r="Q1323" i="5"/>
  <c r="Q1373" i="5"/>
  <c r="R1373" i="5" s="1"/>
  <c r="Q1377" i="5"/>
  <c r="R1377" i="5" s="1"/>
  <c r="R1395" i="5"/>
  <c r="Q1401" i="5"/>
  <c r="R1401" i="5" s="1"/>
  <c r="P1404" i="5"/>
  <c r="Q1404" i="5" s="1"/>
  <c r="R1413" i="5"/>
  <c r="P1413" i="5"/>
  <c r="Q1413" i="5" s="1"/>
  <c r="P1447" i="5"/>
  <c r="P1456" i="5"/>
  <c r="R1462" i="5"/>
  <c r="Q1468" i="5"/>
  <c r="Q1472" i="5"/>
  <c r="Q1492" i="5"/>
  <c r="R1492" i="5" s="1"/>
  <c r="P1505" i="5"/>
  <c r="Q1553" i="5"/>
  <c r="P1557" i="5"/>
  <c r="Q1557" i="5" s="1"/>
  <c r="Q1560" i="5"/>
  <c r="P1560" i="5"/>
  <c r="R1560" i="5" s="1"/>
  <c r="P1569" i="5"/>
  <c r="Q1569" i="5" s="1"/>
  <c r="P1595" i="5"/>
  <c r="Q1595" i="5" s="1"/>
  <c r="P1607" i="5"/>
  <c r="Q1620" i="5"/>
  <c r="R1627" i="5"/>
  <c r="P1663" i="5"/>
  <c r="Q1663" i="5" s="1"/>
  <c r="P1695" i="5"/>
  <c r="P1714" i="5"/>
  <c r="Q1714" i="5" s="1"/>
  <c r="R1714" i="5" s="1"/>
  <c r="P1818" i="5"/>
  <c r="Q1818" i="5" s="1"/>
  <c r="R1818" i="5" s="1"/>
  <c r="P1907" i="5"/>
  <c r="R1925" i="5"/>
  <c r="P1953" i="5"/>
  <c r="Q1953" i="5" s="1"/>
  <c r="Q1330" i="5"/>
  <c r="R1330" i="5" s="1"/>
  <c r="R1333" i="5"/>
  <c r="R1361" i="5"/>
  <c r="Q1382" i="5"/>
  <c r="R1382" i="5" s="1"/>
  <c r="R1393" i="5"/>
  <c r="Q1414" i="5"/>
  <c r="R1414" i="5" s="1"/>
  <c r="R1432" i="5"/>
  <c r="Q1434" i="5"/>
  <c r="R1438" i="5"/>
  <c r="R1453" i="5"/>
  <c r="R1464" i="5"/>
  <c r="Q1466" i="5"/>
  <c r="R1470" i="5"/>
  <c r="R1485" i="5"/>
  <c r="R1496" i="5"/>
  <c r="Q1498" i="5"/>
  <c r="R1498" i="5" s="1"/>
  <c r="R1502" i="5"/>
  <c r="R1517" i="5"/>
  <c r="R1528" i="5"/>
  <c r="Q1530" i="5"/>
  <c r="R1530" i="5" s="1"/>
  <c r="R1534" i="5"/>
  <c r="R1548" i="5"/>
  <c r="R1564" i="5"/>
  <c r="R1580" i="5"/>
  <c r="Q1643" i="5"/>
  <c r="R1643" i="5" s="1"/>
  <c r="P1649" i="5"/>
  <c r="Q1649" i="5" s="1"/>
  <c r="R1649" i="5" s="1"/>
  <c r="R1652" i="5"/>
  <c r="P1655" i="5"/>
  <c r="Q1655" i="5" s="1"/>
  <c r="R1662" i="5"/>
  <c r="Q1662" i="5"/>
  <c r="Q1765" i="5"/>
  <c r="R1765" i="5" s="1"/>
  <c r="Q1769" i="5"/>
  <c r="R1769" i="5" s="1"/>
  <c r="P1787" i="5"/>
  <c r="P1794" i="5"/>
  <c r="Q1794" i="5" s="1"/>
  <c r="Q1829" i="5"/>
  <c r="R1829" i="5" s="1"/>
  <c r="Q1833" i="5"/>
  <c r="R1833" i="5" s="1"/>
  <c r="P1851" i="5"/>
  <c r="Q1851" i="5" s="1"/>
  <c r="R1851" i="5" s="1"/>
  <c r="P1858" i="5"/>
  <c r="Q1858" i="5" s="1"/>
  <c r="Q1893" i="5"/>
  <c r="R1893" i="5" s="1"/>
  <c r="Q1897" i="5"/>
  <c r="R1897" i="5" s="1"/>
  <c r="P1915" i="5"/>
  <c r="P1922" i="5"/>
  <c r="Q1922" i="5" s="1"/>
  <c r="Q1334" i="5"/>
  <c r="R1334" i="5" s="1"/>
  <c r="Q1362" i="5"/>
  <c r="R1362" i="5" s="1"/>
  <c r="Q1394" i="5"/>
  <c r="R1394" i="5" s="1"/>
  <c r="R1426" i="5"/>
  <c r="R1452" i="5"/>
  <c r="Q1454" i="5"/>
  <c r="R1458" i="5"/>
  <c r="R1484" i="5"/>
  <c r="Q1486" i="5"/>
  <c r="R1490" i="5"/>
  <c r="R1516" i="5"/>
  <c r="Q1518" i="5"/>
  <c r="R1522" i="5"/>
  <c r="R1546" i="5"/>
  <c r="R1562" i="5"/>
  <c r="R1578" i="5"/>
  <c r="Q1627" i="5"/>
  <c r="P1633" i="5"/>
  <c r="Q1633" i="5" s="1"/>
  <c r="R1636" i="5"/>
  <c r="P1639" i="5"/>
  <c r="Q1660" i="5"/>
  <c r="R1660" i="5" s="1"/>
  <c r="P1667" i="5"/>
  <c r="R1673" i="5"/>
  <c r="P1673" i="5"/>
  <c r="Q1673" i="5" s="1"/>
  <c r="P1683" i="5"/>
  <c r="P1689" i="5"/>
  <c r="Q1689" i="5" s="1"/>
  <c r="R1699" i="5"/>
  <c r="P1699" i="5"/>
  <c r="Q1699" i="5" s="1"/>
  <c r="P1705" i="5"/>
  <c r="Q1705" i="5" s="1"/>
  <c r="P1715" i="5"/>
  <c r="P1721" i="5"/>
  <c r="Q1721" i="5" s="1"/>
  <c r="P1731" i="5"/>
  <c r="P1758" i="5"/>
  <c r="P1822" i="5"/>
  <c r="Q1822" i="5" s="1"/>
  <c r="R1822" i="5" s="1"/>
  <c r="P1886" i="5"/>
  <c r="P2003" i="5"/>
  <c r="Q2011" i="5"/>
  <c r="P2011" i="5"/>
  <c r="P1379" i="5"/>
  <c r="Q1411" i="5"/>
  <c r="P1411" i="5"/>
  <c r="P1435" i="5"/>
  <c r="Q1435" i="5" s="1"/>
  <c r="R1435" i="5" s="1"/>
  <c r="R1454" i="5"/>
  <c r="Q1467" i="5"/>
  <c r="R1467" i="5" s="1"/>
  <c r="P1467" i="5"/>
  <c r="R1486" i="5"/>
  <c r="P1499" i="5"/>
  <c r="Q1499" i="5" s="1"/>
  <c r="R1499" i="5" s="1"/>
  <c r="R1518" i="5"/>
  <c r="Q1531" i="5"/>
  <c r="R1531" i="5" s="1"/>
  <c r="P1531" i="5"/>
  <c r="P1551" i="5"/>
  <c r="Q1567" i="5"/>
  <c r="P1567" i="5"/>
  <c r="Q1583" i="5"/>
  <c r="P1583" i="5"/>
  <c r="R1583" i="5" s="1"/>
  <c r="P1591" i="5"/>
  <c r="Q1591" i="5" s="1"/>
  <c r="R1591" i="5" s="1"/>
  <c r="R1596" i="5"/>
  <c r="P1599" i="5"/>
  <c r="Q1599" i="5" s="1"/>
  <c r="P1608" i="5"/>
  <c r="Q1608" i="5" s="1"/>
  <c r="R1608" i="5" s="1"/>
  <c r="Q1680" i="5"/>
  <c r="P1680" i="5"/>
  <c r="R1684" i="5"/>
  <c r="Q1693" i="5"/>
  <c r="R1693" i="5" s="1"/>
  <c r="P1696" i="5"/>
  <c r="R1700" i="5"/>
  <c r="Q1709" i="5"/>
  <c r="R1709" i="5" s="1"/>
  <c r="P1712" i="5"/>
  <c r="R1716" i="5"/>
  <c r="Q1725" i="5"/>
  <c r="R1725" i="5" s="1"/>
  <c r="P1728" i="5"/>
  <c r="Q1732" i="5"/>
  <c r="R1732" i="5" s="1"/>
  <c r="P1735" i="5"/>
  <c r="P1738" i="5"/>
  <c r="Q1738" i="5" s="1"/>
  <c r="R1755" i="5"/>
  <c r="P1755" i="5"/>
  <c r="Q1755" i="5" s="1"/>
  <c r="P1762" i="5"/>
  <c r="Q1762" i="5" s="1"/>
  <c r="R1762" i="5" s="1"/>
  <c r="P1776" i="5"/>
  <c r="Q1797" i="5"/>
  <c r="R1797" i="5" s="1"/>
  <c r="Q1801" i="5"/>
  <c r="P1819" i="5"/>
  <c r="P1826" i="5"/>
  <c r="Q1826" i="5" s="1"/>
  <c r="R1826" i="5"/>
  <c r="P1840" i="5"/>
  <c r="Q1861" i="5"/>
  <c r="Q1865" i="5"/>
  <c r="P1883" i="5"/>
  <c r="Q1890" i="5"/>
  <c r="P1890" i="5"/>
  <c r="R1890" i="5" s="1"/>
  <c r="P1904" i="5"/>
  <c r="Q1925" i="5"/>
  <c r="Q1929" i="5"/>
  <c r="P1947" i="5"/>
  <c r="P1273" i="5"/>
  <c r="Q1273" i="5" s="1"/>
  <c r="P1276" i="5"/>
  <c r="Q1276" i="5" s="1"/>
  <c r="P1279" i="5"/>
  <c r="P1282" i="5"/>
  <c r="Q1282" i="5" s="1"/>
  <c r="Q1285" i="5"/>
  <c r="R1285" i="5" s="1"/>
  <c r="P1305" i="5"/>
  <c r="P1308" i="5"/>
  <c r="P1311" i="5"/>
  <c r="P1314" i="5"/>
  <c r="Q1314" i="5" s="1"/>
  <c r="R1314" i="5" s="1"/>
  <c r="Q1319" i="5"/>
  <c r="P1321" i="5"/>
  <c r="Q1321" i="5" s="1"/>
  <c r="P1336" i="5"/>
  <c r="R1336" i="5" s="1"/>
  <c r="Q1341" i="5"/>
  <c r="R1341" i="5" s="1"/>
  <c r="P1346" i="5"/>
  <c r="Q1346" i="5" s="1"/>
  <c r="R1346" i="5" s="1"/>
  <c r="Q1351" i="5"/>
  <c r="Q1353" i="5"/>
  <c r="R1353" i="5" s="1"/>
  <c r="P1357" i="5"/>
  <c r="Q1357" i="5" s="1"/>
  <c r="P1368" i="5"/>
  <c r="R1368" i="5" s="1"/>
  <c r="Q1370" i="5"/>
  <c r="R1370" i="5" s="1"/>
  <c r="Q1385" i="5"/>
  <c r="R1385" i="5" s="1"/>
  <c r="P1389" i="5"/>
  <c r="P1400" i="5"/>
  <c r="R1411" i="5"/>
  <c r="Q1417" i="5"/>
  <c r="R1417" i="5" s="1"/>
  <c r="P1421" i="5"/>
  <c r="Q1429" i="5"/>
  <c r="R1444" i="5"/>
  <c r="Q1446" i="5"/>
  <c r="P1448" i="5"/>
  <c r="R1450" i="5"/>
  <c r="Q1461" i="5"/>
  <c r="R1476" i="5"/>
  <c r="Q1478" i="5"/>
  <c r="P1480" i="5"/>
  <c r="R1480" i="5" s="1"/>
  <c r="R1482" i="5"/>
  <c r="Q1493" i="5"/>
  <c r="R1493" i="5" s="1"/>
  <c r="R1508" i="5"/>
  <c r="Q1510" i="5"/>
  <c r="P1512" i="5"/>
  <c r="R1514" i="5"/>
  <c r="Q1525" i="5"/>
  <c r="P1540" i="5"/>
  <c r="R1542" i="5"/>
  <c r="P1556" i="5"/>
  <c r="R1556" i="5" s="1"/>
  <c r="R1558" i="5"/>
  <c r="P1572" i="5"/>
  <c r="R1572" i="5" s="1"/>
  <c r="R1574" i="5"/>
  <c r="Q1588" i="5"/>
  <c r="R1588" i="5" s="1"/>
  <c r="P1613" i="5"/>
  <c r="Q1613" i="5" s="1"/>
  <c r="P1622" i="5"/>
  <c r="P1664" i="5"/>
  <c r="P1668" i="5"/>
  <c r="P1677" i="5"/>
  <c r="Q1677" i="5" s="1"/>
  <c r="P1747" i="5"/>
  <c r="Q1747" i="5" s="1"/>
  <c r="R1747" i="5" s="1"/>
  <c r="P1751" i="5"/>
  <c r="Q1751" i="5" s="1"/>
  <c r="R1751" i="5" s="1"/>
  <c r="R1801" i="5"/>
  <c r="P1811" i="5"/>
  <c r="Q1811" i="5" s="1"/>
  <c r="R1811" i="5" s="1"/>
  <c r="Q1815" i="5"/>
  <c r="P1815" i="5"/>
  <c r="R1815" i="5" s="1"/>
  <c r="R1865" i="5"/>
  <c r="Q1875" i="5"/>
  <c r="P1875" i="5"/>
  <c r="R1875" i="5" s="1"/>
  <c r="P1879" i="5"/>
  <c r="R1929" i="5"/>
  <c r="P1939" i="5"/>
  <c r="P1943" i="5"/>
  <c r="Q1985" i="5"/>
  <c r="P1989" i="5"/>
  <c r="Q1989" i="5" s="1"/>
  <c r="P2050" i="5"/>
  <c r="R1282" i="5"/>
  <c r="Q1290" i="5"/>
  <c r="R1290" i="5" s="1"/>
  <c r="R1319" i="5"/>
  <c r="P1326" i="5"/>
  <c r="Q1336" i="5"/>
  <c r="Q1338" i="5"/>
  <c r="R1338" i="5" s="1"/>
  <c r="R1351" i="5"/>
  <c r="Q1368" i="5"/>
  <c r="Q1374" i="5"/>
  <c r="R1374" i="5" s="1"/>
  <c r="Q1406" i="5"/>
  <c r="Q1425" i="5"/>
  <c r="R1425" i="5" s="1"/>
  <c r="R1429" i="5"/>
  <c r="R1440" i="5"/>
  <c r="Q1442" i="5"/>
  <c r="R1442" i="5" s="1"/>
  <c r="R1446" i="5"/>
  <c r="P1459" i="5"/>
  <c r="R1461" i="5"/>
  <c r="R1472" i="5"/>
  <c r="Q1474" i="5"/>
  <c r="R1474" i="5" s="1"/>
  <c r="R1478" i="5"/>
  <c r="Q1480" i="5"/>
  <c r="P1491" i="5"/>
  <c r="R1504" i="5"/>
  <c r="Q1506" i="5"/>
  <c r="R1506" i="5" s="1"/>
  <c r="R1510" i="5"/>
  <c r="Q1512" i="5"/>
  <c r="P1523" i="5"/>
  <c r="R1525" i="5"/>
  <c r="R1536" i="5"/>
  <c r="P1547" i="5"/>
  <c r="R1552" i="5"/>
  <c r="Q1556" i="5"/>
  <c r="Q1563" i="5"/>
  <c r="P1563" i="5"/>
  <c r="R1563" i="5" s="1"/>
  <c r="R1568" i="5"/>
  <c r="Q1572" i="5"/>
  <c r="P1579" i="5"/>
  <c r="Q1579" i="5" s="1"/>
  <c r="R1579" i="5" s="1"/>
  <c r="R1584" i="5"/>
  <c r="Q1611" i="5"/>
  <c r="R1611" i="5" s="1"/>
  <c r="P1617" i="5"/>
  <c r="Q1617" i="5" s="1"/>
  <c r="R1617" i="5" s="1"/>
  <c r="R1620" i="5"/>
  <c r="P1623" i="5"/>
  <c r="P1631" i="5"/>
  <c r="P1640" i="5"/>
  <c r="Q1645" i="5"/>
  <c r="R1645" i="5" s="1"/>
  <c r="Q1654" i="5"/>
  <c r="R1654" i="5" s="1"/>
  <c r="Q1668" i="5"/>
  <c r="Q1748" i="5"/>
  <c r="R1748" i="5" s="1"/>
  <c r="P1752" i="5"/>
  <c r="P1786" i="5"/>
  <c r="Q1812" i="5"/>
  <c r="R1812" i="5" s="1"/>
  <c r="Q1816" i="5"/>
  <c r="P1816" i="5"/>
  <c r="R1816" i="5" s="1"/>
  <c r="P1850" i="5"/>
  <c r="Q1876" i="5"/>
  <c r="R1876" i="5" s="1"/>
  <c r="Q1880" i="5"/>
  <c r="P1880" i="5"/>
  <c r="R1880" i="5" s="1"/>
  <c r="P1914" i="5"/>
  <c r="Q1940" i="5"/>
  <c r="R1940" i="5" s="1"/>
  <c r="Q1944" i="5"/>
  <c r="P1944" i="5"/>
  <c r="R1944" i="5" s="1"/>
  <c r="P1985" i="5"/>
  <c r="R1985" i="5" s="1"/>
  <c r="Q2024" i="5"/>
  <c r="P2024" i="5"/>
  <c r="P2007" i="5"/>
  <c r="P2078" i="5"/>
  <c r="R2078" i="5" s="1"/>
  <c r="Q2078" i="5"/>
  <c r="P2096" i="5"/>
  <c r="P2151" i="5"/>
  <c r="Q2169" i="5"/>
  <c r="P2169" i="5"/>
  <c r="P2364" i="5"/>
  <c r="Q1733" i="5"/>
  <c r="R1733" i="5" s="1"/>
  <c r="Q1736" i="5"/>
  <c r="R1736" i="5" s="1"/>
  <c r="Q1745" i="5"/>
  <c r="R1745" i="5" s="1"/>
  <c r="Q1756" i="5"/>
  <c r="R1756" i="5" s="1"/>
  <c r="P1759" i="5"/>
  <c r="Q1759" i="5" s="1"/>
  <c r="R1759" i="5" s="1"/>
  <c r="P1766" i="5"/>
  <c r="Q1777" i="5"/>
  <c r="R1777" i="5" s="1"/>
  <c r="Q1788" i="5"/>
  <c r="R1788" i="5" s="1"/>
  <c r="P1791" i="5"/>
  <c r="P1798" i="5"/>
  <c r="Q1809" i="5"/>
  <c r="R1809" i="5" s="1"/>
  <c r="Q1820" i="5"/>
  <c r="R1820" i="5" s="1"/>
  <c r="P1823" i="5"/>
  <c r="P1830" i="5"/>
  <c r="Q1841" i="5"/>
  <c r="R1841" i="5" s="1"/>
  <c r="Q1852" i="5"/>
  <c r="R1852" i="5" s="1"/>
  <c r="P1855" i="5"/>
  <c r="P1862" i="5"/>
  <c r="Q1873" i="5"/>
  <c r="R1873" i="5" s="1"/>
  <c r="Q1884" i="5"/>
  <c r="R1884" i="5" s="1"/>
  <c r="P1887" i="5"/>
  <c r="P1894" i="5"/>
  <c r="Q1905" i="5"/>
  <c r="R1905" i="5" s="1"/>
  <c r="Q1916" i="5"/>
  <c r="R1916" i="5" s="1"/>
  <c r="P1919" i="5"/>
  <c r="P1926" i="5"/>
  <c r="Q1937" i="5"/>
  <c r="R1937" i="5" s="1"/>
  <c r="P1948" i="5"/>
  <c r="Q1948" i="5" s="1"/>
  <c r="P1951" i="5"/>
  <c r="Q1951" i="5" s="1"/>
  <c r="P1954" i="5"/>
  <c r="Q1954" i="5" s="1"/>
  <c r="P1958" i="5"/>
  <c r="P1982" i="5"/>
  <c r="P2015" i="5"/>
  <c r="R2073" i="5"/>
  <c r="P2073" i="5"/>
  <c r="Q2073" i="5" s="1"/>
  <c r="P2110" i="5"/>
  <c r="P2128" i="5"/>
  <c r="Q2183" i="5"/>
  <c r="P2183" i="5"/>
  <c r="R2183" i="5" s="1"/>
  <c r="P2201" i="5"/>
  <c r="P2413" i="5"/>
  <c r="Q2413" i="5" s="1"/>
  <c r="R2413" i="5"/>
  <c r="Q1603" i="5"/>
  <c r="Q1619" i="5"/>
  <c r="Q1635" i="5"/>
  <c r="Q1651" i="5"/>
  <c r="Q1669" i="5"/>
  <c r="Q1671" i="5"/>
  <c r="P1671" i="5"/>
  <c r="R1671" i="5" s="1"/>
  <c r="Q1685" i="5"/>
  <c r="P1687" i="5"/>
  <c r="Q1701" i="5"/>
  <c r="R1701" i="5" s="1"/>
  <c r="P1703" i="5"/>
  <c r="Q1717" i="5"/>
  <c r="P1719" i="5"/>
  <c r="P1739" i="5"/>
  <c r="Q1749" i="5"/>
  <c r="R1749" i="5" s="1"/>
  <c r="R1760" i="5"/>
  <c r="Q1760" i="5"/>
  <c r="R1763" i="5"/>
  <c r="P1763" i="5"/>
  <c r="Q1763" i="5" s="1"/>
  <c r="P1770" i="5"/>
  <c r="Q1781" i="5"/>
  <c r="R1781" i="5" s="1"/>
  <c r="Q1792" i="5"/>
  <c r="R1792" i="5" s="1"/>
  <c r="P1795" i="5"/>
  <c r="Q1795" i="5" s="1"/>
  <c r="R1795" i="5" s="1"/>
  <c r="P1802" i="5"/>
  <c r="Q1813" i="5"/>
  <c r="R1813" i="5" s="1"/>
  <c r="Q1824" i="5"/>
  <c r="R1824" i="5" s="1"/>
  <c r="R1827" i="5"/>
  <c r="P1827" i="5"/>
  <c r="Q1827" i="5" s="1"/>
  <c r="P1834" i="5"/>
  <c r="Q1845" i="5"/>
  <c r="R1845" i="5" s="1"/>
  <c r="Q1856" i="5"/>
  <c r="R1856" i="5" s="1"/>
  <c r="P1859" i="5"/>
  <c r="Q1859" i="5" s="1"/>
  <c r="R1859" i="5" s="1"/>
  <c r="P1866" i="5"/>
  <c r="Q1877" i="5"/>
  <c r="R1877" i="5" s="1"/>
  <c r="Q1888" i="5"/>
  <c r="R1888" i="5" s="1"/>
  <c r="P1891" i="5"/>
  <c r="Q1891" i="5" s="1"/>
  <c r="R1891" i="5" s="1"/>
  <c r="P1898" i="5"/>
  <c r="Q1909" i="5"/>
  <c r="R1909" i="5" s="1"/>
  <c r="Q1920" i="5"/>
  <c r="R1920" i="5" s="1"/>
  <c r="P1923" i="5"/>
  <c r="Q1923" i="5" s="1"/>
  <c r="R1923" i="5" s="1"/>
  <c r="P1930" i="5"/>
  <c r="Q1941" i="5"/>
  <c r="R1941" i="5" s="1"/>
  <c r="Q1979" i="5"/>
  <c r="P1979" i="5"/>
  <c r="R1979" i="5" s="1"/>
  <c r="Q1983" i="5"/>
  <c r="R1983" i="5" s="1"/>
  <c r="P2021" i="5"/>
  <c r="Q2258" i="5"/>
  <c r="R2258" i="5" s="1"/>
  <c r="P2293" i="5"/>
  <c r="Q2293" i="5" s="1"/>
  <c r="P2307" i="5"/>
  <c r="P2325" i="5"/>
  <c r="Q2325" i="5" s="1"/>
  <c r="R2325" i="5" s="1"/>
  <c r="P2339" i="5"/>
  <c r="Q1637" i="5"/>
  <c r="Q1767" i="5"/>
  <c r="P1767" i="5"/>
  <c r="R1767" i="5" s="1"/>
  <c r="P1774" i="5"/>
  <c r="Q1774" i="5" s="1"/>
  <c r="R1774" i="5" s="1"/>
  <c r="P1799" i="5"/>
  <c r="P1806" i="5"/>
  <c r="Q1806" i="5" s="1"/>
  <c r="R1806" i="5" s="1"/>
  <c r="P1831" i="5"/>
  <c r="Q1838" i="5"/>
  <c r="R1838" i="5" s="1"/>
  <c r="P1838" i="5"/>
  <c r="P1863" i="5"/>
  <c r="P1870" i="5"/>
  <c r="P1895" i="5"/>
  <c r="P1902" i="5"/>
  <c r="Q1902" i="5" s="1"/>
  <c r="R1902" i="5" s="1"/>
  <c r="P1927" i="5"/>
  <c r="P1934" i="5"/>
  <c r="Q1934" i="5" s="1"/>
  <c r="R1934" i="5" s="1"/>
  <c r="P1955" i="5"/>
  <c r="P1962" i="5"/>
  <c r="P1965" i="5"/>
  <c r="Q1965" i="5" s="1"/>
  <c r="R1971" i="5"/>
  <c r="P1980" i="5"/>
  <c r="R1980" i="5" s="1"/>
  <c r="Q1991" i="5"/>
  <c r="P1991" i="5"/>
  <c r="P2087" i="5"/>
  <c r="Q2087" i="5" s="1"/>
  <c r="R2087" i="5" s="1"/>
  <c r="P2105" i="5"/>
  <c r="P2142" i="5"/>
  <c r="P2160" i="5"/>
  <c r="Q1582" i="5"/>
  <c r="R1582" i="5" s="1"/>
  <c r="Q1586" i="5"/>
  <c r="R1586" i="5" s="1"/>
  <c r="P1589" i="5"/>
  <c r="Q1596" i="5"/>
  <c r="P1598" i="5"/>
  <c r="R1603" i="5"/>
  <c r="P1605" i="5"/>
  <c r="Q1605" i="5" s="1"/>
  <c r="R1605" i="5" s="1"/>
  <c r="Q1612" i="5"/>
  <c r="R1612" i="5" s="1"/>
  <c r="P1614" i="5"/>
  <c r="R1619" i="5"/>
  <c r="P1621" i="5"/>
  <c r="Q1628" i="5"/>
  <c r="R1628" i="5" s="1"/>
  <c r="P1630" i="5"/>
  <c r="R1635" i="5"/>
  <c r="P1637" i="5"/>
  <c r="Q1644" i="5"/>
  <c r="R1644" i="5" s="1"/>
  <c r="P1646" i="5"/>
  <c r="R1651" i="5"/>
  <c r="P1653" i="5"/>
  <c r="P1657" i="5"/>
  <c r="Q1657" i="5" s="1"/>
  <c r="R1657" i="5" s="1"/>
  <c r="P1661" i="5"/>
  <c r="Q1661" i="5" s="1"/>
  <c r="R1661" i="5" s="1"/>
  <c r="P1665" i="5"/>
  <c r="Q1665" i="5" s="1"/>
  <c r="R1665" i="5" s="1"/>
  <c r="R1669" i="5"/>
  <c r="R1672" i="5"/>
  <c r="Q1676" i="5"/>
  <c r="R1676" i="5" s="1"/>
  <c r="R1678" i="5"/>
  <c r="Q1681" i="5"/>
  <c r="R1681" i="5" s="1"/>
  <c r="R1685" i="5"/>
  <c r="R1688" i="5"/>
  <c r="Q1692" i="5"/>
  <c r="R1692" i="5" s="1"/>
  <c r="R1694" i="5"/>
  <c r="Q1697" i="5"/>
  <c r="R1697" i="5" s="1"/>
  <c r="R1704" i="5"/>
  <c r="Q1708" i="5"/>
  <c r="R1708" i="5" s="1"/>
  <c r="R1710" i="5"/>
  <c r="Q1713" i="5"/>
  <c r="R1713" i="5" s="1"/>
  <c r="R1717" i="5"/>
  <c r="R1720" i="5"/>
  <c r="Q1724" i="5"/>
  <c r="R1724" i="5" s="1"/>
  <c r="R1726" i="5"/>
  <c r="Q1729" i="5"/>
  <c r="R1729" i="5" s="1"/>
  <c r="Q1737" i="5"/>
  <c r="R1737" i="5" s="1"/>
  <c r="Q1740" i="5"/>
  <c r="R1740" i="5" s="1"/>
  <c r="R1742" i="5"/>
  <c r="P1746" i="5"/>
  <c r="Q1757" i="5"/>
  <c r="R1757" i="5" s="1"/>
  <c r="P1764" i="5"/>
  <c r="R1768" i="5"/>
  <c r="Q1768" i="5"/>
  <c r="P1771" i="5"/>
  <c r="Q1771" i="5" s="1"/>
  <c r="R1771" i="5" s="1"/>
  <c r="Q1778" i="5"/>
  <c r="P1778" i="5"/>
  <c r="Q1789" i="5"/>
  <c r="R1789" i="5" s="1"/>
  <c r="P1796" i="5"/>
  <c r="R1800" i="5"/>
  <c r="Q1800" i="5"/>
  <c r="P1803" i="5"/>
  <c r="Q1810" i="5"/>
  <c r="P1810" i="5"/>
  <c r="Q1821" i="5"/>
  <c r="R1821" i="5" s="1"/>
  <c r="P1828" i="5"/>
  <c r="Q1832" i="5"/>
  <c r="R1832" i="5" s="1"/>
  <c r="P1835" i="5"/>
  <c r="Q1842" i="5"/>
  <c r="P1842" i="5"/>
  <c r="Q1853" i="5"/>
  <c r="R1853" i="5" s="1"/>
  <c r="P1860" i="5"/>
  <c r="R1864" i="5"/>
  <c r="Q1864" i="5"/>
  <c r="P1867" i="5"/>
  <c r="Q1867" i="5" s="1"/>
  <c r="R1867" i="5" s="1"/>
  <c r="Q1874" i="5"/>
  <c r="P1874" i="5"/>
  <c r="Q1885" i="5"/>
  <c r="R1885" i="5" s="1"/>
  <c r="P1892" i="5"/>
  <c r="R1896" i="5"/>
  <c r="Q1896" i="5"/>
  <c r="P1899" i="5"/>
  <c r="Q1906" i="5"/>
  <c r="P1906" i="5"/>
  <c r="Q1917" i="5"/>
  <c r="R1917" i="5" s="1"/>
  <c r="P1924" i="5"/>
  <c r="Q1924" i="5" s="1"/>
  <c r="R1924" i="5" s="1"/>
  <c r="R1928" i="5"/>
  <c r="Q1928" i="5"/>
  <c r="P1931" i="5"/>
  <c r="Q1938" i="5"/>
  <c r="P1938" i="5"/>
  <c r="Q1959" i="5"/>
  <c r="P1959" i="5"/>
  <c r="R1959" i="5" s="1"/>
  <c r="P1971" i="5"/>
  <c r="Q1971" i="5" s="1"/>
  <c r="P1974" i="5"/>
  <c r="Q1977" i="5"/>
  <c r="R1977" i="5" s="1"/>
  <c r="Q1980" i="5"/>
  <c r="Q1995" i="5"/>
  <c r="P1995" i="5"/>
  <c r="R1995" i="5" s="1"/>
  <c r="P2017" i="5"/>
  <c r="P2022" i="5"/>
  <c r="P2032" i="5"/>
  <c r="Q2032" i="5" s="1"/>
  <c r="Q2053" i="5"/>
  <c r="P2053" i="5"/>
  <c r="Q1593" i="5"/>
  <c r="R1593" i="5" s="1"/>
  <c r="Q1609" i="5"/>
  <c r="R1609" i="5" s="1"/>
  <c r="Q1625" i="5"/>
  <c r="R1625" i="5" s="1"/>
  <c r="R1637" i="5"/>
  <c r="Q1641" i="5"/>
  <c r="R1641" i="5" s="1"/>
  <c r="P1743" i="5"/>
  <c r="Q1750" i="5"/>
  <c r="P1750" i="5"/>
  <c r="Q1761" i="5"/>
  <c r="Q1772" i="5"/>
  <c r="R1772" i="5" s="1"/>
  <c r="P1775" i="5"/>
  <c r="P1782" i="5"/>
  <c r="Q1793" i="5"/>
  <c r="R1793" i="5" s="1"/>
  <c r="Q1804" i="5"/>
  <c r="R1804" i="5" s="1"/>
  <c r="P1807" i="5"/>
  <c r="P1814" i="5"/>
  <c r="Q1825" i="5"/>
  <c r="R1825" i="5" s="1"/>
  <c r="Q1836" i="5"/>
  <c r="R1836" i="5" s="1"/>
  <c r="P1839" i="5"/>
  <c r="P1846" i="5"/>
  <c r="Q1857" i="5"/>
  <c r="R1857" i="5" s="1"/>
  <c r="Q1868" i="5"/>
  <c r="R1868" i="5" s="1"/>
  <c r="P1871" i="5"/>
  <c r="P1878" i="5"/>
  <c r="Q1889" i="5"/>
  <c r="R1889" i="5" s="1"/>
  <c r="Q1900" i="5"/>
  <c r="R1900" i="5" s="1"/>
  <c r="P1903" i="5"/>
  <c r="P1910" i="5"/>
  <c r="Q1921" i="5"/>
  <c r="R1921" i="5" s="1"/>
  <c r="Q1932" i="5"/>
  <c r="R1932" i="5" s="1"/>
  <c r="P1935" i="5"/>
  <c r="P1942" i="5"/>
  <c r="P1956" i="5"/>
  <c r="Q1956" i="5" s="1"/>
  <c r="R1956" i="5" s="1"/>
  <c r="Q1960" i="5"/>
  <c r="R1960" i="5" s="1"/>
  <c r="Q1963" i="5"/>
  <c r="R1963" i="5" s="1"/>
  <c r="Q1966" i="5"/>
  <c r="R1966" i="5" s="1"/>
  <c r="P1999" i="5"/>
  <c r="P2018" i="5"/>
  <c r="Q2043" i="5"/>
  <c r="R2043" i="5" s="1"/>
  <c r="P2043" i="5"/>
  <c r="Q2064" i="5"/>
  <c r="P2064" i="5"/>
  <c r="R2064" i="5" s="1"/>
  <c r="P2119" i="5"/>
  <c r="P2137" i="5"/>
  <c r="Q2137" i="5" s="1"/>
  <c r="R2137" i="5" s="1"/>
  <c r="P2174" i="5"/>
  <c r="P2192" i="5"/>
  <c r="Q2192" i="5" s="1"/>
  <c r="R2192" i="5" s="1"/>
  <c r="P2250" i="5"/>
  <c r="P2377" i="5"/>
  <c r="R2377" i="5" s="1"/>
  <c r="Q2377" i="5"/>
  <c r="Q1968" i="5"/>
  <c r="R1968" i="5" s="1"/>
  <c r="Q1987" i="5"/>
  <c r="R1987" i="5" s="1"/>
  <c r="Q2025" i="5"/>
  <c r="R2025" i="5" s="1"/>
  <c r="P2025" i="5"/>
  <c r="P2036" i="5"/>
  <c r="R2047" i="5"/>
  <c r="Q2047" i="5"/>
  <c r="P2054" i="5"/>
  <c r="Q2054" i="5" s="1"/>
  <c r="P2057" i="5"/>
  <c r="Q2057" i="5" s="1"/>
  <c r="R2057" i="5" s="1"/>
  <c r="Q2069" i="5"/>
  <c r="P2069" i="5"/>
  <c r="R2069" i="5" s="1"/>
  <c r="P2074" i="5"/>
  <c r="Q2074" i="5" s="1"/>
  <c r="P2083" i="5"/>
  <c r="Q2083" i="5" s="1"/>
  <c r="R2083" i="5" s="1"/>
  <c r="Q2092" i="5"/>
  <c r="P2092" i="5"/>
  <c r="R2092" i="5" s="1"/>
  <c r="P2101" i="5"/>
  <c r="P2106" i="5"/>
  <c r="Q2106" i="5" s="1"/>
  <c r="Q2115" i="5"/>
  <c r="P2115" i="5"/>
  <c r="R2115" i="5" s="1"/>
  <c r="P2124" i="5"/>
  <c r="P2133" i="5"/>
  <c r="P2138" i="5"/>
  <c r="Q2138" i="5" s="1"/>
  <c r="P2147" i="5"/>
  <c r="P2156" i="5"/>
  <c r="P2165" i="5"/>
  <c r="Q2165" i="5" s="1"/>
  <c r="R2165" i="5" s="1"/>
  <c r="P2170" i="5"/>
  <c r="Q2170" i="5" s="1"/>
  <c r="R2170" i="5"/>
  <c r="P2179" i="5"/>
  <c r="P2188" i="5"/>
  <c r="Q2188" i="5" s="1"/>
  <c r="R2188" i="5" s="1"/>
  <c r="Q2197" i="5"/>
  <c r="P2197" i="5"/>
  <c r="R2197" i="5" s="1"/>
  <c r="P2202" i="5"/>
  <c r="Q2202" i="5" s="1"/>
  <c r="P2205" i="5"/>
  <c r="Q2205" i="5" s="1"/>
  <c r="R2205" i="5" s="1"/>
  <c r="Q2219" i="5"/>
  <c r="P2219" i="5"/>
  <c r="R2219" i="5" s="1"/>
  <c r="P2225" i="5"/>
  <c r="Q2235" i="5"/>
  <c r="R2235" i="5" s="1"/>
  <c r="R2266" i="5"/>
  <c r="Q2266" i="5"/>
  <c r="Q2274" i="5"/>
  <c r="R2274" i="5" s="1"/>
  <c r="P2286" i="5"/>
  <c r="Q2286" i="5" s="1"/>
  <c r="R2286" i="5" s="1"/>
  <c r="P2297" i="5"/>
  <c r="Q2297" i="5" s="1"/>
  <c r="R2297" i="5" s="1"/>
  <c r="P2311" i="5"/>
  <c r="R2311" i="5" s="1"/>
  <c r="Q2311" i="5"/>
  <c r="P2329" i="5"/>
  <c r="Q2329" i="5" s="1"/>
  <c r="P2348" i="5"/>
  <c r="Q2348" i="5" s="1"/>
  <c r="R2348" i="5" s="1"/>
  <c r="P2361" i="5"/>
  <c r="R2361" i="5"/>
  <c r="Q2361" i="5"/>
  <c r="Q2402" i="5"/>
  <c r="P2402" i="5"/>
  <c r="R2402" i="5" s="1"/>
  <c r="P2747" i="5"/>
  <c r="Q2780" i="5"/>
  <c r="P2780" i="5"/>
  <c r="R2780" i="5" s="1"/>
  <c r="Q2853" i="5"/>
  <c r="P2853" i="5"/>
  <c r="R2853" i="5" s="1"/>
  <c r="Q1984" i="5"/>
  <c r="P1993" i="5"/>
  <c r="Q1993" i="5" s="1"/>
  <c r="R1993" i="5" s="1"/>
  <c r="P1997" i="5"/>
  <c r="Q1997" i="5" s="1"/>
  <c r="P2001" i="5"/>
  <c r="Q2001" i="5" s="1"/>
  <c r="R2001" i="5" s="1"/>
  <c r="P2005" i="5"/>
  <c r="Q2005" i="5" s="1"/>
  <c r="R2005" i="5" s="1"/>
  <c r="P2009" i="5"/>
  <c r="Q2009" i="5" s="1"/>
  <c r="R2009" i="5" s="1"/>
  <c r="P2013" i="5"/>
  <c r="P2020" i="5"/>
  <c r="Q2020" i="5" s="1"/>
  <c r="R2020" i="5" s="1"/>
  <c r="P2026" i="5"/>
  <c r="P2029" i="5"/>
  <c r="P2040" i="5"/>
  <c r="Q2040" i="5" s="1"/>
  <c r="R2040" i="5" s="1"/>
  <c r="Q2051" i="5"/>
  <c r="P2058" i="5"/>
  <c r="R2058" i="5" s="1"/>
  <c r="Q2061" i="5"/>
  <c r="P2061" i="5"/>
  <c r="R2061" i="5" s="1"/>
  <c r="P2065" i="5"/>
  <c r="P2070" i="5"/>
  <c r="R2070" i="5" s="1"/>
  <c r="Q2079" i="5"/>
  <c r="P2079" i="5"/>
  <c r="R2079" i="5" s="1"/>
  <c r="P2088" i="5"/>
  <c r="P2097" i="5"/>
  <c r="P2102" i="5"/>
  <c r="Q2102" i="5" s="1"/>
  <c r="P2111" i="5"/>
  <c r="P2120" i="5"/>
  <c r="P2129" i="5"/>
  <c r="Q2129" i="5" s="1"/>
  <c r="R2129" i="5" s="1"/>
  <c r="P2134" i="5"/>
  <c r="R2134" i="5"/>
  <c r="P2143" i="5"/>
  <c r="P2152" i="5"/>
  <c r="Q2152" i="5" s="1"/>
  <c r="R2152" i="5" s="1"/>
  <c r="Q2161" i="5"/>
  <c r="P2161" i="5"/>
  <c r="R2161" i="5" s="1"/>
  <c r="P2166" i="5"/>
  <c r="R2166" i="5" s="1"/>
  <c r="P2175" i="5"/>
  <c r="Q2175" i="5" s="1"/>
  <c r="R2175" i="5" s="1"/>
  <c r="Q2184" i="5"/>
  <c r="P2184" i="5"/>
  <c r="R2184" i="5" s="1"/>
  <c r="P2193" i="5"/>
  <c r="P2198" i="5"/>
  <c r="R2198" i="5" s="1"/>
  <c r="P2206" i="5"/>
  <c r="R2206" i="5"/>
  <c r="P2209" i="5"/>
  <c r="Q2236" i="5"/>
  <c r="P2236" i="5"/>
  <c r="R2236" i="5" s="1"/>
  <c r="Q2251" i="5"/>
  <c r="R2251" i="5" s="1"/>
  <c r="R2290" i="5"/>
  <c r="Q2290" i="5"/>
  <c r="P2301" i="5"/>
  <c r="Q2301" i="5" s="1"/>
  <c r="P2315" i="5"/>
  <c r="Q2333" i="5"/>
  <c r="P2333" i="5"/>
  <c r="R2333" i="5" s="1"/>
  <c r="Q2341" i="5"/>
  <c r="Q2394" i="5"/>
  <c r="R2394" i="5" s="1"/>
  <c r="P2451" i="5"/>
  <c r="Q2451" i="5" s="1"/>
  <c r="P1964" i="5"/>
  <c r="P1967" i="5"/>
  <c r="P1970" i="5"/>
  <c r="P1973" i="5"/>
  <c r="Q1973" i="5" s="1"/>
  <c r="R1973" i="5" s="1"/>
  <c r="Q1976" i="5"/>
  <c r="R1976" i="5" s="1"/>
  <c r="P1984" i="5"/>
  <c r="R1984" i="5" s="1"/>
  <c r="P2023" i="5"/>
  <c r="R2023" i="5" s="1"/>
  <c r="P2030" i="5"/>
  <c r="Q2030" i="5" s="1"/>
  <c r="P2033" i="5"/>
  <c r="Q2033" i="5" s="1"/>
  <c r="R2033" i="5" s="1"/>
  <c r="Q2044" i="5"/>
  <c r="P2044" i="5"/>
  <c r="P2051" i="5"/>
  <c r="R2051" i="5" s="1"/>
  <c r="Q2055" i="5"/>
  <c r="R2055" i="5" s="1"/>
  <c r="Q2058" i="5"/>
  <c r="P2062" i="5"/>
  <c r="Q2062" i="5" s="1"/>
  <c r="R2062" i="5" s="1"/>
  <c r="P2066" i="5"/>
  <c r="Q2066" i="5" s="1"/>
  <c r="Q2070" i="5"/>
  <c r="Q2075" i="5"/>
  <c r="P2075" i="5"/>
  <c r="R2075" i="5" s="1"/>
  <c r="P2084" i="5"/>
  <c r="P2093" i="5"/>
  <c r="P2098" i="5"/>
  <c r="Q2098" i="5" s="1"/>
  <c r="Q2107" i="5"/>
  <c r="P2107" i="5"/>
  <c r="R2107" i="5" s="1"/>
  <c r="P2116" i="5"/>
  <c r="P2125" i="5"/>
  <c r="P2130" i="5"/>
  <c r="Q2130" i="5" s="1"/>
  <c r="Q2134" i="5"/>
  <c r="Q2139" i="5"/>
  <c r="P2139" i="5"/>
  <c r="R2139" i="5" s="1"/>
  <c r="P2148" i="5"/>
  <c r="P2157" i="5"/>
  <c r="P2162" i="5"/>
  <c r="Q2162" i="5" s="1"/>
  <c r="Q2166" i="5"/>
  <c r="Q2171" i="5"/>
  <c r="P2171" i="5"/>
  <c r="R2171" i="5" s="1"/>
  <c r="P2180" i="5"/>
  <c r="P2189" i="5"/>
  <c r="P2194" i="5"/>
  <c r="Q2194" i="5" s="1"/>
  <c r="Q2198" i="5"/>
  <c r="Q2203" i="5"/>
  <c r="P2203" i="5"/>
  <c r="R2203" i="5" s="1"/>
  <c r="Q2206" i="5"/>
  <c r="P2210" i="5"/>
  <c r="Q2210" i="5" s="1"/>
  <c r="R2210" i="5"/>
  <c r="P2213" i="5"/>
  <c r="P2223" i="5"/>
  <c r="Q2223" i="5" s="1"/>
  <c r="R2223" i="5" s="1"/>
  <c r="Q2229" i="5"/>
  <c r="P2229" i="5"/>
  <c r="R2229" i="5" s="1"/>
  <c r="P2252" i="5"/>
  <c r="Q2252" i="5" s="1"/>
  <c r="R2252" i="5" s="1"/>
  <c r="Q2267" i="5"/>
  <c r="R2267" i="5" s="1"/>
  <c r="P2282" i="5"/>
  <c r="P2305" i="5"/>
  <c r="Q2305" i="5" s="1"/>
  <c r="P2319" i="5"/>
  <c r="Q2319" i="5"/>
  <c r="R2319" i="5" s="1"/>
  <c r="Q2337" i="5"/>
  <c r="P2337" i="5"/>
  <c r="R2337" i="5" s="1"/>
  <c r="P2341" i="5"/>
  <c r="R2341" i="5" s="1"/>
  <c r="Q2355" i="5"/>
  <c r="Q2378" i="5"/>
  <c r="R2378" i="5" s="1"/>
  <c r="P2385" i="5"/>
  <c r="Q2385" i="5" s="1"/>
  <c r="R2385" i="5" s="1"/>
  <c r="P2399" i="5"/>
  <c r="P2411" i="5"/>
  <c r="P2422" i="5"/>
  <c r="Q2422" i="5" s="1"/>
  <c r="R2422" i="5" s="1"/>
  <c r="Q1949" i="5"/>
  <c r="R1949" i="5" s="1"/>
  <c r="Q1981" i="5"/>
  <c r="R1981" i="5" s="1"/>
  <c r="Q1988" i="5"/>
  <c r="R1988" i="5" s="1"/>
  <c r="Q2023" i="5"/>
  <c r="Q2027" i="5"/>
  <c r="R2027" i="5" s="1"/>
  <c r="P2034" i="5"/>
  <c r="Q2034" i="5" s="1"/>
  <c r="R2034" i="5"/>
  <c r="P2037" i="5"/>
  <c r="Q2037" i="5" s="1"/>
  <c r="R2037" i="5" s="1"/>
  <c r="Q2048" i="5"/>
  <c r="P2048" i="5"/>
  <c r="Q2059" i="5"/>
  <c r="R2059" i="5" s="1"/>
  <c r="P2071" i="5"/>
  <c r="Q2071" i="5" s="1"/>
  <c r="R2071" i="5" s="1"/>
  <c r="Q2080" i="5"/>
  <c r="P2080" i="5"/>
  <c r="R2080" i="5" s="1"/>
  <c r="P2089" i="5"/>
  <c r="P2094" i="5"/>
  <c r="Q2094" i="5" s="1"/>
  <c r="Q2103" i="5"/>
  <c r="P2103" i="5"/>
  <c r="R2103" i="5" s="1"/>
  <c r="P2112" i="5"/>
  <c r="R2121" i="5"/>
  <c r="Q2121" i="5"/>
  <c r="P2121" i="5"/>
  <c r="P2126" i="5"/>
  <c r="Q2126" i="5" s="1"/>
  <c r="P2135" i="5"/>
  <c r="R2144" i="5"/>
  <c r="Q2144" i="5"/>
  <c r="P2144" i="5"/>
  <c r="P2153" i="5"/>
  <c r="Q2153" i="5" s="1"/>
  <c r="R2153" i="5" s="1"/>
  <c r="P2158" i="5"/>
  <c r="Q2158" i="5" s="1"/>
  <c r="R2158" i="5"/>
  <c r="R2167" i="5"/>
  <c r="Q2167" i="5"/>
  <c r="P2167" i="5"/>
  <c r="P2176" i="5"/>
  <c r="Q2176" i="5" s="1"/>
  <c r="R2176" i="5" s="1"/>
  <c r="Q2185" i="5"/>
  <c r="P2185" i="5"/>
  <c r="R2185" i="5" s="1"/>
  <c r="P2190" i="5"/>
  <c r="Q2190" i="5" s="1"/>
  <c r="P2199" i="5"/>
  <c r="Q2199" i="5" s="1"/>
  <c r="R2199" i="5" s="1"/>
  <c r="Q2207" i="5"/>
  <c r="P2207" i="5"/>
  <c r="R2207" i="5" s="1"/>
  <c r="Q2241" i="5"/>
  <c r="R2241" i="5" s="1"/>
  <c r="Q2245" i="5"/>
  <c r="P2245" i="5"/>
  <c r="R2245" i="5" s="1"/>
  <c r="Q2268" i="5"/>
  <c r="R2268" i="5" s="1"/>
  <c r="P2268" i="5"/>
  <c r="Q2283" i="5"/>
  <c r="R2283" i="5" s="1"/>
  <c r="P2309" i="5"/>
  <c r="Q2309" i="5" s="1"/>
  <c r="P2323" i="5"/>
  <c r="Q2362" i="5"/>
  <c r="R2362" i="5" s="1"/>
  <c r="P2369" i="5"/>
  <c r="Q1969" i="5"/>
  <c r="R1969" i="5" s="1"/>
  <c r="Q1992" i="5"/>
  <c r="Q1996" i="5"/>
  <c r="R1996" i="5" s="1"/>
  <c r="Q2000" i="5"/>
  <c r="Q2004" i="5"/>
  <c r="R2004" i="5" s="1"/>
  <c r="Q2008" i="5"/>
  <c r="Q2012" i="5"/>
  <c r="R2012" i="5" s="1"/>
  <c r="P2016" i="5"/>
  <c r="R2031" i="5"/>
  <c r="Q2031" i="5"/>
  <c r="P2038" i="5"/>
  <c r="Q2038" i="5" s="1"/>
  <c r="P2041" i="5"/>
  <c r="Q2041" i="5" s="1"/>
  <c r="R2041" i="5" s="1"/>
  <c r="P2052" i="5"/>
  <c r="Q2063" i="5"/>
  <c r="R2063" i="5" s="1"/>
  <c r="Q2067" i="5"/>
  <c r="P2067" i="5"/>
  <c r="R2067" i="5" s="1"/>
  <c r="P2076" i="5"/>
  <c r="P2085" i="5"/>
  <c r="P2090" i="5"/>
  <c r="Q2090" i="5" s="1"/>
  <c r="P2099" i="5"/>
  <c r="P2108" i="5"/>
  <c r="P2117" i="5"/>
  <c r="Q2117" i="5" s="1"/>
  <c r="R2117" i="5" s="1"/>
  <c r="P2122" i="5"/>
  <c r="Q2122" i="5" s="1"/>
  <c r="R2122" i="5"/>
  <c r="P2131" i="5"/>
  <c r="P2140" i="5"/>
  <c r="Q2140" i="5" s="1"/>
  <c r="R2140" i="5" s="1"/>
  <c r="Q2149" i="5"/>
  <c r="P2149" i="5"/>
  <c r="R2149" i="5" s="1"/>
  <c r="P2154" i="5"/>
  <c r="R2154" i="5" s="1"/>
  <c r="P2163" i="5"/>
  <c r="Q2163" i="5" s="1"/>
  <c r="R2163" i="5" s="1"/>
  <c r="Q2172" i="5"/>
  <c r="P2172" i="5"/>
  <c r="R2172" i="5" s="1"/>
  <c r="P2181" i="5"/>
  <c r="P2186" i="5"/>
  <c r="R2186" i="5" s="1"/>
  <c r="Q2195" i="5"/>
  <c r="P2195" i="5"/>
  <c r="R2195" i="5" s="1"/>
  <c r="P2211" i="5"/>
  <c r="P2217" i="5"/>
  <c r="P2227" i="5"/>
  <c r="Q2227" i="5" s="1"/>
  <c r="R2227" i="5" s="1"/>
  <c r="Q2233" i="5"/>
  <c r="P2233" i="5"/>
  <c r="R2233" i="5" s="1"/>
  <c r="Q2261" i="5"/>
  <c r="P2261" i="5"/>
  <c r="R2261" i="5" s="1"/>
  <c r="Q2284" i="5"/>
  <c r="P2284" i="5"/>
  <c r="R2284" i="5" s="1"/>
  <c r="P2295" i="5"/>
  <c r="R2295" i="5"/>
  <c r="Q2295" i="5"/>
  <c r="P2313" i="5"/>
  <c r="Q2313" i="5" s="1"/>
  <c r="P2327" i="5"/>
  <c r="P2353" i="5"/>
  <c r="P2042" i="5"/>
  <c r="R2042" i="5" s="1"/>
  <c r="P2045" i="5"/>
  <c r="P2056" i="5"/>
  <c r="Q2056" i="5" s="1"/>
  <c r="R2056" i="5" s="1"/>
  <c r="Q2072" i="5"/>
  <c r="R2072" i="5" s="1"/>
  <c r="P2072" i="5"/>
  <c r="P2081" i="5"/>
  <c r="P2086" i="5"/>
  <c r="R2086" i="5" s="1"/>
  <c r="Q2095" i="5"/>
  <c r="R2095" i="5" s="1"/>
  <c r="P2095" i="5"/>
  <c r="P2104" i="5"/>
  <c r="P2113" i="5"/>
  <c r="P2118" i="5"/>
  <c r="Q2118" i="5" s="1"/>
  <c r="P2127" i="5"/>
  <c r="P2136" i="5"/>
  <c r="P2145" i="5"/>
  <c r="Q2145" i="5" s="1"/>
  <c r="R2145" i="5" s="1"/>
  <c r="P2150" i="5"/>
  <c r="R2150" i="5"/>
  <c r="Q2154" i="5"/>
  <c r="P2159" i="5"/>
  <c r="P2168" i="5"/>
  <c r="P2177" i="5"/>
  <c r="Q2177" i="5" s="1"/>
  <c r="R2177" i="5" s="1"/>
  <c r="P2182" i="5"/>
  <c r="R2182" i="5"/>
  <c r="Q2186" i="5"/>
  <c r="P2191" i="5"/>
  <c r="P2200" i="5"/>
  <c r="P2238" i="5"/>
  <c r="Q2238" i="5" s="1"/>
  <c r="R2238" i="5" s="1"/>
  <c r="P2257" i="5"/>
  <c r="Q2257" i="5" s="1"/>
  <c r="Q2273" i="5"/>
  <c r="P2277" i="5"/>
  <c r="Q2277" i="5" s="1"/>
  <c r="P2299" i="5"/>
  <c r="R2299" i="5" s="1"/>
  <c r="Q2299" i="5"/>
  <c r="P2317" i="5"/>
  <c r="Q2317" i="5" s="1"/>
  <c r="P2331" i="5"/>
  <c r="Q2346" i="5"/>
  <c r="P2346" i="5"/>
  <c r="R2346" i="5" s="1"/>
  <c r="P2396" i="5"/>
  <c r="Q2419" i="5"/>
  <c r="R2419" i="5" s="1"/>
  <c r="P2503" i="5"/>
  <c r="Q2503" i="5" s="1"/>
  <c r="Q1990" i="5"/>
  <c r="R1990" i="5" s="1"/>
  <c r="R1992" i="5"/>
  <c r="Q1994" i="5"/>
  <c r="R1994" i="5" s="1"/>
  <c r="Q1998" i="5"/>
  <c r="R1998" i="5" s="1"/>
  <c r="R2000" i="5"/>
  <c r="Q2002" i="5"/>
  <c r="R2002" i="5" s="1"/>
  <c r="Q2006" i="5"/>
  <c r="R2006" i="5" s="1"/>
  <c r="R2008" i="5"/>
  <c r="Q2010" i="5"/>
  <c r="R2010" i="5" s="1"/>
  <c r="Q2014" i="5"/>
  <c r="R2014" i="5" s="1"/>
  <c r="Q2028" i="5"/>
  <c r="P2028" i="5"/>
  <c r="Q2039" i="5"/>
  <c r="R2039" i="5" s="1"/>
  <c r="Q2042" i="5"/>
  <c r="P2046" i="5"/>
  <c r="Q2046" i="5" s="1"/>
  <c r="Q2049" i="5"/>
  <c r="P2049" i="5"/>
  <c r="R2049" i="5" s="1"/>
  <c r="P2060" i="5"/>
  <c r="P2068" i="5"/>
  <c r="P2077" i="5"/>
  <c r="Q2077" i="5" s="1"/>
  <c r="R2077" i="5" s="1"/>
  <c r="P2082" i="5"/>
  <c r="Q2082" i="5" s="1"/>
  <c r="R2082" i="5"/>
  <c r="Q2086" i="5"/>
  <c r="P2091" i="5"/>
  <c r="P2100" i="5"/>
  <c r="P2109" i="5"/>
  <c r="Q2109" i="5" s="1"/>
  <c r="R2109" i="5" s="1"/>
  <c r="P2114" i="5"/>
  <c r="Q2114" i="5" s="1"/>
  <c r="R2114" i="5"/>
  <c r="P2123" i="5"/>
  <c r="P2132" i="5"/>
  <c r="P2141" i="5"/>
  <c r="Q2141" i="5" s="1"/>
  <c r="R2141" i="5" s="1"/>
  <c r="P2146" i="5"/>
  <c r="Q2146" i="5" s="1"/>
  <c r="R2146" i="5"/>
  <c r="Q2150" i="5"/>
  <c r="P2155" i="5"/>
  <c r="P2164" i="5"/>
  <c r="P2173" i="5"/>
  <c r="Q2173" i="5" s="1"/>
  <c r="R2173" i="5" s="1"/>
  <c r="P2178" i="5"/>
  <c r="Q2178" i="5" s="1"/>
  <c r="R2178" i="5"/>
  <c r="Q2182" i="5"/>
  <c r="P2187" i="5"/>
  <c r="P2196" i="5"/>
  <c r="P2215" i="5"/>
  <c r="Q2215" i="5" s="1"/>
  <c r="R2215" i="5" s="1"/>
  <c r="Q2221" i="5"/>
  <c r="P2221" i="5"/>
  <c r="R2221" i="5" s="1"/>
  <c r="P2231" i="5"/>
  <c r="Q2242" i="5"/>
  <c r="R2242" i="5" s="1"/>
  <c r="Q2254" i="5"/>
  <c r="P2254" i="5"/>
  <c r="R2254" i="5" s="1"/>
  <c r="P2273" i="5"/>
  <c r="R2273" i="5" s="1"/>
  <c r="Q2289" i="5"/>
  <c r="R2289" i="5"/>
  <c r="P2303" i="5"/>
  <c r="Q2321" i="5"/>
  <c r="P2321" i="5"/>
  <c r="R2321" i="5" s="1"/>
  <c r="P2335" i="5"/>
  <c r="R2335" i="5"/>
  <c r="Q2335" i="5"/>
  <c r="P2380" i="5"/>
  <c r="P2393" i="5"/>
  <c r="P2496" i="5"/>
  <c r="Q2496" i="5" s="1"/>
  <c r="R2496" i="5" s="1"/>
  <c r="R2214" i="5"/>
  <c r="R2218" i="5"/>
  <c r="R2222" i="5"/>
  <c r="R2226" i="5"/>
  <c r="R2230" i="5"/>
  <c r="R2234" i="5"/>
  <c r="Q2243" i="5"/>
  <c r="R2243" i="5" s="1"/>
  <c r="Q2259" i="5"/>
  <c r="R2259" i="5" s="1"/>
  <c r="Q2275" i="5"/>
  <c r="R2275" i="5" s="1"/>
  <c r="Q2291" i="5"/>
  <c r="R2291" i="5" s="1"/>
  <c r="P2504" i="5"/>
  <c r="R2504" i="5" s="1"/>
  <c r="Q2504" i="5"/>
  <c r="P2508" i="5"/>
  <c r="R2551" i="5"/>
  <c r="P2551" i="5"/>
  <c r="Q2551" i="5"/>
  <c r="Q2612" i="5"/>
  <c r="P2612" i="5"/>
  <c r="R2612" i="5" s="1"/>
  <c r="Q2773" i="5"/>
  <c r="R2773" i="5" s="1"/>
  <c r="Q2240" i="5"/>
  <c r="R2240" i="5" s="1"/>
  <c r="Q2256" i="5"/>
  <c r="R2256" i="5" s="1"/>
  <c r="Q2272" i="5"/>
  <c r="R2272" i="5" s="1"/>
  <c r="Q2288" i="5"/>
  <c r="R2288" i="5" s="1"/>
  <c r="R2344" i="5"/>
  <c r="Q2344" i="5"/>
  <c r="P2344" i="5"/>
  <c r="P2349" i="5"/>
  <c r="Q2349" i="5" s="1"/>
  <c r="R2349" i="5"/>
  <c r="R2358" i="5"/>
  <c r="Q2360" i="5"/>
  <c r="P2360" i="5"/>
  <c r="R2360" i="5" s="1"/>
  <c r="P2365" i="5"/>
  <c r="Q2365" i="5" s="1"/>
  <c r="R2374" i="5"/>
  <c r="P2376" i="5"/>
  <c r="P2381" i="5"/>
  <c r="Q2381" i="5" s="1"/>
  <c r="R2381" i="5"/>
  <c r="R2390" i="5"/>
  <c r="P2392" i="5"/>
  <c r="P2397" i="5"/>
  <c r="P2400" i="5"/>
  <c r="Q2400" i="5" s="1"/>
  <c r="P2403" i="5"/>
  <c r="Q2403" i="5" s="1"/>
  <c r="P2408" i="5"/>
  <c r="Q2414" i="5"/>
  <c r="R2414" i="5" s="1"/>
  <c r="Q2423" i="5"/>
  <c r="R2423" i="5" s="1"/>
  <c r="P2462" i="5"/>
  <c r="P2466" i="5"/>
  <c r="Q2466" i="5" s="1"/>
  <c r="Q2265" i="5"/>
  <c r="P2409" i="5"/>
  <c r="Q2823" i="5"/>
  <c r="P2823" i="5"/>
  <c r="R2823" i="5" s="1"/>
  <c r="Q2244" i="5"/>
  <c r="R2244" i="5" s="1"/>
  <c r="P2249" i="5"/>
  <c r="Q2260" i="5"/>
  <c r="R2260" i="5" s="1"/>
  <c r="P2265" i="5"/>
  <c r="Q2276" i="5"/>
  <c r="R2276" i="5" s="1"/>
  <c r="P2281" i="5"/>
  <c r="Q2292" i="5"/>
  <c r="R2292" i="5" s="1"/>
  <c r="Q2296" i="5"/>
  <c r="R2296" i="5" s="1"/>
  <c r="R2300" i="5"/>
  <c r="Q2300" i="5"/>
  <c r="Q2304" i="5"/>
  <c r="R2304" i="5" s="1"/>
  <c r="Q2308" i="5"/>
  <c r="R2308" i="5" s="1"/>
  <c r="Q2312" i="5"/>
  <c r="R2312" i="5" s="1"/>
  <c r="R2316" i="5"/>
  <c r="Q2316" i="5"/>
  <c r="Q2320" i="5"/>
  <c r="R2320" i="5" s="1"/>
  <c r="Q2324" i="5"/>
  <c r="R2324" i="5" s="1"/>
  <c r="Q2328" i="5"/>
  <c r="R2328" i="5" s="1"/>
  <c r="R2332" i="5"/>
  <c r="Q2332" i="5"/>
  <c r="Q2336" i="5"/>
  <c r="R2336" i="5" s="1"/>
  <c r="P2340" i="5"/>
  <c r="Q2347" i="5"/>
  <c r="R2354" i="5"/>
  <c r="P2356" i="5"/>
  <c r="R2370" i="5"/>
  <c r="Q2372" i="5"/>
  <c r="P2372" i="5"/>
  <c r="R2372" i="5" s="1"/>
  <c r="R2386" i="5"/>
  <c r="P2388" i="5"/>
  <c r="Q2388" i="5" s="1"/>
  <c r="R2388" i="5" s="1"/>
  <c r="R2398" i="5"/>
  <c r="P2398" i="5"/>
  <c r="Q2398" i="5" s="1"/>
  <c r="Q2406" i="5"/>
  <c r="R2406" i="5" s="1"/>
  <c r="Q2409" i="5"/>
  <c r="R2409" i="5" s="1"/>
  <c r="P2415" i="5"/>
  <c r="R2420" i="5"/>
  <c r="P2426" i="5"/>
  <c r="P2453" i="5"/>
  <c r="Q2453" i="5" s="1"/>
  <c r="Q2596" i="5"/>
  <c r="P2596" i="5"/>
  <c r="R2596" i="5" s="1"/>
  <c r="P2811" i="5"/>
  <c r="Q2811" i="5" s="1"/>
  <c r="Q2237" i="5"/>
  <c r="Q2253" i="5"/>
  <c r="Q2269" i="5"/>
  <c r="Q2285" i="5"/>
  <c r="R2285" i="5" s="1"/>
  <c r="Q2345" i="5"/>
  <c r="R2345" i="5" s="1"/>
  <c r="Q2418" i="5"/>
  <c r="R2418" i="5" s="1"/>
  <c r="P2418" i="5"/>
  <c r="P2435" i="5"/>
  <c r="P2444" i="5"/>
  <c r="P2480" i="5"/>
  <c r="Q2480" i="5" s="1"/>
  <c r="R2480" i="5" s="1"/>
  <c r="Q2264" i="5"/>
  <c r="Q2352" i="5"/>
  <c r="P2352" i="5"/>
  <c r="R2352" i="5" s="1"/>
  <c r="P2357" i="5"/>
  <c r="R2357" i="5" s="1"/>
  <c r="Q2359" i="5"/>
  <c r="P2368" i="5"/>
  <c r="P2373" i="5"/>
  <c r="P2384" i="5"/>
  <c r="P2389" i="5"/>
  <c r="P2416" i="5"/>
  <c r="R2416" i="5" s="1"/>
  <c r="P2421" i="5"/>
  <c r="Q2421" i="5" s="1"/>
  <c r="R2421" i="5" s="1"/>
  <c r="R2424" i="5"/>
  <c r="P2430" i="5"/>
  <c r="P2439" i="5"/>
  <c r="P2528" i="5"/>
  <c r="Q2528" i="5" s="1"/>
  <c r="P2715" i="5"/>
  <c r="P2900" i="5"/>
  <c r="R2237" i="5"/>
  <c r="P2248" i="5"/>
  <c r="Q2248" i="5" s="1"/>
  <c r="R2253" i="5"/>
  <c r="P2264" i="5"/>
  <c r="R2269" i="5"/>
  <c r="P2280" i="5"/>
  <c r="Q2343" i="5"/>
  <c r="R2343" i="5" s="1"/>
  <c r="Q2350" i="5"/>
  <c r="R2350" i="5" s="1"/>
  <c r="Q2357" i="5"/>
  <c r="Q2366" i="5"/>
  <c r="R2366" i="5" s="1"/>
  <c r="Q2373" i="5"/>
  <c r="R2373" i="5" s="1"/>
  <c r="Q2382" i="5"/>
  <c r="R2382" i="5" s="1"/>
  <c r="Q2404" i="5"/>
  <c r="R2404" i="5" s="1"/>
  <c r="Q2407" i="5"/>
  <c r="R2407" i="5" s="1"/>
  <c r="Q2416" i="5"/>
  <c r="Q2424" i="5"/>
  <c r="Q2436" i="5"/>
  <c r="R2436" i="5" s="1"/>
  <c r="P2442" i="5"/>
  <c r="P2510" i="5"/>
  <c r="Q2580" i="5"/>
  <c r="P2580" i="5"/>
  <c r="R2580" i="5" s="1"/>
  <c r="P2731" i="5"/>
  <c r="P2797" i="5"/>
  <c r="Q2797" i="5" s="1"/>
  <c r="Q2428" i="5"/>
  <c r="R2428" i="5" s="1"/>
  <c r="R2433" i="5"/>
  <c r="Q2446" i="5"/>
  <c r="R2446" i="5" s="1"/>
  <c r="R2448" i="5"/>
  <c r="R2464" i="5"/>
  <c r="P2487" i="5"/>
  <c r="Q2487" i="5" s="1"/>
  <c r="R2492" i="5"/>
  <c r="P2492" i="5"/>
  <c r="Q2492" i="5" s="1"/>
  <c r="P2513" i="5"/>
  <c r="P2530" i="5"/>
  <c r="Q2530" i="5" s="1"/>
  <c r="P2535" i="5"/>
  <c r="Q2535" i="5" s="1"/>
  <c r="P2546" i="5"/>
  <c r="Q2546" i="5" s="1"/>
  <c r="P2560" i="5"/>
  <c r="Q2560" i="5" s="1"/>
  <c r="Q2569" i="5"/>
  <c r="R2569" i="5" s="1"/>
  <c r="P2590" i="5"/>
  <c r="Q2590" i="5"/>
  <c r="P2606" i="5"/>
  <c r="Q2606" i="5" s="1"/>
  <c r="Q2628" i="5"/>
  <c r="P2628" i="5"/>
  <c r="R2628" i="5" s="1"/>
  <c r="P2644" i="5"/>
  <c r="P2660" i="5"/>
  <c r="P2676" i="5"/>
  <c r="Q2676" i="5" s="1"/>
  <c r="R2676" i="5" s="1"/>
  <c r="Q2692" i="5"/>
  <c r="P2692" i="5"/>
  <c r="R2692" i="5" s="1"/>
  <c r="P2708" i="5"/>
  <c r="Q2712" i="5"/>
  <c r="R2712" i="5" s="1"/>
  <c r="Q2716" i="5"/>
  <c r="P2716" i="5"/>
  <c r="R2716" i="5" s="1"/>
  <c r="Q2725" i="5"/>
  <c r="R2725" i="5" s="1"/>
  <c r="P2732" i="5"/>
  <c r="Q2732" i="5" s="1"/>
  <c r="R2732" i="5" s="1"/>
  <c r="Q2741" i="5"/>
  <c r="R2741" i="5" s="1"/>
  <c r="P2748" i="5"/>
  <c r="R2757" i="5"/>
  <c r="Q2757" i="5"/>
  <c r="P2764" i="5"/>
  <c r="P2819" i="5"/>
  <c r="Q2819" i="5" s="1"/>
  <c r="R2836" i="5"/>
  <c r="P2967" i="5"/>
  <c r="Q2967" i="5" s="1"/>
  <c r="Q2450" i="5"/>
  <c r="P2458" i="5"/>
  <c r="R2458" i="5" s="1"/>
  <c r="R2471" i="5"/>
  <c r="P2471" i="5"/>
  <c r="P2476" i="5"/>
  <c r="R2476" i="5" s="1"/>
  <c r="P2497" i="5"/>
  <c r="Q2497" i="5" s="1"/>
  <c r="R2497" i="5" s="1"/>
  <c r="P2520" i="5"/>
  <c r="P2552" i="5"/>
  <c r="R2552" i="5" s="1"/>
  <c r="Q2552" i="5"/>
  <c r="P2572" i="5"/>
  <c r="P2584" i="5"/>
  <c r="Q2584" i="5" s="1"/>
  <c r="R2584" i="5" s="1"/>
  <c r="Q2600" i="5"/>
  <c r="R2600" i="5" s="1"/>
  <c r="P2600" i="5"/>
  <c r="P2616" i="5"/>
  <c r="P2632" i="5"/>
  <c r="P2648" i="5"/>
  <c r="Q2648" i="5" s="1"/>
  <c r="R2648" i="5" s="1"/>
  <c r="Q2664" i="5"/>
  <c r="P2664" i="5"/>
  <c r="R2664" i="5" s="1"/>
  <c r="P2680" i="5"/>
  <c r="P2696" i="5"/>
  <c r="P2771" i="5"/>
  <c r="Q2771" i="5" s="1"/>
  <c r="R2771" i="5" s="1"/>
  <c r="Q2794" i="5"/>
  <c r="P2794" i="5"/>
  <c r="R2794" i="5" s="1"/>
  <c r="P2829" i="5"/>
  <c r="Q2829" i="5" s="1"/>
  <c r="P2849" i="5"/>
  <c r="Q2849" i="5" s="1"/>
  <c r="P2863" i="5"/>
  <c r="Q2863" i="5" s="1"/>
  <c r="P3093" i="5"/>
  <c r="Q3093" i="5" s="1"/>
  <c r="R3093" i="5" s="1"/>
  <c r="P2347" i="5"/>
  <c r="P2351" i="5"/>
  <c r="Q2351" i="5" s="1"/>
  <c r="P2355" i="5"/>
  <c r="P2359" i="5"/>
  <c r="P2363" i="5"/>
  <c r="P2367" i="5"/>
  <c r="P2371" i="5"/>
  <c r="P2375" i="5"/>
  <c r="P2379" i="5"/>
  <c r="P2383" i="5"/>
  <c r="P2387" i="5"/>
  <c r="Q2387" i="5" s="1"/>
  <c r="P2391" i="5"/>
  <c r="P2395" i="5"/>
  <c r="Q2405" i="5"/>
  <c r="R2405" i="5" s="1"/>
  <c r="P2410" i="5"/>
  <c r="R2425" i="5"/>
  <c r="P2427" i="5"/>
  <c r="P2432" i="5"/>
  <c r="Q2432" i="5" s="1"/>
  <c r="Q2437" i="5"/>
  <c r="Q2448" i="5"/>
  <c r="P2450" i="5"/>
  <c r="R2450" i="5" s="1"/>
  <c r="P2452" i="5"/>
  <c r="Q2454" i="5"/>
  <c r="R2454" i="5" s="1"/>
  <c r="Q2456" i="5"/>
  <c r="Q2458" i="5"/>
  <c r="R2460" i="5"/>
  <c r="Q2471" i="5"/>
  <c r="Q2476" i="5"/>
  <c r="Q2478" i="5"/>
  <c r="R2478" i="5" s="1"/>
  <c r="P2481" i="5"/>
  <c r="R2494" i="5"/>
  <c r="P2516" i="5"/>
  <c r="Q2516" i="5" s="1"/>
  <c r="P2536" i="5"/>
  <c r="P2564" i="5"/>
  <c r="Q2564" i="5" s="1"/>
  <c r="P2566" i="5"/>
  <c r="P2578" i="5"/>
  <c r="Q2578" i="5"/>
  <c r="P2594" i="5"/>
  <c r="Q2594" i="5" s="1"/>
  <c r="P2610" i="5"/>
  <c r="Q2610" i="5"/>
  <c r="R2713" i="5"/>
  <c r="P2720" i="5"/>
  <c r="Q2720" i="5" s="1"/>
  <c r="P2723" i="5"/>
  <c r="Q2723" i="5" s="1"/>
  <c r="R2723" i="5" s="1"/>
  <c r="R2729" i="5"/>
  <c r="P2736" i="5"/>
  <c r="Q2736" i="5" s="1"/>
  <c r="Q2739" i="5"/>
  <c r="P2739" i="5"/>
  <c r="R2739" i="5" s="1"/>
  <c r="R2745" i="5"/>
  <c r="R2752" i="5"/>
  <c r="P2752" i="5"/>
  <c r="Q2752" i="5" s="1"/>
  <c r="P2755" i="5"/>
  <c r="R2761" i="5"/>
  <c r="P2768" i="5"/>
  <c r="Q2768" i="5" s="1"/>
  <c r="Q2785" i="5"/>
  <c r="P2785" i="5"/>
  <c r="R2785" i="5" s="1"/>
  <c r="P2799" i="5"/>
  <c r="Q2799" i="5" s="1"/>
  <c r="R2799" i="5" s="1"/>
  <c r="Q2820" i="5"/>
  <c r="R2820" i="5" s="1"/>
  <c r="Q2842" i="5"/>
  <c r="R2842" i="5" s="1"/>
  <c r="P2842" i="5"/>
  <c r="Q2908" i="5"/>
  <c r="R2908" i="5" s="1"/>
  <c r="P3017" i="5"/>
  <c r="Q2434" i="5"/>
  <c r="R2434" i="5" s="1"/>
  <c r="R2437" i="5"/>
  <c r="R2456" i="5"/>
  <c r="P2463" i="5"/>
  <c r="Q2463" i="5" s="1"/>
  <c r="Q2465" i="5"/>
  <c r="R2465" i="5" s="1"/>
  <c r="P2488" i="5"/>
  <c r="Q2488" i="5" s="1"/>
  <c r="R2488" i="5" s="1"/>
  <c r="P2500" i="5"/>
  <c r="Q2500" i="5" s="1"/>
  <c r="P2511" i="5"/>
  <c r="P2514" i="5"/>
  <c r="Q2514" i="5" s="1"/>
  <c r="P2518" i="5"/>
  <c r="Q2518" i="5" s="1"/>
  <c r="R2521" i="5"/>
  <c r="Q2521" i="5"/>
  <c r="P2544" i="5"/>
  <c r="Q2544" i="5" s="1"/>
  <c r="R2553" i="5"/>
  <c r="Q2553" i="5"/>
  <c r="P2588" i="5"/>
  <c r="P2604" i="5"/>
  <c r="P2617" i="5"/>
  <c r="Q2617" i="5" s="1"/>
  <c r="R2617" i="5" s="1"/>
  <c r="Q2626" i="5"/>
  <c r="R2626" i="5" s="1"/>
  <c r="P2633" i="5"/>
  <c r="R2642" i="5"/>
  <c r="Q2642" i="5"/>
  <c r="P2649" i="5"/>
  <c r="Q2658" i="5"/>
  <c r="R2658" i="5" s="1"/>
  <c r="Q2665" i="5"/>
  <c r="P2665" i="5"/>
  <c r="R2665" i="5" s="1"/>
  <c r="Q2674" i="5"/>
  <c r="R2674" i="5" s="1"/>
  <c r="P2681" i="5"/>
  <c r="Q2681" i="5" s="1"/>
  <c r="R2681" i="5" s="1"/>
  <c r="Q2690" i="5"/>
  <c r="R2690" i="5" s="1"/>
  <c r="P2697" i="5"/>
  <c r="R2706" i="5"/>
  <c r="Q2706" i="5"/>
  <c r="R2838" i="5"/>
  <c r="P2838" i="5"/>
  <c r="Q2838" i="5" s="1"/>
  <c r="R2874" i="5"/>
  <c r="P2887" i="5"/>
  <c r="Q2887" i="5" s="1"/>
  <c r="P2472" i="5"/>
  <c r="R2472" i="5" s="1"/>
  <c r="Q2472" i="5"/>
  <c r="P2484" i="5"/>
  <c r="Q2484" i="5" s="1"/>
  <c r="P2495" i="5"/>
  <c r="P2498" i="5"/>
  <c r="Q2498" i="5" s="1"/>
  <c r="P2502" i="5"/>
  <c r="Q2502" i="5" s="1"/>
  <c r="R2505" i="5"/>
  <c r="Q2505" i="5"/>
  <c r="R2537" i="5"/>
  <c r="Q2537" i="5"/>
  <c r="P2556" i="5"/>
  <c r="R2556" i="5" s="1"/>
  <c r="Q2556" i="5"/>
  <c r="P2567" i="5"/>
  <c r="Q2567" i="5" s="1"/>
  <c r="P2582" i="5"/>
  <c r="Q2582" i="5"/>
  <c r="P2598" i="5"/>
  <c r="Q2598" i="5"/>
  <c r="Q2775" i="5"/>
  <c r="P2775" i="5"/>
  <c r="R2775" i="5" s="1"/>
  <c r="P2817" i="5"/>
  <c r="Q2817" i="5" s="1"/>
  <c r="R2817" i="5" s="1"/>
  <c r="P2826" i="5"/>
  <c r="P2870" i="5"/>
  <c r="Q2870" i="5" s="1"/>
  <c r="P2904" i="5"/>
  <c r="Q2904" i="5" s="1"/>
  <c r="R2904" i="5" s="1"/>
  <c r="Q2992" i="5"/>
  <c r="P2992" i="5"/>
  <c r="R2992" i="5" s="1"/>
  <c r="P3000" i="5"/>
  <c r="P2468" i="5"/>
  <c r="P2479" i="5"/>
  <c r="Q2479" i="5" s="1"/>
  <c r="P2482" i="5"/>
  <c r="Q2482" i="5" s="1"/>
  <c r="R2482" i="5" s="1"/>
  <c r="P2486" i="5"/>
  <c r="R2512" i="5"/>
  <c r="P2512" i="5"/>
  <c r="P2524" i="5"/>
  <c r="R2524" i="5" s="1"/>
  <c r="P2548" i="5"/>
  <c r="P2550" i="5"/>
  <c r="R2550" i="5" s="1"/>
  <c r="Q2550" i="5"/>
  <c r="P2562" i="5"/>
  <c r="Q2562" i="5"/>
  <c r="P2576" i="5"/>
  <c r="Q2576" i="5" s="1"/>
  <c r="Q2592" i="5"/>
  <c r="P2592" i="5"/>
  <c r="R2592" i="5" s="1"/>
  <c r="P2608" i="5"/>
  <c r="Q2608" i="5" s="1"/>
  <c r="R2608" i="5" s="1"/>
  <c r="P2621" i="5"/>
  <c r="Q2624" i="5"/>
  <c r="P2624" i="5"/>
  <c r="R2624" i="5" s="1"/>
  <c r="R2627" i="5"/>
  <c r="P2637" i="5"/>
  <c r="R2637" i="5" s="1"/>
  <c r="Q2640" i="5"/>
  <c r="P2640" i="5"/>
  <c r="R2640" i="5" s="1"/>
  <c r="P2653" i="5"/>
  <c r="R2653" i="5" s="1"/>
  <c r="P2656" i="5"/>
  <c r="R2659" i="5"/>
  <c r="P2669" i="5"/>
  <c r="Q2669" i="5" s="1"/>
  <c r="Q2672" i="5"/>
  <c r="P2672" i="5"/>
  <c r="R2672" i="5" s="1"/>
  <c r="P2685" i="5"/>
  <c r="Q2685" i="5" s="1"/>
  <c r="Q2688" i="5"/>
  <c r="P2688" i="5"/>
  <c r="R2688" i="5" s="1"/>
  <c r="R2691" i="5"/>
  <c r="P2701" i="5"/>
  <c r="R2701" i="5" s="1"/>
  <c r="Q2704" i="5"/>
  <c r="P2704" i="5"/>
  <c r="R2704" i="5" s="1"/>
  <c r="Q2727" i="5"/>
  <c r="P2727" i="5"/>
  <c r="R2727" i="5" s="1"/>
  <c r="P2743" i="5"/>
  <c r="Q2759" i="5"/>
  <c r="P2759" i="5"/>
  <c r="R2759" i="5" s="1"/>
  <c r="P2779" i="5"/>
  <c r="Q2779" i="5" s="1"/>
  <c r="R2779" i="5" s="1"/>
  <c r="P2791" i="5"/>
  <c r="Q2791" i="5" s="1"/>
  <c r="R2791" i="5" s="1"/>
  <c r="P2801" i="5"/>
  <c r="Q2801" i="5" s="1"/>
  <c r="P2889" i="5"/>
  <c r="Q2889" i="5" s="1"/>
  <c r="R2893" i="5"/>
  <c r="Q2438" i="5"/>
  <c r="R2438" i="5" s="1"/>
  <c r="R2440" i="5"/>
  <c r="R2447" i="5"/>
  <c r="R2449" i="5"/>
  <c r="P2455" i="5"/>
  <c r="Q2455" i="5" s="1"/>
  <c r="R2457" i="5"/>
  <c r="Q2457" i="5"/>
  <c r="Q2461" i="5"/>
  <c r="R2461" i="5" s="1"/>
  <c r="P2470" i="5"/>
  <c r="Q2470" i="5" s="1"/>
  <c r="Q2473" i="5"/>
  <c r="R2473" i="5" s="1"/>
  <c r="P2489" i="5"/>
  <c r="Q2512" i="5"/>
  <c r="R2519" i="5"/>
  <c r="P2519" i="5"/>
  <c r="Q2519" i="5" s="1"/>
  <c r="Q2524" i="5"/>
  <c r="R2526" i="5"/>
  <c r="R2532" i="5"/>
  <c r="P2532" i="5"/>
  <c r="Q2532" i="5" s="1"/>
  <c r="P2534" i="5"/>
  <c r="R2534" i="5" s="1"/>
  <c r="Q2534" i="5"/>
  <c r="R2540" i="5"/>
  <c r="P2540" i="5"/>
  <c r="Q2540" i="5" s="1"/>
  <c r="Q2542" i="5"/>
  <c r="R2542" i="5" s="1"/>
  <c r="Q2548" i="5"/>
  <c r="R2548" i="5" s="1"/>
  <c r="R2562" i="5"/>
  <c r="P2568" i="5"/>
  <c r="Q2568" i="5"/>
  <c r="R2568" i="5" s="1"/>
  <c r="P2586" i="5"/>
  <c r="Q2586" i="5"/>
  <c r="P2602" i="5"/>
  <c r="Q2602" i="5" s="1"/>
  <c r="Q2637" i="5"/>
  <c r="Q2653" i="5"/>
  <c r="Q2701" i="5"/>
  <c r="P2763" i="5"/>
  <c r="Q2763" i="5" s="1"/>
  <c r="R2763" i="5" s="1"/>
  <c r="Q2792" i="5"/>
  <c r="P2792" i="5"/>
  <c r="R2792" i="5" s="1"/>
  <c r="P2857" i="5"/>
  <c r="Q2857" i="5" s="1"/>
  <c r="Q2987" i="5"/>
  <c r="P2987" i="5"/>
  <c r="R2987" i="5" s="1"/>
  <c r="P3025" i="5"/>
  <c r="P2475" i="5"/>
  <c r="Q2475" i="5" s="1"/>
  <c r="R2477" i="5"/>
  <c r="R2491" i="5"/>
  <c r="P2491" i="5"/>
  <c r="Q2491" i="5" s="1"/>
  <c r="R2493" i="5"/>
  <c r="P2507" i="5"/>
  <c r="Q2507" i="5" s="1"/>
  <c r="R2509" i="5"/>
  <c r="R2523" i="5"/>
  <c r="P2523" i="5"/>
  <c r="Q2523" i="5" s="1"/>
  <c r="R2525" i="5"/>
  <c r="P2539" i="5"/>
  <c r="Q2539" i="5" s="1"/>
  <c r="R2541" i="5"/>
  <c r="P2555" i="5"/>
  <c r="Q2555" i="5" s="1"/>
  <c r="R2555" i="5" s="1"/>
  <c r="R2557" i="5"/>
  <c r="P2571" i="5"/>
  <c r="Q2571" i="5" s="1"/>
  <c r="R2573" i="5"/>
  <c r="R2623" i="5"/>
  <c r="R2687" i="5"/>
  <c r="R2754" i="5"/>
  <c r="P2782" i="5"/>
  <c r="Q2795" i="5"/>
  <c r="R2795" i="5" s="1"/>
  <c r="P2807" i="5"/>
  <c r="Q2807" i="5" s="1"/>
  <c r="P2810" i="5"/>
  <c r="Q2813" i="5"/>
  <c r="R2813" i="5" s="1"/>
  <c r="P2835" i="5"/>
  <c r="Q2835" i="5" s="1"/>
  <c r="R2835" i="5" s="1"/>
  <c r="R2856" i="5"/>
  <c r="P2866" i="5"/>
  <c r="Q2866" i="5" s="1"/>
  <c r="Q2874" i="5"/>
  <c r="Q2923" i="5"/>
  <c r="R2923" i="5"/>
  <c r="Q2931" i="5"/>
  <c r="P2931" i="5"/>
  <c r="R2931" i="5" s="1"/>
  <c r="Q2991" i="5"/>
  <c r="P2991" i="5"/>
  <c r="R2991" i="5" s="1"/>
  <c r="R2999" i="5"/>
  <c r="Q2999" i="5"/>
  <c r="P2999" i="5"/>
  <c r="P2527" i="5"/>
  <c r="R2527" i="5" s="1"/>
  <c r="P2543" i="5"/>
  <c r="R2545" i="5"/>
  <c r="P2559" i="5"/>
  <c r="R2559" i="5" s="1"/>
  <c r="R2575" i="5"/>
  <c r="P2575" i="5"/>
  <c r="R2766" i="5"/>
  <c r="Q2808" i="5"/>
  <c r="P2839" i="5"/>
  <c r="Q2839" i="5" s="1"/>
  <c r="P2881" i="5"/>
  <c r="Q2881" i="5" s="1"/>
  <c r="P2951" i="5"/>
  <c r="Q2951" i="5" s="1"/>
  <c r="P2963" i="5"/>
  <c r="Q2963" i="5" s="1"/>
  <c r="R2963" i="5" s="1"/>
  <c r="P3051" i="5"/>
  <c r="Q3051" i="5" s="1"/>
  <c r="R3051" i="5" s="1"/>
  <c r="Q3128" i="5"/>
  <c r="P3128" i="5"/>
  <c r="R3128" i="5" s="1"/>
  <c r="Q2527" i="5"/>
  <c r="P2529" i="5"/>
  <c r="R2529" i="5" s="1"/>
  <c r="Q2543" i="5"/>
  <c r="R2543" i="5" s="1"/>
  <c r="P2545" i="5"/>
  <c r="Q2559" i="5"/>
  <c r="P2561" i="5"/>
  <c r="R2561" i="5" s="1"/>
  <c r="Q2575" i="5"/>
  <c r="P2577" i="5"/>
  <c r="R2577" i="5" s="1"/>
  <c r="R2744" i="5"/>
  <c r="P2783" i="5"/>
  <c r="R2783" i="5" s="1"/>
  <c r="Q2786" i="5"/>
  <c r="R2786" i="5" s="1"/>
  <c r="P2808" i="5"/>
  <c r="R2808" i="5" s="1"/>
  <c r="Q2824" i="5"/>
  <c r="P2827" i="5"/>
  <c r="Q2827" i="5" s="1"/>
  <c r="R2827" i="5" s="1"/>
  <c r="Q2836" i="5"/>
  <c r="R2840" i="5"/>
  <c r="Q2871" i="5"/>
  <c r="P2871" i="5"/>
  <c r="R2871" i="5" s="1"/>
  <c r="P2885" i="5"/>
  <c r="Q2885" i="5" s="1"/>
  <c r="P2906" i="5"/>
  <c r="Q2906" i="5" s="1"/>
  <c r="P2928" i="5"/>
  <c r="P2936" i="5"/>
  <c r="Q2936" i="5" s="1"/>
  <c r="P3008" i="5"/>
  <c r="R3008" i="5" s="1"/>
  <c r="Q3085" i="5"/>
  <c r="P3085" i="5"/>
  <c r="R3085" i="5" s="1"/>
  <c r="P3189" i="5"/>
  <c r="P2459" i="5"/>
  <c r="Q2459" i="5" s="1"/>
  <c r="P2467" i="5"/>
  <c r="Q2467" i="5" s="1"/>
  <c r="R2469" i="5"/>
  <c r="Q2474" i="5"/>
  <c r="R2474" i="5" s="1"/>
  <c r="P2483" i="5"/>
  <c r="Q2483" i="5" s="1"/>
  <c r="R2485" i="5"/>
  <c r="Q2490" i="5"/>
  <c r="R2490" i="5" s="1"/>
  <c r="P2499" i="5"/>
  <c r="Q2499" i="5" s="1"/>
  <c r="R2501" i="5"/>
  <c r="Q2506" i="5"/>
  <c r="R2506" i="5" s="1"/>
  <c r="P2515" i="5"/>
  <c r="Q2515" i="5" s="1"/>
  <c r="R2517" i="5"/>
  <c r="Q2522" i="5"/>
  <c r="R2522" i="5" s="1"/>
  <c r="Q2529" i="5"/>
  <c r="P2531" i="5"/>
  <c r="Q2531" i="5" s="1"/>
  <c r="R2533" i="5"/>
  <c r="Q2538" i="5"/>
  <c r="R2538" i="5" s="1"/>
  <c r="Q2545" i="5"/>
  <c r="R2547" i="5"/>
  <c r="P2547" i="5"/>
  <c r="Q2547" i="5" s="1"/>
  <c r="R2549" i="5"/>
  <c r="Q2554" i="5"/>
  <c r="R2554" i="5" s="1"/>
  <c r="Q2561" i="5"/>
  <c r="P2563" i="5"/>
  <c r="Q2563" i="5" s="1"/>
  <c r="R2565" i="5"/>
  <c r="Q2570" i="5"/>
  <c r="R2570" i="5" s="1"/>
  <c r="Q2577" i="5"/>
  <c r="P2579" i="5"/>
  <c r="Q2579" i="5" s="1"/>
  <c r="P2581" i="5"/>
  <c r="Q2581" i="5" s="1"/>
  <c r="P2585" i="5"/>
  <c r="Q2585" i="5" s="1"/>
  <c r="P2589" i="5"/>
  <c r="Q2589" i="5" s="1"/>
  <c r="P2593" i="5"/>
  <c r="Q2593" i="5" s="1"/>
  <c r="P2597" i="5"/>
  <c r="Q2597" i="5" s="1"/>
  <c r="P2601" i="5"/>
  <c r="Q2601" i="5" s="1"/>
  <c r="P2605" i="5"/>
  <c r="Q2605" i="5" s="1"/>
  <c r="P2609" i="5"/>
  <c r="Q2609" i="5" s="1"/>
  <c r="P2613" i="5"/>
  <c r="Q2613" i="5" s="1"/>
  <c r="P2629" i="5"/>
  <c r="Q2629" i="5" s="1"/>
  <c r="P2645" i="5"/>
  <c r="Q2645" i="5" s="1"/>
  <c r="P2661" i="5"/>
  <c r="Q2661" i="5" s="1"/>
  <c r="P2677" i="5"/>
  <c r="Q2677" i="5" s="1"/>
  <c r="P2693" i="5"/>
  <c r="Q2693" i="5" s="1"/>
  <c r="P2709" i="5"/>
  <c r="Q2709" i="5" s="1"/>
  <c r="P2728" i="5"/>
  <c r="Q2728" i="5" s="1"/>
  <c r="P2744" i="5"/>
  <c r="Q2744" i="5" s="1"/>
  <c r="P2760" i="5"/>
  <c r="Q2760" i="5" s="1"/>
  <c r="P2776" i="5"/>
  <c r="Q2776" i="5" s="1"/>
  <c r="Q2783" i="5"/>
  <c r="R2790" i="5"/>
  <c r="P2824" i="5"/>
  <c r="R2824" i="5" s="1"/>
  <c r="Q2833" i="5"/>
  <c r="R2833" i="5" s="1"/>
  <c r="P2833" i="5"/>
  <c r="Q2864" i="5"/>
  <c r="R2864" i="5" s="1"/>
  <c r="P2864" i="5"/>
  <c r="Q2868" i="5"/>
  <c r="R2868" i="5" s="1"/>
  <c r="R2872" i="5"/>
  <c r="Q2921" i="5"/>
  <c r="R2921" i="5" s="1"/>
  <c r="P2929" i="5"/>
  <c r="Q2929" i="5" s="1"/>
  <c r="R2929" i="5" s="1"/>
  <c r="P2952" i="5"/>
  <c r="R2952" i="5"/>
  <c r="Q2952" i="5"/>
  <c r="P2995" i="5"/>
  <c r="P3003" i="5"/>
  <c r="Q3008" i="5"/>
  <c r="P2620" i="5"/>
  <c r="R2625" i="5"/>
  <c r="P2636" i="5"/>
  <c r="R2641" i="5"/>
  <c r="P2652" i="5"/>
  <c r="R2657" i="5"/>
  <c r="P2668" i="5"/>
  <c r="R2673" i="5"/>
  <c r="P2684" i="5"/>
  <c r="R2689" i="5"/>
  <c r="P2700" i="5"/>
  <c r="R2705" i="5"/>
  <c r="P2719" i="5"/>
  <c r="R2724" i="5"/>
  <c r="P2735" i="5"/>
  <c r="R2740" i="5"/>
  <c r="P2751" i="5"/>
  <c r="R2756" i="5"/>
  <c r="P2767" i="5"/>
  <c r="R2772" i="5"/>
  <c r="P2787" i="5"/>
  <c r="Q2787" i="5" s="1"/>
  <c r="R2806" i="5"/>
  <c r="Q2815" i="5"/>
  <c r="R2815" i="5" s="1"/>
  <c r="P2847" i="5"/>
  <c r="Q2847" i="5" s="1"/>
  <c r="R2847" i="5" s="1"/>
  <c r="P2851" i="5"/>
  <c r="Q2851" i="5" s="1"/>
  <c r="Q2891" i="5"/>
  <c r="R2891" i="5"/>
  <c r="Q2902" i="5"/>
  <c r="P2902" i="5"/>
  <c r="R2902" i="5" s="1"/>
  <c r="P2915" i="5"/>
  <c r="Q2915" i="5" s="1"/>
  <c r="R2915" i="5" s="1"/>
  <c r="P2944" i="5"/>
  <c r="P2960" i="5"/>
  <c r="Q2978" i="5"/>
  <c r="P2978" i="5"/>
  <c r="P2996" i="5"/>
  <c r="P3004" i="5"/>
  <c r="P3034" i="5"/>
  <c r="Q3034" i="5" s="1"/>
  <c r="R3034" i="5" s="1"/>
  <c r="Q3038" i="5"/>
  <c r="P3038" i="5"/>
  <c r="R3038" i="5" s="1"/>
  <c r="Q2803" i="5"/>
  <c r="P2803" i="5"/>
  <c r="R2803" i="5" s="1"/>
  <c r="R2822" i="5"/>
  <c r="Q2831" i="5"/>
  <c r="R2831" i="5" s="1"/>
  <c r="Q2855" i="5"/>
  <c r="R2855" i="5" s="1"/>
  <c r="Q2859" i="5"/>
  <c r="R2859" i="5" s="1"/>
  <c r="P2879" i="5"/>
  <c r="Q2879" i="5" s="1"/>
  <c r="Q2883" i="5"/>
  <c r="P2883" i="5"/>
  <c r="R2883" i="5" s="1"/>
  <c r="Q2895" i="5"/>
  <c r="R2895" i="5" s="1"/>
  <c r="Q2903" i="5"/>
  <c r="P2903" i="5"/>
  <c r="R2903" i="5" s="1"/>
  <c r="P2911" i="5"/>
  <c r="Q2911" i="5" s="1"/>
  <c r="R2911" i="5" s="1"/>
  <c r="Q2949" i="5"/>
  <c r="R2949" i="5" s="1"/>
  <c r="Q2926" i="5"/>
  <c r="Q2969" i="5"/>
  <c r="P2969" i="5"/>
  <c r="R2969" i="5" s="1"/>
  <c r="Q2979" i="5"/>
  <c r="P2979" i="5"/>
  <c r="R2979" i="5" s="1"/>
  <c r="P2983" i="5"/>
  <c r="P2988" i="5"/>
  <c r="R3001" i="5"/>
  <c r="P3022" i="5"/>
  <c r="Q3089" i="5"/>
  <c r="P3089" i="5"/>
  <c r="R3089" i="5" s="1"/>
  <c r="P3113" i="5"/>
  <c r="Q3113" i="5" s="1"/>
  <c r="R3113" i="5" s="1"/>
  <c r="Q3228" i="5"/>
  <c r="P3228" i="5"/>
  <c r="R3228" i="5" s="1"/>
  <c r="P3303" i="5"/>
  <c r="Q3303" i="5" s="1"/>
  <c r="R3303" i="5" s="1"/>
  <c r="Q2845" i="5"/>
  <c r="R2845" i="5" s="1"/>
  <c r="Q2862" i="5"/>
  <c r="R2862" i="5" s="1"/>
  <c r="Q2877" i="5"/>
  <c r="R2877" i="5" s="1"/>
  <c r="Q2894" i="5"/>
  <c r="R2894" i="5" s="1"/>
  <c r="P2896" i="5"/>
  <c r="R2896" i="5" s="1"/>
  <c r="P2898" i="5"/>
  <c r="Q2898" i="5" s="1"/>
  <c r="R2898" i="5" s="1"/>
  <c r="Q2909" i="5"/>
  <c r="R2909" i="5" s="1"/>
  <c r="P2913" i="5"/>
  <c r="Q2913" i="5" s="1"/>
  <c r="Q2919" i="5"/>
  <c r="P2926" i="5"/>
  <c r="R2926" i="5" s="1"/>
  <c r="Q2937" i="5"/>
  <c r="P2937" i="5"/>
  <c r="R2937" i="5" s="1"/>
  <c r="Q2942" i="5"/>
  <c r="R2942" i="5" s="1"/>
  <c r="Q2945" i="5"/>
  <c r="P2947" i="5"/>
  <c r="Q2947" i="5" s="1"/>
  <c r="R2947" i="5" s="1"/>
  <c r="Q2958" i="5"/>
  <c r="R2958" i="5"/>
  <c r="Q2961" i="5"/>
  <c r="R2961" i="5" s="1"/>
  <c r="P2972" i="5"/>
  <c r="R2972" i="5" s="1"/>
  <c r="R2980" i="5"/>
  <c r="Q2984" i="5"/>
  <c r="P2984" i="5"/>
  <c r="R2984" i="5" s="1"/>
  <c r="P3001" i="5"/>
  <c r="P3009" i="5"/>
  <c r="Q3014" i="5"/>
  <c r="P3014" i="5"/>
  <c r="P3067" i="5"/>
  <c r="Q3067" i="5" s="1"/>
  <c r="P3081" i="5"/>
  <c r="Q3081" i="5" s="1"/>
  <c r="R3081" i="5" s="1"/>
  <c r="P3099" i="5"/>
  <c r="Q3099" i="5" s="1"/>
  <c r="P3186" i="5"/>
  <c r="Q2805" i="5"/>
  <c r="Q2843" i="5"/>
  <c r="Q2890" i="5"/>
  <c r="Q2896" i="5"/>
  <c r="Q2907" i="5"/>
  <c r="R2919" i="5"/>
  <c r="R2945" i="5"/>
  <c r="P2953" i="5"/>
  <c r="Q2972" i="5"/>
  <c r="R2985" i="5"/>
  <c r="P2997" i="5"/>
  <c r="Q3001" i="5"/>
  <c r="P3006" i="5"/>
  <c r="Q3006" i="5" s="1"/>
  <c r="R3006" i="5" s="1"/>
  <c r="P3031" i="5"/>
  <c r="Q3031" i="5" s="1"/>
  <c r="R3031" i="5" s="1"/>
  <c r="R3064" i="5"/>
  <c r="P3064" i="5"/>
  <c r="R3209" i="5"/>
  <c r="P3209" i="5"/>
  <c r="Q3209" i="5"/>
  <c r="P2583" i="5"/>
  <c r="Q2583" i="5" s="1"/>
  <c r="P2587" i="5"/>
  <c r="Q2587" i="5" s="1"/>
  <c r="P2591" i="5"/>
  <c r="Q2591" i="5" s="1"/>
  <c r="P2595" i="5"/>
  <c r="Q2595" i="5" s="1"/>
  <c r="P2599" i="5"/>
  <c r="Q2599" i="5" s="1"/>
  <c r="P2603" i="5"/>
  <c r="Q2603" i="5" s="1"/>
  <c r="P2607" i="5"/>
  <c r="Q2607" i="5" s="1"/>
  <c r="P2611" i="5"/>
  <c r="Q2611" i="5" s="1"/>
  <c r="P2615" i="5"/>
  <c r="Q2615" i="5" s="1"/>
  <c r="P2619" i="5"/>
  <c r="Q2619" i="5" s="1"/>
  <c r="P2623" i="5"/>
  <c r="Q2623" i="5" s="1"/>
  <c r="P2627" i="5"/>
  <c r="Q2627" i="5" s="1"/>
  <c r="P2631" i="5"/>
  <c r="Q2631" i="5" s="1"/>
  <c r="P2635" i="5"/>
  <c r="Q2635" i="5" s="1"/>
  <c r="P2639" i="5"/>
  <c r="Q2639" i="5" s="1"/>
  <c r="P2643" i="5"/>
  <c r="Q2643" i="5" s="1"/>
  <c r="P2647" i="5"/>
  <c r="Q2647" i="5" s="1"/>
  <c r="P2651" i="5"/>
  <c r="Q2651" i="5" s="1"/>
  <c r="P2655" i="5"/>
  <c r="Q2655" i="5" s="1"/>
  <c r="P2659" i="5"/>
  <c r="Q2659" i="5" s="1"/>
  <c r="P2663" i="5"/>
  <c r="Q2663" i="5" s="1"/>
  <c r="P2667" i="5"/>
  <c r="Q2667" i="5" s="1"/>
  <c r="P2671" i="5"/>
  <c r="Q2671" i="5" s="1"/>
  <c r="P2675" i="5"/>
  <c r="Q2675" i="5" s="1"/>
  <c r="P2679" i="5"/>
  <c r="Q2679" i="5" s="1"/>
  <c r="P2683" i="5"/>
  <c r="Q2683" i="5" s="1"/>
  <c r="P2687" i="5"/>
  <c r="Q2687" i="5" s="1"/>
  <c r="P2691" i="5"/>
  <c r="Q2691" i="5" s="1"/>
  <c r="P2695" i="5"/>
  <c r="Q2695" i="5" s="1"/>
  <c r="P2699" i="5"/>
  <c r="Q2699" i="5" s="1"/>
  <c r="P2703" i="5"/>
  <c r="Q2703" i="5" s="1"/>
  <c r="P2707" i="5"/>
  <c r="Q2707" i="5" s="1"/>
  <c r="P2711" i="5"/>
  <c r="Q2711" i="5" s="1"/>
  <c r="P2714" i="5"/>
  <c r="Q2714" i="5" s="1"/>
  <c r="P2718" i="5"/>
  <c r="Q2718" i="5" s="1"/>
  <c r="P2722" i="5"/>
  <c r="Q2722" i="5" s="1"/>
  <c r="P2726" i="5"/>
  <c r="Q2726" i="5" s="1"/>
  <c r="P2730" i="5"/>
  <c r="Q2730" i="5" s="1"/>
  <c r="P2734" i="5"/>
  <c r="Q2734" i="5" s="1"/>
  <c r="P2738" i="5"/>
  <c r="Q2738" i="5" s="1"/>
  <c r="P2742" i="5"/>
  <c r="Q2742" i="5" s="1"/>
  <c r="P2746" i="5"/>
  <c r="Q2746" i="5" s="1"/>
  <c r="P2750" i="5"/>
  <c r="Q2750" i="5" s="1"/>
  <c r="P2754" i="5"/>
  <c r="Q2754" i="5" s="1"/>
  <c r="P2758" i="5"/>
  <c r="Q2758" i="5" s="1"/>
  <c r="P2762" i="5"/>
  <c r="Q2762" i="5" s="1"/>
  <c r="P2766" i="5"/>
  <c r="Q2766" i="5" s="1"/>
  <c r="P2770" i="5"/>
  <c r="Q2770" i="5" s="1"/>
  <c r="P2774" i="5"/>
  <c r="Q2774" i="5" s="1"/>
  <c r="P2778" i="5"/>
  <c r="Q2778" i="5" s="1"/>
  <c r="P2789" i="5"/>
  <c r="Q2789" i="5" s="1"/>
  <c r="P2798" i="5"/>
  <c r="Q2798" i="5" s="1"/>
  <c r="P2805" i="5"/>
  <c r="P2814" i="5"/>
  <c r="Q2814" i="5" s="1"/>
  <c r="P2821" i="5"/>
  <c r="P2830" i="5"/>
  <c r="Q2830" i="5" s="1"/>
  <c r="P2837" i="5"/>
  <c r="P2841" i="5"/>
  <c r="P2843" i="5"/>
  <c r="Q2854" i="5"/>
  <c r="P2856" i="5"/>
  <c r="Q2856" i="5" s="1"/>
  <c r="P2858" i="5"/>
  <c r="Q2858" i="5" s="1"/>
  <c r="Q2869" i="5"/>
  <c r="P2873" i="5"/>
  <c r="Q2873" i="5" s="1"/>
  <c r="P2875" i="5"/>
  <c r="Q2875" i="5" s="1"/>
  <c r="Q2886" i="5"/>
  <c r="R2886" i="5" s="1"/>
  <c r="P2888" i="5"/>
  <c r="Q2888" i="5" s="1"/>
  <c r="P2890" i="5"/>
  <c r="Q2901" i="5"/>
  <c r="P2905" i="5"/>
  <c r="P2907" i="5"/>
  <c r="Q2920" i="5"/>
  <c r="P2922" i="5"/>
  <c r="P2924" i="5"/>
  <c r="Q2924" i="5" s="1"/>
  <c r="P2927" i="5"/>
  <c r="R2932" i="5"/>
  <c r="P2976" i="5"/>
  <c r="P2985" i="5"/>
  <c r="Q2985" i="5" s="1"/>
  <c r="Q3019" i="5"/>
  <c r="R3019" i="5" s="1"/>
  <c r="P3019" i="5"/>
  <c r="P3044" i="5"/>
  <c r="Q3044" i="5" s="1"/>
  <c r="R3044" i="5" s="1"/>
  <c r="Q3058" i="5"/>
  <c r="Q3064" i="5"/>
  <c r="R3082" i="5"/>
  <c r="P3096" i="5"/>
  <c r="P3110" i="5"/>
  <c r="Q3110" i="5" s="1"/>
  <c r="R3110" i="5" s="1"/>
  <c r="Q3124" i="5"/>
  <c r="P3124" i="5"/>
  <c r="R3124" i="5" s="1"/>
  <c r="Q2809" i="5"/>
  <c r="Q2867" i="5"/>
  <c r="Q2914" i="5"/>
  <c r="Q2935" i="5"/>
  <c r="R2935" i="5" s="1"/>
  <c r="P2935" i="5"/>
  <c r="P2943" i="5"/>
  <c r="R2977" i="5"/>
  <c r="P2981" i="5"/>
  <c r="Q2994" i="5"/>
  <c r="R2994" i="5" s="1"/>
  <c r="P2994" i="5"/>
  <c r="P3011" i="5"/>
  <c r="P3020" i="5"/>
  <c r="R3056" i="5"/>
  <c r="P3056" i="5"/>
  <c r="P3078" i="5"/>
  <c r="P3135" i="5"/>
  <c r="P2781" i="5"/>
  <c r="Q2781" i="5" s="1"/>
  <c r="P2793" i="5"/>
  <c r="Q2793" i="5" s="1"/>
  <c r="P2809" i="5"/>
  <c r="P2825" i="5"/>
  <c r="Q2846" i="5"/>
  <c r="R2846" i="5" s="1"/>
  <c r="P2850" i="5"/>
  <c r="R2854" i="5"/>
  <c r="Q2861" i="5"/>
  <c r="R2861" i="5" s="1"/>
  <c r="P2865" i="5"/>
  <c r="Q2865" i="5" s="1"/>
  <c r="P2867" i="5"/>
  <c r="R2869" i="5"/>
  <c r="Q2878" i="5"/>
  <c r="R2878" i="5" s="1"/>
  <c r="P2882" i="5"/>
  <c r="Q2882" i="5" s="1"/>
  <c r="Q2893" i="5"/>
  <c r="P2897" i="5"/>
  <c r="P2899" i="5"/>
  <c r="R2901" i="5"/>
  <c r="Q2910" i="5"/>
  <c r="R2910" i="5" s="1"/>
  <c r="P2914" i="5"/>
  <c r="Q2916" i="5"/>
  <c r="R2916" i="5" s="1"/>
  <c r="P2918" i="5"/>
  <c r="Q2918" i="5" s="1"/>
  <c r="R2920" i="5"/>
  <c r="R2933" i="5"/>
  <c r="Q2940" i="5"/>
  <c r="R2940" i="5" s="1"/>
  <c r="P2956" i="5"/>
  <c r="Q2956" i="5" s="1"/>
  <c r="P2965" i="5"/>
  <c r="Q2965" i="5" s="1"/>
  <c r="Q2974" i="5"/>
  <c r="R2974" i="5"/>
  <c r="P3012" i="5"/>
  <c r="R3012" i="5" s="1"/>
  <c r="Q3012" i="5"/>
  <c r="P3016" i="5"/>
  <c r="Q3016" i="5" s="1"/>
  <c r="P3028" i="5"/>
  <c r="Q3028" i="5" s="1"/>
  <c r="P3041" i="5"/>
  <c r="Q3041" i="5" s="1"/>
  <c r="Q3056" i="5"/>
  <c r="P3092" i="5"/>
  <c r="Q3092" i="5" s="1"/>
  <c r="R3092" i="5" s="1"/>
  <c r="Q3117" i="5"/>
  <c r="R3117" i="5"/>
  <c r="P3232" i="5"/>
  <c r="P3121" i="5"/>
  <c r="Q3121" i="5" s="1"/>
  <c r="R3121" i="5" s="1"/>
  <c r="Q3125" i="5"/>
  <c r="P3136" i="5"/>
  <c r="R3136" i="5" s="1"/>
  <c r="Q3171" i="5"/>
  <c r="P3171" i="5"/>
  <c r="R3171" i="5" s="1"/>
  <c r="P3210" i="5"/>
  <c r="Q3210" i="5"/>
  <c r="R3210" i="5" s="1"/>
  <c r="P3247" i="5"/>
  <c r="P3250" i="5"/>
  <c r="Q3404" i="5"/>
  <c r="P3404" i="5"/>
  <c r="R3404" i="5" s="1"/>
  <c r="Q2930" i="5"/>
  <c r="R2930" i="5" s="1"/>
  <c r="Q2946" i="5"/>
  <c r="R2946" i="5" s="1"/>
  <c r="Q2962" i="5"/>
  <c r="R2962" i="5" s="1"/>
  <c r="P2990" i="5"/>
  <c r="P3029" i="5"/>
  <c r="Q3029" i="5" s="1"/>
  <c r="R3032" i="5"/>
  <c r="P3032" i="5"/>
  <c r="Q3032" i="5" s="1"/>
  <c r="R3035" i="5"/>
  <c r="Q3035" i="5"/>
  <c r="P3035" i="5"/>
  <c r="P3052" i="5"/>
  <c r="Q3052" i="5" s="1"/>
  <c r="P3059" i="5"/>
  <c r="P3075" i="5"/>
  <c r="Q3075" i="5" s="1"/>
  <c r="Q3079" i="5"/>
  <c r="P3079" i="5"/>
  <c r="P3107" i="5"/>
  <c r="Q3107" i="5" s="1"/>
  <c r="R3107" i="5" s="1"/>
  <c r="P3111" i="5"/>
  <c r="R3114" i="5"/>
  <c r="P3125" i="5"/>
  <c r="R3125" i="5" s="1"/>
  <c r="Q3136" i="5"/>
  <c r="P3153" i="5"/>
  <c r="Q3179" i="5"/>
  <c r="R3179" i="5" s="1"/>
  <c r="P3179" i="5"/>
  <c r="P3194" i="5"/>
  <c r="R3194" i="5" s="1"/>
  <c r="Q3194" i="5"/>
  <c r="P3206" i="5"/>
  <c r="R3206" i="5" s="1"/>
  <c r="Q3206" i="5"/>
  <c r="R3229" i="5"/>
  <c r="P3229" i="5"/>
  <c r="Q3229" i="5"/>
  <c r="Q3244" i="5"/>
  <c r="P3244" i="5"/>
  <c r="R3244" i="5" s="1"/>
  <c r="P3268" i="5"/>
  <c r="R3268" i="5" s="1"/>
  <c r="Q3268" i="5"/>
  <c r="Q3291" i="5"/>
  <c r="P3291" i="5"/>
  <c r="R3291" i="5" s="1"/>
  <c r="P3295" i="5"/>
  <c r="Q3295" i="5" s="1"/>
  <c r="P3509" i="5"/>
  <c r="Q3509" i="5" s="1"/>
  <c r="Q2939" i="5"/>
  <c r="Q2971" i="5"/>
  <c r="P3026" i="5"/>
  <c r="P3042" i="5"/>
  <c r="Q3042" i="5" s="1"/>
  <c r="R3042" i="5" s="1"/>
  <c r="R3045" i="5"/>
  <c r="P3047" i="5"/>
  <c r="Q3047" i="5" s="1"/>
  <c r="R3047" i="5" s="1"/>
  <c r="P3072" i="5"/>
  <c r="Q3072" i="5" s="1"/>
  <c r="R3072" i="5" s="1"/>
  <c r="P3083" i="5"/>
  <c r="Q3083" i="5" s="1"/>
  <c r="R3083" i="5" s="1"/>
  <c r="P3104" i="5"/>
  <c r="P3115" i="5"/>
  <c r="Q3115" i="5" s="1"/>
  <c r="R3115" i="5" s="1"/>
  <c r="P3143" i="5"/>
  <c r="Q3143" i="5" s="1"/>
  <c r="R3143" i="5" s="1"/>
  <c r="P3146" i="5"/>
  <c r="R3146" i="5"/>
  <c r="Q3146" i="5"/>
  <c r="P3216" i="5"/>
  <c r="P3235" i="5"/>
  <c r="P3259" i="5"/>
  <c r="Q3259" i="5" s="1"/>
  <c r="R3259" i="5" s="1"/>
  <c r="Q3395" i="5"/>
  <c r="R3395" i="5"/>
  <c r="P3410" i="5"/>
  <c r="P2925" i="5"/>
  <c r="Q2925" i="5" s="1"/>
  <c r="P2932" i="5"/>
  <c r="Q2932" i="5" s="1"/>
  <c r="Q2934" i="5"/>
  <c r="P2939" i="5"/>
  <c r="P2941" i="5"/>
  <c r="Q2941" i="5" s="1"/>
  <c r="P2948" i="5"/>
  <c r="Q2948" i="5" s="1"/>
  <c r="Q2950" i="5"/>
  <c r="P2955" i="5"/>
  <c r="P2957" i="5"/>
  <c r="Q2957" i="5" s="1"/>
  <c r="P2964" i="5"/>
  <c r="Q2964" i="5" s="1"/>
  <c r="Q2966" i="5"/>
  <c r="R2966" i="5" s="1"/>
  <c r="P2971" i="5"/>
  <c r="P2973" i="5"/>
  <c r="Q2973" i="5" s="1"/>
  <c r="P2977" i="5"/>
  <c r="Q2977" i="5" s="1"/>
  <c r="P2986" i="5"/>
  <c r="P2993" i="5"/>
  <c r="Q2993" i="5" s="1"/>
  <c r="P3002" i="5"/>
  <c r="R3007" i="5"/>
  <c r="Q3007" i="5"/>
  <c r="P3007" i="5"/>
  <c r="P3010" i="5"/>
  <c r="P3015" i="5"/>
  <c r="P3018" i="5"/>
  <c r="P3023" i="5"/>
  <c r="Q3023" i="5" s="1"/>
  <c r="R3023" i="5" s="1"/>
  <c r="P3033" i="5"/>
  <c r="Q3033" i="5" s="1"/>
  <c r="R3033" i="5"/>
  <c r="P3036" i="5"/>
  <c r="Q3036" i="5" s="1"/>
  <c r="Q3039" i="5"/>
  <c r="P3039" i="5"/>
  <c r="R3039" i="5" s="1"/>
  <c r="R3060" i="5"/>
  <c r="P3060" i="5"/>
  <c r="Q3060" i="5" s="1"/>
  <c r="R3076" i="5"/>
  <c r="P3076" i="5"/>
  <c r="Q3076" i="5" s="1"/>
  <c r="Q3080" i="5"/>
  <c r="P3080" i="5"/>
  <c r="R3090" i="5"/>
  <c r="Q3090" i="5"/>
  <c r="R3108" i="5"/>
  <c r="P3108" i="5"/>
  <c r="Q3108" i="5" s="1"/>
  <c r="Q3112" i="5"/>
  <c r="P3112" i="5"/>
  <c r="Q3122" i="5"/>
  <c r="R3122" i="5" s="1"/>
  <c r="Q3133" i="5"/>
  <c r="P3176" i="5"/>
  <c r="Q3176" i="5"/>
  <c r="R3176" i="5" s="1"/>
  <c r="P3212" i="5"/>
  <c r="Q3212" i="5" s="1"/>
  <c r="R3212" i="5" s="1"/>
  <c r="R3225" i="5"/>
  <c r="P3225" i="5"/>
  <c r="Q3225" i="5"/>
  <c r="Q3353" i="5"/>
  <c r="P3353" i="5"/>
  <c r="R3353" i="5" s="1"/>
  <c r="Q2975" i="5"/>
  <c r="R2975" i="5" s="1"/>
  <c r="P2975" i="5"/>
  <c r="P3030" i="5"/>
  <c r="P3048" i="5"/>
  <c r="R3048" i="5" s="1"/>
  <c r="R3053" i="5"/>
  <c r="Q3055" i="5"/>
  <c r="P3055" i="5"/>
  <c r="R3055" i="5" s="1"/>
  <c r="P3069" i="5"/>
  <c r="Q3069" i="5" s="1"/>
  <c r="R3069" i="5" s="1"/>
  <c r="P3073" i="5"/>
  <c r="Q3073" i="5" s="1"/>
  <c r="P3087" i="5"/>
  <c r="Q3087" i="5" s="1"/>
  <c r="R3087" i="5" s="1"/>
  <c r="Q3091" i="5"/>
  <c r="P3101" i="5"/>
  <c r="P3105" i="5"/>
  <c r="Q3119" i="5"/>
  <c r="R3119" i="5"/>
  <c r="P3119" i="5"/>
  <c r="Q3130" i="5"/>
  <c r="P3134" i="5"/>
  <c r="Q3134" i="5"/>
  <c r="P3144" i="5"/>
  <c r="P3147" i="5"/>
  <c r="P3151" i="5"/>
  <c r="Q3151" i="5" s="1"/>
  <c r="R3151" i="5" s="1"/>
  <c r="P3184" i="5"/>
  <c r="P3203" i="5"/>
  <c r="P3226" i="5"/>
  <c r="R3226" i="5"/>
  <c r="Q3226" i="5"/>
  <c r="P3279" i="5"/>
  <c r="Q3279" i="5" s="1"/>
  <c r="R3279" i="5" s="1"/>
  <c r="Q3322" i="5"/>
  <c r="P3322" i="5"/>
  <c r="R3322" i="5" s="1"/>
  <c r="R2934" i="5"/>
  <c r="Q2938" i="5"/>
  <c r="R2938" i="5" s="1"/>
  <c r="R2950" i="5"/>
  <c r="Q2954" i="5"/>
  <c r="R2954" i="5" s="1"/>
  <c r="P2959" i="5"/>
  <c r="Q2959" i="5" s="1"/>
  <c r="Q2970" i="5"/>
  <c r="R2970" i="5" s="1"/>
  <c r="Q2982" i="5"/>
  <c r="P2982" i="5"/>
  <c r="Q2998" i="5"/>
  <c r="P2998" i="5"/>
  <c r="Q3005" i="5"/>
  <c r="R3005" i="5" s="1"/>
  <c r="Q3013" i="5"/>
  <c r="R3013" i="5" s="1"/>
  <c r="Q3021" i="5"/>
  <c r="R3021" i="5" s="1"/>
  <c r="P3024" i="5"/>
  <c r="Q3024" i="5" s="1"/>
  <c r="Q3027" i="5"/>
  <c r="R3027" i="5" s="1"/>
  <c r="P3027" i="5"/>
  <c r="P3037" i="5"/>
  <c r="Q3037" i="5" s="1"/>
  <c r="R3037" i="5"/>
  <c r="R3040" i="5"/>
  <c r="P3040" i="5"/>
  <c r="Q3040" i="5" s="1"/>
  <c r="P3043" i="5"/>
  <c r="Q3048" i="5"/>
  <c r="P3063" i="5"/>
  <c r="P3070" i="5"/>
  <c r="Q3070" i="5" s="1"/>
  <c r="Q3077" i="5"/>
  <c r="P3077" i="5"/>
  <c r="P3084" i="5"/>
  <c r="Q3088" i="5"/>
  <c r="R3088" i="5" s="1"/>
  <c r="P3091" i="5"/>
  <c r="R3091" i="5" s="1"/>
  <c r="P3102" i="5"/>
  <c r="Q3102" i="5" s="1"/>
  <c r="P3109" i="5"/>
  <c r="P3116" i="5"/>
  <c r="Q3116" i="5" s="1"/>
  <c r="R3116" i="5" s="1"/>
  <c r="Q3120" i="5"/>
  <c r="R3120" i="5" s="1"/>
  <c r="P3123" i="5"/>
  <c r="Q3123" i="5" s="1"/>
  <c r="P3127" i="5"/>
  <c r="Q3127" i="5" s="1"/>
  <c r="Q3131" i="5"/>
  <c r="R3131" i="5" s="1"/>
  <c r="R3134" i="5"/>
  <c r="P3155" i="5"/>
  <c r="Q3155" i="5" s="1"/>
  <c r="R3155" i="5" s="1"/>
  <c r="P3162" i="5"/>
  <c r="Q3162" i="5" s="1"/>
  <c r="R3162" i="5" s="1"/>
  <c r="P3181" i="5"/>
  <c r="Q3181" i="5"/>
  <c r="R3181" i="5" s="1"/>
  <c r="P3213" i="5"/>
  <c r="P3222" i="5"/>
  <c r="P3271" i="5"/>
  <c r="Q3275" i="5"/>
  <c r="R3275" i="5" s="1"/>
  <c r="R3317" i="5"/>
  <c r="P3253" i="5"/>
  <c r="Q3253" i="5" s="1"/>
  <c r="R3253" i="5" s="1"/>
  <c r="R3061" i="5"/>
  <c r="R3065" i="5"/>
  <c r="R3068" i="5"/>
  <c r="R3094" i="5"/>
  <c r="R3097" i="5"/>
  <c r="R3100" i="5"/>
  <c r="R3126" i="5"/>
  <c r="R3129" i="5"/>
  <c r="R3132" i="5"/>
  <c r="R3140" i="5"/>
  <c r="P3142" i="5"/>
  <c r="Q3142" i="5" s="1"/>
  <c r="R3142" i="5" s="1"/>
  <c r="P3159" i="5"/>
  <c r="Q3159" i="5" s="1"/>
  <c r="R3159" i="5" s="1"/>
  <c r="P3164" i="5"/>
  <c r="Q3164" i="5" s="1"/>
  <c r="P3169" i="5"/>
  <c r="Q3169" i="5" s="1"/>
  <c r="P3174" i="5"/>
  <c r="Q3174" i="5" s="1"/>
  <c r="R3174" i="5"/>
  <c r="Q3191" i="5"/>
  <c r="P3191" i="5"/>
  <c r="R3191" i="5" s="1"/>
  <c r="R3196" i="5"/>
  <c r="P3196" i="5"/>
  <c r="Q3196" i="5" s="1"/>
  <c r="P3201" i="5"/>
  <c r="Q3201" i="5" s="1"/>
  <c r="P3219" i="5"/>
  <c r="Q3219" i="5" s="1"/>
  <c r="R3219" i="5" s="1"/>
  <c r="P3236" i="5"/>
  <c r="Q3236" i="5" s="1"/>
  <c r="R3256" i="5"/>
  <c r="P3263" i="5"/>
  <c r="Q3263" i="5" s="1"/>
  <c r="R3263" i="5"/>
  <c r="Q3267" i="5"/>
  <c r="P3267" i="5"/>
  <c r="R3267" i="5" s="1"/>
  <c r="R3283" i="5"/>
  <c r="P3312" i="5"/>
  <c r="Q3345" i="5"/>
  <c r="R3345" i="5" s="1"/>
  <c r="P3345" i="5"/>
  <c r="Q3167" i="5"/>
  <c r="R3167" i="5" s="1"/>
  <c r="P3167" i="5"/>
  <c r="P3172" i="5"/>
  <c r="R3172" i="5" s="1"/>
  <c r="P3177" i="5"/>
  <c r="P3182" i="5"/>
  <c r="Q3182" i="5" s="1"/>
  <c r="P3199" i="5"/>
  <c r="Q3199" i="5" s="1"/>
  <c r="R3199" i="5" s="1"/>
  <c r="P3204" i="5"/>
  <c r="Q3204" i="5" s="1"/>
  <c r="Q3207" i="5"/>
  <c r="P3207" i="5"/>
  <c r="R3207" i="5" s="1"/>
  <c r="P3223" i="5"/>
  <c r="Q3223" i="5" s="1"/>
  <c r="R3223" i="5" s="1"/>
  <c r="P3237" i="5"/>
  <c r="Q3237" i="5" s="1"/>
  <c r="P3241" i="5"/>
  <c r="Q3241" i="5" s="1"/>
  <c r="R3241" i="5" s="1"/>
  <c r="Q3251" i="5"/>
  <c r="P3288" i="5"/>
  <c r="Q3288" i="5" s="1"/>
  <c r="R3288" i="5" s="1"/>
  <c r="R3380" i="5"/>
  <c r="P3399" i="5"/>
  <c r="P3130" i="5"/>
  <c r="P3133" i="5"/>
  <c r="Q3149" i="5"/>
  <c r="P3160" i="5"/>
  <c r="Q3160" i="5" s="1"/>
  <c r="P3165" i="5"/>
  <c r="Q3165" i="5" s="1"/>
  <c r="P3170" i="5"/>
  <c r="Q3170" i="5" s="1"/>
  <c r="Q3172" i="5"/>
  <c r="Q3177" i="5"/>
  <c r="R3177" i="5" s="1"/>
  <c r="P3187" i="5"/>
  <c r="P3192" i="5"/>
  <c r="Q3192" i="5" s="1"/>
  <c r="P3197" i="5"/>
  <c r="Q3197" i="5" s="1"/>
  <c r="P3202" i="5"/>
  <c r="Q3202" i="5" s="1"/>
  <c r="R3202" i="5"/>
  <c r="P3214" i="5"/>
  <c r="Q3214" i="5" s="1"/>
  <c r="P3217" i="5"/>
  <c r="Q3217" i="5" s="1"/>
  <c r="R3217" i="5" s="1"/>
  <c r="P3220" i="5"/>
  <c r="Q3220" i="5" s="1"/>
  <c r="R3220" i="5" s="1"/>
  <c r="P3230" i="5"/>
  <c r="Q3230" i="5" s="1"/>
  <c r="R3230" i="5"/>
  <c r="P3233" i="5"/>
  <c r="Q3233" i="5" s="1"/>
  <c r="Q3245" i="5"/>
  <c r="P3245" i="5"/>
  <c r="P3251" i="5"/>
  <c r="Q3254" i="5"/>
  <c r="R3254" i="5" s="1"/>
  <c r="R3257" i="5"/>
  <c r="P3269" i="5"/>
  <c r="P3284" i="5"/>
  <c r="R3332" i="5"/>
  <c r="Q3332" i="5"/>
  <c r="P3046" i="5"/>
  <c r="P3050" i="5"/>
  <c r="Q3050" i="5" s="1"/>
  <c r="P3054" i="5"/>
  <c r="P3058" i="5"/>
  <c r="P3062" i="5"/>
  <c r="R3062" i="5" s="1"/>
  <c r="P3086" i="5"/>
  <c r="Q3086" i="5" s="1"/>
  <c r="P3095" i="5"/>
  <c r="Q3095" i="5" s="1"/>
  <c r="R3095" i="5" s="1"/>
  <c r="P3118" i="5"/>
  <c r="Q3118" i="5" s="1"/>
  <c r="P3137" i="5"/>
  <c r="Q3137" i="5" s="1"/>
  <c r="R3149" i="5"/>
  <c r="P3158" i="5"/>
  <c r="Q3158" i="5" s="1"/>
  <c r="P3175" i="5"/>
  <c r="Q3175" i="5" s="1"/>
  <c r="R3175" i="5" s="1"/>
  <c r="P3180" i="5"/>
  <c r="Q3180" i="5" s="1"/>
  <c r="P3185" i="5"/>
  <c r="Q3185" i="5" s="1"/>
  <c r="P3190" i="5"/>
  <c r="Q3190" i="5" s="1"/>
  <c r="R3190" i="5"/>
  <c r="P3211" i="5"/>
  <c r="P3227" i="5"/>
  <c r="Q3227" i="5" s="1"/>
  <c r="R3227" i="5" s="1"/>
  <c r="Q3238" i="5"/>
  <c r="P3238" i="5"/>
  <c r="R3238" i="5" s="1"/>
  <c r="P3242" i="5"/>
  <c r="Q3242" i="5" s="1"/>
  <c r="Q3265" i="5"/>
  <c r="R3265" i="5" s="1"/>
  <c r="Q3392" i="5"/>
  <c r="P3392" i="5"/>
  <c r="R3392" i="5"/>
  <c r="P3436" i="5"/>
  <c r="Q3062" i="5"/>
  <c r="P3139" i="5"/>
  <c r="Q3139" i="5" s="1"/>
  <c r="R3139" i="5" s="1"/>
  <c r="P3154" i="5"/>
  <c r="P3163" i="5"/>
  <c r="P3168" i="5"/>
  <c r="R3168" i="5" s="1"/>
  <c r="P3173" i="5"/>
  <c r="Q3173" i="5" s="1"/>
  <c r="P3178" i="5"/>
  <c r="R3178" i="5"/>
  <c r="Q3195" i="5"/>
  <c r="P3195" i="5"/>
  <c r="R3195" i="5" s="1"/>
  <c r="P3200" i="5"/>
  <c r="R3200" i="5" s="1"/>
  <c r="R3205" i="5"/>
  <c r="P3205" i="5"/>
  <c r="P3208" i="5"/>
  <c r="P3218" i="5"/>
  <c r="R3218" i="5" s="1"/>
  <c r="P3221" i="5"/>
  <c r="Q3224" i="5"/>
  <c r="P3224" i="5"/>
  <c r="R3224" i="5" s="1"/>
  <c r="P3234" i="5"/>
  <c r="Q3234" i="5" s="1"/>
  <c r="P3261" i="5"/>
  <c r="Q3261" i="5" s="1"/>
  <c r="Q3270" i="5"/>
  <c r="P3270" i="5"/>
  <c r="R3270" i="5" s="1"/>
  <c r="P3281" i="5"/>
  <c r="Q3281" i="5" s="1"/>
  <c r="R3281" i="5" s="1"/>
  <c r="Q3286" i="5"/>
  <c r="Q3293" i="5"/>
  <c r="P3293" i="5"/>
  <c r="R3293" i="5" s="1"/>
  <c r="P3301" i="5"/>
  <c r="Q3301" i="5" s="1"/>
  <c r="R3301" i="5" s="1"/>
  <c r="Q3309" i="5"/>
  <c r="P3309" i="5"/>
  <c r="R3309" i="5" s="1"/>
  <c r="P3319" i="5"/>
  <c r="P3325" i="5"/>
  <c r="Q3325" i="5" s="1"/>
  <c r="P3367" i="5"/>
  <c r="Q3367" i="5" s="1"/>
  <c r="R3367" i="5" s="1"/>
  <c r="Q3377" i="5"/>
  <c r="R3377" i="5"/>
  <c r="P3417" i="5"/>
  <c r="P3071" i="5"/>
  <c r="P3103" i="5"/>
  <c r="Q3103" i="5" s="1"/>
  <c r="R3141" i="5"/>
  <c r="R3148" i="5"/>
  <c r="P3150" i="5"/>
  <c r="Q3150" i="5" s="1"/>
  <c r="P3152" i="5"/>
  <c r="Q3152" i="5" s="1"/>
  <c r="Q3156" i="5"/>
  <c r="R3156" i="5" s="1"/>
  <c r="P3161" i="5"/>
  <c r="Q3161" i="5" s="1"/>
  <c r="P3166" i="5"/>
  <c r="Q3166" i="5" s="1"/>
  <c r="R3166" i="5"/>
  <c r="Q3168" i="5"/>
  <c r="Q3178" i="5"/>
  <c r="P3183" i="5"/>
  <c r="Q3183" i="5" s="1"/>
  <c r="R3183" i="5" s="1"/>
  <c r="P3188" i="5"/>
  <c r="Q3188" i="5" s="1"/>
  <c r="P3193" i="5"/>
  <c r="Q3193" i="5" s="1"/>
  <c r="P3198" i="5"/>
  <c r="Q3198" i="5" s="1"/>
  <c r="R3198" i="5"/>
  <c r="Q3200" i="5"/>
  <c r="Q3205" i="5"/>
  <c r="Q3215" i="5"/>
  <c r="R3215" i="5" s="1"/>
  <c r="P3215" i="5"/>
  <c r="Q3218" i="5"/>
  <c r="P3231" i="5"/>
  <c r="Q3231" i="5" s="1"/>
  <c r="R3231" i="5" s="1"/>
  <c r="R3239" i="5"/>
  <c r="P3239" i="5"/>
  <c r="Q3239" i="5" s="1"/>
  <c r="P3255" i="5"/>
  <c r="Q3255" i="5" s="1"/>
  <c r="R3255" i="5" s="1"/>
  <c r="Q3258" i="5"/>
  <c r="P3258" i="5"/>
  <c r="R3258" i="5" s="1"/>
  <c r="Q3262" i="5"/>
  <c r="R3262" i="5" s="1"/>
  <c r="P3266" i="5"/>
  <c r="Q3266" i="5" s="1"/>
  <c r="P3282" i="5"/>
  <c r="P3286" i="5"/>
  <c r="R3286" i="5" s="1"/>
  <c r="P3329" i="5"/>
  <c r="Q3329" i="5" s="1"/>
  <c r="R3329" i="5" s="1"/>
  <c r="Q3273" i="5"/>
  <c r="R3273" i="5" s="1"/>
  <c r="Q3277" i="5"/>
  <c r="R3277" i="5" s="1"/>
  <c r="Q3298" i="5"/>
  <c r="R3298" i="5" s="1"/>
  <c r="Q3306" i="5"/>
  <c r="R3306" i="5" s="1"/>
  <c r="R3315" i="5"/>
  <c r="R3356" i="5"/>
  <c r="Q3363" i="5"/>
  <c r="P3363" i="5"/>
  <c r="R3363" i="5" s="1"/>
  <c r="P3384" i="5"/>
  <c r="Q3384" i="5" s="1"/>
  <c r="R3384" i="5" s="1"/>
  <c r="P3409" i="5"/>
  <c r="P3452" i="5"/>
  <c r="R3455" i="5"/>
  <c r="P3455" i="5"/>
  <c r="Q3455" i="5"/>
  <c r="Q3527" i="5"/>
  <c r="R3527" i="5" s="1"/>
  <c r="P3555" i="5"/>
  <c r="P3296" i="5"/>
  <c r="P3304" i="5"/>
  <c r="R3304" i="5" s="1"/>
  <c r="Q3310" i="5"/>
  <c r="Q3339" i="5"/>
  <c r="R3339" i="5" s="1"/>
  <c r="P3339" i="5"/>
  <c r="Q3371" i="5"/>
  <c r="P3371" i="5"/>
  <c r="R3371" i="5" s="1"/>
  <c r="Q3406" i="5"/>
  <c r="P3406" i="5"/>
  <c r="R3406" i="5" s="1"/>
  <c r="P3484" i="5"/>
  <c r="Q3484" i="5"/>
  <c r="R3484" i="5" s="1"/>
  <c r="P3264" i="5"/>
  <c r="R3264" i="5" s="1"/>
  <c r="P3289" i="5"/>
  <c r="Q3304" i="5"/>
  <c r="P3310" i="5"/>
  <c r="R3320" i="5"/>
  <c r="P3323" i="5"/>
  <c r="P3330" i="5"/>
  <c r="P3343" i="5"/>
  <c r="P3427" i="5"/>
  <c r="Q3427" i="5" s="1"/>
  <c r="R3501" i="5"/>
  <c r="P3501" i="5"/>
  <c r="Q3501" i="5"/>
  <c r="Q3264" i="5"/>
  <c r="R3310" i="5"/>
  <c r="P3314" i="5"/>
  <c r="Q3314" i="5" s="1"/>
  <c r="R3324" i="5"/>
  <c r="P3327" i="5"/>
  <c r="Q3327" i="5" s="1"/>
  <c r="P3331" i="5"/>
  <c r="Q3331" i="5" s="1"/>
  <c r="P3347" i="5"/>
  <c r="R3372" i="5"/>
  <c r="P3375" i="5"/>
  <c r="P3402" i="5"/>
  <c r="Q3402" i="5" s="1"/>
  <c r="R3402" i="5" s="1"/>
  <c r="P3240" i="5"/>
  <c r="P3243" i="5"/>
  <c r="P3246" i="5"/>
  <c r="Q3246" i="5" s="1"/>
  <c r="P3249" i="5"/>
  <c r="Q3249" i="5" s="1"/>
  <c r="R3249" i="5" s="1"/>
  <c r="Q3252" i="5"/>
  <c r="R3252" i="5" s="1"/>
  <c r="Q3272" i="5"/>
  <c r="R3272" i="5" s="1"/>
  <c r="P3274" i="5"/>
  <c r="Q3276" i="5"/>
  <c r="R3276" i="5" s="1"/>
  <c r="P3278" i="5"/>
  <c r="P3285" i="5"/>
  <c r="Q3285" i="5" s="1"/>
  <c r="R3285" i="5" s="1"/>
  <c r="P3294" i="5"/>
  <c r="Q3294" i="5" s="1"/>
  <c r="R3294" i="5" s="1"/>
  <c r="P3297" i="5"/>
  <c r="Q3297" i="5" s="1"/>
  <c r="R3297" i="5" s="1"/>
  <c r="P3302" i="5"/>
  <c r="Q3302" i="5" s="1"/>
  <c r="R3302" i="5" s="1"/>
  <c r="P3305" i="5"/>
  <c r="Q3305" i="5" s="1"/>
  <c r="R3305" i="5" s="1"/>
  <c r="P3311" i="5"/>
  <c r="Q3311" i="5" s="1"/>
  <c r="R3311" i="5"/>
  <c r="Q3324" i="5"/>
  <c r="Q3351" i="5"/>
  <c r="P3351" i="5"/>
  <c r="R3351" i="5" s="1"/>
  <c r="Q3379" i="5"/>
  <c r="P3379" i="5"/>
  <c r="R3379" i="5" s="1"/>
  <c r="R3470" i="5"/>
  <c r="Q3494" i="5"/>
  <c r="P3494" i="5"/>
  <c r="R3494" i="5" s="1"/>
  <c r="Q3257" i="5"/>
  <c r="Q3290" i="5"/>
  <c r="R3290" i="5" s="1"/>
  <c r="P3300" i="5"/>
  <c r="Q3300" i="5" s="1"/>
  <c r="R3300" i="5"/>
  <c r="P3308" i="5"/>
  <c r="Q3308" i="5" s="1"/>
  <c r="R3308" i="5"/>
  <c r="P3318" i="5"/>
  <c r="P3321" i="5"/>
  <c r="Q3335" i="5"/>
  <c r="P3335" i="5"/>
  <c r="R3335" i="5"/>
  <c r="R3348" i="5"/>
  <c r="P3355" i="5"/>
  <c r="Q3359" i="5"/>
  <c r="P3359" i="5"/>
  <c r="R3359" i="5" s="1"/>
  <c r="Q3369" i="5"/>
  <c r="R3369" i="5" s="1"/>
  <c r="Q3387" i="5"/>
  <c r="R3387" i="5" s="1"/>
  <c r="R3403" i="5"/>
  <c r="P3416" i="5"/>
  <c r="Q3416" i="5" s="1"/>
  <c r="P3439" i="5"/>
  <c r="Q3439" i="5" s="1"/>
  <c r="R3439" i="5" s="1"/>
  <c r="Q3522" i="5"/>
  <c r="P3522" i="5"/>
  <c r="R3522" i="5" s="1"/>
  <c r="Q3317" i="5"/>
  <c r="P3337" i="5"/>
  <c r="P3361" i="5"/>
  <c r="R3364" i="5"/>
  <c r="R3383" i="5"/>
  <c r="Q3383" i="5"/>
  <c r="R3386" i="5"/>
  <c r="Q3386" i="5"/>
  <c r="R3389" i="5"/>
  <c r="Q3389" i="5"/>
  <c r="P3426" i="5"/>
  <c r="R3426" i="5" s="1"/>
  <c r="Q3426" i="5"/>
  <c r="Q3444" i="5"/>
  <c r="P3444" i="5"/>
  <c r="R3444" i="5" s="1"/>
  <c r="P3447" i="5"/>
  <c r="Q3447" i="5" s="1"/>
  <c r="R3447" i="5" s="1"/>
  <c r="P3482" i="5"/>
  <c r="Q3482" i="5" s="1"/>
  <c r="R3482" i="5"/>
  <c r="P3505" i="5"/>
  <c r="R3693" i="5"/>
  <c r="P3693" i="5"/>
  <c r="Q3693" i="5"/>
  <c r="Q3699" i="5"/>
  <c r="P3699" i="5"/>
  <c r="R3699" i="5" s="1"/>
  <c r="Q3333" i="5"/>
  <c r="R3333" i="5" s="1"/>
  <c r="P3333" i="5"/>
  <c r="Q3365" i="5"/>
  <c r="P3365" i="5"/>
  <c r="R3368" i="5"/>
  <c r="R3376" i="5"/>
  <c r="P3393" i="5"/>
  <c r="P3411" i="5"/>
  <c r="R3414" i="5"/>
  <c r="Q3428" i="5"/>
  <c r="R3428" i="5" s="1"/>
  <c r="P3428" i="5"/>
  <c r="R3462" i="5"/>
  <c r="P3479" i="5"/>
  <c r="P3316" i="5"/>
  <c r="R3316" i="5" s="1"/>
  <c r="R3365" i="5"/>
  <c r="R3373" i="5"/>
  <c r="R3381" i="5"/>
  <c r="R3390" i="5"/>
  <c r="Q3400" i="5"/>
  <c r="R3400" i="5" s="1"/>
  <c r="P3400" i="5"/>
  <c r="P3418" i="5"/>
  <c r="R3418" i="5"/>
  <c r="Q3418" i="5"/>
  <c r="P3424" i="5"/>
  <c r="Q3424" i="5" s="1"/>
  <c r="R3424" i="5" s="1"/>
  <c r="P3516" i="5"/>
  <c r="Q3516" i="5" s="1"/>
  <c r="P3529" i="5"/>
  <c r="P3608" i="5"/>
  <c r="Q3608" i="5" s="1"/>
  <c r="R3608" i="5" s="1"/>
  <c r="Q3316" i="5"/>
  <c r="R3336" i="5"/>
  <c r="P3341" i="5"/>
  <c r="Q3341" i="5" s="1"/>
  <c r="R3341" i="5" s="1"/>
  <c r="P3349" i="5"/>
  <c r="Q3349" i="5" s="1"/>
  <c r="R3349" i="5" s="1"/>
  <c r="R3354" i="5"/>
  <c r="P3357" i="5"/>
  <c r="Q3357" i="5" s="1"/>
  <c r="R3357" i="5" s="1"/>
  <c r="R3360" i="5"/>
  <c r="R3394" i="5"/>
  <c r="Q3394" i="5"/>
  <c r="P3408" i="5"/>
  <c r="Q3408" i="5" s="1"/>
  <c r="R3408" i="5" s="1"/>
  <c r="P3598" i="5"/>
  <c r="P3603" i="5"/>
  <c r="Q3313" i="5"/>
  <c r="R3313" i="5" s="1"/>
  <c r="Q3328" i="5"/>
  <c r="R3328" i="5" s="1"/>
  <c r="R3344" i="5"/>
  <c r="R3352" i="5"/>
  <c r="P3401" i="5"/>
  <c r="Q3425" i="5"/>
  <c r="R3425" i="5" s="1"/>
  <c r="Q3473" i="5"/>
  <c r="P3473" i="5"/>
  <c r="R3473" i="5" s="1"/>
  <c r="P3491" i="5"/>
  <c r="Q3491" i="5" s="1"/>
  <c r="R3491" i="5" s="1"/>
  <c r="P3562" i="5"/>
  <c r="Q3562" i="5" s="1"/>
  <c r="Q3460" i="5"/>
  <c r="P3460" i="5"/>
  <c r="R3460" i="5" s="1"/>
  <c r="P3498" i="5"/>
  <c r="R3498" i="5" s="1"/>
  <c r="Q3498" i="5"/>
  <c r="P3521" i="5"/>
  <c r="R3563" i="5"/>
  <c r="P3572" i="5"/>
  <c r="R3595" i="5"/>
  <c r="Q3616" i="5"/>
  <c r="P3616" i="5"/>
  <c r="R3616" i="5" s="1"/>
  <c r="Q3396" i="5"/>
  <c r="R3396" i="5" s="1"/>
  <c r="P3396" i="5"/>
  <c r="P3420" i="5"/>
  <c r="Q3420" i="5" s="1"/>
  <c r="P3432" i="5"/>
  <c r="P3463" i="5"/>
  <c r="Q3511" i="5"/>
  <c r="P3511" i="5"/>
  <c r="R3511" i="5" s="1"/>
  <c r="P3533" i="5"/>
  <c r="P3613" i="5"/>
  <c r="Q3613" i="5" s="1"/>
  <c r="Q3621" i="5"/>
  <c r="P3634" i="5"/>
  <c r="Q3634" i="5" s="1"/>
  <c r="R3634" i="5" s="1"/>
  <c r="P3358" i="5"/>
  <c r="R3358" i="5" s="1"/>
  <c r="P3362" i="5"/>
  <c r="R3362" i="5" s="1"/>
  <c r="P3366" i="5"/>
  <c r="R3366" i="5" s="1"/>
  <c r="P3370" i="5"/>
  <c r="Q3370" i="5" s="1"/>
  <c r="P3374" i="5"/>
  <c r="R3374" i="5" s="1"/>
  <c r="P3378" i="5"/>
  <c r="R3378" i="5" s="1"/>
  <c r="P3382" i="5"/>
  <c r="R3382" i="5" s="1"/>
  <c r="P3385" i="5"/>
  <c r="P3388" i="5"/>
  <c r="Q3388" i="5" s="1"/>
  <c r="R3388" i="5" s="1"/>
  <c r="Q3391" i="5"/>
  <c r="R3391" i="5" s="1"/>
  <c r="P3398" i="5"/>
  <c r="R3398" i="5" s="1"/>
  <c r="P3403" i="5"/>
  <c r="P3413" i="5"/>
  <c r="Q3413" i="5" s="1"/>
  <c r="Q3422" i="5"/>
  <c r="R3422" i="5" s="1"/>
  <c r="Q3430" i="5"/>
  <c r="R3430" i="5" s="1"/>
  <c r="P3437" i="5"/>
  <c r="Q3437" i="5" s="1"/>
  <c r="R3437" i="5" s="1"/>
  <c r="Q3440" i="5"/>
  <c r="P3440" i="5"/>
  <c r="R3440" i="5" s="1"/>
  <c r="P3445" i="5"/>
  <c r="Q3448" i="5"/>
  <c r="P3448" i="5"/>
  <c r="R3448" i="5" s="1"/>
  <c r="P3453" i="5"/>
  <c r="Q3453" i="5" s="1"/>
  <c r="R3453" i="5" s="1"/>
  <c r="Q3456" i="5"/>
  <c r="P3456" i="5"/>
  <c r="R3456" i="5" s="1"/>
  <c r="R3458" i="5"/>
  <c r="Q3466" i="5"/>
  <c r="P3466" i="5"/>
  <c r="R3466" i="5" s="1"/>
  <c r="P3474" i="5"/>
  <c r="P3477" i="5"/>
  <c r="Q3477" i="5" s="1"/>
  <c r="R3477" i="5" s="1"/>
  <c r="P3499" i="5"/>
  <c r="Q3518" i="5"/>
  <c r="R3518" i="5" s="1"/>
  <c r="P3537" i="5"/>
  <c r="Q3537" i="5" s="1"/>
  <c r="R3537" i="5" s="1"/>
  <c r="Q3578" i="5"/>
  <c r="P3578" i="5"/>
  <c r="R3578" i="5" s="1"/>
  <c r="P3585" i="5"/>
  <c r="Q3585" i="5" s="1"/>
  <c r="P3605" i="5"/>
  <c r="Q3605" i="5" s="1"/>
  <c r="R3605" i="5" s="1"/>
  <c r="P3621" i="5"/>
  <c r="R3621" i="5" s="1"/>
  <c r="Q3326" i="5"/>
  <c r="R3326" i="5" s="1"/>
  <c r="Q3334" i="5"/>
  <c r="R3334" i="5" s="1"/>
  <c r="Q3338" i="5"/>
  <c r="R3338" i="5" s="1"/>
  <c r="Q3342" i="5"/>
  <c r="R3342" i="5" s="1"/>
  <c r="Q3346" i="5"/>
  <c r="R3346" i="5" s="1"/>
  <c r="Q3350" i="5"/>
  <c r="R3350" i="5" s="1"/>
  <c r="Q3354" i="5"/>
  <c r="Q3358" i="5"/>
  <c r="Q3362" i="5"/>
  <c r="Q3366" i="5"/>
  <c r="Q3374" i="5"/>
  <c r="Q3378" i="5"/>
  <c r="Q3382" i="5"/>
  <c r="Q3398" i="5"/>
  <c r="Q3403" i="5"/>
  <c r="P3435" i="5"/>
  <c r="Q3435" i="5" s="1"/>
  <c r="P3443" i="5"/>
  <c r="P3451" i="5"/>
  <c r="Q3451" i="5" s="1"/>
  <c r="Q3469" i="5"/>
  <c r="P3469" i="5"/>
  <c r="R3469" i="5" s="1"/>
  <c r="P3489" i="5"/>
  <c r="R3489" i="5" s="1"/>
  <c r="Q3489" i="5"/>
  <c r="P3512" i="5"/>
  <c r="Q3512" i="5" s="1"/>
  <c r="P3541" i="5"/>
  <c r="Q3541" i="5" s="1"/>
  <c r="R3541" i="5" s="1"/>
  <c r="P3545" i="5"/>
  <c r="Q3545" i="5" s="1"/>
  <c r="P3557" i="5"/>
  <c r="R3557" i="5" s="1"/>
  <c r="P3569" i="5"/>
  <c r="Q3569" i="5" s="1"/>
  <c r="R3569" i="5" s="1"/>
  <c r="P3601" i="5"/>
  <c r="Q3601" i="5" s="1"/>
  <c r="R3601" i="5" s="1"/>
  <c r="Q3606" i="5"/>
  <c r="P3606" i="5"/>
  <c r="R3606" i="5" s="1"/>
  <c r="P3405" i="5"/>
  <c r="Q3405" i="5" s="1"/>
  <c r="R3419" i="5"/>
  <c r="R3433" i="5"/>
  <c r="Q3443" i="5"/>
  <c r="R3443" i="5" s="1"/>
  <c r="P3461" i="5"/>
  <c r="Q3461" i="5" s="1"/>
  <c r="R3464" i="5"/>
  <c r="Q3475" i="5"/>
  <c r="R3475" i="5" s="1"/>
  <c r="P3478" i="5"/>
  <c r="Q3478" i="5" s="1"/>
  <c r="P3481" i="5"/>
  <c r="Q3486" i="5"/>
  <c r="P3526" i="5"/>
  <c r="P3549" i="5"/>
  <c r="Q3549" i="5" s="1"/>
  <c r="R3549" i="5" s="1"/>
  <c r="Q3557" i="5"/>
  <c r="P3565" i="5"/>
  <c r="Q3565" i="5" s="1"/>
  <c r="R3565" i="5" s="1"/>
  <c r="P3575" i="5"/>
  <c r="P3582" i="5"/>
  <c r="R3582" i="5" s="1"/>
  <c r="P3586" i="5"/>
  <c r="P3597" i="5"/>
  <c r="Q3597" i="5" s="1"/>
  <c r="R3397" i="5"/>
  <c r="Q3412" i="5"/>
  <c r="P3412" i="5"/>
  <c r="R3421" i="5"/>
  <c r="R3423" i="5"/>
  <c r="R3429" i="5"/>
  <c r="P3431" i="5"/>
  <c r="Q3431" i="5" s="1"/>
  <c r="Q3441" i="5"/>
  <c r="R3441" i="5" s="1"/>
  <c r="R3449" i="5"/>
  <c r="Q3449" i="5"/>
  <c r="Q3457" i="5"/>
  <c r="R3457" i="5" s="1"/>
  <c r="R3459" i="5"/>
  <c r="R3467" i="5"/>
  <c r="Q3470" i="5"/>
  <c r="R3486" i="5"/>
  <c r="P3493" i="5"/>
  <c r="Q3493" i="5" s="1"/>
  <c r="R3493" i="5" s="1"/>
  <c r="Q3508" i="5"/>
  <c r="P3508" i="5"/>
  <c r="R3508" i="5" s="1"/>
  <c r="Q3519" i="5"/>
  <c r="R3519" i="5"/>
  <c r="P3550" i="5"/>
  <c r="P3558" i="5"/>
  <c r="Q3558" i="5" s="1"/>
  <c r="R3558" i="5" s="1"/>
  <c r="P3570" i="5"/>
  <c r="Q3570" i="5" s="1"/>
  <c r="Q3582" i="5"/>
  <c r="Q3590" i="5"/>
  <c r="P3590" i="5"/>
  <c r="R3590" i="5" s="1"/>
  <c r="P3593" i="5"/>
  <c r="R3593" i="5" s="1"/>
  <c r="Q3593" i="5"/>
  <c r="Q3507" i="5"/>
  <c r="P3532" i="5"/>
  <c r="Q3532" i="5" s="1"/>
  <c r="R3532" i="5" s="1"/>
  <c r="P3552" i="5"/>
  <c r="Q3552" i="5" s="1"/>
  <c r="R3552" i="5" s="1"/>
  <c r="P3580" i="5"/>
  <c r="Q3580" i="5" s="1"/>
  <c r="R3580" i="5" s="1"/>
  <c r="R3619" i="5"/>
  <c r="Q3619" i="5"/>
  <c r="P3622" i="5"/>
  <c r="Q3622" i="5" s="1"/>
  <c r="R3622" i="5" s="1"/>
  <c r="P3644" i="5"/>
  <c r="Q3688" i="5"/>
  <c r="P3688" i="5"/>
  <c r="R3688" i="5" s="1"/>
  <c r="Q3758" i="5"/>
  <c r="P3758" i="5"/>
  <c r="R3758" i="5" s="1"/>
  <c r="P3762" i="5"/>
  <c r="P3471" i="5"/>
  <c r="R3471" i="5" s="1"/>
  <c r="Q3476" i="5"/>
  <c r="R3487" i="5"/>
  <c r="P3502" i="5"/>
  <c r="P3507" i="5"/>
  <c r="R3507" i="5" s="1"/>
  <c r="P3510" i="5"/>
  <c r="R3510" i="5" s="1"/>
  <c r="P3517" i="5"/>
  <c r="Q3517" i="5" s="1"/>
  <c r="R3517" i="5" s="1"/>
  <c r="P3525" i="5"/>
  <c r="Q3525" i="5" s="1"/>
  <c r="P3530" i="5"/>
  <c r="Q3530" i="5" s="1"/>
  <c r="P3535" i="5"/>
  <c r="R3535" i="5" s="1"/>
  <c r="Q3540" i="5"/>
  <c r="P3540" i="5"/>
  <c r="P3543" i="5"/>
  <c r="R3553" i="5"/>
  <c r="P3553" i="5"/>
  <c r="P3563" i="5"/>
  <c r="P3573" i="5"/>
  <c r="Q3573" i="5" s="1"/>
  <c r="P3576" i="5"/>
  <c r="Q3576" i="5" s="1"/>
  <c r="R3576" i="5" s="1"/>
  <c r="P3609" i="5"/>
  <c r="Q3609" i="5" s="1"/>
  <c r="P3636" i="5"/>
  <c r="Q3636" i="5" s="1"/>
  <c r="R3636" i="5" s="1"/>
  <c r="Q3640" i="5"/>
  <c r="P3640" i="5"/>
  <c r="R3640" i="5" s="1"/>
  <c r="P3649" i="5"/>
  <c r="Q3471" i="5"/>
  <c r="R3476" i="5"/>
  <c r="R3485" i="5"/>
  <c r="Q3485" i="5"/>
  <c r="Q3490" i="5"/>
  <c r="R3490" i="5" s="1"/>
  <c r="R3497" i="5"/>
  <c r="P3497" i="5"/>
  <c r="Q3497" i="5" s="1"/>
  <c r="Q3510" i="5"/>
  <c r="P3513" i="5"/>
  <c r="Q3513" i="5" s="1"/>
  <c r="Q3535" i="5"/>
  <c r="P3538" i="5"/>
  <c r="R3538" i="5" s="1"/>
  <c r="R3546" i="5"/>
  <c r="Q3553" i="5"/>
  <c r="Q3563" i="5"/>
  <c r="Q3566" i="5"/>
  <c r="Q3596" i="5"/>
  <c r="R3596" i="5" s="1"/>
  <c r="P3596" i="5"/>
  <c r="P3627" i="5"/>
  <c r="P3631" i="5"/>
  <c r="P3690" i="5"/>
  <c r="Q3690" i="5" s="1"/>
  <c r="Q3465" i="5"/>
  <c r="P3500" i="5"/>
  <c r="P3520" i="5"/>
  <c r="Q3520" i="5" s="1"/>
  <c r="Q3538" i="5"/>
  <c r="P3546" i="5"/>
  <c r="Q3546" i="5" s="1"/>
  <c r="Q3548" i="5"/>
  <c r="P3548" i="5"/>
  <c r="P3566" i="5"/>
  <c r="R3566" i="5" s="1"/>
  <c r="P3571" i="5"/>
  <c r="P3574" i="5"/>
  <c r="Q3574" i="5" s="1"/>
  <c r="P3581" i="5"/>
  <c r="R3589" i="5"/>
  <c r="P3589" i="5"/>
  <c r="Q3589" i="5" s="1"/>
  <c r="P3594" i="5"/>
  <c r="Q3594" i="5" s="1"/>
  <c r="P3599" i="5"/>
  <c r="Q3599" i="5" s="1"/>
  <c r="P3604" i="5"/>
  <c r="P3607" i="5"/>
  <c r="Q3607" i="5" s="1"/>
  <c r="Q3614" i="5"/>
  <c r="R3614" i="5" s="1"/>
  <c r="P3628" i="5"/>
  <c r="P3655" i="5"/>
  <c r="Q3655" i="5" s="1"/>
  <c r="R3655" i="5" s="1"/>
  <c r="P3659" i="5"/>
  <c r="Q3659" i="5" s="1"/>
  <c r="R3659" i="5" s="1"/>
  <c r="P3668" i="5"/>
  <c r="P3544" i="5"/>
  <c r="Q3544" i="5" s="1"/>
  <c r="R3544" i="5" s="1"/>
  <c r="Q3554" i="5"/>
  <c r="P3561" i="5"/>
  <c r="R3561" i="5" s="1"/>
  <c r="P3577" i="5"/>
  <c r="P3602" i="5"/>
  <c r="Q3612" i="5"/>
  <c r="R3612" i="5" s="1"/>
  <c r="P3612" i="5"/>
  <c r="P3624" i="5"/>
  <c r="Q3685" i="5"/>
  <c r="R3685" i="5" s="1"/>
  <c r="Q3742" i="5"/>
  <c r="P3742" i="5"/>
  <c r="R3742" i="5" s="1"/>
  <c r="R3465" i="5"/>
  <c r="R3480" i="5"/>
  <c r="Q3488" i="5"/>
  <c r="R3488" i="5" s="1"/>
  <c r="Q3503" i="5"/>
  <c r="R3503" i="5" s="1"/>
  <c r="P3506" i="5"/>
  <c r="Q3506" i="5" s="1"/>
  <c r="R3514" i="5"/>
  <c r="Q3534" i="5"/>
  <c r="R3534" i="5" s="1"/>
  <c r="R3539" i="5"/>
  <c r="Q3539" i="5"/>
  <c r="R3542" i="5"/>
  <c r="R3551" i="5"/>
  <c r="P3554" i="5"/>
  <c r="R3554" i="5" s="1"/>
  <c r="Q3561" i="5"/>
  <c r="P3564" i="5"/>
  <c r="Q3564" i="5" s="1"/>
  <c r="R3567" i="5"/>
  <c r="Q3584" i="5"/>
  <c r="P3584" i="5"/>
  <c r="R3584" i="5" s="1"/>
  <c r="R3587" i="5"/>
  <c r="Q3602" i="5"/>
  <c r="R3602" i="5" s="1"/>
  <c r="P3610" i="5"/>
  <c r="Q3610" i="5" s="1"/>
  <c r="P3615" i="5"/>
  <c r="P3618" i="5"/>
  <c r="Q3618" i="5" s="1"/>
  <c r="Q3625" i="5"/>
  <c r="R3625" i="5" s="1"/>
  <c r="P3633" i="5"/>
  <c r="P3492" i="5"/>
  <c r="Q3524" i="5"/>
  <c r="R3524" i="5" s="1"/>
  <c r="P3524" i="5"/>
  <c r="P3556" i="5"/>
  <c r="Q3588" i="5"/>
  <c r="R3588" i="5" s="1"/>
  <c r="P3588" i="5"/>
  <c r="P3630" i="5"/>
  <c r="Q3630" i="5" s="1"/>
  <c r="P3652" i="5"/>
  <c r="Q3684" i="5"/>
  <c r="P3694" i="5"/>
  <c r="R3731" i="5"/>
  <c r="P3734" i="5"/>
  <c r="P3738" i="5"/>
  <c r="P3774" i="5"/>
  <c r="P3795" i="5"/>
  <c r="P3496" i="5"/>
  <c r="P3528" i="5"/>
  <c r="Q3560" i="5"/>
  <c r="P3560" i="5"/>
  <c r="P3592" i="5"/>
  <c r="P3611" i="5"/>
  <c r="Q3611" i="5" s="1"/>
  <c r="P3617" i="5"/>
  <c r="R3645" i="5"/>
  <c r="Q3645" i="5"/>
  <c r="P3645" i="5"/>
  <c r="Q3656" i="5"/>
  <c r="R3656" i="5" s="1"/>
  <c r="P3656" i="5"/>
  <c r="P3660" i="5"/>
  <c r="R3671" i="5"/>
  <c r="P3674" i="5"/>
  <c r="Q3674" i="5" s="1"/>
  <c r="P3677" i="5"/>
  <c r="Q3677" i="5" s="1"/>
  <c r="R3677" i="5" s="1"/>
  <c r="Q3680" i="5"/>
  <c r="P3680" i="5"/>
  <c r="R3680" i="5" s="1"/>
  <c r="P3684" i="5"/>
  <c r="R3684" i="5" s="1"/>
  <c r="P3704" i="5"/>
  <c r="Q3704" i="5" s="1"/>
  <c r="P3790" i="5"/>
  <c r="P3504" i="5"/>
  <c r="P3536" i="5"/>
  <c r="P3568" i="5"/>
  <c r="P3600" i="5"/>
  <c r="Q3600" i="5" s="1"/>
  <c r="P3642" i="5"/>
  <c r="Q3642" i="5" s="1"/>
  <c r="P3646" i="5"/>
  <c r="Q3646" i="5" s="1"/>
  <c r="P3661" i="5"/>
  <c r="Q3696" i="5"/>
  <c r="R3696" i="5" s="1"/>
  <c r="P3696" i="5"/>
  <c r="Q3629" i="5"/>
  <c r="R3629" i="5" s="1"/>
  <c r="P3639" i="5"/>
  <c r="R3639" i="5" s="1"/>
  <c r="Q3665" i="5"/>
  <c r="P3665" i="5"/>
  <c r="R3665" i="5" s="1"/>
  <c r="P3706" i="5"/>
  <c r="P3626" i="5"/>
  <c r="Q3632" i="5"/>
  <c r="P3632" i="5"/>
  <c r="R3632" i="5" s="1"/>
  <c r="Q3639" i="5"/>
  <c r="P3643" i="5"/>
  <c r="Q3643" i="5" s="1"/>
  <c r="R3643" i="5"/>
  <c r="P3658" i="5"/>
  <c r="Q3658" i="5" s="1"/>
  <c r="P3662" i="5"/>
  <c r="Q3662" i="5" s="1"/>
  <c r="P3714" i="5"/>
  <c r="Q3620" i="5"/>
  <c r="P3637" i="5"/>
  <c r="P3647" i="5"/>
  <c r="Q3647" i="5" s="1"/>
  <c r="R3647" i="5" s="1"/>
  <c r="P3650" i="5"/>
  <c r="Q3650" i="5" s="1"/>
  <c r="P3653" i="5"/>
  <c r="P3663" i="5"/>
  <c r="Q3663" i="5" s="1"/>
  <c r="P3666" i="5"/>
  <c r="Q3666" i="5" s="1"/>
  <c r="P3669" i="5"/>
  <c r="Q3669" i="5" s="1"/>
  <c r="R3669" i="5" s="1"/>
  <c r="Q3672" i="5"/>
  <c r="P3672" i="5"/>
  <c r="R3672" i="5" s="1"/>
  <c r="R3675" i="5"/>
  <c r="P3678" i="5"/>
  <c r="Q3678" i="5" s="1"/>
  <c r="P3689" i="5"/>
  <c r="P3698" i="5"/>
  <c r="R3707" i="5"/>
  <c r="Q3707" i="5"/>
  <c r="P3707" i="5"/>
  <c r="Q3746" i="5"/>
  <c r="P3746" i="5"/>
  <c r="R3746" i="5" s="1"/>
  <c r="R3620" i="5"/>
  <c r="P3635" i="5"/>
  <c r="Q3635" i="5" s="1"/>
  <c r="R3635" i="5" s="1"/>
  <c r="P3638" i="5"/>
  <c r="R3638" i="5" s="1"/>
  <c r="Q3641" i="5"/>
  <c r="R3641" i="5" s="1"/>
  <c r="P3641" i="5"/>
  <c r="P3651" i="5"/>
  <c r="R3654" i="5"/>
  <c r="P3654" i="5"/>
  <c r="P3657" i="5"/>
  <c r="P3667" i="5"/>
  <c r="P3670" i="5"/>
  <c r="R3670" i="5" s="1"/>
  <c r="Q3726" i="5"/>
  <c r="P3726" i="5"/>
  <c r="R3726" i="5" s="1"/>
  <c r="P3730" i="5"/>
  <c r="P3750" i="5"/>
  <c r="Q3638" i="5"/>
  <c r="Q3648" i="5"/>
  <c r="P3648" i="5"/>
  <c r="R3648" i="5" s="1"/>
  <c r="Q3651" i="5"/>
  <c r="R3651" i="5" s="1"/>
  <c r="Q3654" i="5"/>
  <c r="R3664" i="5"/>
  <c r="Q3664" i="5"/>
  <c r="P3664" i="5"/>
  <c r="Q3667" i="5"/>
  <c r="R3667" i="5" s="1"/>
  <c r="Q3670" i="5"/>
  <c r="R3673" i="5"/>
  <c r="Q3673" i="5"/>
  <c r="P3673" i="5"/>
  <c r="R3676" i="5"/>
  <c r="Q3676" i="5"/>
  <c r="P3676" i="5"/>
  <c r="P3682" i="5"/>
  <c r="Q3682" i="5" s="1"/>
  <c r="Q3686" i="5"/>
  <c r="P3686" i="5"/>
  <c r="R3686" i="5" s="1"/>
  <c r="P3712" i="5"/>
  <c r="P3722" i="5"/>
  <c r="R3754" i="5"/>
  <c r="Q3754" i="5"/>
  <c r="P3754" i="5"/>
  <c r="P3804" i="5"/>
  <c r="Q3804" i="5" s="1"/>
  <c r="R3804" i="5" s="1"/>
  <c r="Q3822" i="5"/>
  <c r="P3822" i="5"/>
  <c r="R3822" i="5" s="1"/>
  <c r="R3747" i="5"/>
  <c r="R3755" i="5"/>
  <c r="R3763" i="5"/>
  <c r="R3766" i="5"/>
  <c r="Q3766" i="5"/>
  <c r="P3766" i="5"/>
  <c r="R3769" i="5"/>
  <c r="P3789" i="5"/>
  <c r="R3798" i="5"/>
  <c r="Q3798" i="5"/>
  <c r="P3798" i="5"/>
  <c r="P3803" i="5"/>
  <c r="P3812" i="5"/>
  <c r="R3821" i="5"/>
  <c r="Q3821" i="5"/>
  <c r="P3821" i="5"/>
  <c r="R3679" i="5"/>
  <c r="P3701" i="5"/>
  <c r="Q3701" i="5" s="1"/>
  <c r="R3709" i="5"/>
  <c r="P3709" i="5"/>
  <c r="Q3709" i="5" s="1"/>
  <c r="P3770" i="5"/>
  <c r="Q3770" i="5" s="1"/>
  <c r="R3770" i="5" s="1"/>
  <c r="R3785" i="5"/>
  <c r="Q3785" i="5"/>
  <c r="P3785" i="5"/>
  <c r="Q3794" i="5"/>
  <c r="P3794" i="5"/>
  <c r="R3794" i="5" s="1"/>
  <c r="P3799" i="5"/>
  <c r="Q3799" i="5" s="1"/>
  <c r="P3808" i="5"/>
  <c r="Q3808" i="5" s="1"/>
  <c r="R3808" i="5" s="1"/>
  <c r="P3817" i="5"/>
  <c r="Q3817" i="5" s="1"/>
  <c r="R3817" i="5" s="1"/>
  <c r="Q3681" i="5"/>
  <c r="R3681" i="5" s="1"/>
  <c r="R3687" i="5"/>
  <c r="Q3691" i="5"/>
  <c r="R3691" i="5" s="1"/>
  <c r="R3715" i="5"/>
  <c r="R3717" i="5"/>
  <c r="Q3723" i="5"/>
  <c r="R3723" i="5" s="1"/>
  <c r="P3778" i="5"/>
  <c r="P3786" i="5"/>
  <c r="P3791" i="5"/>
  <c r="R3791" i="5" s="1"/>
  <c r="Q3800" i="5"/>
  <c r="P3800" i="5"/>
  <c r="R3800" i="5" s="1"/>
  <c r="P3809" i="5"/>
  <c r="P3818" i="5"/>
  <c r="P3823" i="5"/>
  <c r="P3683" i="5"/>
  <c r="P3687" i="5"/>
  <c r="Q3687" i="5" s="1"/>
  <c r="P3702" i="5"/>
  <c r="Q3702" i="5" s="1"/>
  <c r="R3702" i="5" s="1"/>
  <c r="Q3710" i="5"/>
  <c r="P3710" i="5"/>
  <c r="R3710" i="5" s="1"/>
  <c r="Q3732" i="5"/>
  <c r="R3735" i="5"/>
  <c r="R3743" i="5"/>
  <c r="R3751" i="5"/>
  <c r="R3753" i="5"/>
  <c r="R3759" i="5"/>
  <c r="Q3764" i="5"/>
  <c r="R3775" i="5"/>
  <c r="P3782" i="5"/>
  <c r="P3787" i="5"/>
  <c r="Q3787" i="5" s="1"/>
  <c r="Q3791" i="5"/>
  <c r="R3796" i="5"/>
  <c r="Q3796" i="5"/>
  <c r="P3796" i="5"/>
  <c r="Q3805" i="5"/>
  <c r="P3805" i="5"/>
  <c r="R3805" i="5" s="1"/>
  <c r="P3814" i="5"/>
  <c r="P3819" i="5"/>
  <c r="R3819" i="5" s="1"/>
  <c r="Q3683" i="5"/>
  <c r="R3683" i="5" s="1"/>
  <c r="P3692" i="5"/>
  <c r="P3697" i="5"/>
  <c r="P3705" i="5"/>
  <c r="Q3718" i="5"/>
  <c r="P3718" i="5"/>
  <c r="R3718" i="5" s="1"/>
  <c r="R3779" i="5"/>
  <c r="P3783" i="5"/>
  <c r="R3783" i="5" s="1"/>
  <c r="Q3792" i="5"/>
  <c r="P3792" i="5"/>
  <c r="R3792" i="5" s="1"/>
  <c r="P3801" i="5"/>
  <c r="P3810" i="5"/>
  <c r="P3815" i="5"/>
  <c r="Q3819" i="5"/>
  <c r="Q3824" i="5"/>
  <c r="P3824" i="5"/>
  <c r="R3824" i="5" s="1"/>
  <c r="Q3700" i="5"/>
  <c r="R3700" i="5" s="1"/>
  <c r="P3700" i="5"/>
  <c r="Q3705" i="5"/>
  <c r="R3705" i="5" s="1"/>
  <c r="Q3708" i="5"/>
  <c r="R3708" i="5" s="1"/>
  <c r="P3708" i="5"/>
  <c r="R3721" i="5"/>
  <c r="Q3727" i="5"/>
  <c r="R3727" i="5" s="1"/>
  <c r="Q3783" i="5"/>
  <c r="P3788" i="5"/>
  <c r="Q3788" i="5" s="1"/>
  <c r="R3788" i="5" s="1"/>
  <c r="Q3797" i="5"/>
  <c r="P3797" i="5"/>
  <c r="R3797" i="5" s="1"/>
  <c r="P3806" i="5"/>
  <c r="P3811" i="5"/>
  <c r="R3811" i="5" s="1"/>
  <c r="P3820" i="5"/>
  <c r="Q3820" i="5" s="1"/>
  <c r="R3820" i="5" s="1"/>
  <c r="P3695" i="5"/>
  <c r="Q3695" i="5" s="1"/>
  <c r="P3703" i="5"/>
  <c r="Q3703" i="5" s="1"/>
  <c r="P3711" i="5"/>
  <c r="Q3711" i="5" s="1"/>
  <c r="Q3716" i="5"/>
  <c r="P3719" i="5"/>
  <c r="Q3719" i="5" s="1"/>
  <c r="R3784" i="5"/>
  <c r="Q3784" i="5"/>
  <c r="P3784" i="5"/>
  <c r="Q3793" i="5"/>
  <c r="P3793" i="5"/>
  <c r="R3793" i="5" s="1"/>
  <c r="P3802" i="5"/>
  <c r="P3807" i="5"/>
  <c r="Q3807" i="5" s="1"/>
  <c r="Q3811" i="5"/>
  <c r="P3816" i="5"/>
  <c r="Q3816" i="5" s="1"/>
  <c r="R3816" i="5" s="1"/>
  <c r="P3717" i="5"/>
  <c r="Q3717" i="5" s="1"/>
  <c r="P3721" i="5"/>
  <c r="Q3721" i="5" s="1"/>
  <c r="P3725" i="5"/>
  <c r="Q3725" i="5" s="1"/>
  <c r="P3729" i="5"/>
  <c r="Q3729" i="5" s="1"/>
  <c r="P3733" i="5"/>
  <c r="Q3733" i="5" s="1"/>
  <c r="P3737" i="5"/>
  <c r="Q3737" i="5" s="1"/>
  <c r="P3741" i="5"/>
  <c r="Q3741" i="5" s="1"/>
  <c r="P3745" i="5"/>
  <c r="Q3745" i="5" s="1"/>
  <c r="P3749" i="5"/>
  <c r="Q3749" i="5" s="1"/>
  <c r="P3753" i="5"/>
  <c r="Q3753" i="5" s="1"/>
  <c r="P3757" i="5"/>
  <c r="Q3757" i="5" s="1"/>
  <c r="P3761" i="5"/>
  <c r="Q3761" i="5" s="1"/>
  <c r="P3765" i="5"/>
  <c r="Q3765" i="5" s="1"/>
  <c r="P3769" i="5"/>
  <c r="Q3769" i="5" s="1"/>
  <c r="P3773" i="5"/>
  <c r="Q3773" i="5" s="1"/>
  <c r="P3777" i="5"/>
  <c r="Q3777" i="5" s="1"/>
  <c r="P3781" i="5"/>
  <c r="Q3781" i="5" s="1"/>
  <c r="P3716" i="5"/>
  <c r="P3720" i="5"/>
  <c r="P3724" i="5"/>
  <c r="Q3724" i="5" s="1"/>
  <c r="P3728" i="5"/>
  <c r="P3732" i="5"/>
  <c r="P3736" i="5"/>
  <c r="P3740" i="5"/>
  <c r="P3744" i="5"/>
  <c r="P3748" i="5"/>
  <c r="P3752" i="5"/>
  <c r="P3756" i="5"/>
  <c r="P3760" i="5"/>
  <c r="Q3760" i="5" s="1"/>
  <c r="P3764" i="5"/>
  <c r="P3768" i="5"/>
  <c r="P3772" i="5"/>
  <c r="P3776" i="5"/>
  <c r="P3780" i="5"/>
  <c r="Q7" i="4"/>
  <c r="U7" i="4"/>
  <c r="U12" i="4"/>
  <c r="Q12" i="4"/>
  <c r="U27" i="4"/>
  <c r="Q27" i="4"/>
  <c r="U10" i="4"/>
  <c r="Q9" i="4"/>
  <c r="K25" i="4"/>
  <c r="L25" i="4" s="1"/>
  <c r="Q16" i="4"/>
  <c r="U16" i="4"/>
  <c r="V16" i="4" s="1"/>
  <c r="V27" i="4"/>
  <c r="V22" i="4"/>
  <c r="V28" i="4"/>
  <c r="V23" i="4"/>
  <c r="V14" i="4"/>
  <c r="V10" i="4"/>
  <c r="V26" i="4"/>
  <c r="V12" i="4"/>
  <c r="V8" i="4"/>
  <c r="V9" i="4"/>
  <c r="V29" i="4"/>
  <c r="V11" i="4"/>
  <c r="W6" i="4"/>
  <c r="V7" i="4"/>
  <c r="V13" i="4"/>
  <c r="U18" i="4"/>
  <c r="V18" i="4" s="1"/>
  <c r="Q18" i="4"/>
  <c r="K21" i="4"/>
  <c r="L21" i="4" s="1"/>
  <c r="R10" i="4"/>
  <c r="S10" i="4" s="1"/>
  <c r="T10" i="4" s="1"/>
  <c r="K19" i="4"/>
  <c r="L19" i="4" s="1"/>
  <c r="J31" i="4"/>
  <c r="Q14" i="4"/>
  <c r="L15" i="4"/>
  <c r="V15" i="4" s="1"/>
  <c r="Q26" i="4"/>
  <c r="Q30" i="4"/>
  <c r="L13" i="4"/>
  <c r="L20" i="4"/>
  <c r="K17" i="4"/>
  <c r="L17" i="4" s="1"/>
  <c r="K20" i="4"/>
  <c r="L11" i="4"/>
  <c r="U22" i="4"/>
  <c r="Q22" i="4"/>
  <c r="L29" i="4"/>
  <c r="K23" i="4"/>
  <c r="L23" i="4" s="1"/>
  <c r="K28" i="4"/>
  <c r="L28" i="4" s="1"/>
  <c r="U8" i="3"/>
  <c r="Q8" i="3"/>
  <c r="U19" i="3"/>
  <c r="Q19" i="3"/>
  <c r="U15" i="3"/>
  <c r="Q15" i="3"/>
  <c r="U12" i="3"/>
  <c r="Q12" i="3"/>
  <c r="Q47" i="3"/>
  <c r="J53" i="3"/>
  <c r="K14" i="3"/>
  <c r="L14" i="3" s="1"/>
  <c r="Q21" i="3"/>
  <c r="K7" i="3"/>
  <c r="L7" i="3" s="1"/>
  <c r="K11" i="3"/>
  <c r="L11" i="3" s="1"/>
  <c r="Q16" i="3"/>
  <c r="V52" i="3"/>
  <c r="V47" i="3"/>
  <c r="V43" i="3"/>
  <c r="V50" i="3"/>
  <c r="V45" i="3"/>
  <c r="V32" i="3"/>
  <c r="V35" i="3"/>
  <c r="V46" i="3"/>
  <c r="V40" i="3"/>
  <c r="V19" i="3"/>
  <c r="V21" i="3"/>
  <c r="V16" i="3"/>
  <c r="V23" i="3"/>
  <c r="V17" i="3"/>
  <c r="V10" i="3"/>
  <c r="V15" i="3"/>
  <c r="W6" i="3"/>
  <c r="K10" i="3"/>
  <c r="L10" i="3" s="1"/>
  <c r="K18" i="3"/>
  <c r="L18" i="3" s="1"/>
  <c r="K24" i="3"/>
  <c r="L24" i="3" s="1"/>
  <c r="K28" i="3"/>
  <c r="L28" i="3" s="1"/>
  <c r="V13" i="3"/>
  <c r="V14" i="3"/>
  <c r="V18" i="3"/>
  <c r="U38" i="3"/>
  <c r="V38" i="3" s="1"/>
  <c r="Q38" i="3"/>
  <c r="V8" i="3"/>
  <c r="V12" i="3"/>
  <c r="Q32" i="3"/>
  <c r="K17" i="3"/>
  <c r="L17" i="3" s="1"/>
  <c r="K31" i="3"/>
  <c r="L31" i="3" s="1"/>
  <c r="L25" i="3"/>
  <c r="L29" i="3"/>
  <c r="K30" i="3"/>
  <c r="L30" i="3" s="1"/>
  <c r="Q35" i="3"/>
  <c r="K23" i="3"/>
  <c r="L23" i="3" s="1"/>
  <c r="U26" i="3"/>
  <c r="K40" i="3"/>
  <c r="L40" i="3" s="1"/>
  <c r="Q50" i="3"/>
  <c r="K27" i="3"/>
  <c r="L27" i="3" s="1"/>
  <c r="L36" i="3"/>
  <c r="U52" i="3"/>
  <c r="Q52" i="3"/>
  <c r="Q41" i="3"/>
  <c r="U41" i="3"/>
  <c r="V41" i="3" s="1"/>
  <c r="Q45" i="3"/>
  <c r="K42" i="3"/>
  <c r="L42" i="3" s="1"/>
  <c r="L51" i="3"/>
  <c r="V51" i="3" s="1"/>
  <c r="K46" i="3"/>
  <c r="L46" i="3" s="1"/>
  <c r="K44" i="3"/>
  <c r="L44" i="3" s="1"/>
  <c r="U21" i="2"/>
  <c r="Q21" i="2"/>
  <c r="U55" i="2"/>
  <c r="V55" i="2" s="1"/>
  <c r="Q55" i="2"/>
  <c r="U25" i="2"/>
  <c r="V25" i="2" s="1"/>
  <c r="Q25" i="2"/>
  <c r="U37" i="2"/>
  <c r="Q37" i="2"/>
  <c r="U59" i="2"/>
  <c r="Q59" i="2"/>
  <c r="U8" i="2"/>
  <c r="Q8" i="2"/>
  <c r="Q15" i="2"/>
  <c r="U15" i="2"/>
  <c r="Q46" i="2"/>
  <c r="U46" i="2"/>
  <c r="V46" i="2" s="1"/>
  <c r="U9" i="2"/>
  <c r="Q9" i="2"/>
  <c r="U51" i="2"/>
  <c r="V51" i="2" s="1"/>
  <c r="Q51" i="2"/>
  <c r="Q205" i="2"/>
  <c r="Q211" i="2"/>
  <c r="Q210" i="2"/>
  <c r="Q159" i="2"/>
  <c r="Q157" i="2"/>
  <c r="Q153" i="2"/>
  <c r="Q149" i="2"/>
  <c r="Q158" i="2"/>
  <c r="Q47" i="2"/>
  <c r="Q118" i="2"/>
  <c r="Q61" i="2"/>
  <c r="U61" i="2"/>
  <c r="K34" i="2"/>
  <c r="L34" i="2" s="1"/>
  <c r="S35" i="2"/>
  <c r="T35" i="2" s="1"/>
  <c r="Q70" i="2"/>
  <c r="Q23" i="2"/>
  <c r="K30" i="2"/>
  <c r="L30" i="2" s="1"/>
  <c r="L32" i="2"/>
  <c r="U70" i="2"/>
  <c r="V70" i="2" s="1"/>
  <c r="K109" i="2"/>
  <c r="L109" i="2" s="1"/>
  <c r="S31" i="2"/>
  <c r="T31" i="2" s="1"/>
  <c r="V214" i="2"/>
  <c r="V210" i="2"/>
  <c r="V205" i="2"/>
  <c r="V215" i="2"/>
  <c r="V211" i="2"/>
  <c r="V202" i="2"/>
  <c r="V194" i="2"/>
  <c r="V182" i="2"/>
  <c r="V195" i="2"/>
  <c r="V201" i="2"/>
  <c r="V193" i="2"/>
  <c r="V178" i="2"/>
  <c r="V179" i="2"/>
  <c r="V175" i="2"/>
  <c r="V216" i="2"/>
  <c r="V158" i="2"/>
  <c r="V159" i="2"/>
  <c r="V156" i="2"/>
  <c r="V165" i="2"/>
  <c r="V153" i="2"/>
  <c r="V149" i="2"/>
  <c r="V164" i="2"/>
  <c r="V146" i="2"/>
  <c r="V147" i="2"/>
  <c r="V140" i="2"/>
  <c r="V157" i="2"/>
  <c r="V155" i="2"/>
  <c r="V163" i="2"/>
  <c r="V119" i="2"/>
  <c r="V115" i="2"/>
  <c r="V110" i="2"/>
  <c r="V91" i="2"/>
  <c r="V79" i="2"/>
  <c r="V75" i="2"/>
  <c r="V128" i="2"/>
  <c r="V122" i="2"/>
  <c r="V107" i="2"/>
  <c r="V118" i="2"/>
  <c r="V108" i="2"/>
  <c r="V103" i="2"/>
  <c r="V98" i="2"/>
  <c r="V94" i="2"/>
  <c r="V81" i="2"/>
  <c r="V77" i="2"/>
  <c r="V73" i="2"/>
  <c r="V68" i="2"/>
  <c r="V63" i="2"/>
  <c r="V59" i="2"/>
  <c r="V47" i="2"/>
  <c r="V80" i="2"/>
  <c r="V60" i="2"/>
  <c r="V90" i="2"/>
  <c r="V65" i="2"/>
  <c r="V61" i="2"/>
  <c r="V33" i="2"/>
  <c r="V21" i="2"/>
  <c r="V17" i="2"/>
  <c r="V13" i="2"/>
  <c r="V34" i="2"/>
  <c r="V45" i="2"/>
  <c r="V76" i="2"/>
  <c r="V48" i="2"/>
  <c r="V44" i="2"/>
  <c r="V43" i="2"/>
  <c r="V31" i="2"/>
  <c r="V23" i="2"/>
  <c r="V19" i="2"/>
  <c r="V15" i="2"/>
  <c r="L7" i="2"/>
  <c r="Q19" i="2"/>
  <c r="K26" i="2"/>
  <c r="L26" i="2" s="1"/>
  <c r="U31" i="2"/>
  <c r="U35" i="2"/>
  <c r="V35" i="2" s="1"/>
  <c r="K39" i="2"/>
  <c r="L39" i="2" s="1"/>
  <c r="K52" i="2"/>
  <c r="L52" i="2" s="1"/>
  <c r="Q27" i="2"/>
  <c r="K28" i="2"/>
  <c r="L28" i="2" s="1"/>
  <c r="U40" i="2"/>
  <c r="Q40" i="2"/>
  <c r="Q57" i="2"/>
  <c r="U57" i="2"/>
  <c r="V57" i="2" s="1"/>
  <c r="L12" i="2"/>
  <c r="W103" i="2"/>
  <c r="K22" i="2"/>
  <c r="L22" i="2" s="1"/>
  <c r="U27" i="2"/>
  <c r="V9" i="2"/>
  <c r="Q13" i="2"/>
  <c r="K14" i="2"/>
  <c r="K18" i="2"/>
  <c r="L18" i="2" s="1"/>
  <c r="K36" i="2"/>
  <c r="L36" i="2" s="1"/>
  <c r="V36" i="2" s="1"/>
  <c r="L24" i="2"/>
  <c r="L16" i="2"/>
  <c r="U19" i="2"/>
  <c r="K20" i="2"/>
  <c r="L20" i="2" s="1"/>
  <c r="V32" i="2"/>
  <c r="V40" i="2"/>
  <c r="Q129" i="2"/>
  <c r="U129" i="2"/>
  <c r="V8" i="2"/>
  <c r="V58" i="2"/>
  <c r="U75" i="2"/>
  <c r="Q75" i="2"/>
  <c r="U83" i="2"/>
  <c r="V83" i="2" s="1"/>
  <c r="Q83" i="2"/>
  <c r="K76" i="2"/>
  <c r="L76" i="2" s="1"/>
  <c r="Q53" i="2"/>
  <c r="L62" i="2"/>
  <c r="Q68" i="2"/>
  <c r="K72" i="2"/>
  <c r="L72" i="2" s="1"/>
  <c r="U85" i="2"/>
  <c r="Q85" i="2"/>
  <c r="L41" i="2"/>
  <c r="K42" i="2"/>
  <c r="L42" i="2" s="1"/>
  <c r="K58" i="2"/>
  <c r="L58" i="2" s="1"/>
  <c r="Q65" i="2"/>
  <c r="Q81" i="2"/>
  <c r="U89" i="2"/>
  <c r="Q89" i="2"/>
  <c r="K38" i="2"/>
  <c r="L38" i="2" s="1"/>
  <c r="L43" i="2"/>
  <c r="K44" i="2"/>
  <c r="L44" i="2" s="1"/>
  <c r="K48" i="2"/>
  <c r="L48" i="2" s="1"/>
  <c r="U53" i="2"/>
  <c r="V53" i="2" s="1"/>
  <c r="K54" i="2"/>
  <c r="L54" i="2" s="1"/>
  <c r="U65" i="2"/>
  <c r="Q73" i="2"/>
  <c r="Q77" i="2"/>
  <c r="U77" i="2"/>
  <c r="Q79" i="2"/>
  <c r="K99" i="2"/>
  <c r="L99" i="2" s="1"/>
  <c r="K126" i="2"/>
  <c r="L126" i="2" s="1"/>
  <c r="L45" i="2"/>
  <c r="L50" i="2"/>
  <c r="U94" i="2"/>
  <c r="Q94" i="2"/>
  <c r="Q103" i="2"/>
  <c r="K56" i="2"/>
  <c r="L56" i="2" s="1"/>
  <c r="K60" i="2"/>
  <c r="L60" i="2" s="1"/>
  <c r="K64" i="2"/>
  <c r="L64" i="2" s="1"/>
  <c r="K69" i="2"/>
  <c r="L69" i="2" s="1"/>
  <c r="K95" i="2"/>
  <c r="L95" i="2" s="1"/>
  <c r="K112" i="2"/>
  <c r="L112" i="2" s="1"/>
  <c r="L74" i="2"/>
  <c r="K78" i="2"/>
  <c r="L78" i="2" s="1"/>
  <c r="L82" i="2"/>
  <c r="L86" i="2"/>
  <c r="V86" i="2" s="1"/>
  <c r="L90" i="2"/>
  <c r="Q98" i="2"/>
  <c r="Q108" i="2"/>
  <c r="K130" i="2"/>
  <c r="L130" i="2" s="1"/>
  <c r="Q134" i="2"/>
  <c r="U134" i="2"/>
  <c r="V134" i="2" s="1"/>
  <c r="K80" i="2"/>
  <c r="L80" i="2" s="1"/>
  <c r="K104" i="2"/>
  <c r="L104" i="2" s="1"/>
  <c r="U110" i="2"/>
  <c r="Q110" i="2"/>
  <c r="K122" i="2"/>
  <c r="L122" i="2" s="1"/>
  <c r="K123" i="2"/>
  <c r="L123" i="2" s="1"/>
  <c r="U150" i="2"/>
  <c r="Q150" i="2"/>
  <c r="K113" i="2"/>
  <c r="L113" i="2" s="1"/>
  <c r="L117" i="2"/>
  <c r="V117" i="2" s="1"/>
  <c r="L120" i="2"/>
  <c r="L125" i="2"/>
  <c r="K121" i="2"/>
  <c r="L121" i="2" s="1"/>
  <c r="K135" i="2"/>
  <c r="L135" i="2" s="1"/>
  <c r="L139" i="2"/>
  <c r="I217" i="2"/>
  <c r="U154" i="2"/>
  <c r="V154" i="2" s="1"/>
  <c r="Q154" i="2"/>
  <c r="J111" i="2"/>
  <c r="J217" i="2" s="1"/>
  <c r="K116" i="2"/>
  <c r="L116" i="2" s="1"/>
  <c r="K143" i="2"/>
  <c r="L143" i="2" s="1"/>
  <c r="U148" i="2"/>
  <c r="V148" i="2" s="1"/>
  <c r="Q148" i="2"/>
  <c r="K165" i="2"/>
  <c r="L165" i="2" s="1"/>
  <c r="Q140" i="2"/>
  <c r="K147" i="2"/>
  <c r="L147" i="2" s="1"/>
  <c r="U156" i="2"/>
  <c r="Q156" i="2"/>
  <c r="K133" i="2"/>
  <c r="L133" i="2" s="1"/>
  <c r="V133" i="2" s="1"/>
  <c r="K137" i="2"/>
  <c r="L137" i="2" s="1"/>
  <c r="K141" i="2"/>
  <c r="L141" i="2" s="1"/>
  <c r="Q168" i="2"/>
  <c r="U168" i="2"/>
  <c r="V168" i="2" s="1"/>
  <c r="L145" i="2"/>
  <c r="K180" i="2"/>
  <c r="L180" i="2" s="1"/>
  <c r="L151" i="2"/>
  <c r="L155" i="2"/>
  <c r="K164" i="2"/>
  <c r="L164" i="2" s="1"/>
  <c r="U166" i="2"/>
  <c r="V166" i="2" s="1"/>
  <c r="Q166" i="2"/>
  <c r="K172" i="2"/>
  <c r="L172" i="2" s="1"/>
  <c r="Q189" i="2"/>
  <c r="U189" i="2"/>
  <c r="K169" i="2"/>
  <c r="L169" i="2" s="1"/>
  <c r="U174" i="2"/>
  <c r="V174" i="2" s="1"/>
  <c r="Q174" i="2"/>
  <c r="L167" i="2"/>
  <c r="Q175" i="2"/>
  <c r="K177" i="2"/>
  <c r="L177" i="2" s="1"/>
  <c r="Q193" i="2"/>
  <c r="U193" i="2"/>
  <c r="U199" i="2"/>
  <c r="Q199" i="2"/>
  <c r="Q213" i="2"/>
  <c r="U213" i="2"/>
  <c r="V213" i="2" s="1"/>
  <c r="Q179" i="2"/>
  <c r="U181" i="2"/>
  <c r="V181" i="2" s="1"/>
  <c r="Q181" i="2"/>
  <c r="Q197" i="2"/>
  <c r="U197" i="2"/>
  <c r="K176" i="2"/>
  <c r="L176" i="2" s="1"/>
  <c r="K196" i="2"/>
  <c r="L196" i="2" s="1"/>
  <c r="K188" i="2"/>
  <c r="L188" i="2" s="1"/>
  <c r="K216" i="2"/>
  <c r="L216" i="2" s="1"/>
  <c r="Q209" i="2"/>
  <c r="U209" i="2"/>
  <c r="L182" i="2"/>
  <c r="L186" i="2"/>
  <c r="V186" i="2" s="1"/>
  <c r="K171" i="2"/>
  <c r="L171" i="2" s="1"/>
  <c r="K192" i="2"/>
  <c r="L192" i="2" s="1"/>
  <c r="K184" i="2"/>
  <c r="L184" i="2" s="1"/>
  <c r="Q195" i="2"/>
  <c r="K200" i="2"/>
  <c r="L200" i="2" s="1"/>
  <c r="K212" i="2"/>
  <c r="L212" i="2" s="1"/>
  <c r="K183" i="2"/>
  <c r="L183" i="2" s="1"/>
  <c r="K187" i="2"/>
  <c r="L187" i="2" s="1"/>
  <c r="K191" i="2"/>
  <c r="L191" i="2" s="1"/>
  <c r="K207" i="2"/>
  <c r="L207" i="2" s="1"/>
  <c r="Q214" i="2"/>
  <c r="K206" i="2"/>
  <c r="L206" i="2" s="1"/>
  <c r="K215" i="2"/>
  <c r="L215" i="2" s="1"/>
  <c r="V35" i="1"/>
  <c r="V31" i="1"/>
  <c r="V27" i="1"/>
  <c r="V33" i="1"/>
  <c r="V29" i="1"/>
  <c r="V34" i="1"/>
  <c r="V30" i="1"/>
  <c r="V22" i="1"/>
  <c r="V18" i="1"/>
  <c r="V15" i="1"/>
  <c r="V16" i="1"/>
  <c r="V23" i="1"/>
  <c r="V17" i="1"/>
  <c r="V13" i="1"/>
  <c r="V24" i="1"/>
  <c r="V9" i="1"/>
  <c r="V10" i="1"/>
  <c r="V20" i="1"/>
  <c r="V14" i="1"/>
  <c r="W6" i="1"/>
  <c r="V21" i="1"/>
  <c r="V11" i="1"/>
  <c r="V7" i="1"/>
  <c r="U18" i="1"/>
  <c r="Q18" i="1"/>
  <c r="K8" i="1"/>
  <c r="L8" i="1" s="1"/>
  <c r="Q9" i="1"/>
  <c r="V8" i="1"/>
  <c r="R11" i="1"/>
  <c r="J36" i="1"/>
  <c r="L14" i="1"/>
  <c r="K21" i="1"/>
  <c r="L21" i="1" s="1"/>
  <c r="Q31" i="1"/>
  <c r="U31" i="1"/>
  <c r="K20" i="1"/>
  <c r="L20" i="1" s="1"/>
  <c r="K10" i="1"/>
  <c r="L10" i="1" s="1"/>
  <c r="K19" i="1"/>
  <c r="L19" i="1" s="1"/>
  <c r="U22" i="1"/>
  <c r="Q22" i="1"/>
  <c r="K13" i="1"/>
  <c r="L13" i="1" s="1"/>
  <c r="K17" i="1"/>
  <c r="L17" i="1" s="1"/>
  <c r="K23" i="1"/>
  <c r="L23" i="1" s="1"/>
  <c r="K12" i="1"/>
  <c r="L12" i="1" s="1"/>
  <c r="K16" i="1"/>
  <c r="L16" i="1" s="1"/>
  <c r="K24" i="1"/>
  <c r="L24" i="1" s="1"/>
  <c r="L15" i="1"/>
  <c r="L29" i="1"/>
  <c r="R35" i="1"/>
  <c r="S35" i="1" s="1"/>
  <c r="L28" i="1"/>
  <c r="V28" i="1" s="1"/>
  <c r="U35" i="1"/>
  <c r="R27" i="1"/>
  <c r="S27" i="1" s="1"/>
  <c r="L32" i="1"/>
  <c r="V32" i="1" s="1"/>
  <c r="Q33" i="1"/>
  <c r="K26" i="1"/>
  <c r="L26" i="1" s="1"/>
  <c r="K30" i="1"/>
  <c r="L30" i="1" s="1"/>
  <c r="K34" i="1"/>
  <c r="L34" i="1" s="1"/>
  <c r="Q178" i="2" l="1"/>
  <c r="T208" i="2"/>
  <c r="W214" i="2"/>
  <c r="W208" i="2"/>
  <c r="W189" i="2"/>
  <c r="W156" i="2"/>
  <c r="W110" i="2"/>
  <c r="W113" i="2"/>
  <c r="W212" i="2"/>
  <c r="W122" i="2"/>
  <c r="W77" i="2"/>
  <c r="Q49" i="2"/>
  <c r="R49" i="2" s="1"/>
  <c r="W23" i="2"/>
  <c r="W120" i="2"/>
  <c r="W51" i="2"/>
  <c r="W140" i="2"/>
  <c r="W15" i="2"/>
  <c r="W50" i="2"/>
  <c r="W168" i="2"/>
  <c r="W128" i="2"/>
  <c r="W75" i="2"/>
  <c r="W60" i="2"/>
  <c r="W175" i="2"/>
  <c r="W124" i="2"/>
  <c r="W178" i="2"/>
  <c r="R204" i="2"/>
  <c r="W58" i="2"/>
  <c r="W204" i="2"/>
  <c r="W21" i="2"/>
  <c r="W70" i="2"/>
  <c r="W55" i="2"/>
  <c r="W79" i="2"/>
  <c r="W117" i="2"/>
  <c r="W123" i="2"/>
  <c r="W157" i="2"/>
  <c r="W179" i="2"/>
  <c r="W211" i="2"/>
  <c r="V84" i="2"/>
  <c r="W8" i="2"/>
  <c r="W40" i="2"/>
  <c r="W19" i="2"/>
  <c r="W47" i="2"/>
  <c r="W61" i="2"/>
  <c r="W109" i="2"/>
  <c r="W98" i="2"/>
  <c r="W116" i="2"/>
  <c r="W158" i="2"/>
  <c r="W174" i="2"/>
  <c r="W106" i="2"/>
  <c r="W150" i="2"/>
  <c r="Q100" i="2"/>
  <c r="R100" i="2" s="1"/>
  <c r="S100" i="2" s="1"/>
  <c r="T100" i="2" s="1"/>
  <c r="W129" i="2"/>
  <c r="W9" i="2"/>
  <c r="W35" i="2"/>
  <c r="W57" i="2"/>
  <c r="W73" i="2"/>
  <c r="W108" i="2"/>
  <c r="W149" i="2"/>
  <c r="W184" i="2"/>
  <c r="W210" i="2"/>
  <c r="W31" i="2"/>
  <c r="W131" i="2"/>
  <c r="W13" i="2"/>
  <c r="R96" i="2"/>
  <c r="S96" i="2" s="1"/>
  <c r="T96" i="2" s="1"/>
  <c r="W161" i="2"/>
  <c r="W160" i="2"/>
  <c r="W96" i="2"/>
  <c r="W197" i="2"/>
  <c r="W199" i="2"/>
  <c r="W94" i="2"/>
  <c r="X6" i="2"/>
  <c r="W59" i="2"/>
  <c r="W65" i="2"/>
  <c r="W63" i="2"/>
  <c r="W118" i="2"/>
  <c r="W153" i="2"/>
  <c r="W205" i="2"/>
  <c r="W213" i="2"/>
  <c r="W37" i="2"/>
  <c r="W127" i="2"/>
  <c r="W203" i="2"/>
  <c r="R160" i="2"/>
  <c r="S160" i="2" s="1"/>
  <c r="T160" i="2" s="1"/>
  <c r="W193" i="2"/>
  <c r="W89" i="2"/>
  <c r="W46" i="2"/>
  <c r="W84" i="2"/>
  <c r="W68" i="2"/>
  <c r="W97" i="2"/>
  <c r="W159" i="2"/>
  <c r="W163" i="2"/>
  <c r="W183" i="2"/>
  <c r="Q84" i="2"/>
  <c r="W209" i="2"/>
  <c r="W85" i="2"/>
  <c r="W27" i="2"/>
  <c r="W49" i="2"/>
  <c r="W52" i="2"/>
  <c r="W81" i="2"/>
  <c r="W107" i="2"/>
  <c r="W136" i="2"/>
  <c r="W180" i="2"/>
  <c r="W195" i="2"/>
  <c r="V136" i="2"/>
  <c r="Q136" i="2"/>
  <c r="W132" i="2"/>
  <c r="U87" i="2"/>
  <c r="V87" i="2" s="1"/>
  <c r="V203" i="2"/>
  <c r="Q163" i="2"/>
  <c r="Q128" i="2"/>
  <c r="R128" i="2" s="1"/>
  <c r="S128" i="2" s="1"/>
  <c r="T128" i="2" s="1"/>
  <c r="W173" i="2"/>
  <c r="Q173" i="2"/>
  <c r="R173" i="2" s="1"/>
  <c r="R101" i="2"/>
  <c r="S101" i="2" s="1"/>
  <c r="T101" i="2" s="1"/>
  <c r="R161" i="2"/>
  <c r="S161" i="2" s="1"/>
  <c r="T161" i="2" s="1"/>
  <c r="Q203" i="2"/>
  <c r="U170" i="2"/>
  <c r="V170" i="2" s="1"/>
  <c r="Q170" i="2"/>
  <c r="R170" i="2" s="1"/>
  <c r="V37" i="2"/>
  <c r="R92" i="2"/>
  <c r="S92" i="2" s="1"/>
  <c r="T92" i="2" s="1"/>
  <c r="U93" i="2"/>
  <c r="Q93" i="2"/>
  <c r="R93" i="2" s="1"/>
  <c r="S93" i="2" s="1"/>
  <c r="T93" i="2" s="1"/>
  <c r="U146" i="2"/>
  <c r="W146" i="2" s="1"/>
  <c r="Q146" i="2"/>
  <c r="R146" i="2" s="1"/>
  <c r="U17" i="2"/>
  <c r="W17" i="2" s="1"/>
  <c r="Q17" i="2"/>
  <c r="V97" i="2"/>
  <c r="Q97" i="2"/>
  <c r="U97" i="2"/>
  <c r="V127" i="2"/>
  <c r="V132" i="2"/>
  <c r="V89" i="2"/>
  <c r="Q132" i="2"/>
  <c r="R132" i="2" s="1"/>
  <c r="S132" i="2" s="1"/>
  <c r="W162" i="2"/>
  <c r="Q114" i="2"/>
  <c r="R114" i="2" s="1"/>
  <c r="S114" i="2" s="1"/>
  <c r="Q127" i="2"/>
  <c r="W114" i="2"/>
  <c r="Q162" i="2"/>
  <c r="R162" i="2" s="1"/>
  <c r="U107" i="2"/>
  <c r="T106" i="2"/>
  <c r="U29" i="2"/>
  <c r="V29" i="2" s="1"/>
  <c r="Q29" i="2"/>
  <c r="W29" i="2"/>
  <c r="U152" i="2"/>
  <c r="W152" i="2" s="1"/>
  <c r="Q152" i="2"/>
  <c r="V152" i="2"/>
  <c r="U202" i="2"/>
  <c r="W202" i="2" s="1"/>
  <c r="Q202" i="2"/>
  <c r="R202" i="2" s="1"/>
  <c r="S202" i="2" s="1"/>
  <c r="T202" i="2" s="1"/>
  <c r="U185" i="2"/>
  <c r="W185" i="2" s="1"/>
  <c r="V185" i="2"/>
  <c r="Q185" i="2"/>
  <c r="R185" i="2" s="1"/>
  <c r="U190" i="2"/>
  <c r="V190" i="2" s="1"/>
  <c r="Q190" i="2"/>
  <c r="R190" i="2" s="1"/>
  <c r="S190" i="2" s="1"/>
  <c r="T190" i="2" s="1"/>
  <c r="U142" i="2"/>
  <c r="W142" i="2" s="1"/>
  <c r="V142" i="2"/>
  <c r="Q142" i="2"/>
  <c r="R142" i="2" s="1"/>
  <c r="S142" i="2" s="1"/>
  <c r="T142" i="2" s="1"/>
  <c r="U198" i="2"/>
  <c r="Q198" i="2"/>
  <c r="U105" i="2"/>
  <c r="W105" i="2" s="1"/>
  <c r="V105" i="2"/>
  <c r="Q105" i="2"/>
  <c r="Q138" i="2"/>
  <c r="R138" i="2" s="1"/>
  <c r="S138" i="2" s="1"/>
  <c r="U138" i="2"/>
  <c r="U194" i="2"/>
  <c r="W194" i="2" s="1"/>
  <c r="Q194" i="2"/>
  <c r="R194" i="2" s="1"/>
  <c r="S194" i="2" s="1"/>
  <c r="T194" i="2" s="1"/>
  <c r="U88" i="2"/>
  <c r="W88" i="2" s="1"/>
  <c r="Q88" i="2"/>
  <c r="R88" i="2" s="1"/>
  <c r="S88" i="2" s="1"/>
  <c r="T88" i="2" s="1"/>
  <c r="V88" i="2"/>
  <c r="U115" i="2"/>
  <c r="W115" i="2" s="1"/>
  <c r="Q115" i="2"/>
  <c r="R115" i="2" s="1"/>
  <c r="S115" i="2" s="1"/>
  <c r="T115" i="2" s="1"/>
  <c r="U201" i="2"/>
  <c r="W201" i="2" s="1"/>
  <c r="Q201" i="2"/>
  <c r="R201" i="2" s="1"/>
  <c r="W102" i="2"/>
  <c r="Q102" i="2"/>
  <c r="U102" i="2"/>
  <c r="V102" i="2" s="1"/>
  <c r="U66" i="2"/>
  <c r="V66" i="2" s="1"/>
  <c r="Q66" i="2"/>
  <c r="R66" i="2" s="1"/>
  <c r="S66" i="2" s="1"/>
  <c r="T66" i="2" s="1"/>
  <c r="W66" i="2"/>
  <c r="U124" i="2"/>
  <c r="Q124" i="2"/>
  <c r="R124" i="2" s="1"/>
  <c r="S124" i="2" s="1"/>
  <c r="V124" i="2"/>
  <c r="U91" i="2"/>
  <c r="W91" i="2" s="1"/>
  <c r="Q91" i="2"/>
  <c r="R91" i="2" s="1"/>
  <c r="S91" i="2" s="1"/>
  <c r="U144" i="2"/>
  <c r="Q144" i="2"/>
  <c r="R144" i="2" s="1"/>
  <c r="U71" i="2"/>
  <c r="X71" i="2" s="1"/>
  <c r="Q71" i="2"/>
  <c r="R71" i="2" s="1"/>
  <c r="U119" i="2"/>
  <c r="W119" i="2" s="1"/>
  <c r="Q119" i="2"/>
  <c r="R119" i="2" s="1"/>
  <c r="S119" i="2" s="1"/>
  <c r="Q131" i="2"/>
  <c r="R131" i="2" s="1"/>
  <c r="S131" i="2" s="1"/>
  <c r="T131" i="2" s="1"/>
  <c r="U11" i="2"/>
  <c r="U10" i="2"/>
  <c r="W10" i="2" s="1"/>
  <c r="Q10" i="2"/>
  <c r="R10" i="2" s="1"/>
  <c r="S10" i="2" s="1"/>
  <c r="T10" i="2" s="1"/>
  <c r="S11" i="2"/>
  <c r="T11" i="2" s="1"/>
  <c r="V131" i="2"/>
  <c r="W100" i="2"/>
  <c r="U33" i="2"/>
  <c r="W33" i="2" s="1"/>
  <c r="Q33" i="2"/>
  <c r="R33" i="2" s="1"/>
  <c r="S33" i="2" s="1"/>
  <c r="V27" i="2"/>
  <c r="W53" i="2"/>
  <c r="W154" i="2"/>
  <c r="Q26" i="3"/>
  <c r="Q43" i="3"/>
  <c r="R49" i="3"/>
  <c r="S49" i="3" s="1"/>
  <c r="T49" i="3" s="1"/>
  <c r="R48" i="3"/>
  <c r="S48" i="3"/>
  <c r="T48" i="3" s="1"/>
  <c r="U13" i="3"/>
  <c r="Q13" i="3"/>
  <c r="R13" i="3" s="1"/>
  <c r="S13" i="3" s="1"/>
  <c r="T13" i="3" s="1"/>
  <c r="R24" i="4"/>
  <c r="T24" i="4" s="1"/>
  <c r="S24" i="4"/>
  <c r="V34" i="3"/>
  <c r="U34" i="3"/>
  <c r="Q34" i="3"/>
  <c r="W20" i="3"/>
  <c r="W37" i="3"/>
  <c r="R20" i="3"/>
  <c r="S20" i="3" s="1"/>
  <c r="R37" i="3"/>
  <c r="S37" i="3" s="1"/>
  <c r="T37" i="3" s="1"/>
  <c r="U9" i="3"/>
  <c r="Q9" i="3"/>
  <c r="V9" i="3"/>
  <c r="U8" i="4"/>
  <c r="Q8" i="4"/>
  <c r="U7" i="1"/>
  <c r="Q7" i="1"/>
  <c r="U25" i="1"/>
  <c r="V25" i="1"/>
  <c r="Q25" i="1"/>
  <c r="P900" i="6"/>
  <c r="O900" i="6"/>
  <c r="Q895" i="6"/>
  <c r="Q891" i="6"/>
  <c r="Q887" i="6"/>
  <c r="Q894" i="6"/>
  <c r="Q890" i="6"/>
  <c r="Q886" i="6"/>
  <c r="Q899" i="6"/>
  <c r="Q893" i="6"/>
  <c r="Q889" i="6"/>
  <c r="Q885" i="6"/>
  <c r="Q896" i="6"/>
  <c r="Q892" i="6"/>
  <c r="Q888" i="6"/>
  <c r="Q881" i="6"/>
  <c r="Q877" i="6"/>
  <c r="Q884" i="6"/>
  <c r="Q880" i="6"/>
  <c r="Q876" i="6"/>
  <c r="Q883" i="6"/>
  <c r="Q879" i="6"/>
  <c r="Q875" i="6"/>
  <c r="Q870" i="6"/>
  <c r="Q872" i="6"/>
  <c r="Q882" i="6"/>
  <c r="Q873" i="6"/>
  <c r="Q878" i="6"/>
  <c r="Q868" i="6"/>
  <c r="Q864" i="6"/>
  <c r="Q866" i="6"/>
  <c r="Q861" i="6"/>
  <c r="Q871" i="6"/>
  <c r="Q858" i="6"/>
  <c r="Q874" i="6"/>
  <c r="Q857" i="6"/>
  <c r="Q869" i="6"/>
  <c r="Q867" i="6"/>
  <c r="Q860" i="6"/>
  <c r="Q854" i="6"/>
  <c r="Q850" i="6"/>
  <c r="Q865" i="6"/>
  <c r="Q859" i="6"/>
  <c r="Q853" i="6"/>
  <c r="Q849" i="6"/>
  <c r="Q845" i="6"/>
  <c r="Q841" i="6"/>
  <c r="Q837" i="6"/>
  <c r="Q863" i="6"/>
  <c r="Q862" i="6"/>
  <c r="Q856" i="6"/>
  <c r="Q852" i="6"/>
  <c r="Q848" i="6"/>
  <c r="Q844" i="6"/>
  <c r="Q840" i="6"/>
  <c r="Q836" i="6"/>
  <c r="Q855" i="6"/>
  <c r="Q851" i="6"/>
  <c r="Q833" i="6"/>
  <c r="Q829" i="6"/>
  <c r="Q825" i="6"/>
  <c r="Q821" i="6"/>
  <c r="Q847" i="6"/>
  <c r="Q843" i="6"/>
  <c r="Q839" i="6"/>
  <c r="Q838" i="6"/>
  <c r="Q842" i="6"/>
  <c r="Q835" i="6"/>
  <c r="Q832" i="6"/>
  <c r="Q831" i="6"/>
  <c r="Q828" i="6"/>
  <c r="Q819" i="6"/>
  <c r="Q815" i="6"/>
  <c r="Q811" i="6"/>
  <c r="Q846" i="6"/>
  <c r="Q834" i="6"/>
  <c r="Q823" i="6"/>
  <c r="Q818" i="6"/>
  <c r="Q814" i="6"/>
  <c r="Q810" i="6"/>
  <c r="Q806" i="6"/>
  <c r="Q826" i="6"/>
  <c r="Q817" i="6"/>
  <c r="Q813" i="6"/>
  <c r="Q820" i="6"/>
  <c r="Q830" i="6"/>
  <c r="Q827" i="6"/>
  <c r="Q822" i="6"/>
  <c r="Q809" i="6"/>
  <c r="Q804" i="6"/>
  <c r="Q800" i="6"/>
  <c r="Q796" i="6"/>
  <c r="Q792" i="6"/>
  <c r="Q824" i="6"/>
  <c r="Q807" i="6"/>
  <c r="Q797" i="6"/>
  <c r="Q787" i="6"/>
  <c r="Q783" i="6"/>
  <c r="Q779" i="6"/>
  <c r="Q816" i="6"/>
  <c r="Q793" i="6"/>
  <c r="Q791" i="6"/>
  <c r="Q790" i="6"/>
  <c r="Q803" i="6"/>
  <c r="Q802" i="6"/>
  <c r="Q799" i="6"/>
  <c r="Q789" i="6"/>
  <c r="Q785" i="6"/>
  <c r="Q781" i="6"/>
  <c r="Q798" i="6"/>
  <c r="Q795" i="6"/>
  <c r="Q808" i="6"/>
  <c r="Q805" i="6"/>
  <c r="Q794" i="6"/>
  <c r="Q788" i="6"/>
  <c r="Q784" i="6"/>
  <c r="Q780" i="6"/>
  <c r="Q776" i="6"/>
  <c r="Q775" i="6"/>
  <c r="Q771" i="6"/>
  <c r="Q767" i="6"/>
  <c r="Q763" i="6"/>
  <c r="Q759" i="6"/>
  <c r="Q786" i="6"/>
  <c r="Q782" i="6"/>
  <c r="Q774" i="6"/>
  <c r="Q770" i="6"/>
  <c r="Q766" i="6"/>
  <c r="Q762" i="6"/>
  <c r="Q758" i="6"/>
  <c r="Q812" i="6"/>
  <c r="Q773" i="6"/>
  <c r="Q769" i="6"/>
  <c r="Q801" i="6"/>
  <c r="Q772" i="6"/>
  <c r="Q768" i="6"/>
  <c r="Q764" i="6"/>
  <c r="Q760" i="6"/>
  <c r="Q756" i="6"/>
  <c r="Q765" i="6"/>
  <c r="Q761" i="6"/>
  <c r="Q777" i="6"/>
  <c r="Q754" i="6"/>
  <c r="Q750" i="6"/>
  <c r="Q746" i="6"/>
  <c r="Q742" i="6"/>
  <c r="Q738" i="6"/>
  <c r="Q757" i="6"/>
  <c r="Q753" i="6"/>
  <c r="Q749" i="6"/>
  <c r="Q745" i="6"/>
  <c r="Q741" i="6"/>
  <c r="Q737" i="6"/>
  <c r="Q733" i="6"/>
  <c r="Q778" i="6"/>
  <c r="Q744" i="6"/>
  <c r="Q740" i="6"/>
  <c r="Q736" i="6"/>
  <c r="Q735" i="6"/>
  <c r="Q732" i="6"/>
  <c r="Q731" i="6"/>
  <c r="Q728" i="6"/>
  <c r="Q726" i="6"/>
  <c r="Q722" i="6"/>
  <c r="Q718" i="6"/>
  <c r="Q714" i="6"/>
  <c r="Q710" i="6"/>
  <c r="Q706" i="6"/>
  <c r="Q734" i="6"/>
  <c r="Q730" i="6"/>
  <c r="Q755" i="6"/>
  <c r="Q729" i="6"/>
  <c r="Q725" i="6"/>
  <c r="Q721" i="6"/>
  <c r="Q717" i="6"/>
  <c r="Q713" i="6"/>
  <c r="Q709" i="6"/>
  <c r="Q705" i="6"/>
  <c r="Q701" i="6"/>
  <c r="Q697" i="6"/>
  <c r="Q752" i="6"/>
  <c r="Q751" i="6"/>
  <c r="Q748" i="6"/>
  <c r="Q724" i="6"/>
  <c r="Q720" i="6"/>
  <c r="Q716" i="6"/>
  <c r="Q712" i="6"/>
  <c r="Q708" i="6"/>
  <c r="Q704" i="6"/>
  <c r="Q700" i="6"/>
  <c r="Q696" i="6"/>
  <c r="Q692" i="6"/>
  <c r="Q723" i="6"/>
  <c r="Q694" i="6"/>
  <c r="Q689" i="6"/>
  <c r="Q685" i="6"/>
  <c r="Q681" i="6"/>
  <c r="Q677" i="6"/>
  <c r="Q673" i="6"/>
  <c r="Q669" i="6"/>
  <c r="Q665" i="6"/>
  <c r="Q661" i="6"/>
  <c r="Q657" i="6"/>
  <c r="Q727" i="6"/>
  <c r="Q719" i="6"/>
  <c r="Q739" i="6"/>
  <c r="Q715" i="6"/>
  <c r="Q688" i="6"/>
  <c r="Q684" i="6"/>
  <c r="Q680" i="6"/>
  <c r="Q676" i="6"/>
  <c r="Q672" i="6"/>
  <c r="Q668" i="6"/>
  <c r="Q707" i="6"/>
  <c r="Q702" i="6"/>
  <c r="Q698" i="6"/>
  <c r="Q743" i="6"/>
  <c r="Q703" i="6"/>
  <c r="Q699" i="6"/>
  <c r="Q695" i="6"/>
  <c r="Q691" i="6"/>
  <c r="Q687" i="6"/>
  <c r="Q683" i="6"/>
  <c r="Q679" i="6"/>
  <c r="Q675" i="6"/>
  <c r="Q671" i="6"/>
  <c r="Q667" i="6"/>
  <c r="Q663" i="6"/>
  <c r="Q659" i="6"/>
  <c r="Q747" i="6"/>
  <c r="Q693" i="6"/>
  <c r="Q682" i="6"/>
  <c r="Q678" i="6"/>
  <c r="Q653" i="6"/>
  <c r="Q649" i="6"/>
  <c r="Q645" i="6"/>
  <c r="Q641" i="6"/>
  <c r="Q637" i="6"/>
  <c r="Q633" i="6"/>
  <c r="Q629" i="6"/>
  <c r="Q625" i="6"/>
  <c r="Q664" i="6"/>
  <c r="Q660" i="6"/>
  <c r="Q652" i="6"/>
  <c r="Q648" i="6"/>
  <c r="Q644" i="6"/>
  <c r="Q640" i="6"/>
  <c r="Q636" i="6"/>
  <c r="Q632" i="6"/>
  <c r="Q628" i="6"/>
  <c r="Q624" i="6"/>
  <c r="Q674" i="6"/>
  <c r="Q656" i="6"/>
  <c r="Q690" i="6"/>
  <c r="Q686" i="6"/>
  <c r="Q670" i="6"/>
  <c r="Q666" i="6"/>
  <c r="Q655" i="6"/>
  <c r="Q651" i="6"/>
  <c r="Q647" i="6"/>
  <c r="Q643" i="6"/>
  <c r="Q639" i="6"/>
  <c r="Q635" i="6"/>
  <c r="Q631" i="6"/>
  <c r="Q627" i="6"/>
  <c r="Q623" i="6"/>
  <c r="Q711" i="6"/>
  <c r="Q662" i="6"/>
  <c r="Q658" i="6"/>
  <c r="Q617" i="6"/>
  <c r="Q613" i="6"/>
  <c r="Q609" i="6"/>
  <c r="Q605" i="6"/>
  <c r="Q620" i="6"/>
  <c r="Q616" i="6"/>
  <c r="Q612" i="6"/>
  <c r="Q608" i="6"/>
  <c r="Q604" i="6"/>
  <c r="Q600" i="6"/>
  <c r="Q596" i="6"/>
  <c r="Q592" i="6"/>
  <c r="Q588" i="6"/>
  <c r="Q621" i="6"/>
  <c r="Q622" i="6"/>
  <c r="Q619" i="6"/>
  <c r="Q615" i="6"/>
  <c r="Q611" i="6"/>
  <c r="Q607" i="6"/>
  <c r="Q603" i="6"/>
  <c r="Q618" i="6"/>
  <c r="Q614" i="6"/>
  <c r="Q610" i="6"/>
  <c r="Q606" i="6"/>
  <c r="Q602" i="6"/>
  <c r="Q598" i="6"/>
  <c r="Q594" i="6"/>
  <c r="Q590" i="6"/>
  <c r="Q586" i="6"/>
  <c r="Q582" i="6"/>
  <c r="Q585" i="6"/>
  <c r="Q580" i="6"/>
  <c r="Q576" i="6"/>
  <c r="Q650" i="6"/>
  <c r="Q642" i="6"/>
  <c r="Q634" i="6"/>
  <c r="Q591" i="6"/>
  <c r="Q587" i="6"/>
  <c r="Q583" i="6"/>
  <c r="Q599" i="6"/>
  <c r="Q595" i="6"/>
  <c r="Q579" i="6"/>
  <c r="Q575" i="6"/>
  <c r="Q571" i="6"/>
  <c r="Q567" i="6"/>
  <c r="Q563" i="6"/>
  <c r="Q559" i="6"/>
  <c r="Q601" i="6"/>
  <c r="Q597" i="6"/>
  <c r="Q593" i="6"/>
  <c r="Q584" i="6"/>
  <c r="Q578" i="6"/>
  <c r="Q574" i="6"/>
  <c r="Q570" i="6"/>
  <c r="Q566" i="6"/>
  <c r="Q562" i="6"/>
  <c r="Q654" i="6"/>
  <c r="Q646" i="6"/>
  <c r="Q638" i="6"/>
  <c r="Q630" i="6"/>
  <c r="Q589" i="6"/>
  <c r="Q548" i="6"/>
  <c r="Q573" i="6"/>
  <c r="Q569" i="6"/>
  <c r="Q565" i="6"/>
  <c r="Q560" i="6"/>
  <c r="Q552" i="6"/>
  <c r="Q547" i="6"/>
  <c r="Q543" i="6"/>
  <c r="Q539" i="6"/>
  <c r="Q535" i="6"/>
  <c r="Q531" i="6"/>
  <c r="Q527" i="6"/>
  <c r="Q523" i="6"/>
  <c r="Q519" i="6"/>
  <c r="Q515" i="6"/>
  <c r="Q511" i="6"/>
  <c r="Q558" i="6"/>
  <c r="Q556" i="6"/>
  <c r="Q555" i="6"/>
  <c r="Q553" i="6"/>
  <c r="Q546" i="6"/>
  <c r="Q542" i="6"/>
  <c r="Q538" i="6"/>
  <c r="Q534" i="6"/>
  <c r="Q530" i="6"/>
  <c r="Q526" i="6"/>
  <c r="Q522" i="6"/>
  <c r="Q518" i="6"/>
  <c r="Q514" i="6"/>
  <c r="Q549" i="6"/>
  <c r="Q561" i="6"/>
  <c r="Q557" i="6"/>
  <c r="Q554" i="6"/>
  <c r="Q550" i="6"/>
  <c r="Q545" i="6"/>
  <c r="Q541" i="6"/>
  <c r="Q537" i="6"/>
  <c r="Q533" i="6"/>
  <c r="Q529" i="6"/>
  <c r="Q525" i="6"/>
  <c r="Q521" i="6"/>
  <c r="Q517" i="6"/>
  <c r="Q513" i="6"/>
  <c r="Q509" i="6"/>
  <c r="Q581" i="6"/>
  <c r="Q577" i="6"/>
  <c r="Q568" i="6"/>
  <c r="Q544" i="6"/>
  <c r="Q626" i="6"/>
  <c r="Q540" i="6"/>
  <c r="Q510" i="6"/>
  <c r="Q502" i="6"/>
  <c r="Q498" i="6"/>
  <c r="Q494" i="6"/>
  <c r="Q490" i="6"/>
  <c r="Q486" i="6"/>
  <c r="Q482" i="6"/>
  <c r="Q478" i="6"/>
  <c r="Q474" i="6"/>
  <c r="Q536" i="6"/>
  <c r="Q506" i="6"/>
  <c r="Q564" i="6"/>
  <c r="Q551" i="6"/>
  <c r="Q532" i="6"/>
  <c r="Q505" i="6"/>
  <c r="Q501" i="6"/>
  <c r="Q497" i="6"/>
  <c r="Q493" i="6"/>
  <c r="Q489" i="6"/>
  <c r="Q485" i="6"/>
  <c r="Q481" i="6"/>
  <c r="Q477" i="6"/>
  <c r="Q473" i="6"/>
  <c r="Q469" i="6"/>
  <c r="Q465" i="6"/>
  <c r="Q461" i="6"/>
  <c r="Q457" i="6"/>
  <c r="Q453" i="6"/>
  <c r="Q528" i="6"/>
  <c r="Q520" i="6"/>
  <c r="Q572" i="6"/>
  <c r="Q524" i="6"/>
  <c r="Q516" i="6"/>
  <c r="Q512" i="6"/>
  <c r="Q508" i="6"/>
  <c r="Q507" i="6"/>
  <c r="Q504" i="6"/>
  <c r="Q500" i="6"/>
  <c r="Q496" i="6"/>
  <c r="Q492" i="6"/>
  <c r="Q488" i="6"/>
  <c r="Q484" i="6"/>
  <c r="Q480" i="6"/>
  <c r="Q476" i="6"/>
  <c r="Q472" i="6"/>
  <c r="Q468" i="6"/>
  <c r="Q499" i="6"/>
  <c r="Q483" i="6"/>
  <c r="Q448" i="6"/>
  <c r="Q444" i="6"/>
  <c r="Q440" i="6"/>
  <c r="Q436" i="6"/>
  <c r="Q432" i="6"/>
  <c r="Q428" i="6"/>
  <c r="Q424" i="6"/>
  <c r="Q420" i="6"/>
  <c r="Q416" i="6"/>
  <c r="Q495" i="6"/>
  <c r="Q479" i="6"/>
  <c r="Q470" i="6"/>
  <c r="Q447" i="6"/>
  <c r="Q443" i="6"/>
  <c r="Q439" i="6"/>
  <c r="Q435" i="6"/>
  <c r="Q431" i="6"/>
  <c r="Q427" i="6"/>
  <c r="Q423" i="6"/>
  <c r="Q419" i="6"/>
  <c r="Q415" i="6"/>
  <c r="Q466" i="6"/>
  <c r="Q462" i="6"/>
  <c r="Q458" i="6"/>
  <c r="Q454" i="6"/>
  <c r="Q450" i="6"/>
  <c r="Q491" i="6"/>
  <c r="Q475" i="6"/>
  <c r="Q467" i="6"/>
  <c r="Q463" i="6"/>
  <c r="Q459" i="6"/>
  <c r="Q455" i="6"/>
  <c r="Q451" i="6"/>
  <c r="Q446" i="6"/>
  <c r="Q442" i="6"/>
  <c r="Q438" i="6"/>
  <c r="Q434" i="6"/>
  <c r="Q430" i="6"/>
  <c r="Q426" i="6"/>
  <c r="Q422" i="6"/>
  <c r="Q418" i="6"/>
  <c r="Q471" i="6"/>
  <c r="Q503" i="6"/>
  <c r="Q487" i="6"/>
  <c r="Q449" i="6"/>
  <c r="Q445" i="6"/>
  <c r="Q441" i="6"/>
  <c r="Q437" i="6"/>
  <c r="Q433" i="6"/>
  <c r="Q429" i="6"/>
  <c r="Q425" i="6"/>
  <c r="Q421" i="6"/>
  <c r="Q417" i="6"/>
  <c r="Q413" i="6"/>
  <c r="Q409" i="6"/>
  <c r="Q405" i="6"/>
  <c r="Q401" i="6"/>
  <c r="Q397" i="6"/>
  <c r="Q393" i="6"/>
  <c r="Q389" i="6"/>
  <c r="Q385" i="6"/>
  <c r="Q381" i="6"/>
  <c r="Q377" i="6"/>
  <c r="Q460" i="6"/>
  <c r="Q452" i="6"/>
  <c r="Q410" i="6"/>
  <c r="Q406" i="6"/>
  <c r="Q402" i="6"/>
  <c r="Q398" i="6"/>
  <c r="Q411" i="6"/>
  <c r="Q407" i="6"/>
  <c r="Q403" i="6"/>
  <c r="Q399" i="6"/>
  <c r="Q392" i="6"/>
  <c r="Q414" i="6"/>
  <c r="Q395" i="6"/>
  <c r="Q391" i="6"/>
  <c r="Q387" i="6"/>
  <c r="Q383" i="6"/>
  <c r="Q379" i="6"/>
  <c r="Q464" i="6"/>
  <c r="Q456" i="6"/>
  <c r="Q378" i="6"/>
  <c r="Q374" i="6"/>
  <c r="Q370" i="6"/>
  <c r="Q366" i="6"/>
  <c r="Q362" i="6"/>
  <c r="Q358" i="6"/>
  <c r="Q354" i="6"/>
  <c r="Q350" i="6"/>
  <c r="Q346" i="6"/>
  <c r="Q342" i="6"/>
  <c r="Q338" i="6"/>
  <c r="Q334" i="6"/>
  <c r="Q330" i="6"/>
  <c r="Q326" i="6"/>
  <c r="Q322" i="6"/>
  <c r="Q318" i="6"/>
  <c r="Q314" i="6"/>
  <c r="Q310" i="6"/>
  <c r="Q306" i="6"/>
  <c r="Q404" i="6"/>
  <c r="Q390" i="6"/>
  <c r="Q373" i="6"/>
  <c r="Q369" i="6"/>
  <c r="Q365" i="6"/>
  <c r="Q361" i="6"/>
  <c r="Q357" i="6"/>
  <c r="Q353" i="6"/>
  <c r="Q349" i="6"/>
  <c r="Q345" i="6"/>
  <c r="Q341" i="6"/>
  <c r="Q337" i="6"/>
  <c r="Q333" i="6"/>
  <c r="Q329" i="6"/>
  <c r="Q325" i="6"/>
  <c r="Q321" i="6"/>
  <c r="Q317" i="6"/>
  <c r="Q313" i="6"/>
  <c r="Q309" i="6"/>
  <c r="Q305" i="6"/>
  <c r="Q301" i="6"/>
  <c r="Q297" i="6"/>
  <c r="Q293" i="6"/>
  <c r="Q289" i="6"/>
  <c r="Q396" i="6"/>
  <c r="Q394" i="6"/>
  <c r="Q388" i="6"/>
  <c r="Q384" i="6"/>
  <c r="Q380" i="6"/>
  <c r="Q376" i="6"/>
  <c r="Q372" i="6"/>
  <c r="Q368" i="6"/>
  <c r="Q364" i="6"/>
  <c r="Q360" i="6"/>
  <c r="Q356" i="6"/>
  <c r="Q352" i="6"/>
  <c r="Q348" i="6"/>
  <c r="Q344" i="6"/>
  <c r="Q340" i="6"/>
  <c r="Q336" i="6"/>
  <c r="Q332" i="6"/>
  <c r="Q328" i="6"/>
  <c r="Q324" i="6"/>
  <c r="Q320" i="6"/>
  <c r="Q316" i="6"/>
  <c r="Q312" i="6"/>
  <c r="Q308" i="6"/>
  <c r="Q304" i="6"/>
  <c r="Q300" i="6"/>
  <c r="Q412" i="6"/>
  <c r="Q400" i="6"/>
  <c r="Q386" i="6"/>
  <c r="Q382" i="6"/>
  <c r="Q375" i="6"/>
  <c r="Q371" i="6"/>
  <c r="Q367" i="6"/>
  <c r="Q363" i="6"/>
  <c r="Q359" i="6"/>
  <c r="Q355" i="6"/>
  <c r="Q351" i="6"/>
  <c r="Q347" i="6"/>
  <c r="Q343" i="6"/>
  <c r="Q339" i="6"/>
  <c r="Q335" i="6"/>
  <c r="Q331" i="6"/>
  <c r="Q327" i="6"/>
  <c r="Q323" i="6"/>
  <c r="Q319" i="6"/>
  <c r="Q315" i="6"/>
  <c r="Q311" i="6"/>
  <c r="Q307" i="6"/>
  <c r="Q303" i="6"/>
  <c r="Q299" i="6"/>
  <c r="Q295" i="6"/>
  <c r="Q291" i="6"/>
  <c r="Q287" i="6"/>
  <c r="Q283" i="6"/>
  <c r="Q279" i="6"/>
  <c r="Q302" i="6"/>
  <c r="Q298" i="6"/>
  <c r="Q294" i="6"/>
  <c r="Q278" i="6"/>
  <c r="Q408" i="6"/>
  <c r="Q277" i="6"/>
  <c r="Q273" i="6"/>
  <c r="Q269" i="6"/>
  <c r="Q265" i="6"/>
  <c r="Q261" i="6"/>
  <c r="Q257" i="6"/>
  <c r="Q253" i="6"/>
  <c r="Q249" i="6"/>
  <c r="Q245" i="6"/>
  <c r="Q276" i="6"/>
  <c r="Q272" i="6"/>
  <c r="Q268" i="6"/>
  <c r="Q264" i="6"/>
  <c r="Q260" i="6"/>
  <c r="Q256" i="6"/>
  <c r="Q252" i="6"/>
  <c r="Q248" i="6"/>
  <c r="Q244" i="6"/>
  <c r="Q240" i="6"/>
  <c r="Q236" i="6"/>
  <c r="Q232" i="6"/>
  <c r="Q228" i="6"/>
  <c r="Q224" i="6"/>
  <c r="Q220" i="6"/>
  <c r="Q216" i="6"/>
  <c r="Q212" i="6"/>
  <c r="Q208" i="6"/>
  <c r="Q204" i="6"/>
  <c r="Q200" i="6"/>
  <c r="Q196" i="6"/>
  <c r="Q192" i="6"/>
  <c r="Q296" i="6"/>
  <c r="Q284" i="6"/>
  <c r="Q280" i="6"/>
  <c r="Q285" i="6"/>
  <c r="Q281" i="6"/>
  <c r="Q275" i="6"/>
  <c r="Q271" i="6"/>
  <c r="Q267" i="6"/>
  <c r="Q263" i="6"/>
  <c r="Q259" i="6"/>
  <c r="Q255" i="6"/>
  <c r="Q251" i="6"/>
  <c r="Q247" i="6"/>
  <c r="Q243" i="6"/>
  <c r="Q239" i="6"/>
  <c r="Q235" i="6"/>
  <c r="Q231" i="6"/>
  <c r="Q227" i="6"/>
  <c r="Q223" i="6"/>
  <c r="Q219" i="6"/>
  <c r="Q215" i="6"/>
  <c r="Q211" i="6"/>
  <c r="Q207" i="6"/>
  <c r="Q290" i="6"/>
  <c r="Q286" i="6"/>
  <c r="Q282" i="6"/>
  <c r="Q250" i="6"/>
  <c r="Q226" i="6"/>
  <c r="Q213" i="6"/>
  <c r="Q209" i="6"/>
  <c r="Q206" i="6"/>
  <c r="Q270" i="6"/>
  <c r="Q246" i="6"/>
  <c r="Q222" i="6"/>
  <c r="Q218" i="6"/>
  <c r="Q205" i="6"/>
  <c r="Q201" i="6"/>
  <c r="Q197" i="6"/>
  <c r="Q193" i="6"/>
  <c r="Q189" i="6"/>
  <c r="Q185" i="6"/>
  <c r="Q181" i="6"/>
  <c r="Q177" i="6"/>
  <c r="Q173" i="6"/>
  <c r="Q169" i="6"/>
  <c r="Q165" i="6"/>
  <c r="Q161" i="6"/>
  <c r="Q157" i="6"/>
  <c r="Q153" i="6"/>
  <c r="Q149" i="6"/>
  <c r="Q145" i="6"/>
  <c r="Q141" i="6"/>
  <c r="Q137" i="6"/>
  <c r="Q133" i="6"/>
  <c r="Q129" i="6"/>
  <c r="Q125" i="6"/>
  <c r="Q242" i="6"/>
  <c r="Q202" i="6"/>
  <c r="Q198" i="6"/>
  <c r="Q194" i="6"/>
  <c r="Q241" i="6"/>
  <c r="Q188" i="6"/>
  <c r="Q184" i="6"/>
  <c r="Q180" i="6"/>
  <c r="Q176" i="6"/>
  <c r="Q172" i="6"/>
  <c r="Q168" i="6"/>
  <c r="Q164" i="6"/>
  <c r="Q160" i="6"/>
  <c r="Q156" i="6"/>
  <c r="Q152" i="6"/>
  <c r="Q148" i="6"/>
  <c r="Q144" i="6"/>
  <c r="Q140" i="6"/>
  <c r="Q136" i="6"/>
  <c r="Q132" i="6"/>
  <c r="Q128" i="6"/>
  <c r="Q124" i="6"/>
  <c r="Q120" i="6"/>
  <c r="Q292" i="6"/>
  <c r="Q288" i="6"/>
  <c r="Q266" i="6"/>
  <c r="Q237" i="6"/>
  <c r="Q262" i="6"/>
  <c r="Q238" i="6"/>
  <c r="Q233" i="6"/>
  <c r="Q221" i="6"/>
  <c r="Q217" i="6"/>
  <c r="Q203" i="6"/>
  <c r="Q199" i="6"/>
  <c r="Q195" i="6"/>
  <c r="Q191" i="6"/>
  <c r="Q187" i="6"/>
  <c r="Q183" i="6"/>
  <c r="Q179" i="6"/>
  <c r="Q175" i="6"/>
  <c r="Q171" i="6"/>
  <c r="Q167" i="6"/>
  <c r="Q163" i="6"/>
  <c r="Q159" i="6"/>
  <c r="Q155" i="6"/>
  <c r="Q151" i="6"/>
  <c r="Q147" i="6"/>
  <c r="Q143" i="6"/>
  <c r="Q139" i="6"/>
  <c r="Q135" i="6"/>
  <c r="Q131" i="6"/>
  <c r="Q127" i="6"/>
  <c r="Q123" i="6"/>
  <c r="Q119" i="6"/>
  <c r="Q115" i="6"/>
  <c r="Q111" i="6"/>
  <c r="Q107" i="6"/>
  <c r="Q103" i="6"/>
  <c r="Q99" i="6"/>
  <c r="Q95" i="6"/>
  <c r="Q91" i="6"/>
  <c r="Q87" i="6"/>
  <c r="Q274" i="6"/>
  <c r="Q258" i="6"/>
  <c r="Q234" i="6"/>
  <c r="Q229" i="6"/>
  <c r="Q214" i="6"/>
  <c r="Q210" i="6"/>
  <c r="Q178" i="6"/>
  <c r="Q162" i="6"/>
  <c r="Q146" i="6"/>
  <c r="Q121" i="6"/>
  <c r="Q83" i="6"/>
  <c r="Q79" i="6"/>
  <c r="Q75" i="6"/>
  <c r="Q71" i="6"/>
  <c r="Q67" i="6"/>
  <c r="Q142" i="6"/>
  <c r="Q116" i="6"/>
  <c r="Q112" i="6"/>
  <c r="Q190" i="6"/>
  <c r="Q174" i="6"/>
  <c r="Q158" i="6"/>
  <c r="Q138" i="6"/>
  <c r="Q82" i="6"/>
  <c r="Q78" i="6"/>
  <c r="Q74" i="6"/>
  <c r="Q70" i="6"/>
  <c r="Q66" i="6"/>
  <c r="Q62" i="6"/>
  <c r="Q58" i="6"/>
  <c r="Q54" i="6"/>
  <c r="Q50" i="6"/>
  <c r="Q230" i="6"/>
  <c r="Q134" i="6"/>
  <c r="Q186" i="6"/>
  <c r="Q170" i="6"/>
  <c r="Q154" i="6"/>
  <c r="Q130" i="6"/>
  <c r="Q105" i="6"/>
  <c r="Q104" i="6"/>
  <c r="Q101" i="6"/>
  <c r="Q100" i="6"/>
  <c r="Q97" i="6"/>
  <c r="Q96" i="6"/>
  <c r="Q93" i="6"/>
  <c r="Q92" i="6"/>
  <c r="Q89" i="6"/>
  <c r="Q88" i="6"/>
  <c r="Q85" i="6"/>
  <c r="Q81" i="6"/>
  <c r="Q77" i="6"/>
  <c r="Q73" i="6"/>
  <c r="Q69" i="6"/>
  <c r="Q65" i="6"/>
  <c r="Q61" i="6"/>
  <c r="Q182" i="6"/>
  <c r="Q166" i="6"/>
  <c r="Q150" i="6"/>
  <c r="Q122" i="6"/>
  <c r="Q118" i="6"/>
  <c r="Q117" i="6"/>
  <c r="Q113" i="6"/>
  <c r="Q109" i="6"/>
  <c r="Q106" i="6"/>
  <c r="Q102" i="6"/>
  <c r="Q98" i="6"/>
  <c r="Q94" i="6"/>
  <c r="Q90" i="6"/>
  <c r="Q86" i="6"/>
  <c r="Q84" i="6"/>
  <c r="Q80" i="6"/>
  <c r="Q76" i="6"/>
  <c r="Q72" i="6"/>
  <c r="Q68" i="6"/>
  <c r="Q64" i="6"/>
  <c r="Q60" i="6"/>
  <c r="Q56" i="6"/>
  <c r="Q52" i="6"/>
  <c r="Q48" i="6"/>
  <c r="Q44" i="6"/>
  <c r="Q40" i="6"/>
  <c r="Q36" i="6"/>
  <c r="Q32" i="6"/>
  <c r="Q46" i="6"/>
  <c r="Q42" i="6"/>
  <c r="Q38" i="6"/>
  <c r="Q34" i="6"/>
  <c r="Q30" i="6"/>
  <c r="Q29" i="6"/>
  <c r="Q25" i="6"/>
  <c r="Q21" i="6"/>
  <c r="Q17" i="6"/>
  <c r="Q13" i="6"/>
  <c r="Q9" i="6"/>
  <c r="Q114" i="6"/>
  <c r="Q108" i="6"/>
  <c r="Q47" i="6"/>
  <c r="Q43" i="6"/>
  <c r="Q39" i="6"/>
  <c r="Q35" i="6"/>
  <c r="Q31" i="6"/>
  <c r="Q28" i="6"/>
  <c r="Q24" i="6"/>
  <c r="Q20" i="6"/>
  <c r="Q16" i="6"/>
  <c r="Q12" i="6"/>
  <c r="Q8" i="6"/>
  <c r="Q254" i="6"/>
  <c r="Q59" i="6"/>
  <c r="Q57" i="6"/>
  <c r="Q53" i="6"/>
  <c r="Q49" i="6"/>
  <c r="Q225" i="6"/>
  <c r="Q55" i="6"/>
  <c r="Q51" i="6"/>
  <c r="Q27" i="6"/>
  <c r="Q23" i="6"/>
  <c r="Q19" i="6"/>
  <c r="Q15" i="6"/>
  <c r="Q11" i="6"/>
  <c r="Q7" i="6"/>
  <c r="Q63" i="6"/>
  <c r="R6" i="6"/>
  <c r="Q126" i="6"/>
  <c r="Q110" i="6"/>
  <c r="Q45" i="6"/>
  <c r="Q41" i="6"/>
  <c r="Q37" i="6"/>
  <c r="Q33" i="6"/>
  <c r="Q26" i="6"/>
  <c r="Q22" i="6"/>
  <c r="Q18" i="6"/>
  <c r="Q14" i="6"/>
  <c r="Q10" i="6"/>
  <c r="N900" i="6"/>
  <c r="R3734" i="5"/>
  <c r="R3278" i="5"/>
  <c r="R3250" i="5"/>
  <c r="R3004" i="5"/>
  <c r="R2231" i="5"/>
  <c r="R2369" i="5"/>
  <c r="R3823" i="5"/>
  <c r="R3213" i="5"/>
  <c r="R3153" i="5"/>
  <c r="R2168" i="5"/>
  <c r="R3581" i="5"/>
  <c r="R3096" i="5"/>
  <c r="R2393" i="5"/>
  <c r="R2217" i="5"/>
  <c r="R2157" i="5"/>
  <c r="R2225" i="5"/>
  <c r="R3782" i="5"/>
  <c r="R3577" i="5"/>
  <c r="R3417" i="5"/>
  <c r="R2751" i="5"/>
  <c r="R2680" i="5"/>
  <c r="R2708" i="5"/>
  <c r="R2068" i="5"/>
  <c r="R2045" i="5"/>
  <c r="R3355" i="5"/>
  <c r="R3347" i="5"/>
  <c r="R2384" i="5"/>
  <c r="R2191" i="5"/>
  <c r="R2213" i="5"/>
  <c r="R3657" i="5"/>
  <c r="R3774" i="5"/>
  <c r="R2356" i="5"/>
  <c r="R3750" i="5"/>
  <c r="R3104" i="5"/>
  <c r="R2652" i="5"/>
  <c r="R2468" i="5"/>
  <c r="R2660" i="5"/>
  <c r="R2076" i="5"/>
  <c r="R2111" i="5"/>
  <c r="R3010" i="5"/>
  <c r="R2906" i="5"/>
  <c r="R2281" i="5"/>
  <c r="R1967" i="5"/>
  <c r="Q1967" i="5"/>
  <c r="R2119" i="5"/>
  <c r="Q2119" i="5"/>
  <c r="R1850" i="5"/>
  <c r="Q1850" i="5"/>
  <c r="R1400" i="5"/>
  <c r="Q1400" i="5"/>
  <c r="Q1886" i="5"/>
  <c r="R1886" i="5"/>
  <c r="Q1505" i="5"/>
  <c r="R1505" i="5" s="1"/>
  <c r="Q1348" i="5"/>
  <c r="R1348" i="5"/>
  <c r="R1073" i="5"/>
  <c r="Q1073" i="5"/>
  <c r="Q1270" i="5"/>
  <c r="R1270" i="5" s="1"/>
  <c r="R1160" i="5"/>
  <c r="Q1160" i="5"/>
  <c r="R731" i="5"/>
  <c r="Q731" i="5"/>
  <c r="R1383" i="5"/>
  <c r="Q1383" i="5"/>
  <c r="R1115" i="5"/>
  <c r="Q1115" i="5"/>
  <c r="R782" i="5"/>
  <c r="Q782" i="5"/>
  <c r="R1783" i="5"/>
  <c r="Q1783" i="5"/>
  <c r="Q1004" i="5"/>
  <c r="R1004" i="5" s="1"/>
  <c r="Q536" i="5"/>
  <c r="R536" i="5" s="1"/>
  <c r="R1010" i="5"/>
  <c r="Q1010" i="5"/>
  <c r="R872" i="5"/>
  <c r="Q872" i="5"/>
  <c r="R193" i="5"/>
  <c r="Q193" i="5"/>
  <c r="Q324" i="5"/>
  <c r="R324" i="5" s="1"/>
  <c r="R1131" i="5"/>
  <c r="Q1131" i="5"/>
  <c r="R114" i="5"/>
  <c r="Q114" i="5"/>
  <c r="Q226" i="5"/>
  <c r="R226" i="5" s="1"/>
  <c r="R219" i="5"/>
  <c r="Q219" i="5"/>
  <c r="R3748" i="5"/>
  <c r="R3716" i="5"/>
  <c r="Q3815" i="5"/>
  <c r="R3815" i="5" s="1"/>
  <c r="R3719" i="5"/>
  <c r="Q3697" i="5"/>
  <c r="R3697" i="5" s="1"/>
  <c r="Q3823" i="5"/>
  <c r="Q3782" i="5"/>
  <c r="R3729" i="5"/>
  <c r="Q3809" i="5"/>
  <c r="R3809" i="5" s="1"/>
  <c r="Q3786" i="5"/>
  <c r="R3786" i="5" s="1"/>
  <c r="R3725" i="5"/>
  <c r="R3749" i="5"/>
  <c r="Q3712" i="5"/>
  <c r="R3712" i="5" s="1"/>
  <c r="Q3750" i="5"/>
  <c r="Q3657" i="5"/>
  <c r="Q3689" i="5"/>
  <c r="R3689" i="5" s="1"/>
  <c r="Q3637" i="5"/>
  <c r="R3637" i="5" s="1"/>
  <c r="R3662" i="5"/>
  <c r="Q3790" i="5"/>
  <c r="R3790" i="5" s="1"/>
  <c r="Q3660" i="5"/>
  <c r="R3660" i="5" s="1"/>
  <c r="R3630" i="5"/>
  <c r="Q3734" i="5"/>
  <c r="Q3633" i="5"/>
  <c r="R3633" i="5" s="1"/>
  <c r="Q3615" i="5"/>
  <c r="R3615" i="5" s="1"/>
  <c r="Q3577" i="5"/>
  <c r="R3506" i="5"/>
  <c r="R3610" i="5"/>
  <c r="Q3581" i="5"/>
  <c r="Q3500" i="5"/>
  <c r="R3500" i="5" s="1"/>
  <c r="Q3627" i="5"/>
  <c r="R3627" i="5" s="1"/>
  <c r="R3574" i="5"/>
  <c r="Q3649" i="5"/>
  <c r="R3649" i="5" s="1"/>
  <c r="R3573" i="5"/>
  <c r="Q3762" i="5"/>
  <c r="R3762" i="5" s="1"/>
  <c r="R3611" i="5"/>
  <c r="R3570" i="5"/>
  <c r="Q3575" i="5"/>
  <c r="R3575" i="5" s="1"/>
  <c r="R3545" i="5"/>
  <c r="R3451" i="5"/>
  <c r="R3613" i="5"/>
  <c r="Q3499" i="5"/>
  <c r="R3499" i="5" s="1"/>
  <c r="Q3463" i="5"/>
  <c r="R3463" i="5" s="1"/>
  <c r="Q3521" i="5"/>
  <c r="R3521" i="5" s="1"/>
  <c r="R3370" i="5"/>
  <c r="Q3355" i="5"/>
  <c r="Q3321" i="5"/>
  <c r="R3321" i="5" s="1"/>
  <c r="R3240" i="5"/>
  <c r="Q3347" i="5"/>
  <c r="Q3278" i="5"/>
  <c r="Q3330" i="5"/>
  <c r="R3330" i="5" s="1"/>
  <c r="Q3289" i="5"/>
  <c r="R3289" i="5" s="1"/>
  <c r="Q3323" i="5"/>
  <c r="R3323" i="5" s="1"/>
  <c r="Q3555" i="5"/>
  <c r="R3555" i="5" s="1"/>
  <c r="Q3221" i="5"/>
  <c r="R3221" i="5" s="1"/>
  <c r="Q3154" i="5"/>
  <c r="R3154" i="5" s="1"/>
  <c r="Q3417" i="5"/>
  <c r="R3325" i="5"/>
  <c r="R3261" i="5"/>
  <c r="R3173" i="5"/>
  <c r="R3152" i="5"/>
  <c r="R3180" i="5"/>
  <c r="R3237" i="5"/>
  <c r="R3197" i="5"/>
  <c r="R3133" i="5"/>
  <c r="R3204" i="5"/>
  <c r="Q3213" i="5"/>
  <c r="Q3084" i="5"/>
  <c r="R3084" i="5" s="1"/>
  <c r="Q3063" i="5"/>
  <c r="R3063" i="5" s="1"/>
  <c r="Q3203" i="5"/>
  <c r="R3203" i="5" s="1"/>
  <c r="R3123" i="5"/>
  <c r="Q3101" i="5"/>
  <c r="R3101" i="5" s="1"/>
  <c r="R3073" i="5"/>
  <c r="R3080" i="5"/>
  <c r="Q3010" i="5"/>
  <c r="R2986" i="5"/>
  <c r="Q3104" i="5"/>
  <c r="R3509" i="5"/>
  <c r="R3052" i="5"/>
  <c r="R3028" i="5"/>
  <c r="R2925" i="5"/>
  <c r="R2897" i="5"/>
  <c r="Q3020" i="5"/>
  <c r="R3020" i="5" s="1"/>
  <c r="Q2943" i="5"/>
  <c r="R2943" i="5" s="1"/>
  <c r="Q2899" i="5"/>
  <c r="R2899" i="5" s="1"/>
  <c r="R2927" i="5"/>
  <c r="R2805" i="5"/>
  <c r="Q3096" i="5"/>
  <c r="Q2976" i="5"/>
  <c r="R2976" i="5" s="1"/>
  <c r="R2924" i="5"/>
  <c r="R3099" i="5"/>
  <c r="Q3022" i="5"/>
  <c r="R3022" i="5" s="1"/>
  <c r="Q2983" i="5"/>
  <c r="R2983" i="5" s="1"/>
  <c r="R2774" i="5"/>
  <c r="Q3004" i="5"/>
  <c r="R2851" i="5"/>
  <c r="Q2995" i="5"/>
  <c r="R2995" i="5" s="1"/>
  <c r="R2663" i="5"/>
  <c r="R2611" i="5"/>
  <c r="R2595" i="5"/>
  <c r="R2531" i="5"/>
  <c r="R2728" i="5"/>
  <c r="R2609" i="5"/>
  <c r="R2467" i="5"/>
  <c r="R2839" i="5"/>
  <c r="R2750" i="5"/>
  <c r="R2619" i="5"/>
  <c r="R2807" i="5"/>
  <c r="R2738" i="5"/>
  <c r="R2539" i="5"/>
  <c r="Q2468" i="5"/>
  <c r="R2801" i="5"/>
  <c r="Q2489" i="5"/>
  <c r="R2489" i="5" s="1"/>
  <c r="R2479" i="5"/>
  <c r="Q2826" i="5"/>
  <c r="R2826" i="5" s="1"/>
  <c r="Q2649" i="5"/>
  <c r="R2649" i="5" s="1"/>
  <c r="Q2588" i="5"/>
  <c r="R2588" i="5" s="1"/>
  <c r="R2518" i="5"/>
  <c r="R2500" i="5"/>
  <c r="R2463" i="5"/>
  <c r="Q3017" i="5"/>
  <c r="R3017" i="5" s="1"/>
  <c r="R2726" i="5"/>
  <c r="R2610" i="5"/>
  <c r="R2379" i="5"/>
  <c r="R2347" i="5"/>
  <c r="Q2680" i="5"/>
  <c r="Q2708" i="5"/>
  <c r="R2560" i="5"/>
  <c r="Q2513" i="5"/>
  <c r="R2513" i="5" s="1"/>
  <c r="Q2731" i="5"/>
  <c r="R2731" i="5" s="1"/>
  <c r="R2528" i="5"/>
  <c r="Q2368" i="5"/>
  <c r="R2368" i="5" s="1"/>
  <c r="R2811" i="5"/>
  <c r="Q2356" i="5"/>
  <c r="Q2462" i="5"/>
  <c r="R2462" i="5" s="1"/>
  <c r="Q2408" i="5"/>
  <c r="R2408" i="5" s="1"/>
  <c r="Q2376" i="5"/>
  <c r="R2376" i="5" s="1"/>
  <c r="Q2393" i="5"/>
  <c r="Q2231" i="5"/>
  <c r="Q2155" i="5"/>
  <c r="R2155" i="5" s="1"/>
  <c r="Q2091" i="5"/>
  <c r="R2091" i="5" s="1"/>
  <c r="R2503" i="5"/>
  <c r="Q2191" i="5"/>
  <c r="Q2127" i="5"/>
  <c r="R2127" i="5" s="1"/>
  <c r="Q2104" i="5"/>
  <c r="R2104" i="5" s="1"/>
  <c r="Q2081" i="5"/>
  <c r="R2081" i="5" s="1"/>
  <c r="Q2045" i="5"/>
  <c r="Q2327" i="5"/>
  <c r="R2327" i="5" s="1"/>
  <c r="R2257" i="5"/>
  <c r="Q2099" i="5"/>
  <c r="R2099" i="5" s="1"/>
  <c r="Q2076" i="5"/>
  <c r="Q2052" i="5"/>
  <c r="R2052" i="5" s="1"/>
  <c r="Q2369" i="5"/>
  <c r="Q2135" i="5"/>
  <c r="R2135" i="5" s="1"/>
  <c r="Q2112" i="5"/>
  <c r="R2112" i="5" s="1"/>
  <c r="Q2089" i="5"/>
  <c r="R2089" i="5" s="1"/>
  <c r="Q2399" i="5"/>
  <c r="R2399" i="5" s="1"/>
  <c r="R2305" i="5"/>
  <c r="Q2180" i="5"/>
  <c r="R2180" i="5" s="1"/>
  <c r="Q2116" i="5"/>
  <c r="R2116" i="5" s="1"/>
  <c r="R2030" i="5"/>
  <c r="Q1964" i="5"/>
  <c r="R1964" i="5" s="1"/>
  <c r="R2301" i="5"/>
  <c r="Q2111" i="5"/>
  <c r="Q2088" i="5"/>
  <c r="R2088" i="5" s="1"/>
  <c r="Q2065" i="5"/>
  <c r="R2065" i="5" s="1"/>
  <c r="Q2747" i="5"/>
  <c r="R2747" i="5" s="1"/>
  <c r="Q2225" i="5"/>
  <c r="R2202" i="5"/>
  <c r="R2036" i="5"/>
  <c r="R2017" i="5"/>
  <c r="Q2017" i="5"/>
  <c r="R1870" i="5"/>
  <c r="Q1870" i="5"/>
  <c r="R2128" i="5"/>
  <c r="Q2128" i="5"/>
  <c r="Q1448" i="5"/>
  <c r="R1448" i="5" s="1"/>
  <c r="R1718" i="5"/>
  <c r="Q1718" i="5"/>
  <c r="R1132" i="5"/>
  <c r="R1779" i="5"/>
  <c r="Q1779" i="5"/>
  <c r="R1223" i="5"/>
  <c r="Q1223" i="5"/>
  <c r="R1111" i="5"/>
  <c r="R1590" i="5"/>
  <c r="R833" i="5"/>
  <c r="Q833" i="5"/>
  <c r="R750" i="5"/>
  <c r="Q750" i="5"/>
  <c r="Q973" i="5"/>
  <c r="R973" i="5" s="1"/>
  <c r="R318" i="5"/>
  <c r="Q318" i="5"/>
  <c r="R687" i="5"/>
  <c r="Q464" i="5"/>
  <c r="R464" i="5" s="1"/>
  <c r="Q1424" i="5"/>
  <c r="R1424" i="5" s="1"/>
  <c r="R766" i="5"/>
  <c r="Q766" i="5"/>
  <c r="Q99" i="5"/>
  <c r="R99" i="5" s="1"/>
  <c r="R346" i="5"/>
  <c r="Q346" i="5"/>
  <c r="R242" i="5"/>
  <c r="Q242" i="5"/>
  <c r="R306" i="5"/>
  <c r="Q306" i="5"/>
  <c r="R241" i="5"/>
  <c r="Q415" i="5"/>
  <c r="R415" i="5" s="1"/>
  <c r="R287" i="5"/>
  <c r="Q287" i="5"/>
  <c r="R433" i="5"/>
  <c r="R227" i="5"/>
  <c r="R3776" i="5"/>
  <c r="R3807" i="5"/>
  <c r="R3711" i="5"/>
  <c r="R3695" i="5"/>
  <c r="Q3810" i="5"/>
  <c r="R3810" i="5" s="1"/>
  <c r="Q3748" i="5"/>
  <c r="R3682" i="5"/>
  <c r="Q3653" i="5"/>
  <c r="R3653" i="5" s="1"/>
  <c r="Q3661" i="5"/>
  <c r="R3661" i="5" s="1"/>
  <c r="R3568" i="5"/>
  <c r="Q3528" i="5"/>
  <c r="R3528" i="5" s="1"/>
  <c r="Q3774" i="5"/>
  <c r="Q3652" i="5"/>
  <c r="R3652" i="5" s="1"/>
  <c r="Q3556" i="5"/>
  <c r="R3556" i="5" s="1"/>
  <c r="Q3571" i="5"/>
  <c r="R3571" i="5" s="1"/>
  <c r="Q3644" i="5"/>
  <c r="R3644" i="5" s="1"/>
  <c r="Q3526" i="5"/>
  <c r="R3526" i="5" s="1"/>
  <c r="Q3385" i="5"/>
  <c r="R3385" i="5" s="1"/>
  <c r="Q3432" i="5"/>
  <c r="R3432" i="5" s="1"/>
  <c r="Q3603" i="5"/>
  <c r="R3603" i="5" s="1"/>
  <c r="Q3479" i="5"/>
  <c r="R3479" i="5" s="1"/>
  <c r="Q3411" i="5"/>
  <c r="R3411" i="5" s="1"/>
  <c r="R3327" i="5"/>
  <c r="R3314" i="5"/>
  <c r="R3427" i="5"/>
  <c r="Q3452" i="5"/>
  <c r="R3452" i="5" s="1"/>
  <c r="Q3436" i="5"/>
  <c r="R3436" i="5" s="1"/>
  <c r="R3242" i="5"/>
  <c r="Q3211" i="5"/>
  <c r="R3211" i="5" s="1"/>
  <c r="Q3269" i="5"/>
  <c r="R3269" i="5" s="1"/>
  <c r="R3170" i="5"/>
  <c r="R3130" i="5"/>
  <c r="Q3312" i="5"/>
  <c r="R3312" i="5" s="1"/>
  <c r="R3201" i="5"/>
  <c r="R3127" i="5"/>
  <c r="Q3109" i="5"/>
  <c r="R3109" i="5" s="1"/>
  <c r="R2959" i="5"/>
  <c r="Q3147" i="5"/>
  <c r="R3147" i="5" s="1"/>
  <c r="R3018" i="5"/>
  <c r="Q2986" i="5"/>
  <c r="Q3410" i="5"/>
  <c r="R3410" i="5" s="1"/>
  <c r="Q3235" i="5"/>
  <c r="R3235" i="5" s="1"/>
  <c r="Q3026" i="5"/>
  <c r="R3026" i="5" s="1"/>
  <c r="R3295" i="5"/>
  <c r="Q3153" i="5"/>
  <c r="Q3111" i="5"/>
  <c r="R3111" i="5" s="1"/>
  <c r="R3075" i="5"/>
  <c r="Q2990" i="5"/>
  <c r="R2990" i="5" s="1"/>
  <c r="Q3250" i="5"/>
  <c r="Q3135" i="5"/>
  <c r="R3135" i="5" s="1"/>
  <c r="Q2981" i="5"/>
  <c r="R2981" i="5" s="1"/>
  <c r="Q2897" i="5"/>
  <c r="Q2927" i="5"/>
  <c r="R2890" i="5"/>
  <c r="Q3186" i="5"/>
  <c r="R3186" i="5" s="1"/>
  <c r="Q3009" i="5"/>
  <c r="R3009" i="5" s="1"/>
  <c r="R2941" i="5"/>
  <c r="R2758" i="5"/>
  <c r="Q2960" i="5"/>
  <c r="R2960" i="5" s="1"/>
  <c r="R2787" i="5"/>
  <c r="Q2751" i="5"/>
  <c r="Q2719" i="5"/>
  <c r="R2719" i="5" s="1"/>
  <c r="Q2684" i="5"/>
  <c r="R2684" i="5" s="1"/>
  <c r="Q2652" i="5"/>
  <c r="Q2620" i="5"/>
  <c r="R2620" i="5" s="1"/>
  <c r="R2778" i="5"/>
  <c r="R2714" i="5"/>
  <c r="R2579" i="5"/>
  <c r="R2499" i="5"/>
  <c r="R2814" i="5"/>
  <c r="R2709" i="5"/>
  <c r="R2605" i="5"/>
  <c r="R2459" i="5"/>
  <c r="R2885" i="5"/>
  <c r="R2734" i="5"/>
  <c r="R2888" i="5"/>
  <c r="R2722" i="5"/>
  <c r="Q2621" i="5"/>
  <c r="R2621" i="5" s="1"/>
  <c r="R2707" i="5"/>
  <c r="R2643" i="5"/>
  <c r="R2498" i="5"/>
  <c r="Q2697" i="5"/>
  <c r="R2697" i="5" s="1"/>
  <c r="R2768" i="5"/>
  <c r="R2742" i="5"/>
  <c r="R2564" i="5"/>
  <c r="Q2481" i="5"/>
  <c r="R2481" i="5" s="1"/>
  <c r="R2849" i="5"/>
  <c r="Q2632" i="5"/>
  <c r="R2632" i="5" s="1"/>
  <c r="Q2410" i="5"/>
  <c r="R2410" i="5" s="1"/>
  <c r="R2819" i="5"/>
  <c r="Q2748" i="5"/>
  <c r="R2748" i="5" s="1"/>
  <c r="Q2660" i="5"/>
  <c r="Q2442" i="5"/>
  <c r="R2442" i="5" s="1"/>
  <c r="Q2900" i="5"/>
  <c r="R2900" i="5" s="1"/>
  <c r="Q2439" i="5"/>
  <c r="R2439" i="5" s="1"/>
  <c r="Q2384" i="5"/>
  <c r="Q2444" i="5"/>
  <c r="R2444" i="5" s="1"/>
  <c r="Q2426" i="5"/>
  <c r="R2426" i="5" s="1"/>
  <c r="Q2379" i="5"/>
  <c r="R2265" i="5"/>
  <c r="Q2392" i="5"/>
  <c r="R2392" i="5" s="1"/>
  <c r="Q2196" i="5"/>
  <c r="R2196" i="5" s="1"/>
  <c r="Q2132" i="5"/>
  <c r="R2132" i="5" s="1"/>
  <c r="Q2068" i="5"/>
  <c r="R2046" i="5"/>
  <c r="Q2331" i="5"/>
  <c r="R2331" i="5" s="1"/>
  <c r="Q2168" i="5"/>
  <c r="Q2217" i="5"/>
  <c r="Q2016" i="5"/>
  <c r="R2016" i="5" s="1"/>
  <c r="R2309" i="5"/>
  <c r="Q2213" i="5"/>
  <c r="Q2157" i="5"/>
  <c r="Q2093" i="5"/>
  <c r="R2093" i="5" s="1"/>
  <c r="R1997" i="5"/>
  <c r="R2451" i="5"/>
  <c r="Q2179" i="5"/>
  <c r="R2179" i="5" s="1"/>
  <c r="Q2156" i="5"/>
  <c r="R2156" i="5" s="1"/>
  <c r="Q2133" i="5"/>
  <c r="R2133" i="5" s="1"/>
  <c r="R2106" i="5"/>
  <c r="Q2036" i="5"/>
  <c r="R1903" i="5"/>
  <c r="Q1903" i="5"/>
  <c r="R1839" i="5"/>
  <c r="Q1839" i="5"/>
  <c r="R1775" i="5"/>
  <c r="Q1775" i="5"/>
  <c r="R1835" i="5"/>
  <c r="Q1835" i="5"/>
  <c r="R2142" i="5"/>
  <c r="Q2142" i="5"/>
  <c r="R1547" i="5"/>
  <c r="Q1547" i="5"/>
  <c r="R1668" i="5"/>
  <c r="Q1758" i="5"/>
  <c r="R1758" i="5" s="1"/>
  <c r="R1571" i="5"/>
  <c r="Q1571" i="5"/>
  <c r="R1375" i="5"/>
  <c r="Q1375" i="5"/>
  <c r="Q1427" i="5"/>
  <c r="R1427" i="5" s="1"/>
  <c r="Q1503" i="5"/>
  <c r="R1503" i="5" s="1"/>
  <c r="R1431" i="5"/>
  <c r="R1291" i="5"/>
  <c r="R946" i="5"/>
  <c r="Q946" i="5"/>
  <c r="R565" i="5"/>
  <c r="Q565" i="5"/>
  <c r="Q1342" i="5"/>
  <c r="R1342" i="5" s="1"/>
  <c r="R988" i="5"/>
  <c r="R602" i="5"/>
  <c r="Q602" i="5"/>
  <c r="Q1110" i="5"/>
  <c r="R1110" i="5" s="1"/>
  <c r="Q427" i="5"/>
  <c r="R427" i="5" s="1"/>
  <c r="R98" i="5"/>
  <c r="R386" i="5"/>
  <c r="Q386" i="5"/>
  <c r="Q69" i="5"/>
  <c r="R69" i="5"/>
  <c r="Q527" i="5"/>
  <c r="R527" i="5" s="1"/>
  <c r="R461" i="5"/>
  <c r="Q461" i="5"/>
  <c r="Q1950" i="5"/>
  <c r="R1950" i="5" s="1"/>
  <c r="R338" i="5"/>
  <c r="Q338" i="5"/>
  <c r="Q326" i="5"/>
  <c r="R326" i="5" s="1"/>
  <c r="R3745" i="5"/>
  <c r="R3781" i="5"/>
  <c r="R3733" i="5"/>
  <c r="R3658" i="5"/>
  <c r="Q3626" i="5"/>
  <c r="R3626" i="5" s="1"/>
  <c r="Q3568" i="5"/>
  <c r="R3704" i="5"/>
  <c r="R3564" i="5"/>
  <c r="Q3604" i="5"/>
  <c r="R3604" i="5" s="1"/>
  <c r="R3520" i="5"/>
  <c r="R3690" i="5"/>
  <c r="R3609" i="5"/>
  <c r="R3530" i="5"/>
  <c r="R3431" i="5"/>
  <c r="R3597" i="5"/>
  <c r="R3562" i="5"/>
  <c r="Q3529" i="5"/>
  <c r="R3529" i="5" s="1"/>
  <c r="Q3361" i="5"/>
  <c r="R3361" i="5" s="1"/>
  <c r="Q3318" i="5"/>
  <c r="R3318" i="5" s="1"/>
  <c r="R3274" i="5"/>
  <c r="R3331" i="5"/>
  <c r="Q3274" i="5"/>
  <c r="R3193" i="5"/>
  <c r="R3150" i="5"/>
  <c r="R3234" i="5"/>
  <c r="R3233" i="5"/>
  <c r="R3214" i="5"/>
  <c r="R3192" i="5"/>
  <c r="Q3240" i="5"/>
  <c r="R3169" i="5"/>
  <c r="Q3271" i="5"/>
  <c r="R3271" i="5" s="1"/>
  <c r="Q3105" i="5"/>
  <c r="R3105" i="5" s="1"/>
  <c r="R3077" i="5"/>
  <c r="R2998" i="5"/>
  <c r="Q3184" i="5"/>
  <c r="R3184" i="5" s="1"/>
  <c r="R3112" i="5"/>
  <c r="R3036" i="5"/>
  <c r="Q3018" i="5"/>
  <c r="R3016" i="5"/>
  <c r="R2843" i="5"/>
  <c r="R2789" i="5"/>
  <c r="R2913" i="5"/>
  <c r="R3014" i="5"/>
  <c r="R2711" i="5"/>
  <c r="R2647" i="5"/>
  <c r="R2607" i="5"/>
  <c r="R2591" i="5"/>
  <c r="Q3189" i="5"/>
  <c r="R3189" i="5" s="1"/>
  <c r="R2936" i="5"/>
  <c r="R2693" i="5"/>
  <c r="R2601" i="5"/>
  <c r="R2718" i="5"/>
  <c r="R2703" i="5"/>
  <c r="R2571" i="5"/>
  <c r="Q2486" i="5"/>
  <c r="R2486" i="5" s="1"/>
  <c r="R2669" i="5"/>
  <c r="R2598" i="5"/>
  <c r="Q2495" i="5"/>
  <c r="R2495" i="5" s="1"/>
  <c r="Q2452" i="5"/>
  <c r="R2452" i="5" s="1"/>
  <c r="R2594" i="5"/>
  <c r="Q2536" i="5"/>
  <c r="R2536" i="5" s="1"/>
  <c r="Q2520" i="5"/>
  <c r="R2520" i="5" s="1"/>
  <c r="R2606" i="5"/>
  <c r="R2546" i="5"/>
  <c r="Q2389" i="5"/>
  <c r="R2389" i="5" s="1"/>
  <c r="R2280" i="5"/>
  <c r="Q2280" i="5"/>
  <c r="Q2281" i="5"/>
  <c r="R2403" i="5"/>
  <c r="R2118" i="5"/>
  <c r="R2090" i="5"/>
  <c r="R2126" i="5"/>
  <c r="R2048" i="5"/>
  <c r="R2194" i="5"/>
  <c r="R2130" i="5"/>
  <c r="R2066" i="5"/>
  <c r="R2044" i="5"/>
  <c r="Q2026" i="5"/>
  <c r="R2026" i="5" s="1"/>
  <c r="R2102" i="5"/>
  <c r="R1955" i="5"/>
  <c r="Q1955" i="5"/>
  <c r="Q1631" i="5"/>
  <c r="R1631" i="5" s="1"/>
  <c r="R1575" i="5"/>
  <c r="Q1575" i="5"/>
  <c r="R1495" i="5"/>
  <c r="Q1495" i="5"/>
  <c r="Q1048" i="5"/>
  <c r="R1048" i="5" s="1"/>
  <c r="Q860" i="5"/>
  <c r="R860" i="5" s="1"/>
  <c r="Q1103" i="5"/>
  <c r="R1103" i="5"/>
  <c r="Q984" i="5"/>
  <c r="R984" i="5" s="1"/>
  <c r="R806" i="5"/>
  <c r="R767" i="5"/>
  <c r="R1936" i="5"/>
  <c r="Q1936" i="5"/>
  <c r="R698" i="5"/>
  <c r="Q698" i="5"/>
  <c r="Q582" i="5"/>
  <c r="R582" i="5" s="1"/>
  <c r="R445" i="5"/>
  <c r="Q445" i="5"/>
  <c r="R914" i="5"/>
  <c r="R535" i="5"/>
  <c r="Q535" i="5"/>
  <c r="R122" i="5"/>
  <c r="Q122" i="5"/>
  <c r="Q1360" i="5"/>
  <c r="R1360" i="5" s="1"/>
  <c r="R158" i="5"/>
  <c r="Q255" i="5"/>
  <c r="R255" i="5"/>
  <c r="R1114" i="5"/>
  <c r="R349" i="5"/>
  <c r="Q349" i="5"/>
  <c r="Q738" i="5"/>
  <c r="R738" i="5" s="1"/>
  <c r="Q1246" i="5"/>
  <c r="R1246" i="5" s="1"/>
  <c r="Q551" i="5"/>
  <c r="R551" i="5" s="1"/>
  <c r="Q12" i="5"/>
  <c r="R12" i="5" s="1"/>
  <c r="Q67" i="5"/>
  <c r="R67" i="5" s="1"/>
  <c r="Q107" i="5"/>
  <c r="R107" i="5" s="1"/>
  <c r="Q543" i="5"/>
  <c r="R543" i="5" s="1"/>
  <c r="R3607" i="5"/>
  <c r="R2613" i="5"/>
  <c r="R2635" i="5"/>
  <c r="R2351" i="5"/>
  <c r="Q3803" i="5"/>
  <c r="R3803" i="5" s="1"/>
  <c r="Q3736" i="5"/>
  <c r="R3736" i="5" s="1"/>
  <c r="R3496" i="5"/>
  <c r="R3741" i="5"/>
  <c r="R3599" i="5"/>
  <c r="R2882" i="5"/>
  <c r="R2922" i="5"/>
  <c r="R2762" i="5"/>
  <c r="R2677" i="5"/>
  <c r="R2597" i="5"/>
  <c r="R2699" i="5"/>
  <c r="R2602" i="5"/>
  <c r="R2514" i="5"/>
  <c r="R2367" i="5"/>
  <c r="Q2367" i="5"/>
  <c r="R1914" i="5"/>
  <c r="Q1914" i="5"/>
  <c r="Q1786" i="5"/>
  <c r="R1786" i="5" s="1"/>
  <c r="Q1540" i="5"/>
  <c r="R1540" i="5" s="1"/>
  <c r="R1728" i="5"/>
  <c r="Q1728" i="5"/>
  <c r="Q1379" i="5"/>
  <c r="R1379" i="5" s="1"/>
  <c r="Q1097" i="5"/>
  <c r="R1097" i="5" s="1"/>
  <c r="Q1198" i="5"/>
  <c r="R1198" i="5"/>
  <c r="Q894" i="5"/>
  <c r="R894" i="5" s="1"/>
  <c r="R1371" i="5"/>
  <c r="Q1371" i="5"/>
  <c r="Q1147" i="5"/>
  <c r="R1147" i="5" s="1"/>
  <c r="Q753" i="5"/>
  <c r="R753" i="5"/>
  <c r="Q594" i="5"/>
  <c r="R594" i="5" s="1"/>
  <c r="R965" i="5"/>
  <c r="Q965" i="5"/>
  <c r="Q881" i="5"/>
  <c r="R881" i="5" s="1"/>
  <c r="R205" i="5"/>
  <c r="Q182" i="5"/>
  <c r="R182" i="5" s="1"/>
  <c r="R1520" i="5"/>
  <c r="Q1520" i="5"/>
  <c r="Q593" i="5"/>
  <c r="R593" i="5"/>
  <c r="Q174" i="5"/>
  <c r="R174" i="5" s="1"/>
  <c r="Q943" i="5"/>
  <c r="R943" i="5"/>
  <c r="R168" i="5"/>
  <c r="R659" i="5"/>
  <c r="Q659" i="5"/>
  <c r="R13" i="5"/>
  <c r="Q13" i="5"/>
  <c r="Q3752" i="5"/>
  <c r="R3752" i="5" s="1"/>
  <c r="R3600" i="5"/>
  <c r="R3478" i="5"/>
  <c r="R2781" i="5"/>
  <c r="R3764" i="5"/>
  <c r="R3732" i="5"/>
  <c r="Q3802" i="5"/>
  <c r="R3802" i="5" s="1"/>
  <c r="Q3776" i="5"/>
  <c r="Q3806" i="5"/>
  <c r="R3806" i="5" s="1"/>
  <c r="Q3801" i="5"/>
  <c r="R3801" i="5" s="1"/>
  <c r="Q3768" i="5"/>
  <c r="R3768" i="5" s="1"/>
  <c r="Q3814" i="5"/>
  <c r="R3814" i="5" s="1"/>
  <c r="R3761" i="5"/>
  <c r="Q3740" i="5"/>
  <c r="R3740" i="5" s="1"/>
  <c r="Q3778" i="5"/>
  <c r="R3778" i="5" s="1"/>
  <c r="R3799" i="5"/>
  <c r="R3773" i="5"/>
  <c r="Q3812" i="5"/>
  <c r="R3812" i="5" s="1"/>
  <c r="Q3789" i="5"/>
  <c r="R3789" i="5" s="1"/>
  <c r="Q3722" i="5"/>
  <c r="R3722" i="5" s="1"/>
  <c r="Q3730" i="5"/>
  <c r="R3730" i="5" s="1"/>
  <c r="R3678" i="5"/>
  <c r="R3650" i="5"/>
  <c r="Q3706" i="5"/>
  <c r="R3706" i="5" s="1"/>
  <c r="Q3720" i="5"/>
  <c r="R3720" i="5" s="1"/>
  <c r="R3646" i="5"/>
  <c r="Q3536" i="5"/>
  <c r="R3536" i="5" s="1"/>
  <c r="Q3592" i="5"/>
  <c r="R3592" i="5" s="1"/>
  <c r="Q3496" i="5"/>
  <c r="Q3694" i="5"/>
  <c r="R3694" i="5" s="1"/>
  <c r="Q3624" i="5"/>
  <c r="R3624" i="5" s="1"/>
  <c r="Q3668" i="5"/>
  <c r="R3668" i="5" s="1"/>
  <c r="Q3628" i="5"/>
  <c r="R3628" i="5" s="1"/>
  <c r="R3513" i="5"/>
  <c r="R3525" i="5"/>
  <c r="Q3586" i="5"/>
  <c r="R3586" i="5" s="1"/>
  <c r="R3512" i="5"/>
  <c r="R3435" i="5"/>
  <c r="Q3533" i="5"/>
  <c r="R3533" i="5" s="1"/>
  <c r="R3420" i="5"/>
  <c r="Q3474" i="5"/>
  <c r="R3474" i="5" s="1"/>
  <c r="Q3445" i="5"/>
  <c r="R3445" i="5" s="1"/>
  <c r="Q3401" i="5"/>
  <c r="R3401" i="5" s="1"/>
  <c r="Q3598" i="5"/>
  <c r="R3598" i="5" s="1"/>
  <c r="Q3393" i="5"/>
  <c r="R3393" i="5" s="1"/>
  <c r="Q3505" i="5"/>
  <c r="R3505" i="5" s="1"/>
  <c r="Q3337" i="5"/>
  <c r="R3337" i="5" s="1"/>
  <c r="R3416" i="5"/>
  <c r="Q3375" i="5"/>
  <c r="R3375" i="5" s="1"/>
  <c r="Q3343" i="5"/>
  <c r="R3343" i="5" s="1"/>
  <c r="Q3409" i="5"/>
  <c r="R3409" i="5" s="1"/>
  <c r="Q3282" i="5"/>
  <c r="R3282" i="5" s="1"/>
  <c r="R3188" i="5"/>
  <c r="Q3319" i="5"/>
  <c r="R3319" i="5" s="1"/>
  <c r="Q3208" i="5"/>
  <c r="R3208" i="5" s="1"/>
  <c r="Q3163" i="5"/>
  <c r="R3163" i="5" s="1"/>
  <c r="R3158" i="5"/>
  <c r="Q3187" i="5"/>
  <c r="R3187" i="5" s="1"/>
  <c r="R3165" i="5"/>
  <c r="Q3399" i="5"/>
  <c r="R3399" i="5" s="1"/>
  <c r="R3182" i="5"/>
  <c r="R3236" i="5"/>
  <c r="R3164" i="5"/>
  <c r="Q3144" i="5"/>
  <c r="R3144" i="5" s="1"/>
  <c r="R3102" i="5"/>
  <c r="Q3043" i="5"/>
  <c r="R3043" i="5" s="1"/>
  <c r="R2982" i="5"/>
  <c r="Q3030" i="5"/>
  <c r="R3030" i="5" s="1"/>
  <c r="Q3015" i="5"/>
  <c r="R3015" i="5" s="1"/>
  <c r="R2971" i="5"/>
  <c r="R2939" i="5"/>
  <c r="Q3216" i="5"/>
  <c r="R3216" i="5" s="1"/>
  <c r="Q2955" i="5"/>
  <c r="R2955" i="5" s="1"/>
  <c r="Q3059" i="5"/>
  <c r="R3059" i="5" s="1"/>
  <c r="Q3247" i="5"/>
  <c r="R3247" i="5" s="1"/>
  <c r="R2914" i="5"/>
  <c r="R2825" i="5"/>
  <c r="Q3078" i="5"/>
  <c r="R3078" i="5" s="1"/>
  <c r="Q3011" i="5"/>
  <c r="R3011" i="5" s="1"/>
  <c r="R2965" i="5"/>
  <c r="R2973" i="5"/>
  <c r="Q2922" i="5"/>
  <c r="R2875" i="5"/>
  <c r="R2837" i="5"/>
  <c r="Q3046" i="5"/>
  <c r="R3046" i="5" s="1"/>
  <c r="Q2997" i="5"/>
  <c r="R2997" i="5" s="1"/>
  <c r="Q2953" i="5"/>
  <c r="R2953" i="5" s="1"/>
  <c r="Q2905" i="5"/>
  <c r="R2905" i="5" s="1"/>
  <c r="Q2841" i="5"/>
  <c r="R2841" i="5" s="1"/>
  <c r="Q2996" i="5"/>
  <c r="R2996" i="5" s="1"/>
  <c r="Q2944" i="5"/>
  <c r="R2944" i="5" s="1"/>
  <c r="R2830" i="5"/>
  <c r="R2695" i="5"/>
  <c r="R2631" i="5"/>
  <c r="R2603" i="5"/>
  <c r="R2587" i="5"/>
  <c r="R2661" i="5"/>
  <c r="R2593" i="5"/>
  <c r="R2951" i="5"/>
  <c r="R2881" i="5"/>
  <c r="R2683" i="5"/>
  <c r="R2866" i="5"/>
  <c r="Q2782" i="5"/>
  <c r="R2782" i="5" s="1"/>
  <c r="R2671" i="5"/>
  <c r="R2475" i="5"/>
  <c r="R2857" i="5"/>
  <c r="Q2743" i="5"/>
  <c r="R2743" i="5" s="1"/>
  <c r="R2685" i="5"/>
  <c r="R2576" i="5"/>
  <c r="Q3000" i="5"/>
  <c r="R3000" i="5" s="1"/>
  <c r="R2582" i="5"/>
  <c r="Q2511" i="5"/>
  <c r="R2511" i="5" s="1"/>
  <c r="Q2755" i="5"/>
  <c r="R2755" i="5" s="1"/>
  <c r="R2578" i="5"/>
  <c r="R2829" i="5"/>
  <c r="Q2616" i="5"/>
  <c r="R2616" i="5" s="1"/>
  <c r="Q2572" i="5"/>
  <c r="R2572" i="5" s="1"/>
  <c r="R2967" i="5"/>
  <c r="Q2764" i="5"/>
  <c r="R2764" i="5" s="1"/>
  <c r="Q2644" i="5"/>
  <c r="R2644" i="5" s="1"/>
  <c r="R2590" i="5"/>
  <c r="R2535" i="5"/>
  <c r="R2797" i="5"/>
  <c r="Q2427" i="5"/>
  <c r="R2427" i="5" s="1"/>
  <c r="R2264" i="5"/>
  <c r="Q2715" i="5"/>
  <c r="R2715" i="5" s="1"/>
  <c r="Q2375" i="5"/>
  <c r="R2375" i="5" s="1"/>
  <c r="Q2435" i="5"/>
  <c r="R2435" i="5" s="1"/>
  <c r="Q2395" i="5"/>
  <c r="R2395" i="5" s="1"/>
  <c r="Q2249" i="5"/>
  <c r="R2249" i="5" s="1"/>
  <c r="R2400" i="5"/>
  <c r="Q2383" i="5"/>
  <c r="R2383" i="5" s="1"/>
  <c r="R2365" i="5"/>
  <c r="Q2508" i="5"/>
  <c r="R2508" i="5" s="1"/>
  <c r="Q2380" i="5"/>
  <c r="R2380" i="5" s="1"/>
  <c r="Q2303" i="5"/>
  <c r="R2303" i="5" s="1"/>
  <c r="Q2187" i="5"/>
  <c r="R2187" i="5" s="1"/>
  <c r="Q2123" i="5"/>
  <c r="R2123" i="5" s="1"/>
  <c r="Q2060" i="5"/>
  <c r="R2060" i="5" s="1"/>
  <c r="Q2396" i="5"/>
  <c r="R2396" i="5" s="1"/>
  <c r="R2277" i="5"/>
  <c r="Q2159" i="5"/>
  <c r="R2159" i="5" s="1"/>
  <c r="R2313" i="5"/>
  <c r="Q2211" i="5"/>
  <c r="R2211" i="5" s="1"/>
  <c r="Q2181" i="5"/>
  <c r="R2181" i="5" s="1"/>
  <c r="R2038" i="5"/>
  <c r="R2190" i="5"/>
  <c r="Q2411" i="5"/>
  <c r="R2411" i="5" s="1"/>
  <c r="Q2148" i="5"/>
  <c r="R2148" i="5" s="1"/>
  <c r="Q2084" i="5"/>
  <c r="R2084" i="5" s="1"/>
  <c r="Q2315" i="5"/>
  <c r="R2315" i="5" s="1"/>
  <c r="Q2282" i="5"/>
  <c r="R2282" i="5" s="1"/>
  <c r="Q2193" i="5"/>
  <c r="R2193" i="5" s="1"/>
  <c r="Q2029" i="5"/>
  <c r="R2029" i="5" s="1"/>
  <c r="Q2013" i="5"/>
  <c r="R2013" i="5" s="1"/>
  <c r="Q2147" i="5"/>
  <c r="R2147" i="5" s="1"/>
  <c r="Q2124" i="5"/>
  <c r="R2124" i="5" s="1"/>
  <c r="Q2101" i="5"/>
  <c r="R2101" i="5" s="1"/>
  <c r="R2074" i="5"/>
  <c r="R2054" i="5"/>
  <c r="R2053" i="5"/>
  <c r="R1991" i="5"/>
  <c r="R1831" i="5"/>
  <c r="R1680" i="5"/>
  <c r="R2011" i="5"/>
  <c r="Q1715" i="5"/>
  <c r="R1715" i="5" s="1"/>
  <c r="Q1456" i="5"/>
  <c r="R1456" i="5" s="1"/>
  <c r="Q1537" i="5"/>
  <c r="R1537" i="5"/>
  <c r="Q1299" i="5"/>
  <c r="R1299" i="5" s="1"/>
  <c r="Q1573" i="5"/>
  <c r="R1573" i="5" s="1"/>
  <c r="Q883" i="5"/>
  <c r="R883" i="5" s="1"/>
  <c r="R1344" i="5"/>
  <c r="Q1344" i="5"/>
  <c r="Q801" i="5"/>
  <c r="R801" i="5" s="1"/>
  <c r="R1555" i="5"/>
  <c r="Q1555" i="5"/>
  <c r="R846" i="5"/>
  <c r="Q846" i="5"/>
  <c r="R810" i="5"/>
  <c r="Q810" i="5"/>
  <c r="R758" i="5"/>
  <c r="Q1730" i="5"/>
  <c r="R1730" i="5" s="1"/>
  <c r="Q457" i="5"/>
  <c r="R457" i="5" s="1"/>
  <c r="R1257" i="5"/>
  <c r="Q492" i="5"/>
  <c r="R492" i="5" s="1"/>
  <c r="R555" i="5"/>
  <c r="Q511" i="5"/>
  <c r="R511" i="5" s="1"/>
  <c r="R504" i="5"/>
  <c r="Q928" i="5"/>
  <c r="R928" i="5" s="1"/>
  <c r="R592" i="5"/>
  <c r="Q592" i="5"/>
  <c r="R136" i="5"/>
  <c r="R425" i="5"/>
  <c r="Q425" i="5"/>
  <c r="Q401" i="5"/>
  <c r="R401" i="5" s="1"/>
  <c r="R3050" i="5"/>
  <c r="R2865" i="5"/>
  <c r="R2858" i="5"/>
  <c r="R2730" i="5"/>
  <c r="R2581" i="5"/>
  <c r="R2432" i="5"/>
  <c r="R3760" i="5"/>
  <c r="R3765" i="5"/>
  <c r="Q3772" i="5"/>
  <c r="R3772" i="5" s="1"/>
  <c r="R3703" i="5"/>
  <c r="R3787" i="5"/>
  <c r="R3737" i="5"/>
  <c r="Q3818" i="5"/>
  <c r="R3818" i="5" s="1"/>
  <c r="R3701" i="5"/>
  <c r="R3757" i="5"/>
  <c r="Q3698" i="5"/>
  <c r="R3698" i="5" s="1"/>
  <c r="R3666" i="5"/>
  <c r="Q3714" i="5"/>
  <c r="R3714" i="5" s="1"/>
  <c r="R3674" i="5"/>
  <c r="Q3795" i="5"/>
  <c r="R3795" i="5" s="1"/>
  <c r="Q3738" i="5"/>
  <c r="R3738" i="5" s="1"/>
  <c r="Q3617" i="5"/>
  <c r="R3617" i="5" s="1"/>
  <c r="Q3492" i="5"/>
  <c r="R3492" i="5" s="1"/>
  <c r="R3618" i="5"/>
  <c r="R3594" i="5"/>
  <c r="Q3631" i="5"/>
  <c r="R3631" i="5" s="1"/>
  <c r="Q3543" i="5"/>
  <c r="R3543" i="5" s="1"/>
  <c r="Q3502" i="5"/>
  <c r="R3502" i="5" s="1"/>
  <c r="Q3550" i="5"/>
  <c r="R3550" i="5" s="1"/>
  <c r="Q3481" i="5"/>
  <c r="R3481" i="5" s="1"/>
  <c r="R3461" i="5"/>
  <c r="R3405" i="5"/>
  <c r="R3585" i="5"/>
  <c r="R3413" i="5"/>
  <c r="R3572" i="5"/>
  <c r="R3058" i="5"/>
  <c r="Q3284" i="5"/>
  <c r="R3284" i="5" s="1"/>
  <c r="R3251" i="5"/>
  <c r="Q3222" i="5"/>
  <c r="R3222" i="5" s="1"/>
  <c r="R3086" i="5"/>
  <c r="Q3232" i="5"/>
  <c r="R3232" i="5" s="1"/>
  <c r="R3041" i="5"/>
  <c r="R2809" i="5"/>
  <c r="R2956" i="5"/>
  <c r="R2918" i="5"/>
  <c r="Q2850" i="5"/>
  <c r="R2850" i="5" s="1"/>
  <c r="R2964" i="5"/>
  <c r="R2873" i="5"/>
  <c r="Q2837" i="5"/>
  <c r="R3067" i="5"/>
  <c r="Q2988" i="5"/>
  <c r="R2988" i="5" s="1"/>
  <c r="R2879" i="5"/>
  <c r="Q2767" i="5"/>
  <c r="R2767" i="5" s="1"/>
  <c r="Q2735" i="5"/>
  <c r="R2735" i="5" s="1"/>
  <c r="Q2700" i="5"/>
  <c r="R2700" i="5" s="1"/>
  <c r="Q2668" i="5"/>
  <c r="R2668" i="5" s="1"/>
  <c r="Q2636" i="5"/>
  <c r="R2636" i="5" s="1"/>
  <c r="Q3003" i="5"/>
  <c r="R3003" i="5" s="1"/>
  <c r="R2746" i="5"/>
  <c r="R2515" i="5"/>
  <c r="R2483" i="5"/>
  <c r="Q2928" i="5"/>
  <c r="R2928" i="5" s="1"/>
  <c r="R2776" i="5"/>
  <c r="R2645" i="5"/>
  <c r="R2589" i="5"/>
  <c r="R2798" i="5"/>
  <c r="R2667" i="5"/>
  <c r="Q2810" i="5"/>
  <c r="R2810" i="5" s="1"/>
  <c r="R2655" i="5"/>
  <c r="Q3025" i="5"/>
  <c r="R3025" i="5" s="1"/>
  <c r="R2586" i="5"/>
  <c r="R2455" i="5"/>
  <c r="R2889" i="5"/>
  <c r="R2675" i="5"/>
  <c r="Q2656" i="5"/>
  <c r="R2656" i="5" s="1"/>
  <c r="R2870" i="5"/>
  <c r="R2887" i="5"/>
  <c r="Q2633" i="5"/>
  <c r="R2633" i="5" s="1"/>
  <c r="Q2604" i="5"/>
  <c r="R2604" i="5" s="1"/>
  <c r="R2544" i="5"/>
  <c r="R2720" i="5"/>
  <c r="Q2566" i="5"/>
  <c r="R2566" i="5" s="1"/>
  <c r="R2391" i="5"/>
  <c r="R2359" i="5"/>
  <c r="R2863" i="5"/>
  <c r="Q2696" i="5"/>
  <c r="R2696" i="5" s="1"/>
  <c r="R2487" i="5"/>
  <c r="Q2510" i="5"/>
  <c r="R2510" i="5" s="1"/>
  <c r="Q2430" i="5"/>
  <c r="R2430" i="5" s="1"/>
  <c r="Q2391" i="5"/>
  <c r="Q2415" i="5"/>
  <c r="R2415" i="5" s="1"/>
  <c r="Q2340" i="5"/>
  <c r="R2340" i="5" s="1"/>
  <c r="R2957" i="5"/>
  <c r="Q2164" i="5"/>
  <c r="R2164" i="5" s="1"/>
  <c r="Q2100" i="5"/>
  <c r="R2100" i="5" s="1"/>
  <c r="R2317" i="5"/>
  <c r="Q2200" i="5"/>
  <c r="R2200" i="5" s="1"/>
  <c r="Q2136" i="5"/>
  <c r="R2136" i="5" s="1"/>
  <c r="Q2113" i="5"/>
  <c r="R2113" i="5" s="1"/>
  <c r="Q2353" i="5"/>
  <c r="R2353" i="5" s="1"/>
  <c r="Q2131" i="5"/>
  <c r="R2131" i="5" s="1"/>
  <c r="Q2108" i="5"/>
  <c r="R2108" i="5" s="1"/>
  <c r="Q2085" i="5"/>
  <c r="R2085" i="5" s="1"/>
  <c r="Q2323" i="5"/>
  <c r="R2323" i="5" s="1"/>
  <c r="R2094" i="5"/>
  <c r="Q2189" i="5"/>
  <c r="R2189" i="5" s="1"/>
  <c r="Q2125" i="5"/>
  <c r="R2125" i="5" s="1"/>
  <c r="Q2209" i="5"/>
  <c r="R2209" i="5" s="1"/>
  <c r="Q2143" i="5"/>
  <c r="R2143" i="5" s="1"/>
  <c r="Q2120" i="5"/>
  <c r="R2120" i="5" s="1"/>
  <c r="Q2097" i="5"/>
  <c r="R2097" i="5" s="1"/>
  <c r="R2329" i="5"/>
  <c r="Q1935" i="5"/>
  <c r="R1935" i="5" s="1"/>
  <c r="R1871" i="5"/>
  <c r="Q1871" i="5"/>
  <c r="Q1807" i="5"/>
  <c r="R1807" i="5" s="1"/>
  <c r="Q1653" i="5"/>
  <c r="R1653" i="5"/>
  <c r="Q1621" i="5"/>
  <c r="R1621" i="5" s="1"/>
  <c r="Q1589" i="5"/>
  <c r="R1589" i="5" s="1"/>
  <c r="R2024" i="5"/>
  <c r="Q1879" i="5"/>
  <c r="R1879" i="5" s="1"/>
  <c r="R1311" i="5"/>
  <c r="Q1311" i="5"/>
  <c r="Q1947" i="5"/>
  <c r="R1947" i="5" s="1"/>
  <c r="R1567" i="5"/>
  <c r="Q1077" i="5"/>
  <c r="R1077" i="5" s="1"/>
  <c r="R1624" i="5"/>
  <c r="R1882" i="5"/>
  <c r="R1533" i="5"/>
  <c r="Q1533" i="5"/>
  <c r="Q1163" i="5"/>
  <c r="R1163" i="5" s="1"/>
  <c r="Q1051" i="5"/>
  <c r="R1051" i="5" s="1"/>
  <c r="R1192" i="5"/>
  <c r="R695" i="5"/>
  <c r="R1021" i="5"/>
  <c r="R1078" i="5"/>
  <c r="R1539" i="5"/>
  <c r="R1190" i="5"/>
  <c r="R1009" i="5"/>
  <c r="Q808" i="5"/>
  <c r="R808" i="5" s="1"/>
  <c r="R799" i="5"/>
  <c r="Q623" i="5"/>
  <c r="R623" i="5" s="1"/>
  <c r="R546" i="5"/>
  <c r="Q546" i="5"/>
  <c r="Q387" i="5"/>
  <c r="R387" i="5" s="1"/>
  <c r="Q342" i="5"/>
  <c r="R342" i="5" s="1"/>
  <c r="R3756" i="5"/>
  <c r="R3724" i="5"/>
  <c r="Q3692" i="5"/>
  <c r="R3692" i="5" s="1"/>
  <c r="Q3756" i="5"/>
  <c r="Q3780" i="5"/>
  <c r="R3780" i="5" s="1"/>
  <c r="R3663" i="5"/>
  <c r="R3642" i="5"/>
  <c r="Q3504" i="5"/>
  <c r="R3504" i="5" s="1"/>
  <c r="R3560" i="5"/>
  <c r="Q3728" i="5"/>
  <c r="R3728" i="5" s="1"/>
  <c r="R3548" i="5"/>
  <c r="Q3744" i="5"/>
  <c r="R3744" i="5" s="1"/>
  <c r="R3540" i="5"/>
  <c r="R3777" i="5"/>
  <c r="R3412" i="5"/>
  <c r="Q3572" i="5"/>
  <c r="R3516" i="5"/>
  <c r="R3246" i="5"/>
  <c r="Q3296" i="5"/>
  <c r="R3296" i="5" s="1"/>
  <c r="R3266" i="5"/>
  <c r="R3161" i="5"/>
  <c r="R3103" i="5"/>
  <c r="Q3071" i="5"/>
  <c r="R3071" i="5" s="1"/>
  <c r="R3185" i="5"/>
  <c r="R3245" i="5"/>
  <c r="R3160" i="5"/>
  <c r="R3070" i="5"/>
  <c r="R3024" i="5"/>
  <c r="R3137" i="5"/>
  <c r="Q3002" i="5"/>
  <c r="R3002" i="5" s="1"/>
  <c r="R3118" i="5"/>
  <c r="R3079" i="5"/>
  <c r="Q3054" i="5"/>
  <c r="R3054" i="5" s="1"/>
  <c r="R3029" i="5"/>
  <c r="Q3243" i="5"/>
  <c r="R3243" i="5" s="1"/>
  <c r="R2867" i="5"/>
  <c r="R2793" i="5"/>
  <c r="R2948" i="5"/>
  <c r="Q2825" i="5"/>
  <c r="R2907" i="5"/>
  <c r="R2821" i="5"/>
  <c r="R2993" i="5"/>
  <c r="Q2821" i="5"/>
  <c r="R2978" i="5"/>
  <c r="R2679" i="5"/>
  <c r="R2615" i="5"/>
  <c r="R2599" i="5"/>
  <c r="R2583" i="5"/>
  <c r="R2563" i="5"/>
  <c r="R2760" i="5"/>
  <c r="R2629" i="5"/>
  <c r="R2585" i="5"/>
  <c r="R2651" i="5"/>
  <c r="R2770" i="5"/>
  <c r="R2639" i="5"/>
  <c r="R2507" i="5"/>
  <c r="R2470" i="5"/>
  <c r="R2567" i="5"/>
  <c r="R2502" i="5"/>
  <c r="R2484" i="5"/>
  <c r="R2736" i="5"/>
  <c r="R2516" i="5"/>
  <c r="R2387" i="5"/>
  <c r="R2355" i="5"/>
  <c r="R2530" i="5"/>
  <c r="R2248" i="5"/>
  <c r="R2453" i="5"/>
  <c r="Q2363" i="5"/>
  <c r="R2363" i="5" s="1"/>
  <c r="R2466" i="5"/>
  <c r="Q2397" i="5"/>
  <c r="R2397" i="5" s="1"/>
  <c r="R2028" i="5"/>
  <c r="R2162" i="5"/>
  <c r="R2098" i="5"/>
  <c r="Q1970" i="5"/>
  <c r="R1970" i="5" s="1"/>
  <c r="Q2371" i="5"/>
  <c r="R2371" i="5" s="1"/>
  <c r="R2138" i="5"/>
  <c r="Q1743" i="5"/>
  <c r="R1743" i="5" s="1"/>
  <c r="R1799" i="5"/>
  <c r="Q1799" i="5"/>
  <c r="Q1719" i="5"/>
  <c r="R1719" i="5" s="1"/>
  <c r="R1958" i="5"/>
  <c r="Q1958" i="5"/>
  <c r="R2169" i="5"/>
  <c r="R1512" i="5"/>
  <c r="R1613" i="5"/>
  <c r="R1639" i="5"/>
  <c r="Q1639" i="5"/>
  <c r="Q1107" i="5"/>
  <c r="R1107" i="5"/>
  <c r="Q1675" i="5"/>
  <c r="R1675" i="5" s="1"/>
  <c r="Q1744" i="5"/>
  <c r="R1744" i="5" s="1"/>
  <c r="R1324" i="5"/>
  <c r="R1233" i="5"/>
  <c r="Q912" i="5"/>
  <c r="R912" i="5" s="1"/>
  <c r="R932" i="5"/>
  <c r="Q932" i="5"/>
  <c r="R849" i="5"/>
  <c r="R785" i="5"/>
  <c r="Q693" i="5"/>
  <c r="R693" i="5" s="1"/>
  <c r="Q662" i="5"/>
  <c r="R662" i="5" s="1"/>
  <c r="Q1262" i="5"/>
  <c r="R1262" i="5"/>
  <c r="Q1064" i="5"/>
  <c r="R1064" i="5"/>
  <c r="R1224" i="5"/>
  <c r="Q1224" i="5"/>
  <c r="Q1381" i="5"/>
  <c r="R1381" i="5" s="1"/>
  <c r="R1249" i="5"/>
  <c r="R1046" i="5"/>
  <c r="R490" i="5"/>
  <c r="R43" i="5"/>
  <c r="Q43" i="5"/>
  <c r="Q11" i="5"/>
  <c r="R11" i="5" s="1"/>
  <c r="Q718" i="5"/>
  <c r="R718" i="5" s="1"/>
  <c r="R727" i="5"/>
  <c r="Q727" i="5"/>
  <c r="R534" i="5"/>
  <c r="R267" i="5"/>
  <c r="Q367" i="5"/>
  <c r="R367" i="5" s="1"/>
  <c r="Q303" i="5"/>
  <c r="R303" i="5" s="1"/>
  <c r="R17" i="5"/>
  <c r="R403" i="5"/>
  <c r="R1906" i="5"/>
  <c r="R1778" i="5"/>
  <c r="R1830" i="5"/>
  <c r="R1798" i="5"/>
  <c r="R1766" i="5"/>
  <c r="Q2050" i="5"/>
  <c r="R2050" i="5" s="1"/>
  <c r="R1738" i="5"/>
  <c r="R1922" i="5"/>
  <c r="R1858" i="5"/>
  <c r="R1794" i="5"/>
  <c r="R1125" i="5"/>
  <c r="R1075" i="5"/>
  <c r="R1403" i="5"/>
  <c r="Q1084" i="5"/>
  <c r="R1084" i="5" s="1"/>
  <c r="R1986" i="5"/>
  <c r="R1527" i="5"/>
  <c r="R1187" i="5"/>
  <c r="R1151" i="5"/>
  <c r="R1087" i="5"/>
  <c r="R1166" i="5"/>
  <c r="Q1070" i="5"/>
  <c r="R1070" i="5" s="1"/>
  <c r="R533" i="5"/>
  <c r="R896" i="5"/>
  <c r="Q569" i="5"/>
  <c r="R569" i="5" s="1"/>
  <c r="R963" i="5"/>
  <c r="R380" i="5"/>
  <c r="R364" i="5"/>
  <c r="R65" i="5"/>
  <c r="R574" i="5"/>
  <c r="R1089" i="5"/>
  <c r="Q739" i="5"/>
  <c r="R739" i="5" s="1"/>
  <c r="R512" i="5"/>
  <c r="Q264" i="5"/>
  <c r="R264" i="5" s="1"/>
  <c r="R275" i="5"/>
  <c r="R325" i="5"/>
  <c r="Q7" i="5"/>
  <c r="R7" i="5" s="1"/>
  <c r="Q65" i="5"/>
  <c r="R2032" i="5"/>
  <c r="R1646" i="5"/>
  <c r="R1614" i="5"/>
  <c r="Q2105" i="5"/>
  <c r="R2105" i="5" s="1"/>
  <c r="Q1831" i="5"/>
  <c r="Q1764" i="5"/>
  <c r="R1764" i="5" s="1"/>
  <c r="Q2307" i="5"/>
  <c r="R2307" i="5" s="1"/>
  <c r="Q2015" i="5"/>
  <c r="R2015" i="5" s="1"/>
  <c r="R1954" i="5"/>
  <c r="Q1926" i="5"/>
  <c r="R1926" i="5" s="1"/>
  <c r="Q1894" i="5"/>
  <c r="R1894" i="5" s="1"/>
  <c r="Q1862" i="5"/>
  <c r="R1862" i="5" s="1"/>
  <c r="Q1830" i="5"/>
  <c r="Q1798" i="5"/>
  <c r="Q1766" i="5"/>
  <c r="Q1614" i="5"/>
  <c r="Q1943" i="5"/>
  <c r="R1943" i="5" s="1"/>
  <c r="Q1840" i="5"/>
  <c r="R1840" i="5" s="1"/>
  <c r="R1689" i="5"/>
  <c r="Q1646" i="5"/>
  <c r="Q1907" i="5"/>
  <c r="R1907" i="5" s="1"/>
  <c r="R1607" i="5"/>
  <c r="R1404" i="5"/>
  <c r="Q1780" i="5"/>
  <c r="R1780" i="5" s="1"/>
  <c r="Q1691" i="5"/>
  <c r="R1691" i="5" s="1"/>
  <c r="R1258" i="5"/>
  <c r="Q1698" i="5"/>
  <c r="R1698" i="5" s="1"/>
  <c r="R1471" i="5"/>
  <c r="R1343" i="5"/>
  <c r="R1322" i="5"/>
  <c r="Q1263" i="5"/>
  <c r="R1263" i="5" s="1"/>
  <c r="Q1199" i="5"/>
  <c r="R1199" i="5" s="1"/>
  <c r="Q1784" i="5"/>
  <c r="R1784" i="5" s="1"/>
  <c r="Q1488" i="5"/>
  <c r="R1488" i="5" s="1"/>
  <c r="Q1305" i="5"/>
  <c r="R1305" i="5" s="1"/>
  <c r="Q1172" i="5"/>
  <c r="R1172" i="5" s="1"/>
  <c r="R1946" i="5"/>
  <c r="R1423" i="5"/>
  <c r="Q1324" i="5"/>
  <c r="Q1288" i="5"/>
  <c r="R1288" i="5" s="1"/>
  <c r="R1532" i="5"/>
  <c r="Q1295" i="5"/>
  <c r="R1295" i="5" s="1"/>
  <c r="R1044" i="5"/>
  <c r="Q1638" i="5"/>
  <c r="R1638" i="5" s="1"/>
  <c r="R1519" i="5"/>
  <c r="Q897" i="5"/>
  <c r="R897" i="5" s="1"/>
  <c r="Q1847" i="5"/>
  <c r="R1847" i="5" s="1"/>
  <c r="R1325" i="5"/>
  <c r="R923" i="5"/>
  <c r="Q822" i="5"/>
  <c r="R822" i="5" s="1"/>
  <c r="Q754" i="5"/>
  <c r="R754" i="5" s="1"/>
  <c r="R1443" i="5"/>
  <c r="Q1177" i="5"/>
  <c r="R1177" i="5" s="1"/>
  <c r="Q1144" i="5"/>
  <c r="R1144" i="5" s="1"/>
  <c r="Q923" i="5"/>
  <c r="Q1409" i="5"/>
  <c r="R1409" i="5" s="1"/>
  <c r="R1278" i="5"/>
  <c r="Q1099" i="5"/>
  <c r="R1099" i="5" s="1"/>
  <c r="R936" i="5"/>
  <c r="R871" i="5"/>
  <c r="Q850" i="5"/>
  <c r="R850" i="5" s="1"/>
  <c r="Q786" i="5"/>
  <c r="R786" i="5" s="1"/>
  <c r="R745" i="5"/>
  <c r="R1006" i="5"/>
  <c r="Q562" i="5"/>
  <c r="R562" i="5" s="1"/>
  <c r="R530" i="5"/>
  <c r="Q465" i="5"/>
  <c r="R465" i="5" s="1"/>
  <c r="R1449" i="5"/>
  <c r="Q1096" i="5"/>
  <c r="R1096" i="5" s="1"/>
  <c r="R488" i="5"/>
  <c r="R434" i="5"/>
  <c r="Q634" i="5"/>
  <c r="R634" i="5" s="1"/>
  <c r="R437" i="5"/>
  <c r="Q590" i="5"/>
  <c r="R590" i="5" s="1"/>
  <c r="Q526" i="5"/>
  <c r="R526" i="5" s="1"/>
  <c r="R1399" i="5"/>
  <c r="Q205" i="5"/>
  <c r="Q1124" i="5"/>
  <c r="R1124" i="5" s="1"/>
  <c r="R688" i="5"/>
  <c r="Q345" i="5"/>
  <c r="R345" i="5" s="1"/>
  <c r="Q313" i="5"/>
  <c r="R313" i="5" s="1"/>
  <c r="Q281" i="5"/>
  <c r="R281" i="5" s="1"/>
  <c r="Q245" i="5"/>
  <c r="R245" i="5" s="1"/>
  <c r="Q213" i="5"/>
  <c r="R213" i="5" s="1"/>
  <c r="R124" i="5"/>
  <c r="R773" i="5"/>
  <c r="R610" i="5"/>
  <c r="Q1140" i="5"/>
  <c r="R1140" i="5" s="1"/>
  <c r="Q628" i="5"/>
  <c r="R628" i="5" s="1"/>
  <c r="Q1026" i="5"/>
  <c r="R1026" i="5" s="1"/>
  <c r="Q840" i="5"/>
  <c r="R840" i="5" s="1"/>
  <c r="Q712" i="5"/>
  <c r="R712" i="5" s="1"/>
  <c r="Q574" i="5"/>
  <c r="Q269" i="5"/>
  <c r="R269" i="5" s="1"/>
  <c r="Q233" i="5"/>
  <c r="R233" i="5" s="1"/>
  <c r="Q134" i="5"/>
  <c r="R134" i="5" s="1"/>
  <c r="Q102" i="5"/>
  <c r="R102" i="5" s="1"/>
  <c r="R62" i="5"/>
  <c r="Q118" i="5"/>
  <c r="R118" i="5" s="1"/>
  <c r="Q885" i="5"/>
  <c r="R885" i="5" s="1"/>
  <c r="Q408" i="5"/>
  <c r="R408" i="5" s="1"/>
  <c r="Q170" i="5"/>
  <c r="R170" i="5" s="1"/>
  <c r="R956" i="5"/>
  <c r="R899" i="5"/>
  <c r="Q254" i="5"/>
  <c r="R254" i="5" s="1"/>
  <c r="Q188" i="5"/>
  <c r="R188" i="5" s="1"/>
  <c r="Q383" i="5"/>
  <c r="R383" i="5" s="1"/>
  <c r="R208" i="5"/>
  <c r="Q263" i="5"/>
  <c r="R263" i="5" s="1"/>
  <c r="R44" i="5"/>
  <c r="R421" i="5"/>
  <c r="R411" i="5"/>
  <c r="Q267" i="5"/>
  <c r="Q235" i="5"/>
  <c r="R235" i="5" s="1"/>
  <c r="Q127" i="5"/>
  <c r="R127" i="5" s="1"/>
  <c r="Q627" i="5"/>
  <c r="R627" i="5" s="1"/>
  <c r="Q311" i="5"/>
  <c r="R311" i="5" s="1"/>
  <c r="Q251" i="5"/>
  <c r="R251" i="5" s="1"/>
  <c r="Q92" i="5"/>
  <c r="R92" i="5" s="1"/>
  <c r="Q39" i="5"/>
  <c r="R39" i="5" s="1"/>
  <c r="Q24" i="5"/>
  <c r="R24" i="5" s="1"/>
  <c r="Q151" i="5"/>
  <c r="R151" i="5" s="1"/>
  <c r="Q647" i="5"/>
  <c r="R647" i="5" s="1"/>
  <c r="Q403" i="5"/>
  <c r="Q271" i="5"/>
  <c r="R271" i="5" s="1"/>
  <c r="Q418" i="5"/>
  <c r="R418" i="5" s="1"/>
  <c r="Q52" i="5"/>
  <c r="R52" i="5" s="1"/>
  <c r="Q2174" i="5"/>
  <c r="R2174" i="5" s="1"/>
  <c r="Q2018" i="5"/>
  <c r="R2018" i="5" s="1"/>
  <c r="Q1931" i="5"/>
  <c r="R1931" i="5" s="1"/>
  <c r="R1874" i="5"/>
  <c r="Q1803" i="5"/>
  <c r="R1803" i="5" s="1"/>
  <c r="R1746" i="5"/>
  <c r="R1965" i="5"/>
  <c r="Q1863" i="5"/>
  <c r="R1863" i="5" s="1"/>
  <c r="Q1796" i="5"/>
  <c r="R1796" i="5" s="1"/>
  <c r="Q2021" i="5"/>
  <c r="R2021" i="5" s="1"/>
  <c r="Q1687" i="5"/>
  <c r="R1687" i="5" s="1"/>
  <c r="Q2201" i="5"/>
  <c r="R2201" i="5" s="1"/>
  <c r="Q2110" i="5"/>
  <c r="R2110" i="5" s="1"/>
  <c r="Q2151" i="5"/>
  <c r="R2151" i="5" s="1"/>
  <c r="Q1883" i="5"/>
  <c r="R1883" i="5" s="1"/>
  <c r="Q1696" i="5"/>
  <c r="R1696" i="5" s="1"/>
  <c r="Q2003" i="5"/>
  <c r="R2003" i="5" s="1"/>
  <c r="Q1731" i="5"/>
  <c r="R1731" i="5" s="1"/>
  <c r="Q1667" i="5"/>
  <c r="R1667" i="5" s="1"/>
  <c r="R1655" i="5"/>
  <c r="Q1695" i="5"/>
  <c r="R1695" i="5" s="1"/>
  <c r="Q1607" i="5"/>
  <c r="R1557" i="5"/>
  <c r="R1447" i="5"/>
  <c r="Q1624" i="5"/>
  <c r="Q1592" i="5"/>
  <c r="R1592" i="5" s="1"/>
  <c r="Q1125" i="5"/>
  <c r="Q1100" i="5"/>
  <c r="R1100" i="5" s="1"/>
  <c r="R1024" i="5"/>
  <c r="R1854" i="5"/>
  <c r="R1412" i="5"/>
  <c r="Q1239" i="5"/>
  <c r="R1239" i="5" s="1"/>
  <c r="Q1364" i="5"/>
  <c r="R1364" i="5" s="1"/>
  <c r="R1302" i="5"/>
  <c r="Q1088" i="5"/>
  <c r="R1088" i="5" s="1"/>
  <c r="R1535" i="5"/>
  <c r="R1451" i="5"/>
  <c r="Q1267" i="5"/>
  <c r="R1267" i="5" s="1"/>
  <c r="Q1251" i="5"/>
  <c r="R1251" i="5" s="1"/>
  <c r="Q1235" i="5"/>
  <c r="R1235" i="5" s="1"/>
  <c r="Q1219" i="5"/>
  <c r="R1219" i="5" s="1"/>
  <c r="Q1203" i="5"/>
  <c r="R1203" i="5" s="1"/>
  <c r="R1179" i="5"/>
  <c r="Q1843" i="5"/>
  <c r="R1843" i="5" s="1"/>
  <c r="Q1437" i="5"/>
  <c r="R1437" i="5" s="1"/>
  <c r="R1318" i="5"/>
  <c r="R1214" i="5"/>
  <c r="Q1105" i="5"/>
  <c r="R1105" i="5" s="1"/>
  <c r="Q1069" i="5"/>
  <c r="R1069" i="5" s="1"/>
  <c r="Q1872" i="5"/>
  <c r="R1872" i="5" s="1"/>
  <c r="Q1240" i="5"/>
  <c r="R1240" i="5" s="1"/>
  <c r="Q1192" i="5"/>
  <c r="Q929" i="5"/>
  <c r="R929" i="5" s="1"/>
  <c r="R763" i="5"/>
  <c r="R682" i="5"/>
  <c r="R501" i="5"/>
  <c r="R1601" i="5"/>
  <c r="R1487" i="5"/>
  <c r="R1072" i="5"/>
  <c r="Q888" i="5"/>
  <c r="R888" i="5" s="1"/>
  <c r="Q798" i="5"/>
  <c r="R798" i="5" s="1"/>
  <c r="Q1209" i="5"/>
  <c r="R1209" i="5" s="1"/>
  <c r="R1230" i="5"/>
  <c r="Q1045" i="5"/>
  <c r="R1045" i="5" s="1"/>
  <c r="Q1000" i="5"/>
  <c r="R1000" i="5" s="1"/>
  <c r="Q936" i="5"/>
  <c r="Q871" i="5"/>
  <c r="Q826" i="5"/>
  <c r="R826" i="5" s="1"/>
  <c r="Q1169" i="5"/>
  <c r="R1169" i="5" s="1"/>
  <c r="Q869" i="5"/>
  <c r="R869" i="5" s="1"/>
  <c r="Q847" i="5"/>
  <c r="R847" i="5" s="1"/>
  <c r="Q493" i="5"/>
  <c r="R493" i="5" s="1"/>
  <c r="Q1241" i="5"/>
  <c r="R1241" i="5" s="1"/>
  <c r="Q485" i="5"/>
  <c r="R485" i="5" s="1"/>
  <c r="Q1158" i="5"/>
  <c r="R1158" i="5" s="1"/>
  <c r="R510" i="5"/>
  <c r="R606" i="5"/>
  <c r="Q500" i="5"/>
  <c r="R500" i="5" s="1"/>
  <c r="Q459" i="5"/>
  <c r="R459" i="5" s="1"/>
  <c r="R304" i="5"/>
  <c r="R272" i="5"/>
  <c r="R236" i="5"/>
  <c r="R31" i="5"/>
  <c r="Q682" i="5"/>
  <c r="Q875" i="5"/>
  <c r="R875" i="5" s="1"/>
  <c r="R581" i="5"/>
  <c r="Q221" i="5"/>
  <c r="R221" i="5" s="1"/>
  <c r="Q317" i="5"/>
  <c r="R317" i="5" s="1"/>
  <c r="Q62" i="5"/>
  <c r="Q603" i="5"/>
  <c r="R603" i="5" s="1"/>
  <c r="R618" i="5"/>
  <c r="Q156" i="5"/>
  <c r="R156" i="5" s="1"/>
  <c r="Q88" i="5"/>
  <c r="R88" i="5" s="1"/>
  <c r="R244" i="5"/>
  <c r="Q396" i="5"/>
  <c r="R396" i="5" s="1"/>
  <c r="Q304" i="5"/>
  <c r="Q1746" i="5"/>
  <c r="Q2160" i="5"/>
  <c r="R2160" i="5" s="1"/>
  <c r="Q1895" i="5"/>
  <c r="R1895" i="5" s="1"/>
  <c r="Q1828" i="5"/>
  <c r="R1828" i="5" s="1"/>
  <c r="Q2339" i="5"/>
  <c r="R2339" i="5" s="1"/>
  <c r="R1898" i="5"/>
  <c r="R1866" i="5"/>
  <c r="R1802" i="5"/>
  <c r="R1770" i="5"/>
  <c r="R1951" i="5"/>
  <c r="Q1919" i="5"/>
  <c r="R1919" i="5" s="1"/>
  <c r="Q1887" i="5"/>
  <c r="R1887" i="5" s="1"/>
  <c r="Q1855" i="5"/>
  <c r="R1855" i="5" s="1"/>
  <c r="Q1823" i="5"/>
  <c r="R1823" i="5" s="1"/>
  <c r="Q1791" i="5"/>
  <c r="R1791" i="5" s="1"/>
  <c r="Q2007" i="5"/>
  <c r="R2007" i="5" s="1"/>
  <c r="Q1752" i="5"/>
  <c r="R1752" i="5" s="1"/>
  <c r="R1623" i="5"/>
  <c r="R1459" i="5"/>
  <c r="R1677" i="5"/>
  <c r="Q1326" i="5"/>
  <c r="R1326" i="5" s="1"/>
  <c r="Q1735" i="5"/>
  <c r="R1735" i="5" s="1"/>
  <c r="Q1664" i="5"/>
  <c r="R1664" i="5" s="1"/>
  <c r="Q1551" i="5"/>
  <c r="R1551" i="5" s="1"/>
  <c r="R1705" i="5"/>
  <c r="R1633" i="5"/>
  <c r="Q1447" i="5"/>
  <c r="R1306" i="5"/>
  <c r="R1091" i="5"/>
  <c r="Q1912" i="5"/>
  <c r="R1912" i="5" s="1"/>
  <c r="R1659" i="5"/>
  <c r="R1296" i="5"/>
  <c r="R1250" i="5"/>
  <c r="R1218" i="5"/>
  <c r="R1957" i="5"/>
  <c r="Q1658" i="5"/>
  <c r="R1658" i="5" s="1"/>
  <c r="R1274" i="5"/>
  <c r="Q1215" i="5"/>
  <c r="R1215" i="5" s="1"/>
  <c r="R1479" i="5"/>
  <c r="R1415" i="5"/>
  <c r="Q1302" i="5"/>
  <c r="Q1188" i="5"/>
  <c r="R1188" i="5" s="1"/>
  <c r="Q1723" i="5"/>
  <c r="R1723" i="5" s="1"/>
  <c r="Q1451" i="5"/>
  <c r="Q1318" i="5"/>
  <c r="R1065" i="5"/>
  <c r="R1041" i="5"/>
  <c r="R1011" i="5"/>
  <c r="R678" i="5"/>
  <c r="R498" i="5"/>
  <c r="R1754" i="5"/>
  <c r="R1060" i="5"/>
  <c r="Q1016" i="5"/>
  <c r="R1016" i="5" s="1"/>
  <c r="Q920" i="5"/>
  <c r="R920" i="5" s="1"/>
  <c r="Q838" i="5"/>
  <c r="R838" i="5" s="1"/>
  <c r="Q774" i="5"/>
  <c r="R774" i="5" s="1"/>
  <c r="Q746" i="5"/>
  <c r="R746" i="5" s="1"/>
  <c r="R1286" i="5"/>
  <c r="Q1156" i="5"/>
  <c r="R1156" i="5" s="1"/>
  <c r="R1050" i="5"/>
  <c r="R1142" i="5"/>
  <c r="R892" i="5"/>
  <c r="R974" i="5"/>
  <c r="R694" i="5"/>
  <c r="Q510" i="5"/>
  <c r="Q606" i="5"/>
  <c r="R939" i="5"/>
  <c r="Q58" i="5"/>
  <c r="R58" i="5" s="1"/>
  <c r="R27" i="5"/>
  <c r="R911" i="5"/>
  <c r="Q370" i="5"/>
  <c r="R370" i="5" s="1"/>
  <c r="Q286" i="5"/>
  <c r="R286" i="5" s="1"/>
  <c r="Q723" i="5"/>
  <c r="R723" i="5" s="1"/>
  <c r="Q690" i="5"/>
  <c r="R690" i="5" s="1"/>
  <c r="Q532" i="5"/>
  <c r="R532" i="5" s="1"/>
  <c r="R285" i="5"/>
  <c r="Q201" i="5"/>
  <c r="R201" i="5" s="1"/>
  <c r="Q1908" i="5"/>
  <c r="R1908" i="5" s="1"/>
  <c r="R1284" i="5"/>
  <c r="Q937" i="5"/>
  <c r="R937" i="5" s="1"/>
  <c r="Q523" i="5"/>
  <c r="R523" i="5" s="1"/>
  <c r="Q596" i="5"/>
  <c r="R596" i="5" s="1"/>
  <c r="Q2019" i="5"/>
  <c r="R2019" i="5" s="1"/>
  <c r="Q215" i="5"/>
  <c r="R215" i="5" s="1"/>
  <c r="R48" i="5"/>
  <c r="Q16" i="5"/>
  <c r="R16" i="5" s="1"/>
  <c r="R340" i="5"/>
  <c r="Q262" i="5"/>
  <c r="R262" i="5" s="1"/>
  <c r="Q187" i="5"/>
  <c r="R187" i="5" s="1"/>
  <c r="Q37" i="5"/>
  <c r="R37" i="5" s="1"/>
  <c r="Q335" i="5"/>
  <c r="R335" i="5" s="1"/>
  <c r="Q231" i="5"/>
  <c r="R231" i="5" s="1"/>
  <c r="Q379" i="5"/>
  <c r="R379" i="5" s="1"/>
  <c r="R224" i="5"/>
  <c r="R55" i="5"/>
  <c r="Q375" i="5"/>
  <c r="R375" i="5" s="1"/>
  <c r="Q272" i="5"/>
  <c r="R240" i="5"/>
  <c r="Q71" i="5"/>
  <c r="R71" i="5" s="1"/>
  <c r="Q32" i="5"/>
  <c r="R32" i="5" s="1"/>
  <c r="Q6" i="5"/>
  <c r="R6" i="5" s="1"/>
  <c r="Q406" i="5"/>
  <c r="R406" i="5" s="1"/>
  <c r="Q17" i="5"/>
  <c r="R256" i="5"/>
  <c r="R164" i="5"/>
  <c r="Q364" i="5"/>
  <c r="R276" i="5"/>
  <c r="Q194" i="5"/>
  <c r="R194" i="5" s="1"/>
  <c r="R292" i="5"/>
  <c r="Q199" i="5"/>
  <c r="R199" i="5" s="1"/>
  <c r="Q27" i="5"/>
  <c r="Q2022" i="5"/>
  <c r="R2022" i="5" s="1"/>
  <c r="Q1899" i="5"/>
  <c r="R1899" i="5" s="1"/>
  <c r="R1842" i="5"/>
  <c r="Q1974" i="5"/>
  <c r="R1974" i="5" s="1"/>
  <c r="Q1927" i="5"/>
  <c r="R1927" i="5" s="1"/>
  <c r="Q1860" i="5"/>
  <c r="R1860" i="5" s="1"/>
  <c r="Q1930" i="5"/>
  <c r="R1930" i="5" s="1"/>
  <c r="Q1898" i="5"/>
  <c r="Q1866" i="5"/>
  <c r="Q1834" i="5"/>
  <c r="R1834" i="5" s="1"/>
  <c r="Q1802" i="5"/>
  <c r="Q1770" i="5"/>
  <c r="Q1739" i="5"/>
  <c r="R1739" i="5" s="1"/>
  <c r="Q1982" i="5"/>
  <c r="R1982" i="5" s="1"/>
  <c r="Q2364" i="5"/>
  <c r="R2364" i="5" s="1"/>
  <c r="Q1623" i="5"/>
  <c r="Q1459" i="5"/>
  <c r="R1989" i="5"/>
  <c r="Q1939" i="5"/>
  <c r="R1939" i="5" s="1"/>
  <c r="R1321" i="5"/>
  <c r="R1279" i="5"/>
  <c r="Q1819" i="5"/>
  <c r="R1819" i="5" s="1"/>
  <c r="Q1683" i="5"/>
  <c r="R1683" i="5" s="1"/>
  <c r="Q1915" i="5"/>
  <c r="R1915" i="5" s="1"/>
  <c r="Q1787" i="5"/>
  <c r="R1787" i="5" s="1"/>
  <c r="R1663" i="5"/>
  <c r="R1569" i="5"/>
  <c r="Q1389" i="5"/>
  <c r="R1389" i="5" s="1"/>
  <c r="R1323" i="5"/>
  <c r="Q1116" i="5"/>
  <c r="R1116" i="5" s="1"/>
  <c r="R880" i="5"/>
  <c r="Q1559" i="5"/>
  <c r="R1559" i="5" s="1"/>
  <c r="R1455" i="5"/>
  <c r="R1391" i="5"/>
  <c r="R1316" i="5"/>
  <c r="Q1255" i="5"/>
  <c r="R1255" i="5" s="1"/>
  <c r="Q1515" i="5"/>
  <c r="R1515" i="5" s="1"/>
  <c r="Q1479" i="5"/>
  <c r="Q1164" i="5"/>
  <c r="R1164" i="5" s="1"/>
  <c r="Q1120" i="5"/>
  <c r="R1120" i="5" s="1"/>
  <c r="R1098" i="5"/>
  <c r="R979" i="5"/>
  <c r="R918" i="5"/>
  <c r="R886" i="5"/>
  <c r="Q1585" i="5"/>
  <c r="R1585" i="5" s="1"/>
  <c r="Q1153" i="5"/>
  <c r="R1153" i="5" s="1"/>
  <c r="Q1083" i="5"/>
  <c r="R1083" i="5" s="1"/>
  <c r="Q1030" i="5"/>
  <c r="R1030" i="5" s="1"/>
  <c r="R952" i="5"/>
  <c r="Q1421" i="5"/>
  <c r="R1421" i="5" s="1"/>
  <c r="R568" i="5"/>
  <c r="Q533" i="5"/>
  <c r="Q460" i="5"/>
  <c r="R460" i="5" s="1"/>
  <c r="R402" i="5"/>
  <c r="R405" i="5"/>
  <c r="R622" i="5"/>
  <c r="Q487" i="5"/>
  <c r="R487" i="5" s="1"/>
  <c r="Q658" i="5"/>
  <c r="R658" i="5" s="1"/>
  <c r="Q674" i="5"/>
  <c r="R674" i="5" s="1"/>
  <c r="R372" i="5"/>
  <c r="R356" i="5"/>
  <c r="R329" i="5"/>
  <c r="R229" i="5"/>
  <c r="R23" i="5"/>
  <c r="Q130" i="5"/>
  <c r="R130" i="5" s="1"/>
  <c r="Q770" i="5"/>
  <c r="R770" i="5" s="1"/>
  <c r="Q655" i="5"/>
  <c r="R655" i="5" s="1"/>
  <c r="Q218" i="5"/>
  <c r="R218" i="5" s="1"/>
  <c r="Q1201" i="5"/>
  <c r="R1201" i="5" s="1"/>
  <c r="Q1128" i="5"/>
  <c r="R1128" i="5" s="1"/>
  <c r="Q933" i="5"/>
  <c r="R933" i="5" s="1"/>
  <c r="Q616" i="5"/>
  <c r="R616" i="5" s="1"/>
  <c r="Q907" i="5"/>
  <c r="R907" i="5" s="1"/>
  <c r="R554" i="5"/>
  <c r="R333" i="5"/>
  <c r="Q285" i="5"/>
  <c r="Q110" i="5"/>
  <c r="R110" i="5" s="1"/>
  <c r="Q202" i="5"/>
  <c r="R202" i="5" s="1"/>
  <c r="Q2270" i="5"/>
  <c r="R2270" i="5" s="1"/>
  <c r="Q1025" i="5"/>
  <c r="R1025" i="5" s="1"/>
  <c r="Q683" i="5"/>
  <c r="R683" i="5" s="1"/>
  <c r="R645" i="5"/>
  <c r="R613" i="5"/>
  <c r="Q398" i="5"/>
  <c r="R398" i="5" s="1"/>
  <c r="Q163" i="5"/>
  <c r="R163" i="5" s="1"/>
  <c r="Q466" i="5"/>
  <c r="R466" i="5" s="1"/>
  <c r="R223" i="5"/>
  <c r="Q519" i="5"/>
  <c r="R519" i="5" s="1"/>
  <c r="Q388" i="5"/>
  <c r="R388" i="5" s="1"/>
  <c r="Q336" i="5"/>
  <c r="R336" i="5" s="1"/>
  <c r="R308" i="5"/>
  <c r="Q147" i="5"/>
  <c r="R147" i="5" s="1"/>
  <c r="R192" i="5"/>
  <c r="Q380" i="5"/>
  <c r="Q119" i="5"/>
  <c r="R119" i="5" s="1"/>
  <c r="Q507" i="5"/>
  <c r="R507" i="5" s="1"/>
  <c r="R305" i="5"/>
  <c r="Q95" i="5"/>
  <c r="R95" i="5" s="1"/>
  <c r="R100" i="5"/>
  <c r="Q2250" i="5"/>
  <c r="R2250" i="5" s="1"/>
  <c r="Q1999" i="5"/>
  <c r="R1999" i="5" s="1"/>
  <c r="R1910" i="5"/>
  <c r="R1878" i="5"/>
  <c r="R1846" i="5"/>
  <c r="R1814" i="5"/>
  <c r="R1750" i="5"/>
  <c r="Q1962" i="5"/>
  <c r="R1962" i="5" s="1"/>
  <c r="Q1892" i="5"/>
  <c r="R1892" i="5" s="1"/>
  <c r="R2293" i="5"/>
  <c r="Q1703" i="5"/>
  <c r="R1703" i="5" s="1"/>
  <c r="R1948" i="5"/>
  <c r="Q2096" i="5"/>
  <c r="R2096" i="5" s="1"/>
  <c r="Q1640" i="5"/>
  <c r="R1640" i="5" s="1"/>
  <c r="Q1491" i="5"/>
  <c r="R1491" i="5" s="1"/>
  <c r="R1357" i="5"/>
  <c r="R1276" i="5"/>
  <c r="Q1712" i="5"/>
  <c r="R1712" i="5" s="1"/>
  <c r="Q1622" i="5"/>
  <c r="R1622" i="5" s="1"/>
  <c r="R1599" i="5"/>
  <c r="Q1904" i="5"/>
  <c r="R1904" i="5" s="1"/>
  <c r="Q1776" i="5"/>
  <c r="R1776" i="5" s="1"/>
  <c r="R1721" i="5"/>
  <c r="Q1630" i="5"/>
  <c r="R1630" i="5" s="1"/>
  <c r="R1953" i="5"/>
  <c r="R1109" i="5"/>
  <c r="Q1606" i="5"/>
  <c r="R1606" i="5" s="1"/>
  <c r="Q1587" i="5"/>
  <c r="R1587" i="5" s="1"/>
  <c r="Q1544" i="5"/>
  <c r="R1544" i="5" s="1"/>
  <c r="R1242" i="5"/>
  <c r="R1210" i="5"/>
  <c r="R868" i="5"/>
  <c r="Q1679" i="5"/>
  <c r="R1679" i="5" s="1"/>
  <c r="Q1308" i="5"/>
  <c r="R1308" i="5" s="1"/>
  <c r="Q1598" i="5"/>
  <c r="R1598" i="5" s="1"/>
  <c r="R1441" i="5"/>
  <c r="Q1279" i="5"/>
  <c r="Q1848" i="5"/>
  <c r="R1848" i="5" s="1"/>
  <c r="R1473" i="5"/>
  <c r="R1436" i="5"/>
  <c r="R1380" i="5"/>
  <c r="R1347" i="5"/>
  <c r="Q1248" i="5"/>
  <c r="R1248" i="5" s="1"/>
  <c r="R1174" i="5"/>
  <c r="R1094" i="5"/>
  <c r="R1061" i="5"/>
  <c r="Q1008" i="5"/>
  <c r="R1008" i="5" s="1"/>
  <c r="R947" i="5"/>
  <c r="R1294" i="5"/>
  <c r="Q1185" i="5"/>
  <c r="R1185" i="5" s="1"/>
  <c r="R950" i="5"/>
  <c r="R670" i="5"/>
  <c r="R476" i="5"/>
  <c r="Q952" i="5"/>
  <c r="R1254" i="5"/>
  <c r="Q1396" i="5"/>
  <c r="R1396" i="5" s="1"/>
  <c r="Q1264" i="5"/>
  <c r="R1264" i="5" s="1"/>
  <c r="Q1200" i="5"/>
  <c r="R1200" i="5" s="1"/>
  <c r="R1028" i="5"/>
  <c r="R968" i="5"/>
  <c r="Q818" i="5"/>
  <c r="R818" i="5" s="1"/>
  <c r="Q1511" i="5"/>
  <c r="R1511" i="5" s="1"/>
  <c r="Q971" i="5"/>
  <c r="R971" i="5" s="1"/>
  <c r="R629" i="5"/>
  <c r="Q1046" i="5"/>
  <c r="R600" i="5"/>
  <c r="Q450" i="5"/>
  <c r="R450" i="5" s="1"/>
  <c r="R1629" i="5"/>
  <c r="Q1392" i="5"/>
  <c r="R1392" i="5" s="1"/>
  <c r="Q1208" i="5"/>
  <c r="R1208" i="5" s="1"/>
  <c r="Q882" i="5"/>
  <c r="R882" i="5" s="1"/>
  <c r="Q831" i="5"/>
  <c r="R831" i="5" s="1"/>
  <c r="Q686" i="5"/>
  <c r="R686" i="5" s="1"/>
  <c r="Q654" i="5"/>
  <c r="R654" i="5" s="1"/>
  <c r="R538" i="5"/>
  <c r="Q405" i="5"/>
  <c r="Q969" i="5"/>
  <c r="R969" i="5" s="1"/>
  <c r="Q622" i="5"/>
  <c r="Q558" i="5"/>
  <c r="R558" i="5" s="1"/>
  <c r="R685" i="5"/>
  <c r="Q564" i="5"/>
  <c r="R564" i="5" s="1"/>
  <c r="Q957" i="5"/>
  <c r="R957" i="5" s="1"/>
  <c r="Q679" i="5"/>
  <c r="R679" i="5" s="1"/>
  <c r="Q3813" i="5"/>
  <c r="R3813" i="5" s="1"/>
  <c r="Q302" i="5"/>
  <c r="R302" i="5" s="1"/>
  <c r="Q329" i="5"/>
  <c r="Q297" i="5"/>
  <c r="R297" i="5" s="1"/>
  <c r="Q265" i="5"/>
  <c r="R265" i="5" s="1"/>
  <c r="Q229" i="5"/>
  <c r="Q197" i="5"/>
  <c r="R197" i="5" s="1"/>
  <c r="R51" i="5"/>
  <c r="Q394" i="5"/>
  <c r="R394" i="5" s="1"/>
  <c r="Q63" i="5"/>
  <c r="R63" i="5" s="1"/>
  <c r="Q740" i="5"/>
  <c r="R740" i="5" s="1"/>
  <c r="Q499" i="5"/>
  <c r="R499" i="5" s="1"/>
  <c r="R677" i="5"/>
  <c r="Q635" i="5"/>
  <c r="R635" i="5" s="1"/>
  <c r="Q554" i="5"/>
  <c r="Q333" i="5"/>
  <c r="Q249" i="5"/>
  <c r="R249" i="5" s="1"/>
  <c r="R217" i="5"/>
  <c r="R78" i="5"/>
  <c r="Q539" i="5"/>
  <c r="R539" i="5" s="1"/>
  <c r="Q204" i="5"/>
  <c r="R204" i="5" s="1"/>
  <c r="R132" i="5"/>
  <c r="Q376" i="5"/>
  <c r="R376" i="5" s="1"/>
  <c r="Q372" i="5"/>
  <c r="Q392" i="5"/>
  <c r="R392" i="5" s="1"/>
  <c r="R321" i="5"/>
  <c r="Q35" i="5"/>
  <c r="R35" i="5" s="1"/>
  <c r="Q1942" i="5"/>
  <c r="R1942" i="5" s="1"/>
  <c r="Q1910" i="5"/>
  <c r="Q1878" i="5"/>
  <c r="Q1846" i="5"/>
  <c r="Q1814" i="5"/>
  <c r="Q1782" i="5"/>
  <c r="R1782" i="5" s="1"/>
  <c r="R1938" i="5"/>
  <c r="R1810" i="5"/>
  <c r="Q1523" i="5"/>
  <c r="R1523" i="5" s="1"/>
  <c r="R1273" i="5"/>
  <c r="Q1093" i="5"/>
  <c r="R1093" i="5" s="1"/>
  <c r="R1500" i="5"/>
  <c r="R1340" i="5"/>
  <c r="R944" i="5"/>
  <c r="R915" i="5"/>
  <c r="R1022" i="5"/>
  <c r="R982" i="5"/>
  <c r="Q947" i="5"/>
  <c r="R666" i="5"/>
  <c r="Q1057" i="5"/>
  <c r="R1057" i="5" s="1"/>
  <c r="R1130" i="5"/>
  <c r="Q968" i="5"/>
  <c r="Q904" i="5"/>
  <c r="R904" i="5" s="1"/>
  <c r="Q720" i="5"/>
  <c r="R720" i="5" s="1"/>
  <c r="R626" i="5"/>
  <c r="R632" i="5"/>
  <c r="Q597" i="5"/>
  <c r="R597" i="5" s="1"/>
  <c r="R570" i="5"/>
  <c r="Q538" i="5"/>
  <c r="Q1020" i="5"/>
  <c r="R1020" i="5" s="1"/>
  <c r="R469" i="5"/>
  <c r="R586" i="5"/>
  <c r="R525" i="5"/>
  <c r="R384" i="5"/>
  <c r="R368" i="5"/>
  <c r="R320" i="5"/>
  <c r="R288" i="5"/>
  <c r="R252" i="5"/>
  <c r="R220" i="5"/>
  <c r="R74" i="5"/>
  <c r="R47" i="5"/>
  <c r="R15" i="5"/>
  <c r="R301" i="5"/>
  <c r="Q217" i="5"/>
  <c r="Q78" i="5"/>
  <c r="R680" i="5"/>
  <c r="Q352" i="5"/>
  <c r="R352" i="5" s="1"/>
  <c r="Q19" i="5"/>
  <c r="R19" i="5" s="1"/>
  <c r="Q368" i="5"/>
  <c r="Q360" i="5"/>
  <c r="R360" i="5" s="1"/>
  <c r="Q28" i="4"/>
  <c r="U28" i="4"/>
  <c r="Q19" i="4"/>
  <c r="U19" i="4"/>
  <c r="V19" i="4" s="1"/>
  <c r="U21" i="4"/>
  <c r="V21" i="4" s="1"/>
  <c r="Q21" i="4"/>
  <c r="U17" i="4"/>
  <c r="V17" i="4" s="1"/>
  <c r="Q17" i="4"/>
  <c r="Q23" i="4"/>
  <c r="U23" i="4"/>
  <c r="Q25" i="4"/>
  <c r="U25" i="4"/>
  <c r="V25" i="4" s="1"/>
  <c r="R14" i="4"/>
  <c r="S14" i="4" s="1"/>
  <c r="R18" i="4"/>
  <c r="R27" i="4"/>
  <c r="R12" i="4"/>
  <c r="S12" i="4" s="1"/>
  <c r="T12" i="4" s="1"/>
  <c r="Q11" i="4"/>
  <c r="U11" i="4"/>
  <c r="Q20" i="4"/>
  <c r="U20" i="4"/>
  <c r="V20" i="4" s="1"/>
  <c r="R8" i="4"/>
  <c r="S8" i="4" s="1"/>
  <c r="R16" i="4"/>
  <c r="S16" i="4" s="1"/>
  <c r="Q29" i="4"/>
  <c r="U29" i="4"/>
  <c r="W29" i="4" s="1"/>
  <c r="U13" i="4"/>
  <c r="Q13" i="4"/>
  <c r="R7" i="4"/>
  <c r="S7" i="4" s="1"/>
  <c r="T7" i="4" s="1"/>
  <c r="Q15" i="4"/>
  <c r="U15" i="4"/>
  <c r="R22" i="4"/>
  <c r="S22" i="4" s="1"/>
  <c r="R30" i="4"/>
  <c r="S30" i="4" s="1"/>
  <c r="T30" i="4" s="1"/>
  <c r="W27" i="4"/>
  <c r="W22" i="4"/>
  <c r="W28" i="4"/>
  <c r="W23" i="4"/>
  <c r="W19" i="4"/>
  <c r="W30" i="4"/>
  <c r="W26" i="4"/>
  <c r="W21" i="4"/>
  <c r="W25" i="4"/>
  <c r="W18" i="4"/>
  <c r="W14" i="4"/>
  <c r="W10" i="4"/>
  <c r="W15" i="4"/>
  <c r="W12" i="4"/>
  <c r="W9" i="4"/>
  <c r="W17" i="4"/>
  <c r="W11" i="4"/>
  <c r="X6" i="4"/>
  <c r="W16" i="4"/>
  <c r="W13" i="4"/>
  <c r="W20" i="4"/>
  <c r="W8" i="4"/>
  <c r="W7" i="4"/>
  <c r="R9" i="4"/>
  <c r="S9" i="4" s="1"/>
  <c r="T9" i="4" s="1"/>
  <c r="L31" i="4"/>
  <c r="R26" i="4"/>
  <c r="Q18" i="3"/>
  <c r="U18" i="3"/>
  <c r="U44" i="3"/>
  <c r="Q44" i="3"/>
  <c r="Q10" i="3"/>
  <c r="U10" i="3"/>
  <c r="W10" i="3" s="1"/>
  <c r="Q46" i="3"/>
  <c r="U46" i="3"/>
  <c r="Q17" i="3"/>
  <c r="U17" i="3"/>
  <c r="Q23" i="3"/>
  <c r="U23" i="3"/>
  <c r="Q27" i="3"/>
  <c r="U27" i="3"/>
  <c r="V27" i="3" s="1"/>
  <c r="U28" i="3"/>
  <c r="Q28" i="3"/>
  <c r="V28" i="3"/>
  <c r="Q14" i="3"/>
  <c r="U14" i="3"/>
  <c r="W14" i="3" s="1"/>
  <c r="U30" i="3"/>
  <c r="Q30" i="3"/>
  <c r="V30" i="3"/>
  <c r="U40" i="3"/>
  <c r="Q40" i="3"/>
  <c r="Q42" i="3"/>
  <c r="U42" i="3"/>
  <c r="V42" i="3" s="1"/>
  <c r="R50" i="3"/>
  <c r="L53" i="3"/>
  <c r="U7" i="3"/>
  <c r="Q7" i="3"/>
  <c r="R12" i="3"/>
  <c r="S12" i="3" s="1"/>
  <c r="R15" i="3"/>
  <c r="S15" i="3" s="1"/>
  <c r="T15" i="3" s="1"/>
  <c r="R35" i="3"/>
  <c r="S35" i="3" s="1"/>
  <c r="U31" i="3"/>
  <c r="V31" i="3" s="1"/>
  <c r="Q31" i="3"/>
  <c r="U24" i="3"/>
  <c r="Q24" i="3"/>
  <c r="R21" i="3"/>
  <c r="R32" i="3"/>
  <c r="S32" i="3" s="1"/>
  <c r="R19" i="3"/>
  <c r="S19" i="3" s="1"/>
  <c r="R41" i="3"/>
  <c r="Q51" i="3"/>
  <c r="U51" i="3"/>
  <c r="W51" i="3" s="1"/>
  <c r="R52" i="3"/>
  <c r="R34" i="3"/>
  <c r="U29" i="3"/>
  <c r="V29" i="3" s="1"/>
  <c r="Q29" i="3"/>
  <c r="R9" i="3"/>
  <c r="U25" i="3"/>
  <c r="Q25" i="3"/>
  <c r="R38" i="3"/>
  <c r="S38" i="3" s="1"/>
  <c r="W50" i="3"/>
  <c r="W45" i="3"/>
  <c r="W41" i="3"/>
  <c r="W38" i="3"/>
  <c r="W32" i="3"/>
  <c r="W47" i="3"/>
  <c r="W42" i="3"/>
  <c r="W40" i="3"/>
  <c r="W52" i="3"/>
  <c r="W35" i="3"/>
  <c r="W46" i="3"/>
  <c r="W43" i="3"/>
  <c r="W36" i="3"/>
  <c r="W29" i="3"/>
  <c r="W25" i="3"/>
  <c r="W30" i="3"/>
  <c r="W26" i="3"/>
  <c r="W34" i="3"/>
  <c r="W27" i="3"/>
  <c r="W23" i="3"/>
  <c r="W24" i="3"/>
  <c r="W21" i="3"/>
  <c r="W16" i="3"/>
  <c r="W31" i="3"/>
  <c r="W28" i="3"/>
  <c r="W17" i="3"/>
  <c r="W18" i="3"/>
  <c r="W13" i="3"/>
  <c r="W9" i="3"/>
  <c r="X6" i="3"/>
  <c r="W19" i="3"/>
  <c r="W15" i="3"/>
  <c r="W7" i="3"/>
  <c r="W8" i="3"/>
  <c r="W12" i="3"/>
  <c r="R47" i="3"/>
  <c r="S47" i="3" s="1"/>
  <c r="T47" i="3" s="1"/>
  <c r="U36" i="3"/>
  <c r="V36" i="3" s="1"/>
  <c r="Q36" i="3"/>
  <c r="R26" i="3"/>
  <c r="V24" i="3"/>
  <c r="R16" i="3"/>
  <c r="S16" i="3" s="1"/>
  <c r="R43" i="3"/>
  <c r="Q11" i="3"/>
  <c r="U11" i="3"/>
  <c r="W11" i="3" s="1"/>
  <c r="R8" i="3"/>
  <c r="S8" i="3" s="1"/>
  <c r="R45" i="3"/>
  <c r="V25" i="3"/>
  <c r="U187" i="2"/>
  <c r="W187" i="2" s="1"/>
  <c r="Q187" i="2"/>
  <c r="V187" i="2"/>
  <c r="Q184" i="2"/>
  <c r="U184" i="2"/>
  <c r="X184" i="2" s="1"/>
  <c r="V184" i="2"/>
  <c r="Q176" i="2"/>
  <c r="U176" i="2"/>
  <c r="U183" i="2"/>
  <c r="V183" i="2" s="1"/>
  <c r="Q183" i="2"/>
  <c r="U44" i="2"/>
  <c r="W44" i="2" s="1"/>
  <c r="Q44" i="2"/>
  <c r="U18" i="2"/>
  <c r="W18" i="2" s="1"/>
  <c r="Q18" i="2"/>
  <c r="Q164" i="2"/>
  <c r="U164" i="2"/>
  <c r="W164" i="2" s="1"/>
  <c r="Q141" i="2"/>
  <c r="U141" i="2"/>
  <c r="X141" i="2" s="1"/>
  <c r="Q122" i="2"/>
  <c r="U122" i="2"/>
  <c r="Q95" i="2"/>
  <c r="U95" i="2"/>
  <c r="X95" i="2" s="1"/>
  <c r="Q42" i="2"/>
  <c r="U42" i="2"/>
  <c r="U177" i="2"/>
  <c r="Q177" i="2"/>
  <c r="Q137" i="2"/>
  <c r="U137" i="2"/>
  <c r="Q113" i="2"/>
  <c r="U113" i="2"/>
  <c r="V113" i="2"/>
  <c r="U38" i="2"/>
  <c r="Q38" i="2"/>
  <c r="Q39" i="2"/>
  <c r="U39" i="2"/>
  <c r="X39" i="2" s="1"/>
  <c r="U206" i="2"/>
  <c r="Q206" i="2"/>
  <c r="Q143" i="2"/>
  <c r="U143" i="2"/>
  <c r="U135" i="2"/>
  <c r="X135" i="2" s="1"/>
  <c r="Q135" i="2"/>
  <c r="Q69" i="2"/>
  <c r="U69" i="2"/>
  <c r="X69" i="2" s="1"/>
  <c r="U76" i="2"/>
  <c r="W76" i="2" s="1"/>
  <c r="Q76" i="2"/>
  <c r="Q20" i="2"/>
  <c r="U20" i="2"/>
  <c r="W20" i="2" s="1"/>
  <c r="U109" i="2"/>
  <c r="Q109" i="2"/>
  <c r="V109" i="2"/>
  <c r="U34" i="2"/>
  <c r="W34" i="2" s="1"/>
  <c r="Q34" i="2"/>
  <c r="Q200" i="2"/>
  <c r="U200" i="2"/>
  <c r="W200" i="2" s="1"/>
  <c r="V200" i="2"/>
  <c r="Q171" i="2"/>
  <c r="U171" i="2"/>
  <c r="U116" i="2"/>
  <c r="Q116" i="2"/>
  <c r="V116" i="2"/>
  <c r="U104" i="2"/>
  <c r="W104" i="2" s="1"/>
  <c r="Q104" i="2"/>
  <c r="V104" i="2"/>
  <c r="U112" i="2"/>
  <c r="W112" i="2" s="1"/>
  <c r="Q112" i="2"/>
  <c r="V112" i="2"/>
  <c r="Q64" i="2"/>
  <c r="U64" i="2"/>
  <c r="U30" i="2"/>
  <c r="X30" i="2" s="1"/>
  <c r="Q30" i="2"/>
  <c r="Q207" i="2"/>
  <c r="U207" i="2"/>
  <c r="W207" i="2" s="1"/>
  <c r="V207" i="2"/>
  <c r="U147" i="2"/>
  <c r="W147" i="2" s="1"/>
  <c r="Q147" i="2"/>
  <c r="U99" i="2"/>
  <c r="V99" i="2" s="1"/>
  <c r="Q99" i="2"/>
  <c r="W99" i="2"/>
  <c r="Q54" i="2"/>
  <c r="U54" i="2"/>
  <c r="X54" i="2" s="1"/>
  <c r="U80" i="2"/>
  <c r="W80" i="2" s="1"/>
  <c r="Q80" i="2"/>
  <c r="Q56" i="2"/>
  <c r="U56" i="2"/>
  <c r="R179" i="2"/>
  <c r="R154" i="2"/>
  <c r="Q90" i="2"/>
  <c r="U90" i="2"/>
  <c r="W90" i="2" s="1"/>
  <c r="R89" i="2"/>
  <c r="V150" i="2"/>
  <c r="R214" i="2"/>
  <c r="S214" i="2" s="1"/>
  <c r="T214" i="2" s="1"/>
  <c r="R203" i="2"/>
  <c r="S203" i="2" s="1"/>
  <c r="R175" i="2"/>
  <c r="S175" i="2" s="1"/>
  <c r="T175" i="2" s="1"/>
  <c r="Q155" i="2"/>
  <c r="U155" i="2"/>
  <c r="W155" i="2" s="1"/>
  <c r="Q86" i="2"/>
  <c r="U86" i="2"/>
  <c r="W86" i="2" s="1"/>
  <c r="Q41" i="2"/>
  <c r="U41" i="2"/>
  <c r="X41" i="2" s="1"/>
  <c r="R53" i="2"/>
  <c r="S53" i="2" s="1"/>
  <c r="W148" i="2"/>
  <c r="V85" i="2"/>
  <c r="R9" i="2"/>
  <c r="S9" i="2" s="1"/>
  <c r="T9" i="2" s="1"/>
  <c r="R8" i="2"/>
  <c r="S8" i="2" s="1"/>
  <c r="R198" i="2"/>
  <c r="S198" i="2" s="1"/>
  <c r="T198" i="2" s="1"/>
  <c r="Q130" i="2"/>
  <c r="U130" i="2"/>
  <c r="W130" i="2" s="1"/>
  <c r="Q192" i="2"/>
  <c r="U192" i="2"/>
  <c r="W192" i="2" s="1"/>
  <c r="Q216" i="2"/>
  <c r="U216" i="2"/>
  <c r="W216" i="2" s="1"/>
  <c r="U215" i="2"/>
  <c r="W215" i="2" s="1"/>
  <c r="Q215" i="2"/>
  <c r="U167" i="2"/>
  <c r="Q167" i="2"/>
  <c r="R189" i="2"/>
  <c r="S189" i="2" s="1"/>
  <c r="T189" i="2" s="1"/>
  <c r="Q151" i="2"/>
  <c r="U151" i="2"/>
  <c r="W151" i="2" s="1"/>
  <c r="R156" i="2"/>
  <c r="S156" i="2" s="1"/>
  <c r="T156" i="2" s="1"/>
  <c r="Q165" i="2"/>
  <c r="U165" i="2"/>
  <c r="W165" i="2" s="1"/>
  <c r="Q121" i="2"/>
  <c r="U121" i="2"/>
  <c r="X121" i="2" s="1"/>
  <c r="Q82" i="2"/>
  <c r="U82" i="2"/>
  <c r="W82" i="2" s="1"/>
  <c r="R97" i="2"/>
  <c r="S97" i="2" s="1"/>
  <c r="T97" i="2" s="1"/>
  <c r="U50" i="2"/>
  <c r="Q50" i="2"/>
  <c r="R81" i="2"/>
  <c r="S81" i="2" s="1"/>
  <c r="T81" i="2" s="1"/>
  <c r="R87" i="2"/>
  <c r="S87" i="2" s="1"/>
  <c r="X215" i="2"/>
  <c r="X211" i="2"/>
  <c r="X206" i="2"/>
  <c r="X203" i="2"/>
  <c r="X216" i="2"/>
  <c r="X212" i="2"/>
  <c r="X214" i="2"/>
  <c r="X210" i="2"/>
  <c r="X205" i="2"/>
  <c r="X199" i="2"/>
  <c r="X195" i="2"/>
  <c r="X187" i="2"/>
  <c r="X183" i="2"/>
  <c r="X213" i="2"/>
  <c r="X202" i="2"/>
  <c r="X194" i="2"/>
  <c r="X182" i="2"/>
  <c r="X193" i="2"/>
  <c r="X179" i="2"/>
  <c r="X175" i="2"/>
  <c r="X171" i="2"/>
  <c r="X209" i="2"/>
  <c r="X180" i="2"/>
  <c r="X197" i="2"/>
  <c r="X177" i="2"/>
  <c r="X174" i="2"/>
  <c r="X189" i="2"/>
  <c r="X165" i="2"/>
  <c r="X201" i="2"/>
  <c r="X178" i="2"/>
  <c r="X173" i="2"/>
  <c r="X168" i="2"/>
  <c r="X163" i="2"/>
  <c r="X153" i="2"/>
  <c r="X149" i="2"/>
  <c r="X164" i="2"/>
  <c r="X154" i="2"/>
  <c r="X150" i="2"/>
  <c r="X158" i="2"/>
  <c r="X157" i="2"/>
  <c r="X167" i="2"/>
  <c r="X155" i="2"/>
  <c r="X147" i="2"/>
  <c r="X181" i="2"/>
  <c r="X156" i="2"/>
  <c r="X148" i="2"/>
  <c r="X146" i="2"/>
  <c r="X137" i="2"/>
  <c r="X166" i="2"/>
  <c r="X162" i="2"/>
  <c r="X134" i="2"/>
  <c r="X140" i="2"/>
  <c r="X127" i="2"/>
  <c r="X116" i="2"/>
  <c r="X159" i="2"/>
  <c r="X131" i="2"/>
  <c r="X130" i="2"/>
  <c r="X128" i="2"/>
  <c r="X122" i="2"/>
  <c r="X117" i="2"/>
  <c r="X113" i="2"/>
  <c r="X136" i="2"/>
  <c r="X119" i="2"/>
  <c r="X107" i="2"/>
  <c r="X97" i="2"/>
  <c r="X93" i="2"/>
  <c r="X88" i="2"/>
  <c r="X84" i="2"/>
  <c r="X80" i="2"/>
  <c r="X76" i="2"/>
  <c r="X115" i="2"/>
  <c r="X118" i="2"/>
  <c r="X110" i="2"/>
  <c r="X108" i="2"/>
  <c r="X103" i="2"/>
  <c r="X98" i="2"/>
  <c r="X94" i="2"/>
  <c r="X89" i="2"/>
  <c r="X85" i="2"/>
  <c r="X129" i="2"/>
  <c r="X114" i="2"/>
  <c r="X99" i="2"/>
  <c r="X90" i="2"/>
  <c r="X86" i="2"/>
  <c r="X81" i="2"/>
  <c r="X68" i="2"/>
  <c r="X63" i="2"/>
  <c r="X91" i="2"/>
  <c r="X87" i="2"/>
  <c r="X83" i="2"/>
  <c r="X73" i="2"/>
  <c r="X120" i="2"/>
  <c r="X109" i="2"/>
  <c r="X79" i="2"/>
  <c r="X64" i="2"/>
  <c r="X60" i="2"/>
  <c r="X56" i="2"/>
  <c r="X52" i="2"/>
  <c r="X48" i="2"/>
  <c r="X100" i="2"/>
  <c r="X77" i="2"/>
  <c r="X70" i="2"/>
  <c r="X65" i="2"/>
  <c r="X61" i="2"/>
  <c r="X57" i="2"/>
  <c r="X53" i="2"/>
  <c r="X75" i="2"/>
  <c r="X58" i="2"/>
  <c r="X50" i="2"/>
  <c r="X132" i="2"/>
  <c r="X34" i="2"/>
  <c r="X18" i="2"/>
  <c r="X55" i="2"/>
  <c r="X51" i="2"/>
  <c r="X49" i="2"/>
  <c r="X46" i="2"/>
  <c r="X123" i="2"/>
  <c r="X59" i="2"/>
  <c r="X45" i="2"/>
  <c r="X44" i="2"/>
  <c r="X35" i="2"/>
  <c r="X47" i="2"/>
  <c r="X43" i="2"/>
  <c r="X40" i="2"/>
  <c r="X32" i="2"/>
  <c r="X20" i="2"/>
  <c r="X16" i="2"/>
  <c r="X19" i="2"/>
  <c r="X17" i="2"/>
  <c r="X9" i="2"/>
  <c r="X23" i="2"/>
  <c r="X21" i="2"/>
  <c r="X15" i="2"/>
  <c r="Y6" i="2"/>
  <c r="Y208" i="2" s="1"/>
  <c r="X13" i="2"/>
  <c r="X37" i="2"/>
  <c r="X27" i="2"/>
  <c r="X25" i="2"/>
  <c r="X11" i="2"/>
  <c r="X31" i="2"/>
  <c r="X8" i="2"/>
  <c r="X33" i="2"/>
  <c r="X7" i="2"/>
  <c r="V82" i="2"/>
  <c r="W181" i="2"/>
  <c r="R57" i="2"/>
  <c r="S57" i="2" s="1"/>
  <c r="T57" i="2" s="1"/>
  <c r="R27" i="2"/>
  <c r="S27" i="2" s="1"/>
  <c r="T27" i="2" s="1"/>
  <c r="Q28" i="2"/>
  <c r="U28" i="2"/>
  <c r="X28" i="2" s="1"/>
  <c r="V50" i="2"/>
  <c r="V189" i="2"/>
  <c r="V199" i="2"/>
  <c r="V209" i="2"/>
  <c r="R61" i="2"/>
  <c r="S61" i="2" s="1"/>
  <c r="T61" i="2" s="1"/>
  <c r="R159" i="2"/>
  <c r="R55" i="2"/>
  <c r="S55" i="2" s="1"/>
  <c r="R209" i="2"/>
  <c r="R15" i="2"/>
  <c r="S15" i="2" s="1"/>
  <c r="T15" i="2" s="1"/>
  <c r="R213" i="2"/>
  <c r="R148" i="2"/>
  <c r="S148" i="2" s="1"/>
  <c r="T148" i="2" s="1"/>
  <c r="U125" i="2"/>
  <c r="Q125" i="2"/>
  <c r="U45" i="2"/>
  <c r="W45" i="2" s="1"/>
  <c r="Q45" i="2"/>
  <c r="R65" i="2"/>
  <c r="S65" i="2" s="1"/>
  <c r="T65" i="2" s="1"/>
  <c r="R85" i="2"/>
  <c r="W25" i="2"/>
  <c r="W83" i="2"/>
  <c r="W134" i="2"/>
  <c r="W166" i="2"/>
  <c r="Q32" i="2"/>
  <c r="U32" i="2"/>
  <c r="W32" i="2" s="1"/>
  <c r="R118" i="2"/>
  <c r="R136" i="2"/>
  <c r="S136" i="2" s="1"/>
  <c r="R59" i="2"/>
  <c r="S59" i="2" s="1"/>
  <c r="Q169" i="2"/>
  <c r="U169" i="2"/>
  <c r="R157" i="2"/>
  <c r="R197" i="2"/>
  <c r="R193" i="2"/>
  <c r="S193" i="2" s="1"/>
  <c r="T193" i="2" s="1"/>
  <c r="Q172" i="2"/>
  <c r="U172" i="2"/>
  <c r="Q180" i="2"/>
  <c r="U180" i="2"/>
  <c r="V180" i="2" s="1"/>
  <c r="R152" i="2"/>
  <c r="U120" i="2"/>
  <c r="Q120" i="2"/>
  <c r="Q74" i="2"/>
  <c r="U74" i="2"/>
  <c r="X74" i="2" s="1"/>
  <c r="Q78" i="2"/>
  <c r="U78" i="2"/>
  <c r="R103" i="2"/>
  <c r="S103" i="2" s="1"/>
  <c r="R79" i="2"/>
  <c r="S79" i="2" s="1"/>
  <c r="R83" i="2"/>
  <c r="S83" i="2" s="1"/>
  <c r="Q24" i="2"/>
  <c r="U24" i="2"/>
  <c r="W24" i="2" s="1"/>
  <c r="V24" i="2"/>
  <c r="U22" i="2"/>
  <c r="W22" i="2" s="1"/>
  <c r="Q22" i="2"/>
  <c r="V22" i="2"/>
  <c r="W190" i="2"/>
  <c r="U52" i="2"/>
  <c r="V52" i="2" s="1"/>
  <c r="Q52" i="2"/>
  <c r="U26" i="2"/>
  <c r="Q26" i="2"/>
  <c r="V120" i="2"/>
  <c r="V129" i="2"/>
  <c r="V192" i="2"/>
  <c r="V197" i="2"/>
  <c r="R70" i="2"/>
  <c r="S70" i="2" s="1"/>
  <c r="T70" i="2" s="1"/>
  <c r="R47" i="2"/>
  <c r="R163" i="2"/>
  <c r="S163" i="2" s="1"/>
  <c r="T163" i="2" s="1"/>
  <c r="R210" i="2"/>
  <c r="Q196" i="2"/>
  <c r="U196" i="2"/>
  <c r="X196" i="2" s="1"/>
  <c r="R110" i="2"/>
  <c r="S110" i="2" s="1"/>
  <c r="T110" i="2" s="1"/>
  <c r="Q7" i="2"/>
  <c r="U7" i="2"/>
  <c r="R105" i="2"/>
  <c r="R195" i="2"/>
  <c r="S195" i="2" s="1"/>
  <c r="U186" i="2"/>
  <c r="W186" i="2" s="1"/>
  <c r="Q186" i="2"/>
  <c r="Q188" i="2"/>
  <c r="U188" i="2"/>
  <c r="W188" i="2" s="1"/>
  <c r="U191" i="2"/>
  <c r="X191" i="2" s="1"/>
  <c r="Q191" i="2"/>
  <c r="R199" i="2"/>
  <c r="R178" i="2"/>
  <c r="S178" i="2" s="1"/>
  <c r="T178" i="2" s="1"/>
  <c r="R174" i="2"/>
  <c r="S174" i="2" s="1"/>
  <c r="T174" i="2" s="1"/>
  <c r="R166" i="2"/>
  <c r="S166" i="2" s="1"/>
  <c r="T166" i="2" s="1"/>
  <c r="Q145" i="2"/>
  <c r="U145" i="2"/>
  <c r="X145" i="2" s="1"/>
  <c r="Q133" i="2"/>
  <c r="U133" i="2"/>
  <c r="W133" i="2" s="1"/>
  <c r="U139" i="2"/>
  <c r="Q139" i="2"/>
  <c r="Q117" i="2"/>
  <c r="U117" i="2"/>
  <c r="R127" i="2"/>
  <c r="S127" i="2" s="1"/>
  <c r="T127" i="2" s="1"/>
  <c r="Q126" i="2"/>
  <c r="U126" i="2"/>
  <c r="Q60" i="2"/>
  <c r="U60" i="2"/>
  <c r="R17" i="2"/>
  <c r="R19" i="2"/>
  <c r="S19" i="2" s="1"/>
  <c r="T19" i="2" s="1"/>
  <c r="V188" i="2"/>
  <c r="R84" i="2"/>
  <c r="S84" i="2" s="1"/>
  <c r="T84" i="2" s="1"/>
  <c r="R158" i="2"/>
  <c r="S158" i="2" s="1"/>
  <c r="R211" i="2"/>
  <c r="S211" i="2" s="1"/>
  <c r="R46" i="2"/>
  <c r="R37" i="2"/>
  <c r="R21" i="2"/>
  <c r="S21" i="2" s="1"/>
  <c r="R140" i="2"/>
  <c r="R107" i="2"/>
  <c r="U62" i="2"/>
  <c r="X62" i="2" s="1"/>
  <c r="Q62" i="2"/>
  <c r="Q36" i="2"/>
  <c r="U36" i="2"/>
  <c r="W36" i="2" s="1"/>
  <c r="R29" i="2"/>
  <c r="S29" i="2" s="1"/>
  <c r="T29" i="2" s="1"/>
  <c r="Q182" i="2"/>
  <c r="U182" i="2"/>
  <c r="W182" i="2" s="1"/>
  <c r="R181" i="2"/>
  <c r="U123" i="2"/>
  <c r="V123" i="2" s="1"/>
  <c r="Q123" i="2"/>
  <c r="R134" i="2"/>
  <c r="S134" i="2" s="1"/>
  <c r="R108" i="2"/>
  <c r="S108" i="2" s="1"/>
  <c r="T108" i="2" s="1"/>
  <c r="R77" i="2"/>
  <c r="S77" i="2" s="1"/>
  <c r="T77" i="2" s="1"/>
  <c r="Q43" i="2"/>
  <c r="U43" i="2"/>
  <c r="W43" i="2" s="1"/>
  <c r="U58" i="2"/>
  <c r="Q58" i="2"/>
  <c r="R75" i="2"/>
  <c r="R129" i="2"/>
  <c r="L14" i="2"/>
  <c r="R40" i="2"/>
  <c r="V130" i="2"/>
  <c r="R149" i="2"/>
  <c r="S149" i="2" s="1"/>
  <c r="R205" i="2"/>
  <c r="S205" i="2" s="1"/>
  <c r="Q212" i="2"/>
  <c r="U212" i="2"/>
  <c r="V212" i="2" s="1"/>
  <c r="R168" i="2"/>
  <c r="K111" i="2"/>
  <c r="K217" i="2" s="1"/>
  <c r="R150" i="2"/>
  <c r="R98" i="2"/>
  <c r="R94" i="2"/>
  <c r="R102" i="2"/>
  <c r="S102" i="2" s="1"/>
  <c r="T102" i="2" s="1"/>
  <c r="R73" i="2"/>
  <c r="S73" i="2" s="1"/>
  <c r="T73" i="2" s="1"/>
  <c r="Q48" i="2"/>
  <c r="U48" i="2"/>
  <c r="W48" i="2" s="1"/>
  <c r="R68" i="2"/>
  <c r="S68" i="2" s="1"/>
  <c r="Q16" i="2"/>
  <c r="U16" i="2"/>
  <c r="W16" i="2" s="1"/>
  <c r="R13" i="2"/>
  <c r="U12" i="2"/>
  <c r="X12" i="2" s="1"/>
  <c r="Q12" i="2"/>
  <c r="V151" i="2"/>
  <c r="R23" i="2"/>
  <c r="S23" i="2" s="1"/>
  <c r="T23" i="2" s="1"/>
  <c r="R153" i="2"/>
  <c r="S153" i="2" s="1"/>
  <c r="R51" i="2"/>
  <c r="S51" i="2" s="1"/>
  <c r="T51" i="2" s="1"/>
  <c r="R25" i="2"/>
  <c r="S25" i="2" s="1"/>
  <c r="T25" i="2" s="1"/>
  <c r="Q10" i="1"/>
  <c r="U10" i="1"/>
  <c r="U34" i="1"/>
  <c r="Q34" i="1"/>
  <c r="Q20" i="1"/>
  <c r="U20" i="1"/>
  <c r="Q23" i="1"/>
  <c r="U23" i="1"/>
  <c r="Q24" i="1"/>
  <c r="U24" i="1"/>
  <c r="U19" i="1"/>
  <c r="V19" i="1" s="1"/>
  <c r="Q19" i="1"/>
  <c r="Q16" i="1"/>
  <c r="U16" i="1"/>
  <c r="U21" i="1"/>
  <c r="Q21" i="1"/>
  <c r="U12" i="1"/>
  <c r="V12" i="1" s="1"/>
  <c r="Q12" i="1"/>
  <c r="U15" i="1"/>
  <c r="Q15" i="1"/>
  <c r="R33" i="1"/>
  <c r="S33" i="1" s="1"/>
  <c r="T33" i="1" s="1"/>
  <c r="Q17" i="1"/>
  <c r="U17" i="1"/>
  <c r="T27" i="1"/>
  <c r="R25" i="1"/>
  <c r="S25" i="1" s="1"/>
  <c r="T25" i="1" s="1"/>
  <c r="R9" i="1"/>
  <c r="S9" i="1" s="1"/>
  <c r="U30" i="1"/>
  <c r="Q30" i="1"/>
  <c r="R7" i="1"/>
  <c r="S7" i="1" s="1"/>
  <c r="T7" i="1" s="1"/>
  <c r="U26" i="1"/>
  <c r="V26" i="1" s="1"/>
  <c r="Q26" i="1"/>
  <c r="Q8" i="1"/>
  <c r="U8" i="1"/>
  <c r="Q28" i="1"/>
  <c r="U28" i="1"/>
  <c r="Q13" i="1"/>
  <c r="U13" i="1"/>
  <c r="W34" i="1"/>
  <c r="W30" i="1"/>
  <c r="W26" i="1"/>
  <c r="W35" i="1"/>
  <c r="W31" i="1"/>
  <c r="W27" i="1"/>
  <c r="W29" i="1"/>
  <c r="W23" i="1"/>
  <c r="W19" i="1"/>
  <c r="W15" i="1"/>
  <c r="W33" i="1"/>
  <c r="W28" i="1"/>
  <c r="W25" i="1"/>
  <c r="W18" i="1"/>
  <c r="W12" i="1"/>
  <c r="W32" i="1"/>
  <c r="W16" i="1"/>
  <c r="W17" i="1"/>
  <c r="W13" i="1"/>
  <c r="W24" i="1"/>
  <c r="W22" i="1"/>
  <c r="W9" i="1"/>
  <c r="W20" i="1"/>
  <c r="W14" i="1"/>
  <c r="X6" i="1"/>
  <c r="W21" i="1"/>
  <c r="W10" i="1"/>
  <c r="W11" i="1"/>
  <c r="W7" i="1"/>
  <c r="W8" i="1"/>
  <c r="R31" i="1"/>
  <c r="R22" i="1"/>
  <c r="S22" i="1" s="1"/>
  <c r="T22" i="1" s="1"/>
  <c r="Q14" i="1"/>
  <c r="U14" i="1"/>
  <c r="U29" i="1"/>
  <c r="Q29" i="1"/>
  <c r="Q32" i="1"/>
  <c r="U32" i="1"/>
  <c r="S11" i="1"/>
  <c r="T11" i="1" s="1"/>
  <c r="T35" i="1"/>
  <c r="L36" i="1"/>
  <c r="R18" i="1"/>
  <c r="X106" i="2" l="1"/>
  <c r="X208" i="2"/>
  <c r="S204" i="2"/>
  <c r="T204" i="2" s="1"/>
  <c r="W87" i="2"/>
  <c r="X144" i="2"/>
  <c r="X198" i="2"/>
  <c r="X161" i="2"/>
  <c r="X124" i="2"/>
  <c r="X138" i="2"/>
  <c r="X204" i="2"/>
  <c r="Y204" i="2"/>
  <c r="X160" i="2"/>
  <c r="X96" i="2"/>
  <c r="X192" i="2"/>
  <c r="Y160" i="2"/>
  <c r="Y96" i="2"/>
  <c r="Y106" i="2"/>
  <c r="Y161" i="2"/>
  <c r="X151" i="2"/>
  <c r="X170" i="2"/>
  <c r="W170" i="2"/>
  <c r="X185" i="2"/>
  <c r="X10" i="2"/>
  <c r="T33" i="2"/>
  <c r="X66" i="2"/>
  <c r="X142" i="2"/>
  <c r="X104" i="2"/>
  <c r="X29" i="2"/>
  <c r="X207" i="2"/>
  <c r="X152" i="2"/>
  <c r="X112" i="2"/>
  <c r="X190" i="2"/>
  <c r="W93" i="2"/>
  <c r="V93" i="2"/>
  <c r="X105" i="2"/>
  <c r="X82" i="2"/>
  <c r="X102" i="2"/>
  <c r="W198" i="2"/>
  <c r="V198" i="2"/>
  <c r="V71" i="2"/>
  <c r="W71" i="2"/>
  <c r="V138" i="2"/>
  <c r="W138" i="2"/>
  <c r="W144" i="2"/>
  <c r="V144" i="2"/>
  <c r="V11" i="2"/>
  <c r="W11" i="2"/>
  <c r="W44" i="3"/>
  <c r="V44" i="3"/>
  <c r="V53" i="3" s="1"/>
  <c r="X20" i="3"/>
  <c r="X37" i="3"/>
  <c r="T20" i="3"/>
  <c r="U31" i="4"/>
  <c r="S9" i="3"/>
  <c r="T9" i="3" s="1"/>
  <c r="T16" i="3"/>
  <c r="T8" i="3"/>
  <c r="V36" i="1"/>
  <c r="V31" i="4"/>
  <c r="S31" i="1"/>
  <c r="T31" i="1" s="1"/>
  <c r="S26" i="4"/>
  <c r="T26" i="4" s="1"/>
  <c r="S27" i="4"/>
  <c r="T27" i="4" s="1"/>
  <c r="T8" i="4"/>
  <c r="T14" i="4"/>
  <c r="T16" i="4"/>
  <c r="S52" i="3"/>
  <c r="T52" i="3" s="1"/>
  <c r="T32" i="3"/>
  <c r="S50" i="3"/>
  <c r="T50" i="3" s="1"/>
  <c r="T38" i="3"/>
  <c r="S26" i="3"/>
  <c r="T26" i="3" s="1"/>
  <c r="S34" i="3"/>
  <c r="T34" i="3" s="1"/>
  <c r="T12" i="3"/>
  <c r="T19" i="3"/>
  <c r="S45" i="3"/>
  <c r="T45" i="3" s="1"/>
  <c r="T68" i="2"/>
  <c r="T83" i="2"/>
  <c r="T55" i="2"/>
  <c r="S185" i="2"/>
  <c r="T185" i="2" s="1"/>
  <c r="S129" i="2"/>
  <c r="T129" i="2" s="1"/>
  <c r="S181" i="2"/>
  <c r="T181" i="2" s="1"/>
  <c r="S46" i="2"/>
  <c r="T46" i="2" s="1"/>
  <c r="T119" i="2"/>
  <c r="S146" i="2"/>
  <c r="T146" i="2" s="1"/>
  <c r="S17" i="2"/>
  <c r="T17" i="2" s="1"/>
  <c r="S213" i="2"/>
  <c r="T213" i="2" s="1"/>
  <c r="T53" i="2"/>
  <c r="S89" i="2"/>
  <c r="T89" i="2" s="1"/>
  <c r="S105" i="2"/>
  <c r="T105" i="2" s="1"/>
  <c r="S201" i="2"/>
  <c r="T201" i="2" s="1"/>
  <c r="T149" i="2"/>
  <c r="T134" i="2"/>
  <c r="S107" i="2"/>
  <c r="T107" i="2" s="1"/>
  <c r="S159" i="2"/>
  <c r="T159" i="2" s="1"/>
  <c r="T87" i="2"/>
  <c r="T132" i="2"/>
  <c r="T124" i="2"/>
  <c r="S140" i="2"/>
  <c r="T140" i="2" s="1"/>
  <c r="S162" i="2"/>
  <c r="T162" i="2" s="1"/>
  <c r="T205" i="2"/>
  <c r="S168" i="2"/>
  <c r="T168" i="2" s="1"/>
  <c r="T195" i="2"/>
  <c r="S197" i="2"/>
  <c r="T197" i="2" s="1"/>
  <c r="T91" i="2"/>
  <c r="T114" i="2"/>
  <c r="S173" i="2"/>
  <c r="T173" i="2" s="1"/>
  <c r="T8" i="2"/>
  <c r="R894" i="6"/>
  <c r="R890" i="6"/>
  <c r="R899" i="6"/>
  <c r="R893" i="6"/>
  <c r="R889" i="6"/>
  <c r="R896" i="6"/>
  <c r="R892" i="6"/>
  <c r="R888" i="6"/>
  <c r="R895" i="6"/>
  <c r="R884" i="6"/>
  <c r="R880" i="6"/>
  <c r="R876" i="6"/>
  <c r="R891" i="6"/>
  <c r="R882" i="6"/>
  <c r="R878" i="6"/>
  <c r="R886" i="6"/>
  <c r="R887" i="6"/>
  <c r="R885" i="6"/>
  <c r="R874" i="6"/>
  <c r="R871" i="6"/>
  <c r="R879" i="6"/>
  <c r="R868" i="6"/>
  <c r="R864" i="6"/>
  <c r="R883" i="6"/>
  <c r="R877" i="6"/>
  <c r="R869" i="6"/>
  <c r="R867" i="6"/>
  <c r="R863" i="6"/>
  <c r="R870" i="6"/>
  <c r="R859" i="6"/>
  <c r="R865" i="6"/>
  <c r="R875" i="6"/>
  <c r="R873" i="6"/>
  <c r="R872" i="6"/>
  <c r="R860" i="6"/>
  <c r="R858" i="6"/>
  <c r="R854" i="6"/>
  <c r="R850" i="6"/>
  <c r="R861" i="6"/>
  <c r="R853" i="6"/>
  <c r="R849" i="6"/>
  <c r="R845" i="6"/>
  <c r="R841" i="6"/>
  <c r="R837" i="6"/>
  <c r="R881" i="6"/>
  <c r="R862" i="6"/>
  <c r="R866" i="6"/>
  <c r="R857" i="6"/>
  <c r="R851" i="6"/>
  <c r="R852" i="6"/>
  <c r="R833" i="6"/>
  <c r="R829" i="6"/>
  <c r="R825" i="6"/>
  <c r="R856" i="6"/>
  <c r="R848" i="6"/>
  <c r="R847" i="6"/>
  <c r="R844" i="6"/>
  <c r="R843" i="6"/>
  <c r="R840" i="6"/>
  <c r="R839" i="6"/>
  <c r="R846" i="6"/>
  <c r="R842" i="6"/>
  <c r="R838" i="6"/>
  <c r="R832" i="6"/>
  <c r="R828" i="6"/>
  <c r="R824" i="6"/>
  <c r="R820" i="6"/>
  <c r="R836" i="6"/>
  <c r="R835" i="6"/>
  <c r="R831" i="6"/>
  <c r="R819" i="6"/>
  <c r="R815" i="6"/>
  <c r="R811" i="6"/>
  <c r="R807" i="6"/>
  <c r="R827" i="6"/>
  <c r="R821" i="6"/>
  <c r="R855" i="6"/>
  <c r="R830" i="6"/>
  <c r="R816" i="6"/>
  <c r="R812" i="6"/>
  <c r="R822" i="6"/>
  <c r="R823" i="6"/>
  <c r="R804" i="6"/>
  <c r="R800" i="6"/>
  <c r="R796" i="6"/>
  <c r="R792" i="6"/>
  <c r="R806" i="6"/>
  <c r="R803" i="6"/>
  <c r="R799" i="6"/>
  <c r="R795" i="6"/>
  <c r="R791" i="6"/>
  <c r="R826" i="6"/>
  <c r="R813" i="6"/>
  <c r="R809" i="6"/>
  <c r="R793" i="6"/>
  <c r="R810" i="6"/>
  <c r="R790" i="6"/>
  <c r="R818" i="6"/>
  <c r="R817" i="6"/>
  <c r="R834" i="6"/>
  <c r="R814" i="6"/>
  <c r="R802" i="6"/>
  <c r="R789" i="6"/>
  <c r="R785" i="6"/>
  <c r="R781" i="6"/>
  <c r="R777" i="6"/>
  <c r="R798" i="6"/>
  <c r="R808" i="6"/>
  <c r="R805" i="6"/>
  <c r="R794" i="6"/>
  <c r="R788" i="6"/>
  <c r="R784" i="6"/>
  <c r="R780" i="6"/>
  <c r="R801" i="6"/>
  <c r="R786" i="6"/>
  <c r="R782" i="6"/>
  <c r="R774" i="6"/>
  <c r="R770" i="6"/>
  <c r="R766" i="6"/>
  <c r="R762" i="6"/>
  <c r="R758" i="6"/>
  <c r="R773" i="6"/>
  <c r="R769" i="6"/>
  <c r="R765" i="6"/>
  <c r="R761" i="6"/>
  <c r="R787" i="6"/>
  <c r="R783" i="6"/>
  <c r="R778" i="6"/>
  <c r="R779" i="6"/>
  <c r="R775" i="6"/>
  <c r="R771" i="6"/>
  <c r="R754" i="6"/>
  <c r="R750" i="6"/>
  <c r="R772" i="6"/>
  <c r="R768" i="6"/>
  <c r="R757" i="6"/>
  <c r="R767" i="6"/>
  <c r="R763" i="6"/>
  <c r="R753" i="6"/>
  <c r="R749" i="6"/>
  <c r="R745" i="6"/>
  <c r="R741" i="6"/>
  <c r="R737" i="6"/>
  <c r="R733" i="6"/>
  <c r="R729" i="6"/>
  <c r="R776" i="6"/>
  <c r="R752" i="6"/>
  <c r="R748" i="6"/>
  <c r="R744" i="6"/>
  <c r="R740" i="6"/>
  <c r="R756" i="6"/>
  <c r="R755" i="6"/>
  <c r="R751" i="6"/>
  <c r="R747" i="6"/>
  <c r="R743" i="6"/>
  <c r="R739" i="6"/>
  <c r="R735" i="6"/>
  <c r="R731" i="6"/>
  <c r="R727" i="6"/>
  <c r="R764" i="6"/>
  <c r="R736" i="6"/>
  <c r="R732" i="6"/>
  <c r="R728" i="6"/>
  <c r="R726" i="6"/>
  <c r="R722" i="6"/>
  <c r="R718" i="6"/>
  <c r="R714" i="6"/>
  <c r="R734" i="6"/>
  <c r="R730" i="6"/>
  <c r="R725" i="6"/>
  <c r="R721" i="6"/>
  <c r="R717" i="6"/>
  <c r="R713" i="6"/>
  <c r="R709" i="6"/>
  <c r="R705" i="6"/>
  <c r="R797" i="6"/>
  <c r="R760" i="6"/>
  <c r="R759" i="6"/>
  <c r="R746" i="6"/>
  <c r="R742" i="6"/>
  <c r="R724" i="6"/>
  <c r="R720" i="6"/>
  <c r="R716" i="6"/>
  <c r="R712" i="6"/>
  <c r="R723" i="6"/>
  <c r="R719" i="6"/>
  <c r="R696" i="6"/>
  <c r="R692" i="6"/>
  <c r="R715" i="6"/>
  <c r="R701" i="6"/>
  <c r="R697" i="6"/>
  <c r="R688" i="6"/>
  <c r="R684" i="6"/>
  <c r="R680" i="6"/>
  <c r="R676" i="6"/>
  <c r="R738" i="6"/>
  <c r="R707" i="6"/>
  <c r="R702" i="6"/>
  <c r="R698" i="6"/>
  <c r="R704" i="6"/>
  <c r="R703" i="6"/>
  <c r="R699" i="6"/>
  <c r="R695" i="6"/>
  <c r="R691" i="6"/>
  <c r="R687" i="6"/>
  <c r="R683" i="6"/>
  <c r="R679" i="6"/>
  <c r="R675" i="6"/>
  <c r="R693" i="6"/>
  <c r="R711" i="6"/>
  <c r="R706" i="6"/>
  <c r="R690" i="6"/>
  <c r="R700" i="6"/>
  <c r="R678" i="6"/>
  <c r="R681" i="6"/>
  <c r="R664" i="6"/>
  <c r="R660" i="6"/>
  <c r="R694" i="6"/>
  <c r="R652" i="6"/>
  <c r="R648" i="6"/>
  <c r="R644" i="6"/>
  <c r="R640" i="6"/>
  <c r="R636" i="6"/>
  <c r="R632" i="6"/>
  <c r="R674" i="6"/>
  <c r="R672" i="6"/>
  <c r="R661" i="6"/>
  <c r="R657" i="6"/>
  <c r="R656" i="6"/>
  <c r="R686" i="6"/>
  <c r="R685" i="6"/>
  <c r="R670" i="6"/>
  <c r="R667" i="6"/>
  <c r="R666" i="6"/>
  <c r="R655" i="6"/>
  <c r="R710" i="6"/>
  <c r="R689" i="6"/>
  <c r="R669" i="6"/>
  <c r="R668" i="6"/>
  <c r="R665" i="6"/>
  <c r="R662" i="6"/>
  <c r="R658" i="6"/>
  <c r="R708" i="6"/>
  <c r="R671" i="6"/>
  <c r="R654" i="6"/>
  <c r="R650" i="6"/>
  <c r="R646" i="6"/>
  <c r="R642" i="6"/>
  <c r="R638" i="6"/>
  <c r="R634" i="6"/>
  <c r="R630" i="6"/>
  <c r="R626" i="6"/>
  <c r="R622" i="6"/>
  <c r="R663" i="6"/>
  <c r="R623" i="6"/>
  <c r="R620" i="6"/>
  <c r="R616" i="6"/>
  <c r="R612" i="6"/>
  <c r="R608" i="6"/>
  <c r="R604" i="6"/>
  <c r="R677" i="6"/>
  <c r="R651" i="6"/>
  <c r="R647" i="6"/>
  <c r="R643" i="6"/>
  <c r="R639" i="6"/>
  <c r="R635" i="6"/>
  <c r="R628" i="6"/>
  <c r="R624" i="6"/>
  <c r="R621" i="6"/>
  <c r="R682" i="6"/>
  <c r="R653" i="6"/>
  <c r="R649" i="6"/>
  <c r="R645" i="6"/>
  <c r="R641" i="6"/>
  <c r="R637" i="6"/>
  <c r="R633" i="6"/>
  <c r="R631" i="6"/>
  <c r="R627" i="6"/>
  <c r="R619" i="6"/>
  <c r="R615" i="6"/>
  <c r="R611" i="6"/>
  <c r="R607" i="6"/>
  <c r="R603" i="6"/>
  <c r="R599" i="6"/>
  <c r="R595" i="6"/>
  <c r="R673" i="6"/>
  <c r="R659" i="6"/>
  <c r="R614" i="6"/>
  <c r="R613" i="6"/>
  <c r="R591" i="6"/>
  <c r="R587" i="6"/>
  <c r="R583" i="6"/>
  <c r="R610" i="6"/>
  <c r="R609" i="6"/>
  <c r="R598" i="6"/>
  <c r="R594" i="6"/>
  <c r="R579" i="6"/>
  <c r="R575" i="6"/>
  <c r="R571" i="6"/>
  <c r="R567" i="6"/>
  <c r="R563" i="6"/>
  <c r="R559" i="6"/>
  <c r="R555" i="6"/>
  <c r="R551" i="6"/>
  <c r="R606" i="6"/>
  <c r="R605" i="6"/>
  <c r="R601" i="6"/>
  <c r="R597" i="6"/>
  <c r="R596" i="6"/>
  <c r="R593" i="6"/>
  <c r="R592" i="6"/>
  <c r="R588" i="6"/>
  <c r="R584" i="6"/>
  <c r="R578" i="6"/>
  <c r="R574" i="6"/>
  <c r="R570" i="6"/>
  <c r="R566" i="6"/>
  <c r="R562" i="6"/>
  <c r="R558" i="6"/>
  <c r="R589" i="6"/>
  <c r="R582" i="6"/>
  <c r="R600" i="6"/>
  <c r="R581" i="6"/>
  <c r="R577" i="6"/>
  <c r="R573" i="6"/>
  <c r="R569" i="6"/>
  <c r="R565" i="6"/>
  <c r="R561" i="6"/>
  <c r="R557" i="6"/>
  <c r="R553" i="6"/>
  <c r="R549" i="6"/>
  <c r="R590" i="6"/>
  <c r="R560" i="6"/>
  <c r="R552" i="6"/>
  <c r="R547" i="6"/>
  <c r="R543" i="6"/>
  <c r="R539" i="6"/>
  <c r="R535" i="6"/>
  <c r="R531" i="6"/>
  <c r="R527" i="6"/>
  <c r="R523" i="6"/>
  <c r="R519" i="6"/>
  <c r="R602" i="6"/>
  <c r="R585" i="6"/>
  <c r="R556" i="6"/>
  <c r="R546" i="6"/>
  <c r="R542" i="6"/>
  <c r="R538" i="6"/>
  <c r="R534" i="6"/>
  <c r="R530" i="6"/>
  <c r="R526" i="6"/>
  <c r="R522" i="6"/>
  <c r="R518" i="6"/>
  <c r="R514" i="6"/>
  <c r="R629" i="6"/>
  <c r="R625" i="6"/>
  <c r="R586" i="6"/>
  <c r="R554" i="6"/>
  <c r="R550" i="6"/>
  <c r="R545" i="6"/>
  <c r="R541" i="6"/>
  <c r="R537" i="6"/>
  <c r="R533" i="6"/>
  <c r="R529" i="6"/>
  <c r="R525" i="6"/>
  <c r="R521" i="6"/>
  <c r="R580" i="6"/>
  <c r="R576" i="6"/>
  <c r="R617" i="6"/>
  <c r="R572" i="6"/>
  <c r="R568" i="6"/>
  <c r="R564" i="6"/>
  <c r="R618" i="6"/>
  <c r="R548" i="6"/>
  <c r="R540" i="6"/>
  <c r="R510" i="6"/>
  <c r="R502" i="6"/>
  <c r="R498" i="6"/>
  <c r="R494" i="6"/>
  <c r="R490" i="6"/>
  <c r="R486" i="6"/>
  <c r="R482" i="6"/>
  <c r="R478" i="6"/>
  <c r="R474" i="6"/>
  <c r="R470" i="6"/>
  <c r="R536" i="6"/>
  <c r="R515" i="6"/>
  <c r="R513" i="6"/>
  <c r="R506" i="6"/>
  <c r="R532" i="6"/>
  <c r="R511" i="6"/>
  <c r="R505" i="6"/>
  <c r="R501" i="6"/>
  <c r="R497" i="6"/>
  <c r="R493" i="6"/>
  <c r="R489" i="6"/>
  <c r="R485" i="6"/>
  <c r="R481" i="6"/>
  <c r="R477" i="6"/>
  <c r="R473" i="6"/>
  <c r="R528" i="6"/>
  <c r="R520" i="6"/>
  <c r="R524" i="6"/>
  <c r="R516" i="6"/>
  <c r="R512" i="6"/>
  <c r="R508" i="6"/>
  <c r="R507" i="6"/>
  <c r="R504" i="6"/>
  <c r="R500" i="6"/>
  <c r="R496" i="6"/>
  <c r="R492" i="6"/>
  <c r="R488" i="6"/>
  <c r="R484" i="6"/>
  <c r="R480" i="6"/>
  <c r="R476" i="6"/>
  <c r="R472" i="6"/>
  <c r="R468" i="6"/>
  <c r="R517" i="6"/>
  <c r="R509" i="6"/>
  <c r="R503" i="6"/>
  <c r="R499" i="6"/>
  <c r="R495" i="6"/>
  <c r="R491" i="6"/>
  <c r="R487" i="6"/>
  <c r="R483" i="6"/>
  <c r="R479" i="6"/>
  <c r="R475" i="6"/>
  <c r="R471" i="6"/>
  <c r="R467" i="6"/>
  <c r="R463" i="6"/>
  <c r="R459" i="6"/>
  <c r="R455" i="6"/>
  <c r="R451" i="6"/>
  <c r="R469" i="6"/>
  <c r="R544" i="6"/>
  <c r="R461" i="6"/>
  <c r="R457" i="6"/>
  <c r="R453" i="6"/>
  <c r="R447" i="6"/>
  <c r="R443" i="6"/>
  <c r="R439" i="6"/>
  <c r="R435" i="6"/>
  <c r="R466" i="6"/>
  <c r="R462" i="6"/>
  <c r="R458" i="6"/>
  <c r="R454" i="6"/>
  <c r="R450" i="6"/>
  <c r="R446" i="6"/>
  <c r="R442" i="6"/>
  <c r="R438" i="6"/>
  <c r="R434" i="6"/>
  <c r="R465" i="6"/>
  <c r="R449" i="6"/>
  <c r="R445" i="6"/>
  <c r="R441" i="6"/>
  <c r="R437" i="6"/>
  <c r="R433" i="6"/>
  <c r="R429" i="6"/>
  <c r="R425" i="6"/>
  <c r="R421" i="6"/>
  <c r="R417" i="6"/>
  <c r="R413" i="6"/>
  <c r="R409" i="6"/>
  <c r="R405" i="6"/>
  <c r="R401" i="6"/>
  <c r="R397" i="6"/>
  <c r="R464" i="6"/>
  <c r="R460" i="6"/>
  <c r="R456" i="6"/>
  <c r="R452" i="6"/>
  <c r="R436" i="6"/>
  <c r="R432" i="6"/>
  <c r="R428" i="6"/>
  <c r="R424" i="6"/>
  <c r="R420" i="6"/>
  <c r="R416" i="6"/>
  <c r="R448" i="6"/>
  <c r="R430" i="6"/>
  <c r="R426" i="6"/>
  <c r="R422" i="6"/>
  <c r="R418" i="6"/>
  <c r="R410" i="6"/>
  <c r="R406" i="6"/>
  <c r="R402" i="6"/>
  <c r="R398" i="6"/>
  <c r="R415" i="6"/>
  <c r="R411" i="6"/>
  <c r="R407" i="6"/>
  <c r="R403" i="6"/>
  <c r="R399" i="6"/>
  <c r="R392" i="6"/>
  <c r="R388" i="6"/>
  <c r="R384" i="6"/>
  <c r="R380" i="6"/>
  <c r="R444" i="6"/>
  <c r="R412" i="6"/>
  <c r="R408" i="6"/>
  <c r="R404" i="6"/>
  <c r="R400" i="6"/>
  <c r="R396" i="6"/>
  <c r="R440" i="6"/>
  <c r="R431" i="6"/>
  <c r="R427" i="6"/>
  <c r="R423" i="6"/>
  <c r="R419" i="6"/>
  <c r="R394" i="6"/>
  <c r="R390" i="6"/>
  <c r="R414" i="6"/>
  <c r="R373" i="6"/>
  <c r="R369" i="6"/>
  <c r="R365" i="6"/>
  <c r="R361" i="6"/>
  <c r="R357" i="6"/>
  <c r="R353" i="6"/>
  <c r="R349" i="6"/>
  <c r="R345" i="6"/>
  <c r="R341" i="6"/>
  <c r="R337" i="6"/>
  <c r="R333" i="6"/>
  <c r="R329" i="6"/>
  <c r="R325" i="6"/>
  <c r="R321" i="6"/>
  <c r="R317" i="6"/>
  <c r="R313" i="6"/>
  <c r="R309" i="6"/>
  <c r="R305" i="6"/>
  <c r="R393" i="6"/>
  <c r="R387" i="6"/>
  <c r="R383" i="6"/>
  <c r="R377" i="6"/>
  <c r="R376" i="6"/>
  <c r="R372" i="6"/>
  <c r="R368" i="6"/>
  <c r="R364" i="6"/>
  <c r="R360" i="6"/>
  <c r="R356" i="6"/>
  <c r="R352" i="6"/>
  <c r="R348" i="6"/>
  <c r="R344" i="6"/>
  <c r="R340" i="6"/>
  <c r="R336" i="6"/>
  <c r="R332" i="6"/>
  <c r="R328" i="6"/>
  <c r="R324" i="6"/>
  <c r="R320" i="6"/>
  <c r="R316" i="6"/>
  <c r="R312" i="6"/>
  <c r="R308" i="6"/>
  <c r="R304" i="6"/>
  <c r="R300" i="6"/>
  <c r="R296" i="6"/>
  <c r="R389" i="6"/>
  <c r="R386" i="6"/>
  <c r="R385" i="6"/>
  <c r="R382" i="6"/>
  <c r="R381" i="6"/>
  <c r="R379" i="6"/>
  <c r="R391" i="6"/>
  <c r="R375" i="6"/>
  <c r="R371" i="6"/>
  <c r="R367" i="6"/>
  <c r="R363" i="6"/>
  <c r="R359" i="6"/>
  <c r="R355" i="6"/>
  <c r="R351" i="6"/>
  <c r="R347" i="6"/>
  <c r="R343" i="6"/>
  <c r="R339" i="6"/>
  <c r="R335" i="6"/>
  <c r="R331" i="6"/>
  <c r="R327" i="6"/>
  <c r="R323" i="6"/>
  <c r="R319" i="6"/>
  <c r="R315" i="6"/>
  <c r="R311" i="6"/>
  <c r="R307" i="6"/>
  <c r="R303" i="6"/>
  <c r="R299" i="6"/>
  <c r="R295" i="6"/>
  <c r="R291" i="6"/>
  <c r="R287" i="6"/>
  <c r="R283" i="6"/>
  <c r="R279" i="6"/>
  <c r="R395" i="6"/>
  <c r="R374" i="6"/>
  <c r="R358" i="6"/>
  <c r="R342" i="6"/>
  <c r="R326" i="6"/>
  <c r="R310" i="6"/>
  <c r="R277" i="6"/>
  <c r="R273" i="6"/>
  <c r="R269" i="6"/>
  <c r="R265" i="6"/>
  <c r="R261" i="6"/>
  <c r="R257" i="6"/>
  <c r="R253" i="6"/>
  <c r="R249" i="6"/>
  <c r="R245" i="6"/>
  <c r="R241" i="6"/>
  <c r="R237" i="6"/>
  <c r="R233" i="6"/>
  <c r="R229" i="6"/>
  <c r="R225" i="6"/>
  <c r="R221" i="6"/>
  <c r="R217" i="6"/>
  <c r="R213" i="6"/>
  <c r="R209" i="6"/>
  <c r="R370" i="6"/>
  <c r="R354" i="6"/>
  <c r="R338" i="6"/>
  <c r="R322" i="6"/>
  <c r="R306" i="6"/>
  <c r="R276" i="6"/>
  <c r="R272" i="6"/>
  <c r="R268" i="6"/>
  <c r="R264" i="6"/>
  <c r="R260" i="6"/>
  <c r="R256" i="6"/>
  <c r="R252" i="6"/>
  <c r="R248" i="6"/>
  <c r="R244" i="6"/>
  <c r="R240" i="6"/>
  <c r="R236" i="6"/>
  <c r="R232" i="6"/>
  <c r="R228" i="6"/>
  <c r="R224" i="6"/>
  <c r="R220" i="6"/>
  <c r="R216" i="6"/>
  <c r="R284" i="6"/>
  <c r="R280" i="6"/>
  <c r="R366" i="6"/>
  <c r="R350" i="6"/>
  <c r="R334" i="6"/>
  <c r="R318" i="6"/>
  <c r="R285" i="6"/>
  <c r="R281" i="6"/>
  <c r="R275" i="6"/>
  <c r="R271" i="6"/>
  <c r="R267" i="6"/>
  <c r="R263" i="6"/>
  <c r="R259" i="6"/>
  <c r="R255" i="6"/>
  <c r="R251" i="6"/>
  <c r="R247" i="6"/>
  <c r="R243" i="6"/>
  <c r="R239" i="6"/>
  <c r="R235" i="6"/>
  <c r="R231" i="6"/>
  <c r="R227" i="6"/>
  <c r="R223" i="6"/>
  <c r="R301" i="6"/>
  <c r="R297" i="6"/>
  <c r="R290" i="6"/>
  <c r="R286" i="6"/>
  <c r="R282" i="6"/>
  <c r="R378" i="6"/>
  <c r="R362" i="6"/>
  <c r="R346" i="6"/>
  <c r="R330" i="6"/>
  <c r="R314" i="6"/>
  <c r="R293" i="6"/>
  <c r="R292" i="6"/>
  <c r="R289" i="6"/>
  <c r="R288" i="6"/>
  <c r="R274" i="6"/>
  <c r="R270" i="6"/>
  <c r="R266" i="6"/>
  <c r="R262" i="6"/>
  <c r="R258" i="6"/>
  <c r="R254" i="6"/>
  <c r="R250" i="6"/>
  <c r="R246" i="6"/>
  <c r="R242" i="6"/>
  <c r="R238" i="6"/>
  <c r="R234" i="6"/>
  <c r="R230" i="6"/>
  <c r="R226" i="6"/>
  <c r="R222" i="6"/>
  <c r="R218" i="6"/>
  <c r="R214" i="6"/>
  <c r="R210" i="6"/>
  <c r="R206" i="6"/>
  <c r="R202" i="6"/>
  <c r="R198" i="6"/>
  <c r="R194" i="6"/>
  <c r="R294" i="6"/>
  <c r="R205" i="6"/>
  <c r="R201" i="6"/>
  <c r="R197" i="6"/>
  <c r="R193" i="6"/>
  <c r="R189" i="6"/>
  <c r="R185" i="6"/>
  <c r="R181" i="6"/>
  <c r="R177" i="6"/>
  <c r="R173" i="6"/>
  <c r="R169" i="6"/>
  <c r="R165" i="6"/>
  <c r="R161" i="6"/>
  <c r="R157" i="6"/>
  <c r="R153" i="6"/>
  <c r="R149" i="6"/>
  <c r="R145" i="6"/>
  <c r="R141" i="6"/>
  <c r="R137" i="6"/>
  <c r="R133" i="6"/>
  <c r="R129" i="6"/>
  <c r="R125" i="6"/>
  <c r="R121" i="6"/>
  <c r="R117" i="6"/>
  <c r="R113" i="6"/>
  <c r="R109" i="6"/>
  <c r="R207" i="6"/>
  <c r="R188" i="6"/>
  <c r="R184" i="6"/>
  <c r="R180" i="6"/>
  <c r="R176" i="6"/>
  <c r="R172" i="6"/>
  <c r="R168" i="6"/>
  <c r="R164" i="6"/>
  <c r="R160" i="6"/>
  <c r="R156" i="6"/>
  <c r="R152" i="6"/>
  <c r="R148" i="6"/>
  <c r="R144" i="6"/>
  <c r="R140" i="6"/>
  <c r="R136" i="6"/>
  <c r="R132" i="6"/>
  <c r="R128" i="6"/>
  <c r="R124" i="6"/>
  <c r="R120" i="6"/>
  <c r="R116" i="6"/>
  <c r="R112" i="6"/>
  <c r="R108" i="6"/>
  <c r="R212" i="6"/>
  <c r="R208" i="6"/>
  <c r="R203" i="6"/>
  <c r="R199" i="6"/>
  <c r="R195" i="6"/>
  <c r="R191" i="6"/>
  <c r="R187" i="6"/>
  <c r="R183" i="6"/>
  <c r="R179" i="6"/>
  <c r="R175" i="6"/>
  <c r="R171" i="6"/>
  <c r="R167" i="6"/>
  <c r="R163" i="6"/>
  <c r="R159" i="6"/>
  <c r="R155" i="6"/>
  <c r="R151" i="6"/>
  <c r="R147" i="6"/>
  <c r="R143" i="6"/>
  <c r="R139" i="6"/>
  <c r="R135" i="6"/>
  <c r="R131" i="6"/>
  <c r="R127" i="6"/>
  <c r="R123" i="6"/>
  <c r="R302" i="6"/>
  <c r="R278" i="6"/>
  <c r="R219" i="6"/>
  <c r="R215" i="6"/>
  <c r="R211" i="6"/>
  <c r="R298" i="6"/>
  <c r="R190" i="6"/>
  <c r="R186" i="6"/>
  <c r="R182" i="6"/>
  <c r="R178" i="6"/>
  <c r="R174" i="6"/>
  <c r="R170" i="6"/>
  <c r="R166" i="6"/>
  <c r="R162" i="6"/>
  <c r="R158" i="6"/>
  <c r="R154" i="6"/>
  <c r="R150" i="6"/>
  <c r="R146" i="6"/>
  <c r="R142" i="6"/>
  <c r="R138" i="6"/>
  <c r="R134" i="6"/>
  <c r="R130" i="6"/>
  <c r="R126" i="6"/>
  <c r="R122" i="6"/>
  <c r="R118" i="6"/>
  <c r="R114" i="6"/>
  <c r="R110" i="6"/>
  <c r="R106" i="6"/>
  <c r="R102" i="6"/>
  <c r="R98" i="6"/>
  <c r="R94" i="6"/>
  <c r="R90" i="6"/>
  <c r="R86" i="6"/>
  <c r="R196" i="6"/>
  <c r="R107" i="6"/>
  <c r="R103" i="6"/>
  <c r="R99" i="6"/>
  <c r="R95" i="6"/>
  <c r="R91" i="6"/>
  <c r="R87" i="6"/>
  <c r="R82" i="6"/>
  <c r="R78" i="6"/>
  <c r="R74" i="6"/>
  <c r="R70" i="6"/>
  <c r="R66" i="6"/>
  <c r="R119" i="6"/>
  <c r="R204" i="6"/>
  <c r="R115" i="6"/>
  <c r="R111" i="6"/>
  <c r="R105" i="6"/>
  <c r="R104" i="6"/>
  <c r="R101" i="6"/>
  <c r="R100" i="6"/>
  <c r="R97" i="6"/>
  <c r="R96" i="6"/>
  <c r="R93" i="6"/>
  <c r="R92" i="6"/>
  <c r="R89" i="6"/>
  <c r="R88" i="6"/>
  <c r="R85" i="6"/>
  <c r="R81" i="6"/>
  <c r="R77" i="6"/>
  <c r="R73" i="6"/>
  <c r="R69" i="6"/>
  <c r="R65" i="6"/>
  <c r="R61" i="6"/>
  <c r="R57" i="6"/>
  <c r="R53" i="6"/>
  <c r="R49" i="6"/>
  <c r="R45" i="6"/>
  <c r="R41" i="6"/>
  <c r="R37" i="6"/>
  <c r="R33" i="6"/>
  <c r="R192" i="6"/>
  <c r="R200" i="6"/>
  <c r="R83" i="6"/>
  <c r="R79" i="6"/>
  <c r="R75" i="6"/>
  <c r="R71" i="6"/>
  <c r="R67" i="6"/>
  <c r="R63" i="6"/>
  <c r="R80" i="6"/>
  <c r="R64" i="6"/>
  <c r="R13" i="6"/>
  <c r="R9" i="6"/>
  <c r="R47" i="6"/>
  <c r="R43" i="6"/>
  <c r="R39" i="6"/>
  <c r="R35" i="6"/>
  <c r="R31" i="6"/>
  <c r="R28" i="6"/>
  <c r="R24" i="6"/>
  <c r="R20" i="6"/>
  <c r="R16" i="6"/>
  <c r="R12" i="6"/>
  <c r="R8" i="6"/>
  <c r="R46" i="6"/>
  <c r="R38" i="6"/>
  <c r="R76" i="6"/>
  <c r="R59" i="6"/>
  <c r="R56" i="6"/>
  <c r="R52" i="6"/>
  <c r="R60" i="6"/>
  <c r="R42" i="6"/>
  <c r="R30" i="6"/>
  <c r="R29" i="6"/>
  <c r="R55" i="6"/>
  <c r="R54" i="6"/>
  <c r="R51" i="6"/>
  <c r="R50" i="6"/>
  <c r="R48" i="6"/>
  <c r="R44" i="6"/>
  <c r="R40" i="6"/>
  <c r="R36" i="6"/>
  <c r="R32" i="6"/>
  <c r="R27" i="6"/>
  <c r="R23" i="6"/>
  <c r="R19" i="6"/>
  <c r="R15" i="6"/>
  <c r="R11" i="6"/>
  <c r="R7" i="6"/>
  <c r="R21" i="6"/>
  <c r="R17" i="6"/>
  <c r="R72" i="6"/>
  <c r="S6" i="6"/>
  <c r="R25" i="6"/>
  <c r="R68" i="6"/>
  <c r="R62" i="6"/>
  <c r="R58" i="6"/>
  <c r="R26" i="6"/>
  <c r="R22" i="6"/>
  <c r="R18" i="6"/>
  <c r="R14" i="6"/>
  <c r="R10" i="6"/>
  <c r="R34" i="6"/>
  <c r="R84" i="6"/>
  <c r="Q900" i="6"/>
  <c r="X28" i="4"/>
  <c r="X23" i="4"/>
  <c r="X19" i="4"/>
  <c r="X29" i="4"/>
  <c r="X25" i="4"/>
  <c r="X20" i="4"/>
  <c r="X30" i="4"/>
  <c r="X15" i="4"/>
  <c r="X11" i="4"/>
  <c r="X17" i="4"/>
  <c r="X13" i="4"/>
  <c r="X27" i="4"/>
  <c r="X18" i="4"/>
  <c r="X9" i="4"/>
  <c r="Y6" i="4"/>
  <c r="X10" i="4"/>
  <c r="X14" i="4"/>
  <c r="X21" i="4"/>
  <c r="X8" i="4"/>
  <c r="X12" i="4"/>
  <c r="X7" i="4"/>
  <c r="X22" i="4"/>
  <c r="X16" i="4"/>
  <c r="X26" i="4"/>
  <c r="T22" i="4"/>
  <c r="R21" i="4"/>
  <c r="R17" i="4"/>
  <c r="S17" i="4" s="1"/>
  <c r="T17" i="4" s="1"/>
  <c r="R15" i="4"/>
  <c r="S15" i="4" s="1"/>
  <c r="W31" i="4"/>
  <c r="R29" i="4"/>
  <c r="S29" i="4" s="1"/>
  <c r="T29" i="4" s="1"/>
  <c r="R20" i="4"/>
  <c r="S20" i="4" s="1"/>
  <c r="R25" i="4"/>
  <c r="S25" i="4" s="1"/>
  <c r="R19" i="4"/>
  <c r="S19" i="4" s="1"/>
  <c r="T19" i="4" s="1"/>
  <c r="R13" i="4"/>
  <c r="S18" i="4"/>
  <c r="T18" i="4" s="1"/>
  <c r="R11" i="4"/>
  <c r="S11" i="4" s="1"/>
  <c r="T11" i="4" s="1"/>
  <c r="R23" i="4"/>
  <c r="S23" i="4" s="1"/>
  <c r="R28" i="4"/>
  <c r="S28" i="4" s="1"/>
  <c r="R51" i="3"/>
  <c r="R24" i="3"/>
  <c r="U53" i="3"/>
  <c r="R28" i="3"/>
  <c r="S28" i="3" s="1"/>
  <c r="T28" i="3" s="1"/>
  <c r="S41" i="3"/>
  <c r="T41" i="3" s="1"/>
  <c r="R46" i="3"/>
  <c r="S46" i="3" s="1"/>
  <c r="T46" i="3" s="1"/>
  <c r="R11" i="3"/>
  <c r="S11" i="3" s="1"/>
  <c r="X44" i="3"/>
  <c r="X50" i="3"/>
  <c r="X45" i="3"/>
  <c r="X51" i="3"/>
  <c r="X46" i="3"/>
  <c r="X42" i="3"/>
  <c r="X47" i="3"/>
  <c r="X40" i="3"/>
  <c r="X34" i="3"/>
  <c r="X35" i="3"/>
  <c r="X30" i="3"/>
  <c r="X43" i="3"/>
  <c r="X41" i="3"/>
  <c r="X36" i="3"/>
  <c r="X31" i="3"/>
  <c r="X52" i="3"/>
  <c r="X38" i="3"/>
  <c r="X27" i="3"/>
  <c r="X23" i="3"/>
  <c r="X28" i="3"/>
  <c r="X24" i="3"/>
  <c r="X21" i="3"/>
  <c r="X16" i="3"/>
  <c r="X32" i="3"/>
  <c r="X17" i="3"/>
  <c r="X14" i="3"/>
  <c r="X18" i="3"/>
  <c r="X26" i="3"/>
  <c r="X13" i="3"/>
  <c r="X9" i="3"/>
  <c r="Y6" i="3"/>
  <c r="X25" i="3"/>
  <c r="X19" i="3"/>
  <c r="X15" i="3"/>
  <c r="X10" i="3"/>
  <c r="X11" i="3"/>
  <c r="X7" i="3"/>
  <c r="X12" i="3"/>
  <c r="X8" i="3"/>
  <c r="X29" i="3"/>
  <c r="R31" i="3"/>
  <c r="S31" i="3" s="1"/>
  <c r="R30" i="3"/>
  <c r="S30" i="3" s="1"/>
  <c r="R27" i="3"/>
  <c r="S27" i="3" s="1"/>
  <c r="R10" i="3"/>
  <c r="S43" i="3"/>
  <c r="T43" i="3" s="1"/>
  <c r="W53" i="3"/>
  <c r="T35" i="3"/>
  <c r="R44" i="3"/>
  <c r="R36" i="3"/>
  <c r="S36" i="3" s="1"/>
  <c r="R23" i="3"/>
  <c r="S23" i="3" s="1"/>
  <c r="S21" i="3"/>
  <c r="T21" i="3" s="1"/>
  <c r="R42" i="3"/>
  <c r="S42" i="3" s="1"/>
  <c r="T42" i="3" s="1"/>
  <c r="R14" i="3"/>
  <c r="S14" i="3" s="1"/>
  <c r="T14" i="3" s="1"/>
  <c r="R25" i="3"/>
  <c r="S25" i="3" s="1"/>
  <c r="R29" i="3"/>
  <c r="Q53" i="3"/>
  <c r="R7" i="3"/>
  <c r="S7" i="3" s="1"/>
  <c r="T7" i="3" s="1"/>
  <c r="R40" i="3"/>
  <c r="S40" i="3" s="1"/>
  <c r="T40" i="3" s="1"/>
  <c r="R17" i="3"/>
  <c r="S17" i="3" s="1"/>
  <c r="R18" i="3"/>
  <c r="R78" i="2"/>
  <c r="S78" i="2" s="1"/>
  <c r="T78" i="2" s="1"/>
  <c r="R165" i="2"/>
  <c r="S165" i="2" s="1"/>
  <c r="T165" i="2" s="1"/>
  <c r="W143" i="2"/>
  <c r="V143" i="2"/>
  <c r="W38" i="2"/>
  <c r="V38" i="2"/>
  <c r="W42" i="2"/>
  <c r="V42" i="2"/>
  <c r="V176" i="2"/>
  <c r="W176" i="2"/>
  <c r="T153" i="2"/>
  <c r="R12" i="2"/>
  <c r="S12" i="2" s="1"/>
  <c r="S98" i="2"/>
  <c r="T98" i="2" s="1"/>
  <c r="S40" i="2"/>
  <c r="T40" i="2" s="1"/>
  <c r="R58" i="2"/>
  <c r="S58" i="2" s="1"/>
  <c r="T58" i="2" s="1"/>
  <c r="S170" i="2"/>
  <c r="T170" i="2" s="1"/>
  <c r="S37" i="2"/>
  <c r="T37" i="2" s="1"/>
  <c r="T158" i="2"/>
  <c r="R126" i="2"/>
  <c r="S126" i="2" s="1"/>
  <c r="T126" i="2" s="1"/>
  <c r="R117" i="2"/>
  <c r="S199" i="2"/>
  <c r="T199" i="2" s="1"/>
  <c r="R7" i="2"/>
  <c r="S210" i="2"/>
  <c r="T210" i="2" s="1"/>
  <c r="W26" i="2"/>
  <c r="V26" i="2"/>
  <c r="T79" i="2"/>
  <c r="V74" i="2"/>
  <c r="W74" i="2"/>
  <c r="R180" i="2"/>
  <c r="S180" i="2" s="1"/>
  <c r="T59" i="2"/>
  <c r="S118" i="2"/>
  <c r="T118" i="2" s="1"/>
  <c r="S85" i="2"/>
  <c r="T85" i="2" s="1"/>
  <c r="S209" i="2"/>
  <c r="T209" i="2" s="1"/>
  <c r="Y203" i="2"/>
  <c r="Y216" i="2"/>
  <c r="Y212" i="2"/>
  <c r="Y207" i="2"/>
  <c r="Y213" i="2"/>
  <c r="Y209" i="2"/>
  <c r="Y215" i="2"/>
  <c r="Y206" i="2"/>
  <c r="Y200" i="2"/>
  <c r="Y196" i="2"/>
  <c r="Y192" i="2"/>
  <c r="Y188" i="2"/>
  <c r="Y184" i="2"/>
  <c r="Y210" i="2"/>
  <c r="Y201" i="2"/>
  <c r="Y197" i="2"/>
  <c r="Y193" i="2"/>
  <c r="Y189" i="2"/>
  <c r="Y205" i="2"/>
  <c r="Y190" i="2"/>
  <c r="Y185" i="2"/>
  <c r="Y183" i="2"/>
  <c r="Y179" i="2"/>
  <c r="Y175" i="2"/>
  <c r="Y171" i="2"/>
  <c r="Y199" i="2"/>
  <c r="Y187" i="2"/>
  <c r="Y202" i="2"/>
  <c r="Y180" i="2"/>
  <c r="Y176" i="2"/>
  <c r="Y172" i="2"/>
  <c r="Y191" i="2"/>
  <c r="Y214" i="2"/>
  <c r="Y194" i="2"/>
  <c r="Y182" i="2"/>
  <c r="Y181" i="2"/>
  <c r="Y195" i="2"/>
  <c r="Y178" i="2"/>
  <c r="Y174" i="2"/>
  <c r="Y177" i="2"/>
  <c r="Y168" i="2"/>
  <c r="Y164" i="2"/>
  <c r="Y211" i="2"/>
  <c r="Y198" i="2"/>
  <c r="Y186" i="2"/>
  <c r="Y169" i="2"/>
  <c r="Y165" i="2"/>
  <c r="Y170" i="2"/>
  <c r="Y166" i="2"/>
  <c r="Y173" i="2"/>
  <c r="Y158" i="2"/>
  <c r="Y157" i="2"/>
  <c r="Y167" i="2"/>
  <c r="Y155" i="2"/>
  <c r="Y151" i="2"/>
  <c r="Y156" i="2"/>
  <c r="Y154" i="2"/>
  <c r="Y152" i="2"/>
  <c r="Y150" i="2"/>
  <c r="Y148" i="2"/>
  <c r="Y146" i="2"/>
  <c r="Y141" i="2"/>
  <c r="Y137" i="2"/>
  <c r="Y133" i="2"/>
  <c r="Y129" i="2"/>
  <c r="Y163" i="2"/>
  <c r="Y162" i="2"/>
  <c r="Y159" i="2"/>
  <c r="Y145" i="2"/>
  <c r="Y144" i="2"/>
  <c r="Y138" i="2"/>
  <c r="Y134" i="2"/>
  <c r="Y130" i="2"/>
  <c r="Y126" i="2"/>
  <c r="Y140" i="2"/>
  <c r="Y136" i="2"/>
  <c r="Y132" i="2"/>
  <c r="Y147" i="2"/>
  <c r="Y153" i="2"/>
  <c r="Y143" i="2"/>
  <c r="Y135" i="2"/>
  <c r="Y139" i="2"/>
  <c r="Y121" i="2"/>
  <c r="Y131" i="2"/>
  <c r="Y128" i="2"/>
  <c r="Y122" i="2"/>
  <c r="Y117" i="2"/>
  <c r="Y113" i="2"/>
  <c r="Y149" i="2"/>
  <c r="Y142" i="2"/>
  <c r="Y119" i="2"/>
  <c r="Y112" i="2"/>
  <c r="Y107" i="2"/>
  <c r="Y102" i="2"/>
  <c r="Y97" i="2"/>
  <c r="Y115" i="2"/>
  <c r="Y118" i="2"/>
  <c r="Y110" i="2"/>
  <c r="Y108" i="2"/>
  <c r="Y103" i="2"/>
  <c r="Y98" i="2"/>
  <c r="Y127" i="2"/>
  <c r="Y114" i="2"/>
  <c r="Y124" i="2"/>
  <c r="Y104" i="2"/>
  <c r="Y99" i="2"/>
  <c r="Y95" i="2"/>
  <c r="Y90" i="2"/>
  <c r="Y86" i="2"/>
  <c r="Y120" i="2"/>
  <c r="Y109" i="2"/>
  <c r="Y94" i="2"/>
  <c r="Y91" i="2"/>
  <c r="Y89" i="2"/>
  <c r="Y87" i="2"/>
  <c r="Y85" i="2"/>
  <c r="Y83" i="2"/>
  <c r="Y73" i="2"/>
  <c r="Y80" i="2"/>
  <c r="Y79" i="2"/>
  <c r="Y74" i="2"/>
  <c r="Y69" i="2"/>
  <c r="Y64" i="2"/>
  <c r="Y125" i="2"/>
  <c r="Y116" i="2"/>
  <c r="Y100" i="2"/>
  <c r="Y46" i="2"/>
  <c r="Y42" i="2"/>
  <c r="Y82" i="2"/>
  <c r="Y78" i="2"/>
  <c r="Y77" i="2"/>
  <c r="Y70" i="2"/>
  <c r="Y65" i="2"/>
  <c r="Y61" i="2"/>
  <c r="Y57" i="2"/>
  <c r="Y53" i="2"/>
  <c r="Y123" i="2"/>
  <c r="Y105" i="2"/>
  <c r="Y44" i="2"/>
  <c r="Y40" i="2"/>
  <c r="Y55" i="2"/>
  <c r="Y51" i="2"/>
  <c r="Y50" i="2"/>
  <c r="Y49" i="2"/>
  <c r="Y88" i="2"/>
  <c r="Y81" i="2"/>
  <c r="Y66" i="2"/>
  <c r="Y59" i="2"/>
  <c r="Y45" i="2"/>
  <c r="Y35" i="2"/>
  <c r="Y31" i="2"/>
  <c r="Y27" i="2"/>
  <c r="Y23" i="2"/>
  <c r="Y19" i="2"/>
  <c r="Y15" i="2"/>
  <c r="Y11" i="2"/>
  <c r="Y68" i="2"/>
  <c r="Y48" i="2"/>
  <c r="Y47" i="2"/>
  <c r="Y43" i="2"/>
  <c r="Y84" i="2"/>
  <c r="Y76" i="2"/>
  <c r="Y41" i="2"/>
  <c r="Y36" i="2"/>
  <c r="Y32" i="2"/>
  <c r="Y28" i="2"/>
  <c r="Y24" i="2"/>
  <c r="Y20" i="2"/>
  <c r="Y16" i="2"/>
  <c r="Y54" i="2"/>
  <c r="Y39" i="2"/>
  <c r="Y75" i="2"/>
  <c r="Y60" i="2"/>
  <c r="Y30" i="2"/>
  <c r="Y21" i="2"/>
  <c r="Y12" i="2"/>
  <c r="Z6" i="2"/>
  <c r="Z208" i="2" s="1"/>
  <c r="Y17" i="2"/>
  <c r="Y62" i="2"/>
  <c r="Y37" i="2"/>
  <c r="Y25" i="2"/>
  <c r="Y10" i="2"/>
  <c r="Y93" i="2"/>
  <c r="Y34" i="2"/>
  <c r="Y29" i="2"/>
  <c r="Y7" i="2"/>
  <c r="Y52" i="2"/>
  <c r="Y33" i="2"/>
  <c r="Y56" i="2"/>
  <c r="Y22" i="2"/>
  <c r="Y63" i="2"/>
  <c r="Y38" i="2"/>
  <c r="Y18" i="2"/>
  <c r="Y13" i="2"/>
  <c r="Y8" i="2"/>
  <c r="Y58" i="2"/>
  <c r="Y71" i="2"/>
  <c r="Y26" i="2"/>
  <c r="Y9" i="2"/>
  <c r="X22" i="2"/>
  <c r="R167" i="2"/>
  <c r="S167" i="2" s="1"/>
  <c r="T167" i="2" s="1"/>
  <c r="R216" i="2"/>
  <c r="S216" i="2" s="1"/>
  <c r="S71" i="2"/>
  <c r="T71" i="2" s="1"/>
  <c r="T203" i="2"/>
  <c r="S179" i="2"/>
  <c r="T179" i="2" s="1"/>
  <c r="R99" i="2"/>
  <c r="W30" i="2"/>
  <c r="V30" i="2"/>
  <c r="R200" i="2"/>
  <c r="R20" i="2"/>
  <c r="R143" i="2"/>
  <c r="R42" i="2"/>
  <c r="R164" i="2"/>
  <c r="R176" i="2"/>
  <c r="S176" i="2" s="1"/>
  <c r="T176" i="2" s="1"/>
  <c r="R186" i="2"/>
  <c r="S186" i="2" s="1"/>
  <c r="R26" i="2"/>
  <c r="W125" i="2"/>
  <c r="V125" i="2"/>
  <c r="R50" i="2"/>
  <c r="S50" i="2" s="1"/>
  <c r="T50" i="2" s="1"/>
  <c r="R30" i="2"/>
  <c r="V12" i="2"/>
  <c r="W12" i="2"/>
  <c r="R16" i="2"/>
  <c r="S16" i="2" s="1"/>
  <c r="T16" i="2" s="1"/>
  <c r="S150" i="2"/>
  <c r="T150" i="2" s="1"/>
  <c r="Q14" i="2"/>
  <c r="U14" i="2"/>
  <c r="V14" i="2"/>
  <c r="R139" i="2"/>
  <c r="R52" i="2"/>
  <c r="R24" i="2"/>
  <c r="R74" i="2"/>
  <c r="S74" i="2" s="1"/>
  <c r="V172" i="2"/>
  <c r="W172" i="2"/>
  <c r="S157" i="2"/>
  <c r="T157" i="2" s="1"/>
  <c r="X42" i="2"/>
  <c r="X26" i="2"/>
  <c r="X133" i="2"/>
  <c r="X143" i="2"/>
  <c r="W121" i="2"/>
  <c r="V121" i="2"/>
  <c r="V167" i="2"/>
  <c r="W167" i="2"/>
  <c r="W56" i="2"/>
  <c r="V56" i="2"/>
  <c r="V64" i="2"/>
  <c r="W64" i="2"/>
  <c r="R34" i="2"/>
  <c r="R76" i="2"/>
  <c r="S76" i="2" s="1"/>
  <c r="R206" i="2"/>
  <c r="S206" i="2" s="1"/>
  <c r="T206" i="2" s="1"/>
  <c r="V95" i="2"/>
  <c r="W95" i="2"/>
  <c r="R18" i="2"/>
  <c r="W126" i="2"/>
  <c r="V126" i="2"/>
  <c r="R104" i="2"/>
  <c r="S13" i="2"/>
  <c r="T13" i="2" s="1"/>
  <c r="S49" i="2"/>
  <c r="T49" i="2" s="1"/>
  <c r="W139" i="2"/>
  <c r="V139" i="2"/>
  <c r="R120" i="2"/>
  <c r="S120" i="2" s="1"/>
  <c r="R172" i="2"/>
  <c r="S172" i="2" s="1"/>
  <c r="T172" i="2" s="1"/>
  <c r="W28" i="2"/>
  <c r="V28" i="2"/>
  <c r="X172" i="2"/>
  <c r="X188" i="2"/>
  <c r="R121" i="2"/>
  <c r="R215" i="2"/>
  <c r="R192" i="2"/>
  <c r="S192" i="2" s="1"/>
  <c r="T192" i="2" s="1"/>
  <c r="R90" i="2"/>
  <c r="S90" i="2" s="1"/>
  <c r="R56" i="2"/>
  <c r="S56" i="2" s="1"/>
  <c r="T56" i="2" s="1"/>
  <c r="R147" i="2"/>
  <c r="S147" i="2" s="1"/>
  <c r="T147" i="2" s="1"/>
  <c r="R64" i="2"/>
  <c r="S64" i="2" s="1"/>
  <c r="T64" i="2" s="1"/>
  <c r="R116" i="2"/>
  <c r="V206" i="2"/>
  <c r="W206" i="2"/>
  <c r="R113" i="2"/>
  <c r="R95" i="2"/>
  <c r="S94" i="2"/>
  <c r="T94" i="2" s="1"/>
  <c r="R212" i="2"/>
  <c r="R43" i="2"/>
  <c r="S43" i="2" s="1"/>
  <c r="R36" i="2"/>
  <c r="R191" i="2"/>
  <c r="S191" i="2" s="1"/>
  <c r="T103" i="2"/>
  <c r="R32" i="2"/>
  <c r="S32" i="2" s="1"/>
  <c r="T32" i="2" s="1"/>
  <c r="T138" i="2"/>
  <c r="R28" i="2"/>
  <c r="S28" i="2" s="1"/>
  <c r="X24" i="2"/>
  <c r="X126" i="2"/>
  <c r="X176" i="2"/>
  <c r="S144" i="2"/>
  <c r="T144" i="2" s="1"/>
  <c r="R155" i="2"/>
  <c r="S155" i="2" s="1"/>
  <c r="T155" i="2" s="1"/>
  <c r="S154" i="2"/>
  <c r="T154" i="2" s="1"/>
  <c r="R80" i="2"/>
  <c r="S80" i="2" s="1"/>
  <c r="T80" i="2" s="1"/>
  <c r="V69" i="2"/>
  <c r="W69" i="2"/>
  <c r="V39" i="2"/>
  <c r="W39" i="2"/>
  <c r="V137" i="2"/>
  <c r="W137" i="2"/>
  <c r="R44" i="2"/>
  <c r="S44" i="2" s="1"/>
  <c r="T44" i="2" s="1"/>
  <c r="R184" i="2"/>
  <c r="R48" i="2"/>
  <c r="S48" i="2" s="1"/>
  <c r="T48" i="2" s="1"/>
  <c r="L111" i="2"/>
  <c r="R62" i="2"/>
  <c r="S62" i="2" s="1"/>
  <c r="T21" i="2"/>
  <c r="R133" i="2"/>
  <c r="S133" i="2" s="1"/>
  <c r="T133" i="2" s="1"/>
  <c r="V191" i="2"/>
  <c r="W191" i="2"/>
  <c r="W169" i="2"/>
  <c r="V169" i="2"/>
  <c r="T136" i="2"/>
  <c r="X38" i="2"/>
  <c r="X125" i="2"/>
  <c r="X186" i="2"/>
  <c r="R151" i="2"/>
  <c r="S151" i="2" s="1"/>
  <c r="T151" i="2" s="1"/>
  <c r="R130" i="2"/>
  <c r="S130" i="2" s="1"/>
  <c r="R112" i="2"/>
  <c r="W171" i="2"/>
  <c r="V171" i="2"/>
  <c r="R109" i="2"/>
  <c r="R69" i="2"/>
  <c r="S69" i="2" s="1"/>
  <c r="R39" i="2"/>
  <c r="S39" i="2" s="1"/>
  <c r="R137" i="2"/>
  <c r="R122" i="2"/>
  <c r="W7" i="2"/>
  <c r="S75" i="2"/>
  <c r="T75" i="2" s="1"/>
  <c r="R123" i="2"/>
  <c r="W62" i="2"/>
  <c r="V62" i="2"/>
  <c r="T211" i="2"/>
  <c r="W145" i="2"/>
  <c r="V145" i="2"/>
  <c r="V196" i="2"/>
  <c r="W196" i="2"/>
  <c r="S47" i="2"/>
  <c r="T47" i="2" s="1"/>
  <c r="R22" i="2"/>
  <c r="S152" i="2"/>
  <c r="T152" i="2" s="1"/>
  <c r="R169" i="2"/>
  <c r="S169" i="2" s="1"/>
  <c r="T169" i="2" s="1"/>
  <c r="X169" i="2"/>
  <c r="X200" i="2"/>
  <c r="R82" i="2"/>
  <c r="S82" i="2" s="1"/>
  <c r="W41" i="2"/>
  <c r="V41" i="2"/>
  <c r="W54" i="2"/>
  <c r="V54" i="2"/>
  <c r="R171" i="2"/>
  <c r="S171" i="2" s="1"/>
  <c r="T171" i="2" s="1"/>
  <c r="R135" i="2"/>
  <c r="R177" i="2"/>
  <c r="S177" i="2" s="1"/>
  <c r="V141" i="2"/>
  <c r="W141" i="2"/>
  <c r="R183" i="2"/>
  <c r="R187" i="2"/>
  <c r="S187" i="2" s="1"/>
  <c r="T187" i="2" s="1"/>
  <c r="R182" i="2"/>
  <c r="S182" i="2" s="1"/>
  <c r="T182" i="2" s="1"/>
  <c r="R60" i="2"/>
  <c r="S60" i="2" s="1"/>
  <c r="T60" i="2" s="1"/>
  <c r="R145" i="2"/>
  <c r="S145" i="2" s="1"/>
  <c r="T145" i="2" s="1"/>
  <c r="R188" i="2"/>
  <c r="S188" i="2" s="1"/>
  <c r="R196" i="2"/>
  <c r="S196" i="2" s="1"/>
  <c r="V78" i="2"/>
  <c r="W78" i="2"/>
  <c r="R45" i="2"/>
  <c r="S45" i="2" s="1"/>
  <c r="T45" i="2" s="1"/>
  <c r="R125" i="2"/>
  <c r="X36" i="2"/>
  <c r="X78" i="2"/>
  <c r="X139" i="2"/>
  <c r="R41" i="2"/>
  <c r="R86" i="2"/>
  <c r="R54" i="2"/>
  <c r="S54" i="2" s="1"/>
  <c r="T54" i="2" s="1"/>
  <c r="R207" i="2"/>
  <c r="W135" i="2"/>
  <c r="V135" i="2"/>
  <c r="R38" i="2"/>
  <c r="S38" i="2" s="1"/>
  <c r="T38" i="2" s="1"/>
  <c r="V177" i="2"/>
  <c r="W177" i="2"/>
  <c r="R141" i="2"/>
  <c r="S141" i="2" s="1"/>
  <c r="T141" i="2" s="1"/>
  <c r="R8" i="1"/>
  <c r="S8" i="1" s="1"/>
  <c r="T8" i="1" s="1"/>
  <c r="R26" i="1"/>
  <c r="R29" i="1"/>
  <c r="T9" i="1"/>
  <c r="R21" i="1"/>
  <c r="S21" i="1" s="1"/>
  <c r="T21" i="1" s="1"/>
  <c r="S18" i="1"/>
  <c r="T18" i="1" s="1"/>
  <c r="R13" i="1"/>
  <c r="S13" i="1" s="1"/>
  <c r="R23" i="1"/>
  <c r="S23" i="1" s="1"/>
  <c r="T23" i="1" s="1"/>
  <c r="R17" i="1"/>
  <c r="S17" i="1" s="1"/>
  <c r="X32" i="1"/>
  <c r="X28" i="1"/>
  <c r="X24" i="1"/>
  <c r="X33" i="1"/>
  <c r="X29" i="1"/>
  <c r="X25" i="1"/>
  <c r="X34" i="1"/>
  <c r="X30" i="1"/>
  <c r="X26" i="1"/>
  <c r="X35" i="1"/>
  <c r="X31" i="1"/>
  <c r="X27" i="1"/>
  <c r="X23" i="1"/>
  <c r="X19" i="1"/>
  <c r="X12" i="1"/>
  <c r="X16" i="1"/>
  <c r="X15" i="1"/>
  <c r="X17" i="1"/>
  <c r="X13" i="1"/>
  <c r="X22" i="1"/>
  <c r="X14" i="1"/>
  <c r="X20" i="1"/>
  <c r="X18" i="1"/>
  <c r="X21" i="1"/>
  <c r="X10" i="1"/>
  <c r="X7" i="1"/>
  <c r="X11" i="1"/>
  <c r="X8" i="1"/>
  <c r="Y6" i="1"/>
  <c r="X9" i="1"/>
  <c r="R14" i="1"/>
  <c r="S14" i="1" s="1"/>
  <c r="W36" i="1"/>
  <c r="S28" i="1"/>
  <c r="T28" i="1" s="1"/>
  <c r="R28" i="1"/>
  <c r="Q36" i="1"/>
  <c r="S15" i="1"/>
  <c r="R15" i="1"/>
  <c r="R16" i="1"/>
  <c r="S16" i="1" s="1"/>
  <c r="T16" i="1" s="1"/>
  <c r="R20" i="1"/>
  <c r="S20" i="1"/>
  <c r="T20" i="1" s="1"/>
  <c r="R12" i="1"/>
  <c r="S12" i="1" s="1"/>
  <c r="T12" i="1" s="1"/>
  <c r="R32" i="1"/>
  <c r="S32" i="1" s="1"/>
  <c r="T32" i="1" s="1"/>
  <c r="U36" i="1"/>
  <c r="R30" i="1"/>
  <c r="S30" i="1" s="1"/>
  <c r="R19" i="1"/>
  <c r="R34" i="1"/>
  <c r="R24" i="1"/>
  <c r="S24" i="1" s="1"/>
  <c r="T24" i="1" s="1"/>
  <c r="R10" i="1"/>
  <c r="Z204" i="2" l="1"/>
  <c r="Z160" i="2"/>
  <c r="Z96" i="2"/>
  <c r="Z106" i="2"/>
  <c r="Z161" i="2"/>
  <c r="T17" i="3"/>
  <c r="Y43" i="3"/>
  <c r="Y37" i="3"/>
  <c r="Y20" i="3"/>
  <c r="T15" i="1"/>
  <c r="T25" i="4"/>
  <c r="T14" i="1"/>
  <c r="T15" i="4"/>
  <c r="T20" i="4"/>
  <c r="T11" i="3"/>
  <c r="T36" i="3"/>
  <c r="T30" i="3"/>
  <c r="T82" i="2"/>
  <c r="T191" i="2"/>
  <c r="T90" i="2"/>
  <c r="T188" i="2"/>
  <c r="T186" i="2"/>
  <c r="S135" i="2"/>
  <c r="T135" i="2" s="1"/>
  <c r="S123" i="2"/>
  <c r="T123" i="2" s="1"/>
  <c r="T39" i="2"/>
  <c r="T62" i="2"/>
  <c r="S113" i="2"/>
  <c r="T113" i="2" s="1"/>
  <c r="S139" i="2"/>
  <c r="T139" i="2" s="1"/>
  <c r="S143" i="2"/>
  <c r="T143" i="2" s="1"/>
  <c r="S41" i="2"/>
  <c r="T41" i="2" s="1"/>
  <c r="T28" i="2"/>
  <c r="T76" i="2"/>
  <c r="T196" i="2"/>
  <c r="S200" i="2"/>
  <c r="T200" i="2" s="1"/>
  <c r="T69" i="2"/>
  <c r="T43" i="2"/>
  <c r="S121" i="2"/>
  <c r="T121" i="2" s="1"/>
  <c r="S164" i="2"/>
  <c r="T164" i="2" s="1"/>
  <c r="T177" i="2"/>
  <c r="S122" i="2"/>
  <c r="T122" i="2" s="1"/>
  <c r="T216" i="2"/>
  <c r="T12" i="2"/>
  <c r="S109" i="2"/>
  <c r="T109" i="2" s="1"/>
  <c r="S24" i="2"/>
  <c r="T24" i="2" s="1"/>
  <c r="R900" i="6"/>
  <c r="S894" i="6"/>
  <c r="S890" i="6"/>
  <c r="S886" i="6"/>
  <c r="S899" i="6"/>
  <c r="S893" i="6"/>
  <c r="S889" i="6"/>
  <c r="S885" i="6"/>
  <c r="S896" i="6"/>
  <c r="S892" i="6"/>
  <c r="S888" i="6"/>
  <c r="S895" i="6"/>
  <c r="S891" i="6"/>
  <c r="S887" i="6"/>
  <c r="S884" i="6"/>
  <c r="S880" i="6"/>
  <c r="S876" i="6"/>
  <c r="S883" i="6"/>
  <c r="S879" i="6"/>
  <c r="S875" i="6"/>
  <c r="S882" i="6"/>
  <c r="S878" i="6"/>
  <c r="S869" i="6"/>
  <c r="S881" i="6"/>
  <c r="S877" i="6"/>
  <c r="S874" i="6"/>
  <c r="S873" i="6"/>
  <c r="S871" i="6"/>
  <c r="S867" i="6"/>
  <c r="S863" i="6"/>
  <c r="S872" i="6"/>
  <c r="S868" i="6"/>
  <c r="S865" i="6"/>
  <c r="S864" i="6"/>
  <c r="S862" i="6"/>
  <c r="S857" i="6"/>
  <c r="S870" i="6"/>
  <c r="S858" i="6"/>
  <c r="S861" i="6"/>
  <c r="S853" i="6"/>
  <c r="S849" i="6"/>
  <c r="S859" i="6"/>
  <c r="S856" i="6"/>
  <c r="S852" i="6"/>
  <c r="S848" i="6"/>
  <c r="S844" i="6"/>
  <c r="S840" i="6"/>
  <c r="S866" i="6"/>
  <c r="S855" i="6"/>
  <c r="S851" i="6"/>
  <c r="S847" i="6"/>
  <c r="S843" i="6"/>
  <c r="S839" i="6"/>
  <c r="S860" i="6"/>
  <c r="S854" i="6"/>
  <c r="S850" i="6"/>
  <c r="S846" i="6"/>
  <c r="S842" i="6"/>
  <c r="S838" i="6"/>
  <c r="S832" i="6"/>
  <c r="S828" i="6"/>
  <c r="S824" i="6"/>
  <c r="S845" i="6"/>
  <c r="S841" i="6"/>
  <c r="S837" i="6"/>
  <c r="S836" i="6"/>
  <c r="S835" i="6"/>
  <c r="S831" i="6"/>
  <c r="S827" i="6"/>
  <c r="S821" i="6"/>
  <c r="S834" i="6"/>
  <c r="S833" i="6"/>
  <c r="S823" i="6"/>
  <c r="S818" i="6"/>
  <c r="S814" i="6"/>
  <c r="S810" i="6"/>
  <c r="S826" i="6"/>
  <c r="S825" i="6"/>
  <c r="S817" i="6"/>
  <c r="S813" i="6"/>
  <c r="S809" i="6"/>
  <c r="S822" i="6"/>
  <c r="S820" i="6"/>
  <c r="S819" i="6"/>
  <c r="S815" i="6"/>
  <c r="S811" i="6"/>
  <c r="S830" i="6"/>
  <c r="S829" i="6"/>
  <c r="S806" i="6"/>
  <c r="S803" i="6"/>
  <c r="S799" i="6"/>
  <c r="S795" i="6"/>
  <c r="S791" i="6"/>
  <c r="S816" i="6"/>
  <c r="S790" i="6"/>
  <c r="S786" i="6"/>
  <c r="S782" i="6"/>
  <c r="S778" i="6"/>
  <c r="S802" i="6"/>
  <c r="S789" i="6"/>
  <c r="S798" i="6"/>
  <c r="S808" i="6"/>
  <c r="S805" i="6"/>
  <c r="S804" i="6"/>
  <c r="S794" i="6"/>
  <c r="S788" i="6"/>
  <c r="S784" i="6"/>
  <c r="S801" i="6"/>
  <c r="S800" i="6"/>
  <c r="S812" i="6"/>
  <c r="S797" i="6"/>
  <c r="S796" i="6"/>
  <c r="S787" i="6"/>
  <c r="S783" i="6"/>
  <c r="S779" i="6"/>
  <c r="S774" i="6"/>
  <c r="S770" i="6"/>
  <c r="S766" i="6"/>
  <c r="S762" i="6"/>
  <c r="S758" i="6"/>
  <c r="S793" i="6"/>
  <c r="S773" i="6"/>
  <c r="S769" i="6"/>
  <c r="S765" i="6"/>
  <c r="S761" i="6"/>
  <c r="S757" i="6"/>
  <c r="S807" i="6"/>
  <c r="S780" i="6"/>
  <c r="S777" i="6"/>
  <c r="S776" i="6"/>
  <c r="S772" i="6"/>
  <c r="S768" i="6"/>
  <c r="S775" i="6"/>
  <c r="S771" i="6"/>
  <c r="S767" i="6"/>
  <c r="S763" i="6"/>
  <c r="S759" i="6"/>
  <c r="S753" i="6"/>
  <c r="S749" i="6"/>
  <c r="S745" i="6"/>
  <c r="S741" i="6"/>
  <c r="S737" i="6"/>
  <c r="S785" i="6"/>
  <c r="S752" i="6"/>
  <c r="S748" i="6"/>
  <c r="S744" i="6"/>
  <c r="S740" i="6"/>
  <c r="S736" i="6"/>
  <c r="S732" i="6"/>
  <c r="S764" i="6"/>
  <c r="S760" i="6"/>
  <c r="S792" i="6"/>
  <c r="S781" i="6"/>
  <c r="S735" i="6"/>
  <c r="S734" i="6"/>
  <c r="S731" i="6"/>
  <c r="S730" i="6"/>
  <c r="S754" i="6"/>
  <c r="S733" i="6"/>
  <c r="S725" i="6"/>
  <c r="S721" i="6"/>
  <c r="S717" i="6"/>
  <c r="S713" i="6"/>
  <c r="S709" i="6"/>
  <c r="S705" i="6"/>
  <c r="S755" i="6"/>
  <c r="S750" i="6"/>
  <c r="S746" i="6"/>
  <c r="S742" i="6"/>
  <c r="S729" i="6"/>
  <c r="S751" i="6"/>
  <c r="S724" i="6"/>
  <c r="S720" i="6"/>
  <c r="S716" i="6"/>
  <c r="S712" i="6"/>
  <c r="S708" i="6"/>
  <c r="S704" i="6"/>
  <c r="S700" i="6"/>
  <c r="S756" i="6"/>
  <c r="S747" i="6"/>
  <c r="S743" i="6"/>
  <c r="S739" i="6"/>
  <c r="S738" i="6"/>
  <c r="S723" i="6"/>
  <c r="S719" i="6"/>
  <c r="S715" i="6"/>
  <c r="S711" i="6"/>
  <c r="S707" i="6"/>
  <c r="S703" i="6"/>
  <c r="S699" i="6"/>
  <c r="S695" i="6"/>
  <c r="S691" i="6"/>
  <c r="S718" i="6"/>
  <c r="S727" i="6"/>
  <c r="S714" i="6"/>
  <c r="S701" i="6"/>
  <c r="S697" i="6"/>
  <c r="S688" i="6"/>
  <c r="S684" i="6"/>
  <c r="S680" i="6"/>
  <c r="S676" i="6"/>
  <c r="S672" i="6"/>
  <c r="S668" i="6"/>
  <c r="S664" i="6"/>
  <c r="S660" i="6"/>
  <c r="S702" i="6"/>
  <c r="S698" i="6"/>
  <c r="S687" i="6"/>
  <c r="S683" i="6"/>
  <c r="S679" i="6"/>
  <c r="S675" i="6"/>
  <c r="S671" i="6"/>
  <c r="S667" i="6"/>
  <c r="S693" i="6"/>
  <c r="S710" i="6"/>
  <c r="S706" i="6"/>
  <c r="S690" i="6"/>
  <c r="S686" i="6"/>
  <c r="S682" i="6"/>
  <c r="S678" i="6"/>
  <c r="S674" i="6"/>
  <c r="S670" i="6"/>
  <c r="S666" i="6"/>
  <c r="S662" i="6"/>
  <c r="S658" i="6"/>
  <c r="S728" i="6"/>
  <c r="S696" i="6"/>
  <c r="S692" i="6"/>
  <c r="S673" i="6"/>
  <c r="S726" i="6"/>
  <c r="S694" i="6"/>
  <c r="S652" i="6"/>
  <c r="S648" i="6"/>
  <c r="S644" i="6"/>
  <c r="S640" i="6"/>
  <c r="S636" i="6"/>
  <c r="S632" i="6"/>
  <c r="S628" i="6"/>
  <c r="S624" i="6"/>
  <c r="S661" i="6"/>
  <c r="S657" i="6"/>
  <c r="S656" i="6"/>
  <c r="S722" i="6"/>
  <c r="S685" i="6"/>
  <c r="S655" i="6"/>
  <c r="S651" i="6"/>
  <c r="S647" i="6"/>
  <c r="S643" i="6"/>
  <c r="S639" i="6"/>
  <c r="S635" i="6"/>
  <c r="S631" i="6"/>
  <c r="S627" i="6"/>
  <c r="S623" i="6"/>
  <c r="S689" i="6"/>
  <c r="S669" i="6"/>
  <c r="S665" i="6"/>
  <c r="S654" i="6"/>
  <c r="S650" i="6"/>
  <c r="S646" i="6"/>
  <c r="S642" i="6"/>
  <c r="S638" i="6"/>
  <c r="S634" i="6"/>
  <c r="S630" i="6"/>
  <c r="S626" i="6"/>
  <c r="S663" i="6"/>
  <c r="S659" i="6"/>
  <c r="S620" i="6"/>
  <c r="S616" i="6"/>
  <c r="S612" i="6"/>
  <c r="S608" i="6"/>
  <c r="S604" i="6"/>
  <c r="S677" i="6"/>
  <c r="S621" i="6"/>
  <c r="S681" i="6"/>
  <c r="S653" i="6"/>
  <c r="S649" i="6"/>
  <c r="S645" i="6"/>
  <c r="S641" i="6"/>
  <c r="S637" i="6"/>
  <c r="S633" i="6"/>
  <c r="S619" i="6"/>
  <c r="S615" i="6"/>
  <c r="S611" i="6"/>
  <c r="S607" i="6"/>
  <c r="S603" i="6"/>
  <c r="S599" i="6"/>
  <c r="S595" i="6"/>
  <c r="S591" i="6"/>
  <c r="S587" i="6"/>
  <c r="S622" i="6"/>
  <c r="S618" i="6"/>
  <c r="S614" i="6"/>
  <c r="S610" i="6"/>
  <c r="S606" i="6"/>
  <c r="S602" i="6"/>
  <c r="S629" i="6"/>
  <c r="S625" i="6"/>
  <c r="S617" i="6"/>
  <c r="S613" i="6"/>
  <c r="S609" i="6"/>
  <c r="S605" i="6"/>
  <c r="S601" i="6"/>
  <c r="S597" i="6"/>
  <c r="S593" i="6"/>
  <c r="S589" i="6"/>
  <c r="S585" i="6"/>
  <c r="S598" i="6"/>
  <c r="S594" i="6"/>
  <c r="S579" i="6"/>
  <c r="S575" i="6"/>
  <c r="S596" i="6"/>
  <c r="S592" i="6"/>
  <c r="S588" i="6"/>
  <c r="S584" i="6"/>
  <c r="S578" i="6"/>
  <c r="S574" i="6"/>
  <c r="S570" i="6"/>
  <c r="S566" i="6"/>
  <c r="S562" i="6"/>
  <c r="S558" i="6"/>
  <c r="S582" i="6"/>
  <c r="S600" i="6"/>
  <c r="S581" i="6"/>
  <c r="S577" i="6"/>
  <c r="S573" i="6"/>
  <c r="S569" i="6"/>
  <c r="S565" i="6"/>
  <c r="S590" i="6"/>
  <c r="S586" i="6"/>
  <c r="S556" i="6"/>
  <c r="S546" i="6"/>
  <c r="S542" i="6"/>
  <c r="S538" i="6"/>
  <c r="S534" i="6"/>
  <c r="S530" i="6"/>
  <c r="S526" i="6"/>
  <c r="S522" i="6"/>
  <c r="S518" i="6"/>
  <c r="S514" i="6"/>
  <c r="S510" i="6"/>
  <c r="S559" i="6"/>
  <c r="S555" i="6"/>
  <c r="S553" i="6"/>
  <c r="S583" i="6"/>
  <c r="S571" i="6"/>
  <c r="S567" i="6"/>
  <c r="S563" i="6"/>
  <c r="S554" i="6"/>
  <c r="S550" i="6"/>
  <c r="S549" i="6"/>
  <c r="S545" i="6"/>
  <c r="S541" i="6"/>
  <c r="S537" i="6"/>
  <c r="S533" i="6"/>
  <c r="S529" i="6"/>
  <c r="S525" i="6"/>
  <c r="S521" i="6"/>
  <c r="S517" i="6"/>
  <c r="S513" i="6"/>
  <c r="S580" i="6"/>
  <c r="S576" i="6"/>
  <c r="S561" i="6"/>
  <c r="S557" i="6"/>
  <c r="S572" i="6"/>
  <c r="S568" i="6"/>
  <c r="S564" i="6"/>
  <c r="S544" i="6"/>
  <c r="S540" i="6"/>
  <c r="S536" i="6"/>
  <c r="S532" i="6"/>
  <c r="S528" i="6"/>
  <c r="S524" i="6"/>
  <c r="S520" i="6"/>
  <c r="S516" i="6"/>
  <c r="S512" i="6"/>
  <c r="S508" i="6"/>
  <c r="S551" i="6"/>
  <c r="S548" i="6"/>
  <c r="S535" i="6"/>
  <c r="S515" i="6"/>
  <c r="S506" i="6"/>
  <c r="S531" i="6"/>
  <c r="S511" i="6"/>
  <c r="S505" i="6"/>
  <c r="S501" i="6"/>
  <c r="S497" i="6"/>
  <c r="S493" i="6"/>
  <c r="S489" i="6"/>
  <c r="S485" i="6"/>
  <c r="S481" i="6"/>
  <c r="S477" i="6"/>
  <c r="S473" i="6"/>
  <c r="S527" i="6"/>
  <c r="S523" i="6"/>
  <c r="S507" i="6"/>
  <c r="S504" i="6"/>
  <c r="S500" i="6"/>
  <c r="S496" i="6"/>
  <c r="S492" i="6"/>
  <c r="S488" i="6"/>
  <c r="S484" i="6"/>
  <c r="S480" i="6"/>
  <c r="S476" i="6"/>
  <c r="S472" i="6"/>
  <c r="S468" i="6"/>
  <c r="S464" i="6"/>
  <c r="S460" i="6"/>
  <c r="S456" i="6"/>
  <c r="S452" i="6"/>
  <c r="S552" i="6"/>
  <c r="S547" i="6"/>
  <c r="S509" i="6"/>
  <c r="S503" i="6"/>
  <c r="S499" i="6"/>
  <c r="S495" i="6"/>
  <c r="S491" i="6"/>
  <c r="S487" i="6"/>
  <c r="S483" i="6"/>
  <c r="S479" i="6"/>
  <c r="S475" i="6"/>
  <c r="S471" i="6"/>
  <c r="S467" i="6"/>
  <c r="S560" i="6"/>
  <c r="S543" i="6"/>
  <c r="S502" i="6"/>
  <c r="S486" i="6"/>
  <c r="S461" i="6"/>
  <c r="S457" i="6"/>
  <c r="S453" i="6"/>
  <c r="S447" i="6"/>
  <c r="S443" i="6"/>
  <c r="S439" i="6"/>
  <c r="S435" i="6"/>
  <c r="S431" i="6"/>
  <c r="S427" i="6"/>
  <c r="S423" i="6"/>
  <c r="S419" i="6"/>
  <c r="S415" i="6"/>
  <c r="S470" i="6"/>
  <c r="S466" i="6"/>
  <c r="S462" i="6"/>
  <c r="S458" i="6"/>
  <c r="S454" i="6"/>
  <c r="S450" i="6"/>
  <c r="S498" i="6"/>
  <c r="S482" i="6"/>
  <c r="S446" i="6"/>
  <c r="S442" i="6"/>
  <c r="S438" i="6"/>
  <c r="S434" i="6"/>
  <c r="S430" i="6"/>
  <c r="S426" i="6"/>
  <c r="S422" i="6"/>
  <c r="S418" i="6"/>
  <c r="S414" i="6"/>
  <c r="S465" i="6"/>
  <c r="S463" i="6"/>
  <c r="S459" i="6"/>
  <c r="S455" i="6"/>
  <c r="S451" i="6"/>
  <c r="S494" i="6"/>
  <c r="S478" i="6"/>
  <c r="S449" i="6"/>
  <c r="S445" i="6"/>
  <c r="S441" i="6"/>
  <c r="S437" i="6"/>
  <c r="S433" i="6"/>
  <c r="S429" i="6"/>
  <c r="S425" i="6"/>
  <c r="S421" i="6"/>
  <c r="S417" i="6"/>
  <c r="S539" i="6"/>
  <c r="S519" i="6"/>
  <c r="S490" i="6"/>
  <c r="S474" i="6"/>
  <c r="S448" i="6"/>
  <c r="S444" i="6"/>
  <c r="S440" i="6"/>
  <c r="S436" i="6"/>
  <c r="S432" i="6"/>
  <c r="S428" i="6"/>
  <c r="S424" i="6"/>
  <c r="S420" i="6"/>
  <c r="S416" i="6"/>
  <c r="S412" i="6"/>
  <c r="S408" i="6"/>
  <c r="S404" i="6"/>
  <c r="S400" i="6"/>
  <c r="S396" i="6"/>
  <c r="S410" i="6"/>
  <c r="S406" i="6"/>
  <c r="S402" i="6"/>
  <c r="S411" i="6"/>
  <c r="S407" i="6"/>
  <c r="S403" i="6"/>
  <c r="S399" i="6"/>
  <c r="S392" i="6"/>
  <c r="S388" i="6"/>
  <c r="S384" i="6"/>
  <c r="S380" i="6"/>
  <c r="S413" i="6"/>
  <c r="S395" i="6"/>
  <c r="S391" i="6"/>
  <c r="S394" i="6"/>
  <c r="S390" i="6"/>
  <c r="S386" i="6"/>
  <c r="S382" i="6"/>
  <c r="S409" i="6"/>
  <c r="S405" i="6"/>
  <c r="S401" i="6"/>
  <c r="S397" i="6"/>
  <c r="S469" i="6"/>
  <c r="S373" i="6"/>
  <c r="S369" i="6"/>
  <c r="S365" i="6"/>
  <c r="S361" i="6"/>
  <c r="S357" i="6"/>
  <c r="S353" i="6"/>
  <c r="S349" i="6"/>
  <c r="S345" i="6"/>
  <c r="S341" i="6"/>
  <c r="S337" i="6"/>
  <c r="S333" i="6"/>
  <c r="S329" i="6"/>
  <c r="S325" i="6"/>
  <c r="S321" i="6"/>
  <c r="S317" i="6"/>
  <c r="S313" i="6"/>
  <c r="S309" i="6"/>
  <c r="S305" i="6"/>
  <c r="S393" i="6"/>
  <c r="S387" i="6"/>
  <c r="S383" i="6"/>
  <c r="S377" i="6"/>
  <c r="S376" i="6"/>
  <c r="S372" i="6"/>
  <c r="S368" i="6"/>
  <c r="S364" i="6"/>
  <c r="S360" i="6"/>
  <c r="S356" i="6"/>
  <c r="S352" i="6"/>
  <c r="S348" i="6"/>
  <c r="S344" i="6"/>
  <c r="S340" i="6"/>
  <c r="S336" i="6"/>
  <c r="S332" i="6"/>
  <c r="S328" i="6"/>
  <c r="S324" i="6"/>
  <c r="S320" i="6"/>
  <c r="S316" i="6"/>
  <c r="S312" i="6"/>
  <c r="S308" i="6"/>
  <c r="S304" i="6"/>
  <c r="S300" i="6"/>
  <c r="S296" i="6"/>
  <c r="S292" i="6"/>
  <c r="S288" i="6"/>
  <c r="S389" i="6"/>
  <c r="S385" i="6"/>
  <c r="S381" i="6"/>
  <c r="S379" i="6"/>
  <c r="S398" i="6"/>
  <c r="S375" i="6"/>
  <c r="S371" i="6"/>
  <c r="S367" i="6"/>
  <c r="S363" i="6"/>
  <c r="S359" i="6"/>
  <c r="S355" i="6"/>
  <c r="S351" i="6"/>
  <c r="S347" i="6"/>
  <c r="S343" i="6"/>
  <c r="S339" i="6"/>
  <c r="S335" i="6"/>
  <c r="S331" i="6"/>
  <c r="S327" i="6"/>
  <c r="S323" i="6"/>
  <c r="S319" i="6"/>
  <c r="S315" i="6"/>
  <c r="S311" i="6"/>
  <c r="S307" i="6"/>
  <c r="S303" i="6"/>
  <c r="S299" i="6"/>
  <c r="S378" i="6"/>
  <c r="S374" i="6"/>
  <c r="S370" i="6"/>
  <c r="S366" i="6"/>
  <c r="S362" i="6"/>
  <c r="S358" i="6"/>
  <c r="S354" i="6"/>
  <c r="S350" i="6"/>
  <c r="S346" i="6"/>
  <c r="S342" i="6"/>
  <c r="S338" i="6"/>
  <c r="S334" i="6"/>
  <c r="S330" i="6"/>
  <c r="S326" i="6"/>
  <c r="S322" i="6"/>
  <c r="S318" i="6"/>
  <c r="S314" i="6"/>
  <c r="S310" i="6"/>
  <c r="S306" i="6"/>
  <c r="S302" i="6"/>
  <c r="S298" i="6"/>
  <c r="S294" i="6"/>
  <c r="S290" i="6"/>
  <c r="S286" i="6"/>
  <c r="S282" i="6"/>
  <c r="S278" i="6"/>
  <c r="S283" i="6"/>
  <c r="S279" i="6"/>
  <c r="S276" i="6"/>
  <c r="S272" i="6"/>
  <c r="S268" i="6"/>
  <c r="S264" i="6"/>
  <c r="S260" i="6"/>
  <c r="S256" i="6"/>
  <c r="S252" i="6"/>
  <c r="S248" i="6"/>
  <c r="S244" i="6"/>
  <c r="S284" i="6"/>
  <c r="S280" i="6"/>
  <c r="S285" i="6"/>
  <c r="S281" i="6"/>
  <c r="S275" i="6"/>
  <c r="S271" i="6"/>
  <c r="S267" i="6"/>
  <c r="S263" i="6"/>
  <c r="S259" i="6"/>
  <c r="S255" i="6"/>
  <c r="S251" i="6"/>
  <c r="S247" i="6"/>
  <c r="S243" i="6"/>
  <c r="S239" i="6"/>
  <c r="S235" i="6"/>
  <c r="S231" i="6"/>
  <c r="S227" i="6"/>
  <c r="S223" i="6"/>
  <c r="S219" i="6"/>
  <c r="S215" i="6"/>
  <c r="S211" i="6"/>
  <c r="S207" i="6"/>
  <c r="S203" i="6"/>
  <c r="S199" i="6"/>
  <c r="S195" i="6"/>
  <c r="S191" i="6"/>
  <c r="S301" i="6"/>
  <c r="S297" i="6"/>
  <c r="S295" i="6"/>
  <c r="S293" i="6"/>
  <c r="S291" i="6"/>
  <c r="S289" i="6"/>
  <c r="S287" i="6"/>
  <c r="S274" i="6"/>
  <c r="S270" i="6"/>
  <c r="S266" i="6"/>
  <c r="S262" i="6"/>
  <c r="S258" i="6"/>
  <c r="S254" i="6"/>
  <c r="S250" i="6"/>
  <c r="S246" i="6"/>
  <c r="S242" i="6"/>
  <c r="S238" i="6"/>
  <c r="S234" i="6"/>
  <c r="S230" i="6"/>
  <c r="S226" i="6"/>
  <c r="S222" i="6"/>
  <c r="S218" i="6"/>
  <c r="S214" i="6"/>
  <c r="S210" i="6"/>
  <c r="S206" i="6"/>
  <c r="S273" i="6"/>
  <c r="S249" i="6"/>
  <c r="S245" i="6"/>
  <c r="S220" i="6"/>
  <c r="S216" i="6"/>
  <c r="S202" i="6"/>
  <c r="S198" i="6"/>
  <c r="S194" i="6"/>
  <c r="S188" i="6"/>
  <c r="S184" i="6"/>
  <c r="S180" i="6"/>
  <c r="S176" i="6"/>
  <c r="S172" i="6"/>
  <c r="S168" i="6"/>
  <c r="S164" i="6"/>
  <c r="S160" i="6"/>
  <c r="S156" i="6"/>
  <c r="S152" i="6"/>
  <c r="S148" i="6"/>
  <c r="S144" i="6"/>
  <c r="S140" i="6"/>
  <c r="S136" i="6"/>
  <c r="S132" i="6"/>
  <c r="S128" i="6"/>
  <c r="S124" i="6"/>
  <c r="S241" i="6"/>
  <c r="S240" i="6"/>
  <c r="S212" i="6"/>
  <c r="S208" i="6"/>
  <c r="S269" i="6"/>
  <c r="S237" i="6"/>
  <c r="S236" i="6"/>
  <c r="S187" i="6"/>
  <c r="S183" i="6"/>
  <c r="S179" i="6"/>
  <c r="S175" i="6"/>
  <c r="S171" i="6"/>
  <c r="S167" i="6"/>
  <c r="S163" i="6"/>
  <c r="S159" i="6"/>
  <c r="S155" i="6"/>
  <c r="S151" i="6"/>
  <c r="S147" i="6"/>
  <c r="S143" i="6"/>
  <c r="S139" i="6"/>
  <c r="S135" i="6"/>
  <c r="S131" i="6"/>
  <c r="S127" i="6"/>
  <c r="S123" i="6"/>
  <c r="S119" i="6"/>
  <c r="S265" i="6"/>
  <c r="S233" i="6"/>
  <c r="S232" i="6"/>
  <c r="S221" i="6"/>
  <c r="S217" i="6"/>
  <c r="S277" i="6"/>
  <c r="S261" i="6"/>
  <c r="S229" i="6"/>
  <c r="S228" i="6"/>
  <c r="S190" i="6"/>
  <c r="S186" i="6"/>
  <c r="S182" i="6"/>
  <c r="S178" i="6"/>
  <c r="S174" i="6"/>
  <c r="S170" i="6"/>
  <c r="S166" i="6"/>
  <c r="S162" i="6"/>
  <c r="S158" i="6"/>
  <c r="S154" i="6"/>
  <c r="S150" i="6"/>
  <c r="S146" i="6"/>
  <c r="S142" i="6"/>
  <c r="S138" i="6"/>
  <c r="S134" i="6"/>
  <c r="S130" i="6"/>
  <c r="S126" i="6"/>
  <c r="S122" i="6"/>
  <c r="S118" i="6"/>
  <c r="S114" i="6"/>
  <c r="S110" i="6"/>
  <c r="S106" i="6"/>
  <c r="S102" i="6"/>
  <c r="S98" i="6"/>
  <c r="S94" i="6"/>
  <c r="S90" i="6"/>
  <c r="S86" i="6"/>
  <c r="S257" i="6"/>
  <c r="S225" i="6"/>
  <c r="S224" i="6"/>
  <c r="S204" i="6"/>
  <c r="S200" i="6"/>
  <c r="S196" i="6"/>
  <c r="S192" i="6"/>
  <c r="S253" i="6"/>
  <c r="S177" i="6"/>
  <c r="S161" i="6"/>
  <c r="S145" i="6"/>
  <c r="S116" i="6"/>
  <c r="S112" i="6"/>
  <c r="S107" i="6"/>
  <c r="S103" i="6"/>
  <c r="S99" i="6"/>
  <c r="S95" i="6"/>
  <c r="S91" i="6"/>
  <c r="S87" i="6"/>
  <c r="S82" i="6"/>
  <c r="S78" i="6"/>
  <c r="S74" i="6"/>
  <c r="S70" i="6"/>
  <c r="S66" i="6"/>
  <c r="S209" i="6"/>
  <c r="S197" i="6"/>
  <c r="S141" i="6"/>
  <c r="S189" i="6"/>
  <c r="S173" i="6"/>
  <c r="S157" i="6"/>
  <c r="S137" i="6"/>
  <c r="S115" i="6"/>
  <c r="S111" i="6"/>
  <c r="S105" i="6"/>
  <c r="S104" i="6"/>
  <c r="S101" i="6"/>
  <c r="S100" i="6"/>
  <c r="S97" i="6"/>
  <c r="S96" i="6"/>
  <c r="S93" i="6"/>
  <c r="S92" i="6"/>
  <c r="S89" i="6"/>
  <c r="S88" i="6"/>
  <c r="S85" i="6"/>
  <c r="S81" i="6"/>
  <c r="S77" i="6"/>
  <c r="S73" i="6"/>
  <c r="S69" i="6"/>
  <c r="S65" i="6"/>
  <c r="S61" i="6"/>
  <c r="S57" i="6"/>
  <c r="S53" i="6"/>
  <c r="S49" i="6"/>
  <c r="S213" i="6"/>
  <c r="S205" i="6"/>
  <c r="S133" i="6"/>
  <c r="S193" i="6"/>
  <c r="S185" i="6"/>
  <c r="S169" i="6"/>
  <c r="S153" i="6"/>
  <c r="S129" i="6"/>
  <c r="S108" i="6"/>
  <c r="S84" i="6"/>
  <c r="S80" i="6"/>
  <c r="S76" i="6"/>
  <c r="S72" i="6"/>
  <c r="S68" i="6"/>
  <c r="S64" i="6"/>
  <c r="S60" i="6"/>
  <c r="S201" i="6"/>
  <c r="S181" i="6"/>
  <c r="S165" i="6"/>
  <c r="S149" i="6"/>
  <c r="S83" i="6"/>
  <c r="S79" i="6"/>
  <c r="S75" i="6"/>
  <c r="S71" i="6"/>
  <c r="S67" i="6"/>
  <c r="S63" i="6"/>
  <c r="S59" i="6"/>
  <c r="S55" i="6"/>
  <c r="S51" i="6"/>
  <c r="S47" i="6"/>
  <c r="S43" i="6"/>
  <c r="S39" i="6"/>
  <c r="S35" i="6"/>
  <c r="S31" i="6"/>
  <c r="S121" i="6"/>
  <c r="S120" i="6"/>
  <c r="S28" i="6"/>
  <c r="S24" i="6"/>
  <c r="S20" i="6"/>
  <c r="S16" i="6"/>
  <c r="S12" i="6"/>
  <c r="S8" i="6"/>
  <c r="S117" i="6"/>
  <c r="S56" i="6"/>
  <c r="S52" i="6"/>
  <c r="S125" i="6"/>
  <c r="S54" i="6"/>
  <c r="S50" i="6"/>
  <c r="S48" i="6"/>
  <c r="S44" i="6"/>
  <c r="S40" i="6"/>
  <c r="S36" i="6"/>
  <c r="S32" i="6"/>
  <c r="S27" i="6"/>
  <c r="S23" i="6"/>
  <c r="S19" i="6"/>
  <c r="S15" i="6"/>
  <c r="S11" i="6"/>
  <c r="S7" i="6"/>
  <c r="S109" i="6"/>
  <c r="T6" i="6"/>
  <c r="S62" i="6"/>
  <c r="S58" i="6"/>
  <c r="S26" i="6"/>
  <c r="S22" i="6"/>
  <c r="S18" i="6"/>
  <c r="S14" i="6"/>
  <c r="S10" i="6"/>
  <c r="S45" i="6"/>
  <c r="S41" i="6"/>
  <c r="S37" i="6"/>
  <c r="S33" i="6"/>
  <c r="S113" i="6"/>
  <c r="S46" i="6"/>
  <c r="S42" i="6"/>
  <c r="S38" i="6"/>
  <c r="S34" i="6"/>
  <c r="S30" i="6"/>
  <c r="S29" i="6"/>
  <c r="S25" i="6"/>
  <c r="S21" i="6"/>
  <c r="S17" i="6"/>
  <c r="S13" i="6"/>
  <c r="S9" i="6"/>
  <c r="X31" i="4"/>
  <c r="T28" i="4"/>
  <c r="S21" i="4"/>
  <c r="T21" i="4" s="1"/>
  <c r="S13" i="4"/>
  <c r="T13" i="4" s="1"/>
  <c r="T23" i="4"/>
  <c r="Y28" i="4"/>
  <c r="Y23" i="4"/>
  <c r="Y19" i="4"/>
  <c r="Y29" i="4"/>
  <c r="Y25" i="4"/>
  <c r="Y20" i="4"/>
  <c r="Y27" i="4"/>
  <c r="Y22" i="4"/>
  <c r="Y30" i="4"/>
  <c r="Y15" i="4"/>
  <c r="Y11" i="4"/>
  <c r="Z6" i="4"/>
  <c r="Y14" i="4"/>
  <c r="Y26" i="4"/>
  <c r="Y16" i="4"/>
  <c r="Y21" i="4"/>
  <c r="Y17" i="4"/>
  <c r="Y10" i="4"/>
  <c r="Y7" i="4"/>
  <c r="Y12" i="4"/>
  <c r="Y18" i="4"/>
  <c r="Y9" i="4"/>
  <c r="Y13" i="4"/>
  <c r="Y8" i="4"/>
  <c r="S44" i="3"/>
  <c r="T44" i="3" s="1"/>
  <c r="T31" i="3"/>
  <c r="T25" i="3"/>
  <c r="T27" i="3"/>
  <c r="S24" i="3"/>
  <c r="T24" i="3" s="1"/>
  <c r="T23" i="3"/>
  <c r="S51" i="3"/>
  <c r="T51" i="3" s="1"/>
  <c r="Y50" i="3"/>
  <c r="Y45" i="3"/>
  <c r="Y41" i="3"/>
  <c r="Y51" i="3"/>
  <c r="Y46" i="3"/>
  <c r="Y42" i="3"/>
  <c r="Y34" i="3"/>
  <c r="Y52" i="3"/>
  <c r="Y36" i="3"/>
  <c r="Y26" i="3"/>
  <c r="Y44" i="3"/>
  <c r="Y38" i="3"/>
  <c r="Y27" i="3"/>
  <c r="Y23" i="3"/>
  <c r="Y35" i="3"/>
  <c r="Y28" i="3"/>
  <c r="Y24" i="3"/>
  <c r="Y40" i="3"/>
  <c r="Y32" i="3"/>
  <c r="Y47" i="3"/>
  <c r="Y31" i="3"/>
  <c r="Y17" i="3"/>
  <c r="Y14" i="3"/>
  <c r="Y18" i="3"/>
  <c r="Y25" i="3"/>
  <c r="Y19" i="3"/>
  <c r="Y30" i="3"/>
  <c r="Y29" i="3"/>
  <c r="Z6" i="3"/>
  <c r="Y15" i="3"/>
  <c r="Y10" i="3"/>
  <c r="Y16" i="3"/>
  <c r="Y11" i="3"/>
  <c r="Y7" i="3"/>
  <c r="Y21" i="3"/>
  <c r="Y12" i="3"/>
  <c r="Y8" i="3"/>
  <c r="Y13" i="3"/>
  <c r="Y9" i="3"/>
  <c r="X53" i="3"/>
  <c r="S18" i="3"/>
  <c r="T18" i="3" s="1"/>
  <c r="S29" i="3"/>
  <c r="T29" i="3" s="1"/>
  <c r="S10" i="3"/>
  <c r="T10" i="3" s="1"/>
  <c r="W14" i="2"/>
  <c r="X14" i="2"/>
  <c r="S86" i="2"/>
  <c r="T86" i="2" s="1"/>
  <c r="S22" i="2"/>
  <c r="T22" i="2" s="1"/>
  <c r="S36" i="2"/>
  <c r="T36" i="2" s="1"/>
  <c r="T120" i="2"/>
  <c r="S104" i="2"/>
  <c r="T104" i="2" s="1"/>
  <c r="S34" i="2"/>
  <c r="T34" i="2" s="1"/>
  <c r="S52" i="2"/>
  <c r="T52" i="2" s="1"/>
  <c r="R14" i="2"/>
  <c r="S30" i="2"/>
  <c r="T30" i="2" s="1"/>
  <c r="S26" i="2"/>
  <c r="Y14" i="2"/>
  <c r="U111" i="2"/>
  <c r="Q111" i="2"/>
  <c r="Q217" i="2" s="1"/>
  <c r="V111" i="2"/>
  <c r="V217" i="2" s="1"/>
  <c r="S207" i="2"/>
  <c r="T207" i="2" s="1"/>
  <c r="S125" i="2"/>
  <c r="T125" i="2" s="1"/>
  <c r="S112" i="2"/>
  <c r="T112" i="2" s="1"/>
  <c r="S95" i="2"/>
  <c r="T95" i="2" s="1"/>
  <c r="S116" i="2"/>
  <c r="T116" i="2" s="1"/>
  <c r="T74" i="2"/>
  <c r="L217" i="2"/>
  <c r="S20" i="2"/>
  <c r="T20" i="2" s="1"/>
  <c r="S99" i="2"/>
  <c r="T99" i="2" s="1"/>
  <c r="S117" i="2"/>
  <c r="T117" i="2" s="1"/>
  <c r="S183" i="2"/>
  <c r="T183" i="2" s="1"/>
  <c r="S137" i="2"/>
  <c r="T137" i="2" s="1"/>
  <c r="S215" i="2"/>
  <c r="T215" i="2" s="1"/>
  <c r="S42" i="2"/>
  <c r="T42" i="2" s="1"/>
  <c r="T130" i="2"/>
  <c r="S18" i="2"/>
  <c r="T18" i="2" s="1"/>
  <c r="T180" i="2"/>
  <c r="S184" i="2"/>
  <c r="T184" i="2" s="1"/>
  <c r="S212" i="2"/>
  <c r="T212" i="2" s="1"/>
  <c r="Z216" i="2"/>
  <c r="Z212" i="2"/>
  <c r="Z207" i="2"/>
  <c r="Z213" i="2"/>
  <c r="Z209" i="2"/>
  <c r="Z215" i="2"/>
  <c r="Z211" i="2"/>
  <c r="Z206" i="2"/>
  <c r="Z200" i="2"/>
  <c r="Z196" i="2"/>
  <c r="Z192" i="2"/>
  <c r="Z188" i="2"/>
  <c r="Z184" i="2"/>
  <c r="Z210" i="2"/>
  <c r="Z201" i="2"/>
  <c r="Z197" i="2"/>
  <c r="Z193" i="2"/>
  <c r="Z189" i="2"/>
  <c r="Z185" i="2"/>
  <c r="Z203" i="2"/>
  <c r="Z199" i="2"/>
  <c r="Z195" i="2"/>
  <c r="Z191" i="2"/>
  <c r="Z187" i="2"/>
  <c r="Z183" i="2"/>
  <c r="Z202" i="2"/>
  <c r="Z180" i="2"/>
  <c r="Z176" i="2"/>
  <c r="Z172" i="2"/>
  <c r="Z214" i="2"/>
  <c r="Z194" i="2"/>
  <c r="Z182" i="2"/>
  <c r="Z181" i="2"/>
  <c r="Z177" i="2"/>
  <c r="Z173" i="2"/>
  <c r="Z205" i="2"/>
  <c r="Z186" i="2"/>
  <c r="Z198" i="2"/>
  <c r="Z174" i="2"/>
  <c r="Z175" i="2"/>
  <c r="Z178" i="2"/>
  <c r="Z170" i="2"/>
  <c r="Z166" i="2"/>
  <c r="Z190" i="2"/>
  <c r="Z168" i="2"/>
  <c r="Z154" i="2"/>
  <c r="Z150" i="2"/>
  <c r="Z146" i="2"/>
  <c r="Z142" i="2"/>
  <c r="Z171" i="2"/>
  <c r="Z179" i="2"/>
  <c r="Z167" i="2"/>
  <c r="Z155" i="2"/>
  <c r="Z151" i="2"/>
  <c r="Z147" i="2"/>
  <c r="Z169" i="2"/>
  <c r="Z159" i="2"/>
  <c r="Z156" i="2"/>
  <c r="Z152" i="2"/>
  <c r="Z148" i="2"/>
  <c r="Z144" i="2"/>
  <c r="Z163" i="2"/>
  <c r="Z162" i="2"/>
  <c r="Z158" i="2"/>
  <c r="Z145" i="2"/>
  <c r="Z138" i="2"/>
  <c r="Z134" i="2"/>
  <c r="Z153" i="2"/>
  <c r="Z149" i="2"/>
  <c r="Z140" i="2"/>
  <c r="Z136" i="2"/>
  <c r="Z132" i="2"/>
  <c r="Z143" i="2"/>
  <c r="Z157" i="2"/>
  <c r="Z135" i="2"/>
  <c r="Z139" i="2"/>
  <c r="Z165" i="2"/>
  <c r="Z131" i="2"/>
  <c r="Z128" i="2"/>
  <c r="Z122" i="2"/>
  <c r="Z117" i="2"/>
  <c r="Z113" i="2"/>
  <c r="Z130" i="2"/>
  <c r="Z164" i="2"/>
  <c r="Z123" i="2"/>
  <c r="Z118" i="2"/>
  <c r="Z114" i="2"/>
  <c r="Z141" i="2"/>
  <c r="Z126" i="2"/>
  <c r="Z115" i="2"/>
  <c r="Z111" i="2"/>
  <c r="Z110" i="2"/>
  <c r="Z108" i="2"/>
  <c r="Z103" i="2"/>
  <c r="Z98" i="2"/>
  <c r="Z94" i="2"/>
  <c r="Z89" i="2"/>
  <c r="Z85" i="2"/>
  <c r="Z81" i="2"/>
  <c r="Z77" i="2"/>
  <c r="Z137" i="2"/>
  <c r="Z127" i="2"/>
  <c r="Z129" i="2"/>
  <c r="Z124" i="2"/>
  <c r="Z121" i="2"/>
  <c r="Z104" i="2"/>
  <c r="Z99" i="2"/>
  <c r="Z95" i="2"/>
  <c r="Z90" i="2"/>
  <c r="Z86" i="2"/>
  <c r="Z82" i="2"/>
  <c r="Z120" i="2"/>
  <c r="Z109" i="2"/>
  <c r="Z125" i="2"/>
  <c r="Z105" i="2"/>
  <c r="Z100" i="2"/>
  <c r="Z91" i="2"/>
  <c r="Z87" i="2"/>
  <c r="Z83" i="2"/>
  <c r="Z79" i="2"/>
  <c r="Z75" i="2"/>
  <c r="Z80" i="2"/>
  <c r="Z74" i="2"/>
  <c r="Z69" i="2"/>
  <c r="Z64" i="2"/>
  <c r="Z116" i="2"/>
  <c r="Z112" i="2"/>
  <c r="Z78" i="2"/>
  <c r="Z70" i="2"/>
  <c r="Z65" i="2"/>
  <c r="Z61" i="2"/>
  <c r="Z57" i="2"/>
  <c r="Z53" i="2"/>
  <c r="Z49" i="2"/>
  <c r="Z102" i="2"/>
  <c r="Z133" i="2"/>
  <c r="Z119" i="2"/>
  <c r="Z93" i="2"/>
  <c r="Z88" i="2"/>
  <c r="Z84" i="2"/>
  <c r="Z76" i="2"/>
  <c r="Z71" i="2"/>
  <c r="Z66" i="2"/>
  <c r="Z62" i="2"/>
  <c r="Z58" i="2"/>
  <c r="Z54" i="2"/>
  <c r="Z68" i="2"/>
  <c r="Z63" i="2"/>
  <c r="Z59" i="2"/>
  <c r="Z55" i="2"/>
  <c r="Z51" i="2"/>
  <c r="Z47" i="2"/>
  <c r="Z107" i="2"/>
  <c r="Z46" i="2"/>
  <c r="Z45" i="2"/>
  <c r="Z35" i="2"/>
  <c r="Z31" i="2"/>
  <c r="Z27" i="2"/>
  <c r="Z23" i="2"/>
  <c r="Z19" i="2"/>
  <c r="Z15" i="2"/>
  <c r="Z11" i="2"/>
  <c r="Z48" i="2"/>
  <c r="Z44" i="2"/>
  <c r="Z43" i="2"/>
  <c r="Z42" i="2"/>
  <c r="Z41" i="2"/>
  <c r="Z36" i="2"/>
  <c r="Z97" i="2"/>
  <c r="Z40" i="2"/>
  <c r="Z39" i="2"/>
  <c r="Z56" i="2"/>
  <c r="Z37" i="2"/>
  <c r="Z33" i="2"/>
  <c r="Z29" i="2"/>
  <c r="Z25" i="2"/>
  <c r="Z21" i="2"/>
  <c r="Z17" i="2"/>
  <c r="Z13" i="2"/>
  <c r="Z10" i="2"/>
  <c r="Z12" i="2"/>
  <c r="Z73" i="2"/>
  <c r="Z34" i="2"/>
  <c r="Z7" i="2"/>
  <c r="Z14" i="2"/>
  <c r="Z26" i="2"/>
  <c r="Z32" i="2"/>
  <c r="Z30" i="2"/>
  <c r="Z52" i="2"/>
  <c r="Z16" i="2"/>
  <c r="Z60" i="2"/>
  <c r="Z50" i="2"/>
  <c r="Z9" i="2"/>
  <c r="Z38" i="2"/>
  <c r="Z20" i="2"/>
  <c r="Z18" i="2"/>
  <c r="Z8" i="2"/>
  <c r="Z24" i="2"/>
  <c r="Z22" i="2"/>
  <c r="Z28" i="2"/>
  <c r="AA6" i="2"/>
  <c r="AA208" i="2" s="1"/>
  <c r="S7" i="2"/>
  <c r="S34" i="1"/>
  <c r="T34" i="1" s="1"/>
  <c r="T30" i="1"/>
  <c r="T17" i="1"/>
  <c r="S26" i="1"/>
  <c r="T26" i="1" s="1"/>
  <c r="S10" i="1"/>
  <c r="T10" i="1" s="1"/>
  <c r="Y35" i="1"/>
  <c r="Y31" i="1"/>
  <c r="Y27" i="1"/>
  <c r="Y32" i="1"/>
  <c r="Y28" i="1"/>
  <c r="Y34" i="1"/>
  <c r="Y29" i="1"/>
  <c r="Y30" i="1"/>
  <c r="Y25" i="1"/>
  <c r="Y20" i="1"/>
  <c r="Y16" i="1"/>
  <c r="Y15" i="1"/>
  <c r="Y17" i="1"/>
  <c r="Y13" i="1"/>
  <c r="Y24" i="1"/>
  <c r="Y23" i="1"/>
  <c r="Y22" i="1"/>
  <c r="Y14" i="1"/>
  <c r="Y21" i="1"/>
  <c r="Y19" i="1"/>
  <c r="Y10" i="1"/>
  <c r="Y33" i="1"/>
  <c r="Y26" i="1"/>
  <c r="Y11" i="1"/>
  <c r="Y7" i="1"/>
  <c r="Y12" i="1"/>
  <c r="Y8" i="1"/>
  <c r="Y18" i="1"/>
  <c r="Z6" i="1"/>
  <c r="Y9" i="1"/>
  <c r="S19" i="1"/>
  <c r="T19" i="1" s="1"/>
  <c r="X36" i="1"/>
  <c r="T13" i="1"/>
  <c r="S29" i="1"/>
  <c r="T29" i="1" s="1"/>
  <c r="AA204" i="2" l="1"/>
  <c r="AA160" i="2"/>
  <c r="AA96" i="2"/>
  <c r="AA106" i="2"/>
  <c r="AA161" i="2"/>
  <c r="Z37" i="3"/>
  <c r="Z20" i="3"/>
  <c r="T31" i="4"/>
  <c r="T53" i="3"/>
  <c r="S900" i="6"/>
  <c r="T899" i="6"/>
  <c r="T893" i="6"/>
  <c r="T889" i="6"/>
  <c r="T896" i="6"/>
  <c r="T892" i="6"/>
  <c r="T888" i="6"/>
  <c r="T895" i="6"/>
  <c r="T891" i="6"/>
  <c r="T887" i="6"/>
  <c r="T894" i="6"/>
  <c r="T883" i="6"/>
  <c r="T879" i="6"/>
  <c r="T875" i="6"/>
  <c r="T884" i="6"/>
  <c r="T881" i="6"/>
  <c r="T880" i="6"/>
  <c r="T877" i="6"/>
  <c r="T876" i="6"/>
  <c r="T872" i="6"/>
  <c r="T885" i="6"/>
  <c r="T873" i="6"/>
  <c r="T890" i="6"/>
  <c r="T886" i="6"/>
  <c r="T874" i="6"/>
  <c r="T878" i="6"/>
  <c r="T867" i="6"/>
  <c r="T863" i="6"/>
  <c r="T869" i="6"/>
  <c r="T866" i="6"/>
  <c r="T862" i="6"/>
  <c r="T858" i="6"/>
  <c r="T864" i="6"/>
  <c r="T861" i="6"/>
  <c r="T853" i="6"/>
  <c r="T871" i="6"/>
  <c r="T859" i="6"/>
  <c r="T865" i="6"/>
  <c r="T856" i="6"/>
  <c r="T852" i="6"/>
  <c r="T848" i="6"/>
  <c r="T844" i="6"/>
  <c r="T840" i="6"/>
  <c r="T836" i="6"/>
  <c r="T868" i="6"/>
  <c r="T860" i="6"/>
  <c r="T857" i="6"/>
  <c r="T849" i="6"/>
  <c r="T882" i="6"/>
  <c r="T870" i="6"/>
  <c r="T854" i="6"/>
  <c r="T850" i="6"/>
  <c r="T847" i="6"/>
  <c r="T846" i="6"/>
  <c r="T843" i="6"/>
  <c r="T842" i="6"/>
  <c r="T839" i="6"/>
  <c r="T838" i="6"/>
  <c r="T832" i="6"/>
  <c r="T828" i="6"/>
  <c r="T824" i="6"/>
  <c r="T845" i="6"/>
  <c r="T841" i="6"/>
  <c r="T837" i="6"/>
  <c r="T855" i="6"/>
  <c r="T835" i="6"/>
  <c r="T831" i="6"/>
  <c r="T827" i="6"/>
  <c r="T823" i="6"/>
  <c r="T851" i="6"/>
  <c r="T834" i="6"/>
  <c r="T833" i="6"/>
  <c r="T818" i="6"/>
  <c r="T814" i="6"/>
  <c r="T810" i="6"/>
  <c r="T806" i="6"/>
  <c r="T830" i="6"/>
  <c r="T829" i="6"/>
  <c r="T822" i="6"/>
  <c r="T821" i="6"/>
  <c r="T825" i="6"/>
  <c r="T809" i="6"/>
  <c r="T803" i="6"/>
  <c r="T799" i="6"/>
  <c r="T795" i="6"/>
  <c r="T826" i="6"/>
  <c r="T817" i="6"/>
  <c r="T816" i="6"/>
  <c r="T813" i="6"/>
  <c r="T812" i="6"/>
  <c r="T807" i="6"/>
  <c r="T802" i="6"/>
  <c r="T798" i="6"/>
  <c r="T794" i="6"/>
  <c r="T791" i="6"/>
  <c r="T789" i="6"/>
  <c r="T808" i="6"/>
  <c r="T805" i="6"/>
  <c r="T804" i="6"/>
  <c r="T788" i="6"/>
  <c r="T784" i="6"/>
  <c r="T780" i="6"/>
  <c r="T776" i="6"/>
  <c r="T819" i="6"/>
  <c r="T811" i="6"/>
  <c r="T801" i="6"/>
  <c r="T800" i="6"/>
  <c r="T820" i="6"/>
  <c r="T797" i="6"/>
  <c r="T796" i="6"/>
  <c r="T787" i="6"/>
  <c r="T783" i="6"/>
  <c r="T779" i="6"/>
  <c r="T815" i="6"/>
  <c r="T793" i="6"/>
  <c r="T792" i="6"/>
  <c r="T786" i="6"/>
  <c r="T782" i="6"/>
  <c r="T773" i="6"/>
  <c r="T769" i="6"/>
  <c r="T765" i="6"/>
  <c r="T761" i="6"/>
  <c r="T757" i="6"/>
  <c r="T778" i="6"/>
  <c r="T777" i="6"/>
  <c r="T772" i="6"/>
  <c r="T768" i="6"/>
  <c r="T764" i="6"/>
  <c r="T760" i="6"/>
  <c r="T790" i="6"/>
  <c r="T785" i="6"/>
  <c r="T781" i="6"/>
  <c r="T753" i="6"/>
  <c r="T749" i="6"/>
  <c r="T767" i="6"/>
  <c r="T763" i="6"/>
  <c r="T752" i="6"/>
  <c r="T748" i="6"/>
  <c r="T744" i="6"/>
  <c r="T740" i="6"/>
  <c r="T736" i="6"/>
  <c r="T732" i="6"/>
  <c r="T728" i="6"/>
  <c r="T766" i="6"/>
  <c r="T762" i="6"/>
  <c r="T756" i="6"/>
  <c r="T755" i="6"/>
  <c r="T751" i="6"/>
  <c r="T747" i="6"/>
  <c r="T743" i="6"/>
  <c r="T739" i="6"/>
  <c r="T759" i="6"/>
  <c r="T754" i="6"/>
  <c r="T750" i="6"/>
  <c r="T746" i="6"/>
  <c r="T742" i="6"/>
  <c r="T738" i="6"/>
  <c r="T734" i="6"/>
  <c r="T730" i="6"/>
  <c r="T733" i="6"/>
  <c r="T725" i="6"/>
  <c r="T721" i="6"/>
  <c r="T717" i="6"/>
  <c r="T713" i="6"/>
  <c r="T775" i="6"/>
  <c r="T729" i="6"/>
  <c r="T724" i="6"/>
  <c r="T720" i="6"/>
  <c r="T716" i="6"/>
  <c r="T712" i="6"/>
  <c r="T708" i="6"/>
  <c r="T704" i="6"/>
  <c r="T770" i="6"/>
  <c r="T758" i="6"/>
  <c r="T723" i="6"/>
  <c r="T719" i="6"/>
  <c r="T715" i="6"/>
  <c r="T727" i="6"/>
  <c r="T774" i="6"/>
  <c r="T702" i="6"/>
  <c r="T698" i="6"/>
  <c r="T707" i="6"/>
  <c r="T687" i="6"/>
  <c r="T683" i="6"/>
  <c r="T679" i="6"/>
  <c r="T675" i="6"/>
  <c r="T771" i="6"/>
  <c r="T741" i="6"/>
  <c r="T703" i="6"/>
  <c r="T699" i="6"/>
  <c r="T695" i="6"/>
  <c r="T693" i="6"/>
  <c r="T691" i="6"/>
  <c r="T737" i="6"/>
  <c r="T710" i="6"/>
  <c r="T706" i="6"/>
  <c r="T690" i="6"/>
  <c r="T686" i="6"/>
  <c r="T682" i="6"/>
  <c r="T678" i="6"/>
  <c r="T674" i="6"/>
  <c r="T745" i="6"/>
  <c r="T726" i="6"/>
  <c r="T735" i="6"/>
  <c r="T731" i="6"/>
  <c r="T718" i="6"/>
  <c r="T714" i="6"/>
  <c r="T705" i="6"/>
  <c r="T697" i="6"/>
  <c r="T684" i="6"/>
  <c r="T673" i="6"/>
  <c r="T671" i="6"/>
  <c r="T701" i="6"/>
  <c r="T680" i="6"/>
  <c r="T696" i="6"/>
  <c r="T661" i="6"/>
  <c r="T657" i="6"/>
  <c r="T656" i="6"/>
  <c r="T722" i="6"/>
  <c r="T688" i="6"/>
  <c r="T685" i="6"/>
  <c r="T672" i="6"/>
  <c r="T655" i="6"/>
  <c r="T651" i="6"/>
  <c r="T647" i="6"/>
  <c r="T643" i="6"/>
  <c r="T639" i="6"/>
  <c r="T635" i="6"/>
  <c r="T692" i="6"/>
  <c r="T689" i="6"/>
  <c r="T670" i="6"/>
  <c r="T669" i="6"/>
  <c r="T667" i="6"/>
  <c r="T666" i="6"/>
  <c r="T665" i="6"/>
  <c r="T668" i="6"/>
  <c r="T662" i="6"/>
  <c r="T658" i="6"/>
  <c r="T711" i="6"/>
  <c r="T709" i="6"/>
  <c r="T663" i="6"/>
  <c r="T659" i="6"/>
  <c r="T677" i="6"/>
  <c r="T653" i="6"/>
  <c r="T649" i="6"/>
  <c r="T645" i="6"/>
  <c r="T641" i="6"/>
  <c r="T637" i="6"/>
  <c r="T633" i="6"/>
  <c r="T629" i="6"/>
  <c r="T625" i="6"/>
  <c r="T621" i="6"/>
  <c r="T623" i="6"/>
  <c r="T700" i="6"/>
  <c r="T681" i="6"/>
  <c r="T628" i="6"/>
  <c r="T624" i="6"/>
  <c r="T619" i="6"/>
  <c r="T615" i="6"/>
  <c r="T611" i="6"/>
  <c r="T607" i="6"/>
  <c r="T603" i="6"/>
  <c r="T660" i="6"/>
  <c r="T631" i="6"/>
  <c r="T627" i="6"/>
  <c r="T622" i="6"/>
  <c r="T618" i="6"/>
  <c r="T614" i="6"/>
  <c r="T610" i="6"/>
  <c r="T606" i="6"/>
  <c r="T602" i="6"/>
  <c r="T598" i="6"/>
  <c r="T594" i="6"/>
  <c r="T694" i="6"/>
  <c r="T630" i="6"/>
  <c r="T626" i="6"/>
  <c r="T654" i="6"/>
  <c r="T650" i="6"/>
  <c r="T646" i="6"/>
  <c r="T642" i="6"/>
  <c r="T638" i="6"/>
  <c r="T634" i="6"/>
  <c r="T609" i="6"/>
  <c r="T596" i="6"/>
  <c r="T592" i="6"/>
  <c r="T588" i="6"/>
  <c r="T605" i="6"/>
  <c r="T601" i="6"/>
  <c r="T599" i="6"/>
  <c r="T597" i="6"/>
  <c r="T595" i="6"/>
  <c r="T593" i="6"/>
  <c r="T584" i="6"/>
  <c r="T578" i="6"/>
  <c r="T574" i="6"/>
  <c r="T570" i="6"/>
  <c r="T566" i="6"/>
  <c r="T562" i="6"/>
  <c r="T558" i="6"/>
  <c r="T554" i="6"/>
  <c r="T550" i="6"/>
  <c r="T582" i="6"/>
  <c r="T676" i="6"/>
  <c r="T652" i="6"/>
  <c r="T644" i="6"/>
  <c r="T636" i="6"/>
  <c r="T620" i="6"/>
  <c r="T600" i="6"/>
  <c r="T589" i="6"/>
  <c r="T581" i="6"/>
  <c r="T577" i="6"/>
  <c r="T573" i="6"/>
  <c r="T569" i="6"/>
  <c r="T565" i="6"/>
  <c r="T561" i="6"/>
  <c r="T557" i="6"/>
  <c r="T664" i="6"/>
  <c r="T616" i="6"/>
  <c r="T590" i="6"/>
  <c r="T586" i="6"/>
  <c r="T612" i="6"/>
  <c r="T580" i="6"/>
  <c r="T576" i="6"/>
  <c r="T572" i="6"/>
  <c r="T568" i="6"/>
  <c r="T564" i="6"/>
  <c r="T560" i="6"/>
  <c r="T556" i="6"/>
  <c r="T552" i="6"/>
  <c r="T548" i="6"/>
  <c r="T648" i="6"/>
  <c r="T585" i="6"/>
  <c r="T546" i="6"/>
  <c r="T542" i="6"/>
  <c r="T538" i="6"/>
  <c r="T534" i="6"/>
  <c r="T530" i="6"/>
  <c r="T526" i="6"/>
  <c r="T522" i="6"/>
  <c r="T518" i="6"/>
  <c r="T587" i="6"/>
  <c r="T559" i="6"/>
  <c r="T555" i="6"/>
  <c r="T553" i="6"/>
  <c r="T632" i="6"/>
  <c r="T583" i="6"/>
  <c r="T571" i="6"/>
  <c r="T567" i="6"/>
  <c r="T563" i="6"/>
  <c r="T549" i="6"/>
  <c r="T545" i="6"/>
  <c r="T541" i="6"/>
  <c r="T537" i="6"/>
  <c r="T533" i="6"/>
  <c r="T529" i="6"/>
  <c r="T525" i="6"/>
  <c r="T521" i="6"/>
  <c r="T517" i="6"/>
  <c r="T579" i="6"/>
  <c r="T575" i="6"/>
  <c r="T613" i="6"/>
  <c r="T544" i="6"/>
  <c r="T540" i="6"/>
  <c r="T536" i="6"/>
  <c r="T532" i="6"/>
  <c r="T528" i="6"/>
  <c r="T524" i="6"/>
  <c r="T640" i="6"/>
  <c r="T617" i="6"/>
  <c r="T604" i="6"/>
  <c r="T591" i="6"/>
  <c r="T551" i="6"/>
  <c r="T531" i="6"/>
  <c r="T513" i="6"/>
  <c r="T511" i="6"/>
  <c r="T505" i="6"/>
  <c r="T501" i="6"/>
  <c r="T497" i="6"/>
  <c r="T493" i="6"/>
  <c r="T489" i="6"/>
  <c r="T485" i="6"/>
  <c r="T481" i="6"/>
  <c r="T477" i="6"/>
  <c r="T473" i="6"/>
  <c r="T469" i="6"/>
  <c r="T527" i="6"/>
  <c r="T523" i="6"/>
  <c r="T520" i="6"/>
  <c r="T514" i="6"/>
  <c r="T507" i="6"/>
  <c r="T504" i="6"/>
  <c r="T500" i="6"/>
  <c r="T496" i="6"/>
  <c r="T492" i="6"/>
  <c r="T488" i="6"/>
  <c r="T484" i="6"/>
  <c r="T480" i="6"/>
  <c r="T476" i="6"/>
  <c r="T472" i="6"/>
  <c r="T516" i="6"/>
  <c r="T512" i="6"/>
  <c r="T508" i="6"/>
  <c r="T547" i="6"/>
  <c r="T509" i="6"/>
  <c r="T503" i="6"/>
  <c r="T499" i="6"/>
  <c r="T495" i="6"/>
  <c r="T491" i="6"/>
  <c r="T487" i="6"/>
  <c r="T483" i="6"/>
  <c r="T479" i="6"/>
  <c r="T475" i="6"/>
  <c r="T471" i="6"/>
  <c r="T467" i="6"/>
  <c r="T608" i="6"/>
  <c r="T543" i="6"/>
  <c r="T539" i="6"/>
  <c r="T519" i="6"/>
  <c r="T502" i="6"/>
  <c r="T498" i="6"/>
  <c r="T494" i="6"/>
  <c r="T490" i="6"/>
  <c r="T486" i="6"/>
  <c r="T482" i="6"/>
  <c r="T478" i="6"/>
  <c r="T474" i="6"/>
  <c r="T470" i="6"/>
  <c r="T466" i="6"/>
  <c r="T462" i="6"/>
  <c r="T458" i="6"/>
  <c r="T454" i="6"/>
  <c r="T450" i="6"/>
  <c r="T515" i="6"/>
  <c r="T510" i="6"/>
  <c r="T446" i="6"/>
  <c r="T442" i="6"/>
  <c r="T438" i="6"/>
  <c r="T465" i="6"/>
  <c r="T463" i="6"/>
  <c r="T459" i="6"/>
  <c r="T455" i="6"/>
  <c r="T451" i="6"/>
  <c r="T468" i="6"/>
  <c r="T449" i="6"/>
  <c r="T445" i="6"/>
  <c r="T441" i="6"/>
  <c r="T437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8" i="6"/>
  <c r="T404" i="6"/>
  <c r="T400" i="6"/>
  <c r="T396" i="6"/>
  <c r="T535" i="6"/>
  <c r="T506" i="6"/>
  <c r="T457" i="6"/>
  <c r="T410" i="6"/>
  <c r="T406" i="6"/>
  <c r="T402" i="6"/>
  <c r="T435" i="6"/>
  <c r="T430" i="6"/>
  <c r="T426" i="6"/>
  <c r="T422" i="6"/>
  <c r="T418" i="6"/>
  <c r="T411" i="6"/>
  <c r="T407" i="6"/>
  <c r="T403" i="6"/>
  <c r="T415" i="6"/>
  <c r="T413" i="6"/>
  <c r="T447" i="6"/>
  <c r="T395" i="6"/>
  <c r="T391" i="6"/>
  <c r="T387" i="6"/>
  <c r="T383" i="6"/>
  <c r="T461" i="6"/>
  <c r="T453" i="6"/>
  <c r="T434" i="6"/>
  <c r="T414" i="6"/>
  <c r="T409" i="6"/>
  <c r="T405" i="6"/>
  <c r="T401" i="6"/>
  <c r="T397" i="6"/>
  <c r="T439" i="6"/>
  <c r="T431" i="6"/>
  <c r="T429" i="6"/>
  <c r="T427" i="6"/>
  <c r="T425" i="6"/>
  <c r="T393" i="6"/>
  <c r="T377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443" i="6"/>
  <c r="T423" i="6"/>
  <c r="T421" i="6"/>
  <c r="T394" i="6"/>
  <c r="T389" i="6"/>
  <c r="T385" i="6"/>
  <c r="T381" i="6"/>
  <c r="T379" i="6"/>
  <c r="T419" i="6"/>
  <c r="T417" i="6"/>
  <c r="T398" i="6"/>
  <c r="T388" i="6"/>
  <c r="T386" i="6"/>
  <c r="T384" i="6"/>
  <c r="T382" i="6"/>
  <c r="T380" i="6"/>
  <c r="T375" i="6"/>
  <c r="T371" i="6"/>
  <c r="T367" i="6"/>
  <c r="T363" i="6"/>
  <c r="T359" i="6"/>
  <c r="T355" i="6"/>
  <c r="T351" i="6"/>
  <c r="T347" i="6"/>
  <c r="T343" i="6"/>
  <c r="T339" i="6"/>
  <c r="T335" i="6"/>
  <c r="T331" i="6"/>
  <c r="T327" i="6"/>
  <c r="T323" i="6"/>
  <c r="T319" i="6"/>
  <c r="T315" i="6"/>
  <c r="T311" i="6"/>
  <c r="T307" i="6"/>
  <c r="T303" i="6"/>
  <c r="T299" i="6"/>
  <c r="T295" i="6"/>
  <c r="T399" i="6"/>
  <c r="T392" i="6"/>
  <c r="T378" i="6"/>
  <c r="T374" i="6"/>
  <c r="T370" i="6"/>
  <c r="T366" i="6"/>
  <c r="T362" i="6"/>
  <c r="T358" i="6"/>
  <c r="T354" i="6"/>
  <c r="T350" i="6"/>
  <c r="T346" i="6"/>
  <c r="T342" i="6"/>
  <c r="T338" i="6"/>
  <c r="T334" i="6"/>
  <c r="T330" i="6"/>
  <c r="T326" i="6"/>
  <c r="T322" i="6"/>
  <c r="T318" i="6"/>
  <c r="T314" i="6"/>
  <c r="T310" i="6"/>
  <c r="T306" i="6"/>
  <c r="T302" i="6"/>
  <c r="T298" i="6"/>
  <c r="T294" i="6"/>
  <c r="T290" i="6"/>
  <c r="T286" i="6"/>
  <c r="T282" i="6"/>
  <c r="T373" i="6"/>
  <c r="T357" i="6"/>
  <c r="T341" i="6"/>
  <c r="T325" i="6"/>
  <c r="T309" i="6"/>
  <c r="T30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433" i="6"/>
  <c r="T284" i="6"/>
  <c r="T280" i="6"/>
  <c r="T369" i="6"/>
  <c r="T353" i="6"/>
  <c r="T337" i="6"/>
  <c r="T321" i="6"/>
  <c r="T305" i="6"/>
  <c r="T285" i="6"/>
  <c r="T281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301" i="6"/>
  <c r="T297" i="6"/>
  <c r="T296" i="6"/>
  <c r="T365" i="6"/>
  <c r="T349" i="6"/>
  <c r="T333" i="6"/>
  <c r="T317" i="6"/>
  <c r="T293" i="6"/>
  <c r="T291" i="6"/>
  <c r="T289" i="6"/>
  <c r="T287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390" i="6"/>
  <c r="T292" i="6"/>
  <c r="T288" i="6"/>
  <c r="T361" i="6"/>
  <c r="T345" i="6"/>
  <c r="T329" i="6"/>
  <c r="T313" i="6"/>
  <c r="T278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218" i="6"/>
  <c r="T207" i="6"/>
  <c r="T202" i="6"/>
  <c r="T198" i="6"/>
  <c r="T194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283" i="6"/>
  <c r="T203" i="6"/>
  <c r="T199" i="6"/>
  <c r="T195" i="6"/>
  <c r="T191" i="6"/>
  <c r="T211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214" i="6"/>
  <c r="T210" i="6"/>
  <c r="T204" i="6"/>
  <c r="T200" i="6"/>
  <c r="T196" i="6"/>
  <c r="T192" i="6"/>
  <c r="T279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104" i="6"/>
  <c r="T100" i="6"/>
  <c r="T96" i="6"/>
  <c r="T92" i="6"/>
  <c r="T88" i="6"/>
  <c r="T81" i="6"/>
  <c r="T77" i="6"/>
  <c r="T73" i="6"/>
  <c r="T69" i="6"/>
  <c r="T65" i="6"/>
  <c r="T10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06" i="6"/>
  <c r="T114" i="6"/>
  <c r="T110" i="6"/>
  <c r="T107" i="6"/>
  <c r="T103" i="6"/>
  <c r="T99" i="6"/>
  <c r="T95" i="6"/>
  <c r="T91" i="6"/>
  <c r="T87" i="6"/>
  <c r="T82" i="6"/>
  <c r="T78" i="6"/>
  <c r="T74" i="6"/>
  <c r="T70" i="6"/>
  <c r="T66" i="6"/>
  <c r="T98" i="6"/>
  <c r="T90" i="6"/>
  <c r="T83" i="6"/>
  <c r="T47" i="6"/>
  <c r="T43" i="6"/>
  <c r="T39" i="6"/>
  <c r="T35" i="6"/>
  <c r="T31" i="6"/>
  <c r="T12" i="6"/>
  <c r="T59" i="6"/>
  <c r="T54" i="6"/>
  <c r="T50" i="6"/>
  <c r="T27" i="6"/>
  <c r="T23" i="6"/>
  <c r="T19" i="6"/>
  <c r="T15" i="6"/>
  <c r="T11" i="6"/>
  <c r="T7" i="6"/>
  <c r="T79" i="6"/>
  <c r="T57" i="6"/>
  <c r="T55" i="6"/>
  <c r="T53" i="6"/>
  <c r="T51" i="6"/>
  <c r="T49" i="6"/>
  <c r="U6" i="6"/>
  <c r="T102" i="6"/>
  <c r="T62" i="6"/>
  <c r="T58" i="6"/>
  <c r="T26" i="6"/>
  <c r="T22" i="6"/>
  <c r="T18" i="6"/>
  <c r="T14" i="6"/>
  <c r="T10" i="6"/>
  <c r="T16" i="6"/>
  <c r="T118" i="6"/>
  <c r="T94" i="6"/>
  <c r="T75" i="6"/>
  <c r="T63" i="6"/>
  <c r="T45" i="6"/>
  <c r="T41" i="6"/>
  <c r="T37" i="6"/>
  <c r="T33" i="6"/>
  <c r="T8" i="6"/>
  <c r="T86" i="6"/>
  <c r="T71" i="6"/>
  <c r="T46" i="6"/>
  <c r="T42" i="6"/>
  <c r="T38" i="6"/>
  <c r="T34" i="6"/>
  <c r="T30" i="6"/>
  <c r="T29" i="6"/>
  <c r="T25" i="6"/>
  <c r="T21" i="6"/>
  <c r="T17" i="6"/>
  <c r="T13" i="6"/>
  <c r="T9" i="6"/>
  <c r="T24" i="6"/>
  <c r="T20" i="6"/>
  <c r="T106" i="6"/>
  <c r="T67" i="6"/>
  <c r="T61" i="6"/>
  <c r="T28" i="6"/>
  <c r="Z29" i="4"/>
  <c r="Z25" i="4"/>
  <c r="Z20" i="4"/>
  <c r="Z30" i="4"/>
  <c r="Z26" i="4"/>
  <c r="Z21" i="4"/>
  <c r="Z28" i="4"/>
  <c r="Z22" i="4"/>
  <c r="Z16" i="4"/>
  <c r="Z12" i="4"/>
  <c r="Z18" i="4"/>
  <c r="Z14" i="4"/>
  <c r="Z10" i="4"/>
  <c r="Z11" i="4"/>
  <c r="Z19" i="4"/>
  <c r="Z13" i="4"/>
  <c r="Z17" i="4"/>
  <c r="Z7" i="4"/>
  <c r="Z8" i="4"/>
  <c r="Z9" i="4"/>
  <c r="Z27" i="4"/>
  <c r="Z23" i="4"/>
  <c r="Z15" i="4"/>
  <c r="AA6" i="4"/>
  <c r="Y31" i="4"/>
  <c r="F13" i="8" s="1"/>
  <c r="Z50" i="3"/>
  <c r="Z45" i="3"/>
  <c r="Z51" i="3"/>
  <c r="Z46" i="3"/>
  <c r="Z42" i="3"/>
  <c r="Z52" i="3"/>
  <c r="Z47" i="3"/>
  <c r="Z43" i="3"/>
  <c r="Z35" i="3"/>
  <c r="Z30" i="3"/>
  <c r="Z41" i="3"/>
  <c r="Z36" i="3"/>
  <c r="Z31" i="3"/>
  <c r="Z38" i="3"/>
  <c r="Z21" i="3"/>
  <c r="Z34" i="3"/>
  <c r="Z28" i="3"/>
  <c r="Z24" i="3"/>
  <c r="Z40" i="3"/>
  <c r="Z32" i="3"/>
  <c r="Z29" i="3"/>
  <c r="Z17" i="3"/>
  <c r="Z18" i="3"/>
  <c r="Z15" i="3"/>
  <c r="Z23" i="3"/>
  <c r="Z26" i="3"/>
  <c r="Z25" i="3"/>
  <c r="Z19" i="3"/>
  <c r="Z44" i="3"/>
  <c r="Z10" i="3"/>
  <c r="Z16" i="3"/>
  <c r="Z11" i="3"/>
  <c r="Z7" i="3"/>
  <c r="Z12" i="3"/>
  <c r="Z8" i="3"/>
  <c r="Z27" i="3"/>
  <c r="Z13" i="3"/>
  <c r="Z9" i="3"/>
  <c r="Z14" i="3"/>
  <c r="AA6" i="3"/>
  <c r="Y53" i="3"/>
  <c r="F12" i="8" s="1"/>
  <c r="AA213" i="2"/>
  <c r="AA209" i="2"/>
  <c r="AA214" i="2"/>
  <c r="AA210" i="2"/>
  <c r="AA205" i="2"/>
  <c r="AA203" i="2"/>
  <c r="AA206" i="2"/>
  <c r="AA201" i="2"/>
  <c r="AA197" i="2"/>
  <c r="AA193" i="2"/>
  <c r="AA189" i="2"/>
  <c r="AA185" i="2"/>
  <c r="AA216" i="2"/>
  <c r="AA211" i="2"/>
  <c r="AA202" i="2"/>
  <c r="AA198" i="2"/>
  <c r="AA194" i="2"/>
  <c r="AA190" i="2"/>
  <c r="AA199" i="2"/>
  <c r="AA187" i="2"/>
  <c r="AA180" i="2"/>
  <c r="AA176" i="2"/>
  <c r="AA172" i="2"/>
  <c r="AA196" i="2"/>
  <c r="AA191" i="2"/>
  <c r="AA188" i="2"/>
  <c r="AA182" i="2"/>
  <c r="AA181" i="2"/>
  <c r="AA177" i="2"/>
  <c r="AA173" i="2"/>
  <c r="AA207" i="2"/>
  <c r="AA186" i="2"/>
  <c r="AA215" i="2"/>
  <c r="AA200" i="2"/>
  <c r="AA184" i="2"/>
  <c r="AA192" i="2"/>
  <c r="AA179" i="2"/>
  <c r="AA175" i="2"/>
  <c r="AA171" i="2"/>
  <c r="AA169" i="2"/>
  <c r="AA165" i="2"/>
  <c r="AA159" i="2"/>
  <c r="AA183" i="2"/>
  <c r="AA178" i="2"/>
  <c r="AA170" i="2"/>
  <c r="AA166" i="2"/>
  <c r="AA195" i="2"/>
  <c r="AA167" i="2"/>
  <c r="AA174" i="2"/>
  <c r="AA164" i="2"/>
  <c r="AA158" i="2"/>
  <c r="AA157" i="2"/>
  <c r="AA212" i="2"/>
  <c r="AA156" i="2"/>
  <c r="AA152" i="2"/>
  <c r="AA148" i="2"/>
  <c r="AA162" i="2"/>
  <c r="AA146" i="2"/>
  <c r="AA163" i="2"/>
  <c r="AA145" i="2"/>
  <c r="AA138" i="2"/>
  <c r="AA134" i="2"/>
  <c r="AA130" i="2"/>
  <c r="AA153" i="2"/>
  <c r="AA149" i="2"/>
  <c r="AA144" i="2"/>
  <c r="AA155" i="2"/>
  <c r="AA151" i="2"/>
  <c r="AA143" i="2"/>
  <c r="AA139" i="2"/>
  <c r="AA135" i="2"/>
  <c r="AA131" i="2"/>
  <c r="AA168" i="2"/>
  <c r="AA150" i="2"/>
  <c r="AA147" i="2"/>
  <c r="AA154" i="2"/>
  <c r="AA123" i="2"/>
  <c r="AA118" i="2"/>
  <c r="AA114" i="2"/>
  <c r="AA137" i="2"/>
  <c r="AA132" i="2"/>
  <c r="AA136" i="2"/>
  <c r="AA122" i="2"/>
  <c r="AA111" i="2"/>
  <c r="AA110" i="2"/>
  <c r="AA108" i="2"/>
  <c r="AA103" i="2"/>
  <c r="AA98" i="2"/>
  <c r="AA140" i="2"/>
  <c r="AA128" i="2"/>
  <c r="AA127" i="2"/>
  <c r="AA129" i="2"/>
  <c r="AA124" i="2"/>
  <c r="AA121" i="2"/>
  <c r="AA104" i="2"/>
  <c r="AA99" i="2"/>
  <c r="AA95" i="2"/>
  <c r="AA141" i="2"/>
  <c r="AA120" i="2"/>
  <c r="AA109" i="2"/>
  <c r="AA142" i="2"/>
  <c r="AA125" i="2"/>
  <c r="AA117" i="2"/>
  <c r="AA105" i="2"/>
  <c r="AA100" i="2"/>
  <c r="AA91" i="2"/>
  <c r="AA87" i="2"/>
  <c r="AA83" i="2"/>
  <c r="AA116" i="2"/>
  <c r="AA113" i="2"/>
  <c r="AA79" i="2"/>
  <c r="AA112" i="2"/>
  <c r="AA78" i="2"/>
  <c r="AA70" i="2"/>
  <c r="AA65" i="2"/>
  <c r="AA102" i="2"/>
  <c r="AA82" i="2"/>
  <c r="AA77" i="2"/>
  <c r="AA43" i="2"/>
  <c r="AA39" i="2"/>
  <c r="AA133" i="2"/>
  <c r="AA126" i="2"/>
  <c r="AA119" i="2"/>
  <c r="AA115" i="2"/>
  <c r="AA93" i="2"/>
  <c r="AA88" i="2"/>
  <c r="AA84" i="2"/>
  <c r="AA76" i="2"/>
  <c r="AA71" i="2"/>
  <c r="AA66" i="2"/>
  <c r="AA62" i="2"/>
  <c r="AA58" i="2"/>
  <c r="AA54" i="2"/>
  <c r="AA90" i="2"/>
  <c r="AA86" i="2"/>
  <c r="AA75" i="2"/>
  <c r="AA107" i="2"/>
  <c r="AA97" i="2"/>
  <c r="AA81" i="2"/>
  <c r="AA73" i="2"/>
  <c r="AA45" i="2"/>
  <c r="AA41" i="2"/>
  <c r="AA59" i="2"/>
  <c r="AA57" i="2"/>
  <c r="AA48" i="2"/>
  <c r="AA44" i="2"/>
  <c r="AA89" i="2"/>
  <c r="AA74" i="2"/>
  <c r="AA68" i="2"/>
  <c r="AA61" i="2"/>
  <c r="AA47" i="2"/>
  <c r="AA42" i="2"/>
  <c r="AA36" i="2"/>
  <c r="AA32" i="2"/>
  <c r="AA28" i="2"/>
  <c r="AA24" i="2"/>
  <c r="AA20" i="2"/>
  <c r="AA16" i="2"/>
  <c r="AA12" i="2"/>
  <c r="AA40" i="2"/>
  <c r="AA85" i="2"/>
  <c r="AA69" i="2"/>
  <c r="AA56" i="2"/>
  <c r="AA37" i="2"/>
  <c r="AA33" i="2"/>
  <c r="AA29" i="2"/>
  <c r="AA25" i="2"/>
  <c r="AA21" i="2"/>
  <c r="AA17" i="2"/>
  <c r="AA80" i="2"/>
  <c r="AA63" i="2"/>
  <c r="AA60" i="2"/>
  <c r="AA55" i="2"/>
  <c r="AA34" i="2"/>
  <c r="AA23" i="2"/>
  <c r="AA15" i="2"/>
  <c r="AA30" i="2"/>
  <c r="AA52" i="2"/>
  <c r="AA27" i="2"/>
  <c r="AA11" i="2"/>
  <c r="AA7" i="2"/>
  <c r="AA31" i="2"/>
  <c r="AA14" i="2"/>
  <c r="AA18" i="2"/>
  <c r="AB6" i="2"/>
  <c r="AB208" i="2" s="1"/>
  <c r="AA64" i="2"/>
  <c r="AA49" i="2"/>
  <c r="AA46" i="2"/>
  <c r="AA38" i="2"/>
  <c r="AA35" i="2"/>
  <c r="AA8" i="2"/>
  <c r="AA51" i="2"/>
  <c r="AA22" i="2"/>
  <c r="AA13" i="2"/>
  <c r="AA94" i="2"/>
  <c r="AA26" i="2"/>
  <c r="AA9" i="2"/>
  <c r="AA53" i="2"/>
  <c r="AA50" i="2"/>
  <c r="AA19" i="2"/>
  <c r="AA10" i="2"/>
  <c r="W111" i="2"/>
  <c r="W217" i="2" s="1"/>
  <c r="X111" i="2"/>
  <c r="X217" i="2" s="1"/>
  <c r="Y111" i="2"/>
  <c r="Y217" i="2" s="1"/>
  <c r="F11" i="8" s="1"/>
  <c r="U217" i="2"/>
  <c r="Z217" i="2"/>
  <c r="G11" i="8" s="1"/>
  <c r="T7" i="2"/>
  <c r="S14" i="2"/>
  <c r="T14" i="2" s="1"/>
  <c r="R111" i="2"/>
  <c r="R217" i="2" s="1"/>
  <c r="Y36" i="1"/>
  <c r="F10" i="8" s="1"/>
  <c r="Z33" i="1"/>
  <c r="Z29" i="1"/>
  <c r="Z25" i="1"/>
  <c r="Z34" i="1"/>
  <c r="Z30" i="1"/>
  <c r="Z26" i="1"/>
  <c r="Z35" i="1"/>
  <c r="Z31" i="1"/>
  <c r="Z27" i="1"/>
  <c r="Z32" i="1"/>
  <c r="Z28" i="1"/>
  <c r="Z20" i="1"/>
  <c r="Z17" i="1"/>
  <c r="Z16" i="1"/>
  <c r="Z13" i="1"/>
  <c r="Z24" i="1"/>
  <c r="Z23" i="1"/>
  <c r="Z22" i="1"/>
  <c r="Z14" i="1"/>
  <c r="Z21" i="1"/>
  <c r="Z11" i="1"/>
  <c r="Z7" i="1"/>
  <c r="Z12" i="1"/>
  <c r="Z8" i="1"/>
  <c r="Z15" i="1"/>
  <c r="Z9" i="1"/>
  <c r="Z18" i="1"/>
  <c r="AA6" i="1"/>
  <c r="Z19" i="1"/>
  <c r="Z10" i="1"/>
  <c r="AB204" i="2" l="1"/>
  <c r="AB160" i="2"/>
  <c r="AB96" i="2"/>
  <c r="AB106" i="2"/>
  <c r="AB161" i="2"/>
  <c r="AA37" i="3"/>
  <c r="AA20" i="3"/>
  <c r="S111" i="2"/>
  <c r="T111" i="2" s="1"/>
  <c r="T217" i="2" s="1"/>
  <c r="F18" i="8"/>
  <c r="U899" i="6"/>
  <c r="U893" i="6"/>
  <c r="U889" i="6"/>
  <c r="U885" i="6"/>
  <c r="U896" i="6"/>
  <c r="U892" i="6"/>
  <c r="U888" i="6"/>
  <c r="U895" i="6"/>
  <c r="U891" i="6"/>
  <c r="U887" i="6"/>
  <c r="U894" i="6"/>
  <c r="U890" i="6"/>
  <c r="U886" i="6"/>
  <c r="U883" i="6"/>
  <c r="U879" i="6"/>
  <c r="U875" i="6"/>
  <c r="U882" i="6"/>
  <c r="U878" i="6"/>
  <c r="U874" i="6"/>
  <c r="U872" i="6"/>
  <c r="U881" i="6"/>
  <c r="U873" i="6"/>
  <c r="U884" i="6"/>
  <c r="U869" i="6"/>
  <c r="U877" i="6"/>
  <c r="U866" i="6"/>
  <c r="U876" i="6"/>
  <c r="U871" i="6"/>
  <c r="U880" i="6"/>
  <c r="U860" i="6"/>
  <c r="U856" i="6"/>
  <c r="U867" i="6"/>
  <c r="U859" i="6"/>
  <c r="U865" i="6"/>
  <c r="U852" i="6"/>
  <c r="U868" i="6"/>
  <c r="U862" i="6"/>
  <c r="U863" i="6"/>
  <c r="U855" i="6"/>
  <c r="U851" i="6"/>
  <c r="U847" i="6"/>
  <c r="U843" i="6"/>
  <c r="U839" i="6"/>
  <c r="U870" i="6"/>
  <c r="U854" i="6"/>
  <c r="U850" i="6"/>
  <c r="U846" i="6"/>
  <c r="U842" i="6"/>
  <c r="U838" i="6"/>
  <c r="U864" i="6"/>
  <c r="U861" i="6"/>
  <c r="U848" i="6"/>
  <c r="U845" i="6"/>
  <c r="U844" i="6"/>
  <c r="U841" i="6"/>
  <c r="U840" i="6"/>
  <c r="U837" i="6"/>
  <c r="U835" i="6"/>
  <c r="U831" i="6"/>
  <c r="U827" i="6"/>
  <c r="U823" i="6"/>
  <c r="U853" i="6"/>
  <c r="U836" i="6"/>
  <c r="U858" i="6"/>
  <c r="U849" i="6"/>
  <c r="U834" i="6"/>
  <c r="U833" i="6"/>
  <c r="U832" i="6"/>
  <c r="U830" i="6"/>
  <c r="U829" i="6"/>
  <c r="U828" i="6"/>
  <c r="U826" i="6"/>
  <c r="U825" i="6"/>
  <c r="U824" i="6"/>
  <c r="U817" i="6"/>
  <c r="U813" i="6"/>
  <c r="U857" i="6"/>
  <c r="U816" i="6"/>
  <c r="U812" i="6"/>
  <c r="U808" i="6"/>
  <c r="U807" i="6"/>
  <c r="U802" i="6"/>
  <c r="U798" i="6"/>
  <c r="U794" i="6"/>
  <c r="U820" i="6"/>
  <c r="U819" i="6"/>
  <c r="U818" i="6"/>
  <c r="U815" i="6"/>
  <c r="U814" i="6"/>
  <c r="U811" i="6"/>
  <c r="U810" i="6"/>
  <c r="U821" i="6"/>
  <c r="U806" i="6"/>
  <c r="U791" i="6"/>
  <c r="U789" i="6"/>
  <c r="U785" i="6"/>
  <c r="U781" i="6"/>
  <c r="U777" i="6"/>
  <c r="U805" i="6"/>
  <c r="U804" i="6"/>
  <c r="U803" i="6"/>
  <c r="U788" i="6"/>
  <c r="U822" i="6"/>
  <c r="U801" i="6"/>
  <c r="U800" i="6"/>
  <c r="U799" i="6"/>
  <c r="U797" i="6"/>
  <c r="U796" i="6"/>
  <c r="U795" i="6"/>
  <c r="U787" i="6"/>
  <c r="U783" i="6"/>
  <c r="U793" i="6"/>
  <c r="U792" i="6"/>
  <c r="U790" i="6"/>
  <c r="U786" i="6"/>
  <c r="U782" i="6"/>
  <c r="U778" i="6"/>
  <c r="U809" i="6"/>
  <c r="U784" i="6"/>
  <c r="U773" i="6"/>
  <c r="U769" i="6"/>
  <c r="U765" i="6"/>
  <c r="U761" i="6"/>
  <c r="U757" i="6"/>
  <c r="U772" i="6"/>
  <c r="U768" i="6"/>
  <c r="U764" i="6"/>
  <c r="U760" i="6"/>
  <c r="U756" i="6"/>
  <c r="U780" i="6"/>
  <c r="U776" i="6"/>
  <c r="U775" i="6"/>
  <c r="U771" i="6"/>
  <c r="U774" i="6"/>
  <c r="U770" i="6"/>
  <c r="U766" i="6"/>
  <c r="U762" i="6"/>
  <c r="U758" i="6"/>
  <c r="U767" i="6"/>
  <c r="U763" i="6"/>
  <c r="U752" i="6"/>
  <c r="U748" i="6"/>
  <c r="U744" i="6"/>
  <c r="U740" i="6"/>
  <c r="U736" i="6"/>
  <c r="U755" i="6"/>
  <c r="U751" i="6"/>
  <c r="U747" i="6"/>
  <c r="U743" i="6"/>
  <c r="U739" i="6"/>
  <c r="U735" i="6"/>
  <c r="U731" i="6"/>
  <c r="U754" i="6"/>
  <c r="U729" i="6"/>
  <c r="U750" i="6"/>
  <c r="U746" i="6"/>
  <c r="U742" i="6"/>
  <c r="U724" i="6"/>
  <c r="U720" i="6"/>
  <c r="U716" i="6"/>
  <c r="U712" i="6"/>
  <c r="U708" i="6"/>
  <c r="U759" i="6"/>
  <c r="U723" i="6"/>
  <c r="U719" i="6"/>
  <c r="U715" i="6"/>
  <c r="U711" i="6"/>
  <c r="U707" i="6"/>
  <c r="U703" i="6"/>
  <c r="U699" i="6"/>
  <c r="U738" i="6"/>
  <c r="U727" i="6"/>
  <c r="U779" i="6"/>
  <c r="U745" i="6"/>
  <c r="U741" i="6"/>
  <c r="U726" i="6"/>
  <c r="U722" i="6"/>
  <c r="U718" i="6"/>
  <c r="U714" i="6"/>
  <c r="U710" i="6"/>
  <c r="U706" i="6"/>
  <c r="U702" i="6"/>
  <c r="U698" i="6"/>
  <c r="U694" i="6"/>
  <c r="U734" i="6"/>
  <c r="U687" i="6"/>
  <c r="U683" i="6"/>
  <c r="U679" i="6"/>
  <c r="U675" i="6"/>
  <c r="U671" i="6"/>
  <c r="U667" i="6"/>
  <c r="U663" i="6"/>
  <c r="U659" i="6"/>
  <c r="U730" i="6"/>
  <c r="U695" i="6"/>
  <c r="U693" i="6"/>
  <c r="U691" i="6"/>
  <c r="U749" i="6"/>
  <c r="U737" i="6"/>
  <c r="U733" i="6"/>
  <c r="U725" i="6"/>
  <c r="U704" i="6"/>
  <c r="U690" i="6"/>
  <c r="U686" i="6"/>
  <c r="U682" i="6"/>
  <c r="U678" i="6"/>
  <c r="U674" i="6"/>
  <c r="U670" i="6"/>
  <c r="U666" i="6"/>
  <c r="U721" i="6"/>
  <c r="U753" i="6"/>
  <c r="U732" i="6"/>
  <c r="U728" i="6"/>
  <c r="U717" i="6"/>
  <c r="U700" i="6"/>
  <c r="U689" i="6"/>
  <c r="U685" i="6"/>
  <c r="U681" i="6"/>
  <c r="U677" i="6"/>
  <c r="U673" i="6"/>
  <c r="U669" i="6"/>
  <c r="U665" i="6"/>
  <c r="U661" i="6"/>
  <c r="U657" i="6"/>
  <c r="U701" i="6"/>
  <c r="U680" i="6"/>
  <c r="U672" i="6"/>
  <c r="U709" i="6"/>
  <c r="U676" i="6"/>
  <c r="U688" i="6"/>
  <c r="U655" i="6"/>
  <c r="U651" i="6"/>
  <c r="U647" i="6"/>
  <c r="U643" i="6"/>
  <c r="U639" i="6"/>
  <c r="U635" i="6"/>
  <c r="U631" i="6"/>
  <c r="U627" i="6"/>
  <c r="U692" i="6"/>
  <c r="U684" i="6"/>
  <c r="U668" i="6"/>
  <c r="U662" i="6"/>
  <c r="U658" i="6"/>
  <c r="U654" i="6"/>
  <c r="U650" i="6"/>
  <c r="U646" i="6"/>
  <c r="U642" i="6"/>
  <c r="U638" i="6"/>
  <c r="U634" i="6"/>
  <c r="U630" i="6"/>
  <c r="U626" i="6"/>
  <c r="U622" i="6"/>
  <c r="U653" i="6"/>
  <c r="U649" i="6"/>
  <c r="U645" i="6"/>
  <c r="U641" i="6"/>
  <c r="U637" i="6"/>
  <c r="U633" i="6"/>
  <c r="U629" i="6"/>
  <c r="U625" i="6"/>
  <c r="U697" i="6"/>
  <c r="U713" i="6"/>
  <c r="U628" i="6"/>
  <c r="U624" i="6"/>
  <c r="U621" i="6"/>
  <c r="U619" i="6"/>
  <c r="U615" i="6"/>
  <c r="U611" i="6"/>
  <c r="U607" i="6"/>
  <c r="U603" i="6"/>
  <c r="U660" i="6"/>
  <c r="U696" i="6"/>
  <c r="U618" i="6"/>
  <c r="U614" i="6"/>
  <c r="U610" i="6"/>
  <c r="U606" i="6"/>
  <c r="U602" i="6"/>
  <c r="U598" i="6"/>
  <c r="U594" i="6"/>
  <c r="U590" i="6"/>
  <c r="U586" i="6"/>
  <c r="U705" i="6"/>
  <c r="U664" i="6"/>
  <c r="U617" i="6"/>
  <c r="U613" i="6"/>
  <c r="U609" i="6"/>
  <c r="U605" i="6"/>
  <c r="U601" i="6"/>
  <c r="U652" i="6"/>
  <c r="U648" i="6"/>
  <c r="U644" i="6"/>
  <c r="U640" i="6"/>
  <c r="U636" i="6"/>
  <c r="U632" i="6"/>
  <c r="U620" i="6"/>
  <c r="U616" i="6"/>
  <c r="U612" i="6"/>
  <c r="U608" i="6"/>
  <c r="U604" i="6"/>
  <c r="U600" i="6"/>
  <c r="U596" i="6"/>
  <c r="U592" i="6"/>
  <c r="U588" i="6"/>
  <c r="U584" i="6"/>
  <c r="U599" i="6"/>
  <c r="U597" i="6"/>
  <c r="U595" i="6"/>
  <c r="U593" i="6"/>
  <c r="U578" i="6"/>
  <c r="U623" i="6"/>
  <c r="U582" i="6"/>
  <c r="U656" i="6"/>
  <c r="U589" i="6"/>
  <c r="U581" i="6"/>
  <c r="U577" i="6"/>
  <c r="U573" i="6"/>
  <c r="U569" i="6"/>
  <c r="U565" i="6"/>
  <c r="U561" i="6"/>
  <c r="U557" i="6"/>
  <c r="U580" i="6"/>
  <c r="U576" i="6"/>
  <c r="U572" i="6"/>
  <c r="U568" i="6"/>
  <c r="U564" i="6"/>
  <c r="U585" i="6"/>
  <c r="U583" i="6"/>
  <c r="U587" i="6"/>
  <c r="U559" i="6"/>
  <c r="U556" i="6"/>
  <c r="U555" i="6"/>
  <c r="U553" i="6"/>
  <c r="U571" i="6"/>
  <c r="U567" i="6"/>
  <c r="U563" i="6"/>
  <c r="U549" i="6"/>
  <c r="U545" i="6"/>
  <c r="U541" i="6"/>
  <c r="U537" i="6"/>
  <c r="U533" i="6"/>
  <c r="U529" i="6"/>
  <c r="U525" i="6"/>
  <c r="U521" i="6"/>
  <c r="U517" i="6"/>
  <c r="U513" i="6"/>
  <c r="U509" i="6"/>
  <c r="U579" i="6"/>
  <c r="U575" i="6"/>
  <c r="U558" i="6"/>
  <c r="U554" i="6"/>
  <c r="U550" i="6"/>
  <c r="U544" i="6"/>
  <c r="U540" i="6"/>
  <c r="U536" i="6"/>
  <c r="U532" i="6"/>
  <c r="U528" i="6"/>
  <c r="U524" i="6"/>
  <c r="U520" i="6"/>
  <c r="U516" i="6"/>
  <c r="U591" i="6"/>
  <c r="U551" i="6"/>
  <c r="U574" i="6"/>
  <c r="U570" i="6"/>
  <c r="U566" i="6"/>
  <c r="U562" i="6"/>
  <c r="U548" i="6"/>
  <c r="U547" i="6"/>
  <c r="U543" i="6"/>
  <c r="U539" i="6"/>
  <c r="U535" i="6"/>
  <c r="U531" i="6"/>
  <c r="U527" i="6"/>
  <c r="U523" i="6"/>
  <c r="U519" i="6"/>
  <c r="U515" i="6"/>
  <c r="U511" i="6"/>
  <c r="U507" i="6"/>
  <c r="U560" i="6"/>
  <c r="U552" i="6"/>
  <c r="U522" i="6"/>
  <c r="U514" i="6"/>
  <c r="U504" i="6"/>
  <c r="U500" i="6"/>
  <c r="U496" i="6"/>
  <c r="U492" i="6"/>
  <c r="U488" i="6"/>
  <c r="U484" i="6"/>
  <c r="U480" i="6"/>
  <c r="U476" i="6"/>
  <c r="U546" i="6"/>
  <c r="U518" i="6"/>
  <c r="U512" i="6"/>
  <c r="U508" i="6"/>
  <c r="U542" i="6"/>
  <c r="U503" i="6"/>
  <c r="U499" i="6"/>
  <c r="U495" i="6"/>
  <c r="U491" i="6"/>
  <c r="U487" i="6"/>
  <c r="U483" i="6"/>
  <c r="U479" i="6"/>
  <c r="U475" i="6"/>
  <c r="U471" i="6"/>
  <c r="U467" i="6"/>
  <c r="U463" i="6"/>
  <c r="U459" i="6"/>
  <c r="U455" i="6"/>
  <c r="U451" i="6"/>
  <c r="U538" i="6"/>
  <c r="U534" i="6"/>
  <c r="U502" i="6"/>
  <c r="U498" i="6"/>
  <c r="U494" i="6"/>
  <c r="U490" i="6"/>
  <c r="U486" i="6"/>
  <c r="U482" i="6"/>
  <c r="U478" i="6"/>
  <c r="U474" i="6"/>
  <c r="U470" i="6"/>
  <c r="U466" i="6"/>
  <c r="U530" i="6"/>
  <c r="U510" i="6"/>
  <c r="U506" i="6"/>
  <c r="U501" i="6"/>
  <c r="U485" i="6"/>
  <c r="U462" i="6"/>
  <c r="U458" i="6"/>
  <c r="U454" i="6"/>
  <c r="U450" i="6"/>
  <c r="U446" i="6"/>
  <c r="U442" i="6"/>
  <c r="U438" i="6"/>
  <c r="U434" i="6"/>
  <c r="U430" i="6"/>
  <c r="U426" i="6"/>
  <c r="U422" i="6"/>
  <c r="U418" i="6"/>
  <c r="U414" i="6"/>
  <c r="U526" i="6"/>
  <c r="U465" i="6"/>
  <c r="U497" i="6"/>
  <c r="U481" i="6"/>
  <c r="U468" i="6"/>
  <c r="U449" i="6"/>
  <c r="U445" i="6"/>
  <c r="U441" i="6"/>
  <c r="U437" i="6"/>
  <c r="U433" i="6"/>
  <c r="U429" i="6"/>
  <c r="U425" i="6"/>
  <c r="U421" i="6"/>
  <c r="U417" i="6"/>
  <c r="U413" i="6"/>
  <c r="U493" i="6"/>
  <c r="U477" i="6"/>
  <c r="U472" i="6"/>
  <c r="U464" i="6"/>
  <c r="U460" i="6"/>
  <c r="U456" i="6"/>
  <c r="U452" i="6"/>
  <c r="U448" i="6"/>
  <c r="U444" i="6"/>
  <c r="U440" i="6"/>
  <c r="U436" i="6"/>
  <c r="U432" i="6"/>
  <c r="U428" i="6"/>
  <c r="U424" i="6"/>
  <c r="U420" i="6"/>
  <c r="U416" i="6"/>
  <c r="U505" i="6"/>
  <c r="U489" i="6"/>
  <c r="U469" i="6"/>
  <c r="U461" i="6"/>
  <c r="U457" i="6"/>
  <c r="U453" i="6"/>
  <c r="U447" i="6"/>
  <c r="U443" i="6"/>
  <c r="U439" i="6"/>
  <c r="U435" i="6"/>
  <c r="U431" i="6"/>
  <c r="U427" i="6"/>
  <c r="U423" i="6"/>
  <c r="U419" i="6"/>
  <c r="U415" i="6"/>
  <c r="U411" i="6"/>
  <c r="U407" i="6"/>
  <c r="U403" i="6"/>
  <c r="U399" i="6"/>
  <c r="U395" i="6"/>
  <c r="U391" i="6"/>
  <c r="U387" i="6"/>
  <c r="U383" i="6"/>
  <c r="U379" i="6"/>
  <c r="U412" i="6"/>
  <c r="U408" i="6"/>
  <c r="U404" i="6"/>
  <c r="U400" i="6"/>
  <c r="U396" i="6"/>
  <c r="U473" i="6"/>
  <c r="U394" i="6"/>
  <c r="U390" i="6"/>
  <c r="U393" i="6"/>
  <c r="U389" i="6"/>
  <c r="U385" i="6"/>
  <c r="U381" i="6"/>
  <c r="U410" i="6"/>
  <c r="U406" i="6"/>
  <c r="U402" i="6"/>
  <c r="U398" i="6"/>
  <c r="U409" i="6"/>
  <c r="U377" i="6"/>
  <c r="U376" i="6"/>
  <c r="U372" i="6"/>
  <c r="U368" i="6"/>
  <c r="U364" i="6"/>
  <c r="U360" i="6"/>
  <c r="U356" i="6"/>
  <c r="U352" i="6"/>
  <c r="U348" i="6"/>
  <c r="U344" i="6"/>
  <c r="U340" i="6"/>
  <c r="U336" i="6"/>
  <c r="U332" i="6"/>
  <c r="U328" i="6"/>
  <c r="U324" i="6"/>
  <c r="U320" i="6"/>
  <c r="U316" i="6"/>
  <c r="U312" i="6"/>
  <c r="U308" i="6"/>
  <c r="U304" i="6"/>
  <c r="U405" i="6"/>
  <c r="U397" i="6"/>
  <c r="U388" i="6"/>
  <c r="U386" i="6"/>
  <c r="U384" i="6"/>
  <c r="U382" i="6"/>
  <c r="U380" i="6"/>
  <c r="U375" i="6"/>
  <c r="U371" i="6"/>
  <c r="U367" i="6"/>
  <c r="U363" i="6"/>
  <c r="U359" i="6"/>
  <c r="U355" i="6"/>
  <c r="U351" i="6"/>
  <c r="U347" i="6"/>
  <c r="U343" i="6"/>
  <c r="U339" i="6"/>
  <c r="U335" i="6"/>
  <c r="U331" i="6"/>
  <c r="U327" i="6"/>
  <c r="U323" i="6"/>
  <c r="U319" i="6"/>
  <c r="U315" i="6"/>
  <c r="U311" i="6"/>
  <c r="U307" i="6"/>
  <c r="U303" i="6"/>
  <c r="U299" i="6"/>
  <c r="U295" i="6"/>
  <c r="U291" i="6"/>
  <c r="U287" i="6"/>
  <c r="U392" i="6"/>
  <c r="U401" i="6"/>
  <c r="U378" i="6"/>
  <c r="U374" i="6"/>
  <c r="U370" i="6"/>
  <c r="U366" i="6"/>
  <c r="U362" i="6"/>
  <c r="U358" i="6"/>
  <c r="U354" i="6"/>
  <c r="U350" i="6"/>
  <c r="U346" i="6"/>
  <c r="U342" i="6"/>
  <c r="U338" i="6"/>
  <c r="U334" i="6"/>
  <c r="U330" i="6"/>
  <c r="U326" i="6"/>
  <c r="U322" i="6"/>
  <c r="U318" i="6"/>
  <c r="U314" i="6"/>
  <c r="U310" i="6"/>
  <c r="U306" i="6"/>
  <c r="U302" i="6"/>
  <c r="U298" i="6"/>
  <c r="U373" i="6"/>
  <c r="U369" i="6"/>
  <c r="U365" i="6"/>
  <c r="U361" i="6"/>
  <c r="U357" i="6"/>
  <c r="U353" i="6"/>
  <c r="U349" i="6"/>
  <c r="U345" i="6"/>
  <c r="U341" i="6"/>
  <c r="U337" i="6"/>
  <c r="U333" i="6"/>
  <c r="U329" i="6"/>
  <c r="U325" i="6"/>
  <c r="U321" i="6"/>
  <c r="U317" i="6"/>
  <c r="U313" i="6"/>
  <c r="U309" i="6"/>
  <c r="U305" i="6"/>
  <c r="U301" i="6"/>
  <c r="U297" i="6"/>
  <c r="U293" i="6"/>
  <c r="U289" i="6"/>
  <c r="U285" i="6"/>
  <c r="U281" i="6"/>
  <c r="U284" i="6"/>
  <c r="U280" i="6"/>
  <c r="U275" i="6"/>
  <c r="U271" i="6"/>
  <c r="U267" i="6"/>
  <c r="U263" i="6"/>
  <c r="U259" i="6"/>
  <c r="U255" i="6"/>
  <c r="U251" i="6"/>
  <c r="U247" i="6"/>
  <c r="U243" i="6"/>
  <c r="U296" i="6"/>
  <c r="U274" i="6"/>
  <c r="U270" i="6"/>
  <c r="U266" i="6"/>
  <c r="U262" i="6"/>
  <c r="U258" i="6"/>
  <c r="U254" i="6"/>
  <c r="U250" i="6"/>
  <c r="U246" i="6"/>
  <c r="U242" i="6"/>
  <c r="U238" i="6"/>
  <c r="U234" i="6"/>
  <c r="U230" i="6"/>
  <c r="U226" i="6"/>
  <c r="U222" i="6"/>
  <c r="U218" i="6"/>
  <c r="U214" i="6"/>
  <c r="U210" i="6"/>
  <c r="U206" i="6"/>
  <c r="U202" i="6"/>
  <c r="U198" i="6"/>
  <c r="U194" i="6"/>
  <c r="U292" i="6"/>
  <c r="U290" i="6"/>
  <c r="U288" i="6"/>
  <c r="U286" i="6"/>
  <c r="U282" i="6"/>
  <c r="U278" i="6"/>
  <c r="U277" i="6"/>
  <c r="U273" i="6"/>
  <c r="U269" i="6"/>
  <c r="U265" i="6"/>
  <c r="U261" i="6"/>
  <c r="U257" i="6"/>
  <c r="U253" i="6"/>
  <c r="U249" i="6"/>
  <c r="U245" i="6"/>
  <c r="U241" i="6"/>
  <c r="U237" i="6"/>
  <c r="U233" i="6"/>
  <c r="U229" i="6"/>
  <c r="U225" i="6"/>
  <c r="U221" i="6"/>
  <c r="U217" i="6"/>
  <c r="U213" i="6"/>
  <c r="U209" i="6"/>
  <c r="U205" i="6"/>
  <c r="U294" i="6"/>
  <c r="U283" i="6"/>
  <c r="U279" i="6"/>
  <c r="U252" i="6"/>
  <c r="U235" i="6"/>
  <c r="U220" i="6"/>
  <c r="U216" i="6"/>
  <c r="U272" i="6"/>
  <c r="U248" i="6"/>
  <c r="U240" i="6"/>
  <c r="U231" i="6"/>
  <c r="U212" i="6"/>
  <c r="U208" i="6"/>
  <c r="U187" i="6"/>
  <c r="U183" i="6"/>
  <c r="U179" i="6"/>
  <c r="U175" i="6"/>
  <c r="U171" i="6"/>
  <c r="U167" i="6"/>
  <c r="U163" i="6"/>
  <c r="U159" i="6"/>
  <c r="U155" i="6"/>
  <c r="U151" i="6"/>
  <c r="U147" i="6"/>
  <c r="U143" i="6"/>
  <c r="U139" i="6"/>
  <c r="U135" i="6"/>
  <c r="U131" i="6"/>
  <c r="U127" i="6"/>
  <c r="U123" i="6"/>
  <c r="U244" i="6"/>
  <c r="U236" i="6"/>
  <c r="U227" i="6"/>
  <c r="U203" i="6"/>
  <c r="U199" i="6"/>
  <c r="U195" i="6"/>
  <c r="U191" i="6"/>
  <c r="U232" i="6"/>
  <c r="U223" i="6"/>
  <c r="U211" i="6"/>
  <c r="U190" i="6"/>
  <c r="U186" i="6"/>
  <c r="U182" i="6"/>
  <c r="U178" i="6"/>
  <c r="U174" i="6"/>
  <c r="U170" i="6"/>
  <c r="U166" i="6"/>
  <c r="U162" i="6"/>
  <c r="U158" i="6"/>
  <c r="U154" i="6"/>
  <c r="U150" i="6"/>
  <c r="U146" i="6"/>
  <c r="U142" i="6"/>
  <c r="U138" i="6"/>
  <c r="U134" i="6"/>
  <c r="U130" i="6"/>
  <c r="U126" i="6"/>
  <c r="U122" i="6"/>
  <c r="U118" i="6"/>
  <c r="U268" i="6"/>
  <c r="U228" i="6"/>
  <c r="U219" i="6"/>
  <c r="U215" i="6"/>
  <c r="U204" i="6"/>
  <c r="U200" i="6"/>
  <c r="U196" i="6"/>
  <c r="U192" i="6"/>
  <c r="U300" i="6"/>
  <c r="U264" i="6"/>
  <c r="U224" i="6"/>
  <c r="U189" i="6"/>
  <c r="U185" i="6"/>
  <c r="U181" i="6"/>
  <c r="U177" i="6"/>
  <c r="U173" i="6"/>
  <c r="U169" i="6"/>
  <c r="U165" i="6"/>
  <c r="U161" i="6"/>
  <c r="U157" i="6"/>
  <c r="U153" i="6"/>
  <c r="U149" i="6"/>
  <c r="U145" i="6"/>
  <c r="U141" i="6"/>
  <c r="U137" i="6"/>
  <c r="U133" i="6"/>
  <c r="U129" i="6"/>
  <c r="U125" i="6"/>
  <c r="U121" i="6"/>
  <c r="U117" i="6"/>
  <c r="U113" i="6"/>
  <c r="U109" i="6"/>
  <c r="U105" i="6"/>
  <c r="U101" i="6"/>
  <c r="U97" i="6"/>
  <c r="U93" i="6"/>
  <c r="U89" i="6"/>
  <c r="U85" i="6"/>
  <c r="U276" i="6"/>
  <c r="U260" i="6"/>
  <c r="U201" i="6"/>
  <c r="U197" i="6"/>
  <c r="U193" i="6"/>
  <c r="U180" i="6"/>
  <c r="U164" i="6"/>
  <c r="U148" i="6"/>
  <c r="U104" i="6"/>
  <c r="U100" i="6"/>
  <c r="U96" i="6"/>
  <c r="U92" i="6"/>
  <c r="U88" i="6"/>
  <c r="U81" i="6"/>
  <c r="U77" i="6"/>
  <c r="U73" i="6"/>
  <c r="U69" i="6"/>
  <c r="U65" i="6"/>
  <c r="U144" i="6"/>
  <c r="U119" i="6"/>
  <c r="U115" i="6"/>
  <c r="U111" i="6"/>
  <c r="U239" i="6"/>
  <c r="U176" i="6"/>
  <c r="U160" i="6"/>
  <c r="U140" i="6"/>
  <c r="U108" i="6"/>
  <c r="U84" i="6"/>
  <c r="U80" i="6"/>
  <c r="U76" i="6"/>
  <c r="U72" i="6"/>
  <c r="U68" i="6"/>
  <c r="U64" i="6"/>
  <c r="U60" i="6"/>
  <c r="U56" i="6"/>
  <c r="U52" i="6"/>
  <c r="U136" i="6"/>
  <c r="U114" i="6"/>
  <c r="U110" i="6"/>
  <c r="U188" i="6"/>
  <c r="U172" i="6"/>
  <c r="U156" i="6"/>
  <c r="U132" i="6"/>
  <c r="U106" i="6"/>
  <c r="U102" i="6"/>
  <c r="U98" i="6"/>
  <c r="U94" i="6"/>
  <c r="U90" i="6"/>
  <c r="U86" i="6"/>
  <c r="U83" i="6"/>
  <c r="U79" i="6"/>
  <c r="U75" i="6"/>
  <c r="U71" i="6"/>
  <c r="U67" i="6"/>
  <c r="U63" i="6"/>
  <c r="U59" i="6"/>
  <c r="U184" i="6"/>
  <c r="U168" i="6"/>
  <c r="U152" i="6"/>
  <c r="U124" i="6"/>
  <c r="U120" i="6"/>
  <c r="U107" i="6"/>
  <c r="U103" i="6"/>
  <c r="U99" i="6"/>
  <c r="U95" i="6"/>
  <c r="U91" i="6"/>
  <c r="U87" i="6"/>
  <c r="U82" i="6"/>
  <c r="U78" i="6"/>
  <c r="U74" i="6"/>
  <c r="U70" i="6"/>
  <c r="U66" i="6"/>
  <c r="U62" i="6"/>
  <c r="U58" i="6"/>
  <c r="U54" i="6"/>
  <c r="U50" i="6"/>
  <c r="U46" i="6"/>
  <c r="U42" i="6"/>
  <c r="U38" i="6"/>
  <c r="U34" i="6"/>
  <c r="U30" i="6"/>
  <c r="U256" i="6"/>
  <c r="U116" i="6"/>
  <c r="U112" i="6"/>
  <c r="U207" i="6"/>
  <c r="U27" i="6"/>
  <c r="U23" i="6"/>
  <c r="U19" i="6"/>
  <c r="U15" i="6"/>
  <c r="U11" i="6"/>
  <c r="U7" i="6"/>
  <c r="U128" i="6"/>
  <c r="U57" i="6"/>
  <c r="U55" i="6"/>
  <c r="U53" i="6"/>
  <c r="U51" i="6"/>
  <c r="U49" i="6"/>
  <c r="U48" i="6"/>
  <c r="U44" i="6"/>
  <c r="U40" i="6"/>
  <c r="U36" i="6"/>
  <c r="U32" i="6"/>
  <c r="V6" i="6"/>
  <c r="U39" i="6"/>
  <c r="U26" i="6"/>
  <c r="U22" i="6"/>
  <c r="U18" i="6"/>
  <c r="U14" i="6"/>
  <c r="U10" i="6"/>
  <c r="U45" i="6"/>
  <c r="U41" i="6"/>
  <c r="U37" i="6"/>
  <c r="U33" i="6"/>
  <c r="U35" i="6"/>
  <c r="U29" i="6"/>
  <c r="U25" i="6"/>
  <c r="U21" i="6"/>
  <c r="U17" i="6"/>
  <c r="U13" i="6"/>
  <c r="U9" i="6"/>
  <c r="U43" i="6"/>
  <c r="U61" i="6"/>
  <c r="U28" i="6"/>
  <c r="U24" i="6"/>
  <c r="U20" i="6"/>
  <c r="U16" i="6"/>
  <c r="U12" i="6"/>
  <c r="U8" i="6"/>
  <c r="U47" i="6"/>
  <c r="U31" i="6"/>
  <c r="T900" i="6"/>
  <c r="G15" i="8" s="1"/>
  <c r="AA29" i="4"/>
  <c r="AA25" i="4"/>
  <c r="AA20" i="4"/>
  <c r="AA30" i="4"/>
  <c r="AA26" i="4"/>
  <c r="AA21" i="4"/>
  <c r="AA28" i="4"/>
  <c r="AA23" i="4"/>
  <c r="AA19" i="4"/>
  <c r="AA22" i="4"/>
  <c r="AA16" i="4"/>
  <c r="AA12" i="4"/>
  <c r="AA27" i="4"/>
  <c r="AA14" i="4"/>
  <c r="AA11" i="4"/>
  <c r="AA17" i="4"/>
  <c r="AA7" i="4"/>
  <c r="AA10" i="4"/>
  <c r="AA13" i="4"/>
  <c r="AA8" i="4"/>
  <c r="AA18" i="4"/>
  <c r="AA15" i="4"/>
  <c r="AB6" i="4"/>
  <c r="AA9" i="4"/>
  <c r="Z31" i="4"/>
  <c r="G13" i="8" s="1"/>
  <c r="Z53" i="3"/>
  <c r="G12" i="8" s="1"/>
  <c r="AA51" i="3"/>
  <c r="AA46" i="3"/>
  <c r="AA42" i="3"/>
  <c r="AA52" i="3"/>
  <c r="AA47" i="3"/>
  <c r="AA43" i="3"/>
  <c r="AA35" i="3"/>
  <c r="AA30" i="3"/>
  <c r="AA45" i="3"/>
  <c r="AA50" i="3"/>
  <c r="AA38" i="3"/>
  <c r="AA44" i="3"/>
  <c r="AA40" i="3"/>
  <c r="AA27" i="3"/>
  <c r="AA23" i="3"/>
  <c r="AA28" i="3"/>
  <c r="AA24" i="3"/>
  <c r="AA32" i="3"/>
  <c r="AA29" i="3"/>
  <c r="AA25" i="3"/>
  <c r="AA31" i="3"/>
  <c r="AA18" i="3"/>
  <c r="AA15" i="3"/>
  <c r="AA41" i="3"/>
  <c r="AA26" i="3"/>
  <c r="AA19" i="3"/>
  <c r="AA34" i="3"/>
  <c r="AA36" i="3"/>
  <c r="AA16" i="3"/>
  <c r="AA11" i="3"/>
  <c r="AA7" i="3"/>
  <c r="AA21" i="3"/>
  <c r="AA12" i="3"/>
  <c r="AA8" i="3"/>
  <c r="AA13" i="3"/>
  <c r="AA9" i="3"/>
  <c r="AA17" i="3"/>
  <c r="AA14" i="3"/>
  <c r="AB6" i="3"/>
  <c r="AA10" i="3"/>
  <c r="AA217" i="2"/>
  <c r="H11" i="8" s="1"/>
  <c r="AB213" i="2"/>
  <c r="AB209" i="2"/>
  <c r="AB214" i="2"/>
  <c r="AB210" i="2"/>
  <c r="AB205" i="2"/>
  <c r="AB216" i="2"/>
  <c r="AB212" i="2"/>
  <c r="AB207" i="2"/>
  <c r="AB201" i="2"/>
  <c r="AB197" i="2"/>
  <c r="AB193" i="2"/>
  <c r="AB189" i="2"/>
  <c r="AB185" i="2"/>
  <c r="AB211" i="2"/>
  <c r="AB203" i="2"/>
  <c r="AB202" i="2"/>
  <c r="AB198" i="2"/>
  <c r="AB194" i="2"/>
  <c r="AB190" i="2"/>
  <c r="AB186" i="2"/>
  <c r="AB182" i="2"/>
  <c r="AB215" i="2"/>
  <c r="AB200" i="2"/>
  <c r="AB196" i="2"/>
  <c r="AB192" i="2"/>
  <c r="AB188" i="2"/>
  <c r="AB184" i="2"/>
  <c r="AB191" i="2"/>
  <c r="AB181" i="2"/>
  <c r="AB177" i="2"/>
  <c r="AB173" i="2"/>
  <c r="AB178" i="2"/>
  <c r="AB174" i="2"/>
  <c r="AB170" i="2"/>
  <c r="AB206" i="2"/>
  <c r="AB195" i="2"/>
  <c r="AB183" i="2"/>
  <c r="AB175" i="2"/>
  <c r="AB157" i="2"/>
  <c r="AB187" i="2"/>
  <c r="AB172" i="2"/>
  <c r="AB199" i="2"/>
  <c r="AB167" i="2"/>
  <c r="AB180" i="2"/>
  <c r="AB179" i="2"/>
  <c r="AB176" i="2"/>
  <c r="AB171" i="2"/>
  <c r="AB165" i="2"/>
  <c r="AB155" i="2"/>
  <c r="AB151" i="2"/>
  <c r="AB147" i="2"/>
  <c r="AB143" i="2"/>
  <c r="AB156" i="2"/>
  <c r="AB152" i="2"/>
  <c r="AB148" i="2"/>
  <c r="AB169" i="2"/>
  <c r="AB162" i="2"/>
  <c r="AB159" i="2"/>
  <c r="AB163" i="2"/>
  <c r="AB153" i="2"/>
  <c r="AB149" i="2"/>
  <c r="AB145" i="2"/>
  <c r="AB141" i="2"/>
  <c r="AB146" i="2"/>
  <c r="AB158" i="2"/>
  <c r="AB144" i="2"/>
  <c r="AB139" i="2"/>
  <c r="AB135" i="2"/>
  <c r="AB131" i="2"/>
  <c r="AB164" i="2"/>
  <c r="AB142" i="2"/>
  <c r="AB154" i="2"/>
  <c r="AB168" i="2"/>
  <c r="AB150" i="2"/>
  <c r="AB127" i="2"/>
  <c r="AB130" i="2"/>
  <c r="AB128" i="2"/>
  <c r="AB166" i="2"/>
  <c r="AB138" i="2"/>
  <c r="AB134" i="2"/>
  <c r="AB137" i="2"/>
  <c r="AB133" i="2"/>
  <c r="AB123" i="2"/>
  <c r="AB118" i="2"/>
  <c r="AB114" i="2"/>
  <c r="AB109" i="2"/>
  <c r="AB132" i="2"/>
  <c r="AB125" i="2"/>
  <c r="AB124" i="2"/>
  <c r="AB119" i="2"/>
  <c r="AB115" i="2"/>
  <c r="AB140" i="2"/>
  <c r="AB129" i="2"/>
  <c r="AB121" i="2"/>
  <c r="AB104" i="2"/>
  <c r="AB99" i="2"/>
  <c r="AB95" i="2"/>
  <c r="AB90" i="2"/>
  <c r="AB86" i="2"/>
  <c r="AB82" i="2"/>
  <c r="AB78" i="2"/>
  <c r="AB120" i="2"/>
  <c r="AB117" i="2"/>
  <c r="AB105" i="2"/>
  <c r="AB100" i="2"/>
  <c r="AB91" i="2"/>
  <c r="AB87" i="2"/>
  <c r="AB83" i="2"/>
  <c r="AB116" i="2"/>
  <c r="AB113" i="2"/>
  <c r="AB112" i="2"/>
  <c r="AB107" i="2"/>
  <c r="AB102" i="2"/>
  <c r="AB97" i="2"/>
  <c r="AB93" i="2"/>
  <c r="AB88" i="2"/>
  <c r="AB84" i="2"/>
  <c r="AB80" i="2"/>
  <c r="AB76" i="2"/>
  <c r="AB70" i="2"/>
  <c r="AB65" i="2"/>
  <c r="AB77" i="2"/>
  <c r="AB136" i="2"/>
  <c r="AB126" i="2"/>
  <c r="AB111" i="2"/>
  <c r="AB71" i="2"/>
  <c r="AB66" i="2"/>
  <c r="AB62" i="2"/>
  <c r="AB58" i="2"/>
  <c r="AB54" i="2"/>
  <c r="AB50" i="2"/>
  <c r="AB103" i="2"/>
  <c r="AB75" i="2"/>
  <c r="AB68" i="2"/>
  <c r="AB63" i="2"/>
  <c r="AB59" i="2"/>
  <c r="AB55" i="2"/>
  <c r="AB94" i="2"/>
  <c r="AB89" i="2"/>
  <c r="AB85" i="2"/>
  <c r="AB74" i="2"/>
  <c r="AB69" i="2"/>
  <c r="AB64" i="2"/>
  <c r="AB60" i="2"/>
  <c r="AB56" i="2"/>
  <c r="AB52" i="2"/>
  <c r="AB48" i="2"/>
  <c r="AB110" i="2"/>
  <c r="AB81" i="2"/>
  <c r="AB61" i="2"/>
  <c r="AB47" i="2"/>
  <c r="AB43" i="2"/>
  <c r="AB42" i="2"/>
  <c r="AB36" i="2"/>
  <c r="AB32" i="2"/>
  <c r="AB28" i="2"/>
  <c r="AB24" i="2"/>
  <c r="AB20" i="2"/>
  <c r="AB16" i="2"/>
  <c r="AB12" i="2"/>
  <c r="AB108" i="2"/>
  <c r="AB41" i="2"/>
  <c r="AB40" i="2"/>
  <c r="AB39" i="2"/>
  <c r="AB37" i="2"/>
  <c r="AB98" i="2"/>
  <c r="AB38" i="2"/>
  <c r="AB34" i="2"/>
  <c r="AB30" i="2"/>
  <c r="AB26" i="2"/>
  <c r="AB22" i="2"/>
  <c r="AB18" i="2"/>
  <c r="AB14" i="2"/>
  <c r="AB10" i="2"/>
  <c r="AB122" i="2"/>
  <c r="AB73" i="2"/>
  <c r="AB27" i="2"/>
  <c r="AB25" i="2"/>
  <c r="AB11" i="2"/>
  <c r="AB7" i="2"/>
  <c r="AB31" i="2"/>
  <c r="AB29" i="2"/>
  <c r="AB19" i="2"/>
  <c r="AB17" i="2"/>
  <c r="AB79" i="2"/>
  <c r="AB57" i="2"/>
  <c r="AB35" i="2"/>
  <c r="AB33" i="2"/>
  <c r="AB8" i="2"/>
  <c r="AB13" i="2"/>
  <c r="AB44" i="2"/>
  <c r="AB21" i="2"/>
  <c r="AB15" i="2"/>
  <c r="AB9" i="2"/>
  <c r="AB23" i="2"/>
  <c r="AB53" i="2"/>
  <c r="AC6" i="2"/>
  <c r="AC208" i="2" s="1"/>
  <c r="AB51" i="2"/>
  <c r="AB49" i="2"/>
  <c r="AB46" i="2"/>
  <c r="AB45" i="2"/>
  <c r="Z36" i="1"/>
  <c r="G10" i="8" s="1"/>
  <c r="AA32" i="1"/>
  <c r="AA28" i="1"/>
  <c r="AA33" i="1"/>
  <c r="AA29" i="1"/>
  <c r="AA25" i="1"/>
  <c r="AA35" i="1"/>
  <c r="AA30" i="1"/>
  <c r="AA24" i="1"/>
  <c r="AA21" i="1"/>
  <c r="AA17" i="1"/>
  <c r="AA23" i="1"/>
  <c r="AA22" i="1"/>
  <c r="AA14" i="1"/>
  <c r="AA27" i="1"/>
  <c r="AA31" i="1"/>
  <c r="AA26" i="1"/>
  <c r="AA20" i="1"/>
  <c r="AA19" i="1"/>
  <c r="AA18" i="1"/>
  <c r="AA11" i="1"/>
  <c r="AA12" i="1"/>
  <c r="AA16" i="1"/>
  <c r="AA8" i="1"/>
  <c r="AA15" i="1"/>
  <c r="AA9" i="1"/>
  <c r="AB6" i="1"/>
  <c r="AA34" i="1"/>
  <c r="AA13" i="1"/>
  <c r="AA7" i="1"/>
  <c r="AA10" i="1"/>
  <c r="AC204" i="2" l="1"/>
  <c r="AC160" i="2"/>
  <c r="AC96" i="2"/>
  <c r="S217" i="2"/>
  <c r="AC106" i="2"/>
  <c r="AC161" i="2"/>
  <c r="AB20" i="3"/>
  <c r="AB37" i="3"/>
  <c r="G18" i="8"/>
  <c r="V896" i="6"/>
  <c r="V892" i="6"/>
  <c r="V888" i="6"/>
  <c r="V895" i="6"/>
  <c r="V891" i="6"/>
  <c r="V887" i="6"/>
  <c r="V894" i="6"/>
  <c r="V890" i="6"/>
  <c r="V886" i="6"/>
  <c r="V893" i="6"/>
  <c r="V882" i="6"/>
  <c r="V878" i="6"/>
  <c r="V889" i="6"/>
  <c r="V885" i="6"/>
  <c r="V874" i="6"/>
  <c r="V873" i="6"/>
  <c r="V871" i="6"/>
  <c r="V899" i="6"/>
  <c r="V880" i="6"/>
  <c r="V884" i="6"/>
  <c r="V883" i="6"/>
  <c r="V877" i="6"/>
  <c r="V866" i="6"/>
  <c r="V862" i="6"/>
  <c r="V876" i="6"/>
  <c r="V872" i="6"/>
  <c r="V875" i="6"/>
  <c r="V865" i="6"/>
  <c r="V861" i="6"/>
  <c r="V857" i="6"/>
  <c r="V869" i="6"/>
  <c r="V881" i="6"/>
  <c r="V879" i="6"/>
  <c r="V859" i="6"/>
  <c r="V852" i="6"/>
  <c r="V868" i="6"/>
  <c r="V856" i="6"/>
  <c r="V863" i="6"/>
  <c r="V855" i="6"/>
  <c r="V851" i="6"/>
  <c r="V847" i="6"/>
  <c r="V843" i="6"/>
  <c r="V839" i="6"/>
  <c r="V870" i="6"/>
  <c r="V860" i="6"/>
  <c r="V864" i="6"/>
  <c r="V858" i="6"/>
  <c r="V854" i="6"/>
  <c r="V850" i="6"/>
  <c r="V848" i="6"/>
  <c r="V835" i="6"/>
  <c r="V831" i="6"/>
  <c r="V827" i="6"/>
  <c r="V823" i="6"/>
  <c r="V867" i="6"/>
  <c r="V853" i="6"/>
  <c r="V836" i="6"/>
  <c r="V849" i="6"/>
  <c r="V834" i="6"/>
  <c r="V830" i="6"/>
  <c r="V826" i="6"/>
  <c r="V822" i="6"/>
  <c r="V842" i="6"/>
  <c r="V833" i="6"/>
  <c r="V832" i="6"/>
  <c r="V845" i="6"/>
  <c r="V840" i="6"/>
  <c r="V825" i="6"/>
  <c r="V824" i="6"/>
  <c r="V817" i="6"/>
  <c r="V813" i="6"/>
  <c r="V809" i="6"/>
  <c r="V837" i="6"/>
  <c r="V846" i="6"/>
  <c r="V841" i="6"/>
  <c r="V820" i="6"/>
  <c r="V844" i="6"/>
  <c r="V829" i="6"/>
  <c r="V838" i="6"/>
  <c r="V807" i="6"/>
  <c r="V802" i="6"/>
  <c r="V798" i="6"/>
  <c r="V794" i="6"/>
  <c r="V828" i="6"/>
  <c r="V819" i="6"/>
  <c r="V818" i="6"/>
  <c r="V816" i="6"/>
  <c r="V815" i="6"/>
  <c r="V814" i="6"/>
  <c r="V812" i="6"/>
  <c r="V811" i="6"/>
  <c r="V810" i="6"/>
  <c r="V821" i="6"/>
  <c r="V808" i="6"/>
  <c r="V805" i="6"/>
  <c r="V801" i="6"/>
  <c r="V797" i="6"/>
  <c r="V793" i="6"/>
  <c r="V804" i="6"/>
  <c r="V803" i="6"/>
  <c r="V800" i="6"/>
  <c r="V799" i="6"/>
  <c r="V796" i="6"/>
  <c r="V795" i="6"/>
  <c r="V787" i="6"/>
  <c r="V783" i="6"/>
  <c r="V779" i="6"/>
  <c r="V792" i="6"/>
  <c r="V790" i="6"/>
  <c r="V786" i="6"/>
  <c r="V782" i="6"/>
  <c r="V788" i="6"/>
  <c r="V806" i="6"/>
  <c r="V772" i="6"/>
  <c r="V768" i="6"/>
  <c r="V764" i="6"/>
  <c r="V760" i="6"/>
  <c r="V780" i="6"/>
  <c r="V778" i="6"/>
  <c r="V777" i="6"/>
  <c r="V776" i="6"/>
  <c r="V789" i="6"/>
  <c r="V785" i="6"/>
  <c r="V781" i="6"/>
  <c r="V775" i="6"/>
  <c r="V771" i="6"/>
  <c r="V767" i="6"/>
  <c r="V763" i="6"/>
  <c r="V791" i="6"/>
  <c r="V757" i="6"/>
  <c r="V752" i="6"/>
  <c r="V748" i="6"/>
  <c r="V784" i="6"/>
  <c r="V773" i="6"/>
  <c r="V769" i="6"/>
  <c r="V755" i="6"/>
  <c r="V751" i="6"/>
  <c r="V747" i="6"/>
  <c r="V743" i="6"/>
  <c r="V739" i="6"/>
  <c r="V735" i="6"/>
  <c r="V731" i="6"/>
  <c r="V727" i="6"/>
  <c r="V766" i="6"/>
  <c r="V762" i="6"/>
  <c r="V756" i="6"/>
  <c r="V774" i="6"/>
  <c r="V770" i="6"/>
  <c r="V759" i="6"/>
  <c r="V754" i="6"/>
  <c r="V750" i="6"/>
  <c r="V746" i="6"/>
  <c r="V742" i="6"/>
  <c r="V758" i="6"/>
  <c r="V753" i="6"/>
  <c r="V749" i="6"/>
  <c r="V745" i="6"/>
  <c r="V741" i="6"/>
  <c r="V737" i="6"/>
  <c r="V733" i="6"/>
  <c r="V729" i="6"/>
  <c r="V765" i="6"/>
  <c r="V744" i="6"/>
  <c r="V740" i="6"/>
  <c r="V724" i="6"/>
  <c r="V720" i="6"/>
  <c r="V716" i="6"/>
  <c r="V712" i="6"/>
  <c r="V723" i="6"/>
  <c r="V719" i="6"/>
  <c r="V715" i="6"/>
  <c r="V711" i="6"/>
  <c r="V707" i="6"/>
  <c r="V703" i="6"/>
  <c r="V761" i="6"/>
  <c r="V738" i="6"/>
  <c r="V726" i="6"/>
  <c r="V722" i="6"/>
  <c r="V718" i="6"/>
  <c r="V714" i="6"/>
  <c r="V728" i="6"/>
  <c r="V734" i="6"/>
  <c r="V730" i="6"/>
  <c r="V695" i="6"/>
  <c r="V693" i="6"/>
  <c r="V691" i="6"/>
  <c r="V725" i="6"/>
  <c r="V704" i="6"/>
  <c r="V699" i="6"/>
  <c r="V690" i="6"/>
  <c r="V686" i="6"/>
  <c r="V682" i="6"/>
  <c r="V678" i="6"/>
  <c r="V721" i="6"/>
  <c r="V710" i="6"/>
  <c r="V706" i="6"/>
  <c r="V736" i="6"/>
  <c r="V732" i="6"/>
  <c r="V717" i="6"/>
  <c r="V700" i="6"/>
  <c r="V689" i="6"/>
  <c r="V685" i="6"/>
  <c r="V681" i="6"/>
  <c r="V677" i="6"/>
  <c r="V673" i="6"/>
  <c r="V713" i="6"/>
  <c r="V709" i="6"/>
  <c r="V705" i="6"/>
  <c r="V696" i="6"/>
  <c r="V694" i="6"/>
  <c r="V692" i="6"/>
  <c r="V708" i="6"/>
  <c r="V688" i="6"/>
  <c r="V676" i="6"/>
  <c r="V698" i="6"/>
  <c r="V687" i="6"/>
  <c r="V684" i="6"/>
  <c r="V672" i="6"/>
  <c r="V674" i="6"/>
  <c r="V670" i="6"/>
  <c r="V669" i="6"/>
  <c r="V668" i="6"/>
  <c r="V667" i="6"/>
  <c r="V666" i="6"/>
  <c r="V665" i="6"/>
  <c r="V662" i="6"/>
  <c r="V658" i="6"/>
  <c r="V654" i="6"/>
  <c r="V650" i="6"/>
  <c r="V646" i="6"/>
  <c r="V642" i="6"/>
  <c r="V638" i="6"/>
  <c r="V634" i="6"/>
  <c r="V702" i="6"/>
  <c r="V663" i="6"/>
  <c r="V659" i="6"/>
  <c r="V701" i="6"/>
  <c r="V697" i="6"/>
  <c r="V679" i="6"/>
  <c r="V675" i="6"/>
  <c r="V671" i="6"/>
  <c r="V664" i="6"/>
  <c r="V660" i="6"/>
  <c r="V652" i="6"/>
  <c r="V648" i="6"/>
  <c r="V644" i="6"/>
  <c r="V640" i="6"/>
  <c r="V636" i="6"/>
  <c r="V632" i="6"/>
  <c r="V628" i="6"/>
  <c r="V624" i="6"/>
  <c r="V661" i="6"/>
  <c r="V653" i="6"/>
  <c r="V651" i="6"/>
  <c r="V649" i="6"/>
  <c r="V647" i="6"/>
  <c r="V645" i="6"/>
  <c r="V643" i="6"/>
  <c r="V641" i="6"/>
  <c r="V639" i="6"/>
  <c r="V637" i="6"/>
  <c r="V635" i="6"/>
  <c r="V633" i="6"/>
  <c r="V631" i="6"/>
  <c r="V627" i="6"/>
  <c r="V622" i="6"/>
  <c r="V618" i="6"/>
  <c r="V614" i="6"/>
  <c r="V610" i="6"/>
  <c r="V606" i="6"/>
  <c r="V683" i="6"/>
  <c r="V655" i="6"/>
  <c r="V630" i="6"/>
  <c r="V626" i="6"/>
  <c r="V617" i="6"/>
  <c r="V613" i="6"/>
  <c r="V609" i="6"/>
  <c r="V605" i="6"/>
  <c r="V601" i="6"/>
  <c r="V597" i="6"/>
  <c r="V593" i="6"/>
  <c r="V656" i="6"/>
  <c r="V623" i="6"/>
  <c r="V619" i="6"/>
  <c r="V584" i="6"/>
  <c r="V582" i="6"/>
  <c r="V615" i="6"/>
  <c r="V589" i="6"/>
  <c r="V581" i="6"/>
  <c r="V577" i="6"/>
  <c r="V573" i="6"/>
  <c r="V569" i="6"/>
  <c r="V565" i="6"/>
  <c r="V561" i="6"/>
  <c r="V557" i="6"/>
  <c r="V553" i="6"/>
  <c r="V620" i="6"/>
  <c r="V611" i="6"/>
  <c r="V600" i="6"/>
  <c r="V616" i="6"/>
  <c r="V607" i="6"/>
  <c r="V590" i="6"/>
  <c r="V586" i="6"/>
  <c r="V580" i="6"/>
  <c r="V576" i="6"/>
  <c r="V572" i="6"/>
  <c r="V568" i="6"/>
  <c r="V564" i="6"/>
  <c r="V560" i="6"/>
  <c r="V556" i="6"/>
  <c r="V680" i="6"/>
  <c r="V612" i="6"/>
  <c r="V603" i="6"/>
  <c r="V585" i="6"/>
  <c r="V583" i="6"/>
  <c r="V629" i="6"/>
  <c r="V608" i="6"/>
  <c r="V591" i="6"/>
  <c r="V587" i="6"/>
  <c r="V579" i="6"/>
  <c r="V575" i="6"/>
  <c r="V571" i="6"/>
  <c r="V567" i="6"/>
  <c r="V563" i="6"/>
  <c r="V559" i="6"/>
  <c r="V555" i="6"/>
  <c r="V551" i="6"/>
  <c r="V657" i="6"/>
  <c r="V602" i="6"/>
  <c r="V594" i="6"/>
  <c r="V549" i="6"/>
  <c r="V545" i="6"/>
  <c r="V541" i="6"/>
  <c r="V537" i="6"/>
  <c r="V533" i="6"/>
  <c r="V529" i="6"/>
  <c r="V525" i="6"/>
  <c r="V521" i="6"/>
  <c r="V517" i="6"/>
  <c r="V558" i="6"/>
  <c r="V554" i="6"/>
  <c r="V550" i="6"/>
  <c r="V599" i="6"/>
  <c r="V544" i="6"/>
  <c r="V540" i="6"/>
  <c r="V536" i="6"/>
  <c r="V532" i="6"/>
  <c r="V528" i="6"/>
  <c r="V524" i="6"/>
  <c r="V520" i="6"/>
  <c r="V516" i="6"/>
  <c r="V625" i="6"/>
  <c r="V598" i="6"/>
  <c r="V592" i="6"/>
  <c r="V604" i="6"/>
  <c r="V574" i="6"/>
  <c r="V570" i="6"/>
  <c r="V566" i="6"/>
  <c r="V562" i="6"/>
  <c r="V548" i="6"/>
  <c r="V547" i="6"/>
  <c r="V543" i="6"/>
  <c r="V539" i="6"/>
  <c r="V535" i="6"/>
  <c r="V531" i="6"/>
  <c r="V527" i="6"/>
  <c r="V523" i="6"/>
  <c r="V552" i="6"/>
  <c r="V621" i="6"/>
  <c r="V596" i="6"/>
  <c r="V514" i="6"/>
  <c r="V504" i="6"/>
  <c r="V500" i="6"/>
  <c r="V496" i="6"/>
  <c r="V492" i="6"/>
  <c r="V488" i="6"/>
  <c r="V484" i="6"/>
  <c r="V480" i="6"/>
  <c r="V476" i="6"/>
  <c r="V472" i="6"/>
  <c r="V468" i="6"/>
  <c r="V546" i="6"/>
  <c r="V518" i="6"/>
  <c r="V512" i="6"/>
  <c r="V508" i="6"/>
  <c r="V507" i="6"/>
  <c r="V578" i="6"/>
  <c r="V542" i="6"/>
  <c r="V503" i="6"/>
  <c r="V499" i="6"/>
  <c r="V495" i="6"/>
  <c r="V491" i="6"/>
  <c r="V487" i="6"/>
  <c r="V483" i="6"/>
  <c r="V479" i="6"/>
  <c r="V475" i="6"/>
  <c r="V538" i="6"/>
  <c r="V509" i="6"/>
  <c r="V534" i="6"/>
  <c r="V502" i="6"/>
  <c r="V498" i="6"/>
  <c r="V494" i="6"/>
  <c r="V490" i="6"/>
  <c r="V486" i="6"/>
  <c r="V482" i="6"/>
  <c r="V478" i="6"/>
  <c r="V474" i="6"/>
  <c r="V470" i="6"/>
  <c r="V530" i="6"/>
  <c r="V519" i="6"/>
  <c r="V510" i="6"/>
  <c r="V506" i="6"/>
  <c r="V588" i="6"/>
  <c r="V526" i="6"/>
  <c r="V515" i="6"/>
  <c r="V505" i="6"/>
  <c r="V501" i="6"/>
  <c r="V497" i="6"/>
  <c r="V493" i="6"/>
  <c r="V489" i="6"/>
  <c r="V485" i="6"/>
  <c r="V481" i="6"/>
  <c r="V477" i="6"/>
  <c r="V473" i="6"/>
  <c r="V469" i="6"/>
  <c r="V465" i="6"/>
  <c r="V461" i="6"/>
  <c r="V457" i="6"/>
  <c r="V453" i="6"/>
  <c r="V522" i="6"/>
  <c r="V466" i="6"/>
  <c r="V463" i="6"/>
  <c r="V459" i="6"/>
  <c r="V455" i="6"/>
  <c r="V451" i="6"/>
  <c r="V449" i="6"/>
  <c r="V445" i="6"/>
  <c r="V441" i="6"/>
  <c r="V437" i="6"/>
  <c r="V511" i="6"/>
  <c r="V467" i="6"/>
  <c r="V464" i="6"/>
  <c r="V460" i="6"/>
  <c r="V456" i="6"/>
  <c r="V452" i="6"/>
  <c r="V448" i="6"/>
  <c r="V444" i="6"/>
  <c r="V440" i="6"/>
  <c r="V436" i="6"/>
  <c r="V471" i="6"/>
  <c r="V513" i="6"/>
  <c r="V447" i="6"/>
  <c r="V443" i="6"/>
  <c r="V439" i="6"/>
  <c r="V435" i="6"/>
  <c r="V431" i="6"/>
  <c r="V427" i="6"/>
  <c r="V423" i="6"/>
  <c r="V419" i="6"/>
  <c r="V415" i="6"/>
  <c r="V411" i="6"/>
  <c r="V407" i="6"/>
  <c r="V403" i="6"/>
  <c r="V399" i="6"/>
  <c r="V432" i="6"/>
  <c r="V430" i="6"/>
  <c r="V428" i="6"/>
  <c r="V426" i="6"/>
  <c r="V424" i="6"/>
  <c r="V422" i="6"/>
  <c r="V420" i="6"/>
  <c r="V418" i="6"/>
  <c r="V416" i="6"/>
  <c r="V458" i="6"/>
  <c r="V450" i="6"/>
  <c r="V413" i="6"/>
  <c r="V446" i="6"/>
  <c r="V412" i="6"/>
  <c r="V408" i="6"/>
  <c r="V404" i="6"/>
  <c r="V400" i="6"/>
  <c r="V396" i="6"/>
  <c r="V434" i="6"/>
  <c r="V414" i="6"/>
  <c r="V394" i="6"/>
  <c r="V390" i="6"/>
  <c r="V386" i="6"/>
  <c r="V382" i="6"/>
  <c r="V595" i="6"/>
  <c r="V442" i="6"/>
  <c r="V433" i="6"/>
  <c r="V429" i="6"/>
  <c r="V425" i="6"/>
  <c r="V421" i="6"/>
  <c r="V417" i="6"/>
  <c r="V409" i="6"/>
  <c r="V405" i="6"/>
  <c r="V401" i="6"/>
  <c r="V397" i="6"/>
  <c r="V438" i="6"/>
  <c r="V410" i="6"/>
  <c r="V406" i="6"/>
  <c r="V402" i="6"/>
  <c r="V398" i="6"/>
  <c r="V454" i="6"/>
  <c r="V393" i="6"/>
  <c r="V389" i="6"/>
  <c r="V388" i="6"/>
  <c r="V387" i="6"/>
  <c r="V385" i="6"/>
  <c r="V384" i="6"/>
  <c r="V383" i="6"/>
  <c r="V381" i="6"/>
  <c r="V380" i="6"/>
  <c r="V379" i="6"/>
  <c r="V375" i="6"/>
  <c r="V371" i="6"/>
  <c r="V367" i="6"/>
  <c r="V363" i="6"/>
  <c r="V359" i="6"/>
  <c r="V355" i="6"/>
  <c r="V351" i="6"/>
  <c r="V347" i="6"/>
  <c r="V343" i="6"/>
  <c r="V339" i="6"/>
  <c r="V335" i="6"/>
  <c r="V331" i="6"/>
  <c r="V327" i="6"/>
  <c r="V323" i="6"/>
  <c r="V319" i="6"/>
  <c r="V315" i="6"/>
  <c r="V311" i="6"/>
  <c r="V307" i="6"/>
  <c r="V303" i="6"/>
  <c r="V392" i="6"/>
  <c r="V378" i="6"/>
  <c r="V374" i="6"/>
  <c r="V370" i="6"/>
  <c r="V366" i="6"/>
  <c r="V362" i="6"/>
  <c r="V358" i="6"/>
  <c r="V354" i="6"/>
  <c r="V350" i="6"/>
  <c r="V346" i="6"/>
  <c r="V342" i="6"/>
  <c r="V338" i="6"/>
  <c r="V334" i="6"/>
  <c r="V330" i="6"/>
  <c r="V326" i="6"/>
  <c r="V322" i="6"/>
  <c r="V318" i="6"/>
  <c r="V314" i="6"/>
  <c r="V310" i="6"/>
  <c r="V306" i="6"/>
  <c r="V302" i="6"/>
  <c r="V298" i="6"/>
  <c r="V294" i="6"/>
  <c r="V391" i="6"/>
  <c r="V395" i="6"/>
  <c r="V373" i="6"/>
  <c r="V369" i="6"/>
  <c r="V365" i="6"/>
  <c r="V361" i="6"/>
  <c r="V357" i="6"/>
  <c r="V353" i="6"/>
  <c r="V349" i="6"/>
  <c r="V345" i="6"/>
  <c r="V341" i="6"/>
  <c r="V337" i="6"/>
  <c r="V333" i="6"/>
  <c r="V329" i="6"/>
  <c r="V325" i="6"/>
  <c r="V321" i="6"/>
  <c r="V317" i="6"/>
  <c r="V313" i="6"/>
  <c r="V309" i="6"/>
  <c r="V305" i="6"/>
  <c r="V301" i="6"/>
  <c r="V297" i="6"/>
  <c r="V293" i="6"/>
  <c r="V289" i="6"/>
  <c r="V285" i="6"/>
  <c r="V281" i="6"/>
  <c r="V462" i="6"/>
  <c r="V275" i="6"/>
  <c r="V271" i="6"/>
  <c r="V267" i="6"/>
  <c r="V263" i="6"/>
  <c r="V259" i="6"/>
  <c r="V255" i="6"/>
  <c r="V251" i="6"/>
  <c r="V247" i="6"/>
  <c r="V243" i="6"/>
  <c r="V239" i="6"/>
  <c r="V235" i="6"/>
  <c r="V231" i="6"/>
  <c r="V227" i="6"/>
  <c r="V223" i="6"/>
  <c r="V219" i="6"/>
  <c r="V215" i="6"/>
  <c r="V211" i="6"/>
  <c r="V368" i="6"/>
  <c r="V352" i="6"/>
  <c r="V336" i="6"/>
  <c r="V320" i="6"/>
  <c r="V304" i="6"/>
  <c r="V296" i="6"/>
  <c r="V299" i="6"/>
  <c r="V274" i="6"/>
  <c r="V270" i="6"/>
  <c r="V266" i="6"/>
  <c r="V262" i="6"/>
  <c r="V258" i="6"/>
  <c r="V254" i="6"/>
  <c r="V250" i="6"/>
  <c r="V246" i="6"/>
  <c r="V242" i="6"/>
  <c r="V238" i="6"/>
  <c r="V234" i="6"/>
  <c r="V230" i="6"/>
  <c r="V226" i="6"/>
  <c r="V222" i="6"/>
  <c r="V218" i="6"/>
  <c r="V364" i="6"/>
  <c r="V348" i="6"/>
  <c r="V332" i="6"/>
  <c r="V316" i="6"/>
  <c r="V295" i="6"/>
  <c r="V292" i="6"/>
  <c r="V291" i="6"/>
  <c r="V290" i="6"/>
  <c r="V288" i="6"/>
  <c r="V287" i="6"/>
  <c r="V286" i="6"/>
  <c r="V282" i="6"/>
  <c r="V278" i="6"/>
  <c r="V277" i="6"/>
  <c r="V273" i="6"/>
  <c r="V269" i="6"/>
  <c r="V265" i="6"/>
  <c r="V261" i="6"/>
  <c r="V257" i="6"/>
  <c r="V253" i="6"/>
  <c r="V249" i="6"/>
  <c r="V245" i="6"/>
  <c r="V241" i="6"/>
  <c r="V237" i="6"/>
  <c r="V233" i="6"/>
  <c r="V229" i="6"/>
  <c r="V225" i="6"/>
  <c r="V376" i="6"/>
  <c r="V360" i="6"/>
  <c r="V344" i="6"/>
  <c r="V328" i="6"/>
  <c r="V312" i="6"/>
  <c r="V283" i="6"/>
  <c r="V279" i="6"/>
  <c r="V377" i="6"/>
  <c r="V300" i="6"/>
  <c r="V276" i="6"/>
  <c r="V272" i="6"/>
  <c r="V268" i="6"/>
  <c r="V264" i="6"/>
  <c r="V260" i="6"/>
  <c r="V256" i="6"/>
  <c r="V252" i="6"/>
  <c r="V248" i="6"/>
  <c r="V244" i="6"/>
  <c r="V240" i="6"/>
  <c r="V236" i="6"/>
  <c r="V232" i="6"/>
  <c r="V228" i="6"/>
  <c r="V224" i="6"/>
  <c r="V220" i="6"/>
  <c r="V216" i="6"/>
  <c r="V212" i="6"/>
  <c r="V208" i="6"/>
  <c r="V204" i="6"/>
  <c r="V200" i="6"/>
  <c r="V196" i="6"/>
  <c r="V192" i="6"/>
  <c r="V280" i="6"/>
  <c r="V187" i="6"/>
  <c r="V183" i="6"/>
  <c r="V179" i="6"/>
  <c r="V175" i="6"/>
  <c r="V171" i="6"/>
  <c r="V167" i="6"/>
  <c r="V163" i="6"/>
  <c r="V159" i="6"/>
  <c r="V155" i="6"/>
  <c r="V151" i="6"/>
  <c r="V147" i="6"/>
  <c r="V143" i="6"/>
  <c r="V139" i="6"/>
  <c r="V135" i="6"/>
  <c r="V131" i="6"/>
  <c r="V127" i="6"/>
  <c r="V123" i="6"/>
  <c r="V119" i="6"/>
  <c r="V115" i="6"/>
  <c r="V111" i="6"/>
  <c r="V203" i="6"/>
  <c r="V199" i="6"/>
  <c r="V195" i="6"/>
  <c r="V191" i="6"/>
  <c r="V190" i="6"/>
  <c r="V186" i="6"/>
  <c r="V182" i="6"/>
  <c r="V178" i="6"/>
  <c r="V174" i="6"/>
  <c r="V170" i="6"/>
  <c r="V166" i="6"/>
  <c r="V162" i="6"/>
  <c r="V158" i="6"/>
  <c r="V154" i="6"/>
  <c r="V150" i="6"/>
  <c r="V146" i="6"/>
  <c r="V142" i="6"/>
  <c r="V138" i="6"/>
  <c r="V134" i="6"/>
  <c r="V130" i="6"/>
  <c r="V126" i="6"/>
  <c r="V122" i="6"/>
  <c r="V118" i="6"/>
  <c r="V114" i="6"/>
  <c r="V110" i="6"/>
  <c r="V221" i="6"/>
  <c r="V217" i="6"/>
  <c r="V214" i="6"/>
  <c r="V210" i="6"/>
  <c r="V189" i="6"/>
  <c r="V185" i="6"/>
  <c r="V181" i="6"/>
  <c r="V177" i="6"/>
  <c r="V173" i="6"/>
  <c r="V169" i="6"/>
  <c r="V165" i="6"/>
  <c r="V161" i="6"/>
  <c r="V157" i="6"/>
  <c r="V153" i="6"/>
  <c r="V149" i="6"/>
  <c r="V145" i="6"/>
  <c r="V141" i="6"/>
  <c r="V137" i="6"/>
  <c r="V133" i="6"/>
  <c r="V129" i="6"/>
  <c r="V125" i="6"/>
  <c r="V121" i="6"/>
  <c r="V372" i="6"/>
  <c r="V356" i="6"/>
  <c r="V340" i="6"/>
  <c r="V324" i="6"/>
  <c r="V308" i="6"/>
  <c r="V284" i="6"/>
  <c r="V201" i="6"/>
  <c r="V197" i="6"/>
  <c r="V193" i="6"/>
  <c r="V213" i="6"/>
  <c r="V209" i="6"/>
  <c r="V207" i="6"/>
  <c r="V206" i="6"/>
  <c r="V205" i="6"/>
  <c r="V188" i="6"/>
  <c r="V184" i="6"/>
  <c r="V180" i="6"/>
  <c r="V176" i="6"/>
  <c r="V172" i="6"/>
  <c r="V168" i="6"/>
  <c r="V164" i="6"/>
  <c r="V160" i="6"/>
  <c r="V156" i="6"/>
  <c r="V152" i="6"/>
  <c r="V148" i="6"/>
  <c r="V144" i="6"/>
  <c r="V140" i="6"/>
  <c r="V136" i="6"/>
  <c r="V132" i="6"/>
  <c r="V128" i="6"/>
  <c r="V124" i="6"/>
  <c r="V120" i="6"/>
  <c r="V116" i="6"/>
  <c r="V112" i="6"/>
  <c r="V108" i="6"/>
  <c r="V104" i="6"/>
  <c r="V100" i="6"/>
  <c r="V96" i="6"/>
  <c r="V92" i="6"/>
  <c r="V88" i="6"/>
  <c r="V202" i="6"/>
  <c r="V105" i="6"/>
  <c r="V101" i="6"/>
  <c r="V97" i="6"/>
  <c r="V93" i="6"/>
  <c r="V89" i="6"/>
  <c r="V85" i="6"/>
  <c r="V84" i="6"/>
  <c r="V80" i="6"/>
  <c r="V76" i="6"/>
  <c r="V72" i="6"/>
  <c r="V68" i="6"/>
  <c r="V198" i="6"/>
  <c r="V106" i="6"/>
  <c r="V102" i="6"/>
  <c r="V98" i="6"/>
  <c r="V94" i="6"/>
  <c r="V90" i="6"/>
  <c r="V86" i="6"/>
  <c r="V83" i="6"/>
  <c r="V79" i="6"/>
  <c r="V75" i="6"/>
  <c r="V71" i="6"/>
  <c r="V67" i="6"/>
  <c r="V63" i="6"/>
  <c r="V59" i="6"/>
  <c r="V55" i="6"/>
  <c r="V51" i="6"/>
  <c r="V47" i="6"/>
  <c r="V43" i="6"/>
  <c r="V39" i="6"/>
  <c r="V35" i="6"/>
  <c r="V31" i="6"/>
  <c r="V117" i="6"/>
  <c r="V113" i="6"/>
  <c r="V109" i="6"/>
  <c r="V194" i="6"/>
  <c r="V81" i="6"/>
  <c r="V77" i="6"/>
  <c r="V73" i="6"/>
  <c r="V69" i="6"/>
  <c r="V65" i="6"/>
  <c r="V107" i="6"/>
  <c r="V57" i="6"/>
  <c r="V56" i="6"/>
  <c r="V54" i="6"/>
  <c r="V53" i="6"/>
  <c r="V52" i="6"/>
  <c r="V50" i="6"/>
  <c r="V49" i="6"/>
  <c r="V48" i="6"/>
  <c r="V44" i="6"/>
  <c r="V40" i="6"/>
  <c r="V36" i="6"/>
  <c r="V32" i="6"/>
  <c r="W6" i="6"/>
  <c r="V78" i="6"/>
  <c r="V26" i="6"/>
  <c r="V22" i="6"/>
  <c r="V18" i="6"/>
  <c r="V14" i="6"/>
  <c r="V10" i="6"/>
  <c r="V15" i="6"/>
  <c r="V99" i="6"/>
  <c r="V91" i="6"/>
  <c r="V62" i="6"/>
  <c r="V58" i="6"/>
  <c r="V45" i="6"/>
  <c r="V41" i="6"/>
  <c r="V37" i="6"/>
  <c r="V33" i="6"/>
  <c r="V64" i="6"/>
  <c r="V27" i="6"/>
  <c r="V19" i="6"/>
  <c r="V7" i="6"/>
  <c r="V74" i="6"/>
  <c r="V29" i="6"/>
  <c r="V25" i="6"/>
  <c r="V21" i="6"/>
  <c r="V17" i="6"/>
  <c r="V13" i="6"/>
  <c r="V9" i="6"/>
  <c r="V11" i="6"/>
  <c r="V70" i="6"/>
  <c r="V61" i="6"/>
  <c r="V46" i="6"/>
  <c r="V42" i="6"/>
  <c r="V38" i="6"/>
  <c r="V34" i="6"/>
  <c r="V30" i="6"/>
  <c r="V23" i="6"/>
  <c r="V103" i="6"/>
  <c r="V66" i="6"/>
  <c r="V28" i="6"/>
  <c r="V24" i="6"/>
  <c r="V20" i="6"/>
  <c r="V16" i="6"/>
  <c r="V12" i="6"/>
  <c r="V8" i="6"/>
  <c r="V87" i="6"/>
  <c r="V82" i="6"/>
  <c r="V95" i="6"/>
  <c r="V60" i="6"/>
  <c r="U900" i="6"/>
  <c r="H15" i="8" s="1"/>
  <c r="AB30" i="4"/>
  <c r="AB26" i="4"/>
  <c r="AB21" i="4"/>
  <c r="AB27" i="4"/>
  <c r="AB22" i="4"/>
  <c r="AB28" i="4"/>
  <c r="AB17" i="4"/>
  <c r="AB13" i="4"/>
  <c r="AB9" i="4"/>
  <c r="AB15" i="4"/>
  <c r="AB11" i="4"/>
  <c r="AB7" i="4"/>
  <c r="AB10" i="4"/>
  <c r="AB29" i="4"/>
  <c r="AB25" i="4"/>
  <c r="AB8" i="4"/>
  <c r="AB19" i="4"/>
  <c r="AB16" i="4"/>
  <c r="AB23" i="4"/>
  <c r="AB20" i="4"/>
  <c r="AB14" i="4"/>
  <c r="AB18" i="4"/>
  <c r="AC6" i="4"/>
  <c r="AB12" i="4"/>
  <c r="AA31" i="4"/>
  <c r="H13" i="8" s="1"/>
  <c r="AB51" i="3"/>
  <c r="AB46" i="3"/>
  <c r="AB42" i="3"/>
  <c r="AB52" i="3"/>
  <c r="AB47" i="3"/>
  <c r="AB43" i="3"/>
  <c r="AB44" i="3"/>
  <c r="AB40" i="3"/>
  <c r="AB45" i="3"/>
  <c r="AB41" i="3"/>
  <c r="AB36" i="3"/>
  <c r="AB31" i="3"/>
  <c r="AB38" i="3"/>
  <c r="AB32" i="3"/>
  <c r="AB34" i="3"/>
  <c r="AB30" i="3"/>
  <c r="AB50" i="3"/>
  <c r="AB35" i="3"/>
  <c r="AB29" i="3"/>
  <c r="AB25" i="3"/>
  <c r="AB26" i="3"/>
  <c r="AB18" i="3"/>
  <c r="AB15" i="3"/>
  <c r="AB28" i="3"/>
  <c r="AB23" i="3"/>
  <c r="AB19" i="3"/>
  <c r="AB16" i="3"/>
  <c r="AB21" i="3"/>
  <c r="AB27" i="3"/>
  <c r="AB11" i="3"/>
  <c r="AB7" i="3"/>
  <c r="AB24" i="3"/>
  <c r="AB12" i="3"/>
  <c r="AB8" i="3"/>
  <c r="AB13" i="3"/>
  <c r="AB9" i="3"/>
  <c r="AB17" i="3"/>
  <c r="AB14" i="3"/>
  <c r="AC6" i="3"/>
  <c r="AB10" i="3"/>
  <c r="AA53" i="3"/>
  <c r="H12" i="8" s="1"/>
  <c r="AC214" i="2"/>
  <c r="AC210" i="2"/>
  <c r="AC205" i="2"/>
  <c r="AC215" i="2"/>
  <c r="AC211" i="2"/>
  <c r="AC206" i="2"/>
  <c r="AC213" i="2"/>
  <c r="AC203" i="2"/>
  <c r="AC202" i="2"/>
  <c r="AC198" i="2"/>
  <c r="AC194" i="2"/>
  <c r="AC190" i="2"/>
  <c r="AC186" i="2"/>
  <c r="AC182" i="2"/>
  <c r="AC216" i="2"/>
  <c r="AC207" i="2"/>
  <c r="AC199" i="2"/>
  <c r="AC195" i="2"/>
  <c r="AC191" i="2"/>
  <c r="AC212" i="2"/>
  <c r="AC209" i="2"/>
  <c r="AC196" i="2"/>
  <c r="AC193" i="2"/>
  <c r="AC181" i="2"/>
  <c r="AC177" i="2"/>
  <c r="AC173" i="2"/>
  <c r="AC188" i="2"/>
  <c r="AC178" i="2"/>
  <c r="AC174" i="2"/>
  <c r="AC170" i="2"/>
  <c r="AC200" i="2"/>
  <c r="AC197" i="2"/>
  <c r="AC184" i="2"/>
  <c r="AC189" i="2"/>
  <c r="AC201" i="2"/>
  <c r="AC187" i="2"/>
  <c r="AC180" i="2"/>
  <c r="AC176" i="2"/>
  <c r="AC172" i="2"/>
  <c r="AC166" i="2"/>
  <c r="AC162" i="2"/>
  <c r="AC192" i="2"/>
  <c r="AC183" i="2"/>
  <c r="AC185" i="2"/>
  <c r="AC167" i="2"/>
  <c r="AC179" i="2"/>
  <c r="AC171" i="2"/>
  <c r="AC168" i="2"/>
  <c r="AC164" i="2"/>
  <c r="AC169" i="2"/>
  <c r="AC159" i="2"/>
  <c r="AC163" i="2"/>
  <c r="AC153" i="2"/>
  <c r="AC149" i="2"/>
  <c r="AC158" i="2"/>
  <c r="AC145" i="2"/>
  <c r="AC139" i="2"/>
  <c r="AC135" i="2"/>
  <c r="AC131" i="2"/>
  <c r="AC127" i="2"/>
  <c r="AC175" i="2"/>
  <c r="AC155" i="2"/>
  <c r="AC151" i="2"/>
  <c r="AC143" i="2"/>
  <c r="AC142" i="2"/>
  <c r="AC165" i="2"/>
  <c r="AC157" i="2"/>
  <c r="AC140" i="2"/>
  <c r="AC136" i="2"/>
  <c r="AC132" i="2"/>
  <c r="AC148" i="2"/>
  <c r="AC146" i="2"/>
  <c r="AC130" i="2"/>
  <c r="AC128" i="2"/>
  <c r="AC129" i="2"/>
  <c r="AC137" i="2"/>
  <c r="AC156" i="2"/>
  <c r="AC154" i="2"/>
  <c r="AC144" i="2"/>
  <c r="AC141" i="2"/>
  <c r="AC152" i="2"/>
  <c r="AC134" i="2"/>
  <c r="AC138" i="2"/>
  <c r="AC125" i="2"/>
  <c r="AC124" i="2"/>
  <c r="AC119" i="2"/>
  <c r="AC115" i="2"/>
  <c r="AC110" i="2"/>
  <c r="AC126" i="2"/>
  <c r="AC120" i="2"/>
  <c r="AC111" i="2"/>
  <c r="AC150" i="2"/>
  <c r="AC121" i="2"/>
  <c r="AC104" i="2"/>
  <c r="AC99" i="2"/>
  <c r="AC118" i="2"/>
  <c r="AC117" i="2"/>
  <c r="AC114" i="2"/>
  <c r="AC109" i="2"/>
  <c r="AC105" i="2"/>
  <c r="AC100" i="2"/>
  <c r="AC116" i="2"/>
  <c r="AC113" i="2"/>
  <c r="AC147" i="2"/>
  <c r="AC112" i="2"/>
  <c r="AC107" i="2"/>
  <c r="AC102" i="2"/>
  <c r="AC97" i="2"/>
  <c r="AC93" i="2"/>
  <c r="AC88" i="2"/>
  <c r="AC84" i="2"/>
  <c r="AC133" i="2"/>
  <c r="AC123" i="2"/>
  <c r="AC78" i="2"/>
  <c r="AC77" i="2"/>
  <c r="AC82" i="2"/>
  <c r="AC71" i="2"/>
  <c r="AC66" i="2"/>
  <c r="AC103" i="2"/>
  <c r="AC76" i="2"/>
  <c r="AC75" i="2"/>
  <c r="AC44" i="2"/>
  <c r="AC40" i="2"/>
  <c r="AC90" i="2"/>
  <c r="AC86" i="2"/>
  <c r="AC68" i="2"/>
  <c r="AC63" i="2"/>
  <c r="AC59" i="2"/>
  <c r="AC55" i="2"/>
  <c r="AC51" i="2"/>
  <c r="AC81" i="2"/>
  <c r="AC73" i="2"/>
  <c r="AC122" i="2"/>
  <c r="AC108" i="2"/>
  <c r="AC98" i="2"/>
  <c r="AC80" i="2"/>
  <c r="AC79" i="2"/>
  <c r="AC46" i="2"/>
  <c r="AC42" i="2"/>
  <c r="AC95" i="2"/>
  <c r="AC91" i="2"/>
  <c r="AC89" i="2"/>
  <c r="AC74" i="2"/>
  <c r="AC41" i="2"/>
  <c r="AC39" i="2"/>
  <c r="AC37" i="2"/>
  <c r="AC33" i="2"/>
  <c r="AC29" i="2"/>
  <c r="AC25" i="2"/>
  <c r="AC21" i="2"/>
  <c r="AC17" i="2"/>
  <c r="AC13" i="2"/>
  <c r="AC87" i="2"/>
  <c r="AC85" i="2"/>
  <c r="AC69" i="2"/>
  <c r="AC56" i="2"/>
  <c r="AC60" i="2"/>
  <c r="AC54" i="2"/>
  <c r="AC38" i="2"/>
  <c r="AC34" i="2"/>
  <c r="AC30" i="2"/>
  <c r="AC26" i="2"/>
  <c r="AC22" i="2"/>
  <c r="AC18" i="2"/>
  <c r="AC83" i="2"/>
  <c r="AC70" i="2"/>
  <c r="AC58" i="2"/>
  <c r="AC52" i="2"/>
  <c r="AC65" i="2"/>
  <c r="AC62" i="2"/>
  <c r="AC48" i="2"/>
  <c r="AC47" i="2"/>
  <c r="AC31" i="2"/>
  <c r="AC57" i="2"/>
  <c r="AC35" i="2"/>
  <c r="AC14" i="2"/>
  <c r="AC8" i="2"/>
  <c r="AC20" i="2"/>
  <c r="AC36" i="2"/>
  <c r="AC27" i="2"/>
  <c r="AC16" i="2"/>
  <c r="AC9" i="2"/>
  <c r="AC12" i="2"/>
  <c r="AC53" i="2"/>
  <c r="AC24" i="2"/>
  <c r="AD6" i="2"/>
  <c r="AD208" i="2" s="1"/>
  <c r="AC15" i="2"/>
  <c r="AC10" i="2"/>
  <c r="AC11" i="2"/>
  <c r="AC7" i="2"/>
  <c r="AC94" i="2"/>
  <c r="AC61" i="2"/>
  <c r="AC50" i="2"/>
  <c r="AC49" i="2"/>
  <c r="AC28" i="2"/>
  <c r="AC19" i="2"/>
  <c r="AC64" i="2"/>
  <c r="AC45" i="2"/>
  <c r="AC32" i="2"/>
  <c r="AC43" i="2"/>
  <c r="AC23" i="2"/>
  <c r="AB217" i="2"/>
  <c r="I11" i="8" s="1"/>
  <c r="AB34" i="1"/>
  <c r="AB30" i="1"/>
  <c r="AB26" i="1"/>
  <c r="AB35" i="1"/>
  <c r="AB31" i="1"/>
  <c r="AB27" i="1"/>
  <c r="AB32" i="1"/>
  <c r="AB28" i="1"/>
  <c r="AB33" i="1"/>
  <c r="AB29" i="1"/>
  <c r="AB25" i="1"/>
  <c r="AB24" i="1"/>
  <c r="AB21" i="1"/>
  <c r="AB23" i="1"/>
  <c r="AB22" i="1"/>
  <c r="AB14" i="1"/>
  <c r="AB11" i="1"/>
  <c r="AB20" i="1"/>
  <c r="AB19" i="1"/>
  <c r="AB18" i="1"/>
  <c r="AB12" i="1"/>
  <c r="AB16" i="1"/>
  <c r="AB8" i="1"/>
  <c r="AB15" i="1"/>
  <c r="AB9" i="1"/>
  <c r="AB13" i="1"/>
  <c r="AC6" i="1"/>
  <c r="AB10" i="1"/>
  <c r="AB17" i="1"/>
  <c r="AB7" i="1"/>
  <c r="AA36" i="1"/>
  <c r="H10" i="8" s="1"/>
  <c r="AD204" i="2" l="1"/>
  <c r="AD160" i="2"/>
  <c r="AD96" i="2"/>
  <c r="AD106" i="2"/>
  <c r="AD161" i="2"/>
  <c r="AC37" i="3"/>
  <c r="AC20" i="3"/>
  <c r="H18" i="8"/>
  <c r="V900" i="6"/>
  <c r="I15" i="8" s="1"/>
  <c r="W896" i="6"/>
  <c r="W892" i="6"/>
  <c r="W888" i="6"/>
  <c r="W895" i="6"/>
  <c r="W891" i="6"/>
  <c r="W887" i="6"/>
  <c r="W894" i="6"/>
  <c r="W890" i="6"/>
  <c r="W886" i="6"/>
  <c r="W899" i="6"/>
  <c r="W893" i="6"/>
  <c r="W889" i="6"/>
  <c r="W885" i="6"/>
  <c r="W882" i="6"/>
  <c r="W878" i="6"/>
  <c r="W874" i="6"/>
  <c r="W881" i="6"/>
  <c r="W877" i="6"/>
  <c r="W873" i="6"/>
  <c r="W871" i="6"/>
  <c r="W879" i="6"/>
  <c r="W884" i="6"/>
  <c r="W876" i="6"/>
  <c r="W872" i="6"/>
  <c r="W875" i="6"/>
  <c r="W865" i="6"/>
  <c r="W870" i="6"/>
  <c r="W869" i="6"/>
  <c r="W862" i="6"/>
  <c r="W860" i="6"/>
  <c r="W883" i="6"/>
  <c r="W861" i="6"/>
  <c r="W859" i="6"/>
  <c r="W880" i="6"/>
  <c r="W868" i="6"/>
  <c r="W856" i="6"/>
  <c r="W863" i="6"/>
  <c r="W855" i="6"/>
  <c r="W851" i="6"/>
  <c r="W866" i="6"/>
  <c r="W857" i="6"/>
  <c r="W854" i="6"/>
  <c r="W850" i="6"/>
  <c r="W846" i="6"/>
  <c r="W842" i="6"/>
  <c r="W838" i="6"/>
  <c r="W864" i="6"/>
  <c r="W858" i="6"/>
  <c r="W867" i="6"/>
  <c r="W853" i="6"/>
  <c r="W849" i="6"/>
  <c r="W845" i="6"/>
  <c r="W841" i="6"/>
  <c r="W837" i="6"/>
  <c r="W852" i="6"/>
  <c r="W848" i="6"/>
  <c r="W844" i="6"/>
  <c r="W840" i="6"/>
  <c r="W836" i="6"/>
  <c r="W834" i="6"/>
  <c r="W830" i="6"/>
  <c r="W826" i="6"/>
  <c r="W822" i="6"/>
  <c r="W847" i="6"/>
  <c r="W831" i="6"/>
  <c r="W823" i="6"/>
  <c r="W843" i="6"/>
  <c r="W816" i="6"/>
  <c r="W812" i="6"/>
  <c r="W819" i="6"/>
  <c r="W815" i="6"/>
  <c r="W811" i="6"/>
  <c r="W807" i="6"/>
  <c r="W829" i="6"/>
  <c r="W809" i="6"/>
  <c r="W839" i="6"/>
  <c r="W835" i="6"/>
  <c r="W827" i="6"/>
  <c r="W825" i="6"/>
  <c r="W833" i="6"/>
  <c r="W828" i="6"/>
  <c r="W818" i="6"/>
  <c r="W814" i="6"/>
  <c r="W810" i="6"/>
  <c r="W824" i="6"/>
  <c r="W821" i="6"/>
  <c r="W820" i="6"/>
  <c r="W817" i="6"/>
  <c r="W813" i="6"/>
  <c r="W808" i="6"/>
  <c r="W805" i="6"/>
  <c r="W801" i="6"/>
  <c r="W797" i="6"/>
  <c r="W793" i="6"/>
  <c r="W832" i="6"/>
  <c r="W804" i="6"/>
  <c r="W803" i="6"/>
  <c r="W788" i="6"/>
  <c r="W784" i="6"/>
  <c r="W780" i="6"/>
  <c r="W776" i="6"/>
  <c r="W802" i="6"/>
  <c r="W800" i="6"/>
  <c r="W799" i="6"/>
  <c r="W798" i="6"/>
  <c r="W796" i="6"/>
  <c r="W795" i="6"/>
  <c r="W794" i="6"/>
  <c r="W792" i="6"/>
  <c r="W790" i="6"/>
  <c r="W786" i="6"/>
  <c r="W782" i="6"/>
  <c r="W806" i="6"/>
  <c r="W791" i="6"/>
  <c r="W789" i="6"/>
  <c r="W785" i="6"/>
  <c r="W781" i="6"/>
  <c r="W777" i="6"/>
  <c r="W772" i="6"/>
  <c r="W768" i="6"/>
  <c r="W764" i="6"/>
  <c r="W760" i="6"/>
  <c r="W756" i="6"/>
  <c r="W778" i="6"/>
  <c r="W775" i="6"/>
  <c r="W771" i="6"/>
  <c r="W767" i="6"/>
  <c r="W763" i="6"/>
  <c r="W759" i="6"/>
  <c r="W787" i="6"/>
  <c r="W783" i="6"/>
  <c r="W779" i="6"/>
  <c r="W774" i="6"/>
  <c r="W770" i="6"/>
  <c r="W773" i="6"/>
  <c r="W769" i="6"/>
  <c r="W765" i="6"/>
  <c r="W761" i="6"/>
  <c r="W757" i="6"/>
  <c r="W755" i="6"/>
  <c r="W751" i="6"/>
  <c r="W747" i="6"/>
  <c r="W743" i="6"/>
  <c r="W739" i="6"/>
  <c r="W766" i="6"/>
  <c r="W762" i="6"/>
  <c r="W754" i="6"/>
  <c r="W750" i="6"/>
  <c r="W746" i="6"/>
  <c r="W742" i="6"/>
  <c r="W738" i="6"/>
  <c r="W734" i="6"/>
  <c r="W730" i="6"/>
  <c r="W723" i="6"/>
  <c r="W719" i="6"/>
  <c r="W715" i="6"/>
  <c r="W711" i="6"/>
  <c r="W707" i="6"/>
  <c r="W758" i="6"/>
  <c r="W752" i="6"/>
  <c r="W727" i="6"/>
  <c r="W726" i="6"/>
  <c r="W722" i="6"/>
  <c r="W718" i="6"/>
  <c r="W714" i="6"/>
  <c r="W710" i="6"/>
  <c r="W706" i="6"/>
  <c r="W702" i="6"/>
  <c r="W698" i="6"/>
  <c r="W748" i="6"/>
  <c r="W745" i="6"/>
  <c r="W741" i="6"/>
  <c r="W728" i="6"/>
  <c r="W753" i="6"/>
  <c r="W737" i="6"/>
  <c r="W732" i="6"/>
  <c r="W725" i="6"/>
  <c r="W721" i="6"/>
  <c r="W717" i="6"/>
  <c r="W713" i="6"/>
  <c r="W709" i="6"/>
  <c r="W705" i="6"/>
  <c r="W701" i="6"/>
  <c r="W697" i="6"/>
  <c r="W693" i="6"/>
  <c r="W724" i="6"/>
  <c r="W720" i="6"/>
  <c r="W704" i="6"/>
  <c r="W699" i="6"/>
  <c r="W690" i="6"/>
  <c r="W686" i="6"/>
  <c r="W682" i="6"/>
  <c r="W678" i="6"/>
  <c r="W674" i="6"/>
  <c r="W670" i="6"/>
  <c r="W666" i="6"/>
  <c r="W662" i="6"/>
  <c r="W658" i="6"/>
  <c r="W749" i="6"/>
  <c r="W740" i="6"/>
  <c r="W733" i="6"/>
  <c r="W716" i="6"/>
  <c r="W703" i="6"/>
  <c r="W736" i="6"/>
  <c r="W712" i="6"/>
  <c r="W700" i="6"/>
  <c r="W689" i="6"/>
  <c r="W685" i="6"/>
  <c r="W681" i="6"/>
  <c r="W677" i="6"/>
  <c r="W673" i="6"/>
  <c r="W669" i="6"/>
  <c r="W665" i="6"/>
  <c r="W744" i="6"/>
  <c r="W729" i="6"/>
  <c r="W696" i="6"/>
  <c r="W694" i="6"/>
  <c r="W692" i="6"/>
  <c r="W735" i="6"/>
  <c r="W688" i="6"/>
  <c r="W684" i="6"/>
  <c r="W680" i="6"/>
  <c r="W676" i="6"/>
  <c r="W672" i="6"/>
  <c r="W668" i="6"/>
  <c r="W664" i="6"/>
  <c r="W660" i="6"/>
  <c r="W656" i="6"/>
  <c r="W731" i="6"/>
  <c r="W695" i="6"/>
  <c r="W691" i="6"/>
  <c r="W687" i="6"/>
  <c r="W683" i="6"/>
  <c r="W667" i="6"/>
  <c r="W654" i="6"/>
  <c r="W650" i="6"/>
  <c r="W646" i="6"/>
  <c r="W642" i="6"/>
  <c r="W638" i="6"/>
  <c r="W634" i="6"/>
  <c r="W630" i="6"/>
  <c r="W626" i="6"/>
  <c r="W663" i="6"/>
  <c r="W659" i="6"/>
  <c r="W653" i="6"/>
  <c r="W649" i="6"/>
  <c r="W645" i="6"/>
  <c r="W641" i="6"/>
  <c r="W637" i="6"/>
  <c r="W633" i="6"/>
  <c r="W629" i="6"/>
  <c r="W625" i="6"/>
  <c r="W621" i="6"/>
  <c r="W679" i="6"/>
  <c r="W675" i="6"/>
  <c r="W671" i="6"/>
  <c r="W708" i="6"/>
  <c r="W652" i="6"/>
  <c r="W648" i="6"/>
  <c r="W644" i="6"/>
  <c r="W640" i="6"/>
  <c r="W636" i="6"/>
  <c r="W632" i="6"/>
  <c r="W628" i="6"/>
  <c r="W624" i="6"/>
  <c r="W651" i="6"/>
  <c r="W647" i="6"/>
  <c r="W643" i="6"/>
  <c r="W639" i="6"/>
  <c r="W635" i="6"/>
  <c r="W631" i="6"/>
  <c r="W627" i="6"/>
  <c r="W622" i="6"/>
  <c r="W618" i="6"/>
  <c r="W614" i="6"/>
  <c r="W610" i="6"/>
  <c r="W606" i="6"/>
  <c r="W655" i="6"/>
  <c r="W617" i="6"/>
  <c r="W613" i="6"/>
  <c r="W609" i="6"/>
  <c r="W605" i="6"/>
  <c r="W601" i="6"/>
  <c r="W597" i="6"/>
  <c r="W593" i="6"/>
  <c r="W589" i="6"/>
  <c r="W657" i="6"/>
  <c r="W620" i="6"/>
  <c r="W616" i="6"/>
  <c r="W612" i="6"/>
  <c r="W608" i="6"/>
  <c r="W604" i="6"/>
  <c r="W600" i="6"/>
  <c r="W619" i="6"/>
  <c r="W615" i="6"/>
  <c r="W611" i="6"/>
  <c r="W607" i="6"/>
  <c r="W603" i="6"/>
  <c r="W599" i="6"/>
  <c r="W595" i="6"/>
  <c r="W591" i="6"/>
  <c r="W587" i="6"/>
  <c r="W583" i="6"/>
  <c r="W623" i="6"/>
  <c r="W581" i="6"/>
  <c r="W577" i="6"/>
  <c r="W590" i="6"/>
  <c r="W586" i="6"/>
  <c r="W580" i="6"/>
  <c r="W576" i="6"/>
  <c r="W572" i="6"/>
  <c r="W568" i="6"/>
  <c r="W564" i="6"/>
  <c r="W560" i="6"/>
  <c r="W661" i="6"/>
  <c r="W585" i="6"/>
  <c r="W579" i="6"/>
  <c r="W575" i="6"/>
  <c r="W571" i="6"/>
  <c r="W567" i="6"/>
  <c r="W563" i="6"/>
  <c r="W602" i="6"/>
  <c r="W573" i="6"/>
  <c r="W569" i="6"/>
  <c r="W565" i="6"/>
  <c r="W558" i="6"/>
  <c r="W554" i="6"/>
  <c r="W550" i="6"/>
  <c r="W544" i="6"/>
  <c r="W540" i="6"/>
  <c r="W536" i="6"/>
  <c r="W532" i="6"/>
  <c r="W528" i="6"/>
  <c r="W524" i="6"/>
  <c r="W520" i="6"/>
  <c r="W516" i="6"/>
  <c r="W512" i="6"/>
  <c r="W508" i="6"/>
  <c r="W598" i="6"/>
  <c r="W592" i="6"/>
  <c r="W574" i="6"/>
  <c r="W570" i="6"/>
  <c r="W566" i="6"/>
  <c r="W562" i="6"/>
  <c r="W561" i="6"/>
  <c r="W557" i="6"/>
  <c r="W551" i="6"/>
  <c r="W548" i="6"/>
  <c r="W547" i="6"/>
  <c r="W543" i="6"/>
  <c r="W539" i="6"/>
  <c r="W535" i="6"/>
  <c r="W531" i="6"/>
  <c r="W527" i="6"/>
  <c r="W523" i="6"/>
  <c r="W519" i="6"/>
  <c r="W515" i="6"/>
  <c r="W552" i="6"/>
  <c r="W596" i="6"/>
  <c r="W584" i="6"/>
  <c r="W546" i="6"/>
  <c r="W542" i="6"/>
  <c r="W538" i="6"/>
  <c r="W534" i="6"/>
  <c r="W530" i="6"/>
  <c r="W526" i="6"/>
  <c r="W522" i="6"/>
  <c r="W518" i="6"/>
  <c r="W514" i="6"/>
  <c r="W510" i="6"/>
  <c r="W506" i="6"/>
  <c r="W588" i="6"/>
  <c r="W578" i="6"/>
  <c r="W549" i="6"/>
  <c r="W541" i="6"/>
  <c r="W507" i="6"/>
  <c r="W555" i="6"/>
  <c r="W537" i="6"/>
  <c r="W503" i="6"/>
  <c r="W499" i="6"/>
  <c r="W495" i="6"/>
  <c r="W491" i="6"/>
  <c r="W487" i="6"/>
  <c r="W483" i="6"/>
  <c r="W479" i="6"/>
  <c r="W475" i="6"/>
  <c r="W594" i="6"/>
  <c r="W582" i="6"/>
  <c r="W556" i="6"/>
  <c r="W533" i="6"/>
  <c r="W509" i="6"/>
  <c r="W559" i="6"/>
  <c r="W529" i="6"/>
  <c r="W502" i="6"/>
  <c r="W498" i="6"/>
  <c r="W494" i="6"/>
  <c r="W490" i="6"/>
  <c r="W486" i="6"/>
  <c r="W482" i="6"/>
  <c r="W478" i="6"/>
  <c r="W474" i="6"/>
  <c r="W470" i="6"/>
  <c r="W466" i="6"/>
  <c r="W462" i="6"/>
  <c r="W458" i="6"/>
  <c r="W454" i="6"/>
  <c r="W450" i="6"/>
  <c r="W525" i="6"/>
  <c r="W521" i="6"/>
  <c r="W517" i="6"/>
  <c r="W505" i="6"/>
  <c r="W501" i="6"/>
  <c r="W497" i="6"/>
  <c r="W493" i="6"/>
  <c r="W489" i="6"/>
  <c r="W485" i="6"/>
  <c r="W481" i="6"/>
  <c r="W477" i="6"/>
  <c r="W473" i="6"/>
  <c r="W469" i="6"/>
  <c r="W465" i="6"/>
  <c r="W553" i="6"/>
  <c r="W513" i="6"/>
  <c r="W511" i="6"/>
  <c r="W463" i="6"/>
  <c r="W459" i="6"/>
  <c r="W455" i="6"/>
  <c r="W451" i="6"/>
  <c r="W449" i="6"/>
  <c r="W445" i="6"/>
  <c r="W441" i="6"/>
  <c r="W437" i="6"/>
  <c r="W433" i="6"/>
  <c r="W429" i="6"/>
  <c r="W425" i="6"/>
  <c r="W421" i="6"/>
  <c r="W417" i="6"/>
  <c r="W496" i="6"/>
  <c r="W480" i="6"/>
  <c r="W468" i="6"/>
  <c r="W467" i="6"/>
  <c r="W464" i="6"/>
  <c r="W460" i="6"/>
  <c r="W456" i="6"/>
  <c r="W452" i="6"/>
  <c r="W448" i="6"/>
  <c r="W444" i="6"/>
  <c r="W440" i="6"/>
  <c r="W436" i="6"/>
  <c r="W432" i="6"/>
  <c r="W428" i="6"/>
  <c r="W424" i="6"/>
  <c r="W420" i="6"/>
  <c r="W416" i="6"/>
  <c r="W545" i="6"/>
  <c r="W492" i="6"/>
  <c r="W476" i="6"/>
  <c r="W472" i="6"/>
  <c r="W471" i="6"/>
  <c r="W447" i="6"/>
  <c r="W443" i="6"/>
  <c r="W439" i="6"/>
  <c r="W435" i="6"/>
  <c r="W431" i="6"/>
  <c r="W427" i="6"/>
  <c r="W423" i="6"/>
  <c r="W419" i="6"/>
  <c r="W504" i="6"/>
  <c r="W488" i="6"/>
  <c r="W461" i="6"/>
  <c r="W457" i="6"/>
  <c r="W453" i="6"/>
  <c r="W446" i="6"/>
  <c r="W442" i="6"/>
  <c r="W438" i="6"/>
  <c r="W434" i="6"/>
  <c r="W430" i="6"/>
  <c r="W426" i="6"/>
  <c r="W422" i="6"/>
  <c r="W418" i="6"/>
  <c r="W414" i="6"/>
  <c r="W410" i="6"/>
  <c r="W406" i="6"/>
  <c r="W402" i="6"/>
  <c r="W398" i="6"/>
  <c r="W413" i="6"/>
  <c r="W411" i="6"/>
  <c r="W407" i="6"/>
  <c r="W403" i="6"/>
  <c r="W415" i="6"/>
  <c r="W412" i="6"/>
  <c r="W408" i="6"/>
  <c r="W404" i="6"/>
  <c r="W400" i="6"/>
  <c r="W394" i="6"/>
  <c r="W390" i="6"/>
  <c r="W386" i="6"/>
  <c r="W382" i="6"/>
  <c r="W378" i="6"/>
  <c r="W484" i="6"/>
  <c r="W409" i="6"/>
  <c r="W405" i="6"/>
  <c r="W401" i="6"/>
  <c r="W397" i="6"/>
  <c r="W500" i="6"/>
  <c r="W393" i="6"/>
  <c r="W392" i="6"/>
  <c r="W388" i="6"/>
  <c r="W384" i="6"/>
  <c r="W380" i="6"/>
  <c r="W389" i="6"/>
  <c r="W387" i="6"/>
  <c r="W385" i="6"/>
  <c r="W383" i="6"/>
  <c r="W381" i="6"/>
  <c r="W379" i="6"/>
  <c r="W375" i="6"/>
  <c r="W371" i="6"/>
  <c r="W367" i="6"/>
  <c r="W363" i="6"/>
  <c r="W359" i="6"/>
  <c r="W355" i="6"/>
  <c r="W351" i="6"/>
  <c r="W347" i="6"/>
  <c r="W343" i="6"/>
  <c r="W339" i="6"/>
  <c r="W335" i="6"/>
  <c r="W331" i="6"/>
  <c r="W327" i="6"/>
  <c r="W323" i="6"/>
  <c r="W319" i="6"/>
  <c r="W315" i="6"/>
  <c r="W311" i="6"/>
  <c r="W307" i="6"/>
  <c r="W396" i="6"/>
  <c r="W374" i="6"/>
  <c r="W370" i="6"/>
  <c r="W366" i="6"/>
  <c r="W362" i="6"/>
  <c r="W358" i="6"/>
  <c r="W354" i="6"/>
  <c r="W350" i="6"/>
  <c r="W346" i="6"/>
  <c r="W342" i="6"/>
  <c r="W338" i="6"/>
  <c r="W334" i="6"/>
  <c r="W330" i="6"/>
  <c r="W326" i="6"/>
  <c r="W322" i="6"/>
  <c r="W318" i="6"/>
  <c r="W314" i="6"/>
  <c r="W310" i="6"/>
  <c r="W306" i="6"/>
  <c r="W302" i="6"/>
  <c r="W298" i="6"/>
  <c r="W294" i="6"/>
  <c r="W290" i="6"/>
  <c r="W286" i="6"/>
  <c r="W399" i="6"/>
  <c r="W391" i="6"/>
  <c r="W395" i="6"/>
  <c r="W373" i="6"/>
  <c r="W369" i="6"/>
  <c r="W365" i="6"/>
  <c r="W361" i="6"/>
  <c r="W357" i="6"/>
  <c r="W353" i="6"/>
  <c r="W349" i="6"/>
  <c r="W345" i="6"/>
  <c r="W341" i="6"/>
  <c r="W337" i="6"/>
  <c r="W333" i="6"/>
  <c r="W329" i="6"/>
  <c r="W325" i="6"/>
  <c r="W321" i="6"/>
  <c r="W317" i="6"/>
  <c r="W313" i="6"/>
  <c r="W309" i="6"/>
  <c r="W305" i="6"/>
  <c r="W301" i="6"/>
  <c r="W297" i="6"/>
  <c r="W377" i="6"/>
  <c r="W376" i="6"/>
  <c r="W372" i="6"/>
  <c r="W368" i="6"/>
  <c r="W364" i="6"/>
  <c r="W360" i="6"/>
  <c r="W356" i="6"/>
  <c r="W352" i="6"/>
  <c r="W348" i="6"/>
  <c r="W344" i="6"/>
  <c r="W340" i="6"/>
  <c r="W336" i="6"/>
  <c r="W332" i="6"/>
  <c r="W328" i="6"/>
  <c r="W324" i="6"/>
  <c r="W320" i="6"/>
  <c r="W316" i="6"/>
  <c r="W312" i="6"/>
  <c r="W308" i="6"/>
  <c r="W304" i="6"/>
  <c r="W300" i="6"/>
  <c r="W296" i="6"/>
  <c r="W292" i="6"/>
  <c r="W288" i="6"/>
  <c r="W284" i="6"/>
  <c r="W280" i="6"/>
  <c r="W299" i="6"/>
  <c r="W285" i="6"/>
  <c r="W281" i="6"/>
  <c r="W274" i="6"/>
  <c r="W270" i="6"/>
  <c r="W266" i="6"/>
  <c r="W262" i="6"/>
  <c r="W258" i="6"/>
  <c r="W254" i="6"/>
  <c r="W250" i="6"/>
  <c r="W246" i="6"/>
  <c r="W242" i="6"/>
  <c r="W303" i="6"/>
  <c r="W295" i="6"/>
  <c r="W291" i="6"/>
  <c r="W287" i="6"/>
  <c r="W282" i="6"/>
  <c r="W293" i="6"/>
  <c r="W289" i="6"/>
  <c r="W278" i="6"/>
  <c r="W277" i="6"/>
  <c r="W273" i="6"/>
  <c r="W269" i="6"/>
  <c r="W265" i="6"/>
  <c r="W261" i="6"/>
  <c r="W257" i="6"/>
  <c r="W253" i="6"/>
  <c r="W249" i="6"/>
  <c r="W245" i="6"/>
  <c r="W241" i="6"/>
  <c r="W237" i="6"/>
  <c r="W233" i="6"/>
  <c r="W229" i="6"/>
  <c r="W225" i="6"/>
  <c r="W221" i="6"/>
  <c r="W217" i="6"/>
  <c r="W213" i="6"/>
  <c r="W209" i="6"/>
  <c r="W205" i="6"/>
  <c r="W201" i="6"/>
  <c r="W197" i="6"/>
  <c r="W193" i="6"/>
  <c r="W283" i="6"/>
  <c r="W279" i="6"/>
  <c r="W276" i="6"/>
  <c r="W272" i="6"/>
  <c r="W268" i="6"/>
  <c r="W264" i="6"/>
  <c r="W260" i="6"/>
  <c r="W256" i="6"/>
  <c r="W252" i="6"/>
  <c r="W248" i="6"/>
  <c r="W244" i="6"/>
  <c r="W240" i="6"/>
  <c r="W236" i="6"/>
  <c r="W232" i="6"/>
  <c r="W228" i="6"/>
  <c r="W224" i="6"/>
  <c r="W220" i="6"/>
  <c r="W216" i="6"/>
  <c r="W212" i="6"/>
  <c r="W208" i="6"/>
  <c r="W271" i="6"/>
  <c r="W247" i="6"/>
  <c r="W231" i="6"/>
  <c r="W222" i="6"/>
  <c r="W203" i="6"/>
  <c r="W199" i="6"/>
  <c r="W195" i="6"/>
  <c r="W191" i="6"/>
  <c r="W243" i="6"/>
  <c r="W227" i="6"/>
  <c r="W190" i="6"/>
  <c r="W186" i="6"/>
  <c r="W182" i="6"/>
  <c r="W178" i="6"/>
  <c r="W174" i="6"/>
  <c r="W170" i="6"/>
  <c r="W166" i="6"/>
  <c r="W162" i="6"/>
  <c r="W158" i="6"/>
  <c r="W154" i="6"/>
  <c r="W150" i="6"/>
  <c r="W146" i="6"/>
  <c r="W142" i="6"/>
  <c r="W138" i="6"/>
  <c r="W134" i="6"/>
  <c r="W130" i="6"/>
  <c r="W126" i="6"/>
  <c r="W122" i="6"/>
  <c r="W223" i="6"/>
  <c r="W211" i="6"/>
  <c r="W267" i="6"/>
  <c r="W219" i="6"/>
  <c r="W215" i="6"/>
  <c r="W214" i="6"/>
  <c r="W210" i="6"/>
  <c r="W204" i="6"/>
  <c r="W200" i="6"/>
  <c r="W196" i="6"/>
  <c r="W192" i="6"/>
  <c r="W189" i="6"/>
  <c r="W185" i="6"/>
  <c r="W181" i="6"/>
  <c r="W177" i="6"/>
  <c r="W173" i="6"/>
  <c r="W169" i="6"/>
  <c r="W165" i="6"/>
  <c r="W161" i="6"/>
  <c r="W157" i="6"/>
  <c r="W153" i="6"/>
  <c r="W149" i="6"/>
  <c r="W145" i="6"/>
  <c r="W141" i="6"/>
  <c r="W137" i="6"/>
  <c r="W133" i="6"/>
  <c r="W129" i="6"/>
  <c r="W125" i="6"/>
  <c r="W121" i="6"/>
  <c r="W263" i="6"/>
  <c r="W238" i="6"/>
  <c r="W275" i="6"/>
  <c r="W259" i="6"/>
  <c r="W234" i="6"/>
  <c r="W207" i="6"/>
  <c r="W206" i="6"/>
  <c r="W188" i="6"/>
  <c r="W184" i="6"/>
  <c r="W180" i="6"/>
  <c r="W176" i="6"/>
  <c r="W172" i="6"/>
  <c r="W168" i="6"/>
  <c r="W164" i="6"/>
  <c r="W160" i="6"/>
  <c r="W156" i="6"/>
  <c r="W152" i="6"/>
  <c r="W148" i="6"/>
  <c r="W144" i="6"/>
  <c r="W140" i="6"/>
  <c r="W136" i="6"/>
  <c r="W132" i="6"/>
  <c r="W128" i="6"/>
  <c r="W124" i="6"/>
  <c r="W120" i="6"/>
  <c r="W116" i="6"/>
  <c r="W112" i="6"/>
  <c r="W108" i="6"/>
  <c r="W104" i="6"/>
  <c r="W100" i="6"/>
  <c r="W96" i="6"/>
  <c r="W92" i="6"/>
  <c r="W88" i="6"/>
  <c r="W255" i="6"/>
  <c r="W239" i="6"/>
  <c r="W230" i="6"/>
  <c r="W202" i="6"/>
  <c r="W198" i="6"/>
  <c r="W194" i="6"/>
  <c r="W235" i="6"/>
  <c r="W143" i="6"/>
  <c r="W119" i="6"/>
  <c r="W115" i="6"/>
  <c r="W111" i="6"/>
  <c r="W105" i="6"/>
  <c r="W101" i="6"/>
  <c r="W97" i="6"/>
  <c r="W93" i="6"/>
  <c r="W89" i="6"/>
  <c r="W85" i="6"/>
  <c r="W84" i="6"/>
  <c r="W80" i="6"/>
  <c r="W76" i="6"/>
  <c r="W72" i="6"/>
  <c r="W68" i="6"/>
  <c r="W226" i="6"/>
  <c r="W175" i="6"/>
  <c r="W159" i="6"/>
  <c r="W139" i="6"/>
  <c r="W218" i="6"/>
  <c r="W135" i="6"/>
  <c r="W114" i="6"/>
  <c r="W110" i="6"/>
  <c r="W106" i="6"/>
  <c r="W102" i="6"/>
  <c r="W98" i="6"/>
  <c r="W94" i="6"/>
  <c r="W90" i="6"/>
  <c r="W86" i="6"/>
  <c r="W83" i="6"/>
  <c r="W79" i="6"/>
  <c r="W75" i="6"/>
  <c r="W71" i="6"/>
  <c r="W67" i="6"/>
  <c r="W63" i="6"/>
  <c r="W59" i="6"/>
  <c r="W55" i="6"/>
  <c r="W51" i="6"/>
  <c r="W187" i="6"/>
  <c r="W171" i="6"/>
  <c r="W155" i="6"/>
  <c r="W131" i="6"/>
  <c r="W117" i="6"/>
  <c r="W113" i="6"/>
  <c r="W109" i="6"/>
  <c r="W127" i="6"/>
  <c r="W118" i="6"/>
  <c r="W107" i="6"/>
  <c r="W103" i="6"/>
  <c r="W99" i="6"/>
  <c r="W95" i="6"/>
  <c r="W91" i="6"/>
  <c r="W87" i="6"/>
  <c r="W82" i="6"/>
  <c r="W78" i="6"/>
  <c r="W74" i="6"/>
  <c r="W70" i="6"/>
  <c r="W66" i="6"/>
  <c r="W62" i="6"/>
  <c r="W58" i="6"/>
  <c r="W81" i="6"/>
  <c r="W77" i="6"/>
  <c r="W73" i="6"/>
  <c r="W69" i="6"/>
  <c r="W65" i="6"/>
  <c r="W61" i="6"/>
  <c r="W57" i="6"/>
  <c r="W53" i="6"/>
  <c r="W49" i="6"/>
  <c r="W45" i="6"/>
  <c r="W41" i="6"/>
  <c r="W37" i="6"/>
  <c r="W33" i="6"/>
  <c r="W29" i="6"/>
  <c r="W251" i="6"/>
  <c r="W179" i="6"/>
  <c r="W163" i="6"/>
  <c r="W147" i="6"/>
  <c r="W26" i="6"/>
  <c r="W22" i="6"/>
  <c r="W18" i="6"/>
  <c r="W14" i="6"/>
  <c r="W10" i="6"/>
  <c r="W52" i="6"/>
  <c r="W48" i="6"/>
  <c r="W40" i="6"/>
  <c r="W123" i="6"/>
  <c r="X6" i="6"/>
  <c r="W25" i="6"/>
  <c r="W21" i="6"/>
  <c r="W17" i="6"/>
  <c r="W13" i="6"/>
  <c r="W9" i="6"/>
  <c r="W56" i="6"/>
  <c r="W32" i="6"/>
  <c r="W151" i="6"/>
  <c r="W46" i="6"/>
  <c r="W42" i="6"/>
  <c r="W38" i="6"/>
  <c r="W34" i="6"/>
  <c r="W30" i="6"/>
  <c r="W50" i="6"/>
  <c r="W44" i="6"/>
  <c r="W28" i="6"/>
  <c r="W24" i="6"/>
  <c r="W20" i="6"/>
  <c r="W16" i="6"/>
  <c r="W12" i="6"/>
  <c r="W8" i="6"/>
  <c r="W167" i="6"/>
  <c r="W60" i="6"/>
  <c r="W183" i="6"/>
  <c r="W36" i="6"/>
  <c r="W64" i="6"/>
  <c r="W47" i="6"/>
  <c r="W43" i="6"/>
  <c r="W39" i="6"/>
  <c r="W35" i="6"/>
  <c r="W31" i="6"/>
  <c r="W27" i="6"/>
  <c r="W23" i="6"/>
  <c r="W19" i="6"/>
  <c r="W15" i="6"/>
  <c r="W11" i="6"/>
  <c r="W7" i="6"/>
  <c r="W54" i="6"/>
  <c r="AC30" i="4"/>
  <c r="AC26" i="4"/>
  <c r="AC21" i="4"/>
  <c r="AC27" i="4"/>
  <c r="AC22" i="4"/>
  <c r="AC29" i="4"/>
  <c r="AC25" i="4"/>
  <c r="AC20" i="4"/>
  <c r="AC17" i="4"/>
  <c r="AC13" i="4"/>
  <c r="AC19" i="4"/>
  <c r="AC28" i="4"/>
  <c r="AC10" i="4"/>
  <c r="AC8" i="4"/>
  <c r="AC18" i="4"/>
  <c r="AC16" i="4"/>
  <c r="AC12" i="4"/>
  <c r="AC9" i="4"/>
  <c r="AC14" i="4"/>
  <c r="AC11" i="4"/>
  <c r="AC15" i="4"/>
  <c r="AC7" i="4"/>
  <c r="AC23" i="4"/>
  <c r="AD6" i="4"/>
  <c r="AB31" i="4"/>
  <c r="I13" i="8" s="1"/>
  <c r="AC52" i="3"/>
  <c r="AC47" i="3"/>
  <c r="AC43" i="3"/>
  <c r="AC44" i="3"/>
  <c r="AC40" i="3"/>
  <c r="AC42" i="3"/>
  <c r="AC41" i="3"/>
  <c r="AC36" i="3"/>
  <c r="AC31" i="3"/>
  <c r="AC50" i="3"/>
  <c r="AC46" i="3"/>
  <c r="AC45" i="3"/>
  <c r="AC28" i="3"/>
  <c r="AC24" i="3"/>
  <c r="AC35" i="3"/>
  <c r="AC32" i="3"/>
  <c r="AC29" i="3"/>
  <c r="AC25" i="3"/>
  <c r="AC26" i="3"/>
  <c r="AC23" i="3"/>
  <c r="AC19" i="3"/>
  <c r="AC34" i="3"/>
  <c r="AC16" i="3"/>
  <c r="AC21" i="3"/>
  <c r="AC30" i="3"/>
  <c r="AC27" i="3"/>
  <c r="AC17" i="3"/>
  <c r="AC38" i="3"/>
  <c r="AC18" i="3"/>
  <c r="AC15" i="3"/>
  <c r="AC12" i="3"/>
  <c r="AC8" i="3"/>
  <c r="AC51" i="3"/>
  <c r="AC7" i="3"/>
  <c r="AC13" i="3"/>
  <c r="AC9" i="3"/>
  <c r="AC14" i="3"/>
  <c r="AD6" i="3"/>
  <c r="AC10" i="3"/>
  <c r="AC11" i="3"/>
  <c r="AB53" i="3"/>
  <c r="I12" i="8" s="1"/>
  <c r="AC217" i="2"/>
  <c r="J11" i="8" s="1"/>
  <c r="K11" i="8" s="1"/>
  <c r="AD214" i="2"/>
  <c r="AD210" i="2"/>
  <c r="AD205" i="2"/>
  <c r="AD215" i="2"/>
  <c r="AD211" i="2"/>
  <c r="AD206" i="2"/>
  <c r="AD213" i="2"/>
  <c r="AD209" i="2"/>
  <c r="AD203" i="2"/>
  <c r="AD202" i="2"/>
  <c r="AD198" i="2"/>
  <c r="AD194" i="2"/>
  <c r="AD190" i="2"/>
  <c r="AD186" i="2"/>
  <c r="AD182" i="2"/>
  <c r="AD216" i="2"/>
  <c r="AD207" i="2"/>
  <c r="AD199" i="2"/>
  <c r="AD195" i="2"/>
  <c r="AD191" i="2"/>
  <c r="AD187" i="2"/>
  <c r="AD183" i="2"/>
  <c r="AD201" i="2"/>
  <c r="AD197" i="2"/>
  <c r="AD193" i="2"/>
  <c r="AD189" i="2"/>
  <c r="AD185" i="2"/>
  <c r="AD188" i="2"/>
  <c r="AD178" i="2"/>
  <c r="AD174" i="2"/>
  <c r="AD170" i="2"/>
  <c r="AD200" i="2"/>
  <c r="AD184" i="2"/>
  <c r="AD179" i="2"/>
  <c r="AD175" i="2"/>
  <c r="AD171" i="2"/>
  <c r="AD192" i="2"/>
  <c r="AD212" i="2"/>
  <c r="AD172" i="2"/>
  <c r="AD158" i="2"/>
  <c r="AD180" i="2"/>
  <c r="AD176" i="2"/>
  <c r="AD168" i="2"/>
  <c r="AD173" i="2"/>
  <c r="AD156" i="2"/>
  <c r="AD152" i="2"/>
  <c r="AD148" i="2"/>
  <c r="AD144" i="2"/>
  <c r="AD169" i="2"/>
  <c r="AD167" i="2"/>
  <c r="AD163" i="2"/>
  <c r="AD162" i="2"/>
  <c r="AD153" i="2"/>
  <c r="AD149" i="2"/>
  <c r="AD166" i="2"/>
  <c r="AD154" i="2"/>
  <c r="AD150" i="2"/>
  <c r="AD146" i="2"/>
  <c r="AD142" i="2"/>
  <c r="AD196" i="2"/>
  <c r="AD155" i="2"/>
  <c r="AD151" i="2"/>
  <c r="AD143" i="2"/>
  <c r="AD165" i="2"/>
  <c r="AD164" i="2"/>
  <c r="AD159" i="2"/>
  <c r="AD157" i="2"/>
  <c r="AD140" i="2"/>
  <c r="AD136" i="2"/>
  <c r="AD132" i="2"/>
  <c r="AD147" i="2"/>
  <c r="AD129" i="2"/>
  <c r="AD139" i="2"/>
  <c r="AD135" i="2"/>
  <c r="AD131" i="2"/>
  <c r="AD141" i="2"/>
  <c r="AD145" i="2"/>
  <c r="AD134" i="2"/>
  <c r="AD138" i="2"/>
  <c r="AD181" i="2"/>
  <c r="AD130" i="2"/>
  <c r="AD125" i="2"/>
  <c r="AD124" i="2"/>
  <c r="AD119" i="2"/>
  <c r="AD115" i="2"/>
  <c r="AD110" i="2"/>
  <c r="AD177" i="2"/>
  <c r="AD137" i="2"/>
  <c r="AD126" i="2"/>
  <c r="AD120" i="2"/>
  <c r="AD111" i="2"/>
  <c r="AD133" i="2"/>
  <c r="AD116" i="2"/>
  <c r="AD112" i="2"/>
  <c r="AD128" i="2"/>
  <c r="AD127" i="2"/>
  <c r="AD118" i="2"/>
  <c r="AD117" i="2"/>
  <c r="AD114" i="2"/>
  <c r="AD109" i="2"/>
  <c r="AD105" i="2"/>
  <c r="AD100" i="2"/>
  <c r="AD91" i="2"/>
  <c r="AD87" i="2"/>
  <c r="AD83" i="2"/>
  <c r="AD79" i="2"/>
  <c r="AD75" i="2"/>
  <c r="AD113" i="2"/>
  <c r="AD107" i="2"/>
  <c r="AD102" i="2"/>
  <c r="AD97" i="2"/>
  <c r="AD93" i="2"/>
  <c r="AD88" i="2"/>
  <c r="AD84" i="2"/>
  <c r="AD123" i="2"/>
  <c r="AD122" i="2"/>
  <c r="AD108" i="2"/>
  <c r="AD103" i="2"/>
  <c r="AD98" i="2"/>
  <c r="AD94" i="2"/>
  <c r="AD89" i="2"/>
  <c r="AD85" i="2"/>
  <c r="AD81" i="2"/>
  <c r="AD77" i="2"/>
  <c r="AD73" i="2"/>
  <c r="AD121" i="2"/>
  <c r="AD82" i="2"/>
  <c r="AD71" i="2"/>
  <c r="AD66" i="2"/>
  <c r="AD99" i="2"/>
  <c r="AD76" i="2"/>
  <c r="AD90" i="2"/>
  <c r="AD86" i="2"/>
  <c r="AD68" i="2"/>
  <c r="AD63" i="2"/>
  <c r="AD59" i="2"/>
  <c r="AD55" i="2"/>
  <c r="AD51" i="2"/>
  <c r="AD47" i="2"/>
  <c r="AD74" i="2"/>
  <c r="AD69" i="2"/>
  <c r="AD64" i="2"/>
  <c r="AD60" i="2"/>
  <c r="AD56" i="2"/>
  <c r="AD95" i="2"/>
  <c r="AD70" i="2"/>
  <c r="AD65" i="2"/>
  <c r="AD61" i="2"/>
  <c r="AD57" i="2"/>
  <c r="AD53" i="2"/>
  <c r="AD49" i="2"/>
  <c r="AD40" i="2"/>
  <c r="AD39" i="2"/>
  <c r="AD37" i="2"/>
  <c r="AD33" i="2"/>
  <c r="AD29" i="2"/>
  <c r="AD25" i="2"/>
  <c r="AD21" i="2"/>
  <c r="AD17" i="2"/>
  <c r="AD13" i="2"/>
  <c r="AD54" i="2"/>
  <c r="AD38" i="2"/>
  <c r="AD34" i="2"/>
  <c r="AD80" i="2"/>
  <c r="AD78" i="2"/>
  <c r="AD58" i="2"/>
  <c r="AD52" i="2"/>
  <c r="AD104" i="2"/>
  <c r="AD62" i="2"/>
  <c r="AD50" i="2"/>
  <c r="AD35" i="2"/>
  <c r="AD31" i="2"/>
  <c r="AD27" i="2"/>
  <c r="AD23" i="2"/>
  <c r="AD19" i="2"/>
  <c r="AD15" i="2"/>
  <c r="AD11" i="2"/>
  <c r="AD14" i="2"/>
  <c r="AD8" i="2"/>
  <c r="AD48" i="2"/>
  <c r="AD16" i="2"/>
  <c r="AD9" i="2"/>
  <c r="AE6" i="2"/>
  <c r="AE208" i="2" s="1"/>
  <c r="AD44" i="2"/>
  <c r="AD43" i="2"/>
  <c r="AD20" i="2"/>
  <c r="AD18" i="2"/>
  <c r="AD24" i="2"/>
  <c r="AD22" i="2"/>
  <c r="AD42" i="2"/>
  <c r="AD41" i="2"/>
  <c r="AD28" i="2"/>
  <c r="AD26" i="2"/>
  <c r="AD46" i="2"/>
  <c r="AD45" i="2"/>
  <c r="AD36" i="2"/>
  <c r="AD32" i="2"/>
  <c r="AD30" i="2"/>
  <c r="AD12" i="2"/>
  <c r="AD10" i="2"/>
  <c r="AD7" i="2"/>
  <c r="AB36" i="1"/>
  <c r="I10" i="8" s="1"/>
  <c r="AC33" i="1"/>
  <c r="AC29" i="1"/>
  <c r="AC25" i="1"/>
  <c r="AC34" i="1"/>
  <c r="AC30" i="1"/>
  <c r="AC26" i="1"/>
  <c r="AC35" i="1"/>
  <c r="AC31" i="1"/>
  <c r="AC22" i="1"/>
  <c r="AC18" i="1"/>
  <c r="AC32" i="1"/>
  <c r="AC27" i="1"/>
  <c r="AC24" i="1"/>
  <c r="AC21" i="1"/>
  <c r="AC20" i="1"/>
  <c r="AC19" i="1"/>
  <c r="AC12" i="1"/>
  <c r="AC15" i="1"/>
  <c r="AC16" i="1"/>
  <c r="AC14" i="1"/>
  <c r="AC13" i="1"/>
  <c r="AD6" i="1"/>
  <c r="AC9" i="1"/>
  <c r="AC10" i="1"/>
  <c r="AC17" i="1"/>
  <c r="AC7" i="1"/>
  <c r="AC23" i="1"/>
  <c r="AC8" i="1"/>
  <c r="AC28" i="1"/>
  <c r="AC11" i="1"/>
  <c r="AE204" i="2" l="1"/>
  <c r="AE160" i="2"/>
  <c r="AE96" i="2"/>
  <c r="AE106" i="2"/>
  <c r="AE161" i="2"/>
  <c r="AD37" i="3"/>
  <c r="AD20" i="3"/>
  <c r="I18" i="8"/>
  <c r="AC36" i="1"/>
  <c r="J10" i="8" s="1"/>
  <c r="X895" i="6"/>
  <c r="X891" i="6"/>
  <c r="X887" i="6"/>
  <c r="X894" i="6"/>
  <c r="X890" i="6"/>
  <c r="X886" i="6"/>
  <c r="X899" i="6"/>
  <c r="X893" i="6"/>
  <c r="X889" i="6"/>
  <c r="X885" i="6"/>
  <c r="X892" i="6"/>
  <c r="X881" i="6"/>
  <c r="X877" i="6"/>
  <c r="X888" i="6"/>
  <c r="X874" i="6"/>
  <c r="X873" i="6"/>
  <c r="X896" i="6"/>
  <c r="X884" i="6"/>
  <c r="X883" i="6"/>
  <c r="X880" i="6"/>
  <c r="X879" i="6"/>
  <c r="X876" i="6"/>
  <c r="X875" i="6"/>
  <c r="X865" i="6"/>
  <c r="X871" i="6"/>
  <c r="X870" i="6"/>
  <c r="X882" i="6"/>
  <c r="X868" i="6"/>
  <c r="X864" i="6"/>
  <c r="X862" i="6"/>
  <c r="X860" i="6"/>
  <c r="X856" i="6"/>
  <c r="X872" i="6"/>
  <c r="X867" i="6"/>
  <c r="X863" i="6"/>
  <c r="X869" i="6"/>
  <c r="X855" i="6"/>
  <c r="X851" i="6"/>
  <c r="X866" i="6"/>
  <c r="X857" i="6"/>
  <c r="X854" i="6"/>
  <c r="X850" i="6"/>
  <c r="X846" i="6"/>
  <c r="X842" i="6"/>
  <c r="X838" i="6"/>
  <c r="X878" i="6"/>
  <c r="X858" i="6"/>
  <c r="X861" i="6"/>
  <c r="X852" i="6"/>
  <c r="X859" i="6"/>
  <c r="X848" i="6"/>
  <c r="X847" i="6"/>
  <c r="X845" i="6"/>
  <c r="X843" i="6"/>
  <c r="X841" i="6"/>
  <c r="X839" i="6"/>
  <c r="X853" i="6"/>
  <c r="X834" i="6"/>
  <c r="X830" i="6"/>
  <c r="X826" i="6"/>
  <c r="X822" i="6"/>
  <c r="X849" i="6"/>
  <c r="X833" i="6"/>
  <c r="X829" i="6"/>
  <c r="X825" i="6"/>
  <c r="X821" i="6"/>
  <c r="X840" i="6"/>
  <c r="X837" i="6"/>
  <c r="X816" i="6"/>
  <c r="X812" i="6"/>
  <c r="X808" i="6"/>
  <c r="X820" i="6"/>
  <c r="X844" i="6"/>
  <c r="X835" i="6"/>
  <c r="X827" i="6"/>
  <c r="X823" i="6"/>
  <c r="X831" i="6"/>
  <c r="X828" i="6"/>
  <c r="X818" i="6"/>
  <c r="X836" i="6"/>
  <c r="X824" i="6"/>
  <c r="X819" i="6"/>
  <c r="X817" i="6"/>
  <c r="X815" i="6"/>
  <c r="X813" i="6"/>
  <c r="X811" i="6"/>
  <c r="X805" i="6"/>
  <c r="X801" i="6"/>
  <c r="X797" i="6"/>
  <c r="X793" i="6"/>
  <c r="X832" i="6"/>
  <c r="X804" i="6"/>
  <c r="X800" i="6"/>
  <c r="X796" i="6"/>
  <c r="X792" i="6"/>
  <c r="X810" i="6"/>
  <c r="X802" i="6"/>
  <c r="X799" i="6"/>
  <c r="X798" i="6"/>
  <c r="X795" i="6"/>
  <c r="X814" i="6"/>
  <c r="X794" i="6"/>
  <c r="X790" i="6"/>
  <c r="X786" i="6"/>
  <c r="X782" i="6"/>
  <c r="X778" i="6"/>
  <c r="X806" i="6"/>
  <c r="X791" i="6"/>
  <c r="X789" i="6"/>
  <c r="X785" i="6"/>
  <c r="X781" i="6"/>
  <c r="X809" i="6"/>
  <c r="X807" i="6"/>
  <c r="X803" i="6"/>
  <c r="X780" i="6"/>
  <c r="X777" i="6"/>
  <c r="X776" i="6"/>
  <c r="X775" i="6"/>
  <c r="X771" i="6"/>
  <c r="X767" i="6"/>
  <c r="X763" i="6"/>
  <c r="X759" i="6"/>
  <c r="X787" i="6"/>
  <c r="X783" i="6"/>
  <c r="X779" i="6"/>
  <c r="X774" i="6"/>
  <c r="X770" i="6"/>
  <c r="X766" i="6"/>
  <c r="X762" i="6"/>
  <c r="X784" i="6"/>
  <c r="X772" i="6"/>
  <c r="X768" i="6"/>
  <c r="X755" i="6"/>
  <c r="X751" i="6"/>
  <c r="X773" i="6"/>
  <c r="X769" i="6"/>
  <c r="X756" i="6"/>
  <c r="X754" i="6"/>
  <c r="X750" i="6"/>
  <c r="X746" i="6"/>
  <c r="X742" i="6"/>
  <c r="X738" i="6"/>
  <c r="X734" i="6"/>
  <c r="X730" i="6"/>
  <c r="X764" i="6"/>
  <c r="X760" i="6"/>
  <c r="X758" i="6"/>
  <c r="X753" i="6"/>
  <c r="X749" i="6"/>
  <c r="X745" i="6"/>
  <c r="X741" i="6"/>
  <c r="X765" i="6"/>
  <c r="X761" i="6"/>
  <c r="X752" i="6"/>
  <c r="X748" i="6"/>
  <c r="X744" i="6"/>
  <c r="X740" i="6"/>
  <c r="X736" i="6"/>
  <c r="X732" i="6"/>
  <c r="X728" i="6"/>
  <c r="X723" i="6"/>
  <c r="X719" i="6"/>
  <c r="X715" i="6"/>
  <c r="X711" i="6"/>
  <c r="X727" i="6"/>
  <c r="X726" i="6"/>
  <c r="X722" i="6"/>
  <c r="X718" i="6"/>
  <c r="X714" i="6"/>
  <c r="X710" i="6"/>
  <c r="X706" i="6"/>
  <c r="X757" i="6"/>
  <c r="X747" i="6"/>
  <c r="X743" i="6"/>
  <c r="X739" i="6"/>
  <c r="X737" i="6"/>
  <c r="X725" i="6"/>
  <c r="X721" i="6"/>
  <c r="X717" i="6"/>
  <c r="X713" i="6"/>
  <c r="X735" i="6"/>
  <c r="X733" i="6"/>
  <c r="X731" i="6"/>
  <c r="X788" i="6"/>
  <c r="X720" i="6"/>
  <c r="X716" i="6"/>
  <c r="X707" i="6"/>
  <c r="X703" i="6"/>
  <c r="X712" i="6"/>
  <c r="X700" i="6"/>
  <c r="X689" i="6"/>
  <c r="X685" i="6"/>
  <c r="X681" i="6"/>
  <c r="X677" i="6"/>
  <c r="X729" i="6"/>
  <c r="X696" i="6"/>
  <c r="X694" i="6"/>
  <c r="X692" i="6"/>
  <c r="X709" i="6"/>
  <c r="X705" i="6"/>
  <c r="X688" i="6"/>
  <c r="X684" i="6"/>
  <c r="X680" i="6"/>
  <c r="X676" i="6"/>
  <c r="X708" i="6"/>
  <c r="X701" i="6"/>
  <c r="X697" i="6"/>
  <c r="X724" i="6"/>
  <c r="X686" i="6"/>
  <c r="X699" i="6"/>
  <c r="X698" i="6"/>
  <c r="X683" i="6"/>
  <c r="X702" i="6"/>
  <c r="X679" i="6"/>
  <c r="X674" i="6"/>
  <c r="X670" i="6"/>
  <c r="X669" i="6"/>
  <c r="X668" i="6"/>
  <c r="X666" i="6"/>
  <c r="X665" i="6"/>
  <c r="X662" i="6"/>
  <c r="X658" i="6"/>
  <c r="X663" i="6"/>
  <c r="X659" i="6"/>
  <c r="X653" i="6"/>
  <c r="X649" i="6"/>
  <c r="X645" i="6"/>
  <c r="X641" i="6"/>
  <c r="X637" i="6"/>
  <c r="X633" i="6"/>
  <c r="X675" i="6"/>
  <c r="X671" i="6"/>
  <c r="X695" i="6"/>
  <c r="X690" i="6"/>
  <c r="X693" i="6"/>
  <c r="X687" i="6"/>
  <c r="X664" i="6"/>
  <c r="X660" i="6"/>
  <c r="X691" i="6"/>
  <c r="X678" i="6"/>
  <c r="X661" i="6"/>
  <c r="X657" i="6"/>
  <c r="X656" i="6"/>
  <c r="X655" i="6"/>
  <c r="X651" i="6"/>
  <c r="X647" i="6"/>
  <c r="X643" i="6"/>
  <c r="X639" i="6"/>
  <c r="X635" i="6"/>
  <c r="X631" i="6"/>
  <c r="X627" i="6"/>
  <c r="X623" i="6"/>
  <c r="X667" i="6"/>
  <c r="X617" i="6"/>
  <c r="X613" i="6"/>
  <c r="X609" i="6"/>
  <c r="X605" i="6"/>
  <c r="X682" i="6"/>
  <c r="X630" i="6"/>
  <c r="X626" i="6"/>
  <c r="X673" i="6"/>
  <c r="X620" i="6"/>
  <c r="X616" i="6"/>
  <c r="X612" i="6"/>
  <c r="X608" i="6"/>
  <c r="X604" i="6"/>
  <c r="X600" i="6"/>
  <c r="X596" i="6"/>
  <c r="X592" i="6"/>
  <c r="X672" i="6"/>
  <c r="X629" i="6"/>
  <c r="X625" i="6"/>
  <c r="X704" i="6"/>
  <c r="X621" i="6"/>
  <c r="X650" i="6"/>
  <c r="X642" i="6"/>
  <c r="X634" i="6"/>
  <c r="X624" i="6"/>
  <c r="X615" i="6"/>
  <c r="X610" i="6"/>
  <c r="X601" i="6"/>
  <c r="X589" i="6"/>
  <c r="X611" i="6"/>
  <c r="X606" i="6"/>
  <c r="X590" i="6"/>
  <c r="X586" i="6"/>
  <c r="X580" i="6"/>
  <c r="X576" i="6"/>
  <c r="X572" i="6"/>
  <c r="X568" i="6"/>
  <c r="X564" i="6"/>
  <c r="X560" i="6"/>
  <c r="X556" i="6"/>
  <c r="X552" i="6"/>
  <c r="X652" i="6"/>
  <c r="X644" i="6"/>
  <c r="X636" i="6"/>
  <c r="X622" i="6"/>
  <c r="X607" i="6"/>
  <c r="X585" i="6"/>
  <c r="X603" i="6"/>
  <c r="X583" i="6"/>
  <c r="X579" i="6"/>
  <c r="X575" i="6"/>
  <c r="X571" i="6"/>
  <c r="X567" i="6"/>
  <c r="X563" i="6"/>
  <c r="X559" i="6"/>
  <c r="X555" i="6"/>
  <c r="X654" i="6"/>
  <c r="X646" i="6"/>
  <c r="X638" i="6"/>
  <c r="X602" i="6"/>
  <c r="X591" i="6"/>
  <c r="X587" i="6"/>
  <c r="X598" i="6"/>
  <c r="X594" i="6"/>
  <c r="X588" i="6"/>
  <c r="X578" i="6"/>
  <c r="X574" i="6"/>
  <c r="X570" i="6"/>
  <c r="X566" i="6"/>
  <c r="X562" i="6"/>
  <c r="X558" i="6"/>
  <c r="X554" i="6"/>
  <c r="X550" i="6"/>
  <c r="X628" i="6"/>
  <c r="X619" i="6"/>
  <c r="X544" i="6"/>
  <c r="X540" i="6"/>
  <c r="X536" i="6"/>
  <c r="X532" i="6"/>
  <c r="X528" i="6"/>
  <c r="X524" i="6"/>
  <c r="X520" i="6"/>
  <c r="X516" i="6"/>
  <c r="X632" i="6"/>
  <c r="X599" i="6"/>
  <c r="X593" i="6"/>
  <c r="X561" i="6"/>
  <c r="X557" i="6"/>
  <c r="X551" i="6"/>
  <c r="X548" i="6"/>
  <c r="X547" i="6"/>
  <c r="X543" i="6"/>
  <c r="X539" i="6"/>
  <c r="X535" i="6"/>
  <c r="X531" i="6"/>
  <c r="X527" i="6"/>
  <c r="X523" i="6"/>
  <c r="X519" i="6"/>
  <c r="X515" i="6"/>
  <c r="X640" i="6"/>
  <c r="X584" i="6"/>
  <c r="X546" i="6"/>
  <c r="X542" i="6"/>
  <c r="X538" i="6"/>
  <c r="X534" i="6"/>
  <c r="X530" i="6"/>
  <c r="X526" i="6"/>
  <c r="X522" i="6"/>
  <c r="X614" i="6"/>
  <c r="X597" i="6"/>
  <c r="X581" i="6"/>
  <c r="X577" i="6"/>
  <c r="X618" i="6"/>
  <c r="X595" i="6"/>
  <c r="X582" i="6"/>
  <c r="X553" i="6"/>
  <c r="X549" i="6"/>
  <c r="X537" i="6"/>
  <c r="X518" i="6"/>
  <c r="X512" i="6"/>
  <c r="X508" i="6"/>
  <c r="X503" i="6"/>
  <c r="X499" i="6"/>
  <c r="X495" i="6"/>
  <c r="X491" i="6"/>
  <c r="X487" i="6"/>
  <c r="X483" i="6"/>
  <c r="X479" i="6"/>
  <c r="X475" i="6"/>
  <c r="X471" i="6"/>
  <c r="X533" i="6"/>
  <c r="X509" i="6"/>
  <c r="X569" i="6"/>
  <c r="X529" i="6"/>
  <c r="X502" i="6"/>
  <c r="X498" i="6"/>
  <c r="X494" i="6"/>
  <c r="X490" i="6"/>
  <c r="X486" i="6"/>
  <c r="X482" i="6"/>
  <c r="X478" i="6"/>
  <c r="X474" i="6"/>
  <c r="X525" i="6"/>
  <c r="X521" i="6"/>
  <c r="X517" i="6"/>
  <c r="X510" i="6"/>
  <c r="X506" i="6"/>
  <c r="X505" i="6"/>
  <c r="X501" i="6"/>
  <c r="X497" i="6"/>
  <c r="X493" i="6"/>
  <c r="X489" i="6"/>
  <c r="X485" i="6"/>
  <c r="X481" i="6"/>
  <c r="X477" i="6"/>
  <c r="X473" i="6"/>
  <c r="X469" i="6"/>
  <c r="X648" i="6"/>
  <c r="X565" i="6"/>
  <c r="X513" i="6"/>
  <c r="X511" i="6"/>
  <c r="X545" i="6"/>
  <c r="X504" i="6"/>
  <c r="X500" i="6"/>
  <c r="X496" i="6"/>
  <c r="X492" i="6"/>
  <c r="X488" i="6"/>
  <c r="X484" i="6"/>
  <c r="X480" i="6"/>
  <c r="X476" i="6"/>
  <c r="X472" i="6"/>
  <c r="X468" i="6"/>
  <c r="X464" i="6"/>
  <c r="X460" i="6"/>
  <c r="X456" i="6"/>
  <c r="X452" i="6"/>
  <c r="X573" i="6"/>
  <c r="X470" i="6"/>
  <c r="X465" i="6"/>
  <c r="X467" i="6"/>
  <c r="X448" i="6"/>
  <c r="X444" i="6"/>
  <c r="X440" i="6"/>
  <c r="X436" i="6"/>
  <c r="X541" i="6"/>
  <c r="X447" i="6"/>
  <c r="X443" i="6"/>
  <c r="X439" i="6"/>
  <c r="X435" i="6"/>
  <c r="X461" i="6"/>
  <c r="X457" i="6"/>
  <c r="X453" i="6"/>
  <c r="X446" i="6"/>
  <c r="X442" i="6"/>
  <c r="X438" i="6"/>
  <c r="X434" i="6"/>
  <c r="X430" i="6"/>
  <c r="X426" i="6"/>
  <c r="X422" i="6"/>
  <c r="X418" i="6"/>
  <c r="X414" i="6"/>
  <c r="X410" i="6"/>
  <c r="X406" i="6"/>
  <c r="X402" i="6"/>
  <c r="X398" i="6"/>
  <c r="X507" i="6"/>
  <c r="X462" i="6"/>
  <c r="X458" i="6"/>
  <c r="X454" i="6"/>
  <c r="X450" i="6"/>
  <c r="X449" i="6"/>
  <c r="X415" i="6"/>
  <c r="X412" i="6"/>
  <c r="X408" i="6"/>
  <c r="X404" i="6"/>
  <c r="X459" i="6"/>
  <c r="X451" i="6"/>
  <c r="X445" i="6"/>
  <c r="X409" i="6"/>
  <c r="X405" i="6"/>
  <c r="X401" i="6"/>
  <c r="X397" i="6"/>
  <c r="X514" i="6"/>
  <c r="X466" i="6"/>
  <c r="X433" i="6"/>
  <c r="X429" i="6"/>
  <c r="X425" i="6"/>
  <c r="X421" i="6"/>
  <c r="X417" i="6"/>
  <c r="X393" i="6"/>
  <c r="X389" i="6"/>
  <c r="X385" i="6"/>
  <c r="X381" i="6"/>
  <c r="X441" i="6"/>
  <c r="X431" i="6"/>
  <c r="X427" i="6"/>
  <c r="X423" i="6"/>
  <c r="X419" i="6"/>
  <c r="X463" i="6"/>
  <c r="X455" i="6"/>
  <c r="X437" i="6"/>
  <c r="X432" i="6"/>
  <c r="X428" i="6"/>
  <c r="X424" i="6"/>
  <c r="X420" i="6"/>
  <c r="X416" i="6"/>
  <c r="X413" i="6"/>
  <c r="X411" i="6"/>
  <c r="X407" i="6"/>
  <c r="X403" i="6"/>
  <c r="X399" i="6"/>
  <c r="X395" i="6"/>
  <c r="X388" i="6"/>
  <c r="X384" i="6"/>
  <c r="X380" i="6"/>
  <c r="X396" i="6"/>
  <c r="X394" i="6"/>
  <c r="X392" i="6"/>
  <c r="X386" i="6"/>
  <c r="X382" i="6"/>
  <c r="X374" i="6"/>
  <c r="X370" i="6"/>
  <c r="X366" i="6"/>
  <c r="X362" i="6"/>
  <c r="X358" i="6"/>
  <c r="X354" i="6"/>
  <c r="X350" i="6"/>
  <c r="X346" i="6"/>
  <c r="X342" i="6"/>
  <c r="X338" i="6"/>
  <c r="X334" i="6"/>
  <c r="X330" i="6"/>
  <c r="X326" i="6"/>
  <c r="X322" i="6"/>
  <c r="X318" i="6"/>
  <c r="X314" i="6"/>
  <c r="X310" i="6"/>
  <c r="X306" i="6"/>
  <c r="X391" i="6"/>
  <c r="X378" i="6"/>
  <c r="X373" i="6"/>
  <c r="X369" i="6"/>
  <c r="X365" i="6"/>
  <c r="X361" i="6"/>
  <c r="X357" i="6"/>
  <c r="X353" i="6"/>
  <c r="X349" i="6"/>
  <c r="X345" i="6"/>
  <c r="X341" i="6"/>
  <c r="X337" i="6"/>
  <c r="X333" i="6"/>
  <c r="X329" i="6"/>
  <c r="X325" i="6"/>
  <c r="X321" i="6"/>
  <c r="X317" i="6"/>
  <c r="X313" i="6"/>
  <c r="X309" i="6"/>
  <c r="X305" i="6"/>
  <c r="X301" i="6"/>
  <c r="X297" i="6"/>
  <c r="X400" i="6"/>
  <c r="X377" i="6"/>
  <c r="X376" i="6"/>
  <c r="X372" i="6"/>
  <c r="X368" i="6"/>
  <c r="X364" i="6"/>
  <c r="X360" i="6"/>
  <c r="X356" i="6"/>
  <c r="X352" i="6"/>
  <c r="X348" i="6"/>
  <c r="X344" i="6"/>
  <c r="X340" i="6"/>
  <c r="X336" i="6"/>
  <c r="X332" i="6"/>
  <c r="X328" i="6"/>
  <c r="X324" i="6"/>
  <c r="X320" i="6"/>
  <c r="X316" i="6"/>
  <c r="X312" i="6"/>
  <c r="X308" i="6"/>
  <c r="X304" i="6"/>
  <c r="X300" i="6"/>
  <c r="X296" i="6"/>
  <c r="X292" i="6"/>
  <c r="X288" i="6"/>
  <c r="X284" i="6"/>
  <c r="X280" i="6"/>
  <c r="X390" i="6"/>
  <c r="X299" i="6"/>
  <c r="X285" i="6"/>
  <c r="X281" i="6"/>
  <c r="X274" i="6"/>
  <c r="X270" i="6"/>
  <c r="X266" i="6"/>
  <c r="X262" i="6"/>
  <c r="X258" i="6"/>
  <c r="X254" i="6"/>
  <c r="X250" i="6"/>
  <c r="X246" i="6"/>
  <c r="X242" i="6"/>
  <c r="X238" i="6"/>
  <c r="X234" i="6"/>
  <c r="X230" i="6"/>
  <c r="X226" i="6"/>
  <c r="X222" i="6"/>
  <c r="X218" i="6"/>
  <c r="X214" i="6"/>
  <c r="X210" i="6"/>
  <c r="X383" i="6"/>
  <c r="X367" i="6"/>
  <c r="X351" i="6"/>
  <c r="X335" i="6"/>
  <c r="X319" i="6"/>
  <c r="X303" i="6"/>
  <c r="X295" i="6"/>
  <c r="X291" i="6"/>
  <c r="X287" i="6"/>
  <c r="X282" i="6"/>
  <c r="X293" i="6"/>
  <c r="X290" i="6"/>
  <c r="X289" i="6"/>
  <c r="X286" i="6"/>
  <c r="X278" i="6"/>
  <c r="X277" i="6"/>
  <c r="X273" i="6"/>
  <c r="X269" i="6"/>
  <c r="X265" i="6"/>
  <c r="X261" i="6"/>
  <c r="X257" i="6"/>
  <c r="X253" i="6"/>
  <c r="X249" i="6"/>
  <c r="X245" i="6"/>
  <c r="X241" i="6"/>
  <c r="X237" i="6"/>
  <c r="X233" i="6"/>
  <c r="X229" i="6"/>
  <c r="X225" i="6"/>
  <c r="X221" i="6"/>
  <c r="X217" i="6"/>
  <c r="X363" i="6"/>
  <c r="X347" i="6"/>
  <c r="X331" i="6"/>
  <c r="X315" i="6"/>
  <c r="X283" i="6"/>
  <c r="X279" i="6"/>
  <c r="X387" i="6"/>
  <c r="X276" i="6"/>
  <c r="X272" i="6"/>
  <c r="X268" i="6"/>
  <c r="X264" i="6"/>
  <c r="X260" i="6"/>
  <c r="X256" i="6"/>
  <c r="X252" i="6"/>
  <c r="X248" i="6"/>
  <c r="X244" i="6"/>
  <c r="X240" i="6"/>
  <c r="X236" i="6"/>
  <c r="X232" i="6"/>
  <c r="X228" i="6"/>
  <c r="X224" i="6"/>
  <c r="X375" i="6"/>
  <c r="X359" i="6"/>
  <c r="X343" i="6"/>
  <c r="X327" i="6"/>
  <c r="X311" i="6"/>
  <c r="X294" i="6"/>
  <c r="X379" i="6"/>
  <c r="X302" i="6"/>
  <c r="X298" i="6"/>
  <c r="X275" i="6"/>
  <c r="X271" i="6"/>
  <c r="X267" i="6"/>
  <c r="X263" i="6"/>
  <c r="X259" i="6"/>
  <c r="X255" i="6"/>
  <c r="X251" i="6"/>
  <c r="X247" i="6"/>
  <c r="X243" i="6"/>
  <c r="X239" i="6"/>
  <c r="X235" i="6"/>
  <c r="X231" i="6"/>
  <c r="X227" i="6"/>
  <c r="X223" i="6"/>
  <c r="X219" i="6"/>
  <c r="X215" i="6"/>
  <c r="X211" i="6"/>
  <c r="X207" i="6"/>
  <c r="X203" i="6"/>
  <c r="X199" i="6"/>
  <c r="X195" i="6"/>
  <c r="X191" i="6"/>
  <c r="X212" i="6"/>
  <c r="X208" i="6"/>
  <c r="X190" i="6"/>
  <c r="X186" i="6"/>
  <c r="X182" i="6"/>
  <c r="X178" i="6"/>
  <c r="X174" i="6"/>
  <c r="X170" i="6"/>
  <c r="X166" i="6"/>
  <c r="X162" i="6"/>
  <c r="X158" i="6"/>
  <c r="X154" i="6"/>
  <c r="X150" i="6"/>
  <c r="X146" i="6"/>
  <c r="X142" i="6"/>
  <c r="X138" i="6"/>
  <c r="X134" i="6"/>
  <c r="X130" i="6"/>
  <c r="X126" i="6"/>
  <c r="X122" i="6"/>
  <c r="X118" i="6"/>
  <c r="X114" i="6"/>
  <c r="X110" i="6"/>
  <c r="X371" i="6"/>
  <c r="X355" i="6"/>
  <c r="X339" i="6"/>
  <c r="X323" i="6"/>
  <c r="X307" i="6"/>
  <c r="X204" i="6"/>
  <c r="X200" i="6"/>
  <c r="X196" i="6"/>
  <c r="X192" i="6"/>
  <c r="X189" i="6"/>
  <c r="X185" i="6"/>
  <c r="X181" i="6"/>
  <c r="X177" i="6"/>
  <c r="X173" i="6"/>
  <c r="X169" i="6"/>
  <c r="X165" i="6"/>
  <c r="X161" i="6"/>
  <c r="X157" i="6"/>
  <c r="X153" i="6"/>
  <c r="X149" i="6"/>
  <c r="X145" i="6"/>
  <c r="X141" i="6"/>
  <c r="X137" i="6"/>
  <c r="X133" i="6"/>
  <c r="X129" i="6"/>
  <c r="X125" i="6"/>
  <c r="X121" i="6"/>
  <c r="X117" i="6"/>
  <c r="X113" i="6"/>
  <c r="X109" i="6"/>
  <c r="X206" i="6"/>
  <c r="X201" i="6"/>
  <c r="X197" i="6"/>
  <c r="X193" i="6"/>
  <c r="X188" i="6"/>
  <c r="X184" i="6"/>
  <c r="X180" i="6"/>
  <c r="X176" i="6"/>
  <c r="X172" i="6"/>
  <c r="X168" i="6"/>
  <c r="X164" i="6"/>
  <c r="X160" i="6"/>
  <c r="X156" i="6"/>
  <c r="X152" i="6"/>
  <c r="X148" i="6"/>
  <c r="X144" i="6"/>
  <c r="X140" i="6"/>
  <c r="X136" i="6"/>
  <c r="X132" i="6"/>
  <c r="X128" i="6"/>
  <c r="X124" i="6"/>
  <c r="X120" i="6"/>
  <c r="X213" i="6"/>
  <c r="X209" i="6"/>
  <c r="X205" i="6"/>
  <c r="X202" i="6"/>
  <c r="X198" i="6"/>
  <c r="X194" i="6"/>
  <c r="X187" i="6"/>
  <c r="X183" i="6"/>
  <c r="X179" i="6"/>
  <c r="X175" i="6"/>
  <c r="X171" i="6"/>
  <c r="X167" i="6"/>
  <c r="X163" i="6"/>
  <c r="X159" i="6"/>
  <c r="X155" i="6"/>
  <c r="X151" i="6"/>
  <c r="X147" i="6"/>
  <c r="X143" i="6"/>
  <c r="X139" i="6"/>
  <c r="X135" i="6"/>
  <c r="X131" i="6"/>
  <c r="X127" i="6"/>
  <c r="X123" i="6"/>
  <c r="X119" i="6"/>
  <c r="X115" i="6"/>
  <c r="X111" i="6"/>
  <c r="X107" i="6"/>
  <c r="X103" i="6"/>
  <c r="X99" i="6"/>
  <c r="X95" i="6"/>
  <c r="X91" i="6"/>
  <c r="X87" i="6"/>
  <c r="X108" i="6"/>
  <c r="X106" i="6"/>
  <c r="X102" i="6"/>
  <c r="X98" i="6"/>
  <c r="X94" i="6"/>
  <c r="X90" i="6"/>
  <c r="X86" i="6"/>
  <c r="X83" i="6"/>
  <c r="X79" i="6"/>
  <c r="X75" i="6"/>
  <c r="X71" i="6"/>
  <c r="X67" i="6"/>
  <c r="X220" i="6"/>
  <c r="X82" i="6"/>
  <c r="X78" i="6"/>
  <c r="X74" i="6"/>
  <c r="X70" i="6"/>
  <c r="X66" i="6"/>
  <c r="X62" i="6"/>
  <c r="X58" i="6"/>
  <c r="X54" i="6"/>
  <c r="X50" i="6"/>
  <c r="X46" i="6"/>
  <c r="X42" i="6"/>
  <c r="X38" i="6"/>
  <c r="X34" i="6"/>
  <c r="X30" i="6"/>
  <c r="X216" i="6"/>
  <c r="X116" i="6"/>
  <c r="X112" i="6"/>
  <c r="X105" i="6"/>
  <c r="X104" i="6"/>
  <c r="X101" i="6"/>
  <c r="X100" i="6"/>
  <c r="X97" i="6"/>
  <c r="X96" i="6"/>
  <c r="X93" i="6"/>
  <c r="X92" i="6"/>
  <c r="X89" i="6"/>
  <c r="X88" i="6"/>
  <c r="X85" i="6"/>
  <c r="X84" i="6"/>
  <c r="X80" i="6"/>
  <c r="X76" i="6"/>
  <c r="X72" i="6"/>
  <c r="X68" i="6"/>
  <c r="X64" i="6"/>
  <c r="X59" i="6"/>
  <c r="X55" i="6"/>
  <c r="X51" i="6"/>
  <c r="X18" i="6"/>
  <c r="X14" i="6"/>
  <c r="X77" i="6"/>
  <c r="X45" i="6"/>
  <c r="X41" i="6"/>
  <c r="X37" i="6"/>
  <c r="X33" i="6"/>
  <c r="X25" i="6"/>
  <c r="X21" i="6"/>
  <c r="X17" i="6"/>
  <c r="X13" i="6"/>
  <c r="X9" i="6"/>
  <c r="X49" i="6"/>
  <c r="X22" i="6"/>
  <c r="X29" i="6"/>
  <c r="X81" i="6"/>
  <c r="X57" i="6"/>
  <c r="X26" i="6"/>
  <c r="X73" i="6"/>
  <c r="X63" i="6"/>
  <c r="X61" i="6"/>
  <c r="X28" i="6"/>
  <c r="X24" i="6"/>
  <c r="X20" i="6"/>
  <c r="X16" i="6"/>
  <c r="X12" i="6"/>
  <c r="X8" i="6"/>
  <c r="X53" i="6"/>
  <c r="X69" i="6"/>
  <c r="X60" i="6"/>
  <c r="X65" i="6"/>
  <c r="X47" i="6"/>
  <c r="X43" i="6"/>
  <c r="X39" i="6"/>
  <c r="X35" i="6"/>
  <c r="X31" i="6"/>
  <c r="X27" i="6"/>
  <c r="X23" i="6"/>
  <c r="X19" i="6"/>
  <c r="X15" i="6"/>
  <c r="X11" i="6"/>
  <c r="X7" i="6"/>
  <c r="X56" i="6"/>
  <c r="X52" i="6"/>
  <c r="X48" i="6"/>
  <c r="X44" i="6"/>
  <c r="X40" i="6"/>
  <c r="X36" i="6"/>
  <c r="X32" i="6"/>
  <c r="Y6" i="6"/>
  <c r="X10" i="6"/>
  <c r="W900" i="6"/>
  <c r="J15" i="8" s="1"/>
  <c r="K15" i="8" s="1"/>
  <c r="AC31" i="4"/>
  <c r="J13" i="8" s="1"/>
  <c r="K13" i="8" s="1"/>
  <c r="AD27" i="4"/>
  <c r="AD22" i="4"/>
  <c r="AD28" i="4"/>
  <c r="AD23" i="4"/>
  <c r="AD19" i="4"/>
  <c r="AD20" i="4"/>
  <c r="AD18" i="4"/>
  <c r="AD14" i="4"/>
  <c r="AD10" i="4"/>
  <c r="AD21" i="4"/>
  <c r="AD16" i="4"/>
  <c r="AD12" i="4"/>
  <c r="AD17" i="4"/>
  <c r="AD8" i="4"/>
  <c r="AD29" i="4"/>
  <c r="AD25" i="4"/>
  <c r="AD15" i="4"/>
  <c r="AD13" i="4"/>
  <c r="AD26" i="4"/>
  <c r="AD9" i="4"/>
  <c r="AE6" i="4"/>
  <c r="AD30" i="4"/>
  <c r="AD11" i="4"/>
  <c r="AD7" i="4"/>
  <c r="AD52" i="3"/>
  <c r="AD47" i="3"/>
  <c r="AD43" i="3"/>
  <c r="AD44" i="3"/>
  <c r="AD50" i="3"/>
  <c r="AD45" i="3"/>
  <c r="AD41" i="3"/>
  <c r="AD38" i="3"/>
  <c r="AD32" i="3"/>
  <c r="AD46" i="3"/>
  <c r="AD34" i="3"/>
  <c r="AD40" i="3"/>
  <c r="AD51" i="3"/>
  <c r="AD35" i="3"/>
  <c r="AD26" i="3"/>
  <c r="AD42" i="3"/>
  <c r="AD31" i="3"/>
  <c r="AD27" i="3"/>
  <c r="AD23" i="3"/>
  <c r="AD19" i="3"/>
  <c r="AD28" i="3"/>
  <c r="AD16" i="3"/>
  <c r="AD25" i="3"/>
  <c r="AD21" i="3"/>
  <c r="AD30" i="3"/>
  <c r="AD17" i="3"/>
  <c r="AD36" i="3"/>
  <c r="AD29" i="3"/>
  <c r="AD12" i="3"/>
  <c r="AD8" i="3"/>
  <c r="AD24" i="3"/>
  <c r="AD13" i="3"/>
  <c r="AD9" i="3"/>
  <c r="AD14" i="3"/>
  <c r="AE6" i="3"/>
  <c r="AD10" i="3"/>
  <c r="AD11" i="3"/>
  <c r="AD7" i="3"/>
  <c r="AD18" i="3"/>
  <c r="AD15" i="3"/>
  <c r="AC53" i="3"/>
  <c r="J12" i="8" s="1"/>
  <c r="K12" i="8" s="1"/>
  <c r="AD217" i="2"/>
  <c r="AE215" i="2"/>
  <c r="AE211" i="2"/>
  <c r="AE206" i="2"/>
  <c r="AE203" i="2"/>
  <c r="AE216" i="2"/>
  <c r="AE212" i="2"/>
  <c r="AE207" i="2"/>
  <c r="AE213" i="2"/>
  <c r="AE210" i="2"/>
  <c r="AE199" i="2"/>
  <c r="AE195" i="2"/>
  <c r="AE191" i="2"/>
  <c r="AE187" i="2"/>
  <c r="AE183" i="2"/>
  <c r="AE214" i="2"/>
  <c r="AE200" i="2"/>
  <c r="AE196" i="2"/>
  <c r="AE192" i="2"/>
  <c r="AE188" i="2"/>
  <c r="AE202" i="2"/>
  <c r="AE178" i="2"/>
  <c r="AE174" i="2"/>
  <c r="AE170" i="2"/>
  <c r="AE184" i="2"/>
  <c r="AE182" i="2"/>
  <c r="AE209" i="2"/>
  <c r="AE197" i="2"/>
  <c r="AE194" i="2"/>
  <c r="AE186" i="2"/>
  <c r="AE179" i="2"/>
  <c r="AE175" i="2"/>
  <c r="AE171" i="2"/>
  <c r="AE205" i="2"/>
  <c r="AE189" i="2"/>
  <c r="AE180" i="2"/>
  <c r="AE190" i="2"/>
  <c r="AE185" i="2"/>
  <c r="AE181" i="2"/>
  <c r="AE177" i="2"/>
  <c r="AE173" i="2"/>
  <c r="AE198" i="2"/>
  <c r="AE167" i="2"/>
  <c r="AE163" i="2"/>
  <c r="AE176" i="2"/>
  <c r="AE168" i="2"/>
  <c r="AE164" i="2"/>
  <c r="AE201" i="2"/>
  <c r="AE193" i="2"/>
  <c r="AE169" i="2"/>
  <c r="AE165" i="2"/>
  <c r="AE159" i="2"/>
  <c r="AE172" i="2"/>
  <c r="AE166" i="2"/>
  <c r="AE154" i="2"/>
  <c r="AE150" i="2"/>
  <c r="AE158" i="2"/>
  <c r="AE155" i="2"/>
  <c r="AE151" i="2"/>
  <c r="AE162" i="2"/>
  <c r="AE157" i="2"/>
  <c r="AE153" i="2"/>
  <c r="AE149" i="2"/>
  <c r="AE142" i="2"/>
  <c r="AE140" i="2"/>
  <c r="AE136" i="2"/>
  <c r="AE132" i="2"/>
  <c r="AE128" i="2"/>
  <c r="AE147" i="2"/>
  <c r="AE137" i="2"/>
  <c r="AE133" i="2"/>
  <c r="AE156" i="2"/>
  <c r="AE143" i="2"/>
  <c r="AE139" i="2"/>
  <c r="AE135" i="2"/>
  <c r="AE131" i="2"/>
  <c r="AE125" i="2"/>
  <c r="AE152" i="2"/>
  <c r="AE138" i="2"/>
  <c r="AE134" i="2"/>
  <c r="AE145" i="2"/>
  <c r="AE144" i="2"/>
  <c r="AE148" i="2"/>
  <c r="AE126" i="2"/>
  <c r="AE120" i="2"/>
  <c r="AE111" i="2"/>
  <c r="AE116" i="2"/>
  <c r="AE112" i="2"/>
  <c r="AE141" i="2"/>
  <c r="AE129" i="2"/>
  <c r="AE121" i="2"/>
  <c r="AE146" i="2"/>
  <c r="AE117" i="2"/>
  <c r="AE114" i="2"/>
  <c r="AE109" i="2"/>
  <c r="AE105" i="2"/>
  <c r="AE100" i="2"/>
  <c r="AE130" i="2"/>
  <c r="AE124" i="2"/>
  <c r="AE113" i="2"/>
  <c r="AE107" i="2"/>
  <c r="AE102" i="2"/>
  <c r="AE97" i="2"/>
  <c r="AE123" i="2"/>
  <c r="AE122" i="2"/>
  <c r="AE108" i="2"/>
  <c r="AE103" i="2"/>
  <c r="AE98" i="2"/>
  <c r="AE94" i="2"/>
  <c r="AE89" i="2"/>
  <c r="AE85" i="2"/>
  <c r="AE119" i="2"/>
  <c r="AE99" i="2"/>
  <c r="AE76" i="2"/>
  <c r="AE127" i="2"/>
  <c r="AE90" i="2"/>
  <c r="AE86" i="2"/>
  <c r="AE75" i="2"/>
  <c r="AE68" i="2"/>
  <c r="AE63" i="2"/>
  <c r="AE115" i="2"/>
  <c r="AE93" i="2"/>
  <c r="AE88" i="2"/>
  <c r="AE84" i="2"/>
  <c r="AE45" i="2"/>
  <c r="AE41" i="2"/>
  <c r="AE81" i="2"/>
  <c r="AE74" i="2"/>
  <c r="AE73" i="2"/>
  <c r="AE69" i="2"/>
  <c r="AE64" i="2"/>
  <c r="AE60" i="2"/>
  <c r="AE56" i="2"/>
  <c r="AE52" i="2"/>
  <c r="AE110" i="2"/>
  <c r="AE104" i="2"/>
  <c r="AE80" i="2"/>
  <c r="AE91" i="2"/>
  <c r="AE87" i="2"/>
  <c r="AE83" i="2"/>
  <c r="AE78" i="2"/>
  <c r="AE43" i="2"/>
  <c r="AE39" i="2"/>
  <c r="AE66" i="2"/>
  <c r="AE54" i="2"/>
  <c r="AE38" i="2"/>
  <c r="AE34" i="2"/>
  <c r="AE30" i="2"/>
  <c r="AE26" i="2"/>
  <c r="AE22" i="2"/>
  <c r="AE18" i="2"/>
  <c r="AE14" i="2"/>
  <c r="AE10" i="2"/>
  <c r="AE58" i="2"/>
  <c r="AE118" i="2"/>
  <c r="AE70" i="2"/>
  <c r="AE62" i="2"/>
  <c r="AE50" i="2"/>
  <c r="AE35" i="2"/>
  <c r="AE31" i="2"/>
  <c r="AE27" i="2"/>
  <c r="AE23" i="2"/>
  <c r="AE19" i="2"/>
  <c r="AE53" i="2"/>
  <c r="AE49" i="2"/>
  <c r="AE46" i="2"/>
  <c r="AE82" i="2"/>
  <c r="AE71" i="2"/>
  <c r="AE57" i="2"/>
  <c r="AE37" i="2"/>
  <c r="AE29" i="2"/>
  <c r="AE16" i="2"/>
  <c r="AE25" i="2"/>
  <c r="AE33" i="2"/>
  <c r="AE20" i="2"/>
  <c r="AE9" i="2"/>
  <c r="AE42" i="2"/>
  <c r="AE24" i="2"/>
  <c r="AE13" i="2"/>
  <c r="AF6" i="2"/>
  <c r="AF208" i="2" s="1"/>
  <c r="AE11" i="2"/>
  <c r="AE55" i="2"/>
  <c r="AE95" i="2"/>
  <c r="AE59" i="2"/>
  <c r="AE28" i="2"/>
  <c r="AE61" i="2"/>
  <c r="AE36" i="2"/>
  <c r="AE32" i="2"/>
  <c r="AE12" i="2"/>
  <c r="AE8" i="2"/>
  <c r="AE51" i="2"/>
  <c r="AE44" i="2"/>
  <c r="AE17" i="2"/>
  <c r="AE15" i="2"/>
  <c r="AE7" i="2"/>
  <c r="AE79" i="2"/>
  <c r="AE77" i="2"/>
  <c r="AE48" i="2"/>
  <c r="AE47" i="2"/>
  <c r="AE21" i="2"/>
  <c r="AE65" i="2"/>
  <c r="AE40" i="2"/>
  <c r="AD35" i="1"/>
  <c r="AD31" i="1"/>
  <c r="AD27" i="1"/>
  <c r="AD32" i="1"/>
  <c r="AD28" i="1"/>
  <c r="AD33" i="1"/>
  <c r="AD29" i="1"/>
  <c r="AD25" i="1"/>
  <c r="AD34" i="1"/>
  <c r="AD30" i="1"/>
  <c r="AD26" i="1"/>
  <c r="AD22" i="1"/>
  <c r="AD18" i="1"/>
  <c r="AD24" i="1"/>
  <c r="AD21" i="1"/>
  <c r="AD20" i="1"/>
  <c r="AD19" i="1"/>
  <c r="AD12" i="1"/>
  <c r="AD15" i="1"/>
  <c r="AD16" i="1"/>
  <c r="AD13" i="1"/>
  <c r="AD9" i="1"/>
  <c r="AE6" i="1"/>
  <c r="AD10" i="1"/>
  <c r="AD17" i="1"/>
  <c r="AD7" i="1"/>
  <c r="AD23" i="1"/>
  <c r="AD11" i="1"/>
  <c r="AD14" i="1"/>
  <c r="AD8" i="1"/>
  <c r="AF204" i="2" l="1"/>
  <c r="AF160" i="2"/>
  <c r="AF96" i="2"/>
  <c r="AF106" i="2"/>
  <c r="AF161" i="2"/>
  <c r="AE20" i="3"/>
  <c r="AE37" i="3"/>
  <c r="J18" i="8"/>
  <c r="K10" i="8"/>
  <c r="Y895" i="6"/>
  <c r="Y891" i="6"/>
  <c r="Y887" i="6"/>
  <c r="Y894" i="6"/>
  <c r="Y890" i="6"/>
  <c r="Y886" i="6"/>
  <c r="Y899" i="6"/>
  <c r="Y893" i="6"/>
  <c r="Y889" i="6"/>
  <c r="Y885" i="6"/>
  <c r="Y896" i="6"/>
  <c r="Y892" i="6"/>
  <c r="Y888" i="6"/>
  <c r="Y881" i="6"/>
  <c r="Y877" i="6"/>
  <c r="Y884" i="6"/>
  <c r="Y880" i="6"/>
  <c r="Y876" i="6"/>
  <c r="Y870" i="6"/>
  <c r="Y883" i="6"/>
  <c r="Y879" i="6"/>
  <c r="Y875" i="6"/>
  <c r="Y872" i="6"/>
  <c r="Y878" i="6"/>
  <c r="Y871" i="6"/>
  <c r="Y882" i="6"/>
  <c r="Y868" i="6"/>
  <c r="Y864" i="6"/>
  <c r="Y861" i="6"/>
  <c r="Y866" i="6"/>
  <c r="Y858" i="6"/>
  <c r="Y865" i="6"/>
  <c r="Y863" i="6"/>
  <c r="Y862" i="6"/>
  <c r="Y857" i="6"/>
  <c r="Y854" i="6"/>
  <c r="Y850" i="6"/>
  <c r="Y860" i="6"/>
  <c r="Y853" i="6"/>
  <c r="Y849" i="6"/>
  <c r="Y845" i="6"/>
  <c r="Y841" i="6"/>
  <c r="Y837" i="6"/>
  <c r="Y867" i="6"/>
  <c r="Y859" i="6"/>
  <c r="Y852" i="6"/>
  <c r="Y848" i="6"/>
  <c r="Y844" i="6"/>
  <c r="Y840" i="6"/>
  <c r="Y836" i="6"/>
  <c r="Y874" i="6"/>
  <c r="Y847" i="6"/>
  <c r="Y846" i="6"/>
  <c r="Y842" i="6"/>
  <c r="Y838" i="6"/>
  <c r="Y856" i="6"/>
  <c r="Y873" i="6"/>
  <c r="Y869" i="6"/>
  <c r="Y855" i="6"/>
  <c r="Y833" i="6"/>
  <c r="Y829" i="6"/>
  <c r="Y825" i="6"/>
  <c r="Y821" i="6"/>
  <c r="Y851" i="6"/>
  <c r="Y834" i="6"/>
  <c r="Y830" i="6"/>
  <c r="Y843" i="6"/>
  <c r="Y826" i="6"/>
  <c r="Y820" i="6"/>
  <c r="Y822" i="6"/>
  <c r="Y819" i="6"/>
  <c r="Y815" i="6"/>
  <c r="Y811" i="6"/>
  <c r="Y835" i="6"/>
  <c r="Y832" i="6"/>
  <c r="Y818" i="6"/>
  <c r="Y814" i="6"/>
  <c r="Y810" i="6"/>
  <c r="Y806" i="6"/>
  <c r="Y839" i="6"/>
  <c r="Y823" i="6"/>
  <c r="Y831" i="6"/>
  <c r="Y828" i="6"/>
  <c r="Y824" i="6"/>
  <c r="Y816" i="6"/>
  <c r="Y812" i="6"/>
  <c r="Y808" i="6"/>
  <c r="Y804" i="6"/>
  <c r="Y800" i="6"/>
  <c r="Y796" i="6"/>
  <c r="Y792" i="6"/>
  <c r="Y809" i="6"/>
  <c r="Y798" i="6"/>
  <c r="Y795" i="6"/>
  <c r="Y787" i="6"/>
  <c r="Y783" i="6"/>
  <c r="Y779" i="6"/>
  <c r="Y827" i="6"/>
  <c r="Y817" i="6"/>
  <c r="Y805" i="6"/>
  <c r="Y794" i="6"/>
  <c r="Y801" i="6"/>
  <c r="Y790" i="6"/>
  <c r="Y797" i="6"/>
  <c r="Y793" i="6"/>
  <c r="Y791" i="6"/>
  <c r="Y789" i="6"/>
  <c r="Y785" i="6"/>
  <c r="Y781" i="6"/>
  <c r="Y807" i="6"/>
  <c r="Y803" i="6"/>
  <c r="Y788" i="6"/>
  <c r="Y784" i="6"/>
  <c r="Y780" i="6"/>
  <c r="Y776" i="6"/>
  <c r="Y778" i="6"/>
  <c r="Y777" i="6"/>
  <c r="Y775" i="6"/>
  <c r="Y771" i="6"/>
  <c r="Y767" i="6"/>
  <c r="Y763" i="6"/>
  <c r="Y759" i="6"/>
  <c r="Y799" i="6"/>
  <c r="Y774" i="6"/>
  <c r="Y770" i="6"/>
  <c r="Y766" i="6"/>
  <c r="Y762" i="6"/>
  <c r="Y758" i="6"/>
  <c r="Y773" i="6"/>
  <c r="Y769" i="6"/>
  <c r="Y802" i="6"/>
  <c r="Y772" i="6"/>
  <c r="Y768" i="6"/>
  <c r="Y764" i="6"/>
  <c r="Y760" i="6"/>
  <c r="Y756" i="6"/>
  <c r="Y754" i="6"/>
  <c r="Y750" i="6"/>
  <c r="Y746" i="6"/>
  <c r="Y742" i="6"/>
  <c r="Y738" i="6"/>
  <c r="Y786" i="6"/>
  <c r="Y753" i="6"/>
  <c r="Y749" i="6"/>
  <c r="Y745" i="6"/>
  <c r="Y741" i="6"/>
  <c r="Y737" i="6"/>
  <c r="Y733" i="6"/>
  <c r="Y813" i="6"/>
  <c r="Y757" i="6"/>
  <c r="Y755" i="6"/>
  <c r="Y727" i="6"/>
  <c r="Y726" i="6"/>
  <c r="Y722" i="6"/>
  <c r="Y718" i="6"/>
  <c r="Y714" i="6"/>
  <c r="Y710" i="6"/>
  <c r="Y706" i="6"/>
  <c r="Y761" i="6"/>
  <c r="Y752" i="6"/>
  <c r="Y751" i="6"/>
  <c r="Y782" i="6"/>
  <c r="Y748" i="6"/>
  <c r="Y747" i="6"/>
  <c r="Y743" i="6"/>
  <c r="Y739" i="6"/>
  <c r="Y728" i="6"/>
  <c r="Y725" i="6"/>
  <c r="Y721" i="6"/>
  <c r="Y717" i="6"/>
  <c r="Y713" i="6"/>
  <c r="Y709" i="6"/>
  <c r="Y705" i="6"/>
  <c r="Y701" i="6"/>
  <c r="Y697" i="6"/>
  <c r="Y735" i="6"/>
  <c r="Y732" i="6"/>
  <c r="Y731" i="6"/>
  <c r="Y736" i="6"/>
  <c r="Y734" i="6"/>
  <c r="Y730" i="6"/>
  <c r="Y729" i="6"/>
  <c r="Y724" i="6"/>
  <c r="Y720" i="6"/>
  <c r="Y716" i="6"/>
  <c r="Y712" i="6"/>
  <c r="Y708" i="6"/>
  <c r="Y704" i="6"/>
  <c r="Y700" i="6"/>
  <c r="Y696" i="6"/>
  <c r="Y692" i="6"/>
  <c r="Y719" i="6"/>
  <c r="Y740" i="6"/>
  <c r="Y715" i="6"/>
  <c r="Y689" i="6"/>
  <c r="Y685" i="6"/>
  <c r="Y681" i="6"/>
  <c r="Y677" i="6"/>
  <c r="Y673" i="6"/>
  <c r="Y669" i="6"/>
  <c r="Y665" i="6"/>
  <c r="Y661" i="6"/>
  <c r="Y657" i="6"/>
  <c r="Y694" i="6"/>
  <c r="Y744" i="6"/>
  <c r="Y688" i="6"/>
  <c r="Y684" i="6"/>
  <c r="Y680" i="6"/>
  <c r="Y676" i="6"/>
  <c r="Y672" i="6"/>
  <c r="Y668" i="6"/>
  <c r="Y711" i="6"/>
  <c r="Y687" i="6"/>
  <c r="Y683" i="6"/>
  <c r="Y679" i="6"/>
  <c r="Y675" i="6"/>
  <c r="Y671" i="6"/>
  <c r="Y667" i="6"/>
  <c r="Y663" i="6"/>
  <c r="Y659" i="6"/>
  <c r="Y765" i="6"/>
  <c r="Y723" i="6"/>
  <c r="Y702" i="6"/>
  <c r="Y703" i="6"/>
  <c r="Y699" i="6"/>
  <c r="Y653" i="6"/>
  <c r="Y649" i="6"/>
  <c r="Y645" i="6"/>
  <c r="Y641" i="6"/>
  <c r="Y637" i="6"/>
  <c r="Y633" i="6"/>
  <c r="Y629" i="6"/>
  <c r="Y625" i="6"/>
  <c r="Y695" i="6"/>
  <c r="Y690" i="6"/>
  <c r="Y686" i="6"/>
  <c r="Y652" i="6"/>
  <c r="Y648" i="6"/>
  <c r="Y644" i="6"/>
  <c r="Y640" i="6"/>
  <c r="Y636" i="6"/>
  <c r="Y632" i="6"/>
  <c r="Y628" i="6"/>
  <c r="Y624" i="6"/>
  <c r="Y698" i="6"/>
  <c r="Y693" i="6"/>
  <c r="Y664" i="6"/>
  <c r="Y660" i="6"/>
  <c r="Y691" i="6"/>
  <c r="Y678" i="6"/>
  <c r="Y656" i="6"/>
  <c r="Y655" i="6"/>
  <c r="Y651" i="6"/>
  <c r="Y647" i="6"/>
  <c r="Y643" i="6"/>
  <c r="Y639" i="6"/>
  <c r="Y635" i="6"/>
  <c r="Y631" i="6"/>
  <c r="Y627" i="6"/>
  <c r="Y623" i="6"/>
  <c r="Y682" i="6"/>
  <c r="Y617" i="6"/>
  <c r="Y613" i="6"/>
  <c r="Y609" i="6"/>
  <c r="Y605" i="6"/>
  <c r="Y666" i="6"/>
  <c r="Y658" i="6"/>
  <c r="Y630" i="6"/>
  <c r="Y626" i="6"/>
  <c r="Y620" i="6"/>
  <c r="Y616" i="6"/>
  <c r="Y612" i="6"/>
  <c r="Y608" i="6"/>
  <c r="Y604" i="6"/>
  <c r="Y600" i="6"/>
  <c r="Y596" i="6"/>
  <c r="Y592" i="6"/>
  <c r="Y588" i="6"/>
  <c r="Y707" i="6"/>
  <c r="Y674" i="6"/>
  <c r="Y662" i="6"/>
  <c r="Y654" i="6"/>
  <c r="Y650" i="6"/>
  <c r="Y646" i="6"/>
  <c r="Y642" i="6"/>
  <c r="Y638" i="6"/>
  <c r="Y634" i="6"/>
  <c r="Y619" i="6"/>
  <c r="Y615" i="6"/>
  <c r="Y611" i="6"/>
  <c r="Y607" i="6"/>
  <c r="Y603" i="6"/>
  <c r="Y622" i="6"/>
  <c r="Y618" i="6"/>
  <c r="Y614" i="6"/>
  <c r="Y610" i="6"/>
  <c r="Y606" i="6"/>
  <c r="Y602" i="6"/>
  <c r="Y598" i="6"/>
  <c r="Y594" i="6"/>
  <c r="Y590" i="6"/>
  <c r="Y586" i="6"/>
  <c r="Y582" i="6"/>
  <c r="Y580" i="6"/>
  <c r="Y576" i="6"/>
  <c r="Y585" i="6"/>
  <c r="Y583" i="6"/>
  <c r="Y579" i="6"/>
  <c r="Y575" i="6"/>
  <c r="Y571" i="6"/>
  <c r="Y567" i="6"/>
  <c r="Y563" i="6"/>
  <c r="Y559" i="6"/>
  <c r="Y591" i="6"/>
  <c r="Y587" i="6"/>
  <c r="Y578" i="6"/>
  <c r="Y574" i="6"/>
  <c r="Y570" i="6"/>
  <c r="Y566" i="6"/>
  <c r="Y562" i="6"/>
  <c r="Y621" i="6"/>
  <c r="Y599" i="6"/>
  <c r="Y595" i="6"/>
  <c r="Y584" i="6"/>
  <c r="Y593" i="6"/>
  <c r="Y561" i="6"/>
  <c r="Y557" i="6"/>
  <c r="Y551" i="6"/>
  <c r="Y548" i="6"/>
  <c r="Y547" i="6"/>
  <c r="Y543" i="6"/>
  <c r="Y539" i="6"/>
  <c r="Y535" i="6"/>
  <c r="Y531" i="6"/>
  <c r="Y527" i="6"/>
  <c r="Y523" i="6"/>
  <c r="Y519" i="6"/>
  <c r="Y515" i="6"/>
  <c r="Y511" i="6"/>
  <c r="Y601" i="6"/>
  <c r="Y589" i="6"/>
  <c r="Y552" i="6"/>
  <c r="Y546" i="6"/>
  <c r="Y542" i="6"/>
  <c r="Y538" i="6"/>
  <c r="Y534" i="6"/>
  <c r="Y530" i="6"/>
  <c r="Y526" i="6"/>
  <c r="Y522" i="6"/>
  <c r="Y518" i="6"/>
  <c r="Y514" i="6"/>
  <c r="Y597" i="6"/>
  <c r="Y581" i="6"/>
  <c r="Y577" i="6"/>
  <c r="Y572" i="6"/>
  <c r="Y568" i="6"/>
  <c r="Y564" i="6"/>
  <c r="Y670" i="6"/>
  <c r="Y560" i="6"/>
  <c r="Y553" i="6"/>
  <c r="Y549" i="6"/>
  <c r="Y545" i="6"/>
  <c r="Y541" i="6"/>
  <c r="Y537" i="6"/>
  <c r="Y533" i="6"/>
  <c r="Y529" i="6"/>
  <c r="Y525" i="6"/>
  <c r="Y521" i="6"/>
  <c r="Y517" i="6"/>
  <c r="Y513" i="6"/>
  <c r="Y509" i="6"/>
  <c r="Y573" i="6"/>
  <c r="Y569" i="6"/>
  <c r="Y565" i="6"/>
  <c r="Y556" i="6"/>
  <c r="Y555" i="6"/>
  <c r="Y558" i="6"/>
  <c r="Y536" i="6"/>
  <c r="Y550" i="6"/>
  <c r="Y532" i="6"/>
  <c r="Y520" i="6"/>
  <c r="Y502" i="6"/>
  <c r="Y498" i="6"/>
  <c r="Y494" i="6"/>
  <c r="Y490" i="6"/>
  <c r="Y486" i="6"/>
  <c r="Y482" i="6"/>
  <c r="Y478" i="6"/>
  <c r="Y474" i="6"/>
  <c r="Y528" i="6"/>
  <c r="Y516" i="6"/>
  <c r="Y524" i="6"/>
  <c r="Y510" i="6"/>
  <c r="Y506" i="6"/>
  <c r="Y505" i="6"/>
  <c r="Y501" i="6"/>
  <c r="Y497" i="6"/>
  <c r="Y493" i="6"/>
  <c r="Y489" i="6"/>
  <c r="Y485" i="6"/>
  <c r="Y481" i="6"/>
  <c r="Y477" i="6"/>
  <c r="Y473" i="6"/>
  <c r="Y469" i="6"/>
  <c r="Y465" i="6"/>
  <c r="Y461" i="6"/>
  <c r="Y457" i="6"/>
  <c r="Y453" i="6"/>
  <c r="Y504" i="6"/>
  <c r="Y500" i="6"/>
  <c r="Y496" i="6"/>
  <c r="Y492" i="6"/>
  <c r="Y488" i="6"/>
  <c r="Y484" i="6"/>
  <c r="Y480" i="6"/>
  <c r="Y476" i="6"/>
  <c r="Y472" i="6"/>
  <c r="Y468" i="6"/>
  <c r="Y544" i="6"/>
  <c r="Y507" i="6"/>
  <c r="Y467" i="6"/>
  <c r="Y448" i="6"/>
  <c r="Y444" i="6"/>
  <c r="Y440" i="6"/>
  <c r="Y436" i="6"/>
  <c r="Y432" i="6"/>
  <c r="Y428" i="6"/>
  <c r="Y424" i="6"/>
  <c r="Y420" i="6"/>
  <c r="Y416" i="6"/>
  <c r="Y540" i="6"/>
  <c r="Y495" i="6"/>
  <c r="Y479" i="6"/>
  <c r="Y464" i="6"/>
  <c r="Y460" i="6"/>
  <c r="Y456" i="6"/>
  <c r="Y452" i="6"/>
  <c r="Y471" i="6"/>
  <c r="Y447" i="6"/>
  <c r="Y443" i="6"/>
  <c r="Y439" i="6"/>
  <c r="Y435" i="6"/>
  <c r="Y431" i="6"/>
  <c r="Y427" i="6"/>
  <c r="Y423" i="6"/>
  <c r="Y419" i="6"/>
  <c r="Y415" i="6"/>
  <c r="Y491" i="6"/>
  <c r="Y475" i="6"/>
  <c r="Y512" i="6"/>
  <c r="Y446" i="6"/>
  <c r="Y442" i="6"/>
  <c r="Y438" i="6"/>
  <c r="Y434" i="6"/>
  <c r="Y430" i="6"/>
  <c r="Y426" i="6"/>
  <c r="Y422" i="6"/>
  <c r="Y418" i="6"/>
  <c r="Y503" i="6"/>
  <c r="Y487" i="6"/>
  <c r="Y462" i="6"/>
  <c r="Y458" i="6"/>
  <c r="Y454" i="6"/>
  <c r="Y450" i="6"/>
  <c r="Y554" i="6"/>
  <c r="Y466" i="6"/>
  <c r="Y463" i="6"/>
  <c r="Y459" i="6"/>
  <c r="Y455" i="6"/>
  <c r="Y451" i="6"/>
  <c r="Y449" i="6"/>
  <c r="Y445" i="6"/>
  <c r="Y441" i="6"/>
  <c r="Y437" i="6"/>
  <c r="Y433" i="6"/>
  <c r="Y429" i="6"/>
  <c r="Y425" i="6"/>
  <c r="Y421" i="6"/>
  <c r="Y417" i="6"/>
  <c r="Y413" i="6"/>
  <c r="Y409" i="6"/>
  <c r="Y405" i="6"/>
  <c r="Y401" i="6"/>
  <c r="Y397" i="6"/>
  <c r="Y499" i="6"/>
  <c r="Y414" i="6"/>
  <c r="Y393" i="6"/>
  <c r="Y389" i="6"/>
  <c r="Y385" i="6"/>
  <c r="Y381" i="6"/>
  <c r="Y377" i="6"/>
  <c r="Y392" i="6"/>
  <c r="Y483" i="6"/>
  <c r="Y411" i="6"/>
  <c r="Y407" i="6"/>
  <c r="Y403" i="6"/>
  <c r="Y399" i="6"/>
  <c r="Y395" i="6"/>
  <c r="Y391" i="6"/>
  <c r="Y387" i="6"/>
  <c r="Y383" i="6"/>
  <c r="Y379" i="6"/>
  <c r="Y470" i="6"/>
  <c r="Y412" i="6"/>
  <c r="Y408" i="6"/>
  <c r="Y404" i="6"/>
  <c r="Y400" i="6"/>
  <c r="Y396" i="6"/>
  <c r="Y394" i="6"/>
  <c r="Y386" i="6"/>
  <c r="Y382" i="6"/>
  <c r="Y374" i="6"/>
  <c r="Y370" i="6"/>
  <c r="Y366" i="6"/>
  <c r="Y362" i="6"/>
  <c r="Y358" i="6"/>
  <c r="Y354" i="6"/>
  <c r="Y350" i="6"/>
  <c r="Y346" i="6"/>
  <c r="Y342" i="6"/>
  <c r="Y338" i="6"/>
  <c r="Y334" i="6"/>
  <c r="Y330" i="6"/>
  <c r="Y326" i="6"/>
  <c r="Y322" i="6"/>
  <c r="Y318" i="6"/>
  <c r="Y314" i="6"/>
  <c r="Y310" i="6"/>
  <c r="Y306" i="6"/>
  <c r="Y378" i="6"/>
  <c r="Y410" i="6"/>
  <c r="Y398" i="6"/>
  <c r="Y373" i="6"/>
  <c r="Y369" i="6"/>
  <c r="Y365" i="6"/>
  <c r="Y361" i="6"/>
  <c r="Y357" i="6"/>
  <c r="Y353" i="6"/>
  <c r="Y349" i="6"/>
  <c r="Y345" i="6"/>
  <c r="Y341" i="6"/>
  <c r="Y337" i="6"/>
  <c r="Y333" i="6"/>
  <c r="Y329" i="6"/>
  <c r="Y325" i="6"/>
  <c r="Y321" i="6"/>
  <c r="Y317" i="6"/>
  <c r="Y313" i="6"/>
  <c r="Y309" i="6"/>
  <c r="Y305" i="6"/>
  <c r="Y301" i="6"/>
  <c r="Y297" i="6"/>
  <c r="Y293" i="6"/>
  <c r="Y289" i="6"/>
  <c r="Y508" i="6"/>
  <c r="Y406" i="6"/>
  <c r="Y376" i="6"/>
  <c r="Y372" i="6"/>
  <c r="Y368" i="6"/>
  <c r="Y364" i="6"/>
  <c r="Y360" i="6"/>
  <c r="Y356" i="6"/>
  <c r="Y352" i="6"/>
  <c r="Y348" i="6"/>
  <c r="Y344" i="6"/>
  <c r="Y340" i="6"/>
  <c r="Y336" i="6"/>
  <c r="Y332" i="6"/>
  <c r="Y328" i="6"/>
  <c r="Y324" i="6"/>
  <c r="Y320" i="6"/>
  <c r="Y316" i="6"/>
  <c r="Y312" i="6"/>
  <c r="Y308" i="6"/>
  <c r="Y304" i="6"/>
  <c r="Y300" i="6"/>
  <c r="Y390" i="6"/>
  <c r="Y402" i="6"/>
  <c r="Y375" i="6"/>
  <c r="Y371" i="6"/>
  <c r="Y367" i="6"/>
  <c r="Y363" i="6"/>
  <c r="Y359" i="6"/>
  <c r="Y355" i="6"/>
  <c r="Y351" i="6"/>
  <c r="Y347" i="6"/>
  <c r="Y343" i="6"/>
  <c r="Y339" i="6"/>
  <c r="Y335" i="6"/>
  <c r="Y331" i="6"/>
  <c r="Y327" i="6"/>
  <c r="Y323" i="6"/>
  <c r="Y319" i="6"/>
  <c r="Y315" i="6"/>
  <c r="Y311" i="6"/>
  <c r="Y307" i="6"/>
  <c r="Y303" i="6"/>
  <c r="Y299" i="6"/>
  <c r="Y295" i="6"/>
  <c r="Y291" i="6"/>
  <c r="Y287" i="6"/>
  <c r="Y283" i="6"/>
  <c r="Y279" i="6"/>
  <c r="Y296" i="6"/>
  <c r="Y282" i="6"/>
  <c r="Y380" i="6"/>
  <c r="Y290" i="6"/>
  <c r="Y286" i="6"/>
  <c r="Y278" i="6"/>
  <c r="Y277" i="6"/>
  <c r="Y273" i="6"/>
  <c r="Y269" i="6"/>
  <c r="Y265" i="6"/>
  <c r="Y261" i="6"/>
  <c r="Y257" i="6"/>
  <c r="Y253" i="6"/>
  <c r="Y249" i="6"/>
  <c r="Y245" i="6"/>
  <c r="Y241" i="6"/>
  <c r="Y292" i="6"/>
  <c r="Y288" i="6"/>
  <c r="Y276" i="6"/>
  <c r="Y272" i="6"/>
  <c r="Y268" i="6"/>
  <c r="Y264" i="6"/>
  <c r="Y260" i="6"/>
  <c r="Y256" i="6"/>
  <c r="Y252" i="6"/>
  <c r="Y248" i="6"/>
  <c r="Y244" i="6"/>
  <c r="Y240" i="6"/>
  <c r="Y236" i="6"/>
  <c r="Y232" i="6"/>
  <c r="Y228" i="6"/>
  <c r="Y224" i="6"/>
  <c r="Y220" i="6"/>
  <c r="Y216" i="6"/>
  <c r="Y212" i="6"/>
  <c r="Y208" i="6"/>
  <c r="Y204" i="6"/>
  <c r="Y200" i="6"/>
  <c r="Y196" i="6"/>
  <c r="Y192" i="6"/>
  <c r="Y384" i="6"/>
  <c r="Y294" i="6"/>
  <c r="Y302" i="6"/>
  <c r="Y298" i="6"/>
  <c r="Y275" i="6"/>
  <c r="Y271" i="6"/>
  <c r="Y267" i="6"/>
  <c r="Y263" i="6"/>
  <c r="Y259" i="6"/>
  <c r="Y255" i="6"/>
  <c r="Y251" i="6"/>
  <c r="Y247" i="6"/>
  <c r="Y243" i="6"/>
  <c r="Y239" i="6"/>
  <c r="Y235" i="6"/>
  <c r="Y231" i="6"/>
  <c r="Y227" i="6"/>
  <c r="Y223" i="6"/>
  <c r="Y219" i="6"/>
  <c r="Y215" i="6"/>
  <c r="Y211" i="6"/>
  <c r="Y207" i="6"/>
  <c r="Y284" i="6"/>
  <c r="Y280" i="6"/>
  <c r="Y270" i="6"/>
  <c r="Y246" i="6"/>
  <c r="Y281" i="6"/>
  <c r="Y242" i="6"/>
  <c r="Y189" i="6"/>
  <c r="Y185" i="6"/>
  <c r="Y181" i="6"/>
  <c r="Y177" i="6"/>
  <c r="Y173" i="6"/>
  <c r="Y169" i="6"/>
  <c r="Y165" i="6"/>
  <c r="Y161" i="6"/>
  <c r="Y157" i="6"/>
  <c r="Y153" i="6"/>
  <c r="Y149" i="6"/>
  <c r="Y145" i="6"/>
  <c r="Y141" i="6"/>
  <c r="Y137" i="6"/>
  <c r="Y133" i="6"/>
  <c r="Y129" i="6"/>
  <c r="Y125" i="6"/>
  <c r="Y237" i="6"/>
  <c r="Y221" i="6"/>
  <c r="Y217" i="6"/>
  <c r="Y214" i="6"/>
  <c r="Y210" i="6"/>
  <c r="Y266" i="6"/>
  <c r="Y238" i="6"/>
  <c r="Y233" i="6"/>
  <c r="Y206" i="6"/>
  <c r="Y201" i="6"/>
  <c r="Y197" i="6"/>
  <c r="Y193" i="6"/>
  <c r="Y188" i="6"/>
  <c r="Y184" i="6"/>
  <c r="Y180" i="6"/>
  <c r="Y176" i="6"/>
  <c r="Y172" i="6"/>
  <c r="Y168" i="6"/>
  <c r="Y164" i="6"/>
  <c r="Y160" i="6"/>
  <c r="Y156" i="6"/>
  <c r="Y152" i="6"/>
  <c r="Y148" i="6"/>
  <c r="Y144" i="6"/>
  <c r="Y140" i="6"/>
  <c r="Y136" i="6"/>
  <c r="Y132" i="6"/>
  <c r="Y128" i="6"/>
  <c r="Y124" i="6"/>
  <c r="Y120" i="6"/>
  <c r="Y262" i="6"/>
  <c r="Y234" i="6"/>
  <c r="Y229" i="6"/>
  <c r="Y213" i="6"/>
  <c r="Y209" i="6"/>
  <c r="Y205" i="6"/>
  <c r="Y202" i="6"/>
  <c r="Y198" i="6"/>
  <c r="Y194" i="6"/>
  <c r="Y274" i="6"/>
  <c r="Y258" i="6"/>
  <c r="Y230" i="6"/>
  <c r="Y225" i="6"/>
  <c r="Y187" i="6"/>
  <c r="Y183" i="6"/>
  <c r="Y179" i="6"/>
  <c r="Y175" i="6"/>
  <c r="Y171" i="6"/>
  <c r="Y167" i="6"/>
  <c r="Y163" i="6"/>
  <c r="Y159" i="6"/>
  <c r="Y155" i="6"/>
  <c r="Y151" i="6"/>
  <c r="Y147" i="6"/>
  <c r="Y143" i="6"/>
  <c r="Y139" i="6"/>
  <c r="Y135" i="6"/>
  <c r="Y131" i="6"/>
  <c r="Y127" i="6"/>
  <c r="Y123" i="6"/>
  <c r="Y119" i="6"/>
  <c r="Y115" i="6"/>
  <c r="Y111" i="6"/>
  <c r="Y107" i="6"/>
  <c r="Y103" i="6"/>
  <c r="Y99" i="6"/>
  <c r="Y95" i="6"/>
  <c r="Y91" i="6"/>
  <c r="Y87" i="6"/>
  <c r="Y285" i="6"/>
  <c r="Y254" i="6"/>
  <c r="Y226" i="6"/>
  <c r="Y218" i="6"/>
  <c r="Y222" i="6"/>
  <c r="Y142" i="6"/>
  <c r="Y108" i="6"/>
  <c r="Y106" i="6"/>
  <c r="Y102" i="6"/>
  <c r="Y98" i="6"/>
  <c r="Y94" i="6"/>
  <c r="Y90" i="6"/>
  <c r="Y86" i="6"/>
  <c r="Y83" i="6"/>
  <c r="Y79" i="6"/>
  <c r="Y75" i="6"/>
  <c r="Y71" i="6"/>
  <c r="Y67" i="6"/>
  <c r="Y203" i="6"/>
  <c r="Y190" i="6"/>
  <c r="Y174" i="6"/>
  <c r="Y158" i="6"/>
  <c r="Y138" i="6"/>
  <c r="Y114" i="6"/>
  <c r="Y110" i="6"/>
  <c r="Y250" i="6"/>
  <c r="Y191" i="6"/>
  <c r="Y134" i="6"/>
  <c r="Y117" i="6"/>
  <c r="Y113" i="6"/>
  <c r="Y109" i="6"/>
  <c r="Y82" i="6"/>
  <c r="Y78" i="6"/>
  <c r="Y74" i="6"/>
  <c r="Y70" i="6"/>
  <c r="Y66" i="6"/>
  <c r="Y62" i="6"/>
  <c r="Y58" i="6"/>
  <c r="Y54" i="6"/>
  <c r="Y50" i="6"/>
  <c r="Y186" i="6"/>
  <c r="Y170" i="6"/>
  <c r="Y154" i="6"/>
  <c r="Y130" i="6"/>
  <c r="Y118" i="6"/>
  <c r="Y199" i="6"/>
  <c r="Y126" i="6"/>
  <c r="Y81" i="6"/>
  <c r="Y77" i="6"/>
  <c r="Y73" i="6"/>
  <c r="Y69" i="6"/>
  <c r="Y65" i="6"/>
  <c r="Y61" i="6"/>
  <c r="Y121" i="6"/>
  <c r="Y105" i="6"/>
  <c r="Y104" i="6"/>
  <c r="Y101" i="6"/>
  <c r="Y100" i="6"/>
  <c r="Y97" i="6"/>
  <c r="Y96" i="6"/>
  <c r="Y93" i="6"/>
  <c r="Y92" i="6"/>
  <c r="Y89" i="6"/>
  <c r="Y88" i="6"/>
  <c r="Y85" i="6"/>
  <c r="Y84" i="6"/>
  <c r="Y80" i="6"/>
  <c r="Y76" i="6"/>
  <c r="Y72" i="6"/>
  <c r="Y68" i="6"/>
  <c r="Y64" i="6"/>
  <c r="Y60" i="6"/>
  <c r="Y56" i="6"/>
  <c r="Y52" i="6"/>
  <c r="Y48" i="6"/>
  <c r="Y44" i="6"/>
  <c r="Y40" i="6"/>
  <c r="Y36" i="6"/>
  <c r="Y32" i="6"/>
  <c r="Y195" i="6"/>
  <c r="Y178" i="6"/>
  <c r="Y162" i="6"/>
  <c r="Y146" i="6"/>
  <c r="Y166" i="6"/>
  <c r="Y45" i="6"/>
  <c r="Y41" i="6"/>
  <c r="Y37" i="6"/>
  <c r="Y33" i="6"/>
  <c r="Y25" i="6"/>
  <c r="Y21" i="6"/>
  <c r="Y17" i="6"/>
  <c r="Y13" i="6"/>
  <c r="Y9" i="6"/>
  <c r="Y29" i="6"/>
  <c r="Y51" i="6"/>
  <c r="Y182" i="6"/>
  <c r="Y63" i="6"/>
  <c r="Y46" i="6"/>
  <c r="Y42" i="6"/>
  <c r="Y38" i="6"/>
  <c r="Y34" i="6"/>
  <c r="Y30" i="6"/>
  <c r="Y28" i="6"/>
  <c r="Y24" i="6"/>
  <c r="Y20" i="6"/>
  <c r="Y16" i="6"/>
  <c r="Y12" i="6"/>
  <c r="Y8" i="6"/>
  <c r="Y116" i="6"/>
  <c r="Y59" i="6"/>
  <c r="Y55" i="6"/>
  <c r="Y122" i="6"/>
  <c r="Y112" i="6"/>
  <c r="Y47" i="6"/>
  <c r="Y43" i="6"/>
  <c r="Y39" i="6"/>
  <c r="Y35" i="6"/>
  <c r="Y31" i="6"/>
  <c r="Y27" i="6"/>
  <c r="Y23" i="6"/>
  <c r="Y19" i="6"/>
  <c r="Y15" i="6"/>
  <c r="Y11" i="6"/>
  <c r="Y7" i="6"/>
  <c r="Y388" i="6"/>
  <c r="Z6" i="6"/>
  <c r="Y150" i="6"/>
  <c r="Y57" i="6"/>
  <c r="Y53" i="6"/>
  <c r="Y49" i="6"/>
  <c r="Y26" i="6"/>
  <c r="Y22" i="6"/>
  <c r="Y18" i="6"/>
  <c r="Y14" i="6"/>
  <c r="Y10" i="6"/>
  <c r="X900" i="6"/>
  <c r="AD31" i="4"/>
  <c r="AE27" i="4"/>
  <c r="AE22" i="4"/>
  <c r="AE28" i="4"/>
  <c r="AE23" i="4"/>
  <c r="AE19" i="4"/>
  <c r="AE30" i="4"/>
  <c r="AE26" i="4"/>
  <c r="AE21" i="4"/>
  <c r="AE20" i="4"/>
  <c r="AE18" i="4"/>
  <c r="AE14" i="4"/>
  <c r="AE10" i="4"/>
  <c r="AE25" i="4"/>
  <c r="AE29" i="4"/>
  <c r="AE16" i="4"/>
  <c r="AE13" i="4"/>
  <c r="AE9" i="4"/>
  <c r="AF6" i="4"/>
  <c r="AE15" i="4"/>
  <c r="AE12" i="4"/>
  <c r="AE17" i="4"/>
  <c r="AE11" i="4"/>
  <c r="AE7" i="4"/>
  <c r="AE8" i="4"/>
  <c r="AD53" i="3"/>
  <c r="AE44" i="3"/>
  <c r="AE50" i="3"/>
  <c r="AE45" i="3"/>
  <c r="AE41" i="3"/>
  <c r="AE52" i="3"/>
  <c r="AE38" i="3"/>
  <c r="AE32" i="3"/>
  <c r="AE40" i="3"/>
  <c r="AE51" i="3"/>
  <c r="AE35" i="3"/>
  <c r="AE29" i="3"/>
  <c r="AE25" i="3"/>
  <c r="AE43" i="3"/>
  <c r="AE26" i="3"/>
  <c r="AE42" i="3"/>
  <c r="AE31" i="3"/>
  <c r="AE27" i="3"/>
  <c r="AE23" i="3"/>
  <c r="AE47" i="3"/>
  <c r="AE36" i="3"/>
  <c r="AE30" i="3"/>
  <c r="AE28" i="3"/>
  <c r="AE16" i="3"/>
  <c r="AE34" i="3"/>
  <c r="AE21" i="3"/>
  <c r="AE17" i="3"/>
  <c r="AE24" i="3"/>
  <c r="AE18" i="3"/>
  <c r="AE19" i="3"/>
  <c r="AE13" i="3"/>
  <c r="AE9" i="3"/>
  <c r="AE14" i="3"/>
  <c r="AF6" i="3"/>
  <c r="AE10" i="3"/>
  <c r="AE46" i="3"/>
  <c r="AE11" i="3"/>
  <c r="AE7" i="3"/>
  <c r="AE15" i="3"/>
  <c r="AE12" i="3"/>
  <c r="AE8" i="3"/>
  <c r="AF215" i="2"/>
  <c r="AF211" i="2"/>
  <c r="AF206" i="2"/>
  <c r="AF203" i="2"/>
  <c r="AF216" i="2"/>
  <c r="AF212" i="2"/>
  <c r="AF207" i="2"/>
  <c r="AF214" i="2"/>
  <c r="AF210" i="2"/>
  <c r="AF205" i="2"/>
  <c r="AF199" i="2"/>
  <c r="AF195" i="2"/>
  <c r="AF191" i="2"/>
  <c r="AF187" i="2"/>
  <c r="AF183" i="2"/>
  <c r="AF200" i="2"/>
  <c r="AF196" i="2"/>
  <c r="AF192" i="2"/>
  <c r="AF188" i="2"/>
  <c r="AF184" i="2"/>
  <c r="AF202" i="2"/>
  <c r="AF198" i="2"/>
  <c r="AF194" i="2"/>
  <c r="AF190" i="2"/>
  <c r="AF186" i="2"/>
  <c r="AF182" i="2"/>
  <c r="AF209" i="2"/>
  <c r="AF197" i="2"/>
  <c r="AF179" i="2"/>
  <c r="AF175" i="2"/>
  <c r="AF171" i="2"/>
  <c r="AF189" i="2"/>
  <c r="AF180" i="2"/>
  <c r="AF176" i="2"/>
  <c r="AF172" i="2"/>
  <c r="AF201" i="2"/>
  <c r="AF193" i="2"/>
  <c r="AF213" i="2"/>
  <c r="AF185" i="2"/>
  <c r="AF178" i="2"/>
  <c r="AF170" i="2"/>
  <c r="AF173" i="2"/>
  <c r="AF169" i="2"/>
  <c r="AF165" i="2"/>
  <c r="AF174" i="2"/>
  <c r="AF167" i="2"/>
  <c r="AF162" i="2"/>
  <c r="AF153" i="2"/>
  <c r="AF149" i="2"/>
  <c r="AF145" i="2"/>
  <c r="AF166" i="2"/>
  <c r="AF154" i="2"/>
  <c r="AF150" i="2"/>
  <c r="AF181" i="2"/>
  <c r="AF168" i="2"/>
  <c r="AF158" i="2"/>
  <c r="AF157" i="2"/>
  <c r="AF155" i="2"/>
  <c r="AF151" i="2"/>
  <c r="AF147" i="2"/>
  <c r="AF143" i="2"/>
  <c r="AF163" i="2"/>
  <c r="AF164" i="2"/>
  <c r="AF159" i="2"/>
  <c r="AF137" i="2"/>
  <c r="AF133" i="2"/>
  <c r="AF177" i="2"/>
  <c r="AF141" i="2"/>
  <c r="AF152" i="2"/>
  <c r="AF138" i="2"/>
  <c r="AF134" i="2"/>
  <c r="AF142" i="2"/>
  <c r="AF156" i="2"/>
  <c r="AF140" i="2"/>
  <c r="AF136" i="2"/>
  <c r="AF132" i="2"/>
  <c r="AF130" i="2"/>
  <c r="AF139" i="2"/>
  <c r="AF148" i="2"/>
  <c r="AF116" i="2"/>
  <c r="AF112" i="2"/>
  <c r="AF129" i="2"/>
  <c r="AF121" i="2"/>
  <c r="AF127" i="2"/>
  <c r="AF122" i="2"/>
  <c r="AF117" i="2"/>
  <c r="AF113" i="2"/>
  <c r="AF135" i="2"/>
  <c r="AF124" i="2"/>
  <c r="AF144" i="2"/>
  <c r="AF120" i="2"/>
  <c r="AF107" i="2"/>
  <c r="AF102" i="2"/>
  <c r="AF97" i="2"/>
  <c r="AF93" i="2"/>
  <c r="AF88" i="2"/>
  <c r="AF84" i="2"/>
  <c r="AF80" i="2"/>
  <c r="AF76" i="2"/>
  <c r="AF131" i="2"/>
  <c r="AF123" i="2"/>
  <c r="AF125" i="2"/>
  <c r="AF108" i="2"/>
  <c r="AF103" i="2"/>
  <c r="AF98" i="2"/>
  <c r="AF94" i="2"/>
  <c r="AF89" i="2"/>
  <c r="AF85" i="2"/>
  <c r="AF119" i="2"/>
  <c r="AF126" i="2"/>
  <c r="AF115" i="2"/>
  <c r="AF110" i="2"/>
  <c r="AF104" i="2"/>
  <c r="AF99" i="2"/>
  <c r="AF95" i="2"/>
  <c r="AF90" i="2"/>
  <c r="AF86" i="2"/>
  <c r="AF82" i="2"/>
  <c r="AF78" i="2"/>
  <c r="AF74" i="2"/>
  <c r="AF75" i="2"/>
  <c r="AF68" i="2"/>
  <c r="AF63" i="2"/>
  <c r="AF111" i="2"/>
  <c r="AF109" i="2"/>
  <c r="AF100" i="2"/>
  <c r="AF146" i="2"/>
  <c r="AF81" i="2"/>
  <c r="AF73" i="2"/>
  <c r="AF69" i="2"/>
  <c r="AF64" i="2"/>
  <c r="AF60" i="2"/>
  <c r="AF56" i="2"/>
  <c r="AF52" i="2"/>
  <c r="AF48" i="2"/>
  <c r="AF128" i="2"/>
  <c r="AF118" i="2"/>
  <c r="AF79" i="2"/>
  <c r="AF70" i="2"/>
  <c r="AF65" i="2"/>
  <c r="AF61" i="2"/>
  <c r="AF57" i="2"/>
  <c r="AF53" i="2"/>
  <c r="AF77" i="2"/>
  <c r="AF71" i="2"/>
  <c r="AF66" i="2"/>
  <c r="AF62" i="2"/>
  <c r="AF58" i="2"/>
  <c r="AF54" i="2"/>
  <c r="AF50" i="2"/>
  <c r="AF38" i="2"/>
  <c r="AF34" i="2"/>
  <c r="AF30" i="2"/>
  <c r="AF26" i="2"/>
  <c r="AF22" i="2"/>
  <c r="AF18" i="2"/>
  <c r="AF14" i="2"/>
  <c r="AF87" i="2"/>
  <c r="AF114" i="2"/>
  <c r="AF35" i="2"/>
  <c r="AF83" i="2"/>
  <c r="AF49" i="2"/>
  <c r="AF46" i="2"/>
  <c r="AF51" i="2"/>
  <c r="AF45" i="2"/>
  <c r="AF44" i="2"/>
  <c r="AF36" i="2"/>
  <c r="AF32" i="2"/>
  <c r="AF28" i="2"/>
  <c r="AF24" i="2"/>
  <c r="AF20" i="2"/>
  <c r="AF16" i="2"/>
  <c r="AF12" i="2"/>
  <c r="AF105" i="2"/>
  <c r="AF39" i="2"/>
  <c r="AF33" i="2"/>
  <c r="AF9" i="2"/>
  <c r="AF8" i="2"/>
  <c r="AF31" i="2"/>
  <c r="AF13" i="2"/>
  <c r="AG6" i="2"/>
  <c r="AG208" i="2" s="1"/>
  <c r="AF47" i="2"/>
  <c r="AF41" i="2"/>
  <c r="AF40" i="2"/>
  <c r="AF27" i="2"/>
  <c r="AF59" i="2"/>
  <c r="AF29" i="2"/>
  <c r="AF19" i="2"/>
  <c r="AF17" i="2"/>
  <c r="AF15" i="2"/>
  <c r="AF10" i="2"/>
  <c r="AF7" i="2"/>
  <c r="AF25" i="2"/>
  <c r="AF43" i="2"/>
  <c r="AF42" i="2"/>
  <c r="AF23" i="2"/>
  <c r="AF21" i="2"/>
  <c r="AF11" i="2"/>
  <c r="AF91" i="2"/>
  <c r="AF55" i="2"/>
  <c r="AF37" i="2"/>
  <c r="AE217" i="2"/>
  <c r="AD36" i="1"/>
  <c r="AE34" i="1"/>
  <c r="AE30" i="1"/>
  <c r="AE26" i="1"/>
  <c r="AE35" i="1"/>
  <c r="AE31" i="1"/>
  <c r="AE27" i="1"/>
  <c r="AE25" i="1"/>
  <c r="AE23" i="1"/>
  <c r="AE19" i="1"/>
  <c r="AE15" i="1"/>
  <c r="AE32" i="1"/>
  <c r="AE21" i="1"/>
  <c r="AE20" i="1"/>
  <c r="AE12" i="1"/>
  <c r="AE18" i="1"/>
  <c r="AE16" i="1"/>
  <c r="AE13" i="1"/>
  <c r="AE17" i="1"/>
  <c r="AE33" i="1"/>
  <c r="AE9" i="1"/>
  <c r="AF6" i="1"/>
  <c r="AE29" i="1"/>
  <c r="AE10" i="1"/>
  <c r="AE7" i="1"/>
  <c r="AE28" i="1"/>
  <c r="AE14" i="1"/>
  <c r="AE11" i="1"/>
  <c r="AE24" i="1"/>
  <c r="AE8" i="1"/>
  <c r="AE22" i="1"/>
  <c r="AG204" i="2" l="1"/>
  <c r="AG160" i="2"/>
  <c r="AG96" i="2"/>
  <c r="AG106" i="2"/>
  <c r="AG161" i="2"/>
  <c r="AF20" i="3"/>
  <c r="AF37" i="3"/>
  <c r="AE31" i="4"/>
  <c r="Z894" i="6"/>
  <c r="Z890" i="6"/>
  <c r="Z886" i="6"/>
  <c r="Z899" i="6"/>
  <c r="Z893" i="6"/>
  <c r="Z889" i="6"/>
  <c r="Z885" i="6"/>
  <c r="Z896" i="6"/>
  <c r="Z892" i="6"/>
  <c r="Z888" i="6"/>
  <c r="Z891" i="6"/>
  <c r="Z884" i="6"/>
  <c r="Z880" i="6"/>
  <c r="Z876" i="6"/>
  <c r="Z887" i="6"/>
  <c r="Z895" i="6"/>
  <c r="Z882" i="6"/>
  <c r="Z878" i="6"/>
  <c r="Z874" i="6"/>
  <c r="Z883" i="6"/>
  <c r="Z872" i="6"/>
  <c r="Z875" i="6"/>
  <c r="Z870" i="6"/>
  <c r="Z868" i="6"/>
  <c r="Z864" i="6"/>
  <c r="Z881" i="6"/>
  <c r="Z873" i="6"/>
  <c r="Z867" i="6"/>
  <c r="Z863" i="6"/>
  <c r="Z861" i="6"/>
  <c r="Z859" i="6"/>
  <c r="Z871" i="6"/>
  <c r="Z877" i="6"/>
  <c r="Z865" i="6"/>
  <c r="Z862" i="6"/>
  <c r="Z857" i="6"/>
  <c r="Z854" i="6"/>
  <c r="Z850" i="6"/>
  <c r="Z866" i="6"/>
  <c r="Z860" i="6"/>
  <c r="Z858" i="6"/>
  <c r="Z853" i="6"/>
  <c r="Z849" i="6"/>
  <c r="Z845" i="6"/>
  <c r="Z841" i="6"/>
  <c r="Z837" i="6"/>
  <c r="Z879" i="6"/>
  <c r="Z869" i="6"/>
  <c r="Z848" i="6"/>
  <c r="Z847" i="6"/>
  <c r="Z844" i="6"/>
  <c r="Z843" i="6"/>
  <c r="Z840" i="6"/>
  <c r="Z839" i="6"/>
  <c r="Z856" i="6"/>
  <c r="Z855" i="6"/>
  <c r="Z833" i="6"/>
  <c r="Z829" i="6"/>
  <c r="Z825" i="6"/>
  <c r="Z851" i="6"/>
  <c r="Z832" i="6"/>
  <c r="Z828" i="6"/>
  <c r="Z824" i="6"/>
  <c r="Z820" i="6"/>
  <c r="Z830" i="6"/>
  <c r="Z822" i="6"/>
  <c r="Z819" i="6"/>
  <c r="Z815" i="6"/>
  <c r="Z811" i="6"/>
  <c r="Z807" i="6"/>
  <c r="Z852" i="6"/>
  <c r="Z846" i="6"/>
  <c r="Z831" i="6"/>
  <c r="Z821" i="6"/>
  <c r="Z842" i="6"/>
  <c r="Z838" i="6"/>
  <c r="Z818" i="6"/>
  <c r="Z817" i="6"/>
  <c r="Z814" i="6"/>
  <c r="Z813" i="6"/>
  <c r="Z810" i="6"/>
  <c r="Z836" i="6"/>
  <c r="Z804" i="6"/>
  <c r="Z800" i="6"/>
  <c r="Z796" i="6"/>
  <c r="Z792" i="6"/>
  <c r="Z826" i="6"/>
  <c r="Z809" i="6"/>
  <c r="Z834" i="6"/>
  <c r="Z827" i="6"/>
  <c r="Z803" i="6"/>
  <c r="Z799" i="6"/>
  <c r="Z795" i="6"/>
  <c r="Z791" i="6"/>
  <c r="Z805" i="6"/>
  <c r="Z794" i="6"/>
  <c r="Z801" i="6"/>
  <c r="Z790" i="6"/>
  <c r="Z808" i="6"/>
  <c r="Z797" i="6"/>
  <c r="Z793" i="6"/>
  <c r="Z789" i="6"/>
  <c r="Z785" i="6"/>
  <c r="Z781" i="6"/>
  <c r="Z777" i="6"/>
  <c r="Z806" i="6"/>
  <c r="Z835" i="6"/>
  <c r="Z823" i="6"/>
  <c r="Z812" i="6"/>
  <c r="Z788" i="6"/>
  <c r="Z784" i="6"/>
  <c r="Z780" i="6"/>
  <c r="Z802" i="6"/>
  <c r="Z776" i="6"/>
  <c r="Z787" i="6"/>
  <c r="Z783" i="6"/>
  <c r="Z774" i="6"/>
  <c r="Z770" i="6"/>
  <c r="Z766" i="6"/>
  <c r="Z762" i="6"/>
  <c r="Z758" i="6"/>
  <c r="Z779" i="6"/>
  <c r="Z816" i="6"/>
  <c r="Z773" i="6"/>
  <c r="Z769" i="6"/>
  <c r="Z765" i="6"/>
  <c r="Z761" i="6"/>
  <c r="Z786" i="6"/>
  <c r="Z782" i="6"/>
  <c r="Z754" i="6"/>
  <c r="Z750" i="6"/>
  <c r="Z756" i="6"/>
  <c r="Z764" i="6"/>
  <c r="Z760" i="6"/>
  <c r="Z753" i="6"/>
  <c r="Z749" i="6"/>
  <c r="Z745" i="6"/>
  <c r="Z741" i="6"/>
  <c r="Z737" i="6"/>
  <c r="Z733" i="6"/>
  <c r="Z729" i="6"/>
  <c r="Z759" i="6"/>
  <c r="Z752" i="6"/>
  <c r="Z748" i="6"/>
  <c r="Z744" i="6"/>
  <c r="Z740" i="6"/>
  <c r="Z778" i="6"/>
  <c r="Z775" i="6"/>
  <c r="Z771" i="6"/>
  <c r="Z755" i="6"/>
  <c r="Z751" i="6"/>
  <c r="Z747" i="6"/>
  <c r="Z743" i="6"/>
  <c r="Z739" i="6"/>
  <c r="Z735" i="6"/>
  <c r="Z731" i="6"/>
  <c r="Z727" i="6"/>
  <c r="Z772" i="6"/>
  <c r="Z746" i="6"/>
  <c r="Z742" i="6"/>
  <c r="Z726" i="6"/>
  <c r="Z722" i="6"/>
  <c r="Z718" i="6"/>
  <c r="Z714" i="6"/>
  <c r="Z738" i="6"/>
  <c r="Z728" i="6"/>
  <c r="Z725" i="6"/>
  <c r="Z721" i="6"/>
  <c r="Z717" i="6"/>
  <c r="Z713" i="6"/>
  <c r="Z709" i="6"/>
  <c r="Z705" i="6"/>
  <c r="Z767" i="6"/>
  <c r="Z757" i="6"/>
  <c r="Z732" i="6"/>
  <c r="Z736" i="6"/>
  <c r="Z734" i="6"/>
  <c r="Z730" i="6"/>
  <c r="Z724" i="6"/>
  <c r="Z720" i="6"/>
  <c r="Z716" i="6"/>
  <c r="Z712" i="6"/>
  <c r="Z768" i="6"/>
  <c r="Z700" i="6"/>
  <c r="Z694" i="6"/>
  <c r="Z710" i="6"/>
  <c r="Z706" i="6"/>
  <c r="Z696" i="6"/>
  <c r="Z692" i="6"/>
  <c r="Z688" i="6"/>
  <c r="Z684" i="6"/>
  <c r="Z680" i="6"/>
  <c r="Z676" i="6"/>
  <c r="Z798" i="6"/>
  <c r="Z711" i="6"/>
  <c r="Z708" i="6"/>
  <c r="Z701" i="6"/>
  <c r="Z697" i="6"/>
  <c r="Z687" i="6"/>
  <c r="Z683" i="6"/>
  <c r="Z679" i="6"/>
  <c r="Z675" i="6"/>
  <c r="Z702" i="6"/>
  <c r="Z698" i="6"/>
  <c r="Z695" i="6"/>
  <c r="Z691" i="6"/>
  <c r="Z763" i="6"/>
  <c r="Z723" i="6"/>
  <c r="Z715" i="6"/>
  <c r="Z703" i="6"/>
  <c r="Z689" i="6"/>
  <c r="Z685" i="6"/>
  <c r="Z663" i="6"/>
  <c r="Z659" i="6"/>
  <c r="Z690" i="6"/>
  <c r="Z686" i="6"/>
  <c r="Z671" i="6"/>
  <c r="Z652" i="6"/>
  <c r="Z648" i="6"/>
  <c r="Z644" i="6"/>
  <c r="Z640" i="6"/>
  <c r="Z636" i="6"/>
  <c r="Z632" i="6"/>
  <c r="Z693" i="6"/>
  <c r="Z664" i="6"/>
  <c r="Z660" i="6"/>
  <c r="Z678" i="6"/>
  <c r="Z656" i="6"/>
  <c r="Z655" i="6"/>
  <c r="Z682" i="6"/>
  <c r="Z677" i="6"/>
  <c r="Z661" i="6"/>
  <c r="Z657" i="6"/>
  <c r="Z704" i="6"/>
  <c r="Z681" i="6"/>
  <c r="Z673" i="6"/>
  <c r="Z654" i="6"/>
  <c r="Z650" i="6"/>
  <c r="Z646" i="6"/>
  <c r="Z642" i="6"/>
  <c r="Z638" i="6"/>
  <c r="Z634" i="6"/>
  <c r="Z630" i="6"/>
  <c r="Z626" i="6"/>
  <c r="Z622" i="6"/>
  <c r="Z666" i="6"/>
  <c r="Z658" i="6"/>
  <c r="Z653" i="6"/>
  <c r="Z649" i="6"/>
  <c r="Z645" i="6"/>
  <c r="Z641" i="6"/>
  <c r="Z637" i="6"/>
  <c r="Z633" i="6"/>
  <c r="Z620" i="6"/>
  <c r="Z616" i="6"/>
  <c r="Z612" i="6"/>
  <c r="Z608" i="6"/>
  <c r="Z604" i="6"/>
  <c r="Z665" i="6"/>
  <c r="Z707" i="6"/>
  <c r="Z674" i="6"/>
  <c r="Z672" i="6"/>
  <c r="Z662" i="6"/>
  <c r="Z629" i="6"/>
  <c r="Z625" i="6"/>
  <c r="Z619" i="6"/>
  <c r="Z615" i="6"/>
  <c r="Z611" i="6"/>
  <c r="Z607" i="6"/>
  <c r="Z603" i="6"/>
  <c r="Z599" i="6"/>
  <c r="Z595" i="6"/>
  <c r="Z670" i="6"/>
  <c r="Z623" i="6"/>
  <c r="Z621" i="6"/>
  <c r="Z719" i="6"/>
  <c r="Z699" i="6"/>
  <c r="Z669" i="6"/>
  <c r="Z628" i="6"/>
  <c r="Z624" i="6"/>
  <c r="Z668" i="6"/>
  <c r="Z606" i="6"/>
  <c r="Z605" i="6"/>
  <c r="Z590" i="6"/>
  <c r="Z586" i="6"/>
  <c r="Z585" i="6"/>
  <c r="Z651" i="6"/>
  <c r="Z643" i="6"/>
  <c r="Z635" i="6"/>
  <c r="Z600" i="6"/>
  <c r="Z583" i="6"/>
  <c r="Z579" i="6"/>
  <c r="Z575" i="6"/>
  <c r="Z571" i="6"/>
  <c r="Z567" i="6"/>
  <c r="Z563" i="6"/>
  <c r="Z559" i="6"/>
  <c r="Z555" i="6"/>
  <c r="Z551" i="6"/>
  <c r="Z591" i="6"/>
  <c r="Z587" i="6"/>
  <c r="Z602" i="6"/>
  <c r="Z578" i="6"/>
  <c r="Z574" i="6"/>
  <c r="Z570" i="6"/>
  <c r="Z566" i="6"/>
  <c r="Z562" i="6"/>
  <c r="Z558" i="6"/>
  <c r="Z598" i="6"/>
  <c r="Z594" i="6"/>
  <c r="Z588" i="6"/>
  <c r="Z584" i="6"/>
  <c r="Z667" i="6"/>
  <c r="Z647" i="6"/>
  <c r="Z639" i="6"/>
  <c r="Z631" i="6"/>
  <c r="Z618" i="6"/>
  <c r="Z617" i="6"/>
  <c r="Z597" i="6"/>
  <c r="Z596" i="6"/>
  <c r="Z593" i="6"/>
  <c r="Z592" i="6"/>
  <c r="Z582" i="6"/>
  <c r="Z581" i="6"/>
  <c r="Z577" i="6"/>
  <c r="Z573" i="6"/>
  <c r="Z569" i="6"/>
  <c r="Z565" i="6"/>
  <c r="Z561" i="6"/>
  <c r="Z557" i="6"/>
  <c r="Z553" i="6"/>
  <c r="Z549" i="6"/>
  <c r="Z548" i="6"/>
  <c r="Z547" i="6"/>
  <c r="Z543" i="6"/>
  <c r="Z539" i="6"/>
  <c r="Z535" i="6"/>
  <c r="Z531" i="6"/>
  <c r="Z527" i="6"/>
  <c r="Z523" i="6"/>
  <c r="Z519" i="6"/>
  <c r="Z515" i="6"/>
  <c r="Z601" i="6"/>
  <c r="Z609" i="6"/>
  <c r="Z589" i="6"/>
  <c r="Z552" i="6"/>
  <c r="Z546" i="6"/>
  <c r="Z542" i="6"/>
  <c r="Z538" i="6"/>
  <c r="Z534" i="6"/>
  <c r="Z530" i="6"/>
  <c r="Z526" i="6"/>
  <c r="Z522" i="6"/>
  <c r="Z518" i="6"/>
  <c r="Z514" i="6"/>
  <c r="Z627" i="6"/>
  <c r="Z613" i="6"/>
  <c r="Z610" i="6"/>
  <c r="Z580" i="6"/>
  <c r="Z576" i="6"/>
  <c r="Z572" i="6"/>
  <c r="Z568" i="6"/>
  <c r="Z564" i="6"/>
  <c r="Z614" i="6"/>
  <c r="Z560" i="6"/>
  <c r="Z545" i="6"/>
  <c r="Z541" i="6"/>
  <c r="Z537" i="6"/>
  <c r="Z533" i="6"/>
  <c r="Z529" i="6"/>
  <c r="Z525" i="6"/>
  <c r="Z521" i="6"/>
  <c r="Z556" i="6"/>
  <c r="Z554" i="6"/>
  <c r="Z550" i="6"/>
  <c r="Z532" i="6"/>
  <c r="Z520" i="6"/>
  <c r="Z509" i="6"/>
  <c r="Z502" i="6"/>
  <c r="Z498" i="6"/>
  <c r="Z494" i="6"/>
  <c r="Z490" i="6"/>
  <c r="Z486" i="6"/>
  <c r="Z482" i="6"/>
  <c r="Z478" i="6"/>
  <c r="Z474" i="6"/>
  <c r="Z470" i="6"/>
  <c r="Z528" i="6"/>
  <c r="Z516" i="6"/>
  <c r="Z524" i="6"/>
  <c r="Z510" i="6"/>
  <c r="Z506" i="6"/>
  <c r="Z505" i="6"/>
  <c r="Z501" i="6"/>
  <c r="Z497" i="6"/>
  <c r="Z493" i="6"/>
  <c r="Z489" i="6"/>
  <c r="Z485" i="6"/>
  <c r="Z481" i="6"/>
  <c r="Z477" i="6"/>
  <c r="Z473" i="6"/>
  <c r="Z517" i="6"/>
  <c r="Z513" i="6"/>
  <c r="Z511" i="6"/>
  <c r="Z504" i="6"/>
  <c r="Z500" i="6"/>
  <c r="Z496" i="6"/>
  <c r="Z492" i="6"/>
  <c r="Z488" i="6"/>
  <c r="Z484" i="6"/>
  <c r="Z480" i="6"/>
  <c r="Z476" i="6"/>
  <c r="Z472" i="6"/>
  <c r="Z468" i="6"/>
  <c r="Z544" i="6"/>
  <c r="Z507" i="6"/>
  <c r="Z540" i="6"/>
  <c r="Z512" i="6"/>
  <c r="Z508" i="6"/>
  <c r="Z503" i="6"/>
  <c r="Z499" i="6"/>
  <c r="Z495" i="6"/>
  <c r="Z491" i="6"/>
  <c r="Z487" i="6"/>
  <c r="Z483" i="6"/>
  <c r="Z479" i="6"/>
  <c r="Z475" i="6"/>
  <c r="Z471" i="6"/>
  <c r="Z467" i="6"/>
  <c r="Z463" i="6"/>
  <c r="Z459" i="6"/>
  <c r="Z455" i="6"/>
  <c r="Z451" i="6"/>
  <c r="Z464" i="6"/>
  <c r="Z460" i="6"/>
  <c r="Z456" i="6"/>
  <c r="Z452" i="6"/>
  <c r="Z447" i="6"/>
  <c r="Z443" i="6"/>
  <c r="Z439" i="6"/>
  <c r="Z435" i="6"/>
  <c r="Z536" i="6"/>
  <c r="Z461" i="6"/>
  <c r="Z457" i="6"/>
  <c r="Z453" i="6"/>
  <c r="Z446" i="6"/>
  <c r="Z442" i="6"/>
  <c r="Z438" i="6"/>
  <c r="Z434" i="6"/>
  <c r="Z462" i="6"/>
  <c r="Z458" i="6"/>
  <c r="Z454" i="6"/>
  <c r="Z450" i="6"/>
  <c r="Z469" i="6"/>
  <c r="Z466" i="6"/>
  <c r="Z449" i="6"/>
  <c r="Z445" i="6"/>
  <c r="Z441" i="6"/>
  <c r="Z437" i="6"/>
  <c r="Z433" i="6"/>
  <c r="Z429" i="6"/>
  <c r="Z425" i="6"/>
  <c r="Z421" i="6"/>
  <c r="Z417" i="6"/>
  <c r="Z413" i="6"/>
  <c r="Z409" i="6"/>
  <c r="Z405" i="6"/>
  <c r="Z401" i="6"/>
  <c r="Z397" i="6"/>
  <c r="Z465" i="6"/>
  <c r="Z448" i="6"/>
  <c r="Z414" i="6"/>
  <c r="Z444" i="6"/>
  <c r="Z431" i="6"/>
  <c r="Z427" i="6"/>
  <c r="Z423" i="6"/>
  <c r="Z419" i="6"/>
  <c r="Z392" i="6"/>
  <c r="Z388" i="6"/>
  <c r="Z384" i="6"/>
  <c r="Z380" i="6"/>
  <c r="Z410" i="6"/>
  <c r="Z406" i="6"/>
  <c r="Z402" i="6"/>
  <c r="Z398" i="6"/>
  <c r="Z432" i="6"/>
  <c r="Z428" i="6"/>
  <c r="Z424" i="6"/>
  <c r="Z420" i="6"/>
  <c r="Z416" i="6"/>
  <c r="Z412" i="6"/>
  <c r="Z408" i="6"/>
  <c r="Z404" i="6"/>
  <c r="Z400" i="6"/>
  <c r="Z396" i="6"/>
  <c r="Z436" i="6"/>
  <c r="Z430" i="6"/>
  <c r="Z426" i="6"/>
  <c r="Z422" i="6"/>
  <c r="Z418" i="6"/>
  <c r="Z415" i="6"/>
  <c r="Z394" i="6"/>
  <c r="Z378" i="6"/>
  <c r="Z391" i="6"/>
  <c r="Z373" i="6"/>
  <c r="Z369" i="6"/>
  <c r="Z365" i="6"/>
  <c r="Z361" i="6"/>
  <c r="Z357" i="6"/>
  <c r="Z353" i="6"/>
  <c r="Z349" i="6"/>
  <c r="Z345" i="6"/>
  <c r="Z341" i="6"/>
  <c r="Z337" i="6"/>
  <c r="Z333" i="6"/>
  <c r="Z329" i="6"/>
  <c r="Z325" i="6"/>
  <c r="Z321" i="6"/>
  <c r="Z317" i="6"/>
  <c r="Z313" i="6"/>
  <c r="Z309" i="6"/>
  <c r="Z305" i="6"/>
  <c r="Z399" i="6"/>
  <c r="Z411" i="6"/>
  <c r="Z395" i="6"/>
  <c r="Z376" i="6"/>
  <c r="Z372" i="6"/>
  <c r="Z368" i="6"/>
  <c r="Z364" i="6"/>
  <c r="Z360" i="6"/>
  <c r="Z356" i="6"/>
  <c r="Z352" i="6"/>
  <c r="Z348" i="6"/>
  <c r="Z344" i="6"/>
  <c r="Z340" i="6"/>
  <c r="Z336" i="6"/>
  <c r="Z332" i="6"/>
  <c r="Z328" i="6"/>
  <c r="Z324" i="6"/>
  <c r="Z320" i="6"/>
  <c r="Z316" i="6"/>
  <c r="Z312" i="6"/>
  <c r="Z308" i="6"/>
  <c r="Z304" i="6"/>
  <c r="Z300" i="6"/>
  <c r="Z296" i="6"/>
  <c r="Z440" i="6"/>
  <c r="Z390" i="6"/>
  <c r="Z377" i="6"/>
  <c r="Z407" i="6"/>
  <c r="Z375" i="6"/>
  <c r="Z371" i="6"/>
  <c r="Z367" i="6"/>
  <c r="Z363" i="6"/>
  <c r="Z359" i="6"/>
  <c r="Z355" i="6"/>
  <c r="Z351" i="6"/>
  <c r="Z347" i="6"/>
  <c r="Z343" i="6"/>
  <c r="Z339" i="6"/>
  <c r="Z335" i="6"/>
  <c r="Z331" i="6"/>
  <c r="Z327" i="6"/>
  <c r="Z323" i="6"/>
  <c r="Z319" i="6"/>
  <c r="Z315" i="6"/>
  <c r="Z311" i="6"/>
  <c r="Z307" i="6"/>
  <c r="Z303" i="6"/>
  <c r="Z299" i="6"/>
  <c r="Z295" i="6"/>
  <c r="Z291" i="6"/>
  <c r="Z287" i="6"/>
  <c r="Z283" i="6"/>
  <c r="Z279" i="6"/>
  <c r="Z387" i="6"/>
  <c r="Z383" i="6"/>
  <c r="Z379" i="6"/>
  <c r="Z290" i="6"/>
  <c r="Z286" i="6"/>
  <c r="Z278" i="6"/>
  <c r="Z277" i="6"/>
  <c r="Z273" i="6"/>
  <c r="Z269" i="6"/>
  <c r="Z265" i="6"/>
  <c r="Z261" i="6"/>
  <c r="Z257" i="6"/>
  <c r="Z253" i="6"/>
  <c r="Z249" i="6"/>
  <c r="Z245" i="6"/>
  <c r="Z241" i="6"/>
  <c r="Z237" i="6"/>
  <c r="Z233" i="6"/>
  <c r="Z229" i="6"/>
  <c r="Z225" i="6"/>
  <c r="Z221" i="6"/>
  <c r="Z217" i="6"/>
  <c r="Z213" i="6"/>
  <c r="Z209" i="6"/>
  <c r="Z370" i="6"/>
  <c r="Z354" i="6"/>
  <c r="Z338" i="6"/>
  <c r="Z322" i="6"/>
  <c r="Z306" i="6"/>
  <c r="Z293" i="6"/>
  <c r="Z292" i="6"/>
  <c r="Z289" i="6"/>
  <c r="Z288" i="6"/>
  <c r="Z389" i="6"/>
  <c r="Z386" i="6"/>
  <c r="Z301" i="6"/>
  <c r="Z297" i="6"/>
  <c r="Z276" i="6"/>
  <c r="Z272" i="6"/>
  <c r="Z268" i="6"/>
  <c r="Z264" i="6"/>
  <c r="Z260" i="6"/>
  <c r="Z256" i="6"/>
  <c r="Z252" i="6"/>
  <c r="Z248" i="6"/>
  <c r="Z244" i="6"/>
  <c r="Z240" i="6"/>
  <c r="Z236" i="6"/>
  <c r="Z232" i="6"/>
  <c r="Z228" i="6"/>
  <c r="Z224" i="6"/>
  <c r="Z220" i="6"/>
  <c r="Z216" i="6"/>
  <c r="Z366" i="6"/>
  <c r="Z350" i="6"/>
  <c r="Z334" i="6"/>
  <c r="Z318" i="6"/>
  <c r="Z294" i="6"/>
  <c r="Z393" i="6"/>
  <c r="Z381" i="6"/>
  <c r="Z302" i="6"/>
  <c r="Z298" i="6"/>
  <c r="Z275" i="6"/>
  <c r="Z271" i="6"/>
  <c r="Z267" i="6"/>
  <c r="Z263" i="6"/>
  <c r="Z259" i="6"/>
  <c r="Z255" i="6"/>
  <c r="Z251" i="6"/>
  <c r="Z247" i="6"/>
  <c r="Z243" i="6"/>
  <c r="Z239" i="6"/>
  <c r="Z235" i="6"/>
  <c r="Z231" i="6"/>
  <c r="Z227" i="6"/>
  <c r="Z223" i="6"/>
  <c r="Z362" i="6"/>
  <c r="Z346" i="6"/>
  <c r="Z330" i="6"/>
  <c r="Z314" i="6"/>
  <c r="Z284" i="6"/>
  <c r="Z280" i="6"/>
  <c r="Z403" i="6"/>
  <c r="Z285" i="6"/>
  <c r="Z281" i="6"/>
  <c r="Z274" i="6"/>
  <c r="Z270" i="6"/>
  <c r="Z266" i="6"/>
  <c r="Z262" i="6"/>
  <c r="Z258" i="6"/>
  <c r="Z254" i="6"/>
  <c r="Z250" i="6"/>
  <c r="Z246" i="6"/>
  <c r="Z242" i="6"/>
  <c r="Z238" i="6"/>
  <c r="Z234" i="6"/>
  <c r="Z230" i="6"/>
  <c r="Z226" i="6"/>
  <c r="Z222" i="6"/>
  <c r="Z218" i="6"/>
  <c r="Z214" i="6"/>
  <c r="Z210" i="6"/>
  <c r="Z206" i="6"/>
  <c r="Z202" i="6"/>
  <c r="Z198" i="6"/>
  <c r="Z194" i="6"/>
  <c r="Z190" i="6"/>
  <c r="Z382" i="6"/>
  <c r="Z189" i="6"/>
  <c r="Z185" i="6"/>
  <c r="Z181" i="6"/>
  <c r="Z177" i="6"/>
  <c r="Z173" i="6"/>
  <c r="Z169" i="6"/>
  <c r="Z165" i="6"/>
  <c r="Z161" i="6"/>
  <c r="Z157" i="6"/>
  <c r="Z153" i="6"/>
  <c r="Z149" i="6"/>
  <c r="Z145" i="6"/>
  <c r="Z141" i="6"/>
  <c r="Z137" i="6"/>
  <c r="Z133" i="6"/>
  <c r="Z129" i="6"/>
  <c r="Z125" i="6"/>
  <c r="Z121" i="6"/>
  <c r="Z117" i="6"/>
  <c r="Z113" i="6"/>
  <c r="Z109" i="6"/>
  <c r="Z282" i="6"/>
  <c r="Z211" i="6"/>
  <c r="Z204" i="6"/>
  <c r="Z200" i="6"/>
  <c r="Z196" i="6"/>
  <c r="Z192" i="6"/>
  <c r="Z219" i="6"/>
  <c r="Z215" i="6"/>
  <c r="Z201" i="6"/>
  <c r="Z197" i="6"/>
  <c r="Z193" i="6"/>
  <c r="Z188" i="6"/>
  <c r="Z184" i="6"/>
  <c r="Z180" i="6"/>
  <c r="Z176" i="6"/>
  <c r="Z172" i="6"/>
  <c r="Z168" i="6"/>
  <c r="Z164" i="6"/>
  <c r="Z160" i="6"/>
  <c r="Z156" i="6"/>
  <c r="Z152" i="6"/>
  <c r="Z148" i="6"/>
  <c r="Z144" i="6"/>
  <c r="Z140" i="6"/>
  <c r="Z136" i="6"/>
  <c r="Z132" i="6"/>
  <c r="Z128" i="6"/>
  <c r="Z124" i="6"/>
  <c r="Z120" i="6"/>
  <c r="Z116" i="6"/>
  <c r="Z112" i="6"/>
  <c r="Z108" i="6"/>
  <c r="Z205" i="6"/>
  <c r="Z207" i="6"/>
  <c r="Z187" i="6"/>
  <c r="Z183" i="6"/>
  <c r="Z179" i="6"/>
  <c r="Z175" i="6"/>
  <c r="Z171" i="6"/>
  <c r="Z167" i="6"/>
  <c r="Z163" i="6"/>
  <c r="Z159" i="6"/>
  <c r="Z155" i="6"/>
  <c r="Z151" i="6"/>
  <c r="Z147" i="6"/>
  <c r="Z143" i="6"/>
  <c r="Z139" i="6"/>
  <c r="Z135" i="6"/>
  <c r="Z131" i="6"/>
  <c r="Z127" i="6"/>
  <c r="Z123" i="6"/>
  <c r="Z203" i="6"/>
  <c r="Z199" i="6"/>
  <c r="Z195" i="6"/>
  <c r="Z191" i="6"/>
  <c r="Z186" i="6"/>
  <c r="Z182" i="6"/>
  <c r="Z178" i="6"/>
  <c r="Z174" i="6"/>
  <c r="Z170" i="6"/>
  <c r="Z166" i="6"/>
  <c r="Z162" i="6"/>
  <c r="Z158" i="6"/>
  <c r="Z154" i="6"/>
  <c r="Z150" i="6"/>
  <c r="Z146" i="6"/>
  <c r="Z142" i="6"/>
  <c r="Z138" i="6"/>
  <c r="Z134" i="6"/>
  <c r="Z130" i="6"/>
  <c r="Z126" i="6"/>
  <c r="Z122" i="6"/>
  <c r="Z118" i="6"/>
  <c r="Z114" i="6"/>
  <c r="Z110" i="6"/>
  <c r="Z106" i="6"/>
  <c r="Z102" i="6"/>
  <c r="Z98" i="6"/>
  <c r="Z94" i="6"/>
  <c r="Z90" i="6"/>
  <c r="Z86" i="6"/>
  <c r="Z358" i="6"/>
  <c r="Z212" i="6"/>
  <c r="Z82" i="6"/>
  <c r="Z78" i="6"/>
  <c r="Z74" i="6"/>
  <c r="Z70" i="6"/>
  <c r="Z66" i="6"/>
  <c r="Z374" i="6"/>
  <c r="Z310" i="6"/>
  <c r="Z107" i="6"/>
  <c r="Z103" i="6"/>
  <c r="Z99" i="6"/>
  <c r="Z95" i="6"/>
  <c r="Z91" i="6"/>
  <c r="Z87" i="6"/>
  <c r="Z81" i="6"/>
  <c r="Z77" i="6"/>
  <c r="Z73" i="6"/>
  <c r="Z69" i="6"/>
  <c r="Z65" i="6"/>
  <c r="Z61" i="6"/>
  <c r="Z57" i="6"/>
  <c r="Z53" i="6"/>
  <c r="Z49" i="6"/>
  <c r="Z45" i="6"/>
  <c r="Z41" i="6"/>
  <c r="Z37" i="6"/>
  <c r="Z33" i="6"/>
  <c r="Z326" i="6"/>
  <c r="Z342" i="6"/>
  <c r="Z208" i="6"/>
  <c r="Z119" i="6"/>
  <c r="Z115" i="6"/>
  <c r="Z111" i="6"/>
  <c r="Z83" i="6"/>
  <c r="Z79" i="6"/>
  <c r="Z75" i="6"/>
  <c r="Z71" i="6"/>
  <c r="Z67" i="6"/>
  <c r="Z63" i="6"/>
  <c r="Z89" i="6"/>
  <c r="Z88" i="6"/>
  <c r="Z29" i="6"/>
  <c r="Z96" i="6"/>
  <c r="Z80" i="6"/>
  <c r="Z17" i="6"/>
  <c r="Z76" i="6"/>
  <c r="Z62" i="6"/>
  <c r="Z58" i="6"/>
  <c r="Z46" i="6"/>
  <c r="Z42" i="6"/>
  <c r="Z38" i="6"/>
  <c r="Z34" i="6"/>
  <c r="Z30" i="6"/>
  <c r="Z28" i="6"/>
  <c r="Z24" i="6"/>
  <c r="Z20" i="6"/>
  <c r="Z16" i="6"/>
  <c r="Z12" i="6"/>
  <c r="Z8" i="6"/>
  <c r="Z13" i="6"/>
  <c r="Z101" i="6"/>
  <c r="Z100" i="6"/>
  <c r="Z93" i="6"/>
  <c r="Z92" i="6"/>
  <c r="Z72" i="6"/>
  <c r="Z60" i="6"/>
  <c r="Z47" i="6"/>
  <c r="Z43" i="6"/>
  <c r="Z39" i="6"/>
  <c r="Z35" i="6"/>
  <c r="Z31" i="6"/>
  <c r="Z27" i="6"/>
  <c r="Z23" i="6"/>
  <c r="Z19" i="6"/>
  <c r="Z15" i="6"/>
  <c r="Z11" i="6"/>
  <c r="Z7" i="6"/>
  <c r="Z9" i="6"/>
  <c r="Z68" i="6"/>
  <c r="AA6" i="6"/>
  <c r="Z97" i="6"/>
  <c r="Z385" i="6"/>
  <c r="Z85" i="6"/>
  <c r="Z84" i="6"/>
  <c r="Z64" i="6"/>
  <c r="Z56" i="6"/>
  <c r="Z52" i="6"/>
  <c r="Z48" i="6"/>
  <c r="Z44" i="6"/>
  <c r="Z40" i="6"/>
  <c r="Z36" i="6"/>
  <c r="Z32" i="6"/>
  <c r="Z26" i="6"/>
  <c r="Z22" i="6"/>
  <c r="Z18" i="6"/>
  <c r="Z14" i="6"/>
  <c r="Z10" i="6"/>
  <c r="Z25" i="6"/>
  <c r="Z21" i="6"/>
  <c r="Z105" i="6"/>
  <c r="Z104" i="6"/>
  <c r="Z59" i="6"/>
  <c r="Z55" i="6"/>
  <c r="Z54" i="6"/>
  <c r="Z51" i="6"/>
  <c r="Z50" i="6"/>
  <c r="Y900" i="6"/>
  <c r="AF28" i="4"/>
  <c r="AF23" i="4"/>
  <c r="AF19" i="4"/>
  <c r="AF29" i="4"/>
  <c r="AF25" i="4"/>
  <c r="AF20" i="4"/>
  <c r="AF26" i="4"/>
  <c r="AF15" i="4"/>
  <c r="AF11" i="4"/>
  <c r="AF17" i="4"/>
  <c r="AF13" i="4"/>
  <c r="AF16" i="4"/>
  <c r="AF21" i="4"/>
  <c r="AF9" i="4"/>
  <c r="AG6" i="4"/>
  <c r="AF22" i="4"/>
  <c r="AF12" i="4"/>
  <c r="AF30" i="4"/>
  <c r="AF18" i="4"/>
  <c r="AF27" i="4"/>
  <c r="AF8" i="4"/>
  <c r="AF7" i="4"/>
  <c r="AF10" i="4"/>
  <c r="AF14" i="4"/>
  <c r="AE53" i="3"/>
  <c r="AF44" i="3"/>
  <c r="AF50" i="3"/>
  <c r="AF45" i="3"/>
  <c r="AF51" i="3"/>
  <c r="AF46" i="3"/>
  <c r="AF42" i="3"/>
  <c r="AF43" i="3"/>
  <c r="AF34" i="3"/>
  <c r="AF35" i="3"/>
  <c r="AF30" i="3"/>
  <c r="AF47" i="3"/>
  <c r="AF36" i="3"/>
  <c r="AF38" i="3"/>
  <c r="AF40" i="3"/>
  <c r="AF31" i="3"/>
  <c r="AF27" i="3"/>
  <c r="AF23" i="3"/>
  <c r="AF28" i="3"/>
  <c r="AF41" i="3"/>
  <c r="AF16" i="3"/>
  <c r="AF32" i="3"/>
  <c r="AF21" i="3"/>
  <c r="AF26" i="3"/>
  <c r="AF25" i="3"/>
  <c r="AF17" i="3"/>
  <c r="AF14" i="3"/>
  <c r="AF52" i="3"/>
  <c r="AF29" i="3"/>
  <c r="AF24" i="3"/>
  <c r="AF18" i="3"/>
  <c r="AF19" i="3"/>
  <c r="AF13" i="3"/>
  <c r="AF9" i="3"/>
  <c r="AG6" i="3"/>
  <c r="AF10" i="3"/>
  <c r="AF11" i="3"/>
  <c r="AF7" i="3"/>
  <c r="AF15" i="3"/>
  <c r="AF12" i="3"/>
  <c r="AF8" i="3"/>
  <c r="AG203" i="2"/>
  <c r="AG216" i="2"/>
  <c r="AG212" i="2"/>
  <c r="AG207" i="2"/>
  <c r="AG213" i="2"/>
  <c r="AG209" i="2"/>
  <c r="AG211" i="2"/>
  <c r="AG200" i="2"/>
  <c r="AG196" i="2"/>
  <c r="AG192" i="2"/>
  <c r="AG188" i="2"/>
  <c r="AG184" i="2"/>
  <c r="AG214" i="2"/>
  <c r="AG205" i="2"/>
  <c r="AG201" i="2"/>
  <c r="AG197" i="2"/>
  <c r="AG193" i="2"/>
  <c r="AG189" i="2"/>
  <c r="AG206" i="2"/>
  <c r="AG191" i="2"/>
  <c r="AG182" i="2"/>
  <c r="AG179" i="2"/>
  <c r="AG175" i="2"/>
  <c r="AG171" i="2"/>
  <c r="AG210" i="2"/>
  <c r="AG194" i="2"/>
  <c r="AG186" i="2"/>
  <c r="AG180" i="2"/>
  <c r="AG176" i="2"/>
  <c r="AG172" i="2"/>
  <c r="AG215" i="2"/>
  <c r="AG195" i="2"/>
  <c r="AG198" i="2"/>
  <c r="AG185" i="2"/>
  <c r="AG183" i="2"/>
  <c r="AG181" i="2"/>
  <c r="AG199" i="2"/>
  <c r="AG178" i="2"/>
  <c r="AG174" i="2"/>
  <c r="AG170" i="2"/>
  <c r="AG187" i="2"/>
  <c r="AG168" i="2"/>
  <c r="AG164" i="2"/>
  <c r="AG173" i="2"/>
  <c r="AG169" i="2"/>
  <c r="AG165" i="2"/>
  <c r="AG190" i="2"/>
  <c r="AG166" i="2"/>
  <c r="AG167" i="2"/>
  <c r="AG163" i="2"/>
  <c r="AG158" i="2"/>
  <c r="AG157" i="2"/>
  <c r="AG155" i="2"/>
  <c r="AG151" i="2"/>
  <c r="AG177" i="2"/>
  <c r="AG162" i="2"/>
  <c r="AG159" i="2"/>
  <c r="AG153" i="2"/>
  <c r="AG149" i="2"/>
  <c r="AG147" i="2"/>
  <c r="AG137" i="2"/>
  <c r="AG133" i="2"/>
  <c r="AG129" i="2"/>
  <c r="AG141" i="2"/>
  <c r="AG156" i="2"/>
  <c r="AG154" i="2"/>
  <c r="AG152" i="2"/>
  <c r="AG150" i="2"/>
  <c r="AG148" i="2"/>
  <c r="AG146" i="2"/>
  <c r="AG138" i="2"/>
  <c r="AG134" i="2"/>
  <c r="AG130" i="2"/>
  <c r="AG202" i="2"/>
  <c r="AG142" i="2"/>
  <c r="AG126" i="2"/>
  <c r="AG140" i="2"/>
  <c r="AG136" i="2"/>
  <c r="AG143" i="2"/>
  <c r="AG131" i="2"/>
  <c r="AG132" i="2"/>
  <c r="AG121" i="2"/>
  <c r="AG145" i="2"/>
  <c r="AG127" i="2"/>
  <c r="AG122" i="2"/>
  <c r="AG117" i="2"/>
  <c r="AG113" i="2"/>
  <c r="AG144" i="2"/>
  <c r="AG120" i="2"/>
  <c r="AG107" i="2"/>
  <c r="AG102" i="2"/>
  <c r="AG97" i="2"/>
  <c r="AG123" i="2"/>
  <c r="AG125" i="2"/>
  <c r="AG116" i="2"/>
  <c r="AG108" i="2"/>
  <c r="AG103" i="2"/>
  <c r="AG98" i="2"/>
  <c r="AG119" i="2"/>
  <c r="AG112" i="2"/>
  <c r="AG115" i="2"/>
  <c r="AG110" i="2"/>
  <c r="AG104" i="2"/>
  <c r="AG99" i="2"/>
  <c r="AG95" i="2"/>
  <c r="AG90" i="2"/>
  <c r="AG86" i="2"/>
  <c r="AG118" i="2"/>
  <c r="AG111" i="2"/>
  <c r="AG109" i="2"/>
  <c r="AG100" i="2"/>
  <c r="AG93" i="2"/>
  <c r="AG88" i="2"/>
  <c r="AG84" i="2"/>
  <c r="AG81" i="2"/>
  <c r="AG73" i="2"/>
  <c r="AG69" i="2"/>
  <c r="AG64" i="2"/>
  <c r="AG139" i="2"/>
  <c r="AG128" i="2"/>
  <c r="AG124" i="2"/>
  <c r="AG74" i="2"/>
  <c r="AG46" i="2"/>
  <c r="AG42" i="2"/>
  <c r="AG80" i="2"/>
  <c r="AG79" i="2"/>
  <c r="AG70" i="2"/>
  <c r="AG65" i="2"/>
  <c r="AG61" i="2"/>
  <c r="AG57" i="2"/>
  <c r="AG53" i="2"/>
  <c r="AG114" i="2"/>
  <c r="AG105" i="2"/>
  <c r="AG94" i="2"/>
  <c r="AG91" i="2"/>
  <c r="AG89" i="2"/>
  <c r="AG87" i="2"/>
  <c r="AG85" i="2"/>
  <c r="AG83" i="2"/>
  <c r="AG135" i="2"/>
  <c r="AG82" i="2"/>
  <c r="AG44" i="2"/>
  <c r="AG40" i="2"/>
  <c r="AG68" i="2"/>
  <c r="AG54" i="2"/>
  <c r="AG58" i="2"/>
  <c r="AG56" i="2"/>
  <c r="AG35" i="2"/>
  <c r="AG31" i="2"/>
  <c r="AG27" i="2"/>
  <c r="AG23" i="2"/>
  <c r="AG19" i="2"/>
  <c r="AG15" i="2"/>
  <c r="AG11" i="2"/>
  <c r="AG78" i="2"/>
  <c r="AG76" i="2"/>
  <c r="AG62" i="2"/>
  <c r="AG60" i="2"/>
  <c r="AG52" i="2"/>
  <c r="AG50" i="2"/>
  <c r="AG49" i="2"/>
  <c r="AG63" i="2"/>
  <c r="AG51" i="2"/>
  <c r="AG45" i="2"/>
  <c r="AG36" i="2"/>
  <c r="AG32" i="2"/>
  <c r="AG28" i="2"/>
  <c r="AG24" i="2"/>
  <c r="AG20" i="2"/>
  <c r="AG16" i="2"/>
  <c r="AG75" i="2"/>
  <c r="AG71" i="2"/>
  <c r="AG55" i="2"/>
  <c r="AG48" i="2"/>
  <c r="AG47" i="2"/>
  <c r="AG43" i="2"/>
  <c r="AG77" i="2"/>
  <c r="AG13" i="2"/>
  <c r="AH6" i="2"/>
  <c r="AH208" i="2" s="1"/>
  <c r="AG39" i="2"/>
  <c r="AG59" i="2"/>
  <c r="AG18" i="2"/>
  <c r="AG17" i="2"/>
  <c r="AG12" i="2"/>
  <c r="AG7" i="2"/>
  <c r="AG37" i="2"/>
  <c r="AG29" i="2"/>
  <c r="AG9" i="2"/>
  <c r="AG66" i="2"/>
  <c r="AG38" i="2"/>
  <c r="AG22" i="2"/>
  <c r="AG26" i="2"/>
  <c r="AG10" i="2"/>
  <c r="AG30" i="2"/>
  <c r="AG21" i="2"/>
  <c r="AG41" i="2"/>
  <c r="AG25" i="2"/>
  <c r="AG8" i="2"/>
  <c r="AG14" i="2"/>
  <c r="AG34" i="2"/>
  <c r="AG33" i="2"/>
  <c r="AF217" i="2"/>
  <c r="AE36" i="1"/>
  <c r="AF32" i="1"/>
  <c r="AF28" i="1"/>
  <c r="AF24" i="1"/>
  <c r="AF33" i="1"/>
  <c r="AF29" i="1"/>
  <c r="AF25" i="1"/>
  <c r="AF34" i="1"/>
  <c r="AF30" i="1"/>
  <c r="AF26" i="1"/>
  <c r="AF35" i="1"/>
  <c r="AF31" i="1"/>
  <c r="AF27" i="1"/>
  <c r="AF23" i="1"/>
  <c r="AF19" i="1"/>
  <c r="AF12" i="1"/>
  <c r="AF18" i="1"/>
  <c r="AF16" i="1"/>
  <c r="AF15" i="1"/>
  <c r="AF13" i="1"/>
  <c r="AF17" i="1"/>
  <c r="AF14" i="1"/>
  <c r="AF21" i="1"/>
  <c r="AF10" i="1"/>
  <c r="AF7" i="1"/>
  <c r="AF11" i="1"/>
  <c r="AF8" i="1"/>
  <c r="AF22" i="1"/>
  <c r="AG6" i="1"/>
  <c r="AF9" i="1"/>
  <c r="AF20" i="1"/>
  <c r="AH204" i="2" l="1"/>
  <c r="AH160" i="2"/>
  <c r="AH96" i="2"/>
  <c r="AH106" i="2"/>
  <c r="AH161" i="2"/>
  <c r="AG37" i="3"/>
  <c r="AG20" i="3"/>
  <c r="Z900" i="6"/>
  <c r="AA894" i="6"/>
  <c r="AA890" i="6"/>
  <c r="AA886" i="6"/>
  <c r="AA899" i="6"/>
  <c r="AA893" i="6"/>
  <c r="AA889" i="6"/>
  <c r="AA885" i="6"/>
  <c r="AA896" i="6"/>
  <c r="AA892" i="6"/>
  <c r="AA888" i="6"/>
  <c r="AA895" i="6"/>
  <c r="AA891" i="6"/>
  <c r="AA887" i="6"/>
  <c r="AA884" i="6"/>
  <c r="AA880" i="6"/>
  <c r="AA876" i="6"/>
  <c r="AA883" i="6"/>
  <c r="AA879" i="6"/>
  <c r="AA875" i="6"/>
  <c r="AA869" i="6"/>
  <c r="AA882" i="6"/>
  <c r="AA878" i="6"/>
  <c r="AA881" i="6"/>
  <c r="AA877" i="6"/>
  <c r="AA871" i="6"/>
  <c r="AA873" i="6"/>
  <c r="AA867" i="6"/>
  <c r="AA863" i="6"/>
  <c r="AA866" i="6"/>
  <c r="AA874" i="6"/>
  <c r="AA870" i="6"/>
  <c r="AA868" i="6"/>
  <c r="AA865" i="6"/>
  <c r="AA864" i="6"/>
  <c r="AA857" i="6"/>
  <c r="AA862" i="6"/>
  <c r="AA860" i="6"/>
  <c r="AA858" i="6"/>
  <c r="AA853" i="6"/>
  <c r="AA849" i="6"/>
  <c r="AA852" i="6"/>
  <c r="AA848" i="6"/>
  <c r="AA844" i="6"/>
  <c r="AA840" i="6"/>
  <c r="AA861" i="6"/>
  <c r="AA859" i="6"/>
  <c r="AA856" i="6"/>
  <c r="AA855" i="6"/>
  <c r="AA851" i="6"/>
  <c r="AA847" i="6"/>
  <c r="AA843" i="6"/>
  <c r="AA839" i="6"/>
  <c r="AA872" i="6"/>
  <c r="AA854" i="6"/>
  <c r="AA846" i="6"/>
  <c r="AA842" i="6"/>
  <c r="AA850" i="6"/>
  <c r="AA832" i="6"/>
  <c r="AA828" i="6"/>
  <c r="AA824" i="6"/>
  <c r="AA820" i="6"/>
  <c r="AA845" i="6"/>
  <c r="AA837" i="6"/>
  <c r="AA835" i="6"/>
  <c r="AA818" i="6"/>
  <c r="AA814" i="6"/>
  <c r="AA810" i="6"/>
  <c r="AA841" i="6"/>
  <c r="AA838" i="6"/>
  <c r="AA836" i="6"/>
  <c r="AA827" i="6"/>
  <c r="AA817" i="6"/>
  <c r="AA813" i="6"/>
  <c r="AA809" i="6"/>
  <c r="AA831" i="6"/>
  <c r="AA830" i="6"/>
  <c r="AA825" i="6"/>
  <c r="AA833" i="6"/>
  <c r="AA816" i="6"/>
  <c r="AA812" i="6"/>
  <c r="AA819" i="6"/>
  <c r="AA826" i="6"/>
  <c r="AA821" i="6"/>
  <c r="AA834" i="6"/>
  <c r="AA803" i="6"/>
  <c r="AA799" i="6"/>
  <c r="AA795" i="6"/>
  <c r="AA791" i="6"/>
  <c r="AA823" i="6"/>
  <c r="AA822" i="6"/>
  <c r="AA806" i="6"/>
  <c r="AA801" i="6"/>
  <c r="AA800" i="6"/>
  <c r="AA790" i="6"/>
  <c r="AA786" i="6"/>
  <c r="AA782" i="6"/>
  <c r="AA778" i="6"/>
  <c r="AA808" i="6"/>
  <c r="AA797" i="6"/>
  <c r="AA796" i="6"/>
  <c r="AA793" i="6"/>
  <c r="AA792" i="6"/>
  <c r="AA789" i="6"/>
  <c r="AA811" i="6"/>
  <c r="AA807" i="6"/>
  <c r="AA788" i="6"/>
  <c r="AA784" i="6"/>
  <c r="AA815" i="6"/>
  <c r="AA802" i="6"/>
  <c r="AA798" i="6"/>
  <c r="AA787" i="6"/>
  <c r="AA783" i="6"/>
  <c r="AA779" i="6"/>
  <c r="AA794" i="6"/>
  <c r="AA780" i="6"/>
  <c r="AA774" i="6"/>
  <c r="AA770" i="6"/>
  <c r="AA766" i="6"/>
  <c r="AA762" i="6"/>
  <c r="AA758" i="6"/>
  <c r="AA829" i="6"/>
  <c r="AA785" i="6"/>
  <c r="AA781" i="6"/>
  <c r="AA773" i="6"/>
  <c r="AA769" i="6"/>
  <c r="AA765" i="6"/>
  <c r="AA761" i="6"/>
  <c r="AA757" i="6"/>
  <c r="AA804" i="6"/>
  <c r="AA772" i="6"/>
  <c r="AA768" i="6"/>
  <c r="AA775" i="6"/>
  <c r="AA771" i="6"/>
  <c r="AA767" i="6"/>
  <c r="AA763" i="6"/>
  <c r="AA759" i="6"/>
  <c r="AA777" i="6"/>
  <c r="AA756" i="6"/>
  <c r="AA764" i="6"/>
  <c r="AA760" i="6"/>
  <c r="AA753" i="6"/>
  <c r="AA749" i="6"/>
  <c r="AA745" i="6"/>
  <c r="AA741" i="6"/>
  <c r="AA737" i="6"/>
  <c r="AA776" i="6"/>
  <c r="AA752" i="6"/>
  <c r="AA748" i="6"/>
  <c r="AA744" i="6"/>
  <c r="AA740" i="6"/>
  <c r="AA736" i="6"/>
  <c r="AA732" i="6"/>
  <c r="AA755" i="6"/>
  <c r="AA750" i="6"/>
  <c r="AA727" i="6"/>
  <c r="AA751" i="6"/>
  <c r="AA738" i="6"/>
  <c r="AA728" i="6"/>
  <c r="AA725" i="6"/>
  <c r="AA721" i="6"/>
  <c r="AA717" i="6"/>
  <c r="AA713" i="6"/>
  <c r="AA709" i="6"/>
  <c r="AA705" i="6"/>
  <c r="AA805" i="6"/>
  <c r="AA747" i="6"/>
  <c r="AA743" i="6"/>
  <c r="AA739" i="6"/>
  <c r="AA735" i="6"/>
  <c r="AA734" i="6"/>
  <c r="AA731" i="6"/>
  <c r="AA730" i="6"/>
  <c r="AA724" i="6"/>
  <c r="AA720" i="6"/>
  <c r="AA716" i="6"/>
  <c r="AA712" i="6"/>
  <c r="AA708" i="6"/>
  <c r="AA704" i="6"/>
  <c r="AA700" i="6"/>
  <c r="AA733" i="6"/>
  <c r="AA729" i="6"/>
  <c r="AA723" i="6"/>
  <c r="AA719" i="6"/>
  <c r="AA715" i="6"/>
  <c r="AA711" i="6"/>
  <c r="AA707" i="6"/>
  <c r="AA703" i="6"/>
  <c r="AA699" i="6"/>
  <c r="AA695" i="6"/>
  <c r="AA691" i="6"/>
  <c r="AA754" i="6"/>
  <c r="AA710" i="6"/>
  <c r="AA706" i="6"/>
  <c r="AA696" i="6"/>
  <c r="AA692" i="6"/>
  <c r="AA688" i="6"/>
  <c r="AA684" i="6"/>
  <c r="AA680" i="6"/>
  <c r="AA676" i="6"/>
  <c r="AA672" i="6"/>
  <c r="AA668" i="6"/>
  <c r="AA664" i="6"/>
  <c r="AA660" i="6"/>
  <c r="AA701" i="6"/>
  <c r="AA697" i="6"/>
  <c r="AA687" i="6"/>
  <c r="AA683" i="6"/>
  <c r="AA679" i="6"/>
  <c r="AA675" i="6"/>
  <c r="AA671" i="6"/>
  <c r="AA667" i="6"/>
  <c r="AA742" i="6"/>
  <c r="AA726" i="6"/>
  <c r="AA702" i="6"/>
  <c r="AA698" i="6"/>
  <c r="AA722" i="6"/>
  <c r="AA693" i="6"/>
  <c r="AA690" i="6"/>
  <c r="AA686" i="6"/>
  <c r="AA682" i="6"/>
  <c r="AA678" i="6"/>
  <c r="AA674" i="6"/>
  <c r="AA670" i="6"/>
  <c r="AA666" i="6"/>
  <c r="AA662" i="6"/>
  <c r="AA658" i="6"/>
  <c r="AA689" i="6"/>
  <c r="AA694" i="6"/>
  <c r="AA685" i="6"/>
  <c r="AA652" i="6"/>
  <c r="AA648" i="6"/>
  <c r="AA644" i="6"/>
  <c r="AA640" i="6"/>
  <c r="AA636" i="6"/>
  <c r="AA632" i="6"/>
  <c r="AA628" i="6"/>
  <c r="AA624" i="6"/>
  <c r="AA746" i="6"/>
  <c r="AA656" i="6"/>
  <c r="AA655" i="6"/>
  <c r="AA651" i="6"/>
  <c r="AA647" i="6"/>
  <c r="AA643" i="6"/>
  <c r="AA639" i="6"/>
  <c r="AA635" i="6"/>
  <c r="AA631" i="6"/>
  <c r="AA627" i="6"/>
  <c r="AA623" i="6"/>
  <c r="AA718" i="6"/>
  <c r="AA714" i="6"/>
  <c r="AA677" i="6"/>
  <c r="AA661" i="6"/>
  <c r="AA657" i="6"/>
  <c r="AA681" i="6"/>
  <c r="AA673" i="6"/>
  <c r="AA654" i="6"/>
  <c r="AA650" i="6"/>
  <c r="AA646" i="6"/>
  <c r="AA642" i="6"/>
  <c r="AA638" i="6"/>
  <c r="AA634" i="6"/>
  <c r="AA630" i="6"/>
  <c r="AA626" i="6"/>
  <c r="AA663" i="6"/>
  <c r="AA620" i="6"/>
  <c r="AA616" i="6"/>
  <c r="AA612" i="6"/>
  <c r="AA608" i="6"/>
  <c r="AA604" i="6"/>
  <c r="AA665" i="6"/>
  <c r="AA629" i="6"/>
  <c r="AA625" i="6"/>
  <c r="AA619" i="6"/>
  <c r="AA615" i="6"/>
  <c r="AA611" i="6"/>
  <c r="AA607" i="6"/>
  <c r="AA603" i="6"/>
  <c r="AA599" i="6"/>
  <c r="AA595" i="6"/>
  <c r="AA591" i="6"/>
  <c r="AA587" i="6"/>
  <c r="AA621" i="6"/>
  <c r="AA618" i="6"/>
  <c r="AA614" i="6"/>
  <c r="AA610" i="6"/>
  <c r="AA606" i="6"/>
  <c r="AA602" i="6"/>
  <c r="AA617" i="6"/>
  <c r="AA613" i="6"/>
  <c r="AA609" i="6"/>
  <c r="AA605" i="6"/>
  <c r="AA601" i="6"/>
  <c r="AA597" i="6"/>
  <c r="AA593" i="6"/>
  <c r="AA589" i="6"/>
  <c r="AA585" i="6"/>
  <c r="AA600" i="6"/>
  <c r="AA583" i="6"/>
  <c r="AA579" i="6"/>
  <c r="AA575" i="6"/>
  <c r="AA622" i="6"/>
  <c r="AA578" i="6"/>
  <c r="AA574" i="6"/>
  <c r="AA570" i="6"/>
  <c r="AA566" i="6"/>
  <c r="AA562" i="6"/>
  <c r="AA558" i="6"/>
  <c r="AA669" i="6"/>
  <c r="AA653" i="6"/>
  <c r="AA645" i="6"/>
  <c r="AA637" i="6"/>
  <c r="AA598" i="6"/>
  <c r="AA594" i="6"/>
  <c r="AA588" i="6"/>
  <c r="AA584" i="6"/>
  <c r="AA659" i="6"/>
  <c r="AA596" i="6"/>
  <c r="AA592" i="6"/>
  <c r="AA582" i="6"/>
  <c r="AA581" i="6"/>
  <c r="AA577" i="6"/>
  <c r="AA573" i="6"/>
  <c r="AA569" i="6"/>
  <c r="AA565" i="6"/>
  <c r="AA641" i="6"/>
  <c r="AA571" i="6"/>
  <c r="AA567" i="6"/>
  <c r="AA563" i="6"/>
  <c r="AA561" i="6"/>
  <c r="AA557" i="6"/>
  <c r="AA551" i="6"/>
  <c r="AA552" i="6"/>
  <c r="AA546" i="6"/>
  <c r="AA542" i="6"/>
  <c r="AA538" i="6"/>
  <c r="AA534" i="6"/>
  <c r="AA530" i="6"/>
  <c r="AA526" i="6"/>
  <c r="AA522" i="6"/>
  <c r="AA518" i="6"/>
  <c r="AA514" i="6"/>
  <c r="AA510" i="6"/>
  <c r="AA580" i="6"/>
  <c r="AA576" i="6"/>
  <c r="AA572" i="6"/>
  <c r="AA568" i="6"/>
  <c r="AA564" i="6"/>
  <c r="AA649" i="6"/>
  <c r="AA586" i="6"/>
  <c r="AA560" i="6"/>
  <c r="AA545" i="6"/>
  <c r="AA541" i="6"/>
  <c r="AA537" i="6"/>
  <c r="AA533" i="6"/>
  <c r="AA529" i="6"/>
  <c r="AA525" i="6"/>
  <c r="AA521" i="6"/>
  <c r="AA517" i="6"/>
  <c r="AA513" i="6"/>
  <c r="AA556" i="6"/>
  <c r="AA553" i="6"/>
  <c r="AA549" i="6"/>
  <c r="AA633" i="6"/>
  <c r="AA555" i="6"/>
  <c r="AA554" i="6"/>
  <c r="AA550" i="6"/>
  <c r="AA544" i="6"/>
  <c r="AA540" i="6"/>
  <c r="AA536" i="6"/>
  <c r="AA532" i="6"/>
  <c r="AA528" i="6"/>
  <c r="AA524" i="6"/>
  <c r="AA520" i="6"/>
  <c r="AA516" i="6"/>
  <c r="AA512" i="6"/>
  <c r="AA508" i="6"/>
  <c r="AA559" i="6"/>
  <c r="AA527" i="6"/>
  <c r="AA523" i="6"/>
  <c r="AA506" i="6"/>
  <c r="AA505" i="6"/>
  <c r="AA501" i="6"/>
  <c r="AA497" i="6"/>
  <c r="AA493" i="6"/>
  <c r="AA489" i="6"/>
  <c r="AA485" i="6"/>
  <c r="AA481" i="6"/>
  <c r="AA477" i="6"/>
  <c r="AA473" i="6"/>
  <c r="AA547" i="6"/>
  <c r="AA511" i="6"/>
  <c r="AA504" i="6"/>
  <c r="AA500" i="6"/>
  <c r="AA496" i="6"/>
  <c r="AA492" i="6"/>
  <c r="AA488" i="6"/>
  <c r="AA484" i="6"/>
  <c r="AA480" i="6"/>
  <c r="AA476" i="6"/>
  <c r="AA472" i="6"/>
  <c r="AA468" i="6"/>
  <c r="AA464" i="6"/>
  <c r="AA460" i="6"/>
  <c r="AA456" i="6"/>
  <c r="AA452" i="6"/>
  <c r="AA543" i="6"/>
  <c r="AA519" i="6"/>
  <c r="AA507" i="6"/>
  <c r="AA539" i="6"/>
  <c r="AA515" i="6"/>
  <c r="AA503" i="6"/>
  <c r="AA499" i="6"/>
  <c r="AA495" i="6"/>
  <c r="AA491" i="6"/>
  <c r="AA487" i="6"/>
  <c r="AA483" i="6"/>
  <c r="AA479" i="6"/>
  <c r="AA475" i="6"/>
  <c r="AA471" i="6"/>
  <c r="AA467" i="6"/>
  <c r="AA535" i="6"/>
  <c r="AA447" i="6"/>
  <c r="AA443" i="6"/>
  <c r="AA439" i="6"/>
  <c r="AA435" i="6"/>
  <c r="AA431" i="6"/>
  <c r="AA427" i="6"/>
  <c r="AA423" i="6"/>
  <c r="AA419" i="6"/>
  <c r="AA415" i="6"/>
  <c r="AA548" i="6"/>
  <c r="AA498" i="6"/>
  <c r="AA482" i="6"/>
  <c r="AA461" i="6"/>
  <c r="AA457" i="6"/>
  <c r="AA453" i="6"/>
  <c r="AA446" i="6"/>
  <c r="AA442" i="6"/>
  <c r="AA438" i="6"/>
  <c r="AA434" i="6"/>
  <c r="AA430" i="6"/>
  <c r="AA426" i="6"/>
  <c r="AA422" i="6"/>
  <c r="AA418" i="6"/>
  <c r="AA414" i="6"/>
  <c r="AA590" i="6"/>
  <c r="AA494" i="6"/>
  <c r="AA478" i="6"/>
  <c r="AA462" i="6"/>
  <c r="AA458" i="6"/>
  <c r="AA454" i="6"/>
  <c r="AA450" i="6"/>
  <c r="AA469" i="6"/>
  <c r="AA466" i="6"/>
  <c r="AA449" i="6"/>
  <c r="AA445" i="6"/>
  <c r="AA441" i="6"/>
  <c r="AA437" i="6"/>
  <c r="AA433" i="6"/>
  <c r="AA429" i="6"/>
  <c r="AA425" i="6"/>
  <c r="AA421" i="6"/>
  <c r="AA417" i="6"/>
  <c r="AA531" i="6"/>
  <c r="AA490" i="6"/>
  <c r="AA474" i="6"/>
  <c r="AA463" i="6"/>
  <c r="AA459" i="6"/>
  <c r="AA455" i="6"/>
  <c r="AA451" i="6"/>
  <c r="AA470" i="6"/>
  <c r="AA465" i="6"/>
  <c r="AA448" i="6"/>
  <c r="AA444" i="6"/>
  <c r="AA440" i="6"/>
  <c r="AA436" i="6"/>
  <c r="AA432" i="6"/>
  <c r="AA428" i="6"/>
  <c r="AA424" i="6"/>
  <c r="AA420" i="6"/>
  <c r="AA416" i="6"/>
  <c r="AA412" i="6"/>
  <c r="AA408" i="6"/>
  <c r="AA404" i="6"/>
  <c r="AA400" i="6"/>
  <c r="AA396" i="6"/>
  <c r="AA509" i="6"/>
  <c r="AA409" i="6"/>
  <c r="AA405" i="6"/>
  <c r="AA401" i="6"/>
  <c r="AA392" i="6"/>
  <c r="AA388" i="6"/>
  <c r="AA384" i="6"/>
  <c r="AA380" i="6"/>
  <c r="AA410" i="6"/>
  <c r="AA406" i="6"/>
  <c r="AA402" i="6"/>
  <c r="AA398" i="6"/>
  <c r="AA411" i="6"/>
  <c r="AA407" i="6"/>
  <c r="AA403" i="6"/>
  <c r="AA399" i="6"/>
  <c r="AA395" i="6"/>
  <c r="AA391" i="6"/>
  <c r="AA502" i="6"/>
  <c r="AA413" i="6"/>
  <c r="AA394" i="6"/>
  <c r="AA390" i="6"/>
  <c r="AA386" i="6"/>
  <c r="AA382" i="6"/>
  <c r="AA486" i="6"/>
  <c r="AA373" i="6"/>
  <c r="AA369" i="6"/>
  <c r="AA365" i="6"/>
  <c r="AA361" i="6"/>
  <c r="AA357" i="6"/>
  <c r="AA353" i="6"/>
  <c r="AA349" i="6"/>
  <c r="AA345" i="6"/>
  <c r="AA341" i="6"/>
  <c r="AA337" i="6"/>
  <c r="AA333" i="6"/>
  <c r="AA329" i="6"/>
  <c r="AA325" i="6"/>
  <c r="AA321" i="6"/>
  <c r="AA317" i="6"/>
  <c r="AA313" i="6"/>
  <c r="AA309" i="6"/>
  <c r="AA305" i="6"/>
  <c r="AA397" i="6"/>
  <c r="AA376" i="6"/>
  <c r="AA372" i="6"/>
  <c r="AA368" i="6"/>
  <c r="AA364" i="6"/>
  <c r="AA360" i="6"/>
  <c r="AA356" i="6"/>
  <c r="AA352" i="6"/>
  <c r="AA348" i="6"/>
  <c r="AA344" i="6"/>
  <c r="AA340" i="6"/>
  <c r="AA336" i="6"/>
  <c r="AA332" i="6"/>
  <c r="AA328" i="6"/>
  <c r="AA324" i="6"/>
  <c r="AA320" i="6"/>
  <c r="AA316" i="6"/>
  <c r="AA312" i="6"/>
  <c r="AA308" i="6"/>
  <c r="AA304" i="6"/>
  <c r="AA300" i="6"/>
  <c r="AA296" i="6"/>
  <c r="AA292" i="6"/>
  <c r="AA288" i="6"/>
  <c r="AA377" i="6"/>
  <c r="AA375" i="6"/>
  <c r="AA371" i="6"/>
  <c r="AA367" i="6"/>
  <c r="AA363" i="6"/>
  <c r="AA359" i="6"/>
  <c r="AA355" i="6"/>
  <c r="AA351" i="6"/>
  <c r="AA347" i="6"/>
  <c r="AA343" i="6"/>
  <c r="AA339" i="6"/>
  <c r="AA335" i="6"/>
  <c r="AA331" i="6"/>
  <c r="AA327" i="6"/>
  <c r="AA323" i="6"/>
  <c r="AA319" i="6"/>
  <c r="AA315" i="6"/>
  <c r="AA311" i="6"/>
  <c r="AA307" i="6"/>
  <c r="AA303" i="6"/>
  <c r="AA299" i="6"/>
  <c r="AA387" i="6"/>
  <c r="AA383" i="6"/>
  <c r="AA379" i="6"/>
  <c r="AA393" i="6"/>
  <c r="AA389" i="6"/>
  <c r="AA385" i="6"/>
  <c r="AA381" i="6"/>
  <c r="AA374" i="6"/>
  <c r="AA370" i="6"/>
  <c r="AA366" i="6"/>
  <c r="AA362" i="6"/>
  <c r="AA358" i="6"/>
  <c r="AA354" i="6"/>
  <c r="AA350" i="6"/>
  <c r="AA346" i="6"/>
  <c r="AA342" i="6"/>
  <c r="AA338" i="6"/>
  <c r="AA334" i="6"/>
  <c r="AA330" i="6"/>
  <c r="AA326" i="6"/>
  <c r="AA322" i="6"/>
  <c r="AA318" i="6"/>
  <c r="AA314" i="6"/>
  <c r="AA310" i="6"/>
  <c r="AA306" i="6"/>
  <c r="AA302" i="6"/>
  <c r="AA298" i="6"/>
  <c r="AA294" i="6"/>
  <c r="AA290" i="6"/>
  <c r="AA286" i="6"/>
  <c r="AA282" i="6"/>
  <c r="AA278" i="6"/>
  <c r="AA295" i="6"/>
  <c r="AA293" i="6"/>
  <c r="AA291" i="6"/>
  <c r="AA289" i="6"/>
  <c r="AA287" i="6"/>
  <c r="AA301" i="6"/>
  <c r="AA297" i="6"/>
  <c r="AA276" i="6"/>
  <c r="AA272" i="6"/>
  <c r="AA268" i="6"/>
  <c r="AA264" i="6"/>
  <c r="AA260" i="6"/>
  <c r="AA256" i="6"/>
  <c r="AA252" i="6"/>
  <c r="AA248" i="6"/>
  <c r="AA244" i="6"/>
  <c r="AA283" i="6"/>
  <c r="AA279" i="6"/>
  <c r="AA275" i="6"/>
  <c r="AA271" i="6"/>
  <c r="AA267" i="6"/>
  <c r="AA263" i="6"/>
  <c r="AA259" i="6"/>
  <c r="AA255" i="6"/>
  <c r="AA251" i="6"/>
  <c r="AA247" i="6"/>
  <c r="AA243" i="6"/>
  <c r="AA239" i="6"/>
  <c r="AA235" i="6"/>
  <c r="AA231" i="6"/>
  <c r="AA227" i="6"/>
  <c r="AA223" i="6"/>
  <c r="AA219" i="6"/>
  <c r="AA215" i="6"/>
  <c r="AA211" i="6"/>
  <c r="AA207" i="6"/>
  <c r="AA203" i="6"/>
  <c r="AA199" i="6"/>
  <c r="AA195" i="6"/>
  <c r="AA191" i="6"/>
  <c r="AA284" i="6"/>
  <c r="AA280" i="6"/>
  <c r="AA378" i="6"/>
  <c r="AA285" i="6"/>
  <c r="AA281" i="6"/>
  <c r="AA274" i="6"/>
  <c r="AA270" i="6"/>
  <c r="AA266" i="6"/>
  <c r="AA262" i="6"/>
  <c r="AA258" i="6"/>
  <c r="AA254" i="6"/>
  <c r="AA250" i="6"/>
  <c r="AA246" i="6"/>
  <c r="AA242" i="6"/>
  <c r="AA238" i="6"/>
  <c r="AA234" i="6"/>
  <c r="AA230" i="6"/>
  <c r="AA226" i="6"/>
  <c r="AA222" i="6"/>
  <c r="AA218" i="6"/>
  <c r="AA214" i="6"/>
  <c r="AA210" i="6"/>
  <c r="AA206" i="6"/>
  <c r="AA245" i="6"/>
  <c r="AA240" i="6"/>
  <c r="AA204" i="6"/>
  <c r="AA200" i="6"/>
  <c r="AA196" i="6"/>
  <c r="AA192" i="6"/>
  <c r="AA241" i="6"/>
  <c r="AA237" i="6"/>
  <c r="AA236" i="6"/>
  <c r="AA221" i="6"/>
  <c r="AA217" i="6"/>
  <c r="AA201" i="6"/>
  <c r="AA197" i="6"/>
  <c r="AA193" i="6"/>
  <c r="AA188" i="6"/>
  <c r="AA184" i="6"/>
  <c r="AA180" i="6"/>
  <c r="AA176" i="6"/>
  <c r="AA172" i="6"/>
  <c r="AA168" i="6"/>
  <c r="AA164" i="6"/>
  <c r="AA160" i="6"/>
  <c r="AA156" i="6"/>
  <c r="AA152" i="6"/>
  <c r="AA148" i="6"/>
  <c r="AA144" i="6"/>
  <c r="AA140" i="6"/>
  <c r="AA136" i="6"/>
  <c r="AA132" i="6"/>
  <c r="AA128" i="6"/>
  <c r="AA124" i="6"/>
  <c r="AA269" i="6"/>
  <c r="AA233" i="6"/>
  <c r="AA232" i="6"/>
  <c r="AA205" i="6"/>
  <c r="AA265" i="6"/>
  <c r="AA229" i="6"/>
  <c r="AA228" i="6"/>
  <c r="AA213" i="6"/>
  <c r="AA209" i="6"/>
  <c r="AA202" i="6"/>
  <c r="AA198" i="6"/>
  <c r="AA194" i="6"/>
  <c r="AA187" i="6"/>
  <c r="AA183" i="6"/>
  <c r="AA179" i="6"/>
  <c r="AA175" i="6"/>
  <c r="AA171" i="6"/>
  <c r="AA167" i="6"/>
  <c r="AA163" i="6"/>
  <c r="AA159" i="6"/>
  <c r="AA155" i="6"/>
  <c r="AA151" i="6"/>
  <c r="AA147" i="6"/>
  <c r="AA143" i="6"/>
  <c r="AA139" i="6"/>
  <c r="AA135" i="6"/>
  <c r="AA131" i="6"/>
  <c r="AA127" i="6"/>
  <c r="AA123" i="6"/>
  <c r="AA119" i="6"/>
  <c r="AA277" i="6"/>
  <c r="AA261" i="6"/>
  <c r="AA225" i="6"/>
  <c r="AA224" i="6"/>
  <c r="AA257" i="6"/>
  <c r="AA186" i="6"/>
  <c r="AA182" i="6"/>
  <c r="AA178" i="6"/>
  <c r="AA174" i="6"/>
  <c r="AA170" i="6"/>
  <c r="AA166" i="6"/>
  <c r="AA162" i="6"/>
  <c r="AA158" i="6"/>
  <c r="AA154" i="6"/>
  <c r="AA150" i="6"/>
  <c r="AA146" i="6"/>
  <c r="AA142" i="6"/>
  <c r="AA138" i="6"/>
  <c r="AA134" i="6"/>
  <c r="AA130" i="6"/>
  <c r="AA126" i="6"/>
  <c r="AA122" i="6"/>
  <c r="AA118" i="6"/>
  <c r="AA114" i="6"/>
  <c r="AA110" i="6"/>
  <c r="AA106" i="6"/>
  <c r="AA102" i="6"/>
  <c r="AA98" i="6"/>
  <c r="AA94" i="6"/>
  <c r="AA90" i="6"/>
  <c r="AA86" i="6"/>
  <c r="AA253" i="6"/>
  <c r="AA220" i="6"/>
  <c r="AA216" i="6"/>
  <c r="AA212" i="6"/>
  <c r="AA208" i="6"/>
  <c r="AA190" i="6"/>
  <c r="AA141" i="6"/>
  <c r="AA82" i="6"/>
  <c r="AA78" i="6"/>
  <c r="AA74" i="6"/>
  <c r="AA70" i="6"/>
  <c r="AA66" i="6"/>
  <c r="AA189" i="6"/>
  <c r="AA173" i="6"/>
  <c r="AA157" i="6"/>
  <c r="AA137" i="6"/>
  <c r="AA117" i="6"/>
  <c r="AA113" i="6"/>
  <c r="AA109" i="6"/>
  <c r="AA133" i="6"/>
  <c r="AA107" i="6"/>
  <c r="AA103" i="6"/>
  <c r="AA99" i="6"/>
  <c r="AA95" i="6"/>
  <c r="AA91" i="6"/>
  <c r="AA87" i="6"/>
  <c r="AA81" i="6"/>
  <c r="AA77" i="6"/>
  <c r="AA73" i="6"/>
  <c r="AA69" i="6"/>
  <c r="AA65" i="6"/>
  <c r="AA61" i="6"/>
  <c r="AA57" i="6"/>
  <c r="AA53" i="6"/>
  <c r="AA49" i="6"/>
  <c r="AA185" i="6"/>
  <c r="AA169" i="6"/>
  <c r="AA153" i="6"/>
  <c r="AA129" i="6"/>
  <c r="AA273" i="6"/>
  <c r="AA125" i="6"/>
  <c r="AA116" i="6"/>
  <c r="AA112" i="6"/>
  <c r="AA105" i="6"/>
  <c r="AA104" i="6"/>
  <c r="AA101" i="6"/>
  <c r="AA100" i="6"/>
  <c r="AA97" i="6"/>
  <c r="AA96" i="6"/>
  <c r="AA93" i="6"/>
  <c r="AA92" i="6"/>
  <c r="AA89" i="6"/>
  <c r="AA88" i="6"/>
  <c r="AA85" i="6"/>
  <c r="AA84" i="6"/>
  <c r="AA80" i="6"/>
  <c r="AA76" i="6"/>
  <c r="AA72" i="6"/>
  <c r="AA68" i="6"/>
  <c r="AA64" i="6"/>
  <c r="AA60" i="6"/>
  <c r="AA115" i="6"/>
  <c r="AA111" i="6"/>
  <c r="AA83" i="6"/>
  <c r="AA79" i="6"/>
  <c r="AA75" i="6"/>
  <c r="AA71" i="6"/>
  <c r="AA67" i="6"/>
  <c r="AA63" i="6"/>
  <c r="AA59" i="6"/>
  <c r="AA55" i="6"/>
  <c r="AA51" i="6"/>
  <c r="AA47" i="6"/>
  <c r="AA43" i="6"/>
  <c r="AA39" i="6"/>
  <c r="AA35" i="6"/>
  <c r="AA31" i="6"/>
  <c r="AA177" i="6"/>
  <c r="AA161" i="6"/>
  <c r="AA145" i="6"/>
  <c r="AA108" i="6"/>
  <c r="AA62" i="6"/>
  <c r="AA58" i="6"/>
  <c r="AA46" i="6"/>
  <c r="AA42" i="6"/>
  <c r="AA38" i="6"/>
  <c r="AA34" i="6"/>
  <c r="AA30" i="6"/>
  <c r="AA28" i="6"/>
  <c r="AA24" i="6"/>
  <c r="AA20" i="6"/>
  <c r="AA16" i="6"/>
  <c r="AA12" i="6"/>
  <c r="AA8" i="6"/>
  <c r="AA121" i="6"/>
  <c r="AA45" i="6"/>
  <c r="AA33" i="6"/>
  <c r="AA149" i="6"/>
  <c r="AA27" i="6"/>
  <c r="AA23" i="6"/>
  <c r="AA19" i="6"/>
  <c r="AA15" i="6"/>
  <c r="AA11" i="6"/>
  <c r="AA7" i="6"/>
  <c r="AA41" i="6"/>
  <c r="AA37" i="6"/>
  <c r="AA165" i="6"/>
  <c r="AB6" i="6"/>
  <c r="AA29" i="6"/>
  <c r="AA120" i="6"/>
  <c r="AA56" i="6"/>
  <c r="AA52" i="6"/>
  <c r="AA48" i="6"/>
  <c r="AA44" i="6"/>
  <c r="AA40" i="6"/>
  <c r="AA36" i="6"/>
  <c r="AA32" i="6"/>
  <c r="AA26" i="6"/>
  <c r="AA22" i="6"/>
  <c r="AA18" i="6"/>
  <c r="AA14" i="6"/>
  <c r="AA10" i="6"/>
  <c r="AA181" i="6"/>
  <c r="AA54" i="6"/>
  <c r="AA50" i="6"/>
  <c r="AA249" i="6"/>
  <c r="AA25" i="6"/>
  <c r="AA21" i="6"/>
  <c r="AA17" i="6"/>
  <c r="AA13" i="6"/>
  <c r="AA9" i="6"/>
  <c r="AG28" i="4"/>
  <c r="AG23" i="4"/>
  <c r="AG19" i="4"/>
  <c r="AG29" i="4"/>
  <c r="AG25" i="4"/>
  <c r="AG20" i="4"/>
  <c r="AG27" i="4"/>
  <c r="AG22" i="4"/>
  <c r="AG18" i="4"/>
  <c r="AG26" i="4"/>
  <c r="AG15" i="4"/>
  <c r="AG11" i="4"/>
  <c r="AG30" i="4"/>
  <c r="AG21" i="4"/>
  <c r="AG13" i="4"/>
  <c r="AG9" i="4"/>
  <c r="AH6" i="4"/>
  <c r="AG12" i="4"/>
  <c r="AG14" i="4"/>
  <c r="AG7" i="4"/>
  <c r="AG17" i="4"/>
  <c r="AG10" i="4"/>
  <c r="AG16" i="4"/>
  <c r="AG8" i="4"/>
  <c r="AF31" i="4"/>
  <c r="AF53" i="3"/>
  <c r="AG50" i="3"/>
  <c r="AG45" i="3"/>
  <c r="AG41" i="3"/>
  <c r="AG51" i="3"/>
  <c r="AG46" i="3"/>
  <c r="AG42" i="3"/>
  <c r="AG43" i="3"/>
  <c r="AG34" i="3"/>
  <c r="AG40" i="3"/>
  <c r="AG47" i="3"/>
  <c r="AG44" i="3"/>
  <c r="AG36" i="3"/>
  <c r="AG52" i="3"/>
  <c r="AG32" i="3"/>
  <c r="AG26" i="3"/>
  <c r="AG31" i="3"/>
  <c r="AG27" i="3"/>
  <c r="AG23" i="3"/>
  <c r="AG30" i="3"/>
  <c r="AG28" i="3"/>
  <c r="AG24" i="3"/>
  <c r="AG21" i="3"/>
  <c r="AG25" i="3"/>
  <c r="AG17" i="3"/>
  <c r="AG14" i="3"/>
  <c r="AG29" i="3"/>
  <c r="AG18" i="3"/>
  <c r="AG38" i="3"/>
  <c r="AG19" i="3"/>
  <c r="AH6" i="3"/>
  <c r="AG10" i="3"/>
  <c r="AG11" i="3"/>
  <c r="AG7" i="3"/>
  <c r="AG15" i="3"/>
  <c r="AG12" i="3"/>
  <c r="AG8" i="3"/>
  <c r="AG35" i="3"/>
  <c r="AG16" i="3"/>
  <c r="AG13" i="3"/>
  <c r="AG9" i="3"/>
  <c r="AG217" i="2"/>
  <c r="AH216" i="2"/>
  <c r="AH212" i="2"/>
  <c r="AH207" i="2"/>
  <c r="AH213" i="2"/>
  <c r="AH209" i="2"/>
  <c r="AH215" i="2"/>
  <c r="AH211" i="2"/>
  <c r="AH206" i="2"/>
  <c r="AH200" i="2"/>
  <c r="AH196" i="2"/>
  <c r="AH192" i="2"/>
  <c r="AH188" i="2"/>
  <c r="AH184" i="2"/>
  <c r="AH214" i="2"/>
  <c r="AH205" i="2"/>
  <c r="AH201" i="2"/>
  <c r="AH197" i="2"/>
  <c r="AH193" i="2"/>
  <c r="AH189" i="2"/>
  <c r="AH185" i="2"/>
  <c r="AH210" i="2"/>
  <c r="AH199" i="2"/>
  <c r="AH195" i="2"/>
  <c r="AH191" i="2"/>
  <c r="AH187" i="2"/>
  <c r="AH183" i="2"/>
  <c r="AH194" i="2"/>
  <c r="AH186" i="2"/>
  <c r="AH180" i="2"/>
  <c r="AH176" i="2"/>
  <c r="AH172" i="2"/>
  <c r="AH198" i="2"/>
  <c r="AH181" i="2"/>
  <c r="AH177" i="2"/>
  <c r="AH173" i="2"/>
  <c r="AH203" i="2"/>
  <c r="AH190" i="2"/>
  <c r="AH202" i="2"/>
  <c r="AH182" i="2"/>
  <c r="AH178" i="2"/>
  <c r="AH170" i="2"/>
  <c r="AH179" i="2"/>
  <c r="AH171" i="2"/>
  <c r="AH166" i="2"/>
  <c r="AH169" i="2"/>
  <c r="AH154" i="2"/>
  <c r="AH150" i="2"/>
  <c r="AH146" i="2"/>
  <c r="AH142" i="2"/>
  <c r="AH158" i="2"/>
  <c r="AH157" i="2"/>
  <c r="AH155" i="2"/>
  <c r="AH151" i="2"/>
  <c r="AH147" i="2"/>
  <c r="AH168" i="2"/>
  <c r="AH164" i="2"/>
  <c r="AH156" i="2"/>
  <c r="AH152" i="2"/>
  <c r="AH148" i="2"/>
  <c r="AH144" i="2"/>
  <c r="AH163" i="2"/>
  <c r="AH162" i="2"/>
  <c r="AH159" i="2"/>
  <c r="AH153" i="2"/>
  <c r="AH149" i="2"/>
  <c r="AH174" i="2"/>
  <c r="AH175" i="2"/>
  <c r="AH165" i="2"/>
  <c r="AH141" i="2"/>
  <c r="AH138" i="2"/>
  <c r="AH134" i="2"/>
  <c r="AH167" i="2"/>
  <c r="AH139" i="2"/>
  <c r="AH135" i="2"/>
  <c r="AH131" i="2"/>
  <c r="AH132" i="2"/>
  <c r="AH145" i="2"/>
  <c r="AH137" i="2"/>
  <c r="AH129" i="2"/>
  <c r="AH127" i="2"/>
  <c r="AH122" i="2"/>
  <c r="AH117" i="2"/>
  <c r="AH113" i="2"/>
  <c r="AH133" i="2"/>
  <c r="AH136" i="2"/>
  <c r="AH123" i="2"/>
  <c r="AH118" i="2"/>
  <c r="AH114" i="2"/>
  <c r="AH143" i="2"/>
  <c r="AH140" i="2"/>
  <c r="AH130" i="2"/>
  <c r="AH125" i="2"/>
  <c r="AH116" i="2"/>
  <c r="AH108" i="2"/>
  <c r="AH103" i="2"/>
  <c r="AH98" i="2"/>
  <c r="AH94" i="2"/>
  <c r="AH89" i="2"/>
  <c r="AH85" i="2"/>
  <c r="AH81" i="2"/>
  <c r="AH77" i="2"/>
  <c r="AH119" i="2"/>
  <c r="AH112" i="2"/>
  <c r="AH115" i="2"/>
  <c r="AH110" i="2"/>
  <c r="AH104" i="2"/>
  <c r="AH99" i="2"/>
  <c r="AH95" i="2"/>
  <c r="AH90" i="2"/>
  <c r="AH86" i="2"/>
  <c r="AH82" i="2"/>
  <c r="AH126" i="2"/>
  <c r="AH111" i="2"/>
  <c r="AH128" i="2"/>
  <c r="AH109" i="2"/>
  <c r="AH105" i="2"/>
  <c r="AH100" i="2"/>
  <c r="AH91" i="2"/>
  <c r="AH87" i="2"/>
  <c r="AH83" i="2"/>
  <c r="AH79" i="2"/>
  <c r="AH75" i="2"/>
  <c r="AH93" i="2"/>
  <c r="AH88" i="2"/>
  <c r="AH84" i="2"/>
  <c r="AH73" i="2"/>
  <c r="AH69" i="2"/>
  <c r="AH64" i="2"/>
  <c r="AH124" i="2"/>
  <c r="AH120" i="2"/>
  <c r="AH102" i="2"/>
  <c r="AH74" i="2"/>
  <c r="AH80" i="2"/>
  <c r="AH70" i="2"/>
  <c r="AH65" i="2"/>
  <c r="AH61" i="2"/>
  <c r="AH57" i="2"/>
  <c r="AH53" i="2"/>
  <c r="AH49" i="2"/>
  <c r="AH78" i="2"/>
  <c r="AH71" i="2"/>
  <c r="AH66" i="2"/>
  <c r="AH62" i="2"/>
  <c r="AH58" i="2"/>
  <c r="AH54" i="2"/>
  <c r="AH76" i="2"/>
  <c r="AH68" i="2"/>
  <c r="AH63" i="2"/>
  <c r="AH59" i="2"/>
  <c r="AH55" i="2"/>
  <c r="AH51" i="2"/>
  <c r="AH47" i="2"/>
  <c r="AH56" i="2"/>
  <c r="AH35" i="2"/>
  <c r="AH31" i="2"/>
  <c r="AH27" i="2"/>
  <c r="AH23" i="2"/>
  <c r="AH19" i="2"/>
  <c r="AH15" i="2"/>
  <c r="AH11" i="2"/>
  <c r="AH121" i="2"/>
  <c r="AH60" i="2"/>
  <c r="AH52" i="2"/>
  <c r="AH50" i="2"/>
  <c r="AH97" i="2"/>
  <c r="AH46" i="2"/>
  <c r="AH45" i="2"/>
  <c r="AH36" i="2"/>
  <c r="AH48" i="2"/>
  <c r="AH44" i="2"/>
  <c r="AH43" i="2"/>
  <c r="AH42" i="2"/>
  <c r="AH41" i="2"/>
  <c r="AH37" i="2"/>
  <c r="AH33" i="2"/>
  <c r="AH29" i="2"/>
  <c r="AH25" i="2"/>
  <c r="AH21" i="2"/>
  <c r="AH17" i="2"/>
  <c r="AH13" i="2"/>
  <c r="AH20" i="2"/>
  <c r="AH18" i="2"/>
  <c r="AH38" i="2"/>
  <c r="AH24" i="2"/>
  <c r="AH22" i="2"/>
  <c r="AH34" i="2"/>
  <c r="AH14" i="2"/>
  <c r="AH9" i="2"/>
  <c r="AH16" i="2"/>
  <c r="AH28" i="2"/>
  <c r="AH26" i="2"/>
  <c r="AH12" i="2"/>
  <c r="AH10" i="2"/>
  <c r="AH7" i="2"/>
  <c r="AH107" i="2"/>
  <c r="AH32" i="2"/>
  <c r="AH30" i="2"/>
  <c r="AH8" i="2"/>
  <c r="AI6" i="2"/>
  <c r="AI208" i="2" s="1"/>
  <c r="AH40" i="2"/>
  <c r="AH39" i="2"/>
  <c r="AG35" i="1"/>
  <c r="AG31" i="1"/>
  <c r="AG27" i="1"/>
  <c r="AG32" i="1"/>
  <c r="AG28" i="1"/>
  <c r="AG24" i="1"/>
  <c r="AG30" i="1"/>
  <c r="AG26" i="1"/>
  <c r="AG20" i="1"/>
  <c r="AG16" i="1"/>
  <c r="AG19" i="1"/>
  <c r="AG18" i="1"/>
  <c r="AG15" i="1"/>
  <c r="AG13" i="1"/>
  <c r="AG17" i="1"/>
  <c r="AG14" i="1"/>
  <c r="AG12" i="1"/>
  <c r="AG10" i="1"/>
  <c r="AG29" i="1"/>
  <c r="AG11" i="1"/>
  <c r="AG7" i="1"/>
  <c r="AG34" i="1"/>
  <c r="AG8" i="1"/>
  <c r="AG23" i="1"/>
  <c r="AG22" i="1"/>
  <c r="AH6" i="1"/>
  <c r="AG21" i="1"/>
  <c r="AG9" i="1"/>
  <c r="AG33" i="1"/>
  <c r="AG25" i="1"/>
  <c r="AF36" i="1"/>
  <c r="AI204" i="2" l="1"/>
  <c r="AI160" i="2"/>
  <c r="AI96" i="2"/>
  <c r="AI106" i="2"/>
  <c r="AI161" i="2"/>
  <c r="AH37" i="3"/>
  <c r="AH20" i="3"/>
  <c r="AB899" i="6"/>
  <c r="AB893" i="6"/>
  <c r="AB889" i="6"/>
  <c r="AB896" i="6"/>
  <c r="AB892" i="6"/>
  <c r="AB888" i="6"/>
  <c r="AB895" i="6"/>
  <c r="AB891" i="6"/>
  <c r="AB887" i="6"/>
  <c r="AB894" i="6"/>
  <c r="AB885" i="6"/>
  <c r="AB883" i="6"/>
  <c r="AB879" i="6"/>
  <c r="AB875" i="6"/>
  <c r="AB890" i="6"/>
  <c r="AB886" i="6"/>
  <c r="AB872" i="6"/>
  <c r="AB884" i="6"/>
  <c r="AB881" i="6"/>
  <c r="AB880" i="6"/>
  <c r="AB877" i="6"/>
  <c r="AB876" i="6"/>
  <c r="AB874" i="6"/>
  <c r="AB873" i="6"/>
  <c r="AB871" i="6"/>
  <c r="AB882" i="6"/>
  <c r="AB867" i="6"/>
  <c r="AB863" i="6"/>
  <c r="AB869" i="6"/>
  <c r="AB866" i="6"/>
  <c r="AB862" i="6"/>
  <c r="AB858" i="6"/>
  <c r="AB868" i="6"/>
  <c r="AB857" i="6"/>
  <c r="AB860" i="6"/>
  <c r="AB853" i="6"/>
  <c r="AB849" i="6"/>
  <c r="AB878" i="6"/>
  <c r="AB852" i="6"/>
  <c r="AB848" i="6"/>
  <c r="AB844" i="6"/>
  <c r="AB840" i="6"/>
  <c r="AB836" i="6"/>
  <c r="AB870" i="6"/>
  <c r="AB864" i="6"/>
  <c r="AB861" i="6"/>
  <c r="AB859" i="6"/>
  <c r="AB850" i="6"/>
  <c r="AB845" i="6"/>
  <c r="AB841" i="6"/>
  <c r="AB856" i="6"/>
  <c r="AB855" i="6"/>
  <c r="AB851" i="6"/>
  <c r="AB832" i="6"/>
  <c r="AB828" i="6"/>
  <c r="AB824" i="6"/>
  <c r="AB835" i="6"/>
  <c r="AB831" i="6"/>
  <c r="AB827" i="6"/>
  <c r="AB823" i="6"/>
  <c r="AB837" i="6"/>
  <c r="AB854" i="6"/>
  <c r="AB843" i="6"/>
  <c r="AB846" i="6"/>
  <c r="AB818" i="6"/>
  <c r="AB814" i="6"/>
  <c r="AB810" i="6"/>
  <c r="AB806" i="6"/>
  <c r="AB821" i="6"/>
  <c r="AB865" i="6"/>
  <c r="AB839" i="6"/>
  <c r="AB834" i="6"/>
  <c r="AB833" i="6"/>
  <c r="AB838" i="6"/>
  <c r="AB819" i="6"/>
  <c r="AB815" i="6"/>
  <c r="AB811" i="6"/>
  <c r="AB826" i="6"/>
  <c r="AB820" i="6"/>
  <c r="AB809" i="6"/>
  <c r="AB803" i="6"/>
  <c r="AB799" i="6"/>
  <c r="AB795" i="6"/>
  <c r="AB822" i="6"/>
  <c r="AB847" i="6"/>
  <c r="AB829" i="6"/>
  <c r="AB802" i="6"/>
  <c r="AB798" i="6"/>
  <c r="AB794" i="6"/>
  <c r="AB790" i="6"/>
  <c r="AB817" i="6"/>
  <c r="AB808" i="6"/>
  <c r="AB797" i="6"/>
  <c r="AB796" i="6"/>
  <c r="AB793" i="6"/>
  <c r="AB792" i="6"/>
  <c r="AB789" i="6"/>
  <c r="AB830" i="6"/>
  <c r="AB807" i="6"/>
  <c r="AB791" i="6"/>
  <c r="AB788" i="6"/>
  <c r="AB784" i="6"/>
  <c r="AB780" i="6"/>
  <c r="AB776" i="6"/>
  <c r="AB825" i="6"/>
  <c r="AB812" i="6"/>
  <c r="AB787" i="6"/>
  <c r="AB783" i="6"/>
  <c r="AB779" i="6"/>
  <c r="AB816" i="6"/>
  <c r="AB813" i="6"/>
  <c r="AB805" i="6"/>
  <c r="AB804" i="6"/>
  <c r="AB785" i="6"/>
  <c r="AB781" i="6"/>
  <c r="AB773" i="6"/>
  <c r="AB769" i="6"/>
  <c r="AB765" i="6"/>
  <c r="AB761" i="6"/>
  <c r="AB757" i="6"/>
  <c r="AB800" i="6"/>
  <c r="AB772" i="6"/>
  <c r="AB768" i="6"/>
  <c r="AB764" i="6"/>
  <c r="AB760" i="6"/>
  <c r="AB842" i="6"/>
  <c r="AB778" i="6"/>
  <c r="AB777" i="6"/>
  <c r="AB753" i="6"/>
  <c r="AB749" i="6"/>
  <c r="AB766" i="6"/>
  <c r="AB762" i="6"/>
  <c r="AB786" i="6"/>
  <c r="AB759" i="6"/>
  <c r="AB752" i="6"/>
  <c r="AB748" i="6"/>
  <c r="AB744" i="6"/>
  <c r="AB740" i="6"/>
  <c r="AB736" i="6"/>
  <c r="AB732" i="6"/>
  <c r="AB728" i="6"/>
  <c r="AB774" i="6"/>
  <c r="AB770" i="6"/>
  <c r="AB758" i="6"/>
  <c r="AB801" i="6"/>
  <c r="AB755" i="6"/>
  <c r="AB751" i="6"/>
  <c r="AB747" i="6"/>
  <c r="AB743" i="6"/>
  <c r="AB739" i="6"/>
  <c r="AB782" i="6"/>
  <c r="AB767" i="6"/>
  <c r="AB763" i="6"/>
  <c r="AB754" i="6"/>
  <c r="AB750" i="6"/>
  <c r="AB746" i="6"/>
  <c r="AB742" i="6"/>
  <c r="AB738" i="6"/>
  <c r="AB734" i="6"/>
  <c r="AB730" i="6"/>
  <c r="AB775" i="6"/>
  <c r="AB725" i="6"/>
  <c r="AB721" i="6"/>
  <c r="AB717" i="6"/>
  <c r="AB713" i="6"/>
  <c r="AB735" i="6"/>
  <c r="AB731" i="6"/>
  <c r="AB724" i="6"/>
  <c r="AB720" i="6"/>
  <c r="AB716" i="6"/>
  <c r="AB712" i="6"/>
  <c r="AB708" i="6"/>
  <c r="AB704" i="6"/>
  <c r="AB745" i="6"/>
  <c r="AB741" i="6"/>
  <c r="AB737" i="6"/>
  <c r="AB733" i="6"/>
  <c r="AB729" i="6"/>
  <c r="AB756" i="6"/>
  <c r="AB723" i="6"/>
  <c r="AB719" i="6"/>
  <c r="AB715" i="6"/>
  <c r="AB771" i="6"/>
  <c r="AB727" i="6"/>
  <c r="AB701" i="6"/>
  <c r="AB697" i="6"/>
  <c r="AB687" i="6"/>
  <c r="AB683" i="6"/>
  <c r="AB679" i="6"/>
  <c r="AB675" i="6"/>
  <c r="AB726" i="6"/>
  <c r="AB711" i="6"/>
  <c r="AB709" i="6"/>
  <c r="AB705" i="6"/>
  <c r="AB702" i="6"/>
  <c r="AB698" i="6"/>
  <c r="AB722" i="6"/>
  <c r="AB695" i="6"/>
  <c r="AB693" i="6"/>
  <c r="AB691" i="6"/>
  <c r="AB690" i="6"/>
  <c r="AB686" i="6"/>
  <c r="AB682" i="6"/>
  <c r="AB678" i="6"/>
  <c r="AB674" i="6"/>
  <c r="AB718" i="6"/>
  <c r="AB699" i="6"/>
  <c r="AB696" i="6"/>
  <c r="AB692" i="6"/>
  <c r="AB694" i="6"/>
  <c r="AB685" i="6"/>
  <c r="AB707" i="6"/>
  <c r="AB681" i="6"/>
  <c r="AB671" i="6"/>
  <c r="AB689" i="6"/>
  <c r="AB664" i="6"/>
  <c r="AB660" i="6"/>
  <c r="AB656" i="6"/>
  <c r="AB655" i="6"/>
  <c r="AB651" i="6"/>
  <c r="AB647" i="6"/>
  <c r="AB643" i="6"/>
  <c r="AB639" i="6"/>
  <c r="AB635" i="6"/>
  <c r="AB631" i="6"/>
  <c r="AB714" i="6"/>
  <c r="AB677" i="6"/>
  <c r="AB661" i="6"/>
  <c r="AB657" i="6"/>
  <c r="AB710" i="6"/>
  <c r="AB673" i="6"/>
  <c r="AB700" i="6"/>
  <c r="AB680" i="6"/>
  <c r="AB676" i="6"/>
  <c r="AB672" i="6"/>
  <c r="AB670" i="6"/>
  <c r="AB669" i="6"/>
  <c r="AB667" i="6"/>
  <c r="AB666" i="6"/>
  <c r="AB665" i="6"/>
  <c r="AB662" i="6"/>
  <c r="AB658" i="6"/>
  <c r="AB653" i="6"/>
  <c r="AB649" i="6"/>
  <c r="AB645" i="6"/>
  <c r="AB641" i="6"/>
  <c r="AB637" i="6"/>
  <c r="AB633" i="6"/>
  <c r="AB629" i="6"/>
  <c r="AB625" i="6"/>
  <c r="AB621" i="6"/>
  <c r="AB630" i="6"/>
  <c r="AB626" i="6"/>
  <c r="AB688" i="6"/>
  <c r="AB619" i="6"/>
  <c r="AB615" i="6"/>
  <c r="AB611" i="6"/>
  <c r="AB607" i="6"/>
  <c r="AB603" i="6"/>
  <c r="AB703" i="6"/>
  <c r="AB654" i="6"/>
  <c r="AB650" i="6"/>
  <c r="AB646" i="6"/>
  <c r="AB642" i="6"/>
  <c r="AB638" i="6"/>
  <c r="AB634" i="6"/>
  <c r="AB623" i="6"/>
  <c r="AB618" i="6"/>
  <c r="AB614" i="6"/>
  <c r="AB610" i="6"/>
  <c r="AB606" i="6"/>
  <c r="AB602" i="6"/>
  <c r="AB598" i="6"/>
  <c r="AB594" i="6"/>
  <c r="AB659" i="6"/>
  <c r="AB652" i="6"/>
  <c r="AB648" i="6"/>
  <c r="AB644" i="6"/>
  <c r="AB640" i="6"/>
  <c r="AB636" i="6"/>
  <c r="AB632" i="6"/>
  <c r="AB622" i="6"/>
  <c r="AB684" i="6"/>
  <c r="AB668" i="6"/>
  <c r="AB627" i="6"/>
  <c r="AB663" i="6"/>
  <c r="AB620" i="6"/>
  <c r="AB591" i="6"/>
  <c r="AB587" i="6"/>
  <c r="AB578" i="6"/>
  <c r="AB574" i="6"/>
  <c r="AB570" i="6"/>
  <c r="AB566" i="6"/>
  <c r="AB562" i="6"/>
  <c r="AB558" i="6"/>
  <c r="AB554" i="6"/>
  <c r="AB550" i="6"/>
  <c r="AB616" i="6"/>
  <c r="AB588" i="6"/>
  <c r="AB584" i="6"/>
  <c r="AB706" i="6"/>
  <c r="AB612" i="6"/>
  <c r="AB596" i="6"/>
  <c r="AB592" i="6"/>
  <c r="AB582" i="6"/>
  <c r="AB581" i="6"/>
  <c r="AB577" i="6"/>
  <c r="AB573" i="6"/>
  <c r="AB569" i="6"/>
  <c r="AB565" i="6"/>
  <c r="AB561" i="6"/>
  <c r="AB557" i="6"/>
  <c r="AB617" i="6"/>
  <c r="AB608" i="6"/>
  <c r="AB599" i="6"/>
  <c r="AB597" i="6"/>
  <c r="AB595" i="6"/>
  <c r="AB593" i="6"/>
  <c r="AB613" i="6"/>
  <c r="AB604" i="6"/>
  <c r="AB601" i="6"/>
  <c r="AB589" i="6"/>
  <c r="AB580" i="6"/>
  <c r="AB576" i="6"/>
  <c r="AB572" i="6"/>
  <c r="AB568" i="6"/>
  <c r="AB564" i="6"/>
  <c r="AB560" i="6"/>
  <c r="AB556" i="6"/>
  <c r="AB552" i="6"/>
  <c r="AB548" i="6"/>
  <c r="AB546" i="6"/>
  <c r="AB542" i="6"/>
  <c r="AB538" i="6"/>
  <c r="AB534" i="6"/>
  <c r="AB530" i="6"/>
  <c r="AB526" i="6"/>
  <c r="AB522" i="6"/>
  <c r="AB518" i="6"/>
  <c r="AB624" i="6"/>
  <c r="AB609" i="6"/>
  <c r="AB600" i="6"/>
  <c r="AB583" i="6"/>
  <c r="AB579" i="6"/>
  <c r="AB575" i="6"/>
  <c r="AB586" i="6"/>
  <c r="AB545" i="6"/>
  <c r="AB541" i="6"/>
  <c r="AB537" i="6"/>
  <c r="AB533" i="6"/>
  <c r="AB529" i="6"/>
  <c r="AB525" i="6"/>
  <c r="AB521" i="6"/>
  <c r="AB517" i="6"/>
  <c r="AB553" i="6"/>
  <c r="AB549" i="6"/>
  <c r="AB555" i="6"/>
  <c r="AB544" i="6"/>
  <c r="AB540" i="6"/>
  <c r="AB536" i="6"/>
  <c r="AB532" i="6"/>
  <c r="AB528" i="6"/>
  <c r="AB524" i="6"/>
  <c r="AB559" i="6"/>
  <c r="AB590" i="6"/>
  <c r="AB523" i="6"/>
  <c r="AB516" i="6"/>
  <c r="AB506" i="6"/>
  <c r="AB505" i="6"/>
  <c r="AB501" i="6"/>
  <c r="AB497" i="6"/>
  <c r="AB493" i="6"/>
  <c r="AB489" i="6"/>
  <c r="AB485" i="6"/>
  <c r="AB481" i="6"/>
  <c r="AB477" i="6"/>
  <c r="AB473" i="6"/>
  <c r="AB469" i="6"/>
  <c r="AB571" i="6"/>
  <c r="AB510" i="6"/>
  <c r="AB551" i="6"/>
  <c r="AB547" i="6"/>
  <c r="AB511" i="6"/>
  <c r="AB504" i="6"/>
  <c r="AB500" i="6"/>
  <c r="AB496" i="6"/>
  <c r="AB492" i="6"/>
  <c r="AB488" i="6"/>
  <c r="AB484" i="6"/>
  <c r="AB480" i="6"/>
  <c r="AB476" i="6"/>
  <c r="AB472" i="6"/>
  <c r="AB628" i="6"/>
  <c r="AB543" i="6"/>
  <c r="AB519" i="6"/>
  <c r="AB513" i="6"/>
  <c r="AB507" i="6"/>
  <c r="AB567" i="6"/>
  <c r="AB539" i="6"/>
  <c r="AB515" i="6"/>
  <c r="AB503" i="6"/>
  <c r="AB499" i="6"/>
  <c r="AB495" i="6"/>
  <c r="AB491" i="6"/>
  <c r="AB487" i="6"/>
  <c r="AB483" i="6"/>
  <c r="AB479" i="6"/>
  <c r="AB475" i="6"/>
  <c r="AB471" i="6"/>
  <c r="AB467" i="6"/>
  <c r="AB535" i="6"/>
  <c r="AB512" i="6"/>
  <c r="AB508" i="6"/>
  <c r="AB531" i="6"/>
  <c r="AB514" i="6"/>
  <c r="AB509" i="6"/>
  <c r="AB502" i="6"/>
  <c r="AB498" i="6"/>
  <c r="AB494" i="6"/>
  <c r="AB490" i="6"/>
  <c r="AB486" i="6"/>
  <c r="AB482" i="6"/>
  <c r="AB478" i="6"/>
  <c r="AB474" i="6"/>
  <c r="AB470" i="6"/>
  <c r="AB466" i="6"/>
  <c r="AB462" i="6"/>
  <c r="AB458" i="6"/>
  <c r="AB454" i="6"/>
  <c r="AB450" i="6"/>
  <c r="AB468" i="6"/>
  <c r="AB520" i="6"/>
  <c r="AB461" i="6"/>
  <c r="AB457" i="6"/>
  <c r="AB453" i="6"/>
  <c r="AB446" i="6"/>
  <c r="AB442" i="6"/>
  <c r="AB438" i="6"/>
  <c r="AB449" i="6"/>
  <c r="AB445" i="6"/>
  <c r="AB441" i="6"/>
  <c r="AB437" i="6"/>
  <c r="AB605" i="6"/>
  <c r="AB563" i="6"/>
  <c r="AB463" i="6"/>
  <c r="AB459" i="6"/>
  <c r="AB455" i="6"/>
  <c r="AB451" i="6"/>
  <c r="AB527" i="6"/>
  <c r="AB465" i="6"/>
  <c r="AB448" i="6"/>
  <c r="AB444" i="6"/>
  <c r="AB440" i="6"/>
  <c r="AB436" i="6"/>
  <c r="AB432" i="6"/>
  <c r="AB428" i="6"/>
  <c r="AB424" i="6"/>
  <c r="AB420" i="6"/>
  <c r="AB416" i="6"/>
  <c r="AB412" i="6"/>
  <c r="AB408" i="6"/>
  <c r="AB404" i="6"/>
  <c r="AB400" i="6"/>
  <c r="AB396" i="6"/>
  <c r="AB435" i="6"/>
  <c r="AB414" i="6"/>
  <c r="AB409" i="6"/>
  <c r="AB405" i="6"/>
  <c r="AB401" i="6"/>
  <c r="AB460" i="6"/>
  <c r="AB452" i="6"/>
  <c r="AB447" i="6"/>
  <c r="AB434" i="6"/>
  <c r="AB433" i="6"/>
  <c r="AB431" i="6"/>
  <c r="AB429" i="6"/>
  <c r="AB427" i="6"/>
  <c r="AB425" i="6"/>
  <c r="AB423" i="6"/>
  <c r="AB421" i="6"/>
  <c r="AB419" i="6"/>
  <c r="AB417" i="6"/>
  <c r="AB410" i="6"/>
  <c r="AB406" i="6"/>
  <c r="AB402" i="6"/>
  <c r="AB398" i="6"/>
  <c r="AB585" i="6"/>
  <c r="AB411" i="6"/>
  <c r="AB407" i="6"/>
  <c r="AB403" i="6"/>
  <c r="AB399" i="6"/>
  <c r="AB395" i="6"/>
  <c r="AB391" i="6"/>
  <c r="AB387" i="6"/>
  <c r="AB383" i="6"/>
  <c r="AB379" i="6"/>
  <c r="AB443" i="6"/>
  <c r="AB464" i="6"/>
  <c r="AB456" i="6"/>
  <c r="AB439" i="6"/>
  <c r="AB430" i="6"/>
  <c r="AB426" i="6"/>
  <c r="AB422" i="6"/>
  <c r="AB418" i="6"/>
  <c r="AB415" i="6"/>
  <c r="AB397" i="6"/>
  <c r="AB392" i="6"/>
  <c r="AB376" i="6"/>
  <c r="AB372" i="6"/>
  <c r="AB368" i="6"/>
  <c r="AB364" i="6"/>
  <c r="AB360" i="6"/>
  <c r="AB356" i="6"/>
  <c r="AB352" i="6"/>
  <c r="AB348" i="6"/>
  <c r="AB344" i="6"/>
  <c r="AB340" i="6"/>
  <c r="AB336" i="6"/>
  <c r="AB332" i="6"/>
  <c r="AB328" i="6"/>
  <c r="AB324" i="6"/>
  <c r="AB320" i="6"/>
  <c r="AB316" i="6"/>
  <c r="AB312" i="6"/>
  <c r="AB308" i="6"/>
  <c r="AB304" i="6"/>
  <c r="AB377" i="6"/>
  <c r="AB390" i="6"/>
  <c r="AB375" i="6"/>
  <c r="AB371" i="6"/>
  <c r="AB367" i="6"/>
  <c r="AB363" i="6"/>
  <c r="AB359" i="6"/>
  <c r="AB355" i="6"/>
  <c r="AB351" i="6"/>
  <c r="AB347" i="6"/>
  <c r="AB343" i="6"/>
  <c r="AB339" i="6"/>
  <c r="AB335" i="6"/>
  <c r="AB331" i="6"/>
  <c r="AB327" i="6"/>
  <c r="AB323" i="6"/>
  <c r="AB319" i="6"/>
  <c r="AB315" i="6"/>
  <c r="AB311" i="6"/>
  <c r="AB307" i="6"/>
  <c r="AB303" i="6"/>
  <c r="AB299" i="6"/>
  <c r="AB295" i="6"/>
  <c r="AB393" i="6"/>
  <c r="AB389" i="6"/>
  <c r="AB385" i="6"/>
  <c r="AB381" i="6"/>
  <c r="AB374" i="6"/>
  <c r="AB370" i="6"/>
  <c r="AB366" i="6"/>
  <c r="AB362" i="6"/>
  <c r="AB358" i="6"/>
  <c r="AB354" i="6"/>
  <c r="AB350" i="6"/>
  <c r="AB346" i="6"/>
  <c r="AB342" i="6"/>
  <c r="AB338" i="6"/>
  <c r="AB334" i="6"/>
  <c r="AB330" i="6"/>
  <c r="AB326" i="6"/>
  <c r="AB322" i="6"/>
  <c r="AB318" i="6"/>
  <c r="AB314" i="6"/>
  <c r="AB310" i="6"/>
  <c r="AB306" i="6"/>
  <c r="AB302" i="6"/>
  <c r="AB298" i="6"/>
  <c r="AB294" i="6"/>
  <c r="AB290" i="6"/>
  <c r="AB286" i="6"/>
  <c r="AB282" i="6"/>
  <c r="AB413" i="6"/>
  <c r="AB388" i="6"/>
  <c r="AB386" i="6"/>
  <c r="AB384" i="6"/>
  <c r="AB382" i="6"/>
  <c r="AB380" i="6"/>
  <c r="AB378" i="6"/>
  <c r="AB301" i="6"/>
  <c r="AB297" i="6"/>
  <c r="AB292" i="6"/>
  <c r="AB288" i="6"/>
  <c r="AB276" i="6"/>
  <c r="AB272" i="6"/>
  <c r="AB268" i="6"/>
  <c r="AB264" i="6"/>
  <c r="AB260" i="6"/>
  <c r="AB256" i="6"/>
  <c r="AB252" i="6"/>
  <c r="AB248" i="6"/>
  <c r="AB244" i="6"/>
  <c r="AB240" i="6"/>
  <c r="AB236" i="6"/>
  <c r="AB232" i="6"/>
  <c r="AB228" i="6"/>
  <c r="AB224" i="6"/>
  <c r="AB220" i="6"/>
  <c r="AB216" i="6"/>
  <c r="AB212" i="6"/>
  <c r="AB208" i="6"/>
  <c r="AB369" i="6"/>
  <c r="AB353" i="6"/>
  <c r="AB337" i="6"/>
  <c r="AB321" i="6"/>
  <c r="AB305" i="6"/>
  <c r="AB283" i="6"/>
  <c r="AB279" i="6"/>
  <c r="AB275" i="6"/>
  <c r="AB271" i="6"/>
  <c r="AB267" i="6"/>
  <c r="AB263" i="6"/>
  <c r="AB259" i="6"/>
  <c r="AB255" i="6"/>
  <c r="AB251" i="6"/>
  <c r="AB247" i="6"/>
  <c r="AB243" i="6"/>
  <c r="AB239" i="6"/>
  <c r="AB235" i="6"/>
  <c r="AB231" i="6"/>
  <c r="AB227" i="6"/>
  <c r="AB223" i="6"/>
  <c r="AB219" i="6"/>
  <c r="AB215" i="6"/>
  <c r="AB365" i="6"/>
  <c r="AB349" i="6"/>
  <c r="AB333" i="6"/>
  <c r="AB317" i="6"/>
  <c r="AB284" i="6"/>
  <c r="AB280" i="6"/>
  <c r="AB285" i="6"/>
  <c r="AB281" i="6"/>
  <c r="AB274" i="6"/>
  <c r="AB270" i="6"/>
  <c r="AB266" i="6"/>
  <c r="AB262" i="6"/>
  <c r="AB258" i="6"/>
  <c r="AB254" i="6"/>
  <c r="AB250" i="6"/>
  <c r="AB246" i="6"/>
  <c r="AB242" i="6"/>
  <c r="AB238" i="6"/>
  <c r="AB234" i="6"/>
  <c r="AB230" i="6"/>
  <c r="AB226" i="6"/>
  <c r="AB222" i="6"/>
  <c r="AB361" i="6"/>
  <c r="AB345" i="6"/>
  <c r="AB329" i="6"/>
  <c r="AB313" i="6"/>
  <c r="AB300" i="6"/>
  <c r="AB277" i="6"/>
  <c r="AB273" i="6"/>
  <c r="AB269" i="6"/>
  <c r="AB265" i="6"/>
  <c r="AB261" i="6"/>
  <c r="AB257" i="6"/>
  <c r="AB253" i="6"/>
  <c r="AB249" i="6"/>
  <c r="AB245" i="6"/>
  <c r="AB241" i="6"/>
  <c r="AB237" i="6"/>
  <c r="AB233" i="6"/>
  <c r="AB229" i="6"/>
  <c r="AB225" i="6"/>
  <c r="AB221" i="6"/>
  <c r="AB217" i="6"/>
  <c r="AB213" i="6"/>
  <c r="AB209" i="6"/>
  <c r="AB205" i="6"/>
  <c r="AB201" i="6"/>
  <c r="AB197" i="6"/>
  <c r="AB193" i="6"/>
  <c r="AB211" i="6"/>
  <c r="AB188" i="6"/>
  <c r="AB184" i="6"/>
  <c r="AB180" i="6"/>
  <c r="AB176" i="6"/>
  <c r="AB172" i="6"/>
  <c r="AB168" i="6"/>
  <c r="AB164" i="6"/>
  <c r="AB160" i="6"/>
  <c r="AB156" i="6"/>
  <c r="AB152" i="6"/>
  <c r="AB148" i="6"/>
  <c r="AB144" i="6"/>
  <c r="AB140" i="6"/>
  <c r="AB136" i="6"/>
  <c r="AB132" i="6"/>
  <c r="AB128" i="6"/>
  <c r="AB124" i="6"/>
  <c r="AB120" i="6"/>
  <c r="AB116" i="6"/>
  <c r="AB112" i="6"/>
  <c r="AB291" i="6"/>
  <c r="AB287" i="6"/>
  <c r="AB214" i="6"/>
  <c r="AB210" i="6"/>
  <c r="AB373" i="6"/>
  <c r="AB357" i="6"/>
  <c r="AB341" i="6"/>
  <c r="AB325" i="6"/>
  <c r="AB309" i="6"/>
  <c r="AB206" i="6"/>
  <c r="AB202" i="6"/>
  <c r="AB198" i="6"/>
  <c r="AB194" i="6"/>
  <c r="AB187" i="6"/>
  <c r="AB183" i="6"/>
  <c r="AB179" i="6"/>
  <c r="AB175" i="6"/>
  <c r="AB171" i="6"/>
  <c r="AB167" i="6"/>
  <c r="AB163" i="6"/>
  <c r="AB159" i="6"/>
  <c r="AB155" i="6"/>
  <c r="AB151" i="6"/>
  <c r="AB147" i="6"/>
  <c r="AB143" i="6"/>
  <c r="AB139" i="6"/>
  <c r="AB135" i="6"/>
  <c r="AB131" i="6"/>
  <c r="AB127" i="6"/>
  <c r="AB123" i="6"/>
  <c r="AB119" i="6"/>
  <c r="AB115" i="6"/>
  <c r="AB111" i="6"/>
  <c r="AB207" i="6"/>
  <c r="AB278" i="6"/>
  <c r="AB186" i="6"/>
  <c r="AB182" i="6"/>
  <c r="AB178" i="6"/>
  <c r="AB174" i="6"/>
  <c r="AB170" i="6"/>
  <c r="AB166" i="6"/>
  <c r="AB162" i="6"/>
  <c r="AB158" i="6"/>
  <c r="AB154" i="6"/>
  <c r="AB150" i="6"/>
  <c r="AB146" i="6"/>
  <c r="AB142" i="6"/>
  <c r="AB138" i="6"/>
  <c r="AB134" i="6"/>
  <c r="AB130" i="6"/>
  <c r="AB126" i="6"/>
  <c r="AB122" i="6"/>
  <c r="AB293" i="6"/>
  <c r="AB289" i="6"/>
  <c r="AB218" i="6"/>
  <c r="AB203" i="6"/>
  <c r="AB199" i="6"/>
  <c r="AB195" i="6"/>
  <c r="AB191" i="6"/>
  <c r="AB190" i="6"/>
  <c r="AB296" i="6"/>
  <c r="AB189" i="6"/>
  <c r="AB185" i="6"/>
  <c r="AB181" i="6"/>
  <c r="AB177" i="6"/>
  <c r="AB173" i="6"/>
  <c r="AB169" i="6"/>
  <c r="AB165" i="6"/>
  <c r="AB161" i="6"/>
  <c r="AB157" i="6"/>
  <c r="AB153" i="6"/>
  <c r="AB149" i="6"/>
  <c r="AB145" i="6"/>
  <c r="AB141" i="6"/>
  <c r="AB137" i="6"/>
  <c r="AB133" i="6"/>
  <c r="AB129" i="6"/>
  <c r="AB125" i="6"/>
  <c r="AB121" i="6"/>
  <c r="AB117" i="6"/>
  <c r="AB113" i="6"/>
  <c r="AB109" i="6"/>
  <c r="AB105" i="6"/>
  <c r="AB101" i="6"/>
  <c r="AB97" i="6"/>
  <c r="AB93" i="6"/>
  <c r="AB89" i="6"/>
  <c r="AB85" i="6"/>
  <c r="AB196" i="6"/>
  <c r="AB114" i="6"/>
  <c r="AB110" i="6"/>
  <c r="AB107" i="6"/>
  <c r="AB103" i="6"/>
  <c r="AB99" i="6"/>
  <c r="AB95" i="6"/>
  <c r="AB91" i="6"/>
  <c r="AB87" i="6"/>
  <c r="AB81" i="6"/>
  <c r="AB77" i="6"/>
  <c r="AB73" i="6"/>
  <c r="AB69" i="6"/>
  <c r="AB65" i="6"/>
  <c r="AB204" i="6"/>
  <c r="AB118" i="6"/>
  <c r="AB192" i="6"/>
  <c r="AB104" i="6"/>
  <c r="AB100" i="6"/>
  <c r="AB96" i="6"/>
  <c r="AB92" i="6"/>
  <c r="AB88" i="6"/>
  <c r="AB84" i="6"/>
  <c r="AB80" i="6"/>
  <c r="AB76" i="6"/>
  <c r="AB72" i="6"/>
  <c r="AB68" i="6"/>
  <c r="AB64" i="6"/>
  <c r="AB60" i="6"/>
  <c r="AB56" i="6"/>
  <c r="AB52" i="6"/>
  <c r="AB48" i="6"/>
  <c r="AB44" i="6"/>
  <c r="AB40" i="6"/>
  <c r="AB36" i="6"/>
  <c r="AB32" i="6"/>
  <c r="AB108" i="6"/>
  <c r="AB106" i="6"/>
  <c r="AB102" i="6"/>
  <c r="AB98" i="6"/>
  <c r="AB94" i="6"/>
  <c r="AB90" i="6"/>
  <c r="AB86" i="6"/>
  <c r="AB82" i="6"/>
  <c r="AB78" i="6"/>
  <c r="AB74" i="6"/>
  <c r="AB70" i="6"/>
  <c r="AB66" i="6"/>
  <c r="AB58" i="6"/>
  <c r="AB79" i="6"/>
  <c r="AB63" i="6"/>
  <c r="AB27" i="6"/>
  <c r="AB23" i="6"/>
  <c r="AB19" i="6"/>
  <c r="AB15" i="6"/>
  <c r="AB11" i="6"/>
  <c r="AB7" i="6"/>
  <c r="AB61" i="6"/>
  <c r="AB47" i="6"/>
  <c r="AB43" i="6"/>
  <c r="AB39" i="6"/>
  <c r="AB35" i="6"/>
  <c r="AB31" i="6"/>
  <c r="AC6" i="6"/>
  <c r="AB62" i="6"/>
  <c r="AB46" i="6"/>
  <c r="AB28" i="6"/>
  <c r="AB24" i="6"/>
  <c r="AB75" i="6"/>
  <c r="AB26" i="6"/>
  <c r="AB22" i="6"/>
  <c r="AB18" i="6"/>
  <c r="AB14" i="6"/>
  <c r="AB10" i="6"/>
  <c r="AB42" i="6"/>
  <c r="AB38" i="6"/>
  <c r="AB71" i="6"/>
  <c r="AB54" i="6"/>
  <c r="AB50" i="6"/>
  <c r="AB394" i="6"/>
  <c r="AB67" i="6"/>
  <c r="AB59" i="6"/>
  <c r="AB57" i="6"/>
  <c r="AB55" i="6"/>
  <c r="AB53" i="6"/>
  <c r="AB51" i="6"/>
  <c r="AB49" i="6"/>
  <c r="AB25" i="6"/>
  <c r="AB21" i="6"/>
  <c r="AB17" i="6"/>
  <c r="AB13" i="6"/>
  <c r="AB9" i="6"/>
  <c r="AB30" i="6"/>
  <c r="AB16" i="6"/>
  <c r="AB12" i="6"/>
  <c r="AB8" i="6"/>
  <c r="AB200" i="6"/>
  <c r="AB45" i="6"/>
  <c r="AB41" i="6"/>
  <c r="AB37" i="6"/>
  <c r="AB33" i="6"/>
  <c r="AB29" i="6"/>
  <c r="AB83" i="6"/>
  <c r="AB34" i="6"/>
  <c r="AB20" i="6"/>
  <c r="AA900" i="6"/>
  <c r="AH29" i="4"/>
  <c r="AH25" i="4"/>
  <c r="AH20" i="4"/>
  <c r="AH30" i="4"/>
  <c r="AH26" i="4"/>
  <c r="AH21" i="4"/>
  <c r="AH23" i="4"/>
  <c r="AH16" i="4"/>
  <c r="AH12" i="4"/>
  <c r="AH14" i="4"/>
  <c r="AH10" i="4"/>
  <c r="AH8" i="4"/>
  <c r="AH19" i="4"/>
  <c r="AH18" i="4"/>
  <c r="AH15" i="4"/>
  <c r="AH7" i="4"/>
  <c r="AH11" i="4"/>
  <c r="AH22" i="4"/>
  <c r="AH28" i="4"/>
  <c r="AH13" i="4"/>
  <c r="AH17" i="4"/>
  <c r="AI6" i="4"/>
  <c r="AH27" i="4"/>
  <c r="AH9" i="4"/>
  <c r="AG31" i="4"/>
  <c r="AH50" i="3"/>
  <c r="AH45" i="3"/>
  <c r="AH41" i="3"/>
  <c r="AH51" i="3"/>
  <c r="AH46" i="3"/>
  <c r="AH42" i="3"/>
  <c r="AH52" i="3"/>
  <c r="AH47" i="3"/>
  <c r="AH43" i="3"/>
  <c r="AH40" i="3"/>
  <c r="AH35" i="3"/>
  <c r="AH30" i="3"/>
  <c r="AH44" i="3"/>
  <c r="AH36" i="3"/>
  <c r="AH31" i="3"/>
  <c r="AH38" i="3"/>
  <c r="AH21" i="3"/>
  <c r="AH28" i="3"/>
  <c r="AH24" i="3"/>
  <c r="AH34" i="3"/>
  <c r="AH29" i="3"/>
  <c r="AH32" i="3"/>
  <c r="AH25" i="3"/>
  <c r="AH17" i="3"/>
  <c r="AH26" i="3"/>
  <c r="AH18" i="3"/>
  <c r="AH15" i="3"/>
  <c r="AH27" i="3"/>
  <c r="AH19" i="3"/>
  <c r="AH23" i="3"/>
  <c r="AH10" i="3"/>
  <c r="AH14" i="3"/>
  <c r="AH11" i="3"/>
  <c r="AH7" i="3"/>
  <c r="AH12" i="3"/>
  <c r="AH8" i="3"/>
  <c r="AH16" i="3"/>
  <c r="AH13" i="3"/>
  <c r="AH9" i="3"/>
  <c r="AI6" i="3"/>
  <c r="AG53" i="3"/>
  <c r="AH217" i="2"/>
  <c r="AI213" i="2"/>
  <c r="AI209" i="2"/>
  <c r="AI214" i="2"/>
  <c r="AI210" i="2"/>
  <c r="AI205" i="2"/>
  <c r="AI203" i="2"/>
  <c r="AI216" i="2"/>
  <c r="AI211" i="2"/>
  <c r="AI207" i="2"/>
  <c r="AI201" i="2"/>
  <c r="AI197" i="2"/>
  <c r="AI193" i="2"/>
  <c r="AI189" i="2"/>
  <c r="AI185" i="2"/>
  <c r="AI202" i="2"/>
  <c r="AI198" i="2"/>
  <c r="AI194" i="2"/>
  <c r="AI190" i="2"/>
  <c r="AI184" i="2"/>
  <c r="AI180" i="2"/>
  <c r="AI176" i="2"/>
  <c r="AI172" i="2"/>
  <c r="AI200" i="2"/>
  <c r="AI215" i="2"/>
  <c r="AI195" i="2"/>
  <c r="AI181" i="2"/>
  <c r="AI177" i="2"/>
  <c r="AI173" i="2"/>
  <c r="AI206" i="2"/>
  <c r="AI192" i="2"/>
  <c r="AI183" i="2"/>
  <c r="AI187" i="2"/>
  <c r="AI196" i="2"/>
  <c r="AI182" i="2"/>
  <c r="AI179" i="2"/>
  <c r="AI175" i="2"/>
  <c r="AI171" i="2"/>
  <c r="AI186" i="2"/>
  <c r="AI169" i="2"/>
  <c r="AI165" i="2"/>
  <c r="AI159" i="2"/>
  <c r="AI199" i="2"/>
  <c r="AI188" i="2"/>
  <c r="AI166" i="2"/>
  <c r="AI174" i="2"/>
  <c r="AI167" i="2"/>
  <c r="AI212" i="2"/>
  <c r="AI170" i="2"/>
  <c r="AI168" i="2"/>
  <c r="AI164" i="2"/>
  <c r="AI156" i="2"/>
  <c r="AI152" i="2"/>
  <c r="AI148" i="2"/>
  <c r="AI178" i="2"/>
  <c r="AI155" i="2"/>
  <c r="AI151" i="2"/>
  <c r="AI191" i="2"/>
  <c r="AI157" i="2"/>
  <c r="AI147" i="2"/>
  <c r="AI138" i="2"/>
  <c r="AI134" i="2"/>
  <c r="AI130" i="2"/>
  <c r="AI154" i="2"/>
  <c r="AI150" i="2"/>
  <c r="AI146" i="2"/>
  <c r="AI145" i="2"/>
  <c r="AI139" i="2"/>
  <c r="AI135" i="2"/>
  <c r="AI131" i="2"/>
  <c r="AI144" i="2"/>
  <c r="AI137" i="2"/>
  <c r="AI133" i="2"/>
  <c r="AI163" i="2"/>
  <c r="AI162" i="2"/>
  <c r="AI153" i="2"/>
  <c r="AI143" i="2"/>
  <c r="AI132" i="2"/>
  <c r="AI149" i="2"/>
  <c r="AI141" i="2"/>
  <c r="AI136" i="2"/>
  <c r="AI123" i="2"/>
  <c r="AI118" i="2"/>
  <c r="AI114" i="2"/>
  <c r="AI142" i="2"/>
  <c r="AI140" i="2"/>
  <c r="AI128" i="2"/>
  <c r="AI158" i="2"/>
  <c r="AI129" i="2"/>
  <c r="AI125" i="2"/>
  <c r="AI116" i="2"/>
  <c r="AI113" i="2"/>
  <c r="AI108" i="2"/>
  <c r="AI103" i="2"/>
  <c r="AI98" i="2"/>
  <c r="AI119" i="2"/>
  <c r="AI112" i="2"/>
  <c r="AI115" i="2"/>
  <c r="AI110" i="2"/>
  <c r="AI104" i="2"/>
  <c r="AI99" i="2"/>
  <c r="AI95" i="2"/>
  <c r="AI126" i="2"/>
  <c r="AI122" i="2"/>
  <c r="AI111" i="2"/>
  <c r="AI109" i="2"/>
  <c r="AI105" i="2"/>
  <c r="AI100" i="2"/>
  <c r="AI91" i="2"/>
  <c r="AI87" i="2"/>
  <c r="AI83" i="2"/>
  <c r="AI124" i="2"/>
  <c r="AI121" i="2"/>
  <c r="AI127" i="2"/>
  <c r="AI120" i="2"/>
  <c r="AI102" i="2"/>
  <c r="AI90" i="2"/>
  <c r="AI86" i="2"/>
  <c r="AI81" i="2"/>
  <c r="AI74" i="2"/>
  <c r="AI80" i="2"/>
  <c r="AI70" i="2"/>
  <c r="AI65" i="2"/>
  <c r="AI79" i="2"/>
  <c r="AI43" i="2"/>
  <c r="AI39" i="2"/>
  <c r="AI94" i="2"/>
  <c r="AI89" i="2"/>
  <c r="AI85" i="2"/>
  <c r="AI78" i="2"/>
  <c r="AI71" i="2"/>
  <c r="AI66" i="2"/>
  <c r="AI62" i="2"/>
  <c r="AI58" i="2"/>
  <c r="AI54" i="2"/>
  <c r="AI107" i="2"/>
  <c r="AI97" i="2"/>
  <c r="AI77" i="2"/>
  <c r="AI117" i="2"/>
  <c r="AI75" i="2"/>
  <c r="AI45" i="2"/>
  <c r="AI41" i="2"/>
  <c r="AI88" i="2"/>
  <c r="AI60" i="2"/>
  <c r="AI52" i="2"/>
  <c r="AI50" i="2"/>
  <c r="AI76" i="2"/>
  <c r="AI69" i="2"/>
  <c r="AI49" i="2"/>
  <c r="AI46" i="2"/>
  <c r="AI36" i="2"/>
  <c r="AI32" i="2"/>
  <c r="AI28" i="2"/>
  <c r="AI24" i="2"/>
  <c r="AI20" i="2"/>
  <c r="AI16" i="2"/>
  <c r="AI12" i="2"/>
  <c r="AI84" i="2"/>
  <c r="AI63" i="2"/>
  <c r="AI51" i="2"/>
  <c r="AI48" i="2"/>
  <c r="AI44" i="2"/>
  <c r="AI55" i="2"/>
  <c r="AI53" i="2"/>
  <c r="AI47" i="2"/>
  <c r="AI42" i="2"/>
  <c r="AI37" i="2"/>
  <c r="AI33" i="2"/>
  <c r="AI29" i="2"/>
  <c r="AI25" i="2"/>
  <c r="AI21" i="2"/>
  <c r="AI17" i="2"/>
  <c r="AI82" i="2"/>
  <c r="AI64" i="2"/>
  <c r="AI59" i="2"/>
  <c r="AI57" i="2"/>
  <c r="AI40" i="2"/>
  <c r="AI73" i="2"/>
  <c r="AI38" i="2"/>
  <c r="AI35" i="2"/>
  <c r="AI22" i="2"/>
  <c r="AI18" i="2"/>
  <c r="AI93" i="2"/>
  <c r="AI26" i="2"/>
  <c r="AI10" i="2"/>
  <c r="AI7" i="2"/>
  <c r="AI19" i="2"/>
  <c r="AI30" i="2"/>
  <c r="AI15" i="2"/>
  <c r="AI8" i="2"/>
  <c r="AI61" i="2"/>
  <c r="AI56" i="2"/>
  <c r="AJ6" i="2"/>
  <c r="AJ208" i="2" s="1"/>
  <c r="AI23" i="2"/>
  <c r="AI11" i="2"/>
  <c r="AI13" i="2"/>
  <c r="AI68" i="2"/>
  <c r="AI34" i="2"/>
  <c r="AI27" i="2"/>
  <c r="AI14" i="2"/>
  <c r="AI9" i="2"/>
  <c r="AI31" i="2"/>
  <c r="AH33" i="1"/>
  <c r="AH29" i="1"/>
  <c r="AH25" i="1"/>
  <c r="AH34" i="1"/>
  <c r="AH30" i="1"/>
  <c r="AH26" i="1"/>
  <c r="AH35" i="1"/>
  <c r="AH31" i="1"/>
  <c r="AH27" i="1"/>
  <c r="AH32" i="1"/>
  <c r="AH28" i="1"/>
  <c r="AH20" i="1"/>
  <c r="AH15" i="1"/>
  <c r="AH13" i="1"/>
  <c r="AH17" i="1"/>
  <c r="AH16" i="1"/>
  <c r="AH14" i="1"/>
  <c r="AH23" i="1"/>
  <c r="AH22" i="1"/>
  <c r="AH7" i="1"/>
  <c r="AH8" i="1"/>
  <c r="AH11" i="1"/>
  <c r="AH18" i="1"/>
  <c r="AH9" i="1"/>
  <c r="AH24" i="1"/>
  <c r="AH21" i="1"/>
  <c r="AH19" i="1"/>
  <c r="AH12" i="1"/>
  <c r="AH10" i="1"/>
  <c r="AI6" i="1"/>
  <c r="AG36" i="1"/>
  <c r="AJ204" i="2" l="1"/>
  <c r="AJ160" i="2"/>
  <c r="AJ96" i="2"/>
  <c r="AJ106" i="2"/>
  <c r="AJ161" i="2"/>
  <c r="AI37" i="3"/>
  <c r="AI20" i="3"/>
  <c r="AB900" i="6"/>
  <c r="AC899" i="6"/>
  <c r="AC893" i="6"/>
  <c r="AC889" i="6"/>
  <c r="AC885" i="6"/>
  <c r="AC896" i="6"/>
  <c r="AC892" i="6"/>
  <c r="AC888" i="6"/>
  <c r="AC895" i="6"/>
  <c r="AC891" i="6"/>
  <c r="AC887" i="6"/>
  <c r="AC894" i="6"/>
  <c r="AC890" i="6"/>
  <c r="AC886" i="6"/>
  <c r="AC883" i="6"/>
  <c r="AC879" i="6"/>
  <c r="AC875" i="6"/>
  <c r="AC882" i="6"/>
  <c r="AC878" i="6"/>
  <c r="AC874" i="6"/>
  <c r="AC872" i="6"/>
  <c r="AC873" i="6"/>
  <c r="AC870" i="6"/>
  <c r="AC877" i="6"/>
  <c r="AC881" i="6"/>
  <c r="AC869" i="6"/>
  <c r="AC866" i="6"/>
  <c r="AC880" i="6"/>
  <c r="AC871" i="6"/>
  <c r="AC868" i="6"/>
  <c r="AC867" i="6"/>
  <c r="AC865" i="6"/>
  <c r="AC864" i="6"/>
  <c r="AC863" i="6"/>
  <c r="AC876" i="6"/>
  <c r="AC860" i="6"/>
  <c r="AC856" i="6"/>
  <c r="AC858" i="6"/>
  <c r="AC852" i="6"/>
  <c r="AC861" i="6"/>
  <c r="AC859" i="6"/>
  <c r="AC855" i="6"/>
  <c r="AC851" i="6"/>
  <c r="AC847" i="6"/>
  <c r="AC843" i="6"/>
  <c r="AC839" i="6"/>
  <c r="AC884" i="6"/>
  <c r="AC854" i="6"/>
  <c r="AC850" i="6"/>
  <c r="AC846" i="6"/>
  <c r="AC842" i="6"/>
  <c r="AC838" i="6"/>
  <c r="AC853" i="6"/>
  <c r="AC849" i="6"/>
  <c r="AC835" i="6"/>
  <c r="AC831" i="6"/>
  <c r="AC827" i="6"/>
  <c r="AC823" i="6"/>
  <c r="AC862" i="6"/>
  <c r="AC857" i="6"/>
  <c r="AC845" i="6"/>
  <c r="AC840" i="6"/>
  <c r="AC821" i="6"/>
  <c r="AC841" i="6"/>
  <c r="AC817" i="6"/>
  <c r="AC813" i="6"/>
  <c r="AC844" i="6"/>
  <c r="AC830" i="6"/>
  <c r="AC829" i="6"/>
  <c r="AC828" i="6"/>
  <c r="AC816" i="6"/>
  <c r="AC812" i="6"/>
  <c r="AC808" i="6"/>
  <c r="AC833" i="6"/>
  <c r="AC819" i="6"/>
  <c r="AC818" i="6"/>
  <c r="AC848" i="6"/>
  <c r="AC836" i="6"/>
  <c r="AC826" i="6"/>
  <c r="AC824" i="6"/>
  <c r="AC837" i="6"/>
  <c r="AC820" i="6"/>
  <c r="AC834" i="6"/>
  <c r="AC832" i="6"/>
  <c r="AC822" i="6"/>
  <c r="AC806" i="6"/>
  <c r="AC802" i="6"/>
  <c r="AC798" i="6"/>
  <c r="AC794" i="6"/>
  <c r="AC790" i="6"/>
  <c r="AC825" i="6"/>
  <c r="AC793" i="6"/>
  <c r="AC792" i="6"/>
  <c r="AC789" i="6"/>
  <c r="AC785" i="6"/>
  <c r="AC781" i="6"/>
  <c r="AC777" i="6"/>
  <c r="AC814" i="6"/>
  <c r="AC811" i="6"/>
  <c r="AC807" i="6"/>
  <c r="AC791" i="6"/>
  <c r="AC788" i="6"/>
  <c r="AC815" i="6"/>
  <c r="AC787" i="6"/>
  <c r="AC783" i="6"/>
  <c r="AC809" i="6"/>
  <c r="AC805" i="6"/>
  <c r="AC804" i="6"/>
  <c r="AC803" i="6"/>
  <c r="AC801" i="6"/>
  <c r="AC800" i="6"/>
  <c r="AC799" i="6"/>
  <c r="AC786" i="6"/>
  <c r="AC782" i="6"/>
  <c r="AC778" i="6"/>
  <c r="AC773" i="6"/>
  <c r="AC769" i="6"/>
  <c r="AC765" i="6"/>
  <c r="AC761" i="6"/>
  <c r="AC757" i="6"/>
  <c r="AC779" i="6"/>
  <c r="AC795" i="6"/>
  <c r="AC772" i="6"/>
  <c r="AC768" i="6"/>
  <c r="AC764" i="6"/>
  <c r="AC760" i="6"/>
  <c r="AC756" i="6"/>
  <c r="AC810" i="6"/>
  <c r="AC796" i="6"/>
  <c r="AC775" i="6"/>
  <c r="AC771" i="6"/>
  <c r="AC797" i="6"/>
  <c r="AC776" i="6"/>
  <c r="AC774" i="6"/>
  <c r="AC770" i="6"/>
  <c r="AC766" i="6"/>
  <c r="AC762" i="6"/>
  <c r="AC758" i="6"/>
  <c r="AC784" i="6"/>
  <c r="AC759" i="6"/>
  <c r="AC752" i="6"/>
  <c r="AC748" i="6"/>
  <c r="AC744" i="6"/>
  <c r="AC740" i="6"/>
  <c r="AC736" i="6"/>
  <c r="AC755" i="6"/>
  <c r="AC751" i="6"/>
  <c r="AC747" i="6"/>
  <c r="AC743" i="6"/>
  <c r="AC739" i="6"/>
  <c r="AC735" i="6"/>
  <c r="AC731" i="6"/>
  <c r="AC738" i="6"/>
  <c r="AC728" i="6"/>
  <c r="AC724" i="6"/>
  <c r="AC720" i="6"/>
  <c r="AC716" i="6"/>
  <c r="AC712" i="6"/>
  <c r="AC708" i="6"/>
  <c r="AC780" i="6"/>
  <c r="AC767" i="6"/>
  <c r="AC745" i="6"/>
  <c r="AC741" i="6"/>
  <c r="AC737" i="6"/>
  <c r="AC734" i="6"/>
  <c r="AC733" i="6"/>
  <c r="AC732" i="6"/>
  <c r="AC730" i="6"/>
  <c r="AC729" i="6"/>
  <c r="AC723" i="6"/>
  <c r="AC719" i="6"/>
  <c r="AC715" i="6"/>
  <c r="AC711" i="6"/>
  <c r="AC707" i="6"/>
  <c r="AC703" i="6"/>
  <c r="AC699" i="6"/>
  <c r="AC753" i="6"/>
  <c r="AC763" i="6"/>
  <c r="AC749" i="6"/>
  <c r="AC726" i="6"/>
  <c r="AC722" i="6"/>
  <c r="AC718" i="6"/>
  <c r="AC714" i="6"/>
  <c r="AC710" i="6"/>
  <c r="AC706" i="6"/>
  <c r="AC702" i="6"/>
  <c r="AC698" i="6"/>
  <c r="AC694" i="6"/>
  <c r="AC725" i="6"/>
  <c r="AC701" i="6"/>
  <c r="AC697" i="6"/>
  <c r="AC687" i="6"/>
  <c r="AC683" i="6"/>
  <c r="AC679" i="6"/>
  <c r="AC675" i="6"/>
  <c r="AC671" i="6"/>
  <c r="AC667" i="6"/>
  <c r="AC663" i="6"/>
  <c r="AC659" i="6"/>
  <c r="AC721" i="6"/>
  <c r="AC709" i="6"/>
  <c r="AC705" i="6"/>
  <c r="AC742" i="6"/>
  <c r="AC717" i="6"/>
  <c r="AC695" i="6"/>
  <c r="AC693" i="6"/>
  <c r="AC691" i="6"/>
  <c r="AC690" i="6"/>
  <c r="AC686" i="6"/>
  <c r="AC682" i="6"/>
  <c r="AC678" i="6"/>
  <c r="AC674" i="6"/>
  <c r="AC670" i="6"/>
  <c r="AC666" i="6"/>
  <c r="AC713" i="6"/>
  <c r="AC750" i="6"/>
  <c r="AC746" i="6"/>
  <c r="AC689" i="6"/>
  <c r="AC685" i="6"/>
  <c r="AC681" i="6"/>
  <c r="AC677" i="6"/>
  <c r="AC673" i="6"/>
  <c r="AC669" i="6"/>
  <c r="AC665" i="6"/>
  <c r="AC661" i="6"/>
  <c r="AC657" i="6"/>
  <c r="AC754" i="6"/>
  <c r="AC700" i="6"/>
  <c r="AC692" i="6"/>
  <c r="AC664" i="6"/>
  <c r="AC660" i="6"/>
  <c r="AC656" i="6"/>
  <c r="AC655" i="6"/>
  <c r="AC651" i="6"/>
  <c r="AC647" i="6"/>
  <c r="AC643" i="6"/>
  <c r="AC639" i="6"/>
  <c r="AC635" i="6"/>
  <c r="AC631" i="6"/>
  <c r="AC627" i="6"/>
  <c r="AC654" i="6"/>
  <c r="AC650" i="6"/>
  <c r="AC646" i="6"/>
  <c r="AC642" i="6"/>
  <c r="AC638" i="6"/>
  <c r="AC634" i="6"/>
  <c r="AC630" i="6"/>
  <c r="AC626" i="6"/>
  <c r="AC622" i="6"/>
  <c r="AC727" i="6"/>
  <c r="AC704" i="6"/>
  <c r="AC680" i="6"/>
  <c r="AC676" i="6"/>
  <c r="AC672" i="6"/>
  <c r="AC662" i="6"/>
  <c r="AC658" i="6"/>
  <c r="AC653" i="6"/>
  <c r="AC649" i="6"/>
  <c r="AC645" i="6"/>
  <c r="AC641" i="6"/>
  <c r="AC637" i="6"/>
  <c r="AC633" i="6"/>
  <c r="AC629" i="6"/>
  <c r="AC625" i="6"/>
  <c r="AC668" i="6"/>
  <c r="AC688" i="6"/>
  <c r="AC619" i="6"/>
  <c r="AC615" i="6"/>
  <c r="AC611" i="6"/>
  <c r="AC607" i="6"/>
  <c r="AC603" i="6"/>
  <c r="AC696" i="6"/>
  <c r="AC623" i="6"/>
  <c r="AC621" i="6"/>
  <c r="AC618" i="6"/>
  <c r="AC614" i="6"/>
  <c r="AC610" i="6"/>
  <c r="AC606" i="6"/>
  <c r="AC602" i="6"/>
  <c r="AC598" i="6"/>
  <c r="AC594" i="6"/>
  <c r="AC590" i="6"/>
  <c r="AC586" i="6"/>
  <c r="AC652" i="6"/>
  <c r="AC648" i="6"/>
  <c r="AC644" i="6"/>
  <c r="AC640" i="6"/>
  <c r="AC636" i="6"/>
  <c r="AC632" i="6"/>
  <c r="AC628" i="6"/>
  <c r="AC624" i="6"/>
  <c r="AC617" i="6"/>
  <c r="AC613" i="6"/>
  <c r="AC609" i="6"/>
  <c r="AC605" i="6"/>
  <c r="AC601" i="6"/>
  <c r="AC620" i="6"/>
  <c r="AC616" i="6"/>
  <c r="AC612" i="6"/>
  <c r="AC608" i="6"/>
  <c r="AC604" i="6"/>
  <c r="AC600" i="6"/>
  <c r="AC596" i="6"/>
  <c r="AC592" i="6"/>
  <c r="AC588" i="6"/>
  <c r="AC584" i="6"/>
  <c r="AC591" i="6"/>
  <c r="AC587" i="6"/>
  <c r="AC578" i="6"/>
  <c r="AC582" i="6"/>
  <c r="AC581" i="6"/>
  <c r="AC577" i="6"/>
  <c r="AC573" i="6"/>
  <c r="AC569" i="6"/>
  <c r="AC565" i="6"/>
  <c r="AC561" i="6"/>
  <c r="AC557" i="6"/>
  <c r="AC599" i="6"/>
  <c r="AC597" i="6"/>
  <c r="AC595" i="6"/>
  <c r="AC593" i="6"/>
  <c r="AC589" i="6"/>
  <c r="AC580" i="6"/>
  <c r="AC576" i="6"/>
  <c r="AC572" i="6"/>
  <c r="AC568" i="6"/>
  <c r="AC564" i="6"/>
  <c r="AC583" i="6"/>
  <c r="AC579" i="6"/>
  <c r="AC575" i="6"/>
  <c r="AC552" i="6"/>
  <c r="AC545" i="6"/>
  <c r="AC541" i="6"/>
  <c r="AC537" i="6"/>
  <c r="AC533" i="6"/>
  <c r="AC529" i="6"/>
  <c r="AC525" i="6"/>
  <c r="AC521" i="6"/>
  <c r="AC517" i="6"/>
  <c r="AC513" i="6"/>
  <c r="AC509" i="6"/>
  <c r="AC574" i="6"/>
  <c r="AC570" i="6"/>
  <c r="AC566" i="6"/>
  <c r="AC562" i="6"/>
  <c r="AC560" i="6"/>
  <c r="AC553" i="6"/>
  <c r="AC549" i="6"/>
  <c r="AC556" i="6"/>
  <c r="AC555" i="6"/>
  <c r="AC544" i="6"/>
  <c r="AC540" i="6"/>
  <c r="AC536" i="6"/>
  <c r="AC532" i="6"/>
  <c r="AC528" i="6"/>
  <c r="AC524" i="6"/>
  <c r="AC520" i="6"/>
  <c r="AC516" i="6"/>
  <c r="AC559" i="6"/>
  <c r="AC554" i="6"/>
  <c r="AC550" i="6"/>
  <c r="AC684" i="6"/>
  <c r="AC547" i="6"/>
  <c r="AC543" i="6"/>
  <c r="AC539" i="6"/>
  <c r="AC535" i="6"/>
  <c r="AC531" i="6"/>
  <c r="AC527" i="6"/>
  <c r="AC523" i="6"/>
  <c r="AC519" i="6"/>
  <c r="AC515" i="6"/>
  <c r="AC511" i="6"/>
  <c r="AC507" i="6"/>
  <c r="AC585" i="6"/>
  <c r="AC571" i="6"/>
  <c r="AC567" i="6"/>
  <c r="AC563" i="6"/>
  <c r="AC558" i="6"/>
  <c r="AC551" i="6"/>
  <c r="AC548" i="6"/>
  <c r="AC546" i="6"/>
  <c r="AC510" i="6"/>
  <c r="AC542" i="6"/>
  <c r="AC504" i="6"/>
  <c r="AC500" i="6"/>
  <c r="AC496" i="6"/>
  <c r="AC492" i="6"/>
  <c r="AC488" i="6"/>
  <c r="AC484" i="6"/>
  <c r="AC480" i="6"/>
  <c r="AC476" i="6"/>
  <c r="AC538" i="6"/>
  <c r="AC534" i="6"/>
  <c r="AC503" i="6"/>
  <c r="AC499" i="6"/>
  <c r="AC495" i="6"/>
  <c r="AC491" i="6"/>
  <c r="AC487" i="6"/>
  <c r="AC483" i="6"/>
  <c r="AC479" i="6"/>
  <c r="AC475" i="6"/>
  <c r="AC471" i="6"/>
  <c r="AC467" i="6"/>
  <c r="AC463" i="6"/>
  <c r="AC459" i="6"/>
  <c r="AC455" i="6"/>
  <c r="AC451" i="6"/>
  <c r="AC530" i="6"/>
  <c r="AC512" i="6"/>
  <c r="AC508" i="6"/>
  <c r="AC526" i="6"/>
  <c r="AC514" i="6"/>
  <c r="AC502" i="6"/>
  <c r="AC498" i="6"/>
  <c r="AC494" i="6"/>
  <c r="AC490" i="6"/>
  <c r="AC486" i="6"/>
  <c r="AC482" i="6"/>
  <c r="AC478" i="6"/>
  <c r="AC474" i="6"/>
  <c r="AC470" i="6"/>
  <c r="AC466" i="6"/>
  <c r="AC522" i="6"/>
  <c r="AC461" i="6"/>
  <c r="AC457" i="6"/>
  <c r="AC453" i="6"/>
  <c r="AC446" i="6"/>
  <c r="AC442" i="6"/>
  <c r="AC438" i="6"/>
  <c r="AC434" i="6"/>
  <c r="AC430" i="6"/>
  <c r="AC426" i="6"/>
  <c r="AC422" i="6"/>
  <c r="AC418" i="6"/>
  <c r="AC414" i="6"/>
  <c r="AC497" i="6"/>
  <c r="AC481" i="6"/>
  <c r="AC518" i="6"/>
  <c r="AC472" i="6"/>
  <c r="AC462" i="6"/>
  <c r="AC458" i="6"/>
  <c r="AC454" i="6"/>
  <c r="AC450" i="6"/>
  <c r="AC449" i="6"/>
  <c r="AC445" i="6"/>
  <c r="AC441" i="6"/>
  <c r="AC437" i="6"/>
  <c r="AC433" i="6"/>
  <c r="AC429" i="6"/>
  <c r="AC425" i="6"/>
  <c r="AC421" i="6"/>
  <c r="AC417" i="6"/>
  <c r="AC413" i="6"/>
  <c r="AC493" i="6"/>
  <c r="AC477" i="6"/>
  <c r="AC469" i="6"/>
  <c r="AC465" i="6"/>
  <c r="AC448" i="6"/>
  <c r="AC444" i="6"/>
  <c r="AC440" i="6"/>
  <c r="AC436" i="6"/>
  <c r="AC432" i="6"/>
  <c r="AC428" i="6"/>
  <c r="AC424" i="6"/>
  <c r="AC420" i="6"/>
  <c r="AC416" i="6"/>
  <c r="AC506" i="6"/>
  <c r="AC505" i="6"/>
  <c r="AC489" i="6"/>
  <c r="AC473" i="6"/>
  <c r="AC464" i="6"/>
  <c r="AC460" i="6"/>
  <c r="AC456" i="6"/>
  <c r="AC452" i="6"/>
  <c r="AC447" i="6"/>
  <c r="AC443" i="6"/>
  <c r="AC439" i="6"/>
  <c r="AC435" i="6"/>
  <c r="AC431" i="6"/>
  <c r="AC427" i="6"/>
  <c r="AC423" i="6"/>
  <c r="AC419" i="6"/>
  <c r="AC415" i="6"/>
  <c r="AC411" i="6"/>
  <c r="AC407" i="6"/>
  <c r="AC403" i="6"/>
  <c r="AC399" i="6"/>
  <c r="AC485" i="6"/>
  <c r="AC501" i="6"/>
  <c r="AC468" i="6"/>
  <c r="AC410" i="6"/>
  <c r="AC406" i="6"/>
  <c r="AC402" i="6"/>
  <c r="AC395" i="6"/>
  <c r="AC391" i="6"/>
  <c r="AC387" i="6"/>
  <c r="AC383" i="6"/>
  <c r="AC379" i="6"/>
  <c r="AC394" i="6"/>
  <c r="AC390" i="6"/>
  <c r="AC393" i="6"/>
  <c r="AC389" i="6"/>
  <c r="AC385" i="6"/>
  <c r="AC381" i="6"/>
  <c r="AC409" i="6"/>
  <c r="AC405" i="6"/>
  <c r="AC401" i="6"/>
  <c r="AC397" i="6"/>
  <c r="AC404" i="6"/>
  <c r="AC396" i="6"/>
  <c r="AC376" i="6"/>
  <c r="AC372" i="6"/>
  <c r="AC368" i="6"/>
  <c r="AC364" i="6"/>
  <c r="AC360" i="6"/>
  <c r="AC356" i="6"/>
  <c r="AC352" i="6"/>
  <c r="AC348" i="6"/>
  <c r="AC344" i="6"/>
  <c r="AC340" i="6"/>
  <c r="AC336" i="6"/>
  <c r="AC332" i="6"/>
  <c r="AC328" i="6"/>
  <c r="AC324" i="6"/>
  <c r="AC320" i="6"/>
  <c r="AC316" i="6"/>
  <c r="AC312" i="6"/>
  <c r="AC308" i="6"/>
  <c r="AC304" i="6"/>
  <c r="AC398" i="6"/>
  <c r="AC377" i="6"/>
  <c r="AC375" i="6"/>
  <c r="AC371" i="6"/>
  <c r="AC367" i="6"/>
  <c r="AC363" i="6"/>
  <c r="AC359" i="6"/>
  <c r="AC355" i="6"/>
  <c r="AC351" i="6"/>
  <c r="AC347" i="6"/>
  <c r="AC343" i="6"/>
  <c r="AC339" i="6"/>
  <c r="AC335" i="6"/>
  <c r="AC331" i="6"/>
  <c r="AC327" i="6"/>
  <c r="AC323" i="6"/>
  <c r="AC319" i="6"/>
  <c r="AC315" i="6"/>
  <c r="AC311" i="6"/>
  <c r="AC307" i="6"/>
  <c r="AC303" i="6"/>
  <c r="AC299" i="6"/>
  <c r="AC295" i="6"/>
  <c r="AC291" i="6"/>
  <c r="AC287" i="6"/>
  <c r="AC400" i="6"/>
  <c r="AC412" i="6"/>
  <c r="AC374" i="6"/>
  <c r="AC370" i="6"/>
  <c r="AC366" i="6"/>
  <c r="AC362" i="6"/>
  <c r="AC358" i="6"/>
  <c r="AC354" i="6"/>
  <c r="AC350" i="6"/>
  <c r="AC346" i="6"/>
  <c r="AC342" i="6"/>
  <c r="AC338" i="6"/>
  <c r="AC334" i="6"/>
  <c r="AC330" i="6"/>
  <c r="AC326" i="6"/>
  <c r="AC322" i="6"/>
  <c r="AC318" i="6"/>
  <c r="AC314" i="6"/>
  <c r="AC310" i="6"/>
  <c r="AC306" i="6"/>
  <c r="AC302" i="6"/>
  <c r="AC298" i="6"/>
  <c r="AC388" i="6"/>
  <c r="AC386" i="6"/>
  <c r="AC384" i="6"/>
  <c r="AC382" i="6"/>
  <c r="AC380" i="6"/>
  <c r="AC378" i="6"/>
  <c r="AC408" i="6"/>
  <c r="AC373" i="6"/>
  <c r="AC369" i="6"/>
  <c r="AC365" i="6"/>
  <c r="AC361" i="6"/>
  <c r="AC357" i="6"/>
  <c r="AC353" i="6"/>
  <c r="AC349" i="6"/>
  <c r="AC345" i="6"/>
  <c r="AC341" i="6"/>
  <c r="AC337" i="6"/>
  <c r="AC333" i="6"/>
  <c r="AC329" i="6"/>
  <c r="AC325" i="6"/>
  <c r="AC321" i="6"/>
  <c r="AC317" i="6"/>
  <c r="AC313" i="6"/>
  <c r="AC309" i="6"/>
  <c r="AC305" i="6"/>
  <c r="AC301" i="6"/>
  <c r="AC297" i="6"/>
  <c r="AC293" i="6"/>
  <c r="AC289" i="6"/>
  <c r="AC285" i="6"/>
  <c r="AC281" i="6"/>
  <c r="AC283" i="6"/>
  <c r="AC279" i="6"/>
  <c r="AC275" i="6"/>
  <c r="AC271" i="6"/>
  <c r="AC267" i="6"/>
  <c r="AC263" i="6"/>
  <c r="AC259" i="6"/>
  <c r="AC255" i="6"/>
  <c r="AC251" i="6"/>
  <c r="AC247" i="6"/>
  <c r="AC243" i="6"/>
  <c r="AC392" i="6"/>
  <c r="AC294" i="6"/>
  <c r="AC284" i="6"/>
  <c r="AC280" i="6"/>
  <c r="AC274" i="6"/>
  <c r="AC270" i="6"/>
  <c r="AC266" i="6"/>
  <c r="AC262" i="6"/>
  <c r="AC258" i="6"/>
  <c r="AC254" i="6"/>
  <c r="AC250" i="6"/>
  <c r="AC246" i="6"/>
  <c r="AC242" i="6"/>
  <c r="AC238" i="6"/>
  <c r="AC234" i="6"/>
  <c r="AC230" i="6"/>
  <c r="AC226" i="6"/>
  <c r="AC222" i="6"/>
  <c r="AC218" i="6"/>
  <c r="AC214" i="6"/>
  <c r="AC210" i="6"/>
  <c r="AC206" i="6"/>
  <c r="AC202" i="6"/>
  <c r="AC198" i="6"/>
  <c r="AC194" i="6"/>
  <c r="AC300" i="6"/>
  <c r="AC277" i="6"/>
  <c r="AC273" i="6"/>
  <c r="AC269" i="6"/>
  <c r="AC265" i="6"/>
  <c r="AC261" i="6"/>
  <c r="AC257" i="6"/>
  <c r="AC253" i="6"/>
  <c r="AC249" i="6"/>
  <c r="AC245" i="6"/>
  <c r="AC241" i="6"/>
  <c r="AC237" i="6"/>
  <c r="AC233" i="6"/>
  <c r="AC229" i="6"/>
  <c r="AC225" i="6"/>
  <c r="AC221" i="6"/>
  <c r="AC217" i="6"/>
  <c r="AC213" i="6"/>
  <c r="AC209" i="6"/>
  <c r="AC205" i="6"/>
  <c r="AC296" i="6"/>
  <c r="AC282" i="6"/>
  <c r="AC278" i="6"/>
  <c r="AC272" i="6"/>
  <c r="AC248" i="6"/>
  <c r="AC236" i="6"/>
  <c r="AC227" i="6"/>
  <c r="AC201" i="6"/>
  <c r="AC197" i="6"/>
  <c r="AC193" i="6"/>
  <c r="AC244" i="6"/>
  <c r="AC232" i="6"/>
  <c r="AC223" i="6"/>
  <c r="AC219" i="6"/>
  <c r="AC215" i="6"/>
  <c r="AC187" i="6"/>
  <c r="AC183" i="6"/>
  <c r="AC179" i="6"/>
  <c r="AC175" i="6"/>
  <c r="AC171" i="6"/>
  <c r="AC167" i="6"/>
  <c r="AC163" i="6"/>
  <c r="AC159" i="6"/>
  <c r="AC155" i="6"/>
  <c r="AC151" i="6"/>
  <c r="AC147" i="6"/>
  <c r="AC143" i="6"/>
  <c r="AC139" i="6"/>
  <c r="AC135" i="6"/>
  <c r="AC131" i="6"/>
  <c r="AC127" i="6"/>
  <c r="AC123" i="6"/>
  <c r="AC228" i="6"/>
  <c r="AC207" i="6"/>
  <c r="AC292" i="6"/>
  <c r="AC288" i="6"/>
  <c r="AC268" i="6"/>
  <c r="AC224" i="6"/>
  <c r="AC186" i="6"/>
  <c r="AC182" i="6"/>
  <c r="AC178" i="6"/>
  <c r="AC174" i="6"/>
  <c r="AC170" i="6"/>
  <c r="AC166" i="6"/>
  <c r="AC162" i="6"/>
  <c r="AC158" i="6"/>
  <c r="AC154" i="6"/>
  <c r="AC150" i="6"/>
  <c r="AC146" i="6"/>
  <c r="AC142" i="6"/>
  <c r="AC138" i="6"/>
  <c r="AC134" i="6"/>
  <c r="AC130" i="6"/>
  <c r="AC126" i="6"/>
  <c r="AC122" i="6"/>
  <c r="AC118" i="6"/>
  <c r="AC264" i="6"/>
  <c r="AC203" i="6"/>
  <c r="AC199" i="6"/>
  <c r="AC195" i="6"/>
  <c r="AC191" i="6"/>
  <c r="AC190" i="6"/>
  <c r="AC276" i="6"/>
  <c r="AC260" i="6"/>
  <c r="AC239" i="6"/>
  <c r="AC220" i="6"/>
  <c r="AC216" i="6"/>
  <c r="AC212" i="6"/>
  <c r="AC208" i="6"/>
  <c r="AC189" i="6"/>
  <c r="AC185" i="6"/>
  <c r="AC181" i="6"/>
  <c r="AC177" i="6"/>
  <c r="AC173" i="6"/>
  <c r="AC169" i="6"/>
  <c r="AC165" i="6"/>
  <c r="AC161" i="6"/>
  <c r="AC157" i="6"/>
  <c r="AC153" i="6"/>
  <c r="AC149" i="6"/>
  <c r="AC145" i="6"/>
  <c r="AC141" i="6"/>
  <c r="AC137" i="6"/>
  <c r="AC133" i="6"/>
  <c r="AC129" i="6"/>
  <c r="AC125" i="6"/>
  <c r="AC121" i="6"/>
  <c r="AC117" i="6"/>
  <c r="AC113" i="6"/>
  <c r="AC109" i="6"/>
  <c r="AC105" i="6"/>
  <c r="AC101" i="6"/>
  <c r="AC97" i="6"/>
  <c r="AC93" i="6"/>
  <c r="AC89" i="6"/>
  <c r="AC85" i="6"/>
  <c r="AC256" i="6"/>
  <c r="AC235" i="6"/>
  <c r="AC204" i="6"/>
  <c r="AC200" i="6"/>
  <c r="AC196" i="6"/>
  <c r="AC192" i="6"/>
  <c r="AC286" i="6"/>
  <c r="AC144" i="6"/>
  <c r="AC107" i="6"/>
  <c r="AC103" i="6"/>
  <c r="AC99" i="6"/>
  <c r="AC95" i="6"/>
  <c r="AC91" i="6"/>
  <c r="AC87" i="6"/>
  <c r="AC81" i="6"/>
  <c r="AC77" i="6"/>
  <c r="AC73" i="6"/>
  <c r="AC69" i="6"/>
  <c r="AC65" i="6"/>
  <c r="AC176" i="6"/>
  <c r="AC160" i="6"/>
  <c r="AC140" i="6"/>
  <c r="AC136" i="6"/>
  <c r="AC104" i="6"/>
  <c r="AC100" i="6"/>
  <c r="AC96" i="6"/>
  <c r="AC92" i="6"/>
  <c r="AC88" i="6"/>
  <c r="AC84" i="6"/>
  <c r="AC80" i="6"/>
  <c r="AC76" i="6"/>
  <c r="AC72" i="6"/>
  <c r="AC68" i="6"/>
  <c r="AC64" i="6"/>
  <c r="AC60" i="6"/>
  <c r="AC56" i="6"/>
  <c r="AC52" i="6"/>
  <c r="AC48" i="6"/>
  <c r="AC188" i="6"/>
  <c r="AC172" i="6"/>
  <c r="AC156" i="6"/>
  <c r="AC132" i="6"/>
  <c r="AC116" i="6"/>
  <c r="AC112" i="6"/>
  <c r="AC252" i="6"/>
  <c r="AC128" i="6"/>
  <c r="AC120" i="6"/>
  <c r="AC83" i="6"/>
  <c r="AC79" i="6"/>
  <c r="AC75" i="6"/>
  <c r="AC71" i="6"/>
  <c r="AC67" i="6"/>
  <c r="AC63" i="6"/>
  <c r="AC59" i="6"/>
  <c r="AC240" i="6"/>
  <c r="AC211" i="6"/>
  <c r="AC119" i="6"/>
  <c r="AC106" i="6"/>
  <c r="AC102" i="6"/>
  <c r="AC98" i="6"/>
  <c r="AC94" i="6"/>
  <c r="AC90" i="6"/>
  <c r="AC86" i="6"/>
  <c r="AC82" i="6"/>
  <c r="AC78" i="6"/>
  <c r="AC74" i="6"/>
  <c r="AC70" i="6"/>
  <c r="AC66" i="6"/>
  <c r="AC62" i="6"/>
  <c r="AC58" i="6"/>
  <c r="AC54" i="6"/>
  <c r="AC50" i="6"/>
  <c r="AC46" i="6"/>
  <c r="AC42" i="6"/>
  <c r="AC38" i="6"/>
  <c r="AC34" i="6"/>
  <c r="AC30" i="6"/>
  <c r="AC231" i="6"/>
  <c r="AC180" i="6"/>
  <c r="AC164" i="6"/>
  <c r="AC148" i="6"/>
  <c r="AC114" i="6"/>
  <c r="AC110" i="6"/>
  <c r="AC152" i="6"/>
  <c r="AC27" i="6"/>
  <c r="AC23" i="6"/>
  <c r="AC19" i="6"/>
  <c r="AC15" i="6"/>
  <c r="AC11" i="6"/>
  <c r="AC7" i="6"/>
  <c r="AC111" i="6"/>
  <c r="AC108" i="6"/>
  <c r="AC61" i="6"/>
  <c r="AC47" i="6"/>
  <c r="AC43" i="6"/>
  <c r="AC39" i="6"/>
  <c r="AC35" i="6"/>
  <c r="AC31" i="6"/>
  <c r="AD6" i="6"/>
  <c r="AC290" i="6"/>
  <c r="AC168" i="6"/>
  <c r="AC26" i="6"/>
  <c r="AC22" i="6"/>
  <c r="AC18" i="6"/>
  <c r="AC14" i="6"/>
  <c r="AC10" i="6"/>
  <c r="AC44" i="6"/>
  <c r="AC40" i="6"/>
  <c r="AC36" i="6"/>
  <c r="AC32" i="6"/>
  <c r="AC184" i="6"/>
  <c r="AC115" i="6"/>
  <c r="AC57" i="6"/>
  <c r="AC55" i="6"/>
  <c r="AC53" i="6"/>
  <c r="AC51" i="6"/>
  <c r="AC49" i="6"/>
  <c r="AC25" i="6"/>
  <c r="AC21" i="6"/>
  <c r="AC17" i="6"/>
  <c r="AC13" i="6"/>
  <c r="AC9" i="6"/>
  <c r="AC45" i="6"/>
  <c r="AC41" i="6"/>
  <c r="AC37" i="6"/>
  <c r="AC33" i="6"/>
  <c r="AC29" i="6"/>
  <c r="AC124" i="6"/>
  <c r="AC28" i="6"/>
  <c r="AC24" i="6"/>
  <c r="AC20" i="6"/>
  <c r="AC16" i="6"/>
  <c r="AC12" i="6"/>
  <c r="AC8" i="6"/>
  <c r="AH31" i="4"/>
  <c r="AI29" i="4"/>
  <c r="AI25" i="4"/>
  <c r="AI20" i="4"/>
  <c r="AI30" i="4"/>
  <c r="AI26" i="4"/>
  <c r="AI21" i="4"/>
  <c r="AI28" i="4"/>
  <c r="AI23" i="4"/>
  <c r="AI19" i="4"/>
  <c r="AI16" i="4"/>
  <c r="AI12" i="4"/>
  <c r="AI22" i="4"/>
  <c r="AI18" i="4"/>
  <c r="AI15" i="4"/>
  <c r="AI7" i="4"/>
  <c r="AI27" i="4"/>
  <c r="AI17" i="4"/>
  <c r="AI14" i="4"/>
  <c r="AI11" i="4"/>
  <c r="AI8" i="4"/>
  <c r="AI13" i="4"/>
  <c r="AI9" i="4"/>
  <c r="AJ6" i="4"/>
  <c r="AI10" i="4"/>
  <c r="AH53" i="3"/>
  <c r="AI51" i="3"/>
  <c r="AI46" i="3"/>
  <c r="AI42" i="3"/>
  <c r="AI52" i="3"/>
  <c r="AI47" i="3"/>
  <c r="AI43" i="3"/>
  <c r="AI50" i="3"/>
  <c r="AI35" i="3"/>
  <c r="AI30" i="3"/>
  <c r="AI38" i="3"/>
  <c r="AI44" i="3"/>
  <c r="AI27" i="3"/>
  <c r="AI23" i="3"/>
  <c r="AI40" i="3"/>
  <c r="AI28" i="3"/>
  <c r="AI24" i="3"/>
  <c r="AI36" i="3"/>
  <c r="AI34" i="3"/>
  <c r="AI29" i="3"/>
  <c r="AI25" i="3"/>
  <c r="AI41" i="3"/>
  <c r="AI26" i="3"/>
  <c r="AI18" i="3"/>
  <c r="AI15" i="3"/>
  <c r="AI45" i="3"/>
  <c r="AI19" i="3"/>
  <c r="AI14" i="3"/>
  <c r="AI31" i="3"/>
  <c r="AI11" i="3"/>
  <c r="AI7" i="3"/>
  <c r="AI21" i="3"/>
  <c r="AI12" i="3"/>
  <c r="AI8" i="3"/>
  <c r="AI32" i="3"/>
  <c r="AI17" i="3"/>
  <c r="AI16" i="3"/>
  <c r="AI13" i="3"/>
  <c r="AI9" i="3"/>
  <c r="AJ6" i="3"/>
  <c r="AI10" i="3"/>
  <c r="AI217" i="2"/>
  <c r="AJ213" i="2"/>
  <c r="AJ209" i="2"/>
  <c r="AJ214" i="2"/>
  <c r="AJ210" i="2"/>
  <c r="AJ205" i="2"/>
  <c r="AJ216" i="2"/>
  <c r="AJ212" i="2"/>
  <c r="AJ207" i="2"/>
  <c r="AJ201" i="2"/>
  <c r="AJ197" i="2"/>
  <c r="AJ193" i="2"/>
  <c r="AJ189" i="2"/>
  <c r="AJ185" i="2"/>
  <c r="AJ202" i="2"/>
  <c r="AJ198" i="2"/>
  <c r="AJ194" i="2"/>
  <c r="AJ190" i="2"/>
  <c r="AJ186" i="2"/>
  <c r="AJ182" i="2"/>
  <c r="AJ215" i="2"/>
  <c r="AJ203" i="2"/>
  <c r="AJ200" i="2"/>
  <c r="AJ196" i="2"/>
  <c r="AJ192" i="2"/>
  <c r="AJ188" i="2"/>
  <c r="AJ184" i="2"/>
  <c r="AJ195" i="2"/>
  <c r="AJ181" i="2"/>
  <c r="AJ177" i="2"/>
  <c r="AJ173" i="2"/>
  <c r="AJ206" i="2"/>
  <c r="AJ183" i="2"/>
  <c r="AJ187" i="2"/>
  <c r="AJ178" i="2"/>
  <c r="AJ174" i="2"/>
  <c r="AJ170" i="2"/>
  <c r="AJ199" i="2"/>
  <c r="AJ211" i="2"/>
  <c r="AJ191" i="2"/>
  <c r="AJ157" i="2"/>
  <c r="AJ179" i="2"/>
  <c r="AJ176" i="2"/>
  <c r="AJ180" i="2"/>
  <c r="AJ171" i="2"/>
  <c r="AJ167" i="2"/>
  <c r="AJ169" i="2"/>
  <c r="AJ172" i="2"/>
  <c r="AJ158" i="2"/>
  <c r="AJ155" i="2"/>
  <c r="AJ151" i="2"/>
  <c r="AJ147" i="2"/>
  <c r="AJ143" i="2"/>
  <c r="AJ168" i="2"/>
  <c r="AJ164" i="2"/>
  <c r="AJ156" i="2"/>
  <c r="AJ152" i="2"/>
  <c r="AJ148" i="2"/>
  <c r="AJ175" i="2"/>
  <c r="AJ165" i="2"/>
  <c r="AJ162" i="2"/>
  <c r="AJ159" i="2"/>
  <c r="AJ153" i="2"/>
  <c r="AJ149" i="2"/>
  <c r="AJ145" i="2"/>
  <c r="AJ141" i="2"/>
  <c r="AJ154" i="2"/>
  <c r="AJ150" i="2"/>
  <c r="AJ146" i="2"/>
  <c r="AJ139" i="2"/>
  <c r="AJ135" i="2"/>
  <c r="AJ131" i="2"/>
  <c r="AJ166" i="2"/>
  <c r="AJ144" i="2"/>
  <c r="AJ163" i="2"/>
  <c r="AJ137" i="2"/>
  <c r="AJ133" i="2"/>
  <c r="AJ140" i="2"/>
  <c r="AJ136" i="2"/>
  <c r="AJ132" i="2"/>
  <c r="AJ138" i="2"/>
  <c r="AJ123" i="2"/>
  <c r="AJ118" i="2"/>
  <c r="AJ114" i="2"/>
  <c r="AJ109" i="2"/>
  <c r="AJ142" i="2"/>
  <c r="AJ128" i="2"/>
  <c r="AJ124" i="2"/>
  <c r="AJ119" i="2"/>
  <c r="AJ115" i="2"/>
  <c r="AJ112" i="2"/>
  <c r="AJ110" i="2"/>
  <c r="AJ104" i="2"/>
  <c r="AJ99" i="2"/>
  <c r="AJ95" i="2"/>
  <c r="AJ90" i="2"/>
  <c r="AJ86" i="2"/>
  <c r="AJ82" i="2"/>
  <c r="AJ78" i="2"/>
  <c r="AJ126" i="2"/>
  <c r="AJ122" i="2"/>
  <c r="AJ111" i="2"/>
  <c r="AJ105" i="2"/>
  <c r="AJ100" i="2"/>
  <c r="AJ91" i="2"/>
  <c r="AJ87" i="2"/>
  <c r="AJ83" i="2"/>
  <c r="AJ121" i="2"/>
  <c r="AJ127" i="2"/>
  <c r="AJ120" i="2"/>
  <c r="AJ107" i="2"/>
  <c r="AJ102" i="2"/>
  <c r="AJ97" i="2"/>
  <c r="AJ93" i="2"/>
  <c r="AJ88" i="2"/>
  <c r="AJ84" i="2"/>
  <c r="AJ80" i="2"/>
  <c r="AJ76" i="2"/>
  <c r="AJ134" i="2"/>
  <c r="AJ130" i="2"/>
  <c r="AJ116" i="2"/>
  <c r="AJ70" i="2"/>
  <c r="AJ65" i="2"/>
  <c r="AJ125" i="2"/>
  <c r="AJ103" i="2"/>
  <c r="AJ79" i="2"/>
  <c r="AJ94" i="2"/>
  <c r="AJ89" i="2"/>
  <c r="AJ85" i="2"/>
  <c r="AJ71" i="2"/>
  <c r="AJ66" i="2"/>
  <c r="AJ62" i="2"/>
  <c r="AJ58" i="2"/>
  <c r="AJ54" i="2"/>
  <c r="AJ50" i="2"/>
  <c r="AJ77" i="2"/>
  <c r="AJ129" i="2"/>
  <c r="AJ68" i="2"/>
  <c r="AJ63" i="2"/>
  <c r="AJ59" i="2"/>
  <c r="AJ55" i="2"/>
  <c r="AJ73" i="2"/>
  <c r="AJ69" i="2"/>
  <c r="AJ64" i="2"/>
  <c r="AJ60" i="2"/>
  <c r="AJ56" i="2"/>
  <c r="AJ52" i="2"/>
  <c r="AJ48" i="2"/>
  <c r="AJ108" i="2"/>
  <c r="AJ49" i="2"/>
  <c r="AJ46" i="2"/>
  <c r="AJ36" i="2"/>
  <c r="AJ32" i="2"/>
  <c r="AJ28" i="2"/>
  <c r="AJ24" i="2"/>
  <c r="AJ20" i="2"/>
  <c r="AJ16" i="2"/>
  <c r="AJ12" i="2"/>
  <c r="AJ51" i="2"/>
  <c r="AJ45" i="2"/>
  <c r="AJ44" i="2"/>
  <c r="AJ53" i="2"/>
  <c r="AJ47" i="2"/>
  <c r="AJ43" i="2"/>
  <c r="AJ42" i="2"/>
  <c r="AJ37" i="2"/>
  <c r="AJ98" i="2"/>
  <c r="AJ75" i="2"/>
  <c r="AJ57" i="2"/>
  <c r="AJ41" i="2"/>
  <c r="AJ40" i="2"/>
  <c r="AJ61" i="2"/>
  <c r="AJ39" i="2"/>
  <c r="AJ38" i="2"/>
  <c r="AJ34" i="2"/>
  <c r="AJ30" i="2"/>
  <c r="AJ26" i="2"/>
  <c r="AJ22" i="2"/>
  <c r="AJ18" i="2"/>
  <c r="AJ14" i="2"/>
  <c r="AJ10" i="2"/>
  <c r="AJ7" i="2"/>
  <c r="AJ35" i="2"/>
  <c r="AJ117" i="2"/>
  <c r="AJ8" i="2"/>
  <c r="AJ21" i="2"/>
  <c r="AJ19" i="2"/>
  <c r="AJ17" i="2"/>
  <c r="AJ15" i="2"/>
  <c r="AJ23" i="2"/>
  <c r="AJ11" i="2"/>
  <c r="AJ81" i="2"/>
  <c r="AJ74" i="2"/>
  <c r="AJ13" i="2"/>
  <c r="AJ27" i="2"/>
  <c r="AJ25" i="2"/>
  <c r="AJ9" i="2"/>
  <c r="AJ31" i="2"/>
  <c r="AJ29" i="2"/>
  <c r="AK6" i="2"/>
  <c r="AK208" i="2" s="1"/>
  <c r="AJ113" i="2"/>
  <c r="AJ33" i="2"/>
  <c r="AI32" i="1"/>
  <c r="AI28" i="1"/>
  <c r="AI24" i="1"/>
  <c r="AI33" i="1"/>
  <c r="AI29" i="1"/>
  <c r="AI25" i="1"/>
  <c r="AI31" i="1"/>
  <c r="AI26" i="1"/>
  <c r="AI21" i="1"/>
  <c r="AI17" i="1"/>
  <c r="AI27" i="1"/>
  <c r="AI16" i="1"/>
  <c r="AI14" i="1"/>
  <c r="AI23" i="1"/>
  <c r="AI22" i="1"/>
  <c r="AI35" i="1"/>
  <c r="AI34" i="1"/>
  <c r="AI30" i="1"/>
  <c r="AI11" i="1"/>
  <c r="AI15" i="1"/>
  <c r="AI13" i="1"/>
  <c r="AI8" i="1"/>
  <c r="AI18" i="1"/>
  <c r="AI9" i="1"/>
  <c r="AI12" i="1"/>
  <c r="AI19" i="1"/>
  <c r="AJ6" i="1"/>
  <c r="AI20" i="1"/>
  <c r="AI7" i="1"/>
  <c r="AI10" i="1"/>
  <c r="AH36" i="1"/>
  <c r="AK204" i="2" l="1"/>
  <c r="AK160" i="2"/>
  <c r="AK96" i="2"/>
  <c r="AK106" i="2"/>
  <c r="AK161" i="2"/>
  <c r="AJ20" i="3"/>
  <c r="AJ37" i="3"/>
  <c r="AI31" i="4"/>
  <c r="AC900" i="6"/>
  <c r="AD896" i="6"/>
  <c r="AD892" i="6"/>
  <c r="AD888" i="6"/>
  <c r="AD895" i="6"/>
  <c r="AD891" i="6"/>
  <c r="AD887" i="6"/>
  <c r="AD894" i="6"/>
  <c r="AD890" i="6"/>
  <c r="AD886" i="6"/>
  <c r="AD885" i="6"/>
  <c r="AD889" i="6"/>
  <c r="AD882" i="6"/>
  <c r="AD878" i="6"/>
  <c r="AD893" i="6"/>
  <c r="AD884" i="6"/>
  <c r="AD883" i="6"/>
  <c r="AD881" i="6"/>
  <c r="AD880" i="6"/>
  <c r="AD879" i="6"/>
  <c r="AD877" i="6"/>
  <c r="AD876" i="6"/>
  <c r="AD875" i="6"/>
  <c r="AD871" i="6"/>
  <c r="AD899" i="6"/>
  <c r="AD874" i="6"/>
  <c r="AD872" i="6"/>
  <c r="AD873" i="6"/>
  <c r="AD869" i="6"/>
  <c r="AD866" i="6"/>
  <c r="AD862" i="6"/>
  <c r="AD865" i="6"/>
  <c r="AD861" i="6"/>
  <c r="AD868" i="6"/>
  <c r="AD867" i="6"/>
  <c r="AD864" i="6"/>
  <c r="AD863" i="6"/>
  <c r="AD857" i="6"/>
  <c r="AD870" i="6"/>
  <c r="AD860" i="6"/>
  <c r="AD858" i="6"/>
  <c r="AD852" i="6"/>
  <c r="AD859" i="6"/>
  <c r="AD855" i="6"/>
  <c r="AD851" i="6"/>
  <c r="AD847" i="6"/>
  <c r="AD843" i="6"/>
  <c r="AD839" i="6"/>
  <c r="AD856" i="6"/>
  <c r="AD853" i="6"/>
  <c r="AD849" i="6"/>
  <c r="AD835" i="6"/>
  <c r="AD831" i="6"/>
  <c r="AD827" i="6"/>
  <c r="AD823" i="6"/>
  <c r="AD854" i="6"/>
  <c r="AD848" i="6"/>
  <c r="AD846" i="6"/>
  <c r="AD845" i="6"/>
  <c r="AD844" i="6"/>
  <c r="AD842" i="6"/>
  <c r="AD841" i="6"/>
  <c r="AD840" i="6"/>
  <c r="AD838" i="6"/>
  <c r="AD837" i="6"/>
  <c r="AD834" i="6"/>
  <c r="AD830" i="6"/>
  <c r="AD826" i="6"/>
  <c r="AD822" i="6"/>
  <c r="AD817" i="6"/>
  <c r="AD813" i="6"/>
  <c r="AD809" i="6"/>
  <c r="AD836" i="6"/>
  <c r="AD833" i="6"/>
  <c r="AD832" i="6"/>
  <c r="AD850" i="6"/>
  <c r="AD825" i="6"/>
  <c r="AD824" i="6"/>
  <c r="AD819" i="6"/>
  <c r="AD818" i="6"/>
  <c r="AD816" i="6"/>
  <c r="AD815" i="6"/>
  <c r="AD814" i="6"/>
  <c r="AD812" i="6"/>
  <c r="AD811" i="6"/>
  <c r="AD810" i="6"/>
  <c r="AD828" i="6"/>
  <c r="AD820" i="6"/>
  <c r="AD821" i="6"/>
  <c r="AD806" i="6"/>
  <c r="AD802" i="6"/>
  <c r="AD798" i="6"/>
  <c r="AD794" i="6"/>
  <c r="AD829" i="6"/>
  <c r="AD807" i="6"/>
  <c r="AD805" i="6"/>
  <c r="AD801" i="6"/>
  <c r="AD797" i="6"/>
  <c r="AD793" i="6"/>
  <c r="AD791" i="6"/>
  <c r="AD787" i="6"/>
  <c r="AD783" i="6"/>
  <c r="AD779" i="6"/>
  <c r="AD804" i="6"/>
  <c r="AD803" i="6"/>
  <c r="AD800" i="6"/>
  <c r="AD799" i="6"/>
  <c r="AD786" i="6"/>
  <c r="AD782" i="6"/>
  <c r="AD796" i="6"/>
  <c r="AD795" i="6"/>
  <c r="AD785" i="6"/>
  <c r="AD781" i="6"/>
  <c r="AD772" i="6"/>
  <c r="AD768" i="6"/>
  <c r="AD764" i="6"/>
  <c r="AD760" i="6"/>
  <c r="AD756" i="6"/>
  <c r="AD789" i="6"/>
  <c r="AD790" i="6"/>
  <c r="AD775" i="6"/>
  <c r="AD771" i="6"/>
  <c r="AD767" i="6"/>
  <c r="AD763" i="6"/>
  <c r="AD808" i="6"/>
  <c r="AD784" i="6"/>
  <c r="AD792" i="6"/>
  <c r="AD788" i="6"/>
  <c r="AD780" i="6"/>
  <c r="AD773" i="6"/>
  <c r="AD769" i="6"/>
  <c r="AD766" i="6"/>
  <c r="AD762" i="6"/>
  <c r="AD759" i="6"/>
  <c r="AD752" i="6"/>
  <c r="AD748" i="6"/>
  <c r="AD776" i="6"/>
  <c r="AD774" i="6"/>
  <c r="AD770" i="6"/>
  <c r="AD758" i="6"/>
  <c r="AD755" i="6"/>
  <c r="AD751" i="6"/>
  <c r="AD747" i="6"/>
  <c r="AD743" i="6"/>
  <c r="AD739" i="6"/>
  <c r="AD735" i="6"/>
  <c r="AD731" i="6"/>
  <c r="AD727" i="6"/>
  <c r="AD765" i="6"/>
  <c r="AD761" i="6"/>
  <c r="AD757" i="6"/>
  <c r="AD754" i="6"/>
  <c r="AD750" i="6"/>
  <c r="AD746" i="6"/>
  <c r="AD742" i="6"/>
  <c r="AD753" i="6"/>
  <c r="AD749" i="6"/>
  <c r="AD745" i="6"/>
  <c r="AD741" i="6"/>
  <c r="AD737" i="6"/>
  <c r="AD733" i="6"/>
  <c r="AD729" i="6"/>
  <c r="AD778" i="6"/>
  <c r="AD724" i="6"/>
  <c r="AD720" i="6"/>
  <c r="AD716" i="6"/>
  <c r="AD712" i="6"/>
  <c r="AD734" i="6"/>
  <c r="AD732" i="6"/>
  <c r="AD730" i="6"/>
  <c r="AD723" i="6"/>
  <c r="AD719" i="6"/>
  <c r="AD715" i="6"/>
  <c r="AD711" i="6"/>
  <c r="AD707" i="6"/>
  <c r="AD703" i="6"/>
  <c r="AD736" i="6"/>
  <c r="AD726" i="6"/>
  <c r="AD722" i="6"/>
  <c r="AD718" i="6"/>
  <c r="AD714" i="6"/>
  <c r="AD744" i="6"/>
  <c r="AD740" i="6"/>
  <c r="AD725" i="6"/>
  <c r="AD721" i="6"/>
  <c r="AD709" i="6"/>
  <c r="AD705" i="6"/>
  <c r="AD738" i="6"/>
  <c r="AD717" i="6"/>
  <c r="AD702" i="6"/>
  <c r="AD698" i="6"/>
  <c r="AD695" i="6"/>
  <c r="AD693" i="6"/>
  <c r="AD691" i="6"/>
  <c r="AD690" i="6"/>
  <c r="AD686" i="6"/>
  <c r="AD682" i="6"/>
  <c r="AD678" i="6"/>
  <c r="AD713" i="6"/>
  <c r="AD708" i="6"/>
  <c r="AD728" i="6"/>
  <c r="AD699" i="6"/>
  <c r="AD689" i="6"/>
  <c r="AD685" i="6"/>
  <c r="AD681" i="6"/>
  <c r="AD677" i="6"/>
  <c r="AD673" i="6"/>
  <c r="AD704" i="6"/>
  <c r="AD777" i="6"/>
  <c r="AD710" i="6"/>
  <c r="AD697" i="6"/>
  <c r="AD679" i="6"/>
  <c r="AD675" i="6"/>
  <c r="AD674" i="6"/>
  <c r="AD661" i="6"/>
  <c r="AD657" i="6"/>
  <c r="AD654" i="6"/>
  <c r="AD650" i="6"/>
  <c r="AD646" i="6"/>
  <c r="AD642" i="6"/>
  <c r="AD638" i="6"/>
  <c r="AD634" i="6"/>
  <c r="AD701" i="6"/>
  <c r="AD687" i="6"/>
  <c r="AD680" i="6"/>
  <c r="AD676" i="6"/>
  <c r="AD672" i="6"/>
  <c r="AD662" i="6"/>
  <c r="AD658" i="6"/>
  <c r="AD700" i="6"/>
  <c r="AD670" i="6"/>
  <c r="AD669" i="6"/>
  <c r="AD668" i="6"/>
  <c r="AD667" i="6"/>
  <c r="AD666" i="6"/>
  <c r="AD665" i="6"/>
  <c r="AD706" i="6"/>
  <c r="AD696" i="6"/>
  <c r="AD688" i="6"/>
  <c r="AD684" i="6"/>
  <c r="AD683" i="6"/>
  <c r="AD663" i="6"/>
  <c r="AD659" i="6"/>
  <c r="AD652" i="6"/>
  <c r="AD648" i="6"/>
  <c r="AD644" i="6"/>
  <c r="AD640" i="6"/>
  <c r="AD636" i="6"/>
  <c r="AD632" i="6"/>
  <c r="AD628" i="6"/>
  <c r="AD624" i="6"/>
  <c r="AD660" i="6"/>
  <c r="AD655" i="6"/>
  <c r="AD629" i="6"/>
  <c r="AD625" i="6"/>
  <c r="AD623" i="6"/>
  <c r="AD621" i="6"/>
  <c r="AD618" i="6"/>
  <c r="AD614" i="6"/>
  <c r="AD610" i="6"/>
  <c r="AD606" i="6"/>
  <c r="AD694" i="6"/>
  <c r="AD671" i="6"/>
  <c r="AD664" i="6"/>
  <c r="AD622" i="6"/>
  <c r="AD617" i="6"/>
  <c r="AD613" i="6"/>
  <c r="AD609" i="6"/>
  <c r="AD605" i="6"/>
  <c r="AD601" i="6"/>
  <c r="AD597" i="6"/>
  <c r="AD593" i="6"/>
  <c r="AD653" i="6"/>
  <c r="AD651" i="6"/>
  <c r="AD649" i="6"/>
  <c r="AD647" i="6"/>
  <c r="AD645" i="6"/>
  <c r="AD643" i="6"/>
  <c r="AD641" i="6"/>
  <c r="AD639" i="6"/>
  <c r="AD637" i="6"/>
  <c r="AD635" i="6"/>
  <c r="AD633" i="6"/>
  <c r="AD631" i="6"/>
  <c r="AD620" i="6"/>
  <c r="AD611" i="6"/>
  <c r="AD656" i="6"/>
  <c r="AD616" i="6"/>
  <c r="AD607" i="6"/>
  <c r="AD588" i="6"/>
  <c r="AD584" i="6"/>
  <c r="AD582" i="6"/>
  <c r="AD581" i="6"/>
  <c r="AD577" i="6"/>
  <c r="AD573" i="6"/>
  <c r="AD569" i="6"/>
  <c r="AD565" i="6"/>
  <c r="AD561" i="6"/>
  <c r="AD557" i="6"/>
  <c r="AD553" i="6"/>
  <c r="AD549" i="6"/>
  <c r="AD612" i="6"/>
  <c r="AD603" i="6"/>
  <c r="AD602" i="6"/>
  <c r="AD599" i="6"/>
  <c r="AD598" i="6"/>
  <c r="AD596" i="6"/>
  <c r="AD595" i="6"/>
  <c r="AD594" i="6"/>
  <c r="AD592" i="6"/>
  <c r="AD608" i="6"/>
  <c r="AD589" i="6"/>
  <c r="AD580" i="6"/>
  <c r="AD576" i="6"/>
  <c r="AD572" i="6"/>
  <c r="AD568" i="6"/>
  <c r="AD564" i="6"/>
  <c r="AD560" i="6"/>
  <c r="AD556" i="6"/>
  <c r="AD630" i="6"/>
  <c r="AD604" i="6"/>
  <c r="AD627" i="6"/>
  <c r="AD626" i="6"/>
  <c r="AD590" i="6"/>
  <c r="AD586" i="6"/>
  <c r="AD585" i="6"/>
  <c r="AD583" i="6"/>
  <c r="AD579" i="6"/>
  <c r="AD575" i="6"/>
  <c r="AD571" i="6"/>
  <c r="AD567" i="6"/>
  <c r="AD563" i="6"/>
  <c r="AD559" i="6"/>
  <c r="AD555" i="6"/>
  <c r="AD551" i="6"/>
  <c r="AD692" i="6"/>
  <c r="AD600" i="6"/>
  <c r="AD545" i="6"/>
  <c r="AD541" i="6"/>
  <c r="AD537" i="6"/>
  <c r="AD533" i="6"/>
  <c r="AD529" i="6"/>
  <c r="AD525" i="6"/>
  <c r="AD521" i="6"/>
  <c r="AD517" i="6"/>
  <c r="AD574" i="6"/>
  <c r="AD570" i="6"/>
  <c r="AD566" i="6"/>
  <c r="AD562" i="6"/>
  <c r="AD544" i="6"/>
  <c r="AD540" i="6"/>
  <c r="AD536" i="6"/>
  <c r="AD532" i="6"/>
  <c r="AD528" i="6"/>
  <c r="AD524" i="6"/>
  <c r="AD520" i="6"/>
  <c r="AD516" i="6"/>
  <c r="AD591" i="6"/>
  <c r="AD554" i="6"/>
  <c r="AD550" i="6"/>
  <c r="AD547" i="6"/>
  <c r="AD543" i="6"/>
  <c r="AD539" i="6"/>
  <c r="AD535" i="6"/>
  <c r="AD531" i="6"/>
  <c r="AD527" i="6"/>
  <c r="AD523" i="6"/>
  <c r="AD578" i="6"/>
  <c r="AD558" i="6"/>
  <c r="AD548" i="6"/>
  <c r="AD615" i="6"/>
  <c r="AD542" i="6"/>
  <c r="AD504" i="6"/>
  <c r="AD500" i="6"/>
  <c r="AD496" i="6"/>
  <c r="AD492" i="6"/>
  <c r="AD488" i="6"/>
  <c r="AD484" i="6"/>
  <c r="AD480" i="6"/>
  <c r="AD476" i="6"/>
  <c r="AD472" i="6"/>
  <c r="AD468" i="6"/>
  <c r="AD587" i="6"/>
  <c r="AD538" i="6"/>
  <c r="AD511" i="6"/>
  <c r="AD534" i="6"/>
  <c r="AD519" i="6"/>
  <c r="AD513" i="6"/>
  <c r="AD507" i="6"/>
  <c r="AD503" i="6"/>
  <c r="AD499" i="6"/>
  <c r="AD495" i="6"/>
  <c r="AD491" i="6"/>
  <c r="AD487" i="6"/>
  <c r="AD483" i="6"/>
  <c r="AD479" i="6"/>
  <c r="AD475" i="6"/>
  <c r="AD552" i="6"/>
  <c r="AD530" i="6"/>
  <c r="AD515" i="6"/>
  <c r="AD512" i="6"/>
  <c r="AD508" i="6"/>
  <c r="AD619" i="6"/>
  <c r="AD526" i="6"/>
  <c r="AD514" i="6"/>
  <c r="AD502" i="6"/>
  <c r="AD498" i="6"/>
  <c r="AD494" i="6"/>
  <c r="AD490" i="6"/>
  <c r="AD486" i="6"/>
  <c r="AD482" i="6"/>
  <c r="AD478" i="6"/>
  <c r="AD474" i="6"/>
  <c r="AD470" i="6"/>
  <c r="AD522" i="6"/>
  <c r="AD509" i="6"/>
  <c r="AD518" i="6"/>
  <c r="AD506" i="6"/>
  <c r="AD505" i="6"/>
  <c r="AD501" i="6"/>
  <c r="AD497" i="6"/>
  <c r="AD493" i="6"/>
  <c r="AD489" i="6"/>
  <c r="AD485" i="6"/>
  <c r="AD481" i="6"/>
  <c r="AD477" i="6"/>
  <c r="AD473" i="6"/>
  <c r="AD469" i="6"/>
  <c r="AD465" i="6"/>
  <c r="AD461" i="6"/>
  <c r="AD457" i="6"/>
  <c r="AD453" i="6"/>
  <c r="AD510" i="6"/>
  <c r="AD471" i="6"/>
  <c r="AD462" i="6"/>
  <c r="AD458" i="6"/>
  <c r="AD454" i="6"/>
  <c r="AD450" i="6"/>
  <c r="AD449" i="6"/>
  <c r="AD445" i="6"/>
  <c r="AD441" i="6"/>
  <c r="AD437" i="6"/>
  <c r="AD466" i="6"/>
  <c r="AD463" i="6"/>
  <c r="AD459" i="6"/>
  <c r="AD455" i="6"/>
  <c r="AD451" i="6"/>
  <c r="AD448" i="6"/>
  <c r="AD444" i="6"/>
  <c r="AD440" i="6"/>
  <c r="AD436" i="6"/>
  <c r="AD464" i="6"/>
  <c r="AD460" i="6"/>
  <c r="AD456" i="6"/>
  <c r="AD452" i="6"/>
  <c r="AD447" i="6"/>
  <c r="AD443" i="6"/>
  <c r="AD439" i="6"/>
  <c r="AD435" i="6"/>
  <c r="AD431" i="6"/>
  <c r="AD427" i="6"/>
  <c r="AD423" i="6"/>
  <c r="AD419" i="6"/>
  <c r="AD415" i="6"/>
  <c r="AD411" i="6"/>
  <c r="AD407" i="6"/>
  <c r="AD403" i="6"/>
  <c r="AD399" i="6"/>
  <c r="AD410" i="6"/>
  <c r="AD406" i="6"/>
  <c r="AD402" i="6"/>
  <c r="AD446" i="6"/>
  <c r="AD434" i="6"/>
  <c r="AD433" i="6"/>
  <c r="AD429" i="6"/>
  <c r="AD425" i="6"/>
  <c r="AD421" i="6"/>
  <c r="AD417" i="6"/>
  <c r="AD442" i="6"/>
  <c r="AD394" i="6"/>
  <c r="AD390" i="6"/>
  <c r="AD386" i="6"/>
  <c r="AD382" i="6"/>
  <c r="AD546" i="6"/>
  <c r="AD413" i="6"/>
  <c r="AD412" i="6"/>
  <c r="AD408" i="6"/>
  <c r="AD404" i="6"/>
  <c r="AD400" i="6"/>
  <c r="AD396" i="6"/>
  <c r="AD409" i="6"/>
  <c r="AD405" i="6"/>
  <c r="AD401" i="6"/>
  <c r="AD397" i="6"/>
  <c r="AD414" i="6"/>
  <c r="AD398" i="6"/>
  <c r="AD391" i="6"/>
  <c r="AD377" i="6"/>
  <c r="AD375" i="6"/>
  <c r="AD371" i="6"/>
  <c r="AD367" i="6"/>
  <c r="AD363" i="6"/>
  <c r="AD359" i="6"/>
  <c r="AD355" i="6"/>
  <c r="AD351" i="6"/>
  <c r="AD347" i="6"/>
  <c r="AD343" i="6"/>
  <c r="AD339" i="6"/>
  <c r="AD335" i="6"/>
  <c r="AD331" i="6"/>
  <c r="AD327" i="6"/>
  <c r="AD323" i="6"/>
  <c r="AD319" i="6"/>
  <c r="AD315" i="6"/>
  <c r="AD311" i="6"/>
  <c r="AD307" i="6"/>
  <c r="AD303" i="6"/>
  <c r="AD395" i="6"/>
  <c r="AD438" i="6"/>
  <c r="AD432" i="6"/>
  <c r="AD374" i="6"/>
  <c r="AD370" i="6"/>
  <c r="AD366" i="6"/>
  <c r="AD362" i="6"/>
  <c r="AD358" i="6"/>
  <c r="AD354" i="6"/>
  <c r="AD350" i="6"/>
  <c r="AD346" i="6"/>
  <c r="AD342" i="6"/>
  <c r="AD338" i="6"/>
  <c r="AD334" i="6"/>
  <c r="AD330" i="6"/>
  <c r="AD326" i="6"/>
  <c r="AD322" i="6"/>
  <c r="AD318" i="6"/>
  <c r="AD314" i="6"/>
  <c r="AD310" i="6"/>
  <c r="AD306" i="6"/>
  <c r="AD302" i="6"/>
  <c r="AD298" i="6"/>
  <c r="AD294" i="6"/>
  <c r="AD430" i="6"/>
  <c r="AD428" i="6"/>
  <c r="AD393" i="6"/>
  <c r="AD389" i="6"/>
  <c r="AD388" i="6"/>
  <c r="AD387" i="6"/>
  <c r="AD385" i="6"/>
  <c r="AD384" i="6"/>
  <c r="AD383" i="6"/>
  <c r="AD381" i="6"/>
  <c r="AD380" i="6"/>
  <c r="AD379" i="6"/>
  <c r="AD378" i="6"/>
  <c r="AD467" i="6"/>
  <c r="AD426" i="6"/>
  <c r="AD424" i="6"/>
  <c r="AD373" i="6"/>
  <c r="AD369" i="6"/>
  <c r="AD365" i="6"/>
  <c r="AD361" i="6"/>
  <c r="AD357" i="6"/>
  <c r="AD353" i="6"/>
  <c r="AD349" i="6"/>
  <c r="AD345" i="6"/>
  <c r="AD341" i="6"/>
  <c r="AD337" i="6"/>
  <c r="AD333" i="6"/>
  <c r="AD329" i="6"/>
  <c r="AD325" i="6"/>
  <c r="AD321" i="6"/>
  <c r="AD317" i="6"/>
  <c r="AD313" i="6"/>
  <c r="AD309" i="6"/>
  <c r="AD305" i="6"/>
  <c r="AD301" i="6"/>
  <c r="AD297" i="6"/>
  <c r="AD293" i="6"/>
  <c r="AD289" i="6"/>
  <c r="AD285" i="6"/>
  <c r="AD281" i="6"/>
  <c r="AD422" i="6"/>
  <c r="AD420" i="6"/>
  <c r="AD392" i="6"/>
  <c r="AD368" i="6"/>
  <c r="AD352" i="6"/>
  <c r="AD336" i="6"/>
  <c r="AD320" i="6"/>
  <c r="AD304" i="6"/>
  <c r="AD275" i="6"/>
  <c r="AD271" i="6"/>
  <c r="AD267" i="6"/>
  <c r="AD263" i="6"/>
  <c r="AD259" i="6"/>
  <c r="AD255" i="6"/>
  <c r="AD251" i="6"/>
  <c r="AD247" i="6"/>
  <c r="AD243" i="6"/>
  <c r="AD239" i="6"/>
  <c r="AD235" i="6"/>
  <c r="AD231" i="6"/>
  <c r="AD227" i="6"/>
  <c r="AD223" i="6"/>
  <c r="AD219" i="6"/>
  <c r="AD215" i="6"/>
  <c r="AD211" i="6"/>
  <c r="AD284" i="6"/>
  <c r="AD280" i="6"/>
  <c r="AD364" i="6"/>
  <c r="AD348" i="6"/>
  <c r="AD332" i="6"/>
  <c r="AD316" i="6"/>
  <c r="AD274" i="6"/>
  <c r="AD270" i="6"/>
  <c r="AD266" i="6"/>
  <c r="AD262" i="6"/>
  <c r="AD258" i="6"/>
  <c r="AD254" i="6"/>
  <c r="AD250" i="6"/>
  <c r="AD246" i="6"/>
  <c r="AD242" i="6"/>
  <c r="AD238" i="6"/>
  <c r="AD234" i="6"/>
  <c r="AD230" i="6"/>
  <c r="AD226" i="6"/>
  <c r="AD222" i="6"/>
  <c r="AD218" i="6"/>
  <c r="AD416" i="6"/>
  <c r="AD300" i="6"/>
  <c r="AD376" i="6"/>
  <c r="AD360" i="6"/>
  <c r="AD344" i="6"/>
  <c r="AD328" i="6"/>
  <c r="AD312" i="6"/>
  <c r="AD277" i="6"/>
  <c r="AD273" i="6"/>
  <c r="AD269" i="6"/>
  <c r="AD265" i="6"/>
  <c r="AD261" i="6"/>
  <c r="AD257" i="6"/>
  <c r="AD253" i="6"/>
  <c r="AD249" i="6"/>
  <c r="AD245" i="6"/>
  <c r="AD241" i="6"/>
  <c r="AD237" i="6"/>
  <c r="AD233" i="6"/>
  <c r="AD229" i="6"/>
  <c r="AD225" i="6"/>
  <c r="AD296" i="6"/>
  <c r="AD282" i="6"/>
  <c r="AD278" i="6"/>
  <c r="AD418" i="6"/>
  <c r="AD372" i="6"/>
  <c r="AD356" i="6"/>
  <c r="AD340" i="6"/>
  <c r="AD324" i="6"/>
  <c r="AD308" i="6"/>
  <c r="AD292" i="6"/>
  <c r="AD291" i="6"/>
  <c r="AD290" i="6"/>
  <c r="AD288" i="6"/>
  <c r="AD287" i="6"/>
  <c r="AD286" i="6"/>
  <c r="AD276" i="6"/>
  <c r="AD272" i="6"/>
  <c r="AD268" i="6"/>
  <c r="AD264" i="6"/>
  <c r="AD260" i="6"/>
  <c r="AD256" i="6"/>
  <c r="AD252" i="6"/>
  <c r="AD248" i="6"/>
  <c r="AD244" i="6"/>
  <c r="AD240" i="6"/>
  <c r="AD236" i="6"/>
  <c r="AD232" i="6"/>
  <c r="AD228" i="6"/>
  <c r="AD224" i="6"/>
  <c r="AD220" i="6"/>
  <c r="AD216" i="6"/>
  <c r="AD212" i="6"/>
  <c r="AD208" i="6"/>
  <c r="AD204" i="6"/>
  <c r="AD200" i="6"/>
  <c r="AD196" i="6"/>
  <c r="AD192" i="6"/>
  <c r="AD221" i="6"/>
  <c r="AD217" i="6"/>
  <c r="AD214" i="6"/>
  <c r="AD210" i="6"/>
  <c r="AD187" i="6"/>
  <c r="AD183" i="6"/>
  <c r="AD179" i="6"/>
  <c r="AD175" i="6"/>
  <c r="AD171" i="6"/>
  <c r="AD167" i="6"/>
  <c r="AD163" i="6"/>
  <c r="AD159" i="6"/>
  <c r="AD155" i="6"/>
  <c r="AD151" i="6"/>
  <c r="AD147" i="6"/>
  <c r="AD143" i="6"/>
  <c r="AD139" i="6"/>
  <c r="AD135" i="6"/>
  <c r="AD131" i="6"/>
  <c r="AD127" i="6"/>
  <c r="AD123" i="6"/>
  <c r="AD119" i="6"/>
  <c r="AD115" i="6"/>
  <c r="AD111" i="6"/>
  <c r="AD299" i="6"/>
  <c r="AD207" i="6"/>
  <c r="AD206" i="6"/>
  <c r="AD205" i="6"/>
  <c r="AD202" i="6"/>
  <c r="AD198" i="6"/>
  <c r="AD194" i="6"/>
  <c r="AD295" i="6"/>
  <c r="AD283" i="6"/>
  <c r="AD213" i="6"/>
  <c r="AD209" i="6"/>
  <c r="AD186" i="6"/>
  <c r="AD182" i="6"/>
  <c r="AD178" i="6"/>
  <c r="AD174" i="6"/>
  <c r="AD170" i="6"/>
  <c r="AD166" i="6"/>
  <c r="AD162" i="6"/>
  <c r="AD158" i="6"/>
  <c r="AD154" i="6"/>
  <c r="AD150" i="6"/>
  <c r="AD146" i="6"/>
  <c r="AD142" i="6"/>
  <c r="AD138" i="6"/>
  <c r="AD134" i="6"/>
  <c r="AD130" i="6"/>
  <c r="AD126" i="6"/>
  <c r="AD122" i="6"/>
  <c r="AD118" i="6"/>
  <c r="AD114" i="6"/>
  <c r="AD110" i="6"/>
  <c r="AD203" i="6"/>
  <c r="AD199" i="6"/>
  <c r="AD195" i="6"/>
  <c r="AD191" i="6"/>
  <c r="AD190" i="6"/>
  <c r="AD189" i="6"/>
  <c r="AD185" i="6"/>
  <c r="AD181" i="6"/>
  <c r="AD177" i="6"/>
  <c r="AD173" i="6"/>
  <c r="AD169" i="6"/>
  <c r="AD165" i="6"/>
  <c r="AD161" i="6"/>
  <c r="AD157" i="6"/>
  <c r="AD153" i="6"/>
  <c r="AD149" i="6"/>
  <c r="AD145" i="6"/>
  <c r="AD141" i="6"/>
  <c r="AD137" i="6"/>
  <c r="AD133" i="6"/>
  <c r="AD129" i="6"/>
  <c r="AD125" i="6"/>
  <c r="AD121" i="6"/>
  <c r="AD279" i="6"/>
  <c r="AD188" i="6"/>
  <c r="AD184" i="6"/>
  <c r="AD180" i="6"/>
  <c r="AD176" i="6"/>
  <c r="AD172" i="6"/>
  <c r="AD168" i="6"/>
  <c r="AD164" i="6"/>
  <c r="AD160" i="6"/>
  <c r="AD156" i="6"/>
  <c r="AD152" i="6"/>
  <c r="AD148" i="6"/>
  <c r="AD144" i="6"/>
  <c r="AD140" i="6"/>
  <c r="AD136" i="6"/>
  <c r="AD132" i="6"/>
  <c r="AD128" i="6"/>
  <c r="AD124" i="6"/>
  <c r="AD120" i="6"/>
  <c r="AD116" i="6"/>
  <c r="AD112" i="6"/>
  <c r="AD108" i="6"/>
  <c r="AD104" i="6"/>
  <c r="AD100" i="6"/>
  <c r="AD96" i="6"/>
  <c r="AD92" i="6"/>
  <c r="AD88" i="6"/>
  <c r="AD197" i="6"/>
  <c r="AD117" i="6"/>
  <c r="AD113" i="6"/>
  <c r="AD109" i="6"/>
  <c r="AD84" i="6"/>
  <c r="AD80" i="6"/>
  <c r="AD76" i="6"/>
  <c r="AD72" i="6"/>
  <c r="AD68" i="6"/>
  <c r="AD193" i="6"/>
  <c r="AD105" i="6"/>
  <c r="AD101" i="6"/>
  <c r="AD97" i="6"/>
  <c r="AD93" i="6"/>
  <c r="AD89" i="6"/>
  <c r="AD85" i="6"/>
  <c r="AD83" i="6"/>
  <c r="AD79" i="6"/>
  <c r="AD75" i="6"/>
  <c r="AD71" i="6"/>
  <c r="AD67" i="6"/>
  <c r="AD63" i="6"/>
  <c r="AD59" i="6"/>
  <c r="AD55" i="6"/>
  <c r="AD51" i="6"/>
  <c r="AD47" i="6"/>
  <c r="AD43" i="6"/>
  <c r="AD39" i="6"/>
  <c r="AD35" i="6"/>
  <c r="AD31" i="6"/>
  <c r="AD107" i="6"/>
  <c r="AD103" i="6"/>
  <c r="AD99" i="6"/>
  <c r="AD95" i="6"/>
  <c r="AD91" i="6"/>
  <c r="AD87" i="6"/>
  <c r="AD81" i="6"/>
  <c r="AD77" i="6"/>
  <c r="AD73" i="6"/>
  <c r="AD69" i="6"/>
  <c r="AD65" i="6"/>
  <c r="AD78" i="6"/>
  <c r="AD61" i="6"/>
  <c r="AE6" i="6"/>
  <c r="AD26" i="6"/>
  <c r="AD22" i="6"/>
  <c r="AD18" i="6"/>
  <c r="AD14" i="6"/>
  <c r="AD10" i="6"/>
  <c r="AD98" i="6"/>
  <c r="AD90" i="6"/>
  <c r="AD27" i="6"/>
  <c r="AD201" i="6"/>
  <c r="AD102" i="6"/>
  <c r="AD74" i="6"/>
  <c r="AD60" i="6"/>
  <c r="AD44" i="6"/>
  <c r="AD40" i="6"/>
  <c r="AD36" i="6"/>
  <c r="AD32" i="6"/>
  <c r="AD15" i="6"/>
  <c r="AD94" i="6"/>
  <c r="AD70" i="6"/>
  <c r="AD57" i="6"/>
  <c r="AD56" i="6"/>
  <c r="AD54" i="6"/>
  <c r="AD53" i="6"/>
  <c r="AD52" i="6"/>
  <c r="AD50" i="6"/>
  <c r="AD49" i="6"/>
  <c r="AD48" i="6"/>
  <c r="AD25" i="6"/>
  <c r="AD21" i="6"/>
  <c r="AD17" i="6"/>
  <c r="AD13" i="6"/>
  <c r="AD9" i="6"/>
  <c r="AD86" i="6"/>
  <c r="AD66" i="6"/>
  <c r="AD64" i="6"/>
  <c r="AD45" i="6"/>
  <c r="AD41" i="6"/>
  <c r="AD37" i="6"/>
  <c r="AD33" i="6"/>
  <c r="AD29" i="6"/>
  <c r="AD106" i="6"/>
  <c r="AD28" i="6"/>
  <c r="AD24" i="6"/>
  <c r="AD20" i="6"/>
  <c r="AD16" i="6"/>
  <c r="AD12" i="6"/>
  <c r="AD8" i="6"/>
  <c r="AD23" i="6"/>
  <c r="AD7" i="6"/>
  <c r="AD82" i="6"/>
  <c r="AD62" i="6"/>
  <c r="AD58" i="6"/>
  <c r="AD46" i="6"/>
  <c r="AD42" i="6"/>
  <c r="AD38" i="6"/>
  <c r="AD34" i="6"/>
  <c r="AD30" i="6"/>
  <c r="AD19" i="6"/>
  <c r="AD11" i="6"/>
  <c r="AJ30" i="4"/>
  <c r="AJ26" i="4"/>
  <c r="AJ21" i="4"/>
  <c r="AJ27" i="4"/>
  <c r="AJ22" i="4"/>
  <c r="AJ23" i="4"/>
  <c r="AJ29" i="4"/>
  <c r="AJ17" i="4"/>
  <c r="AJ13" i="4"/>
  <c r="AJ9" i="4"/>
  <c r="AJ28" i="4"/>
  <c r="AJ15" i="4"/>
  <c r="AJ11" i="4"/>
  <c r="AJ25" i="4"/>
  <c r="AJ12" i="4"/>
  <c r="AJ7" i="4"/>
  <c r="AJ19" i="4"/>
  <c r="AJ18" i="4"/>
  <c r="AJ14" i="4"/>
  <c r="AJ8" i="4"/>
  <c r="AJ10" i="4"/>
  <c r="AJ16" i="4"/>
  <c r="AJ20" i="4"/>
  <c r="AK6" i="4"/>
  <c r="AI53" i="3"/>
  <c r="AJ51" i="3"/>
  <c r="AJ46" i="3"/>
  <c r="AJ42" i="3"/>
  <c r="AJ52" i="3"/>
  <c r="AJ47" i="3"/>
  <c r="AJ43" i="3"/>
  <c r="AJ44" i="3"/>
  <c r="AJ40" i="3"/>
  <c r="AJ36" i="3"/>
  <c r="AJ31" i="3"/>
  <c r="AJ38" i="3"/>
  <c r="AJ32" i="3"/>
  <c r="AJ45" i="3"/>
  <c r="AJ41" i="3"/>
  <c r="AJ35" i="3"/>
  <c r="AJ34" i="3"/>
  <c r="AJ30" i="3"/>
  <c r="AJ29" i="3"/>
  <c r="AJ25" i="3"/>
  <c r="AJ26" i="3"/>
  <c r="AJ18" i="3"/>
  <c r="AJ15" i="3"/>
  <c r="AJ19" i="3"/>
  <c r="AJ50" i="3"/>
  <c r="AJ27" i="3"/>
  <c r="AJ24" i="3"/>
  <c r="AJ16" i="3"/>
  <c r="AJ11" i="3"/>
  <c r="AJ7" i="3"/>
  <c r="AJ21" i="3"/>
  <c r="AJ28" i="3"/>
  <c r="AJ12" i="3"/>
  <c r="AJ8" i="3"/>
  <c r="AJ17" i="3"/>
  <c r="AJ13" i="3"/>
  <c r="AJ9" i="3"/>
  <c r="AK6" i="3"/>
  <c r="AJ10" i="3"/>
  <c r="AJ23" i="3"/>
  <c r="AJ14" i="3"/>
  <c r="AJ217" i="2"/>
  <c r="AK214" i="2"/>
  <c r="AK210" i="2"/>
  <c r="AK205" i="2"/>
  <c r="AK215" i="2"/>
  <c r="AK211" i="2"/>
  <c r="AK206" i="2"/>
  <c r="AK207" i="2"/>
  <c r="AK202" i="2"/>
  <c r="AK198" i="2"/>
  <c r="AK194" i="2"/>
  <c r="AK190" i="2"/>
  <c r="AK186" i="2"/>
  <c r="AK182" i="2"/>
  <c r="AK212" i="2"/>
  <c r="AK209" i="2"/>
  <c r="AK199" i="2"/>
  <c r="AK195" i="2"/>
  <c r="AK191" i="2"/>
  <c r="AK213" i="2"/>
  <c r="AK200" i="2"/>
  <c r="AK197" i="2"/>
  <c r="AK181" i="2"/>
  <c r="AK177" i="2"/>
  <c r="AK173" i="2"/>
  <c r="AK189" i="2"/>
  <c r="AK183" i="2"/>
  <c r="AK192" i="2"/>
  <c r="AK187" i="2"/>
  <c r="AK178" i="2"/>
  <c r="AK174" i="2"/>
  <c r="AK170" i="2"/>
  <c r="AK216" i="2"/>
  <c r="AK203" i="2"/>
  <c r="AK201" i="2"/>
  <c r="AK185" i="2"/>
  <c r="AK188" i="2"/>
  <c r="AK180" i="2"/>
  <c r="AK176" i="2"/>
  <c r="AK172" i="2"/>
  <c r="AK179" i="2"/>
  <c r="AK166" i="2"/>
  <c r="AK162" i="2"/>
  <c r="AK184" i="2"/>
  <c r="AK171" i="2"/>
  <c r="AK193" i="2"/>
  <c r="AK167" i="2"/>
  <c r="AK175" i="2"/>
  <c r="AK168" i="2"/>
  <c r="AK164" i="2"/>
  <c r="AK157" i="2"/>
  <c r="AK165" i="2"/>
  <c r="AK159" i="2"/>
  <c r="AK153" i="2"/>
  <c r="AK149" i="2"/>
  <c r="AK163" i="2"/>
  <c r="AK147" i="2"/>
  <c r="AK154" i="2"/>
  <c r="AK150" i="2"/>
  <c r="AK146" i="2"/>
  <c r="AK139" i="2"/>
  <c r="AK135" i="2"/>
  <c r="AK131" i="2"/>
  <c r="AK127" i="2"/>
  <c r="AK156" i="2"/>
  <c r="AK152" i="2"/>
  <c r="AK148" i="2"/>
  <c r="AK145" i="2"/>
  <c r="AK144" i="2"/>
  <c r="AK140" i="2"/>
  <c r="AK136" i="2"/>
  <c r="AK132" i="2"/>
  <c r="AK158" i="2"/>
  <c r="AK196" i="2"/>
  <c r="AK124" i="2"/>
  <c r="AK141" i="2"/>
  <c r="AK128" i="2"/>
  <c r="AK155" i="2"/>
  <c r="AK143" i="2"/>
  <c r="AK169" i="2"/>
  <c r="AK142" i="2"/>
  <c r="AK137" i="2"/>
  <c r="AK133" i="2"/>
  <c r="AK119" i="2"/>
  <c r="AK115" i="2"/>
  <c r="AK110" i="2"/>
  <c r="AK125" i="2"/>
  <c r="AK120" i="2"/>
  <c r="AK111" i="2"/>
  <c r="AK151" i="2"/>
  <c r="AK123" i="2"/>
  <c r="AK104" i="2"/>
  <c r="AK99" i="2"/>
  <c r="AK126" i="2"/>
  <c r="AK122" i="2"/>
  <c r="AK105" i="2"/>
  <c r="AK100" i="2"/>
  <c r="AK121" i="2"/>
  <c r="AK109" i="2"/>
  <c r="AK138" i="2"/>
  <c r="AK118" i="2"/>
  <c r="AK107" i="2"/>
  <c r="AK102" i="2"/>
  <c r="AK97" i="2"/>
  <c r="AK93" i="2"/>
  <c r="AK88" i="2"/>
  <c r="AK84" i="2"/>
  <c r="AK134" i="2"/>
  <c r="AK117" i="2"/>
  <c r="AK114" i="2"/>
  <c r="AK112" i="2"/>
  <c r="AK103" i="2"/>
  <c r="AK80" i="2"/>
  <c r="AK79" i="2"/>
  <c r="AK94" i="2"/>
  <c r="AK89" i="2"/>
  <c r="AK85" i="2"/>
  <c r="AK71" i="2"/>
  <c r="AK66" i="2"/>
  <c r="AK78" i="2"/>
  <c r="AK77" i="2"/>
  <c r="AK44" i="2"/>
  <c r="AK40" i="2"/>
  <c r="AK129" i="2"/>
  <c r="AK91" i="2"/>
  <c r="AK87" i="2"/>
  <c r="AK83" i="2"/>
  <c r="AK68" i="2"/>
  <c r="AK63" i="2"/>
  <c r="AK59" i="2"/>
  <c r="AK55" i="2"/>
  <c r="AK51" i="2"/>
  <c r="AK108" i="2"/>
  <c r="AK98" i="2"/>
  <c r="AK95" i="2"/>
  <c r="AK82" i="2"/>
  <c r="AK76" i="2"/>
  <c r="AK75" i="2"/>
  <c r="AK113" i="2"/>
  <c r="AK81" i="2"/>
  <c r="AK74" i="2"/>
  <c r="AK46" i="2"/>
  <c r="AK42" i="2"/>
  <c r="AK69" i="2"/>
  <c r="AK58" i="2"/>
  <c r="AK45" i="2"/>
  <c r="AK86" i="2"/>
  <c r="AK62" i="2"/>
  <c r="AK53" i="2"/>
  <c r="AK48" i="2"/>
  <c r="AK47" i="2"/>
  <c r="AK43" i="2"/>
  <c r="AK37" i="2"/>
  <c r="AK33" i="2"/>
  <c r="AK29" i="2"/>
  <c r="AK25" i="2"/>
  <c r="AK21" i="2"/>
  <c r="AK17" i="2"/>
  <c r="AK13" i="2"/>
  <c r="AK70" i="2"/>
  <c r="AK57" i="2"/>
  <c r="AK41" i="2"/>
  <c r="AK116" i="2"/>
  <c r="AK64" i="2"/>
  <c r="AK61" i="2"/>
  <c r="AK39" i="2"/>
  <c r="AK38" i="2"/>
  <c r="AK34" i="2"/>
  <c r="AK30" i="2"/>
  <c r="AK26" i="2"/>
  <c r="AK22" i="2"/>
  <c r="AK18" i="2"/>
  <c r="AK73" i="2"/>
  <c r="AK130" i="2"/>
  <c r="AK65" i="2"/>
  <c r="AK52" i="2"/>
  <c r="AK24" i="2"/>
  <c r="AK10" i="2"/>
  <c r="AK54" i="2"/>
  <c r="AK28" i="2"/>
  <c r="AK19" i="2"/>
  <c r="AK15" i="2"/>
  <c r="AK12" i="2"/>
  <c r="AK8" i="2"/>
  <c r="AK27" i="2"/>
  <c r="AK9" i="2"/>
  <c r="AK35" i="2"/>
  <c r="AK16" i="2"/>
  <c r="AK56" i="2"/>
  <c r="AK32" i="2"/>
  <c r="AK23" i="2"/>
  <c r="AK11" i="2"/>
  <c r="AK90" i="2"/>
  <c r="AK36" i="2"/>
  <c r="AK50" i="2"/>
  <c r="AK49" i="2"/>
  <c r="AK31" i="2"/>
  <c r="AK14" i="2"/>
  <c r="AL6" i="2"/>
  <c r="AL208" i="2" s="1"/>
  <c r="AK60" i="2"/>
  <c r="AK7" i="2"/>
  <c r="AK20" i="2"/>
  <c r="AI36" i="1"/>
  <c r="AJ34" i="1"/>
  <c r="AJ30" i="1"/>
  <c r="AJ26" i="1"/>
  <c r="AJ35" i="1"/>
  <c r="AJ31" i="1"/>
  <c r="AJ27" i="1"/>
  <c r="AJ32" i="1"/>
  <c r="AJ28" i="1"/>
  <c r="AJ33" i="1"/>
  <c r="AJ29" i="1"/>
  <c r="AJ25" i="1"/>
  <c r="AJ21" i="1"/>
  <c r="AJ17" i="1"/>
  <c r="AJ14" i="1"/>
  <c r="AJ23" i="1"/>
  <c r="AJ22" i="1"/>
  <c r="AJ11" i="1"/>
  <c r="AJ12" i="1"/>
  <c r="AJ15" i="1"/>
  <c r="AJ13" i="1"/>
  <c r="AJ8" i="1"/>
  <c r="AJ18" i="1"/>
  <c r="AJ9" i="1"/>
  <c r="AJ19" i="1"/>
  <c r="AK6" i="1"/>
  <c r="AJ24" i="1"/>
  <c r="AJ20" i="1"/>
  <c r="AJ10" i="1"/>
  <c r="AJ16" i="1"/>
  <c r="AJ7" i="1"/>
  <c r="AL204" i="2" l="1"/>
  <c r="AL160" i="2"/>
  <c r="AL96" i="2"/>
  <c r="AL106" i="2"/>
  <c r="AL161" i="2"/>
  <c r="AK37" i="3"/>
  <c r="AK20" i="3"/>
  <c r="AD900" i="6"/>
  <c r="AJ53" i="3"/>
  <c r="AK217" i="2"/>
  <c r="AE896" i="6"/>
  <c r="AE892" i="6"/>
  <c r="AE888" i="6"/>
  <c r="AE895" i="6"/>
  <c r="AE891" i="6"/>
  <c r="AE887" i="6"/>
  <c r="AE894" i="6"/>
  <c r="AE890" i="6"/>
  <c r="AE886" i="6"/>
  <c r="AE899" i="6"/>
  <c r="AE893" i="6"/>
  <c r="AE889" i="6"/>
  <c r="AE885" i="6"/>
  <c r="AE882" i="6"/>
  <c r="AE878" i="6"/>
  <c r="AE874" i="6"/>
  <c r="AE881" i="6"/>
  <c r="AE877" i="6"/>
  <c r="AE873" i="6"/>
  <c r="AE884" i="6"/>
  <c r="AE883" i="6"/>
  <c r="AE880" i="6"/>
  <c r="AE879" i="6"/>
  <c r="AE876" i="6"/>
  <c r="AE875" i="6"/>
  <c r="AE871" i="6"/>
  <c r="AE865" i="6"/>
  <c r="AE870" i="6"/>
  <c r="AE866" i="6"/>
  <c r="AE872" i="6"/>
  <c r="AE860" i="6"/>
  <c r="AE862" i="6"/>
  <c r="AE859" i="6"/>
  <c r="AE855" i="6"/>
  <c r="AE863" i="6"/>
  <c r="AE861" i="6"/>
  <c r="AE851" i="6"/>
  <c r="AE864" i="6"/>
  <c r="AE856" i="6"/>
  <c r="AE867" i="6"/>
  <c r="AE854" i="6"/>
  <c r="AE850" i="6"/>
  <c r="AE846" i="6"/>
  <c r="AE842" i="6"/>
  <c r="AE838" i="6"/>
  <c r="AE869" i="6"/>
  <c r="AE857" i="6"/>
  <c r="AE853" i="6"/>
  <c r="AE849" i="6"/>
  <c r="AE845" i="6"/>
  <c r="AE841" i="6"/>
  <c r="AE837" i="6"/>
  <c r="AE868" i="6"/>
  <c r="AE848" i="6"/>
  <c r="AE844" i="6"/>
  <c r="AE840" i="6"/>
  <c r="AE834" i="6"/>
  <c r="AE830" i="6"/>
  <c r="AE826" i="6"/>
  <c r="AE822" i="6"/>
  <c r="AE858" i="6"/>
  <c r="AE852" i="6"/>
  <c r="AE847" i="6"/>
  <c r="AE843" i="6"/>
  <c r="AE839" i="6"/>
  <c r="AE836" i="6"/>
  <c r="AE835" i="6"/>
  <c r="AE833" i="6"/>
  <c r="AE832" i="6"/>
  <c r="AE831" i="6"/>
  <c r="AE829" i="6"/>
  <c r="AE828" i="6"/>
  <c r="AE816" i="6"/>
  <c r="AE812" i="6"/>
  <c r="AE823" i="6"/>
  <c r="AE819" i="6"/>
  <c r="AE815" i="6"/>
  <c r="AE811" i="6"/>
  <c r="AE807" i="6"/>
  <c r="AE817" i="6"/>
  <c r="AE813" i="6"/>
  <c r="AE824" i="6"/>
  <c r="AE820" i="6"/>
  <c r="AE821" i="6"/>
  <c r="AE809" i="6"/>
  <c r="AE827" i="6"/>
  <c r="AE825" i="6"/>
  <c r="AE805" i="6"/>
  <c r="AE801" i="6"/>
  <c r="AE797" i="6"/>
  <c r="AE793" i="6"/>
  <c r="AE814" i="6"/>
  <c r="AE791" i="6"/>
  <c r="AE788" i="6"/>
  <c r="AE784" i="6"/>
  <c r="AE780" i="6"/>
  <c r="AE776" i="6"/>
  <c r="AE818" i="6"/>
  <c r="AE806" i="6"/>
  <c r="AE804" i="6"/>
  <c r="AE803" i="6"/>
  <c r="AE802" i="6"/>
  <c r="AE800" i="6"/>
  <c r="AE799" i="6"/>
  <c r="AE786" i="6"/>
  <c r="AE782" i="6"/>
  <c r="AE798" i="6"/>
  <c r="AE796" i="6"/>
  <c r="AE795" i="6"/>
  <c r="AE810" i="6"/>
  <c r="AE808" i="6"/>
  <c r="AE794" i="6"/>
  <c r="AE792" i="6"/>
  <c r="AE790" i="6"/>
  <c r="AE789" i="6"/>
  <c r="AE785" i="6"/>
  <c r="AE781" i="6"/>
  <c r="AE777" i="6"/>
  <c r="AE787" i="6"/>
  <c r="AE783" i="6"/>
  <c r="AE779" i="6"/>
  <c r="AE772" i="6"/>
  <c r="AE768" i="6"/>
  <c r="AE764" i="6"/>
  <c r="AE760" i="6"/>
  <c r="AE756" i="6"/>
  <c r="AE775" i="6"/>
  <c r="AE771" i="6"/>
  <c r="AE767" i="6"/>
  <c r="AE763" i="6"/>
  <c r="AE759" i="6"/>
  <c r="AE778" i="6"/>
  <c r="AE774" i="6"/>
  <c r="AE770" i="6"/>
  <c r="AE773" i="6"/>
  <c r="AE769" i="6"/>
  <c r="AE765" i="6"/>
  <c r="AE761" i="6"/>
  <c r="AE757" i="6"/>
  <c r="AE758" i="6"/>
  <c r="AE755" i="6"/>
  <c r="AE751" i="6"/>
  <c r="AE747" i="6"/>
  <c r="AE743" i="6"/>
  <c r="AE739" i="6"/>
  <c r="AE754" i="6"/>
  <c r="AE750" i="6"/>
  <c r="AE746" i="6"/>
  <c r="AE742" i="6"/>
  <c r="AE738" i="6"/>
  <c r="AE734" i="6"/>
  <c r="AE730" i="6"/>
  <c r="AE732" i="6"/>
  <c r="AE766" i="6"/>
  <c r="AE752" i="6"/>
  <c r="AE745" i="6"/>
  <c r="AE741" i="6"/>
  <c r="AE737" i="6"/>
  <c r="AE735" i="6"/>
  <c r="AE733" i="6"/>
  <c r="AE731" i="6"/>
  <c r="AE729" i="6"/>
  <c r="AE723" i="6"/>
  <c r="AE719" i="6"/>
  <c r="AE715" i="6"/>
  <c r="AE711" i="6"/>
  <c r="AE707" i="6"/>
  <c r="AE748" i="6"/>
  <c r="AE736" i="6"/>
  <c r="AE753" i="6"/>
  <c r="AE726" i="6"/>
  <c r="AE722" i="6"/>
  <c r="AE718" i="6"/>
  <c r="AE714" i="6"/>
  <c r="AE710" i="6"/>
  <c r="AE706" i="6"/>
  <c r="AE702" i="6"/>
  <c r="AE698" i="6"/>
  <c r="AE762" i="6"/>
  <c r="AE749" i="6"/>
  <c r="AE744" i="6"/>
  <c r="AE740" i="6"/>
  <c r="AE727" i="6"/>
  <c r="AE725" i="6"/>
  <c r="AE721" i="6"/>
  <c r="AE717" i="6"/>
  <c r="AE713" i="6"/>
  <c r="AE709" i="6"/>
  <c r="AE705" i="6"/>
  <c r="AE701" i="6"/>
  <c r="AE697" i="6"/>
  <c r="AE693" i="6"/>
  <c r="AE716" i="6"/>
  <c r="AE712" i="6"/>
  <c r="AE695" i="6"/>
  <c r="AE691" i="6"/>
  <c r="AE690" i="6"/>
  <c r="AE686" i="6"/>
  <c r="AE682" i="6"/>
  <c r="AE678" i="6"/>
  <c r="AE674" i="6"/>
  <c r="AE670" i="6"/>
  <c r="AE666" i="6"/>
  <c r="AE662" i="6"/>
  <c r="AE658" i="6"/>
  <c r="AE708" i="6"/>
  <c r="AE728" i="6"/>
  <c r="AE699" i="6"/>
  <c r="AE689" i="6"/>
  <c r="AE685" i="6"/>
  <c r="AE681" i="6"/>
  <c r="AE677" i="6"/>
  <c r="AE673" i="6"/>
  <c r="AE669" i="6"/>
  <c r="AE665" i="6"/>
  <c r="AE704" i="6"/>
  <c r="AE703" i="6"/>
  <c r="AE700" i="6"/>
  <c r="AE696" i="6"/>
  <c r="AE694" i="6"/>
  <c r="AE692" i="6"/>
  <c r="AE688" i="6"/>
  <c r="AE684" i="6"/>
  <c r="AE680" i="6"/>
  <c r="AE676" i="6"/>
  <c r="AE672" i="6"/>
  <c r="AE668" i="6"/>
  <c r="AE664" i="6"/>
  <c r="AE660" i="6"/>
  <c r="AE656" i="6"/>
  <c r="AE724" i="6"/>
  <c r="AE687" i="6"/>
  <c r="AE675" i="6"/>
  <c r="AE661" i="6"/>
  <c r="AE657" i="6"/>
  <c r="AE654" i="6"/>
  <c r="AE650" i="6"/>
  <c r="AE646" i="6"/>
  <c r="AE642" i="6"/>
  <c r="AE638" i="6"/>
  <c r="AE634" i="6"/>
  <c r="AE630" i="6"/>
  <c r="AE626" i="6"/>
  <c r="AE720" i="6"/>
  <c r="AE679" i="6"/>
  <c r="AE653" i="6"/>
  <c r="AE649" i="6"/>
  <c r="AE645" i="6"/>
  <c r="AE641" i="6"/>
  <c r="AE637" i="6"/>
  <c r="AE633" i="6"/>
  <c r="AE629" i="6"/>
  <c r="AE625" i="6"/>
  <c r="AE621" i="6"/>
  <c r="AE667" i="6"/>
  <c r="AE683" i="6"/>
  <c r="AE663" i="6"/>
  <c r="AE659" i="6"/>
  <c r="AE652" i="6"/>
  <c r="AE648" i="6"/>
  <c r="AE644" i="6"/>
  <c r="AE640" i="6"/>
  <c r="AE636" i="6"/>
  <c r="AE632" i="6"/>
  <c r="AE628" i="6"/>
  <c r="AE624" i="6"/>
  <c r="AE655" i="6"/>
  <c r="AE623" i="6"/>
  <c r="AE618" i="6"/>
  <c r="AE614" i="6"/>
  <c r="AE610" i="6"/>
  <c r="AE606" i="6"/>
  <c r="AE671" i="6"/>
  <c r="AE622" i="6"/>
  <c r="AE617" i="6"/>
  <c r="AE613" i="6"/>
  <c r="AE609" i="6"/>
  <c r="AE605" i="6"/>
  <c r="AE601" i="6"/>
  <c r="AE597" i="6"/>
  <c r="AE593" i="6"/>
  <c r="AE589" i="6"/>
  <c r="AE627" i="6"/>
  <c r="AE620" i="6"/>
  <c r="AE616" i="6"/>
  <c r="AE612" i="6"/>
  <c r="AE608" i="6"/>
  <c r="AE604" i="6"/>
  <c r="AE600" i="6"/>
  <c r="AE619" i="6"/>
  <c r="AE615" i="6"/>
  <c r="AE611" i="6"/>
  <c r="AE607" i="6"/>
  <c r="AE603" i="6"/>
  <c r="AE599" i="6"/>
  <c r="AE595" i="6"/>
  <c r="AE591" i="6"/>
  <c r="AE587" i="6"/>
  <c r="AE583" i="6"/>
  <c r="AE651" i="6"/>
  <c r="AE643" i="6"/>
  <c r="AE635" i="6"/>
  <c r="AE588" i="6"/>
  <c r="AE584" i="6"/>
  <c r="AE582" i="6"/>
  <c r="AE581" i="6"/>
  <c r="AE577" i="6"/>
  <c r="AE602" i="6"/>
  <c r="AE598" i="6"/>
  <c r="AE596" i="6"/>
  <c r="AE594" i="6"/>
  <c r="AE592" i="6"/>
  <c r="AE580" i="6"/>
  <c r="AE576" i="6"/>
  <c r="AE572" i="6"/>
  <c r="AE568" i="6"/>
  <c r="AE564" i="6"/>
  <c r="AE560" i="6"/>
  <c r="AE647" i="6"/>
  <c r="AE639" i="6"/>
  <c r="AE631" i="6"/>
  <c r="AE590" i="6"/>
  <c r="AE586" i="6"/>
  <c r="AE585" i="6"/>
  <c r="AE579" i="6"/>
  <c r="AE575" i="6"/>
  <c r="AE571" i="6"/>
  <c r="AE567" i="6"/>
  <c r="AE563" i="6"/>
  <c r="AE574" i="6"/>
  <c r="AE570" i="6"/>
  <c r="AE566" i="6"/>
  <c r="AE562" i="6"/>
  <c r="AE553" i="6"/>
  <c r="AE549" i="6"/>
  <c r="AE544" i="6"/>
  <c r="AE540" i="6"/>
  <c r="AE536" i="6"/>
  <c r="AE532" i="6"/>
  <c r="AE528" i="6"/>
  <c r="AE524" i="6"/>
  <c r="AE520" i="6"/>
  <c r="AE516" i="6"/>
  <c r="AE512" i="6"/>
  <c r="AE508" i="6"/>
  <c r="AE556" i="6"/>
  <c r="AE555" i="6"/>
  <c r="AE554" i="6"/>
  <c r="AE550" i="6"/>
  <c r="AE559" i="6"/>
  <c r="AE547" i="6"/>
  <c r="AE543" i="6"/>
  <c r="AE539" i="6"/>
  <c r="AE535" i="6"/>
  <c r="AE531" i="6"/>
  <c r="AE527" i="6"/>
  <c r="AE523" i="6"/>
  <c r="AE519" i="6"/>
  <c r="AE515" i="6"/>
  <c r="AE578" i="6"/>
  <c r="AE558" i="6"/>
  <c r="AE548" i="6"/>
  <c r="AE573" i="6"/>
  <c r="AE569" i="6"/>
  <c r="AE565" i="6"/>
  <c r="AE551" i="6"/>
  <c r="AE546" i="6"/>
  <c r="AE542" i="6"/>
  <c r="AE538" i="6"/>
  <c r="AE534" i="6"/>
  <c r="AE530" i="6"/>
  <c r="AE526" i="6"/>
  <c r="AE522" i="6"/>
  <c r="AE518" i="6"/>
  <c r="AE514" i="6"/>
  <c r="AE510" i="6"/>
  <c r="AE506" i="6"/>
  <c r="AE552" i="6"/>
  <c r="AE561" i="6"/>
  <c r="AE533" i="6"/>
  <c r="AE511" i="6"/>
  <c r="AE529" i="6"/>
  <c r="AE513" i="6"/>
  <c r="AE507" i="6"/>
  <c r="AE503" i="6"/>
  <c r="AE499" i="6"/>
  <c r="AE495" i="6"/>
  <c r="AE491" i="6"/>
  <c r="AE487" i="6"/>
  <c r="AE483" i="6"/>
  <c r="AE479" i="6"/>
  <c r="AE475" i="6"/>
  <c r="AE525" i="6"/>
  <c r="AE517" i="6"/>
  <c r="AE521" i="6"/>
  <c r="AE502" i="6"/>
  <c r="AE498" i="6"/>
  <c r="AE494" i="6"/>
  <c r="AE490" i="6"/>
  <c r="AE486" i="6"/>
  <c r="AE482" i="6"/>
  <c r="AE478" i="6"/>
  <c r="AE474" i="6"/>
  <c r="AE470" i="6"/>
  <c r="AE466" i="6"/>
  <c r="AE462" i="6"/>
  <c r="AE458" i="6"/>
  <c r="AE454" i="6"/>
  <c r="AE450" i="6"/>
  <c r="AE557" i="6"/>
  <c r="AE509" i="6"/>
  <c r="AE545" i="6"/>
  <c r="AE505" i="6"/>
  <c r="AE501" i="6"/>
  <c r="AE497" i="6"/>
  <c r="AE493" i="6"/>
  <c r="AE489" i="6"/>
  <c r="AE485" i="6"/>
  <c r="AE481" i="6"/>
  <c r="AE477" i="6"/>
  <c r="AE473" i="6"/>
  <c r="AE469" i="6"/>
  <c r="AE465" i="6"/>
  <c r="AE541" i="6"/>
  <c r="AE496" i="6"/>
  <c r="AE480" i="6"/>
  <c r="AE471" i="6"/>
  <c r="AE449" i="6"/>
  <c r="AE445" i="6"/>
  <c r="AE441" i="6"/>
  <c r="AE437" i="6"/>
  <c r="AE433" i="6"/>
  <c r="AE429" i="6"/>
  <c r="AE425" i="6"/>
  <c r="AE421" i="6"/>
  <c r="AE417" i="6"/>
  <c r="AE472" i="6"/>
  <c r="AE492" i="6"/>
  <c r="AE476" i="6"/>
  <c r="AE463" i="6"/>
  <c r="AE459" i="6"/>
  <c r="AE455" i="6"/>
  <c r="AE451" i="6"/>
  <c r="AE448" i="6"/>
  <c r="AE444" i="6"/>
  <c r="AE440" i="6"/>
  <c r="AE436" i="6"/>
  <c r="AE432" i="6"/>
  <c r="AE428" i="6"/>
  <c r="AE424" i="6"/>
  <c r="AE420" i="6"/>
  <c r="AE416" i="6"/>
  <c r="AE412" i="6"/>
  <c r="AE537" i="6"/>
  <c r="AE504" i="6"/>
  <c r="AE488" i="6"/>
  <c r="AE464" i="6"/>
  <c r="AE460" i="6"/>
  <c r="AE456" i="6"/>
  <c r="AE452" i="6"/>
  <c r="AE447" i="6"/>
  <c r="AE443" i="6"/>
  <c r="AE439" i="6"/>
  <c r="AE435" i="6"/>
  <c r="AE431" i="6"/>
  <c r="AE427" i="6"/>
  <c r="AE423" i="6"/>
  <c r="AE419" i="6"/>
  <c r="AE500" i="6"/>
  <c r="AE484" i="6"/>
  <c r="AE468" i="6"/>
  <c r="AE467" i="6"/>
  <c r="AE446" i="6"/>
  <c r="AE442" i="6"/>
  <c r="AE438" i="6"/>
  <c r="AE434" i="6"/>
  <c r="AE430" i="6"/>
  <c r="AE426" i="6"/>
  <c r="AE422" i="6"/>
  <c r="AE418" i="6"/>
  <c r="AE414" i="6"/>
  <c r="AE410" i="6"/>
  <c r="AE406" i="6"/>
  <c r="AE402" i="6"/>
  <c r="AE398" i="6"/>
  <c r="AE411" i="6"/>
  <c r="AE407" i="6"/>
  <c r="AE403" i="6"/>
  <c r="AE399" i="6"/>
  <c r="AE394" i="6"/>
  <c r="AE390" i="6"/>
  <c r="AE386" i="6"/>
  <c r="AE382" i="6"/>
  <c r="AE378" i="6"/>
  <c r="AE461" i="6"/>
  <c r="AE453" i="6"/>
  <c r="AE413" i="6"/>
  <c r="AE408" i="6"/>
  <c r="AE404" i="6"/>
  <c r="AE400" i="6"/>
  <c r="AE396" i="6"/>
  <c r="AE393" i="6"/>
  <c r="AE389" i="6"/>
  <c r="AE392" i="6"/>
  <c r="AE388" i="6"/>
  <c r="AE384" i="6"/>
  <c r="AE380" i="6"/>
  <c r="AE457" i="6"/>
  <c r="AE375" i="6"/>
  <c r="AE371" i="6"/>
  <c r="AE367" i="6"/>
  <c r="AE363" i="6"/>
  <c r="AE359" i="6"/>
  <c r="AE355" i="6"/>
  <c r="AE351" i="6"/>
  <c r="AE347" i="6"/>
  <c r="AE343" i="6"/>
  <c r="AE339" i="6"/>
  <c r="AE335" i="6"/>
  <c r="AE331" i="6"/>
  <c r="AE327" i="6"/>
  <c r="AE323" i="6"/>
  <c r="AE319" i="6"/>
  <c r="AE315" i="6"/>
  <c r="AE311" i="6"/>
  <c r="AE307" i="6"/>
  <c r="AE303" i="6"/>
  <c r="AE405" i="6"/>
  <c r="AE395" i="6"/>
  <c r="AE374" i="6"/>
  <c r="AE370" i="6"/>
  <c r="AE366" i="6"/>
  <c r="AE362" i="6"/>
  <c r="AE358" i="6"/>
  <c r="AE354" i="6"/>
  <c r="AE350" i="6"/>
  <c r="AE346" i="6"/>
  <c r="AE342" i="6"/>
  <c r="AE338" i="6"/>
  <c r="AE334" i="6"/>
  <c r="AE330" i="6"/>
  <c r="AE326" i="6"/>
  <c r="AE322" i="6"/>
  <c r="AE318" i="6"/>
  <c r="AE314" i="6"/>
  <c r="AE310" i="6"/>
  <c r="AE306" i="6"/>
  <c r="AE302" i="6"/>
  <c r="AE298" i="6"/>
  <c r="AE294" i="6"/>
  <c r="AE290" i="6"/>
  <c r="AE286" i="6"/>
  <c r="AE415" i="6"/>
  <c r="AE401" i="6"/>
  <c r="AE387" i="6"/>
  <c r="AE385" i="6"/>
  <c r="AE383" i="6"/>
  <c r="AE381" i="6"/>
  <c r="AE379" i="6"/>
  <c r="AE373" i="6"/>
  <c r="AE369" i="6"/>
  <c r="AE365" i="6"/>
  <c r="AE361" i="6"/>
  <c r="AE357" i="6"/>
  <c r="AE353" i="6"/>
  <c r="AE349" i="6"/>
  <c r="AE345" i="6"/>
  <c r="AE341" i="6"/>
  <c r="AE337" i="6"/>
  <c r="AE333" i="6"/>
  <c r="AE329" i="6"/>
  <c r="AE325" i="6"/>
  <c r="AE321" i="6"/>
  <c r="AE317" i="6"/>
  <c r="AE313" i="6"/>
  <c r="AE309" i="6"/>
  <c r="AE305" i="6"/>
  <c r="AE301" i="6"/>
  <c r="AE297" i="6"/>
  <c r="AE376" i="6"/>
  <c r="AE372" i="6"/>
  <c r="AE368" i="6"/>
  <c r="AE364" i="6"/>
  <c r="AE360" i="6"/>
  <c r="AE356" i="6"/>
  <c r="AE352" i="6"/>
  <c r="AE348" i="6"/>
  <c r="AE344" i="6"/>
  <c r="AE340" i="6"/>
  <c r="AE336" i="6"/>
  <c r="AE332" i="6"/>
  <c r="AE328" i="6"/>
  <c r="AE324" i="6"/>
  <c r="AE320" i="6"/>
  <c r="AE316" i="6"/>
  <c r="AE312" i="6"/>
  <c r="AE308" i="6"/>
  <c r="AE304" i="6"/>
  <c r="AE300" i="6"/>
  <c r="AE296" i="6"/>
  <c r="AE292" i="6"/>
  <c r="AE288" i="6"/>
  <c r="AE284" i="6"/>
  <c r="AE280" i="6"/>
  <c r="AE274" i="6"/>
  <c r="AE270" i="6"/>
  <c r="AE266" i="6"/>
  <c r="AE262" i="6"/>
  <c r="AE258" i="6"/>
  <c r="AE254" i="6"/>
  <c r="AE250" i="6"/>
  <c r="AE246" i="6"/>
  <c r="AE242" i="6"/>
  <c r="AE285" i="6"/>
  <c r="AE281" i="6"/>
  <c r="AE277" i="6"/>
  <c r="AE273" i="6"/>
  <c r="AE269" i="6"/>
  <c r="AE265" i="6"/>
  <c r="AE261" i="6"/>
  <c r="AE257" i="6"/>
  <c r="AE253" i="6"/>
  <c r="AE249" i="6"/>
  <c r="AE245" i="6"/>
  <c r="AE241" i="6"/>
  <c r="AE237" i="6"/>
  <c r="AE233" i="6"/>
  <c r="AE229" i="6"/>
  <c r="AE225" i="6"/>
  <c r="AE221" i="6"/>
  <c r="AE217" i="6"/>
  <c r="AE213" i="6"/>
  <c r="AE209" i="6"/>
  <c r="AE205" i="6"/>
  <c r="AE201" i="6"/>
  <c r="AE197" i="6"/>
  <c r="AE193" i="6"/>
  <c r="AE282" i="6"/>
  <c r="AE278" i="6"/>
  <c r="AE377" i="6"/>
  <c r="AE291" i="6"/>
  <c r="AE287" i="6"/>
  <c r="AE276" i="6"/>
  <c r="AE272" i="6"/>
  <c r="AE268" i="6"/>
  <c r="AE264" i="6"/>
  <c r="AE260" i="6"/>
  <c r="AE256" i="6"/>
  <c r="AE252" i="6"/>
  <c r="AE248" i="6"/>
  <c r="AE244" i="6"/>
  <c r="AE240" i="6"/>
  <c r="AE236" i="6"/>
  <c r="AE232" i="6"/>
  <c r="AE228" i="6"/>
  <c r="AE224" i="6"/>
  <c r="AE220" i="6"/>
  <c r="AE216" i="6"/>
  <c r="AE212" i="6"/>
  <c r="AE208" i="6"/>
  <c r="AE409" i="6"/>
  <c r="AE391" i="6"/>
  <c r="AE299" i="6"/>
  <c r="AE295" i="6"/>
  <c r="AE293" i="6"/>
  <c r="AE289" i="6"/>
  <c r="AE283" i="6"/>
  <c r="AE279" i="6"/>
  <c r="AE243" i="6"/>
  <c r="AE223" i="6"/>
  <c r="AE219" i="6"/>
  <c r="AE215" i="6"/>
  <c r="AE207" i="6"/>
  <c r="AE206" i="6"/>
  <c r="AE202" i="6"/>
  <c r="AE198" i="6"/>
  <c r="AE194" i="6"/>
  <c r="AE186" i="6"/>
  <c r="AE182" i="6"/>
  <c r="AE178" i="6"/>
  <c r="AE174" i="6"/>
  <c r="AE170" i="6"/>
  <c r="AE166" i="6"/>
  <c r="AE162" i="6"/>
  <c r="AE158" i="6"/>
  <c r="AE154" i="6"/>
  <c r="AE150" i="6"/>
  <c r="AE146" i="6"/>
  <c r="AE142" i="6"/>
  <c r="AE138" i="6"/>
  <c r="AE134" i="6"/>
  <c r="AE130" i="6"/>
  <c r="AE126" i="6"/>
  <c r="AE122" i="6"/>
  <c r="AE267" i="6"/>
  <c r="AE238" i="6"/>
  <c r="AE203" i="6"/>
  <c r="AE199" i="6"/>
  <c r="AE195" i="6"/>
  <c r="AE191" i="6"/>
  <c r="AE190" i="6"/>
  <c r="AE263" i="6"/>
  <c r="AE234" i="6"/>
  <c r="AE189" i="6"/>
  <c r="AE185" i="6"/>
  <c r="AE181" i="6"/>
  <c r="AE177" i="6"/>
  <c r="AE173" i="6"/>
  <c r="AE169" i="6"/>
  <c r="AE165" i="6"/>
  <c r="AE161" i="6"/>
  <c r="AE157" i="6"/>
  <c r="AE153" i="6"/>
  <c r="AE149" i="6"/>
  <c r="AE145" i="6"/>
  <c r="AE141" i="6"/>
  <c r="AE137" i="6"/>
  <c r="AE133" i="6"/>
  <c r="AE129" i="6"/>
  <c r="AE125" i="6"/>
  <c r="AE121" i="6"/>
  <c r="AE397" i="6"/>
  <c r="AE275" i="6"/>
  <c r="AE259" i="6"/>
  <c r="AE239" i="6"/>
  <c r="AE230" i="6"/>
  <c r="AE218" i="6"/>
  <c r="AE255" i="6"/>
  <c r="AE235" i="6"/>
  <c r="AE226" i="6"/>
  <c r="AE204" i="6"/>
  <c r="AE200" i="6"/>
  <c r="AE196" i="6"/>
  <c r="AE192" i="6"/>
  <c r="AE188" i="6"/>
  <c r="AE184" i="6"/>
  <c r="AE180" i="6"/>
  <c r="AE176" i="6"/>
  <c r="AE172" i="6"/>
  <c r="AE168" i="6"/>
  <c r="AE164" i="6"/>
  <c r="AE160" i="6"/>
  <c r="AE156" i="6"/>
  <c r="AE152" i="6"/>
  <c r="AE148" i="6"/>
  <c r="AE144" i="6"/>
  <c r="AE140" i="6"/>
  <c r="AE136" i="6"/>
  <c r="AE132" i="6"/>
  <c r="AE128" i="6"/>
  <c r="AE124" i="6"/>
  <c r="AE120" i="6"/>
  <c r="AE116" i="6"/>
  <c r="AE112" i="6"/>
  <c r="AE108" i="6"/>
  <c r="AE104" i="6"/>
  <c r="AE100" i="6"/>
  <c r="AE96" i="6"/>
  <c r="AE92" i="6"/>
  <c r="AE88" i="6"/>
  <c r="AE251" i="6"/>
  <c r="AE231" i="6"/>
  <c r="AE222" i="6"/>
  <c r="AE211" i="6"/>
  <c r="AE175" i="6"/>
  <c r="AE159" i="6"/>
  <c r="AE139" i="6"/>
  <c r="AE84" i="6"/>
  <c r="AE80" i="6"/>
  <c r="AE76" i="6"/>
  <c r="AE72" i="6"/>
  <c r="AE68" i="6"/>
  <c r="AE135" i="6"/>
  <c r="AE118" i="6"/>
  <c r="AE210" i="6"/>
  <c r="AE187" i="6"/>
  <c r="AE171" i="6"/>
  <c r="AE155" i="6"/>
  <c r="AE131" i="6"/>
  <c r="AE105" i="6"/>
  <c r="AE101" i="6"/>
  <c r="AE97" i="6"/>
  <c r="AE93" i="6"/>
  <c r="AE89" i="6"/>
  <c r="AE85" i="6"/>
  <c r="AE83" i="6"/>
  <c r="AE79" i="6"/>
  <c r="AE75" i="6"/>
  <c r="AE71" i="6"/>
  <c r="AE67" i="6"/>
  <c r="AE63" i="6"/>
  <c r="AE59" i="6"/>
  <c r="AE55" i="6"/>
  <c r="AE51" i="6"/>
  <c r="AE271" i="6"/>
  <c r="AE127" i="6"/>
  <c r="AE247" i="6"/>
  <c r="AE214" i="6"/>
  <c r="AE183" i="6"/>
  <c r="AE167" i="6"/>
  <c r="AE151" i="6"/>
  <c r="AE123" i="6"/>
  <c r="AE115" i="6"/>
  <c r="AE111" i="6"/>
  <c r="AE106" i="6"/>
  <c r="AE102" i="6"/>
  <c r="AE98" i="6"/>
  <c r="AE94" i="6"/>
  <c r="AE90" i="6"/>
  <c r="AE86" i="6"/>
  <c r="AE82" i="6"/>
  <c r="AE78" i="6"/>
  <c r="AE74" i="6"/>
  <c r="AE70" i="6"/>
  <c r="AE66" i="6"/>
  <c r="AE62" i="6"/>
  <c r="AE58" i="6"/>
  <c r="AE179" i="6"/>
  <c r="AE163" i="6"/>
  <c r="AE147" i="6"/>
  <c r="AE114" i="6"/>
  <c r="AE110" i="6"/>
  <c r="AE107" i="6"/>
  <c r="AE103" i="6"/>
  <c r="AE99" i="6"/>
  <c r="AE95" i="6"/>
  <c r="AE91" i="6"/>
  <c r="AE87" i="6"/>
  <c r="AE81" i="6"/>
  <c r="AE77" i="6"/>
  <c r="AE73" i="6"/>
  <c r="AE69" i="6"/>
  <c r="AE65" i="6"/>
  <c r="AE61" i="6"/>
  <c r="AE57" i="6"/>
  <c r="AE53" i="6"/>
  <c r="AE49" i="6"/>
  <c r="AE45" i="6"/>
  <c r="AE41" i="6"/>
  <c r="AE37" i="6"/>
  <c r="AE33" i="6"/>
  <c r="AE29" i="6"/>
  <c r="AE143" i="6"/>
  <c r="AE117" i="6"/>
  <c r="AE113" i="6"/>
  <c r="AE109" i="6"/>
  <c r="AE119" i="6"/>
  <c r="AE47" i="6"/>
  <c r="AE43" i="6"/>
  <c r="AE39" i="6"/>
  <c r="AE35" i="6"/>
  <c r="AE31" i="6"/>
  <c r="AE26" i="6"/>
  <c r="AE22" i="6"/>
  <c r="AE18" i="6"/>
  <c r="AE14" i="6"/>
  <c r="AE10" i="6"/>
  <c r="AE60" i="6"/>
  <c r="AE44" i="6"/>
  <c r="AE40" i="6"/>
  <c r="AE36" i="6"/>
  <c r="AE32" i="6"/>
  <c r="AE56" i="6"/>
  <c r="AE54" i="6"/>
  <c r="AE52" i="6"/>
  <c r="AE50" i="6"/>
  <c r="AE48" i="6"/>
  <c r="AE25" i="6"/>
  <c r="AE21" i="6"/>
  <c r="AE17" i="6"/>
  <c r="AE13" i="6"/>
  <c r="AE9" i="6"/>
  <c r="AE64" i="6"/>
  <c r="AE28" i="6"/>
  <c r="AE24" i="6"/>
  <c r="AE20" i="6"/>
  <c r="AE16" i="6"/>
  <c r="AE12" i="6"/>
  <c r="AE8" i="6"/>
  <c r="AE46" i="6"/>
  <c r="AE42" i="6"/>
  <c r="AE38" i="6"/>
  <c r="AE34" i="6"/>
  <c r="AE30" i="6"/>
  <c r="AF6" i="6"/>
  <c r="AE27" i="6"/>
  <c r="AE23" i="6"/>
  <c r="AE19" i="6"/>
  <c r="AE15" i="6"/>
  <c r="AE11" i="6"/>
  <c r="AE7" i="6"/>
  <c r="AE227" i="6"/>
  <c r="AK30" i="4"/>
  <c r="AK26" i="4"/>
  <c r="AK21" i="4"/>
  <c r="AK27" i="4"/>
  <c r="AK22" i="4"/>
  <c r="AK18" i="4"/>
  <c r="AK29" i="4"/>
  <c r="AK25" i="4"/>
  <c r="AK20" i="4"/>
  <c r="AK17" i="4"/>
  <c r="AK13" i="4"/>
  <c r="AK19" i="4"/>
  <c r="AK15" i="4"/>
  <c r="AK14" i="4"/>
  <c r="AK8" i="4"/>
  <c r="AK23" i="4"/>
  <c r="AK11" i="4"/>
  <c r="AK10" i="4"/>
  <c r="AK28" i="4"/>
  <c r="AK12" i="4"/>
  <c r="AK9" i="4"/>
  <c r="AK16" i="4"/>
  <c r="AL6" i="4"/>
  <c r="AK7" i="4"/>
  <c r="AJ31" i="4"/>
  <c r="AK52" i="3"/>
  <c r="AK47" i="3"/>
  <c r="AK43" i="3"/>
  <c r="AK44" i="3"/>
  <c r="AK40" i="3"/>
  <c r="AK36" i="3"/>
  <c r="AK31" i="3"/>
  <c r="AK46" i="3"/>
  <c r="AK51" i="3"/>
  <c r="AK45" i="3"/>
  <c r="AK41" i="3"/>
  <c r="AK42" i="3"/>
  <c r="AK50" i="3"/>
  <c r="AK28" i="3"/>
  <c r="AK24" i="3"/>
  <c r="AK34" i="3"/>
  <c r="AK30" i="3"/>
  <c r="AK29" i="3"/>
  <c r="AK25" i="3"/>
  <c r="AK26" i="3"/>
  <c r="AK32" i="3"/>
  <c r="AK19" i="3"/>
  <c r="AK27" i="3"/>
  <c r="AK16" i="3"/>
  <c r="AK38" i="3"/>
  <c r="AK23" i="3"/>
  <c r="AK21" i="3"/>
  <c r="AK17" i="3"/>
  <c r="AK35" i="3"/>
  <c r="AK12" i="3"/>
  <c r="AK8" i="3"/>
  <c r="AK7" i="3"/>
  <c r="AK15" i="3"/>
  <c r="AK13" i="3"/>
  <c r="AK9" i="3"/>
  <c r="AL6" i="3"/>
  <c r="AK10" i="3"/>
  <c r="AK18" i="3"/>
  <c r="AK14" i="3"/>
  <c r="AK11" i="3"/>
  <c r="AL214" i="2"/>
  <c r="AL210" i="2"/>
  <c r="AL205" i="2"/>
  <c r="AL215" i="2"/>
  <c r="AL211" i="2"/>
  <c r="AL206" i="2"/>
  <c r="AL203" i="2"/>
  <c r="AL213" i="2"/>
  <c r="AL209" i="2"/>
  <c r="AL202" i="2"/>
  <c r="AL198" i="2"/>
  <c r="AL194" i="2"/>
  <c r="AL190" i="2"/>
  <c r="AL186" i="2"/>
  <c r="AL182" i="2"/>
  <c r="AL212" i="2"/>
  <c r="AL199" i="2"/>
  <c r="AL195" i="2"/>
  <c r="AL191" i="2"/>
  <c r="AL187" i="2"/>
  <c r="AL183" i="2"/>
  <c r="AL216" i="2"/>
  <c r="AL201" i="2"/>
  <c r="AL197" i="2"/>
  <c r="AL193" i="2"/>
  <c r="AL189" i="2"/>
  <c r="AL185" i="2"/>
  <c r="AL192" i="2"/>
  <c r="AL178" i="2"/>
  <c r="AL174" i="2"/>
  <c r="AL170" i="2"/>
  <c r="AL207" i="2"/>
  <c r="AL179" i="2"/>
  <c r="AL175" i="2"/>
  <c r="AL171" i="2"/>
  <c r="AL196" i="2"/>
  <c r="AL184" i="2"/>
  <c r="AL176" i="2"/>
  <c r="AL158" i="2"/>
  <c r="AL188" i="2"/>
  <c r="AL180" i="2"/>
  <c r="AL173" i="2"/>
  <c r="AL200" i="2"/>
  <c r="AL168" i="2"/>
  <c r="AL181" i="2"/>
  <c r="AL177" i="2"/>
  <c r="AL172" i="2"/>
  <c r="AL166" i="2"/>
  <c r="AL156" i="2"/>
  <c r="AL152" i="2"/>
  <c r="AL148" i="2"/>
  <c r="AL144" i="2"/>
  <c r="AL165" i="2"/>
  <c r="AL159" i="2"/>
  <c r="AL153" i="2"/>
  <c r="AL149" i="2"/>
  <c r="AL163" i="2"/>
  <c r="AL162" i="2"/>
  <c r="AL154" i="2"/>
  <c r="AL150" i="2"/>
  <c r="AL146" i="2"/>
  <c r="AL142" i="2"/>
  <c r="AL157" i="2"/>
  <c r="AL164" i="2"/>
  <c r="AL145" i="2"/>
  <c r="AL167" i="2"/>
  <c r="AL140" i="2"/>
  <c r="AL136" i="2"/>
  <c r="AL132" i="2"/>
  <c r="AL169" i="2"/>
  <c r="AL143" i="2"/>
  <c r="AL155" i="2"/>
  <c r="AL141" i="2"/>
  <c r="AL128" i="2"/>
  <c r="AL127" i="2"/>
  <c r="AL147" i="2"/>
  <c r="AL130" i="2"/>
  <c r="AL129" i="2"/>
  <c r="AL139" i="2"/>
  <c r="AL135" i="2"/>
  <c r="AL138" i="2"/>
  <c r="AL134" i="2"/>
  <c r="AL137" i="2"/>
  <c r="AL133" i="2"/>
  <c r="AL119" i="2"/>
  <c r="AL115" i="2"/>
  <c r="AL110" i="2"/>
  <c r="AL125" i="2"/>
  <c r="AL124" i="2"/>
  <c r="AL120" i="2"/>
  <c r="AL111" i="2"/>
  <c r="AL126" i="2"/>
  <c r="AL116" i="2"/>
  <c r="AL112" i="2"/>
  <c r="AL151" i="2"/>
  <c r="AL122" i="2"/>
  <c r="AL131" i="2"/>
  <c r="AL105" i="2"/>
  <c r="AL100" i="2"/>
  <c r="AL91" i="2"/>
  <c r="AL87" i="2"/>
  <c r="AL83" i="2"/>
  <c r="AL79" i="2"/>
  <c r="AL75" i="2"/>
  <c r="AL121" i="2"/>
  <c r="AL109" i="2"/>
  <c r="AL118" i="2"/>
  <c r="AL107" i="2"/>
  <c r="AL102" i="2"/>
  <c r="AL97" i="2"/>
  <c r="AL93" i="2"/>
  <c r="AL88" i="2"/>
  <c r="AL84" i="2"/>
  <c r="AL117" i="2"/>
  <c r="AL114" i="2"/>
  <c r="AL113" i="2"/>
  <c r="AL108" i="2"/>
  <c r="AL103" i="2"/>
  <c r="AL98" i="2"/>
  <c r="AL94" i="2"/>
  <c r="AL89" i="2"/>
  <c r="AL85" i="2"/>
  <c r="AL81" i="2"/>
  <c r="AL77" i="2"/>
  <c r="AL73" i="2"/>
  <c r="AL71" i="2"/>
  <c r="AL66" i="2"/>
  <c r="AL78" i="2"/>
  <c r="AL68" i="2"/>
  <c r="AL63" i="2"/>
  <c r="AL59" i="2"/>
  <c r="AL55" i="2"/>
  <c r="AL51" i="2"/>
  <c r="AL47" i="2"/>
  <c r="AL104" i="2"/>
  <c r="AL95" i="2"/>
  <c r="AL82" i="2"/>
  <c r="AL76" i="2"/>
  <c r="AL69" i="2"/>
  <c r="AL64" i="2"/>
  <c r="AL60" i="2"/>
  <c r="AL56" i="2"/>
  <c r="AL90" i="2"/>
  <c r="AL86" i="2"/>
  <c r="AL70" i="2"/>
  <c r="AL65" i="2"/>
  <c r="AL61" i="2"/>
  <c r="AL57" i="2"/>
  <c r="AL53" i="2"/>
  <c r="AL49" i="2"/>
  <c r="AL99" i="2"/>
  <c r="AL62" i="2"/>
  <c r="AL48" i="2"/>
  <c r="AL44" i="2"/>
  <c r="AL43" i="2"/>
  <c r="AL37" i="2"/>
  <c r="AL33" i="2"/>
  <c r="AL29" i="2"/>
  <c r="AL25" i="2"/>
  <c r="AL21" i="2"/>
  <c r="AL17" i="2"/>
  <c r="AL13" i="2"/>
  <c r="AL123" i="2"/>
  <c r="AL42" i="2"/>
  <c r="AL41" i="2"/>
  <c r="AL80" i="2"/>
  <c r="AL40" i="2"/>
  <c r="AL39" i="2"/>
  <c r="AL38" i="2"/>
  <c r="AL34" i="2"/>
  <c r="AL35" i="2"/>
  <c r="AL31" i="2"/>
  <c r="AL27" i="2"/>
  <c r="AL23" i="2"/>
  <c r="AL19" i="2"/>
  <c r="AL15" i="2"/>
  <c r="AL11" i="2"/>
  <c r="AL54" i="2"/>
  <c r="AL28" i="2"/>
  <c r="AL26" i="2"/>
  <c r="AL12" i="2"/>
  <c r="AL8" i="2"/>
  <c r="AL22" i="2"/>
  <c r="AL32" i="2"/>
  <c r="AL30" i="2"/>
  <c r="AL18" i="2"/>
  <c r="AL74" i="2"/>
  <c r="AL36" i="2"/>
  <c r="AL9" i="2"/>
  <c r="AL14" i="2"/>
  <c r="AL20" i="2"/>
  <c r="AL52" i="2"/>
  <c r="AL24" i="2"/>
  <c r="AL50" i="2"/>
  <c r="AM6" i="2"/>
  <c r="AM208" i="2" s="1"/>
  <c r="AL46" i="2"/>
  <c r="AL45" i="2"/>
  <c r="AL10" i="2"/>
  <c r="AL58" i="2"/>
  <c r="AL16" i="2"/>
  <c r="AL7" i="2"/>
  <c r="AJ36" i="1"/>
  <c r="AK33" i="1"/>
  <c r="AK29" i="1"/>
  <c r="AK25" i="1"/>
  <c r="AK34" i="1"/>
  <c r="AK30" i="1"/>
  <c r="AK26" i="1"/>
  <c r="AK31" i="1"/>
  <c r="AK32" i="1"/>
  <c r="AK27" i="1"/>
  <c r="AK22" i="1"/>
  <c r="AK18" i="1"/>
  <c r="AK23" i="1"/>
  <c r="AK35" i="1"/>
  <c r="AK12" i="1"/>
  <c r="AK24" i="1"/>
  <c r="AK21" i="1"/>
  <c r="AK20" i="1"/>
  <c r="AK19" i="1"/>
  <c r="AK15" i="1"/>
  <c r="AK13" i="1"/>
  <c r="AK11" i="1"/>
  <c r="AL6" i="1"/>
  <c r="AK9" i="1"/>
  <c r="AK17" i="1"/>
  <c r="AK10" i="1"/>
  <c r="AK28" i="1"/>
  <c r="AK14" i="1"/>
  <c r="AK16" i="1"/>
  <c r="AK8" i="1"/>
  <c r="AK7" i="1"/>
  <c r="AM204" i="2" l="1"/>
  <c r="AM160" i="2"/>
  <c r="AM96" i="2"/>
  <c r="AM106" i="2"/>
  <c r="AM161" i="2"/>
  <c r="AL37" i="3"/>
  <c r="AL20" i="3"/>
  <c r="AE900" i="6"/>
  <c r="AL217" i="2"/>
  <c r="AF895" i="6"/>
  <c r="AF891" i="6"/>
  <c r="AF887" i="6"/>
  <c r="AF894" i="6"/>
  <c r="AF890" i="6"/>
  <c r="AF886" i="6"/>
  <c r="AF899" i="6"/>
  <c r="AF893" i="6"/>
  <c r="AF889" i="6"/>
  <c r="AF885" i="6"/>
  <c r="AF888" i="6"/>
  <c r="AF881" i="6"/>
  <c r="AF877" i="6"/>
  <c r="AF892" i="6"/>
  <c r="AF882" i="6"/>
  <c r="AF878" i="6"/>
  <c r="AF873" i="6"/>
  <c r="AF884" i="6"/>
  <c r="AF871" i="6"/>
  <c r="AF876" i="6"/>
  <c r="AF865" i="6"/>
  <c r="AF896" i="6"/>
  <c r="AF880" i="6"/>
  <c r="AF879" i="6"/>
  <c r="AF874" i="6"/>
  <c r="AF872" i="6"/>
  <c r="AF868" i="6"/>
  <c r="AF864" i="6"/>
  <c r="AF860" i="6"/>
  <c r="AF856" i="6"/>
  <c r="AF869" i="6"/>
  <c r="AF861" i="6"/>
  <c r="AF883" i="6"/>
  <c r="AF875" i="6"/>
  <c r="AF866" i="6"/>
  <c r="AF859" i="6"/>
  <c r="AF851" i="6"/>
  <c r="AF855" i="6"/>
  <c r="AF870" i="6"/>
  <c r="AF867" i="6"/>
  <c r="AF854" i="6"/>
  <c r="AF850" i="6"/>
  <c r="AF846" i="6"/>
  <c r="AF842" i="6"/>
  <c r="AF838" i="6"/>
  <c r="AF862" i="6"/>
  <c r="AF858" i="6"/>
  <c r="AF863" i="6"/>
  <c r="AF853" i="6"/>
  <c r="AF849" i="6"/>
  <c r="AF848" i="6"/>
  <c r="AF844" i="6"/>
  <c r="AF840" i="6"/>
  <c r="AF834" i="6"/>
  <c r="AF830" i="6"/>
  <c r="AF826" i="6"/>
  <c r="AF822" i="6"/>
  <c r="AF857" i="6"/>
  <c r="AF852" i="6"/>
  <c r="AF847" i="6"/>
  <c r="AF845" i="6"/>
  <c r="AF843" i="6"/>
  <c r="AF841" i="6"/>
  <c r="AF839" i="6"/>
  <c r="AF837" i="6"/>
  <c r="AF836" i="6"/>
  <c r="AF833" i="6"/>
  <c r="AF829" i="6"/>
  <c r="AF825" i="6"/>
  <c r="AF821" i="6"/>
  <c r="AF835" i="6"/>
  <c r="AF832" i="6"/>
  <c r="AF831" i="6"/>
  <c r="AF828" i="6"/>
  <c r="AF816" i="6"/>
  <c r="AF812" i="6"/>
  <c r="AF808" i="6"/>
  <c r="AF827" i="6"/>
  <c r="AF824" i="6"/>
  <c r="AF820" i="6"/>
  <c r="AF805" i="6"/>
  <c r="AF801" i="6"/>
  <c r="AF797" i="6"/>
  <c r="AF793" i="6"/>
  <c r="AF823" i="6"/>
  <c r="AF807" i="6"/>
  <c r="AF818" i="6"/>
  <c r="AF814" i="6"/>
  <c r="AF810" i="6"/>
  <c r="AF804" i="6"/>
  <c r="AF800" i="6"/>
  <c r="AF796" i="6"/>
  <c r="AF792" i="6"/>
  <c r="AF811" i="6"/>
  <c r="AF806" i="6"/>
  <c r="AF803" i="6"/>
  <c r="AF819" i="6"/>
  <c r="AF815" i="6"/>
  <c r="AF802" i="6"/>
  <c r="AF799" i="6"/>
  <c r="AF786" i="6"/>
  <c r="AF782" i="6"/>
  <c r="AF778" i="6"/>
  <c r="AF809" i="6"/>
  <c r="AF798" i="6"/>
  <c r="AF795" i="6"/>
  <c r="AF813" i="6"/>
  <c r="AF794" i="6"/>
  <c r="AF790" i="6"/>
  <c r="AF789" i="6"/>
  <c r="AF785" i="6"/>
  <c r="AF781" i="6"/>
  <c r="AF775" i="6"/>
  <c r="AF771" i="6"/>
  <c r="AF767" i="6"/>
  <c r="AF763" i="6"/>
  <c r="AF759" i="6"/>
  <c r="AF784" i="6"/>
  <c r="AF774" i="6"/>
  <c r="AF770" i="6"/>
  <c r="AF766" i="6"/>
  <c r="AF762" i="6"/>
  <c r="AF777" i="6"/>
  <c r="AF776" i="6"/>
  <c r="AF817" i="6"/>
  <c r="AF764" i="6"/>
  <c r="AF760" i="6"/>
  <c r="AF758" i="6"/>
  <c r="AF755" i="6"/>
  <c r="AF751" i="6"/>
  <c r="AF747" i="6"/>
  <c r="AF791" i="6"/>
  <c r="AF754" i="6"/>
  <c r="AF750" i="6"/>
  <c r="AF746" i="6"/>
  <c r="AF742" i="6"/>
  <c r="AF738" i="6"/>
  <c r="AF734" i="6"/>
  <c r="AF730" i="6"/>
  <c r="AF787" i="6"/>
  <c r="AF765" i="6"/>
  <c r="AF761" i="6"/>
  <c r="AF757" i="6"/>
  <c r="AF788" i="6"/>
  <c r="AF780" i="6"/>
  <c r="AF779" i="6"/>
  <c r="AF753" i="6"/>
  <c r="AF749" i="6"/>
  <c r="AF745" i="6"/>
  <c r="AF741" i="6"/>
  <c r="AF772" i="6"/>
  <c r="AF768" i="6"/>
  <c r="AF756" i="6"/>
  <c r="AF752" i="6"/>
  <c r="AF748" i="6"/>
  <c r="AF744" i="6"/>
  <c r="AF740" i="6"/>
  <c r="AF736" i="6"/>
  <c r="AF732" i="6"/>
  <c r="AF728" i="6"/>
  <c r="AF737" i="6"/>
  <c r="AF735" i="6"/>
  <c r="AF733" i="6"/>
  <c r="AF731" i="6"/>
  <c r="AF729" i="6"/>
  <c r="AF723" i="6"/>
  <c r="AF719" i="6"/>
  <c r="AF715" i="6"/>
  <c r="AF711" i="6"/>
  <c r="AF743" i="6"/>
  <c r="AF739" i="6"/>
  <c r="AF773" i="6"/>
  <c r="AF726" i="6"/>
  <c r="AF722" i="6"/>
  <c r="AF718" i="6"/>
  <c r="AF714" i="6"/>
  <c r="AF710" i="6"/>
  <c r="AF706" i="6"/>
  <c r="AF727" i="6"/>
  <c r="AF725" i="6"/>
  <c r="AF721" i="6"/>
  <c r="AF717" i="6"/>
  <c r="AF713" i="6"/>
  <c r="AF769" i="6"/>
  <c r="AF708" i="6"/>
  <c r="AF702" i="6"/>
  <c r="AF698" i="6"/>
  <c r="AF693" i="6"/>
  <c r="AF699" i="6"/>
  <c r="AF689" i="6"/>
  <c r="AF685" i="6"/>
  <c r="AF681" i="6"/>
  <c r="AF677" i="6"/>
  <c r="AF704" i="6"/>
  <c r="AF703" i="6"/>
  <c r="AF700" i="6"/>
  <c r="AF696" i="6"/>
  <c r="AF694" i="6"/>
  <c r="AF692" i="6"/>
  <c r="AF688" i="6"/>
  <c r="AF684" i="6"/>
  <c r="AF680" i="6"/>
  <c r="AF676" i="6"/>
  <c r="AF724" i="6"/>
  <c r="AF707" i="6"/>
  <c r="AF783" i="6"/>
  <c r="AF701" i="6"/>
  <c r="AF695" i="6"/>
  <c r="AF691" i="6"/>
  <c r="AF709" i="6"/>
  <c r="AF674" i="6"/>
  <c r="AF671" i="6"/>
  <c r="AF716" i="6"/>
  <c r="AF690" i="6"/>
  <c r="AF686" i="6"/>
  <c r="AF720" i="6"/>
  <c r="AF679" i="6"/>
  <c r="AF675" i="6"/>
  <c r="AF653" i="6"/>
  <c r="AF649" i="6"/>
  <c r="AF645" i="6"/>
  <c r="AF641" i="6"/>
  <c r="AF637" i="6"/>
  <c r="AF633" i="6"/>
  <c r="AF687" i="6"/>
  <c r="AF678" i="6"/>
  <c r="AF673" i="6"/>
  <c r="AF672" i="6"/>
  <c r="AF667" i="6"/>
  <c r="AF662" i="6"/>
  <c r="AF658" i="6"/>
  <c r="AF697" i="6"/>
  <c r="AF683" i="6"/>
  <c r="AF682" i="6"/>
  <c r="AF670" i="6"/>
  <c r="AF669" i="6"/>
  <c r="AF668" i="6"/>
  <c r="AF666" i="6"/>
  <c r="AF665" i="6"/>
  <c r="AF663" i="6"/>
  <c r="AF659" i="6"/>
  <c r="AF712" i="6"/>
  <c r="AF705" i="6"/>
  <c r="AF655" i="6"/>
  <c r="AF651" i="6"/>
  <c r="AF647" i="6"/>
  <c r="AF643" i="6"/>
  <c r="AF639" i="6"/>
  <c r="AF635" i="6"/>
  <c r="AF631" i="6"/>
  <c r="AF627" i="6"/>
  <c r="AF623" i="6"/>
  <c r="AF629" i="6"/>
  <c r="AF625" i="6"/>
  <c r="AF621" i="6"/>
  <c r="AF622" i="6"/>
  <c r="AF617" i="6"/>
  <c r="AF613" i="6"/>
  <c r="AF609" i="6"/>
  <c r="AF605" i="6"/>
  <c r="AF664" i="6"/>
  <c r="AF654" i="6"/>
  <c r="AF652" i="6"/>
  <c r="AF650" i="6"/>
  <c r="AF648" i="6"/>
  <c r="AF646" i="6"/>
  <c r="AF644" i="6"/>
  <c r="AF642" i="6"/>
  <c r="AF640" i="6"/>
  <c r="AF638" i="6"/>
  <c r="AF636" i="6"/>
  <c r="AF634" i="6"/>
  <c r="AF632" i="6"/>
  <c r="AF657" i="6"/>
  <c r="AF628" i="6"/>
  <c r="AF624" i="6"/>
  <c r="AF620" i="6"/>
  <c r="AF616" i="6"/>
  <c r="AF612" i="6"/>
  <c r="AF608" i="6"/>
  <c r="AF604" i="6"/>
  <c r="AF600" i="6"/>
  <c r="AF596" i="6"/>
  <c r="AF592" i="6"/>
  <c r="AF656" i="6"/>
  <c r="AF661" i="6"/>
  <c r="AF630" i="6"/>
  <c r="AF626" i="6"/>
  <c r="AF607" i="6"/>
  <c r="AF602" i="6"/>
  <c r="AF598" i="6"/>
  <c r="AF594" i="6"/>
  <c r="AF603" i="6"/>
  <c r="AF599" i="6"/>
  <c r="AF595" i="6"/>
  <c r="AF580" i="6"/>
  <c r="AF576" i="6"/>
  <c r="AF572" i="6"/>
  <c r="AF568" i="6"/>
  <c r="AF564" i="6"/>
  <c r="AF560" i="6"/>
  <c r="AF556" i="6"/>
  <c r="AF552" i="6"/>
  <c r="AF597" i="6"/>
  <c r="AF593" i="6"/>
  <c r="AF589" i="6"/>
  <c r="AF590" i="6"/>
  <c r="AF586" i="6"/>
  <c r="AF585" i="6"/>
  <c r="AF579" i="6"/>
  <c r="AF575" i="6"/>
  <c r="AF571" i="6"/>
  <c r="AF567" i="6"/>
  <c r="AF563" i="6"/>
  <c r="AF559" i="6"/>
  <c r="AF555" i="6"/>
  <c r="AF618" i="6"/>
  <c r="AF601" i="6"/>
  <c r="AF583" i="6"/>
  <c r="AF619" i="6"/>
  <c r="AF614" i="6"/>
  <c r="AF578" i="6"/>
  <c r="AF574" i="6"/>
  <c r="AF570" i="6"/>
  <c r="AF566" i="6"/>
  <c r="AF562" i="6"/>
  <c r="AF558" i="6"/>
  <c r="AF554" i="6"/>
  <c r="AF550" i="6"/>
  <c r="AF553" i="6"/>
  <c r="AF549" i="6"/>
  <c r="AF544" i="6"/>
  <c r="AF540" i="6"/>
  <c r="AF536" i="6"/>
  <c r="AF532" i="6"/>
  <c r="AF528" i="6"/>
  <c r="AF524" i="6"/>
  <c r="AF520" i="6"/>
  <c r="AF516" i="6"/>
  <c r="AF606" i="6"/>
  <c r="AF610" i="6"/>
  <c r="AF591" i="6"/>
  <c r="AF547" i="6"/>
  <c r="AF543" i="6"/>
  <c r="AF539" i="6"/>
  <c r="AF535" i="6"/>
  <c r="AF531" i="6"/>
  <c r="AF527" i="6"/>
  <c r="AF523" i="6"/>
  <c r="AF519" i="6"/>
  <c r="AF515" i="6"/>
  <c r="AF584" i="6"/>
  <c r="AF581" i="6"/>
  <c r="AF577" i="6"/>
  <c r="AF548" i="6"/>
  <c r="AF573" i="6"/>
  <c r="AF569" i="6"/>
  <c r="AF565" i="6"/>
  <c r="AF551" i="6"/>
  <c r="AF546" i="6"/>
  <c r="AF542" i="6"/>
  <c r="AF538" i="6"/>
  <c r="AF534" i="6"/>
  <c r="AF530" i="6"/>
  <c r="AF526" i="6"/>
  <c r="AF522" i="6"/>
  <c r="AF615" i="6"/>
  <c r="AF611" i="6"/>
  <c r="AF588" i="6"/>
  <c r="AF582" i="6"/>
  <c r="AF587" i="6"/>
  <c r="AF561" i="6"/>
  <c r="AF557" i="6"/>
  <c r="AF529" i="6"/>
  <c r="AF513" i="6"/>
  <c r="AF507" i="6"/>
  <c r="AF503" i="6"/>
  <c r="AF499" i="6"/>
  <c r="AF495" i="6"/>
  <c r="AF491" i="6"/>
  <c r="AF487" i="6"/>
  <c r="AF483" i="6"/>
  <c r="AF479" i="6"/>
  <c r="AF475" i="6"/>
  <c r="AF471" i="6"/>
  <c r="AF525" i="6"/>
  <c r="AF517" i="6"/>
  <c r="AF521" i="6"/>
  <c r="AF512" i="6"/>
  <c r="AF508" i="6"/>
  <c r="AF502" i="6"/>
  <c r="AF498" i="6"/>
  <c r="AF494" i="6"/>
  <c r="AF490" i="6"/>
  <c r="AF486" i="6"/>
  <c r="AF482" i="6"/>
  <c r="AF478" i="6"/>
  <c r="AF474" i="6"/>
  <c r="AF514" i="6"/>
  <c r="AF509" i="6"/>
  <c r="AF545" i="6"/>
  <c r="AF505" i="6"/>
  <c r="AF501" i="6"/>
  <c r="AF497" i="6"/>
  <c r="AF493" i="6"/>
  <c r="AF489" i="6"/>
  <c r="AF485" i="6"/>
  <c r="AF481" i="6"/>
  <c r="AF477" i="6"/>
  <c r="AF473" i="6"/>
  <c r="AF469" i="6"/>
  <c r="AF660" i="6"/>
  <c r="AF541" i="6"/>
  <c r="AF518" i="6"/>
  <c r="AF506" i="6"/>
  <c r="AF537" i="6"/>
  <c r="AF510" i="6"/>
  <c r="AF504" i="6"/>
  <c r="AF500" i="6"/>
  <c r="AF496" i="6"/>
  <c r="AF492" i="6"/>
  <c r="AF488" i="6"/>
  <c r="AF484" i="6"/>
  <c r="AF480" i="6"/>
  <c r="AF476" i="6"/>
  <c r="AF472" i="6"/>
  <c r="AF468" i="6"/>
  <c r="AF464" i="6"/>
  <c r="AF460" i="6"/>
  <c r="AF456" i="6"/>
  <c r="AF452" i="6"/>
  <c r="AF462" i="6"/>
  <c r="AF458" i="6"/>
  <c r="AF454" i="6"/>
  <c r="AF450" i="6"/>
  <c r="AF463" i="6"/>
  <c r="AF459" i="6"/>
  <c r="AF455" i="6"/>
  <c r="AF451" i="6"/>
  <c r="AF448" i="6"/>
  <c r="AF444" i="6"/>
  <c r="AF440" i="6"/>
  <c r="AF436" i="6"/>
  <c r="AF511" i="6"/>
  <c r="AF466" i="6"/>
  <c r="AF465" i="6"/>
  <c r="AF447" i="6"/>
  <c r="AF443" i="6"/>
  <c r="AF439" i="6"/>
  <c r="AF435" i="6"/>
  <c r="AF533" i="6"/>
  <c r="AF470" i="6"/>
  <c r="AF467" i="6"/>
  <c r="AF446" i="6"/>
  <c r="AF442" i="6"/>
  <c r="AF438" i="6"/>
  <c r="AF434" i="6"/>
  <c r="AF430" i="6"/>
  <c r="AF426" i="6"/>
  <c r="AF422" i="6"/>
  <c r="AF418" i="6"/>
  <c r="AF414" i="6"/>
  <c r="AF410" i="6"/>
  <c r="AF406" i="6"/>
  <c r="AF402" i="6"/>
  <c r="AF398" i="6"/>
  <c r="AF461" i="6"/>
  <c r="AF457" i="6"/>
  <c r="AF453" i="6"/>
  <c r="AF433" i="6"/>
  <c r="AF429" i="6"/>
  <c r="AF425" i="6"/>
  <c r="AF421" i="6"/>
  <c r="AF417" i="6"/>
  <c r="AF445" i="6"/>
  <c r="AF431" i="6"/>
  <c r="AF427" i="6"/>
  <c r="AF423" i="6"/>
  <c r="AF419" i="6"/>
  <c r="AF411" i="6"/>
  <c r="AF407" i="6"/>
  <c r="AF403" i="6"/>
  <c r="AF413" i="6"/>
  <c r="AF408" i="6"/>
  <c r="AF404" i="6"/>
  <c r="AF400" i="6"/>
  <c r="AF396" i="6"/>
  <c r="AF441" i="6"/>
  <c r="AF412" i="6"/>
  <c r="AF393" i="6"/>
  <c r="AF389" i="6"/>
  <c r="AF385" i="6"/>
  <c r="AF381" i="6"/>
  <c r="AF432" i="6"/>
  <c r="AF428" i="6"/>
  <c r="AF424" i="6"/>
  <c r="AF420" i="6"/>
  <c r="AF416" i="6"/>
  <c r="AF415" i="6"/>
  <c r="AF409" i="6"/>
  <c r="AF405" i="6"/>
  <c r="AF401" i="6"/>
  <c r="AF397" i="6"/>
  <c r="AF449" i="6"/>
  <c r="AF395" i="6"/>
  <c r="AF399" i="6"/>
  <c r="AF374" i="6"/>
  <c r="AF370" i="6"/>
  <c r="AF366" i="6"/>
  <c r="AF362" i="6"/>
  <c r="AF358" i="6"/>
  <c r="AF354" i="6"/>
  <c r="AF350" i="6"/>
  <c r="AF346" i="6"/>
  <c r="AF342" i="6"/>
  <c r="AF338" i="6"/>
  <c r="AF334" i="6"/>
  <c r="AF330" i="6"/>
  <c r="AF326" i="6"/>
  <c r="AF322" i="6"/>
  <c r="AF318" i="6"/>
  <c r="AF314" i="6"/>
  <c r="AF310" i="6"/>
  <c r="AF306" i="6"/>
  <c r="AF390" i="6"/>
  <c r="AF387" i="6"/>
  <c r="AF383" i="6"/>
  <c r="AF379" i="6"/>
  <c r="AF388" i="6"/>
  <c r="AF384" i="6"/>
  <c r="AF380" i="6"/>
  <c r="AF378" i="6"/>
  <c r="AF373" i="6"/>
  <c r="AF369" i="6"/>
  <c r="AF365" i="6"/>
  <c r="AF361" i="6"/>
  <c r="AF357" i="6"/>
  <c r="AF353" i="6"/>
  <c r="AF349" i="6"/>
  <c r="AF345" i="6"/>
  <c r="AF341" i="6"/>
  <c r="AF337" i="6"/>
  <c r="AF333" i="6"/>
  <c r="AF329" i="6"/>
  <c r="AF325" i="6"/>
  <c r="AF321" i="6"/>
  <c r="AF317" i="6"/>
  <c r="AF313" i="6"/>
  <c r="AF309" i="6"/>
  <c r="AF305" i="6"/>
  <c r="AF301" i="6"/>
  <c r="AF297" i="6"/>
  <c r="AF386" i="6"/>
  <c r="AF382" i="6"/>
  <c r="AF392" i="6"/>
  <c r="AF376" i="6"/>
  <c r="AF372" i="6"/>
  <c r="AF368" i="6"/>
  <c r="AF364" i="6"/>
  <c r="AF360" i="6"/>
  <c r="AF356" i="6"/>
  <c r="AF352" i="6"/>
  <c r="AF348" i="6"/>
  <c r="AF344" i="6"/>
  <c r="AF340" i="6"/>
  <c r="AF336" i="6"/>
  <c r="AF332" i="6"/>
  <c r="AF328" i="6"/>
  <c r="AF324" i="6"/>
  <c r="AF320" i="6"/>
  <c r="AF316" i="6"/>
  <c r="AF312" i="6"/>
  <c r="AF308" i="6"/>
  <c r="AF304" i="6"/>
  <c r="AF300" i="6"/>
  <c r="AF296" i="6"/>
  <c r="AF292" i="6"/>
  <c r="AF288" i="6"/>
  <c r="AF284" i="6"/>
  <c r="AF280" i="6"/>
  <c r="AF394" i="6"/>
  <c r="AF391" i="6"/>
  <c r="AF377" i="6"/>
  <c r="AF367" i="6"/>
  <c r="AF351" i="6"/>
  <c r="AF335" i="6"/>
  <c r="AF319" i="6"/>
  <c r="AF303" i="6"/>
  <c r="AF274" i="6"/>
  <c r="AF270" i="6"/>
  <c r="AF266" i="6"/>
  <c r="AF262" i="6"/>
  <c r="AF258" i="6"/>
  <c r="AF254" i="6"/>
  <c r="AF250" i="6"/>
  <c r="AF246" i="6"/>
  <c r="AF242" i="6"/>
  <c r="AF238" i="6"/>
  <c r="AF234" i="6"/>
  <c r="AF230" i="6"/>
  <c r="AF226" i="6"/>
  <c r="AF222" i="6"/>
  <c r="AF218" i="6"/>
  <c r="AF214" i="6"/>
  <c r="AF210" i="6"/>
  <c r="AF294" i="6"/>
  <c r="AF363" i="6"/>
  <c r="AF347" i="6"/>
  <c r="AF331" i="6"/>
  <c r="AF315" i="6"/>
  <c r="AF285" i="6"/>
  <c r="AF281" i="6"/>
  <c r="AF277" i="6"/>
  <c r="AF273" i="6"/>
  <c r="AF269" i="6"/>
  <c r="AF265" i="6"/>
  <c r="AF261" i="6"/>
  <c r="AF257" i="6"/>
  <c r="AF253" i="6"/>
  <c r="AF249" i="6"/>
  <c r="AF245" i="6"/>
  <c r="AF241" i="6"/>
  <c r="AF237" i="6"/>
  <c r="AF233" i="6"/>
  <c r="AF229" i="6"/>
  <c r="AF225" i="6"/>
  <c r="AF221" i="6"/>
  <c r="AF217" i="6"/>
  <c r="AF302" i="6"/>
  <c r="AF298" i="6"/>
  <c r="AF282" i="6"/>
  <c r="AF278" i="6"/>
  <c r="AF437" i="6"/>
  <c r="AF375" i="6"/>
  <c r="AF359" i="6"/>
  <c r="AF343" i="6"/>
  <c r="AF327" i="6"/>
  <c r="AF311" i="6"/>
  <c r="AF291" i="6"/>
  <c r="AF287" i="6"/>
  <c r="AF276" i="6"/>
  <c r="AF272" i="6"/>
  <c r="AF268" i="6"/>
  <c r="AF264" i="6"/>
  <c r="AF260" i="6"/>
  <c r="AF256" i="6"/>
  <c r="AF252" i="6"/>
  <c r="AF248" i="6"/>
  <c r="AF244" i="6"/>
  <c r="AF240" i="6"/>
  <c r="AF236" i="6"/>
  <c r="AF232" i="6"/>
  <c r="AF228" i="6"/>
  <c r="AF224" i="6"/>
  <c r="AF299" i="6"/>
  <c r="AF295" i="6"/>
  <c r="AF293" i="6"/>
  <c r="AF290" i="6"/>
  <c r="AF289" i="6"/>
  <c r="AF286" i="6"/>
  <c r="AF283" i="6"/>
  <c r="AF279" i="6"/>
  <c r="AF371" i="6"/>
  <c r="AF355" i="6"/>
  <c r="AF339" i="6"/>
  <c r="AF323" i="6"/>
  <c r="AF307" i="6"/>
  <c r="AF275" i="6"/>
  <c r="AF271" i="6"/>
  <c r="AF267" i="6"/>
  <c r="AF263" i="6"/>
  <c r="AF259" i="6"/>
  <c r="AF255" i="6"/>
  <c r="AF251" i="6"/>
  <c r="AF247" i="6"/>
  <c r="AF243" i="6"/>
  <c r="AF239" i="6"/>
  <c r="AF235" i="6"/>
  <c r="AF231" i="6"/>
  <c r="AF227" i="6"/>
  <c r="AF223" i="6"/>
  <c r="AF219" i="6"/>
  <c r="AF215" i="6"/>
  <c r="AF211" i="6"/>
  <c r="AF207" i="6"/>
  <c r="AF203" i="6"/>
  <c r="AF199" i="6"/>
  <c r="AF195" i="6"/>
  <c r="AF191" i="6"/>
  <c r="AF205" i="6"/>
  <c r="AF186" i="6"/>
  <c r="AF182" i="6"/>
  <c r="AF178" i="6"/>
  <c r="AF174" i="6"/>
  <c r="AF170" i="6"/>
  <c r="AF166" i="6"/>
  <c r="AF162" i="6"/>
  <c r="AF158" i="6"/>
  <c r="AF154" i="6"/>
  <c r="AF150" i="6"/>
  <c r="AF146" i="6"/>
  <c r="AF142" i="6"/>
  <c r="AF138" i="6"/>
  <c r="AF134" i="6"/>
  <c r="AF130" i="6"/>
  <c r="AF126" i="6"/>
  <c r="AF122" i="6"/>
  <c r="AF118" i="6"/>
  <c r="AF114" i="6"/>
  <c r="AF110" i="6"/>
  <c r="AF213" i="6"/>
  <c r="AF209" i="6"/>
  <c r="AF190" i="6"/>
  <c r="AF189" i="6"/>
  <c r="AF185" i="6"/>
  <c r="AF181" i="6"/>
  <c r="AF177" i="6"/>
  <c r="AF173" i="6"/>
  <c r="AF169" i="6"/>
  <c r="AF165" i="6"/>
  <c r="AF161" i="6"/>
  <c r="AF157" i="6"/>
  <c r="AF153" i="6"/>
  <c r="AF149" i="6"/>
  <c r="AF145" i="6"/>
  <c r="AF141" i="6"/>
  <c r="AF137" i="6"/>
  <c r="AF133" i="6"/>
  <c r="AF129" i="6"/>
  <c r="AF125" i="6"/>
  <c r="AF121" i="6"/>
  <c r="AF117" i="6"/>
  <c r="AF113" i="6"/>
  <c r="AF109" i="6"/>
  <c r="AF220" i="6"/>
  <c r="AF216" i="6"/>
  <c r="AF212" i="6"/>
  <c r="AF208" i="6"/>
  <c r="AF204" i="6"/>
  <c r="AF200" i="6"/>
  <c r="AF196" i="6"/>
  <c r="AF192" i="6"/>
  <c r="AF188" i="6"/>
  <c r="AF184" i="6"/>
  <c r="AF180" i="6"/>
  <c r="AF176" i="6"/>
  <c r="AF172" i="6"/>
  <c r="AF168" i="6"/>
  <c r="AF164" i="6"/>
  <c r="AF160" i="6"/>
  <c r="AF156" i="6"/>
  <c r="AF152" i="6"/>
  <c r="AF148" i="6"/>
  <c r="AF144" i="6"/>
  <c r="AF140" i="6"/>
  <c r="AF136" i="6"/>
  <c r="AF132" i="6"/>
  <c r="AF128" i="6"/>
  <c r="AF124" i="6"/>
  <c r="AF120" i="6"/>
  <c r="AF201" i="6"/>
  <c r="AF197" i="6"/>
  <c r="AF193" i="6"/>
  <c r="AF187" i="6"/>
  <c r="AF183" i="6"/>
  <c r="AF179" i="6"/>
  <c r="AF175" i="6"/>
  <c r="AF171" i="6"/>
  <c r="AF167" i="6"/>
  <c r="AF163" i="6"/>
  <c r="AF159" i="6"/>
  <c r="AF155" i="6"/>
  <c r="AF151" i="6"/>
  <c r="AF147" i="6"/>
  <c r="AF143" i="6"/>
  <c r="AF139" i="6"/>
  <c r="AF135" i="6"/>
  <c r="AF131" i="6"/>
  <c r="AF127" i="6"/>
  <c r="AF123" i="6"/>
  <c r="AF119" i="6"/>
  <c r="AF115" i="6"/>
  <c r="AF111" i="6"/>
  <c r="AF107" i="6"/>
  <c r="AF103" i="6"/>
  <c r="AF99" i="6"/>
  <c r="AF95" i="6"/>
  <c r="AF91" i="6"/>
  <c r="AF87" i="6"/>
  <c r="AF105" i="6"/>
  <c r="AF104" i="6"/>
  <c r="AF101" i="6"/>
  <c r="AF100" i="6"/>
  <c r="AF97" i="6"/>
  <c r="AF96" i="6"/>
  <c r="AF93" i="6"/>
  <c r="AF92" i="6"/>
  <c r="AF89" i="6"/>
  <c r="AF88" i="6"/>
  <c r="AF85" i="6"/>
  <c r="AF83" i="6"/>
  <c r="AF79" i="6"/>
  <c r="AF75" i="6"/>
  <c r="AF71" i="6"/>
  <c r="AF67" i="6"/>
  <c r="AF198" i="6"/>
  <c r="AF116" i="6"/>
  <c r="AF112" i="6"/>
  <c r="AF206" i="6"/>
  <c r="AF106" i="6"/>
  <c r="AF102" i="6"/>
  <c r="AF98" i="6"/>
  <c r="AF94" i="6"/>
  <c r="AF90" i="6"/>
  <c r="AF86" i="6"/>
  <c r="AF82" i="6"/>
  <c r="AF78" i="6"/>
  <c r="AF74" i="6"/>
  <c r="AF70" i="6"/>
  <c r="AF66" i="6"/>
  <c r="AF62" i="6"/>
  <c r="AF58" i="6"/>
  <c r="AF54" i="6"/>
  <c r="AF50" i="6"/>
  <c r="AF46" i="6"/>
  <c r="AF42" i="6"/>
  <c r="AF38" i="6"/>
  <c r="AF34" i="6"/>
  <c r="AF30" i="6"/>
  <c r="AF108" i="6"/>
  <c r="AF202" i="6"/>
  <c r="AF84" i="6"/>
  <c r="AF80" i="6"/>
  <c r="AF76" i="6"/>
  <c r="AF72" i="6"/>
  <c r="AF68" i="6"/>
  <c r="AF64" i="6"/>
  <c r="AF194" i="6"/>
  <c r="AF77" i="6"/>
  <c r="AF63" i="6"/>
  <c r="AF60" i="6"/>
  <c r="AF44" i="6"/>
  <c r="AF40" i="6"/>
  <c r="AF36" i="6"/>
  <c r="AF32" i="6"/>
  <c r="AF61" i="6"/>
  <c r="AF31" i="6"/>
  <c r="AF10" i="6"/>
  <c r="AF56" i="6"/>
  <c r="AF52" i="6"/>
  <c r="AF48" i="6"/>
  <c r="AF25" i="6"/>
  <c r="AF21" i="6"/>
  <c r="AF17" i="6"/>
  <c r="AF13" i="6"/>
  <c r="AF9" i="6"/>
  <c r="AF43" i="6"/>
  <c r="AF35" i="6"/>
  <c r="AF14" i="6"/>
  <c r="AF73" i="6"/>
  <c r="AF57" i="6"/>
  <c r="AF53" i="6"/>
  <c r="AF49" i="6"/>
  <c r="AF69" i="6"/>
  <c r="AF55" i="6"/>
  <c r="AF51" i="6"/>
  <c r="AF45" i="6"/>
  <c r="AF41" i="6"/>
  <c r="AF37" i="6"/>
  <c r="AF33" i="6"/>
  <c r="AF29" i="6"/>
  <c r="AF28" i="6"/>
  <c r="AF24" i="6"/>
  <c r="AF20" i="6"/>
  <c r="AF16" i="6"/>
  <c r="AF12" i="6"/>
  <c r="AF8" i="6"/>
  <c r="AF22" i="6"/>
  <c r="AF18" i="6"/>
  <c r="AF65" i="6"/>
  <c r="AF59" i="6"/>
  <c r="AF27" i="6"/>
  <c r="AF23" i="6"/>
  <c r="AF19" i="6"/>
  <c r="AF15" i="6"/>
  <c r="AF11" i="6"/>
  <c r="AF7" i="6"/>
  <c r="AF47" i="6"/>
  <c r="AF26" i="6"/>
  <c r="AF81" i="6"/>
  <c r="AG6" i="6"/>
  <c r="AF39" i="6"/>
  <c r="AK31" i="4"/>
  <c r="AL27" i="4"/>
  <c r="AL22" i="4"/>
  <c r="AL18" i="4"/>
  <c r="AL28" i="4"/>
  <c r="AL23" i="4"/>
  <c r="AL19" i="4"/>
  <c r="AL29" i="4"/>
  <c r="AL14" i="4"/>
  <c r="AL10" i="4"/>
  <c r="AL16" i="4"/>
  <c r="AL12" i="4"/>
  <c r="AL8" i="4"/>
  <c r="AL11" i="4"/>
  <c r="AL20" i="4"/>
  <c r="AL9" i="4"/>
  <c r="AL30" i="4"/>
  <c r="AL26" i="4"/>
  <c r="AL17" i="4"/>
  <c r="AM6" i="4"/>
  <c r="AL7" i="4"/>
  <c r="AL25" i="4"/>
  <c r="AL21" i="4"/>
  <c r="AL15" i="4"/>
  <c r="AL13" i="4"/>
  <c r="AL52" i="3"/>
  <c r="AL47" i="3"/>
  <c r="AL43" i="3"/>
  <c r="AL44" i="3"/>
  <c r="AL50" i="3"/>
  <c r="AL45" i="3"/>
  <c r="AL41" i="3"/>
  <c r="AL46" i="3"/>
  <c r="AL38" i="3"/>
  <c r="AL32" i="3"/>
  <c r="AL34" i="3"/>
  <c r="AL29" i="3"/>
  <c r="AL42" i="3"/>
  <c r="AL35" i="3"/>
  <c r="AL51" i="3"/>
  <c r="AL31" i="3"/>
  <c r="AL36" i="3"/>
  <c r="AL26" i="3"/>
  <c r="AL27" i="3"/>
  <c r="AL19" i="3"/>
  <c r="AL24" i="3"/>
  <c r="AL16" i="3"/>
  <c r="AL30" i="3"/>
  <c r="AL23" i="3"/>
  <c r="AL21" i="3"/>
  <c r="AL17" i="3"/>
  <c r="AL40" i="3"/>
  <c r="AL28" i="3"/>
  <c r="AL12" i="3"/>
  <c r="AL8" i="3"/>
  <c r="AL25" i="3"/>
  <c r="AL15" i="3"/>
  <c r="AL13" i="3"/>
  <c r="AL9" i="3"/>
  <c r="AM6" i="3"/>
  <c r="AL10" i="3"/>
  <c r="AL18" i="3"/>
  <c r="AL14" i="3"/>
  <c r="AL11" i="3"/>
  <c r="AL7" i="3"/>
  <c r="AK53" i="3"/>
  <c r="AM215" i="2"/>
  <c r="AM211" i="2"/>
  <c r="AM206" i="2"/>
  <c r="AM203" i="2"/>
  <c r="AM216" i="2"/>
  <c r="AM212" i="2"/>
  <c r="AM207" i="2"/>
  <c r="AM214" i="2"/>
  <c r="AM205" i="2"/>
  <c r="AM199" i="2"/>
  <c r="AM195" i="2"/>
  <c r="AM191" i="2"/>
  <c r="AM187" i="2"/>
  <c r="AM183" i="2"/>
  <c r="AM209" i="2"/>
  <c r="AM200" i="2"/>
  <c r="AM196" i="2"/>
  <c r="AM192" i="2"/>
  <c r="AM188" i="2"/>
  <c r="AM210" i="2"/>
  <c r="AM189" i="2"/>
  <c r="AM178" i="2"/>
  <c r="AM174" i="2"/>
  <c r="AM170" i="2"/>
  <c r="AM201" i="2"/>
  <c r="AM198" i="2"/>
  <c r="AM185" i="2"/>
  <c r="AM179" i="2"/>
  <c r="AM175" i="2"/>
  <c r="AM171" i="2"/>
  <c r="AM190" i="2"/>
  <c r="AM213" i="2"/>
  <c r="AM193" i="2"/>
  <c r="AM180" i="2"/>
  <c r="AM186" i="2"/>
  <c r="AM181" i="2"/>
  <c r="AM177" i="2"/>
  <c r="AM173" i="2"/>
  <c r="AM184" i="2"/>
  <c r="AM167" i="2"/>
  <c r="AM163" i="2"/>
  <c r="AM168" i="2"/>
  <c r="AM164" i="2"/>
  <c r="AM194" i="2"/>
  <c r="AM202" i="2"/>
  <c r="AM172" i="2"/>
  <c r="AM169" i="2"/>
  <c r="AM165" i="2"/>
  <c r="AM166" i="2"/>
  <c r="AM197" i="2"/>
  <c r="AM162" i="2"/>
  <c r="AM154" i="2"/>
  <c r="AM150" i="2"/>
  <c r="AM176" i="2"/>
  <c r="AM146" i="2"/>
  <c r="AM145" i="2"/>
  <c r="AM156" i="2"/>
  <c r="AM152" i="2"/>
  <c r="AM148" i="2"/>
  <c r="AM144" i="2"/>
  <c r="AM140" i="2"/>
  <c r="AM136" i="2"/>
  <c r="AM132" i="2"/>
  <c r="AM128" i="2"/>
  <c r="AM143" i="2"/>
  <c r="AM182" i="2"/>
  <c r="AM142" i="2"/>
  <c r="AM137" i="2"/>
  <c r="AM133" i="2"/>
  <c r="AM129" i="2"/>
  <c r="AM153" i="2"/>
  <c r="AM147" i="2"/>
  <c r="AM130" i="2"/>
  <c r="AM125" i="2"/>
  <c r="AM151" i="2"/>
  <c r="AM149" i="2"/>
  <c r="AM138" i="2"/>
  <c r="AM134" i="2"/>
  <c r="AM159" i="2"/>
  <c r="AM141" i="2"/>
  <c r="AM124" i="2"/>
  <c r="AM120" i="2"/>
  <c r="AM111" i="2"/>
  <c r="AM157" i="2"/>
  <c r="AM126" i="2"/>
  <c r="AM116" i="2"/>
  <c r="AM112" i="2"/>
  <c r="AM121" i="2"/>
  <c r="AM158" i="2"/>
  <c r="AM139" i="2"/>
  <c r="AM131" i="2"/>
  <c r="AM119" i="2"/>
  <c r="AM110" i="2"/>
  <c r="AM105" i="2"/>
  <c r="AM100" i="2"/>
  <c r="AM115" i="2"/>
  <c r="AM109" i="2"/>
  <c r="AM155" i="2"/>
  <c r="AM118" i="2"/>
  <c r="AM107" i="2"/>
  <c r="AM102" i="2"/>
  <c r="AM97" i="2"/>
  <c r="AM117" i="2"/>
  <c r="AM114" i="2"/>
  <c r="AM127" i="2"/>
  <c r="AM113" i="2"/>
  <c r="AM108" i="2"/>
  <c r="AM103" i="2"/>
  <c r="AM98" i="2"/>
  <c r="AM94" i="2"/>
  <c r="AM89" i="2"/>
  <c r="AM85" i="2"/>
  <c r="AM78" i="2"/>
  <c r="AM77" i="2"/>
  <c r="AM68" i="2"/>
  <c r="AM63" i="2"/>
  <c r="AM104" i="2"/>
  <c r="AM95" i="2"/>
  <c r="AM91" i="2"/>
  <c r="AM87" i="2"/>
  <c r="AM83" i="2"/>
  <c r="AM82" i="2"/>
  <c r="AM76" i="2"/>
  <c r="AM45" i="2"/>
  <c r="AM41" i="2"/>
  <c r="AM75" i="2"/>
  <c r="AM69" i="2"/>
  <c r="AM64" i="2"/>
  <c r="AM60" i="2"/>
  <c r="AM56" i="2"/>
  <c r="AM52" i="2"/>
  <c r="AM123" i="2"/>
  <c r="AM74" i="2"/>
  <c r="AM73" i="2"/>
  <c r="AM99" i="2"/>
  <c r="AM93" i="2"/>
  <c r="AM88" i="2"/>
  <c r="AM84" i="2"/>
  <c r="AM80" i="2"/>
  <c r="AM43" i="2"/>
  <c r="AM39" i="2"/>
  <c r="AM86" i="2"/>
  <c r="AM53" i="2"/>
  <c r="AM51" i="2"/>
  <c r="AM47" i="2"/>
  <c r="AM42" i="2"/>
  <c r="AM70" i="2"/>
  <c r="AM57" i="2"/>
  <c r="AM40" i="2"/>
  <c r="AM38" i="2"/>
  <c r="AM34" i="2"/>
  <c r="AM30" i="2"/>
  <c r="AM26" i="2"/>
  <c r="AM22" i="2"/>
  <c r="AM18" i="2"/>
  <c r="AM14" i="2"/>
  <c r="AM10" i="2"/>
  <c r="AM61" i="2"/>
  <c r="AM55" i="2"/>
  <c r="AM135" i="2"/>
  <c r="AM71" i="2"/>
  <c r="AM59" i="2"/>
  <c r="AM35" i="2"/>
  <c r="AM31" i="2"/>
  <c r="AM27" i="2"/>
  <c r="AM23" i="2"/>
  <c r="AM19" i="2"/>
  <c r="AM122" i="2"/>
  <c r="AM65" i="2"/>
  <c r="AM79" i="2"/>
  <c r="AM32" i="2"/>
  <c r="AM15" i="2"/>
  <c r="AM66" i="2"/>
  <c r="AM36" i="2"/>
  <c r="AM17" i="2"/>
  <c r="AM11" i="2"/>
  <c r="AM9" i="2"/>
  <c r="AM24" i="2"/>
  <c r="AM28" i="2"/>
  <c r="AM90" i="2"/>
  <c r="AM50" i="2"/>
  <c r="AM21" i="2"/>
  <c r="AN6" i="2"/>
  <c r="AN208" i="2" s="1"/>
  <c r="AM54" i="2"/>
  <c r="AM49" i="2"/>
  <c r="AM46" i="2"/>
  <c r="AM25" i="2"/>
  <c r="AM58" i="2"/>
  <c r="AM44" i="2"/>
  <c r="AM29" i="2"/>
  <c r="AM16" i="2"/>
  <c r="AM48" i="2"/>
  <c r="AM37" i="2"/>
  <c r="AM33" i="2"/>
  <c r="AM20" i="2"/>
  <c r="AM13" i="2"/>
  <c r="AM7" i="2"/>
  <c r="AM81" i="2"/>
  <c r="AM62" i="2"/>
  <c r="AM12" i="2"/>
  <c r="AM8" i="2"/>
  <c r="AK36" i="1"/>
  <c r="AL35" i="1"/>
  <c r="AL31" i="1"/>
  <c r="AL27" i="1"/>
  <c r="AL32" i="1"/>
  <c r="AL28" i="1"/>
  <c r="AL33" i="1"/>
  <c r="AL29" i="1"/>
  <c r="AL25" i="1"/>
  <c r="AL34" i="1"/>
  <c r="AL30" i="1"/>
  <c r="AL26" i="1"/>
  <c r="AL22" i="1"/>
  <c r="AL18" i="1"/>
  <c r="AL24" i="1"/>
  <c r="AL23" i="1"/>
  <c r="AL11" i="1"/>
  <c r="AL12" i="1"/>
  <c r="AL21" i="1"/>
  <c r="AL20" i="1"/>
  <c r="AL19" i="1"/>
  <c r="AL15" i="1"/>
  <c r="AL13" i="1"/>
  <c r="AL9" i="1"/>
  <c r="AL10" i="1"/>
  <c r="AM6" i="1"/>
  <c r="AL17" i="1"/>
  <c r="AL14" i="1"/>
  <c r="AL16" i="1"/>
  <c r="AL7" i="1"/>
  <c r="AL8" i="1"/>
  <c r="AN204" i="2" l="1"/>
  <c r="AN160" i="2"/>
  <c r="AN96" i="2"/>
  <c r="AN106" i="2"/>
  <c r="AN161" i="2"/>
  <c r="AM20" i="3"/>
  <c r="AM37" i="3"/>
  <c r="AG895" i="6"/>
  <c r="AG891" i="6"/>
  <c r="AG887" i="6"/>
  <c r="AG894" i="6"/>
  <c r="AG890" i="6"/>
  <c r="AG886" i="6"/>
  <c r="AG899" i="6"/>
  <c r="AG893" i="6"/>
  <c r="AG889" i="6"/>
  <c r="AG885" i="6"/>
  <c r="AG896" i="6"/>
  <c r="AG892" i="6"/>
  <c r="AG888" i="6"/>
  <c r="AG881" i="6"/>
  <c r="AG877" i="6"/>
  <c r="AG884" i="6"/>
  <c r="AG880" i="6"/>
  <c r="AG876" i="6"/>
  <c r="AG882" i="6"/>
  <c r="AG878" i="6"/>
  <c r="AG873" i="6"/>
  <c r="AG870" i="6"/>
  <c r="AG874" i="6"/>
  <c r="AG872" i="6"/>
  <c r="AG883" i="6"/>
  <c r="AG875" i="6"/>
  <c r="AG879" i="6"/>
  <c r="AG868" i="6"/>
  <c r="AG864" i="6"/>
  <c r="AG865" i="6"/>
  <c r="AG862" i="6"/>
  <c r="AG858" i="6"/>
  <c r="AG866" i="6"/>
  <c r="AG859" i="6"/>
  <c r="AG871" i="6"/>
  <c r="AG861" i="6"/>
  <c r="AG855" i="6"/>
  <c r="AG867" i="6"/>
  <c r="AG856" i="6"/>
  <c r="AG854" i="6"/>
  <c r="AG850" i="6"/>
  <c r="AG869" i="6"/>
  <c r="AG857" i="6"/>
  <c r="AG853" i="6"/>
  <c r="AG849" i="6"/>
  <c r="AG845" i="6"/>
  <c r="AG841" i="6"/>
  <c r="AG837" i="6"/>
  <c r="AG863" i="6"/>
  <c r="AG852" i="6"/>
  <c r="AG848" i="6"/>
  <c r="AG844" i="6"/>
  <c r="AG840" i="6"/>
  <c r="AG836" i="6"/>
  <c r="AG860" i="6"/>
  <c r="AG851" i="6"/>
  <c r="AG847" i="6"/>
  <c r="AG843" i="6"/>
  <c r="AG839" i="6"/>
  <c r="AG846" i="6"/>
  <c r="AG842" i="6"/>
  <c r="AG838" i="6"/>
  <c r="AG833" i="6"/>
  <c r="AG829" i="6"/>
  <c r="AG825" i="6"/>
  <c r="AG821" i="6"/>
  <c r="AG835" i="6"/>
  <c r="AG832" i="6"/>
  <c r="AG831" i="6"/>
  <c r="AG827" i="6"/>
  <c r="AG824" i="6"/>
  <c r="AG834" i="6"/>
  <c r="AG823" i="6"/>
  <c r="AG819" i="6"/>
  <c r="AG815" i="6"/>
  <c r="AG811" i="6"/>
  <c r="AG826" i="6"/>
  <c r="AG818" i="6"/>
  <c r="AG814" i="6"/>
  <c r="AG810" i="6"/>
  <c r="AG806" i="6"/>
  <c r="AG828" i="6"/>
  <c r="AG820" i="6"/>
  <c r="AG809" i="6"/>
  <c r="AG822" i="6"/>
  <c r="AG807" i="6"/>
  <c r="AG804" i="6"/>
  <c r="AG800" i="6"/>
  <c r="AG796" i="6"/>
  <c r="AG792" i="6"/>
  <c r="AG830" i="6"/>
  <c r="AG817" i="6"/>
  <c r="AG813" i="6"/>
  <c r="AG808" i="6"/>
  <c r="AG787" i="6"/>
  <c r="AG783" i="6"/>
  <c r="AG779" i="6"/>
  <c r="AG803" i="6"/>
  <c r="AG802" i="6"/>
  <c r="AG799" i="6"/>
  <c r="AG812" i="6"/>
  <c r="AG798" i="6"/>
  <c r="AG795" i="6"/>
  <c r="AG805" i="6"/>
  <c r="AG794" i="6"/>
  <c r="AG790" i="6"/>
  <c r="AG789" i="6"/>
  <c r="AG785" i="6"/>
  <c r="AG781" i="6"/>
  <c r="AG816" i="6"/>
  <c r="AG801" i="6"/>
  <c r="AG797" i="6"/>
  <c r="AG791" i="6"/>
  <c r="AG788" i="6"/>
  <c r="AG784" i="6"/>
  <c r="AG780" i="6"/>
  <c r="AG776" i="6"/>
  <c r="AG793" i="6"/>
  <c r="AG775" i="6"/>
  <c r="AG771" i="6"/>
  <c r="AG767" i="6"/>
  <c r="AG763" i="6"/>
  <c r="AG759" i="6"/>
  <c r="AG774" i="6"/>
  <c r="AG770" i="6"/>
  <c r="AG766" i="6"/>
  <c r="AG762" i="6"/>
  <c r="AG758" i="6"/>
  <c r="AG778" i="6"/>
  <c r="AG777" i="6"/>
  <c r="AG786" i="6"/>
  <c r="AG782" i="6"/>
  <c r="AG773" i="6"/>
  <c r="AG769" i="6"/>
  <c r="AG772" i="6"/>
  <c r="AG768" i="6"/>
  <c r="AG764" i="6"/>
  <c r="AG760" i="6"/>
  <c r="AG756" i="6"/>
  <c r="AG754" i="6"/>
  <c r="AG750" i="6"/>
  <c r="AG746" i="6"/>
  <c r="AG742" i="6"/>
  <c r="AG738" i="6"/>
  <c r="AG765" i="6"/>
  <c r="AG761" i="6"/>
  <c r="AG757" i="6"/>
  <c r="AG753" i="6"/>
  <c r="AG749" i="6"/>
  <c r="AG745" i="6"/>
  <c r="AG741" i="6"/>
  <c r="AG737" i="6"/>
  <c r="AG733" i="6"/>
  <c r="AG729" i="6"/>
  <c r="AG752" i="6"/>
  <c r="AG751" i="6"/>
  <c r="AG743" i="6"/>
  <c r="AG739" i="6"/>
  <c r="AG734" i="6"/>
  <c r="AG730" i="6"/>
  <c r="AG748" i="6"/>
  <c r="AG747" i="6"/>
  <c r="AG736" i="6"/>
  <c r="AG726" i="6"/>
  <c r="AG722" i="6"/>
  <c r="AG718" i="6"/>
  <c r="AG714" i="6"/>
  <c r="AG710" i="6"/>
  <c r="AG706" i="6"/>
  <c r="AG744" i="6"/>
  <c r="AG740" i="6"/>
  <c r="AG727" i="6"/>
  <c r="AG725" i="6"/>
  <c r="AG721" i="6"/>
  <c r="AG717" i="6"/>
  <c r="AG713" i="6"/>
  <c r="AG709" i="6"/>
  <c r="AG705" i="6"/>
  <c r="AG701" i="6"/>
  <c r="AG697" i="6"/>
  <c r="AG728" i="6"/>
  <c r="AG724" i="6"/>
  <c r="AG720" i="6"/>
  <c r="AG716" i="6"/>
  <c r="AG712" i="6"/>
  <c r="AG708" i="6"/>
  <c r="AG704" i="6"/>
  <c r="AG700" i="6"/>
  <c r="AG696" i="6"/>
  <c r="AG692" i="6"/>
  <c r="AG699" i="6"/>
  <c r="AG689" i="6"/>
  <c r="AG685" i="6"/>
  <c r="AG681" i="6"/>
  <c r="AG677" i="6"/>
  <c r="AG673" i="6"/>
  <c r="AG669" i="6"/>
  <c r="AG665" i="6"/>
  <c r="AG661" i="6"/>
  <c r="AG657" i="6"/>
  <c r="AG755" i="6"/>
  <c r="AG711" i="6"/>
  <c r="AG732" i="6"/>
  <c r="AG703" i="6"/>
  <c r="AG694" i="6"/>
  <c r="AG688" i="6"/>
  <c r="AG684" i="6"/>
  <c r="AG680" i="6"/>
  <c r="AG676" i="6"/>
  <c r="AG672" i="6"/>
  <c r="AG668" i="6"/>
  <c r="AG735" i="6"/>
  <c r="AG707" i="6"/>
  <c r="AG731" i="6"/>
  <c r="AG723" i="6"/>
  <c r="AG687" i="6"/>
  <c r="AG683" i="6"/>
  <c r="AG679" i="6"/>
  <c r="AG675" i="6"/>
  <c r="AG671" i="6"/>
  <c r="AG667" i="6"/>
  <c r="AG663" i="6"/>
  <c r="AG659" i="6"/>
  <c r="AG690" i="6"/>
  <c r="AG719" i="6"/>
  <c r="AG693" i="6"/>
  <c r="AG686" i="6"/>
  <c r="AG653" i="6"/>
  <c r="AG649" i="6"/>
  <c r="AG645" i="6"/>
  <c r="AG641" i="6"/>
  <c r="AG637" i="6"/>
  <c r="AG633" i="6"/>
  <c r="AG629" i="6"/>
  <c r="AG625" i="6"/>
  <c r="AG702" i="6"/>
  <c r="AG695" i="6"/>
  <c r="AG678" i="6"/>
  <c r="AG662" i="6"/>
  <c r="AG658" i="6"/>
  <c r="AG698" i="6"/>
  <c r="AG682" i="6"/>
  <c r="AG670" i="6"/>
  <c r="AG666" i="6"/>
  <c r="AG652" i="6"/>
  <c r="AG648" i="6"/>
  <c r="AG644" i="6"/>
  <c r="AG640" i="6"/>
  <c r="AG636" i="6"/>
  <c r="AG632" i="6"/>
  <c r="AG628" i="6"/>
  <c r="AG624" i="6"/>
  <c r="AG691" i="6"/>
  <c r="AG655" i="6"/>
  <c r="AG651" i="6"/>
  <c r="AG647" i="6"/>
  <c r="AG643" i="6"/>
  <c r="AG639" i="6"/>
  <c r="AG635" i="6"/>
  <c r="AG631" i="6"/>
  <c r="AG627" i="6"/>
  <c r="AG623" i="6"/>
  <c r="AG674" i="6"/>
  <c r="AG664" i="6"/>
  <c r="AG660" i="6"/>
  <c r="AG656" i="6"/>
  <c r="AG622" i="6"/>
  <c r="AG617" i="6"/>
  <c r="AG613" i="6"/>
  <c r="AG609" i="6"/>
  <c r="AG605" i="6"/>
  <c r="AG654" i="6"/>
  <c r="AG650" i="6"/>
  <c r="AG646" i="6"/>
  <c r="AG642" i="6"/>
  <c r="AG638" i="6"/>
  <c r="AG634" i="6"/>
  <c r="AG715" i="6"/>
  <c r="AG620" i="6"/>
  <c r="AG616" i="6"/>
  <c r="AG612" i="6"/>
  <c r="AG608" i="6"/>
  <c r="AG604" i="6"/>
  <c r="AG600" i="6"/>
  <c r="AG596" i="6"/>
  <c r="AG592" i="6"/>
  <c r="AG588" i="6"/>
  <c r="AG619" i="6"/>
  <c r="AG615" i="6"/>
  <c r="AG611" i="6"/>
  <c r="AG607" i="6"/>
  <c r="AG603" i="6"/>
  <c r="AG618" i="6"/>
  <c r="AG614" i="6"/>
  <c r="AG610" i="6"/>
  <c r="AG606" i="6"/>
  <c r="AG602" i="6"/>
  <c r="AG598" i="6"/>
  <c r="AG594" i="6"/>
  <c r="AG590" i="6"/>
  <c r="AG586" i="6"/>
  <c r="AG582" i="6"/>
  <c r="AG599" i="6"/>
  <c r="AG595" i="6"/>
  <c r="AG580" i="6"/>
  <c r="AG576" i="6"/>
  <c r="AG597" i="6"/>
  <c r="AG593" i="6"/>
  <c r="AG589" i="6"/>
  <c r="AG585" i="6"/>
  <c r="AG579" i="6"/>
  <c r="AG575" i="6"/>
  <c r="AG571" i="6"/>
  <c r="AG567" i="6"/>
  <c r="AG563" i="6"/>
  <c r="AG559" i="6"/>
  <c r="AG630" i="6"/>
  <c r="AG601" i="6"/>
  <c r="AG583" i="6"/>
  <c r="AG626" i="6"/>
  <c r="AG621" i="6"/>
  <c r="AG578" i="6"/>
  <c r="AG574" i="6"/>
  <c r="AG570" i="6"/>
  <c r="AG566" i="6"/>
  <c r="AG562" i="6"/>
  <c r="AG591" i="6"/>
  <c r="AG587" i="6"/>
  <c r="AG572" i="6"/>
  <c r="AG568" i="6"/>
  <c r="AG564" i="6"/>
  <c r="AG560" i="6"/>
  <c r="AG556" i="6"/>
  <c r="AG555" i="6"/>
  <c r="AG554" i="6"/>
  <c r="AG550" i="6"/>
  <c r="AG547" i="6"/>
  <c r="AG543" i="6"/>
  <c r="AG539" i="6"/>
  <c r="AG535" i="6"/>
  <c r="AG531" i="6"/>
  <c r="AG527" i="6"/>
  <c r="AG523" i="6"/>
  <c r="AG519" i="6"/>
  <c r="AG515" i="6"/>
  <c r="AG511" i="6"/>
  <c r="AG584" i="6"/>
  <c r="AG581" i="6"/>
  <c r="AG577" i="6"/>
  <c r="AG548" i="6"/>
  <c r="AG573" i="6"/>
  <c r="AG569" i="6"/>
  <c r="AG565" i="6"/>
  <c r="AG558" i="6"/>
  <c r="AG551" i="6"/>
  <c r="AG546" i="6"/>
  <c r="AG542" i="6"/>
  <c r="AG538" i="6"/>
  <c r="AG534" i="6"/>
  <c r="AG530" i="6"/>
  <c r="AG526" i="6"/>
  <c r="AG522" i="6"/>
  <c r="AG518" i="6"/>
  <c r="AG514" i="6"/>
  <c r="AG561" i="6"/>
  <c r="AG557" i="6"/>
  <c r="AG552" i="6"/>
  <c r="AG545" i="6"/>
  <c r="AG541" i="6"/>
  <c r="AG537" i="6"/>
  <c r="AG533" i="6"/>
  <c r="AG529" i="6"/>
  <c r="AG525" i="6"/>
  <c r="AG521" i="6"/>
  <c r="AG517" i="6"/>
  <c r="AG513" i="6"/>
  <c r="AG509" i="6"/>
  <c r="AG528" i="6"/>
  <c r="AG524" i="6"/>
  <c r="AG512" i="6"/>
  <c r="AG508" i="6"/>
  <c r="AG502" i="6"/>
  <c r="AG498" i="6"/>
  <c r="AG494" i="6"/>
  <c r="AG490" i="6"/>
  <c r="AG486" i="6"/>
  <c r="AG482" i="6"/>
  <c r="AG478" i="6"/>
  <c r="AG474" i="6"/>
  <c r="AG505" i="6"/>
  <c r="AG501" i="6"/>
  <c r="AG497" i="6"/>
  <c r="AG493" i="6"/>
  <c r="AG489" i="6"/>
  <c r="AG485" i="6"/>
  <c r="AG481" i="6"/>
  <c r="AG477" i="6"/>
  <c r="AG473" i="6"/>
  <c r="AG469" i="6"/>
  <c r="AG465" i="6"/>
  <c r="AG461" i="6"/>
  <c r="AG457" i="6"/>
  <c r="AG453" i="6"/>
  <c r="AG544" i="6"/>
  <c r="AG506" i="6"/>
  <c r="AG553" i="6"/>
  <c r="AG540" i="6"/>
  <c r="AG510" i="6"/>
  <c r="AG504" i="6"/>
  <c r="AG500" i="6"/>
  <c r="AG496" i="6"/>
  <c r="AG492" i="6"/>
  <c r="AG488" i="6"/>
  <c r="AG484" i="6"/>
  <c r="AG480" i="6"/>
  <c r="AG476" i="6"/>
  <c r="AG472" i="6"/>
  <c r="AG468" i="6"/>
  <c r="AG536" i="6"/>
  <c r="AG520" i="6"/>
  <c r="AG495" i="6"/>
  <c r="AG479" i="6"/>
  <c r="AG463" i="6"/>
  <c r="AG459" i="6"/>
  <c r="AG455" i="6"/>
  <c r="AG451" i="6"/>
  <c r="AG448" i="6"/>
  <c r="AG444" i="6"/>
  <c r="AG440" i="6"/>
  <c r="AG436" i="6"/>
  <c r="AG432" i="6"/>
  <c r="AG428" i="6"/>
  <c r="AG424" i="6"/>
  <c r="AG420" i="6"/>
  <c r="AG416" i="6"/>
  <c r="AG532" i="6"/>
  <c r="AG466" i="6"/>
  <c r="AG491" i="6"/>
  <c r="AG475" i="6"/>
  <c r="AG447" i="6"/>
  <c r="AG443" i="6"/>
  <c r="AG439" i="6"/>
  <c r="AG435" i="6"/>
  <c r="AG431" i="6"/>
  <c r="AG427" i="6"/>
  <c r="AG423" i="6"/>
  <c r="AG419" i="6"/>
  <c r="AG415" i="6"/>
  <c r="AG464" i="6"/>
  <c r="AG460" i="6"/>
  <c r="AG456" i="6"/>
  <c r="AG452" i="6"/>
  <c r="AG503" i="6"/>
  <c r="AG487" i="6"/>
  <c r="AG470" i="6"/>
  <c r="AG467" i="6"/>
  <c r="AG446" i="6"/>
  <c r="AG442" i="6"/>
  <c r="AG438" i="6"/>
  <c r="AG434" i="6"/>
  <c r="AG430" i="6"/>
  <c r="AG426" i="6"/>
  <c r="AG422" i="6"/>
  <c r="AG418" i="6"/>
  <c r="AG549" i="6"/>
  <c r="AG516" i="6"/>
  <c r="AG507" i="6"/>
  <c r="AG499" i="6"/>
  <c r="AG483" i="6"/>
  <c r="AG449" i="6"/>
  <c r="AG445" i="6"/>
  <c r="AG441" i="6"/>
  <c r="AG437" i="6"/>
  <c r="AG433" i="6"/>
  <c r="AG429" i="6"/>
  <c r="AG425" i="6"/>
  <c r="AG421" i="6"/>
  <c r="AG417" i="6"/>
  <c r="AG413" i="6"/>
  <c r="AG409" i="6"/>
  <c r="AG405" i="6"/>
  <c r="AG401" i="6"/>
  <c r="AG397" i="6"/>
  <c r="AG458" i="6"/>
  <c r="AG450" i="6"/>
  <c r="AG411" i="6"/>
  <c r="AG407" i="6"/>
  <c r="AG403" i="6"/>
  <c r="AG408" i="6"/>
  <c r="AG404" i="6"/>
  <c r="AG400" i="6"/>
  <c r="AG471" i="6"/>
  <c r="AG412" i="6"/>
  <c r="AG393" i="6"/>
  <c r="AG389" i="6"/>
  <c r="AG385" i="6"/>
  <c r="AG381" i="6"/>
  <c r="AG377" i="6"/>
  <c r="AG462" i="6"/>
  <c r="AG454" i="6"/>
  <c r="AG392" i="6"/>
  <c r="AG414" i="6"/>
  <c r="AG395" i="6"/>
  <c r="AG391" i="6"/>
  <c r="AG387" i="6"/>
  <c r="AG383" i="6"/>
  <c r="AG379" i="6"/>
  <c r="AG410" i="6"/>
  <c r="AG406" i="6"/>
  <c r="AG402" i="6"/>
  <c r="AG398" i="6"/>
  <c r="AG399" i="6"/>
  <c r="AG374" i="6"/>
  <c r="AG370" i="6"/>
  <c r="AG366" i="6"/>
  <c r="AG362" i="6"/>
  <c r="AG358" i="6"/>
  <c r="AG354" i="6"/>
  <c r="AG350" i="6"/>
  <c r="AG346" i="6"/>
  <c r="AG342" i="6"/>
  <c r="AG338" i="6"/>
  <c r="AG334" i="6"/>
  <c r="AG330" i="6"/>
  <c r="AG326" i="6"/>
  <c r="AG322" i="6"/>
  <c r="AG318" i="6"/>
  <c r="AG314" i="6"/>
  <c r="AG310" i="6"/>
  <c r="AG306" i="6"/>
  <c r="AG390" i="6"/>
  <c r="AG388" i="6"/>
  <c r="AG384" i="6"/>
  <c r="AG380" i="6"/>
  <c r="AG378" i="6"/>
  <c r="AG373" i="6"/>
  <c r="AG369" i="6"/>
  <c r="AG365" i="6"/>
  <c r="AG361" i="6"/>
  <c r="AG357" i="6"/>
  <c r="AG353" i="6"/>
  <c r="AG349" i="6"/>
  <c r="AG345" i="6"/>
  <c r="AG341" i="6"/>
  <c r="AG337" i="6"/>
  <c r="AG333" i="6"/>
  <c r="AG329" i="6"/>
  <c r="AG325" i="6"/>
  <c r="AG321" i="6"/>
  <c r="AG317" i="6"/>
  <c r="AG313" i="6"/>
  <c r="AG309" i="6"/>
  <c r="AG305" i="6"/>
  <c r="AG301" i="6"/>
  <c r="AG297" i="6"/>
  <c r="AG293" i="6"/>
  <c r="AG289" i="6"/>
  <c r="AG386" i="6"/>
  <c r="AG382" i="6"/>
  <c r="AG376" i="6"/>
  <c r="AG372" i="6"/>
  <c r="AG368" i="6"/>
  <c r="AG364" i="6"/>
  <c r="AG360" i="6"/>
  <c r="AG356" i="6"/>
  <c r="AG352" i="6"/>
  <c r="AG348" i="6"/>
  <c r="AG344" i="6"/>
  <c r="AG340" i="6"/>
  <c r="AG336" i="6"/>
  <c r="AG332" i="6"/>
  <c r="AG328" i="6"/>
  <c r="AG324" i="6"/>
  <c r="AG320" i="6"/>
  <c r="AG316" i="6"/>
  <c r="AG312" i="6"/>
  <c r="AG308" i="6"/>
  <c r="AG304" i="6"/>
  <c r="AG300" i="6"/>
  <c r="AG394" i="6"/>
  <c r="AG375" i="6"/>
  <c r="AG371" i="6"/>
  <c r="AG367" i="6"/>
  <c r="AG363" i="6"/>
  <c r="AG359" i="6"/>
  <c r="AG355" i="6"/>
  <c r="AG351" i="6"/>
  <c r="AG347" i="6"/>
  <c r="AG343" i="6"/>
  <c r="AG339" i="6"/>
  <c r="AG335" i="6"/>
  <c r="AG331" i="6"/>
  <c r="AG327" i="6"/>
  <c r="AG323" i="6"/>
  <c r="AG319" i="6"/>
  <c r="AG315" i="6"/>
  <c r="AG311" i="6"/>
  <c r="AG307" i="6"/>
  <c r="AG303" i="6"/>
  <c r="AG299" i="6"/>
  <c r="AG295" i="6"/>
  <c r="AG291" i="6"/>
  <c r="AG287" i="6"/>
  <c r="AG283" i="6"/>
  <c r="AG279" i="6"/>
  <c r="AG294" i="6"/>
  <c r="AG284" i="6"/>
  <c r="AG280" i="6"/>
  <c r="AG285" i="6"/>
  <c r="AG281" i="6"/>
  <c r="AG277" i="6"/>
  <c r="AG273" i="6"/>
  <c r="AG269" i="6"/>
  <c r="AG265" i="6"/>
  <c r="AG261" i="6"/>
  <c r="AG257" i="6"/>
  <c r="AG253" i="6"/>
  <c r="AG249" i="6"/>
  <c r="AG245" i="6"/>
  <c r="AG241" i="6"/>
  <c r="AG302" i="6"/>
  <c r="AG298" i="6"/>
  <c r="AG282" i="6"/>
  <c r="AG278" i="6"/>
  <c r="AG276" i="6"/>
  <c r="AG272" i="6"/>
  <c r="AG268" i="6"/>
  <c r="AG264" i="6"/>
  <c r="AG260" i="6"/>
  <c r="AG256" i="6"/>
  <c r="AG252" i="6"/>
  <c r="AG248" i="6"/>
  <c r="AG244" i="6"/>
  <c r="AG240" i="6"/>
  <c r="AG236" i="6"/>
  <c r="AG232" i="6"/>
  <c r="AG228" i="6"/>
  <c r="AG224" i="6"/>
  <c r="AG220" i="6"/>
  <c r="AG216" i="6"/>
  <c r="AG212" i="6"/>
  <c r="AG208" i="6"/>
  <c r="AG204" i="6"/>
  <c r="AG200" i="6"/>
  <c r="AG196" i="6"/>
  <c r="AG192" i="6"/>
  <c r="AG396" i="6"/>
  <c r="AG296" i="6"/>
  <c r="AG290" i="6"/>
  <c r="AG286" i="6"/>
  <c r="AG292" i="6"/>
  <c r="AG288" i="6"/>
  <c r="AG275" i="6"/>
  <c r="AG271" i="6"/>
  <c r="AG267" i="6"/>
  <c r="AG263" i="6"/>
  <c r="AG259" i="6"/>
  <c r="AG255" i="6"/>
  <c r="AG251" i="6"/>
  <c r="AG247" i="6"/>
  <c r="AG243" i="6"/>
  <c r="AG239" i="6"/>
  <c r="AG235" i="6"/>
  <c r="AG231" i="6"/>
  <c r="AG227" i="6"/>
  <c r="AG223" i="6"/>
  <c r="AG219" i="6"/>
  <c r="AG215" i="6"/>
  <c r="AG211" i="6"/>
  <c r="AG207" i="6"/>
  <c r="AG242" i="6"/>
  <c r="AG237" i="6"/>
  <c r="AG213" i="6"/>
  <c r="AG209" i="6"/>
  <c r="AG190" i="6"/>
  <c r="AG238" i="6"/>
  <c r="AG233" i="6"/>
  <c r="AG203" i="6"/>
  <c r="AG199" i="6"/>
  <c r="AG195" i="6"/>
  <c r="AG191" i="6"/>
  <c r="AG189" i="6"/>
  <c r="AG185" i="6"/>
  <c r="AG181" i="6"/>
  <c r="AG177" i="6"/>
  <c r="AG173" i="6"/>
  <c r="AG169" i="6"/>
  <c r="AG165" i="6"/>
  <c r="AG161" i="6"/>
  <c r="AG157" i="6"/>
  <c r="AG153" i="6"/>
  <c r="AG149" i="6"/>
  <c r="AG145" i="6"/>
  <c r="AG141" i="6"/>
  <c r="AG137" i="6"/>
  <c r="AG133" i="6"/>
  <c r="AG129" i="6"/>
  <c r="AG125" i="6"/>
  <c r="AG121" i="6"/>
  <c r="AG266" i="6"/>
  <c r="AG234" i="6"/>
  <c r="AG229" i="6"/>
  <c r="AG262" i="6"/>
  <c r="AG230" i="6"/>
  <c r="AG225" i="6"/>
  <c r="AG218" i="6"/>
  <c r="AG188" i="6"/>
  <c r="AG184" i="6"/>
  <c r="AG180" i="6"/>
  <c r="AG176" i="6"/>
  <c r="AG172" i="6"/>
  <c r="AG168" i="6"/>
  <c r="AG164" i="6"/>
  <c r="AG160" i="6"/>
  <c r="AG156" i="6"/>
  <c r="AG152" i="6"/>
  <c r="AG148" i="6"/>
  <c r="AG144" i="6"/>
  <c r="AG140" i="6"/>
  <c r="AG136" i="6"/>
  <c r="AG132" i="6"/>
  <c r="AG128" i="6"/>
  <c r="AG124" i="6"/>
  <c r="AG120" i="6"/>
  <c r="AG274" i="6"/>
  <c r="AG258" i="6"/>
  <c r="AG226" i="6"/>
  <c r="AG254" i="6"/>
  <c r="AG222" i="6"/>
  <c r="AG201" i="6"/>
  <c r="AG197" i="6"/>
  <c r="AG193" i="6"/>
  <c r="AG187" i="6"/>
  <c r="AG183" i="6"/>
  <c r="AG179" i="6"/>
  <c r="AG175" i="6"/>
  <c r="AG171" i="6"/>
  <c r="AG167" i="6"/>
  <c r="AG163" i="6"/>
  <c r="AG159" i="6"/>
  <c r="AG155" i="6"/>
  <c r="AG151" i="6"/>
  <c r="AG147" i="6"/>
  <c r="AG143" i="6"/>
  <c r="AG139" i="6"/>
  <c r="AG135" i="6"/>
  <c r="AG131" i="6"/>
  <c r="AG127" i="6"/>
  <c r="AG123" i="6"/>
  <c r="AG119" i="6"/>
  <c r="AG115" i="6"/>
  <c r="AG111" i="6"/>
  <c r="AG107" i="6"/>
  <c r="AG103" i="6"/>
  <c r="AG99" i="6"/>
  <c r="AG95" i="6"/>
  <c r="AG91" i="6"/>
  <c r="AG87" i="6"/>
  <c r="AG250" i="6"/>
  <c r="AG214" i="6"/>
  <c r="AG210" i="6"/>
  <c r="AG206" i="6"/>
  <c r="AG202" i="6"/>
  <c r="AG198" i="6"/>
  <c r="AG194" i="6"/>
  <c r="AG246" i="6"/>
  <c r="AG174" i="6"/>
  <c r="AG158" i="6"/>
  <c r="AG138" i="6"/>
  <c r="AG118" i="6"/>
  <c r="AG105" i="6"/>
  <c r="AG104" i="6"/>
  <c r="AG101" i="6"/>
  <c r="AG100" i="6"/>
  <c r="AG97" i="6"/>
  <c r="AG96" i="6"/>
  <c r="AG93" i="6"/>
  <c r="AG92" i="6"/>
  <c r="AG89" i="6"/>
  <c r="AG88" i="6"/>
  <c r="AG85" i="6"/>
  <c r="AG83" i="6"/>
  <c r="AG79" i="6"/>
  <c r="AG75" i="6"/>
  <c r="AG71" i="6"/>
  <c r="AG67" i="6"/>
  <c r="AG134" i="6"/>
  <c r="AG116" i="6"/>
  <c r="AG112" i="6"/>
  <c r="AG205" i="6"/>
  <c r="AG186" i="6"/>
  <c r="AG170" i="6"/>
  <c r="AG154" i="6"/>
  <c r="AG130" i="6"/>
  <c r="AG106" i="6"/>
  <c r="AG102" i="6"/>
  <c r="AG98" i="6"/>
  <c r="AG94" i="6"/>
  <c r="AG90" i="6"/>
  <c r="AG86" i="6"/>
  <c r="AG82" i="6"/>
  <c r="AG78" i="6"/>
  <c r="AG74" i="6"/>
  <c r="AG70" i="6"/>
  <c r="AG66" i="6"/>
  <c r="AG62" i="6"/>
  <c r="AG58" i="6"/>
  <c r="AG54" i="6"/>
  <c r="AG50" i="6"/>
  <c r="AG126" i="6"/>
  <c r="AG108" i="6"/>
  <c r="AG182" i="6"/>
  <c r="AG166" i="6"/>
  <c r="AG150" i="6"/>
  <c r="AG122" i="6"/>
  <c r="AG81" i="6"/>
  <c r="AG77" i="6"/>
  <c r="AG73" i="6"/>
  <c r="AG69" i="6"/>
  <c r="AG65" i="6"/>
  <c r="AG61" i="6"/>
  <c r="AG270" i="6"/>
  <c r="AG178" i="6"/>
  <c r="AG162" i="6"/>
  <c r="AG146" i="6"/>
  <c r="AG117" i="6"/>
  <c r="AG113" i="6"/>
  <c r="AG109" i="6"/>
  <c r="AG84" i="6"/>
  <c r="AG80" i="6"/>
  <c r="AG76" i="6"/>
  <c r="AG72" i="6"/>
  <c r="AG68" i="6"/>
  <c r="AG64" i="6"/>
  <c r="AG60" i="6"/>
  <c r="AG56" i="6"/>
  <c r="AG52" i="6"/>
  <c r="AG48" i="6"/>
  <c r="AG44" i="6"/>
  <c r="AG40" i="6"/>
  <c r="AG36" i="6"/>
  <c r="AG32" i="6"/>
  <c r="AG217" i="6"/>
  <c r="AG142" i="6"/>
  <c r="AG114" i="6"/>
  <c r="AG25" i="6"/>
  <c r="AG21" i="6"/>
  <c r="AG17" i="6"/>
  <c r="AG13" i="6"/>
  <c r="AG9" i="6"/>
  <c r="AG57" i="6"/>
  <c r="AG53" i="6"/>
  <c r="AG49" i="6"/>
  <c r="AG221" i="6"/>
  <c r="AG55" i="6"/>
  <c r="AG51" i="6"/>
  <c r="AG45" i="6"/>
  <c r="AG41" i="6"/>
  <c r="AG37" i="6"/>
  <c r="AG33" i="6"/>
  <c r="AG29" i="6"/>
  <c r="AG28" i="6"/>
  <c r="AG24" i="6"/>
  <c r="AG20" i="6"/>
  <c r="AG16" i="6"/>
  <c r="AG12" i="6"/>
  <c r="AG8" i="6"/>
  <c r="AG59" i="6"/>
  <c r="AG46" i="6"/>
  <c r="AG42" i="6"/>
  <c r="AG38" i="6"/>
  <c r="AG34" i="6"/>
  <c r="AG30" i="6"/>
  <c r="AG27" i="6"/>
  <c r="AG23" i="6"/>
  <c r="AG19" i="6"/>
  <c r="AG15" i="6"/>
  <c r="AG11" i="6"/>
  <c r="AG7" i="6"/>
  <c r="AG110" i="6"/>
  <c r="AH6" i="6"/>
  <c r="AG47" i="6"/>
  <c r="AG43" i="6"/>
  <c r="AG39" i="6"/>
  <c r="AG35" i="6"/>
  <c r="AG31" i="6"/>
  <c r="AG26" i="6"/>
  <c r="AG22" i="6"/>
  <c r="AG18" i="6"/>
  <c r="AG14" i="6"/>
  <c r="AG10" i="6"/>
  <c r="AG63" i="6"/>
  <c r="AF900" i="6"/>
  <c r="AL31" i="4"/>
  <c r="AM27" i="4"/>
  <c r="AM22" i="4"/>
  <c r="AM18" i="4"/>
  <c r="AM28" i="4"/>
  <c r="AM23" i="4"/>
  <c r="AM19" i="4"/>
  <c r="AM30" i="4"/>
  <c r="AM26" i="4"/>
  <c r="AM21" i="4"/>
  <c r="AM14" i="4"/>
  <c r="AM10" i="4"/>
  <c r="AM20" i="4"/>
  <c r="AM11" i="4"/>
  <c r="AM17" i="4"/>
  <c r="AN6" i="4"/>
  <c r="AM16" i="4"/>
  <c r="AM13" i="4"/>
  <c r="AM9" i="4"/>
  <c r="AM25" i="4"/>
  <c r="AM15" i="4"/>
  <c r="AM12" i="4"/>
  <c r="AM29" i="4"/>
  <c r="AM7" i="4"/>
  <c r="AM8" i="4"/>
  <c r="AM44" i="3"/>
  <c r="AM40" i="3"/>
  <c r="AM50" i="3"/>
  <c r="AM45" i="3"/>
  <c r="AM41" i="3"/>
  <c r="AM38" i="3"/>
  <c r="AM32" i="3"/>
  <c r="AM51" i="3"/>
  <c r="AM47" i="3"/>
  <c r="AM42" i="3"/>
  <c r="AM35" i="3"/>
  <c r="AM52" i="3"/>
  <c r="AM30" i="3"/>
  <c r="AM25" i="3"/>
  <c r="AM36" i="3"/>
  <c r="AM26" i="3"/>
  <c r="AM27" i="3"/>
  <c r="AM23" i="3"/>
  <c r="AM46" i="3"/>
  <c r="AM43" i="3"/>
  <c r="AM34" i="3"/>
  <c r="AM24" i="3"/>
  <c r="AM16" i="3"/>
  <c r="AM29" i="3"/>
  <c r="AM21" i="3"/>
  <c r="AM17" i="3"/>
  <c r="AM28" i="3"/>
  <c r="AM18" i="3"/>
  <c r="AM31" i="3"/>
  <c r="AM15" i="3"/>
  <c r="AM13" i="3"/>
  <c r="AM9" i="3"/>
  <c r="AN6" i="3"/>
  <c r="AM10" i="3"/>
  <c r="AM14" i="3"/>
  <c r="AM11" i="3"/>
  <c r="AM7" i="3"/>
  <c r="AM19" i="3"/>
  <c r="AM12" i="3"/>
  <c r="AM8" i="3"/>
  <c r="AL53" i="3"/>
  <c r="AN215" i="2"/>
  <c r="AN211" i="2"/>
  <c r="AN206" i="2"/>
  <c r="AN203" i="2"/>
  <c r="AN216" i="2"/>
  <c r="AN212" i="2"/>
  <c r="AN207" i="2"/>
  <c r="AN214" i="2"/>
  <c r="AN210" i="2"/>
  <c r="AN205" i="2"/>
  <c r="AN199" i="2"/>
  <c r="AN195" i="2"/>
  <c r="AN191" i="2"/>
  <c r="AN187" i="2"/>
  <c r="AN183" i="2"/>
  <c r="AN209" i="2"/>
  <c r="AN200" i="2"/>
  <c r="AN196" i="2"/>
  <c r="AN192" i="2"/>
  <c r="AN188" i="2"/>
  <c r="AN184" i="2"/>
  <c r="AN202" i="2"/>
  <c r="AN198" i="2"/>
  <c r="AN194" i="2"/>
  <c r="AN190" i="2"/>
  <c r="AN186" i="2"/>
  <c r="AN182" i="2"/>
  <c r="AN201" i="2"/>
  <c r="AN185" i="2"/>
  <c r="AN179" i="2"/>
  <c r="AN175" i="2"/>
  <c r="AN171" i="2"/>
  <c r="AN213" i="2"/>
  <c r="AN193" i="2"/>
  <c r="AN180" i="2"/>
  <c r="AN176" i="2"/>
  <c r="AN172" i="2"/>
  <c r="AN197" i="2"/>
  <c r="AN173" i="2"/>
  <c r="AN189" i="2"/>
  <c r="AN181" i="2"/>
  <c r="AN177" i="2"/>
  <c r="AN174" i="2"/>
  <c r="AN169" i="2"/>
  <c r="AN165" i="2"/>
  <c r="AN170" i="2"/>
  <c r="AN168" i="2"/>
  <c r="AN164" i="2"/>
  <c r="AN159" i="2"/>
  <c r="AN153" i="2"/>
  <c r="AN149" i="2"/>
  <c r="AN145" i="2"/>
  <c r="AN163" i="2"/>
  <c r="AN154" i="2"/>
  <c r="AN150" i="2"/>
  <c r="AN146" i="2"/>
  <c r="AN178" i="2"/>
  <c r="AN167" i="2"/>
  <c r="AN155" i="2"/>
  <c r="AN151" i="2"/>
  <c r="AN147" i="2"/>
  <c r="AN143" i="2"/>
  <c r="AN156" i="2"/>
  <c r="AN152" i="2"/>
  <c r="AN148" i="2"/>
  <c r="AN166" i="2"/>
  <c r="AN142" i="2"/>
  <c r="AN137" i="2"/>
  <c r="AN133" i="2"/>
  <c r="AN158" i="2"/>
  <c r="AN162" i="2"/>
  <c r="AN157" i="2"/>
  <c r="AN144" i="2"/>
  <c r="AN140" i="2"/>
  <c r="AN136" i="2"/>
  <c r="AN132" i="2"/>
  <c r="AN129" i="2"/>
  <c r="AN141" i="2"/>
  <c r="AN128" i="2"/>
  <c r="AN126" i="2"/>
  <c r="AN125" i="2"/>
  <c r="AN116" i="2"/>
  <c r="AN112" i="2"/>
  <c r="AN121" i="2"/>
  <c r="AN135" i="2"/>
  <c r="AN122" i="2"/>
  <c r="AN117" i="2"/>
  <c r="AN113" i="2"/>
  <c r="AN138" i="2"/>
  <c r="AN115" i="2"/>
  <c r="AN109" i="2"/>
  <c r="AN118" i="2"/>
  <c r="AN111" i="2"/>
  <c r="AN107" i="2"/>
  <c r="AN102" i="2"/>
  <c r="AN97" i="2"/>
  <c r="AN93" i="2"/>
  <c r="AN88" i="2"/>
  <c r="AN84" i="2"/>
  <c r="AN80" i="2"/>
  <c r="AN76" i="2"/>
  <c r="AN114" i="2"/>
  <c r="AN127" i="2"/>
  <c r="AN108" i="2"/>
  <c r="AN103" i="2"/>
  <c r="AN98" i="2"/>
  <c r="AN94" i="2"/>
  <c r="AN89" i="2"/>
  <c r="AN85" i="2"/>
  <c r="AN134" i="2"/>
  <c r="AN124" i="2"/>
  <c r="AN120" i="2"/>
  <c r="AN130" i="2"/>
  <c r="AN123" i="2"/>
  <c r="AN104" i="2"/>
  <c r="AN99" i="2"/>
  <c r="AN95" i="2"/>
  <c r="AN90" i="2"/>
  <c r="AN86" i="2"/>
  <c r="AN82" i="2"/>
  <c r="AN78" i="2"/>
  <c r="AN74" i="2"/>
  <c r="AN77" i="2"/>
  <c r="AN68" i="2"/>
  <c r="AN63" i="2"/>
  <c r="AN139" i="2"/>
  <c r="AN91" i="2"/>
  <c r="AN87" i="2"/>
  <c r="AN83" i="2"/>
  <c r="AN119" i="2"/>
  <c r="AN75" i="2"/>
  <c r="AN69" i="2"/>
  <c r="AN64" i="2"/>
  <c r="AN60" i="2"/>
  <c r="AN56" i="2"/>
  <c r="AN52" i="2"/>
  <c r="AN48" i="2"/>
  <c r="AN131" i="2"/>
  <c r="AN110" i="2"/>
  <c r="AN105" i="2"/>
  <c r="AN73" i="2"/>
  <c r="AN81" i="2"/>
  <c r="AN70" i="2"/>
  <c r="AN65" i="2"/>
  <c r="AN61" i="2"/>
  <c r="AN57" i="2"/>
  <c r="AN53" i="2"/>
  <c r="AN79" i="2"/>
  <c r="AN71" i="2"/>
  <c r="AN66" i="2"/>
  <c r="AN62" i="2"/>
  <c r="AN58" i="2"/>
  <c r="AN54" i="2"/>
  <c r="AN50" i="2"/>
  <c r="AN41" i="2"/>
  <c r="AN40" i="2"/>
  <c r="AN38" i="2"/>
  <c r="AN34" i="2"/>
  <c r="AN30" i="2"/>
  <c r="AN26" i="2"/>
  <c r="AN22" i="2"/>
  <c r="AN18" i="2"/>
  <c r="AN14" i="2"/>
  <c r="AN55" i="2"/>
  <c r="AN39" i="2"/>
  <c r="AN59" i="2"/>
  <c r="AN35" i="2"/>
  <c r="AN100" i="2"/>
  <c r="AN36" i="2"/>
  <c r="AN32" i="2"/>
  <c r="AN28" i="2"/>
  <c r="AN24" i="2"/>
  <c r="AN20" i="2"/>
  <c r="AN16" i="2"/>
  <c r="AN12" i="2"/>
  <c r="AN19" i="2"/>
  <c r="AN17" i="2"/>
  <c r="AN11" i="2"/>
  <c r="AN9" i="2"/>
  <c r="AN23" i="2"/>
  <c r="AN21" i="2"/>
  <c r="AO6" i="2"/>
  <c r="AO208" i="2" s="1"/>
  <c r="AN10" i="2"/>
  <c r="AN49" i="2"/>
  <c r="AN46" i="2"/>
  <c r="AN27" i="2"/>
  <c r="AN25" i="2"/>
  <c r="AN45" i="2"/>
  <c r="AN44" i="2"/>
  <c r="AN31" i="2"/>
  <c r="AN29" i="2"/>
  <c r="AN51" i="2"/>
  <c r="AN43" i="2"/>
  <c r="AN42" i="2"/>
  <c r="AN37" i="2"/>
  <c r="AN33" i="2"/>
  <c r="AN13" i="2"/>
  <c r="AN7" i="2"/>
  <c r="AN8" i="2"/>
  <c r="AN47" i="2"/>
  <c r="AN15" i="2"/>
  <c r="AM217" i="2"/>
  <c r="AL36" i="1"/>
  <c r="AM34" i="1"/>
  <c r="AM30" i="1"/>
  <c r="AM26" i="1"/>
  <c r="AM35" i="1"/>
  <c r="AM31" i="1"/>
  <c r="AM27" i="1"/>
  <c r="AM32" i="1"/>
  <c r="AM24" i="1"/>
  <c r="AM23" i="1"/>
  <c r="AM19" i="1"/>
  <c r="AM15" i="1"/>
  <c r="AM22" i="1"/>
  <c r="AM12" i="1"/>
  <c r="AM21" i="1"/>
  <c r="AM20" i="1"/>
  <c r="AM13" i="1"/>
  <c r="AM33" i="1"/>
  <c r="AM29" i="1"/>
  <c r="AM28" i="1"/>
  <c r="AM18" i="1"/>
  <c r="AM16" i="1"/>
  <c r="AM9" i="1"/>
  <c r="AN6" i="1"/>
  <c r="AM17" i="1"/>
  <c r="AM10" i="1"/>
  <c r="AM14" i="1"/>
  <c r="AM7" i="1"/>
  <c r="AM25" i="1"/>
  <c r="AM8" i="1"/>
  <c r="AM11" i="1"/>
  <c r="AO204" i="2" l="1"/>
  <c r="AO160" i="2"/>
  <c r="AO96" i="2"/>
  <c r="AO106" i="2"/>
  <c r="AO161" i="2"/>
  <c r="AN20" i="3"/>
  <c r="AN37" i="3"/>
  <c r="AM36" i="1"/>
  <c r="AG900" i="6"/>
  <c r="AH894" i="6"/>
  <c r="AH890" i="6"/>
  <c r="AH886" i="6"/>
  <c r="AH899" i="6"/>
  <c r="AH893" i="6"/>
  <c r="AH889" i="6"/>
  <c r="AH885" i="6"/>
  <c r="AH896" i="6"/>
  <c r="AH892" i="6"/>
  <c r="AH888" i="6"/>
  <c r="AH891" i="6"/>
  <c r="AH884" i="6"/>
  <c r="AH880" i="6"/>
  <c r="AH876" i="6"/>
  <c r="AH887" i="6"/>
  <c r="AH881" i="6"/>
  <c r="AH877" i="6"/>
  <c r="AH874" i="6"/>
  <c r="AH895" i="6"/>
  <c r="AH878" i="6"/>
  <c r="AH879" i="6"/>
  <c r="AH868" i="6"/>
  <c r="AH864" i="6"/>
  <c r="AH872" i="6"/>
  <c r="AH871" i="6"/>
  <c r="AH870" i="6"/>
  <c r="AH867" i="6"/>
  <c r="AH863" i="6"/>
  <c r="AH862" i="6"/>
  <c r="AH859" i="6"/>
  <c r="AH883" i="6"/>
  <c r="AH875" i="6"/>
  <c r="AH869" i="6"/>
  <c r="AH861" i="6"/>
  <c r="AH882" i="6"/>
  <c r="AH856" i="6"/>
  <c r="AH854" i="6"/>
  <c r="AH850" i="6"/>
  <c r="AH857" i="6"/>
  <c r="AH853" i="6"/>
  <c r="AH849" i="6"/>
  <c r="AH845" i="6"/>
  <c r="AH841" i="6"/>
  <c r="AH837" i="6"/>
  <c r="AH858" i="6"/>
  <c r="AH873" i="6"/>
  <c r="AH865" i="6"/>
  <c r="AH860" i="6"/>
  <c r="AH866" i="6"/>
  <c r="AH855" i="6"/>
  <c r="AH851" i="6"/>
  <c r="AH848" i="6"/>
  <c r="AH852" i="6"/>
  <c r="AH846" i="6"/>
  <c r="AH842" i="6"/>
  <c r="AH838" i="6"/>
  <c r="AH836" i="6"/>
  <c r="AH833" i="6"/>
  <c r="AH829" i="6"/>
  <c r="AH825" i="6"/>
  <c r="AH832" i="6"/>
  <c r="AH828" i="6"/>
  <c r="AH824" i="6"/>
  <c r="AH820" i="6"/>
  <c r="AH843" i="6"/>
  <c r="AH831" i="6"/>
  <c r="AH834" i="6"/>
  <c r="AH823" i="6"/>
  <c r="AH819" i="6"/>
  <c r="AH815" i="6"/>
  <c r="AH811" i="6"/>
  <c r="AH807" i="6"/>
  <c r="AH844" i="6"/>
  <c r="AH830" i="6"/>
  <c r="AH847" i="6"/>
  <c r="AH822" i="6"/>
  <c r="AH826" i="6"/>
  <c r="AH821" i="6"/>
  <c r="AH840" i="6"/>
  <c r="AH827" i="6"/>
  <c r="AH804" i="6"/>
  <c r="AH800" i="6"/>
  <c r="AH796" i="6"/>
  <c r="AH792" i="6"/>
  <c r="AH818" i="6"/>
  <c r="AH817" i="6"/>
  <c r="AH814" i="6"/>
  <c r="AH813" i="6"/>
  <c r="AH810" i="6"/>
  <c r="AH808" i="6"/>
  <c r="AH835" i="6"/>
  <c r="AH816" i="6"/>
  <c r="AH812" i="6"/>
  <c r="AH803" i="6"/>
  <c r="AH799" i="6"/>
  <c r="AH795" i="6"/>
  <c r="AH791" i="6"/>
  <c r="AH806" i="6"/>
  <c r="AH802" i="6"/>
  <c r="AH798" i="6"/>
  <c r="AH809" i="6"/>
  <c r="AH805" i="6"/>
  <c r="AH794" i="6"/>
  <c r="AH790" i="6"/>
  <c r="AH789" i="6"/>
  <c r="AH785" i="6"/>
  <c r="AH781" i="6"/>
  <c r="AH777" i="6"/>
  <c r="AH801" i="6"/>
  <c r="AH797" i="6"/>
  <c r="AH788" i="6"/>
  <c r="AH784" i="6"/>
  <c r="AH780" i="6"/>
  <c r="AH839" i="6"/>
  <c r="AH793" i="6"/>
  <c r="AH774" i="6"/>
  <c r="AH770" i="6"/>
  <c r="AH766" i="6"/>
  <c r="AH762" i="6"/>
  <c r="AH758" i="6"/>
  <c r="AH778" i="6"/>
  <c r="AH786" i="6"/>
  <c r="AH782" i="6"/>
  <c r="AH776" i="6"/>
  <c r="AH773" i="6"/>
  <c r="AH769" i="6"/>
  <c r="AH765" i="6"/>
  <c r="AH761" i="6"/>
  <c r="AH787" i="6"/>
  <c r="AH783" i="6"/>
  <c r="AH779" i="6"/>
  <c r="AH754" i="6"/>
  <c r="AH750" i="6"/>
  <c r="AH757" i="6"/>
  <c r="AH753" i="6"/>
  <c r="AH749" i="6"/>
  <c r="AH745" i="6"/>
  <c r="AH741" i="6"/>
  <c r="AH737" i="6"/>
  <c r="AH733" i="6"/>
  <c r="AH729" i="6"/>
  <c r="AH775" i="6"/>
  <c r="AH771" i="6"/>
  <c r="AH767" i="6"/>
  <c r="AH763" i="6"/>
  <c r="AH752" i="6"/>
  <c r="AH748" i="6"/>
  <c r="AH744" i="6"/>
  <c r="AH740" i="6"/>
  <c r="AH755" i="6"/>
  <c r="AH751" i="6"/>
  <c r="AH747" i="6"/>
  <c r="AH743" i="6"/>
  <c r="AH739" i="6"/>
  <c r="AH735" i="6"/>
  <c r="AH731" i="6"/>
  <c r="AH727" i="6"/>
  <c r="AH736" i="6"/>
  <c r="AH726" i="6"/>
  <c r="AH722" i="6"/>
  <c r="AH718" i="6"/>
  <c r="AH714" i="6"/>
  <c r="AH759" i="6"/>
  <c r="AH760" i="6"/>
  <c r="AH725" i="6"/>
  <c r="AH721" i="6"/>
  <c r="AH717" i="6"/>
  <c r="AH713" i="6"/>
  <c r="AH709" i="6"/>
  <c r="AH705" i="6"/>
  <c r="AH756" i="6"/>
  <c r="AH768" i="6"/>
  <c r="AH728" i="6"/>
  <c r="AH724" i="6"/>
  <c r="AH720" i="6"/>
  <c r="AH716" i="6"/>
  <c r="AH712" i="6"/>
  <c r="AH746" i="6"/>
  <c r="AH742" i="6"/>
  <c r="AH772" i="6"/>
  <c r="AH730" i="6"/>
  <c r="AH738" i="6"/>
  <c r="AH711" i="6"/>
  <c r="AH732" i="6"/>
  <c r="AH704" i="6"/>
  <c r="AH703" i="6"/>
  <c r="AH694" i="6"/>
  <c r="AH688" i="6"/>
  <c r="AH684" i="6"/>
  <c r="AH680" i="6"/>
  <c r="AH676" i="6"/>
  <c r="AH764" i="6"/>
  <c r="AH707" i="6"/>
  <c r="AH700" i="6"/>
  <c r="AH696" i="6"/>
  <c r="AH692" i="6"/>
  <c r="AH723" i="6"/>
  <c r="AH687" i="6"/>
  <c r="AH683" i="6"/>
  <c r="AH679" i="6"/>
  <c r="AH675" i="6"/>
  <c r="AH719" i="6"/>
  <c r="AH699" i="6"/>
  <c r="AH698" i="6"/>
  <c r="AH693" i="6"/>
  <c r="AH686" i="6"/>
  <c r="AH681" i="6"/>
  <c r="AH672" i="6"/>
  <c r="AH734" i="6"/>
  <c r="AH682" i="6"/>
  <c r="AH677" i="6"/>
  <c r="AH702" i="6"/>
  <c r="AH695" i="6"/>
  <c r="AH690" i="6"/>
  <c r="AH689" i="6"/>
  <c r="AH678" i="6"/>
  <c r="AH662" i="6"/>
  <c r="AH658" i="6"/>
  <c r="AH673" i="6"/>
  <c r="AH670" i="6"/>
  <c r="AH667" i="6"/>
  <c r="AH666" i="6"/>
  <c r="AH652" i="6"/>
  <c r="AH648" i="6"/>
  <c r="AH644" i="6"/>
  <c r="AH640" i="6"/>
  <c r="AH636" i="6"/>
  <c r="AH632" i="6"/>
  <c r="AH710" i="6"/>
  <c r="AH701" i="6"/>
  <c r="AH697" i="6"/>
  <c r="AH691" i="6"/>
  <c r="AH669" i="6"/>
  <c r="AH668" i="6"/>
  <c r="AH665" i="6"/>
  <c r="AH663" i="6"/>
  <c r="AH659" i="6"/>
  <c r="AH708" i="6"/>
  <c r="AH655" i="6"/>
  <c r="AH706" i="6"/>
  <c r="AH674" i="6"/>
  <c r="AH664" i="6"/>
  <c r="AH660" i="6"/>
  <c r="AH656" i="6"/>
  <c r="AH715" i="6"/>
  <c r="AH671" i="6"/>
  <c r="AH654" i="6"/>
  <c r="AH650" i="6"/>
  <c r="AH646" i="6"/>
  <c r="AH642" i="6"/>
  <c r="AH638" i="6"/>
  <c r="AH634" i="6"/>
  <c r="AH630" i="6"/>
  <c r="AH626" i="6"/>
  <c r="AH622" i="6"/>
  <c r="AH685" i="6"/>
  <c r="AH620" i="6"/>
  <c r="AH616" i="6"/>
  <c r="AH612" i="6"/>
  <c r="AH608" i="6"/>
  <c r="AH604" i="6"/>
  <c r="AH657" i="6"/>
  <c r="AH628" i="6"/>
  <c r="AH624" i="6"/>
  <c r="AH627" i="6"/>
  <c r="AH619" i="6"/>
  <c r="AH615" i="6"/>
  <c r="AH611" i="6"/>
  <c r="AH607" i="6"/>
  <c r="AH603" i="6"/>
  <c r="AH599" i="6"/>
  <c r="AH595" i="6"/>
  <c r="AH651" i="6"/>
  <c r="AH647" i="6"/>
  <c r="AH643" i="6"/>
  <c r="AH639" i="6"/>
  <c r="AH635" i="6"/>
  <c r="AH631" i="6"/>
  <c r="AH621" i="6"/>
  <c r="AH597" i="6"/>
  <c r="AH596" i="6"/>
  <c r="AH593" i="6"/>
  <c r="AH592" i="6"/>
  <c r="AH589" i="6"/>
  <c r="AH585" i="6"/>
  <c r="AH579" i="6"/>
  <c r="AH575" i="6"/>
  <c r="AH571" i="6"/>
  <c r="AH567" i="6"/>
  <c r="AH563" i="6"/>
  <c r="AH559" i="6"/>
  <c r="AH555" i="6"/>
  <c r="AH551" i="6"/>
  <c r="AH661" i="6"/>
  <c r="AH653" i="6"/>
  <c r="AH645" i="6"/>
  <c r="AH637" i="6"/>
  <c r="AH601" i="6"/>
  <c r="AH590" i="6"/>
  <c r="AH586" i="6"/>
  <c r="AH583" i="6"/>
  <c r="AH618" i="6"/>
  <c r="AH617" i="6"/>
  <c r="AH578" i="6"/>
  <c r="AH574" i="6"/>
  <c r="AH570" i="6"/>
  <c r="AH566" i="6"/>
  <c r="AH562" i="6"/>
  <c r="AH558" i="6"/>
  <c r="AH629" i="6"/>
  <c r="AH614" i="6"/>
  <c r="AH613" i="6"/>
  <c r="AH591" i="6"/>
  <c r="AH587" i="6"/>
  <c r="AH625" i="6"/>
  <c r="AH610" i="6"/>
  <c r="AH609" i="6"/>
  <c r="AH600" i="6"/>
  <c r="AH584" i="6"/>
  <c r="AH581" i="6"/>
  <c r="AH577" i="6"/>
  <c r="AH573" i="6"/>
  <c r="AH569" i="6"/>
  <c r="AH565" i="6"/>
  <c r="AH561" i="6"/>
  <c r="AH557" i="6"/>
  <c r="AH553" i="6"/>
  <c r="AH549" i="6"/>
  <c r="AH606" i="6"/>
  <c r="AH572" i="6"/>
  <c r="AH568" i="6"/>
  <c r="AH564" i="6"/>
  <c r="AH560" i="6"/>
  <c r="AH556" i="6"/>
  <c r="AH554" i="6"/>
  <c r="AH550" i="6"/>
  <c r="AH547" i="6"/>
  <c r="AH543" i="6"/>
  <c r="AH539" i="6"/>
  <c r="AH535" i="6"/>
  <c r="AH531" i="6"/>
  <c r="AH527" i="6"/>
  <c r="AH523" i="6"/>
  <c r="AH519" i="6"/>
  <c r="AH515" i="6"/>
  <c r="AH598" i="6"/>
  <c r="AH580" i="6"/>
  <c r="AH576" i="6"/>
  <c r="AH548" i="6"/>
  <c r="AH649" i="6"/>
  <c r="AH546" i="6"/>
  <c r="AH542" i="6"/>
  <c r="AH538" i="6"/>
  <c r="AH534" i="6"/>
  <c r="AH530" i="6"/>
  <c r="AH526" i="6"/>
  <c r="AH522" i="6"/>
  <c r="AH518" i="6"/>
  <c r="AH514" i="6"/>
  <c r="AH633" i="6"/>
  <c r="AH588" i="6"/>
  <c r="AH582" i="6"/>
  <c r="AH552" i="6"/>
  <c r="AH545" i="6"/>
  <c r="AH541" i="6"/>
  <c r="AH537" i="6"/>
  <c r="AH533" i="6"/>
  <c r="AH529" i="6"/>
  <c r="AH525" i="6"/>
  <c r="AH521" i="6"/>
  <c r="AH623" i="6"/>
  <c r="AH605" i="6"/>
  <c r="AH594" i="6"/>
  <c r="AH641" i="6"/>
  <c r="AH602" i="6"/>
  <c r="AH524" i="6"/>
  <c r="AH517" i="6"/>
  <c r="AH512" i="6"/>
  <c r="AH508" i="6"/>
  <c r="AH502" i="6"/>
  <c r="AH498" i="6"/>
  <c r="AH494" i="6"/>
  <c r="AH490" i="6"/>
  <c r="AH486" i="6"/>
  <c r="AH482" i="6"/>
  <c r="AH478" i="6"/>
  <c r="AH474" i="6"/>
  <c r="AH470" i="6"/>
  <c r="AH509" i="6"/>
  <c r="AH505" i="6"/>
  <c r="AH501" i="6"/>
  <c r="AH497" i="6"/>
  <c r="AH493" i="6"/>
  <c r="AH489" i="6"/>
  <c r="AH485" i="6"/>
  <c r="AH481" i="6"/>
  <c r="AH477" i="6"/>
  <c r="AH473" i="6"/>
  <c r="AH544" i="6"/>
  <c r="AH506" i="6"/>
  <c r="AH540" i="6"/>
  <c r="AH510" i="6"/>
  <c r="AH504" i="6"/>
  <c r="AH500" i="6"/>
  <c r="AH496" i="6"/>
  <c r="AH492" i="6"/>
  <c r="AH488" i="6"/>
  <c r="AH484" i="6"/>
  <c r="AH480" i="6"/>
  <c r="AH476" i="6"/>
  <c r="AH472" i="6"/>
  <c r="AH468" i="6"/>
  <c r="AH536" i="6"/>
  <c r="AH520" i="6"/>
  <c r="AH532" i="6"/>
  <c r="AH516" i="6"/>
  <c r="AH511" i="6"/>
  <c r="AH507" i="6"/>
  <c r="AH503" i="6"/>
  <c r="AH499" i="6"/>
  <c r="AH495" i="6"/>
  <c r="AH491" i="6"/>
  <c r="AH487" i="6"/>
  <c r="AH483" i="6"/>
  <c r="AH479" i="6"/>
  <c r="AH475" i="6"/>
  <c r="AH471" i="6"/>
  <c r="AH467" i="6"/>
  <c r="AH463" i="6"/>
  <c r="AH459" i="6"/>
  <c r="AH455" i="6"/>
  <c r="AH451" i="6"/>
  <c r="AH466" i="6"/>
  <c r="AH528" i="6"/>
  <c r="AH447" i="6"/>
  <c r="AH443" i="6"/>
  <c r="AH439" i="6"/>
  <c r="AH435" i="6"/>
  <c r="AH469" i="6"/>
  <c r="AH465" i="6"/>
  <c r="AH464" i="6"/>
  <c r="AH460" i="6"/>
  <c r="AH456" i="6"/>
  <c r="AH452" i="6"/>
  <c r="AH446" i="6"/>
  <c r="AH442" i="6"/>
  <c r="AH438" i="6"/>
  <c r="AH434" i="6"/>
  <c r="AH513" i="6"/>
  <c r="AH461" i="6"/>
  <c r="AH457" i="6"/>
  <c r="AH453" i="6"/>
  <c r="AH449" i="6"/>
  <c r="AH445" i="6"/>
  <c r="AH441" i="6"/>
  <c r="AH437" i="6"/>
  <c r="AH433" i="6"/>
  <c r="AH429" i="6"/>
  <c r="AH425" i="6"/>
  <c r="AH421" i="6"/>
  <c r="AH417" i="6"/>
  <c r="AH413" i="6"/>
  <c r="AH409" i="6"/>
  <c r="AH405" i="6"/>
  <c r="AH401" i="6"/>
  <c r="AH397" i="6"/>
  <c r="AH462" i="6"/>
  <c r="AH458" i="6"/>
  <c r="AH454" i="6"/>
  <c r="AH450" i="6"/>
  <c r="AH448" i="6"/>
  <c r="AH431" i="6"/>
  <c r="AH427" i="6"/>
  <c r="AH423" i="6"/>
  <c r="AH419" i="6"/>
  <c r="AH408" i="6"/>
  <c r="AH404" i="6"/>
  <c r="AH412" i="6"/>
  <c r="AH444" i="6"/>
  <c r="AH432" i="6"/>
  <c r="AH428" i="6"/>
  <c r="AH424" i="6"/>
  <c r="AH420" i="6"/>
  <c r="AH416" i="6"/>
  <c r="AH415" i="6"/>
  <c r="AH392" i="6"/>
  <c r="AH388" i="6"/>
  <c r="AH384" i="6"/>
  <c r="AH380" i="6"/>
  <c r="AH440" i="6"/>
  <c r="AH430" i="6"/>
  <c r="AH426" i="6"/>
  <c r="AH422" i="6"/>
  <c r="AH418" i="6"/>
  <c r="AH436" i="6"/>
  <c r="AH410" i="6"/>
  <c r="AH406" i="6"/>
  <c r="AH402" i="6"/>
  <c r="AH398" i="6"/>
  <c r="AH411" i="6"/>
  <c r="AH407" i="6"/>
  <c r="AH403" i="6"/>
  <c r="AH399" i="6"/>
  <c r="AH394" i="6"/>
  <c r="AH414" i="6"/>
  <c r="AH395" i="6"/>
  <c r="AH390" i="6"/>
  <c r="AH387" i="6"/>
  <c r="AH383" i="6"/>
  <c r="AH379" i="6"/>
  <c r="AH378" i="6"/>
  <c r="AH373" i="6"/>
  <c r="AH369" i="6"/>
  <c r="AH365" i="6"/>
  <c r="AH361" i="6"/>
  <c r="AH357" i="6"/>
  <c r="AH353" i="6"/>
  <c r="AH349" i="6"/>
  <c r="AH345" i="6"/>
  <c r="AH341" i="6"/>
  <c r="AH337" i="6"/>
  <c r="AH333" i="6"/>
  <c r="AH329" i="6"/>
  <c r="AH325" i="6"/>
  <c r="AH321" i="6"/>
  <c r="AH317" i="6"/>
  <c r="AH313" i="6"/>
  <c r="AH309" i="6"/>
  <c r="AH305" i="6"/>
  <c r="AH400" i="6"/>
  <c r="AH386" i="6"/>
  <c r="AH385" i="6"/>
  <c r="AH382" i="6"/>
  <c r="AH381" i="6"/>
  <c r="AH393" i="6"/>
  <c r="AH389" i="6"/>
  <c r="AH376" i="6"/>
  <c r="AH372" i="6"/>
  <c r="AH368" i="6"/>
  <c r="AH364" i="6"/>
  <c r="AH360" i="6"/>
  <c r="AH356" i="6"/>
  <c r="AH352" i="6"/>
  <c r="AH348" i="6"/>
  <c r="AH344" i="6"/>
  <c r="AH340" i="6"/>
  <c r="AH336" i="6"/>
  <c r="AH332" i="6"/>
  <c r="AH328" i="6"/>
  <c r="AH324" i="6"/>
  <c r="AH320" i="6"/>
  <c r="AH316" i="6"/>
  <c r="AH312" i="6"/>
  <c r="AH308" i="6"/>
  <c r="AH304" i="6"/>
  <c r="AH300" i="6"/>
  <c r="AH296" i="6"/>
  <c r="AH391" i="6"/>
  <c r="AH377" i="6"/>
  <c r="AH375" i="6"/>
  <c r="AH371" i="6"/>
  <c r="AH367" i="6"/>
  <c r="AH363" i="6"/>
  <c r="AH359" i="6"/>
  <c r="AH355" i="6"/>
  <c r="AH351" i="6"/>
  <c r="AH347" i="6"/>
  <c r="AH343" i="6"/>
  <c r="AH339" i="6"/>
  <c r="AH335" i="6"/>
  <c r="AH331" i="6"/>
  <c r="AH327" i="6"/>
  <c r="AH323" i="6"/>
  <c r="AH319" i="6"/>
  <c r="AH315" i="6"/>
  <c r="AH311" i="6"/>
  <c r="AH307" i="6"/>
  <c r="AH303" i="6"/>
  <c r="AH299" i="6"/>
  <c r="AH295" i="6"/>
  <c r="AH291" i="6"/>
  <c r="AH287" i="6"/>
  <c r="AH283" i="6"/>
  <c r="AH279" i="6"/>
  <c r="AH396" i="6"/>
  <c r="AH370" i="6"/>
  <c r="AH354" i="6"/>
  <c r="AH338" i="6"/>
  <c r="AH322" i="6"/>
  <c r="AH306" i="6"/>
  <c r="AH285" i="6"/>
  <c r="AH281" i="6"/>
  <c r="AH277" i="6"/>
  <c r="AH273" i="6"/>
  <c r="AH269" i="6"/>
  <c r="AH265" i="6"/>
  <c r="AH261" i="6"/>
  <c r="AH257" i="6"/>
  <c r="AH253" i="6"/>
  <c r="AH249" i="6"/>
  <c r="AH245" i="6"/>
  <c r="AH241" i="6"/>
  <c r="AH237" i="6"/>
  <c r="AH233" i="6"/>
  <c r="AH229" i="6"/>
  <c r="AH225" i="6"/>
  <c r="AH221" i="6"/>
  <c r="AH217" i="6"/>
  <c r="AH213" i="6"/>
  <c r="AH209" i="6"/>
  <c r="AH302" i="6"/>
  <c r="AH298" i="6"/>
  <c r="AH282" i="6"/>
  <c r="AH278" i="6"/>
  <c r="AH366" i="6"/>
  <c r="AH350" i="6"/>
  <c r="AH334" i="6"/>
  <c r="AH318" i="6"/>
  <c r="AH276" i="6"/>
  <c r="AH272" i="6"/>
  <c r="AH268" i="6"/>
  <c r="AH264" i="6"/>
  <c r="AH260" i="6"/>
  <c r="AH256" i="6"/>
  <c r="AH252" i="6"/>
  <c r="AH248" i="6"/>
  <c r="AH244" i="6"/>
  <c r="AH240" i="6"/>
  <c r="AH236" i="6"/>
  <c r="AH232" i="6"/>
  <c r="AH228" i="6"/>
  <c r="AH224" i="6"/>
  <c r="AH220" i="6"/>
  <c r="AH216" i="6"/>
  <c r="AH290" i="6"/>
  <c r="AH286" i="6"/>
  <c r="AH362" i="6"/>
  <c r="AH346" i="6"/>
  <c r="AH330" i="6"/>
  <c r="AH314" i="6"/>
  <c r="AH293" i="6"/>
  <c r="AH292" i="6"/>
  <c r="AH289" i="6"/>
  <c r="AH288" i="6"/>
  <c r="AH275" i="6"/>
  <c r="AH271" i="6"/>
  <c r="AH267" i="6"/>
  <c r="AH263" i="6"/>
  <c r="AH259" i="6"/>
  <c r="AH255" i="6"/>
  <c r="AH251" i="6"/>
  <c r="AH247" i="6"/>
  <c r="AH243" i="6"/>
  <c r="AH239" i="6"/>
  <c r="AH235" i="6"/>
  <c r="AH231" i="6"/>
  <c r="AH227" i="6"/>
  <c r="AH223" i="6"/>
  <c r="AH374" i="6"/>
  <c r="AH358" i="6"/>
  <c r="AH342" i="6"/>
  <c r="AH326" i="6"/>
  <c r="AH310" i="6"/>
  <c r="AH274" i="6"/>
  <c r="AH270" i="6"/>
  <c r="AH266" i="6"/>
  <c r="AH262" i="6"/>
  <c r="AH258" i="6"/>
  <c r="AH254" i="6"/>
  <c r="AH250" i="6"/>
  <c r="AH246" i="6"/>
  <c r="AH242" i="6"/>
  <c r="AH238" i="6"/>
  <c r="AH234" i="6"/>
  <c r="AH230" i="6"/>
  <c r="AH226" i="6"/>
  <c r="AH222" i="6"/>
  <c r="AH218" i="6"/>
  <c r="AH214" i="6"/>
  <c r="AH210" i="6"/>
  <c r="AH206" i="6"/>
  <c r="AH202" i="6"/>
  <c r="AH198" i="6"/>
  <c r="AH194" i="6"/>
  <c r="AH190" i="6"/>
  <c r="AH203" i="6"/>
  <c r="AH199" i="6"/>
  <c r="AH195" i="6"/>
  <c r="AH191" i="6"/>
  <c r="AH189" i="6"/>
  <c r="AH185" i="6"/>
  <c r="AH181" i="6"/>
  <c r="AH177" i="6"/>
  <c r="AH173" i="6"/>
  <c r="AH169" i="6"/>
  <c r="AH165" i="6"/>
  <c r="AH161" i="6"/>
  <c r="AH157" i="6"/>
  <c r="AH153" i="6"/>
  <c r="AH149" i="6"/>
  <c r="AH145" i="6"/>
  <c r="AH141" i="6"/>
  <c r="AH137" i="6"/>
  <c r="AH133" i="6"/>
  <c r="AH129" i="6"/>
  <c r="AH125" i="6"/>
  <c r="AH121" i="6"/>
  <c r="AH117" i="6"/>
  <c r="AH113" i="6"/>
  <c r="AH109" i="6"/>
  <c r="AH301" i="6"/>
  <c r="AH297" i="6"/>
  <c r="AH188" i="6"/>
  <c r="AH184" i="6"/>
  <c r="AH180" i="6"/>
  <c r="AH176" i="6"/>
  <c r="AH172" i="6"/>
  <c r="AH168" i="6"/>
  <c r="AH164" i="6"/>
  <c r="AH160" i="6"/>
  <c r="AH156" i="6"/>
  <c r="AH152" i="6"/>
  <c r="AH148" i="6"/>
  <c r="AH144" i="6"/>
  <c r="AH140" i="6"/>
  <c r="AH136" i="6"/>
  <c r="AH132" i="6"/>
  <c r="AH128" i="6"/>
  <c r="AH124" i="6"/>
  <c r="AH120" i="6"/>
  <c r="AH116" i="6"/>
  <c r="AH112" i="6"/>
  <c r="AH108" i="6"/>
  <c r="AH212" i="6"/>
  <c r="AH208" i="6"/>
  <c r="AH204" i="6"/>
  <c r="AH200" i="6"/>
  <c r="AH196" i="6"/>
  <c r="AH192" i="6"/>
  <c r="AH284" i="6"/>
  <c r="AH201" i="6"/>
  <c r="AH197" i="6"/>
  <c r="AH193" i="6"/>
  <c r="AH187" i="6"/>
  <c r="AH183" i="6"/>
  <c r="AH179" i="6"/>
  <c r="AH175" i="6"/>
  <c r="AH171" i="6"/>
  <c r="AH167" i="6"/>
  <c r="AH163" i="6"/>
  <c r="AH159" i="6"/>
  <c r="AH155" i="6"/>
  <c r="AH151" i="6"/>
  <c r="AH147" i="6"/>
  <c r="AH143" i="6"/>
  <c r="AH139" i="6"/>
  <c r="AH135" i="6"/>
  <c r="AH131" i="6"/>
  <c r="AH127" i="6"/>
  <c r="AH123" i="6"/>
  <c r="AH211" i="6"/>
  <c r="AH205" i="6"/>
  <c r="AH186" i="6"/>
  <c r="AH182" i="6"/>
  <c r="AH178" i="6"/>
  <c r="AH174" i="6"/>
  <c r="AH170" i="6"/>
  <c r="AH166" i="6"/>
  <c r="AH162" i="6"/>
  <c r="AH158" i="6"/>
  <c r="AH154" i="6"/>
  <c r="AH150" i="6"/>
  <c r="AH146" i="6"/>
  <c r="AH142" i="6"/>
  <c r="AH138" i="6"/>
  <c r="AH134" i="6"/>
  <c r="AH130" i="6"/>
  <c r="AH126" i="6"/>
  <c r="AH122" i="6"/>
  <c r="AH118" i="6"/>
  <c r="AH114" i="6"/>
  <c r="AH110" i="6"/>
  <c r="AH106" i="6"/>
  <c r="AH102" i="6"/>
  <c r="AH98" i="6"/>
  <c r="AH94" i="6"/>
  <c r="AH90" i="6"/>
  <c r="AH86" i="6"/>
  <c r="AH215" i="6"/>
  <c r="AH82" i="6"/>
  <c r="AH78" i="6"/>
  <c r="AH74" i="6"/>
  <c r="AH70" i="6"/>
  <c r="AH66" i="6"/>
  <c r="AH294" i="6"/>
  <c r="AH280" i="6"/>
  <c r="AH115" i="6"/>
  <c r="AH111" i="6"/>
  <c r="AH81" i="6"/>
  <c r="AH77" i="6"/>
  <c r="AH73" i="6"/>
  <c r="AH69" i="6"/>
  <c r="AH65" i="6"/>
  <c r="AH61" i="6"/>
  <c r="AH57" i="6"/>
  <c r="AH53" i="6"/>
  <c r="AH49" i="6"/>
  <c r="AH45" i="6"/>
  <c r="AH41" i="6"/>
  <c r="AH37" i="6"/>
  <c r="AH33" i="6"/>
  <c r="AH29" i="6"/>
  <c r="AH207" i="6"/>
  <c r="AH119" i="6"/>
  <c r="AH219" i="6"/>
  <c r="AH105" i="6"/>
  <c r="AH104" i="6"/>
  <c r="AH101" i="6"/>
  <c r="AH100" i="6"/>
  <c r="AH97" i="6"/>
  <c r="AH96" i="6"/>
  <c r="AH93" i="6"/>
  <c r="AH92" i="6"/>
  <c r="AH89" i="6"/>
  <c r="AH88" i="6"/>
  <c r="AH85" i="6"/>
  <c r="AH83" i="6"/>
  <c r="AH79" i="6"/>
  <c r="AH75" i="6"/>
  <c r="AH71" i="6"/>
  <c r="AH67" i="6"/>
  <c r="AH63" i="6"/>
  <c r="AH76" i="6"/>
  <c r="AH56" i="6"/>
  <c r="AH52" i="6"/>
  <c r="AH48" i="6"/>
  <c r="AH99" i="6"/>
  <c r="AH91" i="6"/>
  <c r="AH55" i="6"/>
  <c r="AH54" i="6"/>
  <c r="AH51" i="6"/>
  <c r="AH50" i="6"/>
  <c r="AH28" i="6"/>
  <c r="AH24" i="6"/>
  <c r="AH20" i="6"/>
  <c r="AH16" i="6"/>
  <c r="AH12" i="6"/>
  <c r="AH8" i="6"/>
  <c r="AH60" i="6"/>
  <c r="AH36" i="6"/>
  <c r="AH25" i="6"/>
  <c r="AH72" i="6"/>
  <c r="AH64" i="6"/>
  <c r="AH59" i="6"/>
  <c r="AH40" i="6"/>
  <c r="AH17" i="6"/>
  <c r="AH68" i="6"/>
  <c r="AH46" i="6"/>
  <c r="AH42" i="6"/>
  <c r="AH38" i="6"/>
  <c r="AH34" i="6"/>
  <c r="AH30" i="6"/>
  <c r="AH27" i="6"/>
  <c r="AH23" i="6"/>
  <c r="AH19" i="6"/>
  <c r="AH15" i="6"/>
  <c r="AH11" i="6"/>
  <c r="AH7" i="6"/>
  <c r="AH107" i="6"/>
  <c r="AH32" i="6"/>
  <c r="AH103" i="6"/>
  <c r="AH84" i="6"/>
  <c r="AI6" i="6"/>
  <c r="AH21" i="6"/>
  <c r="AH95" i="6"/>
  <c r="AH62" i="6"/>
  <c r="AH58" i="6"/>
  <c r="AH47" i="6"/>
  <c r="AH43" i="6"/>
  <c r="AH39" i="6"/>
  <c r="AH35" i="6"/>
  <c r="AH31" i="6"/>
  <c r="AH26" i="6"/>
  <c r="AH22" i="6"/>
  <c r="AH18" i="6"/>
  <c r="AH14" i="6"/>
  <c r="AH10" i="6"/>
  <c r="AH44" i="6"/>
  <c r="AH13" i="6"/>
  <c r="AH87" i="6"/>
  <c r="AH80" i="6"/>
  <c r="AH9" i="6"/>
  <c r="AM31" i="4"/>
  <c r="AN28" i="4"/>
  <c r="AN23" i="4"/>
  <c r="AN19" i="4"/>
  <c r="AN29" i="4"/>
  <c r="AN25" i="4"/>
  <c r="AN20" i="4"/>
  <c r="AN27" i="4"/>
  <c r="AN21" i="4"/>
  <c r="AN15" i="4"/>
  <c r="AN11" i="4"/>
  <c r="AN17" i="4"/>
  <c r="AN13" i="4"/>
  <c r="AN18" i="4"/>
  <c r="AN14" i="4"/>
  <c r="AN30" i="4"/>
  <c r="AN26" i="4"/>
  <c r="AO6" i="4"/>
  <c r="AN22" i="4"/>
  <c r="AN10" i="4"/>
  <c r="AN9" i="4"/>
  <c r="AN16" i="4"/>
  <c r="AN8" i="4"/>
  <c r="AN7" i="4"/>
  <c r="AN12" i="4"/>
  <c r="AM53" i="3"/>
  <c r="AN44" i="3"/>
  <c r="AN50" i="3"/>
  <c r="AN45" i="3"/>
  <c r="AN51" i="3"/>
  <c r="AN46" i="3"/>
  <c r="AN42" i="3"/>
  <c r="AN34" i="3"/>
  <c r="AN41" i="3"/>
  <c r="AN35" i="3"/>
  <c r="AN30" i="3"/>
  <c r="AN52" i="3"/>
  <c r="AN40" i="3"/>
  <c r="AN36" i="3"/>
  <c r="AN43" i="3"/>
  <c r="AN29" i="3"/>
  <c r="AN27" i="3"/>
  <c r="AN23" i="3"/>
  <c r="AN47" i="3"/>
  <c r="AN32" i="3"/>
  <c r="AN38" i="3"/>
  <c r="AN28" i="3"/>
  <c r="AN24" i="3"/>
  <c r="AN16" i="3"/>
  <c r="AN21" i="3"/>
  <c r="AN17" i="3"/>
  <c r="AN14" i="3"/>
  <c r="AN18" i="3"/>
  <c r="AN31" i="3"/>
  <c r="AN25" i="3"/>
  <c r="AN15" i="3"/>
  <c r="AN13" i="3"/>
  <c r="AN9" i="3"/>
  <c r="AN26" i="3"/>
  <c r="AO6" i="3"/>
  <c r="AN10" i="3"/>
  <c r="AN11" i="3"/>
  <c r="AN7" i="3"/>
  <c r="AN19" i="3"/>
  <c r="AN12" i="3"/>
  <c r="AN8" i="3"/>
  <c r="AN217" i="2"/>
  <c r="AO203" i="2"/>
  <c r="AO216" i="2"/>
  <c r="AO212" i="2"/>
  <c r="AO207" i="2"/>
  <c r="AO213" i="2"/>
  <c r="AO209" i="2"/>
  <c r="AO205" i="2"/>
  <c r="AO200" i="2"/>
  <c r="AO196" i="2"/>
  <c r="AO192" i="2"/>
  <c r="AO188" i="2"/>
  <c r="AO184" i="2"/>
  <c r="AO215" i="2"/>
  <c r="AO206" i="2"/>
  <c r="AO201" i="2"/>
  <c r="AO197" i="2"/>
  <c r="AO193" i="2"/>
  <c r="AO189" i="2"/>
  <c r="AO211" i="2"/>
  <c r="AO195" i="2"/>
  <c r="AO185" i="2"/>
  <c r="AO183" i="2"/>
  <c r="AO179" i="2"/>
  <c r="AO175" i="2"/>
  <c r="AO171" i="2"/>
  <c r="AO198" i="2"/>
  <c r="AO187" i="2"/>
  <c r="AO214" i="2"/>
  <c r="AO190" i="2"/>
  <c r="AO180" i="2"/>
  <c r="AO176" i="2"/>
  <c r="AO172" i="2"/>
  <c r="AO199" i="2"/>
  <c r="AO202" i="2"/>
  <c r="AO182" i="2"/>
  <c r="AO181" i="2"/>
  <c r="AO194" i="2"/>
  <c r="AO178" i="2"/>
  <c r="AO174" i="2"/>
  <c r="AO170" i="2"/>
  <c r="AO168" i="2"/>
  <c r="AO164" i="2"/>
  <c r="AO177" i="2"/>
  <c r="AO169" i="2"/>
  <c r="AO165" i="2"/>
  <c r="AO166" i="2"/>
  <c r="AO162" i="2"/>
  <c r="AO167" i="2"/>
  <c r="AO155" i="2"/>
  <c r="AO151" i="2"/>
  <c r="AO191" i="2"/>
  <c r="AO186" i="2"/>
  <c r="AO158" i="2"/>
  <c r="AO157" i="2"/>
  <c r="AO156" i="2"/>
  <c r="AO154" i="2"/>
  <c r="AO152" i="2"/>
  <c r="AO150" i="2"/>
  <c r="AO148" i="2"/>
  <c r="AO210" i="2"/>
  <c r="AO143" i="2"/>
  <c r="AO142" i="2"/>
  <c r="AO137" i="2"/>
  <c r="AO133" i="2"/>
  <c r="AO129" i="2"/>
  <c r="AO173" i="2"/>
  <c r="AO141" i="2"/>
  <c r="AO138" i="2"/>
  <c r="AO134" i="2"/>
  <c r="AO130" i="2"/>
  <c r="AO159" i="2"/>
  <c r="AO149" i="2"/>
  <c r="AO126" i="2"/>
  <c r="AO145" i="2"/>
  <c r="AO139" i="2"/>
  <c r="AO135" i="2"/>
  <c r="AO131" i="2"/>
  <c r="AO153" i="2"/>
  <c r="AO146" i="2"/>
  <c r="AO163" i="2"/>
  <c r="AO136" i="2"/>
  <c r="AO121" i="2"/>
  <c r="AO140" i="2"/>
  <c r="AO122" i="2"/>
  <c r="AO117" i="2"/>
  <c r="AO113" i="2"/>
  <c r="AO147" i="2"/>
  <c r="AO144" i="2"/>
  <c r="AO118" i="2"/>
  <c r="AO111" i="2"/>
  <c r="AO107" i="2"/>
  <c r="AO102" i="2"/>
  <c r="AO97" i="2"/>
  <c r="AO114" i="2"/>
  <c r="AO127" i="2"/>
  <c r="AO108" i="2"/>
  <c r="AO103" i="2"/>
  <c r="AO98" i="2"/>
  <c r="AO124" i="2"/>
  <c r="AO120" i="2"/>
  <c r="AO128" i="2"/>
  <c r="AO123" i="2"/>
  <c r="AO104" i="2"/>
  <c r="AO99" i="2"/>
  <c r="AO95" i="2"/>
  <c r="AO90" i="2"/>
  <c r="AO86" i="2"/>
  <c r="AO116" i="2"/>
  <c r="AO125" i="2"/>
  <c r="AO94" i="2"/>
  <c r="AO91" i="2"/>
  <c r="AO89" i="2"/>
  <c r="AO87" i="2"/>
  <c r="AO85" i="2"/>
  <c r="AO83" i="2"/>
  <c r="AO119" i="2"/>
  <c r="AO115" i="2"/>
  <c r="AO82" i="2"/>
  <c r="AO76" i="2"/>
  <c r="AO75" i="2"/>
  <c r="AO69" i="2"/>
  <c r="AO64" i="2"/>
  <c r="AO110" i="2"/>
  <c r="AO105" i="2"/>
  <c r="AO73" i="2"/>
  <c r="AO46" i="2"/>
  <c r="AO42" i="2"/>
  <c r="AO81" i="2"/>
  <c r="AO74" i="2"/>
  <c r="AO70" i="2"/>
  <c r="AO65" i="2"/>
  <c r="AO61" i="2"/>
  <c r="AO57" i="2"/>
  <c r="AO53" i="2"/>
  <c r="AO132" i="2"/>
  <c r="AO100" i="2"/>
  <c r="AO44" i="2"/>
  <c r="AO40" i="2"/>
  <c r="AO55" i="2"/>
  <c r="AO39" i="2"/>
  <c r="AO84" i="2"/>
  <c r="AO80" i="2"/>
  <c r="AO78" i="2"/>
  <c r="AO63" i="2"/>
  <c r="AO59" i="2"/>
  <c r="AO35" i="2"/>
  <c r="AO31" i="2"/>
  <c r="AO27" i="2"/>
  <c r="AO23" i="2"/>
  <c r="AO19" i="2"/>
  <c r="AO15" i="2"/>
  <c r="AO11" i="2"/>
  <c r="AO112" i="2"/>
  <c r="AO71" i="2"/>
  <c r="AO36" i="2"/>
  <c r="AO32" i="2"/>
  <c r="AO28" i="2"/>
  <c r="AO24" i="2"/>
  <c r="AO20" i="2"/>
  <c r="AO16" i="2"/>
  <c r="AO79" i="2"/>
  <c r="AO77" i="2"/>
  <c r="AO54" i="2"/>
  <c r="AO50" i="2"/>
  <c r="AO49" i="2"/>
  <c r="AO109" i="2"/>
  <c r="AO93" i="2"/>
  <c r="AO66" i="2"/>
  <c r="AO30" i="2"/>
  <c r="AO21" i="2"/>
  <c r="AP6" i="2"/>
  <c r="AP208" i="2" s="1"/>
  <c r="AO12" i="2"/>
  <c r="AO17" i="2"/>
  <c r="AO56" i="2"/>
  <c r="AO25" i="2"/>
  <c r="AO13" i="2"/>
  <c r="AO22" i="2"/>
  <c r="AO45" i="2"/>
  <c r="AO29" i="2"/>
  <c r="AO14" i="2"/>
  <c r="AO26" i="2"/>
  <c r="AO88" i="2"/>
  <c r="AO58" i="2"/>
  <c r="AO51" i="2"/>
  <c r="AO43" i="2"/>
  <c r="AO37" i="2"/>
  <c r="AO33" i="2"/>
  <c r="AO7" i="2"/>
  <c r="AO68" i="2"/>
  <c r="AO48" i="2"/>
  <c r="AO47" i="2"/>
  <c r="AO41" i="2"/>
  <c r="AO34" i="2"/>
  <c r="AO9" i="2"/>
  <c r="AO60" i="2"/>
  <c r="AO18" i="2"/>
  <c r="AO10" i="2"/>
  <c r="AO8" i="2"/>
  <c r="AO62" i="2"/>
  <c r="AO52" i="2"/>
  <c r="AO38" i="2"/>
  <c r="AN32" i="1"/>
  <c r="AN28" i="1"/>
  <c r="AN24" i="1"/>
  <c r="AN33" i="1"/>
  <c r="AN29" i="1"/>
  <c r="AN25" i="1"/>
  <c r="AN34" i="1"/>
  <c r="AN30" i="1"/>
  <c r="AN26" i="1"/>
  <c r="AN35" i="1"/>
  <c r="AN31" i="1"/>
  <c r="AN27" i="1"/>
  <c r="AN23" i="1"/>
  <c r="AN19" i="1"/>
  <c r="AN22" i="1"/>
  <c r="AN12" i="1"/>
  <c r="AN21" i="1"/>
  <c r="AN20" i="1"/>
  <c r="AN13" i="1"/>
  <c r="AN18" i="1"/>
  <c r="AN16" i="1"/>
  <c r="AN15" i="1"/>
  <c r="AN17" i="1"/>
  <c r="AN14" i="1"/>
  <c r="AN10" i="1"/>
  <c r="AN7" i="1"/>
  <c r="AN8" i="1"/>
  <c r="AN11" i="1"/>
  <c r="AN9" i="1"/>
  <c r="AO6" i="1"/>
  <c r="AP204" i="2" l="1"/>
  <c r="AP160" i="2"/>
  <c r="AP96" i="2"/>
  <c r="AP106" i="2"/>
  <c r="AP161" i="2"/>
  <c r="AO37" i="3"/>
  <c r="AO20" i="3"/>
  <c r="AN31" i="4"/>
  <c r="AH900" i="6"/>
  <c r="AI894" i="6"/>
  <c r="AI890" i="6"/>
  <c r="AI886" i="6"/>
  <c r="AI899" i="6"/>
  <c r="AI893" i="6"/>
  <c r="AI889" i="6"/>
  <c r="AI885" i="6"/>
  <c r="AI896" i="6"/>
  <c r="AI892" i="6"/>
  <c r="AI888" i="6"/>
  <c r="AI895" i="6"/>
  <c r="AI891" i="6"/>
  <c r="AI887" i="6"/>
  <c r="AI884" i="6"/>
  <c r="AI880" i="6"/>
  <c r="AI876" i="6"/>
  <c r="AI883" i="6"/>
  <c r="AI879" i="6"/>
  <c r="AI875" i="6"/>
  <c r="AI869" i="6"/>
  <c r="AI871" i="6"/>
  <c r="AI882" i="6"/>
  <c r="AI873" i="6"/>
  <c r="AI881" i="6"/>
  <c r="AI872" i="6"/>
  <c r="AI874" i="6"/>
  <c r="AI870" i="6"/>
  <c r="AI867" i="6"/>
  <c r="AI863" i="6"/>
  <c r="AI861" i="6"/>
  <c r="AI878" i="6"/>
  <c r="AI877" i="6"/>
  <c r="AI857" i="6"/>
  <c r="AI856" i="6"/>
  <c r="AI864" i="6"/>
  <c r="AI853" i="6"/>
  <c r="AI849" i="6"/>
  <c r="AI858" i="6"/>
  <c r="AI852" i="6"/>
  <c r="AI848" i="6"/>
  <c r="AI844" i="6"/>
  <c r="AI840" i="6"/>
  <c r="AI865" i="6"/>
  <c r="AI862" i="6"/>
  <c r="AI860" i="6"/>
  <c r="AI868" i="6"/>
  <c r="AI866" i="6"/>
  <c r="AI851" i="6"/>
  <c r="AI847" i="6"/>
  <c r="AI843" i="6"/>
  <c r="AI839" i="6"/>
  <c r="AI859" i="6"/>
  <c r="AI855" i="6"/>
  <c r="AI845" i="6"/>
  <c r="AI841" i="6"/>
  <c r="AI837" i="6"/>
  <c r="AI854" i="6"/>
  <c r="AI832" i="6"/>
  <c r="AI828" i="6"/>
  <c r="AI824" i="6"/>
  <c r="AI820" i="6"/>
  <c r="AI850" i="6"/>
  <c r="AI846" i="6"/>
  <c r="AI834" i="6"/>
  <c r="AI833" i="6"/>
  <c r="AI836" i="6"/>
  <c r="AI830" i="6"/>
  <c r="AI829" i="6"/>
  <c r="AI838" i="6"/>
  <c r="AI826" i="6"/>
  <c r="AI825" i="6"/>
  <c r="AI818" i="6"/>
  <c r="AI814" i="6"/>
  <c r="AI810" i="6"/>
  <c r="AI842" i="6"/>
  <c r="AI817" i="6"/>
  <c r="AI813" i="6"/>
  <c r="AI809" i="6"/>
  <c r="AI821" i="6"/>
  <c r="AI822" i="6"/>
  <c r="AI827" i="6"/>
  <c r="AI823" i="6"/>
  <c r="AI808" i="6"/>
  <c r="AI835" i="6"/>
  <c r="AI816" i="6"/>
  <c r="AI812" i="6"/>
  <c r="AI803" i="6"/>
  <c r="AI799" i="6"/>
  <c r="AI795" i="6"/>
  <c r="AI791" i="6"/>
  <c r="AI819" i="6"/>
  <c r="AI815" i="6"/>
  <c r="AI811" i="6"/>
  <c r="AI806" i="6"/>
  <c r="AI802" i="6"/>
  <c r="AI786" i="6"/>
  <c r="AI782" i="6"/>
  <c r="AI778" i="6"/>
  <c r="AI807" i="6"/>
  <c r="AI798" i="6"/>
  <c r="AI805" i="6"/>
  <c r="AI804" i="6"/>
  <c r="AI794" i="6"/>
  <c r="AI790" i="6"/>
  <c r="AI789" i="6"/>
  <c r="AI801" i="6"/>
  <c r="AI800" i="6"/>
  <c r="AI797" i="6"/>
  <c r="AI796" i="6"/>
  <c r="AI788" i="6"/>
  <c r="AI784" i="6"/>
  <c r="AI793" i="6"/>
  <c r="AI792" i="6"/>
  <c r="AI831" i="6"/>
  <c r="AI787" i="6"/>
  <c r="AI783" i="6"/>
  <c r="AI779" i="6"/>
  <c r="AI774" i="6"/>
  <c r="AI770" i="6"/>
  <c r="AI766" i="6"/>
  <c r="AI762" i="6"/>
  <c r="AI758" i="6"/>
  <c r="AI777" i="6"/>
  <c r="AI776" i="6"/>
  <c r="AI773" i="6"/>
  <c r="AI769" i="6"/>
  <c r="AI765" i="6"/>
  <c r="AI761" i="6"/>
  <c r="AI757" i="6"/>
  <c r="AI780" i="6"/>
  <c r="AI772" i="6"/>
  <c r="AI768" i="6"/>
  <c r="AI775" i="6"/>
  <c r="AI771" i="6"/>
  <c r="AI767" i="6"/>
  <c r="AI763" i="6"/>
  <c r="AI759" i="6"/>
  <c r="AI785" i="6"/>
  <c r="AI753" i="6"/>
  <c r="AI749" i="6"/>
  <c r="AI745" i="6"/>
  <c r="AI741" i="6"/>
  <c r="AI737" i="6"/>
  <c r="AI752" i="6"/>
  <c r="AI748" i="6"/>
  <c r="AI744" i="6"/>
  <c r="AI740" i="6"/>
  <c r="AI736" i="6"/>
  <c r="AI732" i="6"/>
  <c r="AI756" i="6"/>
  <c r="AI764" i="6"/>
  <c r="AI760" i="6"/>
  <c r="AI747" i="6"/>
  <c r="AI725" i="6"/>
  <c r="AI721" i="6"/>
  <c r="AI717" i="6"/>
  <c r="AI713" i="6"/>
  <c r="AI709" i="6"/>
  <c r="AI705" i="6"/>
  <c r="AI727" i="6"/>
  <c r="AI728" i="6"/>
  <c r="AI724" i="6"/>
  <c r="AI720" i="6"/>
  <c r="AI716" i="6"/>
  <c r="AI712" i="6"/>
  <c r="AI708" i="6"/>
  <c r="AI704" i="6"/>
  <c r="AI700" i="6"/>
  <c r="AI696" i="6"/>
  <c r="AI746" i="6"/>
  <c r="AI742" i="6"/>
  <c r="AI754" i="6"/>
  <c r="AI738" i="6"/>
  <c r="AI723" i="6"/>
  <c r="AI719" i="6"/>
  <c r="AI715" i="6"/>
  <c r="AI711" i="6"/>
  <c r="AI707" i="6"/>
  <c r="AI703" i="6"/>
  <c r="AI699" i="6"/>
  <c r="AI695" i="6"/>
  <c r="AI691" i="6"/>
  <c r="AI751" i="6"/>
  <c r="AI755" i="6"/>
  <c r="AI733" i="6"/>
  <c r="AI694" i="6"/>
  <c r="AI688" i="6"/>
  <c r="AI684" i="6"/>
  <c r="AI680" i="6"/>
  <c r="AI676" i="6"/>
  <c r="AI672" i="6"/>
  <c r="AI668" i="6"/>
  <c r="AI664" i="6"/>
  <c r="AI660" i="6"/>
  <c r="AI656" i="6"/>
  <c r="AI739" i="6"/>
  <c r="AI729" i="6"/>
  <c r="AI726" i="6"/>
  <c r="AI692" i="6"/>
  <c r="AI735" i="6"/>
  <c r="AI722" i="6"/>
  <c r="AI687" i="6"/>
  <c r="AI683" i="6"/>
  <c r="AI679" i="6"/>
  <c r="AI675" i="6"/>
  <c r="AI671" i="6"/>
  <c r="AI667" i="6"/>
  <c r="AI781" i="6"/>
  <c r="AI750" i="6"/>
  <c r="AI743" i="6"/>
  <c r="AI731" i="6"/>
  <c r="AI718" i="6"/>
  <c r="AI714" i="6"/>
  <c r="AI710" i="6"/>
  <c r="AI706" i="6"/>
  <c r="AI701" i="6"/>
  <c r="AI697" i="6"/>
  <c r="AI690" i="6"/>
  <c r="AI686" i="6"/>
  <c r="AI682" i="6"/>
  <c r="AI678" i="6"/>
  <c r="AI674" i="6"/>
  <c r="AI670" i="6"/>
  <c r="AI666" i="6"/>
  <c r="AI662" i="6"/>
  <c r="AI658" i="6"/>
  <c r="AI730" i="6"/>
  <c r="AI702" i="6"/>
  <c r="AI689" i="6"/>
  <c r="AI734" i="6"/>
  <c r="AI677" i="6"/>
  <c r="AI673" i="6"/>
  <c r="AI652" i="6"/>
  <c r="AI648" i="6"/>
  <c r="AI644" i="6"/>
  <c r="AI640" i="6"/>
  <c r="AI636" i="6"/>
  <c r="AI632" i="6"/>
  <c r="AI628" i="6"/>
  <c r="AI624" i="6"/>
  <c r="AI698" i="6"/>
  <c r="AI693" i="6"/>
  <c r="AI669" i="6"/>
  <c r="AI665" i="6"/>
  <c r="AI663" i="6"/>
  <c r="AI659" i="6"/>
  <c r="AI655" i="6"/>
  <c r="AI651" i="6"/>
  <c r="AI647" i="6"/>
  <c r="AI643" i="6"/>
  <c r="AI639" i="6"/>
  <c r="AI635" i="6"/>
  <c r="AI631" i="6"/>
  <c r="AI627" i="6"/>
  <c r="AI623" i="6"/>
  <c r="AI681" i="6"/>
  <c r="AI654" i="6"/>
  <c r="AI650" i="6"/>
  <c r="AI646" i="6"/>
  <c r="AI642" i="6"/>
  <c r="AI638" i="6"/>
  <c r="AI634" i="6"/>
  <c r="AI630" i="6"/>
  <c r="AI626" i="6"/>
  <c r="AI661" i="6"/>
  <c r="AI657" i="6"/>
  <c r="AI620" i="6"/>
  <c r="AI616" i="6"/>
  <c r="AI612" i="6"/>
  <c r="AI608" i="6"/>
  <c r="AI604" i="6"/>
  <c r="AI619" i="6"/>
  <c r="AI615" i="6"/>
  <c r="AI611" i="6"/>
  <c r="AI607" i="6"/>
  <c r="AI603" i="6"/>
  <c r="AI599" i="6"/>
  <c r="AI595" i="6"/>
  <c r="AI591" i="6"/>
  <c r="AI587" i="6"/>
  <c r="AI653" i="6"/>
  <c r="AI649" i="6"/>
  <c r="AI645" i="6"/>
  <c r="AI641" i="6"/>
  <c r="AI637" i="6"/>
  <c r="AI633" i="6"/>
  <c r="AI618" i="6"/>
  <c r="AI614" i="6"/>
  <c r="AI610" i="6"/>
  <c r="AI606" i="6"/>
  <c r="AI602" i="6"/>
  <c r="AI629" i="6"/>
  <c r="AI625" i="6"/>
  <c r="AI617" i="6"/>
  <c r="AI613" i="6"/>
  <c r="AI609" i="6"/>
  <c r="AI605" i="6"/>
  <c r="AI601" i="6"/>
  <c r="AI597" i="6"/>
  <c r="AI593" i="6"/>
  <c r="AI589" i="6"/>
  <c r="AI585" i="6"/>
  <c r="AI622" i="6"/>
  <c r="AI579" i="6"/>
  <c r="AI575" i="6"/>
  <c r="AI590" i="6"/>
  <c r="AI586" i="6"/>
  <c r="AI583" i="6"/>
  <c r="AI578" i="6"/>
  <c r="AI574" i="6"/>
  <c r="AI570" i="6"/>
  <c r="AI566" i="6"/>
  <c r="AI562" i="6"/>
  <c r="AI558" i="6"/>
  <c r="AI621" i="6"/>
  <c r="AI685" i="6"/>
  <c r="AI600" i="6"/>
  <c r="AI584" i="6"/>
  <c r="AI581" i="6"/>
  <c r="AI577" i="6"/>
  <c r="AI573" i="6"/>
  <c r="AI569" i="6"/>
  <c r="AI565" i="6"/>
  <c r="AI588" i="6"/>
  <c r="AI582" i="6"/>
  <c r="AI598" i="6"/>
  <c r="AI580" i="6"/>
  <c r="AI576" i="6"/>
  <c r="AI555" i="6"/>
  <c r="AI548" i="6"/>
  <c r="AI592" i="6"/>
  <c r="AI546" i="6"/>
  <c r="AI542" i="6"/>
  <c r="AI538" i="6"/>
  <c r="AI534" i="6"/>
  <c r="AI530" i="6"/>
  <c r="AI526" i="6"/>
  <c r="AI522" i="6"/>
  <c r="AI518" i="6"/>
  <c r="AI514" i="6"/>
  <c r="AI510" i="6"/>
  <c r="AI559" i="6"/>
  <c r="AI551" i="6"/>
  <c r="AI552" i="6"/>
  <c r="AI545" i="6"/>
  <c r="AI541" i="6"/>
  <c r="AI537" i="6"/>
  <c r="AI533" i="6"/>
  <c r="AI529" i="6"/>
  <c r="AI525" i="6"/>
  <c r="AI521" i="6"/>
  <c r="AI517" i="6"/>
  <c r="AI513" i="6"/>
  <c r="AI596" i="6"/>
  <c r="AI561" i="6"/>
  <c r="AI557" i="6"/>
  <c r="AI594" i="6"/>
  <c r="AI571" i="6"/>
  <c r="AI567" i="6"/>
  <c r="AI563" i="6"/>
  <c r="AI544" i="6"/>
  <c r="AI540" i="6"/>
  <c r="AI536" i="6"/>
  <c r="AI532" i="6"/>
  <c r="AI528" i="6"/>
  <c r="AI524" i="6"/>
  <c r="AI520" i="6"/>
  <c r="AI516" i="6"/>
  <c r="AI512" i="6"/>
  <c r="AI508" i="6"/>
  <c r="AI553" i="6"/>
  <c r="AI549" i="6"/>
  <c r="AI550" i="6"/>
  <c r="AI556" i="6"/>
  <c r="AI547" i="6"/>
  <c r="AI519" i="6"/>
  <c r="AI509" i="6"/>
  <c r="AI505" i="6"/>
  <c r="AI501" i="6"/>
  <c r="AI497" i="6"/>
  <c r="AI493" i="6"/>
  <c r="AI489" i="6"/>
  <c r="AI485" i="6"/>
  <c r="AI481" i="6"/>
  <c r="AI477" i="6"/>
  <c r="AI473" i="6"/>
  <c r="AI564" i="6"/>
  <c r="AI543" i="6"/>
  <c r="AI515" i="6"/>
  <c r="AI506" i="6"/>
  <c r="AI539" i="6"/>
  <c r="AI504" i="6"/>
  <c r="AI500" i="6"/>
  <c r="AI496" i="6"/>
  <c r="AI492" i="6"/>
  <c r="AI488" i="6"/>
  <c r="AI484" i="6"/>
  <c r="AI480" i="6"/>
  <c r="AI476" i="6"/>
  <c r="AI472" i="6"/>
  <c r="AI468" i="6"/>
  <c r="AI464" i="6"/>
  <c r="AI460" i="6"/>
  <c r="AI456" i="6"/>
  <c r="AI452" i="6"/>
  <c r="AI572" i="6"/>
  <c r="AI535" i="6"/>
  <c r="AI560" i="6"/>
  <c r="AI531" i="6"/>
  <c r="AI511" i="6"/>
  <c r="AI507" i="6"/>
  <c r="AI503" i="6"/>
  <c r="AI499" i="6"/>
  <c r="AI495" i="6"/>
  <c r="AI491" i="6"/>
  <c r="AI487" i="6"/>
  <c r="AI483" i="6"/>
  <c r="AI479" i="6"/>
  <c r="AI475" i="6"/>
  <c r="AI471" i="6"/>
  <c r="AI467" i="6"/>
  <c r="AI554" i="6"/>
  <c r="AI527" i="6"/>
  <c r="AI498" i="6"/>
  <c r="AI482" i="6"/>
  <c r="AI447" i="6"/>
  <c r="AI443" i="6"/>
  <c r="AI439" i="6"/>
  <c r="AI435" i="6"/>
  <c r="AI431" i="6"/>
  <c r="AI427" i="6"/>
  <c r="AI423" i="6"/>
  <c r="AI419" i="6"/>
  <c r="AI415" i="6"/>
  <c r="AI469" i="6"/>
  <c r="AI465" i="6"/>
  <c r="AI494" i="6"/>
  <c r="AI478" i="6"/>
  <c r="AI446" i="6"/>
  <c r="AI442" i="6"/>
  <c r="AI438" i="6"/>
  <c r="AI434" i="6"/>
  <c r="AI430" i="6"/>
  <c r="AI426" i="6"/>
  <c r="AI422" i="6"/>
  <c r="AI418" i="6"/>
  <c r="AI414" i="6"/>
  <c r="AI470" i="6"/>
  <c r="AI523" i="6"/>
  <c r="AI490" i="6"/>
  <c r="AI474" i="6"/>
  <c r="AI461" i="6"/>
  <c r="AI457" i="6"/>
  <c r="AI453" i="6"/>
  <c r="AI449" i="6"/>
  <c r="AI445" i="6"/>
  <c r="AI441" i="6"/>
  <c r="AI437" i="6"/>
  <c r="AI433" i="6"/>
  <c r="AI429" i="6"/>
  <c r="AI425" i="6"/>
  <c r="AI421" i="6"/>
  <c r="AI417" i="6"/>
  <c r="AI462" i="6"/>
  <c r="AI458" i="6"/>
  <c r="AI454" i="6"/>
  <c r="AI450" i="6"/>
  <c r="AI568" i="6"/>
  <c r="AI502" i="6"/>
  <c r="AI486" i="6"/>
  <c r="AI448" i="6"/>
  <c r="AI444" i="6"/>
  <c r="AI440" i="6"/>
  <c r="AI436" i="6"/>
  <c r="AI432" i="6"/>
  <c r="AI428" i="6"/>
  <c r="AI424" i="6"/>
  <c r="AI420" i="6"/>
  <c r="AI416" i="6"/>
  <c r="AI412" i="6"/>
  <c r="AI408" i="6"/>
  <c r="AI404" i="6"/>
  <c r="AI400" i="6"/>
  <c r="AI396" i="6"/>
  <c r="AI459" i="6"/>
  <c r="AI451" i="6"/>
  <c r="AI413" i="6"/>
  <c r="AI466" i="6"/>
  <c r="AI392" i="6"/>
  <c r="AI388" i="6"/>
  <c r="AI384" i="6"/>
  <c r="AI380" i="6"/>
  <c r="AI409" i="6"/>
  <c r="AI405" i="6"/>
  <c r="AI401" i="6"/>
  <c r="AI397" i="6"/>
  <c r="AI395" i="6"/>
  <c r="AI391" i="6"/>
  <c r="AI411" i="6"/>
  <c r="AI407" i="6"/>
  <c r="AI403" i="6"/>
  <c r="AI399" i="6"/>
  <c r="AI394" i="6"/>
  <c r="AI390" i="6"/>
  <c r="AI386" i="6"/>
  <c r="AI382" i="6"/>
  <c r="AI387" i="6"/>
  <c r="AI383" i="6"/>
  <c r="AI379" i="6"/>
  <c r="AI378" i="6"/>
  <c r="AI373" i="6"/>
  <c r="AI369" i="6"/>
  <c r="AI365" i="6"/>
  <c r="AI361" i="6"/>
  <c r="AI357" i="6"/>
  <c r="AI353" i="6"/>
  <c r="AI349" i="6"/>
  <c r="AI345" i="6"/>
  <c r="AI341" i="6"/>
  <c r="AI337" i="6"/>
  <c r="AI333" i="6"/>
  <c r="AI329" i="6"/>
  <c r="AI325" i="6"/>
  <c r="AI321" i="6"/>
  <c r="AI317" i="6"/>
  <c r="AI313" i="6"/>
  <c r="AI309" i="6"/>
  <c r="AI305" i="6"/>
  <c r="AI410" i="6"/>
  <c r="AI385" i="6"/>
  <c r="AI381" i="6"/>
  <c r="AI463" i="6"/>
  <c r="AI393" i="6"/>
  <c r="AI389" i="6"/>
  <c r="AI376" i="6"/>
  <c r="AI372" i="6"/>
  <c r="AI368" i="6"/>
  <c r="AI364" i="6"/>
  <c r="AI360" i="6"/>
  <c r="AI356" i="6"/>
  <c r="AI352" i="6"/>
  <c r="AI348" i="6"/>
  <c r="AI344" i="6"/>
  <c r="AI340" i="6"/>
  <c r="AI336" i="6"/>
  <c r="AI332" i="6"/>
  <c r="AI328" i="6"/>
  <c r="AI324" i="6"/>
  <c r="AI320" i="6"/>
  <c r="AI316" i="6"/>
  <c r="AI312" i="6"/>
  <c r="AI308" i="6"/>
  <c r="AI304" i="6"/>
  <c r="AI300" i="6"/>
  <c r="AI296" i="6"/>
  <c r="AI292" i="6"/>
  <c r="AI288" i="6"/>
  <c r="AI406" i="6"/>
  <c r="AI455" i="6"/>
  <c r="AI377" i="6"/>
  <c r="AI375" i="6"/>
  <c r="AI371" i="6"/>
  <c r="AI367" i="6"/>
  <c r="AI363" i="6"/>
  <c r="AI359" i="6"/>
  <c r="AI355" i="6"/>
  <c r="AI351" i="6"/>
  <c r="AI347" i="6"/>
  <c r="AI343" i="6"/>
  <c r="AI339" i="6"/>
  <c r="AI335" i="6"/>
  <c r="AI331" i="6"/>
  <c r="AI327" i="6"/>
  <c r="AI323" i="6"/>
  <c r="AI319" i="6"/>
  <c r="AI315" i="6"/>
  <c r="AI311" i="6"/>
  <c r="AI307" i="6"/>
  <c r="AI303" i="6"/>
  <c r="AI299" i="6"/>
  <c r="AI402" i="6"/>
  <c r="AI374" i="6"/>
  <c r="AI370" i="6"/>
  <c r="AI366" i="6"/>
  <c r="AI362" i="6"/>
  <c r="AI358" i="6"/>
  <c r="AI354" i="6"/>
  <c r="AI350" i="6"/>
  <c r="AI346" i="6"/>
  <c r="AI342" i="6"/>
  <c r="AI338" i="6"/>
  <c r="AI334" i="6"/>
  <c r="AI330" i="6"/>
  <c r="AI326" i="6"/>
  <c r="AI322" i="6"/>
  <c r="AI318" i="6"/>
  <c r="AI314" i="6"/>
  <c r="AI310" i="6"/>
  <c r="AI306" i="6"/>
  <c r="AI302" i="6"/>
  <c r="AI298" i="6"/>
  <c r="AI294" i="6"/>
  <c r="AI290" i="6"/>
  <c r="AI286" i="6"/>
  <c r="AI282" i="6"/>
  <c r="AI278" i="6"/>
  <c r="AI276" i="6"/>
  <c r="AI272" i="6"/>
  <c r="AI268" i="6"/>
  <c r="AI264" i="6"/>
  <c r="AI260" i="6"/>
  <c r="AI256" i="6"/>
  <c r="AI252" i="6"/>
  <c r="AI248" i="6"/>
  <c r="AI244" i="6"/>
  <c r="AI398" i="6"/>
  <c r="AI293" i="6"/>
  <c r="AI291" i="6"/>
  <c r="AI289" i="6"/>
  <c r="AI287" i="6"/>
  <c r="AI275" i="6"/>
  <c r="AI271" i="6"/>
  <c r="AI267" i="6"/>
  <c r="AI263" i="6"/>
  <c r="AI259" i="6"/>
  <c r="AI255" i="6"/>
  <c r="AI251" i="6"/>
  <c r="AI247" i="6"/>
  <c r="AI243" i="6"/>
  <c r="AI239" i="6"/>
  <c r="AI235" i="6"/>
  <c r="AI231" i="6"/>
  <c r="AI227" i="6"/>
  <c r="AI223" i="6"/>
  <c r="AI219" i="6"/>
  <c r="AI215" i="6"/>
  <c r="AI211" i="6"/>
  <c r="AI207" i="6"/>
  <c r="AI203" i="6"/>
  <c r="AI199" i="6"/>
  <c r="AI195" i="6"/>
  <c r="AI191" i="6"/>
  <c r="AI295" i="6"/>
  <c r="AI283" i="6"/>
  <c r="AI279" i="6"/>
  <c r="AI274" i="6"/>
  <c r="AI270" i="6"/>
  <c r="AI266" i="6"/>
  <c r="AI262" i="6"/>
  <c r="AI258" i="6"/>
  <c r="AI254" i="6"/>
  <c r="AI250" i="6"/>
  <c r="AI246" i="6"/>
  <c r="AI242" i="6"/>
  <c r="AI238" i="6"/>
  <c r="AI234" i="6"/>
  <c r="AI230" i="6"/>
  <c r="AI226" i="6"/>
  <c r="AI222" i="6"/>
  <c r="AI218" i="6"/>
  <c r="AI214" i="6"/>
  <c r="AI210" i="6"/>
  <c r="AI206" i="6"/>
  <c r="AI301" i="6"/>
  <c r="AI297" i="6"/>
  <c r="AI284" i="6"/>
  <c r="AI280" i="6"/>
  <c r="AI281" i="6"/>
  <c r="AI241" i="6"/>
  <c r="AI233" i="6"/>
  <c r="AI232" i="6"/>
  <c r="AI269" i="6"/>
  <c r="AI229" i="6"/>
  <c r="AI228" i="6"/>
  <c r="AI188" i="6"/>
  <c r="AI184" i="6"/>
  <c r="AI180" i="6"/>
  <c r="AI176" i="6"/>
  <c r="AI172" i="6"/>
  <c r="AI168" i="6"/>
  <c r="AI164" i="6"/>
  <c r="AI160" i="6"/>
  <c r="AI156" i="6"/>
  <c r="AI152" i="6"/>
  <c r="AI148" i="6"/>
  <c r="AI144" i="6"/>
  <c r="AI140" i="6"/>
  <c r="AI136" i="6"/>
  <c r="AI132" i="6"/>
  <c r="AI128" i="6"/>
  <c r="AI124" i="6"/>
  <c r="AI265" i="6"/>
  <c r="AI225" i="6"/>
  <c r="AI224" i="6"/>
  <c r="AI212" i="6"/>
  <c r="AI208" i="6"/>
  <c r="AI204" i="6"/>
  <c r="AI200" i="6"/>
  <c r="AI196" i="6"/>
  <c r="AI192" i="6"/>
  <c r="AI277" i="6"/>
  <c r="AI261" i="6"/>
  <c r="AI220" i="6"/>
  <c r="AI216" i="6"/>
  <c r="AI201" i="6"/>
  <c r="AI197" i="6"/>
  <c r="AI193" i="6"/>
  <c r="AI187" i="6"/>
  <c r="AI183" i="6"/>
  <c r="AI179" i="6"/>
  <c r="AI175" i="6"/>
  <c r="AI171" i="6"/>
  <c r="AI167" i="6"/>
  <c r="AI163" i="6"/>
  <c r="AI159" i="6"/>
  <c r="AI155" i="6"/>
  <c r="AI151" i="6"/>
  <c r="AI147" i="6"/>
  <c r="AI143" i="6"/>
  <c r="AI139" i="6"/>
  <c r="AI135" i="6"/>
  <c r="AI131" i="6"/>
  <c r="AI127" i="6"/>
  <c r="AI123" i="6"/>
  <c r="AI119" i="6"/>
  <c r="AI257" i="6"/>
  <c r="AI285" i="6"/>
  <c r="AI253" i="6"/>
  <c r="AI205" i="6"/>
  <c r="AI202" i="6"/>
  <c r="AI198" i="6"/>
  <c r="AI194" i="6"/>
  <c r="AI186" i="6"/>
  <c r="AI182" i="6"/>
  <c r="AI178" i="6"/>
  <c r="AI174" i="6"/>
  <c r="AI170" i="6"/>
  <c r="AI166" i="6"/>
  <c r="AI162" i="6"/>
  <c r="AI158" i="6"/>
  <c r="AI154" i="6"/>
  <c r="AI150" i="6"/>
  <c r="AI146" i="6"/>
  <c r="AI142" i="6"/>
  <c r="AI138" i="6"/>
  <c r="AI134" i="6"/>
  <c r="AI130" i="6"/>
  <c r="AI126" i="6"/>
  <c r="AI122" i="6"/>
  <c r="AI118" i="6"/>
  <c r="AI114" i="6"/>
  <c r="AI110" i="6"/>
  <c r="AI106" i="6"/>
  <c r="AI102" i="6"/>
  <c r="AI98" i="6"/>
  <c r="AI94" i="6"/>
  <c r="AI90" i="6"/>
  <c r="AI86" i="6"/>
  <c r="AI273" i="6"/>
  <c r="AI249" i="6"/>
  <c r="AI240" i="6"/>
  <c r="AI221" i="6"/>
  <c r="AI217" i="6"/>
  <c r="AI237" i="6"/>
  <c r="AI209" i="6"/>
  <c r="AI190" i="6"/>
  <c r="AI189" i="6"/>
  <c r="AI173" i="6"/>
  <c r="AI157" i="6"/>
  <c r="AI137" i="6"/>
  <c r="AI116" i="6"/>
  <c r="AI112" i="6"/>
  <c r="AI82" i="6"/>
  <c r="AI78" i="6"/>
  <c r="AI74" i="6"/>
  <c r="AI70" i="6"/>
  <c r="AI66" i="6"/>
  <c r="AI133" i="6"/>
  <c r="AI213" i="6"/>
  <c r="AI185" i="6"/>
  <c r="AI169" i="6"/>
  <c r="AI153" i="6"/>
  <c r="AI129" i="6"/>
  <c r="AI115" i="6"/>
  <c r="AI111" i="6"/>
  <c r="AI108" i="6"/>
  <c r="AI81" i="6"/>
  <c r="AI77" i="6"/>
  <c r="AI73" i="6"/>
  <c r="AI69" i="6"/>
  <c r="AI65" i="6"/>
  <c r="AI61" i="6"/>
  <c r="AI57" i="6"/>
  <c r="AI53" i="6"/>
  <c r="AI49" i="6"/>
  <c r="AI245" i="6"/>
  <c r="AI125" i="6"/>
  <c r="AI120" i="6"/>
  <c r="AI236" i="6"/>
  <c r="AI181" i="6"/>
  <c r="AI165" i="6"/>
  <c r="AI149" i="6"/>
  <c r="AI121" i="6"/>
  <c r="AI107" i="6"/>
  <c r="AI103" i="6"/>
  <c r="AI99" i="6"/>
  <c r="AI95" i="6"/>
  <c r="AI91" i="6"/>
  <c r="AI87" i="6"/>
  <c r="AI84" i="6"/>
  <c r="AI80" i="6"/>
  <c r="AI76" i="6"/>
  <c r="AI72" i="6"/>
  <c r="AI68" i="6"/>
  <c r="AI64" i="6"/>
  <c r="AI60" i="6"/>
  <c r="AI177" i="6"/>
  <c r="AI161" i="6"/>
  <c r="AI145" i="6"/>
  <c r="AI105" i="6"/>
  <c r="AI104" i="6"/>
  <c r="AI101" i="6"/>
  <c r="AI100" i="6"/>
  <c r="AI97" i="6"/>
  <c r="AI96" i="6"/>
  <c r="AI93" i="6"/>
  <c r="AI92" i="6"/>
  <c r="AI89" i="6"/>
  <c r="AI88" i="6"/>
  <c r="AI85" i="6"/>
  <c r="AI83" i="6"/>
  <c r="AI79" i="6"/>
  <c r="AI75" i="6"/>
  <c r="AI71" i="6"/>
  <c r="AI67" i="6"/>
  <c r="AI63" i="6"/>
  <c r="AI59" i="6"/>
  <c r="AI55" i="6"/>
  <c r="AI51" i="6"/>
  <c r="AI47" i="6"/>
  <c r="AI43" i="6"/>
  <c r="AI39" i="6"/>
  <c r="AI35" i="6"/>
  <c r="AI31" i="6"/>
  <c r="AI141" i="6"/>
  <c r="AI117" i="6"/>
  <c r="AI54" i="6"/>
  <c r="AI50" i="6"/>
  <c r="AI28" i="6"/>
  <c r="AI24" i="6"/>
  <c r="AI20" i="6"/>
  <c r="AI16" i="6"/>
  <c r="AI12" i="6"/>
  <c r="AI8" i="6"/>
  <c r="AI56" i="6"/>
  <c r="AI45" i="6"/>
  <c r="AI41" i="6"/>
  <c r="AI37" i="6"/>
  <c r="AI33" i="6"/>
  <c r="AI29" i="6"/>
  <c r="AI109" i="6"/>
  <c r="AI46" i="6"/>
  <c r="AI42" i="6"/>
  <c r="AI38" i="6"/>
  <c r="AI34" i="6"/>
  <c r="AI30" i="6"/>
  <c r="AI27" i="6"/>
  <c r="AI23" i="6"/>
  <c r="AI19" i="6"/>
  <c r="AI15" i="6"/>
  <c r="AI11" i="6"/>
  <c r="AI7" i="6"/>
  <c r="AJ6" i="6"/>
  <c r="AI62" i="6"/>
  <c r="AI58" i="6"/>
  <c r="AI26" i="6"/>
  <c r="AI22" i="6"/>
  <c r="AI18" i="6"/>
  <c r="AI14" i="6"/>
  <c r="AI10" i="6"/>
  <c r="AI113" i="6"/>
  <c r="AI48" i="6"/>
  <c r="AI44" i="6"/>
  <c r="AI40" i="6"/>
  <c r="AI36" i="6"/>
  <c r="AI32" i="6"/>
  <c r="AI25" i="6"/>
  <c r="AI21" i="6"/>
  <c r="AI17" i="6"/>
  <c r="AI13" i="6"/>
  <c r="AI9" i="6"/>
  <c r="AI52" i="6"/>
  <c r="AO28" i="4"/>
  <c r="AO23" i="4"/>
  <c r="AO19" i="4"/>
  <c r="AO29" i="4"/>
  <c r="AO25" i="4"/>
  <c r="AO20" i="4"/>
  <c r="AO27" i="4"/>
  <c r="AO22" i="4"/>
  <c r="AO18" i="4"/>
  <c r="AO21" i="4"/>
  <c r="AO15" i="4"/>
  <c r="AO11" i="4"/>
  <c r="AO26" i="4"/>
  <c r="AO30" i="4"/>
  <c r="AP6" i="4"/>
  <c r="AO17" i="4"/>
  <c r="AO10" i="4"/>
  <c r="AO9" i="4"/>
  <c r="AO12" i="4"/>
  <c r="AO16" i="4"/>
  <c r="AO13" i="4"/>
  <c r="AO7" i="4"/>
  <c r="AO14" i="4"/>
  <c r="AO8" i="4"/>
  <c r="AN53" i="3"/>
  <c r="AO50" i="3"/>
  <c r="AO45" i="3"/>
  <c r="AO41" i="3"/>
  <c r="AO51" i="3"/>
  <c r="AO46" i="3"/>
  <c r="AO42" i="3"/>
  <c r="AO34" i="3"/>
  <c r="AO47" i="3"/>
  <c r="AO44" i="3"/>
  <c r="AO52" i="3"/>
  <c r="AO40" i="3"/>
  <c r="AO36" i="3"/>
  <c r="AO43" i="3"/>
  <c r="AO26" i="3"/>
  <c r="AO27" i="3"/>
  <c r="AO23" i="3"/>
  <c r="AO32" i="3"/>
  <c r="AO38" i="3"/>
  <c r="AO28" i="3"/>
  <c r="AO24" i="3"/>
  <c r="AO31" i="3"/>
  <c r="AO29" i="3"/>
  <c r="AO21" i="3"/>
  <c r="AO17" i="3"/>
  <c r="AO14" i="3"/>
  <c r="AO30" i="3"/>
  <c r="AO18" i="3"/>
  <c r="AO35" i="3"/>
  <c r="AO25" i="3"/>
  <c r="AO19" i="3"/>
  <c r="AP6" i="3"/>
  <c r="AO10" i="3"/>
  <c r="AO11" i="3"/>
  <c r="AO7" i="3"/>
  <c r="AO16" i="3"/>
  <c r="AO12" i="3"/>
  <c r="AO8" i="3"/>
  <c r="AO15" i="3"/>
  <c r="AO13" i="3"/>
  <c r="AO9" i="3"/>
  <c r="AO217" i="2"/>
  <c r="AP216" i="2"/>
  <c r="AP212" i="2"/>
  <c r="AP207" i="2"/>
  <c r="AP213" i="2"/>
  <c r="AP209" i="2"/>
  <c r="AP215" i="2"/>
  <c r="AP211" i="2"/>
  <c r="AP206" i="2"/>
  <c r="AP200" i="2"/>
  <c r="AP196" i="2"/>
  <c r="AP192" i="2"/>
  <c r="AP188" i="2"/>
  <c r="AP184" i="2"/>
  <c r="AP201" i="2"/>
  <c r="AP197" i="2"/>
  <c r="AP193" i="2"/>
  <c r="AP189" i="2"/>
  <c r="AP185" i="2"/>
  <c r="AP210" i="2"/>
  <c r="AP214" i="2"/>
  <c r="AP199" i="2"/>
  <c r="AP195" i="2"/>
  <c r="AP191" i="2"/>
  <c r="AP187" i="2"/>
  <c r="AP183" i="2"/>
  <c r="AP198" i="2"/>
  <c r="AP190" i="2"/>
  <c r="AP180" i="2"/>
  <c r="AP176" i="2"/>
  <c r="AP172" i="2"/>
  <c r="AP205" i="2"/>
  <c r="AP203" i="2"/>
  <c r="AP202" i="2"/>
  <c r="AP182" i="2"/>
  <c r="AP181" i="2"/>
  <c r="AP177" i="2"/>
  <c r="AP173" i="2"/>
  <c r="AP186" i="2"/>
  <c r="AP171" i="2"/>
  <c r="AP194" i="2"/>
  <c r="AP174" i="2"/>
  <c r="AP175" i="2"/>
  <c r="AP166" i="2"/>
  <c r="AP170" i="2"/>
  <c r="AP168" i="2"/>
  <c r="AP163" i="2"/>
  <c r="AP154" i="2"/>
  <c r="AP150" i="2"/>
  <c r="AP146" i="2"/>
  <c r="AP142" i="2"/>
  <c r="AP179" i="2"/>
  <c r="AP178" i="2"/>
  <c r="AP167" i="2"/>
  <c r="AP155" i="2"/>
  <c r="AP151" i="2"/>
  <c r="AP147" i="2"/>
  <c r="AP158" i="2"/>
  <c r="AP157" i="2"/>
  <c r="AP169" i="2"/>
  <c r="AP156" i="2"/>
  <c r="AP152" i="2"/>
  <c r="AP148" i="2"/>
  <c r="AP144" i="2"/>
  <c r="AP164" i="2"/>
  <c r="AP165" i="2"/>
  <c r="AP141" i="2"/>
  <c r="AP138" i="2"/>
  <c r="AP134" i="2"/>
  <c r="AP153" i="2"/>
  <c r="AP149" i="2"/>
  <c r="AP145" i="2"/>
  <c r="AP139" i="2"/>
  <c r="AP135" i="2"/>
  <c r="AP131" i="2"/>
  <c r="AP159" i="2"/>
  <c r="AP137" i="2"/>
  <c r="AP133" i="2"/>
  <c r="AP136" i="2"/>
  <c r="AP140" i="2"/>
  <c r="AP122" i="2"/>
  <c r="AP117" i="2"/>
  <c r="AP113" i="2"/>
  <c r="AP130" i="2"/>
  <c r="AP127" i="2"/>
  <c r="AP123" i="2"/>
  <c r="AP118" i="2"/>
  <c r="AP114" i="2"/>
  <c r="AP143" i="2"/>
  <c r="AP126" i="2"/>
  <c r="AP121" i="2"/>
  <c r="AP108" i="2"/>
  <c r="AP103" i="2"/>
  <c r="AP98" i="2"/>
  <c r="AP94" i="2"/>
  <c r="AP89" i="2"/>
  <c r="AP85" i="2"/>
  <c r="AP81" i="2"/>
  <c r="AP77" i="2"/>
  <c r="AP124" i="2"/>
  <c r="AP120" i="2"/>
  <c r="AP162" i="2"/>
  <c r="AP128" i="2"/>
  <c r="AP104" i="2"/>
  <c r="AP99" i="2"/>
  <c r="AP95" i="2"/>
  <c r="AP90" i="2"/>
  <c r="AP86" i="2"/>
  <c r="AP82" i="2"/>
  <c r="AP116" i="2"/>
  <c r="AP132" i="2"/>
  <c r="AP129" i="2"/>
  <c r="AP125" i="2"/>
  <c r="AP119" i="2"/>
  <c r="AP112" i="2"/>
  <c r="AP110" i="2"/>
  <c r="AP105" i="2"/>
  <c r="AP100" i="2"/>
  <c r="AP91" i="2"/>
  <c r="AP87" i="2"/>
  <c r="AP83" i="2"/>
  <c r="AP79" i="2"/>
  <c r="AP75" i="2"/>
  <c r="AP115" i="2"/>
  <c r="AP111" i="2"/>
  <c r="AP76" i="2"/>
  <c r="AP69" i="2"/>
  <c r="AP64" i="2"/>
  <c r="AP73" i="2"/>
  <c r="AP74" i="2"/>
  <c r="AP70" i="2"/>
  <c r="AP65" i="2"/>
  <c r="AP61" i="2"/>
  <c r="AP57" i="2"/>
  <c r="AP53" i="2"/>
  <c r="AP49" i="2"/>
  <c r="AP107" i="2"/>
  <c r="AP97" i="2"/>
  <c r="AP93" i="2"/>
  <c r="AP88" i="2"/>
  <c r="AP84" i="2"/>
  <c r="AP80" i="2"/>
  <c r="AP71" i="2"/>
  <c r="AP66" i="2"/>
  <c r="AP62" i="2"/>
  <c r="AP58" i="2"/>
  <c r="AP54" i="2"/>
  <c r="AP109" i="2"/>
  <c r="AP78" i="2"/>
  <c r="AP68" i="2"/>
  <c r="AP63" i="2"/>
  <c r="AP59" i="2"/>
  <c r="AP55" i="2"/>
  <c r="AP51" i="2"/>
  <c r="AP47" i="2"/>
  <c r="AP35" i="2"/>
  <c r="AP31" i="2"/>
  <c r="AP27" i="2"/>
  <c r="AP23" i="2"/>
  <c r="AP19" i="2"/>
  <c r="AP15" i="2"/>
  <c r="AP11" i="2"/>
  <c r="AP36" i="2"/>
  <c r="AP50" i="2"/>
  <c r="AP56" i="2"/>
  <c r="AP52" i="2"/>
  <c r="AP46" i="2"/>
  <c r="AP45" i="2"/>
  <c r="AP37" i="2"/>
  <c r="AP33" i="2"/>
  <c r="AP29" i="2"/>
  <c r="AP25" i="2"/>
  <c r="AP21" i="2"/>
  <c r="AP17" i="2"/>
  <c r="AP13" i="2"/>
  <c r="AP9" i="2"/>
  <c r="AP30" i="2"/>
  <c r="AQ6" i="2"/>
  <c r="AQ208" i="2" s="1"/>
  <c r="AP14" i="2"/>
  <c r="AP7" i="2"/>
  <c r="AP16" i="2"/>
  <c r="AP38" i="2"/>
  <c r="AP44" i="2"/>
  <c r="AP43" i="2"/>
  <c r="AP28" i="2"/>
  <c r="AP48" i="2"/>
  <c r="AP42" i="2"/>
  <c r="AP41" i="2"/>
  <c r="AP34" i="2"/>
  <c r="AP60" i="2"/>
  <c r="AP40" i="2"/>
  <c r="AP20" i="2"/>
  <c r="AP18" i="2"/>
  <c r="AP10" i="2"/>
  <c r="AP8" i="2"/>
  <c r="AP39" i="2"/>
  <c r="AP24" i="2"/>
  <c r="AP22" i="2"/>
  <c r="AP12" i="2"/>
  <c r="AP26" i="2"/>
  <c r="AP102" i="2"/>
  <c r="AP32" i="2"/>
  <c r="AO35" i="1"/>
  <c r="AO31" i="1"/>
  <c r="AO27" i="1"/>
  <c r="AO32" i="1"/>
  <c r="AO28" i="1"/>
  <c r="AO24" i="1"/>
  <c r="AO33" i="1"/>
  <c r="AO20" i="1"/>
  <c r="AO16" i="1"/>
  <c r="AO21" i="1"/>
  <c r="AO13" i="1"/>
  <c r="AO19" i="1"/>
  <c r="AO18" i="1"/>
  <c r="AO15" i="1"/>
  <c r="AO34" i="1"/>
  <c r="AO30" i="1"/>
  <c r="AO29" i="1"/>
  <c r="AO26" i="1"/>
  <c r="AO17" i="1"/>
  <c r="AO14" i="1"/>
  <c r="AO10" i="1"/>
  <c r="AO7" i="1"/>
  <c r="AO23" i="1"/>
  <c r="AO22" i="1"/>
  <c r="AO8" i="1"/>
  <c r="AO25" i="1"/>
  <c r="AO12" i="1"/>
  <c r="AO11" i="1"/>
  <c r="AO9" i="1"/>
  <c r="AP6" i="1"/>
  <c r="AN36" i="1"/>
  <c r="AQ204" i="2" l="1"/>
  <c r="AQ160" i="2"/>
  <c r="AQ96" i="2"/>
  <c r="AQ106" i="2"/>
  <c r="AQ161" i="2"/>
  <c r="AP37" i="3"/>
  <c r="AP20" i="3"/>
  <c r="AJ899" i="6"/>
  <c r="AJ893" i="6"/>
  <c r="AJ889" i="6"/>
  <c r="AJ896" i="6"/>
  <c r="AJ892" i="6"/>
  <c r="AJ888" i="6"/>
  <c r="AJ895" i="6"/>
  <c r="AJ891" i="6"/>
  <c r="AJ887" i="6"/>
  <c r="AJ890" i="6"/>
  <c r="AJ883" i="6"/>
  <c r="AJ879" i="6"/>
  <c r="AJ875" i="6"/>
  <c r="AJ886" i="6"/>
  <c r="AJ872" i="6"/>
  <c r="AJ894" i="6"/>
  <c r="AJ877" i="6"/>
  <c r="AJ880" i="6"/>
  <c r="AJ874" i="6"/>
  <c r="AJ870" i="6"/>
  <c r="AJ867" i="6"/>
  <c r="AJ863" i="6"/>
  <c r="AJ885" i="6"/>
  <c r="AJ871" i="6"/>
  <c r="AJ878" i="6"/>
  <c r="AJ866" i="6"/>
  <c r="AJ862" i="6"/>
  <c r="AJ869" i="6"/>
  <c r="AJ858" i="6"/>
  <c r="AJ884" i="6"/>
  <c r="AJ861" i="6"/>
  <c r="AJ864" i="6"/>
  <c r="AJ853" i="6"/>
  <c r="AJ849" i="6"/>
  <c r="AJ857" i="6"/>
  <c r="AJ881" i="6"/>
  <c r="AJ852" i="6"/>
  <c r="AJ848" i="6"/>
  <c r="AJ844" i="6"/>
  <c r="AJ840" i="6"/>
  <c r="AJ836" i="6"/>
  <c r="AJ876" i="6"/>
  <c r="AJ865" i="6"/>
  <c r="AJ860" i="6"/>
  <c r="AJ873" i="6"/>
  <c r="AJ868" i="6"/>
  <c r="AJ882" i="6"/>
  <c r="AJ859" i="6"/>
  <c r="AJ855" i="6"/>
  <c r="AJ856" i="6"/>
  <c r="AJ851" i="6"/>
  <c r="AJ847" i="6"/>
  <c r="AJ846" i="6"/>
  <c r="AJ843" i="6"/>
  <c r="AJ842" i="6"/>
  <c r="AJ839" i="6"/>
  <c r="AJ838" i="6"/>
  <c r="AJ854" i="6"/>
  <c r="AJ832" i="6"/>
  <c r="AJ828" i="6"/>
  <c r="AJ824" i="6"/>
  <c r="AJ850" i="6"/>
  <c r="AJ835" i="6"/>
  <c r="AJ831" i="6"/>
  <c r="AJ827" i="6"/>
  <c r="AJ823" i="6"/>
  <c r="AJ834" i="6"/>
  <c r="AJ833" i="6"/>
  <c r="AJ830" i="6"/>
  <c r="AJ829" i="6"/>
  <c r="AJ841" i="6"/>
  <c r="AJ826" i="6"/>
  <c r="AJ825" i="6"/>
  <c r="AJ818" i="6"/>
  <c r="AJ814" i="6"/>
  <c r="AJ810" i="6"/>
  <c r="AJ806" i="6"/>
  <c r="AJ822" i="6"/>
  <c r="AJ820" i="6"/>
  <c r="AJ821" i="6"/>
  <c r="AJ837" i="6"/>
  <c r="AJ845" i="6"/>
  <c r="AJ817" i="6"/>
  <c r="AJ816" i="6"/>
  <c r="AJ813" i="6"/>
  <c r="AJ812" i="6"/>
  <c r="AJ803" i="6"/>
  <c r="AJ799" i="6"/>
  <c r="AJ795" i="6"/>
  <c r="AJ819" i="6"/>
  <c r="AJ815" i="6"/>
  <c r="AJ811" i="6"/>
  <c r="AJ809" i="6"/>
  <c r="AJ802" i="6"/>
  <c r="AJ798" i="6"/>
  <c r="AJ794" i="6"/>
  <c r="AJ790" i="6"/>
  <c r="AJ807" i="6"/>
  <c r="AJ805" i="6"/>
  <c r="AJ804" i="6"/>
  <c r="AJ789" i="6"/>
  <c r="AJ801" i="6"/>
  <c r="AJ800" i="6"/>
  <c r="AJ797" i="6"/>
  <c r="AJ796" i="6"/>
  <c r="AJ788" i="6"/>
  <c r="AJ784" i="6"/>
  <c r="AJ780" i="6"/>
  <c r="AJ776" i="6"/>
  <c r="AJ793" i="6"/>
  <c r="AJ792" i="6"/>
  <c r="AJ808" i="6"/>
  <c r="AJ791" i="6"/>
  <c r="AJ787" i="6"/>
  <c r="AJ783" i="6"/>
  <c r="AJ779" i="6"/>
  <c r="AJ778" i="6"/>
  <c r="AJ777" i="6"/>
  <c r="AJ773" i="6"/>
  <c r="AJ769" i="6"/>
  <c r="AJ765" i="6"/>
  <c r="AJ761" i="6"/>
  <c r="AJ757" i="6"/>
  <c r="AJ786" i="6"/>
  <c r="AJ782" i="6"/>
  <c r="AJ772" i="6"/>
  <c r="AJ768" i="6"/>
  <c r="AJ764" i="6"/>
  <c r="AJ760" i="6"/>
  <c r="AJ785" i="6"/>
  <c r="AJ781" i="6"/>
  <c r="AJ753" i="6"/>
  <c r="AJ749" i="6"/>
  <c r="AJ774" i="6"/>
  <c r="AJ770" i="6"/>
  <c r="AJ752" i="6"/>
  <c r="AJ748" i="6"/>
  <c r="AJ744" i="6"/>
  <c r="AJ740" i="6"/>
  <c r="AJ736" i="6"/>
  <c r="AJ732" i="6"/>
  <c r="AJ728" i="6"/>
  <c r="AJ775" i="6"/>
  <c r="AJ771" i="6"/>
  <c r="AJ767" i="6"/>
  <c r="AJ763" i="6"/>
  <c r="AJ756" i="6"/>
  <c r="AJ755" i="6"/>
  <c r="AJ751" i="6"/>
  <c r="AJ747" i="6"/>
  <c r="AJ743" i="6"/>
  <c r="AJ739" i="6"/>
  <c r="AJ766" i="6"/>
  <c r="AJ762" i="6"/>
  <c r="AJ759" i="6"/>
  <c r="AJ754" i="6"/>
  <c r="AJ750" i="6"/>
  <c r="AJ746" i="6"/>
  <c r="AJ742" i="6"/>
  <c r="AJ738" i="6"/>
  <c r="AJ734" i="6"/>
  <c r="AJ730" i="6"/>
  <c r="AJ726" i="6"/>
  <c r="AJ745" i="6"/>
  <c r="AJ741" i="6"/>
  <c r="AJ725" i="6"/>
  <c r="AJ721" i="6"/>
  <c r="AJ717" i="6"/>
  <c r="AJ713" i="6"/>
  <c r="AJ727" i="6"/>
  <c r="AJ758" i="6"/>
  <c r="AJ724" i="6"/>
  <c r="AJ720" i="6"/>
  <c r="AJ716" i="6"/>
  <c r="AJ712" i="6"/>
  <c r="AJ708" i="6"/>
  <c r="AJ704" i="6"/>
  <c r="AJ723" i="6"/>
  <c r="AJ719" i="6"/>
  <c r="AJ715" i="6"/>
  <c r="AJ735" i="6"/>
  <c r="AJ731" i="6"/>
  <c r="AJ733" i="6"/>
  <c r="AJ729" i="6"/>
  <c r="AJ703" i="6"/>
  <c r="AJ692" i="6"/>
  <c r="AJ737" i="6"/>
  <c r="AJ722" i="6"/>
  <c r="AJ707" i="6"/>
  <c r="AJ700" i="6"/>
  <c r="AJ696" i="6"/>
  <c r="AJ687" i="6"/>
  <c r="AJ683" i="6"/>
  <c r="AJ679" i="6"/>
  <c r="AJ675" i="6"/>
  <c r="AJ718" i="6"/>
  <c r="AJ714" i="6"/>
  <c r="AJ710" i="6"/>
  <c r="AJ706" i="6"/>
  <c r="AJ701" i="6"/>
  <c r="AJ697" i="6"/>
  <c r="AJ690" i="6"/>
  <c r="AJ686" i="6"/>
  <c r="AJ682" i="6"/>
  <c r="AJ678" i="6"/>
  <c r="AJ674" i="6"/>
  <c r="AJ702" i="6"/>
  <c r="AJ698" i="6"/>
  <c r="AJ695" i="6"/>
  <c r="AJ693" i="6"/>
  <c r="AJ691" i="6"/>
  <c r="AJ705" i="6"/>
  <c r="AJ685" i="6"/>
  <c r="AJ673" i="6"/>
  <c r="AJ688" i="6"/>
  <c r="AJ670" i="6"/>
  <c r="AJ669" i="6"/>
  <c r="AJ667" i="6"/>
  <c r="AJ666" i="6"/>
  <c r="AJ665" i="6"/>
  <c r="AJ663" i="6"/>
  <c r="AJ659" i="6"/>
  <c r="AJ677" i="6"/>
  <c r="AJ672" i="6"/>
  <c r="AJ668" i="6"/>
  <c r="AJ655" i="6"/>
  <c r="AJ651" i="6"/>
  <c r="AJ647" i="6"/>
  <c r="AJ643" i="6"/>
  <c r="AJ639" i="6"/>
  <c r="AJ635" i="6"/>
  <c r="AJ631" i="6"/>
  <c r="AJ681" i="6"/>
  <c r="AJ680" i="6"/>
  <c r="AJ676" i="6"/>
  <c r="AJ711" i="6"/>
  <c r="AJ709" i="6"/>
  <c r="AJ664" i="6"/>
  <c r="AJ660" i="6"/>
  <c r="AJ656" i="6"/>
  <c r="AJ684" i="6"/>
  <c r="AJ671" i="6"/>
  <c r="AJ661" i="6"/>
  <c r="AJ657" i="6"/>
  <c r="AJ694" i="6"/>
  <c r="AJ653" i="6"/>
  <c r="AJ649" i="6"/>
  <c r="AJ645" i="6"/>
  <c r="AJ641" i="6"/>
  <c r="AJ637" i="6"/>
  <c r="AJ633" i="6"/>
  <c r="AJ629" i="6"/>
  <c r="AJ625" i="6"/>
  <c r="AJ621" i="6"/>
  <c r="AJ654" i="6"/>
  <c r="AJ650" i="6"/>
  <c r="AJ646" i="6"/>
  <c r="AJ642" i="6"/>
  <c r="AJ638" i="6"/>
  <c r="AJ634" i="6"/>
  <c r="AJ652" i="6"/>
  <c r="AJ648" i="6"/>
  <c r="AJ644" i="6"/>
  <c r="AJ640" i="6"/>
  <c r="AJ636" i="6"/>
  <c r="AJ632" i="6"/>
  <c r="AJ628" i="6"/>
  <c r="AJ624" i="6"/>
  <c r="AJ619" i="6"/>
  <c r="AJ615" i="6"/>
  <c r="AJ611" i="6"/>
  <c r="AJ607" i="6"/>
  <c r="AJ603" i="6"/>
  <c r="AJ662" i="6"/>
  <c r="AJ627" i="6"/>
  <c r="AJ618" i="6"/>
  <c r="AJ614" i="6"/>
  <c r="AJ610" i="6"/>
  <c r="AJ606" i="6"/>
  <c r="AJ602" i="6"/>
  <c r="AJ598" i="6"/>
  <c r="AJ594" i="6"/>
  <c r="AJ689" i="6"/>
  <c r="AJ630" i="6"/>
  <c r="AJ626" i="6"/>
  <c r="AJ623" i="6"/>
  <c r="AJ622" i="6"/>
  <c r="AJ616" i="6"/>
  <c r="AJ590" i="6"/>
  <c r="AJ586" i="6"/>
  <c r="AJ585" i="6"/>
  <c r="AJ583" i="6"/>
  <c r="AJ699" i="6"/>
  <c r="AJ658" i="6"/>
  <c r="AJ612" i="6"/>
  <c r="AJ601" i="6"/>
  <c r="AJ578" i="6"/>
  <c r="AJ574" i="6"/>
  <c r="AJ570" i="6"/>
  <c r="AJ566" i="6"/>
  <c r="AJ562" i="6"/>
  <c r="AJ558" i="6"/>
  <c r="AJ554" i="6"/>
  <c r="AJ550" i="6"/>
  <c r="AJ617" i="6"/>
  <c r="AJ608" i="6"/>
  <c r="AJ613" i="6"/>
  <c r="AJ604" i="6"/>
  <c r="AJ600" i="6"/>
  <c r="AJ591" i="6"/>
  <c r="AJ587" i="6"/>
  <c r="AJ584" i="6"/>
  <c r="AJ581" i="6"/>
  <c r="AJ577" i="6"/>
  <c r="AJ573" i="6"/>
  <c r="AJ569" i="6"/>
  <c r="AJ565" i="6"/>
  <c r="AJ561" i="6"/>
  <c r="AJ557" i="6"/>
  <c r="AJ609" i="6"/>
  <c r="AJ588" i="6"/>
  <c r="AJ582" i="6"/>
  <c r="AJ605" i="6"/>
  <c r="AJ580" i="6"/>
  <c r="AJ576" i="6"/>
  <c r="AJ572" i="6"/>
  <c r="AJ568" i="6"/>
  <c r="AJ564" i="6"/>
  <c r="AJ560" i="6"/>
  <c r="AJ556" i="6"/>
  <c r="AJ552" i="6"/>
  <c r="AJ548" i="6"/>
  <c r="AJ599" i="6"/>
  <c r="AJ593" i="6"/>
  <c r="AJ592" i="6"/>
  <c r="AJ546" i="6"/>
  <c r="AJ542" i="6"/>
  <c r="AJ538" i="6"/>
  <c r="AJ534" i="6"/>
  <c r="AJ530" i="6"/>
  <c r="AJ526" i="6"/>
  <c r="AJ522" i="6"/>
  <c r="AJ518" i="6"/>
  <c r="AJ589" i="6"/>
  <c r="AJ559" i="6"/>
  <c r="AJ551" i="6"/>
  <c r="AJ545" i="6"/>
  <c r="AJ541" i="6"/>
  <c r="AJ537" i="6"/>
  <c r="AJ533" i="6"/>
  <c r="AJ529" i="6"/>
  <c r="AJ525" i="6"/>
  <c r="AJ521" i="6"/>
  <c r="AJ517" i="6"/>
  <c r="AJ620" i="6"/>
  <c r="AJ597" i="6"/>
  <c r="AJ596" i="6"/>
  <c r="AJ571" i="6"/>
  <c r="AJ567" i="6"/>
  <c r="AJ563" i="6"/>
  <c r="AJ544" i="6"/>
  <c r="AJ540" i="6"/>
  <c r="AJ536" i="6"/>
  <c r="AJ532" i="6"/>
  <c r="AJ528" i="6"/>
  <c r="AJ524" i="6"/>
  <c r="AJ595" i="6"/>
  <c r="AJ553" i="6"/>
  <c r="AJ549" i="6"/>
  <c r="AJ555" i="6"/>
  <c r="AJ547" i="6"/>
  <c r="AJ519" i="6"/>
  <c r="AJ509" i="6"/>
  <c r="AJ505" i="6"/>
  <c r="AJ501" i="6"/>
  <c r="AJ497" i="6"/>
  <c r="AJ493" i="6"/>
  <c r="AJ489" i="6"/>
  <c r="AJ485" i="6"/>
  <c r="AJ481" i="6"/>
  <c r="AJ477" i="6"/>
  <c r="AJ473" i="6"/>
  <c r="AJ469" i="6"/>
  <c r="AJ543" i="6"/>
  <c r="AJ515" i="6"/>
  <c r="AJ506" i="6"/>
  <c r="AJ539" i="6"/>
  <c r="AJ514" i="6"/>
  <c r="AJ504" i="6"/>
  <c r="AJ500" i="6"/>
  <c r="AJ496" i="6"/>
  <c r="AJ492" i="6"/>
  <c r="AJ488" i="6"/>
  <c r="AJ484" i="6"/>
  <c r="AJ480" i="6"/>
  <c r="AJ476" i="6"/>
  <c r="AJ472" i="6"/>
  <c r="AJ535" i="6"/>
  <c r="AJ510" i="6"/>
  <c r="AJ531" i="6"/>
  <c r="AJ520" i="6"/>
  <c r="AJ511" i="6"/>
  <c r="AJ507" i="6"/>
  <c r="AJ503" i="6"/>
  <c r="AJ499" i="6"/>
  <c r="AJ495" i="6"/>
  <c r="AJ491" i="6"/>
  <c r="AJ487" i="6"/>
  <c r="AJ483" i="6"/>
  <c r="AJ479" i="6"/>
  <c r="AJ475" i="6"/>
  <c r="AJ471" i="6"/>
  <c r="AJ467" i="6"/>
  <c r="AJ527" i="6"/>
  <c r="AJ516" i="6"/>
  <c r="AJ579" i="6"/>
  <c r="AJ575" i="6"/>
  <c r="AJ523" i="6"/>
  <c r="AJ513" i="6"/>
  <c r="AJ502" i="6"/>
  <c r="AJ498" i="6"/>
  <c r="AJ494" i="6"/>
  <c r="AJ490" i="6"/>
  <c r="AJ486" i="6"/>
  <c r="AJ482" i="6"/>
  <c r="AJ478" i="6"/>
  <c r="AJ474" i="6"/>
  <c r="AJ470" i="6"/>
  <c r="AJ466" i="6"/>
  <c r="AJ462" i="6"/>
  <c r="AJ458" i="6"/>
  <c r="AJ454" i="6"/>
  <c r="AJ450" i="6"/>
  <c r="AJ465" i="6"/>
  <c r="AJ464" i="6"/>
  <c r="AJ460" i="6"/>
  <c r="AJ456" i="6"/>
  <c r="AJ452" i="6"/>
  <c r="AJ446" i="6"/>
  <c r="AJ442" i="6"/>
  <c r="AJ438" i="6"/>
  <c r="AJ512" i="6"/>
  <c r="AJ461" i="6"/>
  <c r="AJ457" i="6"/>
  <c r="AJ453" i="6"/>
  <c r="AJ449" i="6"/>
  <c r="AJ445" i="6"/>
  <c r="AJ441" i="6"/>
  <c r="AJ437" i="6"/>
  <c r="AJ468" i="6"/>
  <c r="AJ448" i="6"/>
  <c r="AJ444" i="6"/>
  <c r="AJ440" i="6"/>
  <c r="AJ436" i="6"/>
  <c r="AJ432" i="6"/>
  <c r="AJ428" i="6"/>
  <c r="AJ424" i="6"/>
  <c r="AJ420" i="6"/>
  <c r="AJ416" i="6"/>
  <c r="AJ412" i="6"/>
  <c r="AJ408" i="6"/>
  <c r="AJ404" i="6"/>
  <c r="AJ400" i="6"/>
  <c r="AJ396" i="6"/>
  <c r="AJ508" i="6"/>
  <c r="AJ463" i="6"/>
  <c r="AJ459" i="6"/>
  <c r="AJ455" i="6"/>
  <c r="AJ451" i="6"/>
  <c r="AJ434" i="6"/>
  <c r="AJ413" i="6"/>
  <c r="AJ447" i="6"/>
  <c r="AJ415" i="6"/>
  <c r="AJ409" i="6"/>
  <c r="AJ405" i="6"/>
  <c r="AJ401" i="6"/>
  <c r="AJ397" i="6"/>
  <c r="AJ443" i="6"/>
  <c r="AJ430" i="6"/>
  <c r="AJ426" i="6"/>
  <c r="AJ422" i="6"/>
  <c r="AJ418" i="6"/>
  <c r="AJ395" i="6"/>
  <c r="AJ391" i="6"/>
  <c r="AJ387" i="6"/>
  <c r="AJ383" i="6"/>
  <c r="AJ379" i="6"/>
  <c r="AJ414" i="6"/>
  <c r="AJ410" i="6"/>
  <c r="AJ406" i="6"/>
  <c r="AJ402" i="6"/>
  <c r="AJ398" i="6"/>
  <c r="AJ435" i="6"/>
  <c r="AJ433" i="6"/>
  <c r="AJ431" i="6"/>
  <c r="AJ429" i="6"/>
  <c r="AJ427" i="6"/>
  <c r="AJ425" i="6"/>
  <c r="AJ423" i="6"/>
  <c r="AJ421" i="6"/>
  <c r="AJ419" i="6"/>
  <c r="AJ417" i="6"/>
  <c r="AJ439" i="6"/>
  <c r="AJ385" i="6"/>
  <c r="AJ381" i="6"/>
  <c r="AJ393" i="6"/>
  <c r="AJ389" i="6"/>
  <c r="AJ388" i="6"/>
  <c r="AJ386" i="6"/>
  <c r="AJ384" i="6"/>
  <c r="AJ382" i="6"/>
  <c r="AJ380" i="6"/>
  <c r="AJ376" i="6"/>
  <c r="AJ372" i="6"/>
  <c r="AJ368" i="6"/>
  <c r="AJ364" i="6"/>
  <c r="AJ360" i="6"/>
  <c r="AJ356" i="6"/>
  <c r="AJ352" i="6"/>
  <c r="AJ348" i="6"/>
  <c r="AJ344" i="6"/>
  <c r="AJ340" i="6"/>
  <c r="AJ336" i="6"/>
  <c r="AJ332" i="6"/>
  <c r="AJ328" i="6"/>
  <c r="AJ324" i="6"/>
  <c r="AJ320" i="6"/>
  <c r="AJ316" i="6"/>
  <c r="AJ312" i="6"/>
  <c r="AJ308" i="6"/>
  <c r="AJ304" i="6"/>
  <c r="AJ411" i="6"/>
  <c r="AJ377" i="6"/>
  <c r="AJ375" i="6"/>
  <c r="AJ371" i="6"/>
  <c r="AJ367" i="6"/>
  <c r="AJ363" i="6"/>
  <c r="AJ359" i="6"/>
  <c r="AJ355" i="6"/>
  <c r="AJ351" i="6"/>
  <c r="AJ347" i="6"/>
  <c r="AJ343" i="6"/>
  <c r="AJ339" i="6"/>
  <c r="AJ335" i="6"/>
  <c r="AJ331" i="6"/>
  <c r="AJ327" i="6"/>
  <c r="AJ323" i="6"/>
  <c r="AJ319" i="6"/>
  <c r="AJ315" i="6"/>
  <c r="AJ311" i="6"/>
  <c r="AJ307" i="6"/>
  <c r="AJ303" i="6"/>
  <c r="AJ299" i="6"/>
  <c r="AJ295" i="6"/>
  <c r="AJ407" i="6"/>
  <c r="AJ394" i="6"/>
  <c r="AJ392" i="6"/>
  <c r="AJ374" i="6"/>
  <c r="AJ370" i="6"/>
  <c r="AJ366" i="6"/>
  <c r="AJ362" i="6"/>
  <c r="AJ358" i="6"/>
  <c r="AJ354" i="6"/>
  <c r="AJ350" i="6"/>
  <c r="AJ346" i="6"/>
  <c r="AJ342" i="6"/>
  <c r="AJ338" i="6"/>
  <c r="AJ334" i="6"/>
  <c r="AJ330" i="6"/>
  <c r="AJ326" i="6"/>
  <c r="AJ322" i="6"/>
  <c r="AJ318" i="6"/>
  <c r="AJ314" i="6"/>
  <c r="AJ310" i="6"/>
  <c r="AJ306" i="6"/>
  <c r="AJ302" i="6"/>
  <c r="AJ298" i="6"/>
  <c r="AJ294" i="6"/>
  <c r="AJ290" i="6"/>
  <c r="AJ286" i="6"/>
  <c r="AJ282" i="6"/>
  <c r="AJ278" i="6"/>
  <c r="AJ403" i="6"/>
  <c r="AJ399" i="6"/>
  <c r="AJ369" i="6"/>
  <c r="AJ353" i="6"/>
  <c r="AJ337" i="6"/>
  <c r="AJ321" i="6"/>
  <c r="AJ305" i="6"/>
  <c r="AJ276" i="6"/>
  <c r="AJ272" i="6"/>
  <c r="AJ268" i="6"/>
  <c r="AJ264" i="6"/>
  <c r="AJ260" i="6"/>
  <c r="AJ256" i="6"/>
  <c r="AJ252" i="6"/>
  <c r="AJ248" i="6"/>
  <c r="AJ244" i="6"/>
  <c r="AJ240" i="6"/>
  <c r="AJ236" i="6"/>
  <c r="AJ232" i="6"/>
  <c r="AJ228" i="6"/>
  <c r="AJ224" i="6"/>
  <c r="AJ220" i="6"/>
  <c r="AJ216" i="6"/>
  <c r="AJ212" i="6"/>
  <c r="AJ208" i="6"/>
  <c r="AJ365" i="6"/>
  <c r="AJ349" i="6"/>
  <c r="AJ333" i="6"/>
  <c r="AJ317" i="6"/>
  <c r="AJ300" i="6"/>
  <c r="AJ293" i="6"/>
  <c r="AJ291" i="6"/>
  <c r="AJ289" i="6"/>
  <c r="AJ287" i="6"/>
  <c r="AJ275" i="6"/>
  <c r="AJ271" i="6"/>
  <c r="AJ267" i="6"/>
  <c r="AJ263" i="6"/>
  <c r="AJ259" i="6"/>
  <c r="AJ255" i="6"/>
  <c r="AJ251" i="6"/>
  <c r="AJ247" i="6"/>
  <c r="AJ243" i="6"/>
  <c r="AJ239" i="6"/>
  <c r="AJ235" i="6"/>
  <c r="AJ231" i="6"/>
  <c r="AJ227" i="6"/>
  <c r="AJ223" i="6"/>
  <c r="AJ219" i="6"/>
  <c r="AJ215" i="6"/>
  <c r="AJ296" i="6"/>
  <c r="AJ292" i="6"/>
  <c r="AJ288" i="6"/>
  <c r="AJ283" i="6"/>
  <c r="AJ279" i="6"/>
  <c r="AJ390" i="6"/>
  <c r="AJ378" i="6"/>
  <c r="AJ361" i="6"/>
  <c r="AJ345" i="6"/>
  <c r="AJ329" i="6"/>
  <c r="AJ313" i="6"/>
  <c r="AJ274" i="6"/>
  <c r="AJ270" i="6"/>
  <c r="AJ266" i="6"/>
  <c r="AJ262" i="6"/>
  <c r="AJ258" i="6"/>
  <c r="AJ254" i="6"/>
  <c r="AJ250" i="6"/>
  <c r="AJ246" i="6"/>
  <c r="AJ242" i="6"/>
  <c r="AJ238" i="6"/>
  <c r="AJ234" i="6"/>
  <c r="AJ230" i="6"/>
  <c r="AJ226" i="6"/>
  <c r="AJ222" i="6"/>
  <c r="AJ301" i="6"/>
  <c r="AJ297" i="6"/>
  <c r="AJ284" i="6"/>
  <c r="AJ280" i="6"/>
  <c r="AJ373" i="6"/>
  <c r="AJ357" i="6"/>
  <c r="AJ341" i="6"/>
  <c r="AJ325" i="6"/>
  <c r="AJ309" i="6"/>
  <c r="AJ285" i="6"/>
  <c r="AJ281" i="6"/>
  <c r="AJ277" i="6"/>
  <c r="AJ273" i="6"/>
  <c r="AJ269" i="6"/>
  <c r="AJ265" i="6"/>
  <c r="AJ261" i="6"/>
  <c r="AJ257" i="6"/>
  <c r="AJ253" i="6"/>
  <c r="AJ249" i="6"/>
  <c r="AJ245" i="6"/>
  <c r="AJ241" i="6"/>
  <c r="AJ237" i="6"/>
  <c r="AJ233" i="6"/>
  <c r="AJ229" i="6"/>
  <c r="AJ225" i="6"/>
  <c r="AJ221" i="6"/>
  <c r="AJ217" i="6"/>
  <c r="AJ213" i="6"/>
  <c r="AJ209" i="6"/>
  <c r="AJ205" i="6"/>
  <c r="AJ201" i="6"/>
  <c r="AJ197" i="6"/>
  <c r="AJ193" i="6"/>
  <c r="AJ188" i="6"/>
  <c r="AJ184" i="6"/>
  <c r="AJ180" i="6"/>
  <c r="AJ176" i="6"/>
  <c r="AJ172" i="6"/>
  <c r="AJ168" i="6"/>
  <c r="AJ164" i="6"/>
  <c r="AJ160" i="6"/>
  <c r="AJ156" i="6"/>
  <c r="AJ152" i="6"/>
  <c r="AJ148" i="6"/>
  <c r="AJ144" i="6"/>
  <c r="AJ140" i="6"/>
  <c r="AJ136" i="6"/>
  <c r="AJ132" i="6"/>
  <c r="AJ128" i="6"/>
  <c r="AJ124" i="6"/>
  <c r="AJ120" i="6"/>
  <c r="AJ116" i="6"/>
  <c r="AJ112" i="6"/>
  <c r="AJ204" i="6"/>
  <c r="AJ200" i="6"/>
  <c r="AJ196" i="6"/>
  <c r="AJ192" i="6"/>
  <c r="AJ218" i="6"/>
  <c r="AJ187" i="6"/>
  <c r="AJ183" i="6"/>
  <c r="AJ179" i="6"/>
  <c r="AJ175" i="6"/>
  <c r="AJ171" i="6"/>
  <c r="AJ167" i="6"/>
  <c r="AJ163" i="6"/>
  <c r="AJ159" i="6"/>
  <c r="AJ155" i="6"/>
  <c r="AJ151" i="6"/>
  <c r="AJ147" i="6"/>
  <c r="AJ143" i="6"/>
  <c r="AJ139" i="6"/>
  <c r="AJ135" i="6"/>
  <c r="AJ131" i="6"/>
  <c r="AJ127" i="6"/>
  <c r="AJ123" i="6"/>
  <c r="AJ119" i="6"/>
  <c r="AJ115" i="6"/>
  <c r="AJ111" i="6"/>
  <c r="AJ211" i="6"/>
  <c r="AJ202" i="6"/>
  <c r="AJ198" i="6"/>
  <c r="AJ194" i="6"/>
  <c r="AJ186" i="6"/>
  <c r="AJ182" i="6"/>
  <c r="AJ178" i="6"/>
  <c r="AJ174" i="6"/>
  <c r="AJ170" i="6"/>
  <c r="AJ166" i="6"/>
  <c r="AJ162" i="6"/>
  <c r="AJ158" i="6"/>
  <c r="AJ154" i="6"/>
  <c r="AJ150" i="6"/>
  <c r="AJ146" i="6"/>
  <c r="AJ142" i="6"/>
  <c r="AJ138" i="6"/>
  <c r="AJ134" i="6"/>
  <c r="AJ130" i="6"/>
  <c r="AJ126" i="6"/>
  <c r="AJ122" i="6"/>
  <c r="AJ214" i="6"/>
  <c r="AJ210" i="6"/>
  <c r="AJ206" i="6"/>
  <c r="AJ207" i="6"/>
  <c r="AJ190" i="6"/>
  <c r="AJ189" i="6"/>
  <c r="AJ185" i="6"/>
  <c r="AJ181" i="6"/>
  <c r="AJ177" i="6"/>
  <c r="AJ173" i="6"/>
  <c r="AJ169" i="6"/>
  <c r="AJ165" i="6"/>
  <c r="AJ161" i="6"/>
  <c r="AJ157" i="6"/>
  <c r="AJ153" i="6"/>
  <c r="AJ149" i="6"/>
  <c r="AJ145" i="6"/>
  <c r="AJ141" i="6"/>
  <c r="AJ137" i="6"/>
  <c r="AJ133" i="6"/>
  <c r="AJ129" i="6"/>
  <c r="AJ125" i="6"/>
  <c r="AJ121" i="6"/>
  <c r="AJ117" i="6"/>
  <c r="AJ113" i="6"/>
  <c r="AJ109" i="6"/>
  <c r="AJ105" i="6"/>
  <c r="AJ101" i="6"/>
  <c r="AJ97" i="6"/>
  <c r="AJ93" i="6"/>
  <c r="AJ89" i="6"/>
  <c r="AJ85" i="6"/>
  <c r="AJ203" i="6"/>
  <c r="AJ191" i="6"/>
  <c r="AJ108" i="6"/>
  <c r="AJ106" i="6"/>
  <c r="AJ102" i="6"/>
  <c r="AJ98" i="6"/>
  <c r="AJ94" i="6"/>
  <c r="AJ90" i="6"/>
  <c r="AJ86" i="6"/>
  <c r="AJ81" i="6"/>
  <c r="AJ77" i="6"/>
  <c r="AJ73" i="6"/>
  <c r="AJ69" i="6"/>
  <c r="AJ65" i="6"/>
  <c r="AJ199" i="6"/>
  <c r="AJ107" i="6"/>
  <c r="AJ103" i="6"/>
  <c r="AJ99" i="6"/>
  <c r="AJ95" i="6"/>
  <c r="AJ91" i="6"/>
  <c r="AJ87" i="6"/>
  <c r="AJ84" i="6"/>
  <c r="AJ80" i="6"/>
  <c r="AJ76" i="6"/>
  <c r="AJ72" i="6"/>
  <c r="AJ68" i="6"/>
  <c r="AJ64" i="6"/>
  <c r="AJ60" i="6"/>
  <c r="AJ56" i="6"/>
  <c r="AJ52" i="6"/>
  <c r="AJ48" i="6"/>
  <c r="AJ44" i="6"/>
  <c r="AJ40" i="6"/>
  <c r="AJ36" i="6"/>
  <c r="AJ32" i="6"/>
  <c r="AJ114" i="6"/>
  <c r="AJ110" i="6"/>
  <c r="AJ195" i="6"/>
  <c r="AJ118" i="6"/>
  <c r="AJ82" i="6"/>
  <c r="AJ78" i="6"/>
  <c r="AJ74" i="6"/>
  <c r="AJ70" i="6"/>
  <c r="AJ66" i="6"/>
  <c r="AJ79" i="6"/>
  <c r="AJ57" i="6"/>
  <c r="AJ55" i="6"/>
  <c r="AJ53" i="6"/>
  <c r="AJ51" i="6"/>
  <c r="AJ49" i="6"/>
  <c r="AJ45" i="6"/>
  <c r="AJ41" i="6"/>
  <c r="AJ37" i="6"/>
  <c r="AJ33" i="6"/>
  <c r="AJ29" i="6"/>
  <c r="AJ88" i="6"/>
  <c r="AJ54" i="6"/>
  <c r="AJ24" i="6"/>
  <c r="AJ59" i="6"/>
  <c r="AJ46" i="6"/>
  <c r="AJ42" i="6"/>
  <c r="AJ38" i="6"/>
  <c r="AJ34" i="6"/>
  <c r="AJ30" i="6"/>
  <c r="AJ27" i="6"/>
  <c r="AJ23" i="6"/>
  <c r="AJ19" i="6"/>
  <c r="AJ15" i="6"/>
  <c r="AJ11" i="6"/>
  <c r="AJ7" i="6"/>
  <c r="AJ28" i="6"/>
  <c r="AJ12" i="6"/>
  <c r="AJ100" i="6"/>
  <c r="AJ92" i="6"/>
  <c r="AJ75" i="6"/>
  <c r="AK6" i="6"/>
  <c r="AJ20" i="6"/>
  <c r="AJ16" i="6"/>
  <c r="AJ8" i="6"/>
  <c r="AJ71" i="6"/>
  <c r="AJ62" i="6"/>
  <c r="AJ58" i="6"/>
  <c r="AJ26" i="6"/>
  <c r="AJ22" i="6"/>
  <c r="AJ18" i="6"/>
  <c r="AJ14" i="6"/>
  <c r="AJ10" i="6"/>
  <c r="AJ67" i="6"/>
  <c r="AJ47" i="6"/>
  <c r="AJ43" i="6"/>
  <c r="AJ39" i="6"/>
  <c r="AJ35" i="6"/>
  <c r="AJ31" i="6"/>
  <c r="AJ104" i="6"/>
  <c r="AJ25" i="6"/>
  <c r="AJ21" i="6"/>
  <c r="AJ17" i="6"/>
  <c r="AJ13" i="6"/>
  <c r="AJ9" i="6"/>
  <c r="AJ96" i="6"/>
  <c r="AJ83" i="6"/>
  <c r="AJ63" i="6"/>
  <c r="AJ61" i="6"/>
  <c r="AJ50" i="6"/>
  <c r="AI900" i="6"/>
  <c r="AP29" i="4"/>
  <c r="AP25" i="4"/>
  <c r="AP20" i="4"/>
  <c r="AP30" i="4"/>
  <c r="AP26" i="4"/>
  <c r="AP21" i="4"/>
  <c r="AP27" i="4"/>
  <c r="AP19" i="4"/>
  <c r="AP16" i="4"/>
  <c r="AP12" i="4"/>
  <c r="AP14" i="4"/>
  <c r="AP10" i="4"/>
  <c r="AP17" i="4"/>
  <c r="AP9" i="4"/>
  <c r="AP22" i="4"/>
  <c r="AP8" i="4"/>
  <c r="AP13" i="4"/>
  <c r="AP7" i="4"/>
  <c r="AP23" i="4"/>
  <c r="AP18" i="4"/>
  <c r="AP11" i="4"/>
  <c r="AP28" i="4"/>
  <c r="AP15" i="4"/>
  <c r="AQ6" i="4"/>
  <c r="AO31" i="4"/>
  <c r="AO53" i="3"/>
  <c r="AP50" i="3"/>
  <c r="AP45" i="3"/>
  <c r="AP41" i="3"/>
  <c r="AP51" i="3"/>
  <c r="AP46" i="3"/>
  <c r="AP42" i="3"/>
  <c r="AP52" i="3"/>
  <c r="AP47" i="3"/>
  <c r="AP43" i="3"/>
  <c r="AP44" i="3"/>
  <c r="AP35" i="3"/>
  <c r="AP30" i="3"/>
  <c r="AP40" i="3"/>
  <c r="AP36" i="3"/>
  <c r="AP31" i="3"/>
  <c r="AP38" i="3"/>
  <c r="AP34" i="3"/>
  <c r="AP21" i="3"/>
  <c r="AP32" i="3"/>
  <c r="AP28" i="3"/>
  <c r="AP24" i="3"/>
  <c r="AP29" i="3"/>
  <c r="AP17" i="3"/>
  <c r="AP27" i="3"/>
  <c r="AP18" i="3"/>
  <c r="AP15" i="3"/>
  <c r="AP23" i="3"/>
  <c r="AP25" i="3"/>
  <c r="AP19" i="3"/>
  <c r="AP26" i="3"/>
  <c r="AP10" i="3"/>
  <c r="AP11" i="3"/>
  <c r="AP7" i="3"/>
  <c r="AP16" i="3"/>
  <c r="AP14" i="3"/>
  <c r="AP12" i="3"/>
  <c r="AP8" i="3"/>
  <c r="AP13" i="3"/>
  <c r="AP9" i="3"/>
  <c r="AQ6" i="3"/>
  <c r="AP217" i="2"/>
  <c r="AQ213" i="2"/>
  <c r="AQ209" i="2"/>
  <c r="AQ214" i="2"/>
  <c r="AQ210" i="2"/>
  <c r="AQ205" i="2"/>
  <c r="AQ203" i="2"/>
  <c r="AQ215" i="2"/>
  <c r="AQ212" i="2"/>
  <c r="AQ201" i="2"/>
  <c r="AQ197" i="2"/>
  <c r="AQ193" i="2"/>
  <c r="AQ189" i="2"/>
  <c r="AQ185" i="2"/>
  <c r="AQ206" i="2"/>
  <c r="AQ202" i="2"/>
  <c r="AQ198" i="2"/>
  <c r="AQ194" i="2"/>
  <c r="AQ190" i="2"/>
  <c r="AQ207" i="2"/>
  <c r="AQ192" i="2"/>
  <c r="AQ187" i="2"/>
  <c r="AQ180" i="2"/>
  <c r="AQ176" i="2"/>
  <c r="AQ172" i="2"/>
  <c r="AQ216" i="2"/>
  <c r="AQ199" i="2"/>
  <c r="AQ182" i="2"/>
  <c r="AQ181" i="2"/>
  <c r="AQ177" i="2"/>
  <c r="AQ173" i="2"/>
  <c r="AQ196" i="2"/>
  <c r="AQ186" i="2"/>
  <c r="AQ191" i="2"/>
  <c r="AQ188" i="2"/>
  <c r="AQ184" i="2"/>
  <c r="AQ200" i="2"/>
  <c r="AQ179" i="2"/>
  <c r="AQ175" i="2"/>
  <c r="AQ171" i="2"/>
  <c r="AQ211" i="2"/>
  <c r="AQ183" i="2"/>
  <c r="AQ169" i="2"/>
  <c r="AQ165" i="2"/>
  <c r="AQ159" i="2"/>
  <c r="AQ174" i="2"/>
  <c r="AQ166" i="2"/>
  <c r="AQ195" i="2"/>
  <c r="AQ178" i="2"/>
  <c r="AQ170" i="2"/>
  <c r="AQ167" i="2"/>
  <c r="AQ158" i="2"/>
  <c r="AQ157" i="2"/>
  <c r="AQ156" i="2"/>
  <c r="AQ152" i="2"/>
  <c r="AQ148" i="2"/>
  <c r="AQ141" i="2"/>
  <c r="AQ138" i="2"/>
  <c r="AQ134" i="2"/>
  <c r="AQ130" i="2"/>
  <c r="AQ153" i="2"/>
  <c r="AQ149" i="2"/>
  <c r="AQ168" i="2"/>
  <c r="AQ163" i="2"/>
  <c r="AQ162" i="2"/>
  <c r="AQ155" i="2"/>
  <c r="AQ151" i="2"/>
  <c r="AQ147" i="2"/>
  <c r="AQ139" i="2"/>
  <c r="AQ135" i="2"/>
  <c r="AQ131" i="2"/>
  <c r="AQ154" i="2"/>
  <c r="AQ146" i="2"/>
  <c r="AQ142" i="2"/>
  <c r="AQ137" i="2"/>
  <c r="AQ164" i="2"/>
  <c r="AQ140" i="2"/>
  <c r="AQ136" i="2"/>
  <c r="AQ132" i="2"/>
  <c r="AQ133" i="2"/>
  <c r="AQ145" i="2"/>
  <c r="AQ127" i="2"/>
  <c r="AQ123" i="2"/>
  <c r="AQ118" i="2"/>
  <c r="AQ114" i="2"/>
  <c r="AQ109" i="2"/>
  <c r="AQ144" i="2"/>
  <c r="AQ121" i="2"/>
  <c r="AQ108" i="2"/>
  <c r="AQ103" i="2"/>
  <c r="AQ98" i="2"/>
  <c r="AQ124" i="2"/>
  <c r="AQ120" i="2"/>
  <c r="AQ128" i="2"/>
  <c r="AQ117" i="2"/>
  <c r="AQ104" i="2"/>
  <c r="AQ99" i="2"/>
  <c r="AQ95" i="2"/>
  <c r="AQ150" i="2"/>
  <c r="AQ116" i="2"/>
  <c r="AQ113" i="2"/>
  <c r="AQ129" i="2"/>
  <c r="AQ125" i="2"/>
  <c r="AQ119" i="2"/>
  <c r="AQ112" i="2"/>
  <c r="AQ110" i="2"/>
  <c r="AQ105" i="2"/>
  <c r="AQ100" i="2"/>
  <c r="AQ91" i="2"/>
  <c r="AQ87" i="2"/>
  <c r="AQ83" i="2"/>
  <c r="AQ115" i="2"/>
  <c r="AQ82" i="2"/>
  <c r="AQ75" i="2"/>
  <c r="AQ73" i="2"/>
  <c r="AQ126" i="2"/>
  <c r="AQ74" i="2"/>
  <c r="AQ70" i="2"/>
  <c r="AQ65" i="2"/>
  <c r="AQ107" i="2"/>
  <c r="AQ97" i="2"/>
  <c r="AQ81" i="2"/>
  <c r="AQ43" i="2"/>
  <c r="AQ39" i="2"/>
  <c r="AQ93" i="2"/>
  <c r="AQ88" i="2"/>
  <c r="AQ84" i="2"/>
  <c r="AQ80" i="2"/>
  <c r="AQ71" i="2"/>
  <c r="AQ66" i="2"/>
  <c r="AQ62" i="2"/>
  <c r="AQ58" i="2"/>
  <c r="AQ54" i="2"/>
  <c r="AQ122" i="2"/>
  <c r="AQ90" i="2"/>
  <c r="AQ86" i="2"/>
  <c r="AQ79" i="2"/>
  <c r="AQ143" i="2"/>
  <c r="AQ102" i="2"/>
  <c r="AQ77" i="2"/>
  <c r="AQ45" i="2"/>
  <c r="AQ41" i="2"/>
  <c r="AQ78" i="2"/>
  <c r="AQ76" i="2"/>
  <c r="AQ63" i="2"/>
  <c r="AQ59" i="2"/>
  <c r="AQ57" i="2"/>
  <c r="AQ85" i="2"/>
  <c r="AQ61" i="2"/>
  <c r="AQ36" i="2"/>
  <c r="AQ32" i="2"/>
  <c r="AQ28" i="2"/>
  <c r="AQ24" i="2"/>
  <c r="AQ20" i="2"/>
  <c r="AQ16" i="2"/>
  <c r="AQ12" i="2"/>
  <c r="AQ64" i="2"/>
  <c r="AQ50" i="2"/>
  <c r="AQ56" i="2"/>
  <c r="AQ52" i="2"/>
  <c r="AQ49" i="2"/>
  <c r="AQ46" i="2"/>
  <c r="AQ37" i="2"/>
  <c r="AQ33" i="2"/>
  <c r="AQ29" i="2"/>
  <c r="AQ25" i="2"/>
  <c r="AQ21" i="2"/>
  <c r="AQ17" i="2"/>
  <c r="AQ60" i="2"/>
  <c r="AQ48" i="2"/>
  <c r="AQ44" i="2"/>
  <c r="AQ111" i="2"/>
  <c r="AQ94" i="2"/>
  <c r="AQ68" i="2"/>
  <c r="AQ23" i="2"/>
  <c r="AQ14" i="2"/>
  <c r="AQ9" i="2"/>
  <c r="AQ69" i="2"/>
  <c r="AQ27" i="2"/>
  <c r="AQ7" i="2"/>
  <c r="AQ18" i="2"/>
  <c r="AQ8" i="2"/>
  <c r="AQ15" i="2"/>
  <c r="AR6" i="2"/>
  <c r="AR208" i="2" s="1"/>
  <c r="AQ11" i="2"/>
  <c r="AQ51" i="2"/>
  <c r="AQ42" i="2"/>
  <c r="AQ34" i="2"/>
  <c r="AQ31" i="2"/>
  <c r="AQ13" i="2"/>
  <c r="AQ10" i="2"/>
  <c r="AQ19" i="2"/>
  <c r="AQ53" i="2"/>
  <c r="AQ47" i="2"/>
  <c r="AQ40" i="2"/>
  <c r="AQ22" i="2"/>
  <c r="AQ55" i="2"/>
  <c r="AQ38" i="2"/>
  <c r="AQ35" i="2"/>
  <c r="AQ26" i="2"/>
  <c r="AQ30" i="2"/>
  <c r="AQ89" i="2"/>
  <c r="AP33" i="1"/>
  <c r="AP29" i="1"/>
  <c r="AP25" i="1"/>
  <c r="AP34" i="1"/>
  <c r="AP30" i="1"/>
  <c r="AP26" i="1"/>
  <c r="AP35" i="1"/>
  <c r="AP31" i="1"/>
  <c r="AP27" i="1"/>
  <c r="AP32" i="1"/>
  <c r="AP28" i="1"/>
  <c r="AP20" i="1"/>
  <c r="AP13" i="1"/>
  <c r="AP19" i="1"/>
  <c r="AP18" i="1"/>
  <c r="AP15" i="1"/>
  <c r="AP17" i="1"/>
  <c r="AP16" i="1"/>
  <c r="AP14" i="1"/>
  <c r="AP24" i="1"/>
  <c r="AP7" i="1"/>
  <c r="AP23" i="1"/>
  <c r="AP22" i="1"/>
  <c r="AP8" i="1"/>
  <c r="AP12" i="1"/>
  <c r="AP11" i="1"/>
  <c r="AP21" i="1"/>
  <c r="AP9" i="1"/>
  <c r="AP10" i="1"/>
  <c r="AQ6" i="1"/>
  <c r="AO36" i="1"/>
  <c r="AR204" i="2" l="1"/>
  <c r="AR160" i="2"/>
  <c r="AR96" i="2"/>
  <c r="AR106" i="2"/>
  <c r="AR161" i="2"/>
  <c r="AQ37" i="3"/>
  <c r="AQ20" i="3"/>
  <c r="AK899" i="6"/>
  <c r="AK893" i="6"/>
  <c r="AK889" i="6"/>
  <c r="AK885" i="6"/>
  <c r="AK896" i="6"/>
  <c r="AK892" i="6"/>
  <c r="AK888" i="6"/>
  <c r="AK895" i="6"/>
  <c r="AK891" i="6"/>
  <c r="AK887" i="6"/>
  <c r="AK894" i="6"/>
  <c r="AK890" i="6"/>
  <c r="AK886" i="6"/>
  <c r="AK883" i="6"/>
  <c r="AK879" i="6"/>
  <c r="AK875" i="6"/>
  <c r="AK882" i="6"/>
  <c r="AK878" i="6"/>
  <c r="AK874" i="6"/>
  <c r="AK872" i="6"/>
  <c r="AK868" i="6"/>
  <c r="AK873" i="6"/>
  <c r="AK870" i="6"/>
  <c r="AK876" i="6"/>
  <c r="AK881" i="6"/>
  <c r="AK871" i="6"/>
  <c r="AK866" i="6"/>
  <c r="AK884" i="6"/>
  <c r="AK869" i="6"/>
  <c r="AK880" i="6"/>
  <c r="AK860" i="6"/>
  <c r="AK856" i="6"/>
  <c r="AK864" i="6"/>
  <c r="AK867" i="6"/>
  <c r="AK857" i="6"/>
  <c r="AK852" i="6"/>
  <c r="AK865" i="6"/>
  <c r="AK858" i="6"/>
  <c r="AK862" i="6"/>
  <c r="AK851" i="6"/>
  <c r="AK847" i="6"/>
  <c r="AK843" i="6"/>
  <c r="AK839" i="6"/>
  <c r="AK863" i="6"/>
  <c r="AK859" i="6"/>
  <c r="AK854" i="6"/>
  <c r="AK850" i="6"/>
  <c r="AK846" i="6"/>
  <c r="AK842" i="6"/>
  <c r="AK838" i="6"/>
  <c r="AK877" i="6"/>
  <c r="AK855" i="6"/>
  <c r="AK853" i="6"/>
  <c r="AK849" i="6"/>
  <c r="AK848" i="6"/>
  <c r="AK845" i="6"/>
  <c r="AK844" i="6"/>
  <c r="AK841" i="6"/>
  <c r="AK840" i="6"/>
  <c r="AK861" i="6"/>
  <c r="AK835" i="6"/>
  <c r="AK831" i="6"/>
  <c r="AK827" i="6"/>
  <c r="AK823" i="6"/>
  <c r="AK830" i="6"/>
  <c r="AK836" i="6"/>
  <c r="AK822" i="6"/>
  <c r="AK820" i="6"/>
  <c r="AK817" i="6"/>
  <c r="AK813" i="6"/>
  <c r="AK837" i="6"/>
  <c r="AK816" i="6"/>
  <c r="AK812" i="6"/>
  <c r="AK808" i="6"/>
  <c r="AK826" i="6"/>
  <c r="AK824" i="6"/>
  <c r="AK834" i="6"/>
  <c r="AK832" i="6"/>
  <c r="AK829" i="6"/>
  <c r="AK825" i="6"/>
  <c r="AK819" i="6"/>
  <c r="AK818" i="6"/>
  <c r="AK815" i="6"/>
  <c r="AK814" i="6"/>
  <c r="AK811" i="6"/>
  <c r="AK810" i="6"/>
  <c r="AK809" i="6"/>
  <c r="AK802" i="6"/>
  <c r="AK798" i="6"/>
  <c r="AK794" i="6"/>
  <c r="AK790" i="6"/>
  <c r="AK805" i="6"/>
  <c r="AK804" i="6"/>
  <c r="AK803" i="6"/>
  <c r="AK789" i="6"/>
  <c r="AK785" i="6"/>
  <c r="AK781" i="6"/>
  <c r="AK777" i="6"/>
  <c r="AK801" i="6"/>
  <c r="AK800" i="6"/>
  <c r="AK799" i="6"/>
  <c r="AK797" i="6"/>
  <c r="AK796" i="6"/>
  <c r="AK795" i="6"/>
  <c r="AK788" i="6"/>
  <c r="AK793" i="6"/>
  <c r="AK792" i="6"/>
  <c r="AK828" i="6"/>
  <c r="AK791" i="6"/>
  <c r="AK787" i="6"/>
  <c r="AK783" i="6"/>
  <c r="AK833" i="6"/>
  <c r="AK786" i="6"/>
  <c r="AK782" i="6"/>
  <c r="AK778" i="6"/>
  <c r="AK806" i="6"/>
  <c r="AK773" i="6"/>
  <c r="AK769" i="6"/>
  <c r="AK765" i="6"/>
  <c r="AK761" i="6"/>
  <c r="AK757" i="6"/>
  <c r="AK776" i="6"/>
  <c r="AK807" i="6"/>
  <c r="AK784" i="6"/>
  <c r="AK772" i="6"/>
  <c r="AK768" i="6"/>
  <c r="AK764" i="6"/>
  <c r="AK760" i="6"/>
  <c r="AK756" i="6"/>
  <c r="AK821" i="6"/>
  <c r="AK780" i="6"/>
  <c r="AK775" i="6"/>
  <c r="AK771" i="6"/>
  <c r="AK767" i="6"/>
  <c r="AK774" i="6"/>
  <c r="AK770" i="6"/>
  <c r="AK766" i="6"/>
  <c r="AK762" i="6"/>
  <c r="AK758" i="6"/>
  <c r="AK752" i="6"/>
  <c r="AK748" i="6"/>
  <c r="AK744" i="6"/>
  <c r="AK740" i="6"/>
  <c r="AK736" i="6"/>
  <c r="AK763" i="6"/>
  <c r="AK779" i="6"/>
  <c r="AK755" i="6"/>
  <c r="AK751" i="6"/>
  <c r="AK747" i="6"/>
  <c r="AK743" i="6"/>
  <c r="AK739" i="6"/>
  <c r="AK735" i="6"/>
  <c r="AK731" i="6"/>
  <c r="AK759" i="6"/>
  <c r="AK727" i="6"/>
  <c r="AK724" i="6"/>
  <c r="AK720" i="6"/>
  <c r="AK716" i="6"/>
  <c r="AK712" i="6"/>
  <c r="AK708" i="6"/>
  <c r="AK753" i="6"/>
  <c r="AK728" i="6"/>
  <c r="AK749" i="6"/>
  <c r="AK746" i="6"/>
  <c r="AK742" i="6"/>
  <c r="AK723" i="6"/>
  <c r="AK719" i="6"/>
  <c r="AK715" i="6"/>
  <c r="AK711" i="6"/>
  <c r="AK707" i="6"/>
  <c r="AK703" i="6"/>
  <c r="AK699" i="6"/>
  <c r="AK754" i="6"/>
  <c r="AK738" i="6"/>
  <c r="AK750" i="6"/>
  <c r="AK734" i="6"/>
  <c r="AK733" i="6"/>
  <c r="AK732" i="6"/>
  <c r="AK730" i="6"/>
  <c r="AK729" i="6"/>
  <c r="AK722" i="6"/>
  <c r="AK718" i="6"/>
  <c r="AK714" i="6"/>
  <c r="AK710" i="6"/>
  <c r="AK706" i="6"/>
  <c r="AK702" i="6"/>
  <c r="AK698" i="6"/>
  <c r="AK694" i="6"/>
  <c r="AK721" i="6"/>
  <c r="AK737" i="6"/>
  <c r="AK726" i="6"/>
  <c r="AK717" i="6"/>
  <c r="AK704" i="6"/>
  <c r="AK700" i="6"/>
  <c r="AK696" i="6"/>
  <c r="AK687" i="6"/>
  <c r="AK683" i="6"/>
  <c r="AK679" i="6"/>
  <c r="AK675" i="6"/>
  <c r="AK671" i="6"/>
  <c r="AK667" i="6"/>
  <c r="AK663" i="6"/>
  <c r="AK659" i="6"/>
  <c r="AK741" i="6"/>
  <c r="AK713" i="6"/>
  <c r="AK701" i="6"/>
  <c r="AK697" i="6"/>
  <c r="AK690" i="6"/>
  <c r="AK686" i="6"/>
  <c r="AK682" i="6"/>
  <c r="AK678" i="6"/>
  <c r="AK674" i="6"/>
  <c r="AK670" i="6"/>
  <c r="AK666" i="6"/>
  <c r="AK745" i="6"/>
  <c r="AK695" i="6"/>
  <c r="AK693" i="6"/>
  <c r="AK691" i="6"/>
  <c r="AK689" i="6"/>
  <c r="AK685" i="6"/>
  <c r="AK681" i="6"/>
  <c r="AK677" i="6"/>
  <c r="AK673" i="6"/>
  <c r="AK669" i="6"/>
  <c r="AK665" i="6"/>
  <c r="AK661" i="6"/>
  <c r="AK657" i="6"/>
  <c r="AK688" i="6"/>
  <c r="AK684" i="6"/>
  <c r="AK672" i="6"/>
  <c r="AK668" i="6"/>
  <c r="AK655" i="6"/>
  <c r="AK651" i="6"/>
  <c r="AK647" i="6"/>
  <c r="AK643" i="6"/>
  <c r="AK639" i="6"/>
  <c r="AK635" i="6"/>
  <c r="AK631" i="6"/>
  <c r="AK627" i="6"/>
  <c r="AK680" i="6"/>
  <c r="AK676" i="6"/>
  <c r="AK709" i="6"/>
  <c r="AK664" i="6"/>
  <c r="AK660" i="6"/>
  <c r="AK656" i="6"/>
  <c r="AK654" i="6"/>
  <c r="AK650" i="6"/>
  <c r="AK646" i="6"/>
  <c r="AK642" i="6"/>
  <c r="AK638" i="6"/>
  <c r="AK634" i="6"/>
  <c r="AK630" i="6"/>
  <c r="AK626" i="6"/>
  <c r="AK622" i="6"/>
  <c r="AK725" i="6"/>
  <c r="AK705" i="6"/>
  <c r="AK653" i="6"/>
  <c r="AK649" i="6"/>
  <c r="AK645" i="6"/>
  <c r="AK641" i="6"/>
  <c r="AK637" i="6"/>
  <c r="AK633" i="6"/>
  <c r="AK629" i="6"/>
  <c r="AK625" i="6"/>
  <c r="AK652" i="6"/>
  <c r="AK648" i="6"/>
  <c r="AK644" i="6"/>
  <c r="AK640" i="6"/>
  <c r="AK636" i="6"/>
  <c r="AK632" i="6"/>
  <c r="AK628" i="6"/>
  <c r="AK624" i="6"/>
  <c r="AK619" i="6"/>
  <c r="AK615" i="6"/>
  <c r="AK611" i="6"/>
  <c r="AK607" i="6"/>
  <c r="AK603" i="6"/>
  <c r="AK662" i="6"/>
  <c r="AK618" i="6"/>
  <c r="AK614" i="6"/>
  <c r="AK610" i="6"/>
  <c r="AK606" i="6"/>
  <c r="AK602" i="6"/>
  <c r="AK598" i="6"/>
  <c r="AK594" i="6"/>
  <c r="AK590" i="6"/>
  <c r="AK586" i="6"/>
  <c r="AK692" i="6"/>
  <c r="AK621" i="6"/>
  <c r="AK617" i="6"/>
  <c r="AK613" i="6"/>
  <c r="AK609" i="6"/>
  <c r="AK605" i="6"/>
  <c r="AK601" i="6"/>
  <c r="AK658" i="6"/>
  <c r="AK620" i="6"/>
  <c r="AK616" i="6"/>
  <c r="AK612" i="6"/>
  <c r="AK608" i="6"/>
  <c r="AK604" i="6"/>
  <c r="AK600" i="6"/>
  <c r="AK596" i="6"/>
  <c r="AK592" i="6"/>
  <c r="AK588" i="6"/>
  <c r="AK584" i="6"/>
  <c r="AK578" i="6"/>
  <c r="AK591" i="6"/>
  <c r="AK587" i="6"/>
  <c r="AK581" i="6"/>
  <c r="AK577" i="6"/>
  <c r="AK573" i="6"/>
  <c r="AK569" i="6"/>
  <c r="AK565" i="6"/>
  <c r="AK561" i="6"/>
  <c r="AK557" i="6"/>
  <c r="AK582" i="6"/>
  <c r="AK580" i="6"/>
  <c r="AK576" i="6"/>
  <c r="AK572" i="6"/>
  <c r="AK568" i="6"/>
  <c r="AK564" i="6"/>
  <c r="AK589" i="6"/>
  <c r="AK559" i="6"/>
  <c r="AK551" i="6"/>
  <c r="AK545" i="6"/>
  <c r="AK541" i="6"/>
  <c r="AK537" i="6"/>
  <c r="AK533" i="6"/>
  <c r="AK529" i="6"/>
  <c r="AK525" i="6"/>
  <c r="AK521" i="6"/>
  <c r="AK517" i="6"/>
  <c r="AK513" i="6"/>
  <c r="AK509" i="6"/>
  <c r="AK597" i="6"/>
  <c r="AK558" i="6"/>
  <c r="AK552" i="6"/>
  <c r="AK571" i="6"/>
  <c r="AK567" i="6"/>
  <c r="AK563" i="6"/>
  <c r="AK544" i="6"/>
  <c r="AK540" i="6"/>
  <c r="AK536" i="6"/>
  <c r="AK532" i="6"/>
  <c r="AK528" i="6"/>
  <c r="AK524" i="6"/>
  <c r="AK520" i="6"/>
  <c r="AK516" i="6"/>
  <c r="AK623" i="6"/>
  <c r="AK595" i="6"/>
  <c r="AK553" i="6"/>
  <c r="AK549" i="6"/>
  <c r="AK585" i="6"/>
  <c r="AK547" i="6"/>
  <c r="AK543" i="6"/>
  <c r="AK539" i="6"/>
  <c r="AK535" i="6"/>
  <c r="AK531" i="6"/>
  <c r="AK527" i="6"/>
  <c r="AK523" i="6"/>
  <c r="AK519" i="6"/>
  <c r="AK515" i="6"/>
  <c r="AK511" i="6"/>
  <c r="AK507" i="6"/>
  <c r="AK579" i="6"/>
  <c r="AK575" i="6"/>
  <c r="AK560" i="6"/>
  <c r="AK556" i="6"/>
  <c r="AK555" i="6"/>
  <c r="AK554" i="6"/>
  <c r="AK550" i="6"/>
  <c r="AK566" i="6"/>
  <c r="AK538" i="6"/>
  <c r="AK506" i="6"/>
  <c r="AK534" i="6"/>
  <c r="AK514" i="6"/>
  <c r="AK504" i="6"/>
  <c r="AK500" i="6"/>
  <c r="AK496" i="6"/>
  <c r="AK492" i="6"/>
  <c r="AK488" i="6"/>
  <c r="AK484" i="6"/>
  <c r="AK480" i="6"/>
  <c r="AK476" i="6"/>
  <c r="AK574" i="6"/>
  <c r="AK530" i="6"/>
  <c r="AK510" i="6"/>
  <c r="AK599" i="6"/>
  <c r="AK562" i="6"/>
  <c r="AK526" i="6"/>
  <c r="AK503" i="6"/>
  <c r="AK499" i="6"/>
  <c r="AK495" i="6"/>
  <c r="AK491" i="6"/>
  <c r="AK487" i="6"/>
  <c r="AK483" i="6"/>
  <c r="AK479" i="6"/>
  <c r="AK475" i="6"/>
  <c r="AK471" i="6"/>
  <c r="AK467" i="6"/>
  <c r="AK463" i="6"/>
  <c r="AK459" i="6"/>
  <c r="AK455" i="6"/>
  <c r="AK451" i="6"/>
  <c r="AK522" i="6"/>
  <c r="AK518" i="6"/>
  <c r="AK570" i="6"/>
  <c r="AK502" i="6"/>
  <c r="AK498" i="6"/>
  <c r="AK494" i="6"/>
  <c r="AK490" i="6"/>
  <c r="AK486" i="6"/>
  <c r="AK482" i="6"/>
  <c r="AK478" i="6"/>
  <c r="AK474" i="6"/>
  <c r="AK470" i="6"/>
  <c r="AK466" i="6"/>
  <c r="AK593" i="6"/>
  <c r="AK583" i="6"/>
  <c r="AK548" i="6"/>
  <c r="AK546" i="6"/>
  <c r="AK512" i="6"/>
  <c r="AK508" i="6"/>
  <c r="AK497" i="6"/>
  <c r="AK481" i="6"/>
  <c r="AK472" i="6"/>
  <c r="AK469" i="6"/>
  <c r="AK464" i="6"/>
  <c r="AK460" i="6"/>
  <c r="AK456" i="6"/>
  <c r="AK452" i="6"/>
  <c r="AK446" i="6"/>
  <c r="AK442" i="6"/>
  <c r="AK438" i="6"/>
  <c r="AK434" i="6"/>
  <c r="AK430" i="6"/>
  <c r="AK426" i="6"/>
  <c r="AK422" i="6"/>
  <c r="AK418" i="6"/>
  <c r="AK414" i="6"/>
  <c r="AK493" i="6"/>
  <c r="AK477" i="6"/>
  <c r="AK461" i="6"/>
  <c r="AK457" i="6"/>
  <c r="AK453" i="6"/>
  <c r="AK449" i="6"/>
  <c r="AK445" i="6"/>
  <c r="AK441" i="6"/>
  <c r="AK437" i="6"/>
  <c r="AK433" i="6"/>
  <c r="AK429" i="6"/>
  <c r="AK425" i="6"/>
  <c r="AK421" i="6"/>
  <c r="AK417" i="6"/>
  <c r="AK413" i="6"/>
  <c r="AK505" i="6"/>
  <c r="AK489" i="6"/>
  <c r="AK468" i="6"/>
  <c r="AK462" i="6"/>
  <c r="AK458" i="6"/>
  <c r="AK454" i="6"/>
  <c r="AK450" i="6"/>
  <c r="AK448" i="6"/>
  <c r="AK444" i="6"/>
  <c r="AK440" i="6"/>
  <c r="AK436" i="6"/>
  <c r="AK432" i="6"/>
  <c r="AK428" i="6"/>
  <c r="AK424" i="6"/>
  <c r="AK420" i="6"/>
  <c r="AK416" i="6"/>
  <c r="AK473" i="6"/>
  <c r="AK501" i="6"/>
  <c r="AK485" i="6"/>
  <c r="AK447" i="6"/>
  <c r="AK443" i="6"/>
  <c r="AK439" i="6"/>
  <c r="AK435" i="6"/>
  <c r="AK431" i="6"/>
  <c r="AK427" i="6"/>
  <c r="AK423" i="6"/>
  <c r="AK419" i="6"/>
  <c r="AK415" i="6"/>
  <c r="AK411" i="6"/>
  <c r="AK407" i="6"/>
  <c r="AK403" i="6"/>
  <c r="AK399" i="6"/>
  <c r="AK465" i="6"/>
  <c r="AK412" i="6"/>
  <c r="AK409" i="6"/>
  <c r="AK405" i="6"/>
  <c r="AK401" i="6"/>
  <c r="AK395" i="6"/>
  <c r="AK391" i="6"/>
  <c r="AK387" i="6"/>
  <c r="AK383" i="6"/>
  <c r="AK379" i="6"/>
  <c r="AK410" i="6"/>
  <c r="AK406" i="6"/>
  <c r="AK402" i="6"/>
  <c r="AK398" i="6"/>
  <c r="AK394" i="6"/>
  <c r="AK390" i="6"/>
  <c r="AK393" i="6"/>
  <c r="AK389" i="6"/>
  <c r="AK385" i="6"/>
  <c r="AK381" i="6"/>
  <c r="AK542" i="6"/>
  <c r="AK408" i="6"/>
  <c r="AK404" i="6"/>
  <c r="AK400" i="6"/>
  <c r="AK396" i="6"/>
  <c r="AK388" i="6"/>
  <c r="AK386" i="6"/>
  <c r="AK384" i="6"/>
  <c r="AK382" i="6"/>
  <c r="AK380" i="6"/>
  <c r="AK376" i="6"/>
  <c r="AK372" i="6"/>
  <c r="AK368" i="6"/>
  <c r="AK364" i="6"/>
  <c r="AK360" i="6"/>
  <c r="AK356" i="6"/>
  <c r="AK352" i="6"/>
  <c r="AK348" i="6"/>
  <c r="AK344" i="6"/>
  <c r="AK340" i="6"/>
  <c r="AK336" i="6"/>
  <c r="AK332" i="6"/>
  <c r="AK328" i="6"/>
  <c r="AK324" i="6"/>
  <c r="AK320" i="6"/>
  <c r="AK316" i="6"/>
  <c r="AK312" i="6"/>
  <c r="AK308" i="6"/>
  <c r="AK304" i="6"/>
  <c r="AK377" i="6"/>
  <c r="AK375" i="6"/>
  <c r="AK371" i="6"/>
  <c r="AK367" i="6"/>
  <c r="AK363" i="6"/>
  <c r="AK359" i="6"/>
  <c r="AK355" i="6"/>
  <c r="AK351" i="6"/>
  <c r="AK347" i="6"/>
  <c r="AK343" i="6"/>
  <c r="AK339" i="6"/>
  <c r="AK335" i="6"/>
  <c r="AK331" i="6"/>
  <c r="AK327" i="6"/>
  <c r="AK323" i="6"/>
  <c r="AK319" i="6"/>
  <c r="AK315" i="6"/>
  <c r="AK311" i="6"/>
  <c r="AK307" i="6"/>
  <c r="AK303" i="6"/>
  <c r="AK299" i="6"/>
  <c r="AK295" i="6"/>
  <c r="AK291" i="6"/>
  <c r="AK287" i="6"/>
  <c r="AK392" i="6"/>
  <c r="AK374" i="6"/>
  <c r="AK370" i="6"/>
  <c r="AK366" i="6"/>
  <c r="AK362" i="6"/>
  <c r="AK358" i="6"/>
  <c r="AK354" i="6"/>
  <c r="AK350" i="6"/>
  <c r="AK346" i="6"/>
  <c r="AK342" i="6"/>
  <c r="AK338" i="6"/>
  <c r="AK334" i="6"/>
  <c r="AK330" i="6"/>
  <c r="AK326" i="6"/>
  <c r="AK322" i="6"/>
  <c r="AK318" i="6"/>
  <c r="AK314" i="6"/>
  <c r="AK310" i="6"/>
  <c r="AK306" i="6"/>
  <c r="AK302" i="6"/>
  <c r="AK298" i="6"/>
  <c r="AK397" i="6"/>
  <c r="AK378" i="6"/>
  <c r="AK373" i="6"/>
  <c r="AK369" i="6"/>
  <c r="AK365" i="6"/>
  <c r="AK361" i="6"/>
  <c r="AK357" i="6"/>
  <c r="AK353" i="6"/>
  <c r="AK349" i="6"/>
  <c r="AK345" i="6"/>
  <c r="AK341" i="6"/>
  <c r="AK337" i="6"/>
  <c r="AK333" i="6"/>
  <c r="AK329" i="6"/>
  <c r="AK325" i="6"/>
  <c r="AK321" i="6"/>
  <c r="AK317" i="6"/>
  <c r="AK313" i="6"/>
  <c r="AK309" i="6"/>
  <c r="AK305" i="6"/>
  <c r="AK301" i="6"/>
  <c r="AK297" i="6"/>
  <c r="AK293" i="6"/>
  <c r="AK289" i="6"/>
  <c r="AK285" i="6"/>
  <c r="AK281" i="6"/>
  <c r="AK282" i="6"/>
  <c r="AK278" i="6"/>
  <c r="AK300" i="6"/>
  <c r="AK275" i="6"/>
  <c r="AK271" i="6"/>
  <c r="AK267" i="6"/>
  <c r="AK263" i="6"/>
  <c r="AK259" i="6"/>
  <c r="AK255" i="6"/>
  <c r="AK251" i="6"/>
  <c r="AK247" i="6"/>
  <c r="AK243" i="6"/>
  <c r="AK296" i="6"/>
  <c r="AK292" i="6"/>
  <c r="AK290" i="6"/>
  <c r="AK288" i="6"/>
  <c r="AK286" i="6"/>
  <c r="AK283" i="6"/>
  <c r="AK279" i="6"/>
  <c r="AK274" i="6"/>
  <c r="AK270" i="6"/>
  <c r="AK266" i="6"/>
  <c r="AK262" i="6"/>
  <c r="AK258" i="6"/>
  <c r="AK254" i="6"/>
  <c r="AK250" i="6"/>
  <c r="AK246" i="6"/>
  <c r="AK242" i="6"/>
  <c r="AK238" i="6"/>
  <c r="AK234" i="6"/>
  <c r="AK230" i="6"/>
  <c r="AK226" i="6"/>
  <c r="AK222" i="6"/>
  <c r="AK218" i="6"/>
  <c r="AK214" i="6"/>
  <c r="AK210" i="6"/>
  <c r="AK206" i="6"/>
  <c r="AK202" i="6"/>
  <c r="AK198" i="6"/>
  <c r="AK194" i="6"/>
  <c r="AK284" i="6"/>
  <c r="AK280" i="6"/>
  <c r="AK277" i="6"/>
  <c r="AK273" i="6"/>
  <c r="AK269" i="6"/>
  <c r="AK265" i="6"/>
  <c r="AK261" i="6"/>
  <c r="AK257" i="6"/>
  <c r="AK253" i="6"/>
  <c r="AK249" i="6"/>
  <c r="AK245" i="6"/>
  <c r="AK241" i="6"/>
  <c r="AK237" i="6"/>
  <c r="AK233" i="6"/>
  <c r="AK229" i="6"/>
  <c r="AK225" i="6"/>
  <c r="AK221" i="6"/>
  <c r="AK217" i="6"/>
  <c r="AK213" i="6"/>
  <c r="AK209" i="6"/>
  <c r="AK205" i="6"/>
  <c r="AK294" i="6"/>
  <c r="AK244" i="6"/>
  <c r="AK228" i="6"/>
  <c r="AK204" i="6"/>
  <c r="AK200" i="6"/>
  <c r="AK196" i="6"/>
  <c r="AK192" i="6"/>
  <c r="AK224" i="6"/>
  <c r="AK212" i="6"/>
  <c r="AK208" i="6"/>
  <c r="AK187" i="6"/>
  <c r="AK183" i="6"/>
  <c r="AK179" i="6"/>
  <c r="AK175" i="6"/>
  <c r="AK171" i="6"/>
  <c r="AK167" i="6"/>
  <c r="AK163" i="6"/>
  <c r="AK159" i="6"/>
  <c r="AK155" i="6"/>
  <c r="AK151" i="6"/>
  <c r="AK147" i="6"/>
  <c r="AK143" i="6"/>
  <c r="AK139" i="6"/>
  <c r="AK135" i="6"/>
  <c r="AK131" i="6"/>
  <c r="AK127" i="6"/>
  <c r="AK123" i="6"/>
  <c r="AK268" i="6"/>
  <c r="AK220" i="6"/>
  <c r="AK216" i="6"/>
  <c r="AK201" i="6"/>
  <c r="AK197" i="6"/>
  <c r="AK193" i="6"/>
  <c r="AK264" i="6"/>
  <c r="AK239" i="6"/>
  <c r="AK211" i="6"/>
  <c r="AK186" i="6"/>
  <c r="AK182" i="6"/>
  <c r="AK178" i="6"/>
  <c r="AK174" i="6"/>
  <c r="AK170" i="6"/>
  <c r="AK166" i="6"/>
  <c r="AK162" i="6"/>
  <c r="AK158" i="6"/>
  <c r="AK154" i="6"/>
  <c r="AK150" i="6"/>
  <c r="AK146" i="6"/>
  <c r="AK142" i="6"/>
  <c r="AK138" i="6"/>
  <c r="AK134" i="6"/>
  <c r="AK130" i="6"/>
  <c r="AK126" i="6"/>
  <c r="AK122" i="6"/>
  <c r="AK118" i="6"/>
  <c r="AK276" i="6"/>
  <c r="AK260" i="6"/>
  <c r="AK235" i="6"/>
  <c r="AK256" i="6"/>
  <c r="AK240" i="6"/>
  <c r="AK231" i="6"/>
  <c r="AK207" i="6"/>
  <c r="AK190" i="6"/>
  <c r="AK189" i="6"/>
  <c r="AK185" i="6"/>
  <c r="AK181" i="6"/>
  <c r="AK177" i="6"/>
  <c r="AK173" i="6"/>
  <c r="AK169" i="6"/>
  <c r="AK165" i="6"/>
  <c r="AK161" i="6"/>
  <c r="AK157" i="6"/>
  <c r="AK153" i="6"/>
  <c r="AK149" i="6"/>
  <c r="AK145" i="6"/>
  <c r="AK141" i="6"/>
  <c r="AK137" i="6"/>
  <c r="AK133" i="6"/>
  <c r="AK129" i="6"/>
  <c r="AK125" i="6"/>
  <c r="AK121" i="6"/>
  <c r="AK117" i="6"/>
  <c r="AK113" i="6"/>
  <c r="AK109" i="6"/>
  <c r="AK105" i="6"/>
  <c r="AK101" i="6"/>
  <c r="AK97" i="6"/>
  <c r="AK93" i="6"/>
  <c r="AK89" i="6"/>
  <c r="AK85" i="6"/>
  <c r="AK252" i="6"/>
  <c r="AK236" i="6"/>
  <c r="AK227" i="6"/>
  <c r="AK219" i="6"/>
  <c r="AK215" i="6"/>
  <c r="AK203" i="6"/>
  <c r="AK199" i="6"/>
  <c r="AK195" i="6"/>
  <c r="AK191" i="6"/>
  <c r="AK272" i="6"/>
  <c r="AK176" i="6"/>
  <c r="AK160" i="6"/>
  <c r="AK140" i="6"/>
  <c r="AK108" i="6"/>
  <c r="AK106" i="6"/>
  <c r="AK102" i="6"/>
  <c r="AK98" i="6"/>
  <c r="AK94" i="6"/>
  <c r="AK90" i="6"/>
  <c r="AK86" i="6"/>
  <c r="AK81" i="6"/>
  <c r="AK77" i="6"/>
  <c r="AK73" i="6"/>
  <c r="AK69" i="6"/>
  <c r="AK65" i="6"/>
  <c r="AK248" i="6"/>
  <c r="AK136" i="6"/>
  <c r="AK115" i="6"/>
  <c r="AK111" i="6"/>
  <c r="AK188" i="6"/>
  <c r="AK172" i="6"/>
  <c r="AK156" i="6"/>
  <c r="AK132" i="6"/>
  <c r="AK120" i="6"/>
  <c r="AK107" i="6"/>
  <c r="AK103" i="6"/>
  <c r="AK99" i="6"/>
  <c r="AK95" i="6"/>
  <c r="AK91" i="6"/>
  <c r="AK87" i="6"/>
  <c r="AK84" i="6"/>
  <c r="AK80" i="6"/>
  <c r="AK76" i="6"/>
  <c r="AK72" i="6"/>
  <c r="AK68" i="6"/>
  <c r="AK64" i="6"/>
  <c r="AK60" i="6"/>
  <c r="AK56" i="6"/>
  <c r="AK52" i="6"/>
  <c r="AK48" i="6"/>
  <c r="AK232" i="6"/>
  <c r="AK128" i="6"/>
  <c r="AK119" i="6"/>
  <c r="AK114" i="6"/>
  <c r="AK110" i="6"/>
  <c r="AK223" i="6"/>
  <c r="AK184" i="6"/>
  <c r="AK168" i="6"/>
  <c r="AK152" i="6"/>
  <c r="AK124" i="6"/>
  <c r="AK104" i="6"/>
  <c r="AK100" i="6"/>
  <c r="AK96" i="6"/>
  <c r="AK92" i="6"/>
  <c r="AK88" i="6"/>
  <c r="AK83" i="6"/>
  <c r="AK79" i="6"/>
  <c r="AK75" i="6"/>
  <c r="AK71" i="6"/>
  <c r="AK67" i="6"/>
  <c r="AK63" i="6"/>
  <c r="AK59" i="6"/>
  <c r="AK180" i="6"/>
  <c r="AK164" i="6"/>
  <c r="AK148" i="6"/>
  <c r="AK82" i="6"/>
  <c r="AK78" i="6"/>
  <c r="AK74" i="6"/>
  <c r="AK70" i="6"/>
  <c r="AK66" i="6"/>
  <c r="AK62" i="6"/>
  <c r="AK58" i="6"/>
  <c r="AK54" i="6"/>
  <c r="AK50" i="6"/>
  <c r="AK46" i="6"/>
  <c r="AK42" i="6"/>
  <c r="AK38" i="6"/>
  <c r="AK34" i="6"/>
  <c r="AK30" i="6"/>
  <c r="AK144" i="6"/>
  <c r="AK116" i="6"/>
  <c r="AK112" i="6"/>
  <c r="AK27" i="6"/>
  <c r="AK23" i="6"/>
  <c r="AK19" i="6"/>
  <c r="AK15" i="6"/>
  <c r="AK11" i="6"/>
  <c r="AK7" i="6"/>
  <c r="AK53" i="6"/>
  <c r="AK37" i="6"/>
  <c r="AL6" i="6"/>
  <c r="AK57" i="6"/>
  <c r="AK33" i="6"/>
  <c r="AK26" i="6"/>
  <c r="AK22" i="6"/>
  <c r="AK18" i="6"/>
  <c r="AK14" i="6"/>
  <c r="AK10" i="6"/>
  <c r="AK47" i="6"/>
  <c r="AK43" i="6"/>
  <c r="AK39" i="6"/>
  <c r="AK35" i="6"/>
  <c r="AK31" i="6"/>
  <c r="AK51" i="6"/>
  <c r="AK25" i="6"/>
  <c r="AK21" i="6"/>
  <c r="AK17" i="6"/>
  <c r="AK13" i="6"/>
  <c r="AK9" i="6"/>
  <c r="AK49" i="6"/>
  <c r="AK61" i="6"/>
  <c r="AK44" i="6"/>
  <c r="AK40" i="6"/>
  <c r="AK36" i="6"/>
  <c r="AK32" i="6"/>
  <c r="AK45" i="6"/>
  <c r="AK41" i="6"/>
  <c r="AK28" i="6"/>
  <c r="AK24" i="6"/>
  <c r="AK20" i="6"/>
  <c r="AK16" i="6"/>
  <c r="AK12" i="6"/>
  <c r="AK8" i="6"/>
  <c r="AK55" i="6"/>
  <c r="AK29" i="6"/>
  <c r="AJ900" i="6"/>
  <c r="AQ29" i="4"/>
  <c r="AQ25" i="4"/>
  <c r="AQ20" i="4"/>
  <c r="AQ30" i="4"/>
  <c r="AQ26" i="4"/>
  <c r="AQ21" i="4"/>
  <c r="AQ28" i="4"/>
  <c r="AQ23" i="4"/>
  <c r="AQ19" i="4"/>
  <c r="AQ16" i="4"/>
  <c r="AQ12" i="4"/>
  <c r="AQ18" i="4"/>
  <c r="AQ22" i="4"/>
  <c r="AQ10" i="4"/>
  <c r="AQ13" i="4"/>
  <c r="AQ7" i="4"/>
  <c r="AQ15" i="4"/>
  <c r="AQ27" i="4"/>
  <c r="AQ8" i="4"/>
  <c r="AQ14" i="4"/>
  <c r="AQ11" i="4"/>
  <c r="AR6" i="4"/>
  <c r="AQ17" i="4"/>
  <c r="AQ9" i="4"/>
  <c r="AP31" i="4"/>
  <c r="AP53" i="3"/>
  <c r="AQ51" i="3"/>
  <c r="AQ46" i="3"/>
  <c r="AQ42" i="3"/>
  <c r="AQ52" i="3"/>
  <c r="AQ47" i="3"/>
  <c r="AQ43" i="3"/>
  <c r="AQ35" i="3"/>
  <c r="AQ30" i="3"/>
  <c r="AQ45" i="3"/>
  <c r="AQ38" i="3"/>
  <c r="AQ50" i="3"/>
  <c r="AQ40" i="3"/>
  <c r="AQ27" i="3"/>
  <c r="AQ23" i="3"/>
  <c r="AQ28" i="3"/>
  <c r="AQ24" i="3"/>
  <c r="AQ41" i="3"/>
  <c r="AQ31" i="3"/>
  <c r="AQ25" i="3"/>
  <c r="AQ29" i="3"/>
  <c r="AQ34" i="3"/>
  <c r="AQ21" i="3"/>
  <c r="AQ18" i="3"/>
  <c r="AQ15" i="3"/>
  <c r="AQ19" i="3"/>
  <c r="AQ36" i="3"/>
  <c r="AQ44" i="3"/>
  <c r="AQ26" i="3"/>
  <c r="AQ32" i="3"/>
  <c r="AQ11" i="3"/>
  <c r="AQ7" i="3"/>
  <c r="AQ17" i="3"/>
  <c r="AQ16" i="3"/>
  <c r="AQ14" i="3"/>
  <c r="AQ12" i="3"/>
  <c r="AQ8" i="3"/>
  <c r="AQ13" i="3"/>
  <c r="AQ9" i="3"/>
  <c r="AR6" i="3"/>
  <c r="AQ10" i="3"/>
  <c r="AQ217" i="2"/>
  <c r="AR213" i="2"/>
  <c r="AR209" i="2"/>
  <c r="AR214" i="2"/>
  <c r="AR210" i="2"/>
  <c r="AR205" i="2"/>
  <c r="AR216" i="2"/>
  <c r="AR212" i="2"/>
  <c r="AR207" i="2"/>
  <c r="AR215" i="2"/>
  <c r="AR201" i="2"/>
  <c r="AR197" i="2"/>
  <c r="AR193" i="2"/>
  <c r="AR189" i="2"/>
  <c r="AR185" i="2"/>
  <c r="AR206" i="2"/>
  <c r="AR202" i="2"/>
  <c r="AR198" i="2"/>
  <c r="AR194" i="2"/>
  <c r="AR190" i="2"/>
  <c r="AR186" i="2"/>
  <c r="AR182" i="2"/>
  <c r="AR203" i="2"/>
  <c r="AR200" i="2"/>
  <c r="AR196" i="2"/>
  <c r="AR192" i="2"/>
  <c r="AR188" i="2"/>
  <c r="AR184" i="2"/>
  <c r="AR199" i="2"/>
  <c r="AR181" i="2"/>
  <c r="AR177" i="2"/>
  <c r="AR173" i="2"/>
  <c r="AR191" i="2"/>
  <c r="AR178" i="2"/>
  <c r="AR174" i="2"/>
  <c r="AR170" i="2"/>
  <c r="AR211" i="2"/>
  <c r="AR195" i="2"/>
  <c r="AR183" i="2"/>
  <c r="AR180" i="2"/>
  <c r="AR157" i="2"/>
  <c r="AR175" i="2"/>
  <c r="AR172" i="2"/>
  <c r="AR167" i="2"/>
  <c r="AR171" i="2"/>
  <c r="AR187" i="2"/>
  <c r="AR179" i="2"/>
  <c r="AR165" i="2"/>
  <c r="AR155" i="2"/>
  <c r="AR151" i="2"/>
  <c r="AR147" i="2"/>
  <c r="AR143" i="2"/>
  <c r="AR156" i="2"/>
  <c r="AR152" i="2"/>
  <c r="AR148" i="2"/>
  <c r="AR176" i="2"/>
  <c r="AR169" i="2"/>
  <c r="AR153" i="2"/>
  <c r="AR149" i="2"/>
  <c r="AR145" i="2"/>
  <c r="AR141" i="2"/>
  <c r="AR166" i="2"/>
  <c r="AR168" i="2"/>
  <c r="AR163" i="2"/>
  <c r="AR162" i="2"/>
  <c r="AR158" i="2"/>
  <c r="AR139" i="2"/>
  <c r="AR135" i="2"/>
  <c r="AR131" i="2"/>
  <c r="AR159" i="2"/>
  <c r="AR164" i="2"/>
  <c r="AR154" i="2"/>
  <c r="AR140" i="2"/>
  <c r="AR136" i="2"/>
  <c r="AR150" i="2"/>
  <c r="AR144" i="2"/>
  <c r="AR130" i="2"/>
  <c r="AR129" i="2"/>
  <c r="AR142" i="2"/>
  <c r="AR127" i="2"/>
  <c r="AR123" i="2"/>
  <c r="AR118" i="2"/>
  <c r="AR114" i="2"/>
  <c r="AR109" i="2"/>
  <c r="AR146" i="2"/>
  <c r="AR134" i="2"/>
  <c r="AR119" i="2"/>
  <c r="AR115" i="2"/>
  <c r="AR124" i="2"/>
  <c r="AR120" i="2"/>
  <c r="AR137" i="2"/>
  <c r="AR128" i="2"/>
  <c r="AR117" i="2"/>
  <c r="AR104" i="2"/>
  <c r="AR99" i="2"/>
  <c r="AR95" i="2"/>
  <c r="AR90" i="2"/>
  <c r="AR86" i="2"/>
  <c r="AR82" i="2"/>
  <c r="AR78" i="2"/>
  <c r="AR74" i="2"/>
  <c r="AR116" i="2"/>
  <c r="AR113" i="2"/>
  <c r="AR138" i="2"/>
  <c r="AR125" i="2"/>
  <c r="AR112" i="2"/>
  <c r="AR110" i="2"/>
  <c r="AR105" i="2"/>
  <c r="AR100" i="2"/>
  <c r="AR91" i="2"/>
  <c r="AR87" i="2"/>
  <c r="AR83" i="2"/>
  <c r="AR133" i="2"/>
  <c r="AR132" i="2"/>
  <c r="AR122" i="2"/>
  <c r="AR111" i="2"/>
  <c r="AR107" i="2"/>
  <c r="AR102" i="2"/>
  <c r="AR97" i="2"/>
  <c r="AR93" i="2"/>
  <c r="AR88" i="2"/>
  <c r="AR84" i="2"/>
  <c r="AR80" i="2"/>
  <c r="AR76" i="2"/>
  <c r="AR126" i="2"/>
  <c r="AR70" i="2"/>
  <c r="AR65" i="2"/>
  <c r="AR81" i="2"/>
  <c r="AR71" i="2"/>
  <c r="AR66" i="2"/>
  <c r="AR62" i="2"/>
  <c r="AR58" i="2"/>
  <c r="AR54" i="2"/>
  <c r="AR50" i="2"/>
  <c r="AR108" i="2"/>
  <c r="AR98" i="2"/>
  <c r="AR79" i="2"/>
  <c r="AR68" i="2"/>
  <c r="AR63" i="2"/>
  <c r="AR59" i="2"/>
  <c r="AR55" i="2"/>
  <c r="AR121" i="2"/>
  <c r="AR94" i="2"/>
  <c r="AR89" i="2"/>
  <c r="AR85" i="2"/>
  <c r="AR69" i="2"/>
  <c r="AR64" i="2"/>
  <c r="AR60" i="2"/>
  <c r="AR56" i="2"/>
  <c r="AR52" i="2"/>
  <c r="AR48" i="2"/>
  <c r="AR103" i="2"/>
  <c r="AR61" i="2"/>
  <c r="AR36" i="2"/>
  <c r="AR32" i="2"/>
  <c r="AR28" i="2"/>
  <c r="AR24" i="2"/>
  <c r="AR20" i="2"/>
  <c r="AR16" i="2"/>
  <c r="AR12" i="2"/>
  <c r="AR75" i="2"/>
  <c r="AR49" i="2"/>
  <c r="AR46" i="2"/>
  <c r="AR37" i="2"/>
  <c r="AR77" i="2"/>
  <c r="AR73" i="2"/>
  <c r="AR45" i="2"/>
  <c r="AR44" i="2"/>
  <c r="AR51" i="2"/>
  <c r="AR47" i="2"/>
  <c r="AR43" i="2"/>
  <c r="AR42" i="2"/>
  <c r="AR38" i="2"/>
  <c r="AR34" i="2"/>
  <c r="AR30" i="2"/>
  <c r="AR26" i="2"/>
  <c r="AR22" i="2"/>
  <c r="AR18" i="2"/>
  <c r="AR14" i="2"/>
  <c r="AR10" i="2"/>
  <c r="AR27" i="2"/>
  <c r="AR25" i="2"/>
  <c r="AR7" i="2"/>
  <c r="AR57" i="2"/>
  <c r="AR21" i="2"/>
  <c r="AR31" i="2"/>
  <c r="AR29" i="2"/>
  <c r="AR13" i="2"/>
  <c r="AR17" i="2"/>
  <c r="AR53" i="2"/>
  <c r="AR41" i="2"/>
  <c r="AR40" i="2"/>
  <c r="AR33" i="2"/>
  <c r="AR8" i="2"/>
  <c r="AR19" i="2"/>
  <c r="AR39" i="2"/>
  <c r="AR35" i="2"/>
  <c r="AR11" i="2"/>
  <c r="AR15" i="2"/>
  <c r="AR9" i="2"/>
  <c r="AS6" i="2"/>
  <c r="AS208" i="2" s="1"/>
  <c r="AR23" i="2"/>
  <c r="AQ32" i="1"/>
  <c r="AQ28" i="1"/>
  <c r="AQ24" i="1"/>
  <c r="AQ33" i="1"/>
  <c r="AQ29" i="1"/>
  <c r="AQ25" i="1"/>
  <c r="AQ27" i="1"/>
  <c r="AQ21" i="1"/>
  <c r="AQ17" i="1"/>
  <c r="AQ20" i="1"/>
  <c r="AQ19" i="1"/>
  <c r="AQ18" i="1"/>
  <c r="AQ15" i="1"/>
  <c r="AQ16" i="1"/>
  <c r="AQ14" i="1"/>
  <c r="AQ35" i="1"/>
  <c r="AQ34" i="1"/>
  <c r="AQ31" i="1"/>
  <c r="AQ30" i="1"/>
  <c r="AQ26" i="1"/>
  <c r="AQ11" i="1"/>
  <c r="AQ12" i="1"/>
  <c r="AQ23" i="1"/>
  <c r="AQ22" i="1"/>
  <c r="AQ8" i="1"/>
  <c r="AQ9" i="1"/>
  <c r="AR6" i="1"/>
  <c r="AQ7" i="1"/>
  <c r="AQ10" i="1"/>
  <c r="AQ13" i="1"/>
  <c r="AP36" i="1"/>
  <c r="AS204" i="2" l="1"/>
  <c r="AS160" i="2"/>
  <c r="AS96" i="2"/>
  <c r="AS106" i="2"/>
  <c r="AS161" i="2"/>
  <c r="AR20" i="3"/>
  <c r="AR37" i="3"/>
  <c r="AK900" i="6"/>
  <c r="AL896" i="6"/>
  <c r="AL892" i="6"/>
  <c r="AL888" i="6"/>
  <c r="AL895" i="6"/>
  <c r="AL891" i="6"/>
  <c r="AL887" i="6"/>
  <c r="AL894" i="6"/>
  <c r="AL890" i="6"/>
  <c r="AL886" i="6"/>
  <c r="AL889" i="6"/>
  <c r="AL882" i="6"/>
  <c r="AL878" i="6"/>
  <c r="AL893" i="6"/>
  <c r="AL885" i="6"/>
  <c r="AL871" i="6"/>
  <c r="AL873" i="6"/>
  <c r="AL884" i="6"/>
  <c r="AL883" i="6"/>
  <c r="AL881" i="6"/>
  <c r="AL880" i="6"/>
  <c r="AL879" i="6"/>
  <c r="AL877" i="6"/>
  <c r="AL876" i="6"/>
  <c r="AL875" i="6"/>
  <c r="AL899" i="6"/>
  <c r="AL866" i="6"/>
  <c r="AL862" i="6"/>
  <c r="AL869" i="6"/>
  <c r="AL865" i="6"/>
  <c r="AL861" i="6"/>
  <c r="AL872" i="6"/>
  <c r="AL857" i="6"/>
  <c r="AL867" i="6"/>
  <c r="AL864" i="6"/>
  <c r="AL863" i="6"/>
  <c r="AL852" i="6"/>
  <c r="AL870" i="6"/>
  <c r="AL858" i="6"/>
  <c r="AL860" i="6"/>
  <c r="AL851" i="6"/>
  <c r="AL847" i="6"/>
  <c r="AL843" i="6"/>
  <c r="AL839" i="6"/>
  <c r="AL868" i="6"/>
  <c r="AL859" i="6"/>
  <c r="AL855" i="6"/>
  <c r="AL874" i="6"/>
  <c r="AL856" i="6"/>
  <c r="AL849" i="6"/>
  <c r="AL848" i="6"/>
  <c r="AL854" i="6"/>
  <c r="AL850" i="6"/>
  <c r="AL835" i="6"/>
  <c r="AL831" i="6"/>
  <c r="AL827" i="6"/>
  <c r="AL823" i="6"/>
  <c r="AL834" i="6"/>
  <c r="AL830" i="6"/>
  <c r="AL826" i="6"/>
  <c r="AL822" i="6"/>
  <c r="AL846" i="6"/>
  <c r="AL836" i="6"/>
  <c r="AL841" i="6"/>
  <c r="AL844" i="6"/>
  <c r="AL838" i="6"/>
  <c r="AL817" i="6"/>
  <c r="AL813" i="6"/>
  <c r="AL809" i="6"/>
  <c r="AL821" i="6"/>
  <c r="AL842" i="6"/>
  <c r="AL845" i="6"/>
  <c r="AL840" i="6"/>
  <c r="AL837" i="6"/>
  <c r="AL832" i="6"/>
  <c r="AL829" i="6"/>
  <c r="AL825" i="6"/>
  <c r="AL819" i="6"/>
  <c r="AL818" i="6"/>
  <c r="AL802" i="6"/>
  <c r="AL798" i="6"/>
  <c r="AL794" i="6"/>
  <c r="AL853" i="6"/>
  <c r="AL833" i="6"/>
  <c r="AL828" i="6"/>
  <c r="AL806" i="6"/>
  <c r="AL805" i="6"/>
  <c r="AL801" i="6"/>
  <c r="AL797" i="6"/>
  <c r="AL793" i="6"/>
  <c r="AL824" i="6"/>
  <c r="AL811" i="6"/>
  <c r="AL800" i="6"/>
  <c r="AL799" i="6"/>
  <c r="AL796" i="6"/>
  <c r="AL795" i="6"/>
  <c r="AL790" i="6"/>
  <c r="AL815" i="6"/>
  <c r="AL812" i="6"/>
  <c r="AL792" i="6"/>
  <c r="AL791" i="6"/>
  <c r="AL787" i="6"/>
  <c r="AL783" i="6"/>
  <c r="AL779" i="6"/>
  <c r="AL820" i="6"/>
  <c r="AL816" i="6"/>
  <c r="AL808" i="6"/>
  <c r="AL810" i="6"/>
  <c r="AL786" i="6"/>
  <c r="AL782" i="6"/>
  <c r="AL807" i="6"/>
  <c r="AL803" i="6"/>
  <c r="AL778" i="6"/>
  <c r="AL777" i="6"/>
  <c r="AL776" i="6"/>
  <c r="AL789" i="6"/>
  <c r="AL784" i="6"/>
  <c r="AL772" i="6"/>
  <c r="AL768" i="6"/>
  <c r="AL764" i="6"/>
  <c r="AL760" i="6"/>
  <c r="AL756" i="6"/>
  <c r="AL780" i="6"/>
  <c r="AL814" i="6"/>
  <c r="AL804" i="6"/>
  <c r="AL775" i="6"/>
  <c r="AL771" i="6"/>
  <c r="AL767" i="6"/>
  <c r="AL763" i="6"/>
  <c r="AL788" i="6"/>
  <c r="AL785" i="6"/>
  <c r="AL774" i="6"/>
  <c r="AL770" i="6"/>
  <c r="AL757" i="6"/>
  <c r="AL752" i="6"/>
  <c r="AL748" i="6"/>
  <c r="AL765" i="6"/>
  <c r="AL761" i="6"/>
  <c r="AL755" i="6"/>
  <c r="AL751" i="6"/>
  <c r="AL747" i="6"/>
  <c r="AL743" i="6"/>
  <c r="AL739" i="6"/>
  <c r="AL735" i="6"/>
  <c r="AL731" i="6"/>
  <c r="AL727" i="6"/>
  <c r="AL781" i="6"/>
  <c r="AL759" i="6"/>
  <c r="AL754" i="6"/>
  <c r="AL750" i="6"/>
  <c r="AL746" i="6"/>
  <c r="AL742" i="6"/>
  <c r="AL773" i="6"/>
  <c r="AL769" i="6"/>
  <c r="AL758" i="6"/>
  <c r="AL753" i="6"/>
  <c r="AL749" i="6"/>
  <c r="AL745" i="6"/>
  <c r="AL741" i="6"/>
  <c r="AL737" i="6"/>
  <c r="AL733" i="6"/>
  <c r="AL729" i="6"/>
  <c r="AL766" i="6"/>
  <c r="AL724" i="6"/>
  <c r="AL720" i="6"/>
  <c r="AL716" i="6"/>
  <c r="AL712" i="6"/>
  <c r="AL728" i="6"/>
  <c r="AL744" i="6"/>
  <c r="AL740" i="6"/>
  <c r="AL723" i="6"/>
  <c r="AL719" i="6"/>
  <c r="AL715" i="6"/>
  <c r="AL711" i="6"/>
  <c r="AL707" i="6"/>
  <c r="AL703" i="6"/>
  <c r="AL762" i="6"/>
  <c r="AL738" i="6"/>
  <c r="AL734" i="6"/>
  <c r="AL732" i="6"/>
  <c r="AL730" i="6"/>
  <c r="AL722" i="6"/>
  <c r="AL718" i="6"/>
  <c r="AL714" i="6"/>
  <c r="AL726" i="6"/>
  <c r="AL717" i="6"/>
  <c r="AL713" i="6"/>
  <c r="AL736" i="6"/>
  <c r="AL701" i="6"/>
  <c r="AL697" i="6"/>
  <c r="AL690" i="6"/>
  <c r="AL686" i="6"/>
  <c r="AL682" i="6"/>
  <c r="AL678" i="6"/>
  <c r="AL710" i="6"/>
  <c r="AL706" i="6"/>
  <c r="AL695" i="6"/>
  <c r="AL693" i="6"/>
  <c r="AL691" i="6"/>
  <c r="AL702" i="6"/>
  <c r="AL698" i="6"/>
  <c r="AL689" i="6"/>
  <c r="AL685" i="6"/>
  <c r="AL681" i="6"/>
  <c r="AL677" i="6"/>
  <c r="AL673" i="6"/>
  <c r="AL709" i="6"/>
  <c r="AL705" i="6"/>
  <c r="AL694" i="6"/>
  <c r="AL684" i="6"/>
  <c r="AL704" i="6"/>
  <c r="AL692" i="6"/>
  <c r="AL680" i="6"/>
  <c r="AL679" i="6"/>
  <c r="AL676" i="6"/>
  <c r="AL675" i="6"/>
  <c r="AL687" i="6"/>
  <c r="AL664" i="6"/>
  <c r="AL660" i="6"/>
  <c r="AL656" i="6"/>
  <c r="AL654" i="6"/>
  <c r="AL650" i="6"/>
  <c r="AL646" i="6"/>
  <c r="AL642" i="6"/>
  <c r="AL638" i="6"/>
  <c r="AL634" i="6"/>
  <c r="AL708" i="6"/>
  <c r="AL683" i="6"/>
  <c r="AL725" i="6"/>
  <c r="AL700" i="6"/>
  <c r="AL674" i="6"/>
  <c r="AL671" i="6"/>
  <c r="AL661" i="6"/>
  <c r="AL657" i="6"/>
  <c r="AL696" i="6"/>
  <c r="AL688" i="6"/>
  <c r="AL699" i="6"/>
  <c r="AL662" i="6"/>
  <c r="AL658" i="6"/>
  <c r="AL652" i="6"/>
  <c r="AL648" i="6"/>
  <c r="AL644" i="6"/>
  <c r="AL640" i="6"/>
  <c r="AL636" i="6"/>
  <c r="AL632" i="6"/>
  <c r="AL628" i="6"/>
  <c r="AL624" i="6"/>
  <c r="AL665" i="6"/>
  <c r="AL627" i="6"/>
  <c r="AL618" i="6"/>
  <c r="AL614" i="6"/>
  <c r="AL610" i="6"/>
  <c r="AL606" i="6"/>
  <c r="AL602" i="6"/>
  <c r="AL672" i="6"/>
  <c r="AL670" i="6"/>
  <c r="AL659" i="6"/>
  <c r="AL653" i="6"/>
  <c r="AL651" i="6"/>
  <c r="AL649" i="6"/>
  <c r="AL647" i="6"/>
  <c r="AL645" i="6"/>
  <c r="AL643" i="6"/>
  <c r="AL641" i="6"/>
  <c r="AL639" i="6"/>
  <c r="AL637" i="6"/>
  <c r="AL635" i="6"/>
  <c r="AL633" i="6"/>
  <c r="AL631" i="6"/>
  <c r="AL630" i="6"/>
  <c r="AL626" i="6"/>
  <c r="AL621" i="6"/>
  <c r="AL617" i="6"/>
  <c r="AL613" i="6"/>
  <c r="AL609" i="6"/>
  <c r="AL605" i="6"/>
  <c r="AL601" i="6"/>
  <c r="AL597" i="6"/>
  <c r="AL593" i="6"/>
  <c r="AL669" i="6"/>
  <c r="AL623" i="6"/>
  <c r="AL667" i="6"/>
  <c r="AL663" i="6"/>
  <c r="AL612" i="6"/>
  <c r="AL603" i="6"/>
  <c r="AL721" i="6"/>
  <c r="AL608" i="6"/>
  <c r="AL591" i="6"/>
  <c r="AL587" i="6"/>
  <c r="AL581" i="6"/>
  <c r="AL577" i="6"/>
  <c r="AL573" i="6"/>
  <c r="AL569" i="6"/>
  <c r="AL565" i="6"/>
  <c r="AL561" i="6"/>
  <c r="AL557" i="6"/>
  <c r="AL553" i="6"/>
  <c r="AL549" i="6"/>
  <c r="AL666" i="6"/>
  <c r="AL604" i="6"/>
  <c r="AL600" i="6"/>
  <c r="AL584" i="6"/>
  <c r="AL582" i="6"/>
  <c r="AL629" i="6"/>
  <c r="AL588" i="6"/>
  <c r="AL580" i="6"/>
  <c r="AL576" i="6"/>
  <c r="AL572" i="6"/>
  <c r="AL568" i="6"/>
  <c r="AL564" i="6"/>
  <c r="AL560" i="6"/>
  <c r="AL556" i="6"/>
  <c r="AL625" i="6"/>
  <c r="AL619" i="6"/>
  <c r="AL615" i="6"/>
  <c r="AL599" i="6"/>
  <c r="AL598" i="6"/>
  <c r="AL596" i="6"/>
  <c r="AL595" i="6"/>
  <c r="AL594" i="6"/>
  <c r="AL592" i="6"/>
  <c r="AL589" i="6"/>
  <c r="AL579" i="6"/>
  <c r="AL575" i="6"/>
  <c r="AL571" i="6"/>
  <c r="AL567" i="6"/>
  <c r="AL563" i="6"/>
  <c r="AL559" i="6"/>
  <c r="AL555" i="6"/>
  <c r="AL551" i="6"/>
  <c r="AL545" i="6"/>
  <c r="AL541" i="6"/>
  <c r="AL537" i="6"/>
  <c r="AL533" i="6"/>
  <c r="AL529" i="6"/>
  <c r="AL525" i="6"/>
  <c r="AL521" i="6"/>
  <c r="AL517" i="6"/>
  <c r="AL622" i="6"/>
  <c r="AL586" i="6"/>
  <c r="AL558" i="6"/>
  <c r="AL552" i="6"/>
  <c r="AL620" i="6"/>
  <c r="AL616" i="6"/>
  <c r="AL544" i="6"/>
  <c r="AL540" i="6"/>
  <c r="AL536" i="6"/>
  <c r="AL532" i="6"/>
  <c r="AL528" i="6"/>
  <c r="AL524" i="6"/>
  <c r="AL520" i="6"/>
  <c r="AL516" i="6"/>
  <c r="AL578" i="6"/>
  <c r="AL668" i="6"/>
  <c r="AL611" i="6"/>
  <c r="AL607" i="6"/>
  <c r="AL585" i="6"/>
  <c r="AL547" i="6"/>
  <c r="AL543" i="6"/>
  <c r="AL539" i="6"/>
  <c r="AL535" i="6"/>
  <c r="AL531" i="6"/>
  <c r="AL527" i="6"/>
  <c r="AL523" i="6"/>
  <c r="AL655" i="6"/>
  <c r="AL590" i="6"/>
  <c r="AL554" i="6"/>
  <c r="AL550" i="6"/>
  <c r="AL583" i="6"/>
  <c r="AL574" i="6"/>
  <c r="AL570" i="6"/>
  <c r="AL566" i="6"/>
  <c r="AL562" i="6"/>
  <c r="AL548" i="6"/>
  <c r="AL534" i="6"/>
  <c r="AL515" i="6"/>
  <c r="AL514" i="6"/>
  <c r="AL504" i="6"/>
  <c r="AL500" i="6"/>
  <c r="AL496" i="6"/>
  <c r="AL492" i="6"/>
  <c r="AL488" i="6"/>
  <c r="AL484" i="6"/>
  <c r="AL480" i="6"/>
  <c r="AL476" i="6"/>
  <c r="AL472" i="6"/>
  <c r="AL468" i="6"/>
  <c r="AL530" i="6"/>
  <c r="AL510" i="6"/>
  <c r="AL526" i="6"/>
  <c r="AL503" i="6"/>
  <c r="AL499" i="6"/>
  <c r="AL495" i="6"/>
  <c r="AL491" i="6"/>
  <c r="AL487" i="6"/>
  <c r="AL483" i="6"/>
  <c r="AL479" i="6"/>
  <c r="AL475" i="6"/>
  <c r="AL522" i="6"/>
  <c r="AL518" i="6"/>
  <c r="AL511" i="6"/>
  <c r="AL507" i="6"/>
  <c r="AL502" i="6"/>
  <c r="AL498" i="6"/>
  <c r="AL494" i="6"/>
  <c r="AL490" i="6"/>
  <c r="AL486" i="6"/>
  <c r="AL482" i="6"/>
  <c r="AL478" i="6"/>
  <c r="AL474" i="6"/>
  <c r="AL470" i="6"/>
  <c r="AL546" i="6"/>
  <c r="AL513" i="6"/>
  <c r="AL512" i="6"/>
  <c r="AL508" i="6"/>
  <c r="AL542" i="6"/>
  <c r="AL505" i="6"/>
  <c r="AL501" i="6"/>
  <c r="AL497" i="6"/>
  <c r="AL493" i="6"/>
  <c r="AL489" i="6"/>
  <c r="AL485" i="6"/>
  <c r="AL481" i="6"/>
  <c r="AL477" i="6"/>
  <c r="AL473" i="6"/>
  <c r="AL469" i="6"/>
  <c r="AL465" i="6"/>
  <c r="AL461" i="6"/>
  <c r="AL457" i="6"/>
  <c r="AL453" i="6"/>
  <c r="AL449" i="6"/>
  <c r="AL538" i="6"/>
  <c r="AL445" i="6"/>
  <c r="AL441" i="6"/>
  <c r="AL437" i="6"/>
  <c r="AL467" i="6"/>
  <c r="AL462" i="6"/>
  <c r="AL458" i="6"/>
  <c r="AL454" i="6"/>
  <c r="AL450" i="6"/>
  <c r="AL448" i="6"/>
  <c r="AL444" i="6"/>
  <c r="AL440" i="6"/>
  <c r="AL436" i="6"/>
  <c r="AL506" i="6"/>
  <c r="AL519" i="6"/>
  <c r="AL463" i="6"/>
  <c r="AL459" i="6"/>
  <c r="AL455" i="6"/>
  <c r="AL451" i="6"/>
  <c r="AL447" i="6"/>
  <c r="AL443" i="6"/>
  <c r="AL439" i="6"/>
  <c r="AL435" i="6"/>
  <c r="AL431" i="6"/>
  <c r="AL427" i="6"/>
  <c r="AL423" i="6"/>
  <c r="AL419" i="6"/>
  <c r="AL415" i="6"/>
  <c r="AL411" i="6"/>
  <c r="AL407" i="6"/>
  <c r="AL403" i="6"/>
  <c r="AL399" i="6"/>
  <c r="AL509" i="6"/>
  <c r="AL471" i="6"/>
  <c r="AL466" i="6"/>
  <c r="AL446" i="6"/>
  <c r="AL409" i="6"/>
  <c r="AL405" i="6"/>
  <c r="AL401" i="6"/>
  <c r="AL460" i="6"/>
  <c r="AL452" i="6"/>
  <c r="AL442" i="6"/>
  <c r="AL432" i="6"/>
  <c r="AL430" i="6"/>
  <c r="AL428" i="6"/>
  <c r="AL426" i="6"/>
  <c r="AL424" i="6"/>
  <c r="AL422" i="6"/>
  <c r="AL420" i="6"/>
  <c r="AL418" i="6"/>
  <c r="AL416" i="6"/>
  <c r="AL410" i="6"/>
  <c r="AL406" i="6"/>
  <c r="AL402" i="6"/>
  <c r="AL398" i="6"/>
  <c r="AL414" i="6"/>
  <c r="AL394" i="6"/>
  <c r="AL390" i="6"/>
  <c r="AL386" i="6"/>
  <c r="AL382" i="6"/>
  <c r="AL438" i="6"/>
  <c r="AL433" i="6"/>
  <c r="AL429" i="6"/>
  <c r="AL425" i="6"/>
  <c r="AL421" i="6"/>
  <c r="AL417" i="6"/>
  <c r="AL408" i="6"/>
  <c r="AL404" i="6"/>
  <c r="AL400" i="6"/>
  <c r="AL396" i="6"/>
  <c r="AL434" i="6"/>
  <c r="AL413" i="6"/>
  <c r="AL412" i="6"/>
  <c r="AL456" i="6"/>
  <c r="AL393" i="6"/>
  <c r="AL389" i="6"/>
  <c r="AL377" i="6"/>
  <c r="AL375" i="6"/>
  <c r="AL371" i="6"/>
  <c r="AL367" i="6"/>
  <c r="AL363" i="6"/>
  <c r="AL359" i="6"/>
  <c r="AL355" i="6"/>
  <c r="AL351" i="6"/>
  <c r="AL347" i="6"/>
  <c r="AL343" i="6"/>
  <c r="AL339" i="6"/>
  <c r="AL335" i="6"/>
  <c r="AL331" i="6"/>
  <c r="AL327" i="6"/>
  <c r="AL323" i="6"/>
  <c r="AL319" i="6"/>
  <c r="AL315" i="6"/>
  <c r="AL311" i="6"/>
  <c r="AL307" i="6"/>
  <c r="AL303" i="6"/>
  <c r="AL392" i="6"/>
  <c r="AL374" i="6"/>
  <c r="AL370" i="6"/>
  <c r="AL366" i="6"/>
  <c r="AL362" i="6"/>
  <c r="AL358" i="6"/>
  <c r="AL354" i="6"/>
  <c r="AL350" i="6"/>
  <c r="AL346" i="6"/>
  <c r="AL342" i="6"/>
  <c r="AL338" i="6"/>
  <c r="AL334" i="6"/>
  <c r="AL330" i="6"/>
  <c r="AL326" i="6"/>
  <c r="AL322" i="6"/>
  <c r="AL318" i="6"/>
  <c r="AL314" i="6"/>
  <c r="AL310" i="6"/>
  <c r="AL306" i="6"/>
  <c r="AL302" i="6"/>
  <c r="AL298" i="6"/>
  <c r="AL294" i="6"/>
  <c r="AL391" i="6"/>
  <c r="AL397" i="6"/>
  <c r="AL378" i="6"/>
  <c r="AL373" i="6"/>
  <c r="AL369" i="6"/>
  <c r="AL365" i="6"/>
  <c r="AL361" i="6"/>
  <c r="AL357" i="6"/>
  <c r="AL353" i="6"/>
  <c r="AL349" i="6"/>
  <c r="AL345" i="6"/>
  <c r="AL341" i="6"/>
  <c r="AL337" i="6"/>
  <c r="AL333" i="6"/>
  <c r="AL329" i="6"/>
  <c r="AL325" i="6"/>
  <c r="AL321" i="6"/>
  <c r="AL317" i="6"/>
  <c r="AL313" i="6"/>
  <c r="AL309" i="6"/>
  <c r="AL305" i="6"/>
  <c r="AL301" i="6"/>
  <c r="AL297" i="6"/>
  <c r="AL293" i="6"/>
  <c r="AL289" i="6"/>
  <c r="AL285" i="6"/>
  <c r="AL281" i="6"/>
  <c r="AL464" i="6"/>
  <c r="AL383" i="6"/>
  <c r="AL380" i="6"/>
  <c r="AL300" i="6"/>
  <c r="AL275" i="6"/>
  <c r="AL271" i="6"/>
  <c r="AL267" i="6"/>
  <c r="AL263" i="6"/>
  <c r="AL259" i="6"/>
  <c r="AL255" i="6"/>
  <c r="AL251" i="6"/>
  <c r="AL247" i="6"/>
  <c r="AL243" i="6"/>
  <c r="AL239" i="6"/>
  <c r="AL235" i="6"/>
  <c r="AL231" i="6"/>
  <c r="AL227" i="6"/>
  <c r="AL223" i="6"/>
  <c r="AL219" i="6"/>
  <c r="AL215" i="6"/>
  <c r="AL211" i="6"/>
  <c r="AL395" i="6"/>
  <c r="AL364" i="6"/>
  <c r="AL348" i="6"/>
  <c r="AL332" i="6"/>
  <c r="AL316" i="6"/>
  <c r="AL296" i="6"/>
  <c r="AL292" i="6"/>
  <c r="AL291" i="6"/>
  <c r="AL290" i="6"/>
  <c r="AL288" i="6"/>
  <c r="AL287" i="6"/>
  <c r="AL286" i="6"/>
  <c r="AL283" i="6"/>
  <c r="AL279" i="6"/>
  <c r="AL274" i="6"/>
  <c r="AL270" i="6"/>
  <c r="AL266" i="6"/>
  <c r="AL262" i="6"/>
  <c r="AL258" i="6"/>
  <c r="AL254" i="6"/>
  <c r="AL250" i="6"/>
  <c r="AL246" i="6"/>
  <c r="AL242" i="6"/>
  <c r="AL238" i="6"/>
  <c r="AL234" i="6"/>
  <c r="AL230" i="6"/>
  <c r="AL226" i="6"/>
  <c r="AL222" i="6"/>
  <c r="AL218" i="6"/>
  <c r="AL387" i="6"/>
  <c r="AL384" i="6"/>
  <c r="AL381" i="6"/>
  <c r="AL376" i="6"/>
  <c r="AL360" i="6"/>
  <c r="AL344" i="6"/>
  <c r="AL328" i="6"/>
  <c r="AL312" i="6"/>
  <c r="AL295" i="6"/>
  <c r="AL284" i="6"/>
  <c r="AL280" i="6"/>
  <c r="AL299" i="6"/>
  <c r="AL277" i="6"/>
  <c r="AL273" i="6"/>
  <c r="AL269" i="6"/>
  <c r="AL265" i="6"/>
  <c r="AL261" i="6"/>
  <c r="AL257" i="6"/>
  <c r="AL253" i="6"/>
  <c r="AL249" i="6"/>
  <c r="AL245" i="6"/>
  <c r="AL241" i="6"/>
  <c r="AL237" i="6"/>
  <c r="AL233" i="6"/>
  <c r="AL229" i="6"/>
  <c r="AL225" i="6"/>
  <c r="AL379" i="6"/>
  <c r="AL372" i="6"/>
  <c r="AL356" i="6"/>
  <c r="AL340" i="6"/>
  <c r="AL324" i="6"/>
  <c r="AL308" i="6"/>
  <c r="AL388" i="6"/>
  <c r="AL385" i="6"/>
  <c r="AL276" i="6"/>
  <c r="AL272" i="6"/>
  <c r="AL268" i="6"/>
  <c r="AL264" i="6"/>
  <c r="AL260" i="6"/>
  <c r="AL256" i="6"/>
  <c r="AL252" i="6"/>
  <c r="AL248" i="6"/>
  <c r="AL244" i="6"/>
  <c r="AL240" i="6"/>
  <c r="AL236" i="6"/>
  <c r="AL232" i="6"/>
  <c r="AL228" i="6"/>
  <c r="AL224" i="6"/>
  <c r="AL220" i="6"/>
  <c r="AL216" i="6"/>
  <c r="AL212" i="6"/>
  <c r="AL208" i="6"/>
  <c r="AL204" i="6"/>
  <c r="AL200" i="6"/>
  <c r="AL196" i="6"/>
  <c r="AL192" i="6"/>
  <c r="AL282" i="6"/>
  <c r="AL187" i="6"/>
  <c r="AL183" i="6"/>
  <c r="AL179" i="6"/>
  <c r="AL175" i="6"/>
  <c r="AL171" i="6"/>
  <c r="AL167" i="6"/>
  <c r="AL163" i="6"/>
  <c r="AL159" i="6"/>
  <c r="AL155" i="6"/>
  <c r="AL151" i="6"/>
  <c r="AL147" i="6"/>
  <c r="AL143" i="6"/>
  <c r="AL139" i="6"/>
  <c r="AL135" i="6"/>
  <c r="AL131" i="6"/>
  <c r="AL127" i="6"/>
  <c r="AL123" i="6"/>
  <c r="AL119" i="6"/>
  <c r="AL115" i="6"/>
  <c r="AL111" i="6"/>
  <c r="AL201" i="6"/>
  <c r="AL197" i="6"/>
  <c r="AL193" i="6"/>
  <c r="AL186" i="6"/>
  <c r="AL182" i="6"/>
  <c r="AL178" i="6"/>
  <c r="AL174" i="6"/>
  <c r="AL170" i="6"/>
  <c r="AL166" i="6"/>
  <c r="AL162" i="6"/>
  <c r="AL158" i="6"/>
  <c r="AL154" i="6"/>
  <c r="AL150" i="6"/>
  <c r="AL146" i="6"/>
  <c r="AL142" i="6"/>
  <c r="AL138" i="6"/>
  <c r="AL134" i="6"/>
  <c r="AL130" i="6"/>
  <c r="AL126" i="6"/>
  <c r="AL122" i="6"/>
  <c r="AL118" i="6"/>
  <c r="AL114" i="6"/>
  <c r="AL110" i="6"/>
  <c r="AL278" i="6"/>
  <c r="AL202" i="6"/>
  <c r="AL198" i="6"/>
  <c r="AL194" i="6"/>
  <c r="AL368" i="6"/>
  <c r="AL352" i="6"/>
  <c r="AL336" i="6"/>
  <c r="AL320" i="6"/>
  <c r="AL304" i="6"/>
  <c r="AL214" i="6"/>
  <c r="AL210" i="6"/>
  <c r="AL207" i="6"/>
  <c r="AL206" i="6"/>
  <c r="AL205" i="6"/>
  <c r="AL190" i="6"/>
  <c r="AL189" i="6"/>
  <c r="AL185" i="6"/>
  <c r="AL181" i="6"/>
  <c r="AL177" i="6"/>
  <c r="AL173" i="6"/>
  <c r="AL169" i="6"/>
  <c r="AL165" i="6"/>
  <c r="AL161" i="6"/>
  <c r="AL157" i="6"/>
  <c r="AL153" i="6"/>
  <c r="AL149" i="6"/>
  <c r="AL145" i="6"/>
  <c r="AL141" i="6"/>
  <c r="AL137" i="6"/>
  <c r="AL133" i="6"/>
  <c r="AL129" i="6"/>
  <c r="AL125" i="6"/>
  <c r="AL121" i="6"/>
  <c r="AL221" i="6"/>
  <c r="AL217" i="6"/>
  <c r="AL203" i="6"/>
  <c r="AL199" i="6"/>
  <c r="AL195" i="6"/>
  <c r="AL191" i="6"/>
  <c r="AL213" i="6"/>
  <c r="AL209" i="6"/>
  <c r="AL188" i="6"/>
  <c r="AL184" i="6"/>
  <c r="AL180" i="6"/>
  <c r="AL176" i="6"/>
  <c r="AL172" i="6"/>
  <c r="AL168" i="6"/>
  <c r="AL164" i="6"/>
  <c r="AL160" i="6"/>
  <c r="AL156" i="6"/>
  <c r="AL152" i="6"/>
  <c r="AL148" i="6"/>
  <c r="AL144" i="6"/>
  <c r="AL140" i="6"/>
  <c r="AL136" i="6"/>
  <c r="AL132" i="6"/>
  <c r="AL128" i="6"/>
  <c r="AL124" i="6"/>
  <c r="AL120" i="6"/>
  <c r="AL116" i="6"/>
  <c r="AL112" i="6"/>
  <c r="AL108" i="6"/>
  <c r="AL104" i="6"/>
  <c r="AL100" i="6"/>
  <c r="AL96" i="6"/>
  <c r="AL92" i="6"/>
  <c r="AL88" i="6"/>
  <c r="AL107" i="6"/>
  <c r="AL103" i="6"/>
  <c r="AL99" i="6"/>
  <c r="AL95" i="6"/>
  <c r="AL91" i="6"/>
  <c r="AL87" i="6"/>
  <c r="AL84" i="6"/>
  <c r="AL80" i="6"/>
  <c r="AL76" i="6"/>
  <c r="AL72" i="6"/>
  <c r="AL68" i="6"/>
  <c r="AL83" i="6"/>
  <c r="AL79" i="6"/>
  <c r="AL75" i="6"/>
  <c r="AL71" i="6"/>
  <c r="AL67" i="6"/>
  <c r="AL63" i="6"/>
  <c r="AL59" i="6"/>
  <c r="AL55" i="6"/>
  <c r="AL51" i="6"/>
  <c r="AL47" i="6"/>
  <c r="AL43" i="6"/>
  <c r="AL39" i="6"/>
  <c r="AL35" i="6"/>
  <c r="AL31" i="6"/>
  <c r="AL117" i="6"/>
  <c r="AL113" i="6"/>
  <c r="AL109" i="6"/>
  <c r="AL106" i="6"/>
  <c r="AL102" i="6"/>
  <c r="AL98" i="6"/>
  <c r="AL94" i="6"/>
  <c r="AL90" i="6"/>
  <c r="AL86" i="6"/>
  <c r="AL81" i="6"/>
  <c r="AL77" i="6"/>
  <c r="AL73" i="6"/>
  <c r="AL69" i="6"/>
  <c r="AL65" i="6"/>
  <c r="AL46" i="6"/>
  <c r="AL42" i="6"/>
  <c r="AL38" i="6"/>
  <c r="AL34" i="6"/>
  <c r="AL30" i="6"/>
  <c r="AM6" i="6"/>
  <c r="AL74" i="6"/>
  <c r="AL64" i="6"/>
  <c r="AL26" i="6"/>
  <c r="AL22" i="6"/>
  <c r="AL18" i="6"/>
  <c r="AL14" i="6"/>
  <c r="AL10" i="6"/>
  <c r="AL78" i="6"/>
  <c r="AL15" i="6"/>
  <c r="AL11" i="6"/>
  <c r="AL7" i="6"/>
  <c r="AL101" i="6"/>
  <c r="AL93" i="6"/>
  <c r="AL70" i="6"/>
  <c r="AL62" i="6"/>
  <c r="AL58" i="6"/>
  <c r="AL89" i="6"/>
  <c r="AL27" i="6"/>
  <c r="AL66" i="6"/>
  <c r="AL25" i="6"/>
  <c r="AL21" i="6"/>
  <c r="AL17" i="6"/>
  <c r="AL13" i="6"/>
  <c r="AL9" i="6"/>
  <c r="AL23" i="6"/>
  <c r="AL85" i="6"/>
  <c r="AL61" i="6"/>
  <c r="AL44" i="6"/>
  <c r="AL40" i="6"/>
  <c r="AL36" i="6"/>
  <c r="AL32" i="6"/>
  <c r="AL105" i="6"/>
  <c r="AL82" i="6"/>
  <c r="AL28" i="6"/>
  <c r="AL24" i="6"/>
  <c r="AL20" i="6"/>
  <c r="AL16" i="6"/>
  <c r="AL12" i="6"/>
  <c r="AL8" i="6"/>
  <c r="AL19" i="6"/>
  <c r="AL97" i="6"/>
  <c r="AL60" i="6"/>
  <c r="AL57" i="6"/>
  <c r="AL56" i="6"/>
  <c r="AL54" i="6"/>
  <c r="AL53" i="6"/>
  <c r="AL52" i="6"/>
  <c r="AL50" i="6"/>
  <c r="AL49" i="6"/>
  <c r="AL48" i="6"/>
  <c r="AL45" i="6"/>
  <c r="AL41" i="6"/>
  <c r="AL37" i="6"/>
  <c r="AL33" i="6"/>
  <c r="AL29" i="6"/>
  <c r="AQ31" i="4"/>
  <c r="AR30" i="4"/>
  <c r="AR26" i="4"/>
  <c r="AR21" i="4"/>
  <c r="AR27" i="4"/>
  <c r="AR22" i="4"/>
  <c r="AR19" i="4"/>
  <c r="AR18" i="4"/>
  <c r="AR25" i="4"/>
  <c r="AR17" i="4"/>
  <c r="AR13" i="4"/>
  <c r="AR9" i="4"/>
  <c r="AR23" i="4"/>
  <c r="AR15" i="4"/>
  <c r="AR11" i="4"/>
  <c r="AR7" i="4"/>
  <c r="AR16" i="4"/>
  <c r="AR28" i="4"/>
  <c r="AR8" i="4"/>
  <c r="AR20" i="4"/>
  <c r="AR12" i="4"/>
  <c r="AR29" i="4"/>
  <c r="AR10" i="4"/>
  <c r="AS6" i="4"/>
  <c r="AR14" i="4"/>
  <c r="AR51" i="3"/>
  <c r="AR46" i="3"/>
  <c r="AR42" i="3"/>
  <c r="AR52" i="3"/>
  <c r="AR47" i="3"/>
  <c r="AR43" i="3"/>
  <c r="AR44" i="3"/>
  <c r="AR40" i="3"/>
  <c r="AR41" i="3"/>
  <c r="AR36" i="3"/>
  <c r="AR31" i="3"/>
  <c r="AR38" i="3"/>
  <c r="AR32" i="3"/>
  <c r="AR50" i="3"/>
  <c r="AR25" i="3"/>
  <c r="AR29" i="3"/>
  <c r="AR35" i="3"/>
  <c r="AR26" i="3"/>
  <c r="AR45" i="3"/>
  <c r="AR27" i="3"/>
  <c r="AR18" i="3"/>
  <c r="AR15" i="3"/>
  <c r="AR30" i="3"/>
  <c r="AR23" i="3"/>
  <c r="AR19" i="3"/>
  <c r="AR28" i="3"/>
  <c r="AR16" i="3"/>
  <c r="AR24" i="3"/>
  <c r="AR21" i="3"/>
  <c r="AR11" i="3"/>
  <c r="AR7" i="3"/>
  <c r="AR34" i="3"/>
  <c r="AR17" i="3"/>
  <c r="AR14" i="3"/>
  <c r="AR12" i="3"/>
  <c r="AR8" i="3"/>
  <c r="AR13" i="3"/>
  <c r="AR9" i="3"/>
  <c r="AS6" i="3"/>
  <c r="AR10" i="3"/>
  <c r="AQ53" i="3"/>
  <c r="AR217" i="2"/>
  <c r="AS214" i="2"/>
  <c r="AS210" i="2"/>
  <c r="AS205" i="2"/>
  <c r="AS215" i="2"/>
  <c r="AS211" i="2"/>
  <c r="AS206" i="2"/>
  <c r="AS212" i="2"/>
  <c r="AS209" i="2"/>
  <c r="AS202" i="2"/>
  <c r="AS198" i="2"/>
  <c r="AS194" i="2"/>
  <c r="AS190" i="2"/>
  <c r="AS186" i="2"/>
  <c r="AS182" i="2"/>
  <c r="AS203" i="2"/>
  <c r="AS213" i="2"/>
  <c r="AS199" i="2"/>
  <c r="AS195" i="2"/>
  <c r="AS191" i="2"/>
  <c r="AS187" i="2"/>
  <c r="AS201" i="2"/>
  <c r="AS181" i="2"/>
  <c r="AS177" i="2"/>
  <c r="AS173" i="2"/>
  <c r="AS216" i="2"/>
  <c r="AS207" i="2"/>
  <c r="AS196" i="2"/>
  <c r="AS193" i="2"/>
  <c r="AS178" i="2"/>
  <c r="AS174" i="2"/>
  <c r="AS170" i="2"/>
  <c r="AS188" i="2"/>
  <c r="AS184" i="2"/>
  <c r="AS189" i="2"/>
  <c r="AS180" i="2"/>
  <c r="AS176" i="2"/>
  <c r="AS172" i="2"/>
  <c r="AS192" i="2"/>
  <c r="AS185" i="2"/>
  <c r="AS166" i="2"/>
  <c r="AS162" i="2"/>
  <c r="AS175" i="2"/>
  <c r="AS200" i="2"/>
  <c r="AS167" i="2"/>
  <c r="AS168" i="2"/>
  <c r="AS164" i="2"/>
  <c r="AS197" i="2"/>
  <c r="AS179" i="2"/>
  <c r="AS158" i="2"/>
  <c r="AS183" i="2"/>
  <c r="AS169" i="2"/>
  <c r="AS153" i="2"/>
  <c r="AS149" i="2"/>
  <c r="AS159" i="2"/>
  <c r="AS165" i="2"/>
  <c r="AS163" i="2"/>
  <c r="AS139" i="2"/>
  <c r="AS135" i="2"/>
  <c r="AS131" i="2"/>
  <c r="AS127" i="2"/>
  <c r="AS171" i="2"/>
  <c r="AS155" i="2"/>
  <c r="AS151" i="2"/>
  <c r="AS147" i="2"/>
  <c r="AS146" i="2"/>
  <c r="AS140" i="2"/>
  <c r="AS136" i="2"/>
  <c r="AS132" i="2"/>
  <c r="AS124" i="2"/>
  <c r="AS143" i="2"/>
  <c r="AS138" i="2"/>
  <c r="AS134" i="2"/>
  <c r="AS150" i="2"/>
  <c r="AS144" i="2"/>
  <c r="AS148" i="2"/>
  <c r="AS141" i="2"/>
  <c r="AS156" i="2"/>
  <c r="AS145" i="2"/>
  <c r="AS142" i="2"/>
  <c r="AS157" i="2"/>
  <c r="AS154" i="2"/>
  <c r="AS130" i="2"/>
  <c r="AS119" i="2"/>
  <c r="AS115" i="2"/>
  <c r="AS110" i="2"/>
  <c r="AS129" i="2"/>
  <c r="AS120" i="2"/>
  <c r="AS111" i="2"/>
  <c r="AS137" i="2"/>
  <c r="AS128" i="2"/>
  <c r="AS117" i="2"/>
  <c r="AS114" i="2"/>
  <c r="AS104" i="2"/>
  <c r="AS99" i="2"/>
  <c r="AS95" i="2"/>
  <c r="AS116" i="2"/>
  <c r="AS113" i="2"/>
  <c r="AS125" i="2"/>
  <c r="AS112" i="2"/>
  <c r="AS105" i="2"/>
  <c r="AS100" i="2"/>
  <c r="AS152" i="2"/>
  <c r="AS133" i="2"/>
  <c r="AS123" i="2"/>
  <c r="AS122" i="2"/>
  <c r="AS107" i="2"/>
  <c r="AS102" i="2"/>
  <c r="AS97" i="2"/>
  <c r="AS93" i="2"/>
  <c r="AS88" i="2"/>
  <c r="AS84" i="2"/>
  <c r="AS126" i="2"/>
  <c r="AS109" i="2"/>
  <c r="AS81" i="2"/>
  <c r="AS74" i="2"/>
  <c r="AS71" i="2"/>
  <c r="AS66" i="2"/>
  <c r="AS108" i="2"/>
  <c r="AS98" i="2"/>
  <c r="AS80" i="2"/>
  <c r="AS79" i="2"/>
  <c r="AS44" i="2"/>
  <c r="AS40" i="2"/>
  <c r="AS118" i="2"/>
  <c r="AS90" i="2"/>
  <c r="AS86" i="2"/>
  <c r="AS68" i="2"/>
  <c r="AS63" i="2"/>
  <c r="AS59" i="2"/>
  <c r="AS55" i="2"/>
  <c r="AS51" i="2"/>
  <c r="AS78" i="2"/>
  <c r="AS77" i="2"/>
  <c r="AS103" i="2"/>
  <c r="AS76" i="2"/>
  <c r="AS75" i="2"/>
  <c r="AS73" i="2"/>
  <c r="AS46" i="2"/>
  <c r="AS42" i="2"/>
  <c r="AS121" i="2"/>
  <c r="AS87" i="2"/>
  <c r="AS85" i="2"/>
  <c r="AS70" i="2"/>
  <c r="AS64" i="2"/>
  <c r="AS50" i="2"/>
  <c r="AS49" i="2"/>
  <c r="AS37" i="2"/>
  <c r="AS33" i="2"/>
  <c r="AS29" i="2"/>
  <c r="AS25" i="2"/>
  <c r="AS21" i="2"/>
  <c r="AS17" i="2"/>
  <c r="AS13" i="2"/>
  <c r="AS83" i="2"/>
  <c r="AS56" i="2"/>
  <c r="AS52" i="2"/>
  <c r="AS45" i="2"/>
  <c r="AS82" i="2"/>
  <c r="AS65" i="2"/>
  <c r="AS60" i="2"/>
  <c r="AS54" i="2"/>
  <c r="AS48" i="2"/>
  <c r="AS47" i="2"/>
  <c r="AS43" i="2"/>
  <c r="AS38" i="2"/>
  <c r="AS34" i="2"/>
  <c r="AS30" i="2"/>
  <c r="AS26" i="2"/>
  <c r="AS22" i="2"/>
  <c r="AS18" i="2"/>
  <c r="AS94" i="2"/>
  <c r="AS58" i="2"/>
  <c r="AS41" i="2"/>
  <c r="AS69" i="2"/>
  <c r="AS36" i="2"/>
  <c r="AS31" i="2"/>
  <c r="AS27" i="2"/>
  <c r="AS53" i="2"/>
  <c r="AS8" i="2"/>
  <c r="AS32" i="2"/>
  <c r="AS23" i="2"/>
  <c r="AS14" i="2"/>
  <c r="AS61" i="2"/>
  <c r="AS16" i="2"/>
  <c r="AS10" i="2"/>
  <c r="AS7" i="2"/>
  <c r="AS39" i="2"/>
  <c r="AS35" i="2"/>
  <c r="AS20" i="2"/>
  <c r="AS24" i="2"/>
  <c r="AS15" i="2"/>
  <c r="AS12" i="2"/>
  <c r="AS9" i="2"/>
  <c r="AT6" i="2"/>
  <c r="AT208" i="2" s="1"/>
  <c r="AS91" i="2"/>
  <c r="AS62" i="2"/>
  <c r="AS28" i="2"/>
  <c r="AS19" i="2"/>
  <c r="AS11" i="2"/>
  <c r="AS89" i="2"/>
  <c r="AS57" i="2"/>
  <c r="AR34" i="1"/>
  <c r="AR30" i="1"/>
  <c r="AR26" i="1"/>
  <c r="AR35" i="1"/>
  <c r="AR31" i="1"/>
  <c r="AR27" i="1"/>
  <c r="AR32" i="1"/>
  <c r="AR28" i="1"/>
  <c r="AR33" i="1"/>
  <c r="AR29" i="1"/>
  <c r="AR25" i="1"/>
  <c r="AR21" i="1"/>
  <c r="AR17" i="1"/>
  <c r="AR16" i="1"/>
  <c r="AR14" i="1"/>
  <c r="AR24" i="1"/>
  <c r="AR11" i="1"/>
  <c r="AR23" i="1"/>
  <c r="AR22" i="1"/>
  <c r="AR12" i="1"/>
  <c r="AR8" i="1"/>
  <c r="AR19" i="1"/>
  <c r="AR18" i="1"/>
  <c r="AR9" i="1"/>
  <c r="AR20" i="1"/>
  <c r="AS6" i="1"/>
  <c r="AR13" i="1"/>
  <c r="AR10" i="1"/>
  <c r="AR15" i="1"/>
  <c r="AR7" i="1"/>
  <c r="AQ36" i="1"/>
  <c r="AT204" i="2" l="1"/>
  <c r="AT160" i="2"/>
  <c r="AT96" i="2"/>
  <c r="AT106" i="2"/>
  <c r="AT161" i="2"/>
  <c r="AS37" i="3"/>
  <c r="AS20" i="3"/>
  <c r="AS217" i="2"/>
  <c r="AM896" i="6"/>
  <c r="AM892" i="6"/>
  <c r="AM888" i="6"/>
  <c r="AM895" i="6"/>
  <c r="AM891" i="6"/>
  <c r="AM887" i="6"/>
  <c r="AM894" i="6"/>
  <c r="AM890" i="6"/>
  <c r="AM886" i="6"/>
  <c r="AM899" i="6"/>
  <c r="AM893" i="6"/>
  <c r="AM889" i="6"/>
  <c r="AM885" i="6"/>
  <c r="AM882" i="6"/>
  <c r="AM878" i="6"/>
  <c r="AM874" i="6"/>
  <c r="AM881" i="6"/>
  <c r="AM877" i="6"/>
  <c r="AM873" i="6"/>
  <c r="AM871" i="6"/>
  <c r="AM884" i="6"/>
  <c r="AM883" i="6"/>
  <c r="AM880" i="6"/>
  <c r="AM879" i="6"/>
  <c r="AM876" i="6"/>
  <c r="AM875" i="6"/>
  <c r="AM872" i="6"/>
  <c r="AM869" i="6"/>
  <c r="AM865" i="6"/>
  <c r="AM860" i="6"/>
  <c r="AM868" i="6"/>
  <c r="AM866" i="6"/>
  <c r="AM859" i="6"/>
  <c r="AM855" i="6"/>
  <c r="AM867" i="6"/>
  <c r="AM857" i="6"/>
  <c r="AM870" i="6"/>
  <c r="AM858" i="6"/>
  <c r="AM851" i="6"/>
  <c r="AM862" i="6"/>
  <c r="AM863" i="6"/>
  <c r="AM854" i="6"/>
  <c r="AM850" i="6"/>
  <c r="AM846" i="6"/>
  <c r="AM842" i="6"/>
  <c r="AM838" i="6"/>
  <c r="AM861" i="6"/>
  <c r="AM853" i="6"/>
  <c r="AM849" i="6"/>
  <c r="AM845" i="6"/>
  <c r="AM841" i="6"/>
  <c r="AM837" i="6"/>
  <c r="AM856" i="6"/>
  <c r="AM848" i="6"/>
  <c r="AM844" i="6"/>
  <c r="AM840" i="6"/>
  <c r="AM847" i="6"/>
  <c r="AM864" i="6"/>
  <c r="AM852" i="6"/>
  <c r="AM834" i="6"/>
  <c r="AM830" i="6"/>
  <c r="AM826" i="6"/>
  <c r="AM822" i="6"/>
  <c r="AM843" i="6"/>
  <c r="AM821" i="6"/>
  <c r="AM839" i="6"/>
  <c r="AM816" i="6"/>
  <c r="AM812" i="6"/>
  <c r="AM835" i="6"/>
  <c r="AM833" i="6"/>
  <c r="AM832" i="6"/>
  <c r="AM819" i="6"/>
  <c r="AM815" i="6"/>
  <c r="AM811" i="6"/>
  <c r="AM807" i="6"/>
  <c r="AM836" i="6"/>
  <c r="AM829" i="6"/>
  <c r="AM827" i="6"/>
  <c r="AM825" i="6"/>
  <c r="AM818" i="6"/>
  <c r="AM814" i="6"/>
  <c r="AM810" i="6"/>
  <c r="AM823" i="6"/>
  <c r="AM817" i="6"/>
  <c r="AM809" i="6"/>
  <c r="AM828" i="6"/>
  <c r="AM806" i="6"/>
  <c r="AM805" i="6"/>
  <c r="AM801" i="6"/>
  <c r="AM797" i="6"/>
  <c r="AM793" i="6"/>
  <c r="AM831" i="6"/>
  <c r="AM824" i="6"/>
  <c r="AM820" i="6"/>
  <c r="AM798" i="6"/>
  <c r="AM796" i="6"/>
  <c r="AM795" i="6"/>
  <c r="AM790" i="6"/>
  <c r="AM788" i="6"/>
  <c r="AM784" i="6"/>
  <c r="AM780" i="6"/>
  <c r="AM776" i="6"/>
  <c r="AM794" i="6"/>
  <c r="AM792" i="6"/>
  <c r="AM791" i="6"/>
  <c r="AM808" i="6"/>
  <c r="AM813" i="6"/>
  <c r="AM786" i="6"/>
  <c r="AM782" i="6"/>
  <c r="AM804" i="6"/>
  <c r="AM803" i="6"/>
  <c r="AM789" i="6"/>
  <c r="AM785" i="6"/>
  <c r="AM781" i="6"/>
  <c r="AM777" i="6"/>
  <c r="AM799" i="6"/>
  <c r="AM772" i="6"/>
  <c r="AM768" i="6"/>
  <c r="AM764" i="6"/>
  <c r="AM760" i="6"/>
  <c r="AM756" i="6"/>
  <c r="AM800" i="6"/>
  <c r="AM775" i="6"/>
  <c r="AM771" i="6"/>
  <c r="AM767" i="6"/>
  <c r="AM763" i="6"/>
  <c r="AM759" i="6"/>
  <c r="AM755" i="6"/>
  <c r="AM779" i="6"/>
  <c r="AM774" i="6"/>
  <c r="AM770" i="6"/>
  <c r="AM773" i="6"/>
  <c r="AM769" i="6"/>
  <c r="AM765" i="6"/>
  <c r="AM761" i="6"/>
  <c r="AM757" i="6"/>
  <c r="AM751" i="6"/>
  <c r="AM747" i="6"/>
  <c r="AM743" i="6"/>
  <c r="AM739" i="6"/>
  <c r="AM787" i="6"/>
  <c r="AM754" i="6"/>
  <c r="AM750" i="6"/>
  <c r="AM746" i="6"/>
  <c r="AM742" i="6"/>
  <c r="AM738" i="6"/>
  <c r="AM734" i="6"/>
  <c r="AM730" i="6"/>
  <c r="AM778" i="6"/>
  <c r="AM766" i="6"/>
  <c r="AM762" i="6"/>
  <c r="AM783" i="6"/>
  <c r="AM748" i="6"/>
  <c r="AM728" i="6"/>
  <c r="AM802" i="6"/>
  <c r="AM758" i="6"/>
  <c r="AM753" i="6"/>
  <c r="AM744" i="6"/>
  <c r="AM740" i="6"/>
  <c r="AM723" i="6"/>
  <c r="AM719" i="6"/>
  <c r="AM715" i="6"/>
  <c r="AM711" i="6"/>
  <c r="AM707" i="6"/>
  <c r="AM749" i="6"/>
  <c r="AM732" i="6"/>
  <c r="AM722" i="6"/>
  <c r="AM718" i="6"/>
  <c r="AM714" i="6"/>
  <c r="AM710" i="6"/>
  <c r="AM706" i="6"/>
  <c r="AM702" i="6"/>
  <c r="AM698" i="6"/>
  <c r="AM735" i="6"/>
  <c r="AM733" i="6"/>
  <c r="AM731" i="6"/>
  <c r="AM729" i="6"/>
  <c r="AM726" i="6"/>
  <c r="AM737" i="6"/>
  <c r="AM725" i="6"/>
  <c r="AM721" i="6"/>
  <c r="AM717" i="6"/>
  <c r="AM713" i="6"/>
  <c r="AM709" i="6"/>
  <c r="AM705" i="6"/>
  <c r="AM701" i="6"/>
  <c r="AM697" i="6"/>
  <c r="AM693" i="6"/>
  <c r="AM741" i="6"/>
  <c r="AM736" i="6"/>
  <c r="AM690" i="6"/>
  <c r="AM686" i="6"/>
  <c r="AM682" i="6"/>
  <c r="AM678" i="6"/>
  <c r="AM674" i="6"/>
  <c r="AM670" i="6"/>
  <c r="AM666" i="6"/>
  <c r="AM662" i="6"/>
  <c r="AM658" i="6"/>
  <c r="AM752" i="6"/>
  <c r="AM695" i="6"/>
  <c r="AM691" i="6"/>
  <c r="AM745" i="6"/>
  <c r="AM689" i="6"/>
  <c r="AM685" i="6"/>
  <c r="AM681" i="6"/>
  <c r="AM677" i="6"/>
  <c r="AM673" i="6"/>
  <c r="AM669" i="6"/>
  <c r="AM665" i="6"/>
  <c r="AM724" i="6"/>
  <c r="AM720" i="6"/>
  <c r="AM699" i="6"/>
  <c r="AM688" i="6"/>
  <c r="AM684" i="6"/>
  <c r="AM680" i="6"/>
  <c r="AM676" i="6"/>
  <c r="AM672" i="6"/>
  <c r="AM668" i="6"/>
  <c r="AM664" i="6"/>
  <c r="AM660" i="6"/>
  <c r="AM656" i="6"/>
  <c r="AM727" i="6"/>
  <c r="AM716" i="6"/>
  <c r="AM704" i="6"/>
  <c r="AM692" i="6"/>
  <c r="AM708" i="6"/>
  <c r="AM696" i="6"/>
  <c r="AM687" i="6"/>
  <c r="AM654" i="6"/>
  <c r="AM650" i="6"/>
  <c r="AM646" i="6"/>
  <c r="AM642" i="6"/>
  <c r="AM638" i="6"/>
  <c r="AM634" i="6"/>
  <c r="AM630" i="6"/>
  <c r="AM626" i="6"/>
  <c r="AM683" i="6"/>
  <c r="AM700" i="6"/>
  <c r="AM671" i="6"/>
  <c r="AM661" i="6"/>
  <c r="AM657" i="6"/>
  <c r="AM653" i="6"/>
  <c r="AM649" i="6"/>
  <c r="AM645" i="6"/>
  <c r="AM641" i="6"/>
  <c r="AM637" i="6"/>
  <c r="AM633" i="6"/>
  <c r="AM629" i="6"/>
  <c r="AM625" i="6"/>
  <c r="AM621" i="6"/>
  <c r="AM712" i="6"/>
  <c r="AM694" i="6"/>
  <c r="AM652" i="6"/>
  <c r="AM648" i="6"/>
  <c r="AM644" i="6"/>
  <c r="AM640" i="6"/>
  <c r="AM636" i="6"/>
  <c r="AM632" i="6"/>
  <c r="AM628" i="6"/>
  <c r="AM624" i="6"/>
  <c r="AM703" i="6"/>
  <c r="AM627" i="6"/>
  <c r="AM618" i="6"/>
  <c r="AM614" i="6"/>
  <c r="AM610" i="6"/>
  <c r="AM606" i="6"/>
  <c r="AM602" i="6"/>
  <c r="AM659" i="6"/>
  <c r="AM651" i="6"/>
  <c r="AM647" i="6"/>
  <c r="AM643" i="6"/>
  <c r="AM639" i="6"/>
  <c r="AM635" i="6"/>
  <c r="AM631" i="6"/>
  <c r="AM617" i="6"/>
  <c r="AM613" i="6"/>
  <c r="AM609" i="6"/>
  <c r="AM605" i="6"/>
  <c r="AM601" i="6"/>
  <c r="AM597" i="6"/>
  <c r="AM593" i="6"/>
  <c r="AM589" i="6"/>
  <c r="AM623" i="6"/>
  <c r="AM679" i="6"/>
  <c r="AM675" i="6"/>
  <c r="AM622" i="6"/>
  <c r="AM620" i="6"/>
  <c r="AM616" i="6"/>
  <c r="AM612" i="6"/>
  <c r="AM608" i="6"/>
  <c r="AM604" i="6"/>
  <c r="AM600" i="6"/>
  <c r="AM655" i="6"/>
  <c r="AM619" i="6"/>
  <c r="AM615" i="6"/>
  <c r="AM611" i="6"/>
  <c r="AM607" i="6"/>
  <c r="AM603" i="6"/>
  <c r="AM599" i="6"/>
  <c r="AM595" i="6"/>
  <c r="AM591" i="6"/>
  <c r="AM587" i="6"/>
  <c r="AM583" i="6"/>
  <c r="AM663" i="6"/>
  <c r="AM581" i="6"/>
  <c r="AM577" i="6"/>
  <c r="AM584" i="6"/>
  <c r="AM582" i="6"/>
  <c r="AM588" i="6"/>
  <c r="AM580" i="6"/>
  <c r="AM576" i="6"/>
  <c r="AM572" i="6"/>
  <c r="AM568" i="6"/>
  <c r="AM564" i="6"/>
  <c r="AM560" i="6"/>
  <c r="AM556" i="6"/>
  <c r="AM667" i="6"/>
  <c r="AM598" i="6"/>
  <c r="AM596" i="6"/>
  <c r="AM594" i="6"/>
  <c r="AM592" i="6"/>
  <c r="AM579" i="6"/>
  <c r="AM575" i="6"/>
  <c r="AM571" i="6"/>
  <c r="AM567" i="6"/>
  <c r="AM563" i="6"/>
  <c r="AM585" i="6"/>
  <c r="AM586" i="6"/>
  <c r="AM558" i="6"/>
  <c r="AM552" i="6"/>
  <c r="AM544" i="6"/>
  <c r="AM540" i="6"/>
  <c r="AM536" i="6"/>
  <c r="AM532" i="6"/>
  <c r="AM528" i="6"/>
  <c r="AM524" i="6"/>
  <c r="AM520" i="6"/>
  <c r="AM516" i="6"/>
  <c r="AM512" i="6"/>
  <c r="AM508" i="6"/>
  <c r="AM578" i="6"/>
  <c r="AM573" i="6"/>
  <c r="AM569" i="6"/>
  <c r="AM565" i="6"/>
  <c r="AM561" i="6"/>
  <c r="AM557" i="6"/>
  <c r="AM553" i="6"/>
  <c r="AM549" i="6"/>
  <c r="AM547" i="6"/>
  <c r="AM543" i="6"/>
  <c r="AM539" i="6"/>
  <c r="AM535" i="6"/>
  <c r="AM531" i="6"/>
  <c r="AM527" i="6"/>
  <c r="AM523" i="6"/>
  <c r="AM519" i="6"/>
  <c r="AM515" i="6"/>
  <c r="AM590" i="6"/>
  <c r="AM554" i="6"/>
  <c r="AM550" i="6"/>
  <c r="AM574" i="6"/>
  <c r="AM570" i="6"/>
  <c r="AM566" i="6"/>
  <c r="AM562" i="6"/>
  <c r="AM555" i="6"/>
  <c r="AM548" i="6"/>
  <c r="AM546" i="6"/>
  <c r="AM542" i="6"/>
  <c r="AM538" i="6"/>
  <c r="AM534" i="6"/>
  <c r="AM530" i="6"/>
  <c r="AM526" i="6"/>
  <c r="AM522" i="6"/>
  <c r="AM518" i="6"/>
  <c r="AM514" i="6"/>
  <c r="AM510" i="6"/>
  <c r="AM506" i="6"/>
  <c r="AM525" i="6"/>
  <c r="AM551" i="6"/>
  <c r="AM521" i="6"/>
  <c r="AM503" i="6"/>
  <c r="AM499" i="6"/>
  <c r="AM495" i="6"/>
  <c r="AM491" i="6"/>
  <c r="AM487" i="6"/>
  <c r="AM483" i="6"/>
  <c r="AM479" i="6"/>
  <c r="AM475" i="6"/>
  <c r="AM559" i="6"/>
  <c r="AM511" i="6"/>
  <c r="AM507" i="6"/>
  <c r="AM545" i="6"/>
  <c r="AM502" i="6"/>
  <c r="AM498" i="6"/>
  <c r="AM494" i="6"/>
  <c r="AM490" i="6"/>
  <c r="AM486" i="6"/>
  <c r="AM482" i="6"/>
  <c r="AM478" i="6"/>
  <c r="AM474" i="6"/>
  <c r="AM470" i="6"/>
  <c r="AM466" i="6"/>
  <c r="AM462" i="6"/>
  <c r="AM458" i="6"/>
  <c r="AM454" i="6"/>
  <c r="AM450" i="6"/>
  <c r="AM541" i="6"/>
  <c r="AM513" i="6"/>
  <c r="AM537" i="6"/>
  <c r="AM505" i="6"/>
  <c r="AM501" i="6"/>
  <c r="AM497" i="6"/>
  <c r="AM493" i="6"/>
  <c r="AM489" i="6"/>
  <c r="AM485" i="6"/>
  <c r="AM481" i="6"/>
  <c r="AM477" i="6"/>
  <c r="AM473" i="6"/>
  <c r="AM469" i="6"/>
  <c r="AM465" i="6"/>
  <c r="AM533" i="6"/>
  <c r="AM509" i="6"/>
  <c r="AM445" i="6"/>
  <c r="AM441" i="6"/>
  <c r="AM437" i="6"/>
  <c r="AM433" i="6"/>
  <c r="AM429" i="6"/>
  <c r="AM425" i="6"/>
  <c r="AM421" i="6"/>
  <c r="AM417" i="6"/>
  <c r="AM492" i="6"/>
  <c r="AM476" i="6"/>
  <c r="AM461" i="6"/>
  <c r="AM457" i="6"/>
  <c r="AM453" i="6"/>
  <c r="AM449" i="6"/>
  <c r="AM467" i="6"/>
  <c r="AM448" i="6"/>
  <c r="AM444" i="6"/>
  <c r="AM440" i="6"/>
  <c r="AM436" i="6"/>
  <c r="AM432" i="6"/>
  <c r="AM428" i="6"/>
  <c r="AM424" i="6"/>
  <c r="AM420" i="6"/>
  <c r="AM416" i="6"/>
  <c r="AM412" i="6"/>
  <c r="AM504" i="6"/>
  <c r="AM488" i="6"/>
  <c r="AM468" i="6"/>
  <c r="AM529" i="6"/>
  <c r="AM463" i="6"/>
  <c r="AM459" i="6"/>
  <c r="AM455" i="6"/>
  <c r="AM451" i="6"/>
  <c r="AM447" i="6"/>
  <c r="AM443" i="6"/>
  <c r="AM439" i="6"/>
  <c r="AM435" i="6"/>
  <c r="AM431" i="6"/>
  <c r="AM427" i="6"/>
  <c r="AM423" i="6"/>
  <c r="AM419" i="6"/>
  <c r="AM500" i="6"/>
  <c r="AM484" i="6"/>
  <c r="AM471" i="6"/>
  <c r="AM517" i="6"/>
  <c r="AM464" i="6"/>
  <c r="AM460" i="6"/>
  <c r="AM456" i="6"/>
  <c r="AM452" i="6"/>
  <c r="AM446" i="6"/>
  <c r="AM442" i="6"/>
  <c r="AM438" i="6"/>
  <c r="AM434" i="6"/>
  <c r="AM430" i="6"/>
  <c r="AM426" i="6"/>
  <c r="AM422" i="6"/>
  <c r="AM418" i="6"/>
  <c r="AM414" i="6"/>
  <c r="AM410" i="6"/>
  <c r="AM406" i="6"/>
  <c r="AM402" i="6"/>
  <c r="AM398" i="6"/>
  <c r="AM480" i="6"/>
  <c r="AM415" i="6"/>
  <c r="AM394" i="6"/>
  <c r="AM390" i="6"/>
  <c r="AM386" i="6"/>
  <c r="AM382" i="6"/>
  <c r="AM378" i="6"/>
  <c r="AM496" i="6"/>
  <c r="AM411" i="6"/>
  <c r="AM407" i="6"/>
  <c r="AM403" i="6"/>
  <c r="AM399" i="6"/>
  <c r="AM393" i="6"/>
  <c r="AM389" i="6"/>
  <c r="AM413" i="6"/>
  <c r="AM392" i="6"/>
  <c r="AM388" i="6"/>
  <c r="AM384" i="6"/>
  <c r="AM380" i="6"/>
  <c r="AM472" i="6"/>
  <c r="AM409" i="6"/>
  <c r="AM405" i="6"/>
  <c r="AM401" i="6"/>
  <c r="AM397" i="6"/>
  <c r="AM377" i="6"/>
  <c r="AM375" i="6"/>
  <c r="AM371" i="6"/>
  <c r="AM367" i="6"/>
  <c r="AM363" i="6"/>
  <c r="AM359" i="6"/>
  <c r="AM355" i="6"/>
  <c r="AM351" i="6"/>
  <c r="AM347" i="6"/>
  <c r="AM343" i="6"/>
  <c r="AM339" i="6"/>
  <c r="AM335" i="6"/>
  <c r="AM331" i="6"/>
  <c r="AM327" i="6"/>
  <c r="AM323" i="6"/>
  <c r="AM319" i="6"/>
  <c r="AM315" i="6"/>
  <c r="AM311" i="6"/>
  <c r="AM307" i="6"/>
  <c r="AM303" i="6"/>
  <c r="AM400" i="6"/>
  <c r="AM374" i="6"/>
  <c r="AM370" i="6"/>
  <c r="AM366" i="6"/>
  <c r="AM362" i="6"/>
  <c r="AM358" i="6"/>
  <c r="AM354" i="6"/>
  <c r="AM350" i="6"/>
  <c r="AM346" i="6"/>
  <c r="AM342" i="6"/>
  <c r="AM338" i="6"/>
  <c r="AM334" i="6"/>
  <c r="AM330" i="6"/>
  <c r="AM326" i="6"/>
  <c r="AM322" i="6"/>
  <c r="AM318" i="6"/>
  <c r="AM314" i="6"/>
  <c r="AM310" i="6"/>
  <c r="AM306" i="6"/>
  <c r="AM302" i="6"/>
  <c r="AM298" i="6"/>
  <c r="AM294" i="6"/>
  <c r="AM290" i="6"/>
  <c r="AM286" i="6"/>
  <c r="AM391" i="6"/>
  <c r="AM373" i="6"/>
  <c r="AM369" i="6"/>
  <c r="AM365" i="6"/>
  <c r="AM361" i="6"/>
  <c r="AM357" i="6"/>
  <c r="AM353" i="6"/>
  <c r="AM349" i="6"/>
  <c r="AM345" i="6"/>
  <c r="AM341" i="6"/>
  <c r="AM337" i="6"/>
  <c r="AM333" i="6"/>
  <c r="AM329" i="6"/>
  <c r="AM325" i="6"/>
  <c r="AM321" i="6"/>
  <c r="AM317" i="6"/>
  <c r="AM313" i="6"/>
  <c r="AM309" i="6"/>
  <c r="AM305" i="6"/>
  <c r="AM301" i="6"/>
  <c r="AM297" i="6"/>
  <c r="AM408" i="6"/>
  <c r="AM396" i="6"/>
  <c r="AM395" i="6"/>
  <c r="AM387" i="6"/>
  <c r="AM385" i="6"/>
  <c r="AM383" i="6"/>
  <c r="AM381" i="6"/>
  <c r="AM379" i="6"/>
  <c r="AM376" i="6"/>
  <c r="AM372" i="6"/>
  <c r="AM368" i="6"/>
  <c r="AM364" i="6"/>
  <c r="AM360" i="6"/>
  <c r="AM356" i="6"/>
  <c r="AM352" i="6"/>
  <c r="AM348" i="6"/>
  <c r="AM344" i="6"/>
  <c r="AM340" i="6"/>
  <c r="AM336" i="6"/>
  <c r="AM332" i="6"/>
  <c r="AM328" i="6"/>
  <c r="AM324" i="6"/>
  <c r="AM320" i="6"/>
  <c r="AM316" i="6"/>
  <c r="AM312" i="6"/>
  <c r="AM308" i="6"/>
  <c r="AM304" i="6"/>
  <c r="AM300" i="6"/>
  <c r="AM296" i="6"/>
  <c r="AM292" i="6"/>
  <c r="AM288" i="6"/>
  <c r="AM284" i="6"/>
  <c r="AM280" i="6"/>
  <c r="AM291" i="6"/>
  <c r="AM287" i="6"/>
  <c r="AM283" i="6"/>
  <c r="AM279" i="6"/>
  <c r="AM293" i="6"/>
  <c r="AM289" i="6"/>
  <c r="AM274" i="6"/>
  <c r="AM270" i="6"/>
  <c r="AM266" i="6"/>
  <c r="AM262" i="6"/>
  <c r="AM258" i="6"/>
  <c r="AM254" i="6"/>
  <c r="AM250" i="6"/>
  <c r="AM246" i="6"/>
  <c r="AM242" i="6"/>
  <c r="AM295" i="6"/>
  <c r="AM404" i="6"/>
  <c r="AM299" i="6"/>
  <c r="AM277" i="6"/>
  <c r="AM273" i="6"/>
  <c r="AM269" i="6"/>
  <c r="AM265" i="6"/>
  <c r="AM261" i="6"/>
  <c r="AM257" i="6"/>
  <c r="AM253" i="6"/>
  <c r="AM249" i="6"/>
  <c r="AM245" i="6"/>
  <c r="AM241" i="6"/>
  <c r="AM237" i="6"/>
  <c r="AM233" i="6"/>
  <c r="AM229" i="6"/>
  <c r="AM225" i="6"/>
  <c r="AM221" i="6"/>
  <c r="AM217" i="6"/>
  <c r="AM213" i="6"/>
  <c r="AM209" i="6"/>
  <c r="AM205" i="6"/>
  <c r="AM201" i="6"/>
  <c r="AM197" i="6"/>
  <c r="AM193" i="6"/>
  <c r="AM285" i="6"/>
  <c r="AM281" i="6"/>
  <c r="AM276" i="6"/>
  <c r="AM272" i="6"/>
  <c r="AM268" i="6"/>
  <c r="AM264" i="6"/>
  <c r="AM260" i="6"/>
  <c r="AM256" i="6"/>
  <c r="AM252" i="6"/>
  <c r="AM248" i="6"/>
  <c r="AM244" i="6"/>
  <c r="AM240" i="6"/>
  <c r="AM236" i="6"/>
  <c r="AM232" i="6"/>
  <c r="AM228" i="6"/>
  <c r="AM224" i="6"/>
  <c r="AM220" i="6"/>
  <c r="AM216" i="6"/>
  <c r="AM212" i="6"/>
  <c r="AM208" i="6"/>
  <c r="AM282" i="6"/>
  <c r="AM278" i="6"/>
  <c r="AM238" i="6"/>
  <c r="AM267" i="6"/>
  <c r="AM234" i="6"/>
  <c r="AM218" i="6"/>
  <c r="AM186" i="6"/>
  <c r="AM182" i="6"/>
  <c r="AM178" i="6"/>
  <c r="AM174" i="6"/>
  <c r="AM170" i="6"/>
  <c r="AM166" i="6"/>
  <c r="AM162" i="6"/>
  <c r="AM158" i="6"/>
  <c r="AM154" i="6"/>
  <c r="AM150" i="6"/>
  <c r="AM146" i="6"/>
  <c r="AM142" i="6"/>
  <c r="AM138" i="6"/>
  <c r="AM134" i="6"/>
  <c r="AM130" i="6"/>
  <c r="AM126" i="6"/>
  <c r="AM122" i="6"/>
  <c r="AM263" i="6"/>
  <c r="AM239" i="6"/>
  <c r="AM230" i="6"/>
  <c r="AM211" i="6"/>
  <c r="AM202" i="6"/>
  <c r="AM198" i="6"/>
  <c r="AM194" i="6"/>
  <c r="AM275" i="6"/>
  <c r="AM259" i="6"/>
  <c r="AM235" i="6"/>
  <c r="AM226" i="6"/>
  <c r="AM214" i="6"/>
  <c r="AM210" i="6"/>
  <c r="AM207" i="6"/>
  <c r="AM206" i="6"/>
  <c r="AM190" i="6"/>
  <c r="AM189" i="6"/>
  <c r="AM185" i="6"/>
  <c r="AM181" i="6"/>
  <c r="AM177" i="6"/>
  <c r="AM173" i="6"/>
  <c r="AM169" i="6"/>
  <c r="AM165" i="6"/>
  <c r="AM161" i="6"/>
  <c r="AM157" i="6"/>
  <c r="AM153" i="6"/>
  <c r="AM149" i="6"/>
  <c r="AM145" i="6"/>
  <c r="AM141" i="6"/>
  <c r="AM137" i="6"/>
  <c r="AM133" i="6"/>
  <c r="AM129" i="6"/>
  <c r="AM125" i="6"/>
  <c r="AM121" i="6"/>
  <c r="AM255" i="6"/>
  <c r="AM231" i="6"/>
  <c r="AM222" i="6"/>
  <c r="AM203" i="6"/>
  <c r="AM199" i="6"/>
  <c r="AM195" i="6"/>
  <c r="AM191" i="6"/>
  <c r="AM251" i="6"/>
  <c r="AM227" i="6"/>
  <c r="AM219" i="6"/>
  <c r="AM215" i="6"/>
  <c r="AM188" i="6"/>
  <c r="AM184" i="6"/>
  <c r="AM180" i="6"/>
  <c r="AM176" i="6"/>
  <c r="AM172" i="6"/>
  <c r="AM168" i="6"/>
  <c r="AM164" i="6"/>
  <c r="AM160" i="6"/>
  <c r="AM156" i="6"/>
  <c r="AM152" i="6"/>
  <c r="AM148" i="6"/>
  <c r="AM144" i="6"/>
  <c r="AM140" i="6"/>
  <c r="AM136" i="6"/>
  <c r="AM132" i="6"/>
  <c r="AM128" i="6"/>
  <c r="AM124" i="6"/>
  <c r="AM120" i="6"/>
  <c r="AM116" i="6"/>
  <c r="AM112" i="6"/>
  <c r="AM108" i="6"/>
  <c r="AM104" i="6"/>
  <c r="AM100" i="6"/>
  <c r="AM96" i="6"/>
  <c r="AM92" i="6"/>
  <c r="AM88" i="6"/>
  <c r="AM271" i="6"/>
  <c r="AM247" i="6"/>
  <c r="AM223" i="6"/>
  <c r="AM135" i="6"/>
  <c r="AM115" i="6"/>
  <c r="AM111" i="6"/>
  <c r="AM107" i="6"/>
  <c r="AM103" i="6"/>
  <c r="AM99" i="6"/>
  <c r="AM95" i="6"/>
  <c r="AM91" i="6"/>
  <c r="AM87" i="6"/>
  <c r="AM84" i="6"/>
  <c r="AM80" i="6"/>
  <c r="AM76" i="6"/>
  <c r="AM72" i="6"/>
  <c r="AM68" i="6"/>
  <c r="AM204" i="6"/>
  <c r="AM187" i="6"/>
  <c r="AM171" i="6"/>
  <c r="AM155" i="6"/>
  <c r="AM131" i="6"/>
  <c r="AM243" i="6"/>
  <c r="AM192" i="6"/>
  <c r="AM127" i="6"/>
  <c r="AM119" i="6"/>
  <c r="AM114" i="6"/>
  <c r="AM110" i="6"/>
  <c r="AM83" i="6"/>
  <c r="AM79" i="6"/>
  <c r="AM75" i="6"/>
  <c r="AM71" i="6"/>
  <c r="AM67" i="6"/>
  <c r="AM63" i="6"/>
  <c r="AM59" i="6"/>
  <c r="AM55" i="6"/>
  <c r="AM51" i="6"/>
  <c r="AM183" i="6"/>
  <c r="AM167" i="6"/>
  <c r="AM151" i="6"/>
  <c r="AM123" i="6"/>
  <c r="AM117" i="6"/>
  <c r="AM113" i="6"/>
  <c r="AM109" i="6"/>
  <c r="AM200" i="6"/>
  <c r="AM105" i="6"/>
  <c r="AM101" i="6"/>
  <c r="AM97" i="6"/>
  <c r="AM93" i="6"/>
  <c r="AM89" i="6"/>
  <c r="AM85" i="6"/>
  <c r="AM82" i="6"/>
  <c r="AM78" i="6"/>
  <c r="AM74" i="6"/>
  <c r="AM70" i="6"/>
  <c r="AM66" i="6"/>
  <c r="AM62" i="6"/>
  <c r="AM58" i="6"/>
  <c r="AM143" i="6"/>
  <c r="AM118" i="6"/>
  <c r="AM106" i="6"/>
  <c r="AM102" i="6"/>
  <c r="AM98" i="6"/>
  <c r="AM94" i="6"/>
  <c r="AM90" i="6"/>
  <c r="AM86" i="6"/>
  <c r="AM81" i="6"/>
  <c r="AM77" i="6"/>
  <c r="AM73" i="6"/>
  <c r="AM69" i="6"/>
  <c r="AM65" i="6"/>
  <c r="AM61" i="6"/>
  <c r="AM57" i="6"/>
  <c r="AM53" i="6"/>
  <c r="AM49" i="6"/>
  <c r="AM45" i="6"/>
  <c r="AM41" i="6"/>
  <c r="AM37" i="6"/>
  <c r="AM33" i="6"/>
  <c r="AM29" i="6"/>
  <c r="AM196" i="6"/>
  <c r="AM175" i="6"/>
  <c r="AM159" i="6"/>
  <c r="AM139" i="6"/>
  <c r="AM64" i="6"/>
  <c r="AM26" i="6"/>
  <c r="AM22" i="6"/>
  <c r="AM18" i="6"/>
  <c r="AM14" i="6"/>
  <c r="AM10" i="6"/>
  <c r="AM46" i="6"/>
  <c r="AM147" i="6"/>
  <c r="AM42" i="6"/>
  <c r="AM34" i="6"/>
  <c r="AM30" i="6"/>
  <c r="AM47" i="6"/>
  <c r="AM43" i="6"/>
  <c r="AM39" i="6"/>
  <c r="AM35" i="6"/>
  <c r="AM31" i="6"/>
  <c r="AM25" i="6"/>
  <c r="AM21" i="6"/>
  <c r="AM17" i="6"/>
  <c r="AM13" i="6"/>
  <c r="AM9" i="6"/>
  <c r="AM163" i="6"/>
  <c r="AM44" i="6"/>
  <c r="AM40" i="6"/>
  <c r="AM36" i="6"/>
  <c r="AM32" i="6"/>
  <c r="AM28" i="6"/>
  <c r="AM24" i="6"/>
  <c r="AM20" i="6"/>
  <c r="AM16" i="6"/>
  <c r="AM12" i="6"/>
  <c r="AM8" i="6"/>
  <c r="AM38" i="6"/>
  <c r="AN6" i="6"/>
  <c r="AM179" i="6"/>
  <c r="AM60" i="6"/>
  <c r="AM56" i="6"/>
  <c r="AM54" i="6"/>
  <c r="AM52" i="6"/>
  <c r="AM50" i="6"/>
  <c r="AM48" i="6"/>
  <c r="AM27" i="6"/>
  <c r="AM23" i="6"/>
  <c r="AM19" i="6"/>
  <c r="AM15" i="6"/>
  <c r="AM11" i="6"/>
  <c r="AM7" i="6"/>
  <c r="AL900" i="6"/>
  <c r="AR31" i="4"/>
  <c r="AS30" i="4"/>
  <c r="AS26" i="4"/>
  <c r="AS21" i="4"/>
  <c r="AS27" i="4"/>
  <c r="AS22" i="4"/>
  <c r="AS18" i="4"/>
  <c r="AS29" i="4"/>
  <c r="AS25" i="4"/>
  <c r="AS20" i="4"/>
  <c r="AS17" i="4"/>
  <c r="AS13" i="4"/>
  <c r="AS28" i="4"/>
  <c r="AS16" i="4"/>
  <c r="AS8" i="4"/>
  <c r="AS14" i="4"/>
  <c r="AS23" i="4"/>
  <c r="AS12" i="4"/>
  <c r="AS15" i="4"/>
  <c r="AS10" i="4"/>
  <c r="AS9" i="4"/>
  <c r="AS19" i="4"/>
  <c r="AS11" i="4"/>
  <c r="AT6" i="4"/>
  <c r="AS7" i="4"/>
  <c r="AS52" i="3"/>
  <c r="AS47" i="3"/>
  <c r="AS43" i="3"/>
  <c r="AS44" i="3"/>
  <c r="AS40" i="3"/>
  <c r="AS51" i="3"/>
  <c r="AS41" i="3"/>
  <c r="AS36" i="3"/>
  <c r="AS31" i="3"/>
  <c r="AS45" i="3"/>
  <c r="AS50" i="3"/>
  <c r="AS32" i="3"/>
  <c r="AS28" i="3"/>
  <c r="AS24" i="3"/>
  <c r="AS42" i="3"/>
  <c r="AS25" i="3"/>
  <c r="AS38" i="3"/>
  <c r="AS29" i="3"/>
  <c r="AS35" i="3"/>
  <c r="AS26" i="3"/>
  <c r="AS46" i="3"/>
  <c r="AS34" i="3"/>
  <c r="AS30" i="3"/>
  <c r="AS23" i="3"/>
  <c r="AS19" i="3"/>
  <c r="AS16" i="3"/>
  <c r="AS17" i="3"/>
  <c r="AS14" i="3"/>
  <c r="AS12" i="3"/>
  <c r="AS8" i="3"/>
  <c r="AS13" i="3"/>
  <c r="AS9" i="3"/>
  <c r="AS7" i="3"/>
  <c r="AS27" i="3"/>
  <c r="AS18" i="3"/>
  <c r="AT6" i="3"/>
  <c r="AS10" i="3"/>
  <c r="AS15" i="3"/>
  <c r="AS21" i="3"/>
  <c r="AS11" i="3"/>
  <c r="AR53" i="3"/>
  <c r="AT214" i="2"/>
  <c r="AT210" i="2"/>
  <c r="AT205" i="2"/>
  <c r="AT215" i="2"/>
  <c r="AT211" i="2"/>
  <c r="AT206" i="2"/>
  <c r="AT203" i="2"/>
  <c r="AT213" i="2"/>
  <c r="AT209" i="2"/>
  <c r="AT202" i="2"/>
  <c r="AT198" i="2"/>
  <c r="AT194" i="2"/>
  <c r="AT190" i="2"/>
  <c r="AT186" i="2"/>
  <c r="AT182" i="2"/>
  <c r="AT199" i="2"/>
  <c r="AT195" i="2"/>
  <c r="AT191" i="2"/>
  <c r="AT187" i="2"/>
  <c r="AT183" i="2"/>
  <c r="AT216" i="2"/>
  <c r="AT201" i="2"/>
  <c r="AT197" i="2"/>
  <c r="AT193" i="2"/>
  <c r="AT189" i="2"/>
  <c r="AT185" i="2"/>
  <c r="AT207" i="2"/>
  <c r="AT196" i="2"/>
  <c r="AT178" i="2"/>
  <c r="AT174" i="2"/>
  <c r="AT170" i="2"/>
  <c r="AT188" i="2"/>
  <c r="AT184" i="2"/>
  <c r="AT179" i="2"/>
  <c r="AT175" i="2"/>
  <c r="AT171" i="2"/>
  <c r="AT212" i="2"/>
  <c r="AT200" i="2"/>
  <c r="AT192" i="2"/>
  <c r="AT158" i="2"/>
  <c r="AT177" i="2"/>
  <c r="AT181" i="2"/>
  <c r="AT172" i="2"/>
  <c r="AT168" i="2"/>
  <c r="AT157" i="2"/>
  <c r="AT156" i="2"/>
  <c r="AT152" i="2"/>
  <c r="AT148" i="2"/>
  <c r="AT144" i="2"/>
  <c r="AT169" i="2"/>
  <c r="AT167" i="2"/>
  <c r="AT176" i="2"/>
  <c r="AT153" i="2"/>
  <c r="AT149" i="2"/>
  <c r="AT180" i="2"/>
  <c r="AT159" i="2"/>
  <c r="AT166" i="2"/>
  <c r="AT164" i="2"/>
  <c r="AT163" i="2"/>
  <c r="AT162" i="2"/>
  <c r="AT154" i="2"/>
  <c r="AT150" i="2"/>
  <c r="AT146" i="2"/>
  <c r="AT142" i="2"/>
  <c r="AT155" i="2"/>
  <c r="AT151" i="2"/>
  <c r="AT147" i="2"/>
  <c r="AT173" i="2"/>
  <c r="AT140" i="2"/>
  <c r="AT136" i="2"/>
  <c r="AT132" i="2"/>
  <c r="AT145" i="2"/>
  <c r="AT143" i="2"/>
  <c r="AT138" i="2"/>
  <c r="AT134" i="2"/>
  <c r="AT165" i="2"/>
  <c r="AT137" i="2"/>
  <c r="AT133" i="2"/>
  <c r="AT128" i="2"/>
  <c r="AT141" i="2"/>
  <c r="AT130" i="2"/>
  <c r="AT119" i="2"/>
  <c r="AT115" i="2"/>
  <c r="AT110" i="2"/>
  <c r="AT135" i="2"/>
  <c r="AT129" i="2"/>
  <c r="AT120" i="2"/>
  <c r="AT111" i="2"/>
  <c r="AT139" i="2"/>
  <c r="AT131" i="2"/>
  <c r="AT125" i="2"/>
  <c r="AT124" i="2"/>
  <c r="AT116" i="2"/>
  <c r="AT112" i="2"/>
  <c r="AT113" i="2"/>
  <c r="AT127" i="2"/>
  <c r="AT105" i="2"/>
  <c r="AT100" i="2"/>
  <c r="AT91" i="2"/>
  <c r="AT87" i="2"/>
  <c r="AT83" i="2"/>
  <c r="AT79" i="2"/>
  <c r="AT75" i="2"/>
  <c r="AT123" i="2"/>
  <c r="AT122" i="2"/>
  <c r="AT107" i="2"/>
  <c r="AT102" i="2"/>
  <c r="AT97" i="2"/>
  <c r="AT93" i="2"/>
  <c r="AT88" i="2"/>
  <c r="AT84" i="2"/>
  <c r="AT126" i="2"/>
  <c r="AT109" i="2"/>
  <c r="AT121" i="2"/>
  <c r="AT108" i="2"/>
  <c r="AT103" i="2"/>
  <c r="AT98" i="2"/>
  <c r="AT94" i="2"/>
  <c r="AT89" i="2"/>
  <c r="AT85" i="2"/>
  <c r="AT81" i="2"/>
  <c r="AT77" i="2"/>
  <c r="AT73" i="2"/>
  <c r="AT71" i="2"/>
  <c r="AT66" i="2"/>
  <c r="AT104" i="2"/>
  <c r="AT95" i="2"/>
  <c r="AT80" i="2"/>
  <c r="AT118" i="2"/>
  <c r="AT90" i="2"/>
  <c r="AT86" i="2"/>
  <c r="AT68" i="2"/>
  <c r="AT63" i="2"/>
  <c r="AT59" i="2"/>
  <c r="AT55" i="2"/>
  <c r="AT51" i="2"/>
  <c r="AT47" i="2"/>
  <c r="AT114" i="2"/>
  <c r="AT78" i="2"/>
  <c r="AT117" i="2"/>
  <c r="AT69" i="2"/>
  <c r="AT64" i="2"/>
  <c r="AT60" i="2"/>
  <c r="AT56" i="2"/>
  <c r="AT82" i="2"/>
  <c r="AT70" i="2"/>
  <c r="AT65" i="2"/>
  <c r="AT61" i="2"/>
  <c r="AT57" i="2"/>
  <c r="AT53" i="2"/>
  <c r="AT49" i="2"/>
  <c r="AT50" i="2"/>
  <c r="AT37" i="2"/>
  <c r="AT33" i="2"/>
  <c r="AT29" i="2"/>
  <c r="AT25" i="2"/>
  <c r="AT21" i="2"/>
  <c r="AT17" i="2"/>
  <c r="AT13" i="2"/>
  <c r="AT52" i="2"/>
  <c r="AT46" i="2"/>
  <c r="AT45" i="2"/>
  <c r="AT54" i="2"/>
  <c r="AT48" i="2"/>
  <c r="AT44" i="2"/>
  <c r="AT43" i="2"/>
  <c r="AT38" i="2"/>
  <c r="AT34" i="2"/>
  <c r="AT58" i="2"/>
  <c r="AT42" i="2"/>
  <c r="AT41" i="2"/>
  <c r="AT62" i="2"/>
  <c r="AT40" i="2"/>
  <c r="AT39" i="2"/>
  <c r="AT35" i="2"/>
  <c r="AT31" i="2"/>
  <c r="AT27" i="2"/>
  <c r="AT23" i="2"/>
  <c r="AT19" i="2"/>
  <c r="AT15" i="2"/>
  <c r="AT11" i="2"/>
  <c r="AT74" i="2"/>
  <c r="AT8" i="2"/>
  <c r="AT14" i="2"/>
  <c r="AT16" i="2"/>
  <c r="AT10" i="2"/>
  <c r="AT7" i="2"/>
  <c r="AT20" i="2"/>
  <c r="AT18" i="2"/>
  <c r="AT22" i="2"/>
  <c r="AU6" i="2"/>
  <c r="AU208" i="2" s="1"/>
  <c r="AT36" i="2"/>
  <c r="AT76" i="2"/>
  <c r="AT24" i="2"/>
  <c r="AT12" i="2"/>
  <c r="AT9" i="2"/>
  <c r="AT28" i="2"/>
  <c r="AT26" i="2"/>
  <c r="AT32" i="2"/>
  <c r="AT30" i="2"/>
  <c r="AT99" i="2"/>
  <c r="AS33" i="1"/>
  <c r="AS29" i="1"/>
  <c r="AS25" i="1"/>
  <c r="AS34" i="1"/>
  <c r="AS30" i="1"/>
  <c r="AS26" i="1"/>
  <c r="AS32" i="1"/>
  <c r="AS27" i="1"/>
  <c r="AS28" i="1"/>
  <c r="AS22" i="1"/>
  <c r="AS18" i="1"/>
  <c r="AS35" i="1"/>
  <c r="AS31" i="1"/>
  <c r="AS24" i="1"/>
  <c r="AS17" i="1"/>
  <c r="AS11" i="1"/>
  <c r="AS23" i="1"/>
  <c r="AS12" i="1"/>
  <c r="AS20" i="1"/>
  <c r="AT6" i="1"/>
  <c r="AS19" i="1"/>
  <c r="AS14" i="1"/>
  <c r="AS9" i="1"/>
  <c r="AS21" i="1"/>
  <c r="AS16" i="1"/>
  <c r="AS10" i="1"/>
  <c r="AS13" i="1"/>
  <c r="AS15" i="1"/>
  <c r="AS8" i="1"/>
  <c r="AS7" i="1"/>
  <c r="AR36" i="1"/>
  <c r="AU204" i="2" l="1"/>
  <c r="AU160" i="2"/>
  <c r="AU96" i="2"/>
  <c r="AU106" i="2"/>
  <c r="AU161" i="2"/>
  <c r="AT37" i="3"/>
  <c r="AT20" i="3"/>
  <c r="AS31" i="4"/>
  <c r="AN895" i="6"/>
  <c r="AN891" i="6"/>
  <c r="AN887" i="6"/>
  <c r="AN894" i="6"/>
  <c r="AN890" i="6"/>
  <c r="AN886" i="6"/>
  <c r="AN899" i="6"/>
  <c r="AN893" i="6"/>
  <c r="AN889" i="6"/>
  <c r="AN885" i="6"/>
  <c r="AN888" i="6"/>
  <c r="AN881" i="6"/>
  <c r="AN877" i="6"/>
  <c r="AN896" i="6"/>
  <c r="AN870" i="6"/>
  <c r="AN882" i="6"/>
  <c r="AN878" i="6"/>
  <c r="AN874" i="6"/>
  <c r="AN875" i="6"/>
  <c r="AN873" i="6"/>
  <c r="AN880" i="6"/>
  <c r="AN865" i="6"/>
  <c r="AN884" i="6"/>
  <c r="AN883" i="6"/>
  <c r="AN864" i="6"/>
  <c r="AN860" i="6"/>
  <c r="AN856" i="6"/>
  <c r="AN879" i="6"/>
  <c r="AN876" i="6"/>
  <c r="AN867" i="6"/>
  <c r="AN863" i="6"/>
  <c r="AN892" i="6"/>
  <c r="AN871" i="6"/>
  <c r="AN858" i="6"/>
  <c r="AN851" i="6"/>
  <c r="AN862" i="6"/>
  <c r="AN869" i="6"/>
  <c r="AN868" i="6"/>
  <c r="AN859" i="6"/>
  <c r="AN855" i="6"/>
  <c r="AN854" i="6"/>
  <c r="AN850" i="6"/>
  <c r="AN846" i="6"/>
  <c r="AN842" i="6"/>
  <c r="AN838" i="6"/>
  <c r="AN866" i="6"/>
  <c r="AN861" i="6"/>
  <c r="AN872" i="6"/>
  <c r="AN847" i="6"/>
  <c r="AN845" i="6"/>
  <c r="AN843" i="6"/>
  <c r="AN841" i="6"/>
  <c r="AN839" i="6"/>
  <c r="AN852" i="6"/>
  <c r="AN857" i="6"/>
  <c r="AN834" i="6"/>
  <c r="AN830" i="6"/>
  <c r="AN826" i="6"/>
  <c r="AN822" i="6"/>
  <c r="AN853" i="6"/>
  <c r="AN833" i="6"/>
  <c r="AN829" i="6"/>
  <c r="AN825" i="6"/>
  <c r="AN821" i="6"/>
  <c r="AN849" i="6"/>
  <c r="AN844" i="6"/>
  <c r="AN816" i="6"/>
  <c r="AN812" i="6"/>
  <c r="AN808" i="6"/>
  <c r="AN837" i="6"/>
  <c r="AN848" i="6"/>
  <c r="AN840" i="6"/>
  <c r="AN831" i="6"/>
  <c r="AN828" i="6"/>
  <c r="AN836" i="6"/>
  <c r="AN832" i="6"/>
  <c r="AN827" i="6"/>
  <c r="AN818" i="6"/>
  <c r="AN823" i="6"/>
  <c r="AN819" i="6"/>
  <c r="AN817" i="6"/>
  <c r="AN815" i="6"/>
  <c r="AN813" i="6"/>
  <c r="AN811" i="6"/>
  <c r="AN835" i="6"/>
  <c r="AN806" i="6"/>
  <c r="AN805" i="6"/>
  <c r="AN801" i="6"/>
  <c r="AN797" i="6"/>
  <c r="AN793" i="6"/>
  <c r="AN824" i="6"/>
  <c r="AN820" i="6"/>
  <c r="AN804" i="6"/>
  <c r="AN800" i="6"/>
  <c r="AN796" i="6"/>
  <c r="AN792" i="6"/>
  <c r="AN794" i="6"/>
  <c r="AN791" i="6"/>
  <c r="AN809" i="6"/>
  <c r="AN786" i="6"/>
  <c r="AN782" i="6"/>
  <c r="AN778" i="6"/>
  <c r="AN810" i="6"/>
  <c r="AN807" i="6"/>
  <c r="AN803" i="6"/>
  <c r="AN789" i="6"/>
  <c r="AN785" i="6"/>
  <c r="AN781" i="6"/>
  <c r="AN814" i="6"/>
  <c r="AN802" i="6"/>
  <c r="AN799" i="6"/>
  <c r="AN784" i="6"/>
  <c r="AN795" i="6"/>
  <c r="AN780" i="6"/>
  <c r="AN775" i="6"/>
  <c r="AN771" i="6"/>
  <c r="AN767" i="6"/>
  <c r="AN763" i="6"/>
  <c r="AN759" i="6"/>
  <c r="AN790" i="6"/>
  <c r="AN788" i="6"/>
  <c r="AN779" i="6"/>
  <c r="AN774" i="6"/>
  <c r="AN770" i="6"/>
  <c r="AN766" i="6"/>
  <c r="AN762" i="6"/>
  <c r="AN787" i="6"/>
  <c r="AN783" i="6"/>
  <c r="AN798" i="6"/>
  <c r="AN776" i="6"/>
  <c r="AN765" i="6"/>
  <c r="AN761" i="6"/>
  <c r="AN751" i="6"/>
  <c r="AN747" i="6"/>
  <c r="AN755" i="6"/>
  <c r="AN756" i="6"/>
  <c r="AN754" i="6"/>
  <c r="AN750" i="6"/>
  <c r="AN746" i="6"/>
  <c r="AN742" i="6"/>
  <c r="AN738" i="6"/>
  <c r="AN734" i="6"/>
  <c r="AN730" i="6"/>
  <c r="AN726" i="6"/>
  <c r="AN772" i="6"/>
  <c r="AN768" i="6"/>
  <c r="AN758" i="6"/>
  <c r="AN753" i="6"/>
  <c r="AN749" i="6"/>
  <c r="AN745" i="6"/>
  <c r="AN741" i="6"/>
  <c r="AN777" i="6"/>
  <c r="AN752" i="6"/>
  <c r="AN748" i="6"/>
  <c r="AN744" i="6"/>
  <c r="AN740" i="6"/>
  <c r="AN736" i="6"/>
  <c r="AN732" i="6"/>
  <c r="AN728" i="6"/>
  <c r="AN723" i="6"/>
  <c r="AN719" i="6"/>
  <c r="AN715" i="6"/>
  <c r="AN711" i="6"/>
  <c r="AN773" i="6"/>
  <c r="AN760" i="6"/>
  <c r="AN757" i="6"/>
  <c r="AN722" i="6"/>
  <c r="AN718" i="6"/>
  <c r="AN714" i="6"/>
  <c r="AN710" i="6"/>
  <c r="AN706" i="6"/>
  <c r="AN735" i="6"/>
  <c r="AN733" i="6"/>
  <c r="AN731" i="6"/>
  <c r="AN729" i="6"/>
  <c r="AN737" i="6"/>
  <c r="AN725" i="6"/>
  <c r="AN721" i="6"/>
  <c r="AN717" i="6"/>
  <c r="AN713" i="6"/>
  <c r="AN769" i="6"/>
  <c r="AN739" i="6"/>
  <c r="AN707" i="6"/>
  <c r="AN701" i="6"/>
  <c r="AN697" i="6"/>
  <c r="AN695" i="6"/>
  <c r="AN691" i="6"/>
  <c r="AN764" i="6"/>
  <c r="AN693" i="6"/>
  <c r="AN689" i="6"/>
  <c r="AN685" i="6"/>
  <c r="AN681" i="6"/>
  <c r="AN677" i="6"/>
  <c r="AN743" i="6"/>
  <c r="AN724" i="6"/>
  <c r="AN702" i="6"/>
  <c r="AN698" i="6"/>
  <c r="AN720" i="6"/>
  <c r="AN709" i="6"/>
  <c r="AN705" i="6"/>
  <c r="AN699" i="6"/>
  <c r="AN688" i="6"/>
  <c r="AN684" i="6"/>
  <c r="AN680" i="6"/>
  <c r="AN676" i="6"/>
  <c r="AN727" i="6"/>
  <c r="AN716" i="6"/>
  <c r="AN708" i="6"/>
  <c r="AN694" i="6"/>
  <c r="AN692" i="6"/>
  <c r="AN703" i="6"/>
  <c r="AN696" i="6"/>
  <c r="AN682" i="6"/>
  <c r="AN700" i="6"/>
  <c r="AN687" i="6"/>
  <c r="AN678" i="6"/>
  <c r="AN683" i="6"/>
  <c r="AN673" i="6"/>
  <c r="AN664" i="6"/>
  <c r="AN660" i="6"/>
  <c r="AN656" i="6"/>
  <c r="AN671" i="6"/>
  <c r="AN661" i="6"/>
  <c r="AN657" i="6"/>
  <c r="AN653" i="6"/>
  <c r="AN649" i="6"/>
  <c r="AN645" i="6"/>
  <c r="AN641" i="6"/>
  <c r="AN637" i="6"/>
  <c r="AN633" i="6"/>
  <c r="AN674" i="6"/>
  <c r="AN712" i="6"/>
  <c r="AN704" i="6"/>
  <c r="AN662" i="6"/>
  <c r="AN658" i="6"/>
  <c r="AN667" i="6"/>
  <c r="AN663" i="6"/>
  <c r="AN659" i="6"/>
  <c r="AN655" i="6"/>
  <c r="AN651" i="6"/>
  <c r="AN647" i="6"/>
  <c r="AN643" i="6"/>
  <c r="AN639" i="6"/>
  <c r="AN635" i="6"/>
  <c r="AN631" i="6"/>
  <c r="AN627" i="6"/>
  <c r="AN623" i="6"/>
  <c r="AN672" i="6"/>
  <c r="AN617" i="6"/>
  <c r="AN613" i="6"/>
  <c r="AN609" i="6"/>
  <c r="AN605" i="6"/>
  <c r="AN670" i="6"/>
  <c r="AN630" i="6"/>
  <c r="AN626" i="6"/>
  <c r="AN621" i="6"/>
  <c r="AN686" i="6"/>
  <c r="AN679" i="6"/>
  <c r="AN675" i="6"/>
  <c r="AN669" i="6"/>
  <c r="AN622" i="6"/>
  <c r="AN620" i="6"/>
  <c r="AN616" i="6"/>
  <c r="AN612" i="6"/>
  <c r="AN608" i="6"/>
  <c r="AN604" i="6"/>
  <c r="AN600" i="6"/>
  <c r="AN596" i="6"/>
  <c r="AN592" i="6"/>
  <c r="AN668" i="6"/>
  <c r="AN629" i="6"/>
  <c r="AN625" i="6"/>
  <c r="AN666" i="6"/>
  <c r="AN601" i="6"/>
  <c r="AN591" i="6"/>
  <c r="AN587" i="6"/>
  <c r="AN584" i="6"/>
  <c r="AN582" i="6"/>
  <c r="AN652" i="6"/>
  <c r="AN644" i="6"/>
  <c r="AN636" i="6"/>
  <c r="AN588" i="6"/>
  <c r="AN580" i="6"/>
  <c r="AN576" i="6"/>
  <c r="AN572" i="6"/>
  <c r="AN568" i="6"/>
  <c r="AN564" i="6"/>
  <c r="AN560" i="6"/>
  <c r="AN556" i="6"/>
  <c r="AN552" i="6"/>
  <c r="AN618" i="6"/>
  <c r="AN654" i="6"/>
  <c r="AN646" i="6"/>
  <c r="AN638" i="6"/>
  <c r="AN619" i="6"/>
  <c r="AN614" i="6"/>
  <c r="AN598" i="6"/>
  <c r="AN594" i="6"/>
  <c r="AN579" i="6"/>
  <c r="AN575" i="6"/>
  <c r="AN571" i="6"/>
  <c r="AN567" i="6"/>
  <c r="AN563" i="6"/>
  <c r="AN559" i="6"/>
  <c r="AN555" i="6"/>
  <c r="AN690" i="6"/>
  <c r="AN615" i="6"/>
  <c r="AN610" i="6"/>
  <c r="AN599" i="6"/>
  <c r="AN595" i="6"/>
  <c r="AN589" i="6"/>
  <c r="AN585" i="6"/>
  <c r="AN648" i="6"/>
  <c r="AN640" i="6"/>
  <c r="AN632" i="6"/>
  <c r="AN628" i="6"/>
  <c r="AN611" i="6"/>
  <c r="AN606" i="6"/>
  <c r="AN597" i="6"/>
  <c r="AN593" i="6"/>
  <c r="AN590" i="6"/>
  <c r="AN586" i="6"/>
  <c r="AN583" i="6"/>
  <c r="AN578" i="6"/>
  <c r="AN574" i="6"/>
  <c r="AN570" i="6"/>
  <c r="AN566" i="6"/>
  <c r="AN562" i="6"/>
  <c r="AN558" i="6"/>
  <c r="AN554" i="6"/>
  <c r="AN550" i="6"/>
  <c r="AN624" i="6"/>
  <c r="AN544" i="6"/>
  <c r="AN540" i="6"/>
  <c r="AN536" i="6"/>
  <c r="AN532" i="6"/>
  <c r="AN528" i="6"/>
  <c r="AN524" i="6"/>
  <c r="AN520" i="6"/>
  <c r="AN516" i="6"/>
  <c r="AN634" i="6"/>
  <c r="AN581" i="6"/>
  <c r="AN577" i="6"/>
  <c r="AN573" i="6"/>
  <c r="AN569" i="6"/>
  <c r="AN565" i="6"/>
  <c r="AN603" i="6"/>
  <c r="AN561" i="6"/>
  <c r="AN557" i="6"/>
  <c r="AN553" i="6"/>
  <c r="AN549" i="6"/>
  <c r="AN547" i="6"/>
  <c r="AN543" i="6"/>
  <c r="AN539" i="6"/>
  <c r="AN535" i="6"/>
  <c r="AN531" i="6"/>
  <c r="AN527" i="6"/>
  <c r="AN523" i="6"/>
  <c r="AN519" i="6"/>
  <c r="AN515" i="6"/>
  <c r="AN607" i="6"/>
  <c r="AN642" i="6"/>
  <c r="AN548" i="6"/>
  <c r="AN546" i="6"/>
  <c r="AN542" i="6"/>
  <c r="AN538" i="6"/>
  <c r="AN534" i="6"/>
  <c r="AN530" i="6"/>
  <c r="AN526" i="6"/>
  <c r="AN522" i="6"/>
  <c r="AN602" i="6"/>
  <c r="AN551" i="6"/>
  <c r="AN521" i="6"/>
  <c r="AN510" i="6"/>
  <c r="AN503" i="6"/>
  <c r="AN499" i="6"/>
  <c r="AN495" i="6"/>
  <c r="AN491" i="6"/>
  <c r="AN487" i="6"/>
  <c r="AN483" i="6"/>
  <c r="AN479" i="6"/>
  <c r="AN475" i="6"/>
  <c r="AN471" i="6"/>
  <c r="AN511" i="6"/>
  <c r="AN507" i="6"/>
  <c r="AN545" i="6"/>
  <c r="AN518" i="6"/>
  <c r="AN502" i="6"/>
  <c r="AN498" i="6"/>
  <c r="AN494" i="6"/>
  <c r="AN490" i="6"/>
  <c r="AN486" i="6"/>
  <c r="AN482" i="6"/>
  <c r="AN478" i="6"/>
  <c r="AN474" i="6"/>
  <c r="AN541" i="6"/>
  <c r="AN513" i="6"/>
  <c r="AN537" i="6"/>
  <c r="AN512" i="6"/>
  <c r="AN508" i="6"/>
  <c r="AN505" i="6"/>
  <c r="AN501" i="6"/>
  <c r="AN497" i="6"/>
  <c r="AN493" i="6"/>
  <c r="AN489" i="6"/>
  <c r="AN485" i="6"/>
  <c r="AN481" i="6"/>
  <c r="AN477" i="6"/>
  <c r="AN473" i="6"/>
  <c r="AN469" i="6"/>
  <c r="AN533" i="6"/>
  <c r="AN509" i="6"/>
  <c r="AN529" i="6"/>
  <c r="AN517" i="6"/>
  <c r="AN506" i="6"/>
  <c r="AN504" i="6"/>
  <c r="AN500" i="6"/>
  <c r="AN496" i="6"/>
  <c r="AN492" i="6"/>
  <c r="AN488" i="6"/>
  <c r="AN484" i="6"/>
  <c r="AN480" i="6"/>
  <c r="AN476" i="6"/>
  <c r="AN472" i="6"/>
  <c r="AN468" i="6"/>
  <c r="AN464" i="6"/>
  <c r="AN460" i="6"/>
  <c r="AN456" i="6"/>
  <c r="AN452" i="6"/>
  <c r="AN461" i="6"/>
  <c r="AN457" i="6"/>
  <c r="AN453" i="6"/>
  <c r="AN449" i="6"/>
  <c r="AN467" i="6"/>
  <c r="AN448" i="6"/>
  <c r="AN444" i="6"/>
  <c r="AN440" i="6"/>
  <c r="AN436" i="6"/>
  <c r="AN470" i="6"/>
  <c r="AN462" i="6"/>
  <c r="AN458" i="6"/>
  <c r="AN454" i="6"/>
  <c r="AN450" i="6"/>
  <c r="AN463" i="6"/>
  <c r="AN459" i="6"/>
  <c r="AN455" i="6"/>
  <c r="AN451" i="6"/>
  <c r="AN447" i="6"/>
  <c r="AN443" i="6"/>
  <c r="AN439" i="6"/>
  <c r="AN435" i="6"/>
  <c r="AN525" i="6"/>
  <c r="AN466" i="6"/>
  <c r="AN446" i="6"/>
  <c r="AN442" i="6"/>
  <c r="AN438" i="6"/>
  <c r="AN434" i="6"/>
  <c r="AN430" i="6"/>
  <c r="AN426" i="6"/>
  <c r="AN422" i="6"/>
  <c r="AN418" i="6"/>
  <c r="AN414" i="6"/>
  <c r="AN410" i="6"/>
  <c r="AN406" i="6"/>
  <c r="AN402" i="6"/>
  <c r="AN398" i="6"/>
  <c r="AN650" i="6"/>
  <c r="AN514" i="6"/>
  <c r="AN465" i="6"/>
  <c r="AN445" i="6"/>
  <c r="AN415" i="6"/>
  <c r="AN432" i="6"/>
  <c r="AN428" i="6"/>
  <c r="AN424" i="6"/>
  <c r="AN420" i="6"/>
  <c r="AN416" i="6"/>
  <c r="AN441" i="6"/>
  <c r="AN411" i="6"/>
  <c r="AN407" i="6"/>
  <c r="AN403" i="6"/>
  <c r="AN399" i="6"/>
  <c r="AN393" i="6"/>
  <c r="AN389" i="6"/>
  <c r="AN385" i="6"/>
  <c r="AN381" i="6"/>
  <c r="AN437" i="6"/>
  <c r="AN408" i="6"/>
  <c r="AN404" i="6"/>
  <c r="AN400" i="6"/>
  <c r="AN396" i="6"/>
  <c r="AN431" i="6"/>
  <c r="AN427" i="6"/>
  <c r="AN423" i="6"/>
  <c r="AN419" i="6"/>
  <c r="AN412" i="6"/>
  <c r="AN409" i="6"/>
  <c r="AN405" i="6"/>
  <c r="AN401" i="6"/>
  <c r="AN397" i="6"/>
  <c r="AN665" i="6"/>
  <c r="AN395" i="6"/>
  <c r="AN425" i="6"/>
  <c r="AN421" i="6"/>
  <c r="AN392" i="6"/>
  <c r="AN374" i="6"/>
  <c r="AN370" i="6"/>
  <c r="AN366" i="6"/>
  <c r="AN362" i="6"/>
  <c r="AN358" i="6"/>
  <c r="AN354" i="6"/>
  <c r="AN350" i="6"/>
  <c r="AN346" i="6"/>
  <c r="AN342" i="6"/>
  <c r="AN338" i="6"/>
  <c r="AN334" i="6"/>
  <c r="AN330" i="6"/>
  <c r="AN326" i="6"/>
  <c r="AN322" i="6"/>
  <c r="AN318" i="6"/>
  <c r="AN314" i="6"/>
  <c r="AN310" i="6"/>
  <c r="AN306" i="6"/>
  <c r="AN417" i="6"/>
  <c r="AN391" i="6"/>
  <c r="AN394" i="6"/>
  <c r="AN373" i="6"/>
  <c r="AN369" i="6"/>
  <c r="AN365" i="6"/>
  <c r="AN361" i="6"/>
  <c r="AN357" i="6"/>
  <c r="AN353" i="6"/>
  <c r="AN349" i="6"/>
  <c r="AN345" i="6"/>
  <c r="AN341" i="6"/>
  <c r="AN337" i="6"/>
  <c r="AN333" i="6"/>
  <c r="AN329" i="6"/>
  <c r="AN325" i="6"/>
  <c r="AN321" i="6"/>
  <c r="AN317" i="6"/>
  <c r="AN313" i="6"/>
  <c r="AN309" i="6"/>
  <c r="AN305" i="6"/>
  <c r="AN301" i="6"/>
  <c r="AN297" i="6"/>
  <c r="AN378" i="6"/>
  <c r="AN413" i="6"/>
  <c r="AN387" i="6"/>
  <c r="AN383" i="6"/>
  <c r="AN379" i="6"/>
  <c r="AN376" i="6"/>
  <c r="AN372" i="6"/>
  <c r="AN368" i="6"/>
  <c r="AN364" i="6"/>
  <c r="AN360" i="6"/>
  <c r="AN356" i="6"/>
  <c r="AN352" i="6"/>
  <c r="AN348" i="6"/>
  <c r="AN344" i="6"/>
  <c r="AN340" i="6"/>
  <c r="AN336" i="6"/>
  <c r="AN332" i="6"/>
  <c r="AN328" i="6"/>
  <c r="AN324" i="6"/>
  <c r="AN320" i="6"/>
  <c r="AN316" i="6"/>
  <c r="AN312" i="6"/>
  <c r="AN308" i="6"/>
  <c r="AN304" i="6"/>
  <c r="AN300" i="6"/>
  <c r="AN296" i="6"/>
  <c r="AN292" i="6"/>
  <c r="AN288" i="6"/>
  <c r="AN284" i="6"/>
  <c r="AN280" i="6"/>
  <c r="AN433" i="6"/>
  <c r="AN390" i="6"/>
  <c r="AN388" i="6"/>
  <c r="AN384" i="6"/>
  <c r="AN380" i="6"/>
  <c r="AN302" i="6"/>
  <c r="AN298" i="6"/>
  <c r="AN293" i="6"/>
  <c r="AN290" i="6"/>
  <c r="AN289" i="6"/>
  <c r="AN286" i="6"/>
  <c r="AN274" i="6"/>
  <c r="AN270" i="6"/>
  <c r="AN266" i="6"/>
  <c r="AN262" i="6"/>
  <c r="AN258" i="6"/>
  <c r="AN254" i="6"/>
  <c r="AN250" i="6"/>
  <c r="AN246" i="6"/>
  <c r="AN242" i="6"/>
  <c r="AN238" i="6"/>
  <c r="AN234" i="6"/>
  <c r="AN230" i="6"/>
  <c r="AN226" i="6"/>
  <c r="AN222" i="6"/>
  <c r="AN218" i="6"/>
  <c r="AN214" i="6"/>
  <c r="AN210" i="6"/>
  <c r="AN386" i="6"/>
  <c r="AN363" i="6"/>
  <c r="AN347" i="6"/>
  <c r="AN331" i="6"/>
  <c r="AN315" i="6"/>
  <c r="AN295" i="6"/>
  <c r="AN299" i="6"/>
  <c r="AN277" i="6"/>
  <c r="AN273" i="6"/>
  <c r="AN269" i="6"/>
  <c r="AN265" i="6"/>
  <c r="AN261" i="6"/>
  <c r="AN257" i="6"/>
  <c r="AN253" i="6"/>
  <c r="AN249" i="6"/>
  <c r="AN245" i="6"/>
  <c r="AN241" i="6"/>
  <c r="AN237" i="6"/>
  <c r="AN233" i="6"/>
  <c r="AN229" i="6"/>
  <c r="AN225" i="6"/>
  <c r="AN221" i="6"/>
  <c r="AN217" i="6"/>
  <c r="AN375" i="6"/>
  <c r="AN359" i="6"/>
  <c r="AN343" i="6"/>
  <c r="AN327" i="6"/>
  <c r="AN311" i="6"/>
  <c r="AN429" i="6"/>
  <c r="AN377" i="6"/>
  <c r="AN285" i="6"/>
  <c r="AN281" i="6"/>
  <c r="AN276" i="6"/>
  <c r="AN272" i="6"/>
  <c r="AN268" i="6"/>
  <c r="AN264" i="6"/>
  <c r="AN260" i="6"/>
  <c r="AN256" i="6"/>
  <c r="AN252" i="6"/>
  <c r="AN248" i="6"/>
  <c r="AN244" i="6"/>
  <c r="AN240" i="6"/>
  <c r="AN236" i="6"/>
  <c r="AN232" i="6"/>
  <c r="AN228" i="6"/>
  <c r="AN224" i="6"/>
  <c r="AN371" i="6"/>
  <c r="AN355" i="6"/>
  <c r="AN339" i="6"/>
  <c r="AN323" i="6"/>
  <c r="AN307" i="6"/>
  <c r="AN294" i="6"/>
  <c r="AN282" i="6"/>
  <c r="AN278" i="6"/>
  <c r="AN382" i="6"/>
  <c r="AN275" i="6"/>
  <c r="AN271" i="6"/>
  <c r="AN267" i="6"/>
  <c r="AN263" i="6"/>
  <c r="AN259" i="6"/>
  <c r="AN255" i="6"/>
  <c r="AN251" i="6"/>
  <c r="AN247" i="6"/>
  <c r="AN243" i="6"/>
  <c r="AN239" i="6"/>
  <c r="AN235" i="6"/>
  <c r="AN231" i="6"/>
  <c r="AN227" i="6"/>
  <c r="AN223" i="6"/>
  <c r="AN219" i="6"/>
  <c r="AN215" i="6"/>
  <c r="AN211" i="6"/>
  <c r="AN207" i="6"/>
  <c r="AN203" i="6"/>
  <c r="AN199" i="6"/>
  <c r="AN195" i="6"/>
  <c r="AN191" i="6"/>
  <c r="AN367" i="6"/>
  <c r="AN351" i="6"/>
  <c r="AN335" i="6"/>
  <c r="AN319" i="6"/>
  <c r="AN303" i="6"/>
  <c r="AN291" i="6"/>
  <c r="AN287" i="6"/>
  <c r="AN212" i="6"/>
  <c r="AN208" i="6"/>
  <c r="AN201" i="6"/>
  <c r="AN197" i="6"/>
  <c r="AN193" i="6"/>
  <c r="AN186" i="6"/>
  <c r="AN182" i="6"/>
  <c r="AN178" i="6"/>
  <c r="AN174" i="6"/>
  <c r="AN170" i="6"/>
  <c r="AN166" i="6"/>
  <c r="AN162" i="6"/>
  <c r="AN158" i="6"/>
  <c r="AN154" i="6"/>
  <c r="AN150" i="6"/>
  <c r="AN146" i="6"/>
  <c r="AN142" i="6"/>
  <c r="AN138" i="6"/>
  <c r="AN134" i="6"/>
  <c r="AN130" i="6"/>
  <c r="AN126" i="6"/>
  <c r="AN122" i="6"/>
  <c r="AN118" i="6"/>
  <c r="AN114" i="6"/>
  <c r="AN110" i="6"/>
  <c r="AN283" i="6"/>
  <c r="AN220" i="6"/>
  <c r="AN216" i="6"/>
  <c r="AN202" i="6"/>
  <c r="AN198" i="6"/>
  <c r="AN194" i="6"/>
  <c r="AN206" i="6"/>
  <c r="AN190" i="6"/>
  <c r="AN189" i="6"/>
  <c r="AN185" i="6"/>
  <c r="AN181" i="6"/>
  <c r="AN177" i="6"/>
  <c r="AN173" i="6"/>
  <c r="AN169" i="6"/>
  <c r="AN165" i="6"/>
  <c r="AN161" i="6"/>
  <c r="AN157" i="6"/>
  <c r="AN153" i="6"/>
  <c r="AN149" i="6"/>
  <c r="AN145" i="6"/>
  <c r="AN141" i="6"/>
  <c r="AN137" i="6"/>
  <c r="AN133" i="6"/>
  <c r="AN129" i="6"/>
  <c r="AN125" i="6"/>
  <c r="AN121" i="6"/>
  <c r="AN117" i="6"/>
  <c r="AN113" i="6"/>
  <c r="AN109" i="6"/>
  <c r="AN205" i="6"/>
  <c r="AN279" i="6"/>
  <c r="AN188" i="6"/>
  <c r="AN184" i="6"/>
  <c r="AN180" i="6"/>
  <c r="AN176" i="6"/>
  <c r="AN172" i="6"/>
  <c r="AN168" i="6"/>
  <c r="AN164" i="6"/>
  <c r="AN160" i="6"/>
  <c r="AN156" i="6"/>
  <c r="AN152" i="6"/>
  <c r="AN148" i="6"/>
  <c r="AN144" i="6"/>
  <c r="AN140" i="6"/>
  <c r="AN136" i="6"/>
  <c r="AN132" i="6"/>
  <c r="AN128" i="6"/>
  <c r="AN124" i="6"/>
  <c r="AN120" i="6"/>
  <c r="AN213" i="6"/>
  <c r="AN209" i="6"/>
  <c r="AN204" i="6"/>
  <c r="AN200" i="6"/>
  <c r="AN196" i="6"/>
  <c r="AN192" i="6"/>
  <c r="AN187" i="6"/>
  <c r="AN183" i="6"/>
  <c r="AN179" i="6"/>
  <c r="AN175" i="6"/>
  <c r="AN171" i="6"/>
  <c r="AN167" i="6"/>
  <c r="AN163" i="6"/>
  <c r="AN159" i="6"/>
  <c r="AN155" i="6"/>
  <c r="AN151" i="6"/>
  <c r="AN147" i="6"/>
  <c r="AN143" i="6"/>
  <c r="AN139" i="6"/>
  <c r="AN135" i="6"/>
  <c r="AN131" i="6"/>
  <c r="AN127" i="6"/>
  <c r="AN123" i="6"/>
  <c r="AN119" i="6"/>
  <c r="AN115" i="6"/>
  <c r="AN111" i="6"/>
  <c r="AN107" i="6"/>
  <c r="AN103" i="6"/>
  <c r="AN99" i="6"/>
  <c r="AN95" i="6"/>
  <c r="AN91" i="6"/>
  <c r="AN87" i="6"/>
  <c r="AN83" i="6"/>
  <c r="AN79" i="6"/>
  <c r="AN75" i="6"/>
  <c r="AN71" i="6"/>
  <c r="AN67" i="6"/>
  <c r="AN105" i="6"/>
  <c r="AN104" i="6"/>
  <c r="AN101" i="6"/>
  <c r="AN100" i="6"/>
  <c r="AN97" i="6"/>
  <c r="AN96" i="6"/>
  <c r="AN93" i="6"/>
  <c r="AN92" i="6"/>
  <c r="AN89" i="6"/>
  <c r="AN88" i="6"/>
  <c r="AN85" i="6"/>
  <c r="AN82" i="6"/>
  <c r="AN78" i="6"/>
  <c r="AN74" i="6"/>
  <c r="AN70" i="6"/>
  <c r="AN66" i="6"/>
  <c r="AN62" i="6"/>
  <c r="AN58" i="6"/>
  <c r="AN54" i="6"/>
  <c r="AN50" i="6"/>
  <c r="AN46" i="6"/>
  <c r="AN42" i="6"/>
  <c r="AN38" i="6"/>
  <c r="AN34" i="6"/>
  <c r="AN30" i="6"/>
  <c r="AN116" i="6"/>
  <c r="AN112" i="6"/>
  <c r="AN108" i="6"/>
  <c r="AN84" i="6"/>
  <c r="AN80" i="6"/>
  <c r="AN76" i="6"/>
  <c r="AN72" i="6"/>
  <c r="AN68" i="6"/>
  <c r="AN64" i="6"/>
  <c r="AN59" i="6"/>
  <c r="AN26" i="6"/>
  <c r="AN102" i="6"/>
  <c r="AN73" i="6"/>
  <c r="AN47" i="6"/>
  <c r="AN43" i="6"/>
  <c r="AN39" i="6"/>
  <c r="AN35" i="6"/>
  <c r="AN31" i="6"/>
  <c r="AN25" i="6"/>
  <c r="AN21" i="6"/>
  <c r="AN17" i="6"/>
  <c r="AN13" i="6"/>
  <c r="AN9" i="6"/>
  <c r="AN94" i="6"/>
  <c r="AN69" i="6"/>
  <c r="AN44" i="6"/>
  <c r="AN40" i="6"/>
  <c r="AN36" i="6"/>
  <c r="AN32" i="6"/>
  <c r="AN18" i="6"/>
  <c r="AN86" i="6"/>
  <c r="AN65" i="6"/>
  <c r="AN61" i="6"/>
  <c r="AN28" i="6"/>
  <c r="AN24" i="6"/>
  <c r="AN20" i="6"/>
  <c r="AN16" i="6"/>
  <c r="AN12" i="6"/>
  <c r="AN8" i="6"/>
  <c r="AN106" i="6"/>
  <c r="AN60" i="6"/>
  <c r="AN56" i="6"/>
  <c r="AN52" i="6"/>
  <c r="AN48" i="6"/>
  <c r="AN10" i="6"/>
  <c r="AN81" i="6"/>
  <c r="AN63" i="6"/>
  <c r="AN57" i="6"/>
  <c r="AN53" i="6"/>
  <c r="AN49" i="6"/>
  <c r="AN45" i="6"/>
  <c r="AN41" i="6"/>
  <c r="AN37" i="6"/>
  <c r="AN33" i="6"/>
  <c r="AN29" i="6"/>
  <c r="AN27" i="6"/>
  <c r="AN23" i="6"/>
  <c r="AN19" i="6"/>
  <c r="AN15" i="6"/>
  <c r="AN11" i="6"/>
  <c r="AN7" i="6"/>
  <c r="AN22" i="6"/>
  <c r="AN14" i="6"/>
  <c r="AN98" i="6"/>
  <c r="AN90" i="6"/>
  <c r="AN55" i="6"/>
  <c r="AN51" i="6"/>
  <c r="AO6" i="6"/>
  <c r="AN77" i="6"/>
  <c r="AM900" i="6"/>
  <c r="AT27" i="4"/>
  <c r="AT22" i="4"/>
  <c r="AT18" i="4"/>
  <c r="AT28" i="4"/>
  <c r="AT23" i="4"/>
  <c r="AT19" i="4"/>
  <c r="AT25" i="4"/>
  <c r="AT30" i="4"/>
  <c r="AT14" i="4"/>
  <c r="AT10" i="4"/>
  <c r="AT29" i="4"/>
  <c r="AT16" i="4"/>
  <c r="AT12" i="4"/>
  <c r="AT26" i="4"/>
  <c r="AT13" i="4"/>
  <c r="AT8" i="4"/>
  <c r="AT11" i="4"/>
  <c r="AT20" i="4"/>
  <c r="AT15" i="4"/>
  <c r="AU6" i="4"/>
  <c r="AT21" i="4"/>
  <c r="AT17" i="4"/>
  <c r="AT7" i="4"/>
  <c r="AT9" i="4"/>
  <c r="AT52" i="3"/>
  <c r="AT47" i="3"/>
  <c r="AT43" i="3"/>
  <c r="AT44" i="3"/>
  <c r="AT50" i="3"/>
  <c r="AT45" i="3"/>
  <c r="AT41" i="3"/>
  <c r="AT42" i="3"/>
  <c r="AT40" i="3"/>
  <c r="AT38" i="3"/>
  <c r="AT32" i="3"/>
  <c r="AT34" i="3"/>
  <c r="AT29" i="3"/>
  <c r="AT46" i="3"/>
  <c r="AT35" i="3"/>
  <c r="AT36" i="3"/>
  <c r="AT31" i="3"/>
  <c r="AT26" i="3"/>
  <c r="AT30" i="3"/>
  <c r="AT21" i="3"/>
  <c r="AT27" i="3"/>
  <c r="AT23" i="3"/>
  <c r="AT19" i="3"/>
  <c r="AT16" i="3"/>
  <c r="AT28" i="3"/>
  <c r="AT25" i="3"/>
  <c r="AT17" i="3"/>
  <c r="AT51" i="3"/>
  <c r="AT12" i="3"/>
  <c r="AT8" i="3"/>
  <c r="AT13" i="3"/>
  <c r="AT9" i="3"/>
  <c r="AT18" i="3"/>
  <c r="AU6" i="3"/>
  <c r="AT10" i="3"/>
  <c r="AT15" i="3"/>
  <c r="AT11" i="3"/>
  <c r="AT7" i="3"/>
  <c r="AT24" i="3"/>
  <c r="AT14" i="3"/>
  <c r="AS53" i="3"/>
  <c r="AU215" i="2"/>
  <c r="AU211" i="2"/>
  <c r="AU206" i="2"/>
  <c r="AU203" i="2"/>
  <c r="AU216" i="2"/>
  <c r="AU212" i="2"/>
  <c r="AU207" i="2"/>
  <c r="AU199" i="2"/>
  <c r="AU195" i="2"/>
  <c r="AU191" i="2"/>
  <c r="AU187" i="2"/>
  <c r="AU183" i="2"/>
  <c r="AU213" i="2"/>
  <c r="AU210" i="2"/>
  <c r="AU200" i="2"/>
  <c r="AU196" i="2"/>
  <c r="AU192" i="2"/>
  <c r="AU188" i="2"/>
  <c r="AU205" i="2"/>
  <c r="AU209" i="2"/>
  <c r="AU190" i="2"/>
  <c r="AU178" i="2"/>
  <c r="AU174" i="2"/>
  <c r="AU170" i="2"/>
  <c r="AU214" i="2"/>
  <c r="AU193" i="2"/>
  <c r="AU184" i="2"/>
  <c r="AU182" i="2"/>
  <c r="AU202" i="2"/>
  <c r="AU186" i="2"/>
  <c r="AU179" i="2"/>
  <c r="AU175" i="2"/>
  <c r="AU171" i="2"/>
  <c r="AU197" i="2"/>
  <c r="AU194" i="2"/>
  <c r="AU180" i="2"/>
  <c r="AU185" i="2"/>
  <c r="AU181" i="2"/>
  <c r="AU177" i="2"/>
  <c r="AU173" i="2"/>
  <c r="AU167" i="2"/>
  <c r="AU163" i="2"/>
  <c r="AU189" i="2"/>
  <c r="AU172" i="2"/>
  <c r="AU201" i="2"/>
  <c r="AU168" i="2"/>
  <c r="AU164" i="2"/>
  <c r="AU176" i="2"/>
  <c r="AU169" i="2"/>
  <c r="AU165" i="2"/>
  <c r="AU159" i="2"/>
  <c r="AU198" i="2"/>
  <c r="AU166" i="2"/>
  <c r="AU162" i="2"/>
  <c r="AU154" i="2"/>
  <c r="AU150" i="2"/>
  <c r="AU155" i="2"/>
  <c r="AU151" i="2"/>
  <c r="AU147" i="2"/>
  <c r="AU158" i="2"/>
  <c r="AU153" i="2"/>
  <c r="AU149" i="2"/>
  <c r="AU140" i="2"/>
  <c r="AU136" i="2"/>
  <c r="AU132" i="2"/>
  <c r="AU128" i="2"/>
  <c r="AU146" i="2"/>
  <c r="AU145" i="2"/>
  <c r="AU157" i="2"/>
  <c r="AU144" i="2"/>
  <c r="AU137" i="2"/>
  <c r="AU133" i="2"/>
  <c r="AU129" i="2"/>
  <c r="AU156" i="2"/>
  <c r="AU127" i="2"/>
  <c r="AU125" i="2"/>
  <c r="AU142" i="2"/>
  <c r="AU148" i="2"/>
  <c r="AU141" i="2"/>
  <c r="AU135" i="2"/>
  <c r="AU120" i="2"/>
  <c r="AU111" i="2"/>
  <c r="AU139" i="2"/>
  <c r="AU134" i="2"/>
  <c r="AU131" i="2"/>
  <c r="AU124" i="2"/>
  <c r="AU116" i="2"/>
  <c r="AU112" i="2"/>
  <c r="AU143" i="2"/>
  <c r="AU138" i="2"/>
  <c r="AU126" i="2"/>
  <c r="AU121" i="2"/>
  <c r="AU152" i="2"/>
  <c r="AU105" i="2"/>
  <c r="AU100" i="2"/>
  <c r="AU123" i="2"/>
  <c r="AU122" i="2"/>
  <c r="AU110" i="2"/>
  <c r="AU107" i="2"/>
  <c r="AU102" i="2"/>
  <c r="AU97" i="2"/>
  <c r="AU119" i="2"/>
  <c r="AU109" i="2"/>
  <c r="AU130" i="2"/>
  <c r="AU115" i="2"/>
  <c r="AU108" i="2"/>
  <c r="AU103" i="2"/>
  <c r="AU98" i="2"/>
  <c r="AU94" i="2"/>
  <c r="AU89" i="2"/>
  <c r="AU85" i="2"/>
  <c r="AU118" i="2"/>
  <c r="AU71" i="2"/>
  <c r="AU104" i="2"/>
  <c r="AU95" i="2"/>
  <c r="AU80" i="2"/>
  <c r="AU90" i="2"/>
  <c r="AU86" i="2"/>
  <c r="AU79" i="2"/>
  <c r="AU68" i="2"/>
  <c r="AU63" i="2"/>
  <c r="AU114" i="2"/>
  <c r="AU93" i="2"/>
  <c r="AU88" i="2"/>
  <c r="AU84" i="2"/>
  <c r="AU78" i="2"/>
  <c r="AU45" i="2"/>
  <c r="AU41" i="2"/>
  <c r="AU117" i="2"/>
  <c r="AU77" i="2"/>
  <c r="AU69" i="2"/>
  <c r="AU64" i="2"/>
  <c r="AU60" i="2"/>
  <c r="AU56" i="2"/>
  <c r="AU52" i="2"/>
  <c r="AU99" i="2"/>
  <c r="AU76" i="2"/>
  <c r="AU91" i="2"/>
  <c r="AU87" i="2"/>
  <c r="AU83" i="2"/>
  <c r="AU74" i="2"/>
  <c r="AU43" i="2"/>
  <c r="AU39" i="2"/>
  <c r="AU49" i="2"/>
  <c r="AU46" i="2"/>
  <c r="AU75" i="2"/>
  <c r="AU54" i="2"/>
  <c r="AU48" i="2"/>
  <c r="AU44" i="2"/>
  <c r="AU38" i="2"/>
  <c r="AU34" i="2"/>
  <c r="AU30" i="2"/>
  <c r="AU26" i="2"/>
  <c r="AU22" i="2"/>
  <c r="AU18" i="2"/>
  <c r="AU14" i="2"/>
  <c r="AU10" i="2"/>
  <c r="AU82" i="2"/>
  <c r="AU73" i="2"/>
  <c r="AU65" i="2"/>
  <c r="AU58" i="2"/>
  <c r="AU47" i="2"/>
  <c r="AU42" i="2"/>
  <c r="AU62" i="2"/>
  <c r="AU51" i="2"/>
  <c r="AU40" i="2"/>
  <c r="AU35" i="2"/>
  <c r="AU31" i="2"/>
  <c r="AU27" i="2"/>
  <c r="AU23" i="2"/>
  <c r="AU19" i="2"/>
  <c r="AU15" i="2"/>
  <c r="AU66" i="2"/>
  <c r="AU53" i="2"/>
  <c r="AU81" i="2"/>
  <c r="AU59" i="2"/>
  <c r="AU29" i="2"/>
  <c r="AU16" i="2"/>
  <c r="AU13" i="2"/>
  <c r="AU61" i="2"/>
  <c r="AU50" i="2"/>
  <c r="AU33" i="2"/>
  <c r="AU20" i="2"/>
  <c r="AV6" i="2"/>
  <c r="AV208" i="2" s="1"/>
  <c r="AU21" i="2"/>
  <c r="AU25" i="2"/>
  <c r="AU8" i="2"/>
  <c r="AU37" i="2"/>
  <c r="AU24" i="2"/>
  <c r="AU12" i="2"/>
  <c r="AU9" i="2"/>
  <c r="AU28" i="2"/>
  <c r="AU70" i="2"/>
  <c r="AU55" i="2"/>
  <c r="AU32" i="2"/>
  <c r="AU11" i="2"/>
  <c r="AU113" i="2"/>
  <c r="AU57" i="2"/>
  <c r="AU17" i="2"/>
  <c r="AU7" i="2"/>
  <c r="AU36" i="2"/>
  <c r="AT217" i="2"/>
  <c r="AT35" i="1"/>
  <c r="AT31" i="1"/>
  <c r="AT27" i="1"/>
  <c r="AT32" i="1"/>
  <c r="AT28" i="1"/>
  <c r="AT24" i="1"/>
  <c r="AT33" i="1"/>
  <c r="AT29" i="1"/>
  <c r="AT25" i="1"/>
  <c r="AT34" i="1"/>
  <c r="AT30" i="1"/>
  <c r="AT26" i="1"/>
  <c r="AT22" i="1"/>
  <c r="AT18" i="1"/>
  <c r="AT17" i="1"/>
  <c r="AT11" i="1"/>
  <c r="AT23" i="1"/>
  <c r="AT12" i="1"/>
  <c r="AT13" i="1"/>
  <c r="AT19" i="1"/>
  <c r="AT14" i="1"/>
  <c r="AT9" i="1"/>
  <c r="AT20" i="1"/>
  <c r="AU6" i="1"/>
  <c r="AT21" i="1"/>
  <c r="AT16" i="1"/>
  <c r="AT10" i="1"/>
  <c r="AT15" i="1"/>
  <c r="AT7" i="1"/>
  <c r="AT8" i="1"/>
  <c r="AS36" i="1"/>
  <c r="AV204" i="2" l="1"/>
  <c r="AV160" i="2"/>
  <c r="AV96" i="2"/>
  <c r="AV106" i="2"/>
  <c r="AV161" i="2"/>
  <c r="AU20" i="3"/>
  <c r="AU37" i="3"/>
  <c r="AN900" i="6"/>
  <c r="AO895" i="6"/>
  <c r="AO891" i="6"/>
  <c r="AO887" i="6"/>
  <c r="AO894" i="6"/>
  <c r="AO890" i="6"/>
  <c r="AO886" i="6"/>
  <c r="AO899" i="6"/>
  <c r="AO893" i="6"/>
  <c r="AO889" i="6"/>
  <c r="AO885" i="6"/>
  <c r="AO896" i="6"/>
  <c r="AO892" i="6"/>
  <c r="AO888" i="6"/>
  <c r="AO881" i="6"/>
  <c r="AO877" i="6"/>
  <c r="AO873" i="6"/>
  <c r="AO884" i="6"/>
  <c r="AO880" i="6"/>
  <c r="AO876" i="6"/>
  <c r="AO872" i="6"/>
  <c r="AO870" i="6"/>
  <c r="AO883" i="6"/>
  <c r="AO879" i="6"/>
  <c r="AO875" i="6"/>
  <c r="AO882" i="6"/>
  <c r="AO878" i="6"/>
  <c r="AO874" i="6"/>
  <c r="AO871" i="6"/>
  <c r="AO864" i="6"/>
  <c r="AO868" i="6"/>
  <c r="AO867" i="6"/>
  <c r="AO863" i="6"/>
  <c r="AO866" i="6"/>
  <c r="AO865" i="6"/>
  <c r="AO862" i="6"/>
  <c r="AO861" i="6"/>
  <c r="AO858" i="6"/>
  <c r="AO869" i="6"/>
  <c r="AO860" i="6"/>
  <c r="AO859" i="6"/>
  <c r="AO855" i="6"/>
  <c r="AO854" i="6"/>
  <c r="AO850" i="6"/>
  <c r="AO856" i="6"/>
  <c r="AO853" i="6"/>
  <c r="AO849" i="6"/>
  <c r="AO845" i="6"/>
  <c r="AO841" i="6"/>
  <c r="AO837" i="6"/>
  <c r="AO857" i="6"/>
  <c r="AO852" i="6"/>
  <c r="AO848" i="6"/>
  <c r="AO844" i="6"/>
  <c r="AO840" i="6"/>
  <c r="AO836" i="6"/>
  <c r="AO851" i="6"/>
  <c r="AO846" i="6"/>
  <c r="AO842" i="6"/>
  <c r="AO833" i="6"/>
  <c r="AO829" i="6"/>
  <c r="AO825" i="6"/>
  <c r="AO821" i="6"/>
  <c r="AO838" i="6"/>
  <c r="AO839" i="6"/>
  <c r="AO835" i="6"/>
  <c r="AO832" i="6"/>
  <c r="AO819" i="6"/>
  <c r="AO815" i="6"/>
  <c r="AO811" i="6"/>
  <c r="AO847" i="6"/>
  <c r="AO827" i="6"/>
  <c r="AO824" i="6"/>
  <c r="AO818" i="6"/>
  <c r="AO814" i="6"/>
  <c r="AO810" i="6"/>
  <c r="AO806" i="6"/>
  <c r="AO823" i="6"/>
  <c r="AO822" i="6"/>
  <c r="AO817" i="6"/>
  <c r="AO834" i="6"/>
  <c r="AO816" i="6"/>
  <c r="AO812" i="6"/>
  <c r="AO809" i="6"/>
  <c r="AO843" i="6"/>
  <c r="AO828" i="6"/>
  <c r="AO820" i="6"/>
  <c r="AO831" i="6"/>
  <c r="AO830" i="6"/>
  <c r="AO804" i="6"/>
  <c r="AO800" i="6"/>
  <c r="AO796" i="6"/>
  <c r="AO792" i="6"/>
  <c r="AO807" i="6"/>
  <c r="AO801" i="6"/>
  <c r="AO791" i="6"/>
  <c r="AO787" i="6"/>
  <c r="AO783" i="6"/>
  <c r="AO779" i="6"/>
  <c r="AO775" i="6"/>
  <c r="AO797" i="6"/>
  <c r="AO808" i="6"/>
  <c r="AO793" i="6"/>
  <c r="AO813" i="6"/>
  <c r="AO803" i="6"/>
  <c r="AO789" i="6"/>
  <c r="AO785" i="6"/>
  <c r="AO781" i="6"/>
  <c r="AO802" i="6"/>
  <c r="AO799" i="6"/>
  <c r="AO798" i="6"/>
  <c r="AO795" i="6"/>
  <c r="AO790" i="6"/>
  <c r="AO788" i="6"/>
  <c r="AO784" i="6"/>
  <c r="AO780" i="6"/>
  <c r="AO776" i="6"/>
  <c r="AO771" i="6"/>
  <c r="AO767" i="6"/>
  <c r="AO763" i="6"/>
  <c r="AO759" i="6"/>
  <c r="AO786" i="6"/>
  <c r="AO782" i="6"/>
  <c r="AO774" i="6"/>
  <c r="AO770" i="6"/>
  <c r="AO766" i="6"/>
  <c r="AO762" i="6"/>
  <c r="AO758" i="6"/>
  <c r="AO773" i="6"/>
  <c r="AO769" i="6"/>
  <c r="AO805" i="6"/>
  <c r="AO778" i="6"/>
  <c r="AO777" i="6"/>
  <c r="AO772" i="6"/>
  <c r="AO768" i="6"/>
  <c r="AO764" i="6"/>
  <c r="AO760" i="6"/>
  <c r="AO756" i="6"/>
  <c r="AO755" i="6"/>
  <c r="AO754" i="6"/>
  <c r="AO750" i="6"/>
  <c r="AO746" i="6"/>
  <c r="AO742" i="6"/>
  <c r="AO738" i="6"/>
  <c r="AO826" i="6"/>
  <c r="AO753" i="6"/>
  <c r="AO749" i="6"/>
  <c r="AO745" i="6"/>
  <c r="AO741" i="6"/>
  <c r="AO737" i="6"/>
  <c r="AO733" i="6"/>
  <c r="AO729" i="6"/>
  <c r="AO757" i="6"/>
  <c r="AO744" i="6"/>
  <c r="AO740" i="6"/>
  <c r="AO761" i="6"/>
  <c r="AO722" i="6"/>
  <c r="AO718" i="6"/>
  <c r="AO714" i="6"/>
  <c r="AO710" i="6"/>
  <c r="AO706" i="6"/>
  <c r="AO735" i="6"/>
  <c r="AO732" i="6"/>
  <c r="AO731" i="6"/>
  <c r="AO794" i="6"/>
  <c r="AO734" i="6"/>
  <c r="AO730" i="6"/>
  <c r="AO726" i="6"/>
  <c r="AO725" i="6"/>
  <c r="AO721" i="6"/>
  <c r="AO717" i="6"/>
  <c r="AO713" i="6"/>
  <c r="AO709" i="6"/>
  <c r="AO705" i="6"/>
  <c r="AO701" i="6"/>
  <c r="AO697" i="6"/>
  <c r="AO743" i="6"/>
  <c r="AO739" i="6"/>
  <c r="AO736" i="6"/>
  <c r="AO727" i="6"/>
  <c r="AO724" i="6"/>
  <c r="AO720" i="6"/>
  <c r="AO716" i="6"/>
  <c r="AO712" i="6"/>
  <c r="AO708" i="6"/>
  <c r="AO704" i="6"/>
  <c r="AO700" i="6"/>
  <c r="AO696" i="6"/>
  <c r="AO692" i="6"/>
  <c r="AO748" i="6"/>
  <c r="AO752" i="6"/>
  <c r="AO693" i="6"/>
  <c r="AO689" i="6"/>
  <c r="AO685" i="6"/>
  <c r="AO681" i="6"/>
  <c r="AO677" i="6"/>
  <c r="AO673" i="6"/>
  <c r="AO669" i="6"/>
  <c r="AO665" i="6"/>
  <c r="AO661" i="6"/>
  <c r="AO657" i="6"/>
  <c r="AO728" i="6"/>
  <c r="AO702" i="6"/>
  <c r="AO698" i="6"/>
  <c r="AO723" i="6"/>
  <c r="AO699" i="6"/>
  <c r="AO688" i="6"/>
  <c r="AO684" i="6"/>
  <c r="AO680" i="6"/>
  <c r="AO676" i="6"/>
  <c r="AO672" i="6"/>
  <c r="AO668" i="6"/>
  <c r="AO719" i="6"/>
  <c r="AO694" i="6"/>
  <c r="AO765" i="6"/>
  <c r="AO715" i="6"/>
  <c r="AO687" i="6"/>
  <c r="AO683" i="6"/>
  <c r="AO679" i="6"/>
  <c r="AO675" i="6"/>
  <c r="AO671" i="6"/>
  <c r="AO667" i="6"/>
  <c r="AO663" i="6"/>
  <c r="AO659" i="6"/>
  <c r="AO690" i="6"/>
  <c r="AO707" i="6"/>
  <c r="AO678" i="6"/>
  <c r="AO653" i="6"/>
  <c r="AO649" i="6"/>
  <c r="AO645" i="6"/>
  <c r="AO641" i="6"/>
  <c r="AO637" i="6"/>
  <c r="AO633" i="6"/>
  <c r="AO629" i="6"/>
  <c r="AO625" i="6"/>
  <c r="AO691" i="6"/>
  <c r="AO682" i="6"/>
  <c r="AO674" i="6"/>
  <c r="AO751" i="6"/>
  <c r="AO711" i="6"/>
  <c r="AO652" i="6"/>
  <c r="AO648" i="6"/>
  <c r="AO644" i="6"/>
  <c r="AO640" i="6"/>
  <c r="AO636" i="6"/>
  <c r="AO632" i="6"/>
  <c r="AO628" i="6"/>
  <c r="AO624" i="6"/>
  <c r="AO662" i="6"/>
  <c r="AO658" i="6"/>
  <c r="AO703" i="6"/>
  <c r="AO655" i="6"/>
  <c r="AO651" i="6"/>
  <c r="AO647" i="6"/>
  <c r="AO643" i="6"/>
  <c r="AO639" i="6"/>
  <c r="AO635" i="6"/>
  <c r="AO631" i="6"/>
  <c r="AO627" i="6"/>
  <c r="AO623" i="6"/>
  <c r="AO670" i="6"/>
  <c r="AO666" i="6"/>
  <c r="AO617" i="6"/>
  <c r="AO613" i="6"/>
  <c r="AO609" i="6"/>
  <c r="AO605" i="6"/>
  <c r="AO664" i="6"/>
  <c r="AO630" i="6"/>
  <c r="AO626" i="6"/>
  <c r="AO621" i="6"/>
  <c r="AO686" i="6"/>
  <c r="AO622" i="6"/>
  <c r="AO620" i="6"/>
  <c r="AO616" i="6"/>
  <c r="AO612" i="6"/>
  <c r="AO608" i="6"/>
  <c r="AO604" i="6"/>
  <c r="AO600" i="6"/>
  <c r="AO596" i="6"/>
  <c r="AO592" i="6"/>
  <c r="AO588" i="6"/>
  <c r="AO747" i="6"/>
  <c r="AO656" i="6"/>
  <c r="AO619" i="6"/>
  <c r="AO615" i="6"/>
  <c r="AO611" i="6"/>
  <c r="AO607" i="6"/>
  <c r="AO603" i="6"/>
  <c r="AO695" i="6"/>
  <c r="AO660" i="6"/>
  <c r="AO654" i="6"/>
  <c r="AO650" i="6"/>
  <c r="AO646" i="6"/>
  <c r="AO642" i="6"/>
  <c r="AO638" i="6"/>
  <c r="AO634" i="6"/>
  <c r="AO618" i="6"/>
  <c r="AO614" i="6"/>
  <c r="AO610" i="6"/>
  <c r="AO606" i="6"/>
  <c r="AO602" i="6"/>
  <c r="AO598" i="6"/>
  <c r="AO594" i="6"/>
  <c r="AO590" i="6"/>
  <c r="AO586" i="6"/>
  <c r="AO582" i="6"/>
  <c r="AO580" i="6"/>
  <c r="AO576" i="6"/>
  <c r="AO579" i="6"/>
  <c r="AO575" i="6"/>
  <c r="AO571" i="6"/>
  <c r="AO567" i="6"/>
  <c r="AO563" i="6"/>
  <c r="AO559" i="6"/>
  <c r="AO599" i="6"/>
  <c r="AO595" i="6"/>
  <c r="AO589" i="6"/>
  <c r="AO585" i="6"/>
  <c r="AO597" i="6"/>
  <c r="AO593" i="6"/>
  <c r="AO583" i="6"/>
  <c r="AO578" i="6"/>
  <c r="AO574" i="6"/>
  <c r="AO570" i="6"/>
  <c r="AO566" i="6"/>
  <c r="AO562" i="6"/>
  <c r="AO601" i="6"/>
  <c r="AO581" i="6"/>
  <c r="AO577" i="6"/>
  <c r="AO573" i="6"/>
  <c r="AO569" i="6"/>
  <c r="AO565" i="6"/>
  <c r="AO591" i="6"/>
  <c r="AO584" i="6"/>
  <c r="AO561" i="6"/>
  <c r="AO557" i="6"/>
  <c r="AO553" i="6"/>
  <c r="AO549" i="6"/>
  <c r="AO547" i="6"/>
  <c r="AO543" i="6"/>
  <c r="AO539" i="6"/>
  <c r="AO535" i="6"/>
  <c r="AO531" i="6"/>
  <c r="AO527" i="6"/>
  <c r="AO523" i="6"/>
  <c r="AO519" i="6"/>
  <c r="AO515" i="6"/>
  <c r="AO511" i="6"/>
  <c r="AO507" i="6"/>
  <c r="AO554" i="6"/>
  <c r="AO550" i="6"/>
  <c r="AO548" i="6"/>
  <c r="AO546" i="6"/>
  <c r="AO542" i="6"/>
  <c r="AO538" i="6"/>
  <c r="AO534" i="6"/>
  <c r="AO530" i="6"/>
  <c r="AO526" i="6"/>
  <c r="AO522" i="6"/>
  <c r="AO518" i="6"/>
  <c r="AO514" i="6"/>
  <c r="AO555" i="6"/>
  <c r="AO587" i="6"/>
  <c r="AO560" i="6"/>
  <c r="AO556" i="6"/>
  <c r="AO551" i="6"/>
  <c r="AO545" i="6"/>
  <c r="AO541" i="6"/>
  <c r="AO537" i="6"/>
  <c r="AO533" i="6"/>
  <c r="AO529" i="6"/>
  <c r="AO525" i="6"/>
  <c r="AO521" i="6"/>
  <c r="AO517" i="6"/>
  <c r="AO513" i="6"/>
  <c r="AO509" i="6"/>
  <c r="AO572" i="6"/>
  <c r="AO568" i="6"/>
  <c r="AO564" i="6"/>
  <c r="AO502" i="6"/>
  <c r="AO498" i="6"/>
  <c r="AO494" i="6"/>
  <c r="AO490" i="6"/>
  <c r="AO486" i="6"/>
  <c r="AO482" i="6"/>
  <c r="AO478" i="6"/>
  <c r="AO474" i="6"/>
  <c r="AO552" i="6"/>
  <c r="AO544" i="6"/>
  <c r="AO540" i="6"/>
  <c r="AO520" i="6"/>
  <c r="AO512" i="6"/>
  <c r="AO508" i="6"/>
  <c r="AO505" i="6"/>
  <c r="AO501" i="6"/>
  <c r="AO497" i="6"/>
  <c r="AO493" i="6"/>
  <c r="AO489" i="6"/>
  <c r="AO485" i="6"/>
  <c r="AO481" i="6"/>
  <c r="AO477" i="6"/>
  <c r="AO473" i="6"/>
  <c r="AO469" i="6"/>
  <c r="AO465" i="6"/>
  <c r="AO461" i="6"/>
  <c r="AO457" i="6"/>
  <c r="AO453" i="6"/>
  <c r="AO449" i="6"/>
  <c r="AO536" i="6"/>
  <c r="AO516" i="6"/>
  <c r="AO532" i="6"/>
  <c r="AO506" i="6"/>
  <c r="AO504" i="6"/>
  <c r="AO500" i="6"/>
  <c r="AO496" i="6"/>
  <c r="AO492" i="6"/>
  <c r="AO488" i="6"/>
  <c r="AO484" i="6"/>
  <c r="AO480" i="6"/>
  <c r="AO476" i="6"/>
  <c r="AO472" i="6"/>
  <c r="AO468" i="6"/>
  <c r="AO528" i="6"/>
  <c r="AO467" i="6"/>
  <c r="AO448" i="6"/>
  <c r="AO444" i="6"/>
  <c r="AO440" i="6"/>
  <c r="AO436" i="6"/>
  <c r="AO432" i="6"/>
  <c r="AO428" i="6"/>
  <c r="AO424" i="6"/>
  <c r="AO420" i="6"/>
  <c r="AO416" i="6"/>
  <c r="AO524" i="6"/>
  <c r="AO491" i="6"/>
  <c r="AO475" i="6"/>
  <c r="AO470" i="6"/>
  <c r="AO462" i="6"/>
  <c r="AO458" i="6"/>
  <c r="AO454" i="6"/>
  <c r="AO450" i="6"/>
  <c r="AO558" i="6"/>
  <c r="AO463" i="6"/>
  <c r="AO459" i="6"/>
  <c r="AO455" i="6"/>
  <c r="AO451" i="6"/>
  <c r="AO447" i="6"/>
  <c r="AO443" i="6"/>
  <c r="AO439" i="6"/>
  <c r="AO435" i="6"/>
  <c r="AO431" i="6"/>
  <c r="AO427" i="6"/>
  <c r="AO423" i="6"/>
  <c r="AO419" i="6"/>
  <c r="AO415" i="6"/>
  <c r="AO503" i="6"/>
  <c r="AO487" i="6"/>
  <c r="AO471" i="6"/>
  <c r="AO466" i="6"/>
  <c r="AO446" i="6"/>
  <c r="AO442" i="6"/>
  <c r="AO438" i="6"/>
  <c r="AO434" i="6"/>
  <c r="AO430" i="6"/>
  <c r="AO426" i="6"/>
  <c r="AO422" i="6"/>
  <c r="AO418" i="6"/>
  <c r="AO499" i="6"/>
  <c r="AO483" i="6"/>
  <c r="AO464" i="6"/>
  <c r="AO460" i="6"/>
  <c r="AO456" i="6"/>
  <c r="AO452" i="6"/>
  <c r="AO445" i="6"/>
  <c r="AO441" i="6"/>
  <c r="AO437" i="6"/>
  <c r="AO433" i="6"/>
  <c r="AO429" i="6"/>
  <c r="AO425" i="6"/>
  <c r="AO421" i="6"/>
  <c r="AO417" i="6"/>
  <c r="AO413" i="6"/>
  <c r="AO409" i="6"/>
  <c r="AO405" i="6"/>
  <c r="AO401" i="6"/>
  <c r="AO397" i="6"/>
  <c r="AO410" i="6"/>
  <c r="AO406" i="6"/>
  <c r="AO402" i="6"/>
  <c r="AO414" i="6"/>
  <c r="AO411" i="6"/>
  <c r="AO407" i="6"/>
  <c r="AO403" i="6"/>
  <c r="AO399" i="6"/>
  <c r="AO393" i="6"/>
  <c r="AO389" i="6"/>
  <c r="AO385" i="6"/>
  <c r="AO381" i="6"/>
  <c r="AO377" i="6"/>
  <c r="AO408" i="6"/>
  <c r="AO404" i="6"/>
  <c r="AO400" i="6"/>
  <c r="AO396" i="6"/>
  <c r="AO392" i="6"/>
  <c r="AO510" i="6"/>
  <c r="AO395" i="6"/>
  <c r="AO391" i="6"/>
  <c r="AO387" i="6"/>
  <c r="AO383" i="6"/>
  <c r="AO379" i="6"/>
  <c r="AO495" i="6"/>
  <c r="AO374" i="6"/>
  <c r="AO370" i="6"/>
  <c r="AO366" i="6"/>
  <c r="AO362" i="6"/>
  <c r="AO358" i="6"/>
  <c r="AO354" i="6"/>
  <c r="AO350" i="6"/>
  <c r="AO346" i="6"/>
  <c r="AO342" i="6"/>
  <c r="AO338" i="6"/>
  <c r="AO334" i="6"/>
  <c r="AO330" i="6"/>
  <c r="AO326" i="6"/>
  <c r="AO322" i="6"/>
  <c r="AO318" i="6"/>
  <c r="AO314" i="6"/>
  <c r="AO310" i="6"/>
  <c r="AO306" i="6"/>
  <c r="AO479" i="6"/>
  <c r="AO394" i="6"/>
  <c r="AO373" i="6"/>
  <c r="AO369" i="6"/>
  <c r="AO365" i="6"/>
  <c r="AO361" i="6"/>
  <c r="AO357" i="6"/>
  <c r="AO353" i="6"/>
  <c r="AO349" i="6"/>
  <c r="AO345" i="6"/>
  <c r="AO341" i="6"/>
  <c r="AO337" i="6"/>
  <c r="AO333" i="6"/>
  <c r="AO329" i="6"/>
  <c r="AO325" i="6"/>
  <c r="AO321" i="6"/>
  <c r="AO317" i="6"/>
  <c r="AO313" i="6"/>
  <c r="AO309" i="6"/>
  <c r="AO305" i="6"/>
  <c r="AO301" i="6"/>
  <c r="AO297" i="6"/>
  <c r="AO293" i="6"/>
  <c r="AO289" i="6"/>
  <c r="AO412" i="6"/>
  <c r="AO378" i="6"/>
  <c r="AO376" i="6"/>
  <c r="AO372" i="6"/>
  <c r="AO368" i="6"/>
  <c r="AO364" i="6"/>
  <c r="AO360" i="6"/>
  <c r="AO356" i="6"/>
  <c r="AO352" i="6"/>
  <c r="AO348" i="6"/>
  <c r="AO344" i="6"/>
  <c r="AO340" i="6"/>
  <c r="AO336" i="6"/>
  <c r="AO332" i="6"/>
  <c r="AO328" i="6"/>
  <c r="AO324" i="6"/>
  <c r="AO320" i="6"/>
  <c r="AO316" i="6"/>
  <c r="AO312" i="6"/>
  <c r="AO308" i="6"/>
  <c r="AO304" i="6"/>
  <c r="AO300" i="6"/>
  <c r="AO390" i="6"/>
  <c r="AO388" i="6"/>
  <c r="AO384" i="6"/>
  <c r="AO380" i="6"/>
  <c r="AO398" i="6"/>
  <c r="AO386" i="6"/>
  <c r="AO382" i="6"/>
  <c r="AO375" i="6"/>
  <c r="AO371" i="6"/>
  <c r="AO367" i="6"/>
  <c r="AO363" i="6"/>
  <c r="AO359" i="6"/>
  <c r="AO355" i="6"/>
  <c r="AO351" i="6"/>
  <c r="AO347" i="6"/>
  <c r="AO343" i="6"/>
  <c r="AO339" i="6"/>
  <c r="AO335" i="6"/>
  <c r="AO331" i="6"/>
  <c r="AO327" i="6"/>
  <c r="AO323" i="6"/>
  <c r="AO319" i="6"/>
  <c r="AO315" i="6"/>
  <c r="AO311" i="6"/>
  <c r="AO307" i="6"/>
  <c r="AO303" i="6"/>
  <c r="AO299" i="6"/>
  <c r="AO295" i="6"/>
  <c r="AO291" i="6"/>
  <c r="AO287" i="6"/>
  <c r="AO283" i="6"/>
  <c r="AO279" i="6"/>
  <c r="AO296" i="6"/>
  <c r="AO292" i="6"/>
  <c r="AO288" i="6"/>
  <c r="AO277" i="6"/>
  <c r="AO273" i="6"/>
  <c r="AO269" i="6"/>
  <c r="AO265" i="6"/>
  <c r="AO261" i="6"/>
  <c r="AO257" i="6"/>
  <c r="AO253" i="6"/>
  <c r="AO249" i="6"/>
  <c r="AO245" i="6"/>
  <c r="AO241" i="6"/>
  <c r="AO284" i="6"/>
  <c r="AO280" i="6"/>
  <c r="AO285" i="6"/>
  <c r="AO281" i="6"/>
  <c r="AO276" i="6"/>
  <c r="AO272" i="6"/>
  <c r="AO268" i="6"/>
  <c r="AO264" i="6"/>
  <c r="AO260" i="6"/>
  <c r="AO256" i="6"/>
  <c r="AO252" i="6"/>
  <c r="AO248" i="6"/>
  <c r="AO244" i="6"/>
  <c r="AO240" i="6"/>
  <c r="AO236" i="6"/>
  <c r="AO232" i="6"/>
  <c r="AO228" i="6"/>
  <c r="AO224" i="6"/>
  <c r="AO220" i="6"/>
  <c r="AO216" i="6"/>
  <c r="AO212" i="6"/>
  <c r="AO208" i="6"/>
  <c r="AO204" i="6"/>
  <c r="AO200" i="6"/>
  <c r="AO196" i="6"/>
  <c r="AO192" i="6"/>
  <c r="AO294" i="6"/>
  <c r="AO282" i="6"/>
  <c r="AO278" i="6"/>
  <c r="AO275" i="6"/>
  <c r="AO271" i="6"/>
  <c r="AO267" i="6"/>
  <c r="AO263" i="6"/>
  <c r="AO259" i="6"/>
  <c r="AO255" i="6"/>
  <c r="AO251" i="6"/>
  <c r="AO247" i="6"/>
  <c r="AO243" i="6"/>
  <c r="AO239" i="6"/>
  <c r="AO235" i="6"/>
  <c r="AO231" i="6"/>
  <c r="AO227" i="6"/>
  <c r="AO223" i="6"/>
  <c r="AO219" i="6"/>
  <c r="AO215" i="6"/>
  <c r="AO211" i="6"/>
  <c r="AO207" i="6"/>
  <c r="AO234" i="6"/>
  <c r="AO229" i="6"/>
  <c r="AO218" i="6"/>
  <c r="AO202" i="6"/>
  <c r="AO198" i="6"/>
  <c r="AO194" i="6"/>
  <c r="AO266" i="6"/>
  <c r="AO230" i="6"/>
  <c r="AO225" i="6"/>
  <c r="AO206" i="6"/>
  <c r="AO190" i="6"/>
  <c r="AO189" i="6"/>
  <c r="AO185" i="6"/>
  <c r="AO181" i="6"/>
  <c r="AO177" i="6"/>
  <c r="AO173" i="6"/>
  <c r="AO169" i="6"/>
  <c r="AO165" i="6"/>
  <c r="AO161" i="6"/>
  <c r="AO157" i="6"/>
  <c r="AO153" i="6"/>
  <c r="AO149" i="6"/>
  <c r="AO145" i="6"/>
  <c r="AO141" i="6"/>
  <c r="AO137" i="6"/>
  <c r="AO133" i="6"/>
  <c r="AO129" i="6"/>
  <c r="AO125" i="6"/>
  <c r="AO121" i="6"/>
  <c r="AO262" i="6"/>
  <c r="AO226" i="6"/>
  <c r="AO214" i="6"/>
  <c r="AO210" i="6"/>
  <c r="AO205" i="6"/>
  <c r="AO274" i="6"/>
  <c r="AO258" i="6"/>
  <c r="AO222" i="6"/>
  <c r="AO203" i="6"/>
  <c r="AO199" i="6"/>
  <c r="AO195" i="6"/>
  <c r="AO191" i="6"/>
  <c r="AO188" i="6"/>
  <c r="AO184" i="6"/>
  <c r="AO180" i="6"/>
  <c r="AO176" i="6"/>
  <c r="AO172" i="6"/>
  <c r="AO168" i="6"/>
  <c r="AO164" i="6"/>
  <c r="AO160" i="6"/>
  <c r="AO156" i="6"/>
  <c r="AO152" i="6"/>
  <c r="AO148" i="6"/>
  <c r="AO144" i="6"/>
  <c r="AO140" i="6"/>
  <c r="AO136" i="6"/>
  <c r="AO132" i="6"/>
  <c r="AO128" i="6"/>
  <c r="AO124" i="6"/>
  <c r="AO120" i="6"/>
  <c r="AO302" i="6"/>
  <c r="AO254" i="6"/>
  <c r="AO221" i="6"/>
  <c r="AO217" i="6"/>
  <c r="AO213" i="6"/>
  <c r="AO209" i="6"/>
  <c r="AO298" i="6"/>
  <c r="AO250" i="6"/>
  <c r="AO187" i="6"/>
  <c r="AO183" i="6"/>
  <c r="AO179" i="6"/>
  <c r="AO175" i="6"/>
  <c r="AO171" i="6"/>
  <c r="AO167" i="6"/>
  <c r="AO163" i="6"/>
  <c r="AO159" i="6"/>
  <c r="AO155" i="6"/>
  <c r="AO151" i="6"/>
  <c r="AO147" i="6"/>
  <c r="AO143" i="6"/>
  <c r="AO139" i="6"/>
  <c r="AO135" i="6"/>
  <c r="AO131" i="6"/>
  <c r="AO127" i="6"/>
  <c r="AO123" i="6"/>
  <c r="AO119" i="6"/>
  <c r="AO115" i="6"/>
  <c r="AO111" i="6"/>
  <c r="AO107" i="6"/>
  <c r="AO103" i="6"/>
  <c r="AO99" i="6"/>
  <c r="AO95" i="6"/>
  <c r="AO91" i="6"/>
  <c r="AO87" i="6"/>
  <c r="AO290" i="6"/>
  <c r="AO286" i="6"/>
  <c r="AO270" i="6"/>
  <c r="AO246" i="6"/>
  <c r="AO237" i="6"/>
  <c r="AO134" i="6"/>
  <c r="AO83" i="6"/>
  <c r="AO79" i="6"/>
  <c r="AO75" i="6"/>
  <c r="AO71" i="6"/>
  <c r="AO67" i="6"/>
  <c r="AO186" i="6"/>
  <c r="AO170" i="6"/>
  <c r="AO154" i="6"/>
  <c r="AO130" i="6"/>
  <c r="AO114" i="6"/>
  <c r="AO110" i="6"/>
  <c r="AO193" i="6"/>
  <c r="AO126" i="6"/>
  <c r="AO117" i="6"/>
  <c r="AO113" i="6"/>
  <c r="AO109" i="6"/>
  <c r="AO105" i="6"/>
  <c r="AO104" i="6"/>
  <c r="AO101" i="6"/>
  <c r="AO100" i="6"/>
  <c r="AO97" i="6"/>
  <c r="AO96" i="6"/>
  <c r="AO93" i="6"/>
  <c r="AO92" i="6"/>
  <c r="AO89" i="6"/>
  <c r="AO88" i="6"/>
  <c r="AO85" i="6"/>
  <c r="AO82" i="6"/>
  <c r="AO78" i="6"/>
  <c r="AO74" i="6"/>
  <c r="AO70" i="6"/>
  <c r="AO66" i="6"/>
  <c r="AO62" i="6"/>
  <c r="AO58" i="6"/>
  <c r="AO54" i="6"/>
  <c r="AO50" i="6"/>
  <c r="AO182" i="6"/>
  <c r="AO166" i="6"/>
  <c r="AO150" i="6"/>
  <c r="AO122" i="6"/>
  <c r="AO201" i="6"/>
  <c r="AO106" i="6"/>
  <c r="AO102" i="6"/>
  <c r="AO98" i="6"/>
  <c r="AO94" i="6"/>
  <c r="AO90" i="6"/>
  <c r="AO86" i="6"/>
  <c r="AO81" i="6"/>
  <c r="AO77" i="6"/>
  <c r="AO73" i="6"/>
  <c r="AO69" i="6"/>
  <c r="AO65" i="6"/>
  <c r="AO61" i="6"/>
  <c r="AO242" i="6"/>
  <c r="AO142" i="6"/>
  <c r="AO108" i="6"/>
  <c r="AO84" i="6"/>
  <c r="AO80" i="6"/>
  <c r="AO76" i="6"/>
  <c r="AO72" i="6"/>
  <c r="AO68" i="6"/>
  <c r="AO64" i="6"/>
  <c r="AO60" i="6"/>
  <c r="AO56" i="6"/>
  <c r="AO52" i="6"/>
  <c r="AO48" i="6"/>
  <c r="AO44" i="6"/>
  <c r="AO40" i="6"/>
  <c r="AO36" i="6"/>
  <c r="AO32" i="6"/>
  <c r="AO233" i="6"/>
  <c r="AO197" i="6"/>
  <c r="AO174" i="6"/>
  <c r="AO158" i="6"/>
  <c r="AO138" i="6"/>
  <c r="AO47" i="6"/>
  <c r="AO43" i="6"/>
  <c r="AO39" i="6"/>
  <c r="AO35" i="6"/>
  <c r="AO31" i="6"/>
  <c r="AO25" i="6"/>
  <c r="AO21" i="6"/>
  <c r="AO17" i="6"/>
  <c r="AO13" i="6"/>
  <c r="AO9" i="6"/>
  <c r="AO162" i="6"/>
  <c r="AO178" i="6"/>
  <c r="AO28" i="6"/>
  <c r="AO24" i="6"/>
  <c r="AO20" i="6"/>
  <c r="AO16" i="6"/>
  <c r="AO12" i="6"/>
  <c r="AO8" i="6"/>
  <c r="AO118" i="6"/>
  <c r="AO112" i="6"/>
  <c r="AO238" i="6"/>
  <c r="AO146" i="6"/>
  <c r="AO63" i="6"/>
  <c r="AO57" i="6"/>
  <c r="AO53" i="6"/>
  <c r="AO49" i="6"/>
  <c r="AO45" i="6"/>
  <c r="AO41" i="6"/>
  <c r="AO37" i="6"/>
  <c r="AO33" i="6"/>
  <c r="AO29" i="6"/>
  <c r="AO27" i="6"/>
  <c r="AO23" i="6"/>
  <c r="AO19" i="6"/>
  <c r="AO15" i="6"/>
  <c r="AO11" i="6"/>
  <c r="AO7" i="6"/>
  <c r="AO55" i="6"/>
  <c r="AO51" i="6"/>
  <c r="AP6" i="6"/>
  <c r="AO116" i="6"/>
  <c r="AO46" i="6"/>
  <c r="AO42" i="6"/>
  <c r="AO38" i="6"/>
  <c r="AO34" i="6"/>
  <c r="AO30" i="6"/>
  <c r="AO26" i="6"/>
  <c r="AO22" i="6"/>
  <c r="AO18" i="6"/>
  <c r="AO14" i="6"/>
  <c r="AO10" i="6"/>
  <c r="AO59" i="6"/>
  <c r="AT31" i="4"/>
  <c r="AU27" i="4"/>
  <c r="AU22" i="4"/>
  <c r="AU18" i="4"/>
  <c r="AU28" i="4"/>
  <c r="AU23" i="4"/>
  <c r="AU19" i="4"/>
  <c r="AU30" i="4"/>
  <c r="AU26" i="4"/>
  <c r="AU21" i="4"/>
  <c r="AU14" i="4"/>
  <c r="AU10" i="4"/>
  <c r="AU9" i="4"/>
  <c r="AU20" i="4"/>
  <c r="AU15" i="4"/>
  <c r="AU12" i="4"/>
  <c r="AV6" i="4"/>
  <c r="AU11" i="4"/>
  <c r="AU16" i="4"/>
  <c r="AU13" i="4"/>
  <c r="AU29" i="4"/>
  <c r="AU25" i="4"/>
  <c r="AU8" i="4"/>
  <c r="AU7" i="4"/>
  <c r="AU17" i="4"/>
  <c r="AU44" i="3"/>
  <c r="AU40" i="3"/>
  <c r="AU50" i="3"/>
  <c r="AU45" i="3"/>
  <c r="AU41" i="3"/>
  <c r="AU47" i="3"/>
  <c r="AU42" i="3"/>
  <c r="AU38" i="3"/>
  <c r="AU32" i="3"/>
  <c r="AU46" i="3"/>
  <c r="AU43" i="3"/>
  <c r="AU35" i="3"/>
  <c r="AU25" i="3"/>
  <c r="AU31" i="3"/>
  <c r="AU29" i="3"/>
  <c r="AU26" i="3"/>
  <c r="AU30" i="3"/>
  <c r="AU34" i="3"/>
  <c r="AU27" i="3"/>
  <c r="AU23" i="3"/>
  <c r="AU51" i="3"/>
  <c r="AU16" i="3"/>
  <c r="AU52" i="3"/>
  <c r="AU28" i="3"/>
  <c r="AU36" i="3"/>
  <c r="AU17" i="3"/>
  <c r="AU24" i="3"/>
  <c r="AU21" i="3"/>
  <c r="AU18" i="3"/>
  <c r="AU13" i="3"/>
  <c r="AU9" i="3"/>
  <c r="AV6" i="3"/>
  <c r="AU10" i="3"/>
  <c r="AU15" i="3"/>
  <c r="AU19" i="3"/>
  <c r="AU11" i="3"/>
  <c r="AU7" i="3"/>
  <c r="AU14" i="3"/>
  <c r="AU12" i="3"/>
  <c r="AU8" i="3"/>
  <c r="AT53" i="3"/>
  <c r="AU217" i="2"/>
  <c r="AV215" i="2"/>
  <c r="AV211" i="2"/>
  <c r="AV206" i="2"/>
  <c r="AV203" i="2"/>
  <c r="AV216" i="2"/>
  <c r="AV212" i="2"/>
  <c r="AV207" i="2"/>
  <c r="AV214" i="2"/>
  <c r="AV210" i="2"/>
  <c r="AV205" i="2"/>
  <c r="AV199" i="2"/>
  <c r="AV195" i="2"/>
  <c r="AV191" i="2"/>
  <c r="AV187" i="2"/>
  <c r="AV183" i="2"/>
  <c r="AV213" i="2"/>
  <c r="AV200" i="2"/>
  <c r="AV196" i="2"/>
  <c r="AV192" i="2"/>
  <c r="AV188" i="2"/>
  <c r="AV184" i="2"/>
  <c r="AV209" i="2"/>
  <c r="AV202" i="2"/>
  <c r="AV198" i="2"/>
  <c r="AV194" i="2"/>
  <c r="AV190" i="2"/>
  <c r="AV186" i="2"/>
  <c r="AV182" i="2"/>
  <c r="AV193" i="2"/>
  <c r="AV179" i="2"/>
  <c r="AV175" i="2"/>
  <c r="AV171" i="2"/>
  <c r="AV197" i="2"/>
  <c r="AV180" i="2"/>
  <c r="AV176" i="2"/>
  <c r="AV172" i="2"/>
  <c r="AV189" i="2"/>
  <c r="AV201" i="2"/>
  <c r="AV177" i="2"/>
  <c r="AV174" i="2"/>
  <c r="AV181" i="2"/>
  <c r="AV178" i="2"/>
  <c r="AV170" i="2"/>
  <c r="AV169" i="2"/>
  <c r="AV165" i="2"/>
  <c r="AV167" i="2"/>
  <c r="AV153" i="2"/>
  <c r="AV149" i="2"/>
  <c r="AV145" i="2"/>
  <c r="AV141" i="2"/>
  <c r="AV185" i="2"/>
  <c r="AV166" i="2"/>
  <c r="AV162" i="2"/>
  <c r="AV154" i="2"/>
  <c r="AV150" i="2"/>
  <c r="AV146" i="2"/>
  <c r="AV164" i="2"/>
  <c r="AV163" i="2"/>
  <c r="AV173" i="2"/>
  <c r="AV168" i="2"/>
  <c r="AV155" i="2"/>
  <c r="AV151" i="2"/>
  <c r="AV147" i="2"/>
  <c r="AV143" i="2"/>
  <c r="AV158" i="2"/>
  <c r="AV159" i="2"/>
  <c r="AV157" i="2"/>
  <c r="AV144" i="2"/>
  <c r="AV137" i="2"/>
  <c r="AV133" i="2"/>
  <c r="AV142" i="2"/>
  <c r="AV128" i="2"/>
  <c r="AV130" i="2"/>
  <c r="AV152" i="2"/>
  <c r="AV139" i="2"/>
  <c r="AV135" i="2"/>
  <c r="AV131" i="2"/>
  <c r="AV148" i="2"/>
  <c r="AV136" i="2"/>
  <c r="AV140" i="2"/>
  <c r="AV134" i="2"/>
  <c r="AV129" i="2"/>
  <c r="AV124" i="2"/>
  <c r="AV116" i="2"/>
  <c r="AV112" i="2"/>
  <c r="AV138" i="2"/>
  <c r="AV126" i="2"/>
  <c r="AV125" i="2"/>
  <c r="AV121" i="2"/>
  <c r="AV132" i="2"/>
  <c r="AV122" i="2"/>
  <c r="AV117" i="2"/>
  <c r="AV113" i="2"/>
  <c r="AV127" i="2"/>
  <c r="AV123" i="2"/>
  <c r="AV110" i="2"/>
  <c r="AV107" i="2"/>
  <c r="AV102" i="2"/>
  <c r="AV97" i="2"/>
  <c r="AV93" i="2"/>
  <c r="AV88" i="2"/>
  <c r="AV84" i="2"/>
  <c r="AV80" i="2"/>
  <c r="AV76" i="2"/>
  <c r="AV119" i="2"/>
  <c r="AV109" i="2"/>
  <c r="AV115" i="2"/>
  <c r="AV108" i="2"/>
  <c r="AV103" i="2"/>
  <c r="AV98" i="2"/>
  <c r="AV94" i="2"/>
  <c r="AV89" i="2"/>
  <c r="AV85" i="2"/>
  <c r="AV81" i="2"/>
  <c r="AV118" i="2"/>
  <c r="AV111" i="2"/>
  <c r="AV114" i="2"/>
  <c r="AV104" i="2"/>
  <c r="AV99" i="2"/>
  <c r="AV95" i="2"/>
  <c r="AV90" i="2"/>
  <c r="AV86" i="2"/>
  <c r="AV82" i="2"/>
  <c r="AV78" i="2"/>
  <c r="AV74" i="2"/>
  <c r="AV79" i="2"/>
  <c r="AV68" i="2"/>
  <c r="AV63" i="2"/>
  <c r="AV105" i="2"/>
  <c r="AV156" i="2"/>
  <c r="AV77" i="2"/>
  <c r="AV69" i="2"/>
  <c r="AV64" i="2"/>
  <c r="AV60" i="2"/>
  <c r="AV56" i="2"/>
  <c r="AV52" i="2"/>
  <c r="AV48" i="2"/>
  <c r="AV75" i="2"/>
  <c r="AV73" i="2"/>
  <c r="AV70" i="2"/>
  <c r="AV65" i="2"/>
  <c r="AV61" i="2"/>
  <c r="AV57" i="2"/>
  <c r="AV53" i="2"/>
  <c r="AV66" i="2"/>
  <c r="AV62" i="2"/>
  <c r="AV58" i="2"/>
  <c r="AV54" i="2"/>
  <c r="AV50" i="2"/>
  <c r="AV45" i="2"/>
  <c r="AV44" i="2"/>
  <c r="AV38" i="2"/>
  <c r="AV34" i="2"/>
  <c r="AV30" i="2"/>
  <c r="AV26" i="2"/>
  <c r="AV22" i="2"/>
  <c r="AV18" i="2"/>
  <c r="AV14" i="2"/>
  <c r="AV83" i="2"/>
  <c r="AV71" i="2"/>
  <c r="AV47" i="2"/>
  <c r="AV43" i="2"/>
  <c r="AV42" i="2"/>
  <c r="AV100" i="2"/>
  <c r="AV51" i="2"/>
  <c r="AV41" i="2"/>
  <c r="AV40" i="2"/>
  <c r="AV35" i="2"/>
  <c r="AV39" i="2"/>
  <c r="AV120" i="2"/>
  <c r="AV36" i="2"/>
  <c r="AV32" i="2"/>
  <c r="AV28" i="2"/>
  <c r="AV24" i="2"/>
  <c r="AV20" i="2"/>
  <c r="AV16" i="2"/>
  <c r="AV12" i="2"/>
  <c r="AV91" i="2"/>
  <c r="AV33" i="2"/>
  <c r="AV10" i="2"/>
  <c r="AV29" i="2"/>
  <c r="AV49" i="2"/>
  <c r="AV46" i="2"/>
  <c r="AV37" i="2"/>
  <c r="AV9" i="2"/>
  <c r="AW6" i="2"/>
  <c r="AW208" i="2" s="1"/>
  <c r="AV15" i="2"/>
  <c r="AV25" i="2"/>
  <c r="AV8" i="2"/>
  <c r="AV87" i="2"/>
  <c r="AV55" i="2"/>
  <c r="AV11" i="2"/>
  <c r="AV19" i="2"/>
  <c r="AV17" i="2"/>
  <c r="AV7" i="2"/>
  <c r="AV23" i="2"/>
  <c r="AV21" i="2"/>
  <c r="AV27" i="2"/>
  <c r="AV59" i="2"/>
  <c r="AV31" i="2"/>
  <c r="AV13" i="2"/>
  <c r="AU34" i="1"/>
  <c r="AU30" i="1"/>
  <c r="AU26" i="1"/>
  <c r="AU35" i="1"/>
  <c r="AU31" i="1"/>
  <c r="AU27" i="1"/>
  <c r="AU33" i="1"/>
  <c r="AU28" i="1"/>
  <c r="AU23" i="1"/>
  <c r="AU19" i="1"/>
  <c r="AU15" i="1"/>
  <c r="AU24" i="1"/>
  <c r="AU12" i="1"/>
  <c r="AU29" i="1"/>
  <c r="AU22" i="1"/>
  <c r="AU13" i="1"/>
  <c r="AU25" i="1"/>
  <c r="AU21" i="1"/>
  <c r="AU20" i="1"/>
  <c r="AU14" i="1"/>
  <c r="AU9" i="1"/>
  <c r="AU18" i="1"/>
  <c r="AU17" i="1"/>
  <c r="AV6" i="1"/>
  <c r="AU16" i="1"/>
  <c r="AU10" i="1"/>
  <c r="AU11" i="1"/>
  <c r="AU7" i="1"/>
  <c r="AU32" i="1"/>
  <c r="AU8" i="1"/>
  <c r="AT36" i="1"/>
  <c r="AW204" i="2" l="1"/>
  <c r="AW160" i="2"/>
  <c r="AW96" i="2"/>
  <c r="AW106" i="2"/>
  <c r="AW161" i="2"/>
  <c r="AV20" i="3"/>
  <c r="AV37" i="3"/>
  <c r="AO900" i="6"/>
  <c r="AP894" i="6"/>
  <c r="AP890" i="6"/>
  <c r="AP886" i="6"/>
  <c r="AP899" i="6"/>
  <c r="AP893" i="6"/>
  <c r="AP889" i="6"/>
  <c r="AP885" i="6"/>
  <c r="AP896" i="6"/>
  <c r="AP892" i="6"/>
  <c r="AP888" i="6"/>
  <c r="AP887" i="6"/>
  <c r="AP884" i="6"/>
  <c r="AP880" i="6"/>
  <c r="AP876" i="6"/>
  <c r="AP883" i="6"/>
  <c r="AP879" i="6"/>
  <c r="AP875" i="6"/>
  <c r="AP873" i="6"/>
  <c r="AP881" i="6"/>
  <c r="AP877" i="6"/>
  <c r="AP872" i="6"/>
  <c r="AP882" i="6"/>
  <c r="AP895" i="6"/>
  <c r="AP874" i="6"/>
  <c r="AP891" i="6"/>
  <c r="AP864" i="6"/>
  <c r="AP878" i="6"/>
  <c r="AP868" i="6"/>
  <c r="AP867" i="6"/>
  <c r="AP863" i="6"/>
  <c r="AP866" i="6"/>
  <c r="AP859" i="6"/>
  <c r="AP855" i="6"/>
  <c r="AP870" i="6"/>
  <c r="AP869" i="6"/>
  <c r="AP862" i="6"/>
  <c r="AP860" i="6"/>
  <c r="AP854" i="6"/>
  <c r="AP850" i="6"/>
  <c r="AP865" i="6"/>
  <c r="AP856" i="6"/>
  <c r="AP853" i="6"/>
  <c r="AP849" i="6"/>
  <c r="AP845" i="6"/>
  <c r="AP841" i="6"/>
  <c r="AP837" i="6"/>
  <c r="AP861" i="6"/>
  <c r="AP857" i="6"/>
  <c r="AP852" i="6"/>
  <c r="AP833" i="6"/>
  <c r="AP829" i="6"/>
  <c r="AP825" i="6"/>
  <c r="AP871" i="6"/>
  <c r="AP858" i="6"/>
  <c r="AP848" i="6"/>
  <c r="AP847" i="6"/>
  <c r="AP844" i="6"/>
  <c r="AP843" i="6"/>
  <c r="AP840" i="6"/>
  <c r="AP839" i="6"/>
  <c r="AP836" i="6"/>
  <c r="AP832" i="6"/>
  <c r="AP828" i="6"/>
  <c r="AP824" i="6"/>
  <c r="AP820" i="6"/>
  <c r="AP846" i="6"/>
  <c r="AP851" i="6"/>
  <c r="AP838" i="6"/>
  <c r="AP835" i="6"/>
  <c r="AP819" i="6"/>
  <c r="AP815" i="6"/>
  <c r="AP811" i="6"/>
  <c r="AP807" i="6"/>
  <c r="AP842" i="6"/>
  <c r="AP831" i="6"/>
  <c r="AP834" i="6"/>
  <c r="AP823" i="6"/>
  <c r="AP827" i="6"/>
  <c r="AP822" i="6"/>
  <c r="AP818" i="6"/>
  <c r="AP817" i="6"/>
  <c r="AP814" i="6"/>
  <c r="AP813" i="6"/>
  <c r="AP810" i="6"/>
  <c r="AP830" i="6"/>
  <c r="AP804" i="6"/>
  <c r="AP800" i="6"/>
  <c r="AP796" i="6"/>
  <c r="AP792" i="6"/>
  <c r="AP826" i="6"/>
  <c r="AP821" i="6"/>
  <c r="AP803" i="6"/>
  <c r="AP799" i="6"/>
  <c r="AP795" i="6"/>
  <c r="AP791" i="6"/>
  <c r="AP797" i="6"/>
  <c r="AP812" i="6"/>
  <c r="AP809" i="6"/>
  <c r="AP808" i="6"/>
  <c r="AP793" i="6"/>
  <c r="AP816" i="6"/>
  <c r="AP789" i="6"/>
  <c r="AP785" i="6"/>
  <c r="AP781" i="6"/>
  <c r="AP777" i="6"/>
  <c r="AP802" i="6"/>
  <c r="AP798" i="6"/>
  <c r="AP790" i="6"/>
  <c r="AP788" i="6"/>
  <c r="AP784" i="6"/>
  <c r="AP780" i="6"/>
  <c r="AP806" i="6"/>
  <c r="AP805" i="6"/>
  <c r="AP794" i="6"/>
  <c r="AP786" i="6"/>
  <c r="AP782" i="6"/>
  <c r="AP775" i="6"/>
  <c r="AP774" i="6"/>
  <c r="AP770" i="6"/>
  <c r="AP766" i="6"/>
  <c r="AP762" i="6"/>
  <c r="AP758" i="6"/>
  <c r="AP779" i="6"/>
  <c r="AP787" i="6"/>
  <c r="AP783" i="6"/>
  <c r="AP773" i="6"/>
  <c r="AP769" i="6"/>
  <c r="AP765" i="6"/>
  <c r="AP761" i="6"/>
  <c r="AP801" i="6"/>
  <c r="AP776" i="6"/>
  <c r="AP754" i="6"/>
  <c r="AP750" i="6"/>
  <c r="AP763" i="6"/>
  <c r="AP756" i="6"/>
  <c r="AP771" i="6"/>
  <c r="AP767" i="6"/>
  <c r="AP753" i="6"/>
  <c r="AP749" i="6"/>
  <c r="AP745" i="6"/>
  <c r="AP741" i="6"/>
  <c r="AP737" i="6"/>
  <c r="AP733" i="6"/>
  <c r="AP729" i="6"/>
  <c r="AP778" i="6"/>
  <c r="AP772" i="6"/>
  <c r="AP768" i="6"/>
  <c r="AP759" i="6"/>
  <c r="AP764" i="6"/>
  <c r="AP760" i="6"/>
  <c r="AP752" i="6"/>
  <c r="AP748" i="6"/>
  <c r="AP744" i="6"/>
  <c r="AP740" i="6"/>
  <c r="AP751" i="6"/>
  <c r="AP747" i="6"/>
  <c r="AP743" i="6"/>
  <c r="AP739" i="6"/>
  <c r="AP735" i="6"/>
  <c r="AP731" i="6"/>
  <c r="AP727" i="6"/>
  <c r="AP722" i="6"/>
  <c r="AP718" i="6"/>
  <c r="AP714" i="6"/>
  <c r="AP710" i="6"/>
  <c r="AP757" i="6"/>
  <c r="AP732" i="6"/>
  <c r="AP746" i="6"/>
  <c r="AP742" i="6"/>
  <c r="AP738" i="6"/>
  <c r="AP734" i="6"/>
  <c r="AP730" i="6"/>
  <c r="AP726" i="6"/>
  <c r="AP725" i="6"/>
  <c r="AP721" i="6"/>
  <c r="AP717" i="6"/>
  <c r="AP713" i="6"/>
  <c r="AP709" i="6"/>
  <c r="AP705" i="6"/>
  <c r="AP736" i="6"/>
  <c r="AP724" i="6"/>
  <c r="AP720" i="6"/>
  <c r="AP716" i="6"/>
  <c r="AP712" i="6"/>
  <c r="AP755" i="6"/>
  <c r="AP728" i="6"/>
  <c r="AP702" i="6"/>
  <c r="AP698" i="6"/>
  <c r="AP723" i="6"/>
  <c r="AP706" i="6"/>
  <c r="AP699" i="6"/>
  <c r="AP688" i="6"/>
  <c r="AP684" i="6"/>
  <c r="AP680" i="6"/>
  <c r="AP676" i="6"/>
  <c r="AP719" i="6"/>
  <c r="AP694" i="6"/>
  <c r="AP715" i="6"/>
  <c r="AP708" i="6"/>
  <c r="AP692" i="6"/>
  <c r="AP687" i="6"/>
  <c r="AP683" i="6"/>
  <c r="AP679" i="6"/>
  <c r="AP675" i="6"/>
  <c r="AP704" i="6"/>
  <c r="AP703" i="6"/>
  <c r="AP700" i="6"/>
  <c r="AP696" i="6"/>
  <c r="AP686" i="6"/>
  <c r="AP711" i="6"/>
  <c r="AP695" i="6"/>
  <c r="AP691" i="6"/>
  <c r="AP693" i="6"/>
  <c r="AP682" i="6"/>
  <c r="AP677" i="6"/>
  <c r="AP674" i="6"/>
  <c r="AP671" i="6"/>
  <c r="AP661" i="6"/>
  <c r="AP657" i="6"/>
  <c r="AP701" i="6"/>
  <c r="AP697" i="6"/>
  <c r="AP681" i="6"/>
  <c r="AP652" i="6"/>
  <c r="AP648" i="6"/>
  <c r="AP644" i="6"/>
  <c r="AP640" i="6"/>
  <c r="AP636" i="6"/>
  <c r="AP632" i="6"/>
  <c r="AP662" i="6"/>
  <c r="AP658" i="6"/>
  <c r="AP655" i="6"/>
  <c r="AP670" i="6"/>
  <c r="AP667" i="6"/>
  <c r="AP666" i="6"/>
  <c r="AP663" i="6"/>
  <c r="AP659" i="6"/>
  <c r="AP707" i="6"/>
  <c r="AP685" i="6"/>
  <c r="AP672" i="6"/>
  <c r="AP669" i="6"/>
  <c r="AP668" i="6"/>
  <c r="AP665" i="6"/>
  <c r="AP654" i="6"/>
  <c r="AP650" i="6"/>
  <c r="AP646" i="6"/>
  <c r="AP642" i="6"/>
  <c r="AP638" i="6"/>
  <c r="AP634" i="6"/>
  <c r="AP630" i="6"/>
  <c r="AP626" i="6"/>
  <c r="AP622" i="6"/>
  <c r="AP664" i="6"/>
  <c r="AP621" i="6"/>
  <c r="AP651" i="6"/>
  <c r="AP647" i="6"/>
  <c r="AP643" i="6"/>
  <c r="AP639" i="6"/>
  <c r="AP635" i="6"/>
  <c r="AP631" i="6"/>
  <c r="AP620" i="6"/>
  <c r="AP616" i="6"/>
  <c r="AP612" i="6"/>
  <c r="AP608" i="6"/>
  <c r="AP604" i="6"/>
  <c r="AP678" i="6"/>
  <c r="AP673" i="6"/>
  <c r="AP656" i="6"/>
  <c r="AP653" i="6"/>
  <c r="AP649" i="6"/>
  <c r="AP645" i="6"/>
  <c r="AP641" i="6"/>
  <c r="AP637" i="6"/>
  <c r="AP633" i="6"/>
  <c r="AP623" i="6"/>
  <c r="AP689" i="6"/>
  <c r="AP629" i="6"/>
  <c r="AP625" i="6"/>
  <c r="AP619" i="6"/>
  <c r="AP615" i="6"/>
  <c r="AP611" i="6"/>
  <c r="AP607" i="6"/>
  <c r="AP603" i="6"/>
  <c r="AP599" i="6"/>
  <c r="AP595" i="6"/>
  <c r="AP690" i="6"/>
  <c r="AP628" i="6"/>
  <c r="AP624" i="6"/>
  <c r="AP588" i="6"/>
  <c r="AP618" i="6"/>
  <c r="AP617" i="6"/>
  <c r="AP600" i="6"/>
  <c r="AP579" i="6"/>
  <c r="AP575" i="6"/>
  <c r="AP571" i="6"/>
  <c r="AP567" i="6"/>
  <c r="AP563" i="6"/>
  <c r="AP559" i="6"/>
  <c r="AP555" i="6"/>
  <c r="AP551" i="6"/>
  <c r="AP614" i="6"/>
  <c r="AP613" i="6"/>
  <c r="AP598" i="6"/>
  <c r="AP594" i="6"/>
  <c r="AP589" i="6"/>
  <c r="AP585" i="6"/>
  <c r="AP610" i="6"/>
  <c r="AP609" i="6"/>
  <c r="AP597" i="6"/>
  <c r="AP596" i="6"/>
  <c r="AP593" i="6"/>
  <c r="AP592" i="6"/>
  <c r="AP583" i="6"/>
  <c r="AP578" i="6"/>
  <c r="AP574" i="6"/>
  <c r="AP570" i="6"/>
  <c r="AP566" i="6"/>
  <c r="AP562" i="6"/>
  <c r="AP558" i="6"/>
  <c r="AP554" i="6"/>
  <c r="AP627" i="6"/>
  <c r="AP606" i="6"/>
  <c r="AP605" i="6"/>
  <c r="AP590" i="6"/>
  <c r="AP586" i="6"/>
  <c r="AP602" i="6"/>
  <c r="AP581" i="6"/>
  <c r="AP577" i="6"/>
  <c r="AP573" i="6"/>
  <c r="AP569" i="6"/>
  <c r="AP565" i="6"/>
  <c r="AP561" i="6"/>
  <c r="AP557" i="6"/>
  <c r="AP553" i="6"/>
  <c r="AP549" i="6"/>
  <c r="AP591" i="6"/>
  <c r="AP584" i="6"/>
  <c r="AP547" i="6"/>
  <c r="AP543" i="6"/>
  <c r="AP539" i="6"/>
  <c r="AP535" i="6"/>
  <c r="AP531" i="6"/>
  <c r="AP527" i="6"/>
  <c r="AP523" i="6"/>
  <c r="AP519" i="6"/>
  <c r="AP515" i="6"/>
  <c r="AP550" i="6"/>
  <c r="AP548" i="6"/>
  <c r="AP546" i="6"/>
  <c r="AP542" i="6"/>
  <c r="AP538" i="6"/>
  <c r="AP534" i="6"/>
  <c r="AP530" i="6"/>
  <c r="AP526" i="6"/>
  <c r="AP522" i="6"/>
  <c r="AP518" i="6"/>
  <c r="AP514" i="6"/>
  <c r="AP582" i="6"/>
  <c r="AP587" i="6"/>
  <c r="AP560" i="6"/>
  <c r="AP556" i="6"/>
  <c r="AP545" i="6"/>
  <c r="AP541" i="6"/>
  <c r="AP537" i="6"/>
  <c r="AP533" i="6"/>
  <c r="AP529" i="6"/>
  <c r="AP525" i="6"/>
  <c r="AP521" i="6"/>
  <c r="AP572" i="6"/>
  <c r="AP568" i="6"/>
  <c r="AP564" i="6"/>
  <c r="AP660" i="6"/>
  <c r="AP552" i="6"/>
  <c r="AP511" i="6"/>
  <c r="AP507" i="6"/>
  <c r="AP502" i="6"/>
  <c r="AP498" i="6"/>
  <c r="AP494" i="6"/>
  <c r="AP490" i="6"/>
  <c r="AP486" i="6"/>
  <c r="AP482" i="6"/>
  <c r="AP478" i="6"/>
  <c r="AP474" i="6"/>
  <c r="AP470" i="6"/>
  <c r="AP544" i="6"/>
  <c r="AP540" i="6"/>
  <c r="AP520" i="6"/>
  <c r="AP513" i="6"/>
  <c r="AP512" i="6"/>
  <c r="AP508" i="6"/>
  <c r="AP505" i="6"/>
  <c r="AP501" i="6"/>
  <c r="AP497" i="6"/>
  <c r="AP493" i="6"/>
  <c r="AP489" i="6"/>
  <c r="AP485" i="6"/>
  <c r="AP481" i="6"/>
  <c r="AP477" i="6"/>
  <c r="AP473" i="6"/>
  <c r="AP580" i="6"/>
  <c r="AP576" i="6"/>
  <c r="AP536" i="6"/>
  <c r="AP516" i="6"/>
  <c r="AP601" i="6"/>
  <c r="AP532" i="6"/>
  <c r="AP509" i="6"/>
  <c r="AP506" i="6"/>
  <c r="AP504" i="6"/>
  <c r="AP500" i="6"/>
  <c r="AP496" i="6"/>
  <c r="AP492" i="6"/>
  <c r="AP488" i="6"/>
  <c r="AP484" i="6"/>
  <c r="AP480" i="6"/>
  <c r="AP476" i="6"/>
  <c r="AP472" i="6"/>
  <c r="AP468" i="6"/>
  <c r="AP528" i="6"/>
  <c r="AP517" i="6"/>
  <c r="AP524" i="6"/>
  <c r="AP510" i="6"/>
  <c r="AP503" i="6"/>
  <c r="AP499" i="6"/>
  <c r="AP495" i="6"/>
  <c r="AP491" i="6"/>
  <c r="AP487" i="6"/>
  <c r="AP483" i="6"/>
  <c r="AP479" i="6"/>
  <c r="AP475" i="6"/>
  <c r="AP471" i="6"/>
  <c r="AP467" i="6"/>
  <c r="AP463" i="6"/>
  <c r="AP459" i="6"/>
  <c r="AP455" i="6"/>
  <c r="AP451" i="6"/>
  <c r="AP462" i="6"/>
  <c r="AP458" i="6"/>
  <c r="AP454" i="6"/>
  <c r="AP450" i="6"/>
  <c r="AP447" i="6"/>
  <c r="AP443" i="6"/>
  <c r="AP439" i="6"/>
  <c r="AP435" i="6"/>
  <c r="AP466" i="6"/>
  <c r="AP446" i="6"/>
  <c r="AP442" i="6"/>
  <c r="AP438" i="6"/>
  <c r="AP434" i="6"/>
  <c r="AP464" i="6"/>
  <c r="AP460" i="6"/>
  <c r="AP456" i="6"/>
  <c r="AP452" i="6"/>
  <c r="AP465" i="6"/>
  <c r="AP445" i="6"/>
  <c r="AP441" i="6"/>
  <c r="AP437" i="6"/>
  <c r="AP433" i="6"/>
  <c r="AP429" i="6"/>
  <c r="AP425" i="6"/>
  <c r="AP421" i="6"/>
  <c r="AP417" i="6"/>
  <c r="AP413" i="6"/>
  <c r="AP409" i="6"/>
  <c r="AP405" i="6"/>
  <c r="AP401" i="6"/>
  <c r="AP397" i="6"/>
  <c r="AP432" i="6"/>
  <c r="AP428" i="6"/>
  <c r="AP424" i="6"/>
  <c r="AP420" i="6"/>
  <c r="AP416" i="6"/>
  <c r="AP410" i="6"/>
  <c r="AP406" i="6"/>
  <c r="AP402" i="6"/>
  <c r="AP444" i="6"/>
  <c r="AP430" i="6"/>
  <c r="AP426" i="6"/>
  <c r="AP422" i="6"/>
  <c r="AP418" i="6"/>
  <c r="AP414" i="6"/>
  <c r="AP411" i="6"/>
  <c r="AP407" i="6"/>
  <c r="AP403" i="6"/>
  <c r="AP461" i="6"/>
  <c r="AP453" i="6"/>
  <c r="AP408" i="6"/>
  <c r="AP404" i="6"/>
  <c r="AP400" i="6"/>
  <c r="AP396" i="6"/>
  <c r="AP440" i="6"/>
  <c r="AP392" i="6"/>
  <c r="AP388" i="6"/>
  <c r="AP384" i="6"/>
  <c r="AP380" i="6"/>
  <c r="AP469" i="6"/>
  <c r="AP412" i="6"/>
  <c r="AP457" i="6"/>
  <c r="AP449" i="6"/>
  <c r="AP448" i="6"/>
  <c r="AP415" i="6"/>
  <c r="AP394" i="6"/>
  <c r="AP427" i="6"/>
  <c r="AP423" i="6"/>
  <c r="AP391" i="6"/>
  <c r="AP373" i="6"/>
  <c r="AP369" i="6"/>
  <c r="AP365" i="6"/>
  <c r="AP361" i="6"/>
  <c r="AP357" i="6"/>
  <c r="AP353" i="6"/>
  <c r="AP349" i="6"/>
  <c r="AP345" i="6"/>
  <c r="AP341" i="6"/>
  <c r="AP337" i="6"/>
  <c r="AP333" i="6"/>
  <c r="AP329" i="6"/>
  <c r="AP325" i="6"/>
  <c r="AP321" i="6"/>
  <c r="AP317" i="6"/>
  <c r="AP313" i="6"/>
  <c r="AP309" i="6"/>
  <c r="AP305" i="6"/>
  <c r="AP419" i="6"/>
  <c r="AP378" i="6"/>
  <c r="AP436" i="6"/>
  <c r="AP376" i="6"/>
  <c r="AP372" i="6"/>
  <c r="AP368" i="6"/>
  <c r="AP364" i="6"/>
  <c r="AP360" i="6"/>
  <c r="AP356" i="6"/>
  <c r="AP352" i="6"/>
  <c r="AP348" i="6"/>
  <c r="AP344" i="6"/>
  <c r="AP340" i="6"/>
  <c r="AP336" i="6"/>
  <c r="AP332" i="6"/>
  <c r="AP328" i="6"/>
  <c r="AP324" i="6"/>
  <c r="AP320" i="6"/>
  <c r="AP316" i="6"/>
  <c r="AP312" i="6"/>
  <c r="AP308" i="6"/>
  <c r="AP304" i="6"/>
  <c r="AP300" i="6"/>
  <c r="AP296" i="6"/>
  <c r="AP390" i="6"/>
  <c r="AP387" i="6"/>
  <c r="AP383" i="6"/>
  <c r="AP379" i="6"/>
  <c r="AP398" i="6"/>
  <c r="AP395" i="6"/>
  <c r="AP386" i="6"/>
  <c r="AP385" i="6"/>
  <c r="AP382" i="6"/>
  <c r="AP381" i="6"/>
  <c r="AP375" i="6"/>
  <c r="AP371" i="6"/>
  <c r="AP367" i="6"/>
  <c r="AP363" i="6"/>
  <c r="AP359" i="6"/>
  <c r="AP355" i="6"/>
  <c r="AP351" i="6"/>
  <c r="AP347" i="6"/>
  <c r="AP343" i="6"/>
  <c r="AP339" i="6"/>
  <c r="AP335" i="6"/>
  <c r="AP331" i="6"/>
  <c r="AP327" i="6"/>
  <c r="AP323" i="6"/>
  <c r="AP319" i="6"/>
  <c r="AP315" i="6"/>
  <c r="AP311" i="6"/>
  <c r="AP307" i="6"/>
  <c r="AP303" i="6"/>
  <c r="AP299" i="6"/>
  <c r="AP295" i="6"/>
  <c r="AP291" i="6"/>
  <c r="AP287" i="6"/>
  <c r="AP283" i="6"/>
  <c r="AP279" i="6"/>
  <c r="AP399" i="6"/>
  <c r="AP377" i="6"/>
  <c r="AP277" i="6"/>
  <c r="AP273" i="6"/>
  <c r="AP269" i="6"/>
  <c r="AP265" i="6"/>
  <c r="AP261" i="6"/>
  <c r="AP257" i="6"/>
  <c r="AP253" i="6"/>
  <c r="AP249" i="6"/>
  <c r="AP245" i="6"/>
  <c r="AP241" i="6"/>
  <c r="AP237" i="6"/>
  <c r="AP233" i="6"/>
  <c r="AP229" i="6"/>
  <c r="AP225" i="6"/>
  <c r="AP221" i="6"/>
  <c r="AP217" i="6"/>
  <c r="AP213" i="6"/>
  <c r="AP209" i="6"/>
  <c r="AP389" i="6"/>
  <c r="AP366" i="6"/>
  <c r="AP350" i="6"/>
  <c r="AP334" i="6"/>
  <c r="AP318" i="6"/>
  <c r="AP284" i="6"/>
  <c r="AP280" i="6"/>
  <c r="AP285" i="6"/>
  <c r="AP281" i="6"/>
  <c r="AP276" i="6"/>
  <c r="AP272" i="6"/>
  <c r="AP268" i="6"/>
  <c r="AP264" i="6"/>
  <c r="AP260" i="6"/>
  <c r="AP256" i="6"/>
  <c r="AP252" i="6"/>
  <c r="AP248" i="6"/>
  <c r="AP244" i="6"/>
  <c r="AP240" i="6"/>
  <c r="AP236" i="6"/>
  <c r="AP232" i="6"/>
  <c r="AP228" i="6"/>
  <c r="AP224" i="6"/>
  <c r="AP220" i="6"/>
  <c r="AP216" i="6"/>
  <c r="AP393" i="6"/>
  <c r="AP362" i="6"/>
  <c r="AP346" i="6"/>
  <c r="AP330" i="6"/>
  <c r="AP314" i="6"/>
  <c r="AP294" i="6"/>
  <c r="AP282" i="6"/>
  <c r="AP278" i="6"/>
  <c r="AP301" i="6"/>
  <c r="AP297" i="6"/>
  <c r="AP275" i="6"/>
  <c r="AP271" i="6"/>
  <c r="AP267" i="6"/>
  <c r="AP263" i="6"/>
  <c r="AP259" i="6"/>
  <c r="AP255" i="6"/>
  <c r="AP251" i="6"/>
  <c r="AP247" i="6"/>
  <c r="AP243" i="6"/>
  <c r="AP239" i="6"/>
  <c r="AP235" i="6"/>
  <c r="AP231" i="6"/>
  <c r="AP227" i="6"/>
  <c r="AP223" i="6"/>
  <c r="AP374" i="6"/>
  <c r="AP358" i="6"/>
  <c r="AP342" i="6"/>
  <c r="AP326" i="6"/>
  <c r="AP310" i="6"/>
  <c r="AP302" i="6"/>
  <c r="AP298" i="6"/>
  <c r="AP290" i="6"/>
  <c r="AP286" i="6"/>
  <c r="AP274" i="6"/>
  <c r="AP270" i="6"/>
  <c r="AP266" i="6"/>
  <c r="AP262" i="6"/>
  <c r="AP258" i="6"/>
  <c r="AP254" i="6"/>
  <c r="AP250" i="6"/>
  <c r="AP246" i="6"/>
  <c r="AP242" i="6"/>
  <c r="AP238" i="6"/>
  <c r="AP234" i="6"/>
  <c r="AP230" i="6"/>
  <c r="AP226" i="6"/>
  <c r="AP222" i="6"/>
  <c r="AP218" i="6"/>
  <c r="AP214" i="6"/>
  <c r="AP210" i="6"/>
  <c r="AP206" i="6"/>
  <c r="AP202" i="6"/>
  <c r="AP198" i="6"/>
  <c r="AP194" i="6"/>
  <c r="AP190" i="6"/>
  <c r="AP189" i="6"/>
  <c r="AP185" i="6"/>
  <c r="AP181" i="6"/>
  <c r="AP177" i="6"/>
  <c r="AP173" i="6"/>
  <c r="AP169" i="6"/>
  <c r="AP165" i="6"/>
  <c r="AP161" i="6"/>
  <c r="AP157" i="6"/>
  <c r="AP153" i="6"/>
  <c r="AP149" i="6"/>
  <c r="AP145" i="6"/>
  <c r="AP141" i="6"/>
  <c r="AP137" i="6"/>
  <c r="AP133" i="6"/>
  <c r="AP129" i="6"/>
  <c r="AP125" i="6"/>
  <c r="AP121" i="6"/>
  <c r="AP117" i="6"/>
  <c r="AP113" i="6"/>
  <c r="AP109" i="6"/>
  <c r="AP211" i="6"/>
  <c r="AP205" i="6"/>
  <c r="AP431" i="6"/>
  <c r="AP292" i="6"/>
  <c r="AP288" i="6"/>
  <c r="AP207" i="6"/>
  <c r="AP203" i="6"/>
  <c r="AP199" i="6"/>
  <c r="AP195" i="6"/>
  <c r="AP191" i="6"/>
  <c r="AP188" i="6"/>
  <c r="AP184" i="6"/>
  <c r="AP180" i="6"/>
  <c r="AP176" i="6"/>
  <c r="AP172" i="6"/>
  <c r="AP168" i="6"/>
  <c r="AP164" i="6"/>
  <c r="AP160" i="6"/>
  <c r="AP156" i="6"/>
  <c r="AP152" i="6"/>
  <c r="AP148" i="6"/>
  <c r="AP144" i="6"/>
  <c r="AP140" i="6"/>
  <c r="AP136" i="6"/>
  <c r="AP132" i="6"/>
  <c r="AP128" i="6"/>
  <c r="AP124" i="6"/>
  <c r="AP120" i="6"/>
  <c r="AP116" i="6"/>
  <c r="AP112" i="6"/>
  <c r="AP108" i="6"/>
  <c r="AP293" i="6"/>
  <c r="AP289" i="6"/>
  <c r="AP219" i="6"/>
  <c r="AP215" i="6"/>
  <c r="AP187" i="6"/>
  <c r="AP183" i="6"/>
  <c r="AP179" i="6"/>
  <c r="AP175" i="6"/>
  <c r="AP171" i="6"/>
  <c r="AP167" i="6"/>
  <c r="AP163" i="6"/>
  <c r="AP159" i="6"/>
  <c r="AP155" i="6"/>
  <c r="AP151" i="6"/>
  <c r="AP147" i="6"/>
  <c r="AP143" i="6"/>
  <c r="AP139" i="6"/>
  <c r="AP135" i="6"/>
  <c r="AP131" i="6"/>
  <c r="AP127" i="6"/>
  <c r="AP123" i="6"/>
  <c r="AP204" i="6"/>
  <c r="AP200" i="6"/>
  <c r="AP196" i="6"/>
  <c r="AP192" i="6"/>
  <c r="AP370" i="6"/>
  <c r="AP354" i="6"/>
  <c r="AP338" i="6"/>
  <c r="AP322" i="6"/>
  <c r="AP306" i="6"/>
  <c r="AP201" i="6"/>
  <c r="AP197" i="6"/>
  <c r="AP193" i="6"/>
  <c r="AP186" i="6"/>
  <c r="AP182" i="6"/>
  <c r="AP178" i="6"/>
  <c r="AP174" i="6"/>
  <c r="AP170" i="6"/>
  <c r="AP166" i="6"/>
  <c r="AP162" i="6"/>
  <c r="AP158" i="6"/>
  <c r="AP154" i="6"/>
  <c r="AP150" i="6"/>
  <c r="AP146" i="6"/>
  <c r="AP142" i="6"/>
  <c r="AP138" i="6"/>
  <c r="AP134" i="6"/>
  <c r="AP130" i="6"/>
  <c r="AP126" i="6"/>
  <c r="AP122" i="6"/>
  <c r="AP118" i="6"/>
  <c r="AP114" i="6"/>
  <c r="AP110" i="6"/>
  <c r="AP106" i="6"/>
  <c r="AP102" i="6"/>
  <c r="AP98" i="6"/>
  <c r="AP94" i="6"/>
  <c r="AP90" i="6"/>
  <c r="AP86" i="6"/>
  <c r="AP212" i="6"/>
  <c r="AP119" i="6"/>
  <c r="AP105" i="6"/>
  <c r="AP104" i="6"/>
  <c r="AP101" i="6"/>
  <c r="AP100" i="6"/>
  <c r="AP97" i="6"/>
  <c r="AP96" i="6"/>
  <c r="AP93" i="6"/>
  <c r="AP92" i="6"/>
  <c r="AP89" i="6"/>
  <c r="AP88" i="6"/>
  <c r="AP85" i="6"/>
  <c r="AP82" i="6"/>
  <c r="AP78" i="6"/>
  <c r="AP74" i="6"/>
  <c r="AP70" i="6"/>
  <c r="AP66" i="6"/>
  <c r="AP81" i="6"/>
  <c r="AP77" i="6"/>
  <c r="AP73" i="6"/>
  <c r="AP69" i="6"/>
  <c r="AP65" i="6"/>
  <c r="AP61" i="6"/>
  <c r="AP57" i="6"/>
  <c r="AP53" i="6"/>
  <c r="AP49" i="6"/>
  <c r="AP45" i="6"/>
  <c r="AP41" i="6"/>
  <c r="AP37" i="6"/>
  <c r="AP33" i="6"/>
  <c r="AP29" i="6"/>
  <c r="AP208" i="6"/>
  <c r="AP115" i="6"/>
  <c r="AP111" i="6"/>
  <c r="AP107" i="6"/>
  <c r="AP103" i="6"/>
  <c r="AP99" i="6"/>
  <c r="AP95" i="6"/>
  <c r="AP91" i="6"/>
  <c r="AP87" i="6"/>
  <c r="AP83" i="6"/>
  <c r="AP79" i="6"/>
  <c r="AP75" i="6"/>
  <c r="AP71" i="6"/>
  <c r="AP67" i="6"/>
  <c r="AP63" i="6"/>
  <c r="AP72" i="6"/>
  <c r="AP62" i="6"/>
  <c r="AP58" i="6"/>
  <c r="AP44" i="6"/>
  <c r="AP40" i="6"/>
  <c r="AP36" i="6"/>
  <c r="AP32" i="6"/>
  <c r="AP28" i="6"/>
  <c r="AP24" i="6"/>
  <c r="AP20" i="6"/>
  <c r="AP16" i="6"/>
  <c r="AP12" i="6"/>
  <c r="AP8" i="6"/>
  <c r="AP47" i="6"/>
  <c r="AP68" i="6"/>
  <c r="AP39" i="6"/>
  <c r="AP35" i="6"/>
  <c r="AP25" i="6"/>
  <c r="AP13" i="6"/>
  <c r="AP84" i="6"/>
  <c r="AP60" i="6"/>
  <c r="AP56" i="6"/>
  <c r="AP52" i="6"/>
  <c r="AP48" i="6"/>
  <c r="AP27" i="6"/>
  <c r="AP23" i="6"/>
  <c r="AP19" i="6"/>
  <c r="AP15" i="6"/>
  <c r="AP11" i="6"/>
  <c r="AP7" i="6"/>
  <c r="AP55" i="6"/>
  <c r="AP54" i="6"/>
  <c r="AP51" i="6"/>
  <c r="AP50" i="6"/>
  <c r="AQ6" i="6"/>
  <c r="AP31" i="6"/>
  <c r="AP80" i="6"/>
  <c r="AP46" i="6"/>
  <c r="AP42" i="6"/>
  <c r="AP38" i="6"/>
  <c r="AP34" i="6"/>
  <c r="AP30" i="6"/>
  <c r="AP26" i="6"/>
  <c r="AP22" i="6"/>
  <c r="AP18" i="6"/>
  <c r="AP14" i="6"/>
  <c r="AP10" i="6"/>
  <c r="AP76" i="6"/>
  <c r="AP43" i="6"/>
  <c r="AP17" i="6"/>
  <c r="AP9" i="6"/>
  <c r="AP59" i="6"/>
  <c r="AP64" i="6"/>
  <c r="AP21" i="6"/>
  <c r="AU31" i="4"/>
  <c r="AV28" i="4"/>
  <c r="AV23" i="4"/>
  <c r="AV19" i="4"/>
  <c r="AV29" i="4"/>
  <c r="AV25" i="4"/>
  <c r="AV20" i="4"/>
  <c r="AV30" i="4"/>
  <c r="AV22" i="4"/>
  <c r="AV15" i="4"/>
  <c r="AV11" i="4"/>
  <c r="AV17" i="4"/>
  <c r="AV13" i="4"/>
  <c r="AV12" i="4"/>
  <c r="AW6" i="4"/>
  <c r="AV27" i="4"/>
  <c r="AV14" i="4"/>
  <c r="AV9" i="4"/>
  <c r="AV18" i="4"/>
  <c r="AV16" i="4"/>
  <c r="AV8" i="4"/>
  <c r="AV26" i="4"/>
  <c r="AV21" i="4"/>
  <c r="AV7" i="4"/>
  <c r="AV10" i="4"/>
  <c r="AU53" i="3"/>
  <c r="AV44" i="3"/>
  <c r="AV50" i="3"/>
  <c r="AV45" i="3"/>
  <c r="AV51" i="3"/>
  <c r="AV46" i="3"/>
  <c r="AV42" i="3"/>
  <c r="AV40" i="3"/>
  <c r="AV52" i="3"/>
  <c r="AV34" i="3"/>
  <c r="AV43" i="3"/>
  <c r="AV35" i="3"/>
  <c r="AV30" i="3"/>
  <c r="AV36" i="3"/>
  <c r="AV38" i="3"/>
  <c r="AV47" i="3"/>
  <c r="AV41" i="3"/>
  <c r="AV27" i="3"/>
  <c r="AV23" i="3"/>
  <c r="AV28" i="3"/>
  <c r="AV16" i="3"/>
  <c r="AV25" i="3"/>
  <c r="AV17" i="3"/>
  <c r="AV14" i="3"/>
  <c r="AV31" i="3"/>
  <c r="AV26" i="3"/>
  <c r="AV24" i="3"/>
  <c r="AV21" i="3"/>
  <c r="AV18" i="3"/>
  <c r="AV32" i="3"/>
  <c r="AV13" i="3"/>
  <c r="AV9" i="3"/>
  <c r="AW6" i="3"/>
  <c r="AV10" i="3"/>
  <c r="AV15" i="3"/>
  <c r="AV19" i="3"/>
  <c r="AV11" i="3"/>
  <c r="AV7" i="3"/>
  <c r="AV29" i="3"/>
  <c r="AV12" i="3"/>
  <c r="AV8" i="3"/>
  <c r="AV217" i="2"/>
  <c r="AW203" i="2"/>
  <c r="AW216" i="2"/>
  <c r="AW212" i="2"/>
  <c r="AW207" i="2"/>
  <c r="AW213" i="2"/>
  <c r="AW209" i="2"/>
  <c r="AW206" i="2"/>
  <c r="AW210" i="2"/>
  <c r="AW200" i="2"/>
  <c r="AW196" i="2"/>
  <c r="AW192" i="2"/>
  <c r="AW188" i="2"/>
  <c r="AW184" i="2"/>
  <c r="AW211" i="2"/>
  <c r="AW201" i="2"/>
  <c r="AW197" i="2"/>
  <c r="AW193" i="2"/>
  <c r="AW189" i="2"/>
  <c r="AW214" i="2"/>
  <c r="AW199" i="2"/>
  <c r="AW182" i="2"/>
  <c r="AW179" i="2"/>
  <c r="AW175" i="2"/>
  <c r="AW171" i="2"/>
  <c r="AW215" i="2"/>
  <c r="AW205" i="2"/>
  <c r="AW202" i="2"/>
  <c r="AW186" i="2"/>
  <c r="AW191" i="2"/>
  <c r="AW180" i="2"/>
  <c r="AW176" i="2"/>
  <c r="AW172" i="2"/>
  <c r="AW194" i="2"/>
  <c r="AW185" i="2"/>
  <c r="AW183" i="2"/>
  <c r="AW181" i="2"/>
  <c r="AW198" i="2"/>
  <c r="AW187" i="2"/>
  <c r="AW178" i="2"/>
  <c r="AW174" i="2"/>
  <c r="AW170" i="2"/>
  <c r="AW168" i="2"/>
  <c r="AW164" i="2"/>
  <c r="AW195" i="2"/>
  <c r="AW169" i="2"/>
  <c r="AW165" i="2"/>
  <c r="AW190" i="2"/>
  <c r="AW173" i="2"/>
  <c r="AW166" i="2"/>
  <c r="AW167" i="2"/>
  <c r="AW159" i="2"/>
  <c r="AW163" i="2"/>
  <c r="AW177" i="2"/>
  <c r="AW155" i="2"/>
  <c r="AW151" i="2"/>
  <c r="AW147" i="2"/>
  <c r="AW158" i="2"/>
  <c r="AW153" i="2"/>
  <c r="AW149" i="2"/>
  <c r="AW162" i="2"/>
  <c r="AW157" i="2"/>
  <c r="AW146" i="2"/>
  <c r="AW145" i="2"/>
  <c r="AW144" i="2"/>
  <c r="AW137" i="2"/>
  <c r="AW133" i="2"/>
  <c r="AW129" i="2"/>
  <c r="AW156" i="2"/>
  <c r="AW154" i="2"/>
  <c r="AW152" i="2"/>
  <c r="AW150" i="2"/>
  <c r="AW148" i="2"/>
  <c r="AW143" i="2"/>
  <c r="AW142" i="2"/>
  <c r="AW138" i="2"/>
  <c r="AW134" i="2"/>
  <c r="AW130" i="2"/>
  <c r="AW126" i="2"/>
  <c r="AW139" i="2"/>
  <c r="AW135" i="2"/>
  <c r="AW140" i="2"/>
  <c r="AW131" i="2"/>
  <c r="AW125" i="2"/>
  <c r="AW121" i="2"/>
  <c r="AW132" i="2"/>
  <c r="AW122" i="2"/>
  <c r="AW117" i="2"/>
  <c r="AW113" i="2"/>
  <c r="AW128" i="2"/>
  <c r="AW116" i="2"/>
  <c r="AW110" i="2"/>
  <c r="AW107" i="2"/>
  <c r="AW102" i="2"/>
  <c r="AW97" i="2"/>
  <c r="AW119" i="2"/>
  <c r="AW112" i="2"/>
  <c r="AW109" i="2"/>
  <c r="AW141" i="2"/>
  <c r="AW115" i="2"/>
  <c r="AW108" i="2"/>
  <c r="AW103" i="2"/>
  <c r="AW98" i="2"/>
  <c r="AW118" i="2"/>
  <c r="AW111" i="2"/>
  <c r="AW114" i="2"/>
  <c r="AW104" i="2"/>
  <c r="AW99" i="2"/>
  <c r="AW95" i="2"/>
  <c r="AW90" i="2"/>
  <c r="AW86" i="2"/>
  <c r="AW124" i="2"/>
  <c r="AW105" i="2"/>
  <c r="AW136" i="2"/>
  <c r="AW93" i="2"/>
  <c r="AW88" i="2"/>
  <c r="AW84" i="2"/>
  <c r="AW78" i="2"/>
  <c r="AW77" i="2"/>
  <c r="AW69" i="2"/>
  <c r="AW64" i="2"/>
  <c r="AW46" i="2"/>
  <c r="AW42" i="2"/>
  <c r="AW123" i="2"/>
  <c r="AW76" i="2"/>
  <c r="AW75" i="2"/>
  <c r="AW73" i="2"/>
  <c r="AW70" i="2"/>
  <c r="AW65" i="2"/>
  <c r="AW61" i="2"/>
  <c r="AW57" i="2"/>
  <c r="AW53" i="2"/>
  <c r="AW100" i="2"/>
  <c r="AW94" i="2"/>
  <c r="AW91" i="2"/>
  <c r="AW89" i="2"/>
  <c r="AW87" i="2"/>
  <c r="AW85" i="2"/>
  <c r="AW83" i="2"/>
  <c r="AW82" i="2"/>
  <c r="AW120" i="2"/>
  <c r="AW81" i="2"/>
  <c r="AW71" i="2"/>
  <c r="AW44" i="2"/>
  <c r="AW40" i="2"/>
  <c r="AW80" i="2"/>
  <c r="AW54" i="2"/>
  <c r="AW52" i="2"/>
  <c r="AW48" i="2"/>
  <c r="AW47" i="2"/>
  <c r="AW43" i="2"/>
  <c r="AW58" i="2"/>
  <c r="AW56" i="2"/>
  <c r="AW51" i="2"/>
  <c r="AW41" i="2"/>
  <c r="AW35" i="2"/>
  <c r="AW31" i="2"/>
  <c r="AW27" i="2"/>
  <c r="AW23" i="2"/>
  <c r="AW19" i="2"/>
  <c r="AW15" i="2"/>
  <c r="AW11" i="2"/>
  <c r="AW62" i="2"/>
  <c r="AW60" i="2"/>
  <c r="AW39" i="2"/>
  <c r="AW79" i="2"/>
  <c r="AW66" i="2"/>
  <c r="AW36" i="2"/>
  <c r="AW32" i="2"/>
  <c r="AW28" i="2"/>
  <c r="AW24" i="2"/>
  <c r="AW20" i="2"/>
  <c r="AW16" i="2"/>
  <c r="AW127" i="2"/>
  <c r="AW74" i="2"/>
  <c r="AW68" i="2"/>
  <c r="AW55" i="2"/>
  <c r="AW50" i="2"/>
  <c r="AW49" i="2"/>
  <c r="AW37" i="2"/>
  <c r="AW9" i="2"/>
  <c r="AX6" i="2"/>
  <c r="AX208" i="2" s="1"/>
  <c r="AW13" i="2"/>
  <c r="AW45" i="2"/>
  <c r="AW34" i="2"/>
  <c r="AW18" i="2"/>
  <c r="AW12" i="2"/>
  <c r="AW26" i="2"/>
  <c r="AW10" i="2"/>
  <c r="AW22" i="2"/>
  <c r="AW17" i="2"/>
  <c r="AW7" i="2"/>
  <c r="AW63" i="2"/>
  <c r="AW38" i="2"/>
  <c r="AW30" i="2"/>
  <c r="AW21" i="2"/>
  <c r="AW33" i="2"/>
  <c r="AW25" i="2"/>
  <c r="AW14" i="2"/>
  <c r="AW8" i="2"/>
  <c r="AW59" i="2"/>
  <c r="AW29" i="2"/>
  <c r="AV32" i="1"/>
  <c r="AV28" i="1"/>
  <c r="AV24" i="1"/>
  <c r="AV33" i="1"/>
  <c r="AV29" i="1"/>
  <c r="AV25" i="1"/>
  <c r="AV34" i="1"/>
  <c r="AV30" i="1"/>
  <c r="AV26" i="1"/>
  <c r="AV35" i="1"/>
  <c r="AV31" i="1"/>
  <c r="AV27" i="1"/>
  <c r="AV23" i="1"/>
  <c r="AV19" i="1"/>
  <c r="AV12" i="1"/>
  <c r="AV22" i="1"/>
  <c r="AV13" i="1"/>
  <c r="AV21" i="1"/>
  <c r="AV20" i="1"/>
  <c r="AV16" i="1"/>
  <c r="AV15" i="1"/>
  <c r="AV14" i="1"/>
  <c r="AV18" i="1"/>
  <c r="AV17" i="1"/>
  <c r="AV10" i="1"/>
  <c r="AV11" i="1"/>
  <c r="AV7" i="1"/>
  <c r="AV8" i="1"/>
  <c r="AW6" i="1"/>
  <c r="AV9" i="1"/>
  <c r="AU36" i="1"/>
  <c r="AX204" i="2" l="1"/>
  <c r="AX160" i="2"/>
  <c r="AX96" i="2"/>
  <c r="AX106" i="2"/>
  <c r="AX161" i="2"/>
  <c r="AW37" i="3"/>
  <c r="AW20" i="3"/>
  <c r="AP900" i="6"/>
  <c r="AQ894" i="6"/>
  <c r="AQ890" i="6"/>
  <c r="AQ886" i="6"/>
  <c r="AQ899" i="6"/>
  <c r="AQ893" i="6"/>
  <c r="AQ889" i="6"/>
  <c r="AQ885" i="6"/>
  <c r="AQ896" i="6"/>
  <c r="AQ892" i="6"/>
  <c r="AQ888" i="6"/>
  <c r="AQ895" i="6"/>
  <c r="AQ891" i="6"/>
  <c r="AQ887" i="6"/>
  <c r="AQ884" i="6"/>
  <c r="AQ880" i="6"/>
  <c r="AQ876" i="6"/>
  <c r="AQ883" i="6"/>
  <c r="AQ879" i="6"/>
  <c r="AQ875" i="6"/>
  <c r="AQ873" i="6"/>
  <c r="AQ869" i="6"/>
  <c r="AQ882" i="6"/>
  <c r="AQ878" i="6"/>
  <c r="AQ874" i="6"/>
  <c r="AQ871" i="6"/>
  <c r="AQ872" i="6"/>
  <c r="AQ868" i="6"/>
  <c r="AQ867" i="6"/>
  <c r="AQ863" i="6"/>
  <c r="AQ877" i="6"/>
  <c r="AQ881" i="6"/>
  <c r="AQ865" i="6"/>
  <c r="AQ864" i="6"/>
  <c r="AQ862" i="6"/>
  <c r="AQ861" i="6"/>
  <c r="AQ870" i="6"/>
  <c r="AQ857" i="6"/>
  <c r="AQ860" i="6"/>
  <c r="AQ859" i="6"/>
  <c r="AQ855" i="6"/>
  <c r="AQ856" i="6"/>
  <c r="AQ853" i="6"/>
  <c r="AQ849" i="6"/>
  <c r="AQ866" i="6"/>
  <c r="AQ852" i="6"/>
  <c r="AQ848" i="6"/>
  <c r="AQ844" i="6"/>
  <c r="AQ840" i="6"/>
  <c r="AQ836" i="6"/>
  <c r="AQ858" i="6"/>
  <c r="AQ851" i="6"/>
  <c r="AQ847" i="6"/>
  <c r="AQ843" i="6"/>
  <c r="AQ839" i="6"/>
  <c r="AQ854" i="6"/>
  <c r="AQ850" i="6"/>
  <c r="AQ832" i="6"/>
  <c r="AQ828" i="6"/>
  <c r="AQ824" i="6"/>
  <c r="AQ820" i="6"/>
  <c r="AQ846" i="6"/>
  <c r="AQ842" i="6"/>
  <c r="AQ838" i="6"/>
  <c r="AQ841" i="6"/>
  <c r="AQ835" i="6"/>
  <c r="AQ837" i="6"/>
  <c r="AQ831" i="6"/>
  <c r="AQ827" i="6"/>
  <c r="AQ818" i="6"/>
  <c r="AQ814" i="6"/>
  <c r="AQ810" i="6"/>
  <c r="AQ845" i="6"/>
  <c r="AQ830" i="6"/>
  <c r="AQ829" i="6"/>
  <c r="AQ817" i="6"/>
  <c r="AQ813" i="6"/>
  <c r="AQ809" i="6"/>
  <c r="AQ805" i="6"/>
  <c r="AQ823" i="6"/>
  <c r="AQ816" i="6"/>
  <c r="AQ812" i="6"/>
  <c r="AQ834" i="6"/>
  <c r="AQ825" i="6"/>
  <c r="AQ819" i="6"/>
  <c r="AQ833" i="6"/>
  <c r="AQ826" i="6"/>
  <c r="AQ821" i="6"/>
  <c r="AQ807" i="6"/>
  <c r="AQ803" i="6"/>
  <c r="AQ799" i="6"/>
  <c r="AQ795" i="6"/>
  <c r="AQ791" i="6"/>
  <c r="AQ808" i="6"/>
  <c r="AQ793" i="6"/>
  <c r="AQ792" i="6"/>
  <c r="AQ786" i="6"/>
  <c r="AQ782" i="6"/>
  <c r="AQ778" i="6"/>
  <c r="AQ815" i="6"/>
  <c r="AQ822" i="6"/>
  <c r="AQ789" i="6"/>
  <c r="AQ802" i="6"/>
  <c r="AQ798" i="6"/>
  <c r="AQ790" i="6"/>
  <c r="AQ788" i="6"/>
  <c r="AQ784" i="6"/>
  <c r="AQ806" i="6"/>
  <c r="AQ804" i="6"/>
  <c r="AQ794" i="6"/>
  <c r="AQ801" i="6"/>
  <c r="AQ800" i="6"/>
  <c r="AQ787" i="6"/>
  <c r="AQ783" i="6"/>
  <c r="AQ779" i="6"/>
  <c r="AQ775" i="6"/>
  <c r="AQ811" i="6"/>
  <c r="AQ780" i="6"/>
  <c r="AQ774" i="6"/>
  <c r="AQ770" i="6"/>
  <c r="AQ766" i="6"/>
  <c r="AQ762" i="6"/>
  <c r="AQ758" i="6"/>
  <c r="AQ773" i="6"/>
  <c r="AQ769" i="6"/>
  <c r="AQ765" i="6"/>
  <c r="AQ761" i="6"/>
  <c r="AQ757" i="6"/>
  <c r="AQ796" i="6"/>
  <c r="AQ785" i="6"/>
  <c r="AQ781" i="6"/>
  <c r="AQ772" i="6"/>
  <c r="AQ768" i="6"/>
  <c r="AQ771" i="6"/>
  <c r="AQ767" i="6"/>
  <c r="AQ763" i="6"/>
  <c r="AQ759" i="6"/>
  <c r="AQ755" i="6"/>
  <c r="AQ756" i="6"/>
  <c r="AQ753" i="6"/>
  <c r="AQ749" i="6"/>
  <c r="AQ745" i="6"/>
  <c r="AQ741" i="6"/>
  <c r="AQ737" i="6"/>
  <c r="AQ764" i="6"/>
  <c r="AQ760" i="6"/>
  <c r="AQ752" i="6"/>
  <c r="AQ748" i="6"/>
  <c r="AQ744" i="6"/>
  <c r="AQ740" i="6"/>
  <c r="AQ736" i="6"/>
  <c r="AQ732" i="6"/>
  <c r="AQ797" i="6"/>
  <c r="AQ746" i="6"/>
  <c r="AQ742" i="6"/>
  <c r="AQ738" i="6"/>
  <c r="AQ735" i="6"/>
  <c r="AQ734" i="6"/>
  <c r="AQ731" i="6"/>
  <c r="AQ730" i="6"/>
  <c r="AQ726" i="6"/>
  <c r="AQ725" i="6"/>
  <c r="AQ721" i="6"/>
  <c r="AQ717" i="6"/>
  <c r="AQ713" i="6"/>
  <c r="AQ709" i="6"/>
  <c r="AQ705" i="6"/>
  <c r="AQ733" i="6"/>
  <c r="AQ729" i="6"/>
  <c r="AQ776" i="6"/>
  <c r="AQ754" i="6"/>
  <c r="AQ724" i="6"/>
  <c r="AQ720" i="6"/>
  <c r="AQ716" i="6"/>
  <c r="AQ712" i="6"/>
  <c r="AQ708" i="6"/>
  <c r="AQ704" i="6"/>
  <c r="AQ700" i="6"/>
  <c r="AQ696" i="6"/>
  <c r="AQ750" i="6"/>
  <c r="AQ743" i="6"/>
  <c r="AQ739" i="6"/>
  <c r="AQ727" i="6"/>
  <c r="AQ777" i="6"/>
  <c r="AQ751" i="6"/>
  <c r="AQ728" i="6"/>
  <c r="AQ723" i="6"/>
  <c r="AQ719" i="6"/>
  <c r="AQ715" i="6"/>
  <c r="AQ711" i="6"/>
  <c r="AQ707" i="6"/>
  <c r="AQ703" i="6"/>
  <c r="AQ699" i="6"/>
  <c r="AQ695" i="6"/>
  <c r="AQ691" i="6"/>
  <c r="AQ722" i="6"/>
  <c r="AQ706" i="6"/>
  <c r="AQ688" i="6"/>
  <c r="AQ684" i="6"/>
  <c r="AQ680" i="6"/>
  <c r="AQ676" i="6"/>
  <c r="AQ672" i="6"/>
  <c r="AQ668" i="6"/>
  <c r="AQ664" i="6"/>
  <c r="AQ660" i="6"/>
  <c r="AQ656" i="6"/>
  <c r="AQ718" i="6"/>
  <c r="AQ710" i="6"/>
  <c r="AQ694" i="6"/>
  <c r="AQ714" i="6"/>
  <c r="AQ692" i="6"/>
  <c r="AQ687" i="6"/>
  <c r="AQ683" i="6"/>
  <c r="AQ679" i="6"/>
  <c r="AQ675" i="6"/>
  <c r="AQ671" i="6"/>
  <c r="AQ667" i="6"/>
  <c r="AQ747" i="6"/>
  <c r="AQ690" i="6"/>
  <c r="AQ686" i="6"/>
  <c r="AQ682" i="6"/>
  <c r="AQ678" i="6"/>
  <c r="AQ674" i="6"/>
  <c r="AQ670" i="6"/>
  <c r="AQ666" i="6"/>
  <c r="AQ662" i="6"/>
  <c r="AQ658" i="6"/>
  <c r="AQ693" i="6"/>
  <c r="AQ697" i="6"/>
  <c r="AQ701" i="6"/>
  <c r="AQ698" i="6"/>
  <c r="AQ681" i="6"/>
  <c r="AQ652" i="6"/>
  <c r="AQ648" i="6"/>
  <c r="AQ644" i="6"/>
  <c r="AQ640" i="6"/>
  <c r="AQ636" i="6"/>
  <c r="AQ632" i="6"/>
  <c r="AQ628" i="6"/>
  <c r="AQ624" i="6"/>
  <c r="AQ655" i="6"/>
  <c r="AQ651" i="6"/>
  <c r="AQ647" i="6"/>
  <c r="AQ643" i="6"/>
  <c r="AQ639" i="6"/>
  <c r="AQ635" i="6"/>
  <c r="AQ631" i="6"/>
  <c r="AQ627" i="6"/>
  <c r="AQ623" i="6"/>
  <c r="AQ663" i="6"/>
  <c r="AQ659" i="6"/>
  <c r="AQ685" i="6"/>
  <c r="AQ669" i="6"/>
  <c r="AQ665" i="6"/>
  <c r="AQ654" i="6"/>
  <c r="AQ650" i="6"/>
  <c r="AQ646" i="6"/>
  <c r="AQ642" i="6"/>
  <c r="AQ638" i="6"/>
  <c r="AQ634" i="6"/>
  <c r="AQ630" i="6"/>
  <c r="AQ626" i="6"/>
  <c r="AQ689" i="6"/>
  <c r="AQ702" i="6"/>
  <c r="AQ677" i="6"/>
  <c r="AQ620" i="6"/>
  <c r="AQ616" i="6"/>
  <c r="AQ612" i="6"/>
  <c r="AQ608" i="6"/>
  <c r="AQ604" i="6"/>
  <c r="AQ673" i="6"/>
  <c r="AQ657" i="6"/>
  <c r="AQ653" i="6"/>
  <c r="AQ649" i="6"/>
  <c r="AQ645" i="6"/>
  <c r="AQ641" i="6"/>
  <c r="AQ637" i="6"/>
  <c r="AQ633" i="6"/>
  <c r="AQ622" i="6"/>
  <c r="AQ629" i="6"/>
  <c r="AQ625" i="6"/>
  <c r="AQ619" i="6"/>
  <c r="AQ615" i="6"/>
  <c r="AQ611" i="6"/>
  <c r="AQ607" i="6"/>
  <c r="AQ603" i="6"/>
  <c r="AQ599" i="6"/>
  <c r="AQ595" i="6"/>
  <c r="AQ591" i="6"/>
  <c r="AQ587" i="6"/>
  <c r="AQ661" i="6"/>
  <c r="AQ618" i="6"/>
  <c r="AQ614" i="6"/>
  <c r="AQ610" i="6"/>
  <c r="AQ606" i="6"/>
  <c r="AQ602" i="6"/>
  <c r="AQ617" i="6"/>
  <c r="AQ613" i="6"/>
  <c r="AQ609" i="6"/>
  <c r="AQ605" i="6"/>
  <c r="AQ601" i="6"/>
  <c r="AQ597" i="6"/>
  <c r="AQ593" i="6"/>
  <c r="AQ589" i="6"/>
  <c r="AQ585" i="6"/>
  <c r="AQ600" i="6"/>
  <c r="AQ579" i="6"/>
  <c r="AQ575" i="6"/>
  <c r="AQ598" i="6"/>
  <c r="AQ594" i="6"/>
  <c r="AQ621" i="6"/>
  <c r="AQ596" i="6"/>
  <c r="AQ592" i="6"/>
  <c r="AQ583" i="6"/>
  <c r="AQ578" i="6"/>
  <c r="AQ574" i="6"/>
  <c r="AQ570" i="6"/>
  <c r="AQ566" i="6"/>
  <c r="AQ562" i="6"/>
  <c r="AQ558" i="6"/>
  <c r="AQ590" i="6"/>
  <c r="AQ586" i="6"/>
  <c r="AQ581" i="6"/>
  <c r="AQ577" i="6"/>
  <c r="AQ573" i="6"/>
  <c r="AQ569" i="6"/>
  <c r="AQ565" i="6"/>
  <c r="AQ584" i="6"/>
  <c r="AQ561" i="6"/>
  <c r="AQ557" i="6"/>
  <c r="AQ553" i="6"/>
  <c r="AQ549" i="6"/>
  <c r="AQ550" i="6"/>
  <c r="AQ548" i="6"/>
  <c r="AQ546" i="6"/>
  <c r="AQ542" i="6"/>
  <c r="AQ538" i="6"/>
  <c r="AQ534" i="6"/>
  <c r="AQ530" i="6"/>
  <c r="AQ526" i="6"/>
  <c r="AQ522" i="6"/>
  <c r="AQ518" i="6"/>
  <c r="AQ514" i="6"/>
  <c r="AQ510" i="6"/>
  <c r="AQ582" i="6"/>
  <c r="AQ571" i="6"/>
  <c r="AQ567" i="6"/>
  <c r="AQ563" i="6"/>
  <c r="AQ554" i="6"/>
  <c r="AQ588" i="6"/>
  <c r="AQ560" i="6"/>
  <c r="AQ556" i="6"/>
  <c r="AQ555" i="6"/>
  <c r="AQ545" i="6"/>
  <c r="AQ541" i="6"/>
  <c r="AQ537" i="6"/>
  <c r="AQ533" i="6"/>
  <c r="AQ529" i="6"/>
  <c r="AQ525" i="6"/>
  <c r="AQ521" i="6"/>
  <c r="AQ517" i="6"/>
  <c r="AQ513" i="6"/>
  <c r="AQ572" i="6"/>
  <c r="AQ568" i="6"/>
  <c r="AQ564" i="6"/>
  <c r="AQ551" i="6"/>
  <c r="AQ552" i="6"/>
  <c r="AQ544" i="6"/>
  <c r="AQ540" i="6"/>
  <c r="AQ536" i="6"/>
  <c r="AQ532" i="6"/>
  <c r="AQ528" i="6"/>
  <c r="AQ524" i="6"/>
  <c r="AQ520" i="6"/>
  <c r="AQ516" i="6"/>
  <c r="AQ512" i="6"/>
  <c r="AQ508" i="6"/>
  <c r="AQ580" i="6"/>
  <c r="AQ576" i="6"/>
  <c r="AQ559" i="6"/>
  <c r="AQ543" i="6"/>
  <c r="AQ539" i="6"/>
  <c r="AQ505" i="6"/>
  <c r="AQ501" i="6"/>
  <c r="AQ497" i="6"/>
  <c r="AQ493" i="6"/>
  <c r="AQ489" i="6"/>
  <c r="AQ485" i="6"/>
  <c r="AQ481" i="6"/>
  <c r="AQ477" i="6"/>
  <c r="AQ473" i="6"/>
  <c r="AQ535" i="6"/>
  <c r="AQ531" i="6"/>
  <c r="AQ509" i="6"/>
  <c r="AQ506" i="6"/>
  <c r="AQ504" i="6"/>
  <c r="AQ500" i="6"/>
  <c r="AQ496" i="6"/>
  <c r="AQ492" i="6"/>
  <c r="AQ488" i="6"/>
  <c r="AQ484" i="6"/>
  <c r="AQ480" i="6"/>
  <c r="AQ476" i="6"/>
  <c r="AQ472" i="6"/>
  <c r="AQ468" i="6"/>
  <c r="AQ464" i="6"/>
  <c r="AQ460" i="6"/>
  <c r="AQ456" i="6"/>
  <c r="AQ452" i="6"/>
  <c r="AQ527" i="6"/>
  <c r="AQ523" i="6"/>
  <c r="AQ503" i="6"/>
  <c r="AQ499" i="6"/>
  <c r="AQ495" i="6"/>
  <c r="AQ491" i="6"/>
  <c r="AQ487" i="6"/>
  <c r="AQ483" i="6"/>
  <c r="AQ479" i="6"/>
  <c r="AQ475" i="6"/>
  <c r="AQ471" i="6"/>
  <c r="AQ467" i="6"/>
  <c r="AQ519" i="6"/>
  <c r="AQ515" i="6"/>
  <c r="AQ470" i="6"/>
  <c r="AQ447" i="6"/>
  <c r="AQ443" i="6"/>
  <c r="AQ439" i="6"/>
  <c r="AQ435" i="6"/>
  <c r="AQ431" i="6"/>
  <c r="AQ427" i="6"/>
  <c r="AQ423" i="6"/>
  <c r="AQ419" i="6"/>
  <c r="AQ415" i="6"/>
  <c r="AQ511" i="6"/>
  <c r="AQ494" i="6"/>
  <c r="AQ478" i="6"/>
  <c r="AQ463" i="6"/>
  <c r="AQ459" i="6"/>
  <c r="AQ455" i="6"/>
  <c r="AQ451" i="6"/>
  <c r="AQ466" i="6"/>
  <c r="AQ446" i="6"/>
  <c r="AQ442" i="6"/>
  <c r="AQ438" i="6"/>
  <c r="AQ434" i="6"/>
  <c r="AQ430" i="6"/>
  <c r="AQ426" i="6"/>
  <c r="AQ422" i="6"/>
  <c r="AQ418" i="6"/>
  <c r="AQ414" i="6"/>
  <c r="AQ490" i="6"/>
  <c r="AQ474" i="6"/>
  <c r="AQ547" i="6"/>
  <c r="AQ507" i="6"/>
  <c r="AQ465" i="6"/>
  <c r="AQ445" i="6"/>
  <c r="AQ441" i="6"/>
  <c r="AQ437" i="6"/>
  <c r="AQ433" i="6"/>
  <c r="AQ429" i="6"/>
  <c r="AQ425" i="6"/>
  <c r="AQ421" i="6"/>
  <c r="AQ417" i="6"/>
  <c r="AQ502" i="6"/>
  <c r="AQ486" i="6"/>
  <c r="AQ469" i="6"/>
  <c r="AQ461" i="6"/>
  <c r="AQ457" i="6"/>
  <c r="AQ453" i="6"/>
  <c r="AQ449" i="6"/>
  <c r="AQ448" i="6"/>
  <c r="AQ444" i="6"/>
  <c r="AQ440" i="6"/>
  <c r="AQ436" i="6"/>
  <c r="AQ432" i="6"/>
  <c r="AQ428" i="6"/>
  <c r="AQ424" i="6"/>
  <c r="AQ420" i="6"/>
  <c r="AQ416" i="6"/>
  <c r="AQ412" i="6"/>
  <c r="AQ408" i="6"/>
  <c r="AQ404" i="6"/>
  <c r="AQ400" i="6"/>
  <c r="AQ396" i="6"/>
  <c r="AQ411" i="6"/>
  <c r="AQ407" i="6"/>
  <c r="AQ403" i="6"/>
  <c r="AQ392" i="6"/>
  <c r="AQ388" i="6"/>
  <c r="AQ384" i="6"/>
  <c r="AQ380" i="6"/>
  <c r="AQ482" i="6"/>
  <c r="AQ462" i="6"/>
  <c r="AQ454" i="6"/>
  <c r="AQ413" i="6"/>
  <c r="AQ395" i="6"/>
  <c r="AQ391" i="6"/>
  <c r="AQ394" i="6"/>
  <c r="AQ390" i="6"/>
  <c r="AQ386" i="6"/>
  <c r="AQ382" i="6"/>
  <c r="AQ458" i="6"/>
  <c r="AQ450" i="6"/>
  <c r="AQ410" i="6"/>
  <c r="AQ406" i="6"/>
  <c r="AQ402" i="6"/>
  <c r="AQ398" i="6"/>
  <c r="AQ405" i="6"/>
  <c r="AQ373" i="6"/>
  <c r="AQ369" i="6"/>
  <c r="AQ365" i="6"/>
  <c r="AQ361" i="6"/>
  <c r="AQ357" i="6"/>
  <c r="AQ353" i="6"/>
  <c r="AQ349" i="6"/>
  <c r="AQ345" i="6"/>
  <c r="AQ341" i="6"/>
  <c r="AQ337" i="6"/>
  <c r="AQ333" i="6"/>
  <c r="AQ329" i="6"/>
  <c r="AQ325" i="6"/>
  <c r="AQ321" i="6"/>
  <c r="AQ317" i="6"/>
  <c r="AQ313" i="6"/>
  <c r="AQ309" i="6"/>
  <c r="AQ305" i="6"/>
  <c r="AQ378" i="6"/>
  <c r="AQ401" i="6"/>
  <c r="AQ376" i="6"/>
  <c r="AQ372" i="6"/>
  <c r="AQ368" i="6"/>
  <c r="AQ364" i="6"/>
  <c r="AQ360" i="6"/>
  <c r="AQ356" i="6"/>
  <c r="AQ352" i="6"/>
  <c r="AQ348" i="6"/>
  <c r="AQ344" i="6"/>
  <c r="AQ340" i="6"/>
  <c r="AQ336" i="6"/>
  <c r="AQ332" i="6"/>
  <c r="AQ328" i="6"/>
  <c r="AQ324" i="6"/>
  <c r="AQ320" i="6"/>
  <c r="AQ316" i="6"/>
  <c r="AQ312" i="6"/>
  <c r="AQ308" i="6"/>
  <c r="AQ304" i="6"/>
  <c r="AQ300" i="6"/>
  <c r="AQ296" i="6"/>
  <c r="AQ292" i="6"/>
  <c r="AQ288" i="6"/>
  <c r="AQ387" i="6"/>
  <c r="AQ383" i="6"/>
  <c r="AQ379" i="6"/>
  <c r="AQ397" i="6"/>
  <c r="AQ385" i="6"/>
  <c r="AQ381" i="6"/>
  <c r="AQ375" i="6"/>
  <c r="AQ371" i="6"/>
  <c r="AQ367" i="6"/>
  <c r="AQ363" i="6"/>
  <c r="AQ359" i="6"/>
  <c r="AQ355" i="6"/>
  <c r="AQ351" i="6"/>
  <c r="AQ347" i="6"/>
  <c r="AQ343" i="6"/>
  <c r="AQ339" i="6"/>
  <c r="AQ335" i="6"/>
  <c r="AQ331" i="6"/>
  <c r="AQ327" i="6"/>
  <c r="AQ323" i="6"/>
  <c r="AQ319" i="6"/>
  <c r="AQ315" i="6"/>
  <c r="AQ311" i="6"/>
  <c r="AQ307" i="6"/>
  <c r="AQ303" i="6"/>
  <c r="AQ299" i="6"/>
  <c r="AQ399" i="6"/>
  <c r="AQ377" i="6"/>
  <c r="AQ409" i="6"/>
  <c r="AQ393" i="6"/>
  <c r="AQ389" i="6"/>
  <c r="AQ374" i="6"/>
  <c r="AQ370" i="6"/>
  <c r="AQ366" i="6"/>
  <c r="AQ362" i="6"/>
  <c r="AQ358" i="6"/>
  <c r="AQ354" i="6"/>
  <c r="AQ350" i="6"/>
  <c r="AQ346" i="6"/>
  <c r="AQ342" i="6"/>
  <c r="AQ338" i="6"/>
  <c r="AQ334" i="6"/>
  <c r="AQ330" i="6"/>
  <c r="AQ326" i="6"/>
  <c r="AQ322" i="6"/>
  <c r="AQ318" i="6"/>
  <c r="AQ314" i="6"/>
  <c r="AQ310" i="6"/>
  <c r="AQ306" i="6"/>
  <c r="AQ302" i="6"/>
  <c r="AQ298" i="6"/>
  <c r="AQ294" i="6"/>
  <c r="AQ290" i="6"/>
  <c r="AQ286" i="6"/>
  <c r="AQ282" i="6"/>
  <c r="AQ278" i="6"/>
  <c r="AQ295" i="6"/>
  <c r="AQ284" i="6"/>
  <c r="AQ280" i="6"/>
  <c r="AQ285" i="6"/>
  <c r="AQ281" i="6"/>
  <c r="AQ276" i="6"/>
  <c r="AQ272" i="6"/>
  <c r="AQ268" i="6"/>
  <c r="AQ264" i="6"/>
  <c r="AQ260" i="6"/>
  <c r="AQ256" i="6"/>
  <c r="AQ252" i="6"/>
  <c r="AQ248" i="6"/>
  <c r="AQ244" i="6"/>
  <c r="AQ301" i="6"/>
  <c r="AQ297" i="6"/>
  <c r="AQ275" i="6"/>
  <c r="AQ271" i="6"/>
  <c r="AQ267" i="6"/>
  <c r="AQ263" i="6"/>
  <c r="AQ259" i="6"/>
  <c r="AQ255" i="6"/>
  <c r="AQ251" i="6"/>
  <c r="AQ247" i="6"/>
  <c r="AQ243" i="6"/>
  <c r="AQ239" i="6"/>
  <c r="AQ235" i="6"/>
  <c r="AQ231" i="6"/>
  <c r="AQ227" i="6"/>
  <c r="AQ223" i="6"/>
  <c r="AQ219" i="6"/>
  <c r="AQ215" i="6"/>
  <c r="AQ211" i="6"/>
  <c r="AQ207" i="6"/>
  <c r="AQ203" i="6"/>
  <c r="AQ199" i="6"/>
  <c r="AQ195" i="6"/>
  <c r="AQ191" i="6"/>
  <c r="AQ274" i="6"/>
  <c r="AQ270" i="6"/>
  <c r="AQ266" i="6"/>
  <c r="AQ262" i="6"/>
  <c r="AQ258" i="6"/>
  <c r="AQ254" i="6"/>
  <c r="AQ250" i="6"/>
  <c r="AQ246" i="6"/>
  <c r="AQ242" i="6"/>
  <c r="AQ238" i="6"/>
  <c r="AQ234" i="6"/>
  <c r="AQ230" i="6"/>
  <c r="AQ226" i="6"/>
  <c r="AQ222" i="6"/>
  <c r="AQ218" i="6"/>
  <c r="AQ214" i="6"/>
  <c r="AQ210" i="6"/>
  <c r="AQ206" i="6"/>
  <c r="AQ498" i="6"/>
  <c r="AQ293" i="6"/>
  <c r="AQ291" i="6"/>
  <c r="AQ289" i="6"/>
  <c r="AQ287" i="6"/>
  <c r="AQ283" i="6"/>
  <c r="AQ279" i="6"/>
  <c r="AQ269" i="6"/>
  <c r="AQ225" i="6"/>
  <c r="AQ224" i="6"/>
  <c r="AQ220" i="6"/>
  <c r="AQ216" i="6"/>
  <c r="AQ205" i="6"/>
  <c r="AQ190" i="6"/>
  <c r="AQ265" i="6"/>
  <c r="AQ188" i="6"/>
  <c r="AQ184" i="6"/>
  <c r="AQ180" i="6"/>
  <c r="AQ176" i="6"/>
  <c r="AQ172" i="6"/>
  <c r="AQ168" i="6"/>
  <c r="AQ164" i="6"/>
  <c r="AQ160" i="6"/>
  <c r="AQ156" i="6"/>
  <c r="AQ152" i="6"/>
  <c r="AQ148" i="6"/>
  <c r="AQ144" i="6"/>
  <c r="AQ140" i="6"/>
  <c r="AQ136" i="6"/>
  <c r="AQ132" i="6"/>
  <c r="AQ128" i="6"/>
  <c r="AQ124" i="6"/>
  <c r="AQ277" i="6"/>
  <c r="AQ261" i="6"/>
  <c r="AQ257" i="6"/>
  <c r="AQ221" i="6"/>
  <c r="AQ217" i="6"/>
  <c r="AQ213" i="6"/>
  <c r="AQ209" i="6"/>
  <c r="AQ187" i="6"/>
  <c r="AQ183" i="6"/>
  <c r="AQ179" i="6"/>
  <c r="AQ175" i="6"/>
  <c r="AQ171" i="6"/>
  <c r="AQ167" i="6"/>
  <c r="AQ163" i="6"/>
  <c r="AQ159" i="6"/>
  <c r="AQ155" i="6"/>
  <c r="AQ151" i="6"/>
  <c r="AQ147" i="6"/>
  <c r="AQ143" i="6"/>
  <c r="AQ139" i="6"/>
  <c r="AQ135" i="6"/>
  <c r="AQ131" i="6"/>
  <c r="AQ127" i="6"/>
  <c r="AQ123" i="6"/>
  <c r="AQ119" i="6"/>
  <c r="AQ253" i="6"/>
  <c r="AQ240" i="6"/>
  <c r="AQ204" i="6"/>
  <c r="AQ200" i="6"/>
  <c r="AQ196" i="6"/>
  <c r="AQ192" i="6"/>
  <c r="AQ273" i="6"/>
  <c r="AQ249" i="6"/>
  <c r="AQ237" i="6"/>
  <c r="AQ236" i="6"/>
  <c r="AQ201" i="6"/>
  <c r="AQ197" i="6"/>
  <c r="AQ193" i="6"/>
  <c r="AQ186" i="6"/>
  <c r="AQ182" i="6"/>
  <c r="AQ178" i="6"/>
  <c r="AQ174" i="6"/>
  <c r="AQ170" i="6"/>
  <c r="AQ166" i="6"/>
  <c r="AQ162" i="6"/>
  <c r="AQ158" i="6"/>
  <c r="AQ154" i="6"/>
  <c r="AQ150" i="6"/>
  <c r="AQ146" i="6"/>
  <c r="AQ142" i="6"/>
  <c r="AQ138" i="6"/>
  <c r="AQ134" i="6"/>
  <c r="AQ130" i="6"/>
  <c r="AQ126" i="6"/>
  <c r="AQ122" i="6"/>
  <c r="AQ118" i="6"/>
  <c r="AQ114" i="6"/>
  <c r="AQ110" i="6"/>
  <c r="AQ106" i="6"/>
  <c r="AQ102" i="6"/>
  <c r="AQ98" i="6"/>
  <c r="AQ94" i="6"/>
  <c r="AQ90" i="6"/>
  <c r="AQ86" i="6"/>
  <c r="AQ245" i="6"/>
  <c r="AQ233" i="6"/>
  <c r="AQ232" i="6"/>
  <c r="AQ212" i="6"/>
  <c r="AQ208" i="6"/>
  <c r="AQ133" i="6"/>
  <c r="AQ105" i="6"/>
  <c r="AQ104" i="6"/>
  <c r="AQ101" i="6"/>
  <c r="AQ100" i="6"/>
  <c r="AQ97" i="6"/>
  <c r="AQ96" i="6"/>
  <c r="AQ93" i="6"/>
  <c r="AQ92" i="6"/>
  <c r="AQ89" i="6"/>
  <c r="AQ88" i="6"/>
  <c r="AQ85" i="6"/>
  <c r="AQ82" i="6"/>
  <c r="AQ78" i="6"/>
  <c r="AQ74" i="6"/>
  <c r="AQ70" i="6"/>
  <c r="AQ66" i="6"/>
  <c r="AQ241" i="6"/>
  <c r="AQ198" i="6"/>
  <c r="AQ185" i="6"/>
  <c r="AQ169" i="6"/>
  <c r="AQ153" i="6"/>
  <c r="AQ129" i="6"/>
  <c r="AQ120" i="6"/>
  <c r="AQ117" i="6"/>
  <c r="AQ113" i="6"/>
  <c r="AQ109" i="6"/>
  <c r="AQ228" i="6"/>
  <c r="AQ125" i="6"/>
  <c r="AQ81" i="6"/>
  <c r="AQ77" i="6"/>
  <c r="AQ73" i="6"/>
  <c r="AQ69" i="6"/>
  <c r="AQ65" i="6"/>
  <c r="AQ61" i="6"/>
  <c r="AQ57" i="6"/>
  <c r="AQ53" i="6"/>
  <c r="AQ49" i="6"/>
  <c r="AQ181" i="6"/>
  <c r="AQ165" i="6"/>
  <c r="AQ149" i="6"/>
  <c r="AQ121" i="6"/>
  <c r="AQ194" i="6"/>
  <c r="AQ116" i="6"/>
  <c r="AQ112" i="6"/>
  <c r="AQ84" i="6"/>
  <c r="AQ80" i="6"/>
  <c r="AQ76" i="6"/>
  <c r="AQ72" i="6"/>
  <c r="AQ68" i="6"/>
  <c r="AQ64" i="6"/>
  <c r="AQ60" i="6"/>
  <c r="AQ229" i="6"/>
  <c r="AQ202" i="6"/>
  <c r="AQ141" i="6"/>
  <c r="AQ115" i="6"/>
  <c r="AQ111" i="6"/>
  <c r="AQ107" i="6"/>
  <c r="AQ103" i="6"/>
  <c r="AQ99" i="6"/>
  <c r="AQ95" i="6"/>
  <c r="AQ91" i="6"/>
  <c r="AQ87" i="6"/>
  <c r="AQ83" i="6"/>
  <c r="AQ79" i="6"/>
  <c r="AQ75" i="6"/>
  <c r="AQ71" i="6"/>
  <c r="AQ67" i="6"/>
  <c r="AQ63" i="6"/>
  <c r="AQ59" i="6"/>
  <c r="AQ55" i="6"/>
  <c r="AQ51" i="6"/>
  <c r="AQ47" i="6"/>
  <c r="AQ43" i="6"/>
  <c r="AQ39" i="6"/>
  <c r="AQ35" i="6"/>
  <c r="AQ31" i="6"/>
  <c r="AQ189" i="6"/>
  <c r="AQ173" i="6"/>
  <c r="AQ157" i="6"/>
  <c r="AQ137" i="6"/>
  <c r="AQ108" i="6"/>
  <c r="AQ62" i="6"/>
  <c r="AQ58" i="6"/>
  <c r="AQ44" i="6"/>
  <c r="AQ40" i="6"/>
  <c r="AQ36" i="6"/>
  <c r="AQ32" i="6"/>
  <c r="AQ28" i="6"/>
  <c r="AQ24" i="6"/>
  <c r="AQ20" i="6"/>
  <c r="AQ16" i="6"/>
  <c r="AQ12" i="6"/>
  <c r="AQ8" i="6"/>
  <c r="AQ161" i="6"/>
  <c r="AQ56" i="6"/>
  <c r="AQ52" i="6"/>
  <c r="AQ48" i="6"/>
  <c r="AQ27" i="6"/>
  <c r="AQ23" i="6"/>
  <c r="AQ19" i="6"/>
  <c r="AQ15" i="6"/>
  <c r="AQ11" i="6"/>
  <c r="AQ7" i="6"/>
  <c r="AQ54" i="6"/>
  <c r="AQ50" i="6"/>
  <c r="AQ45" i="6"/>
  <c r="AQ41" i="6"/>
  <c r="AQ37" i="6"/>
  <c r="AQ33" i="6"/>
  <c r="AQ29" i="6"/>
  <c r="AR6" i="6"/>
  <c r="AQ177" i="6"/>
  <c r="AQ46" i="6"/>
  <c r="AQ42" i="6"/>
  <c r="AQ38" i="6"/>
  <c r="AQ34" i="6"/>
  <c r="AQ30" i="6"/>
  <c r="AQ26" i="6"/>
  <c r="AQ22" i="6"/>
  <c r="AQ18" i="6"/>
  <c r="AQ14" i="6"/>
  <c r="AQ10" i="6"/>
  <c r="AQ25" i="6"/>
  <c r="AQ21" i="6"/>
  <c r="AQ17" i="6"/>
  <c r="AQ13" i="6"/>
  <c r="AQ9" i="6"/>
  <c r="AQ145" i="6"/>
  <c r="AV31" i="4"/>
  <c r="AW28" i="4"/>
  <c r="AW23" i="4"/>
  <c r="AW19" i="4"/>
  <c r="AW29" i="4"/>
  <c r="AW25" i="4"/>
  <c r="AW20" i="4"/>
  <c r="AW27" i="4"/>
  <c r="AW22" i="4"/>
  <c r="AW18" i="4"/>
  <c r="AW15" i="4"/>
  <c r="AW11" i="4"/>
  <c r="AW21" i="4"/>
  <c r="AX6" i="4"/>
  <c r="AW10" i="4"/>
  <c r="AW14" i="4"/>
  <c r="AW9" i="4"/>
  <c r="AW17" i="4"/>
  <c r="AW7" i="4"/>
  <c r="AW26" i="4"/>
  <c r="AW13" i="4"/>
  <c r="AW30" i="4"/>
  <c r="AW12" i="4"/>
  <c r="AW8" i="4"/>
  <c r="AW16" i="4"/>
  <c r="AV53" i="3"/>
  <c r="AW50" i="3"/>
  <c r="AW45" i="3"/>
  <c r="AW41" i="3"/>
  <c r="AW51" i="3"/>
  <c r="AW46" i="3"/>
  <c r="AW42" i="3"/>
  <c r="AW52" i="3"/>
  <c r="AW34" i="3"/>
  <c r="AW36" i="3"/>
  <c r="AW31" i="3"/>
  <c r="AW29" i="3"/>
  <c r="AW26" i="3"/>
  <c r="AW47" i="3"/>
  <c r="AW30" i="3"/>
  <c r="AW27" i="3"/>
  <c r="AW23" i="3"/>
  <c r="AW35" i="3"/>
  <c r="AW28" i="3"/>
  <c r="AW24" i="3"/>
  <c r="AW44" i="3"/>
  <c r="AW43" i="3"/>
  <c r="AW25" i="3"/>
  <c r="AW17" i="3"/>
  <c r="AW14" i="3"/>
  <c r="AW38" i="3"/>
  <c r="AW21" i="3"/>
  <c r="AW18" i="3"/>
  <c r="AW32" i="3"/>
  <c r="AW40" i="3"/>
  <c r="AW19" i="3"/>
  <c r="AX6" i="3"/>
  <c r="AW16" i="3"/>
  <c r="AW10" i="3"/>
  <c r="AW15" i="3"/>
  <c r="AW11" i="3"/>
  <c r="AW7" i="3"/>
  <c r="AW12" i="3"/>
  <c r="AW8" i="3"/>
  <c r="AW13" i="3"/>
  <c r="AW9" i="3"/>
  <c r="AX216" i="2"/>
  <c r="AX212" i="2"/>
  <c r="AX207" i="2"/>
  <c r="AX213" i="2"/>
  <c r="AX209" i="2"/>
  <c r="AX215" i="2"/>
  <c r="AX211" i="2"/>
  <c r="AX206" i="2"/>
  <c r="AX210" i="2"/>
  <c r="AX200" i="2"/>
  <c r="AX196" i="2"/>
  <c r="AX192" i="2"/>
  <c r="AX188" i="2"/>
  <c r="AX184" i="2"/>
  <c r="AX203" i="2"/>
  <c r="AX201" i="2"/>
  <c r="AX197" i="2"/>
  <c r="AX193" i="2"/>
  <c r="AX189" i="2"/>
  <c r="AX185" i="2"/>
  <c r="AX214" i="2"/>
  <c r="AX199" i="2"/>
  <c r="AX195" i="2"/>
  <c r="AX191" i="2"/>
  <c r="AX187" i="2"/>
  <c r="AX183" i="2"/>
  <c r="AX205" i="2"/>
  <c r="AX202" i="2"/>
  <c r="AX186" i="2"/>
  <c r="AX180" i="2"/>
  <c r="AX176" i="2"/>
  <c r="AX172" i="2"/>
  <c r="AX194" i="2"/>
  <c r="AX181" i="2"/>
  <c r="AX177" i="2"/>
  <c r="AX173" i="2"/>
  <c r="AX190" i="2"/>
  <c r="AX175" i="2"/>
  <c r="AX178" i="2"/>
  <c r="AX170" i="2"/>
  <c r="AX166" i="2"/>
  <c r="AX179" i="2"/>
  <c r="AX169" i="2"/>
  <c r="AX162" i="2"/>
  <c r="AX154" i="2"/>
  <c r="AX150" i="2"/>
  <c r="AX146" i="2"/>
  <c r="AX142" i="2"/>
  <c r="AX198" i="2"/>
  <c r="AX164" i="2"/>
  <c r="AX155" i="2"/>
  <c r="AX151" i="2"/>
  <c r="AX147" i="2"/>
  <c r="AX168" i="2"/>
  <c r="AX158" i="2"/>
  <c r="AX157" i="2"/>
  <c r="AX156" i="2"/>
  <c r="AX152" i="2"/>
  <c r="AX148" i="2"/>
  <c r="AX144" i="2"/>
  <c r="AX174" i="2"/>
  <c r="AX153" i="2"/>
  <c r="AX149" i="2"/>
  <c r="AX163" i="2"/>
  <c r="AX145" i="2"/>
  <c r="AX171" i="2"/>
  <c r="AX167" i="2"/>
  <c r="AX159" i="2"/>
  <c r="AX182" i="2"/>
  <c r="AX143" i="2"/>
  <c r="AX138" i="2"/>
  <c r="AX134" i="2"/>
  <c r="AX165" i="2"/>
  <c r="AX137" i="2"/>
  <c r="AX133" i="2"/>
  <c r="AX130" i="2"/>
  <c r="AX141" i="2"/>
  <c r="AX140" i="2"/>
  <c r="AX136" i="2"/>
  <c r="AX132" i="2"/>
  <c r="AX129" i="2"/>
  <c r="AX135" i="2"/>
  <c r="AX131" i="2"/>
  <c r="AX139" i="2"/>
  <c r="AX126" i="2"/>
  <c r="AX122" i="2"/>
  <c r="AX117" i="2"/>
  <c r="AX113" i="2"/>
  <c r="AX128" i="2"/>
  <c r="AX123" i="2"/>
  <c r="AX118" i="2"/>
  <c r="AX114" i="2"/>
  <c r="AX119" i="2"/>
  <c r="AX112" i="2"/>
  <c r="AX109" i="2"/>
  <c r="AX125" i="2"/>
  <c r="AX115" i="2"/>
  <c r="AX108" i="2"/>
  <c r="AX103" i="2"/>
  <c r="AX98" i="2"/>
  <c r="AX94" i="2"/>
  <c r="AX89" i="2"/>
  <c r="AX85" i="2"/>
  <c r="AX81" i="2"/>
  <c r="AX77" i="2"/>
  <c r="AX111" i="2"/>
  <c r="AX104" i="2"/>
  <c r="AX99" i="2"/>
  <c r="AX95" i="2"/>
  <c r="AX90" i="2"/>
  <c r="AX86" i="2"/>
  <c r="AX82" i="2"/>
  <c r="AX121" i="2"/>
  <c r="AX120" i="2"/>
  <c r="AX105" i="2"/>
  <c r="AX100" i="2"/>
  <c r="AX91" i="2"/>
  <c r="AX87" i="2"/>
  <c r="AX83" i="2"/>
  <c r="AX79" i="2"/>
  <c r="AX75" i="2"/>
  <c r="AX93" i="2"/>
  <c r="AX88" i="2"/>
  <c r="AX84" i="2"/>
  <c r="AX78" i="2"/>
  <c r="AX69" i="2"/>
  <c r="AX64" i="2"/>
  <c r="AX110" i="2"/>
  <c r="AX107" i="2"/>
  <c r="AX97" i="2"/>
  <c r="AX76" i="2"/>
  <c r="AX73" i="2"/>
  <c r="AX70" i="2"/>
  <c r="AX65" i="2"/>
  <c r="AX61" i="2"/>
  <c r="AX57" i="2"/>
  <c r="AX53" i="2"/>
  <c r="AX49" i="2"/>
  <c r="AX74" i="2"/>
  <c r="AX66" i="2"/>
  <c r="AX62" i="2"/>
  <c r="AX58" i="2"/>
  <c r="AX54" i="2"/>
  <c r="AX127" i="2"/>
  <c r="AX116" i="2"/>
  <c r="AX80" i="2"/>
  <c r="AX68" i="2"/>
  <c r="AX63" i="2"/>
  <c r="AX59" i="2"/>
  <c r="AX55" i="2"/>
  <c r="AX51" i="2"/>
  <c r="AX47" i="2"/>
  <c r="AX71" i="2"/>
  <c r="AX56" i="2"/>
  <c r="AX42" i="2"/>
  <c r="AX41" i="2"/>
  <c r="AX35" i="2"/>
  <c r="AX31" i="2"/>
  <c r="AX27" i="2"/>
  <c r="AX23" i="2"/>
  <c r="AX19" i="2"/>
  <c r="AX15" i="2"/>
  <c r="AX11" i="2"/>
  <c r="AX60" i="2"/>
  <c r="AX40" i="2"/>
  <c r="AX39" i="2"/>
  <c r="AX36" i="2"/>
  <c r="AX37" i="2"/>
  <c r="AX33" i="2"/>
  <c r="AX29" i="2"/>
  <c r="AX25" i="2"/>
  <c r="AX21" i="2"/>
  <c r="AX17" i="2"/>
  <c r="AX13" i="2"/>
  <c r="AX9" i="2"/>
  <c r="AX124" i="2"/>
  <c r="AX102" i="2"/>
  <c r="AX46" i="2"/>
  <c r="AX45" i="2"/>
  <c r="AX34" i="2"/>
  <c r="AX20" i="2"/>
  <c r="AX18" i="2"/>
  <c r="AX12" i="2"/>
  <c r="AX50" i="2"/>
  <c r="AX44" i="2"/>
  <c r="AX43" i="2"/>
  <c r="AX24" i="2"/>
  <c r="AX22" i="2"/>
  <c r="AX48" i="2"/>
  <c r="AX28" i="2"/>
  <c r="AX26" i="2"/>
  <c r="AX7" i="2"/>
  <c r="AX38" i="2"/>
  <c r="AX32" i="2"/>
  <c r="AX30" i="2"/>
  <c r="AX14" i="2"/>
  <c r="AX8" i="2"/>
  <c r="AX16" i="2"/>
  <c r="AX52" i="2"/>
  <c r="AY6" i="2"/>
  <c r="AY208" i="2" s="1"/>
  <c r="AX10" i="2"/>
  <c r="AW217" i="2"/>
  <c r="AW35" i="1"/>
  <c r="AW31" i="1"/>
  <c r="AW27" i="1"/>
  <c r="AW32" i="1"/>
  <c r="AW28" i="1"/>
  <c r="AW24" i="1"/>
  <c r="AW33" i="1"/>
  <c r="AW34" i="1"/>
  <c r="AW29" i="1"/>
  <c r="AW20" i="1"/>
  <c r="AW16" i="1"/>
  <c r="AW30" i="1"/>
  <c r="AW26" i="1"/>
  <c r="AW23" i="1"/>
  <c r="AW22" i="1"/>
  <c r="AW13" i="1"/>
  <c r="AW21" i="1"/>
  <c r="AW25" i="1"/>
  <c r="AW15" i="1"/>
  <c r="AW14" i="1"/>
  <c r="AW19" i="1"/>
  <c r="AW18" i="1"/>
  <c r="AW10" i="1"/>
  <c r="AW11" i="1"/>
  <c r="AW12" i="1"/>
  <c r="AW7" i="1"/>
  <c r="AW8" i="1"/>
  <c r="AX6" i="1"/>
  <c r="AW9" i="1"/>
  <c r="AW17" i="1"/>
  <c r="AV36" i="1"/>
  <c r="AY204" i="2" l="1"/>
  <c r="AY160" i="2"/>
  <c r="AY96" i="2"/>
  <c r="AY106" i="2"/>
  <c r="AY161" i="2"/>
  <c r="AX37" i="3"/>
  <c r="AX20" i="3"/>
  <c r="AX217" i="2"/>
  <c r="AR899" i="6"/>
  <c r="AR893" i="6"/>
  <c r="AR889" i="6"/>
  <c r="AR896" i="6"/>
  <c r="AR892" i="6"/>
  <c r="AR888" i="6"/>
  <c r="AR895" i="6"/>
  <c r="AR891" i="6"/>
  <c r="AR887" i="6"/>
  <c r="AR890" i="6"/>
  <c r="AR883" i="6"/>
  <c r="AR879" i="6"/>
  <c r="AR875" i="6"/>
  <c r="AR886" i="6"/>
  <c r="AR885" i="6"/>
  <c r="AR882" i="6"/>
  <c r="AR878" i="6"/>
  <c r="AR874" i="6"/>
  <c r="AR884" i="6"/>
  <c r="AR881" i="6"/>
  <c r="AR880" i="6"/>
  <c r="AR877" i="6"/>
  <c r="AR876" i="6"/>
  <c r="AR871" i="6"/>
  <c r="AR867" i="6"/>
  <c r="AR863" i="6"/>
  <c r="AR894" i="6"/>
  <c r="AR866" i="6"/>
  <c r="AR862" i="6"/>
  <c r="AR865" i="6"/>
  <c r="AR864" i="6"/>
  <c r="AR861" i="6"/>
  <c r="AR858" i="6"/>
  <c r="AR868" i="6"/>
  <c r="AR873" i="6"/>
  <c r="AR869" i="6"/>
  <c r="AR859" i="6"/>
  <c r="AR856" i="6"/>
  <c r="AR853" i="6"/>
  <c r="AR849" i="6"/>
  <c r="AR852" i="6"/>
  <c r="AR848" i="6"/>
  <c r="AR844" i="6"/>
  <c r="AR840" i="6"/>
  <c r="AR836" i="6"/>
  <c r="AR857" i="6"/>
  <c r="AR872" i="6"/>
  <c r="AR870" i="6"/>
  <c r="AR860" i="6"/>
  <c r="AR854" i="6"/>
  <c r="AR850" i="6"/>
  <c r="AR832" i="6"/>
  <c r="AR828" i="6"/>
  <c r="AR824" i="6"/>
  <c r="AR847" i="6"/>
  <c r="AR846" i="6"/>
  <c r="AR843" i="6"/>
  <c r="AR842" i="6"/>
  <c r="AR839" i="6"/>
  <c r="AR838" i="6"/>
  <c r="AR851" i="6"/>
  <c r="AR845" i="6"/>
  <c r="AR841" i="6"/>
  <c r="AR837" i="6"/>
  <c r="AR835" i="6"/>
  <c r="AR831" i="6"/>
  <c r="AR827" i="6"/>
  <c r="AR823" i="6"/>
  <c r="AR818" i="6"/>
  <c r="AR814" i="6"/>
  <c r="AR810" i="6"/>
  <c r="AR806" i="6"/>
  <c r="AR834" i="6"/>
  <c r="AR833" i="6"/>
  <c r="AR855" i="6"/>
  <c r="AR826" i="6"/>
  <c r="AR825" i="6"/>
  <c r="AR820" i="6"/>
  <c r="AR819" i="6"/>
  <c r="AR815" i="6"/>
  <c r="AR811" i="6"/>
  <c r="AR809" i="6"/>
  <c r="AR829" i="6"/>
  <c r="AR830" i="6"/>
  <c r="AR821" i="6"/>
  <c r="AR807" i="6"/>
  <c r="AR803" i="6"/>
  <c r="AR799" i="6"/>
  <c r="AR795" i="6"/>
  <c r="AR808" i="6"/>
  <c r="AR822" i="6"/>
  <c r="AR802" i="6"/>
  <c r="AR798" i="6"/>
  <c r="AR794" i="6"/>
  <c r="AR790" i="6"/>
  <c r="AR812" i="6"/>
  <c r="AR789" i="6"/>
  <c r="AR816" i="6"/>
  <c r="AR813" i="6"/>
  <c r="AR788" i="6"/>
  <c r="AR784" i="6"/>
  <c r="AR780" i="6"/>
  <c r="AR776" i="6"/>
  <c r="AR804" i="6"/>
  <c r="AR805" i="6"/>
  <c r="AR801" i="6"/>
  <c r="AR800" i="6"/>
  <c r="AR787" i="6"/>
  <c r="AR783" i="6"/>
  <c r="AR779" i="6"/>
  <c r="AR817" i="6"/>
  <c r="AR797" i="6"/>
  <c r="AR796" i="6"/>
  <c r="AR773" i="6"/>
  <c r="AR769" i="6"/>
  <c r="AR765" i="6"/>
  <c r="AR761" i="6"/>
  <c r="AR757" i="6"/>
  <c r="AR785" i="6"/>
  <c r="AR781" i="6"/>
  <c r="AR772" i="6"/>
  <c r="AR768" i="6"/>
  <c r="AR764" i="6"/>
  <c r="AR760" i="6"/>
  <c r="AR791" i="6"/>
  <c r="AR778" i="6"/>
  <c r="AR777" i="6"/>
  <c r="AR763" i="6"/>
  <c r="AR753" i="6"/>
  <c r="AR749" i="6"/>
  <c r="AR786" i="6"/>
  <c r="AR771" i="6"/>
  <c r="AR767" i="6"/>
  <c r="AR793" i="6"/>
  <c r="AR775" i="6"/>
  <c r="AR759" i="6"/>
  <c r="AR752" i="6"/>
  <c r="AR748" i="6"/>
  <c r="AR744" i="6"/>
  <c r="AR740" i="6"/>
  <c r="AR736" i="6"/>
  <c r="AR732" i="6"/>
  <c r="AR728" i="6"/>
  <c r="AR766" i="6"/>
  <c r="AR762" i="6"/>
  <c r="AR758" i="6"/>
  <c r="AR751" i="6"/>
  <c r="AR747" i="6"/>
  <c r="AR743" i="6"/>
  <c r="AR739" i="6"/>
  <c r="AR755" i="6"/>
  <c r="AR754" i="6"/>
  <c r="AR750" i="6"/>
  <c r="AR746" i="6"/>
  <c r="AR742" i="6"/>
  <c r="AR738" i="6"/>
  <c r="AR734" i="6"/>
  <c r="AR730" i="6"/>
  <c r="AR726" i="6"/>
  <c r="AR735" i="6"/>
  <c r="AR731" i="6"/>
  <c r="AR725" i="6"/>
  <c r="AR721" i="6"/>
  <c r="AR717" i="6"/>
  <c r="AR713" i="6"/>
  <c r="AR733" i="6"/>
  <c r="AR729" i="6"/>
  <c r="AR792" i="6"/>
  <c r="AR782" i="6"/>
  <c r="AR770" i="6"/>
  <c r="AR756" i="6"/>
  <c r="AR724" i="6"/>
  <c r="AR720" i="6"/>
  <c r="AR716" i="6"/>
  <c r="AR712" i="6"/>
  <c r="AR708" i="6"/>
  <c r="AR704" i="6"/>
  <c r="AR737" i="6"/>
  <c r="AR727" i="6"/>
  <c r="AR723" i="6"/>
  <c r="AR719" i="6"/>
  <c r="AR715" i="6"/>
  <c r="AR774" i="6"/>
  <c r="AR745" i="6"/>
  <c r="AR741" i="6"/>
  <c r="AR722" i="6"/>
  <c r="AR718" i="6"/>
  <c r="AR710" i="6"/>
  <c r="AR699" i="6"/>
  <c r="AR694" i="6"/>
  <c r="AR714" i="6"/>
  <c r="AR692" i="6"/>
  <c r="AR687" i="6"/>
  <c r="AR683" i="6"/>
  <c r="AR679" i="6"/>
  <c r="AR675" i="6"/>
  <c r="AR709" i="6"/>
  <c r="AR705" i="6"/>
  <c r="AR703" i="6"/>
  <c r="AR700" i="6"/>
  <c r="AR696" i="6"/>
  <c r="AR690" i="6"/>
  <c r="AR686" i="6"/>
  <c r="AR682" i="6"/>
  <c r="AR678" i="6"/>
  <c r="AR674" i="6"/>
  <c r="AR711" i="6"/>
  <c r="AR697" i="6"/>
  <c r="AR695" i="6"/>
  <c r="AR691" i="6"/>
  <c r="AR680" i="6"/>
  <c r="AR706" i="6"/>
  <c r="AR701" i="6"/>
  <c r="AR689" i="6"/>
  <c r="AR676" i="6"/>
  <c r="AR662" i="6"/>
  <c r="AR658" i="6"/>
  <c r="AR655" i="6"/>
  <c r="AR651" i="6"/>
  <c r="AR647" i="6"/>
  <c r="AR643" i="6"/>
  <c r="AR639" i="6"/>
  <c r="AR635" i="6"/>
  <c r="AR631" i="6"/>
  <c r="AR663" i="6"/>
  <c r="AR659" i="6"/>
  <c r="AR688" i="6"/>
  <c r="AR685" i="6"/>
  <c r="AR684" i="6"/>
  <c r="AR670" i="6"/>
  <c r="AR669" i="6"/>
  <c r="AR667" i="6"/>
  <c r="AR666" i="6"/>
  <c r="AR665" i="6"/>
  <c r="AR707" i="6"/>
  <c r="AR672" i="6"/>
  <c r="AR668" i="6"/>
  <c r="AR673" i="6"/>
  <c r="AR664" i="6"/>
  <c r="AR660" i="6"/>
  <c r="AR656" i="6"/>
  <c r="AR653" i="6"/>
  <c r="AR649" i="6"/>
  <c r="AR645" i="6"/>
  <c r="AR641" i="6"/>
  <c r="AR637" i="6"/>
  <c r="AR633" i="6"/>
  <c r="AR629" i="6"/>
  <c r="AR625" i="6"/>
  <c r="AR621" i="6"/>
  <c r="AR693" i="6"/>
  <c r="AR681" i="6"/>
  <c r="AR657" i="6"/>
  <c r="AR630" i="6"/>
  <c r="AR626" i="6"/>
  <c r="AR622" i="6"/>
  <c r="AR671" i="6"/>
  <c r="AR623" i="6"/>
  <c r="AR619" i="6"/>
  <c r="AR615" i="6"/>
  <c r="AR611" i="6"/>
  <c r="AR607" i="6"/>
  <c r="AR603" i="6"/>
  <c r="AR698" i="6"/>
  <c r="AR661" i="6"/>
  <c r="AR618" i="6"/>
  <c r="AR614" i="6"/>
  <c r="AR610" i="6"/>
  <c r="AR606" i="6"/>
  <c r="AR602" i="6"/>
  <c r="AR598" i="6"/>
  <c r="AR594" i="6"/>
  <c r="AR652" i="6"/>
  <c r="AR648" i="6"/>
  <c r="AR644" i="6"/>
  <c r="AR640" i="6"/>
  <c r="AR636" i="6"/>
  <c r="AR632" i="6"/>
  <c r="AR627" i="6"/>
  <c r="AR617" i="6"/>
  <c r="AR608" i="6"/>
  <c r="AR613" i="6"/>
  <c r="AR604" i="6"/>
  <c r="AR596" i="6"/>
  <c r="AR592" i="6"/>
  <c r="AR589" i="6"/>
  <c r="AR585" i="6"/>
  <c r="AR583" i="6"/>
  <c r="AR578" i="6"/>
  <c r="AR574" i="6"/>
  <c r="AR570" i="6"/>
  <c r="AR566" i="6"/>
  <c r="AR562" i="6"/>
  <c r="AR558" i="6"/>
  <c r="AR554" i="6"/>
  <c r="AR550" i="6"/>
  <c r="AR654" i="6"/>
  <c r="AR646" i="6"/>
  <c r="AR638" i="6"/>
  <c r="AR609" i="6"/>
  <c r="AR599" i="6"/>
  <c r="AR597" i="6"/>
  <c r="AR595" i="6"/>
  <c r="AR593" i="6"/>
  <c r="AR590" i="6"/>
  <c r="AR586" i="6"/>
  <c r="AR605" i="6"/>
  <c r="AR581" i="6"/>
  <c r="AR577" i="6"/>
  <c r="AR573" i="6"/>
  <c r="AR569" i="6"/>
  <c r="AR565" i="6"/>
  <c r="AR561" i="6"/>
  <c r="AR557" i="6"/>
  <c r="AR628" i="6"/>
  <c r="AR584" i="6"/>
  <c r="AR624" i="6"/>
  <c r="AR620" i="6"/>
  <c r="AR601" i="6"/>
  <c r="AR591" i="6"/>
  <c r="AR587" i="6"/>
  <c r="AR582" i="6"/>
  <c r="AR580" i="6"/>
  <c r="AR576" i="6"/>
  <c r="AR572" i="6"/>
  <c r="AR568" i="6"/>
  <c r="AR564" i="6"/>
  <c r="AR560" i="6"/>
  <c r="AR556" i="6"/>
  <c r="AR552" i="6"/>
  <c r="AR548" i="6"/>
  <c r="AR634" i="6"/>
  <c r="AR612" i="6"/>
  <c r="AR546" i="6"/>
  <c r="AR542" i="6"/>
  <c r="AR538" i="6"/>
  <c r="AR534" i="6"/>
  <c r="AR530" i="6"/>
  <c r="AR526" i="6"/>
  <c r="AR522" i="6"/>
  <c r="AR518" i="6"/>
  <c r="AR616" i="6"/>
  <c r="AR571" i="6"/>
  <c r="AR567" i="6"/>
  <c r="AR563" i="6"/>
  <c r="AR677" i="6"/>
  <c r="AR588" i="6"/>
  <c r="AR555" i="6"/>
  <c r="AR545" i="6"/>
  <c r="AR541" i="6"/>
  <c r="AR537" i="6"/>
  <c r="AR533" i="6"/>
  <c r="AR529" i="6"/>
  <c r="AR525" i="6"/>
  <c r="AR521" i="6"/>
  <c r="AR517" i="6"/>
  <c r="AR642" i="6"/>
  <c r="AR551" i="6"/>
  <c r="AR544" i="6"/>
  <c r="AR540" i="6"/>
  <c r="AR536" i="6"/>
  <c r="AR532" i="6"/>
  <c r="AR528" i="6"/>
  <c r="AR524" i="6"/>
  <c r="AR702" i="6"/>
  <c r="AR579" i="6"/>
  <c r="AR575" i="6"/>
  <c r="AR559" i="6"/>
  <c r="AR650" i="6"/>
  <c r="AR539" i="6"/>
  <c r="AR505" i="6"/>
  <c r="AR501" i="6"/>
  <c r="AR497" i="6"/>
  <c r="AR493" i="6"/>
  <c r="AR489" i="6"/>
  <c r="AR485" i="6"/>
  <c r="AR481" i="6"/>
  <c r="AR477" i="6"/>
  <c r="AR473" i="6"/>
  <c r="AR469" i="6"/>
  <c r="AR535" i="6"/>
  <c r="AR520" i="6"/>
  <c r="AR513" i="6"/>
  <c r="AR512" i="6"/>
  <c r="AR508" i="6"/>
  <c r="AR531" i="6"/>
  <c r="AR516" i="6"/>
  <c r="AR509" i="6"/>
  <c r="AR506" i="6"/>
  <c r="AR504" i="6"/>
  <c r="AR500" i="6"/>
  <c r="AR496" i="6"/>
  <c r="AR492" i="6"/>
  <c r="AR488" i="6"/>
  <c r="AR484" i="6"/>
  <c r="AR480" i="6"/>
  <c r="AR476" i="6"/>
  <c r="AR472" i="6"/>
  <c r="AR527" i="6"/>
  <c r="AR553" i="6"/>
  <c r="AR523" i="6"/>
  <c r="AR503" i="6"/>
  <c r="AR499" i="6"/>
  <c r="AR495" i="6"/>
  <c r="AR491" i="6"/>
  <c r="AR487" i="6"/>
  <c r="AR483" i="6"/>
  <c r="AR479" i="6"/>
  <c r="AR475" i="6"/>
  <c r="AR471" i="6"/>
  <c r="AR467" i="6"/>
  <c r="AR519" i="6"/>
  <c r="AR510" i="6"/>
  <c r="AR549" i="6"/>
  <c r="AR547" i="6"/>
  <c r="AR515" i="6"/>
  <c r="AR514" i="6"/>
  <c r="AR511" i="6"/>
  <c r="AR507" i="6"/>
  <c r="AR502" i="6"/>
  <c r="AR498" i="6"/>
  <c r="AR494" i="6"/>
  <c r="AR490" i="6"/>
  <c r="AR486" i="6"/>
  <c r="AR482" i="6"/>
  <c r="AR478" i="6"/>
  <c r="AR474" i="6"/>
  <c r="AR470" i="6"/>
  <c r="AR466" i="6"/>
  <c r="AR462" i="6"/>
  <c r="AR458" i="6"/>
  <c r="AR454" i="6"/>
  <c r="AR450" i="6"/>
  <c r="AR463" i="6"/>
  <c r="AR459" i="6"/>
  <c r="AR455" i="6"/>
  <c r="AR451" i="6"/>
  <c r="AR446" i="6"/>
  <c r="AR442" i="6"/>
  <c r="AR438" i="6"/>
  <c r="AR600" i="6"/>
  <c r="AR468" i="6"/>
  <c r="AR465" i="6"/>
  <c r="AR464" i="6"/>
  <c r="AR460" i="6"/>
  <c r="AR456" i="6"/>
  <c r="AR452" i="6"/>
  <c r="AR445" i="6"/>
  <c r="AR441" i="6"/>
  <c r="AR437" i="6"/>
  <c r="AR543" i="6"/>
  <c r="AR461" i="6"/>
  <c r="AR457" i="6"/>
  <c r="AR453" i="6"/>
  <c r="AR449" i="6"/>
  <c r="AR448" i="6"/>
  <c r="AR444" i="6"/>
  <c r="AR440" i="6"/>
  <c r="AR436" i="6"/>
  <c r="AR432" i="6"/>
  <c r="AR428" i="6"/>
  <c r="AR424" i="6"/>
  <c r="AR420" i="6"/>
  <c r="AR416" i="6"/>
  <c r="AR412" i="6"/>
  <c r="AR408" i="6"/>
  <c r="AR404" i="6"/>
  <c r="AR400" i="6"/>
  <c r="AR396" i="6"/>
  <c r="AR447" i="6"/>
  <c r="AR430" i="6"/>
  <c r="AR426" i="6"/>
  <c r="AR422" i="6"/>
  <c r="AR418" i="6"/>
  <c r="AR414" i="6"/>
  <c r="AR443" i="6"/>
  <c r="AR413" i="6"/>
  <c r="AR395" i="6"/>
  <c r="AR391" i="6"/>
  <c r="AR387" i="6"/>
  <c r="AR383" i="6"/>
  <c r="AR379" i="6"/>
  <c r="AR439" i="6"/>
  <c r="AR433" i="6"/>
  <c r="AR431" i="6"/>
  <c r="AR429" i="6"/>
  <c r="AR427" i="6"/>
  <c r="AR425" i="6"/>
  <c r="AR423" i="6"/>
  <c r="AR421" i="6"/>
  <c r="AR419" i="6"/>
  <c r="AR417" i="6"/>
  <c r="AR409" i="6"/>
  <c r="AR405" i="6"/>
  <c r="AR401" i="6"/>
  <c r="AR397" i="6"/>
  <c r="AR435" i="6"/>
  <c r="AR434" i="6"/>
  <c r="AR415" i="6"/>
  <c r="AR410" i="6"/>
  <c r="AR406" i="6"/>
  <c r="AR402" i="6"/>
  <c r="AR398" i="6"/>
  <c r="AR411" i="6"/>
  <c r="AR407" i="6"/>
  <c r="AR403" i="6"/>
  <c r="AR399" i="6"/>
  <c r="AR392" i="6"/>
  <c r="AR378" i="6"/>
  <c r="AR394" i="6"/>
  <c r="AR376" i="6"/>
  <c r="AR372" i="6"/>
  <c r="AR368" i="6"/>
  <c r="AR364" i="6"/>
  <c r="AR360" i="6"/>
  <c r="AR356" i="6"/>
  <c r="AR352" i="6"/>
  <c r="AR348" i="6"/>
  <c r="AR344" i="6"/>
  <c r="AR340" i="6"/>
  <c r="AR336" i="6"/>
  <c r="AR332" i="6"/>
  <c r="AR328" i="6"/>
  <c r="AR324" i="6"/>
  <c r="AR320" i="6"/>
  <c r="AR316" i="6"/>
  <c r="AR312" i="6"/>
  <c r="AR308" i="6"/>
  <c r="AR304" i="6"/>
  <c r="AR390" i="6"/>
  <c r="AR385" i="6"/>
  <c r="AR381" i="6"/>
  <c r="AR375" i="6"/>
  <c r="AR371" i="6"/>
  <c r="AR367" i="6"/>
  <c r="AR363" i="6"/>
  <c r="AR359" i="6"/>
  <c r="AR355" i="6"/>
  <c r="AR351" i="6"/>
  <c r="AR347" i="6"/>
  <c r="AR343" i="6"/>
  <c r="AR339" i="6"/>
  <c r="AR335" i="6"/>
  <c r="AR331" i="6"/>
  <c r="AR327" i="6"/>
  <c r="AR323" i="6"/>
  <c r="AR319" i="6"/>
  <c r="AR315" i="6"/>
  <c r="AR311" i="6"/>
  <c r="AR307" i="6"/>
  <c r="AR303" i="6"/>
  <c r="AR299" i="6"/>
  <c r="AR295" i="6"/>
  <c r="AR388" i="6"/>
  <c r="AR386" i="6"/>
  <c r="AR384" i="6"/>
  <c r="AR382" i="6"/>
  <c r="AR380" i="6"/>
  <c r="AR377" i="6"/>
  <c r="AR393" i="6"/>
  <c r="AR389" i="6"/>
  <c r="AR374" i="6"/>
  <c r="AR370" i="6"/>
  <c r="AR366" i="6"/>
  <c r="AR362" i="6"/>
  <c r="AR358" i="6"/>
  <c r="AR354" i="6"/>
  <c r="AR350" i="6"/>
  <c r="AR346" i="6"/>
  <c r="AR342" i="6"/>
  <c r="AR338" i="6"/>
  <c r="AR334" i="6"/>
  <c r="AR330" i="6"/>
  <c r="AR326" i="6"/>
  <c r="AR322" i="6"/>
  <c r="AR318" i="6"/>
  <c r="AR314" i="6"/>
  <c r="AR310" i="6"/>
  <c r="AR306" i="6"/>
  <c r="AR302" i="6"/>
  <c r="AR298" i="6"/>
  <c r="AR294" i="6"/>
  <c r="AR290" i="6"/>
  <c r="AR286" i="6"/>
  <c r="AR282" i="6"/>
  <c r="AR278" i="6"/>
  <c r="AR285" i="6"/>
  <c r="AR281" i="6"/>
  <c r="AR276" i="6"/>
  <c r="AR272" i="6"/>
  <c r="AR268" i="6"/>
  <c r="AR264" i="6"/>
  <c r="AR260" i="6"/>
  <c r="AR256" i="6"/>
  <c r="AR252" i="6"/>
  <c r="AR248" i="6"/>
  <c r="AR244" i="6"/>
  <c r="AR240" i="6"/>
  <c r="AR236" i="6"/>
  <c r="AR232" i="6"/>
  <c r="AR228" i="6"/>
  <c r="AR224" i="6"/>
  <c r="AR220" i="6"/>
  <c r="AR216" i="6"/>
  <c r="AR212" i="6"/>
  <c r="AR208" i="6"/>
  <c r="AR365" i="6"/>
  <c r="AR349" i="6"/>
  <c r="AR333" i="6"/>
  <c r="AR317" i="6"/>
  <c r="AR301" i="6"/>
  <c r="AR297" i="6"/>
  <c r="AR275" i="6"/>
  <c r="AR271" i="6"/>
  <c r="AR267" i="6"/>
  <c r="AR263" i="6"/>
  <c r="AR259" i="6"/>
  <c r="AR255" i="6"/>
  <c r="AR251" i="6"/>
  <c r="AR247" i="6"/>
  <c r="AR243" i="6"/>
  <c r="AR239" i="6"/>
  <c r="AR235" i="6"/>
  <c r="AR231" i="6"/>
  <c r="AR227" i="6"/>
  <c r="AR223" i="6"/>
  <c r="AR219" i="6"/>
  <c r="AR215" i="6"/>
  <c r="AR361" i="6"/>
  <c r="AR345" i="6"/>
  <c r="AR329" i="6"/>
  <c r="AR313" i="6"/>
  <c r="AR274" i="6"/>
  <c r="AR270" i="6"/>
  <c r="AR266" i="6"/>
  <c r="AR262" i="6"/>
  <c r="AR258" i="6"/>
  <c r="AR254" i="6"/>
  <c r="AR250" i="6"/>
  <c r="AR246" i="6"/>
  <c r="AR242" i="6"/>
  <c r="AR238" i="6"/>
  <c r="AR234" i="6"/>
  <c r="AR230" i="6"/>
  <c r="AR226" i="6"/>
  <c r="AR222" i="6"/>
  <c r="AR373" i="6"/>
  <c r="AR357" i="6"/>
  <c r="AR341" i="6"/>
  <c r="AR325" i="6"/>
  <c r="AR309" i="6"/>
  <c r="AR293" i="6"/>
  <c r="AR291" i="6"/>
  <c r="AR289" i="6"/>
  <c r="AR287" i="6"/>
  <c r="AR283" i="6"/>
  <c r="AR279" i="6"/>
  <c r="AR292" i="6"/>
  <c r="AR288" i="6"/>
  <c r="AR277" i="6"/>
  <c r="AR273" i="6"/>
  <c r="AR269" i="6"/>
  <c r="AR265" i="6"/>
  <c r="AR261" i="6"/>
  <c r="AR257" i="6"/>
  <c r="AR253" i="6"/>
  <c r="AR249" i="6"/>
  <c r="AR245" i="6"/>
  <c r="AR241" i="6"/>
  <c r="AR237" i="6"/>
  <c r="AR233" i="6"/>
  <c r="AR229" i="6"/>
  <c r="AR225" i="6"/>
  <c r="AR221" i="6"/>
  <c r="AR217" i="6"/>
  <c r="AR213" i="6"/>
  <c r="AR209" i="6"/>
  <c r="AR205" i="6"/>
  <c r="AR201" i="6"/>
  <c r="AR197" i="6"/>
  <c r="AR193" i="6"/>
  <c r="AR211" i="6"/>
  <c r="AR206" i="6"/>
  <c r="AR188" i="6"/>
  <c r="AR184" i="6"/>
  <c r="AR180" i="6"/>
  <c r="AR176" i="6"/>
  <c r="AR172" i="6"/>
  <c r="AR168" i="6"/>
  <c r="AR164" i="6"/>
  <c r="AR160" i="6"/>
  <c r="AR156" i="6"/>
  <c r="AR152" i="6"/>
  <c r="AR148" i="6"/>
  <c r="AR144" i="6"/>
  <c r="AR140" i="6"/>
  <c r="AR136" i="6"/>
  <c r="AR132" i="6"/>
  <c r="AR128" i="6"/>
  <c r="AR124" i="6"/>
  <c r="AR120" i="6"/>
  <c r="AR116" i="6"/>
  <c r="AR112" i="6"/>
  <c r="AR369" i="6"/>
  <c r="AR353" i="6"/>
  <c r="AR337" i="6"/>
  <c r="AR321" i="6"/>
  <c r="AR305" i="6"/>
  <c r="AR214" i="6"/>
  <c r="AR210" i="6"/>
  <c r="AR207" i="6"/>
  <c r="AR203" i="6"/>
  <c r="AR199" i="6"/>
  <c r="AR195" i="6"/>
  <c r="AR191" i="6"/>
  <c r="AR187" i="6"/>
  <c r="AR183" i="6"/>
  <c r="AR179" i="6"/>
  <c r="AR175" i="6"/>
  <c r="AR171" i="6"/>
  <c r="AR167" i="6"/>
  <c r="AR163" i="6"/>
  <c r="AR159" i="6"/>
  <c r="AR155" i="6"/>
  <c r="AR151" i="6"/>
  <c r="AR147" i="6"/>
  <c r="AR143" i="6"/>
  <c r="AR139" i="6"/>
  <c r="AR135" i="6"/>
  <c r="AR131" i="6"/>
  <c r="AR127" i="6"/>
  <c r="AR123" i="6"/>
  <c r="AR119" i="6"/>
  <c r="AR115" i="6"/>
  <c r="AR111" i="6"/>
  <c r="AR284" i="6"/>
  <c r="AR204" i="6"/>
  <c r="AR200" i="6"/>
  <c r="AR196" i="6"/>
  <c r="AR192" i="6"/>
  <c r="AR300" i="6"/>
  <c r="AR186" i="6"/>
  <c r="AR182" i="6"/>
  <c r="AR178" i="6"/>
  <c r="AR174" i="6"/>
  <c r="AR170" i="6"/>
  <c r="AR166" i="6"/>
  <c r="AR162" i="6"/>
  <c r="AR158" i="6"/>
  <c r="AR154" i="6"/>
  <c r="AR150" i="6"/>
  <c r="AR146" i="6"/>
  <c r="AR142" i="6"/>
  <c r="AR138" i="6"/>
  <c r="AR134" i="6"/>
  <c r="AR130" i="6"/>
  <c r="AR126" i="6"/>
  <c r="AR122" i="6"/>
  <c r="AR296" i="6"/>
  <c r="AR280" i="6"/>
  <c r="AR202" i="6"/>
  <c r="AR198" i="6"/>
  <c r="AR194" i="6"/>
  <c r="AR189" i="6"/>
  <c r="AR185" i="6"/>
  <c r="AR181" i="6"/>
  <c r="AR177" i="6"/>
  <c r="AR173" i="6"/>
  <c r="AR169" i="6"/>
  <c r="AR165" i="6"/>
  <c r="AR161" i="6"/>
  <c r="AR157" i="6"/>
  <c r="AR153" i="6"/>
  <c r="AR149" i="6"/>
  <c r="AR145" i="6"/>
  <c r="AR141" i="6"/>
  <c r="AR137" i="6"/>
  <c r="AR133" i="6"/>
  <c r="AR129" i="6"/>
  <c r="AR125" i="6"/>
  <c r="AR121" i="6"/>
  <c r="AR117" i="6"/>
  <c r="AR113" i="6"/>
  <c r="AR109" i="6"/>
  <c r="AR105" i="6"/>
  <c r="AR101" i="6"/>
  <c r="AR97" i="6"/>
  <c r="AR93" i="6"/>
  <c r="AR89" i="6"/>
  <c r="AR85" i="6"/>
  <c r="AR114" i="6"/>
  <c r="AR110" i="6"/>
  <c r="AR218" i="6"/>
  <c r="AR81" i="6"/>
  <c r="AR77" i="6"/>
  <c r="AR73" i="6"/>
  <c r="AR69" i="6"/>
  <c r="AR65" i="6"/>
  <c r="AR106" i="6"/>
  <c r="AR102" i="6"/>
  <c r="AR98" i="6"/>
  <c r="AR94" i="6"/>
  <c r="AR90" i="6"/>
  <c r="AR86" i="6"/>
  <c r="AR84" i="6"/>
  <c r="AR80" i="6"/>
  <c r="AR76" i="6"/>
  <c r="AR72" i="6"/>
  <c r="AR68" i="6"/>
  <c r="AR64" i="6"/>
  <c r="AR60" i="6"/>
  <c r="AR56" i="6"/>
  <c r="AR52" i="6"/>
  <c r="AR48" i="6"/>
  <c r="AR44" i="6"/>
  <c r="AR40" i="6"/>
  <c r="AR36" i="6"/>
  <c r="AR32" i="6"/>
  <c r="AR118" i="6"/>
  <c r="AR108" i="6"/>
  <c r="AR190" i="6"/>
  <c r="AR104" i="6"/>
  <c r="AR100" i="6"/>
  <c r="AR96" i="6"/>
  <c r="AR92" i="6"/>
  <c r="AR88" i="6"/>
  <c r="AR82" i="6"/>
  <c r="AR78" i="6"/>
  <c r="AR74" i="6"/>
  <c r="AR70" i="6"/>
  <c r="AR66" i="6"/>
  <c r="AR99" i="6"/>
  <c r="AR91" i="6"/>
  <c r="AR28" i="6"/>
  <c r="AR75" i="6"/>
  <c r="AR27" i="6"/>
  <c r="AR23" i="6"/>
  <c r="AR19" i="6"/>
  <c r="AR15" i="6"/>
  <c r="AR11" i="6"/>
  <c r="AR7" i="6"/>
  <c r="AR16" i="6"/>
  <c r="AR71" i="6"/>
  <c r="AR61" i="6"/>
  <c r="AR54" i="6"/>
  <c r="AR50" i="6"/>
  <c r="AR45" i="6"/>
  <c r="AR41" i="6"/>
  <c r="AR37" i="6"/>
  <c r="AR33" i="6"/>
  <c r="AR29" i="6"/>
  <c r="AS6" i="6"/>
  <c r="AR58" i="6"/>
  <c r="AR103" i="6"/>
  <c r="AR67" i="6"/>
  <c r="AR63" i="6"/>
  <c r="AR57" i="6"/>
  <c r="AR55" i="6"/>
  <c r="AR53" i="6"/>
  <c r="AR51" i="6"/>
  <c r="AR49" i="6"/>
  <c r="AR46" i="6"/>
  <c r="AR42" i="6"/>
  <c r="AR38" i="6"/>
  <c r="AR34" i="6"/>
  <c r="AR30" i="6"/>
  <c r="AR26" i="6"/>
  <c r="AR22" i="6"/>
  <c r="AR18" i="6"/>
  <c r="AR14" i="6"/>
  <c r="AR10" i="6"/>
  <c r="AR79" i="6"/>
  <c r="AR12" i="6"/>
  <c r="AR8" i="6"/>
  <c r="AR95" i="6"/>
  <c r="AR87" i="6"/>
  <c r="AR83" i="6"/>
  <c r="AR59" i="6"/>
  <c r="AR25" i="6"/>
  <c r="AR21" i="6"/>
  <c r="AR17" i="6"/>
  <c r="AR13" i="6"/>
  <c r="AR9" i="6"/>
  <c r="AR62" i="6"/>
  <c r="AR20" i="6"/>
  <c r="AR107" i="6"/>
  <c r="AR47" i="6"/>
  <c r="AR43" i="6"/>
  <c r="AR39" i="6"/>
  <c r="AR35" i="6"/>
  <c r="AR31" i="6"/>
  <c r="AR24" i="6"/>
  <c r="AQ900" i="6"/>
  <c r="AX29" i="4"/>
  <c r="AX25" i="4"/>
  <c r="AX20" i="4"/>
  <c r="AX30" i="4"/>
  <c r="AX26" i="4"/>
  <c r="AX21" i="4"/>
  <c r="AX28" i="4"/>
  <c r="AX22" i="4"/>
  <c r="AX16" i="4"/>
  <c r="AX12" i="4"/>
  <c r="AX27" i="4"/>
  <c r="AX14" i="4"/>
  <c r="AX10" i="4"/>
  <c r="AX15" i="4"/>
  <c r="AX23" i="4"/>
  <c r="AX9" i="4"/>
  <c r="AX11" i="4"/>
  <c r="AX7" i="4"/>
  <c r="AX17" i="4"/>
  <c r="AX19" i="4"/>
  <c r="AX8" i="4"/>
  <c r="AX13" i="4"/>
  <c r="AX18" i="4"/>
  <c r="AY6" i="4"/>
  <c r="AW31" i="4"/>
  <c r="AW53" i="3"/>
  <c r="AX50" i="3"/>
  <c r="AX45" i="3"/>
  <c r="AX41" i="3"/>
  <c r="AX51" i="3"/>
  <c r="AX46" i="3"/>
  <c r="AX42" i="3"/>
  <c r="AX52" i="3"/>
  <c r="AX47" i="3"/>
  <c r="AX43" i="3"/>
  <c r="AX35" i="3"/>
  <c r="AX30" i="3"/>
  <c r="AX36" i="3"/>
  <c r="AX31" i="3"/>
  <c r="AX44" i="3"/>
  <c r="AX38" i="3"/>
  <c r="AX21" i="3"/>
  <c r="AX34" i="3"/>
  <c r="AX28" i="3"/>
  <c r="AX24" i="3"/>
  <c r="AX32" i="3"/>
  <c r="AX40" i="3"/>
  <c r="AX25" i="3"/>
  <c r="AX17" i="3"/>
  <c r="AX18" i="3"/>
  <c r="AX15" i="3"/>
  <c r="AX26" i="3"/>
  <c r="AX19" i="3"/>
  <c r="AX29" i="3"/>
  <c r="AX27" i="3"/>
  <c r="AX16" i="3"/>
  <c r="AX10" i="3"/>
  <c r="AX11" i="3"/>
  <c r="AX7" i="3"/>
  <c r="AX12" i="3"/>
  <c r="AX8" i="3"/>
  <c r="AX14" i="3"/>
  <c r="AX23" i="3"/>
  <c r="AX13" i="3"/>
  <c r="AX9" i="3"/>
  <c r="AY6" i="3"/>
  <c r="AY213" i="2"/>
  <c r="AY209" i="2"/>
  <c r="AY214" i="2"/>
  <c r="AY210" i="2"/>
  <c r="AY205" i="2"/>
  <c r="AY203" i="2"/>
  <c r="AY201" i="2"/>
  <c r="AY197" i="2"/>
  <c r="AY193" i="2"/>
  <c r="AY189" i="2"/>
  <c r="AY185" i="2"/>
  <c r="AY216" i="2"/>
  <c r="AY211" i="2"/>
  <c r="AY207" i="2"/>
  <c r="AY202" i="2"/>
  <c r="AY198" i="2"/>
  <c r="AY194" i="2"/>
  <c r="AY190" i="2"/>
  <c r="AY215" i="2"/>
  <c r="AY212" i="2"/>
  <c r="AY196" i="2"/>
  <c r="AY184" i="2"/>
  <c r="AY180" i="2"/>
  <c r="AY176" i="2"/>
  <c r="AY172" i="2"/>
  <c r="AY206" i="2"/>
  <c r="AY191" i="2"/>
  <c r="AY188" i="2"/>
  <c r="AY181" i="2"/>
  <c r="AY177" i="2"/>
  <c r="AY173" i="2"/>
  <c r="AY200" i="2"/>
  <c r="AY183" i="2"/>
  <c r="AY195" i="2"/>
  <c r="AY182" i="2"/>
  <c r="AY179" i="2"/>
  <c r="AY175" i="2"/>
  <c r="AY171" i="2"/>
  <c r="AY199" i="2"/>
  <c r="AY169" i="2"/>
  <c r="AY165" i="2"/>
  <c r="AY159" i="2"/>
  <c r="AY178" i="2"/>
  <c r="AY170" i="2"/>
  <c r="AY166" i="2"/>
  <c r="AY167" i="2"/>
  <c r="AY187" i="2"/>
  <c r="AY163" i="2"/>
  <c r="AY192" i="2"/>
  <c r="AY168" i="2"/>
  <c r="AY186" i="2"/>
  <c r="AY158" i="2"/>
  <c r="AY157" i="2"/>
  <c r="AY156" i="2"/>
  <c r="AY152" i="2"/>
  <c r="AY148" i="2"/>
  <c r="AY174" i="2"/>
  <c r="AY155" i="2"/>
  <c r="AY151" i="2"/>
  <c r="AY147" i="2"/>
  <c r="AY162" i="2"/>
  <c r="AY146" i="2"/>
  <c r="AY144" i="2"/>
  <c r="AY143" i="2"/>
  <c r="AY138" i="2"/>
  <c r="AY134" i="2"/>
  <c r="AY130" i="2"/>
  <c r="AY154" i="2"/>
  <c r="AY150" i="2"/>
  <c r="AY142" i="2"/>
  <c r="AY141" i="2"/>
  <c r="AY139" i="2"/>
  <c r="AY135" i="2"/>
  <c r="AY131" i="2"/>
  <c r="AY140" i="2"/>
  <c r="AY136" i="2"/>
  <c r="AY132" i="2"/>
  <c r="AY129" i="2"/>
  <c r="AY164" i="2"/>
  <c r="AY145" i="2"/>
  <c r="AY149" i="2"/>
  <c r="AY128" i="2"/>
  <c r="AY123" i="2"/>
  <c r="AY118" i="2"/>
  <c r="AY114" i="2"/>
  <c r="AY109" i="2"/>
  <c r="AY137" i="2"/>
  <c r="AY125" i="2"/>
  <c r="AY115" i="2"/>
  <c r="AY108" i="2"/>
  <c r="AY103" i="2"/>
  <c r="AY98" i="2"/>
  <c r="AY122" i="2"/>
  <c r="AY111" i="2"/>
  <c r="AY133" i="2"/>
  <c r="AY104" i="2"/>
  <c r="AY99" i="2"/>
  <c r="AY95" i="2"/>
  <c r="AY126" i="2"/>
  <c r="AY121" i="2"/>
  <c r="AY120" i="2"/>
  <c r="AY105" i="2"/>
  <c r="AY100" i="2"/>
  <c r="AY91" i="2"/>
  <c r="AY87" i="2"/>
  <c r="AY83" i="2"/>
  <c r="AY127" i="2"/>
  <c r="AY124" i="2"/>
  <c r="AY117" i="2"/>
  <c r="AY119" i="2"/>
  <c r="AY110" i="2"/>
  <c r="AY107" i="2"/>
  <c r="AY97" i="2"/>
  <c r="AY90" i="2"/>
  <c r="AY86" i="2"/>
  <c r="AY77" i="2"/>
  <c r="AY76" i="2"/>
  <c r="AY73" i="2"/>
  <c r="AY70" i="2"/>
  <c r="AY65" i="2"/>
  <c r="AY153" i="2"/>
  <c r="AY75" i="2"/>
  <c r="AY43" i="2"/>
  <c r="AY39" i="2"/>
  <c r="AY94" i="2"/>
  <c r="AY89" i="2"/>
  <c r="AY85" i="2"/>
  <c r="AY82" i="2"/>
  <c r="AY74" i="2"/>
  <c r="AY66" i="2"/>
  <c r="AY62" i="2"/>
  <c r="AY58" i="2"/>
  <c r="AY54" i="2"/>
  <c r="AY113" i="2"/>
  <c r="AY102" i="2"/>
  <c r="AY71" i="2"/>
  <c r="AY112" i="2"/>
  <c r="AY79" i="2"/>
  <c r="AY45" i="2"/>
  <c r="AY41" i="2"/>
  <c r="AY84" i="2"/>
  <c r="AY64" i="2"/>
  <c r="AY60" i="2"/>
  <c r="AY51" i="2"/>
  <c r="AY40" i="2"/>
  <c r="AY36" i="2"/>
  <c r="AY32" i="2"/>
  <c r="AY28" i="2"/>
  <c r="AY24" i="2"/>
  <c r="AY20" i="2"/>
  <c r="AY16" i="2"/>
  <c r="AY12" i="2"/>
  <c r="AY116" i="2"/>
  <c r="AY68" i="2"/>
  <c r="AY55" i="2"/>
  <c r="AY53" i="2"/>
  <c r="AY37" i="2"/>
  <c r="AY33" i="2"/>
  <c r="AY29" i="2"/>
  <c r="AY25" i="2"/>
  <c r="AY21" i="2"/>
  <c r="AY17" i="2"/>
  <c r="AY93" i="2"/>
  <c r="AY81" i="2"/>
  <c r="AY59" i="2"/>
  <c r="AY57" i="2"/>
  <c r="AY50" i="2"/>
  <c r="AY69" i="2"/>
  <c r="AY61" i="2"/>
  <c r="AY56" i="2"/>
  <c r="AY44" i="2"/>
  <c r="AY22" i="2"/>
  <c r="AY48" i="2"/>
  <c r="AY42" i="2"/>
  <c r="AY26" i="2"/>
  <c r="AY7" i="2"/>
  <c r="AY31" i="2"/>
  <c r="AZ6" i="2"/>
  <c r="AZ208" i="2" s="1"/>
  <c r="AY18" i="2"/>
  <c r="AY88" i="2"/>
  <c r="AY47" i="2"/>
  <c r="AY38" i="2"/>
  <c r="AY35" i="2"/>
  <c r="AY30" i="2"/>
  <c r="AY15" i="2"/>
  <c r="AY11" i="2"/>
  <c r="AY34" i="2"/>
  <c r="AY80" i="2"/>
  <c r="AY78" i="2"/>
  <c r="AY63" i="2"/>
  <c r="AY19" i="2"/>
  <c r="AY14" i="2"/>
  <c r="AY8" i="2"/>
  <c r="AY52" i="2"/>
  <c r="AY23" i="2"/>
  <c r="AY27" i="2"/>
  <c r="AY13" i="2"/>
  <c r="AY10" i="2"/>
  <c r="AY49" i="2"/>
  <c r="AY46" i="2"/>
  <c r="AY9" i="2"/>
  <c r="AX33" i="1"/>
  <c r="AX29" i="1"/>
  <c r="AX25" i="1"/>
  <c r="AX34" i="1"/>
  <c r="AX30" i="1"/>
  <c r="AX26" i="1"/>
  <c r="AX35" i="1"/>
  <c r="AX31" i="1"/>
  <c r="AX27" i="1"/>
  <c r="AX32" i="1"/>
  <c r="AX28" i="1"/>
  <c r="AX20" i="1"/>
  <c r="AX23" i="1"/>
  <c r="AX22" i="1"/>
  <c r="AX13" i="1"/>
  <c r="AX21" i="1"/>
  <c r="AX15" i="1"/>
  <c r="AX14" i="1"/>
  <c r="AX19" i="1"/>
  <c r="AX18" i="1"/>
  <c r="AX16" i="1"/>
  <c r="AX17" i="1"/>
  <c r="AX11" i="1"/>
  <c r="AX12" i="1"/>
  <c r="AX7" i="1"/>
  <c r="AX8" i="1"/>
  <c r="AX24" i="1"/>
  <c r="AX9" i="1"/>
  <c r="AX10" i="1"/>
  <c r="AY6" i="1"/>
  <c r="AW36" i="1"/>
  <c r="AZ204" i="2" l="1"/>
  <c r="AZ160" i="2"/>
  <c r="AZ96" i="2"/>
  <c r="AZ106" i="2"/>
  <c r="AZ161" i="2"/>
  <c r="AY37" i="3"/>
  <c r="AY20" i="3"/>
  <c r="AX36" i="1"/>
  <c r="AS899" i="6"/>
  <c r="AS893" i="6"/>
  <c r="AS889" i="6"/>
  <c r="AS885" i="6"/>
  <c r="AS896" i="6"/>
  <c r="AS892" i="6"/>
  <c r="AS888" i="6"/>
  <c r="AS895" i="6"/>
  <c r="AS891" i="6"/>
  <c r="AS887" i="6"/>
  <c r="AS894" i="6"/>
  <c r="AS890" i="6"/>
  <c r="AS886" i="6"/>
  <c r="AS883" i="6"/>
  <c r="AS879" i="6"/>
  <c r="AS875" i="6"/>
  <c r="AS882" i="6"/>
  <c r="AS878" i="6"/>
  <c r="AS874" i="6"/>
  <c r="AS884" i="6"/>
  <c r="AS881" i="6"/>
  <c r="AS880" i="6"/>
  <c r="AS877" i="6"/>
  <c r="AS876" i="6"/>
  <c r="AS868" i="6"/>
  <c r="AS872" i="6"/>
  <c r="AS870" i="6"/>
  <c r="AS866" i="6"/>
  <c r="AS873" i="6"/>
  <c r="AS862" i="6"/>
  <c r="AS869" i="6"/>
  <c r="AS860" i="6"/>
  <c r="AS856" i="6"/>
  <c r="AS865" i="6"/>
  <c r="AS852" i="6"/>
  <c r="AS863" i="6"/>
  <c r="AS861" i="6"/>
  <c r="AS857" i="6"/>
  <c r="AS851" i="6"/>
  <c r="AS847" i="6"/>
  <c r="AS843" i="6"/>
  <c r="AS839" i="6"/>
  <c r="AS858" i="6"/>
  <c r="AS871" i="6"/>
  <c r="AS864" i="6"/>
  <c r="AS854" i="6"/>
  <c r="AS850" i="6"/>
  <c r="AS846" i="6"/>
  <c r="AS842" i="6"/>
  <c r="AS838" i="6"/>
  <c r="AS867" i="6"/>
  <c r="AS853" i="6"/>
  <c r="AS848" i="6"/>
  <c r="AS845" i="6"/>
  <c r="AS844" i="6"/>
  <c r="AS841" i="6"/>
  <c r="AS840" i="6"/>
  <c r="AS837" i="6"/>
  <c r="AS836" i="6"/>
  <c r="AS835" i="6"/>
  <c r="AS831" i="6"/>
  <c r="AS827" i="6"/>
  <c r="AS823" i="6"/>
  <c r="AS855" i="6"/>
  <c r="AS849" i="6"/>
  <c r="AS834" i="6"/>
  <c r="AS833" i="6"/>
  <c r="AS832" i="6"/>
  <c r="AS830" i="6"/>
  <c r="AS829" i="6"/>
  <c r="AS828" i="6"/>
  <c r="AS817" i="6"/>
  <c r="AS813" i="6"/>
  <c r="AS822" i="6"/>
  <c r="AS816" i="6"/>
  <c r="AS812" i="6"/>
  <c r="AS808" i="6"/>
  <c r="AS825" i="6"/>
  <c r="AS821" i="6"/>
  <c r="AS820" i="6"/>
  <c r="AS826" i="6"/>
  <c r="AS824" i="6"/>
  <c r="AS859" i="6"/>
  <c r="AS802" i="6"/>
  <c r="AS798" i="6"/>
  <c r="AS794" i="6"/>
  <c r="AS790" i="6"/>
  <c r="AS818" i="6"/>
  <c r="AS815" i="6"/>
  <c r="AS809" i="6"/>
  <c r="AS789" i="6"/>
  <c r="AS785" i="6"/>
  <c r="AS781" i="6"/>
  <c r="AS777" i="6"/>
  <c r="AS819" i="6"/>
  <c r="AS788" i="6"/>
  <c r="AS810" i="6"/>
  <c r="AS804" i="6"/>
  <c r="AS803" i="6"/>
  <c r="AS807" i="6"/>
  <c r="AS806" i="6"/>
  <c r="AS805" i="6"/>
  <c r="AS801" i="6"/>
  <c r="AS800" i="6"/>
  <c r="AS799" i="6"/>
  <c r="AS787" i="6"/>
  <c r="AS783" i="6"/>
  <c r="AS814" i="6"/>
  <c r="AS797" i="6"/>
  <c r="AS796" i="6"/>
  <c r="AS795" i="6"/>
  <c r="AS811" i="6"/>
  <c r="AS793" i="6"/>
  <c r="AS792" i="6"/>
  <c r="AS791" i="6"/>
  <c r="AS786" i="6"/>
  <c r="AS782" i="6"/>
  <c r="AS778" i="6"/>
  <c r="AS773" i="6"/>
  <c r="AS769" i="6"/>
  <c r="AS765" i="6"/>
  <c r="AS761" i="6"/>
  <c r="AS757" i="6"/>
  <c r="AS779" i="6"/>
  <c r="AS772" i="6"/>
  <c r="AS768" i="6"/>
  <c r="AS764" i="6"/>
  <c r="AS760" i="6"/>
  <c r="AS756" i="6"/>
  <c r="AS776" i="6"/>
  <c r="AS771" i="6"/>
  <c r="AS767" i="6"/>
  <c r="AS775" i="6"/>
  <c r="AS774" i="6"/>
  <c r="AS770" i="6"/>
  <c r="AS766" i="6"/>
  <c r="AS762" i="6"/>
  <c r="AS758" i="6"/>
  <c r="AS759" i="6"/>
  <c r="AS752" i="6"/>
  <c r="AS748" i="6"/>
  <c r="AS744" i="6"/>
  <c r="AS740" i="6"/>
  <c r="AS736" i="6"/>
  <c r="AS780" i="6"/>
  <c r="AS751" i="6"/>
  <c r="AS747" i="6"/>
  <c r="AS743" i="6"/>
  <c r="AS739" i="6"/>
  <c r="AS735" i="6"/>
  <c r="AS731" i="6"/>
  <c r="AS753" i="6"/>
  <c r="AS746" i="6"/>
  <c r="AS742" i="6"/>
  <c r="AS738" i="6"/>
  <c r="AS734" i="6"/>
  <c r="AS733" i="6"/>
  <c r="AS732" i="6"/>
  <c r="AS730" i="6"/>
  <c r="AS729" i="6"/>
  <c r="AS726" i="6"/>
  <c r="AS749" i="6"/>
  <c r="AS724" i="6"/>
  <c r="AS720" i="6"/>
  <c r="AS716" i="6"/>
  <c r="AS712" i="6"/>
  <c r="AS708" i="6"/>
  <c r="AS784" i="6"/>
  <c r="AS754" i="6"/>
  <c r="AS737" i="6"/>
  <c r="AS727" i="6"/>
  <c r="AS750" i="6"/>
  <c r="AS723" i="6"/>
  <c r="AS719" i="6"/>
  <c r="AS715" i="6"/>
  <c r="AS711" i="6"/>
  <c r="AS707" i="6"/>
  <c r="AS703" i="6"/>
  <c r="AS699" i="6"/>
  <c r="AS763" i="6"/>
  <c r="AS755" i="6"/>
  <c r="AS745" i="6"/>
  <c r="AS741" i="6"/>
  <c r="AS728" i="6"/>
  <c r="AS722" i="6"/>
  <c r="AS718" i="6"/>
  <c r="AS714" i="6"/>
  <c r="AS710" i="6"/>
  <c r="AS706" i="6"/>
  <c r="AS702" i="6"/>
  <c r="AS698" i="6"/>
  <c r="AS694" i="6"/>
  <c r="AS692" i="6"/>
  <c r="AS687" i="6"/>
  <c r="AS683" i="6"/>
  <c r="AS679" i="6"/>
  <c r="AS675" i="6"/>
  <c r="AS671" i="6"/>
  <c r="AS667" i="6"/>
  <c r="AS663" i="6"/>
  <c r="AS659" i="6"/>
  <c r="AS709" i="6"/>
  <c r="AS705" i="6"/>
  <c r="AS700" i="6"/>
  <c r="AS696" i="6"/>
  <c r="AS690" i="6"/>
  <c r="AS686" i="6"/>
  <c r="AS682" i="6"/>
  <c r="AS678" i="6"/>
  <c r="AS674" i="6"/>
  <c r="AS670" i="6"/>
  <c r="AS666" i="6"/>
  <c r="AS704" i="6"/>
  <c r="AS725" i="6"/>
  <c r="AS701" i="6"/>
  <c r="AS697" i="6"/>
  <c r="AS695" i="6"/>
  <c r="AS693" i="6"/>
  <c r="AS691" i="6"/>
  <c r="AS689" i="6"/>
  <c r="AS685" i="6"/>
  <c r="AS681" i="6"/>
  <c r="AS677" i="6"/>
  <c r="AS673" i="6"/>
  <c r="AS669" i="6"/>
  <c r="AS665" i="6"/>
  <c r="AS661" i="6"/>
  <c r="AS657" i="6"/>
  <c r="AS717" i="6"/>
  <c r="AS713" i="6"/>
  <c r="AS688" i="6"/>
  <c r="AS676" i="6"/>
  <c r="AS680" i="6"/>
  <c r="AS662" i="6"/>
  <c r="AS658" i="6"/>
  <c r="AS655" i="6"/>
  <c r="AS651" i="6"/>
  <c r="AS647" i="6"/>
  <c r="AS643" i="6"/>
  <c r="AS639" i="6"/>
  <c r="AS635" i="6"/>
  <c r="AS631" i="6"/>
  <c r="AS627" i="6"/>
  <c r="AS684" i="6"/>
  <c r="AS654" i="6"/>
  <c r="AS650" i="6"/>
  <c r="AS646" i="6"/>
  <c r="AS642" i="6"/>
  <c r="AS638" i="6"/>
  <c r="AS634" i="6"/>
  <c r="AS630" i="6"/>
  <c r="AS626" i="6"/>
  <c r="AS622" i="6"/>
  <c r="AS672" i="6"/>
  <c r="AS668" i="6"/>
  <c r="AS664" i="6"/>
  <c r="AS660" i="6"/>
  <c r="AS656" i="6"/>
  <c r="AS653" i="6"/>
  <c r="AS649" i="6"/>
  <c r="AS645" i="6"/>
  <c r="AS641" i="6"/>
  <c r="AS637" i="6"/>
  <c r="AS633" i="6"/>
  <c r="AS629" i="6"/>
  <c r="AS625" i="6"/>
  <c r="AS721" i="6"/>
  <c r="AS623" i="6"/>
  <c r="AS619" i="6"/>
  <c r="AS615" i="6"/>
  <c r="AS611" i="6"/>
  <c r="AS607" i="6"/>
  <c r="AS603" i="6"/>
  <c r="AS618" i="6"/>
  <c r="AS614" i="6"/>
  <c r="AS610" i="6"/>
  <c r="AS606" i="6"/>
  <c r="AS602" i="6"/>
  <c r="AS598" i="6"/>
  <c r="AS594" i="6"/>
  <c r="AS590" i="6"/>
  <c r="AS586" i="6"/>
  <c r="AS628" i="6"/>
  <c r="AS624" i="6"/>
  <c r="AS617" i="6"/>
  <c r="AS613" i="6"/>
  <c r="AS609" i="6"/>
  <c r="AS605" i="6"/>
  <c r="AS601" i="6"/>
  <c r="AS621" i="6"/>
  <c r="AS620" i="6"/>
  <c r="AS616" i="6"/>
  <c r="AS612" i="6"/>
  <c r="AS608" i="6"/>
  <c r="AS604" i="6"/>
  <c r="AS600" i="6"/>
  <c r="AS596" i="6"/>
  <c r="AS592" i="6"/>
  <c r="AS588" i="6"/>
  <c r="AS584" i="6"/>
  <c r="AS652" i="6"/>
  <c r="AS644" i="6"/>
  <c r="AS636" i="6"/>
  <c r="AS589" i="6"/>
  <c r="AS585" i="6"/>
  <c r="AS583" i="6"/>
  <c r="AS578" i="6"/>
  <c r="AS599" i="6"/>
  <c r="AS597" i="6"/>
  <c r="AS595" i="6"/>
  <c r="AS593" i="6"/>
  <c r="AS581" i="6"/>
  <c r="AS577" i="6"/>
  <c r="AS573" i="6"/>
  <c r="AS569" i="6"/>
  <c r="AS565" i="6"/>
  <c r="AS561" i="6"/>
  <c r="AS557" i="6"/>
  <c r="AS648" i="6"/>
  <c r="AS640" i="6"/>
  <c r="AS632" i="6"/>
  <c r="AS591" i="6"/>
  <c r="AS587" i="6"/>
  <c r="AS582" i="6"/>
  <c r="AS580" i="6"/>
  <c r="AS576" i="6"/>
  <c r="AS572" i="6"/>
  <c r="AS568" i="6"/>
  <c r="AS564" i="6"/>
  <c r="AS571" i="6"/>
  <c r="AS567" i="6"/>
  <c r="AS563" i="6"/>
  <c r="AS550" i="6"/>
  <c r="AS548" i="6"/>
  <c r="AS555" i="6"/>
  <c r="AS554" i="6"/>
  <c r="AS545" i="6"/>
  <c r="AS541" i="6"/>
  <c r="AS537" i="6"/>
  <c r="AS533" i="6"/>
  <c r="AS529" i="6"/>
  <c r="AS525" i="6"/>
  <c r="AS521" i="6"/>
  <c r="AS517" i="6"/>
  <c r="AS513" i="6"/>
  <c r="AS509" i="6"/>
  <c r="AS560" i="6"/>
  <c r="AS556" i="6"/>
  <c r="AS551" i="6"/>
  <c r="AS544" i="6"/>
  <c r="AS540" i="6"/>
  <c r="AS536" i="6"/>
  <c r="AS532" i="6"/>
  <c r="AS528" i="6"/>
  <c r="AS524" i="6"/>
  <c r="AS520" i="6"/>
  <c r="AS516" i="6"/>
  <c r="AS512" i="6"/>
  <c r="AS579" i="6"/>
  <c r="AS575" i="6"/>
  <c r="AS574" i="6"/>
  <c r="AS570" i="6"/>
  <c r="AS566" i="6"/>
  <c r="AS562" i="6"/>
  <c r="AS559" i="6"/>
  <c r="AS552" i="6"/>
  <c r="AS547" i="6"/>
  <c r="AS543" i="6"/>
  <c r="AS539" i="6"/>
  <c r="AS535" i="6"/>
  <c r="AS531" i="6"/>
  <c r="AS527" i="6"/>
  <c r="AS523" i="6"/>
  <c r="AS519" i="6"/>
  <c r="AS515" i="6"/>
  <c r="AS511" i="6"/>
  <c r="AS507" i="6"/>
  <c r="AS558" i="6"/>
  <c r="AS553" i="6"/>
  <c r="AS549" i="6"/>
  <c r="AS530" i="6"/>
  <c r="AS508" i="6"/>
  <c r="AS526" i="6"/>
  <c r="AS518" i="6"/>
  <c r="AS506" i="6"/>
  <c r="AS504" i="6"/>
  <c r="AS500" i="6"/>
  <c r="AS496" i="6"/>
  <c r="AS492" i="6"/>
  <c r="AS488" i="6"/>
  <c r="AS484" i="6"/>
  <c r="AS480" i="6"/>
  <c r="AS476" i="6"/>
  <c r="AS522" i="6"/>
  <c r="AS503" i="6"/>
  <c r="AS499" i="6"/>
  <c r="AS495" i="6"/>
  <c r="AS491" i="6"/>
  <c r="AS487" i="6"/>
  <c r="AS483" i="6"/>
  <c r="AS479" i="6"/>
  <c r="AS475" i="6"/>
  <c r="AS471" i="6"/>
  <c r="AS467" i="6"/>
  <c r="AS463" i="6"/>
  <c r="AS459" i="6"/>
  <c r="AS455" i="6"/>
  <c r="AS451" i="6"/>
  <c r="AS546" i="6"/>
  <c r="AS510" i="6"/>
  <c r="AS542" i="6"/>
  <c r="AS514" i="6"/>
  <c r="AS502" i="6"/>
  <c r="AS498" i="6"/>
  <c r="AS494" i="6"/>
  <c r="AS490" i="6"/>
  <c r="AS486" i="6"/>
  <c r="AS482" i="6"/>
  <c r="AS478" i="6"/>
  <c r="AS474" i="6"/>
  <c r="AS470" i="6"/>
  <c r="AS466" i="6"/>
  <c r="AS538" i="6"/>
  <c r="AS446" i="6"/>
  <c r="AS442" i="6"/>
  <c r="AS438" i="6"/>
  <c r="AS434" i="6"/>
  <c r="AS430" i="6"/>
  <c r="AS426" i="6"/>
  <c r="AS422" i="6"/>
  <c r="AS418" i="6"/>
  <c r="AS414" i="6"/>
  <c r="AS534" i="6"/>
  <c r="AS493" i="6"/>
  <c r="AS477" i="6"/>
  <c r="AS468" i="6"/>
  <c r="AS465" i="6"/>
  <c r="AS464" i="6"/>
  <c r="AS460" i="6"/>
  <c r="AS456" i="6"/>
  <c r="AS452" i="6"/>
  <c r="AS445" i="6"/>
  <c r="AS441" i="6"/>
  <c r="AS437" i="6"/>
  <c r="AS433" i="6"/>
  <c r="AS429" i="6"/>
  <c r="AS425" i="6"/>
  <c r="AS421" i="6"/>
  <c r="AS417" i="6"/>
  <c r="AS413" i="6"/>
  <c r="AS505" i="6"/>
  <c r="AS489" i="6"/>
  <c r="AS473" i="6"/>
  <c r="AS461" i="6"/>
  <c r="AS457" i="6"/>
  <c r="AS453" i="6"/>
  <c r="AS449" i="6"/>
  <c r="AS448" i="6"/>
  <c r="AS444" i="6"/>
  <c r="AS440" i="6"/>
  <c r="AS436" i="6"/>
  <c r="AS432" i="6"/>
  <c r="AS428" i="6"/>
  <c r="AS424" i="6"/>
  <c r="AS420" i="6"/>
  <c r="AS416" i="6"/>
  <c r="AS501" i="6"/>
  <c r="AS485" i="6"/>
  <c r="AS469" i="6"/>
  <c r="AS472" i="6"/>
  <c r="AS462" i="6"/>
  <c r="AS458" i="6"/>
  <c r="AS454" i="6"/>
  <c r="AS450" i="6"/>
  <c r="AS447" i="6"/>
  <c r="AS443" i="6"/>
  <c r="AS439" i="6"/>
  <c r="AS435" i="6"/>
  <c r="AS431" i="6"/>
  <c r="AS427" i="6"/>
  <c r="AS423" i="6"/>
  <c r="AS419" i="6"/>
  <c r="AS415" i="6"/>
  <c r="AS411" i="6"/>
  <c r="AS407" i="6"/>
  <c r="AS403" i="6"/>
  <c r="AS399" i="6"/>
  <c r="AS497" i="6"/>
  <c r="AS408" i="6"/>
  <c r="AS404" i="6"/>
  <c r="AS400" i="6"/>
  <c r="AS395" i="6"/>
  <c r="AS391" i="6"/>
  <c r="AS387" i="6"/>
  <c r="AS383" i="6"/>
  <c r="AS379" i="6"/>
  <c r="AS412" i="6"/>
  <c r="AS409" i="6"/>
  <c r="AS405" i="6"/>
  <c r="AS401" i="6"/>
  <c r="AS397" i="6"/>
  <c r="AS394" i="6"/>
  <c r="AS390" i="6"/>
  <c r="AS481" i="6"/>
  <c r="AS393" i="6"/>
  <c r="AS389" i="6"/>
  <c r="AS385" i="6"/>
  <c r="AS381" i="6"/>
  <c r="AS410" i="6"/>
  <c r="AS376" i="6"/>
  <c r="AS372" i="6"/>
  <c r="AS368" i="6"/>
  <c r="AS364" i="6"/>
  <c r="AS360" i="6"/>
  <c r="AS356" i="6"/>
  <c r="AS352" i="6"/>
  <c r="AS348" i="6"/>
  <c r="AS344" i="6"/>
  <c r="AS340" i="6"/>
  <c r="AS336" i="6"/>
  <c r="AS332" i="6"/>
  <c r="AS328" i="6"/>
  <c r="AS324" i="6"/>
  <c r="AS320" i="6"/>
  <c r="AS316" i="6"/>
  <c r="AS312" i="6"/>
  <c r="AS308" i="6"/>
  <c r="AS304" i="6"/>
  <c r="AS406" i="6"/>
  <c r="AS375" i="6"/>
  <c r="AS371" i="6"/>
  <c r="AS367" i="6"/>
  <c r="AS363" i="6"/>
  <c r="AS359" i="6"/>
  <c r="AS355" i="6"/>
  <c r="AS351" i="6"/>
  <c r="AS347" i="6"/>
  <c r="AS343" i="6"/>
  <c r="AS339" i="6"/>
  <c r="AS335" i="6"/>
  <c r="AS331" i="6"/>
  <c r="AS327" i="6"/>
  <c r="AS323" i="6"/>
  <c r="AS319" i="6"/>
  <c r="AS315" i="6"/>
  <c r="AS311" i="6"/>
  <c r="AS307" i="6"/>
  <c r="AS303" i="6"/>
  <c r="AS299" i="6"/>
  <c r="AS295" i="6"/>
  <c r="AS291" i="6"/>
  <c r="AS287" i="6"/>
  <c r="AS388" i="6"/>
  <c r="AS386" i="6"/>
  <c r="AS384" i="6"/>
  <c r="AS382" i="6"/>
  <c r="AS380" i="6"/>
  <c r="AS377" i="6"/>
  <c r="AS402" i="6"/>
  <c r="AS398" i="6"/>
  <c r="AS396" i="6"/>
  <c r="AS374" i="6"/>
  <c r="AS370" i="6"/>
  <c r="AS366" i="6"/>
  <c r="AS362" i="6"/>
  <c r="AS358" i="6"/>
  <c r="AS354" i="6"/>
  <c r="AS350" i="6"/>
  <c r="AS346" i="6"/>
  <c r="AS342" i="6"/>
  <c r="AS338" i="6"/>
  <c r="AS334" i="6"/>
  <c r="AS330" i="6"/>
  <c r="AS326" i="6"/>
  <c r="AS322" i="6"/>
  <c r="AS318" i="6"/>
  <c r="AS314" i="6"/>
  <c r="AS310" i="6"/>
  <c r="AS306" i="6"/>
  <c r="AS302" i="6"/>
  <c r="AS298" i="6"/>
  <c r="AS373" i="6"/>
  <c r="AS369" i="6"/>
  <c r="AS365" i="6"/>
  <c r="AS361" i="6"/>
  <c r="AS357" i="6"/>
  <c r="AS353" i="6"/>
  <c r="AS349" i="6"/>
  <c r="AS345" i="6"/>
  <c r="AS341" i="6"/>
  <c r="AS337" i="6"/>
  <c r="AS333" i="6"/>
  <c r="AS329" i="6"/>
  <c r="AS325" i="6"/>
  <c r="AS321" i="6"/>
  <c r="AS317" i="6"/>
  <c r="AS313" i="6"/>
  <c r="AS309" i="6"/>
  <c r="AS305" i="6"/>
  <c r="AS301" i="6"/>
  <c r="AS297" i="6"/>
  <c r="AS293" i="6"/>
  <c r="AS289" i="6"/>
  <c r="AS285" i="6"/>
  <c r="AS281" i="6"/>
  <c r="AS392" i="6"/>
  <c r="AS275" i="6"/>
  <c r="AS271" i="6"/>
  <c r="AS267" i="6"/>
  <c r="AS263" i="6"/>
  <c r="AS259" i="6"/>
  <c r="AS255" i="6"/>
  <c r="AS251" i="6"/>
  <c r="AS247" i="6"/>
  <c r="AS243" i="6"/>
  <c r="AS294" i="6"/>
  <c r="AS282" i="6"/>
  <c r="AS278" i="6"/>
  <c r="AS378" i="6"/>
  <c r="AS274" i="6"/>
  <c r="AS270" i="6"/>
  <c r="AS266" i="6"/>
  <c r="AS262" i="6"/>
  <c r="AS258" i="6"/>
  <c r="AS254" i="6"/>
  <c r="AS250" i="6"/>
  <c r="AS246" i="6"/>
  <c r="AS242" i="6"/>
  <c r="AS238" i="6"/>
  <c r="AS234" i="6"/>
  <c r="AS230" i="6"/>
  <c r="AS226" i="6"/>
  <c r="AS222" i="6"/>
  <c r="AS218" i="6"/>
  <c r="AS214" i="6"/>
  <c r="AS210" i="6"/>
  <c r="AS206" i="6"/>
  <c r="AS202" i="6"/>
  <c r="AS198" i="6"/>
  <c r="AS194" i="6"/>
  <c r="AS283" i="6"/>
  <c r="AS279" i="6"/>
  <c r="AS292" i="6"/>
  <c r="AS290" i="6"/>
  <c r="AS288" i="6"/>
  <c r="AS286" i="6"/>
  <c r="AS277" i="6"/>
  <c r="AS273" i="6"/>
  <c r="AS269" i="6"/>
  <c r="AS265" i="6"/>
  <c r="AS261" i="6"/>
  <c r="AS257" i="6"/>
  <c r="AS253" i="6"/>
  <c r="AS249" i="6"/>
  <c r="AS245" i="6"/>
  <c r="AS241" i="6"/>
  <c r="AS237" i="6"/>
  <c r="AS233" i="6"/>
  <c r="AS229" i="6"/>
  <c r="AS225" i="6"/>
  <c r="AS221" i="6"/>
  <c r="AS217" i="6"/>
  <c r="AS213" i="6"/>
  <c r="AS209" i="6"/>
  <c r="AS205" i="6"/>
  <c r="AS300" i="6"/>
  <c r="AS296" i="6"/>
  <c r="AS284" i="6"/>
  <c r="AS280" i="6"/>
  <c r="AS207" i="6"/>
  <c r="AS203" i="6"/>
  <c r="AS199" i="6"/>
  <c r="AS195" i="6"/>
  <c r="AS191" i="6"/>
  <c r="AS268" i="6"/>
  <c r="AS239" i="6"/>
  <c r="AS187" i="6"/>
  <c r="AS183" i="6"/>
  <c r="AS179" i="6"/>
  <c r="AS175" i="6"/>
  <c r="AS171" i="6"/>
  <c r="AS167" i="6"/>
  <c r="AS163" i="6"/>
  <c r="AS159" i="6"/>
  <c r="AS155" i="6"/>
  <c r="AS151" i="6"/>
  <c r="AS147" i="6"/>
  <c r="AS143" i="6"/>
  <c r="AS139" i="6"/>
  <c r="AS135" i="6"/>
  <c r="AS131" i="6"/>
  <c r="AS127" i="6"/>
  <c r="AS123" i="6"/>
  <c r="AS264" i="6"/>
  <c r="AS235" i="6"/>
  <c r="AS204" i="6"/>
  <c r="AS200" i="6"/>
  <c r="AS196" i="6"/>
  <c r="AS192" i="6"/>
  <c r="AS276" i="6"/>
  <c r="AS260" i="6"/>
  <c r="AS240" i="6"/>
  <c r="AS231" i="6"/>
  <c r="AS219" i="6"/>
  <c r="AS215" i="6"/>
  <c r="AS186" i="6"/>
  <c r="AS182" i="6"/>
  <c r="AS178" i="6"/>
  <c r="AS174" i="6"/>
  <c r="AS170" i="6"/>
  <c r="AS166" i="6"/>
  <c r="AS162" i="6"/>
  <c r="AS158" i="6"/>
  <c r="AS154" i="6"/>
  <c r="AS150" i="6"/>
  <c r="AS146" i="6"/>
  <c r="AS142" i="6"/>
  <c r="AS138" i="6"/>
  <c r="AS134" i="6"/>
  <c r="AS130" i="6"/>
  <c r="AS126" i="6"/>
  <c r="AS122" i="6"/>
  <c r="AS118" i="6"/>
  <c r="AS256" i="6"/>
  <c r="AS236" i="6"/>
  <c r="AS227" i="6"/>
  <c r="AS201" i="6"/>
  <c r="AS197" i="6"/>
  <c r="AS193" i="6"/>
  <c r="AS252" i="6"/>
  <c r="AS232" i="6"/>
  <c r="AS223" i="6"/>
  <c r="AS212" i="6"/>
  <c r="AS208" i="6"/>
  <c r="AS189" i="6"/>
  <c r="AS185" i="6"/>
  <c r="AS181" i="6"/>
  <c r="AS177" i="6"/>
  <c r="AS173" i="6"/>
  <c r="AS169" i="6"/>
  <c r="AS165" i="6"/>
  <c r="AS161" i="6"/>
  <c r="AS157" i="6"/>
  <c r="AS153" i="6"/>
  <c r="AS149" i="6"/>
  <c r="AS145" i="6"/>
  <c r="AS141" i="6"/>
  <c r="AS137" i="6"/>
  <c r="AS133" i="6"/>
  <c r="AS129" i="6"/>
  <c r="AS125" i="6"/>
  <c r="AS121" i="6"/>
  <c r="AS117" i="6"/>
  <c r="AS113" i="6"/>
  <c r="AS109" i="6"/>
  <c r="AS105" i="6"/>
  <c r="AS101" i="6"/>
  <c r="AS97" i="6"/>
  <c r="AS93" i="6"/>
  <c r="AS89" i="6"/>
  <c r="AS85" i="6"/>
  <c r="AS272" i="6"/>
  <c r="AS248" i="6"/>
  <c r="AS228" i="6"/>
  <c r="AS190" i="6"/>
  <c r="AS136" i="6"/>
  <c r="AS120" i="6"/>
  <c r="AS119" i="6"/>
  <c r="AS81" i="6"/>
  <c r="AS77" i="6"/>
  <c r="AS73" i="6"/>
  <c r="AS69" i="6"/>
  <c r="AS65" i="6"/>
  <c r="AS224" i="6"/>
  <c r="AS220" i="6"/>
  <c r="AS188" i="6"/>
  <c r="AS172" i="6"/>
  <c r="AS156" i="6"/>
  <c r="AS132" i="6"/>
  <c r="AS128" i="6"/>
  <c r="AS106" i="6"/>
  <c r="AS102" i="6"/>
  <c r="AS98" i="6"/>
  <c r="AS94" i="6"/>
  <c r="AS90" i="6"/>
  <c r="AS86" i="6"/>
  <c r="AS84" i="6"/>
  <c r="AS80" i="6"/>
  <c r="AS76" i="6"/>
  <c r="AS72" i="6"/>
  <c r="AS68" i="6"/>
  <c r="AS64" i="6"/>
  <c r="AS60" i="6"/>
  <c r="AS56" i="6"/>
  <c r="AS52" i="6"/>
  <c r="AS48" i="6"/>
  <c r="AS216" i="6"/>
  <c r="AS184" i="6"/>
  <c r="AS168" i="6"/>
  <c r="AS152" i="6"/>
  <c r="AS124" i="6"/>
  <c r="AS116" i="6"/>
  <c r="AS112" i="6"/>
  <c r="AS108" i="6"/>
  <c r="AS107" i="6"/>
  <c r="AS103" i="6"/>
  <c r="AS99" i="6"/>
  <c r="AS95" i="6"/>
  <c r="AS91" i="6"/>
  <c r="AS87" i="6"/>
  <c r="AS83" i="6"/>
  <c r="AS79" i="6"/>
  <c r="AS75" i="6"/>
  <c r="AS71" i="6"/>
  <c r="AS67" i="6"/>
  <c r="AS63" i="6"/>
  <c r="AS59" i="6"/>
  <c r="AS144" i="6"/>
  <c r="AS104" i="6"/>
  <c r="AS100" i="6"/>
  <c r="AS96" i="6"/>
  <c r="AS92" i="6"/>
  <c r="AS88" i="6"/>
  <c r="AS82" i="6"/>
  <c r="AS78" i="6"/>
  <c r="AS74" i="6"/>
  <c r="AS70" i="6"/>
  <c r="AS66" i="6"/>
  <c r="AS62" i="6"/>
  <c r="AS58" i="6"/>
  <c r="AS54" i="6"/>
  <c r="AS50" i="6"/>
  <c r="AS46" i="6"/>
  <c r="AS42" i="6"/>
  <c r="AS38" i="6"/>
  <c r="AS34" i="6"/>
  <c r="AS30" i="6"/>
  <c r="AS244" i="6"/>
  <c r="AS176" i="6"/>
  <c r="AS160" i="6"/>
  <c r="AS140" i="6"/>
  <c r="AS114" i="6"/>
  <c r="AS110" i="6"/>
  <c r="AS164" i="6"/>
  <c r="AS111" i="6"/>
  <c r="AS27" i="6"/>
  <c r="AS23" i="6"/>
  <c r="AS19" i="6"/>
  <c r="AS15" i="6"/>
  <c r="AS11" i="6"/>
  <c r="AS7" i="6"/>
  <c r="AS61" i="6"/>
  <c r="AS45" i="6"/>
  <c r="AS41" i="6"/>
  <c r="AS37" i="6"/>
  <c r="AS33" i="6"/>
  <c r="AS29" i="6"/>
  <c r="AT6" i="6"/>
  <c r="AS32" i="6"/>
  <c r="AS180" i="6"/>
  <c r="AS57" i="6"/>
  <c r="AS55" i="6"/>
  <c r="AS53" i="6"/>
  <c r="AS51" i="6"/>
  <c r="AS49" i="6"/>
  <c r="AS26" i="6"/>
  <c r="AS22" i="6"/>
  <c r="AS18" i="6"/>
  <c r="AS14" i="6"/>
  <c r="AS10" i="6"/>
  <c r="AS36" i="6"/>
  <c r="AS211" i="6"/>
  <c r="AS115" i="6"/>
  <c r="AS40" i="6"/>
  <c r="AS25" i="6"/>
  <c r="AS21" i="6"/>
  <c r="AS17" i="6"/>
  <c r="AS13" i="6"/>
  <c r="AS9" i="6"/>
  <c r="AS47" i="6"/>
  <c r="AS43" i="6"/>
  <c r="AS39" i="6"/>
  <c r="AS35" i="6"/>
  <c r="AS31" i="6"/>
  <c r="AS148" i="6"/>
  <c r="AS28" i="6"/>
  <c r="AS24" i="6"/>
  <c r="AS20" i="6"/>
  <c r="AS16" i="6"/>
  <c r="AS12" i="6"/>
  <c r="AS8" i="6"/>
  <c r="AS44" i="6"/>
  <c r="AR900" i="6"/>
  <c r="AY29" i="4"/>
  <c r="AY25" i="4"/>
  <c r="AY20" i="4"/>
  <c r="AY30" i="4"/>
  <c r="AY26" i="4"/>
  <c r="AY21" i="4"/>
  <c r="AY28" i="4"/>
  <c r="AY23" i="4"/>
  <c r="AY19" i="4"/>
  <c r="AY16" i="4"/>
  <c r="AY12" i="4"/>
  <c r="AY18" i="4"/>
  <c r="AY9" i="4"/>
  <c r="AY27" i="4"/>
  <c r="AY14" i="4"/>
  <c r="AY11" i="4"/>
  <c r="AY7" i="4"/>
  <c r="AY17" i="4"/>
  <c r="AY10" i="4"/>
  <c r="AY8" i="4"/>
  <c r="AY13" i="4"/>
  <c r="AZ6" i="4"/>
  <c r="AY22" i="4"/>
  <c r="AY15" i="4"/>
  <c r="AX31" i="4"/>
  <c r="AX53" i="3"/>
  <c r="AY51" i="3"/>
  <c r="AY46" i="3"/>
  <c r="AY42" i="3"/>
  <c r="AY52" i="3"/>
  <c r="AY47" i="3"/>
  <c r="AY43" i="3"/>
  <c r="AY45" i="3"/>
  <c r="AY35" i="3"/>
  <c r="AY30" i="3"/>
  <c r="AY44" i="3"/>
  <c r="AY38" i="3"/>
  <c r="AY40" i="3"/>
  <c r="AY27" i="3"/>
  <c r="AY23" i="3"/>
  <c r="AY41" i="3"/>
  <c r="AY34" i="3"/>
  <c r="AY28" i="3"/>
  <c r="AY24" i="3"/>
  <c r="AY32" i="3"/>
  <c r="AY25" i="3"/>
  <c r="AY18" i="3"/>
  <c r="AY15" i="3"/>
  <c r="AY50" i="3"/>
  <c r="AY36" i="3"/>
  <c r="AY26" i="3"/>
  <c r="AY21" i="3"/>
  <c r="AY31" i="3"/>
  <c r="AY19" i="3"/>
  <c r="AY29" i="3"/>
  <c r="AY17" i="3"/>
  <c r="AY11" i="3"/>
  <c r="AY7" i="3"/>
  <c r="AY12" i="3"/>
  <c r="AY8" i="3"/>
  <c r="AY14" i="3"/>
  <c r="AY13" i="3"/>
  <c r="AY9" i="3"/>
  <c r="AZ6" i="3"/>
  <c r="AY16" i="3"/>
  <c r="AY10" i="3"/>
  <c r="AZ213" i="2"/>
  <c r="AZ209" i="2"/>
  <c r="AZ214" i="2"/>
  <c r="AZ210" i="2"/>
  <c r="AZ205" i="2"/>
  <c r="AZ216" i="2"/>
  <c r="AZ212" i="2"/>
  <c r="AZ207" i="2"/>
  <c r="AZ203" i="2"/>
  <c r="AZ201" i="2"/>
  <c r="AZ197" i="2"/>
  <c r="AZ193" i="2"/>
  <c r="AZ189" i="2"/>
  <c r="AZ185" i="2"/>
  <c r="AZ211" i="2"/>
  <c r="AZ202" i="2"/>
  <c r="AZ198" i="2"/>
  <c r="AZ194" i="2"/>
  <c r="AZ190" i="2"/>
  <c r="AZ186" i="2"/>
  <c r="AZ182" i="2"/>
  <c r="AZ206" i="2"/>
  <c r="AZ200" i="2"/>
  <c r="AZ196" i="2"/>
  <c r="AZ192" i="2"/>
  <c r="AZ188" i="2"/>
  <c r="AZ184" i="2"/>
  <c r="AZ215" i="2"/>
  <c r="AZ191" i="2"/>
  <c r="AZ181" i="2"/>
  <c r="AZ177" i="2"/>
  <c r="AZ173" i="2"/>
  <c r="AZ183" i="2"/>
  <c r="AZ195" i="2"/>
  <c r="AZ178" i="2"/>
  <c r="AZ174" i="2"/>
  <c r="AZ170" i="2"/>
  <c r="AZ187" i="2"/>
  <c r="AZ199" i="2"/>
  <c r="AZ172" i="2"/>
  <c r="AZ157" i="2"/>
  <c r="AZ179" i="2"/>
  <c r="AZ176" i="2"/>
  <c r="AZ167" i="2"/>
  <c r="AZ171" i="2"/>
  <c r="AZ169" i="2"/>
  <c r="AZ164" i="2"/>
  <c r="AZ155" i="2"/>
  <c r="AZ151" i="2"/>
  <c r="AZ147" i="2"/>
  <c r="AZ143" i="2"/>
  <c r="AZ168" i="2"/>
  <c r="AZ166" i="2"/>
  <c r="AZ180" i="2"/>
  <c r="AZ158" i="2"/>
  <c r="AZ156" i="2"/>
  <c r="AZ152" i="2"/>
  <c r="AZ148" i="2"/>
  <c r="AZ175" i="2"/>
  <c r="AZ165" i="2"/>
  <c r="AZ153" i="2"/>
  <c r="AZ149" i="2"/>
  <c r="AZ145" i="2"/>
  <c r="AZ141" i="2"/>
  <c r="AZ163" i="2"/>
  <c r="AZ162" i="2"/>
  <c r="AZ146" i="2"/>
  <c r="AZ159" i="2"/>
  <c r="AZ154" i="2"/>
  <c r="AZ150" i="2"/>
  <c r="AZ142" i="2"/>
  <c r="AZ139" i="2"/>
  <c r="AZ135" i="2"/>
  <c r="AZ131" i="2"/>
  <c r="AZ138" i="2"/>
  <c r="AZ134" i="2"/>
  <c r="AZ132" i="2"/>
  <c r="AZ123" i="2"/>
  <c r="AZ118" i="2"/>
  <c r="AZ114" i="2"/>
  <c r="AZ109" i="2"/>
  <c r="AZ144" i="2"/>
  <c r="AZ137" i="2"/>
  <c r="AZ133" i="2"/>
  <c r="AZ127" i="2"/>
  <c r="AZ119" i="2"/>
  <c r="AZ115" i="2"/>
  <c r="AZ136" i="2"/>
  <c r="AZ122" i="2"/>
  <c r="AZ111" i="2"/>
  <c r="AZ104" i="2"/>
  <c r="AZ99" i="2"/>
  <c r="AZ95" i="2"/>
  <c r="AZ90" i="2"/>
  <c r="AZ86" i="2"/>
  <c r="AZ82" i="2"/>
  <c r="AZ78" i="2"/>
  <c r="AZ74" i="2"/>
  <c r="AZ126" i="2"/>
  <c r="AZ121" i="2"/>
  <c r="AZ130" i="2"/>
  <c r="AZ129" i="2"/>
  <c r="AZ120" i="2"/>
  <c r="AZ105" i="2"/>
  <c r="AZ100" i="2"/>
  <c r="AZ91" i="2"/>
  <c r="AZ87" i="2"/>
  <c r="AZ83" i="2"/>
  <c r="AZ124" i="2"/>
  <c r="AZ117" i="2"/>
  <c r="AZ116" i="2"/>
  <c r="AZ113" i="2"/>
  <c r="AZ110" i="2"/>
  <c r="AZ107" i="2"/>
  <c r="AZ102" i="2"/>
  <c r="AZ97" i="2"/>
  <c r="AZ93" i="2"/>
  <c r="AZ88" i="2"/>
  <c r="AZ84" i="2"/>
  <c r="AZ80" i="2"/>
  <c r="AZ76" i="2"/>
  <c r="AZ73" i="2"/>
  <c r="AZ70" i="2"/>
  <c r="AZ65" i="2"/>
  <c r="AZ128" i="2"/>
  <c r="AZ108" i="2"/>
  <c r="AZ98" i="2"/>
  <c r="AZ75" i="2"/>
  <c r="AZ94" i="2"/>
  <c r="AZ89" i="2"/>
  <c r="AZ85" i="2"/>
  <c r="AZ66" i="2"/>
  <c r="AZ62" i="2"/>
  <c r="AZ58" i="2"/>
  <c r="AZ54" i="2"/>
  <c r="AZ50" i="2"/>
  <c r="AZ71" i="2"/>
  <c r="AZ81" i="2"/>
  <c r="AZ68" i="2"/>
  <c r="AZ63" i="2"/>
  <c r="AZ59" i="2"/>
  <c r="AZ55" i="2"/>
  <c r="AZ140" i="2"/>
  <c r="AZ69" i="2"/>
  <c r="AZ64" i="2"/>
  <c r="AZ60" i="2"/>
  <c r="AZ56" i="2"/>
  <c r="AZ52" i="2"/>
  <c r="AZ48" i="2"/>
  <c r="AZ39" i="2"/>
  <c r="AZ36" i="2"/>
  <c r="AZ32" i="2"/>
  <c r="AZ28" i="2"/>
  <c r="AZ24" i="2"/>
  <c r="AZ20" i="2"/>
  <c r="AZ16" i="2"/>
  <c r="AZ12" i="2"/>
  <c r="AZ112" i="2"/>
  <c r="AZ125" i="2"/>
  <c r="AZ79" i="2"/>
  <c r="AZ77" i="2"/>
  <c r="AZ53" i="2"/>
  <c r="AZ37" i="2"/>
  <c r="AZ57" i="2"/>
  <c r="AZ61" i="2"/>
  <c r="AZ49" i="2"/>
  <c r="AZ46" i="2"/>
  <c r="AZ38" i="2"/>
  <c r="AZ34" i="2"/>
  <c r="AZ30" i="2"/>
  <c r="AZ26" i="2"/>
  <c r="AZ22" i="2"/>
  <c r="AZ18" i="2"/>
  <c r="AZ14" i="2"/>
  <c r="AZ10" i="2"/>
  <c r="AZ43" i="2"/>
  <c r="AZ42" i="2"/>
  <c r="AZ7" i="2"/>
  <c r="AZ51" i="2"/>
  <c r="AZ47" i="2"/>
  <c r="AZ41" i="2"/>
  <c r="AZ40" i="2"/>
  <c r="AZ35" i="2"/>
  <c r="AZ15" i="2"/>
  <c r="AZ11" i="2"/>
  <c r="AZ33" i="2"/>
  <c r="AZ44" i="2"/>
  <c r="AZ19" i="2"/>
  <c r="AZ17" i="2"/>
  <c r="AZ8" i="2"/>
  <c r="AZ103" i="2"/>
  <c r="AZ23" i="2"/>
  <c r="AZ21" i="2"/>
  <c r="AZ27" i="2"/>
  <c r="AZ25" i="2"/>
  <c r="AZ13" i="2"/>
  <c r="AZ9" i="2"/>
  <c r="AZ45" i="2"/>
  <c r="AZ31" i="2"/>
  <c r="AZ29" i="2"/>
  <c r="BA6" i="2"/>
  <c r="BA208" i="2" s="1"/>
  <c r="AY217" i="2"/>
  <c r="AY32" i="1"/>
  <c r="AY28" i="1"/>
  <c r="AY24" i="1"/>
  <c r="AY33" i="1"/>
  <c r="AY29" i="1"/>
  <c r="AY25" i="1"/>
  <c r="AY34" i="1"/>
  <c r="AY21" i="1"/>
  <c r="AY17" i="1"/>
  <c r="AY31" i="1"/>
  <c r="AY30" i="1"/>
  <c r="AY26" i="1"/>
  <c r="AY35" i="1"/>
  <c r="AY15" i="1"/>
  <c r="AY14" i="1"/>
  <c r="AY20" i="1"/>
  <c r="AY19" i="1"/>
  <c r="AY18" i="1"/>
  <c r="AY16" i="1"/>
  <c r="AY11" i="1"/>
  <c r="AY12" i="1"/>
  <c r="AY23" i="1"/>
  <c r="AY22" i="1"/>
  <c r="AY8" i="1"/>
  <c r="AY27" i="1"/>
  <c r="AY13" i="1"/>
  <c r="AY9" i="1"/>
  <c r="AZ6" i="1"/>
  <c r="AY7" i="1"/>
  <c r="AY10" i="1"/>
  <c r="BA204" i="2" l="1"/>
  <c r="BA160" i="2"/>
  <c r="BA96" i="2"/>
  <c r="BA106" i="2"/>
  <c r="BA161" i="2"/>
  <c r="AZ20" i="3"/>
  <c r="AZ37" i="3"/>
  <c r="AY31" i="4"/>
  <c r="AS900" i="6"/>
  <c r="AT896" i="6"/>
  <c r="AT892" i="6"/>
  <c r="AT888" i="6"/>
  <c r="AT895" i="6"/>
  <c r="AT891" i="6"/>
  <c r="AT887" i="6"/>
  <c r="AT894" i="6"/>
  <c r="AT890" i="6"/>
  <c r="AT886" i="6"/>
  <c r="AT882" i="6"/>
  <c r="AT878" i="6"/>
  <c r="AT874" i="6"/>
  <c r="AT889" i="6"/>
  <c r="AT872" i="6"/>
  <c r="AT899" i="6"/>
  <c r="AT871" i="6"/>
  <c r="AT881" i="6"/>
  <c r="AT893" i="6"/>
  <c r="AT879" i="6"/>
  <c r="AT885" i="6"/>
  <c r="AT884" i="6"/>
  <c r="AT866" i="6"/>
  <c r="AT862" i="6"/>
  <c r="AT883" i="6"/>
  <c r="AT877" i="6"/>
  <c r="AT873" i="6"/>
  <c r="AT876" i="6"/>
  <c r="AT870" i="6"/>
  <c r="AT869" i="6"/>
  <c r="AT865" i="6"/>
  <c r="AT861" i="6"/>
  <c r="AT880" i="6"/>
  <c r="AT875" i="6"/>
  <c r="AT868" i="6"/>
  <c r="AT857" i="6"/>
  <c r="AT856" i="6"/>
  <c r="AT852" i="6"/>
  <c r="AT863" i="6"/>
  <c r="AT851" i="6"/>
  <c r="AT847" i="6"/>
  <c r="AT843" i="6"/>
  <c r="AT839" i="6"/>
  <c r="AT858" i="6"/>
  <c r="AT864" i="6"/>
  <c r="AT867" i="6"/>
  <c r="AT860" i="6"/>
  <c r="AT859" i="6"/>
  <c r="AT855" i="6"/>
  <c r="AT854" i="6"/>
  <c r="AT850" i="6"/>
  <c r="AT853" i="6"/>
  <c r="AT848" i="6"/>
  <c r="AT846" i="6"/>
  <c r="AT845" i="6"/>
  <c r="AT844" i="6"/>
  <c r="AT842" i="6"/>
  <c r="AT841" i="6"/>
  <c r="AT840" i="6"/>
  <c r="AT838" i="6"/>
  <c r="AT837" i="6"/>
  <c r="AT836" i="6"/>
  <c r="AT835" i="6"/>
  <c r="AT831" i="6"/>
  <c r="AT827" i="6"/>
  <c r="AT823" i="6"/>
  <c r="AT849" i="6"/>
  <c r="AT834" i="6"/>
  <c r="AT830" i="6"/>
  <c r="AT826" i="6"/>
  <c r="AT822" i="6"/>
  <c r="AT833" i="6"/>
  <c r="AT832" i="6"/>
  <c r="AT829" i="6"/>
  <c r="AT828" i="6"/>
  <c r="AT817" i="6"/>
  <c r="AT813" i="6"/>
  <c r="AT809" i="6"/>
  <c r="AT825" i="6"/>
  <c r="AT824" i="6"/>
  <c r="AT820" i="6"/>
  <c r="AT821" i="6"/>
  <c r="AT808" i="6"/>
  <c r="AT802" i="6"/>
  <c r="AT798" i="6"/>
  <c r="AT794" i="6"/>
  <c r="AT819" i="6"/>
  <c r="AT818" i="6"/>
  <c r="AT816" i="6"/>
  <c r="AT815" i="6"/>
  <c r="AT814" i="6"/>
  <c r="AT812" i="6"/>
  <c r="AT811" i="6"/>
  <c r="AT810" i="6"/>
  <c r="AT801" i="6"/>
  <c r="AT797" i="6"/>
  <c r="AT793" i="6"/>
  <c r="AT804" i="6"/>
  <c r="AT803" i="6"/>
  <c r="AT807" i="6"/>
  <c r="AT806" i="6"/>
  <c r="AT805" i="6"/>
  <c r="AT800" i="6"/>
  <c r="AT799" i="6"/>
  <c r="AT790" i="6"/>
  <c r="AT787" i="6"/>
  <c r="AT783" i="6"/>
  <c r="AT779" i="6"/>
  <c r="AT796" i="6"/>
  <c r="AT795" i="6"/>
  <c r="AT792" i="6"/>
  <c r="AT791" i="6"/>
  <c r="AT786" i="6"/>
  <c r="AT782" i="6"/>
  <c r="AT789" i="6"/>
  <c r="AT772" i="6"/>
  <c r="AT768" i="6"/>
  <c r="AT764" i="6"/>
  <c r="AT760" i="6"/>
  <c r="AT756" i="6"/>
  <c r="AT788" i="6"/>
  <c r="AT785" i="6"/>
  <c r="AT781" i="6"/>
  <c r="AT778" i="6"/>
  <c r="AT777" i="6"/>
  <c r="AT776" i="6"/>
  <c r="AT771" i="6"/>
  <c r="AT767" i="6"/>
  <c r="AT763" i="6"/>
  <c r="AT784" i="6"/>
  <c r="AT780" i="6"/>
  <c r="AT759" i="6"/>
  <c r="AT752" i="6"/>
  <c r="AT748" i="6"/>
  <c r="AT775" i="6"/>
  <c r="AT766" i="6"/>
  <c r="AT762" i="6"/>
  <c r="AT758" i="6"/>
  <c r="AT751" i="6"/>
  <c r="AT747" i="6"/>
  <c r="AT743" i="6"/>
  <c r="AT739" i="6"/>
  <c r="AT735" i="6"/>
  <c r="AT731" i="6"/>
  <c r="AT727" i="6"/>
  <c r="AT773" i="6"/>
  <c r="AT769" i="6"/>
  <c r="AT757" i="6"/>
  <c r="AT755" i="6"/>
  <c r="AT754" i="6"/>
  <c r="AT750" i="6"/>
  <c r="AT746" i="6"/>
  <c r="AT742" i="6"/>
  <c r="AT738" i="6"/>
  <c r="AT774" i="6"/>
  <c r="AT770" i="6"/>
  <c r="AT765" i="6"/>
  <c r="AT761" i="6"/>
  <c r="AT753" i="6"/>
  <c r="AT749" i="6"/>
  <c r="AT745" i="6"/>
  <c r="AT741" i="6"/>
  <c r="AT737" i="6"/>
  <c r="AT733" i="6"/>
  <c r="AT729" i="6"/>
  <c r="AT724" i="6"/>
  <c r="AT720" i="6"/>
  <c r="AT716" i="6"/>
  <c r="AT712" i="6"/>
  <c r="AT723" i="6"/>
  <c r="AT719" i="6"/>
  <c r="AT715" i="6"/>
  <c r="AT711" i="6"/>
  <c r="AT707" i="6"/>
  <c r="AT703" i="6"/>
  <c r="AT736" i="6"/>
  <c r="AT728" i="6"/>
  <c r="AT722" i="6"/>
  <c r="AT718" i="6"/>
  <c r="AT714" i="6"/>
  <c r="AT740" i="6"/>
  <c r="AT726" i="6"/>
  <c r="AT732" i="6"/>
  <c r="AT709" i="6"/>
  <c r="AT705" i="6"/>
  <c r="AT744" i="6"/>
  <c r="AT700" i="6"/>
  <c r="AT696" i="6"/>
  <c r="AT690" i="6"/>
  <c r="AT686" i="6"/>
  <c r="AT682" i="6"/>
  <c r="AT678" i="6"/>
  <c r="AT708" i="6"/>
  <c r="AT704" i="6"/>
  <c r="AT725" i="6"/>
  <c r="AT701" i="6"/>
  <c r="AT697" i="6"/>
  <c r="AT695" i="6"/>
  <c r="AT693" i="6"/>
  <c r="AT691" i="6"/>
  <c r="AT689" i="6"/>
  <c r="AT685" i="6"/>
  <c r="AT681" i="6"/>
  <c r="AT677" i="6"/>
  <c r="AT673" i="6"/>
  <c r="AT734" i="6"/>
  <c r="AT721" i="6"/>
  <c r="AT713" i="6"/>
  <c r="AT706" i="6"/>
  <c r="AT687" i="6"/>
  <c r="AT672" i="6"/>
  <c r="AT671" i="6"/>
  <c r="AT670" i="6"/>
  <c r="AT730" i="6"/>
  <c r="AT698" i="6"/>
  <c r="AT683" i="6"/>
  <c r="AT674" i="6"/>
  <c r="AT710" i="6"/>
  <c r="AT684" i="6"/>
  <c r="AT663" i="6"/>
  <c r="AT659" i="6"/>
  <c r="AT654" i="6"/>
  <c r="AT650" i="6"/>
  <c r="AT646" i="6"/>
  <c r="AT642" i="6"/>
  <c r="AT638" i="6"/>
  <c r="AT634" i="6"/>
  <c r="AT688" i="6"/>
  <c r="AT669" i="6"/>
  <c r="AT668" i="6"/>
  <c r="AT667" i="6"/>
  <c r="AT666" i="6"/>
  <c r="AT665" i="6"/>
  <c r="AT694" i="6"/>
  <c r="AT664" i="6"/>
  <c r="AT660" i="6"/>
  <c r="AT656" i="6"/>
  <c r="AT699" i="6"/>
  <c r="AT702" i="6"/>
  <c r="AT692" i="6"/>
  <c r="AT679" i="6"/>
  <c r="AT675" i="6"/>
  <c r="AT661" i="6"/>
  <c r="AT657" i="6"/>
  <c r="AT652" i="6"/>
  <c r="AT648" i="6"/>
  <c r="AT644" i="6"/>
  <c r="AT640" i="6"/>
  <c r="AT636" i="6"/>
  <c r="AT632" i="6"/>
  <c r="AT628" i="6"/>
  <c r="AT624" i="6"/>
  <c r="AT662" i="6"/>
  <c r="AT653" i="6"/>
  <c r="AT651" i="6"/>
  <c r="AT649" i="6"/>
  <c r="AT647" i="6"/>
  <c r="AT645" i="6"/>
  <c r="AT643" i="6"/>
  <c r="AT641" i="6"/>
  <c r="AT639" i="6"/>
  <c r="AT637" i="6"/>
  <c r="AT635" i="6"/>
  <c r="AT633" i="6"/>
  <c r="AT631" i="6"/>
  <c r="AT629" i="6"/>
  <c r="AT625" i="6"/>
  <c r="AT618" i="6"/>
  <c r="AT614" i="6"/>
  <c r="AT610" i="6"/>
  <c r="AT606" i="6"/>
  <c r="AT602" i="6"/>
  <c r="AT717" i="6"/>
  <c r="AT617" i="6"/>
  <c r="AT613" i="6"/>
  <c r="AT609" i="6"/>
  <c r="AT605" i="6"/>
  <c r="AT601" i="6"/>
  <c r="AT597" i="6"/>
  <c r="AT593" i="6"/>
  <c r="AT680" i="6"/>
  <c r="AT676" i="6"/>
  <c r="AT658" i="6"/>
  <c r="AT604" i="6"/>
  <c r="AT599" i="6"/>
  <c r="AT598" i="6"/>
  <c r="AT596" i="6"/>
  <c r="AT595" i="6"/>
  <c r="AT594" i="6"/>
  <c r="AT592" i="6"/>
  <c r="AT621" i="6"/>
  <c r="AT590" i="6"/>
  <c r="AT586" i="6"/>
  <c r="AT581" i="6"/>
  <c r="AT577" i="6"/>
  <c r="AT573" i="6"/>
  <c r="AT569" i="6"/>
  <c r="AT565" i="6"/>
  <c r="AT561" i="6"/>
  <c r="AT557" i="6"/>
  <c r="AT553" i="6"/>
  <c r="AT549" i="6"/>
  <c r="AT630" i="6"/>
  <c r="AT619" i="6"/>
  <c r="AT627" i="6"/>
  <c r="AT626" i="6"/>
  <c r="AT615" i="6"/>
  <c r="AT591" i="6"/>
  <c r="AT587" i="6"/>
  <c r="AT584" i="6"/>
  <c r="AT582" i="6"/>
  <c r="AT580" i="6"/>
  <c r="AT576" i="6"/>
  <c r="AT572" i="6"/>
  <c r="AT568" i="6"/>
  <c r="AT564" i="6"/>
  <c r="AT560" i="6"/>
  <c r="AT556" i="6"/>
  <c r="AT620" i="6"/>
  <c r="AT611" i="6"/>
  <c r="AT655" i="6"/>
  <c r="AT623" i="6"/>
  <c r="AT616" i="6"/>
  <c r="AT607" i="6"/>
  <c r="AT588" i="6"/>
  <c r="AT579" i="6"/>
  <c r="AT575" i="6"/>
  <c r="AT571" i="6"/>
  <c r="AT567" i="6"/>
  <c r="AT563" i="6"/>
  <c r="AT559" i="6"/>
  <c r="AT555" i="6"/>
  <c r="AT551" i="6"/>
  <c r="AT622" i="6"/>
  <c r="AT554" i="6"/>
  <c r="AT545" i="6"/>
  <c r="AT541" i="6"/>
  <c r="AT537" i="6"/>
  <c r="AT533" i="6"/>
  <c r="AT529" i="6"/>
  <c r="AT525" i="6"/>
  <c r="AT521" i="6"/>
  <c r="AT517" i="6"/>
  <c r="AT603" i="6"/>
  <c r="AT578" i="6"/>
  <c r="AT544" i="6"/>
  <c r="AT540" i="6"/>
  <c r="AT536" i="6"/>
  <c r="AT532" i="6"/>
  <c r="AT528" i="6"/>
  <c r="AT524" i="6"/>
  <c r="AT520" i="6"/>
  <c r="AT516" i="6"/>
  <c r="AT585" i="6"/>
  <c r="AT574" i="6"/>
  <c r="AT570" i="6"/>
  <c r="AT566" i="6"/>
  <c r="AT562" i="6"/>
  <c r="AT552" i="6"/>
  <c r="AT547" i="6"/>
  <c r="AT543" i="6"/>
  <c r="AT539" i="6"/>
  <c r="AT535" i="6"/>
  <c r="AT531" i="6"/>
  <c r="AT527" i="6"/>
  <c r="AT523" i="6"/>
  <c r="AT583" i="6"/>
  <c r="AT558" i="6"/>
  <c r="AT608" i="6"/>
  <c r="AT600" i="6"/>
  <c r="AT612" i="6"/>
  <c r="AT526" i="6"/>
  <c r="AT518" i="6"/>
  <c r="AT513" i="6"/>
  <c r="AT512" i="6"/>
  <c r="AT506" i="6"/>
  <c r="AT504" i="6"/>
  <c r="AT500" i="6"/>
  <c r="AT496" i="6"/>
  <c r="AT492" i="6"/>
  <c r="AT488" i="6"/>
  <c r="AT484" i="6"/>
  <c r="AT480" i="6"/>
  <c r="AT476" i="6"/>
  <c r="AT472" i="6"/>
  <c r="AT468" i="6"/>
  <c r="AT522" i="6"/>
  <c r="AT509" i="6"/>
  <c r="AT589" i="6"/>
  <c r="AT503" i="6"/>
  <c r="AT499" i="6"/>
  <c r="AT495" i="6"/>
  <c r="AT491" i="6"/>
  <c r="AT487" i="6"/>
  <c r="AT483" i="6"/>
  <c r="AT479" i="6"/>
  <c r="AT475" i="6"/>
  <c r="AT471" i="6"/>
  <c r="AT546" i="6"/>
  <c r="AT510" i="6"/>
  <c r="AT542" i="6"/>
  <c r="AT519" i="6"/>
  <c r="AT514" i="6"/>
  <c r="AT502" i="6"/>
  <c r="AT498" i="6"/>
  <c r="AT494" i="6"/>
  <c r="AT490" i="6"/>
  <c r="AT486" i="6"/>
  <c r="AT482" i="6"/>
  <c r="AT478" i="6"/>
  <c r="AT474" i="6"/>
  <c r="AT470" i="6"/>
  <c r="AT466" i="6"/>
  <c r="AT548" i="6"/>
  <c r="AT538" i="6"/>
  <c r="AT515" i="6"/>
  <c r="AT511" i="6"/>
  <c r="AT507" i="6"/>
  <c r="AT534" i="6"/>
  <c r="AT505" i="6"/>
  <c r="AT501" i="6"/>
  <c r="AT497" i="6"/>
  <c r="AT493" i="6"/>
  <c r="AT489" i="6"/>
  <c r="AT485" i="6"/>
  <c r="AT481" i="6"/>
  <c r="AT477" i="6"/>
  <c r="AT473" i="6"/>
  <c r="AT469" i="6"/>
  <c r="AT465" i="6"/>
  <c r="AT461" i="6"/>
  <c r="AT457" i="6"/>
  <c r="AT453" i="6"/>
  <c r="AT449" i="6"/>
  <c r="AT530" i="6"/>
  <c r="AT550" i="6"/>
  <c r="AT464" i="6"/>
  <c r="AT460" i="6"/>
  <c r="AT456" i="6"/>
  <c r="AT452" i="6"/>
  <c r="AT445" i="6"/>
  <c r="AT441" i="6"/>
  <c r="AT437" i="6"/>
  <c r="AT448" i="6"/>
  <c r="AT444" i="6"/>
  <c r="AT440" i="6"/>
  <c r="AT436" i="6"/>
  <c r="AT508" i="6"/>
  <c r="AT462" i="6"/>
  <c r="AT458" i="6"/>
  <c r="AT454" i="6"/>
  <c r="AT450" i="6"/>
  <c r="AT447" i="6"/>
  <c r="AT443" i="6"/>
  <c r="AT439" i="6"/>
  <c r="AT435" i="6"/>
  <c r="AT431" i="6"/>
  <c r="AT427" i="6"/>
  <c r="AT423" i="6"/>
  <c r="AT419" i="6"/>
  <c r="AT415" i="6"/>
  <c r="AT411" i="6"/>
  <c r="AT407" i="6"/>
  <c r="AT403" i="6"/>
  <c r="AT399" i="6"/>
  <c r="AT459" i="6"/>
  <c r="AT451" i="6"/>
  <c r="AT408" i="6"/>
  <c r="AT404" i="6"/>
  <c r="AT400" i="6"/>
  <c r="AT442" i="6"/>
  <c r="AT413" i="6"/>
  <c r="AT412" i="6"/>
  <c r="AT409" i="6"/>
  <c r="AT405" i="6"/>
  <c r="AT401" i="6"/>
  <c r="AT397" i="6"/>
  <c r="AT438" i="6"/>
  <c r="AT433" i="6"/>
  <c r="AT429" i="6"/>
  <c r="AT425" i="6"/>
  <c r="AT421" i="6"/>
  <c r="AT417" i="6"/>
  <c r="AT394" i="6"/>
  <c r="AT390" i="6"/>
  <c r="AT386" i="6"/>
  <c r="AT382" i="6"/>
  <c r="AT467" i="6"/>
  <c r="AT463" i="6"/>
  <c r="AT455" i="6"/>
  <c r="AT410" i="6"/>
  <c r="AT406" i="6"/>
  <c r="AT402" i="6"/>
  <c r="AT398" i="6"/>
  <c r="AT446" i="6"/>
  <c r="AT432" i="6"/>
  <c r="AT430" i="6"/>
  <c r="AT428" i="6"/>
  <c r="AT426" i="6"/>
  <c r="AT424" i="6"/>
  <c r="AT422" i="6"/>
  <c r="AT420" i="6"/>
  <c r="AT418" i="6"/>
  <c r="AT416" i="6"/>
  <c r="AT414" i="6"/>
  <c r="AT391" i="6"/>
  <c r="AT375" i="6"/>
  <c r="AT371" i="6"/>
  <c r="AT367" i="6"/>
  <c r="AT363" i="6"/>
  <c r="AT359" i="6"/>
  <c r="AT355" i="6"/>
  <c r="AT351" i="6"/>
  <c r="AT347" i="6"/>
  <c r="AT343" i="6"/>
  <c r="AT339" i="6"/>
  <c r="AT335" i="6"/>
  <c r="AT331" i="6"/>
  <c r="AT327" i="6"/>
  <c r="AT323" i="6"/>
  <c r="AT319" i="6"/>
  <c r="AT315" i="6"/>
  <c r="AT311" i="6"/>
  <c r="AT307" i="6"/>
  <c r="AT303" i="6"/>
  <c r="AT434" i="6"/>
  <c r="AT388" i="6"/>
  <c r="AT387" i="6"/>
  <c r="AT385" i="6"/>
  <c r="AT384" i="6"/>
  <c r="AT383" i="6"/>
  <c r="AT381" i="6"/>
  <c r="AT380" i="6"/>
  <c r="AT379" i="6"/>
  <c r="AT377" i="6"/>
  <c r="AT396" i="6"/>
  <c r="AT374" i="6"/>
  <c r="AT370" i="6"/>
  <c r="AT366" i="6"/>
  <c r="AT362" i="6"/>
  <c r="AT358" i="6"/>
  <c r="AT354" i="6"/>
  <c r="AT350" i="6"/>
  <c r="AT346" i="6"/>
  <c r="AT342" i="6"/>
  <c r="AT338" i="6"/>
  <c r="AT334" i="6"/>
  <c r="AT330" i="6"/>
  <c r="AT326" i="6"/>
  <c r="AT322" i="6"/>
  <c r="AT318" i="6"/>
  <c r="AT314" i="6"/>
  <c r="AT310" i="6"/>
  <c r="AT306" i="6"/>
  <c r="AT302" i="6"/>
  <c r="AT298" i="6"/>
  <c r="AT294" i="6"/>
  <c r="AT395" i="6"/>
  <c r="AT393" i="6"/>
  <c r="AT389" i="6"/>
  <c r="AT373" i="6"/>
  <c r="AT369" i="6"/>
  <c r="AT365" i="6"/>
  <c r="AT361" i="6"/>
  <c r="AT357" i="6"/>
  <c r="AT353" i="6"/>
  <c r="AT349" i="6"/>
  <c r="AT345" i="6"/>
  <c r="AT341" i="6"/>
  <c r="AT337" i="6"/>
  <c r="AT333" i="6"/>
  <c r="AT329" i="6"/>
  <c r="AT325" i="6"/>
  <c r="AT321" i="6"/>
  <c r="AT317" i="6"/>
  <c r="AT313" i="6"/>
  <c r="AT309" i="6"/>
  <c r="AT305" i="6"/>
  <c r="AT301" i="6"/>
  <c r="AT297" i="6"/>
  <c r="AT293" i="6"/>
  <c r="AT289" i="6"/>
  <c r="AT285" i="6"/>
  <c r="AT281" i="6"/>
  <c r="AT392" i="6"/>
  <c r="AT378" i="6"/>
  <c r="AT364" i="6"/>
  <c r="AT348" i="6"/>
  <c r="AT332" i="6"/>
  <c r="AT316" i="6"/>
  <c r="AT275" i="6"/>
  <c r="AT271" i="6"/>
  <c r="AT267" i="6"/>
  <c r="AT263" i="6"/>
  <c r="AT259" i="6"/>
  <c r="AT255" i="6"/>
  <c r="AT251" i="6"/>
  <c r="AT247" i="6"/>
  <c r="AT243" i="6"/>
  <c r="AT239" i="6"/>
  <c r="AT235" i="6"/>
  <c r="AT231" i="6"/>
  <c r="AT227" i="6"/>
  <c r="AT223" i="6"/>
  <c r="AT219" i="6"/>
  <c r="AT215" i="6"/>
  <c r="AT211" i="6"/>
  <c r="AT299" i="6"/>
  <c r="AT282" i="6"/>
  <c r="AT278" i="6"/>
  <c r="AT376" i="6"/>
  <c r="AT360" i="6"/>
  <c r="AT344" i="6"/>
  <c r="AT328" i="6"/>
  <c r="AT312" i="6"/>
  <c r="AT274" i="6"/>
  <c r="AT270" i="6"/>
  <c r="AT266" i="6"/>
  <c r="AT262" i="6"/>
  <c r="AT258" i="6"/>
  <c r="AT254" i="6"/>
  <c r="AT250" i="6"/>
  <c r="AT246" i="6"/>
  <c r="AT242" i="6"/>
  <c r="AT238" i="6"/>
  <c r="AT234" i="6"/>
  <c r="AT230" i="6"/>
  <c r="AT226" i="6"/>
  <c r="AT222" i="6"/>
  <c r="AT218" i="6"/>
  <c r="AT283" i="6"/>
  <c r="AT279" i="6"/>
  <c r="AT372" i="6"/>
  <c r="AT356" i="6"/>
  <c r="AT340" i="6"/>
  <c r="AT324" i="6"/>
  <c r="AT308" i="6"/>
  <c r="AT292" i="6"/>
  <c r="AT291" i="6"/>
  <c r="AT290" i="6"/>
  <c r="AT288" i="6"/>
  <c r="AT287" i="6"/>
  <c r="AT286" i="6"/>
  <c r="AT277" i="6"/>
  <c r="AT273" i="6"/>
  <c r="AT269" i="6"/>
  <c r="AT265" i="6"/>
  <c r="AT261" i="6"/>
  <c r="AT257" i="6"/>
  <c r="AT253" i="6"/>
  <c r="AT249" i="6"/>
  <c r="AT245" i="6"/>
  <c r="AT241" i="6"/>
  <c r="AT237" i="6"/>
  <c r="AT233" i="6"/>
  <c r="AT229" i="6"/>
  <c r="AT225" i="6"/>
  <c r="AT300" i="6"/>
  <c r="AT296" i="6"/>
  <c r="AT284" i="6"/>
  <c r="AT280" i="6"/>
  <c r="AT368" i="6"/>
  <c r="AT352" i="6"/>
  <c r="AT336" i="6"/>
  <c r="AT320" i="6"/>
  <c r="AT304" i="6"/>
  <c r="AT276" i="6"/>
  <c r="AT272" i="6"/>
  <c r="AT268" i="6"/>
  <c r="AT264" i="6"/>
  <c r="AT260" i="6"/>
  <c r="AT256" i="6"/>
  <c r="AT252" i="6"/>
  <c r="AT248" i="6"/>
  <c r="AT244" i="6"/>
  <c r="AT240" i="6"/>
  <c r="AT236" i="6"/>
  <c r="AT232" i="6"/>
  <c r="AT228" i="6"/>
  <c r="AT224" i="6"/>
  <c r="AT220" i="6"/>
  <c r="AT216" i="6"/>
  <c r="AT212" i="6"/>
  <c r="AT208" i="6"/>
  <c r="AT204" i="6"/>
  <c r="AT200" i="6"/>
  <c r="AT196" i="6"/>
  <c r="AT192" i="6"/>
  <c r="AT214" i="6"/>
  <c r="AT210" i="6"/>
  <c r="AT187" i="6"/>
  <c r="AT183" i="6"/>
  <c r="AT179" i="6"/>
  <c r="AT175" i="6"/>
  <c r="AT171" i="6"/>
  <c r="AT167" i="6"/>
  <c r="AT163" i="6"/>
  <c r="AT159" i="6"/>
  <c r="AT155" i="6"/>
  <c r="AT151" i="6"/>
  <c r="AT147" i="6"/>
  <c r="AT143" i="6"/>
  <c r="AT139" i="6"/>
  <c r="AT135" i="6"/>
  <c r="AT131" i="6"/>
  <c r="AT127" i="6"/>
  <c r="AT123" i="6"/>
  <c r="AT119" i="6"/>
  <c r="AT115" i="6"/>
  <c r="AT111" i="6"/>
  <c r="AT295" i="6"/>
  <c r="AT221" i="6"/>
  <c r="AT217" i="6"/>
  <c r="AT213" i="6"/>
  <c r="AT209" i="6"/>
  <c r="AT186" i="6"/>
  <c r="AT182" i="6"/>
  <c r="AT178" i="6"/>
  <c r="AT174" i="6"/>
  <c r="AT170" i="6"/>
  <c r="AT166" i="6"/>
  <c r="AT162" i="6"/>
  <c r="AT158" i="6"/>
  <c r="AT154" i="6"/>
  <c r="AT150" i="6"/>
  <c r="AT146" i="6"/>
  <c r="AT142" i="6"/>
  <c r="AT138" i="6"/>
  <c r="AT134" i="6"/>
  <c r="AT130" i="6"/>
  <c r="AT126" i="6"/>
  <c r="AT122" i="6"/>
  <c r="AT118" i="6"/>
  <c r="AT114" i="6"/>
  <c r="AT110" i="6"/>
  <c r="AT201" i="6"/>
  <c r="AT197" i="6"/>
  <c r="AT193" i="6"/>
  <c r="AT189" i="6"/>
  <c r="AT185" i="6"/>
  <c r="AT181" i="6"/>
  <c r="AT177" i="6"/>
  <c r="AT173" i="6"/>
  <c r="AT169" i="6"/>
  <c r="AT165" i="6"/>
  <c r="AT161" i="6"/>
  <c r="AT157" i="6"/>
  <c r="AT153" i="6"/>
  <c r="AT149" i="6"/>
  <c r="AT145" i="6"/>
  <c r="AT141" i="6"/>
  <c r="AT137" i="6"/>
  <c r="AT133" i="6"/>
  <c r="AT129" i="6"/>
  <c r="AT125" i="6"/>
  <c r="AT121" i="6"/>
  <c r="AT202" i="6"/>
  <c r="AT198" i="6"/>
  <c r="AT194" i="6"/>
  <c r="AT190" i="6"/>
  <c r="AT188" i="6"/>
  <c r="AT184" i="6"/>
  <c r="AT180" i="6"/>
  <c r="AT176" i="6"/>
  <c r="AT172" i="6"/>
  <c r="AT168" i="6"/>
  <c r="AT164" i="6"/>
  <c r="AT160" i="6"/>
  <c r="AT156" i="6"/>
  <c r="AT152" i="6"/>
  <c r="AT148" i="6"/>
  <c r="AT144" i="6"/>
  <c r="AT140" i="6"/>
  <c r="AT136" i="6"/>
  <c r="AT132" i="6"/>
  <c r="AT128" i="6"/>
  <c r="AT124" i="6"/>
  <c r="AT120" i="6"/>
  <c r="AT116" i="6"/>
  <c r="AT112" i="6"/>
  <c r="AT108" i="6"/>
  <c r="AT104" i="6"/>
  <c r="AT100" i="6"/>
  <c r="AT96" i="6"/>
  <c r="AT92" i="6"/>
  <c r="AT88" i="6"/>
  <c r="AT191" i="6"/>
  <c r="AT117" i="6"/>
  <c r="AT113" i="6"/>
  <c r="AT109" i="6"/>
  <c r="AT205" i="6"/>
  <c r="AT106" i="6"/>
  <c r="AT102" i="6"/>
  <c r="AT98" i="6"/>
  <c r="AT94" i="6"/>
  <c r="AT90" i="6"/>
  <c r="AT86" i="6"/>
  <c r="AT84" i="6"/>
  <c r="AT80" i="6"/>
  <c r="AT76" i="6"/>
  <c r="AT72" i="6"/>
  <c r="AT68" i="6"/>
  <c r="AT206" i="6"/>
  <c r="AT199" i="6"/>
  <c r="AT207" i="6"/>
  <c r="AT107" i="6"/>
  <c r="AT103" i="6"/>
  <c r="AT99" i="6"/>
  <c r="AT95" i="6"/>
  <c r="AT91" i="6"/>
  <c r="AT87" i="6"/>
  <c r="AT83" i="6"/>
  <c r="AT79" i="6"/>
  <c r="AT75" i="6"/>
  <c r="AT71" i="6"/>
  <c r="AT67" i="6"/>
  <c r="AT63" i="6"/>
  <c r="AT59" i="6"/>
  <c r="AT55" i="6"/>
  <c r="AT51" i="6"/>
  <c r="AT47" i="6"/>
  <c r="AT43" i="6"/>
  <c r="AT39" i="6"/>
  <c r="AT35" i="6"/>
  <c r="AT31" i="6"/>
  <c r="AT203" i="6"/>
  <c r="AT105" i="6"/>
  <c r="AT101" i="6"/>
  <c r="AT97" i="6"/>
  <c r="AT93" i="6"/>
  <c r="AT89" i="6"/>
  <c r="AT85" i="6"/>
  <c r="AT81" i="6"/>
  <c r="AT77" i="6"/>
  <c r="AT73" i="6"/>
  <c r="AT69" i="6"/>
  <c r="AT65" i="6"/>
  <c r="AT74" i="6"/>
  <c r="AT61" i="6"/>
  <c r="AT45" i="6"/>
  <c r="AT41" i="6"/>
  <c r="AT37" i="6"/>
  <c r="AT33" i="6"/>
  <c r="AT29" i="6"/>
  <c r="AU6" i="6"/>
  <c r="AT27" i="6"/>
  <c r="AT11" i="6"/>
  <c r="AT70" i="6"/>
  <c r="AT57" i="6"/>
  <c r="AT56" i="6"/>
  <c r="AT54" i="6"/>
  <c r="AT53" i="6"/>
  <c r="AT52" i="6"/>
  <c r="AT50" i="6"/>
  <c r="AT49" i="6"/>
  <c r="AT48" i="6"/>
  <c r="AT26" i="6"/>
  <c r="AT22" i="6"/>
  <c r="AT18" i="6"/>
  <c r="AT14" i="6"/>
  <c r="AT10" i="6"/>
  <c r="AT19" i="6"/>
  <c r="AT66" i="6"/>
  <c r="AT60" i="6"/>
  <c r="AT46" i="6"/>
  <c r="AT42" i="6"/>
  <c r="AT38" i="6"/>
  <c r="AT34" i="6"/>
  <c r="AT30" i="6"/>
  <c r="AT15" i="6"/>
  <c r="AT25" i="6"/>
  <c r="AT21" i="6"/>
  <c r="AT17" i="6"/>
  <c r="AT13" i="6"/>
  <c r="AT9" i="6"/>
  <c r="AT7" i="6"/>
  <c r="AT195" i="6"/>
  <c r="AT82" i="6"/>
  <c r="AT28" i="6"/>
  <c r="AT24" i="6"/>
  <c r="AT20" i="6"/>
  <c r="AT16" i="6"/>
  <c r="AT12" i="6"/>
  <c r="AT8" i="6"/>
  <c r="AT78" i="6"/>
  <c r="AT64" i="6"/>
  <c r="AT62" i="6"/>
  <c r="AT58" i="6"/>
  <c r="AT44" i="6"/>
  <c r="AT40" i="6"/>
  <c r="AT36" i="6"/>
  <c r="AT32" i="6"/>
  <c r="AT23" i="6"/>
  <c r="AZ30" i="4"/>
  <c r="AZ26" i="4"/>
  <c r="AZ21" i="4"/>
  <c r="AZ27" i="4"/>
  <c r="AZ22" i="4"/>
  <c r="AZ20" i="4"/>
  <c r="AZ17" i="4"/>
  <c r="AZ13" i="4"/>
  <c r="AZ9" i="4"/>
  <c r="AZ19" i="4"/>
  <c r="AZ15" i="4"/>
  <c r="AZ11" i="4"/>
  <c r="AZ23" i="4"/>
  <c r="AZ14" i="4"/>
  <c r="AZ7" i="4"/>
  <c r="AZ29" i="4"/>
  <c r="AZ16" i="4"/>
  <c r="AZ10" i="4"/>
  <c r="AZ8" i="4"/>
  <c r="AZ25" i="4"/>
  <c r="AZ18" i="4"/>
  <c r="AZ28" i="4"/>
  <c r="AZ12" i="4"/>
  <c r="BA6" i="4"/>
  <c r="AY53" i="3"/>
  <c r="AZ51" i="3"/>
  <c r="AZ46" i="3"/>
  <c r="AZ42" i="3"/>
  <c r="AZ52" i="3"/>
  <c r="AZ47" i="3"/>
  <c r="AZ43" i="3"/>
  <c r="AZ44" i="3"/>
  <c r="AZ40" i="3"/>
  <c r="AZ50" i="3"/>
  <c r="AZ36" i="3"/>
  <c r="AZ31" i="3"/>
  <c r="AZ38" i="3"/>
  <c r="AZ32" i="3"/>
  <c r="AZ41" i="3"/>
  <c r="AZ34" i="3"/>
  <c r="AZ35" i="3"/>
  <c r="AZ25" i="3"/>
  <c r="AZ45" i="3"/>
  <c r="AZ29" i="3"/>
  <c r="AZ26" i="3"/>
  <c r="AZ30" i="3"/>
  <c r="AZ18" i="3"/>
  <c r="AZ15" i="3"/>
  <c r="AZ28" i="3"/>
  <c r="AZ21" i="3"/>
  <c r="AZ19" i="3"/>
  <c r="AZ24" i="3"/>
  <c r="AZ16" i="3"/>
  <c r="AZ27" i="3"/>
  <c r="AZ11" i="3"/>
  <c r="AZ7" i="3"/>
  <c r="AZ12" i="3"/>
  <c r="AZ8" i="3"/>
  <c r="AZ14" i="3"/>
  <c r="AZ13" i="3"/>
  <c r="AZ9" i="3"/>
  <c r="AZ23" i="3"/>
  <c r="BA6" i="3"/>
  <c r="AZ10" i="3"/>
  <c r="AZ17" i="3"/>
  <c r="AZ217" i="2"/>
  <c r="BA214" i="2"/>
  <c r="BA210" i="2"/>
  <c r="BA205" i="2"/>
  <c r="BA215" i="2"/>
  <c r="BA211" i="2"/>
  <c r="BA206" i="2"/>
  <c r="BA213" i="2"/>
  <c r="BA216" i="2"/>
  <c r="BA202" i="2"/>
  <c r="BA198" i="2"/>
  <c r="BA194" i="2"/>
  <c r="BA190" i="2"/>
  <c r="BA186" i="2"/>
  <c r="BA182" i="2"/>
  <c r="BA207" i="2"/>
  <c r="BA199" i="2"/>
  <c r="BA195" i="2"/>
  <c r="BA191" i="2"/>
  <c r="BA187" i="2"/>
  <c r="BA188" i="2"/>
  <c r="BA181" i="2"/>
  <c r="BA177" i="2"/>
  <c r="BA173" i="2"/>
  <c r="BA203" i="2"/>
  <c r="BA183" i="2"/>
  <c r="BA200" i="2"/>
  <c r="BA197" i="2"/>
  <c r="BA178" i="2"/>
  <c r="BA174" i="2"/>
  <c r="BA170" i="2"/>
  <c r="BA212" i="2"/>
  <c r="BA189" i="2"/>
  <c r="BA185" i="2"/>
  <c r="BA192" i="2"/>
  <c r="BA179" i="2"/>
  <c r="BA180" i="2"/>
  <c r="BA176" i="2"/>
  <c r="BA172" i="2"/>
  <c r="BA209" i="2"/>
  <c r="BA166" i="2"/>
  <c r="BA162" i="2"/>
  <c r="BA201" i="2"/>
  <c r="BA193" i="2"/>
  <c r="BA167" i="2"/>
  <c r="BA171" i="2"/>
  <c r="BA168" i="2"/>
  <c r="BA164" i="2"/>
  <c r="BA175" i="2"/>
  <c r="BA157" i="2"/>
  <c r="BA165" i="2"/>
  <c r="BA153" i="2"/>
  <c r="BA149" i="2"/>
  <c r="BA196" i="2"/>
  <c r="BA184" i="2"/>
  <c r="BA159" i="2"/>
  <c r="BA154" i="2"/>
  <c r="BA150" i="2"/>
  <c r="BA139" i="2"/>
  <c r="BA135" i="2"/>
  <c r="BA131" i="2"/>
  <c r="BA127" i="2"/>
  <c r="BA169" i="2"/>
  <c r="BA156" i="2"/>
  <c r="BA152" i="2"/>
  <c r="BA148" i="2"/>
  <c r="BA141" i="2"/>
  <c r="BA140" i="2"/>
  <c r="BA136" i="2"/>
  <c r="BA132" i="2"/>
  <c r="BA151" i="2"/>
  <c r="BA124" i="2"/>
  <c r="BA158" i="2"/>
  <c r="BA145" i="2"/>
  <c r="BA138" i="2"/>
  <c r="BA134" i="2"/>
  <c r="BA137" i="2"/>
  <c r="BA133" i="2"/>
  <c r="BA142" i="2"/>
  <c r="BA144" i="2"/>
  <c r="BA146" i="2"/>
  <c r="BA143" i="2"/>
  <c r="BA119" i="2"/>
  <c r="BA115" i="2"/>
  <c r="BA110" i="2"/>
  <c r="BA155" i="2"/>
  <c r="BA120" i="2"/>
  <c r="BA111" i="2"/>
  <c r="BA163" i="2"/>
  <c r="BA104" i="2"/>
  <c r="BA99" i="2"/>
  <c r="BA95" i="2"/>
  <c r="BA126" i="2"/>
  <c r="BA121" i="2"/>
  <c r="BA130" i="2"/>
  <c r="BA129" i="2"/>
  <c r="BA118" i="2"/>
  <c r="BA105" i="2"/>
  <c r="BA100" i="2"/>
  <c r="BA147" i="2"/>
  <c r="BA117" i="2"/>
  <c r="BA114" i="2"/>
  <c r="BA116" i="2"/>
  <c r="BA113" i="2"/>
  <c r="BA107" i="2"/>
  <c r="BA102" i="2"/>
  <c r="BA97" i="2"/>
  <c r="BA93" i="2"/>
  <c r="BA88" i="2"/>
  <c r="BA84" i="2"/>
  <c r="BA112" i="2"/>
  <c r="BA128" i="2"/>
  <c r="BA108" i="2"/>
  <c r="BA98" i="2"/>
  <c r="BA76" i="2"/>
  <c r="BA75" i="2"/>
  <c r="BA94" i="2"/>
  <c r="BA89" i="2"/>
  <c r="BA85" i="2"/>
  <c r="BA66" i="2"/>
  <c r="BA123" i="2"/>
  <c r="BA82" i="2"/>
  <c r="BA74" i="2"/>
  <c r="BA71" i="2"/>
  <c r="BA44" i="2"/>
  <c r="BA40" i="2"/>
  <c r="BA122" i="2"/>
  <c r="BA91" i="2"/>
  <c r="BA87" i="2"/>
  <c r="BA83" i="2"/>
  <c r="BA81" i="2"/>
  <c r="BA68" i="2"/>
  <c r="BA63" i="2"/>
  <c r="BA59" i="2"/>
  <c r="BA55" i="2"/>
  <c r="BA51" i="2"/>
  <c r="BA103" i="2"/>
  <c r="BA80" i="2"/>
  <c r="BA79" i="2"/>
  <c r="BA125" i="2"/>
  <c r="BA78" i="2"/>
  <c r="BA77" i="2"/>
  <c r="BA46" i="2"/>
  <c r="BA42" i="2"/>
  <c r="BA58" i="2"/>
  <c r="BA73" i="2"/>
  <c r="BA65" i="2"/>
  <c r="BA62" i="2"/>
  <c r="BA53" i="2"/>
  <c r="BA37" i="2"/>
  <c r="BA33" i="2"/>
  <c r="BA29" i="2"/>
  <c r="BA25" i="2"/>
  <c r="BA21" i="2"/>
  <c r="BA17" i="2"/>
  <c r="BA13" i="2"/>
  <c r="BA57" i="2"/>
  <c r="BA61" i="2"/>
  <c r="BA50" i="2"/>
  <c r="BA49" i="2"/>
  <c r="BA38" i="2"/>
  <c r="BA34" i="2"/>
  <c r="BA30" i="2"/>
  <c r="BA26" i="2"/>
  <c r="BA22" i="2"/>
  <c r="BA18" i="2"/>
  <c r="BA109" i="2"/>
  <c r="BA69" i="2"/>
  <c r="BA45" i="2"/>
  <c r="BA90" i="2"/>
  <c r="BA48" i="2"/>
  <c r="BA47" i="2"/>
  <c r="BA41" i="2"/>
  <c r="BA35" i="2"/>
  <c r="BA24" i="2"/>
  <c r="BA15" i="2"/>
  <c r="BA11" i="2"/>
  <c r="BA43" i="2"/>
  <c r="BA20" i="2"/>
  <c r="BA28" i="2"/>
  <c r="BA19" i="2"/>
  <c r="BA8" i="2"/>
  <c r="BA39" i="2"/>
  <c r="BA32" i="2"/>
  <c r="BA23" i="2"/>
  <c r="BA14" i="2"/>
  <c r="BA56" i="2"/>
  <c r="BA12" i="2"/>
  <c r="BA70" i="2"/>
  <c r="BA60" i="2"/>
  <c r="BA52" i="2"/>
  <c r="BA27" i="2"/>
  <c r="BA86" i="2"/>
  <c r="BA31" i="2"/>
  <c r="BA10" i="2"/>
  <c r="BB6" i="2"/>
  <c r="BB208" i="2" s="1"/>
  <c r="BA16" i="2"/>
  <c r="BA7" i="2"/>
  <c r="BA64" i="2"/>
  <c r="BA36" i="2"/>
  <c r="BA9" i="2"/>
  <c r="BA54" i="2"/>
  <c r="AY36" i="1"/>
  <c r="AZ34" i="1"/>
  <c r="AZ30" i="1"/>
  <c r="AZ26" i="1"/>
  <c r="AZ35" i="1"/>
  <c r="AZ31" i="1"/>
  <c r="AZ27" i="1"/>
  <c r="AZ32" i="1"/>
  <c r="AZ28" i="1"/>
  <c r="AZ33" i="1"/>
  <c r="AZ29" i="1"/>
  <c r="AZ25" i="1"/>
  <c r="AZ21" i="1"/>
  <c r="AZ17" i="1"/>
  <c r="AZ15" i="1"/>
  <c r="AZ14" i="1"/>
  <c r="AZ20" i="1"/>
  <c r="AZ19" i="1"/>
  <c r="AZ18" i="1"/>
  <c r="AZ16" i="1"/>
  <c r="AZ11" i="1"/>
  <c r="AZ12" i="1"/>
  <c r="AZ23" i="1"/>
  <c r="AZ22" i="1"/>
  <c r="AZ8" i="1"/>
  <c r="AZ9" i="1"/>
  <c r="AZ24" i="1"/>
  <c r="AZ13" i="1"/>
  <c r="BA6" i="1"/>
  <c r="AZ10" i="1"/>
  <c r="AZ7" i="1"/>
  <c r="BB204" i="2" l="1"/>
  <c r="BB160" i="2"/>
  <c r="BB96" i="2"/>
  <c r="BB106" i="2"/>
  <c r="BB161" i="2"/>
  <c r="BA37" i="3"/>
  <c r="BA20" i="3"/>
  <c r="AT900" i="6"/>
  <c r="AU896" i="6"/>
  <c r="AU892" i="6"/>
  <c r="AU888" i="6"/>
  <c r="AU895" i="6"/>
  <c r="AU891" i="6"/>
  <c r="AU887" i="6"/>
  <c r="AU894" i="6"/>
  <c r="AU890" i="6"/>
  <c r="AU886" i="6"/>
  <c r="AU899" i="6"/>
  <c r="AU893" i="6"/>
  <c r="AU889" i="6"/>
  <c r="AU885" i="6"/>
  <c r="AU882" i="6"/>
  <c r="AU878" i="6"/>
  <c r="AU874" i="6"/>
  <c r="AU881" i="6"/>
  <c r="AU877" i="6"/>
  <c r="AU873" i="6"/>
  <c r="AU871" i="6"/>
  <c r="AU880" i="6"/>
  <c r="AU884" i="6"/>
  <c r="AU883" i="6"/>
  <c r="AU876" i="6"/>
  <c r="AU870" i="6"/>
  <c r="AU869" i="6"/>
  <c r="AU865" i="6"/>
  <c r="AU875" i="6"/>
  <c r="AU872" i="6"/>
  <c r="AU879" i="6"/>
  <c r="AU860" i="6"/>
  <c r="AU859" i="6"/>
  <c r="AU855" i="6"/>
  <c r="AU862" i="6"/>
  <c r="AU863" i="6"/>
  <c r="AU868" i="6"/>
  <c r="AU861" i="6"/>
  <c r="AU857" i="6"/>
  <c r="AU851" i="6"/>
  <c r="AU866" i="6"/>
  <c r="AU858" i="6"/>
  <c r="AU864" i="6"/>
  <c r="AU854" i="6"/>
  <c r="AU850" i="6"/>
  <c r="AU846" i="6"/>
  <c r="AU842" i="6"/>
  <c r="AU838" i="6"/>
  <c r="AU867" i="6"/>
  <c r="AU853" i="6"/>
  <c r="AU849" i="6"/>
  <c r="AU845" i="6"/>
  <c r="AU841" i="6"/>
  <c r="AU837" i="6"/>
  <c r="AU852" i="6"/>
  <c r="AU848" i="6"/>
  <c r="AU847" i="6"/>
  <c r="AU843" i="6"/>
  <c r="AU839" i="6"/>
  <c r="AU834" i="6"/>
  <c r="AU830" i="6"/>
  <c r="AU826" i="6"/>
  <c r="AU822" i="6"/>
  <c r="AU856" i="6"/>
  <c r="AU844" i="6"/>
  <c r="AU835" i="6"/>
  <c r="AU833" i="6"/>
  <c r="AU832" i="6"/>
  <c r="AU831" i="6"/>
  <c r="AU829" i="6"/>
  <c r="AU827" i="6"/>
  <c r="AU825" i="6"/>
  <c r="AU824" i="6"/>
  <c r="AU820" i="6"/>
  <c r="AU823" i="6"/>
  <c r="AU816" i="6"/>
  <c r="AU812" i="6"/>
  <c r="AU836" i="6"/>
  <c r="AU819" i="6"/>
  <c r="AU815" i="6"/>
  <c r="AU811" i="6"/>
  <c r="AU807" i="6"/>
  <c r="AU840" i="6"/>
  <c r="AU821" i="6"/>
  <c r="AU828" i="6"/>
  <c r="AU818" i="6"/>
  <c r="AU814" i="6"/>
  <c r="AU810" i="6"/>
  <c r="AU801" i="6"/>
  <c r="AU797" i="6"/>
  <c r="AU793" i="6"/>
  <c r="AU817" i="6"/>
  <c r="AU813" i="6"/>
  <c r="AU809" i="6"/>
  <c r="AU805" i="6"/>
  <c r="AU808" i="6"/>
  <c r="AU788" i="6"/>
  <c r="AU784" i="6"/>
  <c r="AU780" i="6"/>
  <c r="AU776" i="6"/>
  <c r="AU804" i="6"/>
  <c r="AU803" i="6"/>
  <c r="AU806" i="6"/>
  <c r="AU802" i="6"/>
  <c r="AU800" i="6"/>
  <c r="AU799" i="6"/>
  <c r="AU790" i="6"/>
  <c r="AU798" i="6"/>
  <c r="AU796" i="6"/>
  <c r="AU795" i="6"/>
  <c r="AU794" i="6"/>
  <c r="AU792" i="6"/>
  <c r="AU791" i="6"/>
  <c r="AU786" i="6"/>
  <c r="AU782" i="6"/>
  <c r="AU789" i="6"/>
  <c r="AU785" i="6"/>
  <c r="AU781" i="6"/>
  <c r="AU777" i="6"/>
  <c r="AU779" i="6"/>
  <c r="AU772" i="6"/>
  <c r="AU768" i="6"/>
  <c r="AU764" i="6"/>
  <c r="AU760" i="6"/>
  <c r="AU756" i="6"/>
  <c r="AU787" i="6"/>
  <c r="AU783" i="6"/>
  <c r="AU778" i="6"/>
  <c r="AU771" i="6"/>
  <c r="AU767" i="6"/>
  <c r="AU763" i="6"/>
  <c r="AU759" i="6"/>
  <c r="AU755" i="6"/>
  <c r="AU775" i="6"/>
  <c r="AU774" i="6"/>
  <c r="AU770" i="6"/>
  <c r="AU773" i="6"/>
  <c r="AU769" i="6"/>
  <c r="AU765" i="6"/>
  <c r="AU761" i="6"/>
  <c r="AU757" i="6"/>
  <c r="AU766" i="6"/>
  <c r="AU762" i="6"/>
  <c r="AU758" i="6"/>
  <c r="AU751" i="6"/>
  <c r="AU747" i="6"/>
  <c r="AU743" i="6"/>
  <c r="AU739" i="6"/>
  <c r="AU754" i="6"/>
  <c r="AU750" i="6"/>
  <c r="AU746" i="6"/>
  <c r="AU742" i="6"/>
  <c r="AU738" i="6"/>
  <c r="AU734" i="6"/>
  <c r="AU730" i="6"/>
  <c r="AU749" i="6"/>
  <c r="AU737" i="6"/>
  <c r="AU727" i="6"/>
  <c r="AU723" i="6"/>
  <c r="AU719" i="6"/>
  <c r="AU715" i="6"/>
  <c r="AU711" i="6"/>
  <c r="AU707" i="6"/>
  <c r="AU736" i="6"/>
  <c r="AU728" i="6"/>
  <c r="AU745" i="6"/>
  <c r="AU741" i="6"/>
  <c r="AU722" i="6"/>
  <c r="AU718" i="6"/>
  <c r="AU714" i="6"/>
  <c r="AU710" i="6"/>
  <c r="AU706" i="6"/>
  <c r="AU702" i="6"/>
  <c r="AU698" i="6"/>
  <c r="AU752" i="6"/>
  <c r="AU725" i="6"/>
  <c r="AU721" i="6"/>
  <c r="AU717" i="6"/>
  <c r="AU713" i="6"/>
  <c r="AU709" i="6"/>
  <c r="AU705" i="6"/>
  <c r="AU701" i="6"/>
  <c r="AU697" i="6"/>
  <c r="AU693" i="6"/>
  <c r="AU732" i="6"/>
  <c r="AU729" i="6"/>
  <c r="AU744" i="6"/>
  <c r="AU700" i="6"/>
  <c r="AU696" i="6"/>
  <c r="AU690" i="6"/>
  <c r="AU686" i="6"/>
  <c r="AU682" i="6"/>
  <c r="AU678" i="6"/>
  <c r="AU674" i="6"/>
  <c r="AU670" i="6"/>
  <c r="AU666" i="6"/>
  <c r="AU662" i="6"/>
  <c r="AU658" i="6"/>
  <c r="AU735" i="6"/>
  <c r="AU724" i="6"/>
  <c r="AU708" i="6"/>
  <c r="AU704" i="6"/>
  <c r="AU731" i="6"/>
  <c r="AU720" i="6"/>
  <c r="AU703" i="6"/>
  <c r="AU695" i="6"/>
  <c r="AU691" i="6"/>
  <c r="AU689" i="6"/>
  <c r="AU685" i="6"/>
  <c r="AU681" i="6"/>
  <c r="AU677" i="6"/>
  <c r="AU673" i="6"/>
  <c r="AU669" i="6"/>
  <c r="AU665" i="6"/>
  <c r="AU753" i="6"/>
  <c r="AU716" i="6"/>
  <c r="AU712" i="6"/>
  <c r="AU688" i="6"/>
  <c r="AU684" i="6"/>
  <c r="AU680" i="6"/>
  <c r="AU676" i="6"/>
  <c r="AU672" i="6"/>
  <c r="AU668" i="6"/>
  <c r="AU664" i="6"/>
  <c r="AU660" i="6"/>
  <c r="AU656" i="6"/>
  <c r="AU733" i="6"/>
  <c r="AU683" i="6"/>
  <c r="AU740" i="6"/>
  <c r="AU699" i="6"/>
  <c r="AU679" i="6"/>
  <c r="AU663" i="6"/>
  <c r="AU659" i="6"/>
  <c r="AU654" i="6"/>
  <c r="AU650" i="6"/>
  <c r="AU646" i="6"/>
  <c r="AU642" i="6"/>
  <c r="AU638" i="6"/>
  <c r="AU634" i="6"/>
  <c r="AU630" i="6"/>
  <c r="AU626" i="6"/>
  <c r="AU667" i="6"/>
  <c r="AU748" i="6"/>
  <c r="AU694" i="6"/>
  <c r="AU653" i="6"/>
  <c r="AU649" i="6"/>
  <c r="AU645" i="6"/>
  <c r="AU641" i="6"/>
  <c r="AU637" i="6"/>
  <c r="AU633" i="6"/>
  <c r="AU629" i="6"/>
  <c r="AU625" i="6"/>
  <c r="AU621" i="6"/>
  <c r="AU692" i="6"/>
  <c r="AU675" i="6"/>
  <c r="AU661" i="6"/>
  <c r="AU657" i="6"/>
  <c r="AU652" i="6"/>
  <c r="AU648" i="6"/>
  <c r="AU644" i="6"/>
  <c r="AU640" i="6"/>
  <c r="AU636" i="6"/>
  <c r="AU632" i="6"/>
  <c r="AU628" i="6"/>
  <c r="AU624" i="6"/>
  <c r="AU726" i="6"/>
  <c r="AU671" i="6"/>
  <c r="AU618" i="6"/>
  <c r="AU614" i="6"/>
  <c r="AU610" i="6"/>
  <c r="AU606" i="6"/>
  <c r="AU602" i="6"/>
  <c r="AU617" i="6"/>
  <c r="AU613" i="6"/>
  <c r="AU609" i="6"/>
  <c r="AU605" i="6"/>
  <c r="AU601" i="6"/>
  <c r="AU597" i="6"/>
  <c r="AU593" i="6"/>
  <c r="AU589" i="6"/>
  <c r="AU585" i="6"/>
  <c r="AU655" i="6"/>
  <c r="AU627" i="6"/>
  <c r="AU620" i="6"/>
  <c r="AU616" i="6"/>
  <c r="AU612" i="6"/>
  <c r="AU608" i="6"/>
  <c r="AU604" i="6"/>
  <c r="AU600" i="6"/>
  <c r="AU623" i="6"/>
  <c r="AU622" i="6"/>
  <c r="AU619" i="6"/>
  <c r="AU615" i="6"/>
  <c r="AU611" i="6"/>
  <c r="AU607" i="6"/>
  <c r="AU603" i="6"/>
  <c r="AU599" i="6"/>
  <c r="AU595" i="6"/>
  <c r="AU591" i="6"/>
  <c r="AU587" i="6"/>
  <c r="AU583" i="6"/>
  <c r="AU590" i="6"/>
  <c r="AU586" i="6"/>
  <c r="AU581" i="6"/>
  <c r="AU577" i="6"/>
  <c r="AU584" i="6"/>
  <c r="AU582" i="6"/>
  <c r="AU580" i="6"/>
  <c r="AU576" i="6"/>
  <c r="AU572" i="6"/>
  <c r="AU568" i="6"/>
  <c r="AU564" i="6"/>
  <c r="AU560" i="6"/>
  <c r="AU556" i="6"/>
  <c r="AU647" i="6"/>
  <c r="AU639" i="6"/>
  <c r="AU631" i="6"/>
  <c r="AU588" i="6"/>
  <c r="AU579" i="6"/>
  <c r="AU575" i="6"/>
  <c r="AU571" i="6"/>
  <c r="AU567" i="6"/>
  <c r="AU563" i="6"/>
  <c r="AU687" i="6"/>
  <c r="AU578" i="6"/>
  <c r="AU555" i="6"/>
  <c r="AU551" i="6"/>
  <c r="AU544" i="6"/>
  <c r="AU540" i="6"/>
  <c r="AU536" i="6"/>
  <c r="AU532" i="6"/>
  <c r="AU528" i="6"/>
  <c r="AU524" i="6"/>
  <c r="AU520" i="6"/>
  <c r="AU516" i="6"/>
  <c r="AU512" i="6"/>
  <c r="AU508" i="6"/>
  <c r="AU651" i="6"/>
  <c r="AU596" i="6"/>
  <c r="AU574" i="6"/>
  <c r="AU570" i="6"/>
  <c r="AU566" i="6"/>
  <c r="AU562" i="6"/>
  <c r="AU552" i="6"/>
  <c r="AU559" i="6"/>
  <c r="AU547" i="6"/>
  <c r="AU543" i="6"/>
  <c r="AU539" i="6"/>
  <c r="AU535" i="6"/>
  <c r="AU531" i="6"/>
  <c r="AU527" i="6"/>
  <c r="AU523" i="6"/>
  <c r="AU519" i="6"/>
  <c r="AU515" i="6"/>
  <c r="AU635" i="6"/>
  <c r="AU594" i="6"/>
  <c r="AU558" i="6"/>
  <c r="AU553" i="6"/>
  <c r="AU549" i="6"/>
  <c r="AU546" i="6"/>
  <c r="AU542" i="6"/>
  <c r="AU538" i="6"/>
  <c r="AU534" i="6"/>
  <c r="AU530" i="6"/>
  <c r="AU526" i="6"/>
  <c r="AU522" i="6"/>
  <c r="AU518" i="6"/>
  <c r="AU514" i="6"/>
  <c r="AU510" i="6"/>
  <c r="AU506" i="6"/>
  <c r="AU550" i="6"/>
  <c r="AU548" i="6"/>
  <c r="AU509" i="6"/>
  <c r="AU592" i="6"/>
  <c r="AU569" i="6"/>
  <c r="AU545" i="6"/>
  <c r="AU503" i="6"/>
  <c r="AU499" i="6"/>
  <c r="AU495" i="6"/>
  <c r="AU491" i="6"/>
  <c r="AU487" i="6"/>
  <c r="AU483" i="6"/>
  <c r="AU479" i="6"/>
  <c r="AU475" i="6"/>
  <c r="AU643" i="6"/>
  <c r="AU541" i="6"/>
  <c r="AU557" i="6"/>
  <c r="AU537" i="6"/>
  <c r="AU502" i="6"/>
  <c r="AU498" i="6"/>
  <c r="AU494" i="6"/>
  <c r="AU490" i="6"/>
  <c r="AU486" i="6"/>
  <c r="AU482" i="6"/>
  <c r="AU478" i="6"/>
  <c r="AU474" i="6"/>
  <c r="AU470" i="6"/>
  <c r="AU466" i="6"/>
  <c r="AU462" i="6"/>
  <c r="AU458" i="6"/>
  <c r="AU454" i="6"/>
  <c r="AU450" i="6"/>
  <c r="AU565" i="6"/>
  <c r="AU533" i="6"/>
  <c r="AU517" i="6"/>
  <c r="AU511" i="6"/>
  <c r="AU507" i="6"/>
  <c r="AU554" i="6"/>
  <c r="AU529" i="6"/>
  <c r="AU505" i="6"/>
  <c r="AU501" i="6"/>
  <c r="AU497" i="6"/>
  <c r="AU493" i="6"/>
  <c r="AU489" i="6"/>
  <c r="AU485" i="6"/>
  <c r="AU481" i="6"/>
  <c r="AU477" i="6"/>
  <c r="AU473" i="6"/>
  <c r="AU469" i="6"/>
  <c r="AU465" i="6"/>
  <c r="AU598" i="6"/>
  <c r="AU573" i="6"/>
  <c r="AU525" i="6"/>
  <c r="AU492" i="6"/>
  <c r="AU476" i="6"/>
  <c r="AU468" i="6"/>
  <c r="AU464" i="6"/>
  <c r="AU460" i="6"/>
  <c r="AU456" i="6"/>
  <c r="AU452" i="6"/>
  <c r="AU445" i="6"/>
  <c r="AU441" i="6"/>
  <c r="AU437" i="6"/>
  <c r="AU433" i="6"/>
  <c r="AU429" i="6"/>
  <c r="AU425" i="6"/>
  <c r="AU421" i="6"/>
  <c r="AU417" i="6"/>
  <c r="AU561" i="6"/>
  <c r="AU504" i="6"/>
  <c r="AU488" i="6"/>
  <c r="AU448" i="6"/>
  <c r="AU444" i="6"/>
  <c r="AU440" i="6"/>
  <c r="AU436" i="6"/>
  <c r="AU432" i="6"/>
  <c r="AU428" i="6"/>
  <c r="AU424" i="6"/>
  <c r="AU420" i="6"/>
  <c r="AU416" i="6"/>
  <c r="AU412" i="6"/>
  <c r="AU521" i="6"/>
  <c r="AU513" i="6"/>
  <c r="AU471" i="6"/>
  <c r="AU461" i="6"/>
  <c r="AU457" i="6"/>
  <c r="AU453" i="6"/>
  <c r="AU449" i="6"/>
  <c r="AU500" i="6"/>
  <c r="AU484" i="6"/>
  <c r="AU447" i="6"/>
  <c r="AU443" i="6"/>
  <c r="AU439" i="6"/>
  <c r="AU435" i="6"/>
  <c r="AU431" i="6"/>
  <c r="AU427" i="6"/>
  <c r="AU423" i="6"/>
  <c r="AU419" i="6"/>
  <c r="AU472" i="6"/>
  <c r="AU496" i="6"/>
  <c r="AU480" i="6"/>
  <c r="AU467" i="6"/>
  <c r="AU463" i="6"/>
  <c r="AU459" i="6"/>
  <c r="AU455" i="6"/>
  <c r="AU451" i="6"/>
  <c r="AU446" i="6"/>
  <c r="AU442" i="6"/>
  <c r="AU438" i="6"/>
  <c r="AU434" i="6"/>
  <c r="AU430" i="6"/>
  <c r="AU426" i="6"/>
  <c r="AU422" i="6"/>
  <c r="AU418" i="6"/>
  <c r="AU414" i="6"/>
  <c r="AU410" i="6"/>
  <c r="AU406" i="6"/>
  <c r="AU402" i="6"/>
  <c r="AU398" i="6"/>
  <c r="AU413" i="6"/>
  <c r="AU409" i="6"/>
  <c r="AU405" i="6"/>
  <c r="AU401" i="6"/>
  <c r="AU394" i="6"/>
  <c r="AU390" i="6"/>
  <c r="AU386" i="6"/>
  <c r="AU382" i="6"/>
  <c r="AU378" i="6"/>
  <c r="AU393" i="6"/>
  <c r="AU389" i="6"/>
  <c r="AU411" i="6"/>
  <c r="AU407" i="6"/>
  <c r="AU403" i="6"/>
  <c r="AU399" i="6"/>
  <c r="AU392" i="6"/>
  <c r="AU388" i="6"/>
  <c r="AU384" i="6"/>
  <c r="AU380" i="6"/>
  <c r="AU408" i="6"/>
  <c r="AU404" i="6"/>
  <c r="AU400" i="6"/>
  <c r="AU396" i="6"/>
  <c r="AU375" i="6"/>
  <c r="AU371" i="6"/>
  <c r="AU367" i="6"/>
  <c r="AU363" i="6"/>
  <c r="AU359" i="6"/>
  <c r="AU355" i="6"/>
  <c r="AU351" i="6"/>
  <c r="AU347" i="6"/>
  <c r="AU343" i="6"/>
  <c r="AU339" i="6"/>
  <c r="AU335" i="6"/>
  <c r="AU331" i="6"/>
  <c r="AU327" i="6"/>
  <c r="AU323" i="6"/>
  <c r="AU319" i="6"/>
  <c r="AU315" i="6"/>
  <c r="AU311" i="6"/>
  <c r="AU307" i="6"/>
  <c r="AU303" i="6"/>
  <c r="AU387" i="6"/>
  <c r="AU385" i="6"/>
  <c r="AU383" i="6"/>
  <c r="AU381" i="6"/>
  <c r="AU379" i="6"/>
  <c r="AU377" i="6"/>
  <c r="AU415" i="6"/>
  <c r="AU374" i="6"/>
  <c r="AU370" i="6"/>
  <c r="AU366" i="6"/>
  <c r="AU362" i="6"/>
  <c r="AU358" i="6"/>
  <c r="AU354" i="6"/>
  <c r="AU350" i="6"/>
  <c r="AU346" i="6"/>
  <c r="AU342" i="6"/>
  <c r="AU338" i="6"/>
  <c r="AU334" i="6"/>
  <c r="AU330" i="6"/>
  <c r="AU326" i="6"/>
  <c r="AU322" i="6"/>
  <c r="AU318" i="6"/>
  <c r="AU314" i="6"/>
  <c r="AU310" i="6"/>
  <c r="AU306" i="6"/>
  <c r="AU302" i="6"/>
  <c r="AU298" i="6"/>
  <c r="AU294" i="6"/>
  <c r="AU290" i="6"/>
  <c r="AU286" i="6"/>
  <c r="AU397" i="6"/>
  <c r="AU395" i="6"/>
  <c r="AU373" i="6"/>
  <c r="AU369" i="6"/>
  <c r="AU365" i="6"/>
  <c r="AU361" i="6"/>
  <c r="AU357" i="6"/>
  <c r="AU353" i="6"/>
  <c r="AU349" i="6"/>
  <c r="AU345" i="6"/>
  <c r="AU341" i="6"/>
  <c r="AU337" i="6"/>
  <c r="AU333" i="6"/>
  <c r="AU329" i="6"/>
  <c r="AU325" i="6"/>
  <c r="AU321" i="6"/>
  <c r="AU317" i="6"/>
  <c r="AU313" i="6"/>
  <c r="AU309" i="6"/>
  <c r="AU305" i="6"/>
  <c r="AU301" i="6"/>
  <c r="AU297" i="6"/>
  <c r="AU376" i="6"/>
  <c r="AU372" i="6"/>
  <c r="AU368" i="6"/>
  <c r="AU364" i="6"/>
  <c r="AU360" i="6"/>
  <c r="AU356" i="6"/>
  <c r="AU352" i="6"/>
  <c r="AU348" i="6"/>
  <c r="AU344" i="6"/>
  <c r="AU340" i="6"/>
  <c r="AU336" i="6"/>
  <c r="AU332" i="6"/>
  <c r="AU328" i="6"/>
  <c r="AU324" i="6"/>
  <c r="AU320" i="6"/>
  <c r="AU316" i="6"/>
  <c r="AU312" i="6"/>
  <c r="AU308" i="6"/>
  <c r="AU304" i="6"/>
  <c r="AU300" i="6"/>
  <c r="AU296" i="6"/>
  <c r="AU292" i="6"/>
  <c r="AU288" i="6"/>
  <c r="AU284" i="6"/>
  <c r="AU280" i="6"/>
  <c r="AU299" i="6"/>
  <c r="AU282" i="6"/>
  <c r="AU278" i="6"/>
  <c r="AU274" i="6"/>
  <c r="AU270" i="6"/>
  <c r="AU266" i="6"/>
  <c r="AU262" i="6"/>
  <c r="AU258" i="6"/>
  <c r="AU254" i="6"/>
  <c r="AU250" i="6"/>
  <c r="AU246" i="6"/>
  <c r="AU242" i="6"/>
  <c r="AU283" i="6"/>
  <c r="AU279" i="6"/>
  <c r="AU291" i="6"/>
  <c r="AU287" i="6"/>
  <c r="AU277" i="6"/>
  <c r="AU273" i="6"/>
  <c r="AU269" i="6"/>
  <c r="AU265" i="6"/>
  <c r="AU261" i="6"/>
  <c r="AU257" i="6"/>
  <c r="AU253" i="6"/>
  <c r="AU249" i="6"/>
  <c r="AU245" i="6"/>
  <c r="AU241" i="6"/>
  <c r="AU237" i="6"/>
  <c r="AU233" i="6"/>
  <c r="AU229" i="6"/>
  <c r="AU225" i="6"/>
  <c r="AU221" i="6"/>
  <c r="AU217" i="6"/>
  <c r="AU213" i="6"/>
  <c r="AU209" i="6"/>
  <c r="AU205" i="6"/>
  <c r="AU201" i="6"/>
  <c r="AU197" i="6"/>
  <c r="AU193" i="6"/>
  <c r="AU293" i="6"/>
  <c r="AU289" i="6"/>
  <c r="AU391" i="6"/>
  <c r="AU276" i="6"/>
  <c r="AU272" i="6"/>
  <c r="AU268" i="6"/>
  <c r="AU264" i="6"/>
  <c r="AU260" i="6"/>
  <c r="AU256" i="6"/>
  <c r="AU252" i="6"/>
  <c r="AU248" i="6"/>
  <c r="AU244" i="6"/>
  <c r="AU240" i="6"/>
  <c r="AU236" i="6"/>
  <c r="AU232" i="6"/>
  <c r="AU228" i="6"/>
  <c r="AU224" i="6"/>
  <c r="AU220" i="6"/>
  <c r="AU216" i="6"/>
  <c r="AU212" i="6"/>
  <c r="AU208" i="6"/>
  <c r="AU295" i="6"/>
  <c r="AU267" i="6"/>
  <c r="AU239" i="6"/>
  <c r="AU230" i="6"/>
  <c r="AU263" i="6"/>
  <c r="AU235" i="6"/>
  <c r="AU226" i="6"/>
  <c r="AU204" i="6"/>
  <c r="AU200" i="6"/>
  <c r="AU196" i="6"/>
  <c r="AU192" i="6"/>
  <c r="AU186" i="6"/>
  <c r="AU182" i="6"/>
  <c r="AU178" i="6"/>
  <c r="AU174" i="6"/>
  <c r="AU170" i="6"/>
  <c r="AU166" i="6"/>
  <c r="AU162" i="6"/>
  <c r="AU158" i="6"/>
  <c r="AU154" i="6"/>
  <c r="AU150" i="6"/>
  <c r="AU146" i="6"/>
  <c r="AU142" i="6"/>
  <c r="AU138" i="6"/>
  <c r="AU134" i="6"/>
  <c r="AU130" i="6"/>
  <c r="AU126" i="6"/>
  <c r="AU122" i="6"/>
  <c r="AU275" i="6"/>
  <c r="AU259" i="6"/>
  <c r="AU231" i="6"/>
  <c r="AU222" i="6"/>
  <c r="AU219" i="6"/>
  <c r="AU215" i="6"/>
  <c r="AU255" i="6"/>
  <c r="AU227" i="6"/>
  <c r="AU189" i="6"/>
  <c r="AU185" i="6"/>
  <c r="AU181" i="6"/>
  <c r="AU177" i="6"/>
  <c r="AU173" i="6"/>
  <c r="AU169" i="6"/>
  <c r="AU165" i="6"/>
  <c r="AU161" i="6"/>
  <c r="AU157" i="6"/>
  <c r="AU153" i="6"/>
  <c r="AU149" i="6"/>
  <c r="AU145" i="6"/>
  <c r="AU141" i="6"/>
  <c r="AU137" i="6"/>
  <c r="AU133" i="6"/>
  <c r="AU129" i="6"/>
  <c r="AU125" i="6"/>
  <c r="AU121" i="6"/>
  <c r="AU285" i="6"/>
  <c r="AU251" i="6"/>
  <c r="AU223" i="6"/>
  <c r="AU202" i="6"/>
  <c r="AU198" i="6"/>
  <c r="AU194" i="6"/>
  <c r="AU190" i="6"/>
  <c r="AU271" i="6"/>
  <c r="AU247" i="6"/>
  <c r="AU188" i="6"/>
  <c r="AU184" i="6"/>
  <c r="AU180" i="6"/>
  <c r="AU176" i="6"/>
  <c r="AU172" i="6"/>
  <c r="AU168" i="6"/>
  <c r="AU164" i="6"/>
  <c r="AU160" i="6"/>
  <c r="AU156" i="6"/>
  <c r="AU152" i="6"/>
  <c r="AU148" i="6"/>
  <c r="AU144" i="6"/>
  <c r="AU140" i="6"/>
  <c r="AU136" i="6"/>
  <c r="AU132" i="6"/>
  <c r="AU128" i="6"/>
  <c r="AU124" i="6"/>
  <c r="AU120" i="6"/>
  <c r="AU116" i="6"/>
  <c r="AU112" i="6"/>
  <c r="AU108" i="6"/>
  <c r="AU104" i="6"/>
  <c r="AU100" i="6"/>
  <c r="AU96" i="6"/>
  <c r="AU92" i="6"/>
  <c r="AU88" i="6"/>
  <c r="AU243" i="6"/>
  <c r="AU238" i="6"/>
  <c r="AU218" i="6"/>
  <c r="AU211" i="6"/>
  <c r="AU207" i="6"/>
  <c r="AU206" i="6"/>
  <c r="AU203" i="6"/>
  <c r="AU199" i="6"/>
  <c r="AU195" i="6"/>
  <c r="AU191" i="6"/>
  <c r="AU187" i="6"/>
  <c r="AU171" i="6"/>
  <c r="AU155" i="6"/>
  <c r="AU131" i="6"/>
  <c r="AU106" i="6"/>
  <c r="AU102" i="6"/>
  <c r="AU98" i="6"/>
  <c r="AU94" i="6"/>
  <c r="AU90" i="6"/>
  <c r="AU86" i="6"/>
  <c r="AU84" i="6"/>
  <c r="AU80" i="6"/>
  <c r="AU76" i="6"/>
  <c r="AU72" i="6"/>
  <c r="AU68" i="6"/>
  <c r="AU210" i="6"/>
  <c r="AU127" i="6"/>
  <c r="AU183" i="6"/>
  <c r="AU167" i="6"/>
  <c r="AU151" i="6"/>
  <c r="AU123" i="6"/>
  <c r="AU107" i="6"/>
  <c r="AU103" i="6"/>
  <c r="AU99" i="6"/>
  <c r="AU95" i="6"/>
  <c r="AU91" i="6"/>
  <c r="AU87" i="6"/>
  <c r="AU83" i="6"/>
  <c r="AU79" i="6"/>
  <c r="AU75" i="6"/>
  <c r="AU71" i="6"/>
  <c r="AU67" i="6"/>
  <c r="AU63" i="6"/>
  <c r="AU59" i="6"/>
  <c r="AU55" i="6"/>
  <c r="AU51" i="6"/>
  <c r="AU234" i="6"/>
  <c r="AU214" i="6"/>
  <c r="AU118" i="6"/>
  <c r="AU179" i="6"/>
  <c r="AU163" i="6"/>
  <c r="AU147" i="6"/>
  <c r="AU115" i="6"/>
  <c r="AU111" i="6"/>
  <c r="AU82" i="6"/>
  <c r="AU78" i="6"/>
  <c r="AU74" i="6"/>
  <c r="AU70" i="6"/>
  <c r="AU66" i="6"/>
  <c r="AU62" i="6"/>
  <c r="AU58" i="6"/>
  <c r="AU281" i="6"/>
  <c r="AU175" i="6"/>
  <c r="AU159" i="6"/>
  <c r="AU139" i="6"/>
  <c r="AU114" i="6"/>
  <c r="AU110" i="6"/>
  <c r="AU105" i="6"/>
  <c r="AU101" i="6"/>
  <c r="AU97" i="6"/>
  <c r="AU93" i="6"/>
  <c r="AU89" i="6"/>
  <c r="AU85" i="6"/>
  <c r="AU81" i="6"/>
  <c r="AU77" i="6"/>
  <c r="AU73" i="6"/>
  <c r="AU69" i="6"/>
  <c r="AU65" i="6"/>
  <c r="AU61" i="6"/>
  <c r="AU57" i="6"/>
  <c r="AU53" i="6"/>
  <c r="AU49" i="6"/>
  <c r="AU45" i="6"/>
  <c r="AU41" i="6"/>
  <c r="AU37" i="6"/>
  <c r="AU33" i="6"/>
  <c r="AU29" i="6"/>
  <c r="AU135" i="6"/>
  <c r="AU119" i="6"/>
  <c r="AU117" i="6"/>
  <c r="AU113" i="6"/>
  <c r="AU109" i="6"/>
  <c r="AU56" i="6"/>
  <c r="AU54" i="6"/>
  <c r="AU52" i="6"/>
  <c r="AU50" i="6"/>
  <c r="AU48" i="6"/>
  <c r="AU26" i="6"/>
  <c r="AU22" i="6"/>
  <c r="AU18" i="6"/>
  <c r="AU14" i="6"/>
  <c r="AU10" i="6"/>
  <c r="AU60" i="6"/>
  <c r="AU46" i="6"/>
  <c r="AU42" i="6"/>
  <c r="AU38" i="6"/>
  <c r="AU34" i="6"/>
  <c r="AU30" i="6"/>
  <c r="AU25" i="6"/>
  <c r="AU21" i="6"/>
  <c r="AU17" i="6"/>
  <c r="AU13" i="6"/>
  <c r="AU9" i="6"/>
  <c r="AV6" i="6"/>
  <c r="AU47" i="6"/>
  <c r="AU43" i="6"/>
  <c r="AU39" i="6"/>
  <c r="AU35" i="6"/>
  <c r="AU31" i="6"/>
  <c r="AU28" i="6"/>
  <c r="AU24" i="6"/>
  <c r="AU20" i="6"/>
  <c r="AU16" i="6"/>
  <c r="AU12" i="6"/>
  <c r="AU8" i="6"/>
  <c r="AU64" i="6"/>
  <c r="AU44" i="6"/>
  <c r="AU40" i="6"/>
  <c r="AU36" i="6"/>
  <c r="AU32" i="6"/>
  <c r="AU143" i="6"/>
  <c r="AU27" i="6"/>
  <c r="AU23" i="6"/>
  <c r="AU19" i="6"/>
  <c r="AU15" i="6"/>
  <c r="AU11" i="6"/>
  <c r="AU7" i="6"/>
  <c r="AZ31" i="4"/>
  <c r="BA30" i="4"/>
  <c r="BA26" i="4"/>
  <c r="BA21" i="4"/>
  <c r="BA27" i="4"/>
  <c r="BA22" i="4"/>
  <c r="BA18" i="4"/>
  <c r="BA29" i="4"/>
  <c r="BA25" i="4"/>
  <c r="BA20" i="4"/>
  <c r="BA17" i="4"/>
  <c r="BA13" i="4"/>
  <c r="BA23" i="4"/>
  <c r="BA11" i="4"/>
  <c r="BA10" i="4"/>
  <c r="BA8" i="4"/>
  <c r="BA28" i="4"/>
  <c r="BA16" i="4"/>
  <c r="BA15" i="4"/>
  <c r="BA14" i="4"/>
  <c r="BA7" i="4"/>
  <c r="BA12" i="4"/>
  <c r="BA9" i="4"/>
  <c r="BA19" i="4"/>
  <c r="BB6" i="4"/>
  <c r="BA52" i="3"/>
  <c r="BA47" i="3"/>
  <c r="BA43" i="3"/>
  <c r="BA44" i="3"/>
  <c r="BA40" i="3"/>
  <c r="BA50" i="3"/>
  <c r="BA36" i="3"/>
  <c r="BA31" i="3"/>
  <c r="BA46" i="3"/>
  <c r="BA41" i="3"/>
  <c r="BA51" i="3"/>
  <c r="BA38" i="3"/>
  <c r="BA30" i="3"/>
  <c r="BA28" i="3"/>
  <c r="BA24" i="3"/>
  <c r="BA25" i="3"/>
  <c r="BA32" i="3"/>
  <c r="BA45" i="3"/>
  <c r="BA29" i="3"/>
  <c r="BA26" i="3"/>
  <c r="BA21" i="3"/>
  <c r="BA19" i="3"/>
  <c r="BA16" i="3"/>
  <c r="BA35" i="3"/>
  <c r="BA27" i="3"/>
  <c r="BA23" i="3"/>
  <c r="BA17" i="3"/>
  <c r="BA42" i="3"/>
  <c r="BA34" i="3"/>
  <c r="BA15" i="3"/>
  <c r="BA12" i="3"/>
  <c r="BA8" i="3"/>
  <c r="BA18" i="3"/>
  <c r="BA14" i="3"/>
  <c r="BA13" i="3"/>
  <c r="BA9" i="3"/>
  <c r="BB6" i="3"/>
  <c r="BA10" i="3"/>
  <c r="BA11" i="3"/>
  <c r="BA7" i="3"/>
  <c r="AZ53" i="3"/>
  <c r="BA217" i="2"/>
  <c r="BB214" i="2"/>
  <c r="BB210" i="2"/>
  <c r="BB205" i="2"/>
  <c r="BB215" i="2"/>
  <c r="BB211" i="2"/>
  <c r="BB206" i="2"/>
  <c r="BB203" i="2"/>
  <c r="BB213" i="2"/>
  <c r="BB209" i="2"/>
  <c r="BB216" i="2"/>
  <c r="BB202" i="2"/>
  <c r="BB198" i="2"/>
  <c r="BB194" i="2"/>
  <c r="BB190" i="2"/>
  <c r="BB186" i="2"/>
  <c r="BB182" i="2"/>
  <c r="BB207" i="2"/>
  <c r="BB199" i="2"/>
  <c r="BB195" i="2"/>
  <c r="BB191" i="2"/>
  <c r="BB187" i="2"/>
  <c r="BB183" i="2"/>
  <c r="BB201" i="2"/>
  <c r="BB197" i="2"/>
  <c r="BB193" i="2"/>
  <c r="BB189" i="2"/>
  <c r="BB185" i="2"/>
  <c r="BB200" i="2"/>
  <c r="BB178" i="2"/>
  <c r="BB174" i="2"/>
  <c r="BB170" i="2"/>
  <c r="BB212" i="2"/>
  <c r="BB192" i="2"/>
  <c r="BB179" i="2"/>
  <c r="BB175" i="2"/>
  <c r="BB171" i="2"/>
  <c r="BB196" i="2"/>
  <c r="BB184" i="2"/>
  <c r="BB188" i="2"/>
  <c r="BB181" i="2"/>
  <c r="BB158" i="2"/>
  <c r="BB176" i="2"/>
  <c r="BB173" i="2"/>
  <c r="BB168" i="2"/>
  <c r="BB166" i="2"/>
  <c r="BB156" i="2"/>
  <c r="BB152" i="2"/>
  <c r="BB148" i="2"/>
  <c r="BB144" i="2"/>
  <c r="BB180" i="2"/>
  <c r="BB177" i="2"/>
  <c r="BB165" i="2"/>
  <c r="BB153" i="2"/>
  <c r="BB149" i="2"/>
  <c r="BB159" i="2"/>
  <c r="BB154" i="2"/>
  <c r="BB150" i="2"/>
  <c r="BB146" i="2"/>
  <c r="BB142" i="2"/>
  <c r="BB172" i="2"/>
  <c r="BB167" i="2"/>
  <c r="BB157" i="2"/>
  <c r="BB169" i="2"/>
  <c r="BB141" i="2"/>
  <c r="BB140" i="2"/>
  <c r="BB136" i="2"/>
  <c r="BB132" i="2"/>
  <c r="BB164" i="2"/>
  <c r="BB163" i="2"/>
  <c r="BB155" i="2"/>
  <c r="BB137" i="2"/>
  <c r="BB147" i="2"/>
  <c r="BB143" i="2"/>
  <c r="BB130" i="2"/>
  <c r="BB129" i="2"/>
  <c r="BB135" i="2"/>
  <c r="BB131" i="2"/>
  <c r="BB139" i="2"/>
  <c r="BB134" i="2"/>
  <c r="BB138" i="2"/>
  <c r="BB119" i="2"/>
  <c r="BB115" i="2"/>
  <c r="BB110" i="2"/>
  <c r="BB133" i="2"/>
  <c r="BB127" i="2"/>
  <c r="BB120" i="2"/>
  <c r="BB111" i="2"/>
  <c r="BB162" i="2"/>
  <c r="BB116" i="2"/>
  <c r="BB112" i="2"/>
  <c r="BB126" i="2"/>
  <c r="BB121" i="2"/>
  <c r="BB118" i="2"/>
  <c r="BB105" i="2"/>
  <c r="BB100" i="2"/>
  <c r="BB91" i="2"/>
  <c r="BB87" i="2"/>
  <c r="BB83" i="2"/>
  <c r="BB79" i="2"/>
  <c r="BB75" i="2"/>
  <c r="BB117" i="2"/>
  <c r="BB114" i="2"/>
  <c r="BB124" i="2"/>
  <c r="BB113" i="2"/>
  <c r="BB107" i="2"/>
  <c r="BB102" i="2"/>
  <c r="BB97" i="2"/>
  <c r="BB93" i="2"/>
  <c r="BB88" i="2"/>
  <c r="BB84" i="2"/>
  <c r="BB145" i="2"/>
  <c r="BB128" i="2"/>
  <c r="BB125" i="2"/>
  <c r="BB123" i="2"/>
  <c r="BB108" i="2"/>
  <c r="BB103" i="2"/>
  <c r="BB98" i="2"/>
  <c r="BB94" i="2"/>
  <c r="BB89" i="2"/>
  <c r="BB85" i="2"/>
  <c r="BB81" i="2"/>
  <c r="BB77" i="2"/>
  <c r="BB73" i="2"/>
  <c r="BB151" i="2"/>
  <c r="BB66" i="2"/>
  <c r="BB82" i="2"/>
  <c r="BB74" i="2"/>
  <c r="BB71" i="2"/>
  <c r="BB122" i="2"/>
  <c r="BB68" i="2"/>
  <c r="BB63" i="2"/>
  <c r="BB59" i="2"/>
  <c r="BB55" i="2"/>
  <c r="BB51" i="2"/>
  <c r="BB47" i="2"/>
  <c r="BB99" i="2"/>
  <c r="BB80" i="2"/>
  <c r="BB109" i="2"/>
  <c r="BB69" i="2"/>
  <c r="BB64" i="2"/>
  <c r="BB60" i="2"/>
  <c r="BB56" i="2"/>
  <c r="BB52" i="2"/>
  <c r="BB90" i="2"/>
  <c r="BB86" i="2"/>
  <c r="BB70" i="2"/>
  <c r="BB65" i="2"/>
  <c r="BB61" i="2"/>
  <c r="BB57" i="2"/>
  <c r="BB53" i="2"/>
  <c r="BB49" i="2"/>
  <c r="BB62" i="2"/>
  <c r="BB37" i="2"/>
  <c r="BB33" i="2"/>
  <c r="BB29" i="2"/>
  <c r="BB25" i="2"/>
  <c r="BB21" i="2"/>
  <c r="BB17" i="2"/>
  <c r="BB13" i="2"/>
  <c r="BB50" i="2"/>
  <c r="BB38" i="2"/>
  <c r="BB34" i="2"/>
  <c r="BB104" i="2"/>
  <c r="BB46" i="2"/>
  <c r="BB45" i="2"/>
  <c r="BB48" i="2"/>
  <c r="BB44" i="2"/>
  <c r="BB43" i="2"/>
  <c r="BB35" i="2"/>
  <c r="BB31" i="2"/>
  <c r="BB27" i="2"/>
  <c r="BB23" i="2"/>
  <c r="BB19" i="2"/>
  <c r="BB15" i="2"/>
  <c r="BB11" i="2"/>
  <c r="BB40" i="2"/>
  <c r="BB28" i="2"/>
  <c r="BB26" i="2"/>
  <c r="BB8" i="2"/>
  <c r="BB24" i="2"/>
  <c r="BB39" i="2"/>
  <c r="BB32" i="2"/>
  <c r="BB30" i="2"/>
  <c r="BB14" i="2"/>
  <c r="BB10" i="2"/>
  <c r="BC6" i="2"/>
  <c r="BC208" i="2" s="1"/>
  <c r="BB12" i="2"/>
  <c r="BB95" i="2"/>
  <c r="BB78" i="2"/>
  <c r="BB76" i="2"/>
  <c r="BB58" i="2"/>
  <c r="BB18" i="2"/>
  <c r="BB7" i="2"/>
  <c r="BB22" i="2"/>
  <c r="BB20" i="2"/>
  <c r="BB36" i="2"/>
  <c r="BB9" i="2"/>
  <c r="BB54" i="2"/>
  <c r="BB16" i="2"/>
  <c r="BB42" i="2"/>
  <c r="BB41" i="2"/>
  <c r="AZ36" i="1"/>
  <c r="BA33" i="1"/>
  <c r="BA29" i="1"/>
  <c r="BA25" i="1"/>
  <c r="BA34" i="1"/>
  <c r="BA30" i="1"/>
  <c r="BA26" i="1"/>
  <c r="BA28" i="1"/>
  <c r="BA35" i="1"/>
  <c r="BA24" i="1"/>
  <c r="BA22" i="1"/>
  <c r="BA18" i="1"/>
  <c r="BA21" i="1"/>
  <c r="BA20" i="1"/>
  <c r="BA19" i="1"/>
  <c r="BA16" i="1"/>
  <c r="BA11" i="1"/>
  <c r="BA17" i="1"/>
  <c r="BA12" i="1"/>
  <c r="BA8" i="1"/>
  <c r="BA27" i="1"/>
  <c r="BB6" i="1"/>
  <c r="BA31" i="1"/>
  <c r="BA13" i="1"/>
  <c r="BA9" i="1"/>
  <c r="BA15" i="1"/>
  <c r="BA10" i="1"/>
  <c r="BA32" i="1"/>
  <c r="BA7" i="1"/>
  <c r="BA23" i="1"/>
  <c r="BA14" i="1"/>
  <c r="BC204" i="2" l="1"/>
  <c r="BC160" i="2"/>
  <c r="BC96" i="2"/>
  <c r="BC106" i="2"/>
  <c r="BC161" i="2"/>
  <c r="BB37" i="3"/>
  <c r="BB20" i="3"/>
  <c r="AV895" i="6"/>
  <c r="AV891" i="6"/>
  <c r="AV887" i="6"/>
  <c r="AV894" i="6"/>
  <c r="AV890" i="6"/>
  <c r="AV886" i="6"/>
  <c r="AV899" i="6"/>
  <c r="AV893" i="6"/>
  <c r="AV889" i="6"/>
  <c r="AV885" i="6"/>
  <c r="AV881" i="6"/>
  <c r="AV877" i="6"/>
  <c r="AV896" i="6"/>
  <c r="AV870" i="6"/>
  <c r="AV873" i="6"/>
  <c r="AV879" i="6"/>
  <c r="AV884" i="6"/>
  <c r="AV878" i="6"/>
  <c r="AV876" i="6"/>
  <c r="AV869" i="6"/>
  <c r="AV865" i="6"/>
  <c r="AV875" i="6"/>
  <c r="AV872" i="6"/>
  <c r="AV892" i="6"/>
  <c r="AV871" i="6"/>
  <c r="AV864" i="6"/>
  <c r="AV860" i="6"/>
  <c r="AV883" i="6"/>
  <c r="AV856" i="6"/>
  <c r="AV882" i="6"/>
  <c r="AV874" i="6"/>
  <c r="AV863" i="6"/>
  <c r="AV888" i="6"/>
  <c r="AV868" i="6"/>
  <c r="AV861" i="6"/>
  <c r="AV857" i="6"/>
  <c r="AV851" i="6"/>
  <c r="AV866" i="6"/>
  <c r="AV858" i="6"/>
  <c r="AV854" i="6"/>
  <c r="AV850" i="6"/>
  <c r="AV846" i="6"/>
  <c r="AV842" i="6"/>
  <c r="AV838" i="6"/>
  <c r="AV867" i="6"/>
  <c r="AV859" i="6"/>
  <c r="AV848" i="6"/>
  <c r="AV844" i="6"/>
  <c r="AV840" i="6"/>
  <c r="AV853" i="6"/>
  <c r="AV849" i="6"/>
  <c r="AV834" i="6"/>
  <c r="AV830" i="6"/>
  <c r="AV826" i="6"/>
  <c r="AV822" i="6"/>
  <c r="AV862" i="6"/>
  <c r="AV855" i="6"/>
  <c r="AV880" i="6"/>
  <c r="AV833" i="6"/>
  <c r="AV829" i="6"/>
  <c r="AV825" i="6"/>
  <c r="AV821" i="6"/>
  <c r="AV831" i="6"/>
  <c r="AV839" i="6"/>
  <c r="AV837" i="6"/>
  <c r="AV852" i="6"/>
  <c r="AV823" i="6"/>
  <c r="AV816" i="6"/>
  <c r="AV812" i="6"/>
  <c r="AV808" i="6"/>
  <c r="AV847" i="6"/>
  <c r="AV845" i="6"/>
  <c r="AV843" i="6"/>
  <c r="AV832" i="6"/>
  <c r="AV828" i="6"/>
  <c r="AV820" i="6"/>
  <c r="AV835" i="6"/>
  <c r="AV824" i="6"/>
  <c r="AV841" i="6"/>
  <c r="AV818" i="6"/>
  <c r="AV814" i="6"/>
  <c r="AV810" i="6"/>
  <c r="AV801" i="6"/>
  <c r="AV797" i="6"/>
  <c r="AV793" i="6"/>
  <c r="AV819" i="6"/>
  <c r="AV817" i="6"/>
  <c r="AV815" i="6"/>
  <c r="AV813" i="6"/>
  <c r="AV811" i="6"/>
  <c r="AV809" i="6"/>
  <c r="AV805" i="6"/>
  <c r="AV806" i="6"/>
  <c r="AV804" i="6"/>
  <c r="AV800" i="6"/>
  <c r="AV796" i="6"/>
  <c r="AV792" i="6"/>
  <c r="AV827" i="6"/>
  <c r="AV803" i="6"/>
  <c r="AV836" i="6"/>
  <c r="AV802" i="6"/>
  <c r="AV799" i="6"/>
  <c r="AV790" i="6"/>
  <c r="AV807" i="6"/>
  <c r="AV798" i="6"/>
  <c r="AV795" i="6"/>
  <c r="AV794" i="6"/>
  <c r="AV791" i="6"/>
  <c r="AV786" i="6"/>
  <c r="AV782" i="6"/>
  <c r="AV778" i="6"/>
  <c r="AV789" i="6"/>
  <c r="AV785" i="6"/>
  <c r="AV781" i="6"/>
  <c r="AV788" i="6"/>
  <c r="AV787" i="6"/>
  <c r="AV783" i="6"/>
  <c r="AV771" i="6"/>
  <c r="AV767" i="6"/>
  <c r="AV763" i="6"/>
  <c r="AV759" i="6"/>
  <c r="AV777" i="6"/>
  <c r="AV776" i="6"/>
  <c r="AV775" i="6"/>
  <c r="AV774" i="6"/>
  <c r="AV770" i="6"/>
  <c r="AV766" i="6"/>
  <c r="AV762" i="6"/>
  <c r="AV758" i="6"/>
  <c r="AV751" i="6"/>
  <c r="AV747" i="6"/>
  <c r="AV780" i="6"/>
  <c r="AV779" i="6"/>
  <c r="AV772" i="6"/>
  <c r="AV768" i="6"/>
  <c r="AV764" i="6"/>
  <c r="AV760" i="6"/>
  <c r="AV754" i="6"/>
  <c r="AV750" i="6"/>
  <c r="AV746" i="6"/>
  <c r="AV742" i="6"/>
  <c r="AV738" i="6"/>
  <c r="AV734" i="6"/>
  <c r="AV730" i="6"/>
  <c r="AV726" i="6"/>
  <c r="AV773" i="6"/>
  <c r="AV769" i="6"/>
  <c r="AV757" i="6"/>
  <c r="AV755" i="6"/>
  <c r="AV753" i="6"/>
  <c r="AV749" i="6"/>
  <c r="AV745" i="6"/>
  <c r="AV741" i="6"/>
  <c r="AV784" i="6"/>
  <c r="AV756" i="6"/>
  <c r="AV752" i="6"/>
  <c r="AV748" i="6"/>
  <c r="AV744" i="6"/>
  <c r="AV740" i="6"/>
  <c r="AV736" i="6"/>
  <c r="AV732" i="6"/>
  <c r="AV728" i="6"/>
  <c r="AV761" i="6"/>
  <c r="AV737" i="6"/>
  <c r="AV727" i="6"/>
  <c r="AV723" i="6"/>
  <c r="AV719" i="6"/>
  <c r="AV715" i="6"/>
  <c r="AV711" i="6"/>
  <c r="AV722" i="6"/>
  <c r="AV718" i="6"/>
  <c r="AV714" i="6"/>
  <c r="AV710" i="6"/>
  <c r="AV706" i="6"/>
  <c r="AV743" i="6"/>
  <c r="AV739" i="6"/>
  <c r="AV725" i="6"/>
  <c r="AV721" i="6"/>
  <c r="AV717" i="6"/>
  <c r="AV713" i="6"/>
  <c r="AV765" i="6"/>
  <c r="AV735" i="6"/>
  <c r="AV724" i="6"/>
  <c r="AV708" i="6"/>
  <c r="AV704" i="6"/>
  <c r="AV731" i="6"/>
  <c r="AV720" i="6"/>
  <c r="AV703" i="6"/>
  <c r="AV695" i="6"/>
  <c r="AV691" i="6"/>
  <c r="AV689" i="6"/>
  <c r="AV685" i="6"/>
  <c r="AV681" i="6"/>
  <c r="AV677" i="6"/>
  <c r="AV716" i="6"/>
  <c r="AV701" i="6"/>
  <c r="AV697" i="6"/>
  <c r="AV693" i="6"/>
  <c r="AV712" i="6"/>
  <c r="AV688" i="6"/>
  <c r="AV684" i="6"/>
  <c r="AV680" i="6"/>
  <c r="AV676" i="6"/>
  <c r="AV707" i="6"/>
  <c r="AV702" i="6"/>
  <c r="AV698" i="6"/>
  <c r="AV733" i="6"/>
  <c r="AV709" i="6"/>
  <c r="AV692" i="6"/>
  <c r="AV700" i="6"/>
  <c r="AV699" i="6"/>
  <c r="AV679" i="6"/>
  <c r="AV674" i="6"/>
  <c r="AV694" i="6"/>
  <c r="AV675" i="6"/>
  <c r="AV667" i="6"/>
  <c r="AV669" i="6"/>
  <c r="AV668" i="6"/>
  <c r="AV666" i="6"/>
  <c r="AV665" i="6"/>
  <c r="AV653" i="6"/>
  <c r="AV649" i="6"/>
  <c r="AV645" i="6"/>
  <c r="AV641" i="6"/>
  <c r="AV637" i="6"/>
  <c r="AV633" i="6"/>
  <c r="AV672" i="6"/>
  <c r="AV670" i="6"/>
  <c r="AV664" i="6"/>
  <c r="AV660" i="6"/>
  <c r="AV656" i="6"/>
  <c r="AV705" i="6"/>
  <c r="AV696" i="6"/>
  <c r="AV661" i="6"/>
  <c r="AV657" i="6"/>
  <c r="AV673" i="6"/>
  <c r="AV690" i="6"/>
  <c r="AV686" i="6"/>
  <c r="AV671" i="6"/>
  <c r="AV655" i="6"/>
  <c r="AV651" i="6"/>
  <c r="AV647" i="6"/>
  <c r="AV643" i="6"/>
  <c r="AV639" i="6"/>
  <c r="AV635" i="6"/>
  <c r="AV631" i="6"/>
  <c r="AV627" i="6"/>
  <c r="AV623" i="6"/>
  <c r="AV629" i="6"/>
  <c r="AV625" i="6"/>
  <c r="AV729" i="6"/>
  <c r="AV682" i="6"/>
  <c r="AV678" i="6"/>
  <c r="AV659" i="6"/>
  <c r="AV617" i="6"/>
  <c r="AV613" i="6"/>
  <c r="AV609" i="6"/>
  <c r="AV605" i="6"/>
  <c r="AV683" i="6"/>
  <c r="AV628" i="6"/>
  <c r="AV624" i="6"/>
  <c r="AV620" i="6"/>
  <c r="AV616" i="6"/>
  <c r="AV612" i="6"/>
  <c r="AV608" i="6"/>
  <c r="AV604" i="6"/>
  <c r="AV600" i="6"/>
  <c r="AV596" i="6"/>
  <c r="AV592" i="6"/>
  <c r="AV687" i="6"/>
  <c r="AV663" i="6"/>
  <c r="AV658" i="6"/>
  <c r="AV654" i="6"/>
  <c r="AV652" i="6"/>
  <c r="AV650" i="6"/>
  <c r="AV648" i="6"/>
  <c r="AV646" i="6"/>
  <c r="AV644" i="6"/>
  <c r="AV642" i="6"/>
  <c r="AV640" i="6"/>
  <c r="AV638" i="6"/>
  <c r="AV636" i="6"/>
  <c r="AV634" i="6"/>
  <c r="AV632" i="6"/>
  <c r="AV621" i="6"/>
  <c r="AV630" i="6"/>
  <c r="AV626" i="6"/>
  <c r="AV618" i="6"/>
  <c r="AV597" i="6"/>
  <c r="AV593" i="6"/>
  <c r="AV619" i="6"/>
  <c r="AV614" i="6"/>
  <c r="AV584" i="6"/>
  <c r="AV582" i="6"/>
  <c r="AV580" i="6"/>
  <c r="AV576" i="6"/>
  <c r="AV572" i="6"/>
  <c r="AV568" i="6"/>
  <c r="AV564" i="6"/>
  <c r="AV560" i="6"/>
  <c r="AV556" i="6"/>
  <c r="AV552" i="6"/>
  <c r="AV615" i="6"/>
  <c r="AV610" i="6"/>
  <c r="AV591" i="6"/>
  <c r="AV587" i="6"/>
  <c r="AV611" i="6"/>
  <c r="AV606" i="6"/>
  <c r="AV588" i="6"/>
  <c r="AV579" i="6"/>
  <c r="AV575" i="6"/>
  <c r="AV571" i="6"/>
  <c r="AV567" i="6"/>
  <c r="AV563" i="6"/>
  <c r="AV559" i="6"/>
  <c r="AV555" i="6"/>
  <c r="AV607" i="6"/>
  <c r="AV602" i="6"/>
  <c r="AV601" i="6"/>
  <c r="AV662" i="6"/>
  <c r="AV622" i="6"/>
  <c r="AV603" i="6"/>
  <c r="AV578" i="6"/>
  <c r="AV574" i="6"/>
  <c r="AV570" i="6"/>
  <c r="AV566" i="6"/>
  <c r="AV562" i="6"/>
  <c r="AV558" i="6"/>
  <c r="AV554" i="6"/>
  <c r="AV550" i="6"/>
  <c r="AV551" i="6"/>
  <c r="AV544" i="6"/>
  <c r="AV540" i="6"/>
  <c r="AV536" i="6"/>
  <c r="AV532" i="6"/>
  <c r="AV528" i="6"/>
  <c r="AV524" i="6"/>
  <c r="AV520" i="6"/>
  <c r="AV516" i="6"/>
  <c r="AV585" i="6"/>
  <c r="AV547" i="6"/>
  <c r="AV543" i="6"/>
  <c r="AV539" i="6"/>
  <c r="AV535" i="6"/>
  <c r="AV531" i="6"/>
  <c r="AV527" i="6"/>
  <c r="AV523" i="6"/>
  <c r="AV519" i="6"/>
  <c r="AV515" i="6"/>
  <c r="AV595" i="6"/>
  <c r="AV594" i="6"/>
  <c r="AV590" i="6"/>
  <c r="AV583" i="6"/>
  <c r="AV553" i="6"/>
  <c r="AV549" i="6"/>
  <c r="AV546" i="6"/>
  <c r="AV542" i="6"/>
  <c r="AV538" i="6"/>
  <c r="AV534" i="6"/>
  <c r="AV530" i="6"/>
  <c r="AV526" i="6"/>
  <c r="AV522" i="6"/>
  <c r="AV548" i="6"/>
  <c r="AV599" i="6"/>
  <c r="AV598" i="6"/>
  <c r="AV589" i="6"/>
  <c r="AV573" i="6"/>
  <c r="AV569" i="6"/>
  <c r="AV565" i="6"/>
  <c r="AV561" i="6"/>
  <c r="AV557" i="6"/>
  <c r="AV545" i="6"/>
  <c r="AV503" i="6"/>
  <c r="AV499" i="6"/>
  <c r="AV495" i="6"/>
  <c r="AV491" i="6"/>
  <c r="AV487" i="6"/>
  <c r="AV483" i="6"/>
  <c r="AV479" i="6"/>
  <c r="AV475" i="6"/>
  <c r="AV471" i="6"/>
  <c r="AV541" i="6"/>
  <c r="AV537" i="6"/>
  <c r="AV510" i="6"/>
  <c r="AV502" i="6"/>
  <c r="AV498" i="6"/>
  <c r="AV494" i="6"/>
  <c r="AV490" i="6"/>
  <c r="AV486" i="6"/>
  <c r="AV482" i="6"/>
  <c r="AV478" i="6"/>
  <c r="AV474" i="6"/>
  <c r="AV533" i="6"/>
  <c r="AV517" i="6"/>
  <c r="AV514" i="6"/>
  <c r="AV511" i="6"/>
  <c r="AV507" i="6"/>
  <c r="AV586" i="6"/>
  <c r="AV529" i="6"/>
  <c r="AV505" i="6"/>
  <c r="AV501" i="6"/>
  <c r="AV497" i="6"/>
  <c r="AV493" i="6"/>
  <c r="AV489" i="6"/>
  <c r="AV485" i="6"/>
  <c r="AV481" i="6"/>
  <c r="AV477" i="6"/>
  <c r="AV473" i="6"/>
  <c r="AV469" i="6"/>
  <c r="AV525" i="6"/>
  <c r="AV521" i="6"/>
  <c r="AV513" i="6"/>
  <c r="AV508" i="6"/>
  <c r="AV504" i="6"/>
  <c r="AV500" i="6"/>
  <c r="AV496" i="6"/>
  <c r="AV492" i="6"/>
  <c r="AV488" i="6"/>
  <c r="AV484" i="6"/>
  <c r="AV480" i="6"/>
  <c r="AV476" i="6"/>
  <c r="AV472" i="6"/>
  <c r="AV468" i="6"/>
  <c r="AV464" i="6"/>
  <c r="AV460" i="6"/>
  <c r="AV456" i="6"/>
  <c r="AV452" i="6"/>
  <c r="AV518" i="6"/>
  <c r="AV466" i="6"/>
  <c r="AV465" i="6"/>
  <c r="AV448" i="6"/>
  <c r="AV444" i="6"/>
  <c r="AV440" i="6"/>
  <c r="AV436" i="6"/>
  <c r="AV512" i="6"/>
  <c r="AV461" i="6"/>
  <c r="AV457" i="6"/>
  <c r="AV453" i="6"/>
  <c r="AV449" i="6"/>
  <c r="AV581" i="6"/>
  <c r="AV506" i="6"/>
  <c r="AV447" i="6"/>
  <c r="AV443" i="6"/>
  <c r="AV439" i="6"/>
  <c r="AV435" i="6"/>
  <c r="AV462" i="6"/>
  <c r="AV458" i="6"/>
  <c r="AV454" i="6"/>
  <c r="AV450" i="6"/>
  <c r="AV509" i="6"/>
  <c r="AV467" i="6"/>
  <c r="AV463" i="6"/>
  <c r="AV459" i="6"/>
  <c r="AV455" i="6"/>
  <c r="AV451" i="6"/>
  <c r="AV446" i="6"/>
  <c r="AV442" i="6"/>
  <c r="AV438" i="6"/>
  <c r="AV434" i="6"/>
  <c r="AV430" i="6"/>
  <c r="AV426" i="6"/>
  <c r="AV422" i="6"/>
  <c r="AV418" i="6"/>
  <c r="AV414" i="6"/>
  <c r="AV410" i="6"/>
  <c r="AV406" i="6"/>
  <c r="AV402" i="6"/>
  <c r="AV398" i="6"/>
  <c r="AV577" i="6"/>
  <c r="AV413" i="6"/>
  <c r="AV409" i="6"/>
  <c r="AV405" i="6"/>
  <c r="AV401" i="6"/>
  <c r="AV441" i="6"/>
  <c r="AV412" i="6"/>
  <c r="AV433" i="6"/>
  <c r="AV429" i="6"/>
  <c r="AV425" i="6"/>
  <c r="AV421" i="6"/>
  <c r="AV417" i="6"/>
  <c r="AV437" i="6"/>
  <c r="AV431" i="6"/>
  <c r="AV427" i="6"/>
  <c r="AV423" i="6"/>
  <c r="AV419" i="6"/>
  <c r="AV393" i="6"/>
  <c r="AV389" i="6"/>
  <c r="AV385" i="6"/>
  <c r="AV381" i="6"/>
  <c r="AV415" i="6"/>
  <c r="AV470" i="6"/>
  <c r="AV432" i="6"/>
  <c r="AV428" i="6"/>
  <c r="AV424" i="6"/>
  <c r="AV420" i="6"/>
  <c r="AV416" i="6"/>
  <c r="AV408" i="6"/>
  <c r="AV404" i="6"/>
  <c r="AV400" i="6"/>
  <c r="AV396" i="6"/>
  <c r="AV445" i="6"/>
  <c r="AV395" i="6"/>
  <c r="AV394" i="6"/>
  <c r="AV387" i="6"/>
  <c r="AV383" i="6"/>
  <c r="AV379" i="6"/>
  <c r="AV377" i="6"/>
  <c r="AV411" i="6"/>
  <c r="AV388" i="6"/>
  <c r="AV384" i="6"/>
  <c r="AV380" i="6"/>
  <c r="AV374" i="6"/>
  <c r="AV370" i="6"/>
  <c r="AV366" i="6"/>
  <c r="AV362" i="6"/>
  <c r="AV358" i="6"/>
  <c r="AV354" i="6"/>
  <c r="AV350" i="6"/>
  <c r="AV346" i="6"/>
  <c r="AV342" i="6"/>
  <c r="AV338" i="6"/>
  <c r="AV334" i="6"/>
  <c r="AV330" i="6"/>
  <c r="AV326" i="6"/>
  <c r="AV322" i="6"/>
  <c r="AV318" i="6"/>
  <c r="AV314" i="6"/>
  <c r="AV310" i="6"/>
  <c r="AV306" i="6"/>
  <c r="AV397" i="6"/>
  <c r="AV390" i="6"/>
  <c r="AV386" i="6"/>
  <c r="AV382" i="6"/>
  <c r="AV407" i="6"/>
  <c r="AV373" i="6"/>
  <c r="AV369" i="6"/>
  <c r="AV365" i="6"/>
  <c r="AV361" i="6"/>
  <c r="AV357" i="6"/>
  <c r="AV353" i="6"/>
  <c r="AV349" i="6"/>
  <c r="AV345" i="6"/>
  <c r="AV341" i="6"/>
  <c r="AV337" i="6"/>
  <c r="AV333" i="6"/>
  <c r="AV329" i="6"/>
  <c r="AV325" i="6"/>
  <c r="AV321" i="6"/>
  <c r="AV317" i="6"/>
  <c r="AV313" i="6"/>
  <c r="AV309" i="6"/>
  <c r="AV305" i="6"/>
  <c r="AV301" i="6"/>
  <c r="AV297" i="6"/>
  <c r="AV399" i="6"/>
  <c r="AV403" i="6"/>
  <c r="AV392" i="6"/>
  <c r="AV378" i="6"/>
  <c r="AV376" i="6"/>
  <c r="AV372" i="6"/>
  <c r="AV368" i="6"/>
  <c r="AV364" i="6"/>
  <c r="AV360" i="6"/>
  <c r="AV356" i="6"/>
  <c r="AV352" i="6"/>
  <c r="AV348" i="6"/>
  <c r="AV344" i="6"/>
  <c r="AV340" i="6"/>
  <c r="AV336" i="6"/>
  <c r="AV332" i="6"/>
  <c r="AV328" i="6"/>
  <c r="AV324" i="6"/>
  <c r="AV320" i="6"/>
  <c r="AV316" i="6"/>
  <c r="AV312" i="6"/>
  <c r="AV308" i="6"/>
  <c r="AV304" i="6"/>
  <c r="AV300" i="6"/>
  <c r="AV296" i="6"/>
  <c r="AV292" i="6"/>
  <c r="AV288" i="6"/>
  <c r="AV284" i="6"/>
  <c r="AV280" i="6"/>
  <c r="AV391" i="6"/>
  <c r="AV363" i="6"/>
  <c r="AV347" i="6"/>
  <c r="AV331" i="6"/>
  <c r="AV315" i="6"/>
  <c r="AV274" i="6"/>
  <c r="AV270" i="6"/>
  <c r="AV266" i="6"/>
  <c r="AV262" i="6"/>
  <c r="AV258" i="6"/>
  <c r="AV254" i="6"/>
  <c r="AV250" i="6"/>
  <c r="AV246" i="6"/>
  <c r="AV242" i="6"/>
  <c r="AV238" i="6"/>
  <c r="AV234" i="6"/>
  <c r="AV230" i="6"/>
  <c r="AV226" i="6"/>
  <c r="AV222" i="6"/>
  <c r="AV218" i="6"/>
  <c r="AV214" i="6"/>
  <c r="AV210" i="6"/>
  <c r="AV294" i="6"/>
  <c r="AV283" i="6"/>
  <c r="AV279" i="6"/>
  <c r="AV375" i="6"/>
  <c r="AV359" i="6"/>
  <c r="AV343" i="6"/>
  <c r="AV327" i="6"/>
  <c r="AV311" i="6"/>
  <c r="AV291" i="6"/>
  <c r="AV287" i="6"/>
  <c r="AV277" i="6"/>
  <c r="AV273" i="6"/>
  <c r="AV269" i="6"/>
  <c r="AV265" i="6"/>
  <c r="AV261" i="6"/>
  <c r="AV257" i="6"/>
  <c r="AV253" i="6"/>
  <c r="AV249" i="6"/>
  <c r="AV245" i="6"/>
  <c r="AV241" i="6"/>
  <c r="AV237" i="6"/>
  <c r="AV233" i="6"/>
  <c r="AV229" i="6"/>
  <c r="AV225" i="6"/>
  <c r="AV221" i="6"/>
  <c r="AV217" i="6"/>
  <c r="AV293" i="6"/>
  <c r="AV290" i="6"/>
  <c r="AV289" i="6"/>
  <c r="AV286" i="6"/>
  <c r="AV371" i="6"/>
  <c r="AV355" i="6"/>
  <c r="AV339" i="6"/>
  <c r="AV323" i="6"/>
  <c r="AV307" i="6"/>
  <c r="AV276" i="6"/>
  <c r="AV272" i="6"/>
  <c r="AV268" i="6"/>
  <c r="AV264" i="6"/>
  <c r="AV260" i="6"/>
  <c r="AV256" i="6"/>
  <c r="AV252" i="6"/>
  <c r="AV248" i="6"/>
  <c r="AV244" i="6"/>
  <c r="AV240" i="6"/>
  <c r="AV236" i="6"/>
  <c r="AV232" i="6"/>
  <c r="AV228" i="6"/>
  <c r="AV224" i="6"/>
  <c r="AV302" i="6"/>
  <c r="AV298" i="6"/>
  <c r="AV295" i="6"/>
  <c r="AV367" i="6"/>
  <c r="AV351" i="6"/>
  <c r="AV335" i="6"/>
  <c r="AV319" i="6"/>
  <c r="AV303" i="6"/>
  <c r="AV285" i="6"/>
  <c r="AV281" i="6"/>
  <c r="AV275" i="6"/>
  <c r="AV271" i="6"/>
  <c r="AV267" i="6"/>
  <c r="AV263" i="6"/>
  <c r="AV259" i="6"/>
  <c r="AV255" i="6"/>
  <c r="AV251" i="6"/>
  <c r="AV247" i="6"/>
  <c r="AV243" i="6"/>
  <c r="AV239" i="6"/>
  <c r="AV235" i="6"/>
  <c r="AV231" i="6"/>
  <c r="AV227" i="6"/>
  <c r="AV223" i="6"/>
  <c r="AV219" i="6"/>
  <c r="AV215" i="6"/>
  <c r="AV211" i="6"/>
  <c r="AV207" i="6"/>
  <c r="AV203" i="6"/>
  <c r="AV199" i="6"/>
  <c r="AV195" i="6"/>
  <c r="AV191" i="6"/>
  <c r="AV299" i="6"/>
  <c r="AV204" i="6"/>
  <c r="AV200" i="6"/>
  <c r="AV196" i="6"/>
  <c r="AV192" i="6"/>
  <c r="AV186" i="6"/>
  <c r="AV182" i="6"/>
  <c r="AV178" i="6"/>
  <c r="AV174" i="6"/>
  <c r="AV170" i="6"/>
  <c r="AV166" i="6"/>
  <c r="AV162" i="6"/>
  <c r="AV158" i="6"/>
  <c r="AV154" i="6"/>
  <c r="AV150" i="6"/>
  <c r="AV146" i="6"/>
  <c r="AV142" i="6"/>
  <c r="AV138" i="6"/>
  <c r="AV134" i="6"/>
  <c r="AV130" i="6"/>
  <c r="AV126" i="6"/>
  <c r="AV122" i="6"/>
  <c r="AV118" i="6"/>
  <c r="AV114" i="6"/>
  <c r="AV110" i="6"/>
  <c r="AV213" i="6"/>
  <c r="AV209" i="6"/>
  <c r="AV278" i="6"/>
  <c r="AV201" i="6"/>
  <c r="AV197" i="6"/>
  <c r="AV193" i="6"/>
  <c r="AV189" i="6"/>
  <c r="AV185" i="6"/>
  <c r="AV181" i="6"/>
  <c r="AV177" i="6"/>
  <c r="AV173" i="6"/>
  <c r="AV169" i="6"/>
  <c r="AV165" i="6"/>
  <c r="AV161" i="6"/>
  <c r="AV157" i="6"/>
  <c r="AV153" i="6"/>
  <c r="AV149" i="6"/>
  <c r="AV145" i="6"/>
  <c r="AV141" i="6"/>
  <c r="AV137" i="6"/>
  <c r="AV133" i="6"/>
  <c r="AV129" i="6"/>
  <c r="AV125" i="6"/>
  <c r="AV121" i="6"/>
  <c r="AV117" i="6"/>
  <c r="AV113" i="6"/>
  <c r="AV109" i="6"/>
  <c r="AV202" i="6"/>
  <c r="AV198" i="6"/>
  <c r="AV194" i="6"/>
  <c r="AV190" i="6"/>
  <c r="AV212" i="6"/>
  <c r="AV208" i="6"/>
  <c r="AV188" i="6"/>
  <c r="AV184" i="6"/>
  <c r="AV180" i="6"/>
  <c r="AV176" i="6"/>
  <c r="AV172" i="6"/>
  <c r="AV168" i="6"/>
  <c r="AV164" i="6"/>
  <c r="AV160" i="6"/>
  <c r="AV156" i="6"/>
  <c r="AV152" i="6"/>
  <c r="AV148" i="6"/>
  <c r="AV144" i="6"/>
  <c r="AV140" i="6"/>
  <c r="AV136" i="6"/>
  <c r="AV132" i="6"/>
  <c r="AV128" i="6"/>
  <c r="AV124" i="6"/>
  <c r="AV120" i="6"/>
  <c r="AV206" i="6"/>
  <c r="AV220" i="6"/>
  <c r="AV216" i="6"/>
  <c r="AV205" i="6"/>
  <c r="AV187" i="6"/>
  <c r="AV183" i="6"/>
  <c r="AV179" i="6"/>
  <c r="AV175" i="6"/>
  <c r="AV171" i="6"/>
  <c r="AV167" i="6"/>
  <c r="AV163" i="6"/>
  <c r="AV159" i="6"/>
  <c r="AV155" i="6"/>
  <c r="AV151" i="6"/>
  <c r="AV147" i="6"/>
  <c r="AV143" i="6"/>
  <c r="AV139" i="6"/>
  <c r="AV135" i="6"/>
  <c r="AV131" i="6"/>
  <c r="AV127" i="6"/>
  <c r="AV123" i="6"/>
  <c r="AV119" i="6"/>
  <c r="AV115" i="6"/>
  <c r="AV111" i="6"/>
  <c r="AV107" i="6"/>
  <c r="AV103" i="6"/>
  <c r="AV99" i="6"/>
  <c r="AV95" i="6"/>
  <c r="AV91" i="6"/>
  <c r="AV87" i="6"/>
  <c r="AV83" i="6"/>
  <c r="AV79" i="6"/>
  <c r="AV75" i="6"/>
  <c r="AV71" i="6"/>
  <c r="AV67" i="6"/>
  <c r="AV282" i="6"/>
  <c r="AV116" i="6"/>
  <c r="AV112" i="6"/>
  <c r="AV108" i="6"/>
  <c r="AV82" i="6"/>
  <c r="AV78" i="6"/>
  <c r="AV74" i="6"/>
  <c r="AV70" i="6"/>
  <c r="AV66" i="6"/>
  <c r="AV62" i="6"/>
  <c r="AV58" i="6"/>
  <c r="AV54" i="6"/>
  <c r="AV50" i="6"/>
  <c r="AV46" i="6"/>
  <c r="AV42" i="6"/>
  <c r="AV38" i="6"/>
  <c r="AV34" i="6"/>
  <c r="AV30" i="6"/>
  <c r="AV106" i="6"/>
  <c r="AV102" i="6"/>
  <c r="AV98" i="6"/>
  <c r="AV94" i="6"/>
  <c r="AV90" i="6"/>
  <c r="AV86" i="6"/>
  <c r="AV84" i="6"/>
  <c r="AV80" i="6"/>
  <c r="AV76" i="6"/>
  <c r="AV72" i="6"/>
  <c r="AV68" i="6"/>
  <c r="AV64" i="6"/>
  <c r="AV73" i="6"/>
  <c r="AV60" i="6"/>
  <c r="AV57" i="6"/>
  <c r="AV53" i="6"/>
  <c r="AV49" i="6"/>
  <c r="AV52" i="6"/>
  <c r="AV101" i="6"/>
  <c r="AV100" i="6"/>
  <c r="AV93" i="6"/>
  <c r="AV92" i="6"/>
  <c r="AV69" i="6"/>
  <c r="AV55" i="6"/>
  <c r="AV51" i="6"/>
  <c r="AV25" i="6"/>
  <c r="AV21" i="6"/>
  <c r="AV17" i="6"/>
  <c r="AV13" i="6"/>
  <c r="AV9" i="6"/>
  <c r="AV41" i="6"/>
  <c r="AV29" i="6"/>
  <c r="AV18" i="6"/>
  <c r="AV10" i="6"/>
  <c r="AV65" i="6"/>
  <c r="AV63" i="6"/>
  <c r="AV85" i="6"/>
  <c r="AV47" i="6"/>
  <c r="AV43" i="6"/>
  <c r="AV39" i="6"/>
  <c r="AV35" i="6"/>
  <c r="AV31" i="6"/>
  <c r="AV28" i="6"/>
  <c r="AV24" i="6"/>
  <c r="AV20" i="6"/>
  <c r="AV16" i="6"/>
  <c r="AV12" i="6"/>
  <c r="AV8" i="6"/>
  <c r="AV48" i="6"/>
  <c r="AV45" i="6"/>
  <c r="AV33" i="6"/>
  <c r="AV105" i="6"/>
  <c r="AV104" i="6"/>
  <c r="AV81" i="6"/>
  <c r="AV59" i="6"/>
  <c r="AV44" i="6"/>
  <c r="AV40" i="6"/>
  <c r="AV36" i="6"/>
  <c r="AV32" i="6"/>
  <c r="AV97" i="6"/>
  <c r="AV96" i="6"/>
  <c r="AV27" i="6"/>
  <c r="AV23" i="6"/>
  <c r="AV19" i="6"/>
  <c r="AV15" i="6"/>
  <c r="AV11" i="6"/>
  <c r="AV7" i="6"/>
  <c r="AV89" i="6"/>
  <c r="AV88" i="6"/>
  <c r="AV77" i="6"/>
  <c r="AW6" i="6"/>
  <c r="AV61" i="6"/>
  <c r="AV56" i="6"/>
  <c r="AV37" i="6"/>
  <c r="AV26" i="6"/>
  <c r="AV22" i="6"/>
  <c r="AV14" i="6"/>
  <c r="AU900" i="6"/>
  <c r="BA31" i="4"/>
  <c r="BB27" i="4"/>
  <c r="BB22" i="4"/>
  <c r="BB18" i="4"/>
  <c r="BB28" i="4"/>
  <c r="BB23" i="4"/>
  <c r="BB19" i="4"/>
  <c r="BB20" i="4"/>
  <c r="BB26" i="4"/>
  <c r="BB14" i="4"/>
  <c r="BB10" i="4"/>
  <c r="BB25" i="4"/>
  <c r="BB16" i="4"/>
  <c r="BB12" i="4"/>
  <c r="BB8" i="4"/>
  <c r="BB21" i="4"/>
  <c r="BB17" i="4"/>
  <c r="BB29" i="4"/>
  <c r="BB13" i="4"/>
  <c r="BC6" i="4"/>
  <c r="BB30" i="4"/>
  <c r="BB9" i="4"/>
  <c r="BB7" i="4"/>
  <c r="BB11" i="4"/>
  <c r="BB15" i="4"/>
  <c r="BB52" i="3"/>
  <c r="BB47" i="3"/>
  <c r="BB43" i="3"/>
  <c r="BB44" i="3"/>
  <c r="BB50" i="3"/>
  <c r="BB45" i="3"/>
  <c r="BB41" i="3"/>
  <c r="BB38" i="3"/>
  <c r="BB32" i="3"/>
  <c r="BB34" i="3"/>
  <c r="BB29" i="3"/>
  <c r="BB51" i="3"/>
  <c r="BB40" i="3"/>
  <c r="BB35" i="3"/>
  <c r="BB42" i="3"/>
  <c r="BB26" i="3"/>
  <c r="BB46" i="3"/>
  <c r="BB21" i="3"/>
  <c r="BB36" i="3"/>
  <c r="BB27" i="3"/>
  <c r="BB28" i="3"/>
  <c r="BB19" i="3"/>
  <c r="BB31" i="3"/>
  <c r="BB24" i="3"/>
  <c r="BB16" i="3"/>
  <c r="BB23" i="3"/>
  <c r="BB17" i="3"/>
  <c r="BB15" i="3"/>
  <c r="BB12" i="3"/>
  <c r="BB8" i="3"/>
  <c r="BB18" i="3"/>
  <c r="BB14" i="3"/>
  <c r="BB13" i="3"/>
  <c r="BB9" i="3"/>
  <c r="BB30" i="3"/>
  <c r="BC6" i="3"/>
  <c r="BB10" i="3"/>
  <c r="BB11" i="3"/>
  <c r="BB7" i="3"/>
  <c r="BB25" i="3"/>
  <c r="BA53" i="3"/>
  <c r="BC215" i="2"/>
  <c r="BC211" i="2"/>
  <c r="BC206" i="2"/>
  <c r="BC203" i="2"/>
  <c r="BC216" i="2"/>
  <c r="BC212" i="2"/>
  <c r="BC207" i="2"/>
  <c r="BC199" i="2"/>
  <c r="BC195" i="2"/>
  <c r="BC191" i="2"/>
  <c r="BC187" i="2"/>
  <c r="BC183" i="2"/>
  <c r="BC214" i="2"/>
  <c r="BC205" i="2"/>
  <c r="BC200" i="2"/>
  <c r="BC196" i="2"/>
  <c r="BC192" i="2"/>
  <c r="BC188" i="2"/>
  <c r="BC178" i="2"/>
  <c r="BC174" i="2"/>
  <c r="BC170" i="2"/>
  <c r="BC197" i="2"/>
  <c r="BC194" i="2"/>
  <c r="BC213" i="2"/>
  <c r="BC189" i="2"/>
  <c r="BC185" i="2"/>
  <c r="BC179" i="2"/>
  <c r="BC175" i="2"/>
  <c r="BC171" i="2"/>
  <c r="BC201" i="2"/>
  <c r="BC198" i="2"/>
  <c r="BC180" i="2"/>
  <c r="BC210" i="2"/>
  <c r="BC209" i="2"/>
  <c r="BC193" i="2"/>
  <c r="BC186" i="2"/>
  <c r="BC181" i="2"/>
  <c r="BC177" i="2"/>
  <c r="BC173" i="2"/>
  <c r="BC167" i="2"/>
  <c r="BC163" i="2"/>
  <c r="BC176" i="2"/>
  <c r="BC190" i="2"/>
  <c r="BC168" i="2"/>
  <c r="BC164" i="2"/>
  <c r="BC202" i="2"/>
  <c r="BC169" i="2"/>
  <c r="BC165" i="2"/>
  <c r="BC166" i="2"/>
  <c r="BC158" i="2"/>
  <c r="BC157" i="2"/>
  <c r="BC159" i="2"/>
  <c r="BC154" i="2"/>
  <c r="BC150" i="2"/>
  <c r="BC182" i="2"/>
  <c r="BC162" i="2"/>
  <c r="BC156" i="2"/>
  <c r="BC152" i="2"/>
  <c r="BC148" i="2"/>
  <c r="BC140" i="2"/>
  <c r="BC136" i="2"/>
  <c r="BC132" i="2"/>
  <c r="BC128" i="2"/>
  <c r="BC137" i="2"/>
  <c r="BC133" i="2"/>
  <c r="BC129" i="2"/>
  <c r="BC153" i="2"/>
  <c r="BC141" i="2"/>
  <c r="BC125" i="2"/>
  <c r="BC155" i="2"/>
  <c r="BC146" i="2"/>
  <c r="BC144" i="2"/>
  <c r="BC139" i="2"/>
  <c r="BC135" i="2"/>
  <c r="BC131" i="2"/>
  <c r="BC127" i="2"/>
  <c r="BC147" i="2"/>
  <c r="BC143" i="2"/>
  <c r="BC184" i="2"/>
  <c r="BC134" i="2"/>
  <c r="BC149" i="2"/>
  <c r="BC138" i="2"/>
  <c r="BC120" i="2"/>
  <c r="BC111" i="2"/>
  <c r="BC116" i="2"/>
  <c r="BC112" i="2"/>
  <c r="BC151" i="2"/>
  <c r="BC124" i="2"/>
  <c r="BC121" i="2"/>
  <c r="BC145" i="2"/>
  <c r="BC118" i="2"/>
  <c r="BC105" i="2"/>
  <c r="BC100" i="2"/>
  <c r="BC130" i="2"/>
  <c r="BC117" i="2"/>
  <c r="BC114" i="2"/>
  <c r="BC172" i="2"/>
  <c r="BC113" i="2"/>
  <c r="BC107" i="2"/>
  <c r="BC102" i="2"/>
  <c r="BC97" i="2"/>
  <c r="BC142" i="2"/>
  <c r="BC123" i="2"/>
  <c r="BC110" i="2"/>
  <c r="BC108" i="2"/>
  <c r="BC103" i="2"/>
  <c r="BC98" i="2"/>
  <c r="BC94" i="2"/>
  <c r="BC89" i="2"/>
  <c r="BC85" i="2"/>
  <c r="BC122" i="2"/>
  <c r="BC109" i="2"/>
  <c r="BC71" i="2"/>
  <c r="BC82" i="2"/>
  <c r="BC74" i="2"/>
  <c r="BC68" i="2"/>
  <c r="BC63" i="2"/>
  <c r="BC99" i="2"/>
  <c r="BC91" i="2"/>
  <c r="BC87" i="2"/>
  <c r="BC83" i="2"/>
  <c r="BC81" i="2"/>
  <c r="BC80" i="2"/>
  <c r="BC45" i="2"/>
  <c r="BC41" i="2"/>
  <c r="BC79" i="2"/>
  <c r="BC69" i="2"/>
  <c r="BC64" i="2"/>
  <c r="BC60" i="2"/>
  <c r="BC56" i="2"/>
  <c r="BC52" i="2"/>
  <c r="BC78" i="2"/>
  <c r="BC104" i="2"/>
  <c r="BC95" i="2"/>
  <c r="BC93" i="2"/>
  <c r="BC88" i="2"/>
  <c r="BC84" i="2"/>
  <c r="BC76" i="2"/>
  <c r="BC73" i="2"/>
  <c r="BC43" i="2"/>
  <c r="BC39" i="2"/>
  <c r="BC126" i="2"/>
  <c r="BC75" i="2"/>
  <c r="BC65" i="2"/>
  <c r="BC53" i="2"/>
  <c r="BC77" i="2"/>
  <c r="BC57" i="2"/>
  <c r="BC50" i="2"/>
  <c r="BC38" i="2"/>
  <c r="BC34" i="2"/>
  <c r="BC30" i="2"/>
  <c r="BC26" i="2"/>
  <c r="BC22" i="2"/>
  <c r="BC18" i="2"/>
  <c r="BC14" i="2"/>
  <c r="BC10" i="2"/>
  <c r="BC66" i="2"/>
  <c r="BC61" i="2"/>
  <c r="BC55" i="2"/>
  <c r="BC49" i="2"/>
  <c r="BC46" i="2"/>
  <c r="BC59" i="2"/>
  <c r="BC48" i="2"/>
  <c r="BC44" i="2"/>
  <c r="BC35" i="2"/>
  <c r="BC31" i="2"/>
  <c r="BC27" i="2"/>
  <c r="BC23" i="2"/>
  <c r="BC19" i="2"/>
  <c r="BC15" i="2"/>
  <c r="BC90" i="2"/>
  <c r="BC47" i="2"/>
  <c r="BC42" i="2"/>
  <c r="BC70" i="2"/>
  <c r="BC51" i="2"/>
  <c r="BC32" i="2"/>
  <c r="BC28" i="2"/>
  <c r="BC58" i="2"/>
  <c r="BC17" i="2"/>
  <c r="BC25" i="2"/>
  <c r="BC24" i="2"/>
  <c r="BC40" i="2"/>
  <c r="BC21" i="2"/>
  <c r="BD6" i="2"/>
  <c r="BD208" i="2" s="1"/>
  <c r="BC9" i="2"/>
  <c r="BC37" i="2"/>
  <c r="BC86" i="2"/>
  <c r="BC36" i="2"/>
  <c r="BC13" i="2"/>
  <c r="BC119" i="2"/>
  <c r="BC62" i="2"/>
  <c r="BC54" i="2"/>
  <c r="BC29" i="2"/>
  <c r="BC16" i="2"/>
  <c r="BC33" i="2"/>
  <c r="BC20" i="2"/>
  <c r="BC12" i="2"/>
  <c r="BC7" i="2"/>
  <c r="BC115" i="2"/>
  <c r="BC11" i="2"/>
  <c r="BC8" i="2"/>
  <c r="BB217" i="2"/>
  <c r="BA36" i="1"/>
  <c r="BB35" i="1"/>
  <c r="BB31" i="1"/>
  <c r="BB27" i="1"/>
  <c r="BB32" i="1"/>
  <c r="BB28" i="1"/>
  <c r="BB24" i="1"/>
  <c r="BB33" i="1"/>
  <c r="BB29" i="1"/>
  <c r="BB25" i="1"/>
  <c r="BB34" i="1"/>
  <c r="BB30" i="1"/>
  <c r="BB26" i="1"/>
  <c r="BB22" i="1"/>
  <c r="BB18" i="1"/>
  <c r="BB11" i="1"/>
  <c r="BB17" i="1"/>
  <c r="BB12" i="1"/>
  <c r="BB23" i="1"/>
  <c r="BB13" i="1"/>
  <c r="BB19" i="1"/>
  <c r="BB20" i="1"/>
  <c r="BB16" i="1"/>
  <c r="BB9" i="1"/>
  <c r="BB10" i="1"/>
  <c r="BB21" i="1"/>
  <c r="BC6" i="1"/>
  <c r="BB15" i="1"/>
  <c r="BB7" i="1"/>
  <c r="BB14" i="1"/>
  <c r="BB8" i="1"/>
  <c r="BD204" i="2" l="1"/>
  <c r="BD160" i="2"/>
  <c r="BD96" i="2"/>
  <c r="BD106" i="2"/>
  <c r="BD161" i="2"/>
  <c r="BC20" i="3"/>
  <c r="BC37" i="3"/>
  <c r="AW895" i="6"/>
  <c r="AW891" i="6"/>
  <c r="AW887" i="6"/>
  <c r="AW894" i="6"/>
  <c r="AW890" i="6"/>
  <c r="AW886" i="6"/>
  <c r="AW899" i="6"/>
  <c r="AW893" i="6"/>
  <c r="AW889" i="6"/>
  <c r="AW885" i="6"/>
  <c r="AW896" i="6"/>
  <c r="AW892" i="6"/>
  <c r="AW888" i="6"/>
  <c r="AW881" i="6"/>
  <c r="AW877" i="6"/>
  <c r="AW873" i="6"/>
  <c r="AW884" i="6"/>
  <c r="AW880" i="6"/>
  <c r="AW876" i="6"/>
  <c r="AW872" i="6"/>
  <c r="AW870" i="6"/>
  <c r="AW883" i="6"/>
  <c r="AW879" i="6"/>
  <c r="AW875" i="6"/>
  <c r="AW874" i="6"/>
  <c r="AW871" i="6"/>
  <c r="AW864" i="6"/>
  <c r="AW882" i="6"/>
  <c r="AW860" i="6"/>
  <c r="AW859" i="6"/>
  <c r="AW867" i="6"/>
  <c r="AW863" i="6"/>
  <c r="AW858" i="6"/>
  <c r="AW868" i="6"/>
  <c r="AW865" i="6"/>
  <c r="AW861" i="6"/>
  <c r="AW857" i="6"/>
  <c r="AW866" i="6"/>
  <c r="AW878" i="6"/>
  <c r="AW854" i="6"/>
  <c r="AW850" i="6"/>
  <c r="AW855" i="6"/>
  <c r="AW853" i="6"/>
  <c r="AW849" i="6"/>
  <c r="AW845" i="6"/>
  <c r="AW841" i="6"/>
  <c r="AW837" i="6"/>
  <c r="AW862" i="6"/>
  <c r="AW856" i="6"/>
  <c r="AW852" i="6"/>
  <c r="AW848" i="6"/>
  <c r="AW844" i="6"/>
  <c r="AW840" i="6"/>
  <c r="AW836" i="6"/>
  <c r="AW847" i="6"/>
  <c r="AW843" i="6"/>
  <c r="AW839" i="6"/>
  <c r="AW869" i="6"/>
  <c r="AW851" i="6"/>
  <c r="AW833" i="6"/>
  <c r="AW829" i="6"/>
  <c r="AW825" i="6"/>
  <c r="AW821" i="6"/>
  <c r="AW834" i="6"/>
  <c r="AW842" i="6"/>
  <c r="AW830" i="6"/>
  <c r="AW826" i="6"/>
  <c r="AW819" i="6"/>
  <c r="AW815" i="6"/>
  <c r="AW811" i="6"/>
  <c r="AW818" i="6"/>
  <c r="AW814" i="6"/>
  <c r="AW810" i="6"/>
  <c r="AW806" i="6"/>
  <c r="AW846" i="6"/>
  <c r="AW828" i="6"/>
  <c r="AW820" i="6"/>
  <c r="AW835" i="6"/>
  <c r="AW824" i="6"/>
  <c r="AW808" i="6"/>
  <c r="AW831" i="6"/>
  <c r="AW817" i="6"/>
  <c r="AW813" i="6"/>
  <c r="AW809" i="6"/>
  <c r="AW805" i="6"/>
  <c r="AW822" i="6"/>
  <c r="AW816" i="6"/>
  <c r="AW812" i="6"/>
  <c r="AW804" i="6"/>
  <c r="AW800" i="6"/>
  <c r="AW796" i="6"/>
  <c r="AW792" i="6"/>
  <c r="AW827" i="6"/>
  <c r="AW802" i="6"/>
  <c r="AW799" i="6"/>
  <c r="AW790" i="6"/>
  <c r="AW787" i="6"/>
  <c r="AW783" i="6"/>
  <c r="AW779" i="6"/>
  <c r="AW775" i="6"/>
  <c r="AW807" i="6"/>
  <c r="AW798" i="6"/>
  <c r="AW795" i="6"/>
  <c r="AW838" i="6"/>
  <c r="AW832" i="6"/>
  <c r="AW794" i="6"/>
  <c r="AW791" i="6"/>
  <c r="AW801" i="6"/>
  <c r="AW823" i="6"/>
  <c r="AW797" i="6"/>
  <c r="AW789" i="6"/>
  <c r="AW785" i="6"/>
  <c r="AW781" i="6"/>
  <c r="AW793" i="6"/>
  <c r="AW788" i="6"/>
  <c r="AW784" i="6"/>
  <c r="AW780" i="6"/>
  <c r="AW776" i="6"/>
  <c r="AW771" i="6"/>
  <c r="AW767" i="6"/>
  <c r="AW763" i="6"/>
  <c r="AW759" i="6"/>
  <c r="AW755" i="6"/>
  <c r="AW778" i="6"/>
  <c r="AW777" i="6"/>
  <c r="AW774" i="6"/>
  <c r="AW770" i="6"/>
  <c r="AW766" i="6"/>
  <c r="AW762" i="6"/>
  <c r="AW758" i="6"/>
  <c r="AW773" i="6"/>
  <c r="AW769" i="6"/>
  <c r="AW786" i="6"/>
  <c r="AW782" i="6"/>
  <c r="AW772" i="6"/>
  <c r="AW768" i="6"/>
  <c r="AW764" i="6"/>
  <c r="AW760" i="6"/>
  <c r="AW756" i="6"/>
  <c r="AW754" i="6"/>
  <c r="AW750" i="6"/>
  <c r="AW746" i="6"/>
  <c r="AW742" i="6"/>
  <c r="AW738" i="6"/>
  <c r="AW757" i="6"/>
  <c r="AW753" i="6"/>
  <c r="AW749" i="6"/>
  <c r="AW745" i="6"/>
  <c r="AW741" i="6"/>
  <c r="AW737" i="6"/>
  <c r="AW733" i="6"/>
  <c r="AW729" i="6"/>
  <c r="AW803" i="6"/>
  <c r="AW765" i="6"/>
  <c r="AW761" i="6"/>
  <c r="AW736" i="6"/>
  <c r="AW728" i="6"/>
  <c r="AW722" i="6"/>
  <c r="AW718" i="6"/>
  <c r="AW714" i="6"/>
  <c r="AW710" i="6"/>
  <c r="AW706" i="6"/>
  <c r="AW743" i="6"/>
  <c r="AW739" i="6"/>
  <c r="AW725" i="6"/>
  <c r="AW721" i="6"/>
  <c r="AW717" i="6"/>
  <c r="AW713" i="6"/>
  <c r="AW709" i="6"/>
  <c r="AW705" i="6"/>
  <c r="AW701" i="6"/>
  <c r="AW697" i="6"/>
  <c r="AW752" i="6"/>
  <c r="AW751" i="6"/>
  <c r="AW748" i="6"/>
  <c r="AW747" i="6"/>
  <c r="AW744" i="6"/>
  <c r="AW740" i="6"/>
  <c r="AW735" i="6"/>
  <c r="AW732" i="6"/>
  <c r="AW731" i="6"/>
  <c r="AW726" i="6"/>
  <c r="AW724" i="6"/>
  <c r="AW720" i="6"/>
  <c r="AW716" i="6"/>
  <c r="AW712" i="6"/>
  <c r="AW708" i="6"/>
  <c r="AW704" i="6"/>
  <c r="AW700" i="6"/>
  <c r="AW696" i="6"/>
  <c r="AW692" i="6"/>
  <c r="AW723" i="6"/>
  <c r="AW703" i="6"/>
  <c r="AW695" i="6"/>
  <c r="AW691" i="6"/>
  <c r="AW689" i="6"/>
  <c r="AW685" i="6"/>
  <c r="AW681" i="6"/>
  <c r="AW677" i="6"/>
  <c r="AW673" i="6"/>
  <c r="AW669" i="6"/>
  <c r="AW665" i="6"/>
  <c r="AW661" i="6"/>
  <c r="AW657" i="6"/>
  <c r="AW719" i="6"/>
  <c r="AW693" i="6"/>
  <c r="AW715" i="6"/>
  <c r="AW688" i="6"/>
  <c r="AW684" i="6"/>
  <c r="AW680" i="6"/>
  <c r="AW676" i="6"/>
  <c r="AW672" i="6"/>
  <c r="AW668" i="6"/>
  <c r="AW734" i="6"/>
  <c r="AW727" i="6"/>
  <c r="AW711" i="6"/>
  <c r="AW707" i="6"/>
  <c r="AW702" i="6"/>
  <c r="AW698" i="6"/>
  <c r="AW730" i="6"/>
  <c r="AW699" i="6"/>
  <c r="AW694" i="6"/>
  <c r="AW687" i="6"/>
  <c r="AW683" i="6"/>
  <c r="AW679" i="6"/>
  <c r="AW675" i="6"/>
  <c r="AW671" i="6"/>
  <c r="AW667" i="6"/>
  <c r="AW663" i="6"/>
  <c r="AW659" i="6"/>
  <c r="AW666" i="6"/>
  <c r="AW653" i="6"/>
  <c r="AW649" i="6"/>
  <c r="AW645" i="6"/>
  <c r="AW641" i="6"/>
  <c r="AW637" i="6"/>
  <c r="AW633" i="6"/>
  <c r="AW629" i="6"/>
  <c r="AW625" i="6"/>
  <c r="AW670" i="6"/>
  <c r="AW664" i="6"/>
  <c r="AW660" i="6"/>
  <c r="AW656" i="6"/>
  <c r="AW652" i="6"/>
  <c r="AW648" i="6"/>
  <c r="AW644" i="6"/>
  <c r="AW640" i="6"/>
  <c r="AW636" i="6"/>
  <c r="AW632" i="6"/>
  <c r="AW628" i="6"/>
  <c r="AW624" i="6"/>
  <c r="AW620" i="6"/>
  <c r="AW690" i="6"/>
  <c r="AW686" i="6"/>
  <c r="AW655" i="6"/>
  <c r="AW651" i="6"/>
  <c r="AW647" i="6"/>
  <c r="AW643" i="6"/>
  <c r="AW639" i="6"/>
  <c r="AW635" i="6"/>
  <c r="AW631" i="6"/>
  <c r="AW627" i="6"/>
  <c r="AW623" i="6"/>
  <c r="AW678" i="6"/>
  <c r="AW662" i="6"/>
  <c r="AW658" i="6"/>
  <c r="AW682" i="6"/>
  <c r="AW617" i="6"/>
  <c r="AW613" i="6"/>
  <c r="AW609" i="6"/>
  <c r="AW605" i="6"/>
  <c r="AW674" i="6"/>
  <c r="AW616" i="6"/>
  <c r="AW612" i="6"/>
  <c r="AW608" i="6"/>
  <c r="AW604" i="6"/>
  <c r="AW600" i="6"/>
  <c r="AW596" i="6"/>
  <c r="AW592" i="6"/>
  <c r="AW588" i="6"/>
  <c r="AW654" i="6"/>
  <c r="AW650" i="6"/>
  <c r="AW646" i="6"/>
  <c r="AW642" i="6"/>
  <c r="AW638" i="6"/>
  <c r="AW634" i="6"/>
  <c r="AW621" i="6"/>
  <c r="AW622" i="6"/>
  <c r="AW619" i="6"/>
  <c r="AW615" i="6"/>
  <c r="AW611" i="6"/>
  <c r="AW607" i="6"/>
  <c r="AW603" i="6"/>
  <c r="AW599" i="6"/>
  <c r="AW618" i="6"/>
  <c r="AW614" i="6"/>
  <c r="AW610" i="6"/>
  <c r="AW606" i="6"/>
  <c r="AW602" i="6"/>
  <c r="AW598" i="6"/>
  <c r="AW594" i="6"/>
  <c r="AW590" i="6"/>
  <c r="AW586" i="6"/>
  <c r="AW582" i="6"/>
  <c r="AW584" i="6"/>
  <c r="AW580" i="6"/>
  <c r="AW576" i="6"/>
  <c r="AW630" i="6"/>
  <c r="AW591" i="6"/>
  <c r="AW587" i="6"/>
  <c r="AW626" i="6"/>
  <c r="AW579" i="6"/>
  <c r="AW575" i="6"/>
  <c r="AW571" i="6"/>
  <c r="AW567" i="6"/>
  <c r="AW563" i="6"/>
  <c r="AW559" i="6"/>
  <c r="AW601" i="6"/>
  <c r="AW578" i="6"/>
  <c r="AW574" i="6"/>
  <c r="AW570" i="6"/>
  <c r="AW566" i="6"/>
  <c r="AW562" i="6"/>
  <c r="AW589" i="6"/>
  <c r="AW585" i="6"/>
  <c r="AW583" i="6"/>
  <c r="AW597" i="6"/>
  <c r="AW560" i="6"/>
  <c r="AW556" i="6"/>
  <c r="AW552" i="6"/>
  <c r="AW547" i="6"/>
  <c r="AW543" i="6"/>
  <c r="AW539" i="6"/>
  <c r="AW535" i="6"/>
  <c r="AW531" i="6"/>
  <c r="AW527" i="6"/>
  <c r="AW523" i="6"/>
  <c r="AW519" i="6"/>
  <c r="AW515" i="6"/>
  <c r="AW511" i="6"/>
  <c r="AW507" i="6"/>
  <c r="AW595" i="6"/>
  <c r="AW572" i="6"/>
  <c r="AW568" i="6"/>
  <c r="AW564" i="6"/>
  <c r="AW558" i="6"/>
  <c r="AW553" i="6"/>
  <c r="AW549" i="6"/>
  <c r="AW546" i="6"/>
  <c r="AW542" i="6"/>
  <c r="AW538" i="6"/>
  <c r="AW534" i="6"/>
  <c r="AW530" i="6"/>
  <c r="AW526" i="6"/>
  <c r="AW522" i="6"/>
  <c r="AW518" i="6"/>
  <c r="AW514" i="6"/>
  <c r="AW548" i="6"/>
  <c r="AW573" i="6"/>
  <c r="AW569" i="6"/>
  <c r="AW565" i="6"/>
  <c r="AW561" i="6"/>
  <c r="AW557" i="6"/>
  <c r="AW550" i="6"/>
  <c r="AW545" i="6"/>
  <c r="AW541" i="6"/>
  <c r="AW537" i="6"/>
  <c r="AW533" i="6"/>
  <c r="AW529" i="6"/>
  <c r="AW525" i="6"/>
  <c r="AW521" i="6"/>
  <c r="AW517" i="6"/>
  <c r="AW513" i="6"/>
  <c r="AW509" i="6"/>
  <c r="AW593" i="6"/>
  <c r="AW581" i="6"/>
  <c r="AW577" i="6"/>
  <c r="AW554" i="6"/>
  <c r="AW551" i="6"/>
  <c r="AW544" i="6"/>
  <c r="AW520" i="6"/>
  <c r="AW540" i="6"/>
  <c r="AW516" i="6"/>
  <c r="AW510" i="6"/>
  <c r="AW502" i="6"/>
  <c r="AW498" i="6"/>
  <c r="AW494" i="6"/>
  <c r="AW490" i="6"/>
  <c r="AW486" i="6"/>
  <c r="AW482" i="6"/>
  <c r="AW478" i="6"/>
  <c r="AW474" i="6"/>
  <c r="AW536" i="6"/>
  <c r="AW532" i="6"/>
  <c r="AW505" i="6"/>
  <c r="AW501" i="6"/>
  <c r="AW497" i="6"/>
  <c r="AW493" i="6"/>
  <c r="AW489" i="6"/>
  <c r="AW485" i="6"/>
  <c r="AW481" i="6"/>
  <c r="AW477" i="6"/>
  <c r="AW473" i="6"/>
  <c r="AW469" i="6"/>
  <c r="AW465" i="6"/>
  <c r="AW461" i="6"/>
  <c r="AW457" i="6"/>
  <c r="AW453" i="6"/>
  <c r="AW449" i="6"/>
  <c r="AW528" i="6"/>
  <c r="AW524" i="6"/>
  <c r="AW508" i="6"/>
  <c r="AW504" i="6"/>
  <c r="AW500" i="6"/>
  <c r="AW496" i="6"/>
  <c r="AW492" i="6"/>
  <c r="AW488" i="6"/>
  <c r="AW484" i="6"/>
  <c r="AW480" i="6"/>
  <c r="AW476" i="6"/>
  <c r="AW472" i="6"/>
  <c r="AW468" i="6"/>
  <c r="AW464" i="6"/>
  <c r="AW512" i="6"/>
  <c r="AW506" i="6"/>
  <c r="AW491" i="6"/>
  <c r="AW475" i="6"/>
  <c r="AW466" i="6"/>
  <c r="AW448" i="6"/>
  <c r="AW444" i="6"/>
  <c r="AW440" i="6"/>
  <c r="AW436" i="6"/>
  <c r="AW432" i="6"/>
  <c r="AW428" i="6"/>
  <c r="AW424" i="6"/>
  <c r="AW420" i="6"/>
  <c r="AW416" i="6"/>
  <c r="AW503" i="6"/>
  <c r="AW487" i="6"/>
  <c r="AW471" i="6"/>
  <c r="AW447" i="6"/>
  <c r="AW443" i="6"/>
  <c r="AW439" i="6"/>
  <c r="AW435" i="6"/>
  <c r="AW431" i="6"/>
  <c r="AW427" i="6"/>
  <c r="AW423" i="6"/>
  <c r="AW419" i="6"/>
  <c r="AW415" i="6"/>
  <c r="AW555" i="6"/>
  <c r="AW462" i="6"/>
  <c r="AW458" i="6"/>
  <c r="AW454" i="6"/>
  <c r="AW450" i="6"/>
  <c r="AW499" i="6"/>
  <c r="AW483" i="6"/>
  <c r="AW467" i="6"/>
  <c r="AW463" i="6"/>
  <c r="AW459" i="6"/>
  <c r="AW455" i="6"/>
  <c r="AW451" i="6"/>
  <c r="AW446" i="6"/>
  <c r="AW442" i="6"/>
  <c r="AW438" i="6"/>
  <c r="AW434" i="6"/>
  <c r="AW430" i="6"/>
  <c r="AW426" i="6"/>
  <c r="AW422" i="6"/>
  <c r="AW418" i="6"/>
  <c r="AW495" i="6"/>
  <c r="AW479" i="6"/>
  <c r="AW470" i="6"/>
  <c r="AW445" i="6"/>
  <c r="AW441" i="6"/>
  <c r="AW437" i="6"/>
  <c r="AW433" i="6"/>
  <c r="AW429" i="6"/>
  <c r="AW425" i="6"/>
  <c r="AW421" i="6"/>
  <c r="AW417" i="6"/>
  <c r="AW413" i="6"/>
  <c r="AW409" i="6"/>
  <c r="AW405" i="6"/>
  <c r="AW401" i="6"/>
  <c r="AW397" i="6"/>
  <c r="AW460" i="6"/>
  <c r="AW452" i="6"/>
  <c r="AW412" i="6"/>
  <c r="AW393" i="6"/>
  <c r="AW389" i="6"/>
  <c r="AW385" i="6"/>
  <c r="AW381" i="6"/>
  <c r="AW377" i="6"/>
  <c r="AW410" i="6"/>
  <c r="AW406" i="6"/>
  <c r="AW402" i="6"/>
  <c r="AW398" i="6"/>
  <c r="AW456" i="6"/>
  <c r="AW411" i="6"/>
  <c r="AW407" i="6"/>
  <c r="AW403" i="6"/>
  <c r="AW399" i="6"/>
  <c r="AW392" i="6"/>
  <c r="AW414" i="6"/>
  <c r="AW395" i="6"/>
  <c r="AW391" i="6"/>
  <c r="AW387" i="6"/>
  <c r="AW383" i="6"/>
  <c r="AW379" i="6"/>
  <c r="AW400" i="6"/>
  <c r="AW388" i="6"/>
  <c r="AW384" i="6"/>
  <c r="AW380" i="6"/>
  <c r="AW374" i="6"/>
  <c r="AW370" i="6"/>
  <c r="AW366" i="6"/>
  <c r="AW362" i="6"/>
  <c r="AW358" i="6"/>
  <c r="AW354" i="6"/>
  <c r="AW350" i="6"/>
  <c r="AW346" i="6"/>
  <c r="AW342" i="6"/>
  <c r="AW338" i="6"/>
  <c r="AW334" i="6"/>
  <c r="AW330" i="6"/>
  <c r="AW326" i="6"/>
  <c r="AW322" i="6"/>
  <c r="AW318" i="6"/>
  <c r="AW314" i="6"/>
  <c r="AW310" i="6"/>
  <c r="AW306" i="6"/>
  <c r="AW390" i="6"/>
  <c r="AW386" i="6"/>
  <c r="AW382" i="6"/>
  <c r="AW396" i="6"/>
  <c r="AW373" i="6"/>
  <c r="AW369" i="6"/>
  <c r="AW365" i="6"/>
  <c r="AW361" i="6"/>
  <c r="AW357" i="6"/>
  <c r="AW353" i="6"/>
  <c r="AW349" i="6"/>
  <c r="AW345" i="6"/>
  <c r="AW341" i="6"/>
  <c r="AW337" i="6"/>
  <c r="AW333" i="6"/>
  <c r="AW329" i="6"/>
  <c r="AW325" i="6"/>
  <c r="AW321" i="6"/>
  <c r="AW317" i="6"/>
  <c r="AW313" i="6"/>
  <c r="AW309" i="6"/>
  <c r="AW305" i="6"/>
  <c r="AW301" i="6"/>
  <c r="AW297" i="6"/>
  <c r="AW293" i="6"/>
  <c r="AW289" i="6"/>
  <c r="AW408" i="6"/>
  <c r="AW378" i="6"/>
  <c r="AW376" i="6"/>
  <c r="AW372" i="6"/>
  <c r="AW368" i="6"/>
  <c r="AW364" i="6"/>
  <c r="AW360" i="6"/>
  <c r="AW356" i="6"/>
  <c r="AW352" i="6"/>
  <c r="AW348" i="6"/>
  <c r="AW344" i="6"/>
  <c r="AW340" i="6"/>
  <c r="AW336" i="6"/>
  <c r="AW332" i="6"/>
  <c r="AW328" i="6"/>
  <c r="AW324" i="6"/>
  <c r="AW320" i="6"/>
  <c r="AW316" i="6"/>
  <c r="AW312" i="6"/>
  <c r="AW308" i="6"/>
  <c r="AW304" i="6"/>
  <c r="AW300" i="6"/>
  <c r="AW296" i="6"/>
  <c r="AW404" i="6"/>
  <c r="AW375" i="6"/>
  <c r="AW371" i="6"/>
  <c r="AW367" i="6"/>
  <c r="AW363" i="6"/>
  <c r="AW359" i="6"/>
  <c r="AW355" i="6"/>
  <c r="AW351" i="6"/>
  <c r="AW347" i="6"/>
  <c r="AW343" i="6"/>
  <c r="AW339" i="6"/>
  <c r="AW335" i="6"/>
  <c r="AW331" i="6"/>
  <c r="AW327" i="6"/>
  <c r="AW323" i="6"/>
  <c r="AW319" i="6"/>
  <c r="AW315" i="6"/>
  <c r="AW311" i="6"/>
  <c r="AW307" i="6"/>
  <c r="AW303" i="6"/>
  <c r="AW299" i="6"/>
  <c r="AW295" i="6"/>
  <c r="AW291" i="6"/>
  <c r="AW287" i="6"/>
  <c r="AW283" i="6"/>
  <c r="AW279" i="6"/>
  <c r="AW294" i="6"/>
  <c r="AW277" i="6"/>
  <c r="AW273" i="6"/>
  <c r="AW269" i="6"/>
  <c r="AW265" i="6"/>
  <c r="AW261" i="6"/>
  <c r="AW257" i="6"/>
  <c r="AW253" i="6"/>
  <c r="AW249" i="6"/>
  <c r="AW245" i="6"/>
  <c r="AW241" i="6"/>
  <c r="AW290" i="6"/>
  <c r="AW286" i="6"/>
  <c r="AW292" i="6"/>
  <c r="AW288" i="6"/>
  <c r="AW276" i="6"/>
  <c r="AW272" i="6"/>
  <c r="AW268" i="6"/>
  <c r="AW264" i="6"/>
  <c r="AW260" i="6"/>
  <c r="AW256" i="6"/>
  <c r="AW252" i="6"/>
  <c r="AW248" i="6"/>
  <c r="AW244" i="6"/>
  <c r="AW240" i="6"/>
  <c r="AW236" i="6"/>
  <c r="AW232" i="6"/>
  <c r="AW228" i="6"/>
  <c r="AW224" i="6"/>
  <c r="AW220" i="6"/>
  <c r="AW216" i="6"/>
  <c r="AW212" i="6"/>
  <c r="AW208" i="6"/>
  <c r="AW204" i="6"/>
  <c r="AW200" i="6"/>
  <c r="AW196" i="6"/>
  <c r="AW192" i="6"/>
  <c r="AW302" i="6"/>
  <c r="AW298" i="6"/>
  <c r="AW284" i="6"/>
  <c r="AW280" i="6"/>
  <c r="AW285" i="6"/>
  <c r="AW281" i="6"/>
  <c r="AW275" i="6"/>
  <c r="AW271" i="6"/>
  <c r="AW267" i="6"/>
  <c r="AW263" i="6"/>
  <c r="AW259" i="6"/>
  <c r="AW255" i="6"/>
  <c r="AW251" i="6"/>
  <c r="AW247" i="6"/>
  <c r="AW243" i="6"/>
  <c r="AW239" i="6"/>
  <c r="AW235" i="6"/>
  <c r="AW231" i="6"/>
  <c r="AW227" i="6"/>
  <c r="AW223" i="6"/>
  <c r="AW219" i="6"/>
  <c r="AW215" i="6"/>
  <c r="AW211" i="6"/>
  <c r="AW207" i="6"/>
  <c r="AW394" i="6"/>
  <c r="AW282" i="6"/>
  <c r="AW278" i="6"/>
  <c r="AW266" i="6"/>
  <c r="AW226" i="6"/>
  <c r="AW213" i="6"/>
  <c r="AW209" i="6"/>
  <c r="AW262" i="6"/>
  <c r="AW222" i="6"/>
  <c r="AW221" i="6"/>
  <c r="AW217" i="6"/>
  <c r="AW201" i="6"/>
  <c r="AW197" i="6"/>
  <c r="AW193" i="6"/>
  <c r="AW189" i="6"/>
  <c r="AW185" i="6"/>
  <c r="AW181" i="6"/>
  <c r="AW177" i="6"/>
  <c r="AW173" i="6"/>
  <c r="AW169" i="6"/>
  <c r="AW165" i="6"/>
  <c r="AW161" i="6"/>
  <c r="AW157" i="6"/>
  <c r="AW153" i="6"/>
  <c r="AW149" i="6"/>
  <c r="AW145" i="6"/>
  <c r="AW141" i="6"/>
  <c r="AW137" i="6"/>
  <c r="AW133" i="6"/>
  <c r="AW129" i="6"/>
  <c r="AW125" i="6"/>
  <c r="AW121" i="6"/>
  <c r="AW274" i="6"/>
  <c r="AW258" i="6"/>
  <c r="AW202" i="6"/>
  <c r="AW198" i="6"/>
  <c r="AW194" i="6"/>
  <c r="AW190" i="6"/>
  <c r="AW254" i="6"/>
  <c r="AW188" i="6"/>
  <c r="AW184" i="6"/>
  <c r="AW180" i="6"/>
  <c r="AW176" i="6"/>
  <c r="AW172" i="6"/>
  <c r="AW168" i="6"/>
  <c r="AW164" i="6"/>
  <c r="AW160" i="6"/>
  <c r="AW156" i="6"/>
  <c r="AW152" i="6"/>
  <c r="AW148" i="6"/>
  <c r="AW144" i="6"/>
  <c r="AW140" i="6"/>
  <c r="AW136" i="6"/>
  <c r="AW132" i="6"/>
  <c r="AW128" i="6"/>
  <c r="AW124" i="6"/>
  <c r="AW120" i="6"/>
  <c r="AW250" i="6"/>
  <c r="AW237" i="6"/>
  <c r="AW206" i="6"/>
  <c r="AW270" i="6"/>
  <c r="AW246" i="6"/>
  <c r="AW238" i="6"/>
  <c r="AW233" i="6"/>
  <c r="AW218" i="6"/>
  <c r="AW205" i="6"/>
  <c r="AW203" i="6"/>
  <c r="AW199" i="6"/>
  <c r="AW195" i="6"/>
  <c r="AW191" i="6"/>
  <c r="AW187" i="6"/>
  <c r="AW183" i="6"/>
  <c r="AW179" i="6"/>
  <c r="AW175" i="6"/>
  <c r="AW171" i="6"/>
  <c r="AW167" i="6"/>
  <c r="AW163" i="6"/>
  <c r="AW159" i="6"/>
  <c r="AW155" i="6"/>
  <c r="AW151" i="6"/>
  <c r="AW147" i="6"/>
  <c r="AW143" i="6"/>
  <c r="AW139" i="6"/>
  <c r="AW135" i="6"/>
  <c r="AW131" i="6"/>
  <c r="AW127" i="6"/>
  <c r="AW123" i="6"/>
  <c r="AW119" i="6"/>
  <c r="AW115" i="6"/>
  <c r="AW111" i="6"/>
  <c r="AW107" i="6"/>
  <c r="AW103" i="6"/>
  <c r="AW99" i="6"/>
  <c r="AW95" i="6"/>
  <c r="AW91" i="6"/>
  <c r="AW87" i="6"/>
  <c r="AW242" i="6"/>
  <c r="AW234" i="6"/>
  <c r="AW229" i="6"/>
  <c r="AW214" i="6"/>
  <c r="AW210" i="6"/>
  <c r="AW186" i="6"/>
  <c r="AW170" i="6"/>
  <c r="AW154" i="6"/>
  <c r="AW130" i="6"/>
  <c r="AW83" i="6"/>
  <c r="AW79" i="6"/>
  <c r="AW75" i="6"/>
  <c r="AW71" i="6"/>
  <c r="AW67" i="6"/>
  <c r="AW126" i="6"/>
  <c r="AW116" i="6"/>
  <c r="AW112" i="6"/>
  <c r="AW108" i="6"/>
  <c r="AW230" i="6"/>
  <c r="AW182" i="6"/>
  <c r="AW166" i="6"/>
  <c r="AW150" i="6"/>
  <c r="AW122" i="6"/>
  <c r="AW118" i="6"/>
  <c r="AW82" i="6"/>
  <c r="AW78" i="6"/>
  <c r="AW74" i="6"/>
  <c r="AW70" i="6"/>
  <c r="AW66" i="6"/>
  <c r="AW62" i="6"/>
  <c r="AW58" i="6"/>
  <c r="AW54" i="6"/>
  <c r="AW50" i="6"/>
  <c r="AW225" i="6"/>
  <c r="AW178" i="6"/>
  <c r="AW162" i="6"/>
  <c r="AW146" i="6"/>
  <c r="AW105" i="6"/>
  <c r="AW104" i="6"/>
  <c r="AW101" i="6"/>
  <c r="AW100" i="6"/>
  <c r="AW97" i="6"/>
  <c r="AW96" i="6"/>
  <c r="AW93" i="6"/>
  <c r="AW92" i="6"/>
  <c r="AW89" i="6"/>
  <c r="AW88" i="6"/>
  <c r="AW85" i="6"/>
  <c r="AW81" i="6"/>
  <c r="AW77" i="6"/>
  <c r="AW73" i="6"/>
  <c r="AW69" i="6"/>
  <c r="AW65" i="6"/>
  <c r="AW61" i="6"/>
  <c r="AW174" i="6"/>
  <c r="AW158" i="6"/>
  <c r="AW138" i="6"/>
  <c r="AW117" i="6"/>
  <c r="AW113" i="6"/>
  <c r="AW109" i="6"/>
  <c r="AW106" i="6"/>
  <c r="AW102" i="6"/>
  <c r="AW98" i="6"/>
  <c r="AW94" i="6"/>
  <c r="AW90" i="6"/>
  <c r="AW86" i="6"/>
  <c r="AW84" i="6"/>
  <c r="AW80" i="6"/>
  <c r="AW76" i="6"/>
  <c r="AW72" i="6"/>
  <c r="AW68" i="6"/>
  <c r="AW64" i="6"/>
  <c r="AW60" i="6"/>
  <c r="AW56" i="6"/>
  <c r="AW52" i="6"/>
  <c r="AW48" i="6"/>
  <c r="AW44" i="6"/>
  <c r="AW40" i="6"/>
  <c r="AW36" i="6"/>
  <c r="AW32" i="6"/>
  <c r="AW134" i="6"/>
  <c r="AW55" i="6"/>
  <c r="AW51" i="6"/>
  <c r="AW46" i="6"/>
  <c r="AW42" i="6"/>
  <c r="AW38" i="6"/>
  <c r="AW34" i="6"/>
  <c r="AW30" i="6"/>
  <c r="AW25" i="6"/>
  <c r="AW21" i="6"/>
  <c r="AW17" i="6"/>
  <c r="AW13" i="6"/>
  <c r="AW9" i="6"/>
  <c r="AW63" i="6"/>
  <c r="AW53" i="6"/>
  <c r="AW142" i="6"/>
  <c r="AW47" i="6"/>
  <c r="AW43" i="6"/>
  <c r="AW39" i="6"/>
  <c r="AW35" i="6"/>
  <c r="AW31" i="6"/>
  <c r="AW28" i="6"/>
  <c r="AW24" i="6"/>
  <c r="AW20" i="6"/>
  <c r="AW16" i="6"/>
  <c r="AW12" i="6"/>
  <c r="AW8" i="6"/>
  <c r="AW114" i="6"/>
  <c r="AW49" i="6"/>
  <c r="AW59" i="6"/>
  <c r="AW110" i="6"/>
  <c r="AW27" i="6"/>
  <c r="AW23" i="6"/>
  <c r="AW19" i="6"/>
  <c r="AW15" i="6"/>
  <c r="AW11" i="6"/>
  <c r="AW7" i="6"/>
  <c r="AX6" i="6"/>
  <c r="AW57" i="6"/>
  <c r="AW45" i="6"/>
  <c r="AW41" i="6"/>
  <c r="AW37" i="6"/>
  <c r="AW33" i="6"/>
  <c r="AW29" i="6"/>
  <c r="AW26" i="6"/>
  <c r="AW22" i="6"/>
  <c r="AW18" i="6"/>
  <c r="AW14" i="6"/>
  <c r="AW10" i="6"/>
  <c r="AV900" i="6"/>
  <c r="BB31" i="4"/>
  <c r="BC27" i="4"/>
  <c r="BC22" i="4"/>
  <c r="BC18" i="4"/>
  <c r="BC28" i="4"/>
  <c r="BC23" i="4"/>
  <c r="BC19" i="4"/>
  <c r="BC30" i="4"/>
  <c r="BC26" i="4"/>
  <c r="BC21" i="4"/>
  <c r="BC14" i="4"/>
  <c r="BC10" i="4"/>
  <c r="BC29" i="4"/>
  <c r="BC20" i="4"/>
  <c r="BC17" i="4"/>
  <c r="BC15" i="4"/>
  <c r="BC12" i="4"/>
  <c r="BC16" i="4"/>
  <c r="BC13" i="4"/>
  <c r="BD6" i="4"/>
  <c r="BC25" i="4"/>
  <c r="BC11" i="4"/>
  <c r="BC7" i="4"/>
  <c r="BC9" i="4"/>
  <c r="BC8" i="4"/>
  <c r="BC44" i="3"/>
  <c r="BC40" i="3"/>
  <c r="BC50" i="3"/>
  <c r="BC45" i="3"/>
  <c r="BC41" i="3"/>
  <c r="BC38" i="3"/>
  <c r="BC32" i="3"/>
  <c r="BC46" i="3"/>
  <c r="BC43" i="3"/>
  <c r="BC51" i="3"/>
  <c r="BC35" i="3"/>
  <c r="BC47" i="3"/>
  <c r="BC42" i="3"/>
  <c r="BC34" i="3"/>
  <c r="BC25" i="3"/>
  <c r="BC26" i="3"/>
  <c r="BC29" i="3"/>
  <c r="BC21" i="3"/>
  <c r="BC36" i="3"/>
  <c r="BC27" i="3"/>
  <c r="BC23" i="3"/>
  <c r="BC31" i="3"/>
  <c r="BC52" i="3"/>
  <c r="BC24" i="3"/>
  <c r="BC16" i="3"/>
  <c r="BC13" i="3"/>
  <c r="BC17" i="3"/>
  <c r="BC18" i="3"/>
  <c r="BC30" i="3"/>
  <c r="BC14" i="3"/>
  <c r="BC28" i="3"/>
  <c r="BC9" i="3"/>
  <c r="BD6" i="3"/>
  <c r="BC19" i="3"/>
  <c r="BC10" i="3"/>
  <c r="BC11" i="3"/>
  <c r="BC7" i="3"/>
  <c r="BC15" i="3"/>
  <c r="BC12" i="3"/>
  <c r="BC8" i="3"/>
  <c r="BB53" i="3"/>
  <c r="BC217" i="2"/>
  <c r="BD215" i="2"/>
  <c r="BD211" i="2"/>
  <c r="BD206" i="2"/>
  <c r="BD203" i="2"/>
  <c r="BD216" i="2"/>
  <c r="BD212" i="2"/>
  <c r="BD207" i="2"/>
  <c r="BD214" i="2"/>
  <c r="BD210" i="2"/>
  <c r="BD205" i="2"/>
  <c r="BD199" i="2"/>
  <c r="BD195" i="2"/>
  <c r="BD191" i="2"/>
  <c r="BD187" i="2"/>
  <c r="BD183" i="2"/>
  <c r="BD200" i="2"/>
  <c r="BD196" i="2"/>
  <c r="BD192" i="2"/>
  <c r="BD188" i="2"/>
  <c r="BD184" i="2"/>
  <c r="BD209" i="2"/>
  <c r="BD213" i="2"/>
  <c r="BD202" i="2"/>
  <c r="BD198" i="2"/>
  <c r="BD194" i="2"/>
  <c r="BD190" i="2"/>
  <c r="BD186" i="2"/>
  <c r="BD182" i="2"/>
  <c r="BD197" i="2"/>
  <c r="BD189" i="2"/>
  <c r="BD185" i="2"/>
  <c r="BD179" i="2"/>
  <c r="BD175" i="2"/>
  <c r="BD171" i="2"/>
  <c r="BD201" i="2"/>
  <c r="BD180" i="2"/>
  <c r="BD176" i="2"/>
  <c r="BD172" i="2"/>
  <c r="BD193" i="2"/>
  <c r="BD178" i="2"/>
  <c r="BD170" i="2"/>
  <c r="BD173" i="2"/>
  <c r="BD169" i="2"/>
  <c r="BD165" i="2"/>
  <c r="BD168" i="2"/>
  <c r="BD153" i="2"/>
  <c r="BD149" i="2"/>
  <c r="BD145" i="2"/>
  <c r="BD141" i="2"/>
  <c r="BD177" i="2"/>
  <c r="BD159" i="2"/>
  <c r="BD154" i="2"/>
  <c r="BD150" i="2"/>
  <c r="BD146" i="2"/>
  <c r="BD181" i="2"/>
  <c r="BD174" i="2"/>
  <c r="BD162" i="2"/>
  <c r="BD167" i="2"/>
  <c r="BD163" i="2"/>
  <c r="BD155" i="2"/>
  <c r="BD151" i="2"/>
  <c r="BD147" i="2"/>
  <c r="BD143" i="2"/>
  <c r="BD157" i="2"/>
  <c r="BD166" i="2"/>
  <c r="BD156" i="2"/>
  <c r="BD152" i="2"/>
  <c r="BD148" i="2"/>
  <c r="BD164" i="2"/>
  <c r="BD137" i="2"/>
  <c r="BD133" i="2"/>
  <c r="BD158" i="2"/>
  <c r="BD144" i="2"/>
  <c r="BD139" i="2"/>
  <c r="BD135" i="2"/>
  <c r="BD131" i="2"/>
  <c r="BD127" i="2"/>
  <c r="BD138" i="2"/>
  <c r="BD134" i="2"/>
  <c r="BD128" i="2"/>
  <c r="BD142" i="2"/>
  <c r="BD132" i="2"/>
  <c r="BD116" i="2"/>
  <c r="BD112" i="2"/>
  <c r="BD124" i="2"/>
  <c r="BD121" i="2"/>
  <c r="BD126" i="2"/>
  <c r="BD125" i="2"/>
  <c r="BD122" i="2"/>
  <c r="BD117" i="2"/>
  <c r="BD113" i="2"/>
  <c r="BD140" i="2"/>
  <c r="BD130" i="2"/>
  <c r="BD114" i="2"/>
  <c r="BD129" i="2"/>
  <c r="BD107" i="2"/>
  <c r="BD102" i="2"/>
  <c r="BD97" i="2"/>
  <c r="BD93" i="2"/>
  <c r="BD88" i="2"/>
  <c r="BD84" i="2"/>
  <c r="BD80" i="2"/>
  <c r="BD76" i="2"/>
  <c r="BD120" i="2"/>
  <c r="BD123" i="2"/>
  <c r="BD110" i="2"/>
  <c r="BD108" i="2"/>
  <c r="BD103" i="2"/>
  <c r="BD98" i="2"/>
  <c r="BD94" i="2"/>
  <c r="BD89" i="2"/>
  <c r="BD85" i="2"/>
  <c r="BD81" i="2"/>
  <c r="BD109" i="2"/>
  <c r="BD136" i="2"/>
  <c r="BD119" i="2"/>
  <c r="BD104" i="2"/>
  <c r="BD99" i="2"/>
  <c r="BD95" i="2"/>
  <c r="BD90" i="2"/>
  <c r="BD86" i="2"/>
  <c r="BD82" i="2"/>
  <c r="BD78" i="2"/>
  <c r="BD74" i="2"/>
  <c r="BD71" i="2"/>
  <c r="BD68" i="2"/>
  <c r="BD63" i="2"/>
  <c r="BD118" i="2"/>
  <c r="BD91" i="2"/>
  <c r="BD87" i="2"/>
  <c r="BD83" i="2"/>
  <c r="BD79" i="2"/>
  <c r="BD69" i="2"/>
  <c r="BD64" i="2"/>
  <c r="BD60" i="2"/>
  <c r="BD56" i="2"/>
  <c r="BD52" i="2"/>
  <c r="BD48" i="2"/>
  <c r="BD100" i="2"/>
  <c r="BD77" i="2"/>
  <c r="BD70" i="2"/>
  <c r="BD65" i="2"/>
  <c r="BD61" i="2"/>
  <c r="BD57" i="2"/>
  <c r="BD53" i="2"/>
  <c r="BD115" i="2"/>
  <c r="BD111" i="2"/>
  <c r="BD75" i="2"/>
  <c r="BD66" i="2"/>
  <c r="BD62" i="2"/>
  <c r="BD58" i="2"/>
  <c r="BD54" i="2"/>
  <c r="BD50" i="2"/>
  <c r="BD73" i="2"/>
  <c r="BD38" i="2"/>
  <c r="BD34" i="2"/>
  <c r="BD30" i="2"/>
  <c r="BD26" i="2"/>
  <c r="BD22" i="2"/>
  <c r="BD18" i="2"/>
  <c r="BD14" i="2"/>
  <c r="BD55" i="2"/>
  <c r="BD49" i="2"/>
  <c r="BD46" i="2"/>
  <c r="BD59" i="2"/>
  <c r="BD45" i="2"/>
  <c r="BD44" i="2"/>
  <c r="BD35" i="2"/>
  <c r="BD47" i="2"/>
  <c r="BD43" i="2"/>
  <c r="BD42" i="2"/>
  <c r="BD105" i="2"/>
  <c r="BD41" i="2"/>
  <c r="BD40" i="2"/>
  <c r="BD36" i="2"/>
  <c r="BD32" i="2"/>
  <c r="BD28" i="2"/>
  <c r="BD24" i="2"/>
  <c r="BD20" i="2"/>
  <c r="BD16" i="2"/>
  <c r="BD12" i="2"/>
  <c r="BD39" i="2"/>
  <c r="BD19" i="2"/>
  <c r="BD17" i="2"/>
  <c r="BD23" i="2"/>
  <c r="BD21" i="2"/>
  <c r="BE6" i="2"/>
  <c r="BE208" i="2" s="1"/>
  <c r="BD37" i="2"/>
  <c r="BD11" i="2"/>
  <c r="BD27" i="2"/>
  <c r="BD25" i="2"/>
  <c r="BD13" i="2"/>
  <c r="BD10" i="2"/>
  <c r="BD9" i="2"/>
  <c r="BD31" i="2"/>
  <c r="BD29" i="2"/>
  <c r="BD8" i="2"/>
  <c r="BD33" i="2"/>
  <c r="BD7" i="2"/>
  <c r="BD51" i="2"/>
  <c r="BD15" i="2"/>
  <c r="BB36" i="1"/>
  <c r="BC34" i="1"/>
  <c r="BC30" i="1"/>
  <c r="BC26" i="1"/>
  <c r="BC35" i="1"/>
  <c r="BC31" i="1"/>
  <c r="BC27" i="1"/>
  <c r="BC29" i="1"/>
  <c r="BC24" i="1"/>
  <c r="BC23" i="1"/>
  <c r="BC19" i="1"/>
  <c r="BC15" i="1"/>
  <c r="BC18" i="1"/>
  <c r="BC17" i="1"/>
  <c r="BC12" i="1"/>
  <c r="BC25" i="1"/>
  <c r="BC33" i="1"/>
  <c r="BC28" i="1"/>
  <c r="BC13" i="1"/>
  <c r="BC20" i="1"/>
  <c r="BC16" i="1"/>
  <c r="BC9" i="1"/>
  <c r="BC21" i="1"/>
  <c r="BD6" i="1"/>
  <c r="BC10" i="1"/>
  <c r="BC32" i="1"/>
  <c r="BC7" i="1"/>
  <c r="BC14" i="1"/>
  <c r="BC11" i="1"/>
  <c r="BC22" i="1"/>
  <c r="BC8" i="1"/>
  <c r="BE204" i="2" l="1"/>
  <c r="BE160" i="2"/>
  <c r="BE96" i="2"/>
  <c r="BE106" i="2"/>
  <c r="BE161" i="2"/>
  <c r="BD20" i="3"/>
  <c r="BD37" i="3"/>
  <c r="AW900" i="6"/>
  <c r="BD217" i="2"/>
  <c r="AX894" i="6"/>
  <c r="AX890" i="6"/>
  <c r="AX886" i="6"/>
  <c r="AX899" i="6"/>
  <c r="AX893" i="6"/>
  <c r="AX889" i="6"/>
  <c r="AX885" i="6"/>
  <c r="AX896" i="6"/>
  <c r="AX892" i="6"/>
  <c r="AX888" i="6"/>
  <c r="AX887" i="6"/>
  <c r="AX884" i="6"/>
  <c r="AX880" i="6"/>
  <c r="AX876" i="6"/>
  <c r="AX895" i="6"/>
  <c r="AX883" i="6"/>
  <c r="AX879" i="6"/>
  <c r="AX875" i="6"/>
  <c r="AX873" i="6"/>
  <c r="AX878" i="6"/>
  <c r="AX891" i="6"/>
  <c r="AX877" i="6"/>
  <c r="AX872" i="6"/>
  <c r="AX871" i="6"/>
  <c r="AX870" i="6"/>
  <c r="AX864" i="6"/>
  <c r="AX882" i="6"/>
  <c r="AX868" i="6"/>
  <c r="AX867" i="6"/>
  <c r="AX863" i="6"/>
  <c r="AX881" i="6"/>
  <c r="AX874" i="6"/>
  <c r="AX859" i="6"/>
  <c r="AX855" i="6"/>
  <c r="AX869" i="6"/>
  <c r="AX866" i="6"/>
  <c r="AX861" i="6"/>
  <c r="AX858" i="6"/>
  <c r="AX854" i="6"/>
  <c r="AX850" i="6"/>
  <c r="AX853" i="6"/>
  <c r="AX849" i="6"/>
  <c r="AX845" i="6"/>
  <c r="AX841" i="6"/>
  <c r="AX837" i="6"/>
  <c r="AX862" i="6"/>
  <c r="AX860" i="6"/>
  <c r="AX848" i="6"/>
  <c r="AX847" i="6"/>
  <c r="AX846" i="6"/>
  <c r="AX842" i="6"/>
  <c r="AX838" i="6"/>
  <c r="AX857" i="6"/>
  <c r="AX851" i="6"/>
  <c r="AX833" i="6"/>
  <c r="AX829" i="6"/>
  <c r="AX825" i="6"/>
  <c r="AX865" i="6"/>
  <c r="AX856" i="6"/>
  <c r="AX852" i="6"/>
  <c r="AX832" i="6"/>
  <c r="AX828" i="6"/>
  <c r="AX824" i="6"/>
  <c r="AX820" i="6"/>
  <c r="AX844" i="6"/>
  <c r="AX839" i="6"/>
  <c r="AX834" i="6"/>
  <c r="AX830" i="6"/>
  <c r="AX826" i="6"/>
  <c r="AX819" i="6"/>
  <c r="AX815" i="6"/>
  <c r="AX811" i="6"/>
  <c r="AX807" i="6"/>
  <c r="AX840" i="6"/>
  <c r="AX836" i="6"/>
  <c r="AX822" i="6"/>
  <c r="AX821" i="6"/>
  <c r="AX843" i="6"/>
  <c r="AX835" i="6"/>
  <c r="AX831" i="6"/>
  <c r="AX818" i="6"/>
  <c r="AX817" i="6"/>
  <c r="AX816" i="6"/>
  <c r="AX812" i="6"/>
  <c r="AX804" i="6"/>
  <c r="AX800" i="6"/>
  <c r="AX796" i="6"/>
  <c r="AX792" i="6"/>
  <c r="AX827" i="6"/>
  <c r="AX806" i="6"/>
  <c r="AX823" i="6"/>
  <c r="AX803" i="6"/>
  <c r="AX799" i="6"/>
  <c r="AX795" i="6"/>
  <c r="AX791" i="6"/>
  <c r="AX798" i="6"/>
  <c r="AX813" i="6"/>
  <c r="AX794" i="6"/>
  <c r="AX810" i="6"/>
  <c r="AX805" i="6"/>
  <c r="AX801" i="6"/>
  <c r="AX797" i="6"/>
  <c r="AX789" i="6"/>
  <c r="AX785" i="6"/>
  <c r="AX781" i="6"/>
  <c r="AX777" i="6"/>
  <c r="AX814" i="6"/>
  <c r="AX793" i="6"/>
  <c r="AX788" i="6"/>
  <c r="AX784" i="6"/>
  <c r="AX780" i="6"/>
  <c r="AX787" i="6"/>
  <c r="AX783" i="6"/>
  <c r="AX778" i="6"/>
  <c r="AX790" i="6"/>
  <c r="AX776" i="6"/>
  <c r="AX774" i="6"/>
  <c r="AX770" i="6"/>
  <c r="AX766" i="6"/>
  <c r="AX762" i="6"/>
  <c r="AX758" i="6"/>
  <c r="AX775" i="6"/>
  <c r="AX808" i="6"/>
  <c r="AX773" i="6"/>
  <c r="AX769" i="6"/>
  <c r="AX765" i="6"/>
  <c r="AX761" i="6"/>
  <c r="AX802" i="6"/>
  <c r="AX779" i="6"/>
  <c r="AX809" i="6"/>
  <c r="AX786" i="6"/>
  <c r="AX771" i="6"/>
  <c r="AX767" i="6"/>
  <c r="AX754" i="6"/>
  <c r="AX750" i="6"/>
  <c r="AX772" i="6"/>
  <c r="AX768" i="6"/>
  <c r="AX764" i="6"/>
  <c r="AX760" i="6"/>
  <c r="AX757" i="6"/>
  <c r="AX755" i="6"/>
  <c r="AX753" i="6"/>
  <c r="AX749" i="6"/>
  <c r="AX745" i="6"/>
  <c r="AX741" i="6"/>
  <c r="AX737" i="6"/>
  <c r="AX733" i="6"/>
  <c r="AX729" i="6"/>
  <c r="AX782" i="6"/>
  <c r="AX752" i="6"/>
  <c r="AX748" i="6"/>
  <c r="AX744" i="6"/>
  <c r="AX740" i="6"/>
  <c r="AX763" i="6"/>
  <c r="AX751" i="6"/>
  <c r="AX747" i="6"/>
  <c r="AX743" i="6"/>
  <c r="AX739" i="6"/>
  <c r="AX735" i="6"/>
  <c r="AX731" i="6"/>
  <c r="AX727" i="6"/>
  <c r="AX736" i="6"/>
  <c r="AX728" i="6"/>
  <c r="AX722" i="6"/>
  <c r="AX718" i="6"/>
  <c r="AX714" i="6"/>
  <c r="AX710" i="6"/>
  <c r="AX756" i="6"/>
  <c r="AX725" i="6"/>
  <c r="AX721" i="6"/>
  <c r="AX717" i="6"/>
  <c r="AX713" i="6"/>
  <c r="AX709" i="6"/>
  <c r="AX705" i="6"/>
  <c r="AX732" i="6"/>
  <c r="AX726" i="6"/>
  <c r="AX724" i="6"/>
  <c r="AX720" i="6"/>
  <c r="AX716" i="6"/>
  <c r="AX712" i="6"/>
  <c r="AX734" i="6"/>
  <c r="AX730" i="6"/>
  <c r="AX738" i="6"/>
  <c r="AX723" i="6"/>
  <c r="AX719" i="6"/>
  <c r="AX693" i="6"/>
  <c r="AX759" i="6"/>
  <c r="AX742" i="6"/>
  <c r="AX715" i="6"/>
  <c r="AX701" i="6"/>
  <c r="AX697" i="6"/>
  <c r="AX688" i="6"/>
  <c r="AX684" i="6"/>
  <c r="AX680" i="6"/>
  <c r="AX676" i="6"/>
  <c r="AX711" i="6"/>
  <c r="AX707" i="6"/>
  <c r="AX702" i="6"/>
  <c r="AX698" i="6"/>
  <c r="AX746" i="6"/>
  <c r="AX699" i="6"/>
  <c r="AX694" i="6"/>
  <c r="AX687" i="6"/>
  <c r="AX683" i="6"/>
  <c r="AX679" i="6"/>
  <c r="AX675" i="6"/>
  <c r="AX692" i="6"/>
  <c r="AX708" i="6"/>
  <c r="AX689" i="6"/>
  <c r="AX690" i="6"/>
  <c r="AX685" i="6"/>
  <c r="AX691" i="6"/>
  <c r="AX670" i="6"/>
  <c r="AX669" i="6"/>
  <c r="AX668" i="6"/>
  <c r="AX665" i="6"/>
  <c r="AX664" i="6"/>
  <c r="AX660" i="6"/>
  <c r="AX656" i="6"/>
  <c r="AX700" i="6"/>
  <c r="AX672" i="6"/>
  <c r="AX652" i="6"/>
  <c r="AX648" i="6"/>
  <c r="AX644" i="6"/>
  <c r="AX640" i="6"/>
  <c r="AX636" i="6"/>
  <c r="AX632" i="6"/>
  <c r="AX704" i="6"/>
  <c r="AX696" i="6"/>
  <c r="AX661" i="6"/>
  <c r="AX657" i="6"/>
  <c r="AX706" i="6"/>
  <c r="AX703" i="6"/>
  <c r="AX686" i="6"/>
  <c r="AX673" i="6"/>
  <c r="AX655" i="6"/>
  <c r="AX678" i="6"/>
  <c r="AX671" i="6"/>
  <c r="AX662" i="6"/>
  <c r="AX658" i="6"/>
  <c r="AX682" i="6"/>
  <c r="AX677" i="6"/>
  <c r="AX654" i="6"/>
  <c r="AX650" i="6"/>
  <c r="AX646" i="6"/>
  <c r="AX642" i="6"/>
  <c r="AX638" i="6"/>
  <c r="AX634" i="6"/>
  <c r="AX630" i="6"/>
  <c r="AX626" i="6"/>
  <c r="AX622" i="6"/>
  <c r="AX659" i="6"/>
  <c r="AX674" i="6"/>
  <c r="AX616" i="6"/>
  <c r="AX612" i="6"/>
  <c r="AX608" i="6"/>
  <c r="AX604" i="6"/>
  <c r="AX628" i="6"/>
  <c r="AX624" i="6"/>
  <c r="AX621" i="6"/>
  <c r="AX620" i="6"/>
  <c r="AX663" i="6"/>
  <c r="AX627" i="6"/>
  <c r="AX619" i="6"/>
  <c r="AX615" i="6"/>
  <c r="AX611" i="6"/>
  <c r="AX607" i="6"/>
  <c r="AX603" i="6"/>
  <c r="AX599" i="6"/>
  <c r="AX595" i="6"/>
  <c r="AX667" i="6"/>
  <c r="AX651" i="6"/>
  <c r="AX647" i="6"/>
  <c r="AX643" i="6"/>
  <c r="AX639" i="6"/>
  <c r="AX635" i="6"/>
  <c r="AX631" i="6"/>
  <c r="AX681" i="6"/>
  <c r="AX614" i="6"/>
  <c r="AX613" i="6"/>
  <c r="AX591" i="6"/>
  <c r="AX587" i="6"/>
  <c r="AX582" i="6"/>
  <c r="AX666" i="6"/>
  <c r="AX653" i="6"/>
  <c r="AX645" i="6"/>
  <c r="AX637" i="6"/>
  <c r="AX610" i="6"/>
  <c r="AX609" i="6"/>
  <c r="AX579" i="6"/>
  <c r="AX575" i="6"/>
  <c r="AX571" i="6"/>
  <c r="AX567" i="6"/>
  <c r="AX563" i="6"/>
  <c r="AX559" i="6"/>
  <c r="AX555" i="6"/>
  <c r="AX551" i="6"/>
  <c r="AX629" i="6"/>
  <c r="AX606" i="6"/>
  <c r="AX605" i="6"/>
  <c r="AX601" i="6"/>
  <c r="AX588" i="6"/>
  <c r="AX695" i="6"/>
  <c r="AX625" i="6"/>
  <c r="AX602" i="6"/>
  <c r="AX578" i="6"/>
  <c r="AX574" i="6"/>
  <c r="AX570" i="6"/>
  <c r="AX566" i="6"/>
  <c r="AX562" i="6"/>
  <c r="AX558" i="6"/>
  <c r="AX554" i="6"/>
  <c r="AX623" i="6"/>
  <c r="AX589" i="6"/>
  <c r="AX585" i="6"/>
  <c r="AX583" i="6"/>
  <c r="AX649" i="6"/>
  <c r="AX641" i="6"/>
  <c r="AX633" i="6"/>
  <c r="AX600" i="6"/>
  <c r="AX598" i="6"/>
  <c r="AX594" i="6"/>
  <c r="AX581" i="6"/>
  <c r="AX577" i="6"/>
  <c r="AX573" i="6"/>
  <c r="AX569" i="6"/>
  <c r="AX565" i="6"/>
  <c r="AX561" i="6"/>
  <c r="AX557" i="6"/>
  <c r="AX553" i="6"/>
  <c r="AX549" i="6"/>
  <c r="AX597" i="6"/>
  <c r="AX560" i="6"/>
  <c r="AX556" i="6"/>
  <c r="AX552" i="6"/>
  <c r="AX547" i="6"/>
  <c r="AX543" i="6"/>
  <c r="AX539" i="6"/>
  <c r="AX535" i="6"/>
  <c r="AX531" i="6"/>
  <c r="AX527" i="6"/>
  <c r="AX523" i="6"/>
  <c r="AX519" i="6"/>
  <c r="AX515" i="6"/>
  <c r="AX596" i="6"/>
  <c r="AX590" i="6"/>
  <c r="AX572" i="6"/>
  <c r="AX568" i="6"/>
  <c r="AX564" i="6"/>
  <c r="AX546" i="6"/>
  <c r="AX542" i="6"/>
  <c r="AX538" i="6"/>
  <c r="AX534" i="6"/>
  <c r="AX530" i="6"/>
  <c r="AX526" i="6"/>
  <c r="AX522" i="6"/>
  <c r="AX518" i="6"/>
  <c r="AX514" i="6"/>
  <c r="AX548" i="6"/>
  <c r="AX617" i="6"/>
  <c r="AX550" i="6"/>
  <c r="AX545" i="6"/>
  <c r="AX541" i="6"/>
  <c r="AX537" i="6"/>
  <c r="AX533" i="6"/>
  <c r="AX529" i="6"/>
  <c r="AX525" i="6"/>
  <c r="AX521" i="6"/>
  <c r="AX618" i="6"/>
  <c r="AX593" i="6"/>
  <c r="AX580" i="6"/>
  <c r="AX576" i="6"/>
  <c r="AX592" i="6"/>
  <c r="AX586" i="6"/>
  <c r="AX540" i="6"/>
  <c r="AX516" i="6"/>
  <c r="AX510" i="6"/>
  <c r="AX502" i="6"/>
  <c r="AX498" i="6"/>
  <c r="AX494" i="6"/>
  <c r="AX490" i="6"/>
  <c r="AX486" i="6"/>
  <c r="AX482" i="6"/>
  <c r="AX478" i="6"/>
  <c r="AX474" i="6"/>
  <c r="AX470" i="6"/>
  <c r="AX536" i="6"/>
  <c r="AX584" i="6"/>
  <c r="AX532" i="6"/>
  <c r="AX517" i="6"/>
  <c r="AX511" i="6"/>
  <c r="AX507" i="6"/>
  <c r="AX505" i="6"/>
  <c r="AX501" i="6"/>
  <c r="AX497" i="6"/>
  <c r="AX493" i="6"/>
  <c r="AX489" i="6"/>
  <c r="AX485" i="6"/>
  <c r="AX481" i="6"/>
  <c r="AX477" i="6"/>
  <c r="AX473" i="6"/>
  <c r="AX528" i="6"/>
  <c r="AX524" i="6"/>
  <c r="AX508" i="6"/>
  <c r="AX504" i="6"/>
  <c r="AX500" i="6"/>
  <c r="AX496" i="6"/>
  <c r="AX492" i="6"/>
  <c r="AX488" i="6"/>
  <c r="AX484" i="6"/>
  <c r="AX480" i="6"/>
  <c r="AX476" i="6"/>
  <c r="AX472" i="6"/>
  <c r="AX468" i="6"/>
  <c r="AX513" i="6"/>
  <c r="AX512" i="6"/>
  <c r="AX506" i="6"/>
  <c r="AX509" i="6"/>
  <c r="AX503" i="6"/>
  <c r="AX499" i="6"/>
  <c r="AX495" i="6"/>
  <c r="AX491" i="6"/>
  <c r="AX487" i="6"/>
  <c r="AX483" i="6"/>
  <c r="AX479" i="6"/>
  <c r="AX475" i="6"/>
  <c r="AX471" i="6"/>
  <c r="AX467" i="6"/>
  <c r="AX463" i="6"/>
  <c r="AX459" i="6"/>
  <c r="AX455" i="6"/>
  <c r="AX451" i="6"/>
  <c r="AX544" i="6"/>
  <c r="AX520" i="6"/>
  <c r="AX465" i="6"/>
  <c r="AX461" i="6"/>
  <c r="AX457" i="6"/>
  <c r="AX453" i="6"/>
  <c r="AX449" i="6"/>
  <c r="AX447" i="6"/>
  <c r="AX443" i="6"/>
  <c r="AX439" i="6"/>
  <c r="AX435" i="6"/>
  <c r="AX462" i="6"/>
  <c r="AX458" i="6"/>
  <c r="AX454" i="6"/>
  <c r="AX450" i="6"/>
  <c r="AX446" i="6"/>
  <c r="AX442" i="6"/>
  <c r="AX438" i="6"/>
  <c r="AX434" i="6"/>
  <c r="AX469" i="6"/>
  <c r="AX445" i="6"/>
  <c r="AX441" i="6"/>
  <c r="AX437" i="6"/>
  <c r="AX433" i="6"/>
  <c r="AX429" i="6"/>
  <c r="AX425" i="6"/>
  <c r="AX421" i="6"/>
  <c r="AX417" i="6"/>
  <c r="AX413" i="6"/>
  <c r="AX409" i="6"/>
  <c r="AX405" i="6"/>
  <c r="AX401" i="6"/>
  <c r="AX397" i="6"/>
  <c r="AX460" i="6"/>
  <c r="AX456" i="6"/>
  <c r="AX452" i="6"/>
  <c r="AX444" i="6"/>
  <c r="AX466" i="6"/>
  <c r="AX440" i="6"/>
  <c r="AX431" i="6"/>
  <c r="AX427" i="6"/>
  <c r="AX423" i="6"/>
  <c r="AX419" i="6"/>
  <c r="AX410" i="6"/>
  <c r="AX406" i="6"/>
  <c r="AX402" i="6"/>
  <c r="AX398" i="6"/>
  <c r="AX415" i="6"/>
  <c r="AX411" i="6"/>
  <c r="AX407" i="6"/>
  <c r="AX403" i="6"/>
  <c r="AX399" i="6"/>
  <c r="AX392" i="6"/>
  <c r="AX388" i="6"/>
  <c r="AX384" i="6"/>
  <c r="AX380" i="6"/>
  <c r="AX464" i="6"/>
  <c r="AX436" i="6"/>
  <c r="AX408" i="6"/>
  <c r="AX404" i="6"/>
  <c r="AX400" i="6"/>
  <c r="AX396" i="6"/>
  <c r="AX448" i="6"/>
  <c r="AX430" i="6"/>
  <c r="AX426" i="6"/>
  <c r="AX422" i="6"/>
  <c r="AX418" i="6"/>
  <c r="AX412" i="6"/>
  <c r="AX394" i="6"/>
  <c r="AX390" i="6"/>
  <c r="AX386" i="6"/>
  <c r="AX385" i="6"/>
  <c r="AX382" i="6"/>
  <c r="AX381" i="6"/>
  <c r="AX373" i="6"/>
  <c r="AX369" i="6"/>
  <c r="AX365" i="6"/>
  <c r="AX361" i="6"/>
  <c r="AX357" i="6"/>
  <c r="AX353" i="6"/>
  <c r="AX349" i="6"/>
  <c r="AX345" i="6"/>
  <c r="AX341" i="6"/>
  <c r="AX337" i="6"/>
  <c r="AX333" i="6"/>
  <c r="AX329" i="6"/>
  <c r="AX325" i="6"/>
  <c r="AX321" i="6"/>
  <c r="AX317" i="6"/>
  <c r="AX313" i="6"/>
  <c r="AX309" i="6"/>
  <c r="AX305" i="6"/>
  <c r="AX432" i="6"/>
  <c r="AX395" i="6"/>
  <c r="AX428" i="6"/>
  <c r="AX393" i="6"/>
  <c r="AX389" i="6"/>
  <c r="AX378" i="6"/>
  <c r="AX376" i="6"/>
  <c r="AX372" i="6"/>
  <c r="AX368" i="6"/>
  <c r="AX364" i="6"/>
  <c r="AX360" i="6"/>
  <c r="AX356" i="6"/>
  <c r="AX352" i="6"/>
  <c r="AX348" i="6"/>
  <c r="AX344" i="6"/>
  <c r="AX340" i="6"/>
  <c r="AX336" i="6"/>
  <c r="AX332" i="6"/>
  <c r="AX328" i="6"/>
  <c r="AX324" i="6"/>
  <c r="AX320" i="6"/>
  <c r="AX316" i="6"/>
  <c r="AX312" i="6"/>
  <c r="AX308" i="6"/>
  <c r="AX304" i="6"/>
  <c r="AX300" i="6"/>
  <c r="AX296" i="6"/>
  <c r="AX424" i="6"/>
  <c r="AX420" i="6"/>
  <c r="AX391" i="6"/>
  <c r="AX375" i="6"/>
  <c r="AX371" i="6"/>
  <c r="AX367" i="6"/>
  <c r="AX363" i="6"/>
  <c r="AX359" i="6"/>
  <c r="AX355" i="6"/>
  <c r="AX351" i="6"/>
  <c r="AX347" i="6"/>
  <c r="AX343" i="6"/>
  <c r="AX339" i="6"/>
  <c r="AX335" i="6"/>
  <c r="AX331" i="6"/>
  <c r="AX327" i="6"/>
  <c r="AX323" i="6"/>
  <c r="AX319" i="6"/>
  <c r="AX315" i="6"/>
  <c r="AX311" i="6"/>
  <c r="AX307" i="6"/>
  <c r="AX303" i="6"/>
  <c r="AX299" i="6"/>
  <c r="AX295" i="6"/>
  <c r="AX291" i="6"/>
  <c r="AX287" i="6"/>
  <c r="AX283" i="6"/>
  <c r="AX279" i="6"/>
  <c r="AX416" i="6"/>
  <c r="AX366" i="6"/>
  <c r="AX350" i="6"/>
  <c r="AX334" i="6"/>
  <c r="AX318" i="6"/>
  <c r="AX277" i="6"/>
  <c r="AX273" i="6"/>
  <c r="AX269" i="6"/>
  <c r="AX265" i="6"/>
  <c r="AX261" i="6"/>
  <c r="AX257" i="6"/>
  <c r="AX253" i="6"/>
  <c r="AX249" i="6"/>
  <c r="AX245" i="6"/>
  <c r="AX241" i="6"/>
  <c r="AX237" i="6"/>
  <c r="AX233" i="6"/>
  <c r="AX229" i="6"/>
  <c r="AX225" i="6"/>
  <c r="AX221" i="6"/>
  <c r="AX217" i="6"/>
  <c r="AX213" i="6"/>
  <c r="AX209" i="6"/>
  <c r="AX414" i="6"/>
  <c r="AX301" i="6"/>
  <c r="AX297" i="6"/>
  <c r="AX290" i="6"/>
  <c r="AX286" i="6"/>
  <c r="AX387" i="6"/>
  <c r="AX362" i="6"/>
  <c r="AX346" i="6"/>
  <c r="AX330" i="6"/>
  <c r="AX314" i="6"/>
  <c r="AX293" i="6"/>
  <c r="AX292" i="6"/>
  <c r="AX289" i="6"/>
  <c r="AX288" i="6"/>
  <c r="AX276" i="6"/>
  <c r="AX272" i="6"/>
  <c r="AX268" i="6"/>
  <c r="AX264" i="6"/>
  <c r="AX260" i="6"/>
  <c r="AX256" i="6"/>
  <c r="AX252" i="6"/>
  <c r="AX248" i="6"/>
  <c r="AX244" i="6"/>
  <c r="AX240" i="6"/>
  <c r="AX236" i="6"/>
  <c r="AX232" i="6"/>
  <c r="AX228" i="6"/>
  <c r="AX224" i="6"/>
  <c r="AX220" i="6"/>
  <c r="AX216" i="6"/>
  <c r="AX377" i="6"/>
  <c r="AX302" i="6"/>
  <c r="AX298" i="6"/>
  <c r="AX284" i="6"/>
  <c r="AX280" i="6"/>
  <c r="AX379" i="6"/>
  <c r="AX374" i="6"/>
  <c r="AX358" i="6"/>
  <c r="AX342" i="6"/>
  <c r="AX326" i="6"/>
  <c r="AX310" i="6"/>
  <c r="AX285" i="6"/>
  <c r="AX281" i="6"/>
  <c r="AX275" i="6"/>
  <c r="AX271" i="6"/>
  <c r="AX267" i="6"/>
  <c r="AX263" i="6"/>
  <c r="AX259" i="6"/>
  <c r="AX255" i="6"/>
  <c r="AX251" i="6"/>
  <c r="AX247" i="6"/>
  <c r="AX243" i="6"/>
  <c r="AX239" i="6"/>
  <c r="AX235" i="6"/>
  <c r="AX231" i="6"/>
  <c r="AX227" i="6"/>
  <c r="AX223" i="6"/>
  <c r="AX282" i="6"/>
  <c r="AX278" i="6"/>
  <c r="AX370" i="6"/>
  <c r="AX354" i="6"/>
  <c r="AX338" i="6"/>
  <c r="AX322" i="6"/>
  <c r="AX306" i="6"/>
  <c r="AX274" i="6"/>
  <c r="AX270" i="6"/>
  <c r="AX266" i="6"/>
  <c r="AX262" i="6"/>
  <c r="AX258" i="6"/>
  <c r="AX254" i="6"/>
  <c r="AX250" i="6"/>
  <c r="AX246" i="6"/>
  <c r="AX242" i="6"/>
  <c r="AX238" i="6"/>
  <c r="AX234" i="6"/>
  <c r="AX230" i="6"/>
  <c r="AX226" i="6"/>
  <c r="AX222" i="6"/>
  <c r="AX218" i="6"/>
  <c r="AX214" i="6"/>
  <c r="AX210" i="6"/>
  <c r="AX206" i="6"/>
  <c r="AX202" i="6"/>
  <c r="AX198" i="6"/>
  <c r="AX194" i="6"/>
  <c r="AX190" i="6"/>
  <c r="AX201" i="6"/>
  <c r="AX197" i="6"/>
  <c r="AX193" i="6"/>
  <c r="AX189" i="6"/>
  <c r="AX185" i="6"/>
  <c r="AX181" i="6"/>
  <c r="AX177" i="6"/>
  <c r="AX173" i="6"/>
  <c r="AX169" i="6"/>
  <c r="AX165" i="6"/>
  <c r="AX161" i="6"/>
  <c r="AX157" i="6"/>
  <c r="AX153" i="6"/>
  <c r="AX149" i="6"/>
  <c r="AX145" i="6"/>
  <c r="AX141" i="6"/>
  <c r="AX137" i="6"/>
  <c r="AX133" i="6"/>
  <c r="AX129" i="6"/>
  <c r="AX125" i="6"/>
  <c r="AX121" i="6"/>
  <c r="AX117" i="6"/>
  <c r="AX113" i="6"/>
  <c r="AX109" i="6"/>
  <c r="AX219" i="6"/>
  <c r="AX215" i="6"/>
  <c r="AX188" i="6"/>
  <c r="AX184" i="6"/>
  <c r="AX180" i="6"/>
  <c r="AX176" i="6"/>
  <c r="AX172" i="6"/>
  <c r="AX168" i="6"/>
  <c r="AX164" i="6"/>
  <c r="AX160" i="6"/>
  <c r="AX156" i="6"/>
  <c r="AX152" i="6"/>
  <c r="AX148" i="6"/>
  <c r="AX144" i="6"/>
  <c r="AX140" i="6"/>
  <c r="AX136" i="6"/>
  <c r="AX132" i="6"/>
  <c r="AX128" i="6"/>
  <c r="AX124" i="6"/>
  <c r="AX120" i="6"/>
  <c r="AX116" i="6"/>
  <c r="AX112" i="6"/>
  <c r="AX108" i="6"/>
  <c r="AX212" i="6"/>
  <c r="AX208" i="6"/>
  <c r="AX383" i="6"/>
  <c r="AX205" i="6"/>
  <c r="AX203" i="6"/>
  <c r="AX199" i="6"/>
  <c r="AX195" i="6"/>
  <c r="AX191" i="6"/>
  <c r="AX187" i="6"/>
  <c r="AX183" i="6"/>
  <c r="AX179" i="6"/>
  <c r="AX175" i="6"/>
  <c r="AX171" i="6"/>
  <c r="AX167" i="6"/>
  <c r="AX163" i="6"/>
  <c r="AX159" i="6"/>
  <c r="AX155" i="6"/>
  <c r="AX151" i="6"/>
  <c r="AX147" i="6"/>
  <c r="AX143" i="6"/>
  <c r="AX139" i="6"/>
  <c r="AX135" i="6"/>
  <c r="AX131" i="6"/>
  <c r="AX127" i="6"/>
  <c r="AX123" i="6"/>
  <c r="AX211" i="6"/>
  <c r="AX207" i="6"/>
  <c r="AX294" i="6"/>
  <c r="AX186" i="6"/>
  <c r="AX182" i="6"/>
  <c r="AX178" i="6"/>
  <c r="AX174" i="6"/>
  <c r="AX170" i="6"/>
  <c r="AX166" i="6"/>
  <c r="AX162" i="6"/>
  <c r="AX158" i="6"/>
  <c r="AX154" i="6"/>
  <c r="AX150" i="6"/>
  <c r="AX146" i="6"/>
  <c r="AX142" i="6"/>
  <c r="AX138" i="6"/>
  <c r="AX134" i="6"/>
  <c r="AX130" i="6"/>
  <c r="AX126" i="6"/>
  <c r="AX122" i="6"/>
  <c r="AX118" i="6"/>
  <c r="AX114" i="6"/>
  <c r="AX110" i="6"/>
  <c r="AX106" i="6"/>
  <c r="AX102" i="6"/>
  <c r="AX98" i="6"/>
  <c r="AX94" i="6"/>
  <c r="AX90" i="6"/>
  <c r="AX86" i="6"/>
  <c r="AX204" i="6"/>
  <c r="AX192" i="6"/>
  <c r="AX107" i="6"/>
  <c r="AX103" i="6"/>
  <c r="AX99" i="6"/>
  <c r="AX95" i="6"/>
  <c r="AX91" i="6"/>
  <c r="AX87" i="6"/>
  <c r="AX82" i="6"/>
  <c r="AX78" i="6"/>
  <c r="AX74" i="6"/>
  <c r="AX70" i="6"/>
  <c r="AX66" i="6"/>
  <c r="AX200" i="6"/>
  <c r="AX115" i="6"/>
  <c r="AX111" i="6"/>
  <c r="AX105" i="6"/>
  <c r="AX104" i="6"/>
  <c r="AX101" i="6"/>
  <c r="AX100" i="6"/>
  <c r="AX97" i="6"/>
  <c r="AX96" i="6"/>
  <c r="AX93" i="6"/>
  <c r="AX92" i="6"/>
  <c r="AX89" i="6"/>
  <c r="AX88" i="6"/>
  <c r="AX85" i="6"/>
  <c r="AX81" i="6"/>
  <c r="AX77" i="6"/>
  <c r="AX73" i="6"/>
  <c r="AX69" i="6"/>
  <c r="AX65" i="6"/>
  <c r="AX61" i="6"/>
  <c r="AX57" i="6"/>
  <c r="AX53" i="6"/>
  <c r="AX49" i="6"/>
  <c r="AX45" i="6"/>
  <c r="AX41" i="6"/>
  <c r="AX37" i="6"/>
  <c r="AX33" i="6"/>
  <c r="AX29" i="6"/>
  <c r="AX196" i="6"/>
  <c r="AX119" i="6"/>
  <c r="AX83" i="6"/>
  <c r="AX79" i="6"/>
  <c r="AX75" i="6"/>
  <c r="AX71" i="6"/>
  <c r="AX67" i="6"/>
  <c r="AX63" i="6"/>
  <c r="AX72" i="6"/>
  <c r="AX68" i="6"/>
  <c r="AX47" i="6"/>
  <c r="AX43" i="6"/>
  <c r="AX39" i="6"/>
  <c r="AX35" i="6"/>
  <c r="AX31" i="6"/>
  <c r="AX28" i="6"/>
  <c r="AX24" i="6"/>
  <c r="AX20" i="6"/>
  <c r="AX16" i="6"/>
  <c r="AX12" i="6"/>
  <c r="AX8" i="6"/>
  <c r="AX55" i="6"/>
  <c r="AX17" i="6"/>
  <c r="AX13" i="6"/>
  <c r="AX84" i="6"/>
  <c r="AX59" i="6"/>
  <c r="AX38" i="6"/>
  <c r="AX34" i="6"/>
  <c r="AX21" i="6"/>
  <c r="AX9" i="6"/>
  <c r="AX44" i="6"/>
  <c r="AX40" i="6"/>
  <c r="AX36" i="6"/>
  <c r="AX32" i="6"/>
  <c r="AX27" i="6"/>
  <c r="AX23" i="6"/>
  <c r="AX19" i="6"/>
  <c r="AX15" i="6"/>
  <c r="AX11" i="6"/>
  <c r="AX7" i="6"/>
  <c r="AX30" i="6"/>
  <c r="AX80" i="6"/>
  <c r="AX64" i="6"/>
  <c r="AY6" i="6"/>
  <c r="AX60" i="6"/>
  <c r="AX62" i="6"/>
  <c r="AX58" i="6"/>
  <c r="AX26" i="6"/>
  <c r="AX22" i="6"/>
  <c r="AX18" i="6"/>
  <c r="AX14" i="6"/>
  <c r="AX10" i="6"/>
  <c r="AX54" i="6"/>
  <c r="AX51" i="6"/>
  <c r="AX50" i="6"/>
  <c r="AX46" i="6"/>
  <c r="AX42" i="6"/>
  <c r="AX76" i="6"/>
  <c r="AX56" i="6"/>
  <c r="AX52" i="6"/>
  <c r="AX48" i="6"/>
  <c r="AX25" i="6"/>
  <c r="BC31" i="4"/>
  <c r="BD28" i="4"/>
  <c r="BD23" i="4"/>
  <c r="BD19" i="4"/>
  <c r="BD29" i="4"/>
  <c r="BD25" i="4"/>
  <c r="BD20" i="4"/>
  <c r="BD26" i="4"/>
  <c r="BD15" i="4"/>
  <c r="BD11" i="4"/>
  <c r="BD30" i="4"/>
  <c r="BD17" i="4"/>
  <c r="BD13" i="4"/>
  <c r="BD9" i="4"/>
  <c r="BD27" i="4"/>
  <c r="BD10" i="4"/>
  <c r="BD16" i="4"/>
  <c r="BE6" i="4"/>
  <c r="BD21" i="4"/>
  <c r="BD18" i="4"/>
  <c r="BD12" i="4"/>
  <c r="BD22" i="4"/>
  <c r="BD14" i="4"/>
  <c r="BD8" i="4"/>
  <c r="BD7" i="4"/>
  <c r="BC53" i="3"/>
  <c r="BD44" i="3"/>
  <c r="BD50" i="3"/>
  <c r="BD45" i="3"/>
  <c r="BD51" i="3"/>
  <c r="BD46" i="3"/>
  <c r="BD42" i="3"/>
  <c r="BD43" i="3"/>
  <c r="BD34" i="3"/>
  <c r="BD41" i="3"/>
  <c r="BD40" i="3"/>
  <c r="BD35" i="3"/>
  <c r="BD30" i="3"/>
  <c r="BD47" i="3"/>
  <c r="BD36" i="3"/>
  <c r="BD32" i="3"/>
  <c r="BD29" i="3"/>
  <c r="BD21" i="3"/>
  <c r="BD27" i="3"/>
  <c r="BD23" i="3"/>
  <c r="BD31" i="3"/>
  <c r="BD52" i="3"/>
  <c r="BD28" i="3"/>
  <c r="BD24" i="3"/>
  <c r="BD16" i="3"/>
  <c r="BD26" i="3"/>
  <c r="BD38" i="3"/>
  <c r="BD17" i="3"/>
  <c r="BD14" i="3"/>
  <c r="BD18" i="3"/>
  <c r="BD9" i="3"/>
  <c r="BD13" i="3"/>
  <c r="BE6" i="3"/>
  <c r="BD19" i="3"/>
  <c r="BD10" i="3"/>
  <c r="BD11" i="3"/>
  <c r="BD7" i="3"/>
  <c r="BD25" i="3"/>
  <c r="BD15" i="3"/>
  <c r="BD12" i="3"/>
  <c r="BD8" i="3"/>
  <c r="BE203" i="2"/>
  <c r="BE216" i="2"/>
  <c r="BE212" i="2"/>
  <c r="BE207" i="2"/>
  <c r="BE213" i="2"/>
  <c r="BE209" i="2"/>
  <c r="BE211" i="2"/>
  <c r="BE214" i="2"/>
  <c r="BE200" i="2"/>
  <c r="BE196" i="2"/>
  <c r="BE192" i="2"/>
  <c r="BE188" i="2"/>
  <c r="BE184" i="2"/>
  <c r="BE205" i="2"/>
  <c r="BE201" i="2"/>
  <c r="BE197" i="2"/>
  <c r="BE193" i="2"/>
  <c r="BE189" i="2"/>
  <c r="BE210" i="2"/>
  <c r="BE206" i="2"/>
  <c r="BE194" i="2"/>
  <c r="BE185" i="2"/>
  <c r="BE183" i="2"/>
  <c r="BE179" i="2"/>
  <c r="BE175" i="2"/>
  <c r="BE171" i="2"/>
  <c r="BE195" i="2"/>
  <c r="BE180" i="2"/>
  <c r="BE176" i="2"/>
  <c r="BE172" i="2"/>
  <c r="BE198" i="2"/>
  <c r="BE187" i="2"/>
  <c r="BE190" i="2"/>
  <c r="BE182" i="2"/>
  <c r="BE181" i="2"/>
  <c r="BE202" i="2"/>
  <c r="BE178" i="2"/>
  <c r="BE174" i="2"/>
  <c r="BE170" i="2"/>
  <c r="BE168" i="2"/>
  <c r="BE164" i="2"/>
  <c r="BE173" i="2"/>
  <c r="BE169" i="2"/>
  <c r="BE165" i="2"/>
  <c r="BE215" i="2"/>
  <c r="BE177" i="2"/>
  <c r="BE166" i="2"/>
  <c r="BE186" i="2"/>
  <c r="BE162" i="2"/>
  <c r="BE191" i="2"/>
  <c r="BE167" i="2"/>
  <c r="BE163" i="2"/>
  <c r="BE155" i="2"/>
  <c r="BE151" i="2"/>
  <c r="BE147" i="2"/>
  <c r="BE156" i="2"/>
  <c r="BE154" i="2"/>
  <c r="BE152" i="2"/>
  <c r="BE150" i="2"/>
  <c r="BE148" i="2"/>
  <c r="BE137" i="2"/>
  <c r="BE133" i="2"/>
  <c r="BE129" i="2"/>
  <c r="BE145" i="2"/>
  <c r="BE144" i="2"/>
  <c r="BE138" i="2"/>
  <c r="BE134" i="2"/>
  <c r="BE130" i="2"/>
  <c r="BE199" i="2"/>
  <c r="BE158" i="2"/>
  <c r="BE146" i="2"/>
  <c r="BE128" i="2"/>
  <c r="BE126" i="2"/>
  <c r="BE157" i="2"/>
  <c r="BE142" i="2"/>
  <c r="BE149" i="2"/>
  <c r="BE140" i="2"/>
  <c r="BE136" i="2"/>
  <c r="BE132" i="2"/>
  <c r="BE139" i="2"/>
  <c r="BE143" i="2"/>
  <c r="BE127" i="2"/>
  <c r="BE124" i="2"/>
  <c r="BE121" i="2"/>
  <c r="BE159" i="2"/>
  <c r="BE125" i="2"/>
  <c r="BE122" i="2"/>
  <c r="BE117" i="2"/>
  <c r="BE113" i="2"/>
  <c r="BE153" i="2"/>
  <c r="BE141" i="2"/>
  <c r="BE107" i="2"/>
  <c r="BE102" i="2"/>
  <c r="BE97" i="2"/>
  <c r="BE120" i="2"/>
  <c r="BE123" i="2"/>
  <c r="BE110" i="2"/>
  <c r="BE108" i="2"/>
  <c r="BE103" i="2"/>
  <c r="BE98" i="2"/>
  <c r="BE94" i="2"/>
  <c r="BE116" i="2"/>
  <c r="BE109" i="2"/>
  <c r="BE119" i="2"/>
  <c r="BE112" i="2"/>
  <c r="BE104" i="2"/>
  <c r="BE99" i="2"/>
  <c r="BE95" i="2"/>
  <c r="BE90" i="2"/>
  <c r="BE86" i="2"/>
  <c r="BE135" i="2"/>
  <c r="BE115" i="2"/>
  <c r="BE118" i="2"/>
  <c r="BE91" i="2"/>
  <c r="BE89" i="2"/>
  <c r="BE87" i="2"/>
  <c r="BE85" i="2"/>
  <c r="BE83" i="2"/>
  <c r="BE114" i="2"/>
  <c r="BE81" i="2"/>
  <c r="BE80" i="2"/>
  <c r="BE79" i="2"/>
  <c r="BE69" i="2"/>
  <c r="BE64" i="2"/>
  <c r="BE131" i="2"/>
  <c r="BE100" i="2"/>
  <c r="BE46" i="2"/>
  <c r="BE42" i="2"/>
  <c r="BE78" i="2"/>
  <c r="BE77" i="2"/>
  <c r="BE70" i="2"/>
  <c r="BE65" i="2"/>
  <c r="BE61" i="2"/>
  <c r="BE57" i="2"/>
  <c r="BE53" i="2"/>
  <c r="BE73" i="2"/>
  <c r="BE105" i="2"/>
  <c r="BE44" i="2"/>
  <c r="BE40" i="2"/>
  <c r="BE55" i="2"/>
  <c r="BE50" i="2"/>
  <c r="BE49" i="2"/>
  <c r="BE82" i="2"/>
  <c r="BE66" i="2"/>
  <c r="BE59" i="2"/>
  <c r="BE45" i="2"/>
  <c r="BE35" i="2"/>
  <c r="BE31" i="2"/>
  <c r="BE27" i="2"/>
  <c r="BE23" i="2"/>
  <c r="BE19" i="2"/>
  <c r="BE15" i="2"/>
  <c r="BE11" i="2"/>
  <c r="BE68" i="2"/>
  <c r="BE48" i="2"/>
  <c r="BE47" i="2"/>
  <c r="BE43" i="2"/>
  <c r="BE93" i="2"/>
  <c r="BE74" i="2"/>
  <c r="BE41" i="2"/>
  <c r="BE36" i="2"/>
  <c r="BE32" i="2"/>
  <c r="BE28" i="2"/>
  <c r="BE24" i="2"/>
  <c r="BE20" i="2"/>
  <c r="BE16" i="2"/>
  <c r="BE111" i="2"/>
  <c r="BE54" i="2"/>
  <c r="BE52" i="2"/>
  <c r="BE51" i="2"/>
  <c r="BE39" i="2"/>
  <c r="BE88" i="2"/>
  <c r="BE76" i="2"/>
  <c r="BE58" i="2"/>
  <c r="BE30" i="2"/>
  <c r="BE21" i="2"/>
  <c r="BE14" i="2"/>
  <c r="BF6" i="2"/>
  <c r="BF208" i="2" s="1"/>
  <c r="BE26" i="2"/>
  <c r="BE38" i="2"/>
  <c r="BE25" i="2"/>
  <c r="BE13" i="2"/>
  <c r="BE10" i="2"/>
  <c r="BE9" i="2"/>
  <c r="BE71" i="2"/>
  <c r="BE34" i="2"/>
  <c r="BE22" i="2"/>
  <c r="BE63" i="2"/>
  <c r="BE60" i="2"/>
  <c r="BE29" i="2"/>
  <c r="BE62" i="2"/>
  <c r="BE33" i="2"/>
  <c r="BE7" i="2"/>
  <c r="BE84" i="2"/>
  <c r="BE12" i="2"/>
  <c r="BE37" i="2"/>
  <c r="BE18" i="2"/>
  <c r="BE8" i="2"/>
  <c r="BE75" i="2"/>
  <c r="BE56" i="2"/>
  <c r="BE17" i="2"/>
  <c r="BD32" i="1"/>
  <c r="BD28" i="1"/>
  <c r="BD24" i="1"/>
  <c r="BD33" i="1"/>
  <c r="BD29" i="1"/>
  <c r="BD25" i="1"/>
  <c r="BD34" i="1"/>
  <c r="BD30" i="1"/>
  <c r="BD26" i="1"/>
  <c r="BD35" i="1"/>
  <c r="BD31" i="1"/>
  <c r="BD27" i="1"/>
  <c r="BD23" i="1"/>
  <c r="BD19" i="1"/>
  <c r="BD17" i="1"/>
  <c r="BD12" i="1"/>
  <c r="BD13" i="1"/>
  <c r="BD22" i="1"/>
  <c r="BD14" i="1"/>
  <c r="BD21" i="1"/>
  <c r="BD10" i="1"/>
  <c r="BD7" i="1"/>
  <c r="BD15" i="1"/>
  <c r="BD8" i="1"/>
  <c r="BD16" i="1"/>
  <c r="BD18" i="1"/>
  <c r="BD11" i="1"/>
  <c r="BD20" i="1"/>
  <c r="BE6" i="1"/>
  <c r="BD9" i="1"/>
  <c r="BC36" i="1"/>
  <c r="BF204" i="2" l="1"/>
  <c r="BF160" i="2"/>
  <c r="BF96" i="2"/>
  <c r="BF106" i="2"/>
  <c r="BF161" i="2"/>
  <c r="BE37" i="3"/>
  <c r="BE20" i="3"/>
  <c r="AX900" i="6"/>
  <c r="AY894" i="6"/>
  <c r="AY890" i="6"/>
  <c r="AY886" i="6"/>
  <c r="AY899" i="6"/>
  <c r="AY893" i="6"/>
  <c r="AY889" i="6"/>
  <c r="AY885" i="6"/>
  <c r="AY896" i="6"/>
  <c r="AY892" i="6"/>
  <c r="AY888" i="6"/>
  <c r="AY895" i="6"/>
  <c r="AY891" i="6"/>
  <c r="AY887" i="6"/>
  <c r="AY884" i="6"/>
  <c r="AY880" i="6"/>
  <c r="AY876" i="6"/>
  <c r="AY883" i="6"/>
  <c r="AY879" i="6"/>
  <c r="AY875" i="6"/>
  <c r="AY869" i="6"/>
  <c r="AY882" i="6"/>
  <c r="AY878" i="6"/>
  <c r="AY874" i="6"/>
  <c r="AY872" i="6"/>
  <c r="AY871" i="6"/>
  <c r="AY873" i="6"/>
  <c r="AY868" i="6"/>
  <c r="AY867" i="6"/>
  <c r="AY863" i="6"/>
  <c r="AY881" i="6"/>
  <c r="AY877" i="6"/>
  <c r="AY870" i="6"/>
  <c r="AY862" i="6"/>
  <c r="AY857" i="6"/>
  <c r="AY866" i="6"/>
  <c r="AY858" i="6"/>
  <c r="AY853" i="6"/>
  <c r="AY849" i="6"/>
  <c r="AY864" i="6"/>
  <c r="AY855" i="6"/>
  <c r="AY860" i="6"/>
  <c r="AY859" i="6"/>
  <c r="AY856" i="6"/>
  <c r="AY852" i="6"/>
  <c r="AY848" i="6"/>
  <c r="AY844" i="6"/>
  <c r="AY840" i="6"/>
  <c r="AY836" i="6"/>
  <c r="AY865" i="6"/>
  <c r="AY851" i="6"/>
  <c r="AY847" i="6"/>
  <c r="AY843" i="6"/>
  <c r="AY839" i="6"/>
  <c r="AY850" i="6"/>
  <c r="AY861" i="6"/>
  <c r="AY845" i="6"/>
  <c r="AY841" i="6"/>
  <c r="AY832" i="6"/>
  <c r="AY828" i="6"/>
  <c r="AY824" i="6"/>
  <c r="AY820" i="6"/>
  <c r="AY854" i="6"/>
  <c r="AY837" i="6"/>
  <c r="AY830" i="6"/>
  <c r="AY842" i="6"/>
  <c r="AY822" i="6"/>
  <c r="AY821" i="6"/>
  <c r="AY818" i="6"/>
  <c r="AY814" i="6"/>
  <c r="AY810" i="6"/>
  <c r="AY846" i="6"/>
  <c r="AY831" i="6"/>
  <c r="AY817" i="6"/>
  <c r="AY813" i="6"/>
  <c r="AY809" i="6"/>
  <c r="AY805" i="6"/>
  <c r="AY834" i="6"/>
  <c r="AY829" i="6"/>
  <c r="AY835" i="6"/>
  <c r="AY826" i="6"/>
  <c r="AY833" i="6"/>
  <c r="AY827" i="6"/>
  <c r="AY819" i="6"/>
  <c r="AY815" i="6"/>
  <c r="AY811" i="6"/>
  <c r="AY806" i="6"/>
  <c r="AY823" i="6"/>
  <c r="AY803" i="6"/>
  <c r="AY799" i="6"/>
  <c r="AY795" i="6"/>
  <c r="AY791" i="6"/>
  <c r="AY838" i="6"/>
  <c r="AY807" i="6"/>
  <c r="AY804" i="6"/>
  <c r="AY794" i="6"/>
  <c r="AY786" i="6"/>
  <c r="AY782" i="6"/>
  <c r="AY778" i="6"/>
  <c r="AY816" i="6"/>
  <c r="AY801" i="6"/>
  <c r="AY800" i="6"/>
  <c r="AY797" i="6"/>
  <c r="AY796" i="6"/>
  <c r="AY789" i="6"/>
  <c r="AY825" i="6"/>
  <c r="AY793" i="6"/>
  <c r="AY792" i="6"/>
  <c r="AY788" i="6"/>
  <c r="AY784" i="6"/>
  <c r="AY780" i="6"/>
  <c r="AY808" i="6"/>
  <c r="AY802" i="6"/>
  <c r="AY790" i="6"/>
  <c r="AY787" i="6"/>
  <c r="AY783" i="6"/>
  <c r="AY779" i="6"/>
  <c r="AY775" i="6"/>
  <c r="AY777" i="6"/>
  <c r="AY776" i="6"/>
  <c r="AY774" i="6"/>
  <c r="AY770" i="6"/>
  <c r="AY766" i="6"/>
  <c r="AY762" i="6"/>
  <c r="AY758" i="6"/>
  <c r="AY785" i="6"/>
  <c r="AY781" i="6"/>
  <c r="AY773" i="6"/>
  <c r="AY769" i="6"/>
  <c r="AY765" i="6"/>
  <c r="AY761" i="6"/>
  <c r="AY757" i="6"/>
  <c r="AY812" i="6"/>
  <c r="AY772" i="6"/>
  <c r="AY768" i="6"/>
  <c r="AY771" i="6"/>
  <c r="AY767" i="6"/>
  <c r="AY763" i="6"/>
  <c r="AY759" i="6"/>
  <c r="AY755" i="6"/>
  <c r="AY764" i="6"/>
  <c r="AY760" i="6"/>
  <c r="AY753" i="6"/>
  <c r="AY749" i="6"/>
  <c r="AY745" i="6"/>
  <c r="AY741" i="6"/>
  <c r="AY737" i="6"/>
  <c r="AY752" i="6"/>
  <c r="AY748" i="6"/>
  <c r="AY744" i="6"/>
  <c r="AY740" i="6"/>
  <c r="AY736" i="6"/>
  <c r="AY732" i="6"/>
  <c r="AY756" i="6"/>
  <c r="AY798" i="6"/>
  <c r="AY754" i="6"/>
  <c r="AY743" i="6"/>
  <c r="AY739" i="6"/>
  <c r="AY725" i="6"/>
  <c r="AY721" i="6"/>
  <c r="AY717" i="6"/>
  <c r="AY713" i="6"/>
  <c r="AY709" i="6"/>
  <c r="AY705" i="6"/>
  <c r="AY750" i="6"/>
  <c r="AY751" i="6"/>
  <c r="AY726" i="6"/>
  <c r="AY724" i="6"/>
  <c r="AY720" i="6"/>
  <c r="AY716" i="6"/>
  <c r="AY712" i="6"/>
  <c r="AY708" i="6"/>
  <c r="AY704" i="6"/>
  <c r="AY700" i="6"/>
  <c r="AY696" i="6"/>
  <c r="AY747" i="6"/>
  <c r="AY735" i="6"/>
  <c r="AY734" i="6"/>
  <c r="AY731" i="6"/>
  <c r="AY730" i="6"/>
  <c r="AY733" i="6"/>
  <c r="AY729" i="6"/>
  <c r="AY723" i="6"/>
  <c r="AY719" i="6"/>
  <c r="AY715" i="6"/>
  <c r="AY711" i="6"/>
  <c r="AY707" i="6"/>
  <c r="AY703" i="6"/>
  <c r="AY699" i="6"/>
  <c r="AY695" i="6"/>
  <c r="AY691" i="6"/>
  <c r="AY728" i="6"/>
  <c r="AY718" i="6"/>
  <c r="AY742" i="6"/>
  <c r="AY714" i="6"/>
  <c r="AY701" i="6"/>
  <c r="AY697" i="6"/>
  <c r="AY688" i="6"/>
  <c r="AY684" i="6"/>
  <c r="AY680" i="6"/>
  <c r="AY676" i="6"/>
  <c r="AY672" i="6"/>
  <c r="AY668" i="6"/>
  <c r="AY664" i="6"/>
  <c r="AY660" i="6"/>
  <c r="AY656" i="6"/>
  <c r="AY702" i="6"/>
  <c r="AY698" i="6"/>
  <c r="AY746" i="6"/>
  <c r="AY727" i="6"/>
  <c r="AY694" i="6"/>
  <c r="AY687" i="6"/>
  <c r="AY683" i="6"/>
  <c r="AY679" i="6"/>
  <c r="AY675" i="6"/>
  <c r="AY671" i="6"/>
  <c r="AY667" i="6"/>
  <c r="AY692" i="6"/>
  <c r="AY706" i="6"/>
  <c r="AY690" i="6"/>
  <c r="AY686" i="6"/>
  <c r="AY682" i="6"/>
  <c r="AY678" i="6"/>
  <c r="AY674" i="6"/>
  <c r="AY670" i="6"/>
  <c r="AY666" i="6"/>
  <c r="AY662" i="6"/>
  <c r="AY658" i="6"/>
  <c r="AY685" i="6"/>
  <c r="AY738" i="6"/>
  <c r="AY722" i="6"/>
  <c r="AY681" i="6"/>
  <c r="AY673" i="6"/>
  <c r="AY710" i="6"/>
  <c r="AY652" i="6"/>
  <c r="AY648" i="6"/>
  <c r="AY644" i="6"/>
  <c r="AY640" i="6"/>
  <c r="AY636" i="6"/>
  <c r="AY632" i="6"/>
  <c r="AY628" i="6"/>
  <c r="AY624" i="6"/>
  <c r="AY661" i="6"/>
  <c r="AY657" i="6"/>
  <c r="AY655" i="6"/>
  <c r="AY651" i="6"/>
  <c r="AY647" i="6"/>
  <c r="AY643" i="6"/>
  <c r="AY639" i="6"/>
  <c r="AY635" i="6"/>
  <c r="AY631" i="6"/>
  <c r="AY627" i="6"/>
  <c r="AY623" i="6"/>
  <c r="AY689" i="6"/>
  <c r="AY677" i="6"/>
  <c r="AY654" i="6"/>
  <c r="AY650" i="6"/>
  <c r="AY646" i="6"/>
  <c r="AY642" i="6"/>
  <c r="AY638" i="6"/>
  <c r="AY634" i="6"/>
  <c r="AY630" i="6"/>
  <c r="AY626" i="6"/>
  <c r="AY622" i="6"/>
  <c r="AY663" i="6"/>
  <c r="AY659" i="6"/>
  <c r="AY616" i="6"/>
  <c r="AY612" i="6"/>
  <c r="AY608" i="6"/>
  <c r="AY604" i="6"/>
  <c r="AY621" i="6"/>
  <c r="AY620" i="6"/>
  <c r="AY669" i="6"/>
  <c r="AY619" i="6"/>
  <c r="AY615" i="6"/>
  <c r="AY611" i="6"/>
  <c r="AY607" i="6"/>
  <c r="AY603" i="6"/>
  <c r="AY599" i="6"/>
  <c r="AY595" i="6"/>
  <c r="AY591" i="6"/>
  <c r="AY587" i="6"/>
  <c r="AY618" i="6"/>
  <c r="AY614" i="6"/>
  <c r="AY610" i="6"/>
  <c r="AY606" i="6"/>
  <c r="AY602" i="6"/>
  <c r="AY665" i="6"/>
  <c r="AY653" i="6"/>
  <c r="AY649" i="6"/>
  <c r="AY645" i="6"/>
  <c r="AY641" i="6"/>
  <c r="AY637" i="6"/>
  <c r="AY633" i="6"/>
  <c r="AY629" i="6"/>
  <c r="AY625" i="6"/>
  <c r="AY617" i="6"/>
  <c r="AY613" i="6"/>
  <c r="AY609" i="6"/>
  <c r="AY605" i="6"/>
  <c r="AY601" i="6"/>
  <c r="AY597" i="6"/>
  <c r="AY593" i="6"/>
  <c r="AY589" i="6"/>
  <c r="AY585" i="6"/>
  <c r="AY579" i="6"/>
  <c r="AY575" i="6"/>
  <c r="AY588" i="6"/>
  <c r="AY693" i="6"/>
  <c r="AY578" i="6"/>
  <c r="AY574" i="6"/>
  <c r="AY570" i="6"/>
  <c r="AY566" i="6"/>
  <c r="AY562" i="6"/>
  <c r="AY558" i="6"/>
  <c r="AY583" i="6"/>
  <c r="AY600" i="6"/>
  <c r="AY598" i="6"/>
  <c r="AY594" i="6"/>
  <c r="AY581" i="6"/>
  <c r="AY577" i="6"/>
  <c r="AY573" i="6"/>
  <c r="AY569" i="6"/>
  <c r="AY565" i="6"/>
  <c r="AY561" i="6"/>
  <c r="AY596" i="6"/>
  <c r="AY592" i="6"/>
  <c r="AY590" i="6"/>
  <c r="AY586" i="6"/>
  <c r="AY582" i="6"/>
  <c r="AY572" i="6"/>
  <c r="AY568" i="6"/>
  <c r="AY564" i="6"/>
  <c r="AY546" i="6"/>
  <c r="AY542" i="6"/>
  <c r="AY538" i="6"/>
  <c r="AY534" i="6"/>
  <c r="AY530" i="6"/>
  <c r="AY526" i="6"/>
  <c r="AY522" i="6"/>
  <c r="AY518" i="6"/>
  <c r="AY514" i="6"/>
  <c r="AY510" i="6"/>
  <c r="AY559" i="6"/>
  <c r="AY553" i="6"/>
  <c r="AY549" i="6"/>
  <c r="AY548" i="6"/>
  <c r="AY550" i="6"/>
  <c r="AY545" i="6"/>
  <c r="AY541" i="6"/>
  <c r="AY537" i="6"/>
  <c r="AY533" i="6"/>
  <c r="AY529" i="6"/>
  <c r="AY525" i="6"/>
  <c r="AY521" i="6"/>
  <c r="AY517" i="6"/>
  <c r="AY513" i="6"/>
  <c r="AY580" i="6"/>
  <c r="AY576" i="6"/>
  <c r="AY557" i="6"/>
  <c r="AY554" i="6"/>
  <c r="AY544" i="6"/>
  <c r="AY540" i="6"/>
  <c r="AY536" i="6"/>
  <c r="AY532" i="6"/>
  <c r="AY528" i="6"/>
  <c r="AY524" i="6"/>
  <c r="AY520" i="6"/>
  <c r="AY516" i="6"/>
  <c r="AY512" i="6"/>
  <c r="AY508" i="6"/>
  <c r="AY584" i="6"/>
  <c r="AY555" i="6"/>
  <c r="AY551" i="6"/>
  <c r="AY571" i="6"/>
  <c r="AY556" i="6"/>
  <c r="AY535" i="6"/>
  <c r="AY552" i="6"/>
  <c r="AY531" i="6"/>
  <c r="AY511" i="6"/>
  <c r="AY507" i="6"/>
  <c r="AY505" i="6"/>
  <c r="AY501" i="6"/>
  <c r="AY497" i="6"/>
  <c r="AY493" i="6"/>
  <c r="AY489" i="6"/>
  <c r="AY485" i="6"/>
  <c r="AY481" i="6"/>
  <c r="AY477" i="6"/>
  <c r="AY473" i="6"/>
  <c r="AY527" i="6"/>
  <c r="AY567" i="6"/>
  <c r="AY523" i="6"/>
  <c r="AY519" i="6"/>
  <c r="AY504" i="6"/>
  <c r="AY500" i="6"/>
  <c r="AY496" i="6"/>
  <c r="AY492" i="6"/>
  <c r="AY488" i="6"/>
  <c r="AY484" i="6"/>
  <c r="AY480" i="6"/>
  <c r="AY476" i="6"/>
  <c r="AY472" i="6"/>
  <c r="AY468" i="6"/>
  <c r="AY464" i="6"/>
  <c r="AY460" i="6"/>
  <c r="AY456" i="6"/>
  <c r="AY452" i="6"/>
  <c r="AY560" i="6"/>
  <c r="AY515" i="6"/>
  <c r="AY506" i="6"/>
  <c r="AY547" i="6"/>
  <c r="AY509" i="6"/>
  <c r="AY503" i="6"/>
  <c r="AY499" i="6"/>
  <c r="AY495" i="6"/>
  <c r="AY491" i="6"/>
  <c r="AY487" i="6"/>
  <c r="AY483" i="6"/>
  <c r="AY479" i="6"/>
  <c r="AY475" i="6"/>
  <c r="AY471" i="6"/>
  <c r="AY467" i="6"/>
  <c r="AY563" i="6"/>
  <c r="AY543" i="6"/>
  <c r="AY494" i="6"/>
  <c r="AY478" i="6"/>
  <c r="AY461" i="6"/>
  <c r="AY457" i="6"/>
  <c r="AY453" i="6"/>
  <c r="AY449" i="6"/>
  <c r="AY447" i="6"/>
  <c r="AY443" i="6"/>
  <c r="AY439" i="6"/>
  <c r="AY435" i="6"/>
  <c r="AY431" i="6"/>
  <c r="AY427" i="6"/>
  <c r="AY423" i="6"/>
  <c r="AY419" i="6"/>
  <c r="AY415" i="6"/>
  <c r="AY462" i="6"/>
  <c r="AY458" i="6"/>
  <c r="AY454" i="6"/>
  <c r="AY450" i="6"/>
  <c r="AY490" i="6"/>
  <c r="AY474" i="6"/>
  <c r="AY446" i="6"/>
  <c r="AY442" i="6"/>
  <c r="AY438" i="6"/>
  <c r="AY434" i="6"/>
  <c r="AY430" i="6"/>
  <c r="AY426" i="6"/>
  <c r="AY422" i="6"/>
  <c r="AY418" i="6"/>
  <c r="AY414" i="6"/>
  <c r="AY469" i="6"/>
  <c r="AY463" i="6"/>
  <c r="AY459" i="6"/>
  <c r="AY455" i="6"/>
  <c r="AY451" i="6"/>
  <c r="AY539" i="6"/>
  <c r="AY502" i="6"/>
  <c r="AY486" i="6"/>
  <c r="AY445" i="6"/>
  <c r="AY441" i="6"/>
  <c r="AY437" i="6"/>
  <c r="AY433" i="6"/>
  <c r="AY429" i="6"/>
  <c r="AY425" i="6"/>
  <c r="AY421" i="6"/>
  <c r="AY417" i="6"/>
  <c r="AY470" i="6"/>
  <c r="AY498" i="6"/>
  <c r="AY482" i="6"/>
  <c r="AY466" i="6"/>
  <c r="AY448" i="6"/>
  <c r="AY444" i="6"/>
  <c r="AY440" i="6"/>
  <c r="AY436" i="6"/>
  <c r="AY432" i="6"/>
  <c r="AY428" i="6"/>
  <c r="AY424" i="6"/>
  <c r="AY420" i="6"/>
  <c r="AY416" i="6"/>
  <c r="AY412" i="6"/>
  <c r="AY408" i="6"/>
  <c r="AY404" i="6"/>
  <c r="AY400" i="6"/>
  <c r="AY396" i="6"/>
  <c r="AY410" i="6"/>
  <c r="AY406" i="6"/>
  <c r="AY402" i="6"/>
  <c r="AY411" i="6"/>
  <c r="AY407" i="6"/>
  <c r="AY403" i="6"/>
  <c r="AY399" i="6"/>
  <c r="AY392" i="6"/>
  <c r="AY388" i="6"/>
  <c r="AY384" i="6"/>
  <c r="AY380" i="6"/>
  <c r="AY395" i="6"/>
  <c r="AY391" i="6"/>
  <c r="AY394" i="6"/>
  <c r="AY390" i="6"/>
  <c r="AY386" i="6"/>
  <c r="AY382" i="6"/>
  <c r="AY465" i="6"/>
  <c r="AY413" i="6"/>
  <c r="AY409" i="6"/>
  <c r="AY405" i="6"/>
  <c r="AY401" i="6"/>
  <c r="AY397" i="6"/>
  <c r="AY373" i="6"/>
  <c r="AY369" i="6"/>
  <c r="AY365" i="6"/>
  <c r="AY361" i="6"/>
  <c r="AY357" i="6"/>
  <c r="AY353" i="6"/>
  <c r="AY349" i="6"/>
  <c r="AY345" i="6"/>
  <c r="AY341" i="6"/>
  <c r="AY337" i="6"/>
  <c r="AY333" i="6"/>
  <c r="AY329" i="6"/>
  <c r="AY325" i="6"/>
  <c r="AY321" i="6"/>
  <c r="AY317" i="6"/>
  <c r="AY313" i="6"/>
  <c r="AY309" i="6"/>
  <c r="AY305" i="6"/>
  <c r="AY393" i="6"/>
  <c r="AY389" i="6"/>
  <c r="AY378" i="6"/>
  <c r="AY376" i="6"/>
  <c r="AY372" i="6"/>
  <c r="AY368" i="6"/>
  <c r="AY364" i="6"/>
  <c r="AY360" i="6"/>
  <c r="AY356" i="6"/>
  <c r="AY352" i="6"/>
  <c r="AY348" i="6"/>
  <c r="AY344" i="6"/>
  <c r="AY340" i="6"/>
  <c r="AY336" i="6"/>
  <c r="AY332" i="6"/>
  <c r="AY328" i="6"/>
  <c r="AY324" i="6"/>
  <c r="AY320" i="6"/>
  <c r="AY316" i="6"/>
  <c r="AY312" i="6"/>
  <c r="AY308" i="6"/>
  <c r="AY304" i="6"/>
  <c r="AY300" i="6"/>
  <c r="AY296" i="6"/>
  <c r="AY292" i="6"/>
  <c r="AY288" i="6"/>
  <c r="AY398" i="6"/>
  <c r="AY375" i="6"/>
  <c r="AY371" i="6"/>
  <c r="AY367" i="6"/>
  <c r="AY363" i="6"/>
  <c r="AY359" i="6"/>
  <c r="AY355" i="6"/>
  <c r="AY351" i="6"/>
  <c r="AY347" i="6"/>
  <c r="AY343" i="6"/>
  <c r="AY339" i="6"/>
  <c r="AY335" i="6"/>
  <c r="AY331" i="6"/>
  <c r="AY327" i="6"/>
  <c r="AY323" i="6"/>
  <c r="AY319" i="6"/>
  <c r="AY315" i="6"/>
  <c r="AY311" i="6"/>
  <c r="AY307" i="6"/>
  <c r="AY303" i="6"/>
  <c r="AY299" i="6"/>
  <c r="AY387" i="6"/>
  <c r="AY383" i="6"/>
  <c r="AY379" i="6"/>
  <c r="AY377" i="6"/>
  <c r="AY374" i="6"/>
  <c r="AY370" i="6"/>
  <c r="AY366" i="6"/>
  <c r="AY362" i="6"/>
  <c r="AY358" i="6"/>
  <c r="AY354" i="6"/>
  <c r="AY350" i="6"/>
  <c r="AY346" i="6"/>
  <c r="AY342" i="6"/>
  <c r="AY338" i="6"/>
  <c r="AY334" i="6"/>
  <c r="AY330" i="6"/>
  <c r="AY326" i="6"/>
  <c r="AY322" i="6"/>
  <c r="AY318" i="6"/>
  <c r="AY314" i="6"/>
  <c r="AY310" i="6"/>
  <c r="AY306" i="6"/>
  <c r="AY302" i="6"/>
  <c r="AY298" i="6"/>
  <c r="AY294" i="6"/>
  <c r="AY290" i="6"/>
  <c r="AY286" i="6"/>
  <c r="AY282" i="6"/>
  <c r="AY278" i="6"/>
  <c r="AY301" i="6"/>
  <c r="AY297" i="6"/>
  <c r="AY283" i="6"/>
  <c r="AY279" i="6"/>
  <c r="AY293" i="6"/>
  <c r="AY291" i="6"/>
  <c r="AY289" i="6"/>
  <c r="AY287" i="6"/>
  <c r="AY276" i="6"/>
  <c r="AY272" i="6"/>
  <c r="AY268" i="6"/>
  <c r="AY264" i="6"/>
  <c r="AY260" i="6"/>
  <c r="AY256" i="6"/>
  <c r="AY252" i="6"/>
  <c r="AY248" i="6"/>
  <c r="AY244" i="6"/>
  <c r="AY381" i="6"/>
  <c r="AY284" i="6"/>
  <c r="AY280" i="6"/>
  <c r="AY285" i="6"/>
  <c r="AY281" i="6"/>
  <c r="AY275" i="6"/>
  <c r="AY271" i="6"/>
  <c r="AY267" i="6"/>
  <c r="AY263" i="6"/>
  <c r="AY259" i="6"/>
  <c r="AY255" i="6"/>
  <c r="AY251" i="6"/>
  <c r="AY247" i="6"/>
  <c r="AY243" i="6"/>
  <c r="AY239" i="6"/>
  <c r="AY235" i="6"/>
  <c r="AY231" i="6"/>
  <c r="AY227" i="6"/>
  <c r="AY223" i="6"/>
  <c r="AY219" i="6"/>
  <c r="AY215" i="6"/>
  <c r="AY211" i="6"/>
  <c r="AY207" i="6"/>
  <c r="AY203" i="6"/>
  <c r="AY199" i="6"/>
  <c r="AY195" i="6"/>
  <c r="AY191" i="6"/>
  <c r="AY295" i="6"/>
  <c r="AY385" i="6"/>
  <c r="AY274" i="6"/>
  <c r="AY270" i="6"/>
  <c r="AY266" i="6"/>
  <c r="AY262" i="6"/>
  <c r="AY258" i="6"/>
  <c r="AY254" i="6"/>
  <c r="AY250" i="6"/>
  <c r="AY246" i="6"/>
  <c r="AY242" i="6"/>
  <c r="AY238" i="6"/>
  <c r="AY234" i="6"/>
  <c r="AY230" i="6"/>
  <c r="AY226" i="6"/>
  <c r="AY222" i="6"/>
  <c r="AY218" i="6"/>
  <c r="AY214" i="6"/>
  <c r="AY210" i="6"/>
  <c r="AY206" i="6"/>
  <c r="AY265" i="6"/>
  <c r="AY221" i="6"/>
  <c r="AY217" i="6"/>
  <c r="AY277" i="6"/>
  <c r="AY261" i="6"/>
  <c r="AY202" i="6"/>
  <c r="AY198" i="6"/>
  <c r="AY194" i="6"/>
  <c r="AY190" i="6"/>
  <c r="AY188" i="6"/>
  <c r="AY184" i="6"/>
  <c r="AY180" i="6"/>
  <c r="AY176" i="6"/>
  <c r="AY172" i="6"/>
  <c r="AY168" i="6"/>
  <c r="AY164" i="6"/>
  <c r="AY160" i="6"/>
  <c r="AY156" i="6"/>
  <c r="AY152" i="6"/>
  <c r="AY148" i="6"/>
  <c r="AY144" i="6"/>
  <c r="AY140" i="6"/>
  <c r="AY136" i="6"/>
  <c r="AY132" i="6"/>
  <c r="AY128" i="6"/>
  <c r="AY124" i="6"/>
  <c r="AY257" i="6"/>
  <c r="AY240" i="6"/>
  <c r="AY212" i="6"/>
  <c r="AY208" i="6"/>
  <c r="AY253" i="6"/>
  <c r="AY237" i="6"/>
  <c r="AY236" i="6"/>
  <c r="AY205" i="6"/>
  <c r="AY187" i="6"/>
  <c r="AY183" i="6"/>
  <c r="AY179" i="6"/>
  <c r="AY175" i="6"/>
  <c r="AY171" i="6"/>
  <c r="AY167" i="6"/>
  <c r="AY163" i="6"/>
  <c r="AY159" i="6"/>
  <c r="AY155" i="6"/>
  <c r="AY151" i="6"/>
  <c r="AY147" i="6"/>
  <c r="AY143" i="6"/>
  <c r="AY139" i="6"/>
  <c r="AY135" i="6"/>
  <c r="AY131" i="6"/>
  <c r="AY127" i="6"/>
  <c r="AY123" i="6"/>
  <c r="AY119" i="6"/>
  <c r="AY273" i="6"/>
  <c r="AY249" i="6"/>
  <c r="AY233" i="6"/>
  <c r="AY232" i="6"/>
  <c r="AY245" i="6"/>
  <c r="AY229" i="6"/>
  <c r="AY228" i="6"/>
  <c r="AY220" i="6"/>
  <c r="AY216" i="6"/>
  <c r="AY186" i="6"/>
  <c r="AY182" i="6"/>
  <c r="AY178" i="6"/>
  <c r="AY174" i="6"/>
  <c r="AY170" i="6"/>
  <c r="AY166" i="6"/>
  <c r="AY162" i="6"/>
  <c r="AY158" i="6"/>
  <c r="AY154" i="6"/>
  <c r="AY150" i="6"/>
  <c r="AY146" i="6"/>
  <c r="AY142" i="6"/>
  <c r="AY138" i="6"/>
  <c r="AY134" i="6"/>
  <c r="AY130" i="6"/>
  <c r="AY126" i="6"/>
  <c r="AY122" i="6"/>
  <c r="AY118" i="6"/>
  <c r="AY114" i="6"/>
  <c r="AY110" i="6"/>
  <c r="AY106" i="6"/>
  <c r="AY102" i="6"/>
  <c r="AY98" i="6"/>
  <c r="AY94" i="6"/>
  <c r="AY90" i="6"/>
  <c r="AY86" i="6"/>
  <c r="AY241" i="6"/>
  <c r="AY225" i="6"/>
  <c r="AY224" i="6"/>
  <c r="AY204" i="6"/>
  <c r="AY200" i="6"/>
  <c r="AY196" i="6"/>
  <c r="AY192" i="6"/>
  <c r="AY185" i="6"/>
  <c r="AY169" i="6"/>
  <c r="AY153" i="6"/>
  <c r="AY129" i="6"/>
  <c r="AY116" i="6"/>
  <c r="AY112" i="6"/>
  <c r="AY108" i="6"/>
  <c r="AY107" i="6"/>
  <c r="AY103" i="6"/>
  <c r="AY99" i="6"/>
  <c r="AY95" i="6"/>
  <c r="AY91" i="6"/>
  <c r="AY87" i="6"/>
  <c r="AY82" i="6"/>
  <c r="AY78" i="6"/>
  <c r="AY74" i="6"/>
  <c r="AY70" i="6"/>
  <c r="AY66" i="6"/>
  <c r="AY213" i="6"/>
  <c r="AY193" i="6"/>
  <c r="AY125" i="6"/>
  <c r="AY181" i="6"/>
  <c r="AY165" i="6"/>
  <c r="AY149" i="6"/>
  <c r="AY121" i="6"/>
  <c r="AY115" i="6"/>
  <c r="AY111" i="6"/>
  <c r="AY105" i="6"/>
  <c r="AY104" i="6"/>
  <c r="AY101" i="6"/>
  <c r="AY100" i="6"/>
  <c r="AY97" i="6"/>
  <c r="AY96" i="6"/>
  <c r="AY93" i="6"/>
  <c r="AY92" i="6"/>
  <c r="AY89" i="6"/>
  <c r="AY88" i="6"/>
  <c r="AY85" i="6"/>
  <c r="AY81" i="6"/>
  <c r="AY77" i="6"/>
  <c r="AY73" i="6"/>
  <c r="AY69" i="6"/>
  <c r="AY65" i="6"/>
  <c r="AY61" i="6"/>
  <c r="AY57" i="6"/>
  <c r="AY53" i="6"/>
  <c r="AY49" i="6"/>
  <c r="AY269" i="6"/>
  <c r="AY201" i="6"/>
  <c r="AY177" i="6"/>
  <c r="AY161" i="6"/>
  <c r="AY145" i="6"/>
  <c r="AY84" i="6"/>
  <c r="AY80" i="6"/>
  <c r="AY76" i="6"/>
  <c r="AY72" i="6"/>
  <c r="AY68" i="6"/>
  <c r="AY64" i="6"/>
  <c r="AY60" i="6"/>
  <c r="AY197" i="6"/>
  <c r="AY189" i="6"/>
  <c r="AY173" i="6"/>
  <c r="AY157" i="6"/>
  <c r="AY137" i="6"/>
  <c r="AY83" i="6"/>
  <c r="AY79" i="6"/>
  <c r="AY75" i="6"/>
  <c r="AY71" i="6"/>
  <c r="AY67" i="6"/>
  <c r="AY63" i="6"/>
  <c r="AY59" i="6"/>
  <c r="AY55" i="6"/>
  <c r="AY51" i="6"/>
  <c r="AY47" i="6"/>
  <c r="AY43" i="6"/>
  <c r="AY39" i="6"/>
  <c r="AY35" i="6"/>
  <c r="AY31" i="6"/>
  <c r="AY209" i="6"/>
  <c r="AY133" i="6"/>
  <c r="AY120" i="6"/>
  <c r="AY28" i="6"/>
  <c r="AY24" i="6"/>
  <c r="AY20" i="6"/>
  <c r="AY16" i="6"/>
  <c r="AY12" i="6"/>
  <c r="AY8" i="6"/>
  <c r="AY109" i="6"/>
  <c r="AY44" i="6"/>
  <c r="AY40" i="6"/>
  <c r="AY36" i="6"/>
  <c r="AY32" i="6"/>
  <c r="AY27" i="6"/>
  <c r="AY23" i="6"/>
  <c r="AY19" i="6"/>
  <c r="AY15" i="6"/>
  <c r="AY11" i="6"/>
  <c r="AY7" i="6"/>
  <c r="AZ6" i="6"/>
  <c r="AY113" i="6"/>
  <c r="AY62" i="6"/>
  <c r="AY58" i="6"/>
  <c r="AY26" i="6"/>
  <c r="AY22" i="6"/>
  <c r="AY18" i="6"/>
  <c r="AY14" i="6"/>
  <c r="AY10" i="6"/>
  <c r="AY141" i="6"/>
  <c r="AY56" i="6"/>
  <c r="AY52" i="6"/>
  <c r="AY48" i="6"/>
  <c r="AY45" i="6"/>
  <c r="AY41" i="6"/>
  <c r="AY37" i="6"/>
  <c r="AY33" i="6"/>
  <c r="AY29" i="6"/>
  <c r="AY54" i="6"/>
  <c r="AY50" i="6"/>
  <c r="AY46" i="6"/>
  <c r="AY42" i="6"/>
  <c r="AY38" i="6"/>
  <c r="AY34" i="6"/>
  <c r="AY30" i="6"/>
  <c r="AY25" i="6"/>
  <c r="AY21" i="6"/>
  <c r="AY17" i="6"/>
  <c r="AY13" i="6"/>
  <c r="AY9" i="6"/>
  <c r="AY117" i="6"/>
  <c r="BD31" i="4"/>
  <c r="BE28" i="4"/>
  <c r="BE23" i="4"/>
  <c r="BE19" i="4"/>
  <c r="BE29" i="4"/>
  <c r="BE25" i="4"/>
  <c r="BE20" i="4"/>
  <c r="BE27" i="4"/>
  <c r="BE22" i="4"/>
  <c r="BE18" i="4"/>
  <c r="BE15" i="4"/>
  <c r="BE11" i="4"/>
  <c r="BE16" i="4"/>
  <c r="BF6" i="4"/>
  <c r="BE13" i="4"/>
  <c r="BE9" i="4"/>
  <c r="BE21" i="4"/>
  <c r="BE12" i="4"/>
  <c r="BE7" i="4"/>
  <c r="BE17" i="4"/>
  <c r="BE14" i="4"/>
  <c r="BE30" i="4"/>
  <c r="BE26" i="4"/>
  <c r="BE8" i="4"/>
  <c r="BE10" i="4"/>
  <c r="BD53" i="3"/>
  <c r="BE50" i="3"/>
  <c r="BE45" i="3"/>
  <c r="BE41" i="3"/>
  <c r="BE51" i="3"/>
  <c r="BE46" i="3"/>
  <c r="BE42" i="3"/>
  <c r="BE34" i="3"/>
  <c r="BE29" i="3"/>
  <c r="BE47" i="3"/>
  <c r="BE44" i="3"/>
  <c r="BE36" i="3"/>
  <c r="BE52" i="3"/>
  <c r="BE35" i="3"/>
  <c r="BE26" i="3"/>
  <c r="BE27" i="3"/>
  <c r="BE23" i="3"/>
  <c r="BE31" i="3"/>
  <c r="BE28" i="3"/>
  <c r="BE24" i="3"/>
  <c r="BE40" i="3"/>
  <c r="BE30" i="3"/>
  <c r="BE43" i="3"/>
  <c r="BE38" i="3"/>
  <c r="BE17" i="3"/>
  <c r="BE14" i="3"/>
  <c r="BE32" i="3"/>
  <c r="BE18" i="3"/>
  <c r="BE25" i="3"/>
  <c r="BE19" i="3"/>
  <c r="BE13" i="3"/>
  <c r="BF6" i="3"/>
  <c r="BE10" i="3"/>
  <c r="BE11" i="3"/>
  <c r="BE7" i="3"/>
  <c r="BE15" i="3"/>
  <c r="BE12" i="3"/>
  <c r="BE8" i="3"/>
  <c r="BE21" i="3"/>
  <c r="BE16" i="3"/>
  <c r="BE9" i="3"/>
  <c r="BF216" i="2"/>
  <c r="BF212" i="2"/>
  <c r="BF207" i="2"/>
  <c r="BF213" i="2"/>
  <c r="BF209" i="2"/>
  <c r="BF215" i="2"/>
  <c r="BF211" i="2"/>
  <c r="BF206" i="2"/>
  <c r="BF214" i="2"/>
  <c r="BF200" i="2"/>
  <c r="BF196" i="2"/>
  <c r="BF192" i="2"/>
  <c r="BF188" i="2"/>
  <c r="BF184" i="2"/>
  <c r="BF205" i="2"/>
  <c r="BF201" i="2"/>
  <c r="BF197" i="2"/>
  <c r="BF193" i="2"/>
  <c r="BF189" i="2"/>
  <c r="BF185" i="2"/>
  <c r="BF203" i="2"/>
  <c r="BF199" i="2"/>
  <c r="BF195" i="2"/>
  <c r="BF191" i="2"/>
  <c r="BF187" i="2"/>
  <c r="BF183" i="2"/>
  <c r="BF180" i="2"/>
  <c r="BF176" i="2"/>
  <c r="BF172" i="2"/>
  <c r="BF198" i="2"/>
  <c r="BF190" i="2"/>
  <c r="BF182" i="2"/>
  <c r="BF181" i="2"/>
  <c r="BF177" i="2"/>
  <c r="BF173" i="2"/>
  <c r="BF186" i="2"/>
  <c r="BF156" i="2"/>
  <c r="BF194" i="2"/>
  <c r="BF202" i="2"/>
  <c r="BF179" i="2"/>
  <c r="BF171" i="2"/>
  <c r="BF166" i="2"/>
  <c r="BF210" i="2"/>
  <c r="BF174" i="2"/>
  <c r="BF168" i="2"/>
  <c r="BF159" i="2"/>
  <c r="BF154" i="2"/>
  <c r="BF150" i="2"/>
  <c r="BF146" i="2"/>
  <c r="BF142" i="2"/>
  <c r="BF178" i="2"/>
  <c r="BF175" i="2"/>
  <c r="BF167" i="2"/>
  <c r="BF163" i="2"/>
  <c r="BF155" i="2"/>
  <c r="BF151" i="2"/>
  <c r="BF147" i="2"/>
  <c r="BF169" i="2"/>
  <c r="BF152" i="2"/>
  <c r="BF148" i="2"/>
  <c r="BF144" i="2"/>
  <c r="BF164" i="2"/>
  <c r="BF145" i="2"/>
  <c r="BF138" i="2"/>
  <c r="BF134" i="2"/>
  <c r="BF158" i="2"/>
  <c r="BF153" i="2"/>
  <c r="BF149" i="2"/>
  <c r="BF170" i="2"/>
  <c r="BF162" i="2"/>
  <c r="BF157" i="2"/>
  <c r="BF165" i="2"/>
  <c r="BF140" i="2"/>
  <c r="BF136" i="2"/>
  <c r="BF132" i="2"/>
  <c r="BF143" i="2"/>
  <c r="BF133" i="2"/>
  <c r="BF125" i="2"/>
  <c r="BF122" i="2"/>
  <c r="BF117" i="2"/>
  <c r="BF113" i="2"/>
  <c r="BF137" i="2"/>
  <c r="BF126" i="2"/>
  <c r="BF130" i="2"/>
  <c r="BF123" i="2"/>
  <c r="BF118" i="2"/>
  <c r="BF114" i="2"/>
  <c r="BF129" i="2"/>
  <c r="BF120" i="2"/>
  <c r="BF141" i="2"/>
  <c r="BF110" i="2"/>
  <c r="BF108" i="2"/>
  <c r="BF103" i="2"/>
  <c r="BF98" i="2"/>
  <c r="BF94" i="2"/>
  <c r="BF89" i="2"/>
  <c r="BF85" i="2"/>
  <c r="BF81" i="2"/>
  <c r="BF77" i="2"/>
  <c r="BF124" i="2"/>
  <c r="BF116" i="2"/>
  <c r="BF109" i="2"/>
  <c r="BF119" i="2"/>
  <c r="BF112" i="2"/>
  <c r="BF104" i="2"/>
  <c r="BF99" i="2"/>
  <c r="BF95" i="2"/>
  <c r="BF90" i="2"/>
  <c r="BF86" i="2"/>
  <c r="BF82" i="2"/>
  <c r="BF135" i="2"/>
  <c r="BF128" i="2"/>
  <c r="BF127" i="2"/>
  <c r="BF115" i="2"/>
  <c r="BF139" i="2"/>
  <c r="BF131" i="2"/>
  <c r="BF111" i="2"/>
  <c r="BF105" i="2"/>
  <c r="BF100" i="2"/>
  <c r="BF91" i="2"/>
  <c r="BF87" i="2"/>
  <c r="BF83" i="2"/>
  <c r="BF79" i="2"/>
  <c r="BF75" i="2"/>
  <c r="BF80" i="2"/>
  <c r="BF69" i="2"/>
  <c r="BF64" i="2"/>
  <c r="BF78" i="2"/>
  <c r="BF70" i="2"/>
  <c r="BF65" i="2"/>
  <c r="BF61" i="2"/>
  <c r="BF57" i="2"/>
  <c r="BF53" i="2"/>
  <c r="BF49" i="2"/>
  <c r="BF102" i="2"/>
  <c r="BF73" i="2"/>
  <c r="BF121" i="2"/>
  <c r="BF93" i="2"/>
  <c r="BF88" i="2"/>
  <c r="BF84" i="2"/>
  <c r="BF76" i="2"/>
  <c r="BF66" i="2"/>
  <c r="BF62" i="2"/>
  <c r="BF58" i="2"/>
  <c r="BF54" i="2"/>
  <c r="BF74" i="2"/>
  <c r="BF71" i="2"/>
  <c r="BF68" i="2"/>
  <c r="BF63" i="2"/>
  <c r="BF59" i="2"/>
  <c r="BF55" i="2"/>
  <c r="BF51" i="2"/>
  <c r="BF47" i="2"/>
  <c r="BF46" i="2"/>
  <c r="BF45" i="2"/>
  <c r="BF35" i="2"/>
  <c r="BF31" i="2"/>
  <c r="BF27" i="2"/>
  <c r="BF23" i="2"/>
  <c r="BF19" i="2"/>
  <c r="BF15" i="2"/>
  <c r="BF11" i="2"/>
  <c r="BF97" i="2"/>
  <c r="BF48" i="2"/>
  <c r="BF44" i="2"/>
  <c r="BF43" i="2"/>
  <c r="BF42" i="2"/>
  <c r="BF41" i="2"/>
  <c r="BF36" i="2"/>
  <c r="BF52" i="2"/>
  <c r="BF40" i="2"/>
  <c r="BF39" i="2"/>
  <c r="BF56" i="2"/>
  <c r="BF37" i="2"/>
  <c r="BF33" i="2"/>
  <c r="BF29" i="2"/>
  <c r="BF25" i="2"/>
  <c r="BF21" i="2"/>
  <c r="BF17" i="2"/>
  <c r="BF13" i="2"/>
  <c r="BF9" i="2"/>
  <c r="BF38" i="2"/>
  <c r="BF10" i="2"/>
  <c r="BF32" i="2"/>
  <c r="BF60" i="2"/>
  <c r="BF7" i="2"/>
  <c r="BF12" i="2"/>
  <c r="BF28" i="2"/>
  <c r="BG6" i="2"/>
  <c r="BG208" i="2" s="1"/>
  <c r="BF107" i="2"/>
  <c r="BF16" i="2"/>
  <c r="BF20" i="2"/>
  <c r="BF18" i="2"/>
  <c r="BF8" i="2"/>
  <c r="BF30" i="2"/>
  <c r="BF34" i="2"/>
  <c r="BF24" i="2"/>
  <c r="BF22" i="2"/>
  <c r="BF50" i="2"/>
  <c r="BF26" i="2"/>
  <c r="BF14" i="2"/>
  <c r="BE217" i="2"/>
  <c r="BD36" i="1"/>
  <c r="BE35" i="1"/>
  <c r="BE31" i="1"/>
  <c r="BE27" i="1"/>
  <c r="BE32" i="1"/>
  <c r="BE28" i="1"/>
  <c r="BE24" i="1"/>
  <c r="BE34" i="1"/>
  <c r="BE29" i="1"/>
  <c r="BE30" i="1"/>
  <c r="BE25" i="1"/>
  <c r="BE20" i="1"/>
  <c r="BE16" i="1"/>
  <c r="BE13" i="1"/>
  <c r="BE33" i="1"/>
  <c r="BE23" i="1"/>
  <c r="BE22" i="1"/>
  <c r="BE14" i="1"/>
  <c r="BE21" i="1"/>
  <c r="BE15" i="1"/>
  <c r="BE26" i="1"/>
  <c r="BE10" i="1"/>
  <c r="BE7" i="1"/>
  <c r="BE8" i="1"/>
  <c r="BE18" i="1"/>
  <c r="BE17" i="1"/>
  <c r="BE11" i="1"/>
  <c r="BF6" i="1"/>
  <c r="BE9" i="1"/>
  <c r="BE19" i="1"/>
  <c r="BE12" i="1"/>
  <c r="BG204" i="2" l="1"/>
  <c r="BG160" i="2"/>
  <c r="BG96" i="2"/>
  <c r="BG106" i="2"/>
  <c r="BG161" i="2"/>
  <c r="BF37" i="3"/>
  <c r="BF20" i="3"/>
  <c r="AZ899" i="6"/>
  <c r="AZ893" i="6"/>
  <c r="AZ889" i="6"/>
  <c r="AZ896" i="6"/>
  <c r="AZ892" i="6"/>
  <c r="AZ888" i="6"/>
  <c r="AZ895" i="6"/>
  <c r="AZ891" i="6"/>
  <c r="AZ887" i="6"/>
  <c r="AZ886" i="6"/>
  <c r="AZ883" i="6"/>
  <c r="AZ879" i="6"/>
  <c r="AZ875" i="6"/>
  <c r="AZ894" i="6"/>
  <c r="AZ873" i="6"/>
  <c r="AZ890" i="6"/>
  <c r="AZ882" i="6"/>
  <c r="AZ878" i="6"/>
  <c r="AZ874" i="6"/>
  <c r="AZ884" i="6"/>
  <c r="AZ881" i="6"/>
  <c r="AZ880" i="6"/>
  <c r="AZ877" i="6"/>
  <c r="AZ876" i="6"/>
  <c r="AZ870" i="6"/>
  <c r="AZ885" i="6"/>
  <c r="AZ868" i="6"/>
  <c r="AZ867" i="6"/>
  <c r="AZ863" i="6"/>
  <c r="AZ866" i="6"/>
  <c r="AZ862" i="6"/>
  <c r="AZ869" i="6"/>
  <c r="AZ858" i="6"/>
  <c r="AZ861" i="6"/>
  <c r="AZ871" i="6"/>
  <c r="AZ865" i="6"/>
  <c r="AZ864" i="6"/>
  <c r="AZ853" i="6"/>
  <c r="AZ849" i="6"/>
  <c r="AZ855" i="6"/>
  <c r="AZ860" i="6"/>
  <c r="AZ859" i="6"/>
  <c r="AZ856" i="6"/>
  <c r="AZ852" i="6"/>
  <c r="AZ848" i="6"/>
  <c r="AZ844" i="6"/>
  <c r="AZ840" i="6"/>
  <c r="AZ836" i="6"/>
  <c r="AZ872" i="6"/>
  <c r="AZ857" i="6"/>
  <c r="AZ847" i="6"/>
  <c r="AZ846" i="6"/>
  <c r="AZ843" i="6"/>
  <c r="AZ842" i="6"/>
  <c r="AZ839" i="6"/>
  <c r="AZ838" i="6"/>
  <c r="AZ851" i="6"/>
  <c r="AZ832" i="6"/>
  <c r="AZ828" i="6"/>
  <c r="AZ824" i="6"/>
  <c r="AZ854" i="6"/>
  <c r="AZ835" i="6"/>
  <c r="AZ831" i="6"/>
  <c r="AZ827" i="6"/>
  <c r="AZ823" i="6"/>
  <c r="AZ845" i="6"/>
  <c r="AZ818" i="6"/>
  <c r="AZ814" i="6"/>
  <c r="AZ810" i="6"/>
  <c r="AZ806" i="6"/>
  <c r="AZ850" i="6"/>
  <c r="AZ837" i="6"/>
  <c r="AZ820" i="6"/>
  <c r="AZ821" i="6"/>
  <c r="AZ830" i="6"/>
  <c r="AZ826" i="6"/>
  <c r="AZ817" i="6"/>
  <c r="AZ816" i="6"/>
  <c r="AZ813" i="6"/>
  <c r="AZ812" i="6"/>
  <c r="AZ809" i="6"/>
  <c r="AZ841" i="6"/>
  <c r="AZ833" i="6"/>
  <c r="AZ819" i="6"/>
  <c r="AZ822" i="6"/>
  <c r="AZ803" i="6"/>
  <c r="AZ799" i="6"/>
  <c r="AZ795" i="6"/>
  <c r="AZ791" i="6"/>
  <c r="AZ825" i="6"/>
  <c r="AZ807" i="6"/>
  <c r="AZ802" i="6"/>
  <c r="AZ798" i="6"/>
  <c r="AZ794" i="6"/>
  <c r="AZ790" i="6"/>
  <c r="AZ801" i="6"/>
  <c r="AZ800" i="6"/>
  <c r="AZ805" i="6"/>
  <c r="AZ797" i="6"/>
  <c r="AZ796" i="6"/>
  <c r="AZ789" i="6"/>
  <c r="AZ834" i="6"/>
  <c r="AZ793" i="6"/>
  <c r="AZ792" i="6"/>
  <c r="AZ788" i="6"/>
  <c r="AZ784" i="6"/>
  <c r="AZ780" i="6"/>
  <c r="AZ776" i="6"/>
  <c r="AZ811" i="6"/>
  <c r="AZ808" i="6"/>
  <c r="AZ787" i="6"/>
  <c r="AZ783" i="6"/>
  <c r="AZ779" i="6"/>
  <c r="AZ829" i="6"/>
  <c r="AZ785" i="6"/>
  <c r="AZ781" i="6"/>
  <c r="AZ775" i="6"/>
  <c r="AZ773" i="6"/>
  <c r="AZ769" i="6"/>
  <c r="AZ765" i="6"/>
  <c r="AZ761" i="6"/>
  <c r="AZ757" i="6"/>
  <c r="AZ804" i="6"/>
  <c r="AZ772" i="6"/>
  <c r="AZ768" i="6"/>
  <c r="AZ764" i="6"/>
  <c r="AZ760" i="6"/>
  <c r="AZ786" i="6"/>
  <c r="AZ782" i="6"/>
  <c r="AZ766" i="6"/>
  <c r="AZ762" i="6"/>
  <c r="AZ753" i="6"/>
  <c r="AZ749" i="6"/>
  <c r="AZ755" i="6"/>
  <c r="AZ778" i="6"/>
  <c r="AZ752" i="6"/>
  <c r="AZ748" i="6"/>
  <c r="AZ744" i="6"/>
  <c r="AZ740" i="6"/>
  <c r="AZ736" i="6"/>
  <c r="AZ732" i="6"/>
  <c r="AZ728" i="6"/>
  <c r="AZ756" i="6"/>
  <c r="AZ777" i="6"/>
  <c r="AZ751" i="6"/>
  <c r="AZ747" i="6"/>
  <c r="AZ743" i="6"/>
  <c r="AZ739" i="6"/>
  <c r="AZ759" i="6"/>
  <c r="AZ754" i="6"/>
  <c r="AZ750" i="6"/>
  <c r="AZ746" i="6"/>
  <c r="AZ742" i="6"/>
  <c r="AZ738" i="6"/>
  <c r="AZ734" i="6"/>
  <c r="AZ730" i="6"/>
  <c r="AZ726" i="6"/>
  <c r="AZ758" i="6"/>
  <c r="AZ725" i="6"/>
  <c r="AZ721" i="6"/>
  <c r="AZ717" i="6"/>
  <c r="AZ713" i="6"/>
  <c r="AZ770" i="6"/>
  <c r="AZ767" i="6"/>
  <c r="AZ745" i="6"/>
  <c r="AZ741" i="6"/>
  <c r="AZ724" i="6"/>
  <c r="AZ720" i="6"/>
  <c r="AZ716" i="6"/>
  <c r="AZ712" i="6"/>
  <c r="AZ708" i="6"/>
  <c r="AZ704" i="6"/>
  <c r="AZ763" i="6"/>
  <c r="AZ735" i="6"/>
  <c r="AZ731" i="6"/>
  <c r="AZ774" i="6"/>
  <c r="AZ771" i="6"/>
  <c r="AZ733" i="6"/>
  <c r="AZ729" i="6"/>
  <c r="AZ723" i="6"/>
  <c r="AZ719" i="6"/>
  <c r="AZ715" i="6"/>
  <c r="AZ711" i="6"/>
  <c r="AZ727" i="6"/>
  <c r="AZ737" i="6"/>
  <c r="AZ702" i="6"/>
  <c r="AZ698" i="6"/>
  <c r="AZ707" i="6"/>
  <c r="AZ694" i="6"/>
  <c r="AZ687" i="6"/>
  <c r="AZ683" i="6"/>
  <c r="AZ679" i="6"/>
  <c r="AZ675" i="6"/>
  <c r="AZ699" i="6"/>
  <c r="AZ692" i="6"/>
  <c r="AZ706" i="6"/>
  <c r="AZ690" i="6"/>
  <c r="AZ686" i="6"/>
  <c r="AZ682" i="6"/>
  <c r="AZ678" i="6"/>
  <c r="AZ674" i="6"/>
  <c r="AZ714" i="6"/>
  <c r="AZ696" i="6"/>
  <c r="AZ815" i="6"/>
  <c r="AZ722" i="6"/>
  <c r="AZ701" i="6"/>
  <c r="AZ681" i="6"/>
  <c r="AZ673" i="6"/>
  <c r="AZ710" i="6"/>
  <c r="AZ677" i="6"/>
  <c r="AZ700" i="6"/>
  <c r="AZ697" i="6"/>
  <c r="AZ684" i="6"/>
  <c r="AZ672" i="6"/>
  <c r="AZ661" i="6"/>
  <c r="AZ657" i="6"/>
  <c r="AZ709" i="6"/>
  <c r="AZ688" i="6"/>
  <c r="AZ655" i="6"/>
  <c r="AZ651" i="6"/>
  <c r="AZ647" i="6"/>
  <c r="AZ643" i="6"/>
  <c r="AZ639" i="6"/>
  <c r="AZ635" i="6"/>
  <c r="AZ631" i="6"/>
  <c r="AZ718" i="6"/>
  <c r="AZ705" i="6"/>
  <c r="AZ703" i="6"/>
  <c r="AZ685" i="6"/>
  <c r="AZ689" i="6"/>
  <c r="AZ671" i="6"/>
  <c r="AZ662" i="6"/>
  <c r="AZ658" i="6"/>
  <c r="AZ663" i="6"/>
  <c r="AZ659" i="6"/>
  <c r="AZ695" i="6"/>
  <c r="AZ693" i="6"/>
  <c r="AZ653" i="6"/>
  <c r="AZ649" i="6"/>
  <c r="AZ645" i="6"/>
  <c r="AZ641" i="6"/>
  <c r="AZ637" i="6"/>
  <c r="AZ633" i="6"/>
  <c r="AZ629" i="6"/>
  <c r="AZ625" i="6"/>
  <c r="AZ621" i="6"/>
  <c r="AZ620" i="6"/>
  <c r="AZ691" i="6"/>
  <c r="AZ670" i="6"/>
  <c r="AZ669" i="6"/>
  <c r="AZ656" i="6"/>
  <c r="AZ628" i="6"/>
  <c r="AZ624" i="6"/>
  <c r="AZ619" i="6"/>
  <c r="AZ615" i="6"/>
  <c r="AZ611" i="6"/>
  <c r="AZ607" i="6"/>
  <c r="AZ603" i="6"/>
  <c r="AZ654" i="6"/>
  <c r="AZ650" i="6"/>
  <c r="AZ646" i="6"/>
  <c r="AZ642" i="6"/>
  <c r="AZ638" i="6"/>
  <c r="AZ634" i="6"/>
  <c r="AZ627" i="6"/>
  <c r="AZ668" i="6"/>
  <c r="AZ667" i="6"/>
  <c r="AZ652" i="6"/>
  <c r="AZ648" i="6"/>
  <c r="AZ644" i="6"/>
  <c r="AZ640" i="6"/>
  <c r="AZ636" i="6"/>
  <c r="AZ632" i="6"/>
  <c r="AZ622" i="6"/>
  <c r="AZ618" i="6"/>
  <c r="AZ614" i="6"/>
  <c r="AZ610" i="6"/>
  <c r="AZ606" i="6"/>
  <c r="AZ602" i="6"/>
  <c r="AZ598" i="6"/>
  <c r="AZ594" i="6"/>
  <c r="AZ666" i="6"/>
  <c r="AZ660" i="6"/>
  <c r="AZ630" i="6"/>
  <c r="AZ626" i="6"/>
  <c r="AZ623" i="6"/>
  <c r="AZ609" i="6"/>
  <c r="AZ588" i="6"/>
  <c r="AZ605" i="6"/>
  <c r="AZ601" i="6"/>
  <c r="AZ578" i="6"/>
  <c r="AZ574" i="6"/>
  <c r="AZ570" i="6"/>
  <c r="AZ566" i="6"/>
  <c r="AZ562" i="6"/>
  <c r="AZ558" i="6"/>
  <c r="AZ554" i="6"/>
  <c r="AZ550" i="6"/>
  <c r="AZ676" i="6"/>
  <c r="AZ583" i="6"/>
  <c r="AZ680" i="6"/>
  <c r="AZ664" i="6"/>
  <c r="AZ600" i="6"/>
  <c r="AZ589" i="6"/>
  <c r="AZ585" i="6"/>
  <c r="AZ581" i="6"/>
  <c r="AZ577" i="6"/>
  <c r="AZ573" i="6"/>
  <c r="AZ569" i="6"/>
  <c r="AZ565" i="6"/>
  <c r="AZ561" i="6"/>
  <c r="AZ557" i="6"/>
  <c r="AZ616" i="6"/>
  <c r="AZ596" i="6"/>
  <c r="AZ592" i="6"/>
  <c r="AZ590" i="6"/>
  <c r="AZ586" i="6"/>
  <c r="AZ612" i="6"/>
  <c r="AZ597" i="6"/>
  <c r="AZ595" i="6"/>
  <c r="AZ593" i="6"/>
  <c r="AZ584" i="6"/>
  <c r="AZ580" i="6"/>
  <c r="AZ576" i="6"/>
  <c r="AZ572" i="6"/>
  <c r="AZ568" i="6"/>
  <c r="AZ564" i="6"/>
  <c r="AZ560" i="6"/>
  <c r="AZ556" i="6"/>
  <c r="AZ552" i="6"/>
  <c r="AZ548" i="6"/>
  <c r="AZ582" i="6"/>
  <c r="AZ546" i="6"/>
  <c r="AZ542" i="6"/>
  <c r="AZ538" i="6"/>
  <c r="AZ534" i="6"/>
  <c r="AZ530" i="6"/>
  <c r="AZ526" i="6"/>
  <c r="AZ522" i="6"/>
  <c r="AZ518" i="6"/>
  <c r="AZ559" i="6"/>
  <c r="AZ553" i="6"/>
  <c r="AZ549" i="6"/>
  <c r="AZ613" i="6"/>
  <c r="AZ545" i="6"/>
  <c r="AZ541" i="6"/>
  <c r="AZ537" i="6"/>
  <c r="AZ533" i="6"/>
  <c r="AZ529" i="6"/>
  <c r="AZ525" i="6"/>
  <c r="AZ521" i="6"/>
  <c r="AZ517" i="6"/>
  <c r="AZ617" i="6"/>
  <c r="AZ604" i="6"/>
  <c r="AZ587" i="6"/>
  <c r="AZ579" i="6"/>
  <c r="AZ575" i="6"/>
  <c r="AZ544" i="6"/>
  <c r="AZ540" i="6"/>
  <c r="AZ536" i="6"/>
  <c r="AZ532" i="6"/>
  <c r="AZ528" i="6"/>
  <c r="AZ524" i="6"/>
  <c r="AZ608" i="6"/>
  <c r="AZ599" i="6"/>
  <c r="AZ555" i="6"/>
  <c r="AZ551" i="6"/>
  <c r="AZ665" i="6"/>
  <c r="AZ571" i="6"/>
  <c r="AZ567" i="6"/>
  <c r="AZ563" i="6"/>
  <c r="AZ531" i="6"/>
  <c r="AZ511" i="6"/>
  <c r="AZ507" i="6"/>
  <c r="AZ505" i="6"/>
  <c r="AZ501" i="6"/>
  <c r="AZ497" i="6"/>
  <c r="AZ493" i="6"/>
  <c r="AZ489" i="6"/>
  <c r="AZ485" i="6"/>
  <c r="AZ481" i="6"/>
  <c r="AZ477" i="6"/>
  <c r="AZ473" i="6"/>
  <c r="AZ469" i="6"/>
  <c r="AZ527" i="6"/>
  <c r="AZ523" i="6"/>
  <c r="AZ519" i="6"/>
  <c r="AZ514" i="6"/>
  <c r="AZ504" i="6"/>
  <c r="AZ500" i="6"/>
  <c r="AZ496" i="6"/>
  <c r="AZ492" i="6"/>
  <c r="AZ488" i="6"/>
  <c r="AZ484" i="6"/>
  <c r="AZ480" i="6"/>
  <c r="AZ476" i="6"/>
  <c r="AZ472" i="6"/>
  <c r="AZ515" i="6"/>
  <c r="AZ508" i="6"/>
  <c r="AZ506" i="6"/>
  <c r="AZ591" i="6"/>
  <c r="AZ547" i="6"/>
  <c r="AZ513" i="6"/>
  <c r="AZ512" i="6"/>
  <c r="AZ509" i="6"/>
  <c r="AZ503" i="6"/>
  <c r="AZ499" i="6"/>
  <c r="AZ495" i="6"/>
  <c r="AZ491" i="6"/>
  <c r="AZ487" i="6"/>
  <c r="AZ483" i="6"/>
  <c r="AZ479" i="6"/>
  <c r="AZ475" i="6"/>
  <c r="AZ471" i="6"/>
  <c r="AZ467" i="6"/>
  <c r="AZ543" i="6"/>
  <c r="AZ539" i="6"/>
  <c r="AZ520" i="6"/>
  <c r="AZ502" i="6"/>
  <c r="AZ498" i="6"/>
  <c r="AZ494" i="6"/>
  <c r="AZ490" i="6"/>
  <c r="AZ486" i="6"/>
  <c r="AZ482" i="6"/>
  <c r="AZ478" i="6"/>
  <c r="AZ474" i="6"/>
  <c r="AZ470" i="6"/>
  <c r="AZ466" i="6"/>
  <c r="AZ462" i="6"/>
  <c r="AZ458" i="6"/>
  <c r="AZ454" i="6"/>
  <c r="AZ450" i="6"/>
  <c r="AZ446" i="6"/>
  <c r="AZ442" i="6"/>
  <c r="AZ438" i="6"/>
  <c r="AZ434" i="6"/>
  <c r="AZ463" i="6"/>
  <c r="AZ459" i="6"/>
  <c r="AZ455" i="6"/>
  <c r="AZ451" i="6"/>
  <c r="AZ445" i="6"/>
  <c r="AZ441" i="6"/>
  <c r="AZ437" i="6"/>
  <c r="AZ433" i="6"/>
  <c r="AZ516" i="6"/>
  <c r="AZ535" i="6"/>
  <c r="AZ460" i="6"/>
  <c r="AZ456" i="6"/>
  <c r="AZ452" i="6"/>
  <c r="AZ448" i="6"/>
  <c r="AZ444" i="6"/>
  <c r="AZ440" i="6"/>
  <c r="AZ436" i="6"/>
  <c r="AZ432" i="6"/>
  <c r="AZ428" i="6"/>
  <c r="AZ424" i="6"/>
  <c r="AZ420" i="6"/>
  <c r="AZ416" i="6"/>
  <c r="AZ412" i="6"/>
  <c r="AZ408" i="6"/>
  <c r="AZ404" i="6"/>
  <c r="AZ400" i="6"/>
  <c r="AZ396" i="6"/>
  <c r="AZ510" i="6"/>
  <c r="AZ465" i="6"/>
  <c r="AZ464" i="6"/>
  <c r="AZ468" i="6"/>
  <c r="AZ410" i="6"/>
  <c r="AZ406" i="6"/>
  <c r="AZ402" i="6"/>
  <c r="AZ461" i="6"/>
  <c r="AZ453" i="6"/>
  <c r="AZ443" i="6"/>
  <c r="AZ431" i="6"/>
  <c r="AZ429" i="6"/>
  <c r="AZ427" i="6"/>
  <c r="AZ425" i="6"/>
  <c r="AZ423" i="6"/>
  <c r="AZ421" i="6"/>
  <c r="AZ419" i="6"/>
  <c r="AZ417" i="6"/>
  <c r="AZ411" i="6"/>
  <c r="AZ407" i="6"/>
  <c r="AZ403" i="6"/>
  <c r="AZ415" i="6"/>
  <c r="AZ439" i="6"/>
  <c r="AZ395" i="6"/>
  <c r="AZ391" i="6"/>
  <c r="AZ387" i="6"/>
  <c r="AZ383" i="6"/>
  <c r="AZ379" i="6"/>
  <c r="AZ414" i="6"/>
  <c r="AZ413" i="6"/>
  <c r="AZ409" i="6"/>
  <c r="AZ405" i="6"/>
  <c r="AZ401" i="6"/>
  <c r="AZ397" i="6"/>
  <c r="AZ447" i="6"/>
  <c r="AZ393" i="6"/>
  <c r="AZ389" i="6"/>
  <c r="AZ378" i="6"/>
  <c r="AZ376" i="6"/>
  <c r="AZ372" i="6"/>
  <c r="AZ368" i="6"/>
  <c r="AZ364" i="6"/>
  <c r="AZ360" i="6"/>
  <c r="AZ356" i="6"/>
  <c r="AZ352" i="6"/>
  <c r="AZ348" i="6"/>
  <c r="AZ344" i="6"/>
  <c r="AZ340" i="6"/>
  <c r="AZ336" i="6"/>
  <c r="AZ332" i="6"/>
  <c r="AZ328" i="6"/>
  <c r="AZ324" i="6"/>
  <c r="AZ320" i="6"/>
  <c r="AZ316" i="6"/>
  <c r="AZ312" i="6"/>
  <c r="AZ308" i="6"/>
  <c r="AZ304" i="6"/>
  <c r="AZ398" i="6"/>
  <c r="AZ430" i="6"/>
  <c r="AZ399" i="6"/>
  <c r="AZ375" i="6"/>
  <c r="AZ371" i="6"/>
  <c r="AZ367" i="6"/>
  <c r="AZ363" i="6"/>
  <c r="AZ359" i="6"/>
  <c r="AZ355" i="6"/>
  <c r="AZ351" i="6"/>
  <c r="AZ347" i="6"/>
  <c r="AZ343" i="6"/>
  <c r="AZ339" i="6"/>
  <c r="AZ335" i="6"/>
  <c r="AZ331" i="6"/>
  <c r="AZ327" i="6"/>
  <c r="AZ323" i="6"/>
  <c r="AZ319" i="6"/>
  <c r="AZ315" i="6"/>
  <c r="AZ311" i="6"/>
  <c r="AZ307" i="6"/>
  <c r="AZ303" i="6"/>
  <c r="AZ299" i="6"/>
  <c r="AZ295" i="6"/>
  <c r="AZ426" i="6"/>
  <c r="AZ392" i="6"/>
  <c r="AZ457" i="6"/>
  <c r="AZ422" i="6"/>
  <c r="AZ377" i="6"/>
  <c r="AZ374" i="6"/>
  <c r="AZ370" i="6"/>
  <c r="AZ366" i="6"/>
  <c r="AZ362" i="6"/>
  <c r="AZ358" i="6"/>
  <c r="AZ354" i="6"/>
  <c r="AZ350" i="6"/>
  <c r="AZ346" i="6"/>
  <c r="AZ342" i="6"/>
  <c r="AZ338" i="6"/>
  <c r="AZ334" i="6"/>
  <c r="AZ330" i="6"/>
  <c r="AZ326" i="6"/>
  <c r="AZ322" i="6"/>
  <c r="AZ318" i="6"/>
  <c r="AZ314" i="6"/>
  <c r="AZ310" i="6"/>
  <c r="AZ306" i="6"/>
  <c r="AZ302" i="6"/>
  <c r="AZ298" i="6"/>
  <c r="AZ294" i="6"/>
  <c r="AZ290" i="6"/>
  <c r="AZ286" i="6"/>
  <c r="AZ282" i="6"/>
  <c r="AZ278" i="6"/>
  <c r="AZ418" i="6"/>
  <c r="AZ394" i="6"/>
  <c r="AZ385" i="6"/>
  <c r="AZ381" i="6"/>
  <c r="AZ386" i="6"/>
  <c r="AZ365" i="6"/>
  <c r="AZ349" i="6"/>
  <c r="AZ333" i="6"/>
  <c r="AZ317" i="6"/>
  <c r="AZ293" i="6"/>
  <c r="AZ291" i="6"/>
  <c r="AZ289" i="6"/>
  <c r="AZ287" i="6"/>
  <c r="AZ276" i="6"/>
  <c r="AZ272" i="6"/>
  <c r="AZ268" i="6"/>
  <c r="AZ264" i="6"/>
  <c r="AZ260" i="6"/>
  <c r="AZ256" i="6"/>
  <c r="AZ252" i="6"/>
  <c r="AZ248" i="6"/>
  <c r="AZ244" i="6"/>
  <c r="AZ240" i="6"/>
  <c r="AZ236" i="6"/>
  <c r="AZ232" i="6"/>
  <c r="AZ228" i="6"/>
  <c r="AZ224" i="6"/>
  <c r="AZ220" i="6"/>
  <c r="AZ216" i="6"/>
  <c r="AZ212" i="6"/>
  <c r="AZ208" i="6"/>
  <c r="AZ292" i="6"/>
  <c r="AZ288" i="6"/>
  <c r="AZ284" i="6"/>
  <c r="AZ280" i="6"/>
  <c r="AZ449" i="6"/>
  <c r="AZ384" i="6"/>
  <c r="AZ361" i="6"/>
  <c r="AZ345" i="6"/>
  <c r="AZ329" i="6"/>
  <c r="AZ313" i="6"/>
  <c r="AZ285" i="6"/>
  <c r="AZ281" i="6"/>
  <c r="AZ275" i="6"/>
  <c r="AZ271" i="6"/>
  <c r="AZ267" i="6"/>
  <c r="AZ263" i="6"/>
  <c r="AZ259" i="6"/>
  <c r="AZ255" i="6"/>
  <c r="AZ251" i="6"/>
  <c r="AZ247" i="6"/>
  <c r="AZ243" i="6"/>
  <c r="AZ239" i="6"/>
  <c r="AZ235" i="6"/>
  <c r="AZ231" i="6"/>
  <c r="AZ227" i="6"/>
  <c r="AZ223" i="6"/>
  <c r="AZ219" i="6"/>
  <c r="AZ215" i="6"/>
  <c r="AZ435" i="6"/>
  <c r="AZ390" i="6"/>
  <c r="AZ373" i="6"/>
  <c r="AZ357" i="6"/>
  <c r="AZ341" i="6"/>
  <c r="AZ325" i="6"/>
  <c r="AZ309" i="6"/>
  <c r="AZ300" i="6"/>
  <c r="AZ296" i="6"/>
  <c r="AZ274" i="6"/>
  <c r="AZ270" i="6"/>
  <c r="AZ266" i="6"/>
  <c r="AZ262" i="6"/>
  <c r="AZ258" i="6"/>
  <c r="AZ254" i="6"/>
  <c r="AZ250" i="6"/>
  <c r="AZ246" i="6"/>
  <c r="AZ242" i="6"/>
  <c r="AZ238" i="6"/>
  <c r="AZ234" i="6"/>
  <c r="AZ230" i="6"/>
  <c r="AZ226" i="6"/>
  <c r="AZ222" i="6"/>
  <c r="AZ388" i="6"/>
  <c r="AZ382" i="6"/>
  <c r="AZ369" i="6"/>
  <c r="AZ353" i="6"/>
  <c r="AZ337" i="6"/>
  <c r="AZ321" i="6"/>
  <c r="AZ305" i="6"/>
  <c r="AZ277" i="6"/>
  <c r="AZ273" i="6"/>
  <c r="AZ269" i="6"/>
  <c r="AZ265" i="6"/>
  <c r="AZ261" i="6"/>
  <c r="AZ257" i="6"/>
  <c r="AZ253" i="6"/>
  <c r="AZ249" i="6"/>
  <c r="AZ245" i="6"/>
  <c r="AZ241" i="6"/>
  <c r="AZ237" i="6"/>
  <c r="AZ233" i="6"/>
  <c r="AZ229" i="6"/>
  <c r="AZ225" i="6"/>
  <c r="AZ221" i="6"/>
  <c r="AZ217" i="6"/>
  <c r="AZ213" i="6"/>
  <c r="AZ209" i="6"/>
  <c r="AZ205" i="6"/>
  <c r="AZ201" i="6"/>
  <c r="AZ197" i="6"/>
  <c r="AZ193" i="6"/>
  <c r="AZ301" i="6"/>
  <c r="AZ283" i="6"/>
  <c r="AZ202" i="6"/>
  <c r="AZ198" i="6"/>
  <c r="AZ194" i="6"/>
  <c r="AZ190" i="6"/>
  <c r="AZ188" i="6"/>
  <c r="AZ184" i="6"/>
  <c r="AZ180" i="6"/>
  <c r="AZ176" i="6"/>
  <c r="AZ172" i="6"/>
  <c r="AZ168" i="6"/>
  <c r="AZ164" i="6"/>
  <c r="AZ160" i="6"/>
  <c r="AZ156" i="6"/>
  <c r="AZ152" i="6"/>
  <c r="AZ148" i="6"/>
  <c r="AZ144" i="6"/>
  <c r="AZ140" i="6"/>
  <c r="AZ136" i="6"/>
  <c r="AZ132" i="6"/>
  <c r="AZ128" i="6"/>
  <c r="AZ124" i="6"/>
  <c r="AZ120" i="6"/>
  <c r="AZ116" i="6"/>
  <c r="AZ112" i="6"/>
  <c r="AZ108" i="6"/>
  <c r="AZ297" i="6"/>
  <c r="AZ187" i="6"/>
  <c r="AZ183" i="6"/>
  <c r="AZ179" i="6"/>
  <c r="AZ175" i="6"/>
  <c r="AZ171" i="6"/>
  <c r="AZ167" i="6"/>
  <c r="AZ163" i="6"/>
  <c r="AZ159" i="6"/>
  <c r="AZ155" i="6"/>
  <c r="AZ151" i="6"/>
  <c r="AZ147" i="6"/>
  <c r="AZ143" i="6"/>
  <c r="AZ139" i="6"/>
  <c r="AZ135" i="6"/>
  <c r="AZ131" i="6"/>
  <c r="AZ127" i="6"/>
  <c r="AZ123" i="6"/>
  <c r="AZ119" i="6"/>
  <c r="AZ115" i="6"/>
  <c r="AZ111" i="6"/>
  <c r="AZ279" i="6"/>
  <c r="AZ206" i="6"/>
  <c r="AZ203" i="6"/>
  <c r="AZ199" i="6"/>
  <c r="AZ195" i="6"/>
  <c r="AZ191" i="6"/>
  <c r="AZ218" i="6"/>
  <c r="AZ211" i="6"/>
  <c r="AZ207" i="6"/>
  <c r="AZ186" i="6"/>
  <c r="AZ182" i="6"/>
  <c r="AZ178" i="6"/>
  <c r="AZ174" i="6"/>
  <c r="AZ170" i="6"/>
  <c r="AZ166" i="6"/>
  <c r="AZ162" i="6"/>
  <c r="AZ158" i="6"/>
  <c r="AZ154" i="6"/>
  <c r="AZ150" i="6"/>
  <c r="AZ146" i="6"/>
  <c r="AZ142" i="6"/>
  <c r="AZ138" i="6"/>
  <c r="AZ134" i="6"/>
  <c r="AZ130" i="6"/>
  <c r="AZ126" i="6"/>
  <c r="AZ122" i="6"/>
  <c r="AZ380" i="6"/>
  <c r="AZ214" i="6"/>
  <c r="AZ210" i="6"/>
  <c r="AZ204" i="6"/>
  <c r="AZ200" i="6"/>
  <c r="AZ196" i="6"/>
  <c r="AZ192" i="6"/>
  <c r="AZ189" i="6"/>
  <c r="AZ185" i="6"/>
  <c r="AZ181" i="6"/>
  <c r="AZ177" i="6"/>
  <c r="AZ173" i="6"/>
  <c r="AZ169" i="6"/>
  <c r="AZ165" i="6"/>
  <c r="AZ161" i="6"/>
  <c r="AZ157" i="6"/>
  <c r="AZ153" i="6"/>
  <c r="AZ149" i="6"/>
  <c r="AZ145" i="6"/>
  <c r="AZ141" i="6"/>
  <c r="AZ137" i="6"/>
  <c r="AZ133" i="6"/>
  <c r="AZ129" i="6"/>
  <c r="AZ125" i="6"/>
  <c r="AZ121" i="6"/>
  <c r="AZ117" i="6"/>
  <c r="AZ113" i="6"/>
  <c r="AZ109" i="6"/>
  <c r="AZ105" i="6"/>
  <c r="AZ101" i="6"/>
  <c r="AZ97" i="6"/>
  <c r="AZ93" i="6"/>
  <c r="AZ89" i="6"/>
  <c r="AZ85" i="6"/>
  <c r="AZ118" i="6"/>
  <c r="AZ104" i="6"/>
  <c r="AZ100" i="6"/>
  <c r="AZ96" i="6"/>
  <c r="AZ92" i="6"/>
  <c r="AZ88" i="6"/>
  <c r="AZ81" i="6"/>
  <c r="AZ77" i="6"/>
  <c r="AZ73" i="6"/>
  <c r="AZ69" i="6"/>
  <c r="AZ65" i="6"/>
  <c r="AZ84" i="6"/>
  <c r="AZ80" i="6"/>
  <c r="AZ76" i="6"/>
  <c r="AZ72" i="6"/>
  <c r="AZ68" i="6"/>
  <c r="AZ64" i="6"/>
  <c r="AZ60" i="6"/>
  <c r="AZ56" i="6"/>
  <c r="AZ52" i="6"/>
  <c r="AZ48" i="6"/>
  <c r="AZ44" i="6"/>
  <c r="AZ40" i="6"/>
  <c r="AZ36" i="6"/>
  <c r="AZ32" i="6"/>
  <c r="AZ114" i="6"/>
  <c r="AZ110" i="6"/>
  <c r="AZ107" i="6"/>
  <c r="AZ103" i="6"/>
  <c r="AZ99" i="6"/>
  <c r="AZ95" i="6"/>
  <c r="AZ91" i="6"/>
  <c r="AZ87" i="6"/>
  <c r="AZ82" i="6"/>
  <c r="AZ78" i="6"/>
  <c r="AZ74" i="6"/>
  <c r="AZ70" i="6"/>
  <c r="AZ66" i="6"/>
  <c r="AZ62" i="6"/>
  <c r="AZ102" i="6"/>
  <c r="AZ75" i="6"/>
  <c r="AZ63" i="6"/>
  <c r="AZ47" i="6"/>
  <c r="AZ43" i="6"/>
  <c r="AZ39" i="6"/>
  <c r="AZ35" i="6"/>
  <c r="AZ31" i="6"/>
  <c r="AZ94" i="6"/>
  <c r="AZ71" i="6"/>
  <c r="AZ59" i="6"/>
  <c r="AZ27" i="6"/>
  <c r="AZ23" i="6"/>
  <c r="AZ19" i="6"/>
  <c r="AZ15" i="6"/>
  <c r="AZ11" i="6"/>
  <c r="AZ7" i="6"/>
  <c r="AZ20" i="6"/>
  <c r="AZ8" i="6"/>
  <c r="AZ86" i="6"/>
  <c r="AZ67" i="6"/>
  <c r="BA6" i="6"/>
  <c r="AZ16" i="6"/>
  <c r="AZ12" i="6"/>
  <c r="AZ106" i="6"/>
  <c r="AZ58" i="6"/>
  <c r="AZ26" i="6"/>
  <c r="AZ22" i="6"/>
  <c r="AZ18" i="6"/>
  <c r="AZ14" i="6"/>
  <c r="AZ10" i="6"/>
  <c r="AZ24" i="6"/>
  <c r="AZ83" i="6"/>
  <c r="AZ45" i="6"/>
  <c r="AZ41" i="6"/>
  <c r="AZ37" i="6"/>
  <c r="AZ33" i="6"/>
  <c r="AZ29" i="6"/>
  <c r="AZ28" i="6"/>
  <c r="AZ98" i="6"/>
  <c r="AZ90" i="6"/>
  <c r="AZ54" i="6"/>
  <c r="AZ50" i="6"/>
  <c r="AZ46" i="6"/>
  <c r="AZ42" i="6"/>
  <c r="AZ38" i="6"/>
  <c r="AZ34" i="6"/>
  <c r="AZ30" i="6"/>
  <c r="AZ25" i="6"/>
  <c r="AZ21" i="6"/>
  <c r="AZ17" i="6"/>
  <c r="AZ13" i="6"/>
  <c r="AZ9" i="6"/>
  <c r="AZ79" i="6"/>
  <c r="AZ61" i="6"/>
  <c r="AZ57" i="6"/>
  <c r="AZ55" i="6"/>
  <c r="AZ53" i="6"/>
  <c r="AZ51" i="6"/>
  <c r="AZ49" i="6"/>
  <c r="AY900" i="6"/>
  <c r="BF29" i="4"/>
  <c r="BF25" i="4"/>
  <c r="BF20" i="4"/>
  <c r="BF30" i="4"/>
  <c r="BF26" i="4"/>
  <c r="BF21" i="4"/>
  <c r="BF23" i="4"/>
  <c r="BF16" i="4"/>
  <c r="BF12" i="4"/>
  <c r="BF28" i="4"/>
  <c r="BF22" i="4"/>
  <c r="BF14" i="4"/>
  <c r="BF10" i="4"/>
  <c r="BF13" i="4"/>
  <c r="BF8" i="4"/>
  <c r="BF19" i="4"/>
  <c r="BF18" i="4"/>
  <c r="BF7" i="4"/>
  <c r="BF15" i="4"/>
  <c r="BF9" i="4"/>
  <c r="BF17" i="4"/>
  <c r="BF27" i="4"/>
  <c r="BF11" i="4"/>
  <c r="BG6" i="4"/>
  <c r="BE31" i="4"/>
  <c r="BE53" i="3"/>
  <c r="BF50" i="3"/>
  <c r="BF45" i="3"/>
  <c r="BF41" i="3"/>
  <c r="BF51" i="3"/>
  <c r="BF46" i="3"/>
  <c r="BF42" i="3"/>
  <c r="BF52" i="3"/>
  <c r="BF47" i="3"/>
  <c r="BF43" i="3"/>
  <c r="BF40" i="3"/>
  <c r="BF35" i="3"/>
  <c r="BF30" i="3"/>
  <c r="BF36" i="3"/>
  <c r="BF31" i="3"/>
  <c r="BF38" i="3"/>
  <c r="BF32" i="3"/>
  <c r="BF21" i="3"/>
  <c r="BF28" i="3"/>
  <c r="BF24" i="3"/>
  <c r="BF44" i="3"/>
  <c r="BF25" i="3"/>
  <c r="BF26" i="3"/>
  <c r="BF17" i="3"/>
  <c r="BF14" i="3"/>
  <c r="BF18" i="3"/>
  <c r="BF15" i="3"/>
  <c r="BF27" i="3"/>
  <c r="BF23" i="3"/>
  <c r="BF29" i="3"/>
  <c r="BF19" i="3"/>
  <c r="BF34" i="3"/>
  <c r="BF10" i="3"/>
  <c r="BF11" i="3"/>
  <c r="BF7" i="3"/>
  <c r="BF12" i="3"/>
  <c r="BF8" i="3"/>
  <c r="BF16" i="3"/>
  <c r="BF9" i="3"/>
  <c r="BF13" i="3"/>
  <c r="BG6" i="3"/>
  <c r="BG213" i="2"/>
  <c r="BG209" i="2"/>
  <c r="BG214" i="2"/>
  <c r="BG210" i="2"/>
  <c r="BG205" i="2"/>
  <c r="BG203" i="2"/>
  <c r="BG207" i="2"/>
  <c r="BG201" i="2"/>
  <c r="BG197" i="2"/>
  <c r="BG193" i="2"/>
  <c r="BG189" i="2"/>
  <c r="BG185" i="2"/>
  <c r="BG215" i="2"/>
  <c r="BG212" i="2"/>
  <c r="BG202" i="2"/>
  <c r="BG198" i="2"/>
  <c r="BG194" i="2"/>
  <c r="BG190" i="2"/>
  <c r="BG216" i="2"/>
  <c r="BG200" i="2"/>
  <c r="BG180" i="2"/>
  <c r="BG176" i="2"/>
  <c r="BG172" i="2"/>
  <c r="BG195" i="2"/>
  <c r="BG192" i="2"/>
  <c r="BG187" i="2"/>
  <c r="BG182" i="2"/>
  <c r="BG181" i="2"/>
  <c r="BG177" i="2"/>
  <c r="BG173" i="2"/>
  <c r="BG211" i="2"/>
  <c r="BG186" i="2"/>
  <c r="BG199" i="2"/>
  <c r="BG184" i="2"/>
  <c r="BG191" i="2"/>
  <c r="BG188" i="2"/>
  <c r="BG179" i="2"/>
  <c r="BG175" i="2"/>
  <c r="BG171" i="2"/>
  <c r="BG169" i="2"/>
  <c r="BG165" i="2"/>
  <c r="BG159" i="2"/>
  <c r="BG166" i="2"/>
  <c r="BG174" i="2"/>
  <c r="BG196" i="2"/>
  <c r="BG167" i="2"/>
  <c r="BG178" i="2"/>
  <c r="BG162" i="2"/>
  <c r="BG183" i="2"/>
  <c r="BG152" i="2"/>
  <c r="BG148" i="2"/>
  <c r="BG206" i="2"/>
  <c r="BG164" i="2"/>
  <c r="BG158" i="2"/>
  <c r="BG157" i="2"/>
  <c r="BG156" i="2"/>
  <c r="BG168" i="2"/>
  <c r="BG145" i="2"/>
  <c r="BG138" i="2"/>
  <c r="BG134" i="2"/>
  <c r="BG130" i="2"/>
  <c r="BG153" i="2"/>
  <c r="BG149" i="2"/>
  <c r="BG144" i="2"/>
  <c r="BG155" i="2"/>
  <c r="BG151" i="2"/>
  <c r="BG147" i="2"/>
  <c r="BG146" i="2"/>
  <c r="BG143" i="2"/>
  <c r="BG139" i="2"/>
  <c r="BG135" i="2"/>
  <c r="BG131" i="2"/>
  <c r="BG170" i="2"/>
  <c r="BG163" i="2"/>
  <c r="BG141" i="2"/>
  <c r="BG154" i="2"/>
  <c r="BG133" i="2"/>
  <c r="BG137" i="2"/>
  <c r="BG126" i="2"/>
  <c r="BG123" i="2"/>
  <c r="BG118" i="2"/>
  <c r="BG114" i="2"/>
  <c r="BG109" i="2"/>
  <c r="BG150" i="2"/>
  <c r="BG136" i="2"/>
  <c r="BG142" i="2"/>
  <c r="BG117" i="2"/>
  <c r="BG110" i="2"/>
  <c r="BG108" i="2"/>
  <c r="BG103" i="2"/>
  <c r="BG98" i="2"/>
  <c r="BG124" i="2"/>
  <c r="BG116" i="2"/>
  <c r="BG113" i="2"/>
  <c r="BG119" i="2"/>
  <c r="BG112" i="2"/>
  <c r="BG104" i="2"/>
  <c r="BG99" i="2"/>
  <c r="BG95" i="2"/>
  <c r="BG132" i="2"/>
  <c r="BG128" i="2"/>
  <c r="BG127" i="2"/>
  <c r="BG115" i="2"/>
  <c r="BG125" i="2"/>
  <c r="BG122" i="2"/>
  <c r="BG111" i="2"/>
  <c r="BG105" i="2"/>
  <c r="BG100" i="2"/>
  <c r="BG91" i="2"/>
  <c r="BG87" i="2"/>
  <c r="BG83" i="2"/>
  <c r="BG94" i="2"/>
  <c r="BG81" i="2"/>
  <c r="BG79" i="2"/>
  <c r="BG78" i="2"/>
  <c r="BG70" i="2"/>
  <c r="BG65" i="2"/>
  <c r="BG129" i="2"/>
  <c r="BG102" i="2"/>
  <c r="BG77" i="2"/>
  <c r="BG73" i="2"/>
  <c r="BG43" i="2"/>
  <c r="BG39" i="2"/>
  <c r="BG121" i="2"/>
  <c r="BG93" i="2"/>
  <c r="BG88" i="2"/>
  <c r="BG84" i="2"/>
  <c r="BG76" i="2"/>
  <c r="BG66" i="2"/>
  <c r="BG62" i="2"/>
  <c r="BG58" i="2"/>
  <c r="BG54" i="2"/>
  <c r="BG90" i="2"/>
  <c r="BG86" i="2"/>
  <c r="BG75" i="2"/>
  <c r="BG107" i="2"/>
  <c r="BG97" i="2"/>
  <c r="BG82" i="2"/>
  <c r="BG45" i="2"/>
  <c r="BG41" i="2"/>
  <c r="BG140" i="2"/>
  <c r="BG59" i="2"/>
  <c r="BG57" i="2"/>
  <c r="BG48" i="2"/>
  <c r="BG44" i="2"/>
  <c r="BG68" i="2"/>
  <c r="BG61" i="2"/>
  <c r="BG47" i="2"/>
  <c r="BG42" i="2"/>
  <c r="BG36" i="2"/>
  <c r="BG32" i="2"/>
  <c r="BG28" i="2"/>
  <c r="BG24" i="2"/>
  <c r="BG20" i="2"/>
  <c r="BG16" i="2"/>
  <c r="BG12" i="2"/>
  <c r="BG74" i="2"/>
  <c r="BG52" i="2"/>
  <c r="BG40" i="2"/>
  <c r="BG120" i="2"/>
  <c r="BG69" i="2"/>
  <c r="BG56" i="2"/>
  <c r="BG51" i="2"/>
  <c r="BG37" i="2"/>
  <c r="BG33" i="2"/>
  <c r="BG29" i="2"/>
  <c r="BG25" i="2"/>
  <c r="BG21" i="2"/>
  <c r="BG17" i="2"/>
  <c r="BG63" i="2"/>
  <c r="BG60" i="2"/>
  <c r="BG89" i="2"/>
  <c r="BG85" i="2"/>
  <c r="BG53" i="2"/>
  <c r="BG23" i="2"/>
  <c r="BG13" i="2"/>
  <c r="BG9" i="2"/>
  <c r="BG15" i="2"/>
  <c r="BG19" i="2"/>
  <c r="BG27" i="2"/>
  <c r="BG7" i="2"/>
  <c r="BG30" i="2"/>
  <c r="BG80" i="2"/>
  <c r="BG55" i="2"/>
  <c r="BG31" i="2"/>
  <c r="BG8" i="2"/>
  <c r="BG18" i="2"/>
  <c r="BG14" i="2"/>
  <c r="BH6" i="2"/>
  <c r="BH208" i="2" s="1"/>
  <c r="BG64" i="2"/>
  <c r="BG34" i="2"/>
  <c r="BG22" i="2"/>
  <c r="BG71" i="2"/>
  <c r="BG50" i="2"/>
  <c r="BG26" i="2"/>
  <c r="BG11" i="2"/>
  <c r="BG49" i="2"/>
  <c r="BG46" i="2"/>
  <c r="BG38" i="2"/>
  <c r="BG35" i="2"/>
  <c r="BG10" i="2"/>
  <c r="BF217" i="2"/>
  <c r="BE36" i="1"/>
  <c r="BF33" i="1"/>
  <c r="BF29" i="1"/>
  <c r="BF25" i="1"/>
  <c r="BF34" i="1"/>
  <c r="BF30" i="1"/>
  <c r="BF26" i="1"/>
  <c r="BF35" i="1"/>
  <c r="BF31" i="1"/>
  <c r="BF27" i="1"/>
  <c r="BF32" i="1"/>
  <c r="BF28" i="1"/>
  <c r="BF24" i="1"/>
  <c r="BF20" i="1"/>
  <c r="BF13" i="1"/>
  <c r="BF23" i="1"/>
  <c r="BF22" i="1"/>
  <c r="BF14" i="1"/>
  <c r="BF21" i="1"/>
  <c r="BF15" i="1"/>
  <c r="BF16" i="1"/>
  <c r="BF7" i="1"/>
  <c r="BF8" i="1"/>
  <c r="BF11" i="1"/>
  <c r="BF19" i="1"/>
  <c r="BF12" i="1"/>
  <c r="BF18" i="1"/>
  <c r="BF17" i="1"/>
  <c r="BF9" i="1"/>
  <c r="BF10" i="1"/>
  <c r="BG6" i="1"/>
  <c r="BH204" i="2" l="1"/>
  <c r="BH160" i="2"/>
  <c r="BH96" i="2"/>
  <c r="BH106" i="2"/>
  <c r="BH161" i="2"/>
  <c r="BG37" i="3"/>
  <c r="BG20" i="3"/>
  <c r="BA899" i="6"/>
  <c r="BA893" i="6"/>
  <c r="BA889" i="6"/>
  <c r="BA885" i="6"/>
  <c r="BA896" i="6"/>
  <c r="BA892" i="6"/>
  <c r="BA888" i="6"/>
  <c r="BA895" i="6"/>
  <c r="BA891" i="6"/>
  <c r="BA887" i="6"/>
  <c r="BA894" i="6"/>
  <c r="BA890" i="6"/>
  <c r="BA886" i="6"/>
  <c r="BA883" i="6"/>
  <c r="BA879" i="6"/>
  <c r="BA875" i="6"/>
  <c r="BA882" i="6"/>
  <c r="BA878" i="6"/>
  <c r="BA874" i="6"/>
  <c r="BA873" i="6"/>
  <c r="BA868" i="6"/>
  <c r="BA884" i="6"/>
  <c r="BA881" i="6"/>
  <c r="BA880" i="6"/>
  <c r="BA877" i="6"/>
  <c r="BA876" i="6"/>
  <c r="BA870" i="6"/>
  <c r="BA872" i="6"/>
  <c r="BA871" i="6"/>
  <c r="BA866" i="6"/>
  <c r="BA861" i="6"/>
  <c r="BA856" i="6"/>
  <c r="BA855" i="6"/>
  <c r="BA864" i="6"/>
  <c r="BA860" i="6"/>
  <c r="BA859" i="6"/>
  <c r="BA852" i="6"/>
  <c r="BA848" i="6"/>
  <c r="BA867" i="6"/>
  <c r="BA862" i="6"/>
  <c r="BA851" i="6"/>
  <c r="BA847" i="6"/>
  <c r="BA843" i="6"/>
  <c r="BA839" i="6"/>
  <c r="BA865" i="6"/>
  <c r="BA857" i="6"/>
  <c r="BA869" i="6"/>
  <c r="BA854" i="6"/>
  <c r="BA850" i="6"/>
  <c r="BA846" i="6"/>
  <c r="BA842" i="6"/>
  <c r="BA838" i="6"/>
  <c r="BA863" i="6"/>
  <c r="BA845" i="6"/>
  <c r="BA844" i="6"/>
  <c r="BA841" i="6"/>
  <c r="BA840" i="6"/>
  <c r="BA853" i="6"/>
  <c r="BA849" i="6"/>
  <c r="BA858" i="6"/>
  <c r="BA835" i="6"/>
  <c r="BA831" i="6"/>
  <c r="BA827" i="6"/>
  <c r="BA823" i="6"/>
  <c r="BA836" i="6"/>
  <c r="BA817" i="6"/>
  <c r="BA813" i="6"/>
  <c r="BA809" i="6"/>
  <c r="BA834" i="6"/>
  <c r="BA833" i="6"/>
  <c r="BA832" i="6"/>
  <c r="BA816" i="6"/>
  <c r="BA812" i="6"/>
  <c r="BA808" i="6"/>
  <c r="BA828" i="6"/>
  <c r="BA821" i="6"/>
  <c r="BA830" i="6"/>
  <c r="BA826" i="6"/>
  <c r="BA824" i="6"/>
  <c r="BA819" i="6"/>
  <c r="BA818" i="6"/>
  <c r="BA815" i="6"/>
  <c r="BA814" i="6"/>
  <c r="BA811" i="6"/>
  <c r="BA810" i="6"/>
  <c r="BA822" i="6"/>
  <c r="BA825" i="6"/>
  <c r="BA807" i="6"/>
  <c r="BA802" i="6"/>
  <c r="BA798" i="6"/>
  <c r="BA794" i="6"/>
  <c r="BA790" i="6"/>
  <c r="BA829" i="6"/>
  <c r="BA805" i="6"/>
  <c r="BA797" i="6"/>
  <c r="BA796" i="6"/>
  <c r="BA795" i="6"/>
  <c r="BA789" i="6"/>
  <c r="BA785" i="6"/>
  <c r="BA781" i="6"/>
  <c r="BA777" i="6"/>
  <c r="BA806" i="6"/>
  <c r="BA793" i="6"/>
  <c r="BA792" i="6"/>
  <c r="BA791" i="6"/>
  <c r="BA788" i="6"/>
  <c r="BA820" i="6"/>
  <c r="BA787" i="6"/>
  <c r="BA783" i="6"/>
  <c r="BA837" i="6"/>
  <c r="BA804" i="6"/>
  <c r="BA803" i="6"/>
  <c r="BA786" i="6"/>
  <c r="BA782" i="6"/>
  <c r="BA778" i="6"/>
  <c r="BA775" i="6"/>
  <c r="BA773" i="6"/>
  <c r="BA769" i="6"/>
  <c r="BA765" i="6"/>
  <c r="BA761" i="6"/>
  <c r="BA757" i="6"/>
  <c r="BA800" i="6"/>
  <c r="BA772" i="6"/>
  <c r="BA768" i="6"/>
  <c r="BA764" i="6"/>
  <c r="BA760" i="6"/>
  <c r="BA756" i="6"/>
  <c r="BA801" i="6"/>
  <c r="BA784" i="6"/>
  <c r="BA780" i="6"/>
  <c r="BA771" i="6"/>
  <c r="BA767" i="6"/>
  <c r="BA774" i="6"/>
  <c r="BA770" i="6"/>
  <c r="BA766" i="6"/>
  <c r="BA762" i="6"/>
  <c r="BA758" i="6"/>
  <c r="BA755" i="6"/>
  <c r="BA779" i="6"/>
  <c r="BA752" i="6"/>
  <c r="BA748" i="6"/>
  <c r="BA744" i="6"/>
  <c r="BA740" i="6"/>
  <c r="BA736" i="6"/>
  <c r="BA799" i="6"/>
  <c r="BA751" i="6"/>
  <c r="BA747" i="6"/>
  <c r="BA743" i="6"/>
  <c r="BA739" i="6"/>
  <c r="BA735" i="6"/>
  <c r="BA731" i="6"/>
  <c r="BA763" i="6"/>
  <c r="BA776" i="6"/>
  <c r="BA754" i="6"/>
  <c r="BA750" i="6"/>
  <c r="BA745" i="6"/>
  <c r="BA741" i="6"/>
  <c r="BA724" i="6"/>
  <c r="BA720" i="6"/>
  <c r="BA716" i="6"/>
  <c r="BA712" i="6"/>
  <c r="BA708" i="6"/>
  <c r="BA704" i="6"/>
  <c r="BA726" i="6"/>
  <c r="BA734" i="6"/>
  <c r="BA733" i="6"/>
  <c r="BA732" i="6"/>
  <c r="BA730" i="6"/>
  <c r="BA729" i="6"/>
  <c r="BA723" i="6"/>
  <c r="BA719" i="6"/>
  <c r="BA715" i="6"/>
  <c r="BA711" i="6"/>
  <c r="BA707" i="6"/>
  <c r="BA703" i="6"/>
  <c r="BA699" i="6"/>
  <c r="BA727" i="6"/>
  <c r="BA746" i="6"/>
  <c r="BA742" i="6"/>
  <c r="BA738" i="6"/>
  <c r="BA722" i="6"/>
  <c r="BA718" i="6"/>
  <c r="BA714" i="6"/>
  <c r="BA710" i="6"/>
  <c r="BA706" i="6"/>
  <c r="BA702" i="6"/>
  <c r="BA698" i="6"/>
  <c r="BA694" i="6"/>
  <c r="BA759" i="6"/>
  <c r="BA749" i="6"/>
  <c r="BA687" i="6"/>
  <c r="BA683" i="6"/>
  <c r="BA679" i="6"/>
  <c r="BA675" i="6"/>
  <c r="BA671" i="6"/>
  <c r="BA667" i="6"/>
  <c r="BA663" i="6"/>
  <c r="BA659" i="6"/>
  <c r="BA692" i="6"/>
  <c r="BA753" i="6"/>
  <c r="BA725" i="6"/>
  <c r="BA690" i="6"/>
  <c r="BA686" i="6"/>
  <c r="BA682" i="6"/>
  <c r="BA678" i="6"/>
  <c r="BA674" i="6"/>
  <c r="BA670" i="6"/>
  <c r="BA666" i="6"/>
  <c r="BA721" i="6"/>
  <c r="BA717" i="6"/>
  <c r="BA700" i="6"/>
  <c r="BA696" i="6"/>
  <c r="BA689" i="6"/>
  <c r="BA685" i="6"/>
  <c r="BA681" i="6"/>
  <c r="BA677" i="6"/>
  <c r="BA673" i="6"/>
  <c r="BA669" i="6"/>
  <c r="BA665" i="6"/>
  <c r="BA661" i="6"/>
  <c r="BA657" i="6"/>
  <c r="BA737" i="6"/>
  <c r="BA695" i="6"/>
  <c r="BA691" i="6"/>
  <c r="BA728" i="6"/>
  <c r="BA705" i="6"/>
  <c r="BA693" i="6"/>
  <c r="BA709" i="6"/>
  <c r="BA688" i="6"/>
  <c r="BA655" i="6"/>
  <c r="BA651" i="6"/>
  <c r="BA647" i="6"/>
  <c r="BA643" i="6"/>
  <c r="BA639" i="6"/>
  <c r="BA635" i="6"/>
  <c r="BA631" i="6"/>
  <c r="BA627" i="6"/>
  <c r="BA662" i="6"/>
  <c r="BA658" i="6"/>
  <c r="BA654" i="6"/>
  <c r="BA650" i="6"/>
  <c r="BA646" i="6"/>
  <c r="BA642" i="6"/>
  <c r="BA638" i="6"/>
  <c r="BA634" i="6"/>
  <c r="BA630" i="6"/>
  <c r="BA626" i="6"/>
  <c r="BA622" i="6"/>
  <c r="BA653" i="6"/>
  <c r="BA649" i="6"/>
  <c r="BA645" i="6"/>
  <c r="BA641" i="6"/>
  <c r="BA637" i="6"/>
  <c r="BA633" i="6"/>
  <c r="BA629" i="6"/>
  <c r="BA625" i="6"/>
  <c r="BA680" i="6"/>
  <c r="BA676" i="6"/>
  <c r="BA672" i="6"/>
  <c r="BA656" i="6"/>
  <c r="BA628" i="6"/>
  <c r="BA624" i="6"/>
  <c r="BA621" i="6"/>
  <c r="BA619" i="6"/>
  <c r="BA615" i="6"/>
  <c r="BA611" i="6"/>
  <c r="BA607" i="6"/>
  <c r="BA603" i="6"/>
  <c r="BA668" i="6"/>
  <c r="BA652" i="6"/>
  <c r="BA648" i="6"/>
  <c r="BA644" i="6"/>
  <c r="BA640" i="6"/>
  <c r="BA636" i="6"/>
  <c r="BA632" i="6"/>
  <c r="BA618" i="6"/>
  <c r="BA614" i="6"/>
  <c r="BA610" i="6"/>
  <c r="BA606" i="6"/>
  <c r="BA602" i="6"/>
  <c r="BA598" i="6"/>
  <c r="BA594" i="6"/>
  <c r="BA590" i="6"/>
  <c r="BA586" i="6"/>
  <c r="BA660" i="6"/>
  <c r="BA623" i="6"/>
  <c r="BA684" i="6"/>
  <c r="BA617" i="6"/>
  <c r="BA613" i="6"/>
  <c r="BA609" i="6"/>
  <c r="BA605" i="6"/>
  <c r="BA601" i="6"/>
  <c r="BA697" i="6"/>
  <c r="BA664" i="6"/>
  <c r="BA616" i="6"/>
  <c r="BA612" i="6"/>
  <c r="BA608" i="6"/>
  <c r="BA604" i="6"/>
  <c r="BA600" i="6"/>
  <c r="BA596" i="6"/>
  <c r="BA592" i="6"/>
  <c r="BA588" i="6"/>
  <c r="BA584" i="6"/>
  <c r="BA578" i="6"/>
  <c r="BA583" i="6"/>
  <c r="BA589" i="6"/>
  <c r="BA585" i="6"/>
  <c r="BA581" i="6"/>
  <c r="BA577" i="6"/>
  <c r="BA573" i="6"/>
  <c r="BA569" i="6"/>
  <c r="BA565" i="6"/>
  <c r="BA561" i="6"/>
  <c r="BA557" i="6"/>
  <c r="BA701" i="6"/>
  <c r="BA620" i="6"/>
  <c r="BA597" i="6"/>
  <c r="BA595" i="6"/>
  <c r="BA593" i="6"/>
  <c r="BA580" i="6"/>
  <c r="BA576" i="6"/>
  <c r="BA572" i="6"/>
  <c r="BA568" i="6"/>
  <c r="BA564" i="6"/>
  <c r="BA599" i="6"/>
  <c r="BA582" i="6"/>
  <c r="BA559" i="6"/>
  <c r="BA553" i="6"/>
  <c r="BA549" i="6"/>
  <c r="BA574" i="6"/>
  <c r="BA570" i="6"/>
  <c r="BA566" i="6"/>
  <c r="BA562" i="6"/>
  <c r="BA548" i="6"/>
  <c r="BA545" i="6"/>
  <c r="BA541" i="6"/>
  <c r="BA537" i="6"/>
  <c r="BA533" i="6"/>
  <c r="BA529" i="6"/>
  <c r="BA525" i="6"/>
  <c r="BA521" i="6"/>
  <c r="BA517" i="6"/>
  <c r="BA513" i="6"/>
  <c r="BA509" i="6"/>
  <c r="BA587" i="6"/>
  <c r="BA579" i="6"/>
  <c r="BA575" i="6"/>
  <c r="BA558" i="6"/>
  <c r="BA550" i="6"/>
  <c r="BA544" i="6"/>
  <c r="BA540" i="6"/>
  <c r="BA536" i="6"/>
  <c r="BA532" i="6"/>
  <c r="BA528" i="6"/>
  <c r="BA524" i="6"/>
  <c r="BA520" i="6"/>
  <c r="BA516" i="6"/>
  <c r="BA512" i="6"/>
  <c r="BA555" i="6"/>
  <c r="BA554" i="6"/>
  <c r="BA551" i="6"/>
  <c r="BA713" i="6"/>
  <c r="BA571" i="6"/>
  <c r="BA567" i="6"/>
  <c r="BA563" i="6"/>
  <c r="BA547" i="6"/>
  <c r="BA543" i="6"/>
  <c r="BA539" i="6"/>
  <c r="BA535" i="6"/>
  <c r="BA531" i="6"/>
  <c r="BA527" i="6"/>
  <c r="BA523" i="6"/>
  <c r="BA519" i="6"/>
  <c r="BA515" i="6"/>
  <c r="BA511" i="6"/>
  <c r="BA507" i="6"/>
  <c r="BA591" i="6"/>
  <c r="BA560" i="6"/>
  <c r="BA556" i="6"/>
  <c r="BA552" i="6"/>
  <c r="BA522" i="6"/>
  <c r="BA514" i="6"/>
  <c r="BA504" i="6"/>
  <c r="BA500" i="6"/>
  <c r="BA496" i="6"/>
  <c r="BA492" i="6"/>
  <c r="BA488" i="6"/>
  <c r="BA484" i="6"/>
  <c r="BA480" i="6"/>
  <c r="BA476" i="6"/>
  <c r="BA546" i="6"/>
  <c r="BA508" i="6"/>
  <c r="BA506" i="6"/>
  <c r="BA542" i="6"/>
  <c r="BA503" i="6"/>
  <c r="BA499" i="6"/>
  <c r="BA495" i="6"/>
  <c r="BA491" i="6"/>
  <c r="BA487" i="6"/>
  <c r="BA483" i="6"/>
  <c r="BA479" i="6"/>
  <c r="BA475" i="6"/>
  <c r="BA471" i="6"/>
  <c r="BA467" i="6"/>
  <c r="BA463" i="6"/>
  <c r="BA459" i="6"/>
  <c r="BA455" i="6"/>
  <c r="BA451" i="6"/>
  <c r="BA538" i="6"/>
  <c r="BA534" i="6"/>
  <c r="BA502" i="6"/>
  <c r="BA498" i="6"/>
  <c r="BA494" i="6"/>
  <c r="BA490" i="6"/>
  <c r="BA486" i="6"/>
  <c r="BA482" i="6"/>
  <c r="BA478" i="6"/>
  <c r="BA474" i="6"/>
  <c r="BA470" i="6"/>
  <c r="BA466" i="6"/>
  <c r="BA530" i="6"/>
  <c r="BA518" i="6"/>
  <c r="BA510" i="6"/>
  <c r="BA526" i="6"/>
  <c r="BA493" i="6"/>
  <c r="BA477" i="6"/>
  <c r="BA462" i="6"/>
  <c r="BA458" i="6"/>
  <c r="BA454" i="6"/>
  <c r="BA450" i="6"/>
  <c r="BA446" i="6"/>
  <c r="BA442" i="6"/>
  <c r="BA438" i="6"/>
  <c r="BA434" i="6"/>
  <c r="BA430" i="6"/>
  <c r="BA426" i="6"/>
  <c r="BA422" i="6"/>
  <c r="BA418" i="6"/>
  <c r="BA414" i="6"/>
  <c r="BA505" i="6"/>
  <c r="BA489" i="6"/>
  <c r="BA469" i="6"/>
  <c r="BA445" i="6"/>
  <c r="BA441" i="6"/>
  <c r="BA437" i="6"/>
  <c r="BA433" i="6"/>
  <c r="BA429" i="6"/>
  <c r="BA425" i="6"/>
  <c r="BA421" i="6"/>
  <c r="BA417" i="6"/>
  <c r="BA413" i="6"/>
  <c r="BA473" i="6"/>
  <c r="BA501" i="6"/>
  <c r="BA485" i="6"/>
  <c r="BA472" i="6"/>
  <c r="BA460" i="6"/>
  <c r="BA456" i="6"/>
  <c r="BA452" i="6"/>
  <c r="BA448" i="6"/>
  <c r="BA444" i="6"/>
  <c r="BA440" i="6"/>
  <c r="BA436" i="6"/>
  <c r="BA432" i="6"/>
  <c r="BA428" i="6"/>
  <c r="BA424" i="6"/>
  <c r="BA420" i="6"/>
  <c r="BA416" i="6"/>
  <c r="BA465" i="6"/>
  <c r="BA464" i="6"/>
  <c r="BA497" i="6"/>
  <c r="BA481" i="6"/>
  <c r="BA468" i="6"/>
  <c r="BA461" i="6"/>
  <c r="BA457" i="6"/>
  <c r="BA453" i="6"/>
  <c r="BA449" i="6"/>
  <c r="BA447" i="6"/>
  <c r="BA443" i="6"/>
  <c r="BA439" i="6"/>
  <c r="BA435" i="6"/>
  <c r="BA431" i="6"/>
  <c r="BA427" i="6"/>
  <c r="BA423" i="6"/>
  <c r="BA419" i="6"/>
  <c r="BA415" i="6"/>
  <c r="BA411" i="6"/>
  <c r="BA407" i="6"/>
  <c r="BA403" i="6"/>
  <c r="BA399" i="6"/>
  <c r="BA395" i="6"/>
  <c r="BA391" i="6"/>
  <c r="BA387" i="6"/>
  <c r="BA383" i="6"/>
  <c r="BA379" i="6"/>
  <c r="BA408" i="6"/>
  <c r="BA404" i="6"/>
  <c r="BA400" i="6"/>
  <c r="BA396" i="6"/>
  <c r="BA394" i="6"/>
  <c r="BA390" i="6"/>
  <c r="BA412" i="6"/>
  <c r="BA393" i="6"/>
  <c r="BA389" i="6"/>
  <c r="BA385" i="6"/>
  <c r="BA381" i="6"/>
  <c r="BA410" i="6"/>
  <c r="BA406" i="6"/>
  <c r="BA402" i="6"/>
  <c r="BA398" i="6"/>
  <c r="BA378" i="6"/>
  <c r="BA376" i="6"/>
  <c r="BA372" i="6"/>
  <c r="BA368" i="6"/>
  <c r="BA364" i="6"/>
  <c r="BA360" i="6"/>
  <c r="BA356" i="6"/>
  <c r="BA352" i="6"/>
  <c r="BA348" i="6"/>
  <c r="BA344" i="6"/>
  <c r="BA340" i="6"/>
  <c r="BA336" i="6"/>
  <c r="BA332" i="6"/>
  <c r="BA328" i="6"/>
  <c r="BA324" i="6"/>
  <c r="BA320" i="6"/>
  <c r="BA316" i="6"/>
  <c r="BA312" i="6"/>
  <c r="BA308" i="6"/>
  <c r="BA304" i="6"/>
  <c r="BA401" i="6"/>
  <c r="BA397" i="6"/>
  <c r="BA375" i="6"/>
  <c r="BA371" i="6"/>
  <c r="BA367" i="6"/>
  <c r="BA363" i="6"/>
  <c r="BA359" i="6"/>
  <c r="BA355" i="6"/>
  <c r="BA351" i="6"/>
  <c r="BA347" i="6"/>
  <c r="BA343" i="6"/>
  <c r="BA339" i="6"/>
  <c r="BA335" i="6"/>
  <c r="BA331" i="6"/>
  <c r="BA327" i="6"/>
  <c r="BA323" i="6"/>
  <c r="BA319" i="6"/>
  <c r="BA315" i="6"/>
  <c r="BA311" i="6"/>
  <c r="BA307" i="6"/>
  <c r="BA303" i="6"/>
  <c r="BA299" i="6"/>
  <c r="BA295" i="6"/>
  <c r="BA291" i="6"/>
  <c r="BA287" i="6"/>
  <c r="BA392" i="6"/>
  <c r="BA377" i="6"/>
  <c r="BA374" i="6"/>
  <c r="BA370" i="6"/>
  <c r="BA366" i="6"/>
  <c r="BA362" i="6"/>
  <c r="BA358" i="6"/>
  <c r="BA354" i="6"/>
  <c r="BA350" i="6"/>
  <c r="BA346" i="6"/>
  <c r="BA342" i="6"/>
  <c r="BA338" i="6"/>
  <c r="BA334" i="6"/>
  <c r="BA330" i="6"/>
  <c r="BA326" i="6"/>
  <c r="BA322" i="6"/>
  <c r="BA318" i="6"/>
  <c r="BA314" i="6"/>
  <c r="BA310" i="6"/>
  <c r="BA306" i="6"/>
  <c r="BA302" i="6"/>
  <c r="BA298" i="6"/>
  <c r="BA409" i="6"/>
  <c r="BA388" i="6"/>
  <c r="BA386" i="6"/>
  <c r="BA384" i="6"/>
  <c r="BA382" i="6"/>
  <c r="BA380" i="6"/>
  <c r="BA373" i="6"/>
  <c r="BA369" i="6"/>
  <c r="BA365" i="6"/>
  <c r="BA361" i="6"/>
  <c r="BA357" i="6"/>
  <c r="BA353" i="6"/>
  <c r="BA349" i="6"/>
  <c r="BA345" i="6"/>
  <c r="BA341" i="6"/>
  <c r="BA337" i="6"/>
  <c r="BA333" i="6"/>
  <c r="BA329" i="6"/>
  <c r="BA325" i="6"/>
  <c r="BA321" i="6"/>
  <c r="BA317" i="6"/>
  <c r="BA313" i="6"/>
  <c r="BA309" i="6"/>
  <c r="BA305" i="6"/>
  <c r="BA301" i="6"/>
  <c r="BA297" i="6"/>
  <c r="BA293" i="6"/>
  <c r="BA289" i="6"/>
  <c r="BA285" i="6"/>
  <c r="BA281" i="6"/>
  <c r="BA405" i="6"/>
  <c r="BA292" i="6"/>
  <c r="BA290" i="6"/>
  <c r="BA288" i="6"/>
  <c r="BA286" i="6"/>
  <c r="BA284" i="6"/>
  <c r="BA280" i="6"/>
  <c r="BA275" i="6"/>
  <c r="BA271" i="6"/>
  <c r="BA267" i="6"/>
  <c r="BA263" i="6"/>
  <c r="BA259" i="6"/>
  <c r="BA255" i="6"/>
  <c r="BA251" i="6"/>
  <c r="BA247" i="6"/>
  <c r="BA243" i="6"/>
  <c r="BA300" i="6"/>
  <c r="BA296" i="6"/>
  <c r="BA274" i="6"/>
  <c r="BA270" i="6"/>
  <c r="BA266" i="6"/>
  <c r="BA262" i="6"/>
  <c r="BA258" i="6"/>
  <c r="BA254" i="6"/>
  <c r="BA250" i="6"/>
  <c r="BA246" i="6"/>
  <c r="BA242" i="6"/>
  <c r="BA238" i="6"/>
  <c r="BA234" i="6"/>
  <c r="BA230" i="6"/>
  <c r="BA226" i="6"/>
  <c r="BA222" i="6"/>
  <c r="BA218" i="6"/>
  <c r="BA214" i="6"/>
  <c r="BA210" i="6"/>
  <c r="BA206" i="6"/>
  <c r="BA202" i="6"/>
  <c r="BA198" i="6"/>
  <c r="BA194" i="6"/>
  <c r="BA190" i="6"/>
  <c r="BA282" i="6"/>
  <c r="BA278" i="6"/>
  <c r="BA277" i="6"/>
  <c r="BA273" i="6"/>
  <c r="BA269" i="6"/>
  <c r="BA265" i="6"/>
  <c r="BA261" i="6"/>
  <c r="BA257" i="6"/>
  <c r="BA253" i="6"/>
  <c r="BA249" i="6"/>
  <c r="BA245" i="6"/>
  <c r="BA241" i="6"/>
  <c r="BA237" i="6"/>
  <c r="BA233" i="6"/>
  <c r="BA229" i="6"/>
  <c r="BA225" i="6"/>
  <c r="BA221" i="6"/>
  <c r="BA217" i="6"/>
  <c r="BA213" i="6"/>
  <c r="BA209" i="6"/>
  <c r="BA205" i="6"/>
  <c r="BA294" i="6"/>
  <c r="BA283" i="6"/>
  <c r="BA279" i="6"/>
  <c r="BA268" i="6"/>
  <c r="BA235" i="6"/>
  <c r="BA219" i="6"/>
  <c r="BA215" i="6"/>
  <c r="BA264" i="6"/>
  <c r="BA240" i="6"/>
  <c r="BA231" i="6"/>
  <c r="BA212" i="6"/>
  <c r="BA208" i="6"/>
  <c r="BA187" i="6"/>
  <c r="BA183" i="6"/>
  <c r="BA179" i="6"/>
  <c r="BA175" i="6"/>
  <c r="BA171" i="6"/>
  <c r="BA167" i="6"/>
  <c r="BA163" i="6"/>
  <c r="BA159" i="6"/>
  <c r="BA155" i="6"/>
  <c r="BA151" i="6"/>
  <c r="BA147" i="6"/>
  <c r="BA143" i="6"/>
  <c r="BA139" i="6"/>
  <c r="BA135" i="6"/>
  <c r="BA131" i="6"/>
  <c r="BA127" i="6"/>
  <c r="BA123" i="6"/>
  <c r="BA276" i="6"/>
  <c r="BA260" i="6"/>
  <c r="BA236" i="6"/>
  <c r="BA227" i="6"/>
  <c r="BA203" i="6"/>
  <c r="BA199" i="6"/>
  <c r="BA195" i="6"/>
  <c r="BA191" i="6"/>
  <c r="BA256" i="6"/>
  <c r="BA232" i="6"/>
  <c r="BA223" i="6"/>
  <c r="BA211" i="6"/>
  <c r="BA207" i="6"/>
  <c r="BA186" i="6"/>
  <c r="BA182" i="6"/>
  <c r="BA178" i="6"/>
  <c r="BA174" i="6"/>
  <c r="BA170" i="6"/>
  <c r="BA166" i="6"/>
  <c r="BA162" i="6"/>
  <c r="BA158" i="6"/>
  <c r="BA154" i="6"/>
  <c r="BA150" i="6"/>
  <c r="BA146" i="6"/>
  <c r="BA142" i="6"/>
  <c r="BA138" i="6"/>
  <c r="BA134" i="6"/>
  <c r="BA130" i="6"/>
  <c r="BA126" i="6"/>
  <c r="BA122" i="6"/>
  <c r="BA118" i="6"/>
  <c r="BA252" i="6"/>
  <c r="BA228" i="6"/>
  <c r="BA220" i="6"/>
  <c r="BA216" i="6"/>
  <c r="BA204" i="6"/>
  <c r="BA200" i="6"/>
  <c r="BA196" i="6"/>
  <c r="BA192" i="6"/>
  <c r="BA272" i="6"/>
  <c r="BA248" i="6"/>
  <c r="BA224" i="6"/>
  <c r="BA189" i="6"/>
  <c r="BA185" i="6"/>
  <c r="BA181" i="6"/>
  <c r="BA177" i="6"/>
  <c r="BA173" i="6"/>
  <c r="BA169" i="6"/>
  <c r="BA165" i="6"/>
  <c r="BA161" i="6"/>
  <c r="BA157" i="6"/>
  <c r="BA153" i="6"/>
  <c r="BA149" i="6"/>
  <c r="BA145" i="6"/>
  <c r="BA141" i="6"/>
  <c r="BA137" i="6"/>
  <c r="BA133" i="6"/>
  <c r="BA129" i="6"/>
  <c r="BA125" i="6"/>
  <c r="BA121" i="6"/>
  <c r="BA117" i="6"/>
  <c r="BA113" i="6"/>
  <c r="BA109" i="6"/>
  <c r="BA105" i="6"/>
  <c r="BA101" i="6"/>
  <c r="BA97" i="6"/>
  <c r="BA93" i="6"/>
  <c r="BA89" i="6"/>
  <c r="BA85" i="6"/>
  <c r="BA244" i="6"/>
  <c r="BA201" i="6"/>
  <c r="BA197" i="6"/>
  <c r="BA193" i="6"/>
  <c r="BA188" i="6"/>
  <c r="BA172" i="6"/>
  <c r="BA156" i="6"/>
  <c r="BA132" i="6"/>
  <c r="BA104" i="6"/>
  <c r="BA100" i="6"/>
  <c r="BA96" i="6"/>
  <c r="BA92" i="6"/>
  <c r="BA88" i="6"/>
  <c r="BA81" i="6"/>
  <c r="BA77" i="6"/>
  <c r="BA73" i="6"/>
  <c r="BA69" i="6"/>
  <c r="BA65" i="6"/>
  <c r="BA239" i="6"/>
  <c r="BA128" i="6"/>
  <c r="BA115" i="6"/>
  <c r="BA111" i="6"/>
  <c r="BA184" i="6"/>
  <c r="BA168" i="6"/>
  <c r="BA152" i="6"/>
  <c r="BA124" i="6"/>
  <c r="BA84" i="6"/>
  <c r="BA80" i="6"/>
  <c r="BA76" i="6"/>
  <c r="BA72" i="6"/>
  <c r="BA68" i="6"/>
  <c r="BA64" i="6"/>
  <c r="BA60" i="6"/>
  <c r="BA56" i="6"/>
  <c r="BA52" i="6"/>
  <c r="BA48" i="6"/>
  <c r="BA114" i="6"/>
  <c r="BA110" i="6"/>
  <c r="BA180" i="6"/>
  <c r="BA164" i="6"/>
  <c r="BA148" i="6"/>
  <c r="BA106" i="6"/>
  <c r="BA102" i="6"/>
  <c r="BA98" i="6"/>
  <c r="BA94" i="6"/>
  <c r="BA90" i="6"/>
  <c r="BA86" i="6"/>
  <c r="BA83" i="6"/>
  <c r="BA79" i="6"/>
  <c r="BA75" i="6"/>
  <c r="BA71" i="6"/>
  <c r="BA67" i="6"/>
  <c r="BA63" i="6"/>
  <c r="BA59" i="6"/>
  <c r="BA176" i="6"/>
  <c r="BA160" i="6"/>
  <c r="BA140" i="6"/>
  <c r="BA120" i="6"/>
  <c r="BA107" i="6"/>
  <c r="BA103" i="6"/>
  <c r="BA99" i="6"/>
  <c r="BA95" i="6"/>
  <c r="BA91" i="6"/>
  <c r="BA87" i="6"/>
  <c r="BA82" i="6"/>
  <c r="BA78" i="6"/>
  <c r="BA74" i="6"/>
  <c r="BA70" i="6"/>
  <c r="BA66" i="6"/>
  <c r="BA62" i="6"/>
  <c r="BA58" i="6"/>
  <c r="BA54" i="6"/>
  <c r="BA50" i="6"/>
  <c r="BA46" i="6"/>
  <c r="BA42" i="6"/>
  <c r="BA38" i="6"/>
  <c r="BA34" i="6"/>
  <c r="BA30" i="6"/>
  <c r="BA136" i="6"/>
  <c r="BA116" i="6"/>
  <c r="BA112" i="6"/>
  <c r="BA108" i="6"/>
  <c r="BA27" i="6"/>
  <c r="BA23" i="6"/>
  <c r="BA19" i="6"/>
  <c r="BA15" i="6"/>
  <c r="BA11" i="6"/>
  <c r="BA7" i="6"/>
  <c r="BA43" i="6"/>
  <c r="BA44" i="6"/>
  <c r="BA40" i="6"/>
  <c r="BA36" i="6"/>
  <c r="BA32" i="6"/>
  <c r="BB6" i="6"/>
  <c r="BA119" i="6"/>
  <c r="BA39" i="6"/>
  <c r="BA31" i="6"/>
  <c r="BA26" i="6"/>
  <c r="BA22" i="6"/>
  <c r="BA18" i="6"/>
  <c r="BA14" i="6"/>
  <c r="BA10" i="6"/>
  <c r="BA47" i="6"/>
  <c r="BA144" i="6"/>
  <c r="BA45" i="6"/>
  <c r="BA41" i="6"/>
  <c r="BA37" i="6"/>
  <c r="BA33" i="6"/>
  <c r="BA29" i="6"/>
  <c r="BA25" i="6"/>
  <c r="BA21" i="6"/>
  <c r="BA17" i="6"/>
  <c r="BA13" i="6"/>
  <c r="BA9" i="6"/>
  <c r="BA61" i="6"/>
  <c r="BA57" i="6"/>
  <c r="BA55" i="6"/>
  <c r="BA53" i="6"/>
  <c r="BA51" i="6"/>
  <c r="BA49" i="6"/>
  <c r="BA28" i="6"/>
  <c r="BA24" i="6"/>
  <c r="BA20" i="6"/>
  <c r="BA16" i="6"/>
  <c r="BA12" i="6"/>
  <c r="BA8" i="6"/>
  <c r="BA35" i="6"/>
  <c r="AZ900" i="6"/>
  <c r="BF31" i="4"/>
  <c r="BG29" i="4"/>
  <c r="BG25" i="4"/>
  <c r="BG20" i="4"/>
  <c r="BG30" i="4"/>
  <c r="BG26" i="4"/>
  <c r="BG21" i="4"/>
  <c r="BG28" i="4"/>
  <c r="BG23" i="4"/>
  <c r="BG19" i="4"/>
  <c r="BG16" i="4"/>
  <c r="BG12" i="4"/>
  <c r="BG27" i="4"/>
  <c r="BG18" i="4"/>
  <c r="BG7" i="4"/>
  <c r="BG11" i="4"/>
  <c r="BG15" i="4"/>
  <c r="BG9" i="4"/>
  <c r="BG14" i="4"/>
  <c r="BG8" i="4"/>
  <c r="BG10" i="4"/>
  <c r="BH6" i="4"/>
  <c r="BG13" i="4"/>
  <c r="BG22" i="4"/>
  <c r="BG17" i="4"/>
  <c r="BF53" i="3"/>
  <c r="BG51" i="3"/>
  <c r="BG46" i="3"/>
  <c r="BG42" i="3"/>
  <c r="BG52" i="3"/>
  <c r="BG47" i="3"/>
  <c r="BG43" i="3"/>
  <c r="BG40" i="3"/>
  <c r="BG35" i="3"/>
  <c r="BG30" i="3"/>
  <c r="BG44" i="3"/>
  <c r="BG38" i="3"/>
  <c r="BG45" i="3"/>
  <c r="BG29" i="3"/>
  <c r="BG27" i="3"/>
  <c r="BG23" i="3"/>
  <c r="BG31" i="3"/>
  <c r="BG28" i="3"/>
  <c r="BG24" i="3"/>
  <c r="BG36" i="3"/>
  <c r="BG25" i="3"/>
  <c r="BG50" i="3"/>
  <c r="BG41" i="3"/>
  <c r="BG18" i="3"/>
  <c r="BG15" i="3"/>
  <c r="BG32" i="3"/>
  <c r="BG19" i="3"/>
  <c r="BG34" i="3"/>
  <c r="BG11" i="3"/>
  <c r="BG7" i="3"/>
  <c r="BG12" i="3"/>
  <c r="BG8" i="3"/>
  <c r="BG16" i="3"/>
  <c r="BG21" i="3"/>
  <c r="BG9" i="3"/>
  <c r="BG17" i="3"/>
  <c r="BG13" i="3"/>
  <c r="BH6" i="3"/>
  <c r="BG26" i="3"/>
  <c r="BG14" i="3"/>
  <c r="BG10" i="3"/>
  <c r="BG217" i="2"/>
  <c r="BH213" i="2"/>
  <c r="BH209" i="2"/>
  <c r="BH214" i="2"/>
  <c r="BH210" i="2"/>
  <c r="BH205" i="2"/>
  <c r="BH216" i="2"/>
  <c r="BH212" i="2"/>
  <c r="BH207" i="2"/>
  <c r="BH201" i="2"/>
  <c r="BH197" i="2"/>
  <c r="BH193" i="2"/>
  <c r="BH189" i="2"/>
  <c r="BH185" i="2"/>
  <c r="BH215" i="2"/>
  <c r="BH202" i="2"/>
  <c r="BH198" i="2"/>
  <c r="BH194" i="2"/>
  <c r="BH190" i="2"/>
  <c r="BH186" i="2"/>
  <c r="BH182" i="2"/>
  <c r="BH206" i="2"/>
  <c r="BH211" i="2"/>
  <c r="BH200" i="2"/>
  <c r="BH196" i="2"/>
  <c r="BH192" i="2"/>
  <c r="BH188" i="2"/>
  <c r="BH184" i="2"/>
  <c r="BH203" i="2"/>
  <c r="BH195" i="2"/>
  <c r="BH187" i="2"/>
  <c r="BH181" i="2"/>
  <c r="BH177" i="2"/>
  <c r="BH173" i="2"/>
  <c r="BH199" i="2"/>
  <c r="BH178" i="2"/>
  <c r="BH174" i="2"/>
  <c r="BH170" i="2"/>
  <c r="BH183" i="2"/>
  <c r="BH176" i="2"/>
  <c r="BH157" i="2"/>
  <c r="BH179" i="2"/>
  <c r="BH171" i="2"/>
  <c r="BH167" i="2"/>
  <c r="BH191" i="2"/>
  <c r="BH180" i="2"/>
  <c r="BH175" i="2"/>
  <c r="BH165" i="2"/>
  <c r="BH163" i="2"/>
  <c r="BH155" i="2"/>
  <c r="BH151" i="2"/>
  <c r="BH147" i="2"/>
  <c r="BH143" i="2"/>
  <c r="BH152" i="2"/>
  <c r="BH148" i="2"/>
  <c r="BH169" i="2"/>
  <c r="BH164" i="2"/>
  <c r="BH158" i="2"/>
  <c r="BH156" i="2"/>
  <c r="BH172" i="2"/>
  <c r="BH153" i="2"/>
  <c r="BH149" i="2"/>
  <c r="BH145" i="2"/>
  <c r="BH141" i="2"/>
  <c r="BH166" i="2"/>
  <c r="BH168" i="2"/>
  <c r="BH144" i="2"/>
  <c r="BH146" i="2"/>
  <c r="BH139" i="2"/>
  <c r="BH135" i="2"/>
  <c r="BH131" i="2"/>
  <c r="BH142" i="2"/>
  <c r="BH159" i="2"/>
  <c r="BH154" i="2"/>
  <c r="BH138" i="2"/>
  <c r="BH134" i="2"/>
  <c r="BH162" i="2"/>
  <c r="BH137" i="2"/>
  <c r="BH133" i="2"/>
  <c r="BH130" i="2"/>
  <c r="BH129" i="2"/>
  <c r="BH123" i="2"/>
  <c r="BH118" i="2"/>
  <c r="BH114" i="2"/>
  <c r="BH109" i="2"/>
  <c r="BH150" i="2"/>
  <c r="BH136" i="2"/>
  <c r="BH140" i="2"/>
  <c r="BH128" i="2"/>
  <c r="BH119" i="2"/>
  <c r="BH115" i="2"/>
  <c r="BH124" i="2"/>
  <c r="BH116" i="2"/>
  <c r="BH113" i="2"/>
  <c r="BH112" i="2"/>
  <c r="BH104" i="2"/>
  <c r="BH99" i="2"/>
  <c r="BH95" i="2"/>
  <c r="BH90" i="2"/>
  <c r="BH86" i="2"/>
  <c r="BH82" i="2"/>
  <c r="BH78" i="2"/>
  <c r="BH74" i="2"/>
  <c r="BH132" i="2"/>
  <c r="BH127" i="2"/>
  <c r="BH125" i="2"/>
  <c r="BH122" i="2"/>
  <c r="BH111" i="2"/>
  <c r="BH105" i="2"/>
  <c r="BH100" i="2"/>
  <c r="BH91" i="2"/>
  <c r="BH87" i="2"/>
  <c r="BH83" i="2"/>
  <c r="BH121" i="2"/>
  <c r="BH107" i="2"/>
  <c r="BH102" i="2"/>
  <c r="BH97" i="2"/>
  <c r="BH93" i="2"/>
  <c r="BH88" i="2"/>
  <c r="BH84" i="2"/>
  <c r="BH80" i="2"/>
  <c r="BH76" i="2"/>
  <c r="BH70" i="2"/>
  <c r="BH65" i="2"/>
  <c r="BH77" i="2"/>
  <c r="BH73" i="2"/>
  <c r="BH117" i="2"/>
  <c r="BH66" i="2"/>
  <c r="BH62" i="2"/>
  <c r="BH58" i="2"/>
  <c r="BH54" i="2"/>
  <c r="BH50" i="2"/>
  <c r="BH103" i="2"/>
  <c r="BH75" i="2"/>
  <c r="BH120" i="2"/>
  <c r="BH71" i="2"/>
  <c r="BH68" i="2"/>
  <c r="BH63" i="2"/>
  <c r="BH59" i="2"/>
  <c r="BH55" i="2"/>
  <c r="BH126" i="2"/>
  <c r="BH89" i="2"/>
  <c r="BH85" i="2"/>
  <c r="BH69" i="2"/>
  <c r="BH64" i="2"/>
  <c r="BH60" i="2"/>
  <c r="BH56" i="2"/>
  <c r="BH52" i="2"/>
  <c r="BH48" i="2"/>
  <c r="BH61" i="2"/>
  <c r="BH47" i="2"/>
  <c r="BH43" i="2"/>
  <c r="BH42" i="2"/>
  <c r="BH36" i="2"/>
  <c r="BH32" i="2"/>
  <c r="BH28" i="2"/>
  <c r="BH24" i="2"/>
  <c r="BH20" i="2"/>
  <c r="BH16" i="2"/>
  <c r="BH12" i="2"/>
  <c r="BH79" i="2"/>
  <c r="BH41" i="2"/>
  <c r="BH40" i="2"/>
  <c r="BH98" i="2"/>
  <c r="BH51" i="2"/>
  <c r="BH39" i="2"/>
  <c r="BH37" i="2"/>
  <c r="BH94" i="2"/>
  <c r="BH81" i="2"/>
  <c r="BH38" i="2"/>
  <c r="BH34" i="2"/>
  <c r="BH30" i="2"/>
  <c r="BH26" i="2"/>
  <c r="BH22" i="2"/>
  <c r="BH18" i="2"/>
  <c r="BH14" i="2"/>
  <c r="BH10" i="2"/>
  <c r="BH27" i="2"/>
  <c r="BH25" i="2"/>
  <c r="BH7" i="2"/>
  <c r="BH19" i="2"/>
  <c r="BH23" i="2"/>
  <c r="BH31" i="2"/>
  <c r="BH29" i="2"/>
  <c r="BH8" i="2"/>
  <c r="BH53" i="2"/>
  <c r="BH110" i="2"/>
  <c r="BH33" i="2"/>
  <c r="BH13" i="2"/>
  <c r="BH17" i="2"/>
  <c r="BH9" i="2"/>
  <c r="BH57" i="2"/>
  <c r="BH11" i="2"/>
  <c r="BH49" i="2"/>
  <c r="BH46" i="2"/>
  <c r="BH15" i="2"/>
  <c r="BI6" i="2"/>
  <c r="BI208" i="2" s="1"/>
  <c r="BH108" i="2"/>
  <c r="BH45" i="2"/>
  <c r="BH44" i="2"/>
  <c r="BH35" i="2"/>
  <c r="BH21" i="2"/>
  <c r="BF36" i="1"/>
  <c r="BG32" i="1"/>
  <c r="BG28" i="1"/>
  <c r="BG24" i="1"/>
  <c r="BG33" i="1"/>
  <c r="BG29" i="1"/>
  <c r="BG25" i="1"/>
  <c r="BG35" i="1"/>
  <c r="BG30" i="1"/>
  <c r="BG21" i="1"/>
  <c r="BG17" i="1"/>
  <c r="BG34" i="1"/>
  <c r="BG23" i="1"/>
  <c r="BG22" i="1"/>
  <c r="BG14" i="1"/>
  <c r="BG15" i="1"/>
  <c r="BG16" i="1"/>
  <c r="BG11" i="1"/>
  <c r="BG20" i="1"/>
  <c r="BG19" i="1"/>
  <c r="BG18" i="1"/>
  <c r="BG31" i="1"/>
  <c r="BG13" i="1"/>
  <c r="BG27" i="1"/>
  <c r="BG8" i="1"/>
  <c r="BG9" i="1"/>
  <c r="BH6" i="1"/>
  <c r="BG12" i="1"/>
  <c r="BG7" i="1"/>
  <c r="BG26" i="1"/>
  <c r="BG10" i="1"/>
  <c r="BI204" i="2" l="1"/>
  <c r="BI160" i="2"/>
  <c r="BI96" i="2"/>
  <c r="BI106" i="2"/>
  <c r="BI161" i="2"/>
  <c r="BH20" i="3"/>
  <c r="BH37" i="3"/>
  <c r="BG53" i="3"/>
  <c r="BA900" i="6"/>
  <c r="BB896" i="6"/>
  <c r="BB892" i="6"/>
  <c r="BB888" i="6"/>
  <c r="BB895" i="6"/>
  <c r="BB891" i="6"/>
  <c r="BB887" i="6"/>
  <c r="BB894" i="6"/>
  <c r="BB890" i="6"/>
  <c r="BB886" i="6"/>
  <c r="BB882" i="6"/>
  <c r="BB878" i="6"/>
  <c r="BB874" i="6"/>
  <c r="BB899" i="6"/>
  <c r="BB885" i="6"/>
  <c r="BB872" i="6"/>
  <c r="BB871" i="6"/>
  <c r="BB893" i="6"/>
  <c r="BB883" i="6"/>
  <c r="BB877" i="6"/>
  <c r="BB889" i="6"/>
  <c r="BB875" i="6"/>
  <c r="BB866" i="6"/>
  <c r="BB862" i="6"/>
  <c r="BB881" i="6"/>
  <c r="BB880" i="6"/>
  <c r="BB865" i="6"/>
  <c r="BB861" i="6"/>
  <c r="BB876" i="6"/>
  <c r="BB870" i="6"/>
  <c r="BB857" i="6"/>
  <c r="BB867" i="6"/>
  <c r="BB864" i="6"/>
  <c r="BB863" i="6"/>
  <c r="BB860" i="6"/>
  <c r="BB859" i="6"/>
  <c r="BB852" i="6"/>
  <c r="BB856" i="6"/>
  <c r="BB851" i="6"/>
  <c r="BB847" i="6"/>
  <c r="BB843" i="6"/>
  <c r="BB839" i="6"/>
  <c r="BB884" i="6"/>
  <c r="BB879" i="6"/>
  <c r="BB873" i="6"/>
  <c r="BB869" i="6"/>
  <c r="BB858" i="6"/>
  <c r="BB868" i="6"/>
  <c r="BB848" i="6"/>
  <c r="BB853" i="6"/>
  <c r="BB849" i="6"/>
  <c r="BB855" i="6"/>
  <c r="BB835" i="6"/>
  <c r="BB831" i="6"/>
  <c r="BB827" i="6"/>
  <c r="BB823" i="6"/>
  <c r="BB854" i="6"/>
  <c r="BB850" i="6"/>
  <c r="BB834" i="6"/>
  <c r="BB830" i="6"/>
  <c r="BB826" i="6"/>
  <c r="BB822" i="6"/>
  <c r="BB842" i="6"/>
  <c r="BB845" i="6"/>
  <c r="BB836" i="6"/>
  <c r="BB840" i="6"/>
  <c r="BB817" i="6"/>
  <c r="BB813" i="6"/>
  <c r="BB809" i="6"/>
  <c r="BB805" i="6"/>
  <c r="BB846" i="6"/>
  <c r="BB841" i="6"/>
  <c r="BB838" i="6"/>
  <c r="BB837" i="6"/>
  <c r="BB829" i="6"/>
  <c r="BB828" i="6"/>
  <c r="BB820" i="6"/>
  <c r="BB824" i="6"/>
  <c r="BB819" i="6"/>
  <c r="BB818" i="6"/>
  <c r="BB833" i="6"/>
  <c r="BB825" i="6"/>
  <c r="BB807" i="6"/>
  <c r="BB802" i="6"/>
  <c r="BB798" i="6"/>
  <c r="BB794" i="6"/>
  <c r="BB832" i="6"/>
  <c r="BB808" i="6"/>
  <c r="BB801" i="6"/>
  <c r="BB797" i="6"/>
  <c r="BB793" i="6"/>
  <c r="BB816" i="6"/>
  <c r="BB806" i="6"/>
  <c r="BB792" i="6"/>
  <c r="BB791" i="6"/>
  <c r="BB844" i="6"/>
  <c r="BB810" i="6"/>
  <c r="BB814" i="6"/>
  <c r="BB787" i="6"/>
  <c r="BB783" i="6"/>
  <c r="BB779" i="6"/>
  <c r="BB811" i="6"/>
  <c r="BB804" i="6"/>
  <c r="BB803" i="6"/>
  <c r="BB790" i="6"/>
  <c r="BB786" i="6"/>
  <c r="BB782" i="6"/>
  <c r="BB778" i="6"/>
  <c r="BB821" i="6"/>
  <c r="BB815" i="6"/>
  <c r="BB812" i="6"/>
  <c r="BB800" i="6"/>
  <c r="BB799" i="6"/>
  <c r="BB795" i="6"/>
  <c r="BB788" i="6"/>
  <c r="BB772" i="6"/>
  <c r="BB768" i="6"/>
  <c r="BB764" i="6"/>
  <c r="BB760" i="6"/>
  <c r="BB756" i="6"/>
  <c r="BB796" i="6"/>
  <c r="BB784" i="6"/>
  <c r="BB780" i="6"/>
  <c r="BB771" i="6"/>
  <c r="BB767" i="6"/>
  <c r="BB763" i="6"/>
  <c r="BB777" i="6"/>
  <c r="BB776" i="6"/>
  <c r="BB775" i="6"/>
  <c r="BB757" i="6"/>
  <c r="BB752" i="6"/>
  <c r="BB748" i="6"/>
  <c r="BB773" i="6"/>
  <c r="BB769" i="6"/>
  <c r="BB751" i="6"/>
  <c r="BB747" i="6"/>
  <c r="BB743" i="6"/>
  <c r="BB739" i="6"/>
  <c r="BB735" i="6"/>
  <c r="BB731" i="6"/>
  <c r="BB727" i="6"/>
  <c r="BB781" i="6"/>
  <c r="BB765" i="6"/>
  <c r="BB761" i="6"/>
  <c r="BB774" i="6"/>
  <c r="BB770" i="6"/>
  <c r="BB759" i="6"/>
  <c r="BB754" i="6"/>
  <c r="BB750" i="6"/>
  <c r="BB746" i="6"/>
  <c r="BB742" i="6"/>
  <c r="BB738" i="6"/>
  <c r="BB758" i="6"/>
  <c r="BB753" i="6"/>
  <c r="BB749" i="6"/>
  <c r="BB745" i="6"/>
  <c r="BB741" i="6"/>
  <c r="BB737" i="6"/>
  <c r="BB733" i="6"/>
  <c r="BB729" i="6"/>
  <c r="BB724" i="6"/>
  <c r="BB720" i="6"/>
  <c r="BB716" i="6"/>
  <c r="BB712" i="6"/>
  <c r="BB726" i="6"/>
  <c r="BB789" i="6"/>
  <c r="BB762" i="6"/>
  <c r="BB734" i="6"/>
  <c r="BB732" i="6"/>
  <c r="BB730" i="6"/>
  <c r="BB723" i="6"/>
  <c r="BB719" i="6"/>
  <c r="BB715" i="6"/>
  <c r="BB711" i="6"/>
  <c r="BB707" i="6"/>
  <c r="BB703" i="6"/>
  <c r="BB755" i="6"/>
  <c r="BB744" i="6"/>
  <c r="BB740" i="6"/>
  <c r="BB722" i="6"/>
  <c r="BB718" i="6"/>
  <c r="BB714" i="6"/>
  <c r="BB728" i="6"/>
  <c r="BB785" i="6"/>
  <c r="BB736" i="6"/>
  <c r="BB694" i="6"/>
  <c r="BB692" i="6"/>
  <c r="BB766" i="6"/>
  <c r="BB725" i="6"/>
  <c r="BB699" i="6"/>
  <c r="BB690" i="6"/>
  <c r="BB686" i="6"/>
  <c r="BB682" i="6"/>
  <c r="BB678" i="6"/>
  <c r="BB721" i="6"/>
  <c r="BB706" i="6"/>
  <c r="BB717" i="6"/>
  <c r="BB700" i="6"/>
  <c r="BB696" i="6"/>
  <c r="BB689" i="6"/>
  <c r="BB685" i="6"/>
  <c r="BB681" i="6"/>
  <c r="BB677" i="6"/>
  <c r="BB673" i="6"/>
  <c r="BB713" i="6"/>
  <c r="BB710" i="6"/>
  <c r="BB709" i="6"/>
  <c r="BB705" i="6"/>
  <c r="BB695" i="6"/>
  <c r="BB693" i="6"/>
  <c r="BB691" i="6"/>
  <c r="BB704" i="6"/>
  <c r="BB697" i="6"/>
  <c r="BB687" i="6"/>
  <c r="BB698" i="6"/>
  <c r="BB675" i="6"/>
  <c r="BB702" i="6"/>
  <c r="BB688" i="6"/>
  <c r="BB708" i="6"/>
  <c r="BB662" i="6"/>
  <c r="BB658" i="6"/>
  <c r="BB654" i="6"/>
  <c r="BB650" i="6"/>
  <c r="BB646" i="6"/>
  <c r="BB642" i="6"/>
  <c r="BB638" i="6"/>
  <c r="BB634" i="6"/>
  <c r="BB671" i="6"/>
  <c r="BB663" i="6"/>
  <c r="BB659" i="6"/>
  <c r="BB680" i="6"/>
  <c r="BB679" i="6"/>
  <c r="BB676" i="6"/>
  <c r="BB674" i="6"/>
  <c r="BB669" i="6"/>
  <c r="BB668" i="6"/>
  <c r="BB667" i="6"/>
  <c r="BB666" i="6"/>
  <c r="BB665" i="6"/>
  <c r="BB664" i="6"/>
  <c r="BB660" i="6"/>
  <c r="BB656" i="6"/>
  <c r="BB652" i="6"/>
  <c r="BB648" i="6"/>
  <c r="BB644" i="6"/>
  <c r="BB640" i="6"/>
  <c r="BB636" i="6"/>
  <c r="BB632" i="6"/>
  <c r="BB628" i="6"/>
  <c r="BB624" i="6"/>
  <c r="BB670" i="6"/>
  <c r="BB683" i="6"/>
  <c r="BB627" i="6"/>
  <c r="BB618" i="6"/>
  <c r="BB614" i="6"/>
  <c r="BB610" i="6"/>
  <c r="BB606" i="6"/>
  <c r="BB602" i="6"/>
  <c r="BB661" i="6"/>
  <c r="BB623" i="6"/>
  <c r="BB622" i="6"/>
  <c r="BB684" i="6"/>
  <c r="BB655" i="6"/>
  <c r="BB630" i="6"/>
  <c r="BB626" i="6"/>
  <c r="BB617" i="6"/>
  <c r="BB613" i="6"/>
  <c r="BB609" i="6"/>
  <c r="BB605" i="6"/>
  <c r="BB601" i="6"/>
  <c r="BB597" i="6"/>
  <c r="BB593" i="6"/>
  <c r="BB701" i="6"/>
  <c r="BB620" i="6"/>
  <c r="BB672" i="6"/>
  <c r="BB653" i="6"/>
  <c r="BB645" i="6"/>
  <c r="BB637" i="6"/>
  <c r="BB621" i="6"/>
  <c r="BB619" i="6"/>
  <c r="BB583" i="6"/>
  <c r="BB629" i="6"/>
  <c r="BB615" i="6"/>
  <c r="BB589" i="6"/>
  <c r="BB585" i="6"/>
  <c r="BB581" i="6"/>
  <c r="BB577" i="6"/>
  <c r="BB573" i="6"/>
  <c r="BB569" i="6"/>
  <c r="BB565" i="6"/>
  <c r="BB561" i="6"/>
  <c r="BB557" i="6"/>
  <c r="BB553" i="6"/>
  <c r="BB549" i="6"/>
  <c r="BB647" i="6"/>
  <c r="BB639" i="6"/>
  <c r="BB631" i="6"/>
  <c r="BB625" i="6"/>
  <c r="BB611" i="6"/>
  <c r="BB600" i="6"/>
  <c r="BB616" i="6"/>
  <c r="BB607" i="6"/>
  <c r="BB598" i="6"/>
  <c r="BB596" i="6"/>
  <c r="BB595" i="6"/>
  <c r="BB594" i="6"/>
  <c r="BB592" i="6"/>
  <c r="BB590" i="6"/>
  <c r="BB586" i="6"/>
  <c r="BB580" i="6"/>
  <c r="BB576" i="6"/>
  <c r="BB572" i="6"/>
  <c r="BB568" i="6"/>
  <c r="BB564" i="6"/>
  <c r="BB560" i="6"/>
  <c r="BB556" i="6"/>
  <c r="BB649" i="6"/>
  <c r="BB641" i="6"/>
  <c r="BB633" i="6"/>
  <c r="BB612" i="6"/>
  <c r="BB603" i="6"/>
  <c r="BB599" i="6"/>
  <c r="BB584" i="6"/>
  <c r="BB582" i="6"/>
  <c r="BB657" i="6"/>
  <c r="BB608" i="6"/>
  <c r="BB591" i="6"/>
  <c r="BB587" i="6"/>
  <c r="BB579" i="6"/>
  <c r="BB575" i="6"/>
  <c r="BB571" i="6"/>
  <c r="BB567" i="6"/>
  <c r="BB563" i="6"/>
  <c r="BB559" i="6"/>
  <c r="BB555" i="6"/>
  <c r="BB551" i="6"/>
  <c r="BB547" i="6"/>
  <c r="BB574" i="6"/>
  <c r="BB570" i="6"/>
  <c r="BB566" i="6"/>
  <c r="BB562" i="6"/>
  <c r="BB548" i="6"/>
  <c r="BB545" i="6"/>
  <c r="BB541" i="6"/>
  <c r="BB537" i="6"/>
  <c r="BB533" i="6"/>
  <c r="BB529" i="6"/>
  <c r="BB525" i="6"/>
  <c r="BB521" i="6"/>
  <c r="BB517" i="6"/>
  <c r="BB651" i="6"/>
  <c r="BB588" i="6"/>
  <c r="BB558" i="6"/>
  <c r="BB550" i="6"/>
  <c r="BB604" i="6"/>
  <c r="BB544" i="6"/>
  <c r="BB540" i="6"/>
  <c r="BB536" i="6"/>
  <c r="BB532" i="6"/>
  <c r="BB528" i="6"/>
  <c r="BB524" i="6"/>
  <c r="BB520" i="6"/>
  <c r="BB516" i="6"/>
  <c r="BB635" i="6"/>
  <c r="BB554" i="6"/>
  <c r="BB543" i="6"/>
  <c r="BB539" i="6"/>
  <c r="BB535" i="6"/>
  <c r="BB531" i="6"/>
  <c r="BB527" i="6"/>
  <c r="BB523" i="6"/>
  <c r="BB552" i="6"/>
  <c r="BB643" i="6"/>
  <c r="BB514" i="6"/>
  <c r="BB504" i="6"/>
  <c r="BB500" i="6"/>
  <c r="BB496" i="6"/>
  <c r="BB492" i="6"/>
  <c r="BB488" i="6"/>
  <c r="BB484" i="6"/>
  <c r="BB480" i="6"/>
  <c r="BB476" i="6"/>
  <c r="BB472" i="6"/>
  <c r="BB468" i="6"/>
  <c r="BB578" i="6"/>
  <c r="BB546" i="6"/>
  <c r="BB519" i="6"/>
  <c r="BB508" i="6"/>
  <c r="BB506" i="6"/>
  <c r="BB542" i="6"/>
  <c r="BB515" i="6"/>
  <c r="BB503" i="6"/>
  <c r="BB499" i="6"/>
  <c r="BB495" i="6"/>
  <c r="BB491" i="6"/>
  <c r="BB487" i="6"/>
  <c r="BB483" i="6"/>
  <c r="BB479" i="6"/>
  <c r="BB475" i="6"/>
  <c r="BB471" i="6"/>
  <c r="BB538" i="6"/>
  <c r="BB513" i="6"/>
  <c r="BB512" i="6"/>
  <c r="BB509" i="6"/>
  <c r="BB534" i="6"/>
  <c r="BB502" i="6"/>
  <c r="BB498" i="6"/>
  <c r="BB494" i="6"/>
  <c r="BB490" i="6"/>
  <c r="BB486" i="6"/>
  <c r="BB482" i="6"/>
  <c r="BB478" i="6"/>
  <c r="BB474" i="6"/>
  <c r="BB470" i="6"/>
  <c r="BB466" i="6"/>
  <c r="BB530" i="6"/>
  <c r="BB518" i="6"/>
  <c r="BB510" i="6"/>
  <c r="BB526" i="6"/>
  <c r="BB505" i="6"/>
  <c r="BB501" i="6"/>
  <c r="BB497" i="6"/>
  <c r="BB493" i="6"/>
  <c r="BB489" i="6"/>
  <c r="BB485" i="6"/>
  <c r="BB481" i="6"/>
  <c r="BB477" i="6"/>
  <c r="BB473" i="6"/>
  <c r="BB469" i="6"/>
  <c r="BB465" i="6"/>
  <c r="BB461" i="6"/>
  <c r="BB457" i="6"/>
  <c r="BB453" i="6"/>
  <c r="BB449" i="6"/>
  <c r="BB511" i="6"/>
  <c r="BB463" i="6"/>
  <c r="BB459" i="6"/>
  <c r="BB455" i="6"/>
  <c r="BB451" i="6"/>
  <c r="BB445" i="6"/>
  <c r="BB441" i="6"/>
  <c r="BB437" i="6"/>
  <c r="BB507" i="6"/>
  <c r="BB467" i="6"/>
  <c r="BB460" i="6"/>
  <c r="BB456" i="6"/>
  <c r="BB452" i="6"/>
  <c r="BB448" i="6"/>
  <c r="BB444" i="6"/>
  <c r="BB440" i="6"/>
  <c r="BB436" i="6"/>
  <c r="BB464" i="6"/>
  <c r="BB447" i="6"/>
  <c r="BB443" i="6"/>
  <c r="BB439" i="6"/>
  <c r="BB435" i="6"/>
  <c r="BB431" i="6"/>
  <c r="BB427" i="6"/>
  <c r="BB423" i="6"/>
  <c r="BB419" i="6"/>
  <c r="BB415" i="6"/>
  <c r="BB411" i="6"/>
  <c r="BB407" i="6"/>
  <c r="BB403" i="6"/>
  <c r="BB399" i="6"/>
  <c r="BB442" i="6"/>
  <c r="BB429" i="6"/>
  <c r="BB425" i="6"/>
  <c r="BB421" i="6"/>
  <c r="BB417" i="6"/>
  <c r="BB433" i="6"/>
  <c r="BB462" i="6"/>
  <c r="BB454" i="6"/>
  <c r="BB438" i="6"/>
  <c r="BB408" i="6"/>
  <c r="BB404" i="6"/>
  <c r="BB400" i="6"/>
  <c r="BB396" i="6"/>
  <c r="BB414" i="6"/>
  <c r="BB394" i="6"/>
  <c r="BB390" i="6"/>
  <c r="BB386" i="6"/>
  <c r="BB382" i="6"/>
  <c r="BB522" i="6"/>
  <c r="BB434" i="6"/>
  <c r="BB432" i="6"/>
  <c r="BB430" i="6"/>
  <c r="BB428" i="6"/>
  <c r="BB426" i="6"/>
  <c r="BB424" i="6"/>
  <c r="BB422" i="6"/>
  <c r="BB420" i="6"/>
  <c r="BB418" i="6"/>
  <c r="BB416" i="6"/>
  <c r="BB409" i="6"/>
  <c r="BB405" i="6"/>
  <c r="BB401" i="6"/>
  <c r="BB397" i="6"/>
  <c r="BB458" i="6"/>
  <c r="BB450" i="6"/>
  <c r="BB446" i="6"/>
  <c r="BB410" i="6"/>
  <c r="BB406" i="6"/>
  <c r="BB402" i="6"/>
  <c r="BB398" i="6"/>
  <c r="BB389" i="6"/>
  <c r="BB395" i="6"/>
  <c r="BB393" i="6"/>
  <c r="BB375" i="6"/>
  <c r="BB371" i="6"/>
  <c r="BB367" i="6"/>
  <c r="BB363" i="6"/>
  <c r="BB359" i="6"/>
  <c r="BB355" i="6"/>
  <c r="BB351" i="6"/>
  <c r="BB347" i="6"/>
  <c r="BB343" i="6"/>
  <c r="BB339" i="6"/>
  <c r="BB335" i="6"/>
  <c r="BB331" i="6"/>
  <c r="BB327" i="6"/>
  <c r="BB323" i="6"/>
  <c r="BB319" i="6"/>
  <c r="BB315" i="6"/>
  <c r="BB311" i="6"/>
  <c r="BB307" i="6"/>
  <c r="BB303" i="6"/>
  <c r="BB412" i="6"/>
  <c r="BB392" i="6"/>
  <c r="BB377" i="6"/>
  <c r="BB374" i="6"/>
  <c r="BB370" i="6"/>
  <c r="BB366" i="6"/>
  <c r="BB362" i="6"/>
  <c r="BB358" i="6"/>
  <c r="BB354" i="6"/>
  <c r="BB350" i="6"/>
  <c r="BB346" i="6"/>
  <c r="BB342" i="6"/>
  <c r="BB338" i="6"/>
  <c r="BB334" i="6"/>
  <c r="BB330" i="6"/>
  <c r="BB326" i="6"/>
  <c r="BB322" i="6"/>
  <c r="BB318" i="6"/>
  <c r="BB314" i="6"/>
  <c r="BB310" i="6"/>
  <c r="BB306" i="6"/>
  <c r="BB302" i="6"/>
  <c r="BB298" i="6"/>
  <c r="BB294" i="6"/>
  <c r="BB413" i="6"/>
  <c r="BB391" i="6"/>
  <c r="BB388" i="6"/>
  <c r="BB387" i="6"/>
  <c r="BB385" i="6"/>
  <c r="BB384" i="6"/>
  <c r="BB383" i="6"/>
  <c r="BB381" i="6"/>
  <c r="BB380" i="6"/>
  <c r="BB379" i="6"/>
  <c r="BB373" i="6"/>
  <c r="BB369" i="6"/>
  <c r="BB365" i="6"/>
  <c r="BB361" i="6"/>
  <c r="BB357" i="6"/>
  <c r="BB353" i="6"/>
  <c r="BB349" i="6"/>
  <c r="BB345" i="6"/>
  <c r="BB341" i="6"/>
  <c r="BB337" i="6"/>
  <c r="BB333" i="6"/>
  <c r="BB329" i="6"/>
  <c r="BB325" i="6"/>
  <c r="BB321" i="6"/>
  <c r="BB317" i="6"/>
  <c r="BB313" i="6"/>
  <c r="BB309" i="6"/>
  <c r="BB305" i="6"/>
  <c r="BB301" i="6"/>
  <c r="BB297" i="6"/>
  <c r="BB293" i="6"/>
  <c r="BB289" i="6"/>
  <c r="BB285" i="6"/>
  <c r="BB281" i="6"/>
  <c r="BB275" i="6"/>
  <c r="BB271" i="6"/>
  <c r="BB267" i="6"/>
  <c r="BB263" i="6"/>
  <c r="BB259" i="6"/>
  <c r="BB255" i="6"/>
  <c r="BB251" i="6"/>
  <c r="BB247" i="6"/>
  <c r="BB243" i="6"/>
  <c r="BB239" i="6"/>
  <c r="BB235" i="6"/>
  <c r="BB231" i="6"/>
  <c r="BB227" i="6"/>
  <c r="BB223" i="6"/>
  <c r="BB219" i="6"/>
  <c r="BB215" i="6"/>
  <c r="BB211" i="6"/>
  <c r="BB207" i="6"/>
  <c r="BB376" i="6"/>
  <c r="BB360" i="6"/>
  <c r="BB344" i="6"/>
  <c r="BB328" i="6"/>
  <c r="BB312" i="6"/>
  <c r="BB378" i="6"/>
  <c r="BB300" i="6"/>
  <c r="BB296" i="6"/>
  <c r="BB274" i="6"/>
  <c r="BB270" i="6"/>
  <c r="BB266" i="6"/>
  <c r="BB262" i="6"/>
  <c r="BB258" i="6"/>
  <c r="BB254" i="6"/>
  <c r="BB250" i="6"/>
  <c r="BB246" i="6"/>
  <c r="BB242" i="6"/>
  <c r="BB238" i="6"/>
  <c r="BB234" i="6"/>
  <c r="BB230" i="6"/>
  <c r="BB226" i="6"/>
  <c r="BB222" i="6"/>
  <c r="BB218" i="6"/>
  <c r="BB372" i="6"/>
  <c r="BB356" i="6"/>
  <c r="BB340" i="6"/>
  <c r="BB324" i="6"/>
  <c r="BB308" i="6"/>
  <c r="BB295" i="6"/>
  <c r="BB282" i="6"/>
  <c r="BB278" i="6"/>
  <c r="BB277" i="6"/>
  <c r="BB273" i="6"/>
  <c r="BB269" i="6"/>
  <c r="BB265" i="6"/>
  <c r="BB261" i="6"/>
  <c r="BB257" i="6"/>
  <c r="BB253" i="6"/>
  <c r="BB249" i="6"/>
  <c r="BB245" i="6"/>
  <c r="BB241" i="6"/>
  <c r="BB237" i="6"/>
  <c r="BB233" i="6"/>
  <c r="BB229" i="6"/>
  <c r="BB225" i="6"/>
  <c r="BB368" i="6"/>
  <c r="BB352" i="6"/>
  <c r="BB336" i="6"/>
  <c r="BB320" i="6"/>
  <c r="BB304" i="6"/>
  <c r="BB283" i="6"/>
  <c r="BB279" i="6"/>
  <c r="BB299" i="6"/>
  <c r="BB276" i="6"/>
  <c r="BB272" i="6"/>
  <c r="BB268" i="6"/>
  <c r="BB264" i="6"/>
  <c r="BB260" i="6"/>
  <c r="BB256" i="6"/>
  <c r="BB252" i="6"/>
  <c r="BB248" i="6"/>
  <c r="BB244" i="6"/>
  <c r="BB240" i="6"/>
  <c r="BB236" i="6"/>
  <c r="BB232" i="6"/>
  <c r="BB228" i="6"/>
  <c r="BB224" i="6"/>
  <c r="BB220" i="6"/>
  <c r="BB216" i="6"/>
  <c r="BB212" i="6"/>
  <c r="BB208" i="6"/>
  <c r="BB204" i="6"/>
  <c r="BB200" i="6"/>
  <c r="BB196" i="6"/>
  <c r="BB192" i="6"/>
  <c r="BB187" i="6"/>
  <c r="BB183" i="6"/>
  <c r="BB179" i="6"/>
  <c r="BB175" i="6"/>
  <c r="BB171" i="6"/>
  <c r="BB167" i="6"/>
  <c r="BB163" i="6"/>
  <c r="BB159" i="6"/>
  <c r="BB155" i="6"/>
  <c r="BB151" i="6"/>
  <c r="BB147" i="6"/>
  <c r="BB143" i="6"/>
  <c r="BB139" i="6"/>
  <c r="BB135" i="6"/>
  <c r="BB131" i="6"/>
  <c r="BB127" i="6"/>
  <c r="BB123" i="6"/>
  <c r="BB119" i="6"/>
  <c r="BB115" i="6"/>
  <c r="BB111" i="6"/>
  <c r="BB292" i="6"/>
  <c r="BB288" i="6"/>
  <c r="BB203" i="6"/>
  <c r="BB199" i="6"/>
  <c r="BB195" i="6"/>
  <c r="BB191" i="6"/>
  <c r="BB284" i="6"/>
  <c r="BB206" i="6"/>
  <c r="BB205" i="6"/>
  <c r="BB186" i="6"/>
  <c r="BB182" i="6"/>
  <c r="BB178" i="6"/>
  <c r="BB174" i="6"/>
  <c r="BB170" i="6"/>
  <c r="BB166" i="6"/>
  <c r="BB162" i="6"/>
  <c r="BB158" i="6"/>
  <c r="BB154" i="6"/>
  <c r="BB150" i="6"/>
  <c r="BB146" i="6"/>
  <c r="BB142" i="6"/>
  <c r="BB138" i="6"/>
  <c r="BB134" i="6"/>
  <c r="BB130" i="6"/>
  <c r="BB126" i="6"/>
  <c r="BB122" i="6"/>
  <c r="BB118" i="6"/>
  <c r="BB114" i="6"/>
  <c r="BB110" i="6"/>
  <c r="BB364" i="6"/>
  <c r="BB348" i="6"/>
  <c r="BB332" i="6"/>
  <c r="BB316" i="6"/>
  <c r="BB214" i="6"/>
  <c r="BB210" i="6"/>
  <c r="BB189" i="6"/>
  <c r="BB185" i="6"/>
  <c r="BB181" i="6"/>
  <c r="BB177" i="6"/>
  <c r="BB173" i="6"/>
  <c r="BB169" i="6"/>
  <c r="BB165" i="6"/>
  <c r="BB161" i="6"/>
  <c r="BB157" i="6"/>
  <c r="BB153" i="6"/>
  <c r="BB149" i="6"/>
  <c r="BB145" i="6"/>
  <c r="BB141" i="6"/>
  <c r="BB137" i="6"/>
  <c r="BB133" i="6"/>
  <c r="BB129" i="6"/>
  <c r="BB125" i="6"/>
  <c r="BB121" i="6"/>
  <c r="BB290" i="6"/>
  <c r="BB286" i="6"/>
  <c r="BB280" i="6"/>
  <c r="BB201" i="6"/>
  <c r="BB197" i="6"/>
  <c r="BB193" i="6"/>
  <c r="BB213" i="6"/>
  <c r="BB209" i="6"/>
  <c r="BB188" i="6"/>
  <c r="BB184" i="6"/>
  <c r="BB180" i="6"/>
  <c r="BB176" i="6"/>
  <c r="BB172" i="6"/>
  <c r="BB168" i="6"/>
  <c r="BB164" i="6"/>
  <c r="BB160" i="6"/>
  <c r="BB156" i="6"/>
  <c r="BB152" i="6"/>
  <c r="BB148" i="6"/>
  <c r="BB144" i="6"/>
  <c r="BB140" i="6"/>
  <c r="BB136" i="6"/>
  <c r="BB132" i="6"/>
  <c r="BB128" i="6"/>
  <c r="BB124" i="6"/>
  <c r="BB120" i="6"/>
  <c r="BB116" i="6"/>
  <c r="BB112" i="6"/>
  <c r="BB108" i="6"/>
  <c r="BB104" i="6"/>
  <c r="BB100" i="6"/>
  <c r="BB96" i="6"/>
  <c r="BB92" i="6"/>
  <c r="BB88" i="6"/>
  <c r="BB198" i="6"/>
  <c r="BB291" i="6"/>
  <c r="BB105" i="6"/>
  <c r="BB101" i="6"/>
  <c r="BB97" i="6"/>
  <c r="BB93" i="6"/>
  <c r="BB89" i="6"/>
  <c r="BB85" i="6"/>
  <c r="BB84" i="6"/>
  <c r="BB80" i="6"/>
  <c r="BB76" i="6"/>
  <c r="BB72" i="6"/>
  <c r="BB68" i="6"/>
  <c r="BB194" i="6"/>
  <c r="BB106" i="6"/>
  <c r="BB102" i="6"/>
  <c r="BB98" i="6"/>
  <c r="BB94" i="6"/>
  <c r="BB90" i="6"/>
  <c r="BB86" i="6"/>
  <c r="BB83" i="6"/>
  <c r="BB79" i="6"/>
  <c r="BB75" i="6"/>
  <c r="BB71" i="6"/>
  <c r="BB67" i="6"/>
  <c r="BB63" i="6"/>
  <c r="BB59" i="6"/>
  <c r="BB55" i="6"/>
  <c r="BB51" i="6"/>
  <c r="BB47" i="6"/>
  <c r="BB43" i="6"/>
  <c r="BB39" i="6"/>
  <c r="BB35" i="6"/>
  <c r="BB31" i="6"/>
  <c r="BB287" i="6"/>
  <c r="BB221" i="6"/>
  <c r="BB117" i="6"/>
  <c r="BB113" i="6"/>
  <c r="BB109" i="6"/>
  <c r="BB217" i="6"/>
  <c r="BB190" i="6"/>
  <c r="BB81" i="6"/>
  <c r="BB77" i="6"/>
  <c r="BB73" i="6"/>
  <c r="BB69" i="6"/>
  <c r="BB65" i="6"/>
  <c r="BB70" i="6"/>
  <c r="BB44" i="6"/>
  <c r="BB40" i="6"/>
  <c r="BB36" i="6"/>
  <c r="BB32" i="6"/>
  <c r="BC6" i="6"/>
  <c r="BB74" i="6"/>
  <c r="BB19" i="6"/>
  <c r="BB15" i="6"/>
  <c r="BB7" i="6"/>
  <c r="BB66" i="6"/>
  <c r="BB26" i="6"/>
  <c r="BB22" i="6"/>
  <c r="BB18" i="6"/>
  <c r="BB14" i="6"/>
  <c r="BB10" i="6"/>
  <c r="BB23" i="6"/>
  <c r="BB103" i="6"/>
  <c r="BB58" i="6"/>
  <c r="BB45" i="6"/>
  <c r="BB41" i="6"/>
  <c r="BB37" i="6"/>
  <c r="BB33" i="6"/>
  <c r="BB29" i="6"/>
  <c r="BB95" i="6"/>
  <c r="BB82" i="6"/>
  <c r="BB64" i="6"/>
  <c r="BB62" i="6"/>
  <c r="BB25" i="6"/>
  <c r="BB21" i="6"/>
  <c r="BB17" i="6"/>
  <c r="BB13" i="6"/>
  <c r="BB9" i="6"/>
  <c r="BB27" i="6"/>
  <c r="BB87" i="6"/>
  <c r="BB61" i="6"/>
  <c r="BB57" i="6"/>
  <c r="BB56" i="6"/>
  <c r="BB54" i="6"/>
  <c r="BB53" i="6"/>
  <c r="BB52" i="6"/>
  <c r="BB50" i="6"/>
  <c r="BB49" i="6"/>
  <c r="BB48" i="6"/>
  <c r="BB46" i="6"/>
  <c r="BB42" i="6"/>
  <c r="BB38" i="6"/>
  <c r="BB34" i="6"/>
  <c r="BB30" i="6"/>
  <c r="BB107" i="6"/>
  <c r="BB78" i="6"/>
  <c r="BB28" i="6"/>
  <c r="BB24" i="6"/>
  <c r="BB20" i="6"/>
  <c r="BB16" i="6"/>
  <c r="BB12" i="6"/>
  <c r="BB8" i="6"/>
  <c r="BB202" i="6"/>
  <c r="BB11" i="6"/>
  <c r="BB60" i="6"/>
  <c r="BB99" i="6"/>
  <c r="BB91" i="6"/>
  <c r="BG31" i="4"/>
  <c r="BH30" i="4"/>
  <c r="BH26" i="4"/>
  <c r="BH21" i="4"/>
  <c r="BH27" i="4"/>
  <c r="BH22" i="4"/>
  <c r="BH29" i="4"/>
  <c r="BH18" i="4"/>
  <c r="BH17" i="4"/>
  <c r="BH13" i="4"/>
  <c r="BH9" i="4"/>
  <c r="BH15" i="4"/>
  <c r="BH11" i="4"/>
  <c r="BH7" i="4"/>
  <c r="BH28" i="4"/>
  <c r="BH12" i="4"/>
  <c r="BH25" i="4"/>
  <c r="BH8" i="4"/>
  <c r="BH19" i="4"/>
  <c r="BH14" i="4"/>
  <c r="BH23" i="4"/>
  <c r="BH20" i="4"/>
  <c r="BH16" i="4"/>
  <c r="BH10" i="4"/>
  <c r="BI6" i="4"/>
  <c r="BH51" i="3"/>
  <c r="BH46" i="3"/>
  <c r="BH42" i="3"/>
  <c r="BH52" i="3"/>
  <c r="BH47" i="3"/>
  <c r="BH43" i="3"/>
  <c r="BH44" i="3"/>
  <c r="BH40" i="3"/>
  <c r="BH41" i="3"/>
  <c r="BH36" i="3"/>
  <c r="BH31" i="3"/>
  <c r="BH38" i="3"/>
  <c r="BH32" i="3"/>
  <c r="BH45" i="3"/>
  <c r="BH34" i="3"/>
  <c r="BH25" i="3"/>
  <c r="BH30" i="3"/>
  <c r="BH50" i="3"/>
  <c r="BH26" i="3"/>
  <c r="BH18" i="3"/>
  <c r="BH15" i="3"/>
  <c r="BH27" i="3"/>
  <c r="BH23" i="3"/>
  <c r="BH19" i="3"/>
  <c r="BH35" i="3"/>
  <c r="BH29" i="3"/>
  <c r="BH16" i="3"/>
  <c r="BH21" i="3"/>
  <c r="BH28" i="3"/>
  <c r="BH11" i="3"/>
  <c r="BH7" i="3"/>
  <c r="BH12" i="3"/>
  <c r="BH8" i="3"/>
  <c r="BH9" i="3"/>
  <c r="BH17" i="3"/>
  <c r="BH13" i="3"/>
  <c r="BI6" i="3"/>
  <c r="BH24" i="3"/>
  <c r="BH14" i="3"/>
  <c r="BH10" i="3"/>
  <c r="BH217" i="2"/>
  <c r="BI214" i="2"/>
  <c r="BI210" i="2"/>
  <c r="BI205" i="2"/>
  <c r="BI215" i="2"/>
  <c r="BI211" i="2"/>
  <c r="BI206" i="2"/>
  <c r="BI202" i="2"/>
  <c r="BI198" i="2"/>
  <c r="BI194" i="2"/>
  <c r="BI190" i="2"/>
  <c r="BI186" i="2"/>
  <c r="BI182" i="2"/>
  <c r="BI212" i="2"/>
  <c r="BI209" i="2"/>
  <c r="BI199" i="2"/>
  <c r="BI195" i="2"/>
  <c r="BI191" i="2"/>
  <c r="BI187" i="2"/>
  <c r="BI216" i="2"/>
  <c r="BI189" i="2"/>
  <c r="BI181" i="2"/>
  <c r="BI177" i="2"/>
  <c r="BI173" i="2"/>
  <c r="BI213" i="2"/>
  <c r="BI192" i="2"/>
  <c r="BI201" i="2"/>
  <c r="BI178" i="2"/>
  <c r="BI174" i="2"/>
  <c r="BI170" i="2"/>
  <c r="BI184" i="2"/>
  <c r="BI196" i="2"/>
  <c r="BI193" i="2"/>
  <c r="BI179" i="2"/>
  <c r="BI180" i="2"/>
  <c r="BI176" i="2"/>
  <c r="BI172" i="2"/>
  <c r="BI171" i="2"/>
  <c r="BI166" i="2"/>
  <c r="BI162" i="2"/>
  <c r="BI200" i="2"/>
  <c r="BI167" i="2"/>
  <c r="BI207" i="2"/>
  <c r="BI175" i="2"/>
  <c r="BI203" i="2"/>
  <c r="BI168" i="2"/>
  <c r="BI164" i="2"/>
  <c r="BI185" i="2"/>
  <c r="BI183" i="2"/>
  <c r="BI169" i="2"/>
  <c r="BI158" i="2"/>
  <c r="BI156" i="2"/>
  <c r="BI157" i="2"/>
  <c r="BI153" i="2"/>
  <c r="BI149" i="2"/>
  <c r="BI188" i="2"/>
  <c r="BI145" i="2"/>
  <c r="BI144" i="2"/>
  <c r="BI146" i="2"/>
  <c r="BI139" i="2"/>
  <c r="BI135" i="2"/>
  <c r="BI131" i="2"/>
  <c r="BI127" i="2"/>
  <c r="BI197" i="2"/>
  <c r="BI155" i="2"/>
  <c r="BI151" i="2"/>
  <c r="BI147" i="2"/>
  <c r="BI143" i="2"/>
  <c r="BI142" i="2"/>
  <c r="BI165" i="2"/>
  <c r="BI163" i="2"/>
  <c r="BI140" i="2"/>
  <c r="BI136" i="2"/>
  <c r="BI132" i="2"/>
  <c r="BI137" i="2"/>
  <c r="BI133" i="2"/>
  <c r="BI130" i="2"/>
  <c r="BI129" i="2"/>
  <c r="BI124" i="2"/>
  <c r="BI154" i="2"/>
  <c r="BI150" i="2"/>
  <c r="BI152" i="2"/>
  <c r="BI141" i="2"/>
  <c r="BI138" i="2"/>
  <c r="BI159" i="2"/>
  <c r="BI128" i="2"/>
  <c r="BI119" i="2"/>
  <c r="BI115" i="2"/>
  <c r="BI110" i="2"/>
  <c r="BI120" i="2"/>
  <c r="BI111" i="2"/>
  <c r="BI148" i="2"/>
  <c r="BI112" i="2"/>
  <c r="BI104" i="2"/>
  <c r="BI99" i="2"/>
  <c r="BI95" i="2"/>
  <c r="BI123" i="2"/>
  <c r="BI109" i="2"/>
  <c r="BI125" i="2"/>
  <c r="BI122" i="2"/>
  <c r="BI105" i="2"/>
  <c r="BI100" i="2"/>
  <c r="BI134" i="2"/>
  <c r="BI121" i="2"/>
  <c r="BI107" i="2"/>
  <c r="BI102" i="2"/>
  <c r="BI97" i="2"/>
  <c r="BI93" i="2"/>
  <c r="BI88" i="2"/>
  <c r="BI84" i="2"/>
  <c r="BI126" i="2"/>
  <c r="BI118" i="2"/>
  <c r="BI114" i="2"/>
  <c r="BI78" i="2"/>
  <c r="BI77" i="2"/>
  <c r="BI73" i="2"/>
  <c r="BI117" i="2"/>
  <c r="BI66" i="2"/>
  <c r="BI103" i="2"/>
  <c r="BI76" i="2"/>
  <c r="BI75" i="2"/>
  <c r="BI44" i="2"/>
  <c r="BI40" i="2"/>
  <c r="BI113" i="2"/>
  <c r="BI90" i="2"/>
  <c r="BI86" i="2"/>
  <c r="BI71" i="2"/>
  <c r="BI68" i="2"/>
  <c r="BI63" i="2"/>
  <c r="BI59" i="2"/>
  <c r="BI55" i="2"/>
  <c r="BI51" i="2"/>
  <c r="BI116" i="2"/>
  <c r="BI74" i="2"/>
  <c r="BI108" i="2"/>
  <c r="BI98" i="2"/>
  <c r="BI94" i="2"/>
  <c r="BI81" i="2"/>
  <c r="BI80" i="2"/>
  <c r="BI79" i="2"/>
  <c r="BI46" i="2"/>
  <c r="BI42" i="2"/>
  <c r="BI38" i="2"/>
  <c r="BI83" i="2"/>
  <c r="BI82" i="2"/>
  <c r="BI41" i="2"/>
  <c r="BI52" i="2"/>
  <c r="BI39" i="2"/>
  <c r="BI37" i="2"/>
  <c r="BI33" i="2"/>
  <c r="BI29" i="2"/>
  <c r="BI25" i="2"/>
  <c r="BI21" i="2"/>
  <c r="BI17" i="2"/>
  <c r="BI13" i="2"/>
  <c r="BI9" i="2"/>
  <c r="BI69" i="2"/>
  <c r="BI56" i="2"/>
  <c r="BI60" i="2"/>
  <c r="BI54" i="2"/>
  <c r="BI34" i="2"/>
  <c r="BI30" i="2"/>
  <c r="BI26" i="2"/>
  <c r="BI22" i="2"/>
  <c r="BI18" i="2"/>
  <c r="BI91" i="2"/>
  <c r="BI89" i="2"/>
  <c r="BI70" i="2"/>
  <c r="BI58" i="2"/>
  <c r="BI31" i="2"/>
  <c r="BI27" i="2"/>
  <c r="BI7" i="2"/>
  <c r="BI8" i="2"/>
  <c r="BI20" i="2"/>
  <c r="BI11" i="2"/>
  <c r="BI32" i="2"/>
  <c r="BI48" i="2"/>
  <c r="BI62" i="2"/>
  <c r="BI36" i="2"/>
  <c r="BI16" i="2"/>
  <c r="BI12" i="2"/>
  <c r="BI23" i="2"/>
  <c r="BI61" i="2"/>
  <c r="BI47" i="2"/>
  <c r="BI64" i="2"/>
  <c r="BI57" i="2"/>
  <c r="BI65" i="2"/>
  <c r="BI10" i="2"/>
  <c r="BI50" i="2"/>
  <c r="BI49" i="2"/>
  <c r="BI24" i="2"/>
  <c r="BI15" i="2"/>
  <c r="BJ6" i="2"/>
  <c r="BJ208" i="2" s="1"/>
  <c r="BI45" i="2"/>
  <c r="BI35" i="2"/>
  <c r="BI28" i="2"/>
  <c r="BI19" i="2"/>
  <c r="BI14" i="2"/>
  <c r="BI87" i="2"/>
  <c r="BI53" i="2"/>
  <c r="BI43" i="2"/>
  <c r="BI85" i="2"/>
  <c r="BG36" i="1"/>
  <c r="BH34" i="1"/>
  <c r="BH30" i="1"/>
  <c r="BH26" i="1"/>
  <c r="BH35" i="1"/>
  <c r="BH31" i="1"/>
  <c r="BH27" i="1"/>
  <c r="BH32" i="1"/>
  <c r="BH28" i="1"/>
  <c r="BH24" i="1"/>
  <c r="BH33" i="1"/>
  <c r="BH29" i="1"/>
  <c r="BH25" i="1"/>
  <c r="BH21" i="1"/>
  <c r="BH17" i="1"/>
  <c r="BH23" i="1"/>
  <c r="BH22" i="1"/>
  <c r="BH14" i="1"/>
  <c r="BH15" i="1"/>
  <c r="BH16" i="1"/>
  <c r="BH11" i="1"/>
  <c r="BH20" i="1"/>
  <c r="BH19" i="1"/>
  <c r="BH18" i="1"/>
  <c r="BH12" i="1"/>
  <c r="BH13" i="1"/>
  <c r="BH8" i="1"/>
  <c r="BH9" i="1"/>
  <c r="BI6" i="1"/>
  <c r="BH10" i="1"/>
  <c r="BH7" i="1"/>
  <c r="BJ204" i="2" l="1"/>
  <c r="BJ160" i="2"/>
  <c r="BJ96" i="2"/>
  <c r="BJ106" i="2"/>
  <c r="BJ161" i="2"/>
  <c r="BI37" i="3"/>
  <c r="BI20" i="3"/>
  <c r="BC896" i="6"/>
  <c r="BC892" i="6"/>
  <c r="BC888" i="6"/>
  <c r="BC895" i="6"/>
  <c r="BC891" i="6"/>
  <c r="BC887" i="6"/>
  <c r="BC894" i="6"/>
  <c r="BC890" i="6"/>
  <c r="BC886" i="6"/>
  <c r="BC899" i="6"/>
  <c r="BC893" i="6"/>
  <c r="BC889" i="6"/>
  <c r="BC885" i="6"/>
  <c r="BC882" i="6"/>
  <c r="BC878" i="6"/>
  <c r="BC874" i="6"/>
  <c r="BC881" i="6"/>
  <c r="BC877" i="6"/>
  <c r="BC873" i="6"/>
  <c r="BC872" i="6"/>
  <c r="BC871" i="6"/>
  <c r="BC884" i="6"/>
  <c r="BC883" i="6"/>
  <c r="BC880" i="6"/>
  <c r="BC879" i="6"/>
  <c r="BC876" i="6"/>
  <c r="BC875" i="6"/>
  <c r="BC865" i="6"/>
  <c r="BC869" i="6"/>
  <c r="BC867" i="6"/>
  <c r="BC864" i="6"/>
  <c r="BC863" i="6"/>
  <c r="BC866" i="6"/>
  <c r="BC862" i="6"/>
  <c r="BC868" i="6"/>
  <c r="BC859" i="6"/>
  <c r="BC855" i="6"/>
  <c r="BC860" i="6"/>
  <c r="BC856" i="6"/>
  <c r="BC851" i="6"/>
  <c r="BC857" i="6"/>
  <c r="BC854" i="6"/>
  <c r="BC850" i="6"/>
  <c r="BC846" i="6"/>
  <c r="BC842" i="6"/>
  <c r="BC838" i="6"/>
  <c r="BC858" i="6"/>
  <c r="BC870" i="6"/>
  <c r="BC861" i="6"/>
  <c r="BC853" i="6"/>
  <c r="BC849" i="6"/>
  <c r="BC845" i="6"/>
  <c r="BC841" i="6"/>
  <c r="BC837" i="6"/>
  <c r="BC852" i="6"/>
  <c r="BC834" i="6"/>
  <c r="BC830" i="6"/>
  <c r="BC826" i="6"/>
  <c r="BC822" i="6"/>
  <c r="BC844" i="6"/>
  <c r="BC840" i="6"/>
  <c r="BC836" i="6"/>
  <c r="BC847" i="6"/>
  <c r="BC843" i="6"/>
  <c r="BC835" i="6"/>
  <c r="BC833" i="6"/>
  <c r="BC832" i="6"/>
  <c r="BC816" i="6"/>
  <c r="BC812" i="6"/>
  <c r="BC848" i="6"/>
  <c r="BC827" i="6"/>
  <c r="BC825" i="6"/>
  <c r="BC824" i="6"/>
  <c r="BC819" i="6"/>
  <c r="BC815" i="6"/>
  <c r="BC811" i="6"/>
  <c r="BC807" i="6"/>
  <c r="BC818" i="6"/>
  <c r="BC814" i="6"/>
  <c r="BC810" i="6"/>
  <c r="BC817" i="6"/>
  <c r="BC831" i="6"/>
  <c r="BC823" i="6"/>
  <c r="BC829" i="6"/>
  <c r="BC808" i="6"/>
  <c r="BC801" i="6"/>
  <c r="BC797" i="6"/>
  <c r="BC793" i="6"/>
  <c r="BC839" i="6"/>
  <c r="BC821" i="6"/>
  <c r="BC820" i="6"/>
  <c r="BC813" i="6"/>
  <c r="BC788" i="6"/>
  <c r="BC784" i="6"/>
  <c r="BC780" i="6"/>
  <c r="BC776" i="6"/>
  <c r="BC828" i="6"/>
  <c r="BC804" i="6"/>
  <c r="BC803" i="6"/>
  <c r="BC790" i="6"/>
  <c r="BC786" i="6"/>
  <c r="BC782" i="6"/>
  <c r="BC802" i="6"/>
  <c r="BC800" i="6"/>
  <c r="BC799" i="6"/>
  <c r="BC809" i="6"/>
  <c r="BC798" i="6"/>
  <c r="BC796" i="6"/>
  <c r="BC795" i="6"/>
  <c r="BC789" i="6"/>
  <c r="BC785" i="6"/>
  <c r="BC781" i="6"/>
  <c r="BC777" i="6"/>
  <c r="BC772" i="6"/>
  <c r="BC768" i="6"/>
  <c r="BC764" i="6"/>
  <c r="BC760" i="6"/>
  <c r="BC756" i="6"/>
  <c r="BC771" i="6"/>
  <c r="BC767" i="6"/>
  <c r="BC763" i="6"/>
  <c r="BC759" i="6"/>
  <c r="BC755" i="6"/>
  <c r="BC791" i="6"/>
  <c r="BC792" i="6"/>
  <c r="BC779" i="6"/>
  <c r="BC774" i="6"/>
  <c r="BC770" i="6"/>
  <c r="BC794" i="6"/>
  <c r="BC778" i="6"/>
  <c r="BC775" i="6"/>
  <c r="BC773" i="6"/>
  <c r="BC769" i="6"/>
  <c r="BC765" i="6"/>
  <c r="BC761" i="6"/>
  <c r="BC757" i="6"/>
  <c r="BC787" i="6"/>
  <c r="BC751" i="6"/>
  <c r="BC747" i="6"/>
  <c r="BC743" i="6"/>
  <c r="BC739" i="6"/>
  <c r="BC806" i="6"/>
  <c r="BC754" i="6"/>
  <c r="BC750" i="6"/>
  <c r="BC746" i="6"/>
  <c r="BC742" i="6"/>
  <c r="BC738" i="6"/>
  <c r="BC734" i="6"/>
  <c r="BC730" i="6"/>
  <c r="BC805" i="6"/>
  <c r="BC766" i="6"/>
  <c r="BC762" i="6"/>
  <c r="BC745" i="6"/>
  <c r="BC741" i="6"/>
  <c r="BC726" i="6"/>
  <c r="BC732" i="6"/>
  <c r="BC723" i="6"/>
  <c r="BC719" i="6"/>
  <c r="BC715" i="6"/>
  <c r="BC711" i="6"/>
  <c r="BC707" i="6"/>
  <c r="BC735" i="6"/>
  <c r="BC733" i="6"/>
  <c r="BC731" i="6"/>
  <c r="BC729" i="6"/>
  <c r="BC752" i="6"/>
  <c r="BC744" i="6"/>
  <c r="BC740" i="6"/>
  <c r="BC727" i="6"/>
  <c r="BC722" i="6"/>
  <c r="BC718" i="6"/>
  <c r="BC714" i="6"/>
  <c r="BC710" i="6"/>
  <c r="BC706" i="6"/>
  <c r="BC702" i="6"/>
  <c r="BC698" i="6"/>
  <c r="BC748" i="6"/>
  <c r="BC728" i="6"/>
  <c r="BC783" i="6"/>
  <c r="BC753" i="6"/>
  <c r="BC737" i="6"/>
  <c r="BC725" i="6"/>
  <c r="BC721" i="6"/>
  <c r="BC717" i="6"/>
  <c r="BC713" i="6"/>
  <c r="BC709" i="6"/>
  <c r="BC705" i="6"/>
  <c r="BC701" i="6"/>
  <c r="BC697" i="6"/>
  <c r="BC693" i="6"/>
  <c r="BC749" i="6"/>
  <c r="BC724" i="6"/>
  <c r="BC720" i="6"/>
  <c r="BC699" i="6"/>
  <c r="BC690" i="6"/>
  <c r="BC686" i="6"/>
  <c r="BC682" i="6"/>
  <c r="BC678" i="6"/>
  <c r="BC674" i="6"/>
  <c r="BC670" i="6"/>
  <c r="BC666" i="6"/>
  <c r="BC662" i="6"/>
  <c r="BC658" i="6"/>
  <c r="BC716" i="6"/>
  <c r="BC712" i="6"/>
  <c r="BC700" i="6"/>
  <c r="BC696" i="6"/>
  <c r="BC689" i="6"/>
  <c r="BC685" i="6"/>
  <c r="BC681" i="6"/>
  <c r="BC677" i="6"/>
  <c r="BC673" i="6"/>
  <c r="BC669" i="6"/>
  <c r="BC665" i="6"/>
  <c r="BC695" i="6"/>
  <c r="BC691" i="6"/>
  <c r="BC688" i="6"/>
  <c r="BC684" i="6"/>
  <c r="BC680" i="6"/>
  <c r="BC676" i="6"/>
  <c r="BC672" i="6"/>
  <c r="BC668" i="6"/>
  <c r="BC664" i="6"/>
  <c r="BC660" i="6"/>
  <c r="BC656" i="6"/>
  <c r="BC758" i="6"/>
  <c r="BC736" i="6"/>
  <c r="BC694" i="6"/>
  <c r="BC703" i="6"/>
  <c r="BC708" i="6"/>
  <c r="BC654" i="6"/>
  <c r="BC650" i="6"/>
  <c r="BC646" i="6"/>
  <c r="BC642" i="6"/>
  <c r="BC638" i="6"/>
  <c r="BC634" i="6"/>
  <c r="BC630" i="6"/>
  <c r="BC626" i="6"/>
  <c r="BC704" i="6"/>
  <c r="BC671" i="6"/>
  <c r="BC663" i="6"/>
  <c r="BC659" i="6"/>
  <c r="BC653" i="6"/>
  <c r="BC649" i="6"/>
  <c r="BC645" i="6"/>
  <c r="BC641" i="6"/>
  <c r="BC637" i="6"/>
  <c r="BC633" i="6"/>
  <c r="BC629" i="6"/>
  <c r="BC625" i="6"/>
  <c r="BC621" i="6"/>
  <c r="BC692" i="6"/>
  <c r="BC679" i="6"/>
  <c r="BC675" i="6"/>
  <c r="BC667" i="6"/>
  <c r="BC652" i="6"/>
  <c r="BC648" i="6"/>
  <c r="BC644" i="6"/>
  <c r="BC640" i="6"/>
  <c r="BC636" i="6"/>
  <c r="BC632" i="6"/>
  <c r="BC628" i="6"/>
  <c r="BC624" i="6"/>
  <c r="BC687" i="6"/>
  <c r="BC683" i="6"/>
  <c r="BC627" i="6"/>
  <c r="BC618" i="6"/>
  <c r="BC614" i="6"/>
  <c r="BC610" i="6"/>
  <c r="BC606" i="6"/>
  <c r="BC602" i="6"/>
  <c r="BC661" i="6"/>
  <c r="BC623" i="6"/>
  <c r="BC622" i="6"/>
  <c r="BC655" i="6"/>
  <c r="BC617" i="6"/>
  <c r="BC613" i="6"/>
  <c r="BC609" i="6"/>
  <c r="BC605" i="6"/>
  <c r="BC601" i="6"/>
  <c r="BC597" i="6"/>
  <c r="BC593" i="6"/>
  <c r="BC589" i="6"/>
  <c r="BC585" i="6"/>
  <c r="BC651" i="6"/>
  <c r="BC647" i="6"/>
  <c r="BC643" i="6"/>
  <c r="BC639" i="6"/>
  <c r="BC635" i="6"/>
  <c r="BC631" i="6"/>
  <c r="BC616" i="6"/>
  <c r="BC612" i="6"/>
  <c r="BC608" i="6"/>
  <c r="BC604" i="6"/>
  <c r="BC600" i="6"/>
  <c r="BC657" i="6"/>
  <c r="BC619" i="6"/>
  <c r="BC615" i="6"/>
  <c r="BC611" i="6"/>
  <c r="BC607" i="6"/>
  <c r="BC603" i="6"/>
  <c r="BC599" i="6"/>
  <c r="BC595" i="6"/>
  <c r="BC591" i="6"/>
  <c r="BC587" i="6"/>
  <c r="BC583" i="6"/>
  <c r="BC581" i="6"/>
  <c r="BC577" i="6"/>
  <c r="BC620" i="6"/>
  <c r="BC598" i="6"/>
  <c r="BC596" i="6"/>
  <c r="BC594" i="6"/>
  <c r="BC592" i="6"/>
  <c r="BC590" i="6"/>
  <c r="BC586" i="6"/>
  <c r="BC580" i="6"/>
  <c r="BC576" i="6"/>
  <c r="BC572" i="6"/>
  <c r="BC568" i="6"/>
  <c r="BC564" i="6"/>
  <c r="BC560" i="6"/>
  <c r="BC556" i="6"/>
  <c r="BC584" i="6"/>
  <c r="BC582" i="6"/>
  <c r="BC579" i="6"/>
  <c r="BC575" i="6"/>
  <c r="BC571" i="6"/>
  <c r="BC567" i="6"/>
  <c r="BC563" i="6"/>
  <c r="BC588" i="6"/>
  <c r="BC558" i="6"/>
  <c r="BC550" i="6"/>
  <c r="BC544" i="6"/>
  <c r="BC540" i="6"/>
  <c r="BC536" i="6"/>
  <c r="BC532" i="6"/>
  <c r="BC528" i="6"/>
  <c r="BC524" i="6"/>
  <c r="BC520" i="6"/>
  <c r="BC516" i="6"/>
  <c r="BC512" i="6"/>
  <c r="BC508" i="6"/>
  <c r="BC554" i="6"/>
  <c r="BC557" i="6"/>
  <c r="BC555" i="6"/>
  <c r="BC551" i="6"/>
  <c r="BC543" i="6"/>
  <c r="BC539" i="6"/>
  <c r="BC535" i="6"/>
  <c r="BC531" i="6"/>
  <c r="BC527" i="6"/>
  <c r="BC523" i="6"/>
  <c r="BC519" i="6"/>
  <c r="BC515" i="6"/>
  <c r="BC573" i="6"/>
  <c r="BC569" i="6"/>
  <c r="BC565" i="6"/>
  <c r="BC561" i="6"/>
  <c r="BC552" i="6"/>
  <c r="BC547" i="6"/>
  <c r="BC546" i="6"/>
  <c r="BC542" i="6"/>
  <c r="BC538" i="6"/>
  <c r="BC534" i="6"/>
  <c r="BC530" i="6"/>
  <c r="BC526" i="6"/>
  <c r="BC522" i="6"/>
  <c r="BC518" i="6"/>
  <c r="BC514" i="6"/>
  <c r="BC510" i="6"/>
  <c r="BC506" i="6"/>
  <c r="BC578" i="6"/>
  <c r="BC541" i="6"/>
  <c r="BC574" i="6"/>
  <c r="BC559" i="6"/>
  <c r="BC537" i="6"/>
  <c r="BC517" i="6"/>
  <c r="BC503" i="6"/>
  <c r="BC499" i="6"/>
  <c r="BC495" i="6"/>
  <c r="BC491" i="6"/>
  <c r="BC487" i="6"/>
  <c r="BC483" i="6"/>
  <c r="BC479" i="6"/>
  <c r="BC475" i="6"/>
  <c r="BC562" i="6"/>
  <c r="BC533" i="6"/>
  <c r="BC513" i="6"/>
  <c r="BC509" i="6"/>
  <c r="BC553" i="6"/>
  <c r="BC529" i="6"/>
  <c r="BC502" i="6"/>
  <c r="BC498" i="6"/>
  <c r="BC494" i="6"/>
  <c r="BC490" i="6"/>
  <c r="BC486" i="6"/>
  <c r="BC482" i="6"/>
  <c r="BC478" i="6"/>
  <c r="BC474" i="6"/>
  <c r="BC470" i="6"/>
  <c r="BC466" i="6"/>
  <c r="BC462" i="6"/>
  <c r="BC458" i="6"/>
  <c r="BC454" i="6"/>
  <c r="BC450" i="6"/>
  <c r="BC570" i="6"/>
  <c r="BC548" i="6"/>
  <c r="BC525" i="6"/>
  <c r="BC549" i="6"/>
  <c r="BC521" i="6"/>
  <c r="BC505" i="6"/>
  <c r="BC501" i="6"/>
  <c r="BC497" i="6"/>
  <c r="BC493" i="6"/>
  <c r="BC489" i="6"/>
  <c r="BC485" i="6"/>
  <c r="BC481" i="6"/>
  <c r="BC477" i="6"/>
  <c r="BC473" i="6"/>
  <c r="BC469" i="6"/>
  <c r="BC465" i="6"/>
  <c r="BC511" i="6"/>
  <c r="BC507" i="6"/>
  <c r="BC463" i="6"/>
  <c r="BC459" i="6"/>
  <c r="BC455" i="6"/>
  <c r="BC451" i="6"/>
  <c r="BC445" i="6"/>
  <c r="BC441" i="6"/>
  <c r="BC437" i="6"/>
  <c r="BC433" i="6"/>
  <c r="BC429" i="6"/>
  <c r="BC425" i="6"/>
  <c r="BC421" i="6"/>
  <c r="BC417" i="6"/>
  <c r="BC413" i="6"/>
  <c r="BC504" i="6"/>
  <c r="BC488" i="6"/>
  <c r="BC471" i="6"/>
  <c r="BC545" i="6"/>
  <c r="BC467" i="6"/>
  <c r="BC460" i="6"/>
  <c r="BC456" i="6"/>
  <c r="BC452" i="6"/>
  <c r="BC448" i="6"/>
  <c r="BC444" i="6"/>
  <c r="BC440" i="6"/>
  <c r="BC436" i="6"/>
  <c r="BC432" i="6"/>
  <c r="BC428" i="6"/>
  <c r="BC424" i="6"/>
  <c r="BC420" i="6"/>
  <c r="BC416" i="6"/>
  <c r="BC412" i="6"/>
  <c r="BC566" i="6"/>
  <c r="BC500" i="6"/>
  <c r="BC484" i="6"/>
  <c r="BC472" i="6"/>
  <c r="BC464" i="6"/>
  <c r="BC447" i="6"/>
  <c r="BC443" i="6"/>
  <c r="BC439" i="6"/>
  <c r="BC435" i="6"/>
  <c r="BC431" i="6"/>
  <c r="BC427" i="6"/>
  <c r="BC423" i="6"/>
  <c r="BC419" i="6"/>
  <c r="BC496" i="6"/>
  <c r="BC480" i="6"/>
  <c r="BC468" i="6"/>
  <c r="BC461" i="6"/>
  <c r="BC457" i="6"/>
  <c r="BC453" i="6"/>
  <c r="BC449" i="6"/>
  <c r="BC446" i="6"/>
  <c r="BC442" i="6"/>
  <c r="BC438" i="6"/>
  <c r="BC434" i="6"/>
  <c r="BC430" i="6"/>
  <c r="BC426" i="6"/>
  <c r="BC422" i="6"/>
  <c r="BC418" i="6"/>
  <c r="BC414" i="6"/>
  <c r="BC410" i="6"/>
  <c r="BC406" i="6"/>
  <c r="BC402" i="6"/>
  <c r="BC398" i="6"/>
  <c r="BC476" i="6"/>
  <c r="BC411" i="6"/>
  <c r="BC407" i="6"/>
  <c r="BC403" i="6"/>
  <c r="BC415" i="6"/>
  <c r="BC408" i="6"/>
  <c r="BC404" i="6"/>
  <c r="BC400" i="6"/>
  <c r="BC492" i="6"/>
  <c r="BC394" i="6"/>
  <c r="BC390" i="6"/>
  <c r="BC386" i="6"/>
  <c r="BC382" i="6"/>
  <c r="BC378" i="6"/>
  <c r="BC409" i="6"/>
  <c r="BC405" i="6"/>
  <c r="BC401" i="6"/>
  <c r="BC397" i="6"/>
  <c r="BC393" i="6"/>
  <c r="BC389" i="6"/>
  <c r="BC392" i="6"/>
  <c r="BC388" i="6"/>
  <c r="BC384" i="6"/>
  <c r="BC380" i="6"/>
  <c r="BC395" i="6"/>
  <c r="BC375" i="6"/>
  <c r="BC371" i="6"/>
  <c r="BC367" i="6"/>
  <c r="BC363" i="6"/>
  <c r="BC359" i="6"/>
  <c r="BC355" i="6"/>
  <c r="BC351" i="6"/>
  <c r="BC347" i="6"/>
  <c r="BC343" i="6"/>
  <c r="BC339" i="6"/>
  <c r="BC335" i="6"/>
  <c r="BC331" i="6"/>
  <c r="BC327" i="6"/>
  <c r="BC323" i="6"/>
  <c r="BC319" i="6"/>
  <c r="BC315" i="6"/>
  <c r="BC311" i="6"/>
  <c r="BC307" i="6"/>
  <c r="BC303" i="6"/>
  <c r="BC396" i="6"/>
  <c r="BC399" i="6"/>
  <c r="BC377" i="6"/>
  <c r="BC374" i="6"/>
  <c r="BC370" i="6"/>
  <c r="BC366" i="6"/>
  <c r="BC362" i="6"/>
  <c r="BC358" i="6"/>
  <c r="BC354" i="6"/>
  <c r="BC350" i="6"/>
  <c r="BC346" i="6"/>
  <c r="BC342" i="6"/>
  <c r="BC338" i="6"/>
  <c r="BC334" i="6"/>
  <c r="BC330" i="6"/>
  <c r="BC326" i="6"/>
  <c r="BC322" i="6"/>
  <c r="BC318" i="6"/>
  <c r="BC314" i="6"/>
  <c r="BC310" i="6"/>
  <c r="BC306" i="6"/>
  <c r="BC302" i="6"/>
  <c r="BC298" i="6"/>
  <c r="BC294" i="6"/>
  <c r="BC290" i="6"/>
  <c r="BC286" i="6"/>
  <c r="BC391" i="6"/>
  <c r="BC387" i="6"/>
  <c r="BC385" i="6"/>
  <c r="BC383" i="6"/>
  <c r="BC381" i="6"/>
  <c r="BC379" i="6"/>
  <c r="BC373" i="6"/>
  <c r="BC369" i="6"/>
  <c r="BC365" i="6"/>
  <c r="BC361" i="6"/>
  <c r="BC357" i="6"/>
  <c r="BC353" i="6"/>
  <c r="BC349" i="6"/>
  <c r="BC345" i="6"/>
  <c r="BC341" i="6"/>
  <c r="BC337" i="6"/>
  <c r="BC333" i="6"/>
  <c r="BC329" i="6"/>
  <c r="BC325" i="6"/>
  <c r="BC321" i="6"/>
  <c r="BC317" i="6"/>
  <c r="BC313" i="6"/>
  <c r="BC309" i="6"/>
  <c r="BC305" i="6"/>
  <c r="BC301" i="6"/>
  <c r="BC297" i="6"/>
  <c r="BC376" i="6"/>
  <c r="BC372" i="6"/>
  <c r="BC368" i="6"/>
  <c r="BC364" i="6"/>
  <c r="BC360" i="6"/>
  <c r="BC356" i="6"/>
  <c r="BC352" i="6"/>
  <c r="BC348" i="6"/>
  <c r="BC344" i="6"/>
  <c r="BC340" i="6"/>
  <c r="BC336" i="6"/>
  <c r="BC332" i="6"/>
  <c r="BC328" i="6"/>
  <c r="BC324" i="6"/>
  <c r="BC320" i="6"/>
  <c r="BC316" i="6"/>
  <c r="BC312" i="6"/>
  <c r="BC308" i="6"/>
  <c r="BC304" i="6"/>
  <c r="BC300" i="6"/>
  <c r="BC296" i="6"/>
  <c r="BC292" i="6"/>
  <c r="BC288" i="6"/>
  <c r="BC284" i="6"/>
  <c r="BC280" i="6"/>
  <c r="BC285" i="6"/>
  <c r="BC281" i="6"/>
  <c r="BC274" i="6"/>
  <c r="BC270" i="6"/>
  <c r="BC266" i="6"/>
  <c r="BC262" i="6"/>
  <c r="BC258" i="6"/>
  <c r="BC254" i="6"/>
  <c r="BC250" i="6"/>
  <c r="BC246" i="6"/>
  <c r="BC242" i="6"/>
  <c r="BC295" i="6"/>
  <c r="BC282" i="6"/>
  <c r="BC278" i="6"/>
  <c r="BC277" i="6"/>
  <c r="BC273" i="6"/>
  <c r="BC269" i="6"/>
  <c r="BC265" i="6"/>
  <c r="BC261" i="6"/>
  <c r="BC257" i="6"/>
  <c r="BC253" i="6"/>
  <c r="BC249" i="6"/>
  <c r="BC245" i="6"/>
  <c r="BC241" i="6"/>
  <c r="BC237" i="6"/>
  <c r="BC233" i="6"/>
  <c r="BC229" i="6"/>
  <c r="BC225" i="6"/>
  <c r="BC221" i="6"/>
  <c r="BC217" i="6"/>
  <c r="BC213" i="6"/>
  <c r="BC209" i="6"/>
  <c r="BC205" i="6"/>
  <c r="BC201" i="6"/>
  <c r="BC197" i="6"/>
  <c r="BC193" i="6"/>
  <c r="BC283" i="6"/>
  <c r="BC279" i="6"/>
  <c r="BC299" i="6"/>
  <c r="BC276" i="6"/>
  <c r="BC272" i="6"/>
  <c r="BC268" i="6"/>
  <c r="BC264" i="6"/>
  <c r="BC260" i="6"/>
  <c r="BC256" i="6"/>
  <c r="BC252" i="6"/>
  <c r="BC248" i="6"/>
  <c r="BC244" i="6"/>
  <c r="BC240" i="6"/>
  <c r="BC236" i="6"/>
  <c r="BC232" i="6"/>
  <c r="BC228" i="6"/>
  <c r="BC224" i="6"/>
  <c r="BC220" i="6"/>
  <c r="BC216" i="6"/>
  <c r="BC212" i="6"/>
  <c r="BC208" i="6"/>
  <c r="BC291" i="6"/>
  <c r="BC287" i="6"/>
  <c r="BC263" i="6"/>
  <c r="BC231" i="6"/>
  <c r="BC222" i="6"/>
  <c r="BC203" i="6"/>
  <c r="BC199" i="6"/>
  <c r="BC195" i="6"/>
  <c r="BC191" i="6"/>
  <c r="BC275" i="6"/>
  <c r="BC259" i="6"/>
  <c r="BC227" i="6"/>
  <c r="BC206" i="6"/>
  <c r="BC186" i="6"/>
  <c r="BC182" i="6"/>
  <c r="BC178" i="6"/>
  <c r="BC174" i="6"/>
  <c r="BC170" i="6"/>
  <c r="BC166" i="6"/>
  <c r="BC162" i="6"/>
  <c r="BC158" i="6"/>
  <c r="BC154" i="6"/>
  <c r="BC150" i="6"/>
  <c r="BC146" i="6"/>
  <c r="BC142" i="6"/>
  <c r="BC138" i="6"/>
  <c r="BC134" i="6"/>
  <c r="BC130" i="6"/>
  <c r="BC126" i="6"/>
  <c r="BC122" i="6"/>
  <c r="BC255" i="6"/>
  <c r="BC223" i="6"/>
  <c r="BC211" i="6"/>
  <c r="BC207" i="6"/>
  <c r="BC293" i="6"/>
  <c r="BC289" i="6"/>
  <c r="BC251" i="6"/>
  <c r="BC218" i="6"/>
  <c r="BC214" i="6"/>
  <c r="BC210" i="6"/>
  <c r="BC204" i="6"/>
  <c r="BC200" i="6"/>
  <c r="BC196" i="6"/>
  <c r="BC192" i="6"/>
  <c r="BC189" i="6"/>
  <c r="BC185" i="6"/>
  <c r="BC181" i="6"/>
  <c r="BC177" i="6"/>
  <c r="BC173" i="6"/>
  <c r="BC169" i="6"/>
  <c r="BC165" i="6"/>
  <c r="BC161" i="6"/>
  <c r="BC157" i="6"/>
  <c r="BC153" i="6"/>
  <c r="BC149" i="6"/>
  <c r="BC145" i="6"/>
  <c r="BC141" i="6"/>
  <c r="BC137" i="6"/>
  <c r="BC133" i="6"/>
  <c r="BC129" i="6"/>
  <c r="BC125" i="6"/>
  <c r="BC121" i="6"/>
  <c r="BC117" i="6"/>
  <c r="BC271" i="6"/>
  <c r="BC247" i="6"/>
  <c r="BC238" i="6"/>
  <c r="BC243" i="6"/>
  <c r="BC234" i="6"/>
  <c r="BC188" i="6"/>
  <c r="BC184" i="6"/>
  <c r="BC180" i="6"/>
  <c r="BC176" i="6"/>
  <c r="BC172" i="6"/>
  <c r="BC168" i="6"/>
  <c r="BC164" i="6"/>
  <c r="BC160" i="6"/>
  <c r="BC156" i="6"/>
  <c r="BC152" i="6"/>
  <c r="BC148" i="6"/>
  <c r="BC144" i="6"/>
  <c r="BC140" i="6"/>
  <c r="BC136" i="6"/>
  <c r="BC132" i="6"/>
  <c r="BC128" i="6"/>
  <c r="BC124" i="6"/>
  <c r="BC120" i="6"/>
  <c r="BC116" i="6"/>
  <c r="BC112" i="6"/>
  <c r="BC108" i="6"/>
  <c r="BC104" i="6"/>
  <c r="BC100" i="6"/>
  <c r="BC96" i="6"/>
  <c r="BC92" i="6"/>
  <c r="BC88" i="6"/>
  <c r="BC239" i="6"/>
  <c r="BC230" i="6"/>
  <c r="BC202" i="6"/>
  <c r="BC198" i="6"/>
  <c r="BC194" i="6"/>
  <c r="BC190" i="6"/>
  <c r="BC226" i="6"/>
  <c r="BC127" i="6"/>
  <c r="BC118" i="6"/>
  <c r="BC115" i="6"/>
  <c r="BC111" i="6"/>
  <c r="BC105" i="6"/>
  <c r="BC101" i="6"/>
  <c r="BC97" i="6"/>
  <c r="BC93" i="6"/>
  <c r="BC89" i="6"/>
  <c r="BC85" i="6"/>
  <c r="BC84" i="6"/>
  <c r="BC80" i="6"/>
  <c r="BC76" i="6"/>
  <c r="BC72" i="6"/>
  <c r="BC68" i="6"/>
  <c r="BC183" i="6"/>
  <c r="BC167" i="6"/>
  <c r="BC151" i="6"/>
  <c r="BC123" i="6"/>
  <c r="BC267" i="6"/>
  <c r="BC114" i="6"/>
  <c r="BC110" i="6"/>
  <c r="BC106" i="6"/>
  <c r="BC102" i="6"/>
  <c r="BC98" i="6"/>
  <c r="BC94" i="6"/>
  <c r="BC90" i="6"/>
  <c r="BC86" i="6"/>
  <c r="BC83" i="6"/>
  <c r="BC79" i="6"/>
  <c r="BC75" i="6"/>
  <c r="BC71" i="6"/>
  <c r="BC67" i="6"/>
  <c r="BC63" i="6"/>
  <c r="BC59" i="6"/>
  <c r="BC55" i="6"/>
  <c r="BC51" i="6"/>
  <c r="BC179" i="6"/>
  <c r="BC163" i="6"/>
  <c r="BC147" i="6"/>
  <c r="BC113" i="6"/>
  <c r="BC109" i="6"/>
  <c r="BC143" i="6"/>
  <c r="BC119" i="6"/>
  <c r="BC107" i="6"/>
  <c r="BC103" i="6"/>
  <c r="BC99" i="6"/>
  <c r="BC95" i="6"/>
  <c r="BC91" i="6"/>
  <c r="BC87" i="6"/>
  <c r="BC82" i="6"/>
  <c r="BC78" i="6"/>
  <c r="BC74" i="6"/>
  <c r="BC70" i="6"/>
  <c r="BC66" i="6"/>
  <c r="BC62" i="6"/>
  <c r="BC58" i="6"/>
  <c r="BC135" i="6"/>
  <c r="BC81" i="6"/>
  <c r="BC77" i="6"/>
  <c r="BC73" i="6"/>
  <c r="BC69" i="6"/>
  <c r="BC65" i="6"/>
  <c r="BC61" i="6"/>
  <c r="BC57" i="6"/>
  <c r="BC53" i="6"/>
  <c r="BC49" i="6"/>
  <c r="BC45" i="6"/>
  <c r="BC41" i="6"/>
  <c r="BC37" i="6"/>
  <c r="BC33" i="6"/>
  <c r="BC29" i="6"/>
  <c r="BC235" i="6"/>
  <c r="BC215" i="6"/>
  <c r="BC187" i="6"/>
  <c r="BC171" i="6"/>
  <c r="BC155" i="6"/>
  <c r="BC131" i="6"/>
  <c r="BC26" i="6"/>
  <c r="BC22" i="6"/>
  <c r="BC18" i="6"/>
  <c r="BC14" i="6"/>
  <c r="BC10" i="6"/>
  <c r="BD6" i="6"/>
  <c r="BC44" i="6"/>
  <c r="BC40" i="6"/>
  <c r="BC159" i="6"/>
  <c r="BC64" i="6"/>
  <c r="BC25" i="6"/>
  <c r="BC21" i="6"/>
  <c r="BC17" i="6"/>
  <c r="BC13" i="6"/>
  <c r="BC9" i="6"/>
  <c r="BC56" i="6"/>
  <c r="BC54" i="6"/>
  <c r="BC52" i="6"/>
  <c r="BC50" i="6"/>
  <c r="BC48" i="6"/>
  <c r="BC46" i="6"/>
  <c r="BC42" i="6"/>
  <c r="BC38" i="6"/>
  <c r="BC34" i="6"/>
  <c r="BC30" i="6"/>
  <c r="BC36" i="6"/>
  <c r="BC175" i="6"/>
  <c r="BC139" i="6"/>
  <c r="BC28" i="6"/>
  <c r="BC24" i="6"/>
  <c r="BC20" i="6"/>
  <c r="BC16" i="6"/>
  <c r="BC12" i="6"/>
  <c r="BC8" i="6"/>
  <c r="BC219" i="6"/>
  <c r="BC60" i="6"/>
  <c r="BC47" i="6"/>
  <c r="BC43" i="6"/>
  <c r="BC39" i="6"/>
  <c r="BC35" i="6"/>
  <c r="BC31" i="6"/>
  <c r="BC27" i="6"/>
  <c r="BC23" i="6"/>
  <c r="BC19" i="6"/>
  <c r="BC15" i="6"/>
  <c r="BC11" i="6"/>
  <c r="BC7" i="6"/>
  <c r="BC32" i="6"/>
  <c r="BB900" i="6"/>
  <c r="BH31" i="4"/>
  <c r="BI30" i="4"/>
  <c r="BI26" i="4"/>
  <c r="BI21" i="4"/>
  <c r="BI27" i="4"/>
  <c r="BI22" i="4"/>
  <c r="BI18" i="4"/>
  <c r="BI29" i="4"/>
  <c r="BI25" i="4"/>
  <c r="BI20" i="4"/>
  <c r="BI17" i="4"/>
  <c r="BI13" i="4"/>
  <c r="BI19" i="4"/>
  <c r="BI28" i="4"/>
  <c r="BI12" i="4"/>
  <c r="BI15" i="4"/>
  <c r="BI9" i="4"/>
  <c r="BI8" i="4"/>
  <c r="BI14" i="4"/>
  <c r="BI11" i="4"/>
  <c r="BI10" i="4"/>
  <c r="BI23" i="4"/>
  <c r="BI16" i="4"/>
  <c r="BJ6" i="4"/>
  <c r="BI7" i="4"/>
  <c r="BI52" i="3"/>
  <c r="BI47" i="3"/>
  <c r="BI43" i="3"/>
  <c r="BI44" i="3"/>
  <c r="BI40" i="3"/>
  <c r="BI46" i="3"/>
  <c r="BI41" i="3"/>
  <c r="BI36" i="3"/>
  <c r="BI31" i="3"/>
  <c r="BI45" i="3"/>
  <c r="BI42" i="3"/>
  <c r="BI50" i="3"/>
  <c r="BI28" i="3"/>
  <c r="BI24" i="3"/>
  <c r="BI25" i="3"/>
  <c r="BI30" i="3"/>
  <c r="BI26" i="3"/>
  <c r="BI51" i="3"/>
  <c r="BI38" i="3"/>
  <c r="BI34" i="3"/>
  <c r="BI32" i="3"/>
  <c r="BI27" i="3"/>
  <c r="BI23" i="3"/>
  <c r="BI19" i="3"/>
  <c r="BI35" i="3"/>
  <c r="BI29" i="3"/>
  <c r="BI16" i="3"/>
  <c r="BI21" i="3"/>
  <c r="BI17" i="3"/>
  <c r="BI18" i="3"/>
  <c r="BI12" i="3"/>
  <c r="BI8" i="3"/>
  <c r="BI9" i="3"/>
  <c r="BI15" i="3"/>
  <c r="BI13" i="3"/>
  <c r="BJ6" i="3"/>
  <c r="BI14" i="3"/>
  <c r="BI10" i="3"/>
  <c r="BI7" i="3"/>
  <c r="BI11" i="3"/>
  <c r="BH53" i="3"/>
  <c r="BI217" i="2"/>
  <c r="BJ214" i="2"/>
  <c r="BJ210" i="2"/>
  <c r="BJ205" i="2"/>
  <c r="BJ215" i="2"/>
  <c r="BJ211" i="2"/>
  <c r="BJ206" i="2"/>
  <c r="BJ203" i="2"/>
  <c r="BJ213" i="2"/>
  <c r="BJ209" i="2"/>
  <c r="BJ202" i="2"/>
  <c r="BJ198" i="2"/>
  <c r="BJ194" i="2"/>
  <c r="BJ190" i="2"/>
  <c r="BJ186" i="2"/>
  <c r="BJ182" i="2"/>
  <c r="BJ212" i="2"/>
  <c r="BJ199" i="2"/>
  <c r="BJ195" i="2"/>
  <c r="BJ191" i="2"/>
  <c r="BJ187" i="2"/>
  <c r="BJ183" i="2"/>
  <c r="BJ207" i="2"/>
  <c r="BJ201" i="2"/>
  <c r="BJ197" i="2"/>
  <c r="BJ193" i="2"/>
  <c r="BJ189" i="2"/>
  <c r="BJ185" i="2"/>
  <c r="BJ181" i="2"/>
  <c r="BJ192" i="2"/>
  <c r="BJ178" i="2"/>
  <c r="BJ174" i="2"/>
  <c r="BJ170" i="2"/>
  <c r="BJ184" i="2"/>
  <c r="BJ196" i="2"/>
  <c r="BJ179" i="2"/>
  <c r="BJ175" i="2"/>
  <c r="BJ171" i="2"/>
  <c r="BJ188" i="2"/>
  <c r="BJ200" i="2"/>
  <c r="BJ216" i="2"/>
  <c r="BJ173" i="2"/>
  <c r="BJ158" i="2"/>
  <c r="BJ180" i="2"/>
  <c r="BJ177" i="2"/>
  <c r="BJ168" i="2"/>
  <c r="BJ172" i="2"/>
  <c r="BJ152" i="2"/>
  <c r="BJ148" i="2"/>
  <c r="BJ144" i="2"/>
  <c r="BJ176" i="2"/>
  <c r="BJ169" i="2"/>
  <c r="BJ167" i="2"/>
  <c r="BJ164" i="2"/>
  <c r="BJ157" i="2"/>
  <c r="BJ153" i="2"/>
  <c r="BJ149" i="2"/>
  <c r="BJ166" i="2"/>
  <c r="BJ154" i="2"/>
  <c r="BJ150" i="2"/>
  <c r="BJ146" i="2"/>
  <c r="BJ142" i="2"/>
  <c r="BJ145" i="2"/>
  <c r="BJ155" i="2"/>
  <c r="BJ151" i="2"/>
  <c r="BJ147" i="2"/>
  <c r="BJ143" i="2"/>
  <c r="BJ165" i="2"/>
  <c r="BJ163" i="2"/>
  <c r="BJ140" i="2"/>
  <c r="BJ136" i="2"/>
  <c r="BJ132" i="2"/>
  <c r="BJ162" i="2"/>
  <c r="BJ159" i="2"/>
  <c r="BJ141" i="2"/>
  <c r="BJ156" i="2"/>
  <c r="BJ139" i="2"/>
  <c r="BJ135" i="2"/>
  <c r="BJ131" i="2"/>
  <c r="BJ133" i="2"/>
  <c r="BJ137" i="2"/>
  <c r="BJ128" i="2"/>
  <c r="BJ119" i="2"/>
  <c r="BJ115" i="2"/>
  <c r="BJ110" i="2"/>
  <c r="BJ130" i="2"/>
  <c r="BJ120" i="2"/>
  <c r="BJ111" i="2"/>
  <c r="BJ129" i="2"/>
  <c r="BJ116" i="2"/>
  <c r="BJ112" i="2"/>
  <c r="BJ123" i="2"/>
  <c r="BJ109" i="2"/>
  <c r="BJ127" i="2"/>
  <c r="BJ125" i="2"/>
  <c r="BJ122" i="2"/>
  <c r="BJ105" i="2"/>
  <c r="BJ100" i="2"/>
  <c r="BJ91" i="2"/>
  <c r="BJ87" i="2"/>
  <c r="BJ83" i="2"/>
  <c r="BJ79" i="2"/>
  <c r="BJ75" i="2"/>
  <c r="BJ138" i="2"/>
  <c r="BJ134" i="2"/>
  <c r="BJ121" i="2"/>
  <c r="BJ107" i="2"/>
  <c r="BJ102" i="2"/>
  <c r="BJ97" i="2"/>
  <c r="BJ93" i="2"/>
  <c r="BJ88" i="2"/>
  <c r="BJ84" i="2"/>
  <c r="BJ126" i="2"/>
  <c r="BJ118" i="2"/>
  <c r="BJ117" i="2"/>
  <c r="BJ114" i="2"/>
  <c r="BJ108" i="2"/>
  <c r="BJ103" i="2"/>
  <c r="BJ98" i="2"/>
  <c r="BJ94" i="2"/>
  <c r="BJ89" i="2"/>
  <c r="BJ85" i="2"/>
  <c r="BJ81" i="2"/>
  <c r="BJ77" i="2"/>
  <c r="BJ73" i="2"/>
  <c r="BJ66" i="2"/>
  <c r="BJ99" i="2"/>
  <c r="BJ76" i="2"/>
  <c r="BJ113" i="2"/>
  <c r="BJ90" i="2"/>
  <c r="BJ86" i="2"/>
  <c r="BJ71" i="2"/>
  <c r="BJ68" i="2"/>
  <c r="BJ63" i="2"/>
  <c r="BJ59" i="2"/>
  <c r="BJ55" i="2"/>
  <c r="BJ51" i="2"/>
  <c r="BJ47" i="2"/>
  <c r="BJ74" i="2"/>
  <c r="BJ82" i="2"/>
  <c r="BJ69" i="2"/>
  <c r="BJ64" i="2"/>
  <c r="BJ60" i="2"/>
  <c r="BJ56" i="2"/>
  <c r="BJ52" i="2"/>
  <c r="BJ124" i="2"/>
  <c r="BJ70" i="2"/>
  <c r="BJ65" i="2"/>
  <c r="BJ61" i="2"/>
  <c r="BJ57" i="2"/>
  <c r="BJ53" i="2"/>
  <c r="BJ49" i="2"/>
  <c r="BJ40" i="2"/>
  <c r="BJ39" i="2"/>
  <c r="BJ37" i="2"/>
  <c r="BJ33" i="2"/>
  <c r="BJ29" i="2"/>
  <c r="BJ25" i="2"/>
  <c r="BJ21" i="2"/>
  <c r="BJ17" i="2"/>
  <c r="BJ13" i="2"/>
  <c r="BJ104" i="2"/>
  <c r="BJ54" i="2"/>
  <c r="BJ34" i="2"/>
  <c r="BJ58" i="2"/>
  <c r="BJ38" i="2"/>
  <c r="BJ62" i="2"/>
  <c r="BJ50" i="2"/>
  <c r="BJ35" i="2"/>
  <c r="BJ31" i="2"/>
  <c r="BJ27" i="2"/>
  <c r="BJ23" i="2"/>
  <c r="BJ19" i="2"/>
  <c r="BJ15" i="2"/>
  <c r="BJ11" i="2"/>
  <c r="BJ95" i="2"/>
  <c r="BJ80" i="2"/>
  <c r="BJ78" i="2"/>
  <c r="BJ8" i="2"/>
  <c r="BJ7" i="2"/>
  <c r="BJ36" i="2"/>
  <c r="BJ16" i="2"/>
  <c r="BJ12" i="2"/>
  <c r="BJ24" i="2"/>
  <c r="BJ22" i="2"/>
  <c r="BJ20" i="2"/>
  <c r="BJ18" i="2"/>
  <c r="BK6" i="2"/>
  <c r="BK208" i="2" s="1"/>
  <c r="BJ9" i="2"/>
  <c r="BJ46" i="2"/>
  <c r="BJ45" i="2"/>
  <c r="BJ28" i="2"/>
  <c r="BJ26" i="2"/>
  <c r="BJ14" i="2"/>
  <c r="BJ44" i="2"/>
  <c r="BJ43" i="2"/>
  <c r="BJ32" i="2"/>
  <c r="BJ30" i="2"/>
  <c r="BJ10" i="2"/>
  <c r="BJ48" i="2"/>
  <c r="BJ42" i="2"/>
  <c r="BJ41" i="2"/>
  <c r="BH36" i="1"/>
  <c r="BI35" i="1"/>
  <c r="BI33" i="1"/>
  <c r="BI29" i="1"/>
  <c r="BI25" i="1"/>
  <c r="BI34" i="1"/>
  <c r="BI30" i="1"/>
  <c r="BI26" i="1"/>
  <c r="BI31" i="1"/>
  <c r="BI22" i="1"/>
  <c r="BI18" i="1"/>
  <c r="BI14" i="1"/>
  <c r="BI15" i="1"/>
  <c r="BI16" i="1"/>
  <c r="BI11" i="1"/>
  <c r="BI28" i="1"/>
  <c r="BI21" i="1"/>
  <c r="BI20" i="1"/>
  <c r="BI19" i="1"/>
  <c r="BI12" i="1"/>
  <c r="BI32" i="1"/>
  <c r="BI27" i="1"/>
  <c r="BI8" i="1"/>
  <c r="BJ6" i="1"/>
  <c r="BI24" i="1"/>
  <c r="BI9" i="1"/>
  <c r="BI17" i="1"/>
  <c r="BI10" i="1"/>
  <c r="BI23" i="1"/>
  <c r="BI13" i="1"/>
  <c r="BI7" i="1"/>
  <c r="BK204" i="2" l="1"/>
  <c r="BK160" i="2"/>
  <c r="BK96" i="2"/>
  <c r="BK106" i="2"/>
  <c r="BK161" i="2"/>
  <c r="BJ37" i="3"/>
  <c r="BJ20" i="3"/>
  <c r="BC900" i="6"/>
  <c r="BD895" i="6"/>
  <c r="BD891" i="6"/>
  <c r="BD887" i="6"/>
  <c r="BD894" i="6"/>
  <c r="BD890" i="6"/>
  <c r="BD886" i="6"/>
  <c r="BD899" i="6"/>
  <c r="BD893" i="6"/>
  <c r="BD889" i="6"/>
  <c r="BD885" i="6"/>
  <c r="BD881" i="6"/>
  <c r="BD877" i="6"/>
  <c r="BD896" i="6"/>
  <c r="BD884" i="6"/>
  <c r="BD883" i="6"/>
  <c r="BD880" i="6"/>
  <c r="BD879" i="6"/>
  <c r="BD876" i="6"/>
  <c r="BD875" i="6"/>
  <c r="BD870" i="6"/>
  <c r="BD888" i="6"/>
  <c r="BD873" i="6"/>
  <c r="BD882" i="6"/>
  <c r="BD865" i="6"/>
  <c r="BD861" i="6"/>
  <c r="BD892" i="6"/>
  <c r="BD869" i="6"/>
  <c r="BD874" i="6"/>
  <c r="BD864" i="6"/>
  <c r="BD860" i="6"/>
  <c r="BD866" i="6"/>
  <c r="BD862" i="6"/>
  <c r="BD856" i="6"/>
  <c r="BD878" i="6"/>
  <c r="BD859" i="6"/>
  <c r="BD851" i="6"/>
  <c r="BD867" i="6"/>
  <c r="BD872" i="6"/>
  <c r="BD857" i="6"/>
  <c r="BD854" i="6"/>
  <c r="BD850" i="6"/>
  <c r="BD846" i="6"/>
  <c r="BD842" i="6"/>
  <c r="BD838" i="6"/>
  <c r="BD858" i="6"/>
  <c r="BD871" i="6"/>
  <c r="BD868" i="6"/>
  <c r="BD863" i="6"/>
  <c r="BD853" i="6"/>
  <c r="BD849" i="6"/>
  <c r="BD855" i="6"/>
  <c r="BD852" i="6"/>
  <c r="BD834" i="6"/>
  <c r="BD830" i="6"/>
  <c r="BD826" i="6"/>
  <c r="BD822" i="6"/>
  <c r="BD844" i="6"/>
  <c r="BD840" i="6"/>
  <c r="BD836" i="6"/>
  <c r="BD848" i="6"/>
  <c r="BD847" i="6"/>
  <c r="BD845" i="6"/>
  <c r="BD843" i="6"/>
  <c r="BD841" i="6"/>
  <c r="BD839" i="6"/>
  <c r="BD837" i="6"/>
  <c r="BD833" i="6"/>
  <c r="BD829" i="6"/>
  <c r="BD825" i="6"/>
  <c r="BD821" i="6"/>
  <c r="BD835" i="6"/>
  <c r="BD832" i="6"/>
  <c r="BD816" i="6"/>
  <c r="BD812" i="6"/>
  <c r="BD808" i="6"/>
  <c r="BD831" i="6"/>
  <c r="BD828" i="6"/>
  <c r="BD820" i="6"/>
  <c r="BD823" i="6"/>
  <c r="BD819" i="6"/>
  <c r="BD817" i="6"/>
  <c r="BD815" i="6"/>
  <c r="BD813" i="6"/>
  <c r="BD811" i="6"/>
  <c r="BD809" i="6"/>
  <c r="BD827" i="6"/>
  <c r="BD801" i="6"/>
  <c r="BD797" i="6"/>
  <c r="BD793" i="6"/>
  <c r="BD804" i="6"/>
  <c r="BD800" i="6"/>
  <c r="BD796" i="6"/>
  <c r="BD792" i="6"/>
  <c r="BD810" i="6"/>
  <c r="BD814" i="6"/>
  <c r="BD803" i="6"/>
  <c r="BD790" i="6"/>
  <c r="BD786" i="6"/>
  <c r="BD782" i="6"/>
  <c r="BD778" i="6"/>
  <c r="BD802" i="6"/>
  <c r="BD799" i="6"/>
  <c r="BD798" i="6"/>
  <c r="BD795" i="6"/>
  <c r="BD789" i="6"/>
  <c r="BD785" i="6"/>
  <c r="BD781" i="6"/>
  <c r="BD806" i="6"/>
  <c r="BD805" i="6"/>
  <c r="BD794" i="6"/>
  <c r="BD791" i="6"/>
  <c r="BD807" i="6"/>
  <c r="BD771" i="6"/>
  <c r="BD767" i="6"/>
  <c r="BD763" i="6"/>
  <c r="BD759" i="6"/>
  <c r="BD824" i="6"/>
  <c r="BD784" i="6"/>
  <c r="BD780" i="6"/>
  <c r="BD818" i="6"/>
  <c r="BD779" i="6"/>
  <c r="BD774" i="6"/>
  <c r="BD770" i="6"/>
  <c r="BD766" i="6"/>
  <c r="BD762" i="6"/>
  <c r="BD787" i="6"/>
  <c r="BD783" i="6"/>
  <c r="BD772" i="6"/>
  <c r="BD768" i="6"/>
  <c r="BD751" i="6"/>
  <c r="BD747" i="6"/>
  <c r="BD773" i="6"/>
  <c r="BD769" i="6"/>
  <c r="BD765" i="6"/>
  <c r="BD761" i="6"/>
  <c r="BD756" i="6"/>
  <c r="BD754" i="6"/>
  <c r="BD750" i="6"/>
  <c r="BD746" i="6"/>
  <c r="BD742" i="6"/>
  <c r="BD738" i="6"/>
  <c r="BD734" i="6"/>
  <c r="BD730" i="6"/>
  <c r="BD726" i="6"/>
  <c r="BD788" i="6"/>
  <c r="BD777" i="6"/>
  <c r="BD758" i="6"/>
  <c r="BD753" i="6"/>
  <c r="BD749" i="6"/>
  <c r="BD745" i="6"/>
  <c r="BD741" i="6"/>
  <c r="BD755" i="6"/>
  <c r="BD752" i="6"/>
  <c r="BD748" i="6"/>
  <c r="BD744" i="6"/>
  <c r="BD740" i="6"/>
  <c r="BD736" i="6"/>
  <c r="BD732" i="6"/>
  <c r="BD728" i="6"/>
  <c r="BD760" i="6"/>
  <c r="BD757" i="6"/>
  <c r="BD743" i="6"/>
  <c r="BD739" i="6"/>
  <c r="BD723" i="6"/>
  <c r="BD719" i="6"/>
  <c r="BD715" i="6"/>
  <c r="BD711" i="6"/>
  <c r="BD735" i="6"/>
  <c r="BD733" i="6"/>
  <c r="BD731" i="6"/>
  <c r="BD729" i="6"/>
  <c r="BD776" i="6"/>
  <c r="BD727" i="6"/>
  <c r="BD722" i="6"/>
  <c r="BD718" i="6"/>
  <c r="BD714" i="6"/>
  <c r="BD710" i="6"/>
  <c r="BD706" i="6"/>
  <c r="BD737" i="6"/>
  <c r="BD725" i="6"/>
  <c r="BD721" i="6"/>
  <c r="BD717" i="6"/>
  <c r="BD713" i="6"/>
  <c r="BD764" i="6"/>
  <c r="BD720" i="6"/>
  <c r="BD716" i="6"/>
  <c r="BD707" i="6"/>
  <c r="BD712" i="6"/>
  <c r="BD700" i="6"/>
  <c r="BD696" i="6"/>
  <c r="BD689" i="6"/>
  <c r="BD685" i="6"/>
  <c r="BD681" i="6"/>
  <c r="BD677" i="6"/>
  <c r="BD695" i="6"/>
  <c r="BD691" i="6"/>
  <c r="BD709" i="6"/>
  <c r="BD705" i="6"/>
  <c r="BD693" i="6"/>
  <c r="BD688" i="6"/>
  <c r="BD684" i="6"/>
  <c r="BD680" i="6"/>
  <c r="BD676" i="6"/>
  <c r="BD708" i="6"/>
  <c r="BD704" i="6"/>
  <c r="BD703" i="6"/>
  <c r="BD701" i="6"/>
  <c r="BD697" i="6"/>
  <c r="BD775" i="6"/>
  <c r="BD702" i="6"/>
  <c r="BD690" i="6"/>
  <c r="BD686" i="6"/>
  <c r="BD724" i="6"/>
  <c r="BD671" i="6"/>
  <c r="BD662" i="6"/>
  <c r="BD658" i="6"/>
  <c r="BD694" i="6"/>
  <c r="BD663" i="6"/>
  <c r="BD659" i="6"/>
  <c r="BD653" i="6"/>
  <c r="BD649" i="6"/>
  <c r="BD645" i="6"/>
  <c r="BD641" i="6"/>
  <c r="BD637" i="6"/>
  <c r="BD633" i="6"/>
  <c r="BD692" i="6"/>
  <c r="BD679" i="6"/>
  <c r="BD675" i="6"/>
  <c r="BD673" i="6"/>
  <c r="BD699" i="6"/>
  <c r="BD678" i="6"/>
  <c r="BD667" i="6"/>
  <c r="BD687" i="6"/>
  <c r="BD683" i="6"/>
  <c r="BD682" i="6"/>
  <c r="BD674" i="6"/>
  <c r="BD669" i="6"/>
  <c r="BD668" i="6"/>
  <c r="BD666" i="6"/>
  <c r="BD665" i="6"/>
  <c r="BD664" i="6"/>
  <c r="BD660" i="6"/>
  <c r="BD656" i="6"/>
  <c r="BD672" i="6"/>
  <c r="BD670" i="6"/>
  <c r="BD661" i="6"/>
  <c r="BD657" i="6"/>
  <c r="BD655" i="6"/>
  <c r="BD651" i="6"/>
  <c r="BD647" i="6"/>
  <c r="BD643" i="6"/>
  <c r="BD639" i="6"/>
  <c r="BD635" i="6"/>
  <c r="BD631" i="6"/>
  <c r="BD627" i="6"/>
  <c r="BD623" i="6"/>
  <c r="BD622" i="6"/>
  <c r="BD654" i="6"/>
  <c r="BD652" i="6"/>
  <c r="BD650" i="6"/>
  <c r="BD648" i="6"/>
  <c r="BD646" i="6"/>
  <c r="BD644" i="6"/>
  <c r="BD642" i="6"/>
  <c r="BD640" i="6"/>
  <c r="BD638" i="6"/>
  <c r="BD636" i="6"/>
  <c r="BD634" i="6"/>
  <c r="BD632" i="6"/>
  <c r="BD617" i="6"/>
  <c r="BD613" i="6"/>
  <c r="BD609" i="6"/>
  <c r="BD605" i="6"/>
  <c r="BD698" i="6"/>
  <c r="BD630" i="6"/>
  <c r="BD626" i="6"/>
  <c r="BD616" i="6"/>
  <c r="BD612" i="6"/>
  <c r="BD608" i="6"/>
  <c r="BD604" i="6"/>
  <c r="BD600" i="6"/>
  <c r="BD596" i="6"/>
  <c r="BD592" i="6"/>
  <c r="BD629" i="6"/>
  <c r="BD625" i="6"/>
  <c r="BD620" i="6"/>
  <c r="BD621" i="6"/>
  <c r="BD615" i="6"/>
  <c r="BD610" i="6"/>
  <c r="BD601" i="6"/>
  <c r="BD589" i="6"/>
  <c r="BD585" i="6"/>
  <c r="BD611" i="6"/>
  <c r="BD606" i="6"/>
  <c r="BD598" i="6"/>
  <c r="BD594" i="6"/>
  <c r="BD590" i="6"/>
  <c r="BD586" i="6"/>
  <c r="BD580" i="6"/>
  <c r="BD576" i="6"/>
  <c r="BD572" i="6"/>
  <c r="BD568" i="6"/>
  <c r="BD564" i="6"/>
  <c r="BD560" i="6"/>
  <c r="BD556" i="6"/>
  <c r="BD552" i="6"/>
  <c r="BD607" i="6"/>
  <c r="BD602" i="6"/>
  <c r="BD595" i="6"/>
  <c r="BD584" i="6"/>
  <c r="BD582" i="6"/>
  <c r="BD628" i="6"/>
  <c r="BD603" i="6"/>
  <c r="BD599" i="6"/>
  <c r="BD597" i="6"/>
  <c r="BD593" i="6"/>
  <c r="BD579" i="6"/>
  <c r="BD575" i="6"/>
  <c r="BD571" i="6"/>
  <c r="BD567" i="6"/>
  <c r="BD563" i="6"/>
  <c r="BD559" i="6"/>
  <c r="BD555" i="6"/>
  <c r="BD624" i="6"/>
  <c r="BD591" i="6"/>
  <c r="BD587" i="6"/>
  <c r="BD588" i="6"/>
  <c r="BD578" i="6"/>
  <c r="BD574" i="6"/>
  <c r="BD570" i="6"/>
  <c r="BD566" i="6"/>
  <c r="BD562" i="6"/>
  <c r="BD558" i="6"/>
  <c r="BD554" i="6"/>
  <c r="BD550" i="6"/>
  <c r="BD544" i="6"/>
  <c r="BD540" i="6"/>
  <c r="BD536" i="6"/>
  <c r="BD532" i="6"/>
  <c r="BD528" i="6"/>
  <c r="BD524" i="6"/>
  <c r="BD520" i="6"/>
  <c r="BD516" i="6"/>
  <c r="BD557" i="6"/>
  <c r="BD551" i="6"/>
  <c r="BD543" i="6"/>
  <c r="BD539" i="6"/>
  <c r="BD535" i="6"/>
  <c r="BD531" i="6"/>
  <c r="BD527" i="6"/>
  <c r="BD523" i="6"/>
  <c r="BD519" i="6"/>
  <c r="BD515" i="6"/>
  <c r="BD614" i="6"/>
  <c r="BD583" i="6"/>
  <c r="BD573" i="6"/>
  <c r="BD569" i="6"/>
  <c r="BD565" i="6"/>
  <c r="BD561" i="6"/>
  <c r="BD547" i="6"/>
  <c r="BD618" i="6"/>
  <c r="BD546" i="6"/>
  <c r="BD542" i="6"/>
  <c r="BD538" i="6"/>
  <c r="BD534" i="6"/>
  <c r="BD530" i="6"/>
  <c r="BD526" i="6"/>
  <c r="BD522" i="6"/>
  <c r="BD581" i="6"/>
  <c r="BD577" i="6"/>
  <c r="BD619" i="6"/>
  <c r="BD553" i="6"/>
  <c r="BD549" i="6"/>
  <c r="BD548" i="6"/>
  <c r="BD537" i="6"/>
  <c r="BD517" i="6"/>
  <c r="BD508" i="6"/>
  <c r="BD506" i="6"/>
  <c r="BD503" i="6"/>
  <c r="BD499" i="6"/>
  <c r="BD495" i="6"/>
  <c r="BD491" i="6"/>
  <c r="BD487" i="6"/>
  <c r="BD483" i="6"/>
  <c r="BD479" i="6"/>
  <c r="BD475" i="6"/>
  <c r="BD471" i="6"/>
  <c r="BD533" i="6"/>
  <c r="BD513" i="6"/>
  <c r="BD509" i="6"/>
  <c r="BD529" i="6"/>
  <c r="BD512" i="6"/>
  <c r="BD502" i="6"/>
  <c r="BD498" i="6"/>
  <c r="BD494" i="6"/>
  <c r="BD490" i="6"/>
  <c r="BD486" i="6"/>
  <c r="BD482" i="6"/>
  <c r="BD478" i="6"/>
  <c r="BD474" i="6"/>
  <c r="BD525" i="6"/>
  <c r="BD521" i="6"/>
  <c r="BD518" i="6"/>
  <c r="BD510" i="6"/>
  <c r="BD505" i="6"/>
  <c r="BD501" i="6"/>
  <c r="BD497" i="6"/>
  <c r="BD493" i="6"/>
  <c r="BD489" i="6"/>
  <c r="BD485" i="6"/>
  <c r="BD481" i="6"/>
  <c r="BD477" i="6"/>
  <c r="BD473" i="6"/>
  <c r="BD469" i="6"/>
  <c r="BD511" i="6"/>
  <c r="BD507" i="6"/>
  <c r="BD545" i="6"/>
  <c r="BD504" i="6"/>
  <c r="BD500" i="6"/>
  <c r="BD496" i="6"/>
  <c r="BD492" i="6"/>
  <c r="BD488" i="6"/>
  <c r="BD484" i="6"/>
  <c r="BD480" i="6"/>
  <c r="BD476" i="6"/>
  <c r="BD472" i="6"/>
  <c r="BD468" i="6"/>
  <c r="BD464" i="6"/>
  <c r="BD460" i="6"/>
  <c r="BD456" i="6"/>
  <c r="BD452" i="6"/>
  <c r="BD467" i="6"/>
  <c r="BD448" i="6"/>
  <c r="BD444" i="6"/>
  <c r="BD440" i="6"/>
  <c r="BD436" i="6"/>
  <c r="BD541" i="6"/>
  <c r="BD447" i="6"/>
  <c r="BD443" i="6"/>
  <c r="BD439" i="6"/>
  <c r="BD435" i="6"/>
  <c r="BD470" i="6"/>
  <c r="BD465" i="6"/>
  <c r="BD461" i="6"/>
  <c r="BD457" i="6"/>
  <c r="BD453" i="6"/>
  <c r="BD449" i="6"/>
  <c r="BD514" i="6"/>
  <c r="BD466" i="6"/>
  <c r="BD446" i="6"/>
  <c r="BD442" i="6"/>
  <c r="BD438" i="6"/>
  <c r="BD434" i="6"/>
  <c r="BD430" i="6"/>
  <c r="BD426" i="6"/>
  <c r="BD422" i="6"/>
  <c r="BD418" i="6"/>
  <c r="BD414" i="6"/>
  <c r="BD410" i="6"/>
  <c r="BD406" i="6"/>
  <c r="BD402" i="6"/>
  <c r="BD398" i="6"/>
  <c r="BD462" i="6"/>
  <c r="BD458" i="6"/>
  <c r="BD454" i="6"/>
  <c r="BD450" i="6"/>
  <c r="BD441" i="6"/>
  <c r="BD433" i="6"/>
  <c r="BD431" i="6"/>
  <c r="BD427" i="6"/>
  <c r="BD423" i="6"/>
  <c r="BD419" i="6"/>
  <c r="BD415" i="6"/>
  <c r="BD408" i="6"/>
  <c r="BD404" i="6"/>
  <c r="BD400" i="6"/>
  <c r="BD437" i="6"/>
  <c r="BD409" i="6"/>
  <c r="BD405" i="6"/>
  <c r="BD401" i="6"/>
  <c r="BD397" i="6"/>
  <c r="BD463" i="6"/>
  <c r="BD455" i="6"/>
  <c r="BD432" i="6"/>
  <c r="BD428" i="6"/>
  <c r="BD424" i="6"/>
  <c r="BD420" i="6"/>
  <c r="BD416" i="6"/>
  <c r="BD393" i="6"/>
  <c r="BD389" i="6"/>
  <c r="BD385" i="6"/>
  <c r="BD381" i="6"/>
  <c r="BD413" i="6"/>
  <c r="BD412" i="6"/>
  <c r="BD445" i="6"/>
  <c r="BD459" i="6"/>
  <c r="BD451" i="6"/>
  <c r="BD429" i="6"/>
  <c r="BD425" i="6"/>
  <c r="BD421" i="6"/>
  <c r="BD417" i="6"/>
  <c r="BD411" i="6"/>
  <c r="BD407" i="6"/>
  <c r="BD403" i="6"/>
  <c r="BD399" i="6"/>
  <c r="BD395" i="6"/>
  <c r="BD396" i="6"/>
  <c r="BD392" i="6"/>
  <c r="BD377" i="6"/>
  <c r="BD374" i="6"/>
  <c r="BD370" i="6"/>
  <c r="BD366" i="6"/>
  <c r="BD362" i="6"/>
  <c r="BD358" i="6"/>
  <c r="BD354" i="6"/>
  <c r="BD350" i="6"/>
  <c r="BD346" i="6"/>
  <c r="BD342" i="6"/>
  <c r="BD338" i="6"/>
  <c r="BD334" i="6"/>
  <c r="BD330" i="6"/>
  <c r="BD326" i="6"/>
  <c r="BD322" i="6"/>
  <c r="BD318" i="6"/>
  <c r="BD314" i="6"/>
  <c r="BD310" i="6"/>
  <c r="BD306" i="6"/>
  <c r="BD391" i="6"/>
  <c r="BD387" i="6"/>
  <c r="BD383" i="6"/>
  <c r="BD379" i="6"/>
  <c r="BD373" i="6"/>
  <c r="BD369" i="6"/>
  <c r="BD365" i="6"/>
  <c r="BD361" i="6"/>
  <c r="BD357" i="6"/>
  <c r="BD353" i="6"/>
  <c r="BD349" i="6"/>
  <c r="BD345" i="6"/>
  <c r="BD341" i="6"/>
  <c r="BD337" i="6"/>
  <c r="BD333" i="6"/>
  <c r="BD329" i="6"/>
  <c r="BD325" i="6"/>
  <c r="BD321" i="6"/>
  <c r="BD317" i="6"/>
  <c r="BD313" i="6"/>
  <c r="BD309" i="6"/>
  <c r="BD305" i="6"/>
  <c r="BD301" i="6"/>
  <c r="BD297" i="6"/>
  <c r="BD293" i="6"/>
  <c r="BD388" i="6"/>
  <c r="BD384" i="6"/>
  <c r="BD380" i="6"/>
  <c r="BD394" i="6"/>
  <c r="BD386" i="6"/>
  <c r="BD382" i="6"/>
  <c r="BD376" i="6"/>
  <c r="BD372" i="6"/>
  <c r="BD368" i="6"/>
  <c r="BD364" i="6"/>
  <c r="BD360" i="6"/>
  <c r="BD356" i="6"/>
  <c r="BD352" i="6"/>
  <c r="BD348" i="6"/>
  <c r="BD344" i="6"/>
  <c r="BD340" i="6"/>
  <c r="BD336" i="6"/>
  <c r="BD332" i="6"/>
  <c r="BD328" i="6"/>
  <c r="BD324" i="6"/>
  <c r="BD320" i="6"/>
  <c r="BD316" i="6"/>
  <c r="BD312" i="6"/>
  <c r="BD308" i="6"/>
  <c r="BD304" i="6"/>
  <c r="BD300" i="6"/>
  <c r="BD296" i="6"/>
  <c r="BD292" i="6"/>
  <c r="BD288" i="6"/>
  <c r="BD284" i="6"/>
  <c r="BD280" i="6"/>
  <c r="BD390" i="6"/>
  <c r="BD378" i="6"/>
  <c r="BD285" i="6"/>
  <c r="BD281" i="6"/>
  <c r="BD274" i="6"/>
  <c r="BD270" i="6"/>
  <c r="BD266" i="6"/>
  <c r="BD262" i="6"/>
  <c r="BD258" i="6"/>
  <c r="BD254" i="6"/>
  <c r="BD250" i="6"/>
  <c r="BD246" i="6"/>
  <c r="BD242" i="6"/>
  <c r="BD238" i="6"/>
  <c r="BD234" i="6"/>
  <c r="BD230" i="6"/>
  <c r="BD226" i="6"/>
  <c r="BD222" i="6"/>
  <c r="BD218" i="6"/>
  <c r="BD214" i="6"/>
  <c r="BD210" i="6"/>
  <c r="BD375" i="6"/>
  <c r="BD359" i="6"/>
  <c r="BD343" i="6"/>
  <c r="BD327" i="6"/>
  <c r="BD311" i="6"/>
  <c r="BD295" i="6"/>
  <c r="BD282" i="6"/>
  <c r="BD278" i="6"/>
  <c r="BD302" i="6"/>
  <c r="BD298" i="6"/>
  <c r="BD277" i="6"/>
  <c r="BD273" i="6"/>
  <c r="BD269" i="6"/>
  <c r="BD265" i="6"/>
  <c r="BD261" i="6"/>
  <c r="BD257" i="6"/>
  <c r="BD253" i="6"/>
  <c r="BD249" i="6"/>
  <c r="BD245" i="6"/>
  <c r="BD241" i="6"/>
  <c r="BD237" i="6"/>
  <c r="BD233" i="6"/>
  <c r="BD229" i="6"/>
  <c r="BD225" i="6"/>
  <c r="BD221" i="6"/>
  <c r="BD217" i="6"/>
  <c r="BD371" i="6"/>
  <c r="BD355" i="6"/>
  <c r="BD339" i="6"/>
  <c r="BD323" i="6"/>
  <c r="BD307" i="6"/>
  <c r="BD283" i="6"/>
  <c r="BD279" i="6"/>
  <c r="BD299" i="6"/>
  <c r="BD276" i="6"/>
  <c r="BD272" i="6"/>
  <c r="BD268" i="6"/>
  <c r="BD264" i="6"/>
  <c r="BD260" i="6"/>
  <c r="BD256" i="6"/>
  <c r="BD252" i="6"/>
  <c r="BD248" i="6"/>
  <c r="BD244" i="6"/>
  <c r="BD240" i="6"/>
  <c r="BD236" i="6"/>
  <c r="BD232" i="6"/>
  <c r="BD228" i="6"/>
  <c r="BD224" i="6"/>
  <c r="BD367" i="6"/>
  <c r="BD351" i="6"/>
  <c r="BD335" i="6"/>
  <c r="BD319" i="6"/>
  <c r="BD303" i="6"/>
  <c r="BD294" i="6"/>
  <c r="BD291" i="6"/>
  <c r="BD287" i="6"/>
  <c r="BD290" i="6"/>
  <c r="BD289" i="6"/>
  <c r="BD286" i="6"/>
  <c r="BD275" i="6"/>
  <c r="BD271" i="6"/>
  <c r="BD267" i="6"/>
  <c r="BD263" i="6"/>
  <c r="BD259" i="6"/>
  <c r="BD255" i="6"/>
  <c r="BD251" i="6"/>
  <c r="BD247" i="6"/>
  <c r="BD243" i="6"/>
  <c r="BD239" i="6"/>
  <c r="BD235" i="6"/>
  <c r="BD231" i="6"/>
  <c r="BD227" i="6"/>
  <c r="BD223" i="6"/>
  <c r="BD219" i="6"/>
  <c r="BD215" i="6"/>
  <c r="BD211" i="6"/>
  <c r="BD207" i="6"/>
  <c r="BD203" i="6"/>
  <c r="BD199" i="6"/>
  <c r="BD195" i="6"/>
  <c r="BD191" i="6"/>
  <c r="BD212" i="6"/>
  <c r="BD208" i="6"/>
  <c r="BD206" i="6"/>
  <c r="BD186" i="6"/>
  <c r="BD182" i="6"/>
  <c r="BD178" i="6"/>
  <c r="BD174" i="6"/>
  <c r="BD170" i="6"/>
  <c r="BD166" i="6"/>
  <c r="BD162" i="6"/>
  <c r="BD158" i="6"/>
  <c r="BD154" i="6"/>
  <c r="BD150" i="6"/>
  <c r="BD146" i="6"/>
  <c r="BD142" i="6"/>
  <c r="BD138" i="6"/>
  <c r="BD134" i="6"/>
  <c r="BD130" i="6"/>
  <c r="BD126" i="6"/>
  <c r="BD122" i="6"/>
  <c r="BD118" i="6"/>
  <c r="BD114" i="6"/>
  <c r="BD110" i="6"/>
  <c r="BD205" i="6"/>
  <c r="BD204" i="6"/>
  <c r="BD200" i="6"/>
  <c r="BD196" i="6"/>
  <c r="BD192" i="6"/>
  <c r="BD189" i="6"/>
  <c r="BD185" i="6"/>
  <c r="BD181" i="6"/>
  <c r="BD177" i="6"/>
  <c r="BD173" i="6"/>
  <c r="BD169" i="6"/>
  <c r="BD165" i="6"/>
  <c r="BD161" i="6"/>
  <c r="BD157" i="6"/>
  <c r="BD153" i="6"/>
  <c r="BD149" i="6"/>
  <c r="BD145" i="6"/>
  <c r="BD141" i="6"/>
  <c r="BD137" i="6"/>
  <c r="BD133" i="6"/>
  <c r="BD129" i="6"/>
  <c r="BD125" i="6"/>
  <c r="BD121" i="6"/>
  <c r="BD117" i="6"/>
  <c r="BD113" i="6"/>
  <c r="BD109" i="6"/>
  <c r="BD220" i="6"/>
  <c r="BD216" i="6"/>
  <c r="BD201" i="6"/>
  <c r="BD197" i="6"/>
  <c r="BD193" i="6"/>
  <c r="BD188" i="6"/>
  <c r="BD184" i="6"/>
  <c r="BD180" i="6"/>
  <c r="BD176" i="6"/>
  <c r="BD172" i="6"/>
  <c r="BD168" i="6"/>
  <c r="BD164" i="6"/>
  <c r="BD160" i="6"/>
  <c r="BD156" i="6"/>
  <c r="BD152" i="6"/>
  <c r="BD148" i="6"/>
  <c r="BD144" i="6"/>
  <c r="BD140" i="6"/>
  <c r="BD136" i="6"/>
  <c r="BD132" i="6"/>
  <c r="BD128" i="6"/>
  <c r="BD124" i="6"/>
  <c r="BD120" i="6"/>
  <c r="BD213" i="6"/>
  <c r="BD209" i="6"/>
  <c r="BD202" i="6"/>
  <c r="BD198" i="6"/>
  <c r="BD194" i="6"/>
  <c r="BD190" i="6"/>
  <c r="BD187" i="6"/>
  <c r="BD183" i="6"/>
  <c r="BD179" i="6"/>
  <c r="BD175" i="6"/>
  <c r="BD171" i="6"/>
  <c r="BD167" i="6"/>
  <c r="BD163" i="6"/>
  <c r="BD159" i="6"/>
  <c r="BD155" i="6"/>
  <c r="BD151" i="6"/>
  <c r="BD147" i="6"/>
  <c r="BD143" i="6"/>
  <c r="BD139" i="6"/>
  <c r="BD135" i="6"/>
  <c r="BD131" i="6"/>
  <c r="BD127" i="6"/>
  <c r="BD123" i="6"/>
  <c r="BD119" i="6"/>
  <c r="BD115" i="6"/>
  <c r="BD111" i="6"/>
  <c r="BD107" i="6"/>
  <c r="BD103" i="6"/>
  <c r="BD99" i="6"/>
  <c r="BD95" i="6"/>
  <c r="BD91" i="6"/>
  <c r="BD87" i="6"/>
  <c r="BD363" i="6"/>
  <c r="BD106" i="6"/>
  <c r="BD102" i="6"/>
  <c r="BD98" i="6"/>
  <c r="BD94" i="6"/>
  <c r="BD90" i="6"/>
  <c r="BD86" i="6"/>
  <c r="BD83" i="6"/>
  <c r="BD79" i="6"/>
  <c r="BD75" i="6"/>
  <c r="BD71" i="6"/>
  <c r="BD67" i="6"/>
  <c r="BD315" i="6"/>
  <c r="BD82" i="6"/>
  <c r="BD78" i="6"/>
  <c r="BD74" i="6"/>
  <c r="BD70" i="6"/>
  <c r="BD66" i="6"/>
  <c r="BD62" i="6"/>
  <c r="BD58" i="6"/>
  <c r="BD54" i="6"/>
  <c r="BD50" i="6"/>
  <c r="BD46" i="6"/>
  <c r="BD42" i="6"/>
  <c r="BD38" i="6"/>
  <c r="BD34" i="6"/>
  <c r="BD30" i="6"/>
  <c r="BD331" i="6"/>
  <c r="BD347" i="6"/>
  <c r="BD116" i="6"/>
  <c r="BD112" i="6"/>
  <c r="BD108" i="6"/>
  <c r="BD105" i="6"/>
  <c r="BD104" i="6"/>
  <c r="BD101" i="6"/>
  <c r="BD100" i="6"/>
  <c r="BD97" i="6"/>
  <c r="BD96" i="6"/>
  <c r="BD93" i="6"/>
  <c r="BD92" i="6"/>
  <c r="BD89" i="6"/>
  <c r="BD88" i="6"/>
  <c r="BD85" i="6"/>
  <c r="BD84" i="6"/>
  <c r="BD80" i="6"/>
  <c r="BD76" i="6"/>
  <c r="BD72" i="6"/>
  <c r="BD68" i="6"/>
  <c r="BD64" i="6"/>
  <c r="BD69" i="6"/>
  <c r="BD59" i="6"/>
  <c r="BD65" i="6"/>
  <c r="BD45" i="6"/>
  <c r="BD41" i="6"/>
  <c r="BD37" i="6"/>
  <c r="BD33" i="6"/>
  <c r="BD29" i="6"/>
  <c r="BD25" i="6"/>
  <c r="BD21" i="6"/>
  <c r="BD17" i="6"/>
  <c r="BD13" i="6"/>
  <c r="BD9" i="6"/>
  <c r="BD63" i="6"/>
  <c r="BD56" i="6"/>
  <c r="BD52" i="6"/>
  <c r="BD48" i="6"/>
  <c r="BD73" i="6"/>
  <c r="BD22" i="6"/>
  <c r="BD14" i="6"/>
  <c r="BD81" i="6"/>
  <c r="BD61" i="6"/>
  <c r="BD57" i="6"/>
  <c r="BD53" i="6"/>
  <c r="BD49" i="6"/>
  <c r="BD28" i="6"/>
  <c r="BD24" i="6"/>
  <c r="BD20" i="6"/>
  <c r="BD16" i="6"/>
  <c r="BD12" i="6"/>
  <c r="BD8" i="6"/>
  <c r="BD60" i="6"/>
  <c r="BD55" i="6"/>
  <c r="BD51" i="6"/>
  <c r="BD26" i="6"/>
  <c r="BD77" i="6"/>
  <c r="BD47" i="6"/>
  <c r="BD43" i="6"/>
  <c r="BD39" i="6"/>
  <c r="BD35" i="6"/>
  <c r="BD31" i="6"/>
  <c r="BD27" i="6"/>
  <c r="BD23" i="6"/>
  <c r="BD19" i="6"/>
  <c r="BD15" i="6"/>
  <c r="BD11" i="6"/>
  <c r="BD7" i="6"/>
  <c r="BD18" i="6"/>
  <c r="BD10" i="6"/>
  <c r="BD44" i="6"/>
  <c r="BD40" i="6"/>
  <c r="BD36" i="6"/>
  <c r="BD32" i="6"/>
  <c r="BE6" i="6"/>
  <c r="BI31" i="4"/>
  <c r="BJ27" i="4"/>
  <c r="BJ22" i="4"/>
  <c r="BJ18" i="4"/>
  <c r="BJ28" i="4"/>
  <c r="BJ23" i="4"/>
  <c r="BJ19" i="4"/>
  <c r="BJ21" i="4"/>
  <c r="BJ14" i="4"/>
  <c r="BJ10" i="4"/>
  <c r="BJ20" i="4"/>
  <c r="BJ16" i="4"/>
  <c r="BJ12" i="4"/>
  <c r="BJ15" i="4"/>
  <c r="BJ9" i="4"/>
  <c r="BJ8" i="4"/>
  <c r="BJ25" i="4"/>
  <c r="BJ30" i="4"/>
  <c r="BJ26" i="4"/>
  <c r="BJ17" i="4"/>
  <c r="BJ29" i="4"/>
  <c r="BJ11" i="4"/>
  <c r="BK6" i="4"/>
  <c r="BJ13" i="4"/>
  <c r="BJ7" i="4"/>
  <c r="BJ52" i="3"/>
  <c r="BJ47" i="3"/>
  <c r="BJ43" i="3"/>
  <c r="BJ44" i="3"/>
  <c r="BJ50" i="3"/>
  <c r="BJ45" i="3"/>
  <c r="BJ41" i="3"/>
  <c r="BJ51" i="3"/>
  <c r="BJ38" i="3"/>
  <c r="BJ32" i="3"/>
  <c r="BJ42" i="3"/>
  <c r="BJ34" i="3"/>
  <c r="BJ29" i="3"/>
  <c r="BJ35" i="3"/>
  <c r="BJ36" i="3"/>
  <c r="BJ30" i="3"/>
  <c r="BJ46" i="3"/>
  <c r="BJ26" i="3"/>
  <c r="BJ40" i="3"/>
  <c r="BJ21" i="3"/>
  <c r="BJ27" i="3"/>
  <c r="BJ23" i="3"/>
  <c r="BJ19" i="3"/>
  <c r="BJ31" i="3"/>
  <c r="BJ16" i="3"/>
  <c r="BJ13" i="3"/>
  <c r="BJ25" i="3"/>
  <c r="BJ17" i="3"/>
  <c r="BJ28" i="3"/>
  <c r="BJ12" i="3"/>
  <c r="BJ8" i="3"/>
  <c r="BJ9" i="3"/>
  <c r="BJ15" i="3"/>
  <c r="BK6" i="3"/>
  <c r="BJ14" i="3"/>
  <c r="BJ10" i="3"/>
  <c r="BJ24" i="3"/>
  <c r="BJ11" i="3"/>
  <c r="BJ7" i="3"/>
  <c r="BJ18" i="3"/>
  <c r="BI53" i="3"/>
  <c r="BK215" i="2"/>
  <c r="BK211" i="2"/>
  <c r="BK206" i="2"/>
  <c r="BK203" i="2"/>
  <c r="BK216" i="2"/>
  <c r="BK212" i="2"/>
  <c r="BK207" i="2"/>
  <c r="BK205" i="2"/>
  <c r="BK209" i="2"/>
  <c r="BK199" i="2"/>
  <c r="BK195" i="2"/>
  <c r="BK191" i="2"/>
  <c r="BK187" i="2"/>
  <c r="BK183" i="2"/>
  <c r="BK200" i="2"/>
  <c r="BK196" i="2"/>
  <c r="BK192" i="2"/>
  <c r="BK188" i="2"/>
  <c r="BK213" i="2"/>
  <c r="BK178" i="2"/>
  <c r="BK174" i="2"/>
  <c r="BK170" i="2"/>
  <c r="BK201" i="2"/>
  <c r="BK198" i="2"/>
  <c r="BK184" i="2"/>
  <c r="BK182" i="2"/>
  <c r="BK190" i="2"/>
  <c r="BK186" i="2"/>
  <c r="BK179" i="2"/>
  <c r="BK175" i="2"/>
  <c r="BK171" i="2"/>
  <c r="BK193" i="2"/>
  <c r="BK210" i="2"/>
  <c r="BK202" i="2"/>
  <c r="BK180" i="2"/>
  <c r="BK197" i="2"/>
  <c r="BK194" i="2"/>
  <c r="BK185" i="2"/>
  <c r="BK177" i="2"/>
  <c r="BK173" i="2"/>
  <c r="BK189" i="2"/>
  <c r="BK167" i="2"/>
  <c r="BK163" i="2"/>
  <c r="BK168" i="2"/>
  <c r="BK164" i="2"/>
  <c r="BK172" i="2"/>
  <c r="BK169" i="2"/>
  <c r="BK165" i="2"/>
  <c r="BK176" i="2"/>
  <c r="BK156" i="2"/>
  <c r="BK214" i="2"/>
  <c r="BK181" i="2"/>
  <c r="BK166" i="2"/>
  <c r="BK154" i="2"/>
  <c r="BK150" i="2"/>
  <c r="BK159" i="2"/>
  <c r="BK155" i="2"/>
  <c r="BK151" i="2"/>
  <c r="BK147" i="2"/>
  <c r="BK146" i="2"/>
  <c r="BK153" i="2"/>
  <c r="BK149" i="2"/>
  <c r="BK142" i="2"/>
  <c r="BK140" i="2"/>
  <c r="BK136" i="2"/>
  <c r="BK132" i="2"/>
  <c r="BK128" i="2"/>
  <c r="BK162" i="2"/>
  <c r="BK158" i="2"/>
  <c r="BK141" i="2"/>
  <c r="BK137" i="2"/>
  <c r="BK133" i="2"/>
  <c r="BK129" i="2"/>
  <c r="BK157" i="2"/>
  <c r="BK125" i="2"/>
  <c r="BK148" i="2"/>
  <c r="BK145" i="2"/>
  <c r="BK143" i="2"/>
  <c r="BK139" i="2"/>
  <c r="BK135" i="2"/>
  <c r="BK138" i="2"/>
  <c r="BK134" i="2"/>
  <c r="BK144" i="2"/>
  <c r="BK130" i="2"/>
  <c r="BK120" i="2"/>
  <c r="BK111" i="2"/>
  <c r="BK116" i="2"/>
  <c r="BK112" i="2"/>
  <c r="BK121" i="2"/>
  <c r="BK127" i="2"/>
  <c r="BK122" i="2"/>
  <c r="BK105" i="2"/>
  <c r="BK100" i="2"/>
  <c r="BK119" i="2"/>
  <c r="BK152" i="2"/>
  <c r="BK115" i="2"/>
  <c r="BK107" i="2"/>
  <c r="BK102" i="2"/>
  <c r="BK97" i="2"/>
  <c r="BK126" i="2"/>
  <c r="BK118" i="2"/>
  <c r="BK131" i="2"/>
  <c r="BK117" i="2"/>
  <c r="BK114" i="2"/>
  <c r="BK108" i="2"/>
  <c r="BK103" i="2"/>
  <c r="BK98" i="2"/>
  <c r="BK94" i="2"/>
  <c r="BK89" i="2"/>
  <c r="BK85" i="2"/>
  <c r="BK113" i="2"/>
  <c r="BK71" i="2"/>
  <c r="BK99" i="2"/>
  <c r="BK76" i="2"/>
  <c r="BK123" i="2"/>
  <c r="BK90" i="2"/>
  <c r="BK86" i="2"/>
  <c r="BK75" i="2"/>
  <c r="BK68" i="2"/>
  <c r="BK63" i="2"/>
  <c r="BK93" i="2"/>
  <c r="BK88" i="2"/>
  <c r="BK84" i="2"/>
  <c r="BK74" i="2"/>
  <c r="BK45" i="2"/>
  <c r="BK41" i="2"/>
  <c r="BK109" i="2"/>
  <c r="BK82" i="2"/>
  <c r="BK69" i="2"/>
  <c r="BK64" i="2"/>
  <c r="BK60" i="2"/>
  <c r="BK56" i="2"/>
  <c r="BK52" i="2"/>
  <c r="BK104" i="2"/>
  <c r="BK95" i="2"/>
  <c r="BK80" i="2"/>
  <c r="BK110" i="2"/>
  <c r="BK91" i="2"/>
  <c r="BK87" i="2"/>
  <c r="BK83" i="2"/>
  <c r="BK78" i="2"/>
  <c r="BK43" i="2"/>
  <c r="BK39" i="2"/>
  <c r="BK79" i="2"/>
  <c r="BK77" i="2"/>
  <c r="BK66" i="2"/>
  <c r="BK54" i="2"/>
  <c r="BK51" i="2"/>
  <c r="BK34" i="2"/>
  <c r="BK30" i="2"/>
  <c r="BK26" i="2"/>
  <c r="BK22" i="2"/>
  <c r="BK18" i="2"/>
  <c r="BK14" i="2"/>
  <c r="BK10" i="2"/>
  <c r="BK81" i="2"/>
  <c r="BK58" i="2"/>
  <c r="BK38" i="2"/>
  <c r="BK70" i="2"/>
  <c r="BK62" i="2"/>
  <c r="BK50" i="2"/>
  <c r="BK35" i="2"/>
  <c r="BK31" i="2"/>
  <c r="BK27" i="2"/>
  <c r="BK23" i="2"/>
  <c r="BK19" i="2"/>
  <c r="BK15" i="2"/>
  <c r="BK124" i="2"/>
  <c r="BK53" i="2"/>
  <c r="BK49" i="2"/>
  <c r="BK46" i="2"/>
  <c r="BK36" i="2"/>
  <c r="BK29" i="2"/>
  <c r="BK16" i="2"/>
  <c r="BK12" i="2"/>
  <c r="BK55" i="2"/>
  <c r="BK33" i="2"/>
  <c r="BK20" i="2"/>
  <c r="BL6" i="2"/>
  <c r="BL208" i="2" s="1"/>
  <c r="BK13" i="2"/>
  <c r="BK57" i="2"/>
  <c r="BK24" i="2"/>
  <c r="BK11" i="2"/>
  <c r="BK21" i="2"/>
  <c r="BK73" i="2"/>
  <c r="BK28" i="2"/>
  <c r="BK44" i="2"/>
  <c r="BK37" i="2"/>
  <c r="BK32" i="2"/>
  <c r="BK25" i="2"/>
  <c r="BK8" i="2"/>
  <c r="BK65" i="2"/>
  <c r="BK59" i="2"/>
  <c r="BK48" i="2"/>
  <c r="BK42" i="2"/>
  <c r="BK17" i="2"/>
  <c r="BK9" i="2"/>
  <c r="BK7" i="2"/>
  <c r="BK61" i="2"/>
  <c r="BK47" i="2"/>
  <c r="BK40" i="2"/>
  <c r="BJ217" i="2"/>
  <c r="BI36" i="1"/>
  <c r="BJ35" i="1"/>
  <c r="BJ31" i="1"/>
  <c r="BJ27" i="1"/>
  <c r="BJ32" i="1"/>
  <c r="BJ28" i="1"/>
  <c r="BJ24" i="1"/>
  <c r="BJ33" i="1"/>
  <c r="BJ29" i="1"/>
  <c r="BJ25" i="1"/>
  <c r="BJ34" i="1"/>
  <c r="BJ30" i="1"/>
  <c r="BJ26" i="1"/>
  <c r="BJ22" i="1"/>
  <c r="BJ18" i="1"/>
  <c r="BJ16" i="1"/>
  <c r="BJ11" i="1"/>
  <c r="BJ21" i="1"/>
  <c r="BJ20" i="1"/>
  <c r="BJ19" i="1"/>
  <c r="BJ12" i="1"/>
  <c r="BJ17" i="1"/>
  <c r="BJ13" i="1"/>
  <c r="BJ15" i="1"/>
  <c r="BJ9" i="1"/>
  <c r="BJ10" i="1"/>
  <c r="BK6" i="1"/>
  <c r="BJ14" i="1"/>
  <c r="BJ23" i="1"/>
  <c r="BJ7" i="1"/>
  <c r="BJ8" i="1"/>
  <c r="BL204" i="2" l="1"/>
  <c r="BL160" i="2"/>
  <c r="BL96" i="2"/>
  <c r="BL106" i="2"/>
  <c r="BL161" i="2"/>
  <c r="BK20" i="3"/>
  <c r="BK37" i="3"/>
  <c r="BD900" i="6"/>
  <c r="BE895" i="6"/>
  <c r="BE891" i="6"/>
  <c r="BE887" i="6"/>
  <c r="BE894" i="6"/>
  <c r="BE890" i="6"/>
  <c r="BE886" i="6"/>
  <c r="BE899" i="6"/>
  <c r="BE893" i="6"/>
  <c r="BE889" i="6"/>
  <c r="BE885" i="6"/>
  <c r="BE896" i="6"/>
  <c r="BE892" i="6"/>
  <c r="BE888" i="6"/>
  <c r="BE881" i="6"/>
  <c r="BE877" i="6"/>
  <c r="BE873" i="6"/>
  <c r="BE884" i="6"/>
  <c r="BE880" i="6"/>
  <c r="BE876" i="6"/>
  <c r="BE872" i="6"/>
  <c r="BE870" i="6"/>
  <c r="BE882" i="6"/>
  <c r="BE878" i="6"/>
  <c r="BE874" i="6"/>
  <c r="BE871" i="6"/>
  <c r="BE869" i="6"/>
  <c r="BE864" i="6"/>
  <c r="BE879" i="6"/>
  <c r="BE868" i="6"/>
  <c r="BE865" i="6"/>
  <c r="BE860" i="6"/>
  <c r="BE859" i="6"/>
  <c r="BE858" i="6"/>
  <c r="BE883" i="6"/>
  <c r="BE875" i="6"/>
  <c r="BE856" i="6"/>
  <c r="BE867" i="6"/>
  <c r="BE857" i="6"/>
  <c r="BE854" i="6"/>
  <c r="BE850" i="6"/>
  <c r="BE862" i="6"/>
  <c r="BE853" i="6"/>
  <c r="BE849" i="6"/>
  <c r="BE845" i="6"/>
  <c r="BE841" i="6"/>
  <c r="BE837" i="6"/>
  <c r="BE863" i="6"/>
  <c r="BE861" i="6"/>
  <c r="BE855" i="6"/>
  <c r="BE852" i="6"/>
  <c r="BE848" i="6"/>
  <c r="BE844" i="6"/>
  <c r="BE840" i="6"/>
  <c r="BE836" i="6"/>
  <c r="BE866" i="6"/>
  <c r="BE851" i="6"/>
  <c r="BE847" i="6"/>
  <c r="BE843" i="6"/>
  <c r="BE839" i="6"/>
  <c r="BE833" i="6"/>
  <c r="BE829" i="6"/>
  <c r="BE825" i="6"/>
  <c r="BE821" i="6"/>
  <c r="BE846" i="6"/>
  <c r="BE842" i="6"/>
  <c r="BE838" i="6"/>
  <c r="BE835" i="6"/>
  <c r="BE832" i="6"/>
  <c r="BE831" i="6"/>
  <c r="BE828" i="6"/>
  <c r="BE820" i="6"/>
  <c r="BE827" i="6"/>
  <c r="BE824" i="6"/>
  <c r="BE819" i="6"/>
  <c r="BE815" i="6"/>
  <c r="BE811" i="6"/>
  <c r="BE830" i="6"/>
  <c r="BE818" i="6"/>
  <c r="BE814" i="6"/>
  <c r="BE810" i="6"/>
  <c r="BE806" i="6"/>
  <c r="BE826" i="6"/>
  <c r="BE816" i="6"/>
  <c r="BE812" i="6"/>
  <c r="BE822" i="6"/>
  <c r="BE823" i="6"/>
  <c r="BE808" i="6"/>
  <c r="BE804" i="6"/>
  <c r="BE800" i="6"/>
  <c r="BE796" i="6"/>
  <c r="BE792" i="6"/>
  <c r="BE834" i="6"/>
  <c r="BE805" i="6"/>
  <c r="BE793" i="6"/>
  <c r="BE787" i="6"/>
  <c r="BE783" i="6"/>
  <c r="BE779" i="6"/>
  <c r="BE775" i="6"/>
  <c r="BE803" i="6"/>
  <c r="BE790" i="6"/>
  <c r="BE802" i="6"/>
  <c r="BE799" i="6"/>
  <c r="BE798" i="6"/>
  <c r="BE795" i="6"/>
  <c r="BE789" i="6"/>
  <c r="BE785" i="6"/>
  <c r="BE781" i="6"/>
  <c r="BE817" i="6"/>
  <c r="BE809" i="6"/>
  <c r="BE794" i="6"/>
  <c r="BE791" i="6"/>
  <c r="BE807" i="6"/>
  <c r="BE801" i="6"/>
  <c r="BE788" i="6"/>
  <c r="BE784" i="6"/>
  <c r="BE780" i="6"/>
  <c r="BE776" i="6"/>
  <c r="BE771" i="6"/>
  <c r="BE767" i="6"/>
  <c r="BE763" i="6"/>
  <c r="BE759" i="6"/>
  <c r="BE755" i="6"/>
  <c r="BE774" i="6"/>
  <c r="BE770" i="6"/>
  <c r="BE766" i="6"/>
  <c r="BE762" i="6"/>
  <c r="BE758" i="6"/>
  <c r="BE786" i="6"/>
  <c r="BE782" i="6"/>
  <c r="BE797" i="6"/>
  <c r="BE777" i="6"/>
  <c r="BE773" i="6"/>
  <c r="BE769" i="6"/>
  <c r="BE813" i="6"/>
  <c r="BE772" i="6"/>
  <c r="BE768" i="6"/>
  <c r="BE764" i="6"/>
  <c r="BE760" i="6"/>
  <c r="BE756" i="6"/>
  <c r="BE778" i="6"/>
  <c r="BE765" i="6"/>
  <c r="BE761" i="6"/>
  <c r="BE754" i="6"/>
  <c r="BE750" i="6"/>
  <c r="BE746" i="6"/>
  <c r="BE742" i="6"/>
  <c r="BE738" i="6"/>
  <c r="BE753" i="6"/>
  <c r="BE749" i="6"/>
  <c r="BE745" i="6"/>
  <c r="BE741" i="6"/>
  <c r="BE737" i="6"/>
  <c r="BE733" i="6"/>
  <c r="BE729" i="6"/>
  <c r="BE757" i="6"/>
  <c r="BE735" i="6"/>
  <c r="BE732" i="6"/>
  <c r="BE731" i="6"/>
  <c r="BE734" i="6"/>
  <c r="BE730" i="6"/>
  <c r="BE727" i="6"/>
  <c r="BE722" i="6"/>
  <c r="BE718" i="6"/>
  <c r="BE714" i="6"/>
  <c r="BE710" i="6"/>
  <c r="BE706" i="6"/>
  <c r="BE752" i="6"/>
  <c r="BE751" i="6"/>
  <c r="BE744" i="6"/>
  <c r="BE740" i="6"/>
  <c r="BE748" i="6"/>
  <c r="BE747" i="6"/>
  <c r="BE728" i="6"/>
  <c r="BE725" i="6"/>
  <c r="BE721" i="6"/>
  <c r="BE717" i="6"/>
  <c r="BE713" i="6"/>
  <c r="BE709" i="6"/>
  <c r="BE705" i="6"/>
  <c r="BE701" i="6"/>
  <c r="BE697" i="6"/>
  <c r="BE736" i="6"/>
  <c r="BE724" i="6"/>
  <c r="BE720" i="6"/>
  <c r="BE716" i="6"/>
  <c r="BE712" i="6"/>
  <c r="BE708" i="6"/>
  <c r="BE704" i="6"/>
  <c r="BE700" i="6"/>
  <c r="BE696" i="6"/>
  <c r="BE692" i="6"/>
  <c r="BE739" i="6"/>
  <c r="BE719" i="6"/>
  <c r="BE715" i="6"/>
  <c r="BE689" i="6"/>
  <c r="BE685" i="6"/>
  <c r="BE681" i="6"/>
  <c r="BE677" i="6"/>
  <c r="BE673" i="6"/>
  <c r="BE669" i="6"/>
  <c r="BE665" i="6"/>
  <c r="BE661" i="6"/>
  <c r="BE657" i="6"/>
  <c r="BE743" i="6"/>
  <c r="BE711" i="6"/>
  <c r="BE695" i="6"/>
  <c r="BE691" i="6"/>
  <c r="BE693" i="6"/>
  <c r="BE688" i="6"/>
  <c r="BE684" i="6"/>
  <c r="BE680" i="6"/>
  <c r="BE676" i="6"/>
  <c r="BE672" i="6"/>
  <c r="BE668" i="6"/>
  <c r="BE664" i="6"/>
  <c r="BE703" i="6"/>
  <c r="BE687" i="6"/>
  <c r="BE683" i="6"/>
  <c r="BE679" i="6"/>
  <c r="BE675" i="6"/>
  <c r="BE671" i="6"/>
  <c r="BE667" i="6"/>
  <c r="BE663" i="6"/>
  <c r="BE659" i="6"/>
  <c r="BE707" i="6"/>
  <c r="BE686" i="6"/>
  <c r="BE726" i="6"/>
  <c r="BE682" i="6"/>
  <c r="BE694" i="6"/>
  <c r="BE653" i="6"/>
  <c r="BE649" i="6"/>
  <c r="BE645" i="6"/>
  <c r="BE641" i="6"/>
  <c r="BE637" i="6"/>
  <c r="BE633" i="6"/>
  <c r="BE629" i="6"/>
  <c r="BE625" i="6"/>
  <c r="BE699" i="6"/>
  <c r="BE678" i="6"/>
  <c r="BE652" i="6"/>
  <c r="BE648" i="6"/>
  <c r="BE644" i="6"/>
  <c r="BE640" i="6"/>
  <c r="BE636" i="6"/>
  <c r="BE632" i="6"/>
  <c r="BE628" i="6"/>
  <c r="BE624" i="6"/>
  <c r="BE620" i="6"/>
  <c r="BE690" i="6"/>
  <c r="BE674" i="6"/>
  <c r="BE666" i="6"/>
  <c r="BE660" i="6"/>
  <c r="BE656" i="6"/>
  <c r="BE702" i="6"/>
  <c r="BE670" i="6"/>
  <c r="BE655" i="6"/>
  <c r="BE651" i="6"/>
  <c r="BE647" i="6"/>
  <c r="BE643" i="6"/>
  <c r="BE639" i="6"/>
  <c r="BE635" i="6"/>
  <c r="BE631" i="6"/>
  <c r="BE627" i="6"/>
  <c r="BE623" i="6"/>
  <c r="BE698" i="6"/>
  <c r="BE654" i="6"/>
  <c r="BE650" i="6"/>
  <c r="BE646" i="6"/>
  <c r="BE642" i="6"/>
  <c r="BE638" i="6"/>
  <c r="BE634" i="6"/>
  <c r="BE617" i="6"/>
  <c r="BE613" i="6"/>
  <c r="BE609" i="6"/>
  <c r="BE605" i="6"/>
  <c r="BE630" i="6"/>
  <c r="BE626" i="6"/>
  <c r="BE723" i="6"/>
  <c r="BE616" i="6"/>
  <c r="BE612" i="6"/>
  <c r="BE608" i="6"/>
  <c r="BE604" i="6"/>
  <c r="BE600" i="6"/>
  <c r="BE596" i="6"/>
  <c r="BE592" i="6"/>
  <c r="BE588" i="6"/>
  <c r="BE658" i="6"/>
  <c r="BE619" i="6"/>
  <c r="BE615" i="6"/>
  <c r="BE611" i="6"/>
  <c r="BE607" i="6"/>
  <c r="BE603" i="6"/>
  <c r="BE599" i="6"/>
  <c r="BE662" i="6"/>
  <c r="BE618" i="6"/>
  <c r="BE614" i="6"/>
  <c r="BE610" i="6"/>
  <c r="BE606" i="6"/>
  <c r="BE602" i="6"/>
  <c r="BE598" i="6"/>
  <c r="BE594" i="6"/>
  <c r="BE590" i="6"/>
  <c r="BE586" i="6"/>
  <c r="BE582" i="6"/>
  <c r="BE580" i="6"/>
  <c r="BE576" i="6"/>
  <c r="BE595" i="6"/>
  <c r="BE584" i="6"/>
  <c r="BE597" i="6"/>
  <c r="BE593" i="6"/>
  <c r="BE579" i="6"/>
  <c r="BE575" i="6"/>
  <c r="BE571" i="6"/>
  <c r="BE567" i="6"/>
  <c r="BE563" i="6"/>
  <c r="BE559" i="6"/>
  <c r="BE591" i="6"/>
  <c r="BE587" i="6"/>
  <c r="BE622" i="6"/>
  <c r="BE578" i="6"/>
  <c r="BE574" i="6"/>
  <c r="BE570" i="6"/>
  <c r="BE566" i="6"/>
  <c r="BE562" i="6"/>
  <c r="BE572" i="6"/>
  <c r="BE568" i="6"/>
  <c r="BE564" i="6"/>
  <c r="BE585" i="6"/>
  <c r="BE557" i="6"/>
  <c r="BE554" i="6"/>
  <c r="BE551" i="6"/>
  <c r="BE543" i="6"/>
  <c r="BE539" i="6"/>
  <c r="BE535" i="6"/>
  <c r="BE531" i="6"/>
  <c r="BE527" i="6"/>
  <c r="BE523" i="6"/>
  <c r="BE519" i="6"/>
  <c r="BE515" i="6"/>
  <c r="BE511" i="6"/>
  <c r="BE507" i="6"/>
  <c r="BE583" i="6"/>
  <c r="BE573" i="6"/>
  <c r="BE569" i="6"/>
  <c r="BE565" i="6"/>
  <c r="BE561" i="6"/>
  <c r="BE555" i="6"/>
  <c r="BE547" i="6"/>
  <c r="BE552" i="6"/>
  <c r="BE546" i="6"/>
  <c r="BE542" i="6"/>
  <c r="BE538" i="6"/>
  <c r="BE534" i="6"/>
  <c r="BE530" i="6"/>
  <c r="BE526" i="6"/>
  <c r="BE522" i="6"/>
  <c r="BE518" i="6"/>
  <c r="BE514" i="6"/>
  <c r="BE581" i="6"/>
  <c r="BE577" i="6"/>
  <c r="BE621" i="6"/>
  <c r="BE589" i="6"/>
  <c r="BE560" i="6"/>
  <c r="BE556" i="6"/>
  <c r="BE553" i="6"/>
  <c r="BE549" i="6"/>
  <c r="BE548" i="6"/>
  <c r="BE545" i="6"/>
  <c r="BE541" i="6"/>
  <c r="BE537" i="6"/>
  <c r="BE533" i="6"/>
  <c r="BE529" i="6"/>
  <c r="BE525" i="6"/>
  <c r="BE521" i="6"/>
  <c r="BE517" i="6"/>
  <c r="BE513" i="6"/>
  <c r="BE509" i="6"/>
  <c r="BE601" i="6"/>
  <c r="BE536" i="6"/>
  <c r="BE532" i="6"/>
  <c r="BE512" i="6"/>
  <c r="BE502" i="6"/>
  <c r="BE498" i="6"/>
  <c r="BE494" i="6"/>
  <c r="BE490" i="6"/>
  <c r="BE486" i="6"/>
  <c r="BE482" i="6"/>
  <c r="BE478" i="6"/>
  <c r="BE474" i="6"/>
  <c r="BE528" i="6"/>
  <c r="BE524" i="6"/>
  <c r="BE510" i="6"/>
  <c r="BE505" i="6"/>
  <c r="BE501" i="6"/>
  <c r="BE497" i="6"/>
  <c r="BE493" i="6"/>
  <c r="BE489" i="6"/>
  <c r="BE485" i="6"/>
  <c r="BE481" i="6"/>
  <c r="BE477" i="6"/>
  <c r="BE473" i="6"/>
  <c r="BE469" i="6"/>
  <c r="BE465" i="6"/>
  <c r="BE461" i="6"/>
  <c r="BE457" i="6"/>
  <c r="BE453" i="6"/>
  <c r="BE449" i="6"/>
  <c r="BE520" i="6"/>
  <c r="BE504" i="6"/>
  <c r="BE500" i="6"/>
  <c r="BE496" i="6"/>
  <c r="BE492" i="6"/>
  <c r="BE488" i="6"/>
  <c r="BE484" i="6"/>
  <c r="BE480" i="6"/>
  <c r="BE476" i="6"/>
  <c r="BE472" i="6"/>
  <c r="BE468" i="6"/>
  <c r="BE464" i="6"/>
  <c r="BE558" i="6"/>
  <c r="BE550" i="6"/>
  <c r="BE544" i="6"/>
  <c r="BE516" i="6"/>
  <c r="BE540" i="6"/>
  <c r="BE471" i="6"/>
  <c r="BE467" i="6"/>
  <c r="BE448" i="6"/>
  <c r="BE444" i="6"/>
  <c r="BE440" i="6"/>
  <c r="BE436" i="6"/>
  <c r="BE432" i="6"/>
  <c r="BE428" i="6"/>
  <c r="BE424" i="6"/>
  <c r="BE420" i="6"/>
  <c r="BE416" i="6"/>
  <c r="BE503" i="6"/>
  <c r="BE487" i="6"/>
  <c r="BE460" i="6"/>
  <c r="BE456" i="6"/>
  <c r="BE452" i="6"/>
  <c r="BE506" i="6"/>
  <c r="BE447" i="6"/>
  <c r="BE443" i="6"/>
  <c r="BE439" i="6"/>
  <c r="BE435" i="6"/>
  <c r="BE431" i="6"/>
  <c r="BE427" i="6"/>
  <c r="BE423" i="6"/>
  <c r="BE419" i="6"/>
  <c r="BE415" i="6"/>
  <c r="BE499" i="6"/>
  <c r="BE483" i="6"/>
  <c r="BE470" i="6"/>
  <c r="BE508" i="6"/>
  <c r="BE466" i="6"/>
  <c r="BE446" i="6"/>
  <c r="BE442" i="6"/>
  <c r="BE438" i="6"/>
  <c r="BE434" i="6"/>
  <c r="BE430" i="6"/>
  <c r="BE426" i="6"/>
  <c r="BE422" i="6"/>
  <c r="BE418" i="6"/>
  <c r="BE495" i="6"/>
  <c r="BE479" i="6"/>
  <c r="BE462" i="6"/>
  <c r="BE458" i="6"/>
  <c r="BE454" i="6"/>
  <c r="BE450" i="6"/>
  <c r="BE463" i="6"/>
  <c r="BE459" i="6"/>
  <c r="BE455" i="6"/>
  <c r="BE451" i="6"/>
  <c r="BE445" i="6"/>
  <c r="BE441" i="6"/>
  <c r="BE437" i="6"/>
  <c r="BE433" i="6"/>
  <c r="BE429" i="6"/>
  <c r="BE425" i="6"/>
  <c r="BE421" i="6"/>
  <c r="BE417" i="6"/>
  <c r="BE413" i="6"/>
  <c r="BE409" i="6"/>
  <c r="BE405" i="6"/>
  <c r="BE401" i="6"/>
  <c r="BE397" i="6"/>
  <c r="BE414" i="6"/>
  <c r="BE393" i="6"/>
  <c r="BE389" i="6"/>
  <c r="BE385" i="6"/>
  <c r="BE381" i="6"/>
  <c r="BE377" i="6"/>
  <c r="BE412" i="6"/>
  <c r="BE475" i="6"/>
  <c r="BE392" i="6"/>
  <c r="BE491" i="6"/>
  <c r="BE411" i="6"/>
  <c r="BE407" i="6"/>
  <c r="BE403" i="6"/>
  <c r="BE399" i="6"/>
  <c r="BE395" i="6"/>
  <c r="BE391" i="6"/>
  <c r="BE387" i="6"/>
  <c r="BE383" i="6"/>
  <c r="BE379" i="6"/>
  <c r="BE408" i="6"/>
  <c r="BE404" i="6"/>
  <c r="BE400" i="6"/>
  <c r="BE396" i="6"/>
  <c r="BE374" i="6"/>
  <c r="BE370" i="6"/>
  <c r="BE366" i="6"/>
  <c r="BE362" i="6"/>
  <c r="BE358" i="6"/>
  <c r="BE354" i="6"/>
  <c r="BE350" i="6"/>
  <c r="BE346" i="6"/>
  <c r="BE342" i="6"/>
  <c r="BE338" i="6"/>
  <c r="BE334" i="6"/>
  <c r="BE330" i="6"/>
  <c r="BE326" i="6"/>
  <c r="BE322" i="6"/>
  <c r="BE318" i="6"/>
  <c r="BE314" i="6"/>
  <c r="BE310" i="6"/>
  <c r="BE306" i="6"/>
  <c r="BE406" i="6"/>
  <c r="BE398" i="6"/>
  <c r="BE373" i="6"/>
  <c r="BE369" i="6"/>
  <c r="BE365" i="6"/>
  <c r="BE361" i="6"/>
  <c r="BE357" i="6"/>
  <c r="BE353" i="6"/>
  <c r="BE349" i="6"/>
  <c r="BE345" i="6"/>
  <c r="BE341" i="6"/>
  <c r="BE337" i="6"/>
  <c r="BE333" i="6"/>
  <c r="BE329" i="6"/>
  <c r="BE325" i="6"/>
  <c r="BE321" i="6"/>
  <c r="BE317" i="6"/>
  <c r="BE313" i="6"/>
  <c r="BE309" i="6"/>
  <c r="BE305" i="6"/>
  <c r="BE301" i="6"/>
  <c r="BE297" i="6"/>
  <c r="BE293" i="6"/>
  <c r="BE289" i="6"/>
  <c r="BE402" i="6"/>
  <c r="BE388" i="6"/>
  <c r="BE384" i="6"/>
  <c r="BE380" i="6"/>
  <c r="BE394" i="6"/>
  <c r="BE386" i="6"/>
  <c r="BE382" i="6"/>
  <c r="BE376" i="6"/>
  <c r="BE372" i="6"/>
  <c r="BE368" i="6"/>
  <c r="BE364" i="6"/>
  <c r="BE360" i="6"/>
  <c r="BE356" i="6"/>
  <c r="BE352" i="6"/>
  <c r="BE348" i="6"/>
  <c r="BE344" i="6"/>
  <c r="BE340" i="6"/>
  <c r="BE336" i="6"/>
  <c r="BE332" i="6"/>
  <c r="BE328" i="6"/>
  <c r="BE324" i="6"/>
  <c r="BE320" i="6"/>
  <c r="BE316" i="6"/>
  <c r="BE312" i="6"/>
  <c r="BE308" i="6"/>
  <c r="BE304" i="6"/>
  <c r="BE300" i="6"/>
  <c r="BE296" i="6"/>
  <c r="BE390" i="6"/>
  <c r="BE378" i="6"/>
  <c r="BE375" i="6"/>
  <c r="BE371" i="6"/>
  <c r="BE367" i="6"/>
  <c r="BE363" i="6"/>
  <c r="BE359" i="6"/>
  <c r="BE355" i="6"/>
  <c r="BE351" i="6"/>
  <c r="BE347" i="6"/>
  <c r="BE343" i="6"/>
  <c r="BE339" i="6"/>
  <c r="BE335" i="6"/>
  <c r="BE331" i="6"/>
  <c r="BE327" i="6"/>
  <c r="BE323" i="6"/>
  <c r="BE319" i="6"/>
  <c r="BE315" i="6"/>
  <c r="BE311" i="6"/>
  <c r="BE307" i="6"/>
  <c r="BE303" i="6"/>
  <c r="BE299" i="6"/>
  <c r="BE295" i="6"/>
  <c r="BE291" i="6"/>
  <c r="BE287" i="6"/>
  <c r="BE283" i="6"/>
  <c r="BE279" i="6"/>
  <c r="BE282" i="6"/>
  <c r="BE278" i="6"/>
  <c r="BE302" i="6"/>
  <c r="BE298" i="6"/>
  <c r="BE277" i="6"/>
  <c r="BE273" i="6"/>
  <c r="BE269" i="6"/>
  <c r="BE265" i="6"/>
  <c r="BE261" i="6"/>
  <c r="BE257" i="6"/>
  <c r="BE253" i="6"/>
  <c r="BE249" i="6"/>
  <c r="BE245" i="6"/>
  <c r="BE241" i="6"/>
  <c r="BE410" i="6"/>
  <c r="BE276" i="6"/>
  <c r="BE272" i="6"/>
  <c r="BE268" i="6"/>
  <c r="BE264" i="6"/>
  <c r="BE260" i="6"/>
  <c r="BE256" i="6"/>
  <c r="BE252" i="6"/>
  <c r="BE248" i="6"/>
  <c r="BE244" i="6"/>
  <c r="BE240" i="6"/>
  <c r="BE236" i="6"/>
  <c r="BE232" i="6"/>
  <c r="BE228" i="6"/>
  <c r="BE224" i="6"/>
  <c r="BE220" i="6"/>
  <c r="BE216" i="6"/>
  <c r="BE212" i="6"/>
  <c r="BE208" i="6"/>
  <c r="BE204" i="6"/>
  <c r="BE200" i="6"/>
  <c r="BE196" i="6"/>
  <c r="BE192" i="6"/>
  <c r="BE294" i="6"/>
  <c r="BE290" i="6"/>
  <c r="BE286" i="6"/>
  <c r="BE275" i="6"/>
  <c r="BE271" i="6"/>
  <c r="BE267" i="6"/>
  <c r="BE263" i="6"/>
  <c r="BE259" i="6"/>
  <c r="BE255" i="6"/>
  <c r="BE251" i="6"/>
  <c r="BE247" i="6"/>
  <c r="BE243" i="6"/>
  <c r="BE239" i="6"/>
  <c r="BE235" i="6"/>
  <c r="BE231" i="6"/>
  <c r="BE227" i="6"/>
  <c r="BE223" i="6"/>
  <c r="BE219" i="6"/>
  <c r="BE215" i="6"/>
  <c r="BE211" i="6"/>
  <c r="BE207" i="6"/>
  <c r="BE292" i="6"/>
  <c r="BE288" i="6"/>
  <c r="BE284" i="6"/>
  <c r="BE280" i="6"/>
  <c r="BE262" i="6"/>
  <c r="BE205" i="6"/>
  <c r="BE274" i="6"/>
  <c r="BE258" i="6"/>
  <c r="BE189" i="6"/>
  <c r="BE185" i="6"/>
  <c r="BE181" i="6"/>
  <c r="BE177" i="6"/>
  <c r="BE173" i="6"/>
  <c r="BE169" i="6"/>
  <c r="BE165" i="6"/>
  <c r="BE161" i="6"/>
  <c r="BE157" i="6"/>
  <c r="BE153" i="6"/>
  <c r="BE149" i="6"/>
  <c r="BE145" i="6"/>
  <c r="BE141" i="6"/>
  <c r="BE137" i="6"/>
  <c r="BE133" i="6"/>
  <c r="BE129" i="6"/>
  <c r="BE125" i="6"/>
  <c r="BE121" i="6"/>
  <c r="BE254" i="6"/>
  <c r="BE237" i="6"/>
  <c r="BE218" i="6"/>
  <c r="BE214" i="6"/>
  <c r="BE210" i="6"/>
  <c r="BE285" i="6"/>
  <c r="BE250" i="6"/>
  <c r="BE238" i="6"/>
  <c r="BE233" i="6"/>
  <c r="BE201" i="6"/>
  <c r="BE197" i="6"/>
  <c r="BE193" i="6"/>
  <c r="BE188" i="6"/>
  <c r="BE184" i="6"/>
  <c r="BE180" i="6"/>
  <c r="BE176" i="6"/>
  <c r="BE172" i="6"/>
  <c r="BE168" i="6"/>
  <c r="BE164" i="6"/>
  <c r="BE160" i="6"/>
  <c r="BE156" i="6"/>
  <c r="BE152" i="6"/>
  <c r="BE148" i="6"/>
  <c r="BE144" i="6"/>
  <c r="BE140" i="6"/>
  <c r="BE136" i="6"/>
  <c r="BE132" i="6"/>
  <c r="BE128" i="6"/>
  <c r="BE124" i="6"/>
  <c r="BE120" i="6"/>
  <c r="BE270" i="6"/>
  <c r="BE246" i="6"/>
  <c r="BE234" i="6"/>
  <c r="BE229" i="6"/>
  <c r="BE213" i="6"/>
  <c r="BE209" i="6"/>
  <c r="BE202" i="6"/>
  <c r="BE198" i="6"/>
  <c r="BE194" i="6"/>
  <c r="BE190" i="6"/>
  <c r="BE242" i="6"/>
  <c r="BE230" i="6"/>
  <c r="BE225" i="6"/>
  <c r="BE187" i="6"/>
  <c r="BE183" i="6"/>
  <c r="BE179" i="6"/>
  <c r="BE175" i="6"/>
  <c r="BE171" i="6"/>
  <c r="BE167" i="6"/>
  <c r="BE163" i="6"/>
  <c r="BE159" i="6"/>
  <c r="BE155" i="6"/>
  <c r="BE151" i="6"/>
  <c r="BE147" i="6"/>
  <c r="BE143" i="6"/>
  <c r="BE139" i="6"/>
  <c r="BE135" i="6"/>
  <c r="BE131" i="6"/>
  <c r="BE127" i="6"/>
  <c r="BE123" i="6"/>
  <c r="BE119" i="6"/>
  <c r="BE115" i="6"/>
  <c r="BE111" i="6"/>
  <c r="BE107" i="6"/>
  <c r="BE103" i="6"/>
  <c r="BE99" i="6"/>
  <c r="BE95" i="6"/>
  <c r="BE91" i="6"/>
  <c r="BE87" i="6"/>
  <c r="BE281" i="6"/>
  <c r="BE226" i="6"/>
  <c r="BE221" i="6"/>
  <c r="BE217" i="6"/>
  <c r="BE126" i="6"/>
  <c r="BE106" i="6"/>
  <c r="BE102" i="6"/>
  <c r="BE98" i="6"/>
  <c r="BE94" i="6"/>
  <c r="BE90" i="6"/>
  <c r="BE86" i="6"/>
  <c r="BE83" i="6"/>
  <c r="BE79" i="6"/>
  <c r="BE75" i="6"/>
  <c r="BE71" i="6"/>
  <c r="BE67" i="6"/>
  <c r="BE206" i="6"/>
  <c r="BE199" i="6"/>
  <c r="BE182" i="6"/>
  <c r="BE166" i="6"/>
  <c r="BE150" i="6"/>
  <c r="BE122" i="6"/>
  <c r="BE114" i="6"/>
  <c r="BE110" i="6"/>
  <c r="BE113" i="6"/>
  <c r="BE109" i="6"/>
  <c r="BE82" i="6"/>
  <c r="BE78" i="6"/>
  <c r="BE74" i="6"/>
  <c r="BE70" i="6"/>
  <c r="BE66" i="6"/>
  <c r="BE62" i="6"/>
  <c r="BE58" i="6"/>
  <c r="BE54" i="6"/>
  <c r="BE50" i="6"/>
  <c r="BE178" i="6"/>
  <c r="BE162" i="6"/>
  <c r="BE146" i="6"/>
  <c r="BE117" i="6"/>
  <c r="BE195" i="6"/>
  <c r="BE142" i="6"/>
  <c r="BE81" i="6"/>
  <c r="BE77" i="6"/>
  <c r="BE73" i="6"/>
  <c r="BE69" i="6"/>
  <c r="BE65" i="6"/>
  <c r="BE61" i="6"/>
  <c r="BE57" i="6"/>
  <c r="BE266" i="6"/>
  <c r="BE203" i="6"/>
  <c r="BE134" i="6"/>
  <c r="BE105" i="6"/>
  <c r="BE104" i="6"/>
  <c r="BE101" i="6"/>
  <c r="BE100" i="6"/>
  <c r="BE97" i="6"/>
  <c r="BE96" i="6"/>
  <c r="BE93" i="6"/>
  <c r="BE92" i="6"/>
  <c r="BE89" i="6"/>
  <c r="BE88" i="6"/>
  <c r="BE85" i="6"/>
  <c r="BE84" i="6"/>
  <c r="BE80" i="6"/>
  <c r="BE76" i="6"/>
  <c r="BE72" i="6"/>
  <c r="BE68" i="6"/>
  <c r="BE64" i="6"/>
  <c r="BE60" i="6"/>
  <c r="BE56" i="6"/>
  <c r="BE52" i="6"/>
  <c r="BE48" i="6"/>
  <c r="BE44" i="6"/>
  <c r="BE40" i="6"/>
  <c r="BE36" i="6"/>
  <c r="BE32" i="6"/>
  <c r="BE222" i="6"/>
  <c r="BE191" i="6"/>
  <c r="BE186" i="6"/>
  <c r="BE170" i="6"/>
  <c r="BE154" i="6"/>
  <c r="BE130" i="6"/>
  <c r="BE118" i="6"/>
  <c r="BE174" i="6"/>
  <c r="BE138" i="6"/>
  <c r="BE45" i="6"/>
  <c r="BE41" i="6"/>
  <c r="BE37" i="6"/>
  <c r="BE33" i="6"/>
  <c r="BE29" i="6"/>
  <c r="BE25" i="6"/>
  <c r="BE21" i="6"/>
  <c r="BE17" i="6"/>
  <c r="BE13" i="6"/>
  <c r="BE9" i="6"/>
  <c r="BE112" i="6"/>
  <c r="BE53" i="6"/>
  <c r="BE49" i="6"/>
  <c r="BE46" i="6"/>
  <c r="BE42" i="6"/>
  <c r="BE38" i="6"/>
  <c r="BE34" i="6"/>
  <c r="BE30" i="6"/>
  <c r="BE28" i="6"/>
  <c r="BE24" i="6"/>
  <c r="BE20" i="6"/>
  <c r="BE16" i="6"/>
  <c r="BE12" i="6"/>
  <c r="BE8" i="6"/>
  <c r="BE55" i="6"/>
  <c r="BE51" i="6"/>
  <c r="BE47" i="6"/>
  <c r="BE43" i="6"/>
  <c r="BE39" i="6"/>
  <c r="BE35" i="6"/>
  <c r="BE31" i="6"/>
  <c r="BE27" i="6"/>
  <c r="BE23" i="6"/>
  <c r="BE19" i="6"/>
  <c r="BE15" i="6"/>
  <c r="BE11" i="6"/>
  <c r="BE7" i="6"/>
  <c r="BE116" i="6"/>
  <c r="BF6" i="6"/>
  <c r="BE59" i="6"/>
  <c r="BE158" i="6"/>
  <c r="BE63" i="6"/>
  <c r="BE26" i="6"/>
  <c r="BE22" i="6"/>
  <c r="BE18" i="6"/>
  <c r="BE14" i="6"/>
  <c r="BE10" i="6"/>
  <c r="BE108" i="6"/>
  <c r="BJ31" i="4"/>
  <c r="BK27" i="4"/>
  <c r="BK22" i="4"/>
  <c r="BK18" i="4"/>
  <c r="BK28" i="4"/>
  <c r="BK23" i="4"/>
  <c r="BK19" i="4"/>
  <c r="BK30" i="4"/>
  <c r="BK26" i="4"/>
  <c r="BK21" i="4"/>
  <c r="BK14" i="4"/>
  <c r="BK10" i="4"/>
  <c r="BK25" i="4"/>
  <c r="BK29" i="4"/>
  <c r="BK11" i="4"/>
  <c r="BL6" i="4"/>
  <c r="BK17" i="4"/>
  <c r="BK20" i="4"/>
  <c r="BK15" i="4"/>
  <c r="BK12" i="4"/>
  <c r="BK9" i="4"/>
  <c r="BK16" i="4"/>
  <c r="BK8" i="4"/>
  <c r="BK7" i="4"/>
  <c r="BK13" i="4"/>
  <c r="BK44" i="3"/>
  <c r="BK40" i="3"/>
  <c r="BK50" i="3"/>
  <c r="BK45" i="3"/>
  <c r="BK41" i="3"/>
  <c r="BK51" i="3"/>
  <c r="BK38" i="3"/>
  <c r="BK32" i="3"/>
  <c r="BK52" i="3"/>
  <c r="BK35" i="3"/>
  <c r="BK31" i="3"/>
  <c r="BK25" i="3"/>
  <c r="BK46" i="3"/>
  <c r="BK26" i="3"/>
  <c r="BK21" i="3"/>
  <c r="BK34" i="3"/>
  <c r="BK27" i="3"/>
  <c r="BK23" i="3"/>
  <c r="BK43" i="3"/>
  <c r="BK29" i="3"/>
  <c r="BK36" i="3"/>
  <c r="BK16" i="3"/>
  <c r="BK13" i="3"/>
  <c r="BK47" i="3"/>
  <c r="BK17" i="3"/>
  <c r="BK28" i="3"/>
  <c r="BK42" i="3"/>
  <c r="BK30" i="3"/>
  <c r="BK24" i="3"/>
  <c r="BK18" i="3"/>
  <c r="BK19" i="3"/>
  <c r="BK9" i="3"/>
  <c r="BK15" i="3"/>
  <c r="BL6" i="3"/>
  <c r="BK14" i="3"/>
  <c r="BK10" i="3"/>
  <c r="BK11" i="3"/>
  <c r="BK7" i="3"/>
  <c r="BK12" i="3"/>
  <c r="BK8" i="3"/>
  <c r="BJ53" i="3"/>
  <c r="BK217" i="2"/>
  <c r="BL215" i="2"/>
  <c r="BL211" i="2"/>
  <c r="BL206" i="2"/>
  <c r="BL203" i="2"/>
  <c r="BL216" i="2"/>
  <c r="BL212" i="2"/>
  <c r="BL207" i="2"/>
  <c r="BL214" i="2"/>
  <c r="BL210" i="2"/>
  <c r="BL205" i="2"/>
  <c r="BL209" i="2"/>
  <c r="BL199" i="2"/>
  <c r="BL195" i="2"/>
  <c r="BL191" i="2"/>
  <c r="BL187" i="2"/>
  <c r="BL183" i="2"/>
  <c r="BL200" i="2"/>
  <c r="BL196" i="2"/>
  <c r="BL192" i="2"/>
  <c r="BL188" i="2"/>
  <c r="BL184" i="2"/>
  <c r="BL213" i="2"/>
  <c r="BL202" i="2"/>
  <c r="BL198" i="2"/>
  <c r="BL194" i="2"/>
  <c r="BL190" i="2"/>
  <c r="BL186" i="2"/>
  <c r="BL182" i="2"/>
  <c r="BL201" i="2"/>
  <c r="BL179" i="2"/>
  <c r="BL175" i="2"/>
  <c r="BL171" i="2"/>
  <c r="BL193" i="2"/>
  <c r="BL180" i="2"/>
  <c r="BL176" i="2"/>
  <c r="BL172" i="2"/>
  <c r="BL189" i="2"/>
  <c r="BL181" i="2"/>
  <c r="BL177" i="2"/>
  <c r="BL174" i="2"/>
  <c r="BL169" i="2"/>
  <c r="BL165" i="2"/>
  <c r="BL197" i="2"/>
  <c r="BL185" i="2"/>
  <c r="BL178" i="2"/>
  <c r="BL167" i="2"/>
  <c r="BL158" i="2"/>
  <c r="BL157" i="2"/>
  <c r="BL153" i="2"/>
  <c r="BL149" i="2"/>
  <c r="BL145" i="2"/>
  <c r="BL141" i="2"/>
  <c r="BL166" i="2"/>
  <c r="BL154" i="2"/>
  <c r="BL150" i="2"/>
  <c r="BL146" i="2"/>
  <c r="BL173" i="2"/>
  <c r="BL159" i="2"/>
  <c r="BL170" i="2"/>
  <c r="BL168" i="2"/>
  <c r="BL162" i="2"/>
  <c r="BL155" i="2"/>
  <c r="BL151" i="2"/>
  <c r="BL147" i="2"/>
  <c r="BL143" i="2"/>
  <c r="BL164" i="2"/>
  <c r="BL163" i="2"/>
  <c r="BL137" i="2"/>
  <c r="BL133" i="2"/>
  <c r="BL156" i="2"/>
  <c r="BL148" i="2"/>
  <c r="BL140" i="2"/>
  <c r="BL136" i="2"/>
  <c r="BL132" i="2"/>
  <c r="BL127" i="2"/>
  <c r="BL138" i="2"/>
  <c r="BL134" i="2"/>
  <c r="BL130" i="2"/>
  <c r="BL144" i="2"/>
  <c r="BL116" i="2"/>
  <c r="BL112" i="2"/>
  <c r="BL129" i="2"/>
  <c r="BL121" i="2"/>
  <c r="BL152" i="2"/>
  <c r="BL131" i="2"/>
  <c r="BL124" i="2"/>
  <c r="BL122" i="2"/>
  <c r="BL117" i="2"/>
  <c r="BL113" i="2"/>
  <c r="BL139" i="2"/>
  <c r="BL125" i="2"/>
  <c r="BL119" i="2"/>
  <c r="BL115" i="2"/>
  <c r="BL107" i="2"/>
  <c r="BL102" i="2"/>
  <c r="BL97" i="2"/>
  <c r="BL93" i="2"/>
  <c r="BL88" i="2"/>
  <c r="BL84" i="2"/>
  <c r="BL80" i="2"/>
  <c r="BL76" i="2"/>
  <c r="BL142" i="2"/>
  <c r="BL128" i="2"/>
  <c r="BL126" i="2"/>
  <c r="BL118" i="2"/>
  <c r="BL111" i="2"/>
  <c r="BL135" i="2"/>
  <c r="BL114" i="2"/>
  <c r="BL108" i="2"/>
  <c r="BL103" i="2"/>
  <c r="BL98" i="2"/>
  <c r="BL94" i="2"/>
  <c r="BL89" i="2"/>
  <c r="BL85" i="2"/>
  <c r="BL81" i="2"/>
  <c r="BL120" i="2"/>
  <c r="BL110" i="2"/>
  <c r="BL104" i="2"/>
  <c r="BL99" i="2"/>
  <c r="BL95" i="2"/>
  <c r="BL90" i="2"/>
  <c r="BL86" i="2"/>
  <c r="BL82" i="2"/>
  <c r="BL78" i="2"/>
  <c r="BL74" i="2"/>
  <c r="BL123" i="2"/>
  <c r="BL75" i="2"/>
  <c r="BL68" i="2"/>
  <c r="BL63" i="2"/>
  <c r="BL100" i="2"/>
  <c r="BL71" i="2"/>
  <c r="BL109" i="2"/>
  <c r="BL69" i="2"/>
  <c r="BL64" i="2"/>
  <c r="BL60" i="2"/>
  <c r="BL56" i="2"/>
  <c r="BL52" i="2"/>
  <c r="BL48" i="2"/>
  <c r="BL79" i="2"/>
  <c r="BL70" i="2"/>
  <c r="BL65" i="2"/>
  <c r="BL61" i="2"/>
  <c r="BL57" i="2"/>
  <c r="BL53" i="2"/>
  <c r="BL77" i="2"/>
  <c r="BL73" i="2"/>
  <c r="BL66" i="2"/>
  <c r="BL62" i="2"/>
  <c r="BL58" i="2"/>
  <c r="BL54" i="2"/>
  <c r="BL50" i="2"/>
  <c r="BL51" i="2"/>
  <c r="BL34" i="2"/>
  <c r="BL30" i="2"/>
  <c r="BL26" i="2"/>
  <c r="BL22" i="2"/>
  <c r="BL18" i="2"/>
  <c r="BL14" i="2"/>
  <c r="BL10" i="2"/>
  <c r="BL38" i="2"/>
  <c r="BL35" i="2"/>
  <c r="BL105" i="2"/>
  <c r="BL91" i="2"/>
  <c r="BL49" i="2"/>
  <c r="BL46" i="2"/>
  <c r="BL45" i="2"/>
  <c r="BL44" i="2"/>
  <c r="BL36" i="2"/>
  <c r="BL32" i="2"/>
  <c r="BL28" i="2"/>
  <c r="BL24" i="2"/>
  <c r="BL20" i="2"/>
  <c r="BL16" i="2"/>
  <c r="BL12" i="2"/>
  <c r="BL87" i="2"/>
  <c r="BL55" i="2"/>
  <c r="BL33" i="2"/>
  <c r="BL8" i="2"/>
  <c r="BL11" i="2"/>
  <c r="BM6" i="2"/>
  <c r="BM208" i="2" s="1"/>
  <c r="BL27" i="2"/>
  <c r="BL39" i="2"/>
  <c r="BL37" i="2"/>
  <c r="BL15" i="2"/>
  <c r="BL59" i="2"/>
  <c r="BL43" i="2"/>
  <c r="BL42" i="2"/>
  <c r="BL19" i="2"/>
  <c r="BL17" i="2"/>
  <c r="BL9" i="2"/>
  <c r="BL7" i="2"/>
  <c r="BL31" i="2"/>
  <c r="BL29" i="2"/>
  <c r="BL47" i="2"/>
  <c r="BL41" i="2"/>
  <c r="BL40" i="2"/>
  <c r="BL23" i="2"/>
  <c r="BL21" i="2"/>
  <c r="BL13" i="2"/>
  <c r="BL25" i="2"/>
  <c r="BL83" i="2"/>
  <c r="BJ36" i="1"/>
  <c r="BK34" i="1"/>
  <c r="BK30" i="1"/>
  <c r="BK26" i="1"/>
  <c r="BK35" i="1"/>
  <c r="BK31" i="1"/>
  <c r="BK27" i="1"/>
  <c r="BK25" i="1"/>
  <c r="BK23" i="1"/>
  <c r="BK19" i="1"/>
  <c r="BK15" i="1"/>
  <c r="BK21" i="1"/>
  <c r="BK20" i="1"/>
  <c r="BK33" i="1"/>
  <c r="BK29" i="1"/>
  <c r="BK28" i="1"/>
  <c r="BK12" i="1"/>
  <c r="BK18" i="1"/>
  <c r="BK32" i="1"/>
  <c r="BK17" i="1"/>
  <c r="BK13" i="1"/>
  <c r="BK24" i="1"/>
  <c r="BK9" i="1"/>
  <c r="BL6" i="1"/>
  <c r="BK11" i="1"/>
  <c r="BK10" i="1"/>
  <c r="BK14" i="1"/>
  <c r="BK7" i="1"/>
  <c r="BK22" i="1"/>
  <c r="BK16" i="1"/>
  <c r="BK8" i="1"/>
  <c r="BM204" i="2" l="1"/>
  <c r="BM160" i="2"/>
  <c r="BM96" i="2"/>
  <c r="BM106" i="2"/>
  <c r="BM161" i="2"/>
  <c r="BL20" i="3"/>
  <c r="BL37" i="3"/>
  <c r="BL217" i="2"/>
  <c r="BE900" i="6"/>
  <c r="BF894" i="6"/>
  <c r="BF890" i="6"/>
  <c r="BF886" i="6"/>
  <c r="BF899" i="6"/>
  <c r="BF893" i="6"/>
  <c r="BF889" i="6"/>
  <c r="BF885" i="6"/>
  <c r="BF896" i="6"/>
  <c r="BF892" i="6"/>
  <c r="BF888" i="6"/>
  <c r="BF884" i="6"/>
  <c r="BF880" i="6"/>
  <c r="BF876" i="6"/>
  <c r="BF895" i="6"/>
  <c r="BF882" i="6"/>
  <c r="BF878" i="6"/>
  <c r="BF874" i="6"/>
  <c r="BF881" i="6"/>
  <c r="BF877" i="6"/>
  <c r="BF891" i="6"/>
  <c r="BF883" i="6"/>
  <c r="BF872" i="6"/>
  <c r="BF875" i="6"/>
  <c r="BF887" i="6"/>
  <c r="BF864" i="6"/>
  <c r="BF879" i="6"/>
  <c r="BF867" i="6"/>
  <c r="BF863" i="6"/>
  <c r="BF868" i="6"/>
  <c r="BF865" i="6"/>
  <c r="BF860" i="6"/>
  <c r="BF859" i="6"/>
  <c r="BF855" i="6"/>
  <c r="BF873" i="6"/>
  <c r="BF871" i="6"/>
  <c r="BF857" i="6"/>
  <c r="BF854" i="6"/>
  <c r="BF850" i="6"/>
  <c r="BF862" i="6"/>
  <c r="BF858" i="6"/>
  <c r="BF853" i="6"/>
  <c r="BF849" i="6"/>
  <c r="BF845" i="6"/>
  <c r="BF841" i="6"/>
  <c r="BF837" i="6"/>
  <c r="BF869" i="6"/>
  <c r="BF861" i="6"/>
  <c r="BF870" i="6"/>
  <c r="BF866" i="6"/>
  <c r="BF851" i="6"/>
  <c r="BF852" i="6"/>
  <c r="BF847" i="6"/>
  <c r="BF844" i="6"/>
  <c r="BF843" i="6"/>
  <c r="BF840" i="6"/>
  <c r="BF839" i="6"/>
  <c r="BF836" i="6"/>
  <c r="BF833" i="6"/>
  <c r="BF829" i="6"/>
  <c r="BF825" i="6"/>
  <c r="BF821" i="6"/>
  <c r="BF856" i="6"/>
  <c r="BF848" i="6"/>
  <c r="BF846" i="6"/>
  <c r="BF842" i="6"/>
  <c r="BF838" i="6"/>
  <c r="BF832" i="6"/>
  <c r="BF828" i="6"/>
  <c r="BF824" i="6"/>
  <c r="BF820" i="6"/>
  <c r="BF835" i="6"/>
  <c r="BF831" i="6"/>
  <c r="BF827" i="6"/>
  <c r="BF819" i="6"/>
  <c r="BF815" i="6"/>
  <c r="BF811" i="6"/>
  <c r="BF807" i="6"/>
  <c r="BF834" i="6"/>
  <c r="BF823" i="6"/>
  <c r="BF826" i="6"/>
  <c r="BF830" i="6"/>
  <c r="BF822" i="6"/>
  <c r="BF804" i="6"/>
  <c r="BF800" i="6"/>
  <c r="BF796" i="6"/>
  <c r="BF792" i="6"/>
  <c r="BF805" i="6"/>
  <c r="BF818" i="6"/>
  <c r="BF817" i="6"/>
  <c r="BF814" i="6"/>
  <c r="BF813" i="6"/>
  <c r="BF810" i="6"/>
  <c r="BF809" i="6"/>
  <c r="BF803" i="6"/>
  <c r="BF799" i="6"/>
  <c r="BF795" i="6"/>
  <c r="BF791" i="6"/>
  <c r="BF790" i="6"/>
  <c r="BF802" i="6"/>
  <c r="BF798" i="6"/>
  <c r="BF789" i="6"/>
  <c r="BF785" i="6"/>
  <c r="BF781" i="6"/>
  <c r="BF777" i="6"/>
  <c r="BF808" i="6"/>
  <c r="BF794" i="6"/>
  <c r="BF812" i="6"/>
  <c r="BF806" i="6"/>
  <c r="BF801" i="6"/>
  <c r="BF788" i="6"/>
  <c r="BF784" i="6"/>
  <c r="BF780" i="6"/>
  <c r="BF797" i="6"/>
  <c r="BF774" i="6"/>
  <c r="BF770" i="6"/>
  <c r="BF766" i="6"/>
  <c r="BF762" i="6"/>
  <c r="BF758" i="6"/>
  <c r="BF816" i="6"/>
  <c r="BF786" i="6"/>
  <c r="BF782" i="6"/>
  <c r="BF779" i="6"/>
  <c r="BF773" i="6"/>
  <c r="BF769" i="6"/>
  <c r="BF765" i="6"/>
  <c r="BF761" i="6"/>
  <c r="BF778" i="6"/>
  <c r="BF776" i="6"/>
  <c r="BF775" i="6"/>
  <c r="BF793" i="6"/>
  <c r="BF787" i="6"/>
  <c r="BF754" i="6"/>
  <c r="BF750" i="6"/>
  <c r="BF756" i="6"/>
  <c r="BF753" i="6"/>
  <c r="BF749" i="6"/>
  <c r="BF745" i="6"/>
  <c r="BF741" i="6"/>
  <c r="BF737" i="6"/>
  <c r="BF733" i="6"/>
  <c r="BF729" i="6"/>
  <c r="BF763" i="6"/>
  <c r="BF759" i="6"/>
  <c r="BF783" i="6"/>
  <c r="BF752" i="6"/>
  <c r="BF748" i="6"/>
  <c r="BF744" i="6"/>
  <c r="BF740" i="6"/>
  <c r="BF771" i="6"/>
  <c r="BF767" i="6"/>
  <c r="BF764" i="6"/>
  <c r="BF760" i="6"/>
  <c r="BF751" i="6"/>
  <c r="BF747" i="6"/>
  <c r="BF743" i="6"/>
  <c r="BF739" i="6"/>
  <c r="BF735" i="6"/>
  <c r="BF731" i="6"/>
  <c r="BF727" i="6"/>
  <c r="BF734" i="6"/>
  <c r="BF730" i="6"/>
  <c r="BF722" i="6"/>
  <c r="BF718" i="6"/>
  <c r="BF714" i="6"/>
  <c r="BF710" i="6"/>
  <c r="BF755" i="6"/>
  <c r="BF728" i="6"/>
  <c r="BF725" i="6"/>
  <c r="BF721" i="6"/>
  <c r="BF717" i="6"/>
  <c r="BF713" i="6"/>
  <c r="BF709" i="6"/>
  <c r="BF705" i="6"/>
  <c r="BF768" i="6"/>
  <c r="BF746" i="6"/>
  <c r="BF742" i="6"/>
  <c r="BF738" i="6"/>
  <c r="BF736" i="6"/>
  <c r="BF724" i="6"/>
  <c r="BF720" i="6"/>
  <c r="BF716" i="6"/>
  <c r="BF712" i="6"/>
  <c r="BF715" i="6"/>
  <c r="BF757" i="6"/>
  <c r="BF711" i="6"/>
  <c r="BF700" i="6"/>
  <c r="BF696" i="6"/>
  <c r="BF695" i="6"/>
  <c r="BF691" i="6"/>
  <c r="BF706" i="6"/>
  <c r="BF693" i="6"/>
  <c r="BF688" i="6"/>
  <c r="BF684" i="6"/>
  <c r="BF680" i="6"/>
  <c r="BF676" i="6"/>
  <c r="BF703" i="6"/>
  <c r="BF708" i="6"/>
  <c r="BF704" i="6"/>
  <c r="BF701" i="6"/>
  <c r="BF697" i="6"/>
  <c r="BF687" i="6"/>
  <c r="BF683" i="6"/>
  <c r="BF679" i="6"/>
  <c r="BF675" i="6"/>
  <c r="BF726" i="6"/>
  <c r="BF702" i="6"/>
  <c r="BF698" i="6"/>
  <c r="BF694" i="6"/>
  <c r="BF772" i="6"/>
  <c r="BF699" i="6"/>
  <c r="BF689" i="6"/>
  <c r="BF719" i="6"/>
  <c r="BF682" i="6"/>
  <c r="BF677" i="6"/>
  <c r="BF671" i="6"/>
  <c r="BF670" i="6"/>
  <c r="BF732" i="6"/>
  <c r="BF678" i="6"/>
  <c r="BF672" i="6"/>
  <c r="BF663" i="6"/>
  <c r="BF659" i="6"/>
  <c r="BF692" i="6"/>
  <c r="BF685" i="6"/>
  <c r="BF673" i="6"/>
  <c r="BF652" i="6"/>
  <c r="BF648" i="6"/>
  <c r="BF644" i="6"/>
  <c r="BF640" i="6"/>
  <c r="BF636" i="6"/>
  <c r="BF632" i="6"/>
  <c r="BF690" i="6"/>
  <c r="BF686" i="6"/>
  <c r="BF674" i="6"/>
  <c r="BF667" i="6"/>
  <c r="BF666" i="6"/>
  <c r="BF660" i="6"/>
  <c r="BF656" i="6"/>
  <c r="BF707" i="6"/>
  <c r="BF669" i="6"/>
  <c r="BF668" i="6"/>
  <c r="BF665" i="6"/>
  <c r="BF664" i="6"/>
  <c r="BF655" i="6"/>
  <c r="BF661" i="6"/>
  <c r="BF657" i="6"/>
  <c r="BF723" i="6"/>
  <c r="BF681" i="6"/>
  <c r="BF654" i="6"/>
  <c r="BF650" i="6"/>
  <c r="BF646" i="6"/>
  <c r="BF642" i="6"/>
  <c r="BF638" i="6"/>
  <c r="BF634" i="6"/>
  <c r="BF630" i="6"/>
  <c r="BF626" i="6"/>
  <c r="BF622" i="6"/>
  <c r="BF623" i="6"/>
  <c r="BF616" i="6"/>
  <c r="BF612" i="6"/>
  <c r="BF608" i="6"/>
  <c r="BF604" i="6"/>
  <c r="BF658" i="6"/>
  <c r="BF651" i="6"/>
  <c r="BF647" i="6"/>
  <c r="BF643" i="6"/>
  <c r="BF639" i="6"/>
  <c r="BF635" i="6"/>
  <c r="BF631" i="6"/>
  <c r="BF629" i="6"/>
  <c r="BF625" i="6"/>
  <c r="BF620" i="6"/>
  <c r="BF619" i="6"/>
  <c r="BF615" i="6"/>
  <c r="BF611" i="6"/>
  <c r="BF607" i="6"/>
  <c r="BF603" i="6"/>
  <c r="BF599" i="6"/>
  <c r="BF595" i="6"/>
  <c r="BF653" i="6"/>
  <c r="BF649" i="6"/>
  <c r="BF645" i="6"/>
  <c r="BF641" i="6"/>
  <c r="BF637" i="6"/>
  <c r="BF633" i="6"/>
  <c r="BF621" i="6"/>
  <c r="BF628" i="6"/>
  <c r="BF624" i="6"/>
  <c r="BF606" i="6"/>
  <c r="BF605" i="6"/>
  <c r="BF598" i="6"/>
  <c r="BF594" i="6"/>
  <c r="BF590" i="6"/>
  <c r="BF586" i="6"/>
  <c r="BF584" i="6"/>
  <c r="BF602" i="6"/>
  <c r="BF600" i="6"/>
  <c r="BF597" i="6"/>
  <c r="BF596" i="6"/>
  <c r="BF593" i="6"/>
  <c r="BF592" i="6"/>
  <c r="BF582" i="6"/>
  <c r="BF579" i="6"/>
  <c r="BF575" i="6"/>
  <c r="BF571" i="6"/>
  <c r="BF567" i="6"/>
  <c r="BF563" i="6"/>
  <c r="BF559" i="6"/>
  <c r="BF555" i="6"/>
  <c r="BF551" i="6"/>
  <c r="BF627" i="6"/>
  <c r="BF591" i="6"/>
  <c r="BF587" i="6"/>
  <c r="BF578" i="6"/>
  <c r="BF574" i="6"/>
  <c r="BF570" i="6"/>
  <c r="BF566" i="6"/>
  <c r="BF562" i="6"/>
  <c r="BF558" i="6"/>
  <c r="BF554" i="6"/>
  <c r="BF662" i="6"/>
  <c r="BF588" i="6"/>
  <c r="BF618" i="6"/>
  <c r="BF617" i="6"/>
  <c r="BF583" i="6"/>
  <c r="BF581" i="6"/>
  <c r="BF577" i="6"/>
  <c r="BF573" i="6"/>
  <c r="BF569" i="6"/>
  <c r="BF565" i="6"/>
  <c r="BF561" i="6"/>
  <c r="BF557" i="6"/>
  <c r="BF553" i="6"/>
  <c r="BF549" i="6"/>
  <c r="BF609" i="6"/>
  <c r="BF585" i="6"/>
  <c r="BF543" i="6"/>
  <c r="BF539" i="6"/>
  <c r="BF535" i="6"/>
  <c r="BF531" i="6"/>
  <c r="BF527" i="6"/>
  <c r="BF523" i="6"/>
  <c r="BF519" i="6"/>
  <c r="BF515" i="6"/>
  <c r="BF613" i="6"/>
  <c r="BF610" i="6"/>
  <c r="BF547" i="6"/>
  <c r="BF614" i="6"/>
  <c r="BF552" i="6"/>
  <c r="BF546" i="6"/>
  <c r="BF542" i="6"/>
  <c r="BF538" i="6"/>
  <c r="BF534" i="6"/>
  <c r="BF530" i="6"/>
  <c r="BF526" i="6"/>
  <c r="BF522" i="6"/>
  <c r="BF518" i="6"/>
  <c r="BF514" i="6"/>
  <c r="BF580" i="6"/>
  <c r="BF576" i="6"/>
  <c r="BF589" i="6"/>
  <c r="BF560" i="6"/>
  <c r="BF556" i="6"/>
  <c r="BF548" i="6"/>
  <c r="BF545" i="6"/>
  <c r="BF541" i="6"/>
  <c r="BF537" i="6"/>
  <c r="BF533" i="6"/>
  <c r="BF529" i="6"/>
  <c r="BF525" i="6"/>
  <c r="BF521" i="6"/>
  <c r="BF601" i="6"/>
  <c r="BF550" i="6"/>
  <c r="BF532" i="6"/>
  <c r="BF513" i="6"/>
  <c r="BF512" i="6"/>
  <c r="BF509" i="6"/>
  <c r="BF502" i="6"/>
  <c r="BF498" i="6"/>
  <c r="BF494" i="6"/>
  <c r="BF490" i="6"/>
  <c r="BF486" i="6"/>
  <c r="BF482" i="6"/>
  <c r="BF478" i="6"/>
  <c r="BF474" i="6"/>
  <c r="BF470" i="6"/>
  <c r="BF564" i="6"/>
  <c r="BF528" i="6"/>
  <c r="BF524" i="6"/>
  <c r="BF510" i="6"/>
  <c r="BF505" i="6"/>
  <c r="BF501" i="6"/>
  <c r="BF497" i="6"/>
  <c r="BF493" i="6"/>
  <c r="BF489" i="6"/>
  <c r="BF485" i="6"/>
  <c r="BF481" i="6"/>
  <c r="BF477" i="6"/>
  <c r="BF473" i="6"/>
  <c r="BF572" i="6"/>
  <c r="BF520" i="6"/>
  <c r="BF511" i="6"/>
  <c r="BF507" i="6"/>
  <c r="BF504" i="6"/>
  <c r="BF500" i="6"/>
  <c r="BF496" i="6"/>
  <c r="BF492" i="6"/>
  <c r="BF488" i="6"/>
  <c r="BF484" i="6"/>
  <c r="BF480" i="6"/>
  <c r="BF476" i="6"/>
  <c r="BF472" i="6"/>
  <c r="BF468" i="6"/>
  <c r="BF544" i="6"/>
  <c r="BF516" i="6"/>
  <c r="BF568" i="6"/>
  <c r="BF540" i="6"/>
  <c r="BF508" i="6"/>
  <c r="BF506" i="6"/>
  <c r="BF503" i="6"/>
  <c r="BF499" i="6"/>
  <c r="BF495" i="6"/>
  <c r="BF491" i="6"/>
  <c r="BF487" i="6"/>
  <c r="BF483" i="6"/>
  <c r="BF479" i="6"/>
  <c r="BF475" i="6"/>
  <c r="BF471" i="6"/>
  <c r="BF467" i="6"/>
  <c r="BF463" i="6"/>
  <c r="BF459" i="6"/>
  <c r="BF455" i="6"/>
  <c r="BF451" i="6"/>
  <c r="BF460" i="6"/>
  <c r="BF456" i="6"/>
  <c r="BF452" i="6"/>
  <c r="BF536" i="6"/>
  <c r="BF469" i="6"/>
  <c r="BF447" i="6"/>
  <c r="BF443" i="6"/>
  <c r="BF439" i="6"/>
  <c r="BF435" i="6"/>
  <c r="BF464" i="6"/>
  <c r="BF466" i="6"/>
  <c r="BF465" i="6"/>
  <c r="BF461" i="6"/>
  <c r="BF457" i="6"/>
  <c r="BF453" i="6"/>
  <c r="BF449" i="6"/>
  <c r="BF446" i="6"/>
  <c r="BF442" i="6"/>
  <c r="BF438" i="6"/>
  <c r="BF434" i="6"/>
  <c r="BF462" i="6"/>
  <c r="BF458" i="6"/>
  <c r="BF454" i="6"/>
  <c r="BF450" i="6"/>
  <c r="BF517" i="6"/>
  <c r="BF445" i="6"/>
  <c r="BF441" i="6"/>
  <c r="BF437" i="6"/>
  <c r="BF433" i="6"/>
  <c r="BF429" i="6"/>
  <c r="BF425" i="6"/>
  <c r="BF421" i="6"/>
  <c r="BF417" i="6"/>
  <c r="BF413" i="6"/>
  <c r="BF409" i="6"/>
  <c r="BF405" i="6"/>
  <c r="BF401" i="6"/>
  <c r="BF397" i="6"/>
  <c r="BF440" i="6"/>
  <c r="BF414" i="6"/>
  <c r="BF432" i="6"/>
  <c r="BF428" i="6"/>
  <c r="BF424" i="6"/>
  <c r="BF420" i="6"/>
  <c r="BF416" i="6"/>
  <c r="BF412" i="6"/>
  <c r="BF436" i="6"/>
  <c r="BF430" i="6"/>
  <c r="BF426" i="6"/>
  <c r="BF422" i="6"/>
  <c r="BF418" i="6"/>
  <c r="BF392" i="6"/>
  <c r="BF388" i="6"/>
  <c r="BF384" i="6"/>
  <c r="BF380" i="6"/>
  <c r="BF410" i="6"/>
  <c r="BF406" i="6"/>
  <c r="BF402" i="6"/>
  <c r="BF398" i="6"/>
  <c r="BF408" i="6"/>
  <c r="BF404" i="6"/>
  <c r="BF400" i="6"/>
  <c r="BF396" i="6"/>
  <c r="BF444" i="6"/>
  <c r="BF431" i="6"/>
  <c r="BF427" i="6"/>
  <c r="BF423" i="6"/>
  <c r="BF419" i="6"/>
  <c r="BF415" i="6"/>
  <c r="BF394" i="6"/>
  <c r="BF411" i="6"/>
  <c r="BF393" i="6"/>
  <c r="BF377" i="6"/>
  <c r="BF399" i="6"/>
  <c r="BF391" i="6"/>
  <c r="BF373" i="6"/>
  <c r="BF369" i="6"/>
  <c r="BF365" i="6"/>
  <c r="BF361" i="6"/>
  <c r="BF357" i="6"/>
  <c r="BF353" i="6"/>
  <c r="BF349" i="6"/>
  <c r="BF345" i="6"/>
  <c r="BF341" i="6"/>
  <c r="BF337" i="6"/>
  <c r="BF333" i="6"/>
  <c r="BF329" i="6"/>
  <c r="BF325" i="6"/>
  <c r="BF321" i="6"/>
  <c r="BF317" i="6"/>
  <c r="BF313" i="6"/>
  <c r="BF309" i="6"/>
  <c r="BF305" i="6"/>
  <c r="BF407" i="6"/>
  <c r="BF387" i="6"/>
  <c r="BF383" i="6"/>
  <c r="BF379" i="6"/>
  <c r="BF448" i="6"/>
  <c r="BF386" i="6"/>
  <c r="BF385" i="6"/>
  <c r="BF382" i="6"/>
  <c r="BF381" i="6"/>
  <c r="BF376" i="6"/>
  <c r="BF372" i="6"/>
  <c r="BF368" i="6"/>
  <c r="BF364" i="6"/>
  <c r="BF360" i="6"/>
  <c r="BF356" i="6"/>
  <c r="BF352" i="6"/>
  <c r="BF348" i="6"/>
  <c r="BF344" i="6"/>
  <c r="BF340" i="6"/>
  <c r="BF336" i="6"/>
  <c r="BF332" i="6"/>
  <c r="BF328" i="6"/>
  <c r="BF324" i="6"/>
  <c r="BF320" i="6"/>
  <c r="BF316" i="6"/>
  <c r="BF312" i="6"/>
  <c r="BF308" i="6"/>
  <c r="BF304" i="6"/>
  <c r="BF300" i="6"/>
  <c r="BF296" i="6"/>
  <c r="BF403" i="6"/>
  <c r="BF390" i="6"/>
  <c r="BF378" i="6"/>
  <c r="BF375" i="6"/>
  <c r="BF371" i="6"/>
  <c r="BF367" i="6"/>
  <c r="BF363" i="6"/>
  <c r="BF359" i="6"/>
  <c r="BF355" i="6"/>
  <c r="BF351" i="6"/>
  <c r="BF347" i="6"/>
  <c r="BF343" i="6"/>
  <c r="BF339" i="6"/>
  <c r="BF335" i="6"/>
  <c r="BF331" i="6"/>
  <c r="BF327" i="6"/>
  <c r="BF323" i="6"/>
  <c r="BF319" i="6"/>
  <c r="BF315" i="6"/>
  <c r="BF311" i="6"/>
  <c r="BF307" i="6"/>
  <c r="BF303" i="6"/>
  <c r="BF299" i="6"/>
  <c r="BF295" i="6"/>
  <c r="BF291" i="6"/>
  <c r="BF287" i="6"/>
  <c r="BF283" i="6"/>
  <c r="BF279" i="6"/>
  <c r="BF395" i="6"/>
  <c r="BF389" i="6"/>
  <c r="BF302" i="6"/>
  <c r="BF298" i="6"/>
  <c r="BF277" i="6"/>
  <c r="BF273" i="6"/>
  <c r="BF269" i="6"/>
  <c r="BF265" i="6"/>
  <c r="BF261" i="6"/>
  <c r="BF257" i="6"/>
  <c r="BF253" i="6"/>
  <c r="BF249" i="6"/>
  <c r="BF245" i="6"/>
  <c r="BF241" i="6"/>
  <c r="BF237" i="6"/>
  <c r="BF233" i="6"/>
  <c r="BF229" i="6"/>
  <c r="BF225" i="6"/>
  <c r="BF221" i="6"/>
  <c r="BF217" i="6"/>
  <c r="BF213" i="6"/>
  <c r="BF209" i="6"/>
  <c r="BF362" i="6"/>
  <c r="BF346" i="6"/>
  <c r="BF330" i="6"/>
  <c r="BF314" i="6"/>
  <c r="BF276" i="6"/>
  <c r="BF272" i="6"/>
  <c r="BF268" i="6"/>
  <c r="BF264" i="6"/>
  <c r="BF260" i="6"/>
  <c r="BF256" i="6"/>
  <c r="BF252" i="6"/>
  <c r="BF248" i="6"/>
  <c r="BF244" i="6"/>
  <c r="BF240" i="6"/>
  <c r="BF236" i="6"/>
  <c r="BF232" i="6"/>
  <c r="BF228" i="6"/>
  <c r="BF224" i="6"/>
  <c r="BF220" i="6"/>
  <c r="BF216" i="6"/>
  <c r="BF374" i="6"/>
  <c r="BF358" i="6"/>
  <c r="BF342" i="6"/>
  <c r="BF326" i="6"/>
  <c r="BF310" i="6"/>
  <c r="BF294" i="6"/>
  <c r="BF290" i="6"/>
  <c r="BF286" i="6"/>
  <c r="BF275" i="6"/>
  <c r="BF271" i="6"/>
  <c r="BF267" i="6"/>
  <c r="BF263" i="6"/>
  <c r="BF259" i="6"/>
  <c r="BF255" i="6"/>
  <c r="BF251" i="6"/>
  <c r="BF247" i="6"/>
  <c r="BF243" i="6"/>
  <c r="BF239" i="6"/>
  <c r="BF235" i="6"/>
  <c r="BF231" i="6"/>
  <c r="BF227" i="6"/>
  <c r="BF223" i="6"/>
  <c r="BF370" i="6"/>
  <c r="BF354" i="6"/>
  <c r="BF338" i="6"/>
  <c r="BF322" i="6"/>
  <c r="BF306" i="6"/>
  <c r="BF292" i="6"/>
  <c r="BF289" i="6"/>
  <c r="BF288" i="6"/>
  <c r="BF284" i="6"/>
  <c r="BF280" i="6"/>
  <c r="BF301" i="6"/>
  <c r="BF297" i="6"/>
  <c r="BF293" i="6"/>
  <c r="BF285" i="6"/>
  <c r="BF281" i="6"/>
  <c r="BF274" i="6"/>
  <c r="BF270" i="6"/>
  <c r="BF266" i="6"/>
  <c r="BF262" i="6"/>
  <c r="BF258" i="6"/>
  <c r="BF254" i="6"/>
  <c r="BF250" i="6"/>
  <c r="BF246" i="6"/>
  <c r="BF242" i="6"/>
  <c r="BF238" i="6"/>
  <c r="BF234" i="6"/>
  <c r="BF230" i="6"/>
  <c r="BF226" i="6"/>
  <c r="BF222" i="6"/>
  <c r="BF218" i="6"/>
  <c r="BF214" i="6"/>
  <c r="BF210" i="6"/>
  <c r="BF206" i="6"/>
  <c r="BF202" i="6"/>
  <c r="BF198" i="6"/>
  <c r="BF194" i="6"/>
  <c r="BF190" i="6"/>
  <c r="BF189" i="6"/>
  <c r="BF185" i="6"/>
  <c r="BF181" i="6"/>
  <c r="BF177" i="6"/>
  <c r="BF173" i="6"/>
  <c r="BF169" i="6"/>
  <c r="BF165" i="6"/>
  <c r="BF161" i="6"/>
  <c r="BF157" i="6"/>
  <c r="BF153" i="6"/>
  <c r="BF149" i="6"/>
  <c r="BF145" i="6"/>
  <c r="BF141" i="6"/>
  <c r="BF137" i="6"/>
  <c r="BF133" i="6"/>
  <c r="BF129" i="6"/>
  <c r="BF125" i="6"/>
  <c r="BF121" i="6"/>
  <c r="BF117" i="6"/>
  <c r="BF113" i="6"/>
  <c r="BF109" i="6"/>
  <c r="BF278" i="6"/>
  <c r="BF211" i="6"/>
  <c r="BF207" i="6"/>
  <c r="BF204" i="6"/>
  <c r="BF200" i="6"/>
  <c r="BF196" i="6"/>
  <c r="BF192" i="6"/>
  <c r="BF201" i="6"/>
  <c r="BF197" i="6"/>
  <c r="BF193" i="6"/>
  <c r="BF188" i="6"/>
  <c r="BF184" i="6"/>
  <c r="BF180" i="6"/>
  <c r="BF176" i="6"/>
  <c r="BF172" i="6"/>
  <c r="BF168" i="6"/>
  <c r="BF164" i="6"/>
  <c r="BF160" i="6"/>
  <c r="BF156" i="6"/>
  <c r="BF152" i="6"/>
  <c r="BF148" i="6"/>
  <c r="BF144" i="6"/>
  <c r="BF140" i="6"/>
  <c r="BF136" i="6"/>
  <c r="BF132" i="6"/>
  <c r="BF128" i="6"/>
  <c r="BF124" i="6"/>
  <c r="BF120" i="6"/>
  <c r="BF116" i="6"/>
  <c r="BF112" i="6"/>
  <c r="BF108" i="6"/>
  <c r="BF187" i="6"/>
  <c r="BF183" i="6"/>
  <c r="BF179" i="6"/>
  <c r="BF175" i="6"/>
  <c r="BF171" i="6"/>
  <c r="BF167" i="6"/>
  <c r="BF163" i="6"/>
  <c r="BF159" i="6"/>
  <c r="BF155" i="6"/>
  <c r="BF151" i="6"/>
  <c r="BF147" i="6"/>
  <c r="BF143" i="6"/>
  <c r="BF139" i="6"/>
  <c r="BF135" i="6"/>
  <c r="BF131" i="6"/>
  <c r="BF127" i="6"/>
  <c r="BF123" i="6"/>
  <c r="BF366" i="6"/>
  <c r="BF350" i="6"/>
  <c r="BF334" i="6"/>
  <c r="BF318" i="6"/>
  <c r="BF282" i="6"/>
  <c r="BF219" i="6"/>
  <c r="BF215" i="6"/>
  <c r="BF203" i="6"/>
  <c r="BF199" i="6"/>
  <c r="BF195" i="6"/>
  <c r="BF191" i="6"/>
  <c r="BF186" i="6"/>
  <c r="BF182" i="6"/>
  <c r="BF178" i="6"/>
  <c r="BF174" i="6"/>
  <c r="BF170" i="6"/>
  <c r="BF166" i="6"/>
  <c r="BF162" i="6"/>
  <c r="BF158" i="6"/>
  <c r="BF154" i="6"/>
  <c r="BF150" i="6"/>
  <c r="BF146" i="6"/>
  <c r="BF142" i="6"/>
  <c r="BF138" i="6"/>
  <c r="BF134" i="6"/>
  <c r="BF130" i="6"/>
  <c r="BF126" i="6"/>
  <c r="BF122" i="6"/>
  <c r="BF118" i="6"/>
  <c r="BF114" i="6"/>
  <c r="BF110" i="6"/>
  <c r="BF106" i="6"/>
  <c r="BF102" i="6"/>
  <c r="BF98" i="6"/>
  <c r="BF94" i="6"/>
  <c r="BF90" i="6"/>
  <c r="BF86" i="6"/>
  <c r="BF205" i="6"/>
  <c r="BF82" i="6"/>
  <c r="BF78" i="6"/>
  <c r="BF74" i="6"/>
  <c r="BF70" i="6"/>
  <c r="BF66" i="6"/>
  <c r="BF119" i="6"/>
  <c r="BF107" i="6"/>
  <c r="BF103" i="6"/>
  <c r="BF99" i="6"/>
  <c r="BF95" i="6"/>
  <c r="BF91" i="6"/>
  <c r="BF87" i="6"/>
  <c r="BF81" i="6"/>
  <c r="BF77" i="6"/>
  <c r="BF73" i="6"/>
  <c r="BF69" i="6"/>
  <c r="BF65" i="6"/>
  <c r="BF61" i="6"/>
  <c r="BF57" i="6"/>
  <c r="BF53" i="6"/>
  <c r="BF49" i="6"/>
  <c r="BF45" i="6"/>
  <c r="BF41" i="6"/>
  <c r="BF37" i="6"/>
  <c r="BF33" i="6"/>
  <c r="BF29" i="6"/>
  <c r="BF212" i="6"/>
  <c r="BF115" i="6"/>
  <c r="BF111" i="6"/>
  <c r="BF83" i="6"/>
  <c r="BF79" i="6"/>
  <c r="BF75" i="6"/>
  <c r="BF71" i="6"/>
  <c r="BF67" i="6"/>
  <c r="BF63" i="6"/>
  <c r="BF101" i="6"/>
  <c r="BF100" i="6"/>
  <c r="BF93" i="6"/>
  <c r="BF92" i="6"/>
  <c r="BF68" i="6"/>
  <c r="BF25" i="6"/>
  <c r="BF84" i="6"/>
  <c r="BF64" i="6"/>
  <c r="BF58" i="6"/>
  <c r="BF56" i="6"/>
  <c r="BF52" i="6"/>
  <c r="BF48" i="6"/>
  <c r="BF46" i="6"/>
  <c r="BF42" i="6"/>
  <c r="BF38" i="6"/>
  <c r="BF34" i="6"/>
  <c r="BF30" i="6"/>
  <c r="BF28" i="6"/>
  <c r="BF24" i="6"/>
  <c r="BF20" i="6"/>
  <c r="BF16" i="6"/>
  <c r="BF12" i="6"/>
  <c r="BF8" i="6"/>
  <c r="BF9" i="6"/>
  <c r="BF85" i="6"/>
  <c r="BF62" i="6"/>
  <c r="BF55" i="6"/>
  <c r="BF54" i="6"/>
  <c r="BF51" i="6"/>
  <c r="BF50" i="6"/>
  <c r="BF17" i="6"/>
  <c r="BF13" i="6"/>
  <c r="BF105" i="6"/>
  <c r="BF104" i="6"/>
  <c r="BF80" i="6"/>
  <c r="BF60" i="6"/>
  <c r="BF47" i="6"/>
  <c r="BF43" i="6"/>
  <c r="BF39" i="6"/>
  <c r="BF35" i="6"/>
  <c r="BF31" i="6"/>
  <c r="BF27" i="6"/>
  <c r="BF23" i="6"/>
  <c r="BF19" i="6"/>
  <c r="BF15" i="6"/>
  <c r="BF11" i="6"/>
  <c r="BF7" i="6"/>
  <c r="BF97" i="6"/>
  <c r="BF96" i="6"/>
  <c r="BG6" i="6"/>
  <c r="BF208" i="6"/>
  <c r="BF89" i="6"/>
  <c r="BF88" i="6"/>
  <c r="BF76" i="6"/>
  <c r="BF44" i="6"/>
  <c r="BF40" i="6"/>
  <c r="BF36" i="6"/>
  <c r="BF32" i="6"/>
  <c r="BF26" i="6"/>
  <c r="BF22" i="6"/>
  <c r="BF18" i="6"/>
  <c r="BF14" i="6"/>
  <c r="BF10" i="6"/>
  <c r="BF21" i="6"/>
  <c r="BF59" i="6"/>
  <c r="BF72" i="6"/>
  <c r="BL28" i="4"/>
  <c r="BL23" i="4"/>
  <c r="BL19" i="4"/>
  <c r="BL29" i="4"/>
  <c r="BL25" i="4"/>
  <c r="BL20" i="4"/>
  <c r="BL27" i="4"/>
  <c r="BL21" i="4"/>
  <c r="BL15" i="4"/>
  <c r="BL11" i="4"/>
  <c r="BL26" i="4"/>
  <c r="BL17" i="4"/>
  <c r="BL13" i="4"/>
  <c r="BL9" i="4"/>
  <c r="BL18" i="4"/>
  <c r="BL14" i="4"/>
  <c r="BM6" i="4"/>
  <c r="BL22" i="4"/>
  <c r="BL16" i="4"/>
  <c r="BL30" i="4"/>
  <c r="BL10" i="4"/>
  <c r="BL12" i="4"/>
  <c r="BL8" i="4"/>
  <c r="BL7" i="4"/>
  <c r="BK31" i="4"/>
  <c r="BK53" i="3"/>
  <c r="BL44" i="3"/>
  <c r="BL50" i="3"/>
  <c r="BL45" i="3"/>
  <c r="BL51" i="3"/>
  <c r="BL46" i="3"/>
  <c r="BL42" i="3"/>
  <c r="BL47" i="3"/>
  <c r="BL34" i="3"/>
  <c r="BL52" i="3"/>
  <c r="BL35" i="3"/>
  <c r="BL30" i="3"/>
  <c r="BL43" i="3"/>
  <c r="BL36" i="3"/>
  <c r="BL41" i="3"/>
  <c r="BL21" i="3"/>
  <c r="BL40" i="3"/>
  <c r="BL27" i="3"/>
  <c r="BL23" i="3"/>
  <c r="BL38" i="3"/>
  <c r="BL29" i="3"/>
  <c r="BL32" i="3"/>
  <c r="BL28" i="3"/>
  <c r="BL31" i="3"/>
  <c r="BL16" i="3"/>
  <c r="BL17" i="3"/>
  <c r="BL14" i="3"/>
  <c r="BL25" i="3"/>
  <c r="BL24" i="3"/>
  <c r="BL18" i="3"/>
  <c r="BL26" i="3"/>
  <c r="BL19" i="3"/>
  <c r="BL9" i="3"/>
  <c r="BL15" i="3"/>
  <c r="BM6" i="3"/>
  <c r="BL10" i="3"/>
  <c r="BL13" i="3"/>
  <c r="BL11" i="3"/>
  <c r="BL7" i="3"/>
  <c r="BL12" i="3"/>
  <c r="BL8" i="3"/>
  <c r="BM203" i="2"/>
  <c r="BM216" i="2"/>
  <c r="BM212" i="2"/>
  <c r="BM207" i="2"/>
  <c r="BM213" i="2"/>
  <c r="BM209" i="2"/>
  <c r="BM215" i="2"/>
  <c r="BM200" i="2"/>
  <c r="BM196" i="2"/>
  <c r="BM192" i="2"/>
  <c r="BM188" i="2"/>
  <c r="BM184" i="2"/>
  <c r="BM206" i="2"/>
  <c r="BM210" i="2"/>
  <c r="BM201" i="2"/>
  <c r="BM197" i="2"/>
  <c r="BM193" i="2"/>
  <c r="BM189" i="2"/>
  <c r="BM214" i="2"/>
  <c r="BM198" i="2"/>
  <c r="BM187" i="2"/>
  <c r="BM182" i="2"/>
  <c r="BM179" i="2"/>
  <c r="BM175" i="2"/>
  <c r="BM171" i="2"/>
  <c r="BM190" i="2"/>
  <c r="BM186" i="2"/>
  <c r="BM211" i="2"/>
  <c r="BM199" i="2"/>
  <c r="BM180" i="2"/>
  <c r="BM176" i="2"/>
  <c r="BM172" i="2"/>
  <c r="BM202" i="2"/>
  <c r="BM191" i="2"/>
  <c r="BM185" i="2"/>
  <c r="BM183" i="2"/>
  <c r="BM178" i="2"/>
  <c r="BM174" i="2"/>
  <c r="BM170" i="2"/>
  <c r="BM194" i="2"/>
  <c r="BM168" i="2"/>
  <c r="BM164" i="2"/>
  <c r="BM205" i="2"/>
  <c r="BM195" i="2"/>
  <c r="BM177" i="2"/>
  <c r="BM169" i="2"/>
  <c r="BM165" i="2"/>
  <c r="BM166" i="2"/>
  <c r="BM167" i="2"/>
  <c r="BM181" i="2"/>
  <c r="BM173" i="2"/>
  <c r="BM159" i="2"/>
  <c r="BM162" i="2"/>
  <c r="BM155" i="2"/>
  <c r="BM151" i="2"/>
  <c r="BM147" i="2"/>
  <c r="BM163" i="2"/>
  <c r="BM146" i="2"/>
  <c r="BM153" i="2"/>
  <c r="BM149" i="2"/>
  <c r="BM158" i="2"/>
  <c r="BM141" i="2"/>
  <c r="BM137" i="2"/>
  <c r="BM133" i="2"/>
  <c r="BM129" i="2"/>
  <c r="BM157" i="2"/>
  <c r="BM154" i="2"/>
  <c r="BM152" i="2"/>
  <c r="BM150" i="2"/>
  <c r="BM148" i="2"/>
  <c r="BM138" i="2"/>
  <c r="BM134" i="2"/>
  <c r="BM130" i="2"/>
  <c r="BM156" i="2"/>
  <c r="BM145" i="2"/>
  <c r="BM143" i="2"/>
  <c r="BM140" i="2"/>
  <c r="BM136" i="2"/>
  <c r="BM132" i="2"/>
  <c r="BM127" i="2"/>
  <c r="BM126" i="2"/>
  <c r="BM142" i="2"/>
  <c r="BM128" i="2"/>
  <c r="BM144" i="2"/>
  <c r="BM121" i="2"/>
  <c r="BM131" i="2"/>
  <c r="BM124" i="2"/>
  <c r="BM122" i="2"/>
  <c r="BM117" i="2"/>
  <c r="BM113" i="2"/>
  <c r="BM135" i="2"/>
  <c r="BM125" i="2"/>
  <c r="BM115" i="2"/>
  <c r="BM107" i="2"/>
  <c r="BM102" i="2"/>
  <c r="BM97" i="2"/>
  <c r="BM118" i="2"/>
  <c r="BM111" i="2"/>
  <c r="BM114" i="2"/>
  <c r="BM108" i="2"/>
  <c r="BM103" i="2"/>
  <c r="BM98" i="2"/>
  <c r="BM94" i="2"/>
  <c r="BM139" i="2"/>
  <c r="BM120" i="2"/>
  <c r="BM110" i="2"/>
  <c r="BM104" i="2"/>
  <c r="BM99" i="2"/>
  <c r="BM95" i="2"/>
  <c r="BM90" i="2"/>
  <c r="BM86" i="2"/>
  <c r="BM123" i="2"/>
  <c r="BM109" i="2"/>
  <c r="BM100" i="2"/>
  <c r="BM71" i="2"/>
  <c r="BM93" i="2"/>
  <c r="BM88" i="2"/>
  <c r="BM84" i="2"/>
  <c r="BM74" i="2"/>
  <c r="BM69" i="2"/>
  <c r="BM64" i="2"/>
  <c r="BM82" i="2"/>
  <c r="BM46" i="2"/>
  <c r="BM42" i="2"/>
  <c r="BM116" i="2"/>
  <c r="BM80" i="2"/>
  <c r="BM79" i="2"/>
  <c r="BM70" i="2"/>
  <c r="BM65" i="2"/>
  <c r="BM61" i="2"/>
  <c r="BM57" i="2"/>
  <c r="BM53" i="2"/>
  <c r="BM112" i="2"/>
  <c r="BM105" i="2"/>
  <c r="BM91" i="2"/>
  <c r="BM89" i="2"/>
  <c r="BM87" i="2"/>
  <c r="BM85" i="2"/>
  <c r="BM83" i="2"/>
  <c r="BM81" i="2"/>
  <c r="BM119" i="2"/>
  <c r="BM44" i="2"/>
  <c r="BM40" i="2"/>
  <c r="BM68" i="2"/>
  <c r="BM54" i="2"/>
  <c r="BM52" i="2"/>
  <c r="BM38" i="2"/>
  <c r="BM58" i="2"/>
  <c r="BM56" i="2"/>
  <c r="BM35" i="2"/>
  <c r="BM31" i="2"/>
  <c r="BM27" i="2"/>
  <c r="BM23" i="2"/>
  <c r="BM19" i="2"/>
  <c r="BM15" i="2"/>
  <c r="BM11" i="2"/>
  <c r="BM62" i="2"/>
  <c r="BM60" i="2"/>
  <c r="BM50" i="2"/>
  <c r="BM49" i="2"/>
  <c r="BM63" i="2"/>
  <c r="BM45" i="2"/>
  <c r="BM36" i="2"/>
  <c r="BM32" i="2"/>
  <c r="BM28" i="2"/>
  <c r="BM24" i="2"/>
  <c r="BM20" i="2"/>
  <c r="BM16" i="2"/>
  <c r="BM78" i="2"/>
  <c r="BM76" i="2"/>
  <c r="BM55" i="2"/>
  <c r="BM48" i="2"/>
  <c r="BM47" i="2"/>
  <c r="BM43" i="2"/>
  <c r="BM66" i="2"/>
  <c r="BN6" i="2"/>
  <c r="BN208" i="2" s="1"/>
  <c r="BM18" i="2"/>
  <c r="BM26" i="2"/>
  <c r="BM9" i="2"/>
  <c r="BM29" i="2"/>
  <c r="BM33" i="2"/>
  <c r="BM12" i="2"/>
  <c r="BM37" i="2"/>
  <c r="BM22" i="2"/>
  <c r="BM14" i="2"/>
  <c r="BM7" i="2"/>
  <c r="BM59" i="2"/>
  <c r="BM34" i="2"/>
  <c r="BM17" i="2"/>
  <c r="BM39" i="2"/>
  <c r="BM41" i="2"/>
  <c r="BM30" i="2"/>
  <c r="BM21" i="2"/>
  <c r="BM13" i="2"/>
  <c r="BM10" i="2"/>
  <c r="BM77" i="2"/>
  <c r="BM75" i="2"/>
  <c r="BM25" i="2"/>
  <c r="BM8" i="2"/>
  <c r="BM73" i="2"/>
  <c r="BM51" i="2"/>
  <c r="BK36" i="1"/>
  <c r="BL32" i="1"/>
  <c r="BL28" i="1"/>
  <c r="BL24" i="1"/>
  <c r="BL33" i="1"/>
  <c r="BL29" i="1"/>
  <c r="BL25" i="1"/>
  <c r="BL34" i="1"/>
  <c r="BL30" i="1"/>
  <c r="BL26" i="1"/>
  <c r="BL35" i="1"/>
  <c r="BL31" i="1"/>
  <c r="BL27" i="1"/>
  <c r="BL23" i="1"/>
  <c r="BL19" i="1"/>
  <c r="BL12" i="1"/>
  <c r="BL18" i="1"/>
  <c r="BL17" i="1"/>
  <c r="BL13" i="1"/>
  <c r="BL15" i="1"/>
  <c r="BL10" i="1"/>
  <c r="BL14" i="1"/>
  <c r="BL11" i="1"/>
  <c r="BL7" i="1"/>
  <c r="BL20" i="1"/>
  <c r="BL22" i="1"/>
  <c r="BL16" i="1"/>
  <c r="BL8" i="1"/>
  <c r="BL21" i="1"/>
  <c r="BL9" i="1"/>
  <c r="BM6" i="1"/>
  <c r="BN204" i="2" l="1"/>
  <c r="BN160" i="2"/>
  <c r="BN96" i="2"/>
  <c r="BN106" i="2"/>
  <c r="BN161" i="2"/>
  <c r="BM37" i="3"/>
  <c r="BM20" i="3"/>
  <c r="BG894" i="6"/>
  <c r="BG890" i="6"/>
  <c r="BG886" i="6"/>
  <c r="BG899" i="6"/>
  <c r="BG893" i="6"/>
  <c r="BG889" i="6"/>
  <c r="BG885" i="6"/>
  <c r="BG896" i="6"/>
  <c r="BG892" i="6"/>
  <c r="BG888" i="6"/>
  <c r="BG895" i="6"/>
  <c r="BG891" i="6"/>
  <c r="BG887" i="6"/>
  <c r="BG880" i="6"/>
  <c r="BG876" i="6"/>
  <c r="BG884" i="6"/>
  <c r="BG883" i="6"/>
  <c r="BG879" i="6"/>
  <c r="BG875" i="6"/>
  <c r="BG881" i="6"/>
  <c r="BG877" i="6"/>
  <c r="BG869" i="6"/>
  <c r="BG873" i="6"/>
  <c r="BG871" i="6"/>
  <c r="BG878" i="6"/>
  <c r="BG874" i="6"/>
  <c r="BG867" i="6"/>
  <c r="BG863" i="6"/>
  <c r="BG870" i="6"/>
  <c r="BG868" i="6"/>
  <c r="BG882" i="6"/>
  <c r="BG872" i="6"/>
  <c r="BG857" i="6"/>
  <c r="BG860" i="6"/>
  <c r="BG864" i="6"/>
  <c r="BG862" i="6"/>
  <c r="BG858" i="6"/>
  <c r="BG853" i="6"/>
  <c r="BG849" i="6"/>
  <c r="BG861" i="6"/>
  <c r="BG865" i="6"/>
  <c r="BG852" i="6"/>
  <c r="BG848" i="6"/>
  <c r="BG844" i="6"/>
  <c r="BG840" i="6"/>
  <c r="BG836" i="6"/>
  <c r="BG866" i="6"/>
  <c r="BG856" i="6"/>
  <c r="BG851" i="6"/>
  <c r="BG847" i="6"/>
  <c r="BG843" i="6"/>
  <c r="BG839" i="6"/>
  <c r="BG835" i="6"/>
  <c r="BG855" i="6"/>
  <c r="BG854" i="6"/>
  <c r="BG846" i="6"/>
  <c r="BG842" i="6"/>
  <c r="BG838" i="6"/>
  <c r="BG850" i="6"/>
  <c r="BG845" i="6"/>
  <c r="BG841" i="6"/>
  <c r="BG837" i="6"/>
  <c r="BG832" i="6"/>
  <c r="BG828" i="6"/>
  <c r="BG824" i="6"/>
  <c r="BG820" i="6"/>
  <c r="BG859" i="6"/>
  <c r="BG831" i="6"/>
  <c r="BG834" i="6"/>
  <c r="BG833" i="6"/>
  <c r="BG823" i="6"/>
  <c r="BG830" i="6"/>
  <c r="BG829" i="6"/>
  <c r="BG818" i="6"/>
  <c r="BG814" i="6"/>
  <c r="BG810" i="6"/>
  <c r="BG822" i="6"/>
  <c r="BG821" i="6"/>
  <c r="BG817" i="6"/>
  <c r="BG813" i="6"/>
  <c r="BG809" i="6"/>
  <c r="BG805" i="6"/>
  <c r="BG827" i="6"/>
  <c r="BG808" i="6"/>
  <c r="BG825" i="6"/>
  <c r="BG803" i="6"/>
  <c r="BG799" i="6"/>
  <c r="BG795" i="6"/>
  <c r="BG791" i="6"/>
  <c r="BG816" i="6"/>
  <c r="BG812" i="6"/>
  <c r="BG806" i="6"/>
  <c r="BG790" i="6"/>
  <c r="BG786" i="6"/>
  <c r="BG782" i="6"/>
  <c r="BG778" i="6"/>
  <c r="BG819" i="6"/>
  <c r="BG802" i="6"/>
  <c r="BG798" i="6"/>
  <c r="BG789" i="6"/>
  <c r="BG811" i="6"/>
  <c r="BG804" i="6"/>
  <c r="BG794" i="6"/>
  <c r="BG801" i="6"/>
  <c r="BG800" i="6"/>
  <c r="BG788" i="6"/>
  <c r="BG784" i="6"/>
  <c r="BG780" i="6"/>
  <c r="BG815" i="6"/>
  <c r="BG807" i="6"/>
  <c r="BG797" i="6"/>
  <c r="BG796" i="6"/>
  <c r="BG826" i="6"/>
  <c r="BG793" i="6"/>
  <c r="BG792" i="6"/>
  <c r="BG787" i="6"/>
  <c r="BG783" i="6"/>
  <c r="BG779" i="6"/>
  <c r="BG775" i="6"/>
  <c r="BG774" i="6"/>
  <c r="BG770" i="6"/>
  <c r="BG766" i="6"/>
  <c r="BG762" i="6"/>
  <c r="BG758" i="6"/>
  <c r="BG773" i="6"/>
  <c r="BG769" i="6"/>
  <c r="BG765" i="6"/>
  <c r="BG761" i="6"/>
  <c r="BG757" i="6"/>
  <c r="BG777" i="6"/>
  <c r="BG776" i="6"/>
  <c r="BG772" i="6"/>
  <c r="BG768" i="6"/>
  <c r="BG785" i="6"/>
  <c r="BG781" i="6"/>
  <c r="BG771" i="6"/>
  <c r="BG767" i="6"/>
  <c r="BG763" i="6"/>
  <c r="BG759" i="6"/>
  <c r="BG755" i="6"/>
  <c r="BG756" i="6"/>
  <c r="BG753" i="6"/>
  <c r="BG749" i="6"/>
  <c r="BG745" i="6"/>
  <c r="BG741" i="6"/>
  <c r="BG737" i="6"/>
  <c r="BG752" i="6"/>
  <c r="BG748" i="6"/>
  <c r="BG744" i="6"/>
  <c r="BG740" i="6"/>
  <c r="BG736" i="6"/>
  <c r="BG732" i="6"/>
  <c r="BG750" i="6"/>
  <c r="BG733" i="6"/>
  <c r="BG729" i="6"/>
  <c r="BG727" i="6"/>
  <c r="BG751" i="6"/>
  <c r="BG728" i="6"/>
  <c r="BG725" i="6"/>
  <c r="BG721" i="6"/>
  <c r="BG717" i="6"/>
  <c r="BG713" i="6"/>
  <c r="BG709" i="6"/>
  <c r="BG705" i="6"/>
  <c r="BG747" i="6"/>
  <c r="BG746" i="6"/>
  <c r="BG742" i="6"/>
  <c r="BG738" i="6"/>
  <c r="BG724" i="6"/>
  <c r="BG720" i="6"/>
  <c r="BG716" i="6"/>
  <c r="BG712" i="6"/>
  <c r="BG708" i="6"/>
  <c r="BG704" i="6"/>
  <c r="BG700" i="6"/>
  <c r="BG696" i="6"/>
  <c r="BG764" i="6"/>
  <c r="BG726" i="6"/>
  <c r="BG723" i="6"/>
  <c r="BG719" i="6"/>
  <c r="BG715" i="6"/>
  <c r="BG711" i="6"/>
  <c r="BG707" i="6"/>
  <c r="BG703" i="6"/>
  <c r="BG699" i="6"/>
  <c r="BG695" i="6"/>
  <c r="BG691" i="6"/>
  <c r="BG735" i="6"/>
  <c r="BG743" i="6"/>
  <c r="BG731" i="6"/>
  <c r="BG706" i="6"/>
  <c r="BG693" i="6"/>
  <c r="BG688" i="6"/>
  <c r="BG684" i="6"/>
  <c r="BG680" i="6"/>
  <c r="BG676" i="6"/>
  <c r="BG672" i="6"/>
  <c r="BG668" i="6"/>
  <c r="BG664" i="6"/>
  <c r="BG660" i="6"/>
  <c r="BG656" i="6"/>
  <c r="BG734" i="6"/>
  <c r="BG701" i="6"/>
  <c r="BG697" i="6"/>
  <c r="BG687" i="6"/>
  <c r="BG683" i="6"/>
  <c r="BG679" i="6"/>
  <c r="BG675" i="6"/>
  <c r="BG671" i="6"/>
  <c r="BG667" i="6"/>
  <c r="BG730" i="6"/>
  <c r="BG710" i="6"/>
  <c r="BG702" i="6"/>
  <c r="BG698" i="6"/>
  <c r="BG694" i="6"/>
  <c r="BG722" i="6"/>
  <c r="BG692" i="6"/>
  <c r="BG690" i="6"/>
  <c r="BG686" i="6"/>
  <c r="BG682" i="6"/>
  <c r="BG678" i="6"/>
  <c r="BG674" i="6"/>
  <c r="BG670" i="6"/>
  <c r="BG666" i="6"/>
  <c r="BG662" i="6"/>
  <c r="BG658" i="6"/>
  <c r="BG760" i="6"/>
  <c r="BG714" i="6"/>
  <c r="BG718" i="6"/>
  <c r="BG685" i="6"/>
  <c r="BG754" i="6"/>
  <c r="BG673" i="6"/>
  <c r="BG652" i="6"/>
  <c r="BG648" i="6"/>
  <c r="BG644" i="6"/>
  <c r="BG640" i="6"/>
  <c r="BG636" i="6"/>
  <c r="BG632" i="6"/>
  <c r="BG628" i="6"/>
  <c r="BG624" i="6"/>
  <c r="BG689" i="6"/>
  <c r="BG669" i="6"/>
  <c r="BG665" i="6"/>
  <c r="BG655" i="6"/>
  <c r="BG651" i="6"/>
  <c r="BG647" i="6"/>
  <c r="BG643" i="6"/>
  <c r="BG639" i="6"/>
  <c r="BG635" i="6"/>
  <c r="BG631" i="6"/>
  <c r="BG627" i="6"/>
  <c r="BG623" i="6"/>
  <c r="BG677" i="6"/>
  <c r="BG661" i="6"/>
  <c r="BG657" i="6"/>
  <c r="BG681" i="6"/>
  <c r="BG654" i="6"/>
  <c r="BG650" i="6"/>
  <c r="BG646" i="6"/>
  <c r="BG642" i="6"/>
  <c r="BG638" i="6"/>
  <c r="BG634" i="6"/>
  <c r="BG630" i="6"/>
  <c r="BG626" i="6"/>
  <c r="BG622" i="6"/>
  <c r="BG616" i="6"/>
  <c r="BG612" i="6"/>
  <c r="BG608" i="6"/>
  <c r="BG604" i="6"/>
  <c r="BG739" i="6"/>
  <c r="BG663" i="6"/>
  <c r="BG629" i="6"/>
  <c r="BG625" i="6"/>
  <c r="BG620" i="6"/>
  <c r="BG619" i="6"/>
  <c r="BG615" i="6"/>
  <c r="BG611" i="6"/>
  <c r="BG607" i="6"/>
  <c r="BG603" i="6"/>
  <c r="BG599" i="6"/>
  <c r="BG595" i="6"/>
  <c r="BG591" i="6"/>
  <c r="BG587" i="6"/>
  <c r="BG653" i="6"/>
  <c r="BG649" i="6"/>
  <c r="BG645" i="6"/>
  <c r="BG641" i="6"/>
  <c r="BG637" i="6"/>
  <c r="BG633" i="6"/>
  <c r="BG621" i="6"/>
  <c r="BG618" i="6"/>
  <c r="BG614" i="6"/>
  <c r="BG610" i="6"/>
  <c r="BG606" i="6"/>
  <c r="BG602" i="6"/>
  <c r="BG617" i="6"/>
  <c r="BG613" i="6"/>
  <c r="BG609" i="6"/>
  <c r="BG605" i="6"/>
  <c r="BG601" i="6"/>
  <c r="BG597" i="6"/>
  <c r="BG593" i="6"/>
  <c r="BG589" i="6"/>
  <c r="BG585" i="6"/>
  <c r="BG600" i="6"/>
  <c r="BG596" i="6"/>
  <c r="BG592" i="6"/>
  <c r="BG582" i="6"/>
  <c r="BG579" i="6"/>
  <c r="BG575" i="6"/>
  <c r="BG578" i="6"/>
  <c r="BG574" i="6"/>
  <c r="BG570" i="6"/>
  <c r="BG566" i="6"/>
  <c r="BG562" i="6"/>
  <c r="BG558" i="6"/>
  <c r="BG659" i="6"/>
  <c r="BG588" i="6"/>
  <c r="BG583" i="6"/>
  <c r="BG581" i="6"/>
  <c r="BG577" i="6"/>
  <c r="BG573" i="6"/>
  <c r="BG569" i="6"/>
  <c r="BG565" i="6"/>
  <c r="BG561" i="6"/>
  <c r="BG557" i="6"/>
  <c r="BG554" i="6"/>
  <c r="BG551" i="6"/>
  <c r="BG547" i="6"/>
  <c r="BG590" i="6"/>
  <c r="BG555" i="6"/>
  <c r="BG552" i="6"/>
  <c r="BG546" i="6"/>
  <c r="BG542" i="6"/>
  <c r="BG538" i="6"/>
  <c r="BG534" i="6"/>
  <c r="BG530" i="6"/>
  <c r="BG526" i="6"/>
  <c r="BG522" i="6"/>
  <c r="BG518" i="6"/>
  <c r="BG514" i="6"/>
  <c r="BG510" i="6"/>
  <c r="BG594" i="6"/>
  <c r="BG580" i="6"/>
  <c r="BG576" i="6"/>
  <c r="BG560" i="6"/>
  <c r="BG556" i="6"/>
  <c r="BG548" i="6"/>
  <c r="BG545" i="6"/>
  <c r="BG541" i="6"/>
  <c r="BG537" i="6"/>
  <c r="BG533" i="6"/>
  <c r="BG529" i="6"/>
  <c r="BG525" i="6"/>
  <c r="BG521" i="6"/>
  <c r="BG517" i="6"/>
  <c r="BG513" i="6"/>
  <c r="BG571" i="6"/>
  <c r="BG567" i="6"/>
  <c r="BG563" i="6"/>
  <c r="BG553" i="6"/>
  <c r="BG549" i="6"/>
  <c r="BG598" i="6"/>
  <c r="BG586" i="6"/>
  <c r="BG584" i="6"/>
  <c r="BG550" i="6"/>
  <c r="BG544" i="6"/>
  <c r="BG540" i="6"/>
  <c r="BG536" i="6"/>
  <c r="BG532" i="6"/>
  <c r="BG528" i="6"/>
  <c r="BG524" i="6"/>
  <c r="BG520" i="6"/>
  <c r="BG516" i="6"/>
  <c r="BG512" i="6"/>
  <c r="BG508" i="6"/>
  <c r="BG572" i="6"/>
  <c r="BG568" i="6"/>
  <c r="BG564" i="6"/>
  <c r="BG559" i="6"/>
  <c r="BG527" i="6"/>
  <c r="BG519" i="6"/>
  <c r="BG523" i="6"/>
  <c r="BG515" i="6"/>
  <c r="BG505" i="6"/>
  <c r="BG501" i="6"/>
  <c r="BG497" i="6"/>
  <c r="BG493" i="6"/>
  <c r="BG489" i="6"/>
  <c r="BG485" i="6"/>
  <c r="BG481" i="6"/>
  <c r="BG477" i="6"/>
  <c r="BG473" i="6"/>
  <c r="BG511" i="6"/>
  <c r="BG507" i="6"/>
  <c r="BG504" i="6"/>
  <c r="BG500" i="6"/>
  <c r="BG496" i="6"/>
  <c r="BG492" i="6"/>
  <c r="BG488" i="6"/>
  <c r="BG484" i="6"/>
  <c r="BG480" i="6"/>
  <c r="BG476" i="6"/>
  <c r="BG472" i="6"/>
  <c r="BG468" i="6"/>
  <c r="BG464" i="6"/>
  <c r="BG460" i="6"/>
  <c r="BG456" i="6"/>
  <c r="BG452" i="6"/>
  <c r="BG543" i="6"/>
  <c r="BG539" i="6"/>
  <c r="BG506" i="6"/>
  <c r="BG503" i="6"/>
  <c r="BG499" i="6"/>
  <c r="BG495" i="6"/>
  <c r="BG491" i="6"/>
  <c r="BG487" i="6"/>
  <c r="BG483" i="6"/>
  <c r="BG479" i="6"/>
  <c r="BG475" i="6"/>
  <c r="BG471" i="6"/>
  <c r="BG467" i="6"/>
  <c r="BG535" i="6"/>
  <c r="BG469" i="6"/>
  <c r="BG447" i="6"/>
  <c r="BG443" i="6"/>
  <c r="BG439" i="6"/>
  <c r="BG435" i="6"/>
  <c r="BG431" i="6"/>
  <c r="BG427" i="6"/>
  <c r="BG423" i="6"/>
  <c r="BG419" i="6"/>
  <c r="BG415" i="6"/>
  <c r="BG490" i="6"/>
  <c r="BG474" i="6"/>
  <c r="BG470" i="6"/>
  <c r="BG466" i="6"/>
  <c r="BG465" i="6"/>
  <c r="BG461" i="6"/>
  <c r="BG457" i="6"/>
  <c r="BG453" i="6"/>
  <c r="BG449" i="6"/>
  <c r="BG446" i="6"/>
  <c r="BG442" i="6"/>
  <c r="BG438" i="6"/>
  <c r="BG434" i="6"/>
  <c r="BG430" i="6"/>
  <c r="BG426" i="6"/>
  <c r="BG422" i="6"/>
  <c r="BG418" i="6"/>
  <c r="BG414" i="6"/>
  <c r="BG502" i="6"/>
  <c r="BG486" i="6"/>
  <c r="BG462" i="6"/>
  <c r="BG458" i="6"/>
  <c r="BG454" i="6"/>
  <c r="BG450" i="6"/>
  <c r="BG531" i="6"/>
  <c r="BG509" i="6"/>
  <c r="BG445" i="6"/>
  <c r="BG441" i="6"/>
  <c r="BG437" i="6"/>
  <c r="BG433" i="6"/>
  <c r="BG429" i="6"/>
  <c r="BG425" i="6"/>
  <c r="BG421" i="6"/>
  <c r="BG417" i="6"/>
  <c r="BG498" i="6"/>
  <c r="BG482" i="6"/>
  <c r="BG463" i="6"/>
  <c r="BG459" i="6"/>
  <c r="BG455" i="6"/>
  <c r="BG451" i="6"/>
  <c r="BG448" i="6"/>
  <c r="BG444" i="6"/>
  <c r="BG440" i="6"/>
  <c r="BG436" i="6"/>
  <c r="BG432" i="6"/>
  <c r="BG428" i="6"/>
  <c r="BG424" i="6"/>
  <c r="BG420" i="6"/>
  <c r="BG416" i="6"/>
  <c r="BG412" i="6"/>
  <c r="BG408" i="6"/>
  <c r="BG404" i="6"/>
  <c r="BG400" i="6"/>
  <c r="BG396" i="6"/>
  <c r="BG409" i="6"/>
  <c r="BG405" i="6"/>
  <c r="BG401" i="6"/>
  <c r="BG478" i="6"/>
  <c r="BG392" i="6"/>
  <c r="BG388" i="6"/>
  <c r="BG384" i="6"/>
  <c r="BG380" i="6"/>
  <c r="BG376" i="6"/>
  <c r="BG413" i="6"/>
  <c r="BG410" i="6"/>
  <c r="BG406" i="6"/>
  <c r="BG402" i="6"/>
  <c r="BG398" i="6"/>
  <c r="BG494" i="6"/>
  <c r="BG411" i="6"/>
  <c r="BG407" i="6"/>
  <c r="BG403" i="6"/>
  <c r="BG399" i="6"/>
  <c r="BG395" i="6"/>
  <c r="BG391" i="6"/>
  <c r="BG394" i="6"/>
  <c r="BG390" i="6"/>
  <c r="BG386" i="6"/>
  <c r="BG382" i="6"/>
  <c r="BG378" i="6"/>
  <c r="BG397" i="6"/>
  <c r="BG373" i="6"/>
  <c r="BG369" i="6"/>
  <c r="BG365" i="6"/>
  <c r="BG361" i="6"/>
  <c r="BG357" i="6"/>
  <c r="BG353" i="6"/>
  <c r="BG349" i="6"/>
  <c r="BG345" i="6"/>
  <c r="BG341" i="6"/>
  <c r="BG337" i="6"/>
  <c r="BG333" i="6"/>
  <c r="BG329" i="6"/>
  <c r="BG325" i="6"/>
  <c r="BG321" i="6"/>
  <c r="BG317" i="6"/>
  <c r="BG313" i="6"/>
  <c r="BG309" i="6"/>
  <c r="BG305" i="6"/>
  <c r="BG387" i="6"/>
  <c r="BG383" i="6"/>
  <c r="BG379" i="6"/>
  <c r="BG385" i="6"/>
  <c r="BG381" i="6"/>
  <c r="BG372" i="6"/>
  <c r="BG368" i="6"/>
  <c r="BG364" i="6"/>
  <c r="BG360" i="6"/>
  <c r="BG356" i="6"/>
  <c r="BG352" i="6"/>
  <c r="BG348" i="6"/>
  <c r="BG344" i="6"/>
  <c r="BG340" i="6"/>
  <c r="BG336" i="6"/>
  <c r="BG332" i="6"/>
  <c r="BG328" i="6"/>
  <c r="BG324" i="6"/>
  <c r="BG320" i="6"/>
  <c r="BG316" i="6"/>
  <c r="BG312" i="6"/>
  <c r="BG308" i="6"/>
  <c r="BG304" i="6"/>
  <c r="BG300" i="6"/>
  <c r="BG296" i="6"/>
  <c r="BG292" i="6"/>
  <c r="BG288" i="6"/>
  <c r="BG375" i="6"/>
  <c r="BG371" i="6"/>
  <c r="BG367" i="6"/>
  <c r="BG363" i="6"/>
  <c r="BG359" i="6"/>
  <c r="BG355" i="6"/>
  <c r="BG351" i="6"/>
  <c r="BG347" i="6"/>
  <c r="BG343" i="6"/>
  <c r="BG339" i="6"/>
  <c r="BG335" i="6"/>
  <c r="BG331" i="6"/>
  <c r="BG327" i="6"/>
  <c r="BG323" i="6"/>
  <c r="BG319" i="6"/>
  <c r="BG315" i="6"/>
  <c r="BG311" i="6"/>
  <c r="BG307" i="6"/>
  <c r="BG303" i="6"/>
  <c r="BG299" i="6"/>
  <c r="BG389" i="6"/>
  <c r="BG374" i="6"/>
  <c r="BG370" i="6"/>
  <c r="BG366" i="6"/>
  <c r="BG362" i="6"/>
  <c r="BG358" i="6"/>
  <c r="BG354" i="6"/>
  <c r="BG350" i="6"/>
  <c r="BG346" i="6"/>
  <c r="BG342" i="6"/>
  <c r="BG338" i="6"/>
  <c r="BG334" i="6"/>
  <c r="BG330" i="6"/>
  <c r="BG326" i="6"/>
  <c r="BG322" i="6"/>
  <c r="BG318" i="6"/>
  <c r="BG314" i="6"/>
  <c r="BG310" i="6"/>
  <c r="BG306" i="6"/>
  <c r="BG302" i="6"/>
  <c r="BG298" i="6"/>
  <c r="BG294" i="6"/>
  <c r="BG290" i="6"/>
  <c r="BG286" i="6"/>
  <c r="BG282" i="6"/>
  <c r="BG278" i="6"/>
  <c r="BG295" i="6"/>
  <c r="BG276" i="6"/>
  <c r="BG272" i="6"/>
  <c r="BG268" i="6"/>
  <c r="BG264" i="6"/>
  <c r="BG260" i="6"/>
  <c r="BG256" i="6"/>
  <c r="BG252" i="6"/>
  <c r="BG248" i="6"/>
  <c r="BG244" i="6"/>
  <c r="BG393" i="6"/>
  <c r="BG377" i="6"/>
  <c r="BG283" i="6"/>
  <c r="BG279" i="6"/>
  <c r="BG275" i="6"/>
  <c r="BG271" i="6"/>
  <c r="BG267" i="6"/>
  <c r="BG263" i="6"/>
  <c r="BG259" i="6"/>
  <c r="BG255" i="6"/>
  <c r="BG251" i="6"/>
  <c r="BG247" i="6"/>
  <c r="BG243" i="6"/>
  <c r="BG239" i="6"/>
  <c r="BG235" i="6"/>
  <c r="BG231" i="6"/>
  <c r="BG227" i="6"/>
  <c r="BG223" i="6"/>
  <c r="BG219" i="6"/>
  <c r="BG215" i="6"/>
  <c r="BG211" i="6"/>
  <c r="BG207" i="6"/>
  <c r="BG203" i="6"/>
  <c r="BG199" i="6"/>
  <c r="BG195" i="6"/>
  <c r="BG191" i="6"/>
  <c r="BG291" i="6"/>
  <c r="BG289" i="6"/>
  <c r="BG287" i="6"/>
  <c r="BG284" i="6"/>
  <c r="BG280" i="6"/>
  <c r="BG301" i="6"/>
  <c r="BG297" i="6"/>
  <c r="BG293" i="6"/>
  <c r="BG285" i="6"/>
  <c r="BG281" i="6"/>
  <c r="BG274" i="6"/>
  <c r="BG270" i="6"/>
  <c r="BG266" i="6"/>
  <c r="BG262" i="6"/>
  <c r="BG258" i="6"/>
  <c r="BG254" i="6"/>
  <c r="BG250" i="6"/>
  <c r="BG246" i="6"/>
  <c r="BG242" i="6"/>
  <c r="BG238" i="6"/>
  <c r="BG234" i="6"/>
  <c r="BG230" i="6"/>
  <c r="BG226" i="6"/>
  <c r="BG222" i="6"/>
  <c r="BG218" i="6"/>
  <c r="BG214" i="6"/>
  <c r="BG210" i="6"/>
  <c r="BG206" i="6"/>
  <c r="BG277" i="6"/>
  <c r="BG261" i="6"/>
  <c r="BG240" i="6"/>
  <c r="BG204" i="6"/>
  <c r="BG200" i="6"/>
  <c r="BG196" i="6"/>
  <c r="BG192" i="6"/>
  <c r="BG257" i="6"/>
  <c r="BG237" i="6"/>
  <c r="BG236" i="6"/>
  <c r="BG201" i="6"/>
  <c r="BG197" i="6"/>
  <c r="BG193" i="6"/>
  <c r="BG188" i="6"/>
  <c r="BG184" i="6"/>
  <c r="BG180" i="6"/>
  <c r="BG176" i="6"/>
  <c r="BG172" i="6"/>
  <c r="BG168" i="6"/>
  <c r="BG164" i="6"/>
  <c r="BG160" i="6"/>
  <c r="BG156" i="6"/>
  <c r="BG152" i="6"/>
  <c r="BG148" i="6"/>
  <c r="BG144" i="6"/>
  <c r="BG140" i="6"/>
  <c r="BG136" i="6"/>
  <c r="BG132" i="6"/>
  <c r="BG128" i="6"/>
  <c r="BG124" i="6"/>
  <c r="BG253" i="6"/>
  <c r="BG233" i="6"/>
  <c r="BG232" i="6"/>
  <c r="BG220" i="6"/>
  <c r="BG216" i="6"/>
  <c r="BG273" i="6"/>
  <c r="BG249" i="6"/>
  <c r="BG229" i="6"/>
  <c r="BG228" i="6"/>
  <c r="BG213" i="6"/>
  <c r="BG209" i="6"/>
  <c r="BG202" i="6"/>
  <c r="BG198" i="6"/>
  <c r="BG194" i="6"/>
  <c r="BG190" i="6"/>
  <c r="BG187" i="6"/>
  <c r="BG183" i="6"/>
  <c r="BG179" i="6"/>
  <c r="BG175" i="6"/>
  <c r="BG171" i="6"/>
  <c r="BG167" i="6"/>
  <c r="BG163" i="6"/>
  <c r="BG159" i="6"/>
  <c r="BG155" i="6"/>
  <c r="BG151" i="6"/>
  <c r="BG147" i="6"/>
  <c r="BG143" i="6"/>
  <c r="BG139" i="6"/>
  <c r="BG135" i="6"/>
  <c r="BG131" i="6"/>
  <c r="BG127" i="6"/>
  <c r="BG123" i="6"/>
  <c r="BG119" i="6"/>
  <c r="BG245" i="6"/>
  <c r="BG225" i="6"/>
  <c r="BG224" i="6"/>
  <c r="BG241" i="6"/>
  <c r="BG221" i="6"/>
  <c r="BG217" i="6"/>
  <c r="BG186" i="6"/>
  <c r="BG182" i="6"/>
  <c r="BG178" i="6"/>
  <c r="BG174" i="6"/>
  <c r="BG170" i="6"/>
  <c r="BG166" i="6"/>
  <c r="BG162" i="6"/>
  <c r="BG158" i="6"/>
  <c r="BG154" i="6"/>
  <c r="BG150" i="6"/>
  <c r="BG146" i="6"/>
  <c r="BG142" i="6"/>
  <c r="BG138" i="6"/>
  <c r="BG134" i="6"/>
  <c r="BG130" i="6"/>
  <c r="BG126" i="6"/>
  <c r="BG122" i="6"/>
  <c r="BG118" i="6"/>
  <c r="BG114" i="6"/>
  <c r="BG110" i="6"/>
  <c r="BG106" i="6"/>
  <c r="BG102" i="6"/>
  <c r="BG98" i="6"/>
  <c r="BG94" i="6"/>
  <c r="BG90" i="6"/>
  <c r="BG86" i="6"/>
  <c r="BG269" i="6"/>
  <c r="BG212" i="6"/>
  <c r="BG208" i="6"/>
  <c r="BG205" i="6"/>
  <c r="BG125" i="6"/>
  <c r="BG82" i="6"/>
  <c r="BG78" i="6"/>
  <c r="BG74" i="6"/>
  <c r="BG70" i="6"/>
  <c r="BG66" i="6"/>
  <c r="BG265" i="6"/>
  <c r="BG181" i="6"/>
  <c r="BG165" i="6"/>
  <c r="BG149" i="6"/>
  <c r="BG121" i="6"/>
  <c r="BG113" i="6"/>
  <c r="BG109" i="6"/>
  <c r="BG117" i="6"/>
  <c r="BG107" i="6"/>
  <c r="BG103" i="6"/>
  <c r="BG99" i="6"/>
  <c r="BG95" i="6"/>
  <c r="BG91" i="6"/>
  <c r="BG87" i="6"/>
  <c r="BG81" i="6"/>
  <c r="BG77" i="6"/>
  <c r="BG73" i="6"/>
  <c r="BG69" i="6"/>
  <c r="BG65" i="6"/>
  <c r="BG61" i="6"/>
  <c r="BG57" i="6"/>
  <c r="BG53" i="6"/>
  <c r="BG49" i="6"/>
  <c r="BG177" i="6"/>
  <c r="BG161" i="6"/>
  <c r="BG145" i="6"/>
  <c r="BG141" i="6"/>
  <c r="BG116" i="6"/>
  <c r="BG112" i="6"/>
  <c r="BG108" i="6"/>
  <c r="BG105" i="6"/>
  <c r="BG104" i="6"/>
  <c r="BG101" i="6"/>
  <c r="BG100" i="6"/>
  <c r="BG97" i="6"/>
  <c r="BG96" i="6"/>
  <c r="BG93" i="6"/>
  <c r="BG92" i="6"/>
  <c r="BG89" i="6"/>
  <c r="BG88" i="6"/>
  <c r="BG85" i="6"/>
  <c r="BG84" i="6"/>
  <c r="BG80" i="6"/>
  <c r="BG76" i="6"/>
  <c r="BG72" i="6"/>
  <c r="BG68" i="6"/>
  <c r="BG64" i="6"/>
  <c r="BG60" i="6"/>
  <c r="BG133" i="6"/>
  <c r="BG115" i="6"/>
  <c r="BG111" i="6"/>
  <c r="BG83" i="6"/>
  <c r="BG79" i="6"/>
  <c r="BG75" i="6"/>
  <c r="BG71" i="6"/>
  <c r="BG67" i="6"/>
  <c r="BG63" i="6"/>
  <c r="BG59" i="6"/>
  <c r="BG55" i="6"/>
  <c r="BG51" i="6"/>
  <c r="BG47" i="6"/>
  <c r="BG43" i="6"/>
  <c r="BG39" i="6"/>
  <c r="BG35" i="6"/>
  <c r="BG31" i="6"/>
  <c r="BG185" i="6"/>
  <c r="BG169" i="6"/>
  <c r="BG153" i="6"/>
  <c r="BG129" i="6"/>
  <c r="BG58" i="6"/>
  <c r="BG56" i="6"/>
  <c r="BG52" i="6"/>
  <c r="BG48" i="6"/>
  <c r="BG46" i="6"/>
  <c r="BG42" i="6"/>
  <c r="BG38" i="6"/>
  <c r="BG34" i="6"/>
  <c r="BG30" i="6"/>
  <c r="BG28" i="6"/>
  <c r="BG24" i="6"/>
  <c r="BG20" i="6"/>
  <c r="BG16" i="6"/>
  <c r="BG12" i="6"/>
  <c r="BG8" i="6"/>
  <c r="BG41" i="6"/>
  <c r="BG29" i="6"/>
  <c r="BG157" i="6"/>
  <c r="BG62" i="6"/>
  <c r="BG54" i="6"/>
  <c r="BG50" i="6"/>
  <c r="BG27" i="6"/>
  <c r="BG23" i="6"/>
  <c r="BG19" i="6"/>
  <c r="BG15" i="6"/>
  <c r="BG11" i="6"/>
  <c r="BG7" i="6"/>
  <c r="BG33" i="6"/>
  <c r="BG173" i="6"/>
  <c r="BG137" i="6"/>
  <c r="BG120" i="6"/>
  <c r="BH6" i="6"/>
  <c r="BG44" i="6"/>
  <c r="BG40" i="6"/>
  <c r="BG36" i="6"/>
  <c r="BG32" i="6"/>
  <c r="BG26" i="6"/>
  <c r="BG22" i="6"/>
  <c r="BG18" i="6"/>
  <c r="BG14" i="6"/>
  <c r="BG10" i="6"/>
  <c r="BG189" i="6"/>
  <c r="BG37" i="6"/>
  <c r="BG25" i="6"/>
  <c r="BG21" i="6"/>
  <c r="BG17" i="6"/>
  <c r="BG13" i="6"/>
  <c r="BG9" i="6"/>
  <c r="BG45" i="6"/>
  <c r="BF900" i="6"/>
  <c r="BM28" i="4"/>
  <c r="BM23" i="4"/>
  <c r="BM19" i="4"/>
  <c r="BM29" i="4"/>
  <c r="BM25" i="4"/>
  <c r="BM20" i="4"/>
  <c r="BM27" i="4"/>
  <c r="BM22" i="4"/>
  <c r="BM18" i="4"/>
  <c r="BM15" i="4"/>
  <c r="BM11" i="4"/>
  <c r="BM30" i="4"/>
  <c r="BM14" i="4"/>
  <c r="BN6" i="4"/>
  <c r="BM21" i="4"/>
  <c r="BM17" i="4"/>
  <c r="BM10" i="4"/>
  <c r="BM13" i="4"/>
  <c r="BM26" i="4"/>
  <c r="BM16" i="4"/>
  <c r="BM7" i="4"/>
  <c r="BM9" i="4"/>
  <c r="BM12" i="4"/>
  <c r="BM8" i="4"/>
  <c r="BL31" i="4"/>
  <c r="BM50" i="3"/>
  <c r="BM45" i="3"/>
  <c r="BM41" i="3"/>
  <c r="BM51" i="3"/>
  <c r="BM46" i="3"/>
  <c r="BM42" i="3"/>
  <c r="BM47" i="3"/>
  <c r="BM44" i="3"/>
  <c r="BM34" i="3"/>
  <c r="BM29" i="3"/>
  <c r="BM43" i="3"/>
  <c r="BM36" i="3"/>
  <c r="BM40" i="3"/>
  <c r="BM30" i="3"/>
  <c r="BM26" i="3"/>
  <c r="BM27" i="3"/>
  <c r="BM23" i="3"/>
  <c r="BM38" i="3"/>
  <c r="BM52" i="3"/>
  <c r="BM32" i="3"/>
  <c r="BM28" i="3"/>
  <c r="BM24" i="3"/>
  <c r="BM35" i="3"/>
  <c r="BM17" i="3"/>
  <c r="BM14" i="3"/>
  <c r="BM25" i="3"/>
  <c r="BM21" i="3"/>
  <c r="BM18" i="3"/>
  <c r="BM15" i="3"/>
  <c r="BM19" i="3"/>
  <c r="BM31" i="3"/>
  <c r="BN6" i="3"/>
  <c r="BM10" i="3"/>
  <c r="BM13" i="3"/>
  <c r="BM16" i="3"/>
  <c r="BM11" i="3"/>
  <c r="BM7" i="3"/>
  <c r="BM12" i="3"/>
  <c r="BM8" i="3"/>
  <c r="BM9" i="3"/>
  <c r="BL53" i="3"/>
  <c r="BN216" i="2"/>
  <c r="BN212" i="2"/>
  <c r="BN207" i="2"/>
  <c r="BN213" i="2"/>
  <c r="BN209" i="2"/>
  <c r="BN215" i="2"/>
  <c r="BN211" i="2"/>
  <c r="BN206" i="2"/>
  <c r="BN200" i="2"/>
  <c r="BN196" i="2"/>
  <c r="BN192" i="2"/>
  <c r="BN188" i="2"/>
  <c r="BN184" i="2"/>
  <c r="BN210" i="2"/>
  <c r="BN201" i="2"/>
  <c r="BN197" i="2"/>
  <c r="BN193" i="2"/>
  <c r="BN189" i="2"/>
  <c r="BN185" i="2"/>
  <c r="BN181" i="2"/>
  <c r="BN203" i="2"/>
  <c r="BN205" i="2"/>
  <c r="BN199" i="2"/>
  <c r="BN195" i="2"/>
  <c r="BN191" i="2"/>
  <c r="BN187" i="2"/>
  <c r="BN183" i="2"/>
  <c r="BN190" i="2"/>
  <c r="BN186" i="2"/>
  <c r="BN180" i="2"/>
  <c r="BN176" i="2"/>
  <c r="BN172" i="2"/>
  <c r="BN202" i="2"/>
  <c r="BN177" i="2"/>
  <c r="BN173" i="2"/>
  <c r="BN194" i="2"/>
  <c r="BN214" i="2"/>
  <c r="BN179" i="2"/>
  <c r="BN156" i="2"/>
  <c r="BN174" i="2"/>
  <c r="BN175" i="2"/>
  <c r="BN166" i="2"/>
  <c r="BN182" i="2"/>
  <c r="BN178" i="2"/>
  <c r="BN170" i="2"/>
  <c r="BN169" i="2"/>
  <c r="BN164" i="2"/>
  <c r="BN154" i="2"/>
  <c r="BN150" i="2"/>
  <c r="BN146" i="2"/>
  <c r="BN142" i="2"/>
  <c r="BN198" i="2"/>
  <c r="BN162" i="2"/>
  <c r="BN155" i="2"/>
  <c r="BN151" i="2"/>
  <c r="BN147" i="2"/>
  <c r="BN168" i="2"/>
  <c r="BN163" i="2"/>
  <c r="BN171" i="2"/>
  <c r="BN152" i="2"/>
  <c r="BN148" i="2"/>
  <c r="BN144" i="2"/>
  <c r="BN167" i="2"/>
  <c r="BN153" i="2"/>
  <c r="BN149" i="2"/>
  <c r="BN158" i="2"/>
  <c r="BN165" i="2"/>
  <c r="BN159" i="2"/>
  <c r="BN157" i="2"/>
  <c r="BN138" i="2"/>
  <c r="BN134" i="2"/>
  <c r="BN128" i="2"/>
  <c r="BN139" i="2"/>
  <c r="BN135" i="2"/>
  <c r="BN131" i="2"/>
  <c r="BN129" i="2"/>
  <c r="BN143" i="2"/>
  <c r="BN137" i="2"/>
  <c r="BN136" i="2"/>
  <c r="BN124" i="2"/>
  <c r="BN122" i="2"/>
  <c r="BN117" i="2"/>
  <c r="BN113" i="2"/>
  <c r="BN140" i="2"/>
  <c r="BN125" i="2"/>
  <c r="BN141" i="2"/>
  <c r="BN127" i="2"/>
  <c r="BN126" i="2"/>
  <c r="BN123" i="2"/>
  <c r="BN118" i="2"/>
  <c r="BN114" i="2"/>
  <c r="BN111" i="2"/>
  <c r="BN133" i="2"/>
  <c r="BN132" i="2"/>
  <c r="BN108" i="2"/>
  <c r="BN103" i="2"/>
  <c r="BN98" i="2"/>
  <c r="BN94" i="2"/>
  <c r="BN89" i="2"/>
  <c r="BN85" i="2"/>
  <c r="BN81" i="2"/>
  <c r="BN77" i="2"/>
  <c r="BN121" i="2"/>
  <c r="BN145" i="2"/>
  <c r="BN120" i="2"/>
  <c r="BN110" i="2"/>
  <c r="BN104" i="2"/>
  <c r="BN99" i="2"/>
  <c r="BN95" i="2"/>
  <c r="BN90" i="2"/>
  <c r="BN86" i="2"/>
  <c r="BN82" i="2"/>
  <c r="BN109" i="2"/>
  <c r="BN116" i="2"/>
  <c r="BN105" i="2"/>
  <c r="BN100" i="2"/>
  <c r="BN91" i="2"/>
  <c r="BN87" i="2"/>
  <c r="BN83" i="2"/>
  <c r="BN79" i="2"/>
  <c r="BN75" i="2"/>
  <c r="BN93" i="2"/>
  <c r="BN88" i="2"/>
  <c r="BN84" i="2"/>
  <c r="BN74" i="2"/>
  <c r="BN69" i="2"/>
  <c r="BN64" i="2"/>
  <c r="BN102" i="2"/>
  <c r="BN80" i="2"/>
  <c r="BN70" i="2"/>
  <c r="BN65" i="2"/>
  <c r="BN61" i="2"/>
  <c r="BN57" i="2"/>
  <c r="BN53" i="2"/>
  <c r="BN49" i="2"/>
  <c r="BN112" i="2"/>
  <c r="BN78" i="2"/>
  <c r="BN73" i="2"/>
  <c r="BN66" i="2"/>
  <c r="BN62" i="2"/>
  <c r="BN58" i="2"/>
  <c r="BN54" i="2"/>
  <c r="BN130" i="2"/>
  <c r="BN76" i="2"/>
  <c r="BN68" i="2"/>
  <c r="BN63" i="2"/>
  <c r="BN59" i="2"/>
  <c r="BN55" i="2"/>
  <c r="BN51" i="2"/>
  <c r="BN47" i="2"/>
  <c r="BN97" i="2"/>
  <c r="BN56" i="2"/>
  <c r="BN35" i="2"/>
  <c r="BN31" i="2"/>
  <c r="BN27" i="2"/>
  <c r="BN23" i="2"/>
  <c r="BN19" i="2"/>
  <c r="BN15" i="2"/>
  <c r="BN11" i="2"/>
  <c r="BN60" i="2"/>
  <c r="BN50" i="2"/>
  <c r="BN46" i="2"/>
  <c r="BN45" i="2"/>
  <c r="BN36" i="2"/>
  <c r="BN48" i="2"/>
  <c r="BN44" i="2"/>
  <c r="BN43" i="2"/>
  <c r="BN42" i="2"/>
  <c r="BN41" i="2"/>
  <c r="BN37" i="2"/>
  <c r="BN33" i="2"/>
  <c r="BN29" i="2"/>
  <c r="BN25" i="2"/>
  <c r="BN21" i="2"/>
  <c r="BN17" i="2"/>
  <c r="BN13" i="2"/>
  <c r="BN9" i="2"/>
  <c r="BN115" i="2"/>
  <c r="BN107" i="2"/>
  <c r="BN71" i="2"/>
  <c r="BN20" i="2"/>
  <c r="BN18" i="2"/>
  <c r="BN24" i="2"/>
  <c r="BN22" i="2"/>
  <c r="BN7" i="2"/>
  <c r="BN52" i="2"/>
  <c r="BN34" i="2"/>
  <c r="BN28" i="2"/>
  <c r="BN26" i="2"/>
  <c r="BN14" i="2"/>
  <c r="BN119" i="2"/>
  <c r="BN32" i="2"/>
  <c r="BN30" i="2"/>
  <c r="BN10" i="2"/>
  <c r="BN40" i="2"/>
  <c r="BN8" i="2"/>
  <c r="BN38" i="2"/>
  <c r="BN12" i="2"/>
  <c r="BO6" i="2"/>
  <c r="BO208" i="2" s="1"/>
  <c r="BN39" i="2"/>
  <c r="BN16" i="2"/>
  <c r="BM217" i="2"/>
  <c r="BL36" i="1"/>
  <c r="BM35" i="1"/>
  <c r="BM31" i="1"/>
  <c r="BM27" i="1"/>
  <c r="BM32" i="1"/>
  <c r="BM28" i="1"/>
  <c r="BM24" i="1"/>
  <c r="BM30" i="1"/>
  <c r="BM26" i="1"/>
  <c r="BM20" i="1"/>
  <c r="BM16" i="1"/>
  <c r="BM34" i="1"/>
  <c r="BM33" i="1"/>
  <c r="BM29" i="1"/>
  <c r="BM19" i="1"/>
  <c r="BM18" i="1"/>
  <c r="BM25" i="1"/>
  <c r="BM17" i="1"/>
  <c r="BM13" i="1"/>
  <c r="BM14" i="1"/>
  <c r="BM10" i="1"/>
  <c r="BM11" i="1"/>
  <c r="BM7" i="1"/>
  <c r="BM23" i="1"/>
  <c r="BM22" i="1"/>
  <c r="BM12" i="1"/>
  <c r="BM8" i="1"/>
  <c r="BM21" i="1"/>
  <c r="BM9" i="1"/>
  <c r="BM15" i="1"/>
  <c r="BN6" i="1"/>
  <c r="BO204" i="2" l="1"/>
  <c r="BO160" i="2"/>
  <c r="BO96" i="2"/>
  <c r="BO106" i="2"/>
  <c r="BO161" i="2"/>
  <c r="BN37" i="3"/>
  <c r="BN20" i="3"/>
  <c r="BG900" i="6"/>
  <c r="BH899" i="6"/>
  <c r="BH893" i="6"/>
  <c r="BH889" i="6"/>
  <c r="BH896" i="6"/>
  <c r="BH892" i="6"/>
  <c r="BH888" i="6"/>
  <c r="BH895" i="6"/>
  <c r="BH891" i="6"/>
  <c r="BH887" i="6"/>
  <c r="BH886" i="6"/>
  <c r="BH884" i="6"/>
  <c r="BH885" i="6"/>
  <c r="BH883" i="6"/>
  <c r="BH879" i="6"/>
  <c r="BH875" i="6"/>
  <c r="BH894" i="6"/>
  <c r="BH873" i="6"/>
  <c r="BH872" i="6"/>
  <c r="BH890" i="6"/>
  <c r="BH882" i="6"/>
  <c r="BH876" i="6"/>
  <c r="BH881" i="6"/>
  <c r="BH874" i="6"/>
  <c r="BH867" i="6"/>
  <c r="BH863" i="6"/>
  <c r="BH880" i="6"/>
  <c r="BH870" i="6"/>
  <c r="BH868" i="6"/>
  <c r="BH871" i="6"/>
  <c r="BH866" i="6"/>
  <c r="BH862" i="6"/>
  <c r="BH878" i="6"/>
  <c r="BH877" i="6"/>
  <c r="BH858" i="6"/>
  <c r="BH861" i="6"/>
  <c r="BH864" i="6"/>
  <c r="BH857" i="6"/>
  <c r="BH853" i="6"/>
  <c r="BH849" i="6"/>
  <c r="BH869" i="6"/>
  <c r="BH865" i="6"/>
  <c r="BH852" i="6"/>
  <c r="BH848" i="6"/>
  <c r="BH844" i="6"/>
  <c r="BH840" i="6"/>
  <c r="BH836" i="6"/>
  <c r="BH855" i="6"/>
  <c r="BH859" i="6"/>
  <c r="BH851" i="6"/>
  <c r="BH854" i="6"/>
  <c r="BH847" i="6"/>
  <c r="BH856" i="6"/>
  <c r="BH850" i="6"/>
  <c r="BH845" i="6"/>
  <c r="BH841" i="6"/>
  <c r="BH837" i="6"/>
  <c r="BH832" i="6"/>
  <c r="BH828" i="6"/>
  <c r="BH824" i="6"/>
  <c r="BH831" i="6"/>
  <c r="BH827" i="6"/>
  <c r="BH823" i="6"/>
  <c r="BH842" i="6"/>
  <c r="BH834" i="6"/>
  <c r="BH833" i="6"/>
  <c r="BH860" i="6"/>
  <c r="BH843" i="6"/>
  <c r="BH830" i="6"/>
  <c r="BH829" i="6"/>
  <c r="BH818" i="6"/>
  <c r="BH814" i="6"/>
  <c r="BH810" i="6"/>
  <c r="BH806" i="6"/>
  <c r="BH846" i="6"/>
  <c r="BH826" i="6"/>
  <c r="BH825" i="6"/>
  <c r="BH835" i="6"/>
  <c r="BH822" i="6"/>
  <c r="BH805" i="6"/>
  <c r="BH803" i="6"/>
  <c r="BH799" i="6"/>
  <c r="BH795" i="6"/>
  <c r="BH791" i="6"/>
  <c r="BH839" i="6"/>
  <c r="BH838" i="6"/>
  <c r="BH821" i="6"/>
  <c r="BH820" i="6"/>
  <c r="BH817" i="6"/>
  <c r="BH816" i="6"/>
  <c r="BH813" i="6"/>
  <c r="BH812" i="6"/>
  <c r="BH809" i="6"/>
  <c r="BH819" i="6"/>
  <c r="BH815" i="6"/>
  <c r="BH811" i="6"/>
  <c r="BH802" i="6"/>
  <c r="BH798" i="6"/>
  <c r="BH794" i="6"/>
  <c r="BH790" i="6"/>
  <c r="BH789" i="6"/>
  <c r="BH804" i="6"/>
  <c r="BH808" i="6"/>
  <c r="BH801" i="6"/>
  <c r="BH800" i="6"/>
  <c r="BH788" i="6"/>
  <c r="BH784" i="6"/>
  <c r="BH780" i="6"/>
  <c r="BH776" i="6"/>
  <c r="BH807" i="6"/>
  <c r="BH797" i="6"/>
  <c r="BH796" i="6"/>
  <c r="BH793" i="6"/>
  <c r="BH792" i="6"/>
  <c r="BH787" i="6"/>
  <c r="BH783" i="6"/>
  <c r="BH779" i="6"/>
  <c r="BH786" i="6"/>
  <c r="BH782" i="6"/>
  <c r="BH773" i="6"/>
  <c r="BH769" i="6"/>
  <c r="BH765" i="6"/>
  <c r="BH761" i="6"/>
  <c r="BH757" i="6"/>
  <c r="BH777" i="6"/>
  <c r="BH778" i="6"/>
  <c r="BH775" i="6"/>
  <c r="BH772" i="6"/>
  <c r="BH768" i="6"/>
  <c r="BH764" i="6"/>
  <c r="BH760" i="6"/>
  <c r="BH753" i="6"/>
  <c r="BH749" i="6"/>
  <c r="BH781" i="6"/>
  <c r="BH763" i="6"/>
  <c r="BH759" i="6"/>
  <c r="BH752" i="6"/>
  <c r="BH748" i="6"/>
  <c r="BH744" i="6"/>
  <c r="BH740" i="6"/>
  <c r="BH736" i="6"/>
  <c r="BH732" i="6"/>
  <c r="BH728" i="6"/>
  <c r="BH774" i="6"/>
  <c r="BH770" i="6"/>
  <c r="BH758" i="6"/>
  <c r="BH755" i="6"/>
  <c r="BH751" i="6"/>
  <c r="BH747" i="6"/>
  <c r="BH743" i="6"/>
  <c r="BH739" i="6"/>
  <c r="BH785" i="6"/>
  <c r="BH754" i="6"/>
  <c r="BH750" i="6"/>
  <c r="BH746" i="6"/>
  <c r="BH742" i="6"/>
  <c r="BH738" i="6"/>
  <c r="BH734" i="6"/>
  <c r="BH730" i="6"/>
  <c r="BH726" i="6"/>
  <c r="BH767" i="6"/>
  <c r="BH756" i="6"/>
  <c r="BH725" i="6"/>
  <c r="BH721" i="6"/>
  <c r="BH717" i="6"/>
  <c r="BH713" i="6"/>
  <c r="BH762" i="6"/>
  <c r="BH724" i="6"/>
  <c r="BH720" i="6"/>
  <c r="BH716" i="6"/>
  <c r="BH712" i="6"/>
  <c r="BH708" i="6"/>
  <c r="BH704" i="6"/>
  <c r="BH771" i="6"/>
  <c r="BH737" i="6"/>
  <c r="BH723" i="6"/>
  <c r="BH719" i="6"/>
  <c r="BH715" i="6"/>
  <c r="BH711" i="6"/>
  <c r="BH741" i="6"/>
  <c r="BH731" i="6"/>
  <c r="BH766" i="6"/>
  <c r="BH745" i="6"/>
  <c r="BH727" i="6"/>
  <c r="BH703" i="6"/>
  <c r="BH701" i="6"/>
  <c r="BH697" i="6"/>
  <c r="BH687" i="6"/>
  <c r="BH683" i="6"/>
  <c r="BH679" i="6"/>
  <c r="BH675" i="6"/>
  <c r="BH710" i="6"/>
  <c r="BH709" i="6"/>
  <c r="BH705" i="6"/>
  <c r="BH702" i="6"/>
  <c r="BH698" i="6"/>
  <c r="BH694" i="6"/>
  <c r="BH722" i="6"/>
  <c r="BH692" i="6"/>
  <c r="BH690" i="6"/>
  <c r="BH686" i="6"/>
  <c r="BH682" i="6"/>
  <c r="BH678" i="6"/>
  <c r="BH674" i="6"/>
  <c r="BH733" i="6"/>
  <c r="BH718" i="6"/>
  <c r="BH699" i="6"/>
  <c r="BH729" i="6"/>
  <c r="BH700" i="6"/>
  <c r="BH693" i="6"/>
  <c r="BH688" i="6"/>
  <c r="BH672" i="6"/>
  <c r="BH684" i="6"/>
  <c r="BH735" i="6"/>
  <c r="BH685" i="6"/>
  <c r="BH714" i="6"/>
  <c r="BH696" i="6"/>
  <c r="BH689" i="6"/>
  <c r="BH669" i="6"/>
  <c r="BH667" i="6"/>
  <c r="BH666" i="6"/>
  <c r="BH665" i="6"/>
  <c r="BH660" i="6"/>
  <c r="BH656" i="6"/>
  <c r="BH655" i="6"/>
  <c r="BH651" i="6"/>
  <c r="BH647" i="6"/>
  <c r="BH643" i="6"/>
  <c r="BH639" i="6"/>
  <c r="BH635" i="6"/>
  <c r="BH631" i="6"/>
  <c r="BH707" i="6"/>
  <c r="BH706" i="6"/>
  <c r="BH677" i="6"/>
  <c r="BH668" i="6"/>
  <c r="BH664" i="6"/>
  <c r="BH661" i="6"/>
  <c r="BH657" i="6"/>
  <c r="BH681" i="6"/>
  <c r="BH680" i="6"/>
  <c r="BH676" i="6"/>
  <c r="BH670" i="6"/>
  <c r="BH654" i="6"/>
  <c r="BH695" i="6"/>
  <c r="BH662" i="6"/>
  <c r="BH658" i="6"/>
  <c r="BH653" i="6"/>
  <c r="BH649" i="6"/>
  <c r="BH645" i="6"/>
  <c r="BH641" i="6"/>
  <c r="BH637" i="6"/>
  <c r="BH633" i="6"/>
  <c r="BH629" i="6"/>
  <c r="BH625" i="6"/>
  <c r="BH621" i="6"/>
  <c r="BH691" i="6"/>
  <c r="BH673" i="6"/>
  <c r="BH652" i="6"/>
  <c r="BH648" i="6"/>
  <c r="BH644" i="6"/>
  <c r="BH640" i="6"/>
  <c r="BH636" i="6"/>
  <c r="BH632" i="6"/>
  <c r="BH630" i="6"/>
  <c r="BH626" i="6"/>
  <c r="BH663" i="6"/>
  <c r="BH620" i="6"/>
  <c r="BH619" i="6"/>
  <c r="BH615" i="6"/>
  <c r="BH611" i="6"/>
  <c r="BH607" i="6"/>
  <c r="BH603" i="6"/>
  <c r="BH618" i="6"/>
  <c r="BH614" i="6"/>
  <c r="BH610" i="6"/>
  <c r="BH606" i="6"/>
  <c r="BH602" i="6"/>
  <c r="BH598" i="6"/>
  <c r="BH594" i="6"/>
  <c r="BH659" i="6"/>
  <c r="BH627" i="6"/>
  <c r="BH622" i="6"/>
  <c r="BH597" i="6"/>
  <c r="BH595" i="6"/>
  <c r="BH593" i="6"/>
  <c r="BH646" i="6"/>
  <c r="BH638" i="6"/>
  <c r="BH591" i="6"/>
  <c r="BH587" i="6"/>
  <c r="BH578" i="6"/>
  <c r="BH574" i="6"/>
  <c r="BH570" i="6"/>
  <c r="BH566" i="6"/>
  <c r="BH562" i="6"/>
  <c r="BH558" i="6"/>
  <c r="BH554" i="6"/>
  <c r="BH550" i="6"/>
  <c r="BH628" i="6"/>
  <c r="BH616" i="6"/>
  <c r="BH599" i="6"/>
  <c r="BH588" i="6"/>
  <c r="BH671" i="6"/>
  <c r="BH624" i="6"/>
  <c r="BH623" i="6"/>
  <c r="BH612" i="6"/>
  <c r="BH583" i="6"/>
  <c r="BH581" i="6"/>
  <c r="BH577" i="6"/>
  <c r="BH573" i="6"/>
  <c r="BH569" i="6"/>
  <c r="BH565" i="6"/>
  <c r="BH561" i="6"/>
  <c r="BH557" i="6"/>
  <c r="BH617" i="6"/>
  <c r="BH608" i="6"/>
  <c r="BH650" i="6"/>
  <c r="BH642" i="6"/>
  <c r="BH634" i="6"/>
  <c r="BH613" i="6"/>
  <c r="BH604" i="6"/>
  <c r="BH601" i="6"/>
  <c r="BH589" i="6"/>
  <c r="BH585" i="6"/>
  <c r="BH580" i="6"/>
  <c r="BH576" i="6"/>
  <c r="BH572" i="6"/>
  <c r="BH568" i="6"/>
  <c r="BH564" i="6"/>
  <c r="BH560" i="6"/>
  <c r="BH556" i="6"/>
  <c r="BH552" i="6"/>
  <c r="BH548" i="6"/>
  <c r="BH596" i="6"/>
  <c r="BH590" i="6"/>
  <c r="BH555" i="6"/>
  <c r="BH546" i="6"/>
  <c r="BH542" i="6"/>
  <c r="BH538" i="6"/>
  <c r="BH534" i="6"/>
  <c r="BH530" i="6"/>
  <c r="BH526" i="6"/>
  <c r="BH522" i="6"/>
  <c r="BH518" i="6"/>
  <c r="BH579" i="6"/>
  <c r="BH575" i="6"/>
  <c r="BH545" i="6"/>
  <c r="BH541" i="6"/>
  <c r="BH537" i="6"/>
  <c r="BH533" i="6"/>
  <c r="BH529" i="6"/>
  <c r="BH525" i="6"/>
  <c r="BH521" i="6"/>
  <c r="BH517" i="6"/>
  <c r="BH571" i="6"/>
  <c r="BH567" i="6"/>
  <c r="BH563" i="6"/>
  <c r="BH553" i="6"/>
  <c r="BH549" i="6"/>
  <c r="BH586" i="6"/>
  <c r="BH584" i="6"/>
  <c r="BH544" i="6"/>
  <c r="BH540" i="6"/>
  <c r="BH536" i="6"/>
  <c r="BH532" i="6"/>
  <c r="BH528" i="6"/>
  <c r="BH524" i="6"/>
  <c r="BH605" i="6"/>
  <c r="BH600" i="6"/>
  <c r="BH592" i="6"/>
  <c r="BH559" i="6"/>
  <c r="BH523" i="6"/>
  <c r="BH515" i="6"/>
  <c r="BH505" i="6"/>
  <c r="BH501" i="6"/>
  <c r="BH497" i="6"/>
  <c r="BH493" i="6"/>
  <c r="BH489" i="6"/>
  <c r="BH485" i="6"/>
  <c r="BH481" i="6"/>
  <c r="BH477" i="6"/>
  <c r="BH473" i="6"/>
  <c r="BH469" i="6"/>
  <c r="BH582" i="6"/>
  <c r="BH510" i="6"/>
  <c r="BH609" i="6"/>
  <c r="BH511" i="6"/>
  <c r="BH507" i="6"/>
  <c r="BH504" i="6"/>
  <c r="BH500" i="6"/>
  <c r="BH496" i="6"/>
  <c r="BH492" i="6"/>
  <c r="BH488" i="6"/>
  <c r="BH484" i="6"/>
  <c r="BH480" i="6"/>
  <c r="BH476" i="6"/>
  <c r="BH472" i="6"/>
  <c r="BH547" i="6"/>
  <c r="BH543" i="6"/>
  <c r="BH520" i="6"/>
  <c r="BH539" i="6"/>
  <c r="BH516" i="6"/>
  <c r="BH506" i="6"/>
  <c r="BH503" i="6"/>
  <c r="BH499" i="6"/>
  <c r="BH495" i="6"/>
  <c r="BH491" i="6"/>
  <c r="BH487" i="6"/>
  <c r="BH483" i="6"/>
  <c r="BH479" i="6"/>
  <c r="BH475" i="6"/>
  <c r="BH471" i="6"/>
  <c r="BH467" i="6"/>
  <c r="BH535" i="6"/>
  <c r="BH508" i="6"/>
  <c r="BH531" i="6"/>
  <c r="BH514" i="6"/>
  <c r="BH509" i="6"/>
  <c r="BH502" i="6"/>
  <c r="BH498" i="6"/>
  <c r="BH494" i="6"/>
  <c r="BH490" i="6"/>
  <c r="BH486" i="6"/>
  <c r="BH482" i="6"/>
  <c r="BH478" i="6"/>
  <c r="BH474" i="6"/>
  <c r="BH470" i="6"/>
  <c r="BH466" i="6"/>
  <c r="BH462" i="6"/>
  <c r="BH458" i="6"/>
  <c r="BH454" i="6"/>
  <c r="BH450" i="6"/>
  <c r="BH512" i="6"/>
  <c r="BH465" i="6"/>
  <c r="BH464" i="6"/>
  <c r="BH461" i="6"/>
  <c r="BH457" i="6"/>
  <c r="BH453" i="6"/>
  <c r="BH449" i="6"/>
  <c r="BH446" i="6"/>
  <c r="BH442" i="6"/>
  <c r="BH438" i="6"/>
  <c r="BH434" i="6"/>
  <c r="BH513" i="6"/>
  <c r="BH445" i="6"/>
  <c r="BH441" i="6"/>
  <c r="BH437" i="6"/>
  <c r="BH433" i="6"/>
  <c r="BH527" i="6"/>
  <c r="BH519" i="6"/>
  <c r="BH468" i="6"/>
  <c r="BH463" i="6"/>
  <c r="BH459" i="6"/>
  <c r="BH455" i="6"/>
  <c r="BH451" i="6"/>
  <c r="BH448" i="6"/>
  <c r="BH444" i="6"/>
  <c r="BH440" i="6"/>
  <c r="BH436" i="6"/>
  <c r="BH432" i="6"/>
  <c r="BH428" i="6"/>
  <c r="BH424" i="6"/>
  <c r="BH420" i="6"/>
  <c r="BH416" i="6"/>
  <c r="BH412" i="6"/>
  <c r="BH408" i="6"/>
  <c r="BH404" i="6"/>
  <c r="BH400" i="6"/>
  <c r="BH396" i="6"/>
  <c r="BH551" i="6"/>
  <c r="BH443" i="6"/>
  <c r="BH414" i="6"/>
  <c r="BH409" i="6"/>
  <c r="BH405" i="6"/>
  <c r="BH401" i="6"/>
  <c r="BH439" i="6"/>
  <c r="BH430" i="6"/>
  <c r="BH426" i="6"/>
  <c r="BH422" i="6"/>
  <c r="BH418" i="6"/>
  <c r="BH413" i="6"/>
  <c r="BH410" i="6"/>
  <c r="BH406" i="6"/>
  <c r="BH402" i="6"/>
  <c r="BH398" i="6"/>
  <c r="BH456" i="6"/>
  <c r="BH411" i="6"/>
  <c r="BH407" i="6"/>
  <c r="BH403" i="6"/>
  <c r="BH399" i="6"/>
  <c r="BH395" i="6"/>
  <c r="BH391" i="6"/>
  <c r="BH387" i="6"/>
  <c r="BH383" i="6"/>
  <c r="BH379" i="6"/>
  <c r="BH435" i="6"/>
  <c r="BH447" i="6"/>
  <c r="BH431" i="6"/>
  <c r="BH429" i="6"/>
  <c r="BH427" i="6"/>
  <c r="BH425" i="6"/>
  <c r="BH423" i="6"/>
  <c r="BH421" i="6"/>
  <c r="BH419" i="6"/>
  <c r="BH417" i="6"/>
  <c r="BH415" i="6"/>
  <c r="BH460" i="6"/>
  <c r="BH452" i="6"/>
  <c r="BH393" i="6"/>
  <c r="BH392" i="6"/>
  <c r="BH385" i="6"/>
  <c r="BH381" i="6"/>
  <c r="BH372" i="6"/>
  <c r="BH368" i="6"/>
  <c r="BH364" i="6"/>
  <c r="BH360" i="6"/>
  <c r="BH356" i="6"/>
  <c r="BH352" i="6"/>
  <c r="BH348" i="6"/>
  <c r="BH344" i="6"/>
  <c r="BH340" i="6"/>
  <c r="BH336" i="6"/>
  <c r="BH332" i="6"/>
  <c r="BH328" i="6"/>
  <c r="BH324" i="6"/>
  <c r="BH320" i="6"/>
  <c r="BH316" i="6"/>
  <c r="BH312" i="6"/>
  <c r="BH308" i="6"/>
  <c r="BH304" i="6"/>
  <c r="BH388" i="6"/>
  <c r="BH386" i="6"/>
  <c r="BH384" i="6"/>
  <c r="BH382" i="6"/>
  <c r="BH380" i="6"/>
  <c r="BH376" i="6"/>
  <c r="BH394" i="6"/>
  <c r="BH390" i="6"/>
  <c r="BH378" i="6"/>
  <c r="BH375" i="6"/>
  <c r="BH371" i="6"/>
  <c r="BH367" i="6"/>
  <c r="BH363" i="6"/>
  <c r="BH359" i="6"/>
  <c r="BH355" i="6"/>
  <c r="BH351" i="6"/>
  <c r="BH347" i="6"/>
  <c r="BH343" i="6"/>
  <c r="BH339" i="6"/>
  <c r="BH335" i="6"/>
  <c r="BH331" i="6"/>
  <c r="BH327" i="6"/>
  <c r="BH323" i="6"/>
  <c r="BH319" i="6"/>
  <c r="BH315" i="6"/>
  <c r="BH311" i="6"/>
  <c r="BH307" i="6"/>
  <c r="BH303" i="6"/>
  <c r="BH299" i="6"/>
  <c r="BH295" i="6"/>
  <c r="BH389" i="6"/>
  <c r="BH374" i="6"/>
  <c r="BH370" i="6"/>
  <c r="BH366" i="6"/>
  <c r="BH362" i="6"/>
  <c r="BH358" i="6"/>
  <c r="BH354" i="6"/>
  <c r="BH350" i="6"/>
  <c r="BH346" i="6"/>
  <c r="BH342" i="6"/>
  <c r="BH338" i="6"/>
  <c r="BH334" i="6"/>
  <c r="BH330" i="6"/>
  <c r="BH326" i="6"/>
  <c r="BH322" i="6"/>
  <c r="BH318" i="6"/>
  <c r="BH314" i="6"/>
  <c r="BH310" i="6"/>
  <c r="BH306" i="6"/>
  <c r="BH302" i="6"/>
  <c r="BH298" i="6"/>
  <c r="BH294" i="6"/>
  <c r="BH290" i="6"/>
  <c r="BH286" i="6"/>
  <c r="BH282" i="6"/>
  <c r="BH278" i="6"/>
  <c r="BH377" i="6"/>
  <c r="BH276" i="6"/>
  <c r="BH272" i="6"/>
  <c r="BH268" i="6"/>
  <c r="BH264" i="6"/>
  <c r="BH260" i="6"/>
  <c r="BH256" i="6"/>
  <c r="BH252" i="6"/>
  <c r="BH248" i="6"/>
  <c r="BH244" i="6"/>
  <c r="BH240" i="6"/>
  <c r="BH236" i="6"/>
  <c r="BH232" i="6"/>
  <c r="BH228" i="6"/>
  <c r="BH224" i="6"/>
  <c r="BH220" i="6"/>
  <c r="BH216" i="6"/>
  <c r="BH212" i="6"/>
  <c r="BH208" i="6"/>
  <c r="BH361" i="6"/>
  <c r="BH345" i="6"/>
  <c r="BH329" i="6"/>
  <c r="BH313" i="6"/>
  <c r="BH300" i="6"/>
  <c r="BH296" i="6"/>
  <c r="BH283" i="6"/>
  <c r="BH279" i="6"/>
  <c r="BH275" i="6"/>
  <c r="BH271" i="6"/>
  <c r="BH267" i="6"/>
  <c r="BH263" i="6"/>
  <c r="BH259" i="6"/>
  <c r="BH255" i="6"/>
  <c r="BH251" i="6"/>
  <c r="BH247" i="6"/>
  <c r="BH243" i="6"/>
  <c r="BH239" i="6"/>
  <c r="BH235" i="6"/>
  <c r="BH231" i="6"/>
  <c r="BH227" i="6"/>
  <c r="BH223" i="6"/>
  <c r="BH219" i="6"/>
  <c r="BH215" i="6"/>
  <c r="BH373" i="6"/>
  <c r="BH357" i="6"/>
  <c r="BH341" i="6"/>
  <c r="BH325" i="6"/>
  <c r="BH309" i="6"/>
  <c r="BH291" i="6"/>
  <c r="BH289" i="6"/>
  <c r="BH287" i="6"/>
  <c r="BH284" i="6"/>
  <c r="BH280" i="6"/>
  <c r="BH301" i="6"/>
  <c r="BH297" i="6"/>
  <c r="BH293" i="6"/>
  <c r="BH292" i="6"/>
  <c r="BH288" i="6"/>
  <c r="BH285" i="6"/>
  <c r="BH281" i="6"/>
  <c r="BH274" i="6"/>
  <c r="BH270" i="6"/>
  <c r="BH266" i="6"/>
  <c r="BH262" i="6"/>
  <c r="BH258" i="6"/>
  <c r="BH254" i="6"/>
  <c r="BH250" i="6"/>
  <c r="BH246" i="6"/>
  <c r="BH242" i="6"/>
  <c r="BH238" i="6"/>
  <c r="BH234" i="6"/>
  <c r="BH230" i="6"/>
  <c r="BH226" i="6"/>
  <c r="BH222" i="6"/>
  <c r="BH369" i="6"/>
  <c r="BH353" i="6"/>
  <c r="BH337" i="6"/>
  <c r="BH321" i="6"/>
  <c r="BH305" i="6"/>
  <c r="BH397" i="6"/>
  <c r="BH277" i="6"/>
  <c r="BH273" i="6"/>
  <c r="BH269" i="6"/>
  <c r="BH265" i="6"/>
  <c r="BH261" i="6"/>
  <c r="BH257" i="6"/>
  <c r="BH253" i="6"/>
  <c r="BH249" i="6"/>
  <c r="BH245" i="6"/>
  <c r="BH241" i="6"/>
  <c r="BH237" i="6"/>
  <c r="BH233" i="6"/>
  <c r="BH229" i="6"/>
  <c r="BH225" i="6"/>
  <c r="BH221" i="6"/>
  <c r="BH217" i="6"/>
  <c r="BH213" i="6"/>
  <c r="BH209" i="6"/>
  <c r="BH205" i="6"/>
  <c r="BH201" i="6"/>
  <c r="BH197" i="6"/>
  <c r="BH193" i="6"/>
  <c r="BH365" i="6"/>
  <c r="BH349" i="6"/>
  <c r="BH333" i="6"/>
  <c r="BH317" i="6"/>
  <c r="BH211" i="6"/>
  <c r="BH207" i="6"/>
  <c r="BH188" i="6"/>
  <c r="BH184" i="6"/>
  <c r="BH180" i="6"/>
  <c r="BH176" i="6"/>
  <c r="BH172" i="6"/>
  <c r="BH168" i="6"/>
  <c r="BH164" i="6"/>
  <c r="BH160" i="6"/>
  <c r="BH156" i="6"/>
  <c r="BH152" i="6"/>
  <c r="BH148" i="6"/>
  <c r="BH144" i="6"/>
  <c r="BH140" i="6"/>
  <c r="BH136" i="6"/>
  <c r="BH132" i="6"/>
  <c r="BH128" i="6"/>
  <c r="BH124" i="6"/>
  <c r="BH120" i="6"/>
  <c r="BH116" i="6"/>
  <c r="BH112" i="6"/>
  <c r="BH108" i="6"/>
  <c r="BH218" i="6"/>
  <c r="BH214" i="6"/>
  <c r="BH210" i="6"/>
  <c r="BH202" i="6"/>
  <c r="BH198" i="6"/>
  <c r="BH194" i="6"/>
  <c r="BH190" i="6"/>
  <c r="BH187" i="6"/>
  <c r="BH183" i="6"/>
  <c r="BH179" i="6"/>
  <c r="BH175" i="6"/>
  <c r="BH171" i="6"/>
  <c r="BH167" i="6"/>
  <c r="BH163" i="6"/>
  <c r="BH159" i="6"/>
  <c r="BH155" i="6"/>
  <c r="BH151" i="6"/>
  <c r="BH147" i="6"/>
  <c r="BH143" i="6"/>
  <c r="BH139" i="6"/>
  <c r="BH135" i="6"/>
  <c r="BH131" i="6"/>
  <c r="BH127" i="6"/>
  <c r="BH123" i="6"/>
  <c r="BH119" i="6"/>
  <c r="BH115" i="6"/>
  <c r="BH111" i="6"/>
  <c r="BH107" i="6"/>
  <c r="BH186" i="6"/>
  <c r="BH182" i="6"/>
  <c r="BH178" i="6"/>
  <c r="BH174" i="6"/>
  <c r="BH170" i="6"/>
  <c r="BH166" i="6"/>
  <c r="BH162" i="6"/>
  <c r="BH158" i="6"/>
  <c r="BH154" i="6"/>
  <c r="BH150" i="6"/>
  <c r="BH146" i="6"/>
  <c r="BH142" i="6"/>
  <c r="BH138" i="6"/>
  <c r="BH134" i="6"/>
  <c r="BH130" i="6"/>
  <c r="BH126" i="6"/>
  <c r="BH122" i="6"/>
  <c r="BH203" i="6"/>
  <c r="BH199" i="6"/>
  <c r="BH195" i="6"/>
  <c r="BH191" i="6"/>
  <c r="BH206" i="6"/>
  <c r="BH189" i="6"/>
  <c r="BH185" i="6"/>
  <c r="BH181" i="6"/>
  <c r="BH177" i="6"/>
  <c r="BH173" i="6"/>
  <c r="BH169" i="6"/>
  <c r="BH165" i="6"/>
  <c r="BH161" i="6"/>
  <c r="BH157" i="6"/>
  <c r="BH153" i="6"/>
  <c r="BH149" i="6"/>
  <c r="BH145" i="6"/>
  <c r="BH141" i="6"/>
  <c r="BH137" i="6"/>
  <c r="BH133" i="6"/>
  <c r="BH129" i="6"/>
  <c r="BH125" i="6"/>
  <c r="BH121" i="6"/>
  <c r="BH117" i="6"/>
  <c r="BH113" i="6"/>
  <c r="BH109" i="6"/>
  <c r="BH105" i="6"/>
  <c r="BH101" i="6"/>
  <c r="BH97" i="6"/>
  <c r="BH93" i="6"/>
  <c r="BH89" i="6"/>
  <c r="BH85" i="6"/>
  <c r="BH192" i="6"/>
  <c r="BH114" i="6"/>
  <c r="BH110" i="6"/>
  <c r="BH103" i="6"/>
  <c r="BH99" i="6"/>
  <c r="BH95" i="6"/>
  <c r="BH91" i="6"/>
  <c r="BH87" i="6"/>
  <c r="BH81" i="6"/>
  <c r="BH77" i="6"/>
  <c r="BH73" i="6"/>
  <c r="BH69" i="6"/>
  <c r="BH65" i="6"/>
  <c r="BH200" i="6"/>
  <c r="BH104" i="6"/>
  <c r="BH100" i="6"/>
  <c r="BH96" i="6"/>
  <c r="BH92" i="6"/>
  <c r="BH88" i="6"/>
  <c r="BH84" i="6"/>
  <c r="BH80" i="6"/>
  <c r="BH76" i="6"/>
  <c r="BH72" i="6"/>
  <c r="BH68" i="6"/>
  <c r="BH64" i="6"/>
  <c r="BH60" i="6"/>
  <c r="BH56" i="6"/>
  <c r="BH52" i="6"/>
  <c r="BH48" i="6"/>
  <c r="BH44" i="6"/>
  <c r="BH40" i="6"/>
  <c r="BH36" i="6"/>
  <c r="BH32" i="6"/>
  <c r="BH118" i="6"/>
  <c r="BH204" i="6"/>
  <c r="BH106" i="6"/>
  <c r="BH102" i="6"/>
  <c r="BH98" i="6"/>
  <c r="BH94" i="6"/>
  <c r="BH90" i="6"/>
  <c r="BH86" i="6"/>
  <c r="BH82" i="6"/>
  <c r="BH78" i="6"/>
  <c r="BH74" i="6"/>
  <c r="BH70" i="6"/>
  <c r="BH66" i="6"/>
  <c r="BH62" i="6"/>
  <c r="BH71" i="6"/>
  <c r="BH54" i="6"/>
  <c r="BH50" i="6"/>
  <c r="BH38" i="6"/>
  <c r="BH24" i="6"/>
  <c r="BH20" i="6"/>
  <c r="BH196" i="6"/>
  <c r="BH67" i="6"/>
  <c r="BH55" i="6"/>
  <c r="BH53" i="6"/>
  <c r="BH51" i="6"/>
  <c r="BH49" i="6"/>
  <c r="BH27" i="6"/>
  <c r="BH23" i="6"/>
  <c r="BH19" i="6"/>
  <c r="BH15" i="6"/>
  <c r="BH11" i="6"/>
  <c r="BH7" i="6"/>
  <c r="BH58" i="6"/>
  <c r="BH61" i="6"/>
  <c r="BH57" i="6"/>
  <c r="BH47" i="6"/>
  <c r="BH43" i="6"/>
  <c r="BH39" i="6"/>
  <c r="BH35" i="6"/>
  <c r="BH31" i="6"/>
  <c r="BI6" i="6"/>
  <c r="BH30" i="6"/>
  <c r="BH83" i="6"/>
  <c r="BH26" i="6"/>
  <c r="BH22" i="6"/>
  <c r="BH18" i="6"/>
  <c r="BH14" i="6"/>
  <c r="BH10" i="6"/>
  <c r="BH75" i="6"/>
  <c r="BH46" i="6"/>
  <c r="BH34" i="6"/>
  <c r="BH79" i="6"/>
  <c r="BH63" i="6"/>
  <c r="BH59" i="6"/>
  <c r="BH25" i="6"/>
  <c r="BH21" i="6"/>
  <c r="BH17" i="6"/>
  <c r="BH13" i="6"/>
  <c r="BH9" i="6"/>
  <c r="BH28" i="6"/>
  <c r="BH45" i="6"/>
  <c r="BH41" i="6"/>
  <c r="BH37" i="6"/>
  <c r="BH33" i="6"/>
  <c r="BH29" i="6"/>
  <c r="BH42" i="6"/>
  <c r="BH16" i="6"/>
  <c r="BH12" i="6"/>
  <c r="BH8" i="6"/>
  <c r="BN29" i="4"/>
  <c r="BN25" i="4"/>
  <c r="BN20" i="4"/>
  <c r="BN30" i="4"/>
  <c r="BN26" i="4"/>
  <c r="BN21" i="4"/>
  <c r="BN19" i="4"/>
  <c r="BN16" i="4"/>
  <c r="BN12" i="4"/>
  <c r="BN23" i="4"/>
  <c r="BN14" i="4"/>
  <c r="BN10" i="4"/>
  <c r="BN18" i="4"/>
  <c r="BN11" i="4"/>
  <c r="BN17" i="4"/>
  <c r="BN8" i="4"/>
  <c r="BN7" i="4"/>
  <c r="BN22" i="4"/>
  <c r="BN13" i="4"/>
  <c r="BN27" i="4"/>
  <c r="BN15" i="4"/>
  <c r="BN28" i="4"/>
  <c r="BO6" i="4"/>
  <c r="BN9" i="4"/>
  <c r="BM31" i="4"/>
  <c r="BM53" i="3"/>
  <c r="BN50" i="3"/>
  <c r="BN45" i="3"/>
  <c r="BN41" i="3"/>
  <c r="BN51" i="3"/>
  <c r="BN46" i="3"/>
  <c r="BN42" i="3"/>
  <c r="BN52" i="3"/>
  <c r="BN47" i="3"/>
  <c r="BN43" i="3"/>
  <c r="BN35" i="3"/>
  <c r="BN30" i="3"/>
  <c r="BN36" i="3"/>
  <c r="BN31" i="3"/>
  <c r="BN40" i="3"/>
  <c r="BN38" i="3"/>
  <c r="BN21" i="3"/>
  <c r="BN34" i="3"/>
  <c r="BN32" i="3"/>
  <c r="BN29" i="3"/>
  <c r="BN28" i="3"/>
  <c r="BN24" i="3"/>
  <c r="BN44" i="3"/>
  <c r="BN25" i="3"/>
  <c r="BN27" i="3"/>
  <c r="BN17" i="3"/>
  <c r="BN14" i="3"/>
  <c r="BN18" i="3"/>
  <c r="BN15" i="3"/>
  <c r="BN19" i="3"/>
  <c r="BN26" i="3"/>
  <c r="BN10" i="3"/>
  <c r="BN13" i="3"/>
  <c r="BN16" i="3"/>
  <c r="BN11" i="3"/>
  <c r="BN7" i="3"/>
  <c r="BN23" i="3"/>
  <c r="BN12" i="3"/>
  <c r="BN8" i="3"/>
  <c r="BN9" i="3"/>
  <c r="BO6" i="3"/>
  <c r="BO213" i="2"/>
  <c r="BO209" i="2"/>
  <c r="BO214" i="2"/>
  <c r="BO210" i="2"/>
  <c r="BO205" i="2"/>
  <c r="BO203" i="2"/>
  <c r="BO215" i="2"/>
  <c r="BO212" i="2"/>
  <c r="BO206" i="2"/>
  <c r="BO201" i="2"/>
  <c r="BO197" i="2"/>
  <c r="BO193" i="2"/>
  <c r="BO189" i="2"/>
  <c r="BO185" i="2"/>
  <c r="BO202" i="2"/>
  <c r="BO198" i="2"/>
  <c r="BO194" i="2"/>
  <c r="BO190" i="2"/>
  <c r="BO184" i="2"/>
  <c r="BO180" i="2"/>
  <c r="BO176" i="2"/>
  <c r="BO172" i="2"/>
  <c r="BO211" i="2"/>
  <c r="BO199" i="2"/>
  <c r="BO196" i="2"/>
  <c r="BO177" i="2"/>
  <c r="BO173" i="2"/>
  <c r="BO191" i="2"/>
  <c r="BO188" i="2"/>
  <c r="BO183" i="2"/>
  <c r="BO181" i="2"/>
  <c r="BO216" i="2"/>
  <c r="BO207" i="2"/>
  <c r="BO195" i="2"/>
  <c r="BO182" i="2"/>
  <c r="BO179" i="2"/>
  <c r="BO175" i="2"/>
  <c r="BO171" i="2"/>
  <c r="BO200" i="2"/>
  <c r="BO174" i="2"/>
  <c r="BO169" i="2"/>
  <c r="BO165" i="2"/>
  <c r="BO159" i="2"/>
  <c r="BO166" i="2"/>
  <c r="BO178" i="2"/>
  <c r="BO170" i="2"/>
  <c r="BO186" i="2"/>
  <c r="BO167" i="2"/>
  <c r="BO192" i="2"/>
  <c r="BO168" i="2"/>
  <c r="BO163" i="2"/>
  <c r="BO152" i="2"/>
  <c r="BO148" i="2"/>
  <c r="BO187" i="2"/>
  <c r="BO164" i="2"/>
  <c r="BO158" i="2"/>
  <c r="BO155" i="2"/>
  <c r="BO151" i="2"/>
  <c r="BO147" i="2"/>
  <c r="BO162" i="2"/>
  <c r="BO157" i="2"/>
  <c r="BO138" i="2"/>
  <c r="BO134" i="2"/>
  <c r="BO130" i="2"/>
  <c r="BO154" i="2"/>
  <c r="BO150" i="2"/>
  <c r="BO156" i="2"/>
  <c r="BO145" i="2"/>
  <c r="BO139" i="2"/>
  <c r="BO135" i="2"/>
  <c r="BO131" i="2"/>
  <c r="BO142" i="2"/>
  <c r="BO153" i="2"/>
  <c r="BO149" i="2"/>
  <c r="BO144" i="2"/>
  <c r="BO137" i="2"/>
  <c r="BO133" i="2"/>
  <c r="BO136" i="2"/>
  <c r="BO146" i="2"/>
  <c r="BO140" i="2"/>
  <c r="BO129" i="2"/>
  <c r="BO125" i="2"/>
  <c r="BO141" i="2"/>
  <c r="BO127" i="2"/>
  <c r="BO126" i="2"/>
  <c r="BO123" i="2"/>
  <c r="BO118" i="2"/>
  <c r="BO114" i="2"/>
  <c r="BO109" i="2"/>
  <c r="BO132" i="2"/>
  <c r="BO108" i="2"/>
  <c r="BO103" i="2"/>
  <c r="BO98" i="2"/>
  <c r="BO128" i="2"/>
  <c r="BO121" i="2"/>
  <c r="BO120" i="2"/>
  <c r="BO110" i="2"/>
  <c r="BO104" i="2"/>
  <c r="BO99" i="2"/>
  <c r="BO95" i="2"/>
  <c r="BO117" i="2"/>
  <c r="BO116" i="2"/>
  <c r="BO113" i="2"/>
  <c r="BO105" i="2"/>
  <c r="BO100" i="2"/>
  <c r="BO91" i="2"/>
  <c r="BO87" i="2"/>
  <c r="BO83" i="2"/>
  <c r="BO124" i="2"/>
  <c r="BO119" i="2"/>
  <c r="BO112" i="2"/>
  <c r="BO102" i="2"/>
  <c r="BO90" i="2"/>
  <c r="BO86" i="2"/>
  <c r="BO122" i="2"/>
  <c r="BO82" i="2"/>
  <c r="BO80" i="2"/>
  <c r="BO70" i="2"/>
  <c r="BO65" i="2"/>
  <c r="BO79" i="2"/>
  <c r="BO43" i="2"/>
  <c r="BO39" i="2"/>
  <c r="BO89" i="2"/>
  <c r="BO85" i="2"/>
  <c r="BO81" i="2"/>
  <c r="BO78" i="2"/>
  <c r="BO73" i="2"/>
  <c r="BO66" i="2"/>
  <c r="BO62" i="2"/>
  <c r="BO58" i="2"/>
  <c r="BO54" i="2"/>
  <c r="BO50" i="2"/>
  <c r="BO115" i="2"/>
  <c r="BO111" i="2"/>
  <c r="BO107" i="2"/>
  <c r="BO97" i="2"/>
  <c r="BO77" i="2"/>
  <c r="BO75" i="2"/>
  <c r="BO71" i="2"/>
  <c r="BO45" i="2"/>
  <c r="BO41" i="2"/>
  <c r="BO60" i="2"/>
  <c r="BO143" i="2"/>
  <c r="BO74" i="2"/>
  <c r="BO69" i="2"/>
  <c r="BO49" i="2"/>
  <c r="BO46" i="2"/>
  <c r="BO36" i="2"/>
  <c r="BO32" i="2"/>
  <c r="BO28" i="2"/>
  <c r="BO24" i="2"/>
  <c r="BO20" i="2"/>
  <c r="BO16" i="2"/>
  <c r="BO12" i="2"/>
  <c r="BO94" i="2"/>
  <c r="BO93" i="2"/>
  <c r="BO63" i="2"/>
  <c r="BO48" i="2"/>
  <c r="BO44" i="2"/>
  <c r="BO76" i="2"/>
  <c r="BO55" i="2"/>
  <c r="BO53" i="2"/>
  <c r="BO47" i="2"/>
  <c r="BO42" i="2"/>
  <c r="BO37" i="2"/>
  <c r="BO33" i="2"/>
  <c r="BO29" i="2"/>
  <c r="BO25" i="2"/>
  <c r="BO21" i="2"/>
  <c r="BO17" i="2"/>
  <c r="BO88" i="2"/>
  <c r="BO64" i="2"/>
  <c r="BO59" i="2"/>
  <c r="BO57" i="2"/>
  <c r="BO40" i="2"/>
  <c r="BO22" i="2"/>
  <c r="BO11" i="2"/>
  <c r="BO52" i="2"/>
  <c r="BO34" i="2"/>
  <c r="BO26" i="2"/>
  <c r="BO14" i="2"/>
  <c r="BO7" i="2"/>
  <c r="BO8" i="2"/>
  <c r="BO30" i="2"/>
  <c r="BO15" i="2"/>
  <c r="BO10" i="2"/>
  <c r="BO9" i="2"/>
  <c r="BO19" i="2"/>
  <c r="BO13" i="2"/>
  <c r="BO84" i="2"/>
  <c r="BO68" i="2"/>
  <c r="BO31" i="2"/>
  <c r="BO18" i="2"/>
  <c r="BO35" i="2"/>
  <c r="BO23" i="2"/>
  <c r="BO61" i="2"/>
  <c r="BO56" i="2"/>
  <c r="BO51" i="2"/>
  <c r="BO38" i="2"/>
  <c r="BO27" i="2"/>
  <c r="BN217" i="2"/>
  <c r="BM36" i="1"/>
  <c r="BN33" i="1"/>
  <c r="BN29" i="1"/>
  <c r="BN25" i="1"/>
  <c r="BN34" i="1"/>
  <c r="BN30" i="1"/>
  <c r="BN26" i="1"/>
  <c r="BN35" i="1"/>
  <c r="BN31" i="1"/>
  <c r="BN27" i="1"/>
  <c r="BN32" i="1"/>
  <c r="BN28" i="1"/>
  <c r="BN24" i="1"/>
  <c r="BN20" i="1"/>
  <c r="BN17" i="1"/>
  <c r="BN13" i="1"/>
  <c r="BN14" i="1"/>
  <c r="BN23" i="1"/>
  <c r="BN22" i="1"/>
  <c r="BN15" i="1"/>
  <c r="BN11" i="1"/>
  <c r="BN7" i="1"/>
  <c r="BN12" i="1"/>
  <c r="BN8" i="1"/>
  <c r="BN18" i="1"/>
  <c r="BN16" i="1"/>
  <c r="BN21" i="1"/>
  <c r="BN19" i="1"/>
  <c r="BN9" i="1"/>
  <c r="BO6" i="1"/>
  <c r="BN10" i="1"/>
  <c r="BO37" i="3" l="1"/>
  <c r="BO20" i="3"/>
  <c r="BN31" i="4"/>
  <c r="BH900" i="6"/>
  <c r="BI899" i="6"/>
  <c r="BI893" i="6"/>
  <c r="BI889" i="6"/>
  <c r="BI885" i="6"/>
  <c r="BI896" i="6"/>
  <c r="BI892" i="6"/>
  <c r="BI888" i="6"/>
  <c r="BI884" i="6"/>
  <c r="BI895" i="6"/>
  <c r="BI891" i="6"/>
  <c r="BI887" i="6"/>
  <c r="BI894" i="6"/>
  <c r="BI890" i="6"/>
  <c r="BI886" i="6"/>
  <c r="BI883" i="6"/>
  <c r="BI879" i="6"/>
  <c r="BI875" i="6"/>
  <c r="BI882" i="6"/>
  <c r="BI878" i="6"/>
  <c r="BI874" i="6"/>
  <c r="BI868" i="6"/>
  <c r="BI870" i="6"/>
  <c r="BI877" i="6"/>
  <c r="BI873" i="6"/>
  <c r="BI880" i="6"/>
  <c r="BI871" i="6"/>
  <c r="BI866" i="6"/>
  <c r="BI862" i="6"/>
  <c r="BI872" i="6"/>
  <c r="BI869" i="6"/>
  <c r="BI856" i="6"/>
  <c r="BI867" i="6"/>
  <c r="BI858" i="6"/>
  <c r="BI881" i="6"/>
  <c r="BI865" i="6"/>
  <c r="BI861" i="6"/>
  <c r="BI852" i="6"/>
  <c r="BI848" i="6"/>
  <c r="BI876" i="6"/>
  <c r="BI855" i="6"/>
  <c r="BI863" i="6"/>
  <c r="BI851" i="6"/>
  <c r="BI847" i="6"/>
  <c r="BI843" i="6"/>
  <c r="BI839" i="6"/>
  <c r="BI859" i="6"/>
  <c r="BI860" i="6"/>
  <c r="BI854" i="6"/>
  <c r="BI850" i="6"/>
  <c r="BI846" i="6"/>
  <c r="BI842" i="6"/>
  <c r="BI838" i="6"/>
  <c r="BI849" i="6"/>
  <c r="BI864" i="6"/>
  <c r="BI857" i="6"/>
  <c r="BI831" i="6"/>
  <c r="BI827" i="6"/>
  <c r="BI823" i="6"/>
  <c r="BI835" i="6"/>
  <c r="BI845" i="6"/>
  <c r="BI836" i="6"/>
  <c r="BI834" i="6"/>
  <c r="BI833" i="6"/>
  <c r="BI832" i="6"/>
  <c r="BI840" i="6"/>
  <c r="BI830" i="6"/>
  <c r="BI829" i="6"/>
  <c r="BI826" i="6"/>
  <c r="BI825" i="6"/>
  <c r="BI824" i="6"/>
  <c r="BI822" i="6"/>
  <c r="BI821" i="6"/>
  <c r="BI817" i="6"/>
  <c r="BI813" i="6"/>
  <c r="BI809" i="6"/>
  <c r="BI841" i="6"/>
  <c r="BI853" i="6"/>
  <c r="BI844" i="6"/>
  <c r="BI816" i="6"/>
  <c r="BI812" i="6"/>
  <c r="BI808" i="6"/>
  <c r="BI820" i="6"/>
  <c r="BI819" i="6"/>
  <c r="BI818" i="6"/>
  <c r="BI815" i="6"/>
  <c r="BI814" i="6"/>
  <c r="BI811" i="6"/>
  <c r="BI810" i="6"/>
  <c r="BI806" i="6"/>
  <c r="BI802" i="6"/>
  <c r="BI798" i="6"/>
  <c r="BI794" i="6"/>
  <c r="BI790" i="6"/>
  <c r="BI837" i="6"/>
  <c r="BI828" i="6"/>
  <c r="BI789" i="6"/>
  <c r="BI785" i="6"/>
  <c r="BI781" i="6"/>
  <c r="BI777" i="6"/>
  <c r="BI804" i="6"/>
  <c r="BI803" i="6"/>
  <c r="BI801" i="6"/>
  <c r="BI800" i="6"/>
  <c r="BI799" i="6"/>
  <c r="BI788" i="6"/>
  <c r="BI807" i="6"/>
  <c r="BI797" i="6"/>
  <c r="BI796" i="6"/>
  <c r="BI795" i="6"/>
  <c r="BI793" i="6"/>
  <c r="BI792" i="6"/>
  <c r="BI791" i="6"/>
  <c r="BI787" i="6"/>
  <c r="BI783" i="6"/>
  <c r="BI805" i="6"/>
  <c r="BI786" i="6"/>
  <c r="BI782" i="6"/>
  <c r="BI778" i="6"/>
  <c r="BI773" i="6"/>
  <c r="BI769" i="6"/>
  <c r="BI765" i="6"/>
  <c r="BI761" i="6"/>
  <c r="BI757" i="6"/>
  <c r="BI784" i="6"/>
  <c r="BI780" i="6"/>
  <c r="BI779" i="6"/>
  <c r="BI776" i="6"/>
  <c r="BI775" i="6"/>
  <c r="BI772" i="6"/>
  <c r="BI768" i="6"/>
  <c r="BI764" i="6"/>
  <c r="BI760" i="6"/>
  <c r="BI756" i="6"/>
  <c r="BI771" i="6"/>
  <c r="BI767" i="6"/>
  <c r="BI774" i="6"/>
  <c r="BI770" i="6"/>
  <c r="BI766" i="6"/>
  <c r="BI762" i="6"/>
  <c r="BI758" i="6"/>
  <c r="BI763" i="6"/>
  <c r="BI759" i="6"/>
  <c r="BI752" i="6"/>
  <c r="BI748" i="6"/>
  <c r="BI744" i="6"/>
  <c r="BI740" i="6"/>
  <c r="BI736" i="6"/>
  <c r="BI755" i="6"/>
  <c r="BI751" i="6"/>
  <c r="BI747" i="6"/>
  <c r="BI743" i="6"/>
  <c r="BI739" i="6"/>
  <c r="BI735" i="6"/>
  <c r="BI731" i="6"/>
  <c r="BI728" i="6"/>
  <c r="BI724" i="6"/>
  <c r="BI720" i="6"/>
  <c r="BI716" i="6"/>
  <c r="BI712" i="6"/>
  <c r="BI708" i="6"/>
  <c r="BI704" i="6"/>
  <c r="BI746" i="6"/>
  <c r="BI742" i="6"/>
  <c r="BI738" i="6"/>
  <c r="BI737" i="6"/>
  <c r="BI723" i="6"/>
  <c r="BI719" i="6"/>
  <c r="BI715" i="6"/>
  <c r="BI711" i="6"/>
  <c r="BI707" i="6"/>
  <c r="BI703" i="6"/>
  <c r="BI699" i="6"/>
  <c r="BI753" i="6"/>
  <c r="BI726" i="6"/>
  <c r="BI749" i="6"/>
  <c r="BI722" i="6"/>
  <c r="BI718" i="6"/>
  <c r="BI714" i="6"/>
  <c r="BI710" i="6"/>
  <c r="BI706" i="6"/>
  <c r="BI702" i="6"/>
  <c r="BI698" i="6"/>
  <c r="BI694" i="6"/>
  <c r="BI745" i="6"/>
  <c r="BI727" i="6"/>
  <c r="BI725" i="6"/>
  <c r="BI701" i="6"/>
  <c r="BI697" i="6"/>
  <c r="BI687" i="6"/>
  <c r="BI683" i="6"/>
  <c r="BI679" i="6"/>
  <c r="BI675" i="6"/>
  <c r="BI671" i="6"/>
  <c r="BI667" i="6"/>
  <c r="BI663" i="6"/>
  <c r="BI659" i="6"/>
  <c r="BI734" i="6"/>
  <c r="BI721" i="6"/>
  <c r="BI709" i="6"/>
  <c r="BI705" i="6"/>
  <c r="BI750" i="6"/>
  <c r="BI730" i="6"/>
  <c r="BI717" i="6"/>
  <c r="BI692" i="6"/>
  <c r="BI690" i="6"/>
  <c r="BI686" i="6"/>
  <c r="BI682" i="6"/>
  <c r="BI678" i="6"/>
  <c r="BI674" i="6"/>
  <c r="BI670" i="6"/>
  <c r="BI666" i="6"/>
  <c r="BI733" i="6"/>
  <c r="BI713" i="6"/>
  <c r="BI754" i="6"/>
  <c r="BI729" i="6"/>
  <c r="BI689" i="6"/>
  <c r="BI685" i="6"/>
  <c r="BI681" i="6"/>
  <c r="BI677" i="6"/>
  <c r="BI673" i="6"/>
  <c r="BI669" i="6"/>
  <c r="BI665" i="6"/>
  <c r="BI661" i="6"/>
  <c r="BI657" i="6"/>
  <c r="BI732" i="6"/>
  <c r="BI684" i="6"/>
  <c r="BI680" i="6"/>
  <c r="BI696" i="6"/>
  <c r="BI660" i="6"/>
  <c r="BI656" i="6"/>
  <c r="BI655" i="6"/>
  <c r="BI651" i="6"/>
  <c r="BI647" i="6"/>
  <c r="BI643" i="6"/>
  <c r="BI639" i="6"/>
  <c r="BI635" i="6"/>
  <c r="BI631" i="6"/>
  <c r="BI627" i="6"/>
  <c r="BI668" i="6"/>
  <c r="BI664" i="6"/>
  <c r="BI676" i="6"/>
  <c r="BI654" i="6"/>
  <c r="BI650" i="6"/>
  <c r="BI646" i="6"/>
  <c r="BI642" i="6"/>
  <c r="BI638" i="6"/>
  <c r="BI634" i="6"/>
  <c r="BI630" i="6"/>
  <c r="BI626" i="6"/>
  <c r="BI622" i="6"/>
  <c r="BI695" i="6"/>
  <c r="BI693" i="6"/>
  <c r="BI672" i="6"/>
  <c r="BI662" i="6"/>
  <c r="BI658" i="6"/>
  <c r="BI653" i="6"/>
  <c r="BI649" i="6"/>
  <c r="BI645" i="6"/>
  <c r="BI641" i="6"/>
  <c r="BI637" i="6"/>
  <c r="BI633" i="6"/>
  <c r="BI629" i="6"/>
  <c r="BI625" i="6"/>
  <c r="BI691" i="6"/>
  <c r="BI700" i="6"/>
  <c r="BI620" i="6"/>
  <c r="BI619" i="6"/>
  <c r="BI615" i="6"/>
  <c r="BI611" i="6"/>
  <c r="BI607" i="6"/>
  <c r="BI603" i="6"/>
  <c r="BI741" i="6"/>
  <c r="BI621" i="6"/>
  <c r="BI618" i="6"/>
  <c r="BI614" i="6"/>
  <c r="BI610" i="6"/>
  <c r="BI606" i="6"/>
  <c r="BI602" i="6"/>
  <c r="BI598" i="6"/>
  <c r="BI594" i="6"/>
  <c r="BI590" i="6"/>
  <c r="BI586" i="6"/>
  <c r="BI628" i="6"/>
  <c r="BI624" i="6"/>
  <c r="BI617" i="6"/>
  <c r="BI613" i="6"/>
  <c r="BI609" i="6"/>
  <c r="BI605" i="6"/>
  <c r="BI601" i="6"/>
  <c r="BI623" i="6"/>
  <c r="BI616" i="6"/>
  <c r="BI612" i="6"/>
  <c r="BI608" i="6"/>
  <c r="BI604" i="6"/>
  <c r="BI600" i="6"/>
  <c r="BI596" i="6"/>
  <c r="BI592" i="6"/>
  <c r="BI588" i="6"/>
  <c r="BI584" i="6"/>
  <c r="BI591" i="6"/>
  <c r="BI587" i="6"/>
  <c r="BI578" i="6"/>
  <c r="BI599" i="6"/>
  <c r="BI688" i="6"/>
  <c r="BI583" i="6"/>
  <c r="BI581" i="6"/>
  <c r="BI577" i="6"/>
  <c r="BI573" i="6"/>
  <c r="BI569" i="6"/>
  <c r="BI565" i="6"/>
  <c r="BI561" i="6"/>
  <c r="BI557" i="6"/>
  <c r="BI648" i="6"/>
  <c r="BI640" i="6"/>
  <c r="BI632" i="6"/>
  <c r="BI589" i="6"/>
  <c r="BI585" i="6"/>
  <c r="BI580" i="6"/>
  <c r="BI576" i="6"/>
  <c r="BI572" i="6"/>
  <c r="BI568" i="6"/>
  <c r="BI564" i="6"/>
  <c r="BI636" i="6"/>
  <c r="BI579" i="6"/>
  <c r="BI575" i="6"/>
  <c r="BI552" i="6"/>
  <c r="BI595" i="6"/>
  <c r="BI545" i="6"/>
  <c r="BI541" i="6"/>
  <c r="BI537" i="6"/>
  <c r="BI533" i="6"/>
  <c r="BI529" i="6"/>
  <c r="BI525" i="6"/>
  <c r="BI521" i="6"/>
  <c r="BI517" i="6"/>
  <c r="BI513" i="6"/>
  <c r="BI509" i="6"/>
  <c r="BI571" i="6"/>
  <c r="BI567" i="6"/>
  <c r="BI563" i="6"/>
  <c r="BI560" i="6"/>
  <c r="BI556" i="6"/>
  <c r="BI553" i="6"/>
  <c r="BI549" i="6"/>
  <c r="BI548" i="6"/>
  <c r="BI644" i="6"/>
  <c r="BI544" i="6"/>
  <c r="BI540" i="6"/>
  <c r="BI536" i="6"/>
  <c r="BI532" i="6"/>
  <c r="BI528" i="6"/>
  <c r="BI524" i="6"/>
  <c r="BI520" i="6"/>
  <c r="BI516" i="6"/>
  <c r="BI512" i="6"/>
  <c r="BI593" i="6"/>
  <c r="BI559" i="6"/>
  <c r="BI550" i="6"/>
  <c r="BI543" i="6"/>
  <c r="BI539" i="6"/>
  <c r="BI535" i="6"/>
  <c r="BI531" i="6"/>
  <c r="BI527" i="6"/>
  <c r="BI523" i="6"/>
  <c r="BI519" i="6"/>
  <c r="BI515" i="6"/>
  <c r="BI511" i="6"/>
  <c r="BI507" i="6"/>
  <c r="BI652" i="6"/>
  <c r="BI582" i="6"/>
  <c r="BI574" i="6"/>
  <c r="BI570" i="6"/>
  <c r="BI566" i="6"/>
  <c r="BI562" i="6"/>
  <c r="BI558" i="6"/>
  <c r="BI551" i="6"/>
  <c r="BI547" i="6"/>
  <c r="BI546" i="6"/>
  <c r="BI510" i="6"/>
  <c r="BI542" i="6"/>
  <c r="BI504" i="6"/>
  <c r="BI500" i="6"/>
  <c r="BI496" i="6"/>
  <c r="BI492" i="6"/>
  <c r="BI488" i="6"/>
  <c r="BI484" i="6"/>
  <c r="BI480" i="6"/>
  <c r="BI476" i="6"/>
  <c r="BI597" i="6"/>
  <c r="BI538" i="6"/>
  <c r="BI534" i="6"/>
  <c r="BI518" i="6"/>
  <c r="BI506" i="6"/>
  <c r="BI503" i="6"/>
  <c r="BI499" i="6"/>
  <c r="BI495" i="6"/>
  <c r="BI491" i="6"/>
  <c r="BI487" i="6"/>
  <c r="BI483" i="6"/>
  <c r="BI479" i="6"/>
  <c r="BI475" i="6"/>
  <c r="BI471" i="6"/>
  <c r="BI467" i="6"/>
  <c r="BI463" i="6"/>
  <c r="BI459" i="6"/>
  <c r="BI455" i="6"/>
  <c r="BI451" i="6"/>
  <c r="BI554" i="6"/>
  <c r="BI530" i="6"/>
  <c r="BI508" i="6"/>
  <c r="BI526" i="6"/>
  <c r="BI514" i="6"/>
  <c r="BI502" i="6"/>
  <c r="BI498" i="6"/>
  <c r="BI494" i="6"/>
  <c r="BI490" i="6"/>
  <c r="BI486" i="6"/>
  <c r="BI482" i="6"/>
  <c r="BI478" i="6"/>
  <c r="BI474" i="6"/>
  <c r="BI470" i="6"/>
  <c r="BI466" i="6"/>
  <c r="BI555" i="6"/>
  <c r="BI522" i="6"/>
  <c r="BI465" i="6"/>
  <c r="BI464" i="6"/>
  <c r="BI461" i="6"/>
  <c r="BI457" i="6"/>
  <c r="BI453" i="6"/>
  <c r="BI449" i="6"/>
  <c r="BI446" i="6"/>
  <c r="BI442" i="6"/>
  <c r="BI438" i="6"/>
  <c r="BI434" i="6"/>
  <c r="BI430" i="6"/>
  <c r="BI426" i="6"/>
  <c r="BI422" i="6"/>
  <c r="BI418" i="6"/>
  <c r="BI414" i="6"/>
  <c r="BI505" i="6"/>
  <c r="BI489" i="6"/>
  <c r="BI473" i="6"/>
  <c r="BI472" i="6"/>
  <c r="BI462" i="6"/>
  <c r="BI458" i="6"/>
  <c r="BI454" i="6"/>
  <c r="BI450" i="6"/>
  <c r="BI445" i="6"/>
  <c r="BI441" i="6"/>
  <c r="BI437" i="6"/>
  <c r="BI433" i="6"/>
  <c r="BI429" i="6"/>
  <c r="BI425" i="6"/>
  <c r="BI421" i="6"/>
  <c r="BI417" i="6"/>
  <c r="BI413" i="6"/>
  <c r="BI501" i="6"/>
  <c r="BI485" i="6"/>
  <c r="BI468" i="6"/>
  <c r="BI448" i="6"/>
  <c r="BI444" i="6"/>
  <c r="BI440" i="6"/>
  <c r="BI436" i="6"/>
  <c r="BI432" i="6"/>
  <c r="BI428" i="6"/>
  <c r="BI424" i="6"/>
  <c r="BI420" i="6"/>
  <c r="BI416" i="6"/>
  <c r="BI497" i="6"/>
  <c r="BI481" i="6"/>
  <c r="BI460" i="6"/>
  <c r="BI456" i="6"/>
  <c r="BI452" i="6"/>
  <c r="BI447" i="6"/>
  <c r="BI443" i="6"/>
  <c r="BI439" i="6"/>
  <c r="BI435" i="6"/>
  <c r="BI431" i="6"/>
  <c r="BI427" i="6"/>
  <c r="BI423" i="6"/>
  <c r="BI419" i="6"/>
  <c r="BI415" i="6"/>
  <c r="BI411" i="6"/>
  <c r="BI407" i="6"/>
  <c r="BI403" i="6"/>
  <c r="BI399" i="6"/>
  <c r="BI395" i="6"/>
  <c r="BI412" i="6"/>
  <c r="BI410" i="6"/>
  <c r="BI406" i="6"/>
  <c r="BI402" i="6"/>
  <c r="BI391" i="6"/>
  <c r="BI387" i="6"/>
  <c r="BI383" i="6"/>
  <c r="BI379" i="6"/>
  <c r="BI469" i="6"/>
  <c r="BI394" i="6"/>
  <c r="BI390" i="6"/>
  <c r="BI393" i="6"/>
  <c r="BI389" i="6"/>
  <c r="BI385" i="6"/>
  <c r="BI381" i="6"/>
  <c r="BI493" i="6"/>
  <c r="BI409" i="6"/>
  <c r="BI405" i="6"/>
  <c r="BI401" i="6"/>
  <c r="BI397" i="6"/>
  <c r="BI398" i="6"/>
  <c r="BI372" i="6"/>
  <c r="BI368" i="6"/>
  <c r="BI364" i="6"/>
  <c r="BI360" i="6"/>
  <c r="BI356" i="6"/>
  <c r="BI352" i="6"/>
  <c r="BI348" i="6"/>
  <c r="BI344" i="6"/>
  <c r="BI340" i="6"/>
  <c r="BI336" i="6"/>
  <c r="BI332" i="6"/>
  <c r="BI328" i="6"/>
  <c r="BI324" i="6"/>
  <c r="BI320" i="6"/>
  <c r="BI316" i="6"/>
  <c r="BI312" i="6"/>
  <c r="BI308" i="6"/>
  <c r="BI304" i="6"/>
  <c r="BI477" i="6"/>
  <c r="BI388" i="6"/>
  <c r="BI386" i="6"/>
  <c r="BI384" i="6"/>
  <c r="BI382" i="6"/>
  <c r="BI380" i="6"/>
  <c r="BI376" i="6"/>
  <c r="BI378" i="6"/>
  <c r="BI375" i="6"/>
  <c r="BI371" i="6"/>
  <c r="BI367" i="6"/>
  <c r="BI363" i="6"/>
  <c r="BI359" i="6"/>
  <c r="BI355" i="6"/>
  <c r="BI351" i="6"/>
  <c r="BI347" i="6"/>
  <c r="BI343" i="6"/>
  <c r="BI339" i="6"/>
  <c r="BI335" i="6"/>
  <c r="BI331" i="6"/>
  <c r="BI327" i="6"/>
  <c r="BI323" i="6"/>
  <c r="BI319" i="6"/>
  <c r="BI315" i="6"/>
  <c r="BI311" i="6"/>
  <c r="BI307" i="6"/>
  <c r="BI303" i="6"/>
  <c r="BI299" i="6"/>
  <c r="BI295" i="6"/>
  <c r="BI291" i="6"/>
  <c r="BI287" i="6"/>
  <c r="BI408" i="6"/>
  <c r="BI374" i="6"/>
  <c r="BI370" i="6"/>
  <c r="BI366" i="6"/>
  <c r="BI362" i="6"/>
  <c r="BI358" i="6"/>
  <c r="BI354" i="6"/>
  <c r="BI350" i="6"/>
  <c r="BI346" i="6"/>
  <c r="BI342" i="6"/>
  <c r="BI338" i="6"/>
  <c r="BI334" i="6"/>
  <c r="BI330" i="6"/>
  <c r="BI326" i="6"/>
  <c r="BI322" i="6"/>
  <c r="BI318" i="6"/>
  <c r="BI314" i="6"/>
  <c r="BI310" i="6"/>
  <c r="BI306" i="6"/>
  <c r="BI302" i="6"/>
  <c r="BI298" i="6"/>
  <c r="BI404" i="6"/>
  <c r="BI377" i="6"/>
  <c r="BI373" i="6"/>
  <c r="BI369" i="6"/>
  <c r="BI365" i="6"/>
  <c r="BI361" i="6"/>
  <c r="BI357" i="6"/>
  <c r="BI353" i="6"/>
  <c r="BI349" i="6"/>
  <c r="BI345" i="6"/>
  <c r="BI341" i="6"/>
  <c r="BI337" i="6"/>
  <c r="BI333" i="6"/>
  <c r="BI329" i="6"/>
  <c r="BI325" i="6"/>
  <c r="BI321" i="6"/>
  <c r="BI317" i="6"/>
  <c r="BI313" i="6"/>
  <c r="BI309" i="6"/>
  <c r="BI305" i="6"/>
  <c r="BI301" i="6"/>
  <c r="BI297" i="6"/>
  <c r="BI293" i="6"/>
  <c r="BI289" i="6"/>
  <c r="BI285" i="6"/>
  <c r="BI281" i="6"/>
  <c r="BI277" i="6"/>
  <c r="BI392" i="6"/>
  <c r="BI300" i="6"/>
  <c r="BI296" i="6"/>
  <c r="BI283" i="6"/>
  <c r="BI279" i="6"/>
  <c r="BI275" i="6"/>
  <c r="BI271" i="6"/>
  <c r="BI267" i="6"/>
  <c r="BI263" i="6"/>
  <c r="BI259" i="6"/>
  <c r="BI255" i="6"/>
  <c r="BI251" i="6"/>
  <c r="BI247" i="6"/>
  <c r="BI243" i="6"/>
  <c r="BI294" i="6"/>
  <c r="BI284" i="6"/>
  <c r="BI280" i="6"/>
  <c r="BI396" i="6"/>
  <c r="BI292" i="6"/>
  <c r="BI290" i="6"/>
  <c r="BI288" i="6"/>
  <c r="BI286" i="6"/>
  <c r="BI274" i="6"/>
  <c r="BI270" i="6"/>
  <c r="BI266" i="6"/>
  <c r="BI262" i="6"/>
  <c r="BI258" i="6"/>
  <c r="BI254" i="6"/>
  <c r="BI250" i="6"/>
  <c r="BI246" i="6"/>
  <c r="BI242" i="6"/>
  <c r="BI238" i="6"/>
  <c r="BI234" i="6"/>
  <c r="BI230" i="6"/>
  <c r="BI226" i="6"/>
  <c r="BI222" i="6"/>
  <c r="BI218" i="6"/>
  <c r="BI214" i="6"/>
  <c r="BI210" i="6"/>
  <c r="BI206" i="6"/>
  <c r="BI202" i="6"/>
  <c r="BI198" i="6"/>
  <c r="BI194" i="6"/>
  <c r="BI190" i="6"/>
  <c r="BI400" i="6"/>
  <c r="BI273" i="6"/>
  <c r="BI269" i="6"/>
  <c r="BI265" i="6"/>
  <c r="BI261" i="6"/>
  <c r="BI257" i="6"/>
  <c r="BI253" i="6"/>
  <c r="BI249" i="6"/>
  <c r="BI245" i="6"/>
  <c r="BI241" i="6"/>
  <c r="BI237" i="6"/>
  <c r="BI233" i="6"/>
  <c r="BI229" i="6"/>
  <c r="BI225" i="6"/>
  <c r="BI221" i="6"/>
  <c r="BI217" i="6"/>
  <c r="BI213" i="6"/>
  <c r="BI209" i="6"/>
  <c r="BI205" i="6"/>
  <c r="BI282" i="6"/>
  <c r="BI278" i="6"/>
  <c r="BI264" i="6"/>
  <c r="BI236" i="6"/>
  <c r="BI227" i="6"/>
  <c r="BI201" i="6"/>
  <c r="BI197" i="6"/>
  <c r="BI193" i="6"/>
  <c r="BI276" i="6"/>
  <c r="BI260" i="6"/>
  <c r="BI232" i="6"/>
  <c r="BI223" i="6"/>
  <c r="BI220" i="6"/>
  <c r="BI216" i="6"/>
  <c r="BI187" i="6"/>
  <c r="BI183" i="6"/>
  <c r="BI179" i="6"/>
  <c r="BI175" i="6"/>
  <c r="BI171" i="6"/>
  <c r="BI167" i="6"/>
  <c r="BI163" i="6"/>
  <c r="BI159" i="6"/>
  <c r="BI155" i="6"/>
  <c r="BI151" i="6"/>
  <c r="BI147" i="6"/>
  <c r="BI143" i="6"/>
  <c r="BI139" i="6"/>
  <c r="BI135" i="6"/>
  <c r="BI131" i="6"/>
  <c r="BI127" i="6"/>
  <c r="BI123" i="6"/>
  <c r="BI256" i="6"/>
  <c r="BI228" i="6"/>
  <c r="BI252" i="6"/>
  <c r="BI224" i="6"/>
  <c r="BI186" i="6"/>
  <c r="BI182" i="6"/>
  <c r="BI178" i="6"/>
  <c r="BI174" i="6"/>
  <c r="BI170" i="6"/>
  <c r="BI166" i="6"/>
  <c r="BI162" i="6"/>
  <c r="BI158" i="6"/>
  <c r="BI154" i="6"/>
  <c r="BI150" i="6"/>
  <c r="BI146" i="6"/>
  <c r="BI142" i="6"/>
  <c r="BI138" i="6"/>
  <c r="BI134" i="6"/>
  <c r="BI130" i="6"/>
  <c r="BI126" i="6"/>
  <c r="BI122" i="6"/>
  <c r="BI118" i="6"/>
  <c r="BI272" i="6"/>
  <c r="BI248" i="6"/>
  <c r="BI203" i="6"/>
  <c r="BI199" i="6"/>
  <c r="BI195" i="6"/>
  <c r="BI191" i="6"/>
  <c r="BI244" i="6"/>
  <c r="BI239" i="6"/>
  <c r="BI219" i="6"/>
  <c r="BI215" i="6"/>
  <c r="BI212" i="6"/>
  <c r="BI208" i="6"/>
  <c r="BI189" i="6"/>
  <c r="BI185" i="6"/>
  <c r="BI181" i="6"/>
  <c r="BI177" i="6"/>
  <c r="BI173" i="6"/>
  <c r="BI169" i="6"/>
  <c r="BI165" i="6"/>
  <c r="BI161" i="6"/>
  <c r="BI157" i="6"/>
  <c r="BI153" i="6"/>
  <c r="BI149" i="6"/>
  <c r="BI145" i="6"/>
  <c r="BI141" i="6"/>
  <c r="BI137" i="6"/>
  <c r="BI133" i="6"/>
  <c r="BI129" i="6"/>
  <c r="BI125" i="6"/>
  <c r="BI121" i="6"/>
  <c r="BI117" i="6"/>
  <c r="BI113" i="6"/>
  <c r="BI109" i="6"/>
  <c r="BI105" i="6"/>
  <c r="BI101" i="6"/>
  <c r="BI97" i="6"/>
  <c r="BI93" i="6"/>
  <c r="BI89" i="6"/>
  <c r="BI85" i="6"/>
  <c r="BI235" i="6"/>
  <c r="BI204" i="6"/>
  <c r="BI200" i="6"/>
  <c r="BI196" i="6"/>
  <c r="BI192" i="6"/>
  <c r="BI128" i="6"/>
  <c r="BI103" i="6"/>
  <c r="BI99" i="6"/>
  <c r="BI95" i="6"/>
  <c r="BI91" i="6"/>
  <c r="BI87" i="6"/>
  <c r="BI81" i="6"/>
  <c r="BI77" i="6"/>
  <c r="BI73" i="6"/>
  <c r="BI69" i="6"/>
  <c r="BI65" i="6"/>
  <c r="BI184" i="6"/>
  <c r="BI168" i="6"/>
  <c r="BI152" i="6"/>
  <c r="BI124" i="6"/>
  <c r="BI107" i="6"/>
  <c r="BI207" i="6"/>
  <c r="BI119" i="6"/>
  <c r="BI104" i="6"/>
  <c r="BI100" i="6"/>
  <c r="BI96" i="6"/>
  <c r="BI92" i="6"/>
  <c r="BI88" i="6"/>
  <c r="BI84" i="6"/>
  <c r="BI80" i="6"/>
  <c r="BI76" i="6"/>
  <c r="BI72" i="6"/>
  <c r="BI68" i="6"/>
  <c r="BI64" i="6"/>
  <c r="BI60" i="6"/>
  <c r="BI56" i="6"/>
  <c r="BI52" i="6"/>
  <c r="BI48" i="6"/>
  <c r="BI180" i="6"/>
  <c r="BI164" i="6"/>
  <c r="BI148" i="6"/>
  <c r="BI116" i="6"/>
  <c r="BI112" i="6"/>
  <c r="BI108" i="6"/>
  <c r="BI211" i="6"/>
  <c r="BI144" i="6"/>
  <c r="BI120" i="6"/>
  <c r="BI83" i="6"/>
  <c r="BI79" i="6"/>
  <c r="BI75" i="6"/>
  <c r="BI71" i="6"/>
  <c r="BI67" i="6"/>
  <c r="BI63" i="6"/>
  <c r="BI59" i="6"/>
  <c r="BI231" i="6"/>
  <c r="BI136" i="6"/>
  <c r="BI106" i="6"/>
  <c r="BI102" i="6"/>
  <c r="BI98" i="6"/>
  <c r="BI94" i="6"/>
  <c r="BI90" i="6"/>
  <c r="BI86" i="6"/>
  <c r="BI82" i="6"/>
  <c r="BI78" i="6"/>
  <c r="BI74" i="6"/>
  <c r="BI70" i="6"/>
  <c r="BI66" i="6"/>
  <c r="BI62" i="6"/>
  <c r="BI58" i="6"/>
  <c r="BI54" i="6"/>
  <c r="BI50" i="6"/>
  <c r="BI46" i="6"/>
  <c r="BI42" i="6"/>
  <c r="BI38" i="6"/>
  <c r="BI34" i="6"/>
  <c r="BI30" i="6"/>
  <c r="BI268" i="6"/>
  <c r="BI188" i="6"/>
  <c r="BI172" i="6"/>
  <c r="BI156" i="6"/>
  <c r="BI132" i="6"/>
  <c r="BI114" i="6"/>
  <c r="BI110" i="6"/>
  <c r="BI55" i="6"/>
  <c r="BI53" i="6"/>
  <c r="BI51" i="6"/>
  <c r="BI49" i="6"/>
  <c r="BI27" i="6"/>
  <c r="BI23" i="6"/>
  <c r="BI19" i="6"/>
  <c r="BI15" i="6"/>
  <c r="BI11" i="6"/>
  <c r="BI7" i="6"/>
  <c r="BI111" i="6"/>
  <c r="BI176" i="6"/>
  <c r="BI140" i="6"/>
  <c r="BI61" i="6"/>
  <c r="BI57" i="6"/>
  <c r="BI47" i="6"/>
  <c r="BI43" i="6"/>
  <c r="BI39" i="6"/>
  <c r="BI35" i="6"/>
  <c r="BI31" i="6"/>
  <c r="BI115" i="6"/>
  <c r="BI26" i="6"/>
  <c r="BI22" i="6"/>
  <c r="BI18" i="6"/>
  <c r="BI14" i="6"/>
  <c r="BI10" i="6"/>
  <c r="BI240" i="6"/>
  <c r="BI160" i="6"/>
  <c r="BI44" i="6"/>
  <c r="BI40" i="6"/>
  <c r="BI36" i="6"/>
  <c r="BI32" i="6"/>
  <c r="BI25" i="6"/>
  <c r="BI21" i="6"/>
  <c r="BI17" i="6"/>
  <c r="BI13" i="6"/>
  <c r="BI9" i="6"/>
  <c r="BI45" i="6"/>
  <c r="BI41" i="6"/>
  <c r="BI37" i="6"/>
  <c r="BI33" i="6"/>
  <c r="BI29" i="6"/>
  <c r="BI28" i="6"/>
  <c r="BI24" i="6"/>
  <c r="BI20" i="6"/>
  <c r="BI16" i="6"/>
  <c r="BI12" i="6"/>
  <c r="BI8" i="6"/>
  <c r="BO29" i="4"/>
  <c r="BO25" i="4"/>
  <c r="BO20" i="4"/>
  <c r="BO30" i="4"/>
  <c r="BO26" i="4"/>
  <c r="BO21" i="4"/>
  <c r="BO28" i="4"/>
  <c r="BO23" i="4"/>
  <c r="BO19" i="4"/>
  <c r="BO16" i="4"/>
  <c r="BO12" i="4"/>
  <c r="BO22" i="4"/>
  <c r="BO18" i="4"/>
  <c r="BO17" i="4"/>
  <c r="BO10" i="4"/>
  <c r="BO7" i="4"/>
  <c r="BO13" i="4"/>
  <c r="BO9" i="4"/>
  <c r="BO8" i="4"/>
  <c r="BO14" i="4"/>
  <c r="BO11" i="4"/>
  <c r="BO15" i="4"/>
  <c r="BO27" i="4"/>
  <c r="BN53" i="3"/>
  <c r="BO51" i="3"/>
  <c r="BO46" i="3"/>
  <c r="BO42" i="3"/>
  <c r="BO52" i="3"/>
  <c r="BO47" i="3"/>
  <c r="BO43" i="3"/>
  <c r="BO35" i="3"/>
  <c r="BO30" i="3"/>
  <c r="BO40" i="3"/>
  <c r="BO50" i="3"/>
  <c r="BO38" i="3"/>
  <c r="BO36" i="3"/>
  <c r="BO27" i="3"/>
  <c r="BO23" i="3"/>
  <c r="BO34" i="3"/>
  <c r="BO32" i="3"/>
  <c r="BO29" i="3"/>
  <c r="BO28" i="3"/>
  <c r="BO24" i="3"/>
  <c r="BO45" i="3"/>
  <c r="BO44" i="3"/>
  <c r="BO25" i="3"/>
  <c r="BO31" i="3"/>
  <c r="BO41" i="3"/>
  <c r="BO18" i="3"/>
  <c r="BO15" i="3"/>
  <c r="BO21" i="3"/>
  <c r="BO19" i="3"/>
  <c r="BO26" i="3"/>
  <c r="BO16" i="3"/>
  <c r="BO13" i="3"/>
  <c r="BO11" i="3"/>
  <c r="BO7" i="3"/>
  <c r="BO14" i="3"/>
  <c r="BO12" i="3"/>
  <c r="BO8" i="3"/>
  <c r="BO17" i="3"/>
  <c r="BO9" i="3"/>
  <c r="BO10" i="3"/>
  <c r="BO217" i="2"/>
  <c r="BN36" i="1"/>
  <c r="BO35" i="1"/>
  <c r="BO32" i="1"/>
  <c r="BO28" i="1"/>
  <c r="BO24" i="1"/>
  <c r="BO33" i="1"/>
  <c r="BO29" i="1"/>
  <c r="BO25" i="1"/>
  <c r="BO31" i="1"/>
  <c r="BO26" i="1"/>
  <c r="BO21" i="1"/>
  <c r="BO17" i="1"/>
  <c r="BO14" i="1"/>
  <c r="BO27" i="1"/>
  <c r="BO23" i="1"/>
  <c r="BO22" i="1"/>
  <c r="BO15" i="1"/>
  <c r="BO11" i="1"/>
  <c r="BO16" i="1"/>
  <c r="BO18" i="1"/>
  <c r="BO12" i="1"/>
  <c r="BO8" i="1"/>
  <c r="BO34" i="1"/>
  <c r="BO19" i="1"/>
  <c r="BO9" i="1"/>
  <c r="BO30" i="1"/>
  <c r="BO20" i="1"/>
  <c r="BO13" i="1"/>
  <c r="BO10" i="1"/>
  <c r="BO7" i="1"/>
  <c r="BI900" i="6" l="1"/>
  <c r="BO31" i="4"/>
  <c r="BO53" i="3"/>
  <c r="BO3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<sst xmlns="http://schemas.openxmlformats.org/spreadsheetml/2006/main" count="57044" uniqueCount="15949">
  <si>
    <t>BAXTER WATER UTILITY CAPITAL ASSET MANAGEMENT PLAN - WELLS</t>
  </si>
  <si>
    <t>SEH File:</t>
  </si>
  <si>
    <t>Annual Interest Rate:</t>
  </si>
  <si>
    <t>Current Year:</t>
  </si>
  <si>
    <t xml:space="preserve">Room Name  </t>
  </si>
  <si>
    <t xml:space="preserve">Facility Element </t>
  </si>
  <si>
    <t xml:space="preserve">Type of Equipment </t>
  </si>
  <si>
    <t>Equipment Name</t>
  </si>
  <si>
    <t>Quantity</t>
  </si>
  <si>
    <t>Year New</t>
  </si>
  <si>
    <t>Unit Value</t>
  </si>
  <si>
    <t>Subtotal Value</t>
  </si>
  <si>
    <t>15% General Contractor Markup Value</t>
  </si>
  <si>
    <t>Installed Construction Value</t>
  </si>
  <si>
    <t>Useful Life</t>
  </si>
  <si>
    <t>Years Between Repair/Update</t>
  </si>
  <si>
    <t>Last Year Repaired</t>
  </si>
  <si>
    <t>O&amp;M Percentage of Total Installed Replacement Value</t>
  </si>
  <si>
    <t>Current Installed Construction Value</t>
  </si>
  <si>
    <t>10% Project Contingency Value</t>
  </si>
  <si>
    <t>15% Engineering, Admin, Legal, Etc…</t>
  </si>
  <si>
    <t>Project Replacement Value Total</t>
  </si>
  <si>
    <t>Original O&amp;M Cost Per Year</t>
  </si>
  <si>
    <t>Projected Yearly Expenditures</t>
  </si>
  <si>
    <t>(--)</t>
  </si>
  <si>
    <t>($)</t>
  </si>
  <si>
    <t>(Years)</t>
  </si>
  <si>
    <t>(%)</t>
  </si>
  <si>
    <t xml:space="preserve">Outside of Garage </t>
  </si>
  <si>
    <t xml:space="preserve">Electrical </t>
  </si>
  <si>
    <t>MCCs</t>
  </si>
  <si>
    <t>Well Control Panel (WP-01 &amp; WP-02)</t>
  </si>
  <si>
    <t>Well 1R</t>
  </si>
  <si>
    <t>Well approx 135 feet deep Replacement &amp; Rehab</t>
  </si>
  <si>
    <t xml:space="preserve">Well Pump </t>
  </si>
  <si>
    <t>Submersible Pump &amp; Column Replacement &amp; Rehab</t>
  </si>
  <si>
    <t xml:space="preserve">Door </t>
  </si>
  <si>
    <t>Well Vault (manhole)</t>
  </si>
  <si>
    <t>Meter</t>
  </si>
  <si>
    <t xml:space="preserve">Magmeter </t>
  </si>
  <si>
    <t>Valve</t>
  </si>
  <si>
    <t xml:space="preserve">Check Valve </t>
  </si>
  <si>
    <t xml:space="preserve">Manual Gate Valve </t>
  </si>
  <si>
    <t>Transducer</t>
  </si>
  <si>
    <t xml:space="preserve">Water Level Probe </t>
  </si>
  <si>
    <t>Well 2R</t>
  </si>
  <si>
    <t>Well 3R</t>
  </si>
  <si>
    <t>Well 4R</t>
  </si>
  <si>
    <t>BAXTER WATER UTILITY CAPITAL ASSET MANAGEMENT PLAN - WATER TREATMENT PLANT</t>
  </si>
  <si>
    <t>(#)</t>
  </si>
  <si>
    <t xml:space="preserve">Aerator Room </t>
  </si>
  <si>
    <t>Process</t>
  </si>
  <si>
    <t>Aerator</t>
  </si>
  <si>
    <t xml:space="preserve">Aerator </t>
  </si>
  <si>
    <t xml:space="preserve">Greenheck Aerator Blower </t>
  </si>
  <si>
    <t xml:space="preserve">HVAC </t>
  </si>
  <si>
    <t xml:space="preserve">Air Exchange </t>
  </si>
  <si>
    <t xml:space="preserve">Air Exchange Unit for filter room </t>
  </si>
  <si>
    <t>Process Valves</t>
  </si>
  <si>
    <t>Air Relief Valves</t>
  </si>
  <si>
    <t xml:space="preserve">2'' Air Release Valve </t>
  </si>
  <si>
    <t>Dehumidifier</t>
  </si>
  <si>
    <t xml:space="preserve">Quest HI-E Dry Humidifier </t>
  </si>
  <si>
    <t>Miscellaneous Metals</t>
  </si>
  <si>
    <t>Floor Hatches</t>
  </si>
  <si>
    <t xml:space="preserve">4'x3' Detention Tank Access Hatch </t>
  </si>
  <si>
    <t>Make-Up Air</t>
  </si>
  <si>
    <t>Air Exchange Unit (MAU 2)</t>
  </si>
  <si>
    <t>Air Exchange Unit (MAU 3)</t>
  </si>
  <si>
    <t>Manual Valves</t>
  </si>
  <si>
    <t>10'' Manual BFV Valve into Aerator</t>
  </si>
  <si>
    <t>12'' Manual BFV Valve on RW Meter</t>
  </si>
  <si>
    <t>16'' Manual BFV Valve Aerator Effluent</t>
  </si>
  <si>
    <t>20'' Manual BFV Valve Aerator Effluent</t>
  </si>
  <si>
    <t>20'' Manual BFV Valve Filter Bypass</t>
  </si>
  <si>
    <t>20'' Manual BFV Valve Filter Influent</t>
  </si>
  <si>
    <t>6'' Manual BFV Valve on BW Recycle</t>
  </si>
  <si>
    <t>Process Flow Meters</t>
  </si>
  <si>
    <t>Meters</t>
  </si>
  <si>
    <t>10'' Pneumatic BFV Valve into Aerator</t>
  </si>
  <si>
    <t>12'' Aerator Raw Water Meter</t>
  </si>
  <si>
    <t>Mixer</t>
  </si>
  <si>
    <t>Chemical Mixer</t>
  </si>
  <si>
    <t>Chemical Feed Systems</t>
  </si>
  <si>
    <t>On-Site generation System</t>
  </si>
  <si>
    <t>Water heater</t>
  </si>
  <si>
    <t>Unit Heaters</t>
  </si>
  <si>
    <t xml:space="preserve">Unit Heater </t>
  </si>
  <si>
    <t xml:space="preserve">Basement </t>
  </si>
  <si>
    <t xml:space="preserve">Sludge Pump Air Release Valve </t>
  </si>
  <si>
    <t>Check Valves</t>
  </si>
  <si>
    <t xml:space="preserve">4'' Sludge Pump Check Valve </t>
  </si>
  <si>
    <t xml:space="preserve">4'x4' Floor Hatch </t>
  </si>
  <si>
    <t xml:space="preserve">24'' Manual BFV Effluent Control Valve </t>
  </si>
  <si>
    <t xml:space="preserve">4'' Manual Sludge Pump Valve </t>
  </si>
  <si>
    <t xml:space="preserve">4'' Sludge Line Meter Valve </t>
  </si>
  <si>
    <t xml:space="preserve">8'' Bypass Manual Gate Valve </t>
  </si>
  <si>
    <t xml:space="preserve">12'' Rosemount Effluent Magmeter </t>
  </si>
  <si>
    <t>4" Sludge Pump Meter</t>
  </si>
  <si>
    <t>Plumbing</t>
  </si>
  <si>
    <t>RPZ</t>
  </si>
  <si>
    <t xml:space="preserve">1.5'' 2W Irrigation &amp; Chemical Feed RPZ </t>
  </si>
  <si>
    <t xml:space="preserve">2'' 2W Irrigation &amp; Chemical Feed RPZ </t>
  </si>
  <si>
    <t>Pumps</t>
  </si>
  <si>
    <t>Sludge Pumps</t>
  </si>
  <si>
    <t xml:space="preserve">10 Hp Sludge Pump </t>
  </si>
  <si>
    <t>Sump Pump</t>
  </si>
  <si>
    <t xml:space="preserve">Sump Pump </t>
  </si>
  <si>
    <t>Heating Unit (FC-2)</t>
  </si>
  <si>
    <t>Usage Meters</t>
  </si>
  <si>
    <t>2'' WTP Usage Water Meter</t>
  </si>
  <si>
    <t>3'' WTP Usage Water Meter</t>
  </si>
  <si>
    <t>Brine generator room</t>
  </si>
  <si>
    <t>Brine generation tank/system</t>
  </si>
  <si>
    <t>Brine Pumps</t>
  </si>
  <si>
    <t>Salt Brine Media</t>
  </si>
  <si>
    <t>Doors &amp; Hardware</t>
  </si>
  <si>
    <t>Steel Doors</t>
  </si>
  <si>
    <t>4'x7' Steel Exterior Door</t>
  </si>
  <si>
    <t>Upward Acting Sectional Doors</t>
  </si>
  <si>
    <t>12'  Garage door</t>
  </si>
  <si>
    <t xml:space="preserve">Building </t>
  </si>
  <si>
    <t>Compressed Air System</t>
  </si>
  <si>
    <t>Air Compressor System</t>
  </si>
  <si>
    <t>Air Compressor for WTP</t>
  </si>
  <si>
    <t xml:space="preserve">Air Dryer for Air Compressor </t>
  </si>
  <si>
    <t>Floors</t>
  </si>
  <si>
    <t>Drains</t>
  </si>
  <si>
    <t>Trench Drains</t>
  </si>
  <si>
    <t>HVAC</t>
  </si>
  <si>
    <t>Heating System</t>
  </si>
  <si>
    <t>Boiler for WTP</t>
  </si>
  <si>
    <t>Lighting</t>
  </si>
  <si>
    <t xml:space="preserve">Lighting </t>
  </si>
  <si>
    <t>Thermal &amp; Moisture Control</t>
  </si>
  <si>
    <t>Roofing System</t>
  </si>
  <si>
    <t>Roof membrane, insulation &amp; metal</t>
  </si>
  <si>
    <t>Stairs, Handrail, etc</t>
  </si>
  <si>
    <t>Concrete - Precast</t>
  </si>
  <si>
    <t>Wall Panels, Roof Plank</t>
  </si>
  <si>
    <t>Complete Structure Precast Concrete</t>
  </si>
  <si>
    <t xml:space="preserve">Concrete - Cast-in-Place </t>
  </si>
  <si>
    <t>Walls, Floors, etc…</t>
  </si>
  <si>
    <t>Complete Structural Concrete</t>
  </si>
  <si>
    <t xml:space="preserve">Chemical Feed Room </t>
  </si>
  <si>
    <t>1" Air Release Valve</t>
  </si>
  <si>
    <t>6"APCO backwash reclaim check valve</t>
  </si>
  <si>
    <t>Cl2 Pumps</t>
  </si>
  <si>
    <t>Eclipse</t>
  </si>
  <si>
    <t>Pulsa feeder pump</t>
  </si>
  <si>
    <t>Corrosion Control Chemical Feed System</t>
  </si>
  <si>
    <t>330 gallon tank</t>
  </si>
  <si>
    <t>Watson Marlow feed pump (not in use)</t>
  </si>
  <si>
    <t xml:space="preserve">HI-E Dry Humidifier </t>
  </si>
  <si>
    <t xml:space="preserve">4'x3' reclaim Basin Access Hatch </t>
  </si>
  <si>
    <t>Hose Bibs</t>
  </si>
  <si>
    <t>2" Fire Line Connections</t>
  </si>
  <si>
    <t>KMnO4 feed system</t>
  </si>
  <si>
    <t>400 gallon tank</t>
  </si>
  <si>
    <t>KMnO Scale (not in use)</t>
  </si>
  <si>
    <t>12" manual BFV raw water meter isolation valve</t>
  </si>
  <si>
    <t>18" manual BFV raw water valve</t>
  </si>
  <si>
    <t>18" pneumatic BFV raw water valve</t>
  </si>
  <si>
    <t>12" Raw Water Meter</t>
  </si>
  <si>
    <t>4" Backwash Reclaim Meter</t>
  </si>
  <si>
    <t>1000 gallon tank</t>
  </si>
  <si>
    <t>Water Softener</t>
  </si>
  <si>
    <t>PLC</t>
  </si>
  <si>
    <t>Blower</t>
  </si>
  <si>
    <t>Rectifier</t>
  </si>
  <si>
    <t>1/2 HP Booster Pump</t>
  </si>
  <si>
    <t>Plastic Doors</t>
  </si>
  <si>
    <t xml:space="preserve">4'x7' Interior Plastic Door </t>
  </si>
  <si>
    <t>Reclaim Pump</t>
  </si>
  <si>
    <t>10 HP backwash reclaim pump</t>
  </si>
  <si>
    <t>1 1/2 RPZ</t>
  </si>
  <si>
    <t>3'x7' Steel Exterior Door</t>
  </si>
  <si>
    <t>8'x7' Double Steel Door</t>
  </si>
  <si>
    <t>Electric unit heater</t>
  </si>
  <si>
    <t>VFDs</t>
  </si>
  <si>
    <t>Backwash reclaim VFD</t>
  </si>
  <si>
    <t>Water Quality Device</t>
  </si>
  <si>
    <t>SP 510 hardness monitor</t>
  </si>
  <si>
    <t xml:space="preserve">Control Room </t>
  </si>
  <si>
    <t>SCADA &amp; Controls</t>
  </si>
  <si>
    <t xml:space="preserve">SCADA System </t>
  </si>
  <si>
    <t xml:space="preserve">3'x7' Interior Steel Door </t>
  </si>
  <si>
    <t xml:space="preserve">Hach 2100 P Turbidity Monitor </t>
  </si>
  <si>
    <t xml:space="preserve">Hach CL 2 Pocket Chlorimeter </t>
  </si>
  <si>
    <t>Hach DR 3900</t>
  </si>
  <si>
    <t>Hach pH</t>
  </si>
  <si>
    <t>Hach Turbidity</t>
  </si>
  <si>
    <t>Detention Basin</t>
  </si>
  <si>
    <t>Coatings</t>
  </si>
  <si>
    <t>Wall and Floor Coatings</t>
  </si>
  <si>
    <t>Exterior</t>
  </si>
  <si>
    <t>Pavement</t>
  </si>
  <si>
    <t>Bituminuos Pavement</t>
  </si>
  <si>
    <t>Parking Lot</t>
  </si>
  <si>
    <t xml:space="preserve">Filter Room </t>
  </si>
  <si>
    <t>Exhaust Fan</t>
  </si>
  <si>
    <t>Filter Equipment</t>
  </si>
  <si>
    <t>Airwash Piping</t>
  </si>
  <si>
    <t xml:space="preserve">Filter Media </t>
  </si>
  <si>
    <t>Anthracite 288 ft2</t>
  </si>
  <si>
    <t>Garnet 4"</t>
  </si>
  <si>
    <t>GSR (Greensand) 12"</t>
  </si>
  <si>
    <t>Fil</t>
  </si>
  <si>
    <t>Floats</t>
  </si>
  <si>
    <t>4 RADAR Floats per filter</t>
  </si>
  <si>
    <t>Inlet Distributor</t>
  </si>
  <si>
    <t>Inlet Distributor Weirs</t>
  </si>
  <si>
    <t xml:space="preserve">Control Panel </t>
  </si>
  <si>
    <t>Plant Computer Equipment</t>
  </si>
  <si>
    <t>Plant Controls &amp; Programming</t>
  </si>
  <si>
    <t xml:space="preserve">4'x7' Exterior Steel Door </t>
  </si>
  <si>
    <t>Underdrain</t>
  </si>
  <si>
    <t>Monolithic Underdrain</t>
  </si>
  <si>
    <t>Wash Troughs</t>
  </si>
  <si>
    <t>Wash Troughs 23 ft</t>
  </si>
  <si>
    <t>Fluoride</t>
  </si>
  <si>
    <t>Fluoride feed system</t>
  </si>
  <si>
    <t>300 gallon tank</t>
  </si>
  <si>
    <t>Break Tank</t>
  </si>
  <si>
    <t>Solution Piping</t>
  </si>
  <si>
    <t>Fresh air intake/exhaust system</t>
  </si>
  <si>
    <t xml:space="preserve">Electric Unit Heater </t>
  </si>
  <si>
    <t>High Service Pump (HSP) Room</t>
  </si>
  <si>
    <t>Air &amp; Vacuum Valves</t>
  </si>
  <si>
    <t>Automated Valves</t>
  </si>
  <si>
    <t xml:space="preserve">18" pneumatic BFV High Rate BW Valve - </t>
  </si>
  <si>
    <t>8" Low Rate BW Valve - Pneumatic</t>
  </si>
  <si>
    <t>Backwash Supply Pump</t>
  </si>
  <si>
    <t>75 Hp Backwash Pump</t>
  </si>
  <si>
    <t>Filter Air Wash System</t>
  </si>
  <si>
    <t>Blower Piping</t>
  </si>
  <si>
    <t>6" Pneumatic BFV Blower Unloading Valve</t>
  </si>
  <si>
    <t>10" Disk Check Valve</t>
  </si>
  <si>
    <t>12" Disk Check Valve</t>
  </si>
  <si>
    <t>8" Disk Check Valve</t>
  </si>
  <si>
    <t>Injectors</t>
  </si>
  <si>
    <t>Chem</t>
  </si>
  <si>
    <t>Neptune Chem Feed Injectors</t>
  </si>
  <si>
    <t>Control Devices</t>
  </si>
  <si>
    <t>Blower Pressure Gauge</t>
  </si>
  <si>
    <t>Instrumentation</t>
  </si>
  <si>
    <t>RADAR pressure sensor</t>
  </si>
  <si>
    <t>Quest HI-E Dry Humidifier</t>
  </si>
  <si>
    <t>High Service Pumps</t>
  </si>
  <si>
    <t>125 Hp High Service Pump</t>
  </si>
  <si>
    <t>60 Hp High Service Pump</t>
  </si>
  <si>
    <t>10" BFV Manual</t>
  </si>
  <si>
    <t>8" Manual BFV</t>
  </si>
  <si>
    <t>Process Piping</t>
  </si>
  <si>
    <t>Pipe &amp; Fittings</t>
  </si>
  <si>
    <t>10" Pump Flex Connector</t>
  </si>
  <si>
    <t>8" Pump Flex Connector</t>
  </si>
  <si>
    <t>Process Pipe</t>
  </si>
  <si>
    <t>PRVs</t>
  </si>
  <si>
    <t>10"BW  Pressure Reducing Valve</t>
  </si>
  <si>
    <t>12" Pressure Reducing Valve</t>
  </si>
  <si>
    <t>Surge Relief Valve</t>
  </si>
  <si>
    <t>Pump</t>
  </si>
  <si>
    <t xml:space="preserve">Future Pump to Waste for Cleaning </t>
  </si>
  <si>
    <t>3'x7' Steel Door</t>
  </si>
  <si>
    <t>4'-4" x 7' Steel Door</t>
  </si>
  <si>
    <t>6'x7' Double Steel Door</t>
  </si>
  <si>
    <t>Hach CL 17</t>
  </si>
  <si>
    <t xml:space="preserve">Main Hallway </t>
  </si>
  <si>
    <t>Dehumidifiers</t>
  </si>
  <si>
    <t>24'' Manual BFV Raw Water Valve</t>
  </si>
  <si>
    <t xml:space="preserve">4'x7' Interior Steel Door </t>
  </si>
  <si>
    <t>Heating Unit (FC-4)</t>
  </si>
  <si>
    <t>Unit heater</t>
  </si>
  <si>
    <t xml:space="preserve">MCC Room </t>
  </si>
  <si>
    <t>Air Conditioning System</t>
  </si>
  <si>
    <t xml:space="preserve">ACU-3 </t>
  </si>
  <si>
    <t>Breakers</t>
  </si>
  <si>
    <t>Breaker - Aerator Blower</t>
  </si>
  <si>
    <t>Breaker - Sludge Pump</t>
  </si>
  <si>
    <t>Breaker - Wells</t>
  </si>
  <si>
    <t>MCC</t>
  </si>
  <si>
    <t xml:space="preserve">Main Control Panel </t>
  </si>
  <si>
    <t xml:space="preserve">WTP Electrical Panel </t>
  </si>
  <si>
    <t>Internet</t>
  </si>
  <si>
    <t>Service Entrance</t>
  </si>
  <si>
    <t>750 kW Generator for Building</t>
  </si>
  <si>
    <t>Auto Transfer Switch</t>
  </si>
  <si>
    <t xml:space="preserve">Service Disconnect </t>
  </si>
  <si>
    <t>3'x7' Steel Interior Door</t>
  </si>
  <si>
    <t xml:space="preserve">Transformer </t>
  </si>
  <si>
    <t>Transformer (LPI-XFMR)</t>
  </si>
  <si>
    <t xml:space="preserve">Sludge Removal Pump VFD </t>
  </si>
  <si>
    <t>Sludge Pump Breaker</t>
  </si>
  <si>
    <t xml:space="preserve">VFD - Wells </t>
  </si>
  <si>
    <t xml:space="preserve">Pipe Gallery Room </t>
  </si>
  <si>
    <t xml:space="preserve">2'' Backwash Waste Air Release Valve </t>
  </si>
  <si>
    <t>24'' Pneumatic BFV Backwash Waste Valve</t>
  </si>
  <si>
    <t xml:space="preserve">6'' pneumatic BFV Air Wash Valve </t>
  </si>
  <si>
    <t>8'' Electric BFV Effluent Valve</t>
  </si>
  <si>
    <t>Ceiling Fans</t>
  </si>
  <si>
    <t xml:space="preserve">Ceiling Fan </t>
  </si>
  <si>
    <t xml:space="preserve">30'' Clearwell Access Hatch </t>
  </si>
  <si>
    <t>12'' Pneumatic BFV Influent Valves</t>
  </si>
  <si>
    <t>18'' Manual BFV Effluent Valves</t>
  </si>
  <si>
    <t>18'' Manual BFV Filter Influent Bypass Valve</t>
  </si>
  <si>
    <t xml:space="preserve">18'' Pneumatic BFV Backwash Supply Valve </t>
  </si>
  <si>
    <t xml:space="preserve">12'' Backwash Supply Meter </t>
  </si>
  <si>
    <t>Pressure Gauges</t>
  </si>
  <si>
    <t xml:space="preserve">UFR Pressure Gauge </t>
  </si>
  <si>
    <t>Digital Pressure Gauge</t>
  </si>
  <si>
    <t>Sensor</t>
  </si>
  <si>
    <t>DO Sensor (1 filter)</t>
  </si>
  <si>
    <t xml:space="preserve">3'x7' Interior SteelDoor </t>
  </si>
  <si>
    <t xml:space="preserve">CL 17 Chlorine Analyzer </t>
  </si>
  <si>
    <t>Hach Turbidity Controller</t>
  </si>
  <si>
    <t xml:space="preserve">TU 5300 Turbidity Tester </t>
  </si>
  <si>
    <t>Reclaim Basin</t>
  </si>
  <si>
    <t>Reclaim</t>
  </si>
  <si>
    <t>Floating Suction</t>
  </si>
  <si>
    <t>Dolphin Skimmer</t>
  </si>
  <si>
    <t>Reclaim Entrance</t>
  </si>
  <si>
    <t>Float Alarms (low, level, high)</t>
  </si>
  <si>
    <t>VFD Room</t>
  </si>
  <si>
    <t>Air Conditioning (ACU 1)</t>
  </si>
  <si>
    <t>Air Conditioning (ACU 2)</t>
  </si>
  <si>
    <t>Electrical Panel (MCC 2)</t>
  </si>
  <si>
    <t>3'x7' Plastic Exterior Door</t>
  </si>
  <si>
    <t>VFD - High Service Pumps</t>
  </si>
  <si>
    <t>BAXTER WATER UTILITY CAPITAL ASSET MANAGEMENT PLAN - WATER TOWERS</t>
  </si>
  <si>
    <t>North Tower</t>
  </si>
  <si>
    <r>
      <rPr>
        <b/>
        <sz val="12"/>
        <color theme="1"/>
        <rFont val="Calibri"/>
        <family val="2"/>
        <scheme val="minor"/>
      </rPr>
      <t>Address:</t>
    </r>
    <r>
      <rPr>
        <sz val="12"/>
        <color theme="1"/>
        <rFont val="Calibri"/>
        <family val="2"/>
        <scheme val="minor"/>
      </rPr>
      <t xml:space="preserve"> 15052 Inglewood Dr, Baxter, MN, 56401           </t>
    </r>
    <r>
      <rPr>
        <b/>
        <sz val="12"/>
        <color theme="1"/>
        <rFont val="Calibri"/>
        <family val="2"/>
        <scheme val="minor"/>
      </rPr>
      <t>Height:</t>
    </r>
    <r>
      <rPr>
        <sz val="12"/>
        <color theme="1"/>
        <rFont val="Calibri"/>
        <family val="2"/>
        <scheme val="minor"/>
      </rPr>
      <t xml:space="preserve"> 128'                  </t>
    </r>
    <r>
      <rPr>
        <b/>
        <sz val="12"/>
        <color theme="1"/>
        <rFont val="Calibri"/>
        <family val="2"/>
        <scheme val="minor"/>
      </rPr>
      <t>Capacity:</t>
    </r>
    <r>
      <rPr>
        <sz val="12"/>
        <color theme="1"/>
        <rFont val="Calibri"/>
        <family val="2"/>
        <scheme val="minor"/>
      </rPr>
      <t xml:space="preserve"> 750,000 Gallons </t>
    </r>
  </si>
  <si>
    <t>Structure</t>
  </si>
  <si>
    <t>Water Storage Tower</t>
  </si>
  <si>
    <t>Fluted Column Water Tower</t>
  </si>
  <si>
    <t>Inspection</t>
  </si>
  <si>
    <t>Cleaning</t>
  </si>
  <si>
    <t>Painting</t>
  </si>
  <si>
    <t xml:space="preserve">Recirculation System </t>
  </si>
  <si>
    <t xml:space="preserve">Mixer </t>
  </si>
  <si>
    <t>Recirculation Pump</t>
  </si>
  <si>
    <t>Level Instruments</t>
  </si>
  <si>
    <t>Controls</t>
  </si>
  <si>
    <t>Communications</t>
  </si>
  <si>
    <t>Valves</t>
  </si>
  <si>
    <t xml:space="preserve">Heating </t>
  </si>
  <si>
    <t>Baseboard Heaters</t>
  </si>
  <si>
    <t>Doors and Hardware</t>
  </si>
  <si>
    <t xml:space="preserve">12' Overhead Garage Door </t>
  </si>
  <si>
    <t>Security</t>
  </si>
  <si>
    <t>Gate</t>
  </si>
  <si>
    <t>Alum Drive Gate</t>
  </si>
  <si>
    <t>8' Fence</t>
  </si>
  <si>
    <t>Around Overflow</t>
  </si>
  <si>
    <t>East Tower</t>
  </si>
  <si>
    <r>
      <rPr>
        <b/>
        <sz val="12"/>
        <color theme="1"/>
        <rFont val="Calibri"/>
        <family val="2"/>
        <scheme val="minor"/>
      </rPr>
      <t>Address:</t>
    </r>
    <r>
      <rPr>
        <sz val="12"/>
        <color theme="1"/>
        <rFont val="Calibri"/>
        <family val="2"/>
        <scheme val="minor"/>
      </rPr>
      <t xml:space="preserve"> 7410 Hastings Rd, Baxter, MN, 56425           </t>
    </r>
    <r>
      <rPr>
        <b/>
        <sz val="12"/>
        <color theme="1"/>
        <rFont val="Calibri"/>
        <family val="2"/>
        <scheme val="minor"/>
      </rPr>
      <t>Height:</t>
    </r>
    <r>
      <rPr>
        <sz val="12"/>
        <color theme="1"/>
        <rFont val="Calibri"/>
        <family val="2"/>
        <scheme val="minor"/>
      </rPr>
      <t xml:space="preserve"> 94'                     </t>
    </r>
    <r>
      <rPr>
        <b/>
        <sz val="12"/>
        <color theme="1"/>
        <rFont val="Calibri"/>
        <family val="2"/>
        <scheme val="minor"/>
      </rPr>
      <t>Capacity:</t>
    </r>
    <r>
      <rPr>
        <sz val="12"/>
        <color theme="1"/>
        <rFont val="Calibri"/>
        <family val="2"/>
        <scheme val="minor"/>
      </rPr>
      <t xml:space="preserve"> 1.25 Million Gallons </t>
    </r>
  </si>
  <si>
    <t>Coiling Door</t>
  </si>
  <si>
    <t xml:space="preserve">3' Service Door </t>
  </si>
  <si>
    <t>South Tower</t>
  </si>
  <si>
    <r>
      <rPr>
        <b/>
        <sz val="12"/>
        <color theme="1"/>
        <rFont val="Calibri"/>
        <family val="2"/>
        <scheme val="minor"/>
      </rPr>
      <t>Address:</t>
    </r>
    <r>
      <rPr>
        <sz val="12"/>
        <color theme="1"/>
        <rFont val="Calibri"/>
        <family val="2"/>
        <scheme val="minor"/>
      </rPr>
      <t xml:space="preserve"> 7091 Foley Rd,  Baxter, MN, 56425           </t>
    </r>
    <r>
      <rPr>
        <b/>
        <sz val="12"/>
        <color theme="1"/>
        <rFont val="Calibri"/>
        <family val="2"/>
        <scheme val="minor"/>
      </rPr>
      <t>Height:</t>
    </r>
    <r>
      <rPr>
        <sz val="12"/>
        <color theme="1"/>
        <rFont val="Calibri"/>
        <family val="2"/>
        <scheme val="minor"/>
      </rPr>
      <t xml:space="preserve"> 135'                  </t>
    </r>
    <r>
      <rPr>
        <b/>
        <sz val="12"/>
        <color theme="1"/>
        <rFont val="Calibri"/>
        <family val="2"/>
        <scheme val="minor"/>
      </rPr>
      <t>Capacity:</t>
    </r>
    <r>
      <rPr>
        <sz val="12"/>
        <color theme="1"/>
        <rFont val="Calibri"/>
        <family val="2"/>
        <scheme val="minor"/>
      </rPr>
      <t xml:space="preserve"> 400,000 Gallons </t>
    </r>
  </si>
  <si>
    <t>Legged Tank</t>
  </si>
  <si>
    <t>Vault</t>
  </si>
  <si>
    <t>Door</t>
  </si>
  <si>
    <t xml:space="preserve">3'x3' Vault Hatch </t>
  </si>
  <si>
    <t>Water Towers</t>
  </si>
  <si>
    <t>BAXTER WATER UTILITY INFRASTRUCTURE CAPITAL IMPROVEMENTS PLAN - INTERCONNECT BUILDING</t>
  </si>
  <si>
    <t xml:space="preserve">Interconnect Building </t>
  </si>
  <si>
    <t xml:space="preserve">VFD </t>
  </si>
  <si>
    <t>VFD - ABB Booster Pump</t>
  </si>
  <si>
    <t>RTU</t>
  </si>
  <si>
    <t xml:space="preserve">Unit Electric Heater </t>
  </si>
  <si>
    <t>Water Heater</t>
  </si>
  <si>
    <t>Building</t>
  </si>
  <si>
    <t xml:space="preserve">Ventilation </t>
  </si>
  <si>
    <t>Air Exchange System</t>
  </si>
  <si>
    <t>Infrastructure</t>
  </si>
  <si>
    <t xml:space="preserve">15 Hp Booster Pump </t>
  </si>
  <si>
    <t xml:space="preserve">Meter </t>
  </si>
  <si>
    <t>8'' Flow Magmeter</t>
  </si>
  <si>
    <t xml:space="preserve">Irrigation Water Meter </t>
  </si>
  <si>
    <t xml:space="preserve">8'' Manual BFV  Isolation Valve </t>
  </si>
  <si>
    <t xml:space="preserve">6'' Manual BFV - Isolation Valve </t>
  </si>
  <si>
    <t xml:space="preserve">1'' RPZ </t>
  </si>
  <si>
    <t xml:space="preserve">2'x7' Plastic Door </t>
  </si>
  <si>
    <t>Chlorine Analyzer</t>
  </si>
  <si>
    <t xml:space="preserve">100 Gallon Tank </t>
  </si>
  <si>
    <t xml:space="preserve">Feed Pump </t>
  </si>
  <si>
    <t>Chlorine Feed System</t>
  </si>
  <si>
    <t>Chlorine Feed Equipment</t>
  </si>
  <si>
    <t>Scale, 150 cyl</t>
  </si>
  <si>
    <t>Cl2 Booster Pump VFD</t>
  </si>
  <si>
    <t>BAXTER WATER UTILITY INFRASTRUCTURE CAPITAL IMPROVEMENTS PLAN - WATER MAIN</t>
  </si>
  <si>
    <t>Current Year</t>
  </si>
  <si>
    <t>Annual Interest Rate</t>
  </si>
  <si>
    <t>Current Installed Unit Price</t>
  </si>
  <si>
    <t>Current Project Replacement Value Total</t>
  </si>
  <si>
    <t>Remaining Useful Life</t>
  </si>
  <si>
    <t>OBJECTID</t>
  </si>
  <si>
    <t>FACILITYID</t>
  </si>
  <si>
    <t>MAPGRID</t>
  </si>
  <si>
    <t>PROJECTNAME</t>
  </si>
  <si>
    <t>PROJECTYEAR</t>
  </si>
  <si>
    <t>StreetName</t>
  </si>
  <si>
    <t>CrossStreet1</t>
  </si>
  <si>
    <t>CrossStreet2</t>
  </si>
  <si>
    <t>Shape_Length</t>
  </si>
  <si>
    <t>MATERIAL</t>
  </si>
  <si>
    <t>DIAMETER</t>
  </si>
  <si>
    <t>Widseth Notes</t>
  </si>
  <si>
    <t>COMMENTS</t>
  </si>
  <si>
    <t>WATERTYPE</t>
  </si>
  <si>
    <t>ENABLED</t>
  </si>
  <si>
    <t>ACTIVEFLAG</t>
  </si>
  <si>
    <t>OWNEDBY</t>
  </si>
  <si>
    <t>MAINTBY</t>
  </si>
  <si>
    <t>LASTUPDATE</t>
  </si>
  <si>
    <t>LASTEDITOR</t>
  </si>
  <si>
    <t>PROJECTID</t>
  </si>
  <si>
    <t>FROMID</t>
  </si>
  <si>
    <t>TOID</t>
  </si>
  <si>
    <t>OLDID</t>
  </si>
  <si>
    <t>GlobalID</t>
  </si>
  <si>
    <t>(ft)</t>
  </si>
  <si>
    <t>($/ft)</t>
  </si>
  <si>
    <t>wMAIN-3</t>
  </si>
  <si>
    <t>GD</t>
  </si>
  <si>
    <t>GRAND OAKS NORTH</t>
  </si>
  <si>
    <t>Grand Oaks Dr</t>
  </si>
  <si>
    <t>Firewood Dr</t>
  </si>
  <si>
    <t>Grand Oaks Townhomes</t>
  </si>
  <si>
    <t>PVC</t>
  </si>
  <si>
    <t xml:space="preserve"> </t>
  </si>
  <si>
    <t>Potable</t>
  </si>
  <si>
    <t>BAXTER\todd.deboer</t>
  </si>
  <si>
    <t>FIT-1</t>
  </si>
  <si>
    <t>V-1</t>
  </si>
  <si>
    <t>1GD30-1GD31</t>
  </si>
  <si>
    <t>{3A16879F-BA76-4147-9322-6B4E04E5DE21}</t>
  </si>
  <si>
    <t>wMAIN-4</t>
  </si>
  <si>
    <t>JK</t>
  </si>
  <si>
    <t>2007 SOUTH PERCH LAKE IMPROVEMENTS</t>
  </si>
  <si>
    <t>Highland Scenic Rd</t>
  </si>
  <si>
    <t>Isle Dr</t>
  </si>
  <si>
    <t>Knollwood Dr</t>
  </si>
  <si>
    <t>488</t>
  </si>
  <si>
    <t>V-9</t>
  </si>
  <si>
    <t>FIT-9</t>
  </si>
  <si>
    <t>1JK15-1JK16</t>
  </si>
  <si>
    <t>{8BD6F7AF-C2F1-45F2-8527-4FB9BE2495BB}</t>
  </si>
  <si>
    <t>wMAIN-5</t>
  </si>
  <si>
    <t xml:space="preserve">South Perch Lake Houses </t>
  </si>
  <si>
    <t xml:space="preserve">None </t>
  </si>
  <si>
    <t>V-8</t>
  </si>
  <si>
    <t>FIT-5</t>
  </si>
  <si>
    <t>1JK12-1JK13</t>
  </si>
  <si>
    <t>{B0B6AE77-05AC-4DFC-A8D7-CFBC3E329F43}</t>
  </si>
  <si>
    <t>wMAIN-6</t>
  </si>
  <si>
    <t>None</t>
  </si>
  <si>
    <t>FIT-2</t>
  </si>
  <si>
    <t>1JK11-1JK12</t>
  </si>
  <si>
    <t>{BED58118-EDD2-4F77-B43C-C1ED8E0DCAF5}</t>
  </si>
  <si>
    <t>wMAIN-7</t>
  </si>
  <si>
    <t>YELOMINE</t>
  </si>
  <si>
    <t>FIT-3</t>
  </si>
  <si>
    <t>1JK10-1JK11</t>
  </si>
  <si>
    <t>{D847E55C-88A8-488E-BDB9-4E2A4EDEEA91}</t>
  </si>
  <si>
    <t>wMAIN-8</t>
  </si>
  <si>
    <t>V-14</t>
  </si>
  <si>
    <t>FIT-14</t>
  </si>
  <si>
    <t>1JK08-1JK09</t>
  </si>
  <si>
    <t>{DBA110F9-C1E2-41C6-A51E-E39DB6E5A956}</t>
  </si>
  <si>
    <t>wMAIN-12</t>
  </si>
  <si>
    <t>IJ</t>
  </si>
  <si>
    <t>V-4</t>
  </si>
  <si>
    <t>FIT-6</t>
  </si>
  <si>
    <t>1IJ03-1IJ04</t>
  </si>
  <si>
    <t>{F2602727-25F0-439E-90FC-6BA5727DD0A6}</t>
  </si>
  <si>
    <t>wMAIN-25</t>
  </si>
  <si>
    <t>FIT-7</t>
  </si>
  <si>
    <t>1IJ01-1IJ03</t>
  </si>
  <si>
    <t>{92F75460-9B0A-4095-B0CF-8F34EE88211C}</t>
  </si>
  <si>
    <t>wMAIN-26</t>
  </si>
  <si>
    <t>FIT-8</t>
  </si>
  <si>
    <t>1IK01-1IJ01</t>
  </si>
  <si>
    <t>{31639AF9-043A-4E00-9EA5-E469555F0FE7}</t>
  </si>
  <si>
    <t>wMAIN-27</t>
  </si>
  <si>
    <t>IK</t>
  </si>
  <si>
    <t>V-7</t>
  </si>
  <si>
    <t>1JK14-1IK01</t>
  </si>
  <si>
    <t>{46DA9D5B-F583-445F-8395-F8003B67D3FC}</t>
  </si>
  <si>
    <t>wMAIN-28</t>
  </si>
  <si>
    <t>1JK13-1JK14</t>
  </si>
  <si>
    <t>{C5CB66B3-963F-438D-BBAB-B48C0DD78258}</t>
  </si>
  <si>
    <t>wMAIN-29</t>
  </si>
  <si>
    <t xml:space="preserve">Isle Dr </t>
  </si>
  <si>
    <t>1JK13-1JK15</t>
  </si>
  <si>
    <t>{2EE97418-5E84-4ABB-95EA-5FFA29AB5466}</t>
  </si>
  <si>
    <t>wMAIN-30</t>
  </si>
  <si>
    <t>FIT-10</t>
  </si>
  <si>
    <t>1JK16-1JK19</t>
  </si>
  <si>
    <t>{26C1A4AA-1624-45C0-95E9-6A42F2512671}</t>
  </si>
  <si>
    <t>wMAIN-31</t>
  </si>
  <si>
    <t>FIT-11</t>
  </si>
  <si>
    <t>1JK19-1KK51</t>
  </si>
  <si>
    <t>{A3575A23-1B6A-49A6-B468-7A4FCC45757B}</t>
  </si>
  <si>
    <t>wMAIN-32</t>
  </si>
  <si>
    <t>KK</t>
  </si>
  <si>
    <t>FIT-12</t>
  </si>
  <si>
    <t>1KK48-1KK51</t>
  </si>
  <si>
    <t>{09B27651-121C-4681-91C2-07A046AAE58C}</t>
  </si>
  <si>
    <t>wMAIN-33</t>
  </si>
  <si>
    <t>FIT-13</t>
  </si>
  <si>
    <t>1KK03-1KK48</t>
  </si>
  <si>
    <t>{8D06053E-80B0-434F-81B4-FC9E3A1D4AC1}</t>
  </si>
  <si>
    <t>wMAIN-34</t>
  </si>
  <si>
    <t>South Perch Lake Houses</t>
  </si>
  <si>
    <t>1JK09-1JK10</t>
  </si>
  <si>
    <t>{36D018BC-A4CE-4FA6-A4A8-A0EC1A80F0A0}</t>
  </si>
  <si>
    <t>wMAIN-40</t>
  </si>
  <si>
    <t>FIT-15</t>
  </si>
  <si>
    <t>1JK05-1JK08</t>
  </si>
  <si>
    <t>{DE9AACB7-A67B-4581-95E7-7770302720AC}</t>
  </si>
  <si>
    <t>wMAIN-41</t>
  </si>
  <si>
    <t>FIT-4</t>
  </si>
  <si>
    <t>1JK02-1JK05</t>
  </si>
  <si>
    <t>{A5AA1EDB-FE5D-4378-AB01-A51B08EF9CB6}</t>
  </si>
  <si>
    <t>wMAIN-42</t>
  </si>
  <si>
    <t>FIT-16</t>
  </si>
  <si>
    <t>1KK36-1JK02</t>
  </si>
  <si>
    <t>{787D5AA6-15B2-49A6-826F-4A62CF4C3CD5}</t>
  </si>
  <si>
    <t>wMAIN-45</t>
  </si>
  <si>
    <t>CH</t>
  </si>
  <si>
    <t>LINDAR CORPORATION SITE IMPROVEMENTS</t>
  </si>
  <si>
    <t xml:space="preserve">Lindar Corporation </t>
  </si>
  <si>
    <t>PLUG REMOVED</t>
  </si>
  <si>
    <t>FIT-17</t>
  </si>
  <si>
    <t>1CH68-1CH58</t>
  </si>
  <si>
    <t>{42D8E35B-4BD3-4496-B209-2AF3825B59FA}</t>
  </si>
  <si>
    <t>wMAIN-48</t>
  </si>
  <si>
    <t>FIT-18</t>
  </si>
  <si>
    <t>1CH65-1CH68</t>
  </si>
  <si>
    <t>{9280E37B-2B53-4157-9DA7-36D9F71AA9B1}</t>
  </si>
  <si>
    <t>wMAIN-50</t>
  </si>
  <si>
    <t>V-22</t>
  </si>
  <si>
    <t>1CH64-1CH65</t>
  </si>
  <si>
    <t>{6D2F4718-24B7-4A4D-9FAB-3E28C84B4571}</t>
  </si>
  <si>
    <t>wMAIN-52</t>
  </si>
  <si>
    <t>INDUSTRIAL PARK IMPROVEMENTS PHASE 3</t>
  </si>
  <si>
    <t>Hastings Rd</t>
  </si>
  <si>
    <t>FIT-19</t>
  </si>
  <si>
    <t>1CH63-1CH64</t>
  </si>
  <si>
    <t>{055D30AB-1CD2-4BCB-BB98-207764AA174F}</t>
  </si>
  <si>
    <t>wMAIN-53</t>
  </si>
  <si>
    <t>Dogwood Dr</t>
  </si>
  <si>
    <t>Douglas Fir Dr</t>
  </si>
  <si>
    <t>FIT-1432</t>
  </si>
  <si>
    <t>1CH63-1CH07</t>
  </si>
  <si>
    <t>{98A87D21-9E5E-4F30-B292-31C7EE3B3566}</t>
  </si>
  <si>
    <t>wMAIN-55</t>
  </si>
  <si>
    <t>BI</t>
  </si>
  <si>
    <t>2001 SOUTH INTERCEPTOR ROAD IMPROVEMENTS</t>
  </si>
  <si>
    <t>Berrywood Dr</t>
  </si>
  <si>
    <t>Highland Senic Rd</t>
  </si>
  <si>
    <t>Hinckley Ct</t>
  </si>
  <si>
    <t>FIT-28</t>
  </si>
  <si>
    <t>FIT-1404</t>
  </si>
  <si>
    <t>1BI09-1BI01</t>
  </si>
  <si>
    <t>{6384B65B-A558-4651-8D66-0015C78BA32C}</t>
  </si>
  <si>
    <t>wMAIN-57</t>
  </si>
  <si>
    <t>2001 SOUTH INTERCEPTOR ROAD IMPROVEMENS</t>
  </si>
  <si>
    <t>FIT-27</t>
  </si>
  <si>
    <t>FIT-26</t>
  </si>
  <si>
    <t>1BI10-1BI13</t>
  </si>
  <si>
    <t>{58BB4992-7D4E-48B8-A629-132CE95A6E65}</t>
  </si>
  <si>
    <t>wMAIN-58</t>
  </si>
  <si>
    <t>1BI09-1BI10</t>
  </si>
  <si>
    <t>{FCCCB091-72EE-474A-9B43-E5A005C9636C}</t>
  </si>
  <si>
    <t>wMAIN-59</t>
  </si>
  <si>
    <t>GW</t>
  </si>
  <si>
    <t>DENNY HECKER TOYOTA</t>
  </si>
  <si>
    <t xml:space="preserve">Lake County Toyota </t>
  </si>
  <si>
    <t>4" DOMESTIC WATER SERVICE</t>
  </si>
  <si>
    <t>V-27</t>
  </si>
  <si>
    <t>1GW34-BLDG</t>
  </si>
  <si>
    <t>{3EBC6C9C-6CC4-46C2-8B45-FD56B065ACB5}</t>
  </si>
  <si>
    <t>wMAIN-60</t>
  </si>
  <si>
    <t>CORP-1GW34</t>
  </si>
  <si>
    <t>{2A022438-6FD6-4BE6-A050-13E29FDF0FFD}</t>
  </si>
  <si>
    <t>wMAIN-61</t>
  </si>
  <si>
    <t>V-26</t>
  </si>
  <si>
    <t>1GW33-BLDG</t>
  </si>
  <si>
    <t>{F327F04E-3FCC-48B4-9963-6A197265FCD2}</t>
  </si>
  <si>
    <t>wMAIN-62</t>
  </si>
  <si>
    <t>FIT-32</t>
  </si>
  <si>
    <t>1GW32-1GW33</t>
  </si>
  <si>
    <t>{A8A283DD-2F25-4E0B-ADC0-19246445F368}</t>
  </si>
  <si>
    <t>wMAIN-63</t>
  </si>
  <si>
    <t>V-28</t>
  </si>
  <si>
    <t>1GW31-1GW32</t>
  </si>
  <si>
    <t>{8D82478F-ABDD-4795-90BC-62CC4CE20069}</t>
  </si>
  <si>
    <t>wMAIN-66</t>
  </si>
  <si>
    <t>EG</t>
  </si>
  <si>
    <t>CENTRAL LAKES CROSSING - JCPENNEY</t>
  </si>
  <si>
    <t xml:space="preserve">Central Lakes Crossing </t>
  </si>
  <si>
    <t>Garrison Rd</t>
  </si>
  <si>
    <t>TEE ADDED TO EX. 8" WM</t>
  </si>
  <si>
    <t>BAXTER\Todd.DeBoer</t>
  </si>
  <si>
    <t>wVLV-1911</t>
  </si>
  <si>
    <t>wVLV-2060</t>
  </si>
  <si>
    <t>1EG74-1EG75</t>
  </si>
  <si>
    <t>{32F2EFDA-3B5F-4E43-9C09-F1B901DE6177}</t>
  </si>
  <si>
    <t>wMAIN-67</t>
  </si>
  <si>
    <t>V-30</t>
  </si>
  <si>
    <t>1EG73-BLDG</t>
  </si>
  <si>
    <t>{9A6957A2-3F46-411E-81ED-61CB852547AD}</t>
  </si>
  <si>
    <t>wMAIN-68</t>
  </si>
  <si>
    <t>8" FIRE LINE</t>
  </si>
  <si>
    <t>V-29</t>
  </si>
  <si>
    <t>1EG72-BLDG</t>
  </si>
  <si>
    <t>{89DD05F2-01A4-4CE6-9EDC-C44F6B7313D1}</t>
  </si>
  <si>
    <t>wMAIN-69</t>
  </si>
  <si>
    <t>Elmwood Dr</t>
  </si>
  <si>
    <t>Forthun Rd</t>
  </si>
  <si>
    <t>ADDED GV AND NEW PIPE</t>
  </si>
  <si>
    <t>FIT-37</t>
  </si>
  <si>
    <t>V-31</t>
  </si>
  <si>
    <t>1EG68-1EG69</t>
  </si>
  <si>
    <t>{B5D8D329-6EE6-48ED-A6A9-1E565B306CCB}</t>
  </si>
  <si>
    <t>wMAIN-70</t>
  </si>
  <si>
    <t>wVLV-32</t>
  </si>
  <si>
    <t>wVLV-2089</t>
  </si>
  <si>
    <t>1EG68-1EG70</t>
  </si>
  <si>
    <t>{9CCEDE0C-31E0-4EE6-9773-4E0A723A9A2D}</t>
  </si>
  <si>
    <t>wMAIN-71</t>
  </si>
  <si>
    <t>V-32</t>
  </si>
  <si>
    <t>1EG67-1EG68</t>
  </si>
  <si>
    <t>{C2D1E7D0-FA43-4EA6-B684-386451BC124E}</t>
  </si>
  <si>
    <t>wMAIN-72</t>
  </si>
  <si>
    <t>V-33</t>
  </si>
  <si>
    <t>1EG66-1EG67</t>
  </si>
  <si>
    <t>{AD79B891-EA8A-479D-AF65-35FC15709901}</t>
  </si>
  <si>
    <t>wMAIN-73</t>
  </si>
  <si>
    <t>FIT-39</t>
  </si>
  <si>
    <t>1EG64-1EG66</t>
  </si>
  <si>
    <t>{97B1D4DD-D2A4-4157-B8BA-E66D78703CE6}</t>
  </si>
  <si>
    <t>wMAIN-74</t>
  </si>
  <si>
    <t>FIT-38</t>
  </si>
  <si>
    <t>1EG64-1EG65</t>
  </si>
  <si>
    <t>{A25B9BE1-B845-4AB0-9CDB-E2FF1DA5606A}</t>
  </si>
  <si>
    <t>wMAIN-75</t>
  </si>
  <si>
    <t>FIT-40</t>
  </si>
  <si>
    <t>1EG59-1EG64</t>
  </si>
  <si>
    <t>{A8624256-18CF-4817-9E8C-4E042B6C6091}</t>
  </si>
  <si>
    <t>wMAIN-80</t>
  </si>
  <si>
    <t>FIT-42</t>
  </si>
  <si>
    <t>1EG57-1EG59</t>
  </si>
  <si>
    <t>{C9A7958F-392F-4DA4-999D-44E18E959705}</t>
  </si>
  <si>
    <t>wMAIN-81</t>
  </si>
  <si>
    <t>FIT-41</t>
  </si>
  <si>
    <t>1EG57-1EG58</t>
  </si>
  <si>
    <t>{E01A3251-F95A-4352-BEDF-5C49A997C530}</t>
  </si>
  <si>
    <t>wMAIN-82</t>
  </si>
  <si>
    <t>wFIT-43</t>
  </si>
  <si>
    <t>wFIT-42</t>
  </si>
  <si>
    <t>1EG54-1EG57</t>
  </si>
  <si>
    <t>{E83003F2-B20C-47F6-B195-4491D0DAD6E3}</t>
  </si>
  <si>
    <t>wMAIN-85</t>
  </si>
  <si>
    <t>wFIT-45</t>
  </si>
  <si>
    <t>1EG52-1EG54</t>
  </si>
  <si>
    <t>{665FED10-5128-45FB-8DE2-7B6A965C826A}</t>
  </si>
  <si>
    <t>wMAIN-86</t>
  </si>
  <si>
    <t>FIT-46</t>
  </si>
  <si>
    <t>FIT-45</t>
  </si>
  <si>
    <t>1EG51-1EG52</t>
  </si>
  <si>
    <t>{00AA03D9-1751-4B77-9001-A3918EF47527}</t>
  </si>
  <si>
    <t>wMAIN-87</t>
  </si>
  <si>
    <t>FIT-47</t>
  </si>
  <si>
    <t>1EG48-1EG51</t>
  </si>
  <si>
    <t>{EF76F66A-FB47-4500-9DB1-9501AD26F642}</t>
  </si>
  <si>
    <t>wMAIN-88</t>
  </si>
  <si>
    <t>wFIT-44</t>
  </si>
  <si>
    <t>1EG52-1EG53</t>
  </si>
  <si>
    <t>{60C93A68-5DC7-493A-86CC-69685852802C}</t>
  </si>
  <si>
    <t>wMAIN-90</t>
  </si>
  <si>
    <t>V-38</t>
  </si>
  <si>
    <t>1EG47-1EG48</t>
  </si>
  <si>
    <t>{D9FD6B0F-5343-4EE5-8130-375C1CEBC0C3}</t>
  </si>
  <si>
    <t>wMAIN-92</t>
  </si>
  <si>
    <t>EZ</t>
  </si>
  <si>
    <t>SLUMBERLAND FURNITURE ADDITION</t>
  </si>
  <si>
    <t xml:space="preserve">Slumberland Furniture </t>
  </si>
  <si>
    <t>FIT-965</t>
  </si>
  <si>
    <t>V-39</t>
  </si>
  <si>
    <t>1EZ24-1EZ58</t>
  </si>
  <si>
    <t>{54DE011F-9CE3-48DF-8824-D544C242E053}</t>
  </si>
  <si>
    <t>wMAIN-103</t>
  </si>
  <si>
    <t>RB</t>
  </si>
  <si>
    <t>2007 CEDAR SCENIC AREA IMPROVEMENTS</t>
  </si>
  <si>
    <t>Red Sequoia Dr</t>
  </si>
  <si>
    <t>Crystal Rd N</t>
  </si>
  <si>
    <t>FIT-75</t>
  </si>
  <si>
    <t>FIT-53</t>
  </si>
  <si>
    <t>1RB14-1RB15</t>
  </si>
  <si>
    <t>{AD905EEA-05F1-4AAB-8EC0-06C9BBAC2CAE}</t>
  </si>
  <si>
    <t>wMAIN-105</t>
  </si>
  <si>
    <t>FIT-74</t>
  </si>
  <si>
    <t>1RB11-1RB14</t>
  </si>
  <si>
    <t>{B951DA77-8345-4FDB-A060-8C0A4DCD506E}</t>
  </si>
  <si>
    <t>wMAIN-107</t>
  </si>
  <si>
    <t>V-40</t>
  </si>
  <si>
    <t>1RB10-1RB11</t>
  </si>
  <si>
    <t>{848167D6-E40E-40C2-A61A-650571730413}</t>
  </si>
  <si>
    <t>wMAIN-108</t>
  </si>
  <si>
    <t>FIT-73</t>
  </si>
  <si>
    <t>1RB07-1RB10</t>
  </si>
  <si>
    <t>{BA11CBD1-BD08-40B1-9801-4CBCAC2F9830}</t>
  </si>
  <si>
    <t>wMAIN-111</t>
  </si>
  <si>
    <t>V-45</t>
  </si>
  <si>
    <t>1RB06-1RB07</t>
  </si>
  <si>
    <t>{F03BD348-4A4D-4A42-92CE-34C2E2491E34}</t>
  </si>
  <si>
    <t>wMAIN-112</t>
  </si>
  <si>
    <t>FIT-72</t>
  </si>
  <si>
    <t>1RB04-1RB06</t>
  </si>
  <si>
    <t>{8D0806E2-C34D-4637-AC12-9624E2DF765F}</t>
  </si>
  <si>
    <t>wMAIN-113</t>
  </si>
  <si>
    <t>Cedar Scenic Rd</t>
  </si>
  <si>
    <t>FIT-71</t>
  </si>
  <si>
    <t>FIT-54</t>
  </si>
  <si>
    <t>1RB18-1RB19</t>
  </si>
  <si>
    <t>{38B5ED31-C106-44A0-93C8-7F8A47358F81}</t>
  </si>
  <si>
    <t>wMAIN-116</t>
  </si>
  <si>
    <t>Cedar Senic Rd</t>
  </si>
  <si>
    <t>V-46</t>
  </si>
  <si>
    <t>1RB05-1RB18</t>
  </si>
  <si>
    <t>{B0663B3C-E1E4-4FFA-AE9D-23A2800F59B0}</t>
  </si>
  <si>
    <t>wMAIN-117</t>
  </si>
  <si>
    <t>1RB04-1RB05</t>
  </si>
  <si>
    <t>{3D5F64A9-1443-4F8E-B225-2B36331A0636}</t>
  </si>
  <si>
    <t>wMAIN-118</t>
  </si>
  <si>
    <t>FIT-70</t>
  </si>
  <si>
    <t>1RB01-1RB04</t>
  </si>
  <si>
    <t>{92B3968A-CE86-4972-AB26-AA0CD422E703}</t>
  </si>
  <si>
    <t>wMAIN-120</t>
  </si>
  <si>
    <t>Shoreview Rd</t>
  </si>
  <si>
    <t>FIT-69</t>
  </si>
  <si>
    <t>1RC08-1RB01</t>
  </si>
  <si>
    <t>{7CB3D0AC-0B61-47D6-8E0F-CDDF77DF51EC}</t>
  </si>
  <si>
    <t>wMAIN-121</t>
  </si>
  <si>
    <t>QC</t>
  </si>
  <si>
    <t>Shoreview Dr</t>
  </si>
  <si>
    <t>FIT-65</t>
  </si>
  <si>
    <t>FIT-52</t>
  </si>
  <si>
    <t>1QC07-1QC08</t>
  </si>
  <si>
    <t>{475BBA50-12B5-4129-A01C-507471E7248D}</t>
  </si>
  <si>
    <t>wMAIN-123</t>
  </si>
  <si>
    <t>FIT-66</t>
  </si>
  <si>
    <t>1QC04-1QC07</t>
  </si>
  <si>
    <t>{51C4E089-5B6B-4679-A94B-177B4139E9E0}</t>
  </si>
  <si>
    <t>wMAIN-126</t>
  </si>
  <si>
    <t>FIT-49</t>
  </si>
  <si>
    <t>1QC01-1QC04</t>
  </si>
  <si>
    <t>{07D464E7-62B4-47B6-BECD-4BF3D2BCE304}</t>
  </si>
  <si>
    <t>wMAIN-129</t>
  </si>
  <si>
    <t>RC</t>
  </si>
  <si>
    <t>FIT-67</t>
  </si>
  <si>
    <t>1RC10-1QC01</t>
  </si>
  <si>
    <t>{98835E2A-01E1-43F0-A7A2-B7E5F84BA784}</t>
  </si>
  <si>
    <t>wMAIN-132</t>
  </si>
  <si>
    <t>V-52</t>
  </si>
  <si>
    <t>1RC09-1RC10</t>
  </si>
  <si>
    <t>{00E8C627-B66C-4901-8E78-F6D661B1190D}</t>
  </si>
  <si>
    <t>wMAIN-133</t>
  </si>
  <si>
    <t>Brownsville Cir</t>
  </si>
  <si>
    <t>1RC08-1RC09</t>
  </si>
  <si>
    <t>{6CB16330-4D44-4349-A721-726991C81C6D}</t>
  </si>
  <si>
    <t>wMAIN-134</t>
  </si>
  <si>
    <t>V-53</t>
  </si>
  <si>
    <t>1RC07-1RC08</t>
  </si>
  <si>
    <t>{508278E4-D29A-4E38-A4BF-5343CE033B46}</t>
  </si>
  <si>
    <t>wMAIN-135</t>
  </si>
  <si>
    <t>FIT-68</t>
  </si>
  <si>
    <t>1RC04-1RC07</t>
  </si>
  <si>
    <t>{65CE6F2F-9D30-4E05-A5C8-BE7F0EFDB04A}</t>
  </si>
  <si>
    <t>wMAIN-137</t>
  </si>
  <si>
    <t xml:space="preserve">Brownsville Cir </t>
  </si>
  <si>
    <t>FIT-64</t>
  </si>
  <si>
    <t>1RC01-1RC04</t>
  </si>
  <si>
    <t>{B417243F-DEF6-4F0C-B4DB-976E708B2C0D}</t>
  </si>
  <si>
    <t>wMAIN-139</t>
  </si>
  <si>
    <t>FIT-63</t>
  </si>
  <si>
    <t>1RD05-1RC01</t>
  </si>
  <si>
    <t>{93E24B98-825D-4B0A-ABD3-6DF08E0750C9}</t>
  </si>
  <si>
    <t>wMAIN-140</t>
  </si>
  <si>
    <t>2003 KNOLLWOOD DRIVE EXTENSION, BRONSON ROAD/MICHELLE CIRCLE AREA AND EXCELSIOR ROAD IMPROVEMENTS</t>
  </si>
  <si>
    <t xml:space="preserve">Forestview Middle School </t>
  </si>
  <si>
    <t>FIT-1073</t>
  </si>
  <si>
    <t>FIT-1074</t>
  </si>
  <si>
    <t>{B4008612-6698-4846-BD3E-AA558633F9E4}</t>
  </si>
  <si>
    <t>wMAIN-141</t>
  </si>
  <si>
    <t>DIP</t>
  </si>
  <si>
    <t>V-25</t>
  </si>
  <si>
    <t>FIT-29</t>
  </si>
  <si>
    <t>{99D21814-64E9-48FF-93BC-DDC263B44FC4}</t>
  </si>
  <si>
    <t>wMAIN-142</t>
  </si>
  <si>
    <t>{343FE6AD-8E7E-461B-A502-0E814816C11C}</t>
  </si>
  <si>
    <t>wMAIN-143</t>
  </si>
  <si>
    <t>{6D5EE9D0-A526-45F1-AE92-E358759550E2}</t>
  </si>
  <si>
    <t>wMAIN-145</t>
  </si>
  <si>
    <t>FIT-30</t>
  </si>
  <si>
    <t>{6ED9BCCE-4914-4C13-ABEF-E16492B92661}</t>
  </si>
  <si>
    <t>wMAIN-147</t>
  </si>
  <si>
    <t>2008 DENNY HECKER'S TOYOTA</t>
  </si>
  <si>
    <t>Edgewood Dr</t>
  </si>
  <si>
    <t>V-1635</t>
  </si>
  <si>
    <t>{B65BCF5D-F86A-41E4-BBF5-21C78577B1D8}</t>
  </si>
  <si>
    <t>wMAIN-148</t>
  </si>
  <si>
    <t>CORP -1EG73</t>
  </si>
  <si>
    <t>{34ED03B7-E77F-4B4D-B887-C1F1BD1904A5}</t>
  </si>
  <si>
    <t>wMAIN-149</t>
  </si>
  <si>
    <t>FIT-35</t>
  </si>
  <si>
    <t>1EH71-1EG72</t>
  </si>
  <si>
    <t>{376C4CCB-9CE0-4B58-9E25-9A165114E6C0}</t>
  </si>
  <si>
    <t>wMAIN-150</t>
  </si>
  <si>
    <t>{F495EAE5-27FB-4230-9BDB-3B2B3F3FC457}</t>
  </si>
  <si>
    <t>wMAIN-151</t>
  </si>
  <si>
    <t>RD</t>
  </si>
  <si>
    <t>DRAWN INCORRECTLY</t>
  </si>
  <si>
    <t>FIT-62</t>
  </si>
  <si>
    <t>FIT-50</t>
  </si>
  <si>
    <t>1RD06-1RD07</t>
  </si>
  <si>
    <t>{C5BD10CC-812F-4993-9C42-46D1192E2E6C}</t>
  </si>
  <si>
    <t>wMAIN-154</t>
  </si>
  <si>
    <t>1RD05-1RD06</t>
  </si>
  <si>
    <t>{E0F6479A-DDC9-49C3-AA84-D33D74BF7DE2}</t>
  </si>
  <si>
    <t>wMAIN-155</t>
  </si>
  <si>
    <t>V-56</t>
  </si>
  <si>
    <t>1RD04-1RD05</t>
  </si>
  <si>
    <t>{ED4FCB51-DD66-41B9-B7BB-CFD5F29DA5BD}</t>
  </si>
  <si>
    <t>wMAIN-156</t>
  </si>
  <si>
    <t>FIT-61</t>
  </si>
  <si>
    <t>1RD01-1RD04</t>
  </si>
  <si>
    <t>{48AE61F8-BB21-4F88-AC8B-FC45A1534BE9}</t>
  </si>
  <si>
    <t>wMAIN-159</t>
  </si>
  <si>
    <t>FIT-60</t>
  </si>
  <si>
    <t>1QD14-1RD01</t>
  </si>
  <si>
    <t>{603705F0-2BDA-48D7-9B6C-F2BDC03FC2C5}</t>
  </si>
  <si>
    <t>wMAIN-161</t>
  </si>
  <si>
    <t>QD</t>
  </si>
  <si>
    <t>V-63</t>
  </si>
  <si>
    <t>1QD06-1QD14</t>
  </si>
  <si>
    <t>{ED972496-8054-4414-B114-801923FAC79E}</t>
  </si>
  <si>
    <t>wMAIN-162</t>
  </si>
  <si>
    <t>FIT-59</t>
  </si>
  <si>
    <t>1QD05-1QD06</t>
  </si>
  <si>
    <t>{0C78900D-10C5-41C8-AB56-278E3C0B5A84}</t>
  </si>
  <si>
    <t>wMAIN-164</t>
  </si>
  <si>
    <t>FIT-58</t>
  </si>
  <si>
    <t>FIT-48</t>
  </si>
  <si>
    <t>1QD08-1QD11</t>
  </si>
  <si>
    <t>{F7CB3C84-B790-44EE-A397-4DE2A51F8500}</t>
  </si>
  <si>
    <t>wMAIN-166</t>
  </si>
  <si>
    <t>V-62</t>
  </si>
  <si>
    <t>1QD07-1QD08</t>
  </si>
  <si>
    <t>{C90EE752-DE5F-4B00-A373-BD984B848A4B}</t>
  </si>
  <si>
    <t>wMAIN-167</t>
  </si>
  <si>
    <t>1QD05-1QD07</t>
  </si>
  <si>
    <t>{9780E890-1CA8-4F65-A6F4-30774F2B821A}</t>
  </si>
  <si>
    <t>wMAIN-168</t>
  </si>
  <si>
    <t>Cedar Senci Rd</t>
  </si>
  <si>
    <t>V-67</t>
  </si>
  <si>
    <t>1QD04-1QD05</t>
  </si>
  <si>
    <t>{26B8E54D-A1FD-4FF5-8F5B-C24629D66DC5}</t>
  </si>
  <si>
    <t>wMAIN-169</t>
  </si>
  <si>
    <t>Olivewood Dr</t>
  </si>
  <si>
    <t>Oakwood Dr</t>
  </si>
  <si>
    <t>FIT-57</t>
  </si>
  <si>
    <t>1QD02-1QD04</t>
  </si>
  <si>
    <t>{D61D7B14-4874-49AB-8C5E-B0D7E62E5E6A}</t>
  </si>
  <si>
    <t>wMAIN-170</t>
  </si>
  <si>
    <t>QE</t>
  </si>
  <si>
    <t>Deerwood Rd</t>
  </si>
  <si>
    <t>FIT-55</t>
  </si>
  <si>
    <t>FIT-51</t>
  </si>
  <si>
    <t>1QE17-1QE18</t>
  </si>
  <si>
    <t>{166505E9-4601-4F3D-85D0-784AA44A712F}</t>
  </si>
  <si>
    <t>wMAIN-173</t>
  </si>
  <si>
    <t>FIT-56</t>
  </si>
  <si>
    <t>1QE14-1QE17</t>
  </si>
  <si>
    <t>{5FFF794D-BD45-4630-BDDC-FCCDAB037548}</t>
  </si>
  <si>
    <t>wMAIN-175</t>
  </si>
  <si>
    <t>V-66</t>
  </si>
  <si>
    <t>1QD03-1QE14</t>
  </si>
  <si>
    <t>{D6C459D6-0EFF-4363-99C7-3C0C794026CA}</t>
  </si>
  <si>
    <t>wMAIN-176</t>
  </si>
  <si>
    <t>1QD02-1QD03</t>
  </si>
  <si>
    <t>{0E33E9DE-BA7C-4D5A-BC7A-D60E1829B9DB}</t>
  </si>
  <si>
    <t>wMAIN-177</t>
  </si>
  <si>
    <t>V-68</t>
  </si>
  <si>
    <t>1QD01-1QD02</t>
  </si>
  <si>
    <t>{D4B3B004-9004-4332-A3A6-66AF2D99CB53}</t>
  </si>
  <si>
    <t>wMAIN-178</t>
  </si>
  <si>
    <t>CC</t>
  </si>
  <si>
    <t>2006/2007 GOLF COURSE DEVELOPMENT</t>
  </si>
  <si>
    <t>Cypress Dr</t>
  </si>
  <si>
    <t>Clearwater Rd</t>
  </si>
  <si>
    <t>Excelsior Rd</t>
  </si>
  <si>
    <t>PVC (C909)</t>
  </si>
  <si>
    <t>126</t>
  </si>
  <si>
    <t>V-97</t>
  </si>
  <si>
    <t>FIT-103</t>
  </si>
  <si>
    <t>1CC28-1CC29</t>
  </si>
  <si>
    <t>{ECF76941-DBB3-43CB-A99D-36B5A1E0B950}</t>
  </si>
  <si>
    <t>wMAIN-179</t>
  </si>
  <si>
    <t>FIT-104</t>
  </si>
  <si>
    <t>1CC25-1CC28</t>
  </si>
  <si>
    <t>{112E5C8F-9B88-4C19-8BA1-08315CB785F1}</t>
  </si>
  <si>
    <t>wMAIN-180</t>
  </si>
  <si>
    <t>CD</t>
  </si>
  <si>
    <t>1977 MUNICIPAL SANITARY SEWER AND WATER SYSTEMS CONSTRUCTION</t>
  </si>
  <si>
    <t>Super One Foods</t>
  </si>
  <si>
    <t>100</t>
  </si>
  <si>
    <t>FIT-118</t>
  </si>
  <si>
    <t>FIT-1518</t>
  </si>
  <si>
    <t>1CD16-1CD14</t>
  </si>
  <si>
    <t>{611ED42B-059B-4FCF-B29D-C335FB059CDC}</t>
  </si>
  <si>
    <t>wMAIN-185</t>
  </si>
  <si>
    <t>CB</t>
  </si>
  <si>
    <t>FIT-93</t>
  </si>
  <si>
    <t>FIT-78</t>
  </si>
  <si>
    <t>1CB37-1CB38</t>
  </si>
  <si>
    <t>{52AA9180-9F48-4B76-AFF4-8AB4A2BE8001}</t>
  </si>
  <si>
    <t>wMAIN-186</t>
  </si>
  <si>
    <t>V-74</t>
  </si>
  <si>
    <t>1CB36-1CB37</t>
  </si>
  <si>
    <t>{EC83B6CE-70F0-4E7E-BB15-CA2C3CE44C0B}</t>
  </si>
  <si>
    <t>wMAIN-187</t>
  </si>
  <si>
    <t>FIT-94</t>
  </si>
  <si>
    <t>1CB35-1CB36</t>
  </si>
  <si>
    <t>{75C0A954-D07E-4068-BEC0-482099526197}</t>
  </si>
  <si>
    <t>wMAIN-190</t>
  </si>
  <si>
    <t>FIT-95</t>
  </si>
  <si>
    <t>FIT-79</t>
  </si>
  <si>
    <t>1CB29-1CB30</t>
  </si>
  <si>
    <t>{CE11F0C1-AEFB-4E2D-A9C9-EC37BCA28062}</t>
  </si>
  <si>
    <t>wMAIN-191</t>
  </si>
  <si>
    <t>V-77</t>
  </si>
  <si>
    <t>1CB28-1CB29</t>
  </si>
  <si>
    <t>{B6CC926B-23A1-4DAF-955E-D0215A306CE5}</t>
  </si>
  <si>
    <t>wMAIN-192</t>
  </si>
  <si>
    <t>FIT-96</t>
  </si>
  <si>
    <t>1CB27-1CB28</t>
  </si>
  <si>
    <t>{1F72D38A-1D7F-4F6E-B3D3-E7FFE67A13C2}</t>
  </si>
  <si>
    <t>wMAIN-195</t>
  </si>
  <si>
    <t>FIT-98</t>
  </si>
  <si>
    <t>FIT-80</t>
  </si>
  <si>
    <t>1CB21-1CB22</t>
  </si>
  <si>
    <t>{BE60DC7F-5C84-4894-BE0F-E129D1FD89E0}</t>
  </si>
  <si>
    <t>wMAIN-196</t>
  </si>
  <si>
    <t>V-81</t>
  </si>
  <si>
    <t>1CB20-1CB21</t>
  </si>
  <si>
    <t>{DD60D724-A4B6-4524-8D55-59AA71B5FBBE}</t>
  </si>
  <si>
    <t>wMAIN-197</t>
  </si>
  <si>
    <t>FIT-97</t>
  </si>
  <si>
    <t>1CB19-1CB20</t>
  </si>
  <si>
    <t>{FFE1E9EE-0751-4C59-8CED-3968EC062D3A}</t>
  </si>
  <si>
    <t>wMAIN-202</t>
  </si>
  <si>
    <t>V-95</t>
  </si>
  <si>
    <t>FIT-88</t>
  </si>
  <si>
    <t>1CC26-1CC27</t>
  </si>
  <si>
    <t>{3FF9BC80-A377-4169-BF22-DB064D97875B}</t>
  </si>
  <si>
    <t>wMAIN-203</t>
  </si>
  <si>
    <t>1CC25-1CC26</t>
  </si>
  <si>
    <t>{E18864A9-EE7C-4ADD-A1CE-7DFE154A294C}</t>
  </si>
  <si>
    <t>wMAIN-206</t>
  </si>
  <si>
    <t>FIT-106</t>
  </si>
  <si>
    <t>FIT-81</t>
  </si>
  <si>
    <t>1CC18-1CC19</t>
  </si>
  <si>
    <t>{CDE9B858-1CB0-402E-B373-6040B82B4E23}</t>
  </si>
  <si>
    <t>wMAIN-209</t>
  </si>
  <si>
    <t>V-102</t>
  </si>
  <si>
    <t>FIT-82</t>
  </si>
  <si>
    <t>1CC11-1CC12</t>
  </si>
  <si>
    <t>{F00C58C4-BF24-4AC6-B462-A668B7790DFD}</t>
  </si>
  <si>
    <t>wMAIN-210</t>
  </si>
  <si>
    <t>FIT-108</t>
  </si>
  <si>
    <t>1CC10-1CC11</t>
  </si>
  <si>
    <t>{7A231933-8A04-4F8C-98AD-EA222A276D16}</t>
  </si>
  <si>
    <t>wMAIN-213</t>
  </si>
  <si>
    <t>FIT-109</t>
  </si>
  <si>
    <t>FIT-83</t>
  </si>
  <si>
    <t>1CC04-1CC05</t>
  </si>
  <si>
    <t>{D38C305B-5C43-463B-A2A7-CC7EF11C3F3B}</t>
  </si>
  <si>
    <t>wMAIN-214</t>
  </si>
  <si>
    <t>V-106</t>
  </si>
  <si>
    <t>1CC03-1CC04</t>
  </si>
  <si>
    <t>{CED7FD11-D474-460B-9051-D3B25CBBA900}</t>
  </si>
  <si>
    <t>wMAIN-215</t>
  </si>
  <si>
    <t>FIT-110</t>
  </si>
  <si>
    <t>1CC02-1CC03</t>
  </si>
  <si>
    <t>{3F147645-DFBF-4018-A668-47CD4BDFD271}</t>
  </si>
  <si>
    <t>wMAIN-218</t>
  </si>
  <si>
    <t>FIT-111</t>
  </si>
  <si>
    <t>FIT-84</t>
  </si>
  <si>
    <t>1CD42-1CD43</t>
  </si>
  <si>
    <t>{7FC66D2F-A3B9-47F5-A37D-C70721995202}</t>
  </si>
  <si>
    <t>wMAIN-219</t>
  </si>
  <si>
    <t>V-69</t>
  </si>
  <si>
    <t>1CD41-1CD42</t>
  </si>
  <si>
    <t>{53E2AE79-9954-4BD9-80CF-80DF47111487}</t>
  </si>
  <si>
    <t>wMAIN-220</t>
  </si>
  <si>
    <t>FIT-112</t>
  </si>
  <si>
    <t>1CD40-1CD41</t>
  </si>
  <si>
    <t>{FDD07935-C731-4BD1-B709-14B9A174A840}</t>
  </si>
  <si>
    <t>wMAIN-221</t>
  </si>
  <si>
    <t>V-112</t>
  </si>
  <si>
    <t>FIT-85</t>
  </si>
  <si>
    <t>1CD36-1CD37</t>
  </si>
  <si>
    <t>{4D74618C-23D8-4FA5-9881-EDD446F5A14A}</t>
  </si>
  <si>
    <t>wMAIN-277</t>
  </si>
  <si>
    <t>FIT-113</t>
  </si>
  <si>
    <t>V-113</t>
  </si>
  <si>
    <t>1CD35-1CD38</t>
  </si>
  <si>
    <t>{9BFB8507-36EE-4D80-B377-11FB077B3148}</t>
  </si>
  <si>
    <t>wMAIN-225</t>
  </si>
  <si>
    <t>FIT-114</t>
  </si>
  <si>
    <t>FIT-86</t>
  </si>
  <si>
    <t>1CD29-1CD30</t>
  </si>
  <si>
    <t>{9D3E0241-E3FF-4CC5-BFEA-0572332CD1D1}</t>
  </si>
  <si>
    <t>wMAIN-226</t>
  </si>
  <si>
    <t>V-116</t>
  </si>
  <si>
    <t>1CD28-1CD29</t>
  </si>
  <si>
    <t>{7F1870EB-B2AA-4A94-BF1E-49D77D23B73B}</t>
  </si>
  <si>
    <t>wMAIN-227</t>
  </si>
  <si>
    <t>FIT-115</t>
  </si>
  <si>
    <t>1CD27-1CD28</t>
  </si>
  <si>
    <t>{176E229F-5C6A-40FC-86A3-5884F982887A}</t>
  </si>
  <si>
    <t>wMAIN-228</t>
  </si>
  <si>
    <t>V-119</t>
  </si>
  <si>
    <t>FIT-87</t>
  </si>
  <si>
    <t>1CD23-1CD24</t>
  </si>
  <si>
    <t>{5859D5AF-5F74-4BFA-9858-04E4DA76B937}</t>
  </si>
  <si>
    <t>wMAIN-229</t>
  </si>
  <si>
    <t>FIT-116</t>
  </si>
  <si>
    <t>1CD22-1CD23</t>
  </si>
  <si>
    <t>{904B8ADE-2C8B-40EB-82E9-ED85E1670487}</t>
  </si>
  <si>
    <t>wMAIN-232</t>
  </si>
  <si>
    <t>Golf Course Dr</t>
  </si>
  <si>
    <t>V-89</t>
  </si>
  <si>
    <t>FIT-89</t>
  </si>
  <si>
    <t>1CC34-1CB10</t>
  </si>
  <si>
    <t>{8106DD0C-A60B-4934-814F-AC30DBD143A4}</t>
  </si>
  <si>
    <t>wMAIN-233</t>
  </si>
  <si>
    <t>FIT-91</t>
  </si>
  <si>
    <t>1CC33-1CC34</t>
  </si>
  <si>
    <t>{137D0BB3-86DF-488F-BF1B-536BF998FDED}</t>
  </si>
  <si>
    <t>wMAIN-236</t>
  </si>
  <si>
    <t>FIT-100</t>
  </si>
  <si>
    <t>FIT-90</t>
  </si>
  <si>
    <t>1CC37-1CC38</t>
  </si>
  <si>
    <t>{7F539EC9-3BF8-4036-8E35-D6FF3B0840C2}</t>
  </si>
  <si>
    <t>wMAIN-237</t>
  </si>
  <si>
    <t>V-88</t>
  </si>
  <si>
    <t>1CC36-1CC37</t>
  </si>
  <si>
    <t>{4BC0DDA4-7686-43DF-8715-22AF62625224}</t>
  </si>
  <si>
    <t>wMAIN-238</t>
  </si>
  <si>
    <t>1CC33-1CC36</t>
  </si>
  <si>
    <t>{4E48F5AF-D79C-4625-81A0-C8C78060A610}</t>
  </si>
  <si>
    <t>wMAIN-239</t>
  </si>
  <si>
    <t>DB</t>
  </si>
  <si>
    <t>V-84</t>
  </si>
  <si>
    <t>FIT-99</t>
  </si>
  <si>
    <t>1DB46-1DB45</t>
  </si>
  <si>
    <t>{EA11F894-787B-4448-8F30-2148DCB85821}</t>
  </si>
  <si>
    <t>wMAIN-240</t>
  </si>
  <si>
    <t>V-86</t>
  </si>
  <si>
    <t>1CC35-1DB46</t>
  </si>
  <si>
    <t>{4322872D-3F48-49D8-B2CA-E06FE92898A1}</t>
  </si>
  <si>
    <t>wMAIN-241</t>
  </si>
  <si>
    <t>1CC33-1CC35</t>
  </si>
  <si>
    <t>{F32DE668-7E04-4567-B262-D43C53662815}</t>
  </si>
  <si>
    <t>wMAIN-242</t>
  </si>
  <si>
    <t>V-87</t>
  </si>
  <si>
    <t>1CC32-1CC33</t>
  </si>
  <si>
    <t>{6C69A6C2-A63E-4931-8C0B-EEA0A69A8885}</t>
  </si>
  <si>
    <t>wMAIN-243</t>
  </si>
  <si>
    <t>FIT-101</t>
  </si>
  <si>
    <t>1CB11-1CC32</t>
  </si>
  <si>
    <t>{B1CEADAF-5AED-4701-A5F6-7BEBBF73C8AB}</t>
  </si>
  <si>
    <t>wMAIN-244</t>
  </si>
  <si>
    <t>V-91</t>
  </si>
  <si>
    <t>1CB14-1CB11</t>
  </si>
  <si>
    <t>{F506BE08-82F5-411B-9C81-C1D27E1C0979}</t>
  </si>
  <si>
    <t>wMAIN-245</t>
  </si>
  <si>
    <t>FIT-102</t>
  </si>
  <si>
    <t>1CB15-1CB14</t>
  </si>
  <si>
    <t>{EEAF5EA7-57BB-4276-8788-5D4A4232D04F}</t>
  </si>
  <si>
    <t>wMAIN-246</t>
  </si>
  <si>
    <t>FIT-92</t>
  </si>
  <si>
    <t>FIT-77</t>
  </si>
  <si>
    <t>1CB43-1CB46</t>
  </si>
  <si>
    <t>{53B407E0-1A87-4C0B-8705-60AC9CF05914}</t>
  </si>
  <si>
    <t>wMAIN-249</t>
  </si>
  <si>
    <t>V-72</t>
  </si>
  <si>
    <t>1CB35-1CB41</t>
  </si>
  <si>
    <t>{A98C938F-A412-4A25-86E5-9BFFAA6E29DE}</t>
  </si>
  <si>
    <t>wMAIN-250</t>
  </si>
  <si>
    <t>V-73</t>
  </si>
  <si>
    <t>1CB34-1CB35</t>
  </si>
  <si>
    <t>{5F62E297-D7C2-4A8A-9351-E35CBCC5BAFC}</t>
  </si>
  <si>
    <t>wMAIN-251</t>
  </si>
  <si>
    <t>V-79</t>
  </si>
  <si>
    <t>1CB33-1CB34</t>
  </si>
  <si>
    <t>{2E33A9D0-C2FD-4441-AC8E-5D8F7123E005}</t>
  </si>
  <si>
    <t>wMAIN-252</t>
  </si>
  <si>
    <t>1CB27-1CB33</t>
  </si>
  <si>
    <t>{DC15D088-C94B-4991-9F8F-398AB378119B}</t>
  </si>
  <si>
    <t>wMAIN-253</t>
  </si>
  <si>
    <t>V-78</t>
  </si>
  <si>
    <t>1CB26-1CB27</t>
  </si>
  <si>
    <t>{61059E5A-63E2-493C-917C-399C722F46ED}</t>
  </si>
  <si>
    <t>wMAIN-254</t>
  </si>
  <si>
    <t>V-83</t>
  </si>
  <si>
    <t>1CB25-1CB26</t>
  </si>
  <si>
    <t>{3B9F8080-6C3B-4F63-A671-E918E156A971}</t>
  </si>
  <si>
    <t>wMAIN-255</t>
  </si>
  <si>
    <t>1CB19-1CB25</t>
  </si>
  <si>
    <t>{00015E3C-4C91-47DF-A0EC-3B028A82BA92}</t>
  </si>
  <si>
    <t>wMAIN-256</t>
  </si>
  <si>
    <t>V-82</t>
  </si>
  <si>
    <t>1CB18-1CB19</t>
  </si>
  <si>
    <t>{C8EA81A8-0E05-4483-A8DE-A14D89F4C6C9}</t>
  </si>
  <si>
    <t>wMAIN-257</t>
  </si>
  <si>
    <t>V-93</t>
  </si>
  <si>
    <t>1CB17-1CB18</t>
  </si>
  <si>
    <t>{2E4C0967-331E-463C-ABB9-CDB60BDAD56E}</t>
  </si>
  <si>
    <t>wMAIN-258</t>
  </si>
  <si>
    <t>1CB15-1CB17</t>
  </si>
  <si>
    <t>{C0B18DFE-FC9F-422A-BA59-B2DB0F6900A5}</t>
  </si>
  <si>
    <t>wMAIN-259</t>
  </si>
  <si>
    <t>V-92</t>
  </si>
  <si>
    <t>1CB16-1CB15</t>
  </si>
  <si>
    <t>{661240EC-D581-409F-AF93-8B581C64A8A7}</t>
  </si>
  <si>
    <t>wMAIN-260</t>
  </si>
  <si>
    <t>1CC29-1CB16</t>
  </si>
  <si>
    <t>{282AA8A3-DDFF-4ED3-BD32-AF2A4D0AAC83}</t>
  </si>
  <si>
    <t>wMAIN-261</t>
  </si>
  <si>
    <t>V-96</t>
  </si>
  <si>
    <t>1CC24-1CC25</t>
  </si>
  <si>
    <t>{5FA56738-B586-40A4-9776-753DB94F486D}</t>
  </si>
  <si>
    <t>wMAIN-262</t>
  </si>
  <si>
    <t>FIT-105</t>
  </si>
  <si>
    <t>1CC21-1CC24</t>
  </si>
  <si>
    <t>{D3F06DC3-86FC-4809-B751-4162792B5EEF}</t>
  </si>
  <si>
    <t>wMAIN-263</t>
  </si>
  <si>
    <t>V-100</t>
  </si>
  <si>
    <t>1CC20-1CC21</t>
  </si>
  <si>
    <t>{6637854D-06E9-4C55-BF76-68B8D65CCE1C}</t>
  </si>
  <si>
    <t>wMAIN-264</t>
  </si>
  <si>
    <t>1CC18-1CC20</t>
  </si>
  <si>
    <t>{68545296-FC8B-40FB-B320-B00B91FFD9D3}</t>
  </si>
  <si>
    <t>wMAIN-265</t>
  </si>
  <si>
    <t>V-99</t>
  </si>
  <si>
    <t>1CC17-1CC18</t>
  </si>
  <si>
    <t>{882CC36D-CDE3-4A11-80C0-1E2461E8AC6D}</t>
  </si>
  <si>
    <t>wMAIN-266</t>
  </si>
  <si>
    <t>FIT-107</t>
  </si>
  <si>
    <t>1CC14-1CC17</t>
  </si>
  <si>
    <t>{2600C0D5-516B-4539-A2C5-AA9DBE044471}</t>
  </si>
  <si>
    <t>wMAIN-267</t>
  </si>
  <si>
    <t>V-104</t>
  </si>
  <si>
    <t>1CC13-1CC14</t>
  </si>
  <si>
    <t>{60975C4D-0E21-4C53-8B19-501A62FB53A9}</t>
  </si>
  <si>
    <t>wMAIN-268</t>
  </si>
  <si>
    <t>1CC10-1CC13</t>
  </si>
  <si>
    <t>{C9AD8670-BC00-4833-8BCB-3EDADD38F1F9}</t>
  </si>
  <si>
    <t>wMAIN-269</t>
  </si>
  <si>
    <t>V-103</t>
  </si>
  <si>
    <t>1CC09-1CC10</t>
  </si>
  <si>
    <t>{30F0CE7F-E760-47AE-AFFB-F64FD6E6766C}</t>
  </si>
  <si>
    <t>wMAIN-270</t>
  </si>
  <si>
    <t>V-107</t>
  </si>
  <si>
    <t>1CC08-1CC09</t>
  </si>
  <si>
    <t>{F564FAE9-4A42-4259-BC51-944DD298EB4F}</t>
  </si>
  <si>
    <t>wMAIN-271</t>
  </si>
  <si>
    <t>1CC02-1CC08</t>
  </si>
  <si>
    <t>{0B59FEC4-AC56-4510-8C8E-654DB64B6E70}</t>
  </si>
  <si>
    <t>wMAIN-272</t>
  </si>
  <si>
    <t>V-108</t>
  </si>
  <si>
    <t>1CC01-1CC02</t>
  </si>
  <si>
    <t>{E5805813-8BB0-4989-A9DB-7A710C16759A}</t>
  </si>
  <si>
    <t>wMAIN-273</t>
  </si>
  <si>
    <t>V-110</t>
  </si>
  <si>
    <t>1CD46-1CC01</t>
  </si>
  <si>
    <t>{366B45C2-1E66-49C0-ABC5-7159B4928D9A}</t>
  </si>
  <si>
    <t>wMAIN-274</t>
  </si>
  <si>
    <t>1CD40-1CD46</t>
  </si>
  <si>
    <t>{E393EDC8-8101-4468-8D6A-275F1605BE09}</t>
  </si>
  <si>
    <t>wMAIN-275</t>
  </si>
  <si>
    <t>V-109</t>
  </si>
  <si>
    <t>1CD39-1CD40</t>
  </si>
  <si>
    <t>{B914A636-7264-4E7F-A7E7-B8C7A72A9A49}</t>
  </si>
  <si>
    <t>wMAIN-276</t>
  </si>
  <si>
    <t>1CD38-1CD39</t>
  </si>
  <si>
    <t>{BB2D355F-3691-4133-A0C5-5918B5DE6CD7}</t>
  </si>
  <si>
    <t>{8BCF70C6-37FC-4C47-8149-A117677BB107}</t>
  </si>
  <si>
    <t>wMAIN-278</t>
  </si>
  <si>
    <t>V-114</t>
  </si>
  <si>
    <t>1CD34-1CD35</t>
  </si>
  <si>
    <t>{55D78B74-609A-42D9-9CBC-23D3E0342FFF}</t>
  </si>
  <si>
    <t>wMAIN-279</t>
  </si>
  <si>
    <t>V-117</t>
  </si>
  <si>
    <t>1CD33-1CD34</t>
  </si>
  <si>
    <t>{4565A521-288A-4F68-8A7F-CEC67AE77815}</t>
  </si>
  <si>
    <t>wMAIN-280</t>
  </si>
  <si>
    <t>1CD27-1CD33</t>
  </si>
  <si>
    <t>{18BD4CD4-0E27-4A64-8193-8AD6AFF7C9A0}</t>
  </si>
  <si>
    <t>wMAIN-281</t>
  </si>
  <si>
    <t>V-118</t>
  </si>
  <si>
    <t>1CD26-1CD27</t>
  </si>
  <si>
    <t>{BB31BA6C-9903-42CF-B42B-1C3EFC166295}</t>
  </si>
  <si>
    <t>wMAIN-282</t>
  </si>
  <si>
    <t>BAXTER\tdeboer</t>
  </si>
  <si>
    <t>wVLV-121</t>
  </si>
  <si>
    <t>wVLV-118</t>
  </si>
  <si>
    <t>1CD25-1CD26</t>
  </si>
  <si>
    <t>{4BE3985B-4404-46E7-B663-9B6BCE462AFF}</t>
  </si>
  <si>
    <t>wMAIN-283</t>
  </si>
  <si>
    <t>V-121</t>
  </si>
  <si>
    <t>1CD22-1CD25</t>
  </si>
  <si>
    <t>{9A5D5C9C-D19A-46CD-90C7-56967596AF08}</t>
  </si>
  <si>
    <t>wMAIN-284</t>
  </si>
  <si>
    <t>V-120</t>
  </si>
  <si>
    <t>1CD21-1CD22</t>
  </si>
  <si>
    <t>{49715038-334E-4BB4-9459-C407D72335F3}</t>
  </si>
  <si>
    <t>wMAIN-285</t>
  </si>
  <si>
    <t>FIT-117</t>
  </si>
  <si>
    <t>1CD18-1CD21</t>
  </si>
  <si>
    <t>{59E85794-3DFE-49DC-97D6-BD7CE4325487}</t>
  </si>
  <si>
    <t>wMAIN-286</t>
  </si>
  <si>
    <t>V-123</t>
  </si>
  <si>
    <t>1CD17-1CD18</t>
  </si>
  <si>
    <t>{F733788B-62FB-48E1-B943-74FACDACFEB0}</t>
  </si>
  <si>
    <t>wMAIN-287</t>
  </si>
  <si>
    <t>1CD16-1CD17</t>
  </si>
  <si>
    <t>{1BCB454E-9030-419D-8EF0-11CD5B4FE34A}</t>
  </si>
  <si>
    <t>wMAIN-288</t>
  </si>
  <si>
    <t>JF</t>
  </si>
  <si>
    <t>LORD OF LIFE LUTHERAN CHURCH SITE IMPROVEMENTS</t>
  </si>
  <si>
    <t xml:space="preserve">Lord of Life Lutheran Church </t>
  </si>
  <si>
    <t>C-900 PVC</t>
  </si>
  <si>
    <t>FIT-122</t>
  </si>
  <si>
    <t>FIT-120</t>
  </si>
  <si>
    <t>1JF50-1JF53</t>
  </si>
  <si>
    <t>{3EEBDD41-85C9-44A3-8878-3D2CB07B70C4}</t>
  </si>
  <si>
    <t>wMAIN-289</t>
  </si>
  <si>
    <t>Fairview Rd</t>
  </si>
  <si>
    <t>V-127</t>
  </si>
  <si>
    <t>1JF49-1JF50</t>
  </si>
  <si>
    <t>{389C6687-484F-4909-BE14-EDB0239BEC26}</t>
  </si>
  <si>
    <t>wMAIN-290</t>
  </si>
  <si>
    <t>FIT-123</t>
  </si>
  <si>
    <t>1JF48-1JF49</t>
  </si>
  <si>
    <t>{E9C458C1-F9D8-4321-85C8-89CD227C85BA}</t>
  </si>
  <si>
    <t>wMAIN-291</t>
  </si>
  <si>
    <t>V-125</t>
  </si>
  <si>
    <t>1JF56-BLDG.</t>
  </si>
  <si>
    <t>{AC7AC916-CAF5-4D04-9677-DA23B8F9B3AB}</t>
  </si>
  <si>
    <t>wMAIN-292</t>
  </si>
  <si>
    <t>SERVICE LINE</t>
  </si>
  <si>
    <t>V-124</t>
  </si>
  <si>
    <t>1JF54-BLDG.</t>
  </si>
  <si>
    <t>{EFEAD2D6-98A0-4C82-8D34-2D4FF34F60EB}</t>
  </si>
  <si>
    <t>wMAIN-293</t>
  </si>
  <si>
    <t>1JF53-1JF54</t>
  </si>
  <si>
    <t>{2F710EBD-DDFB-4EB4-9631-AFDE5EB2E476}</t>
  </si>
  <si>
    <t>wMAIN-294</t>
  </si>
  <si>
    <t>FIT-121</t>
  </si>
  <si>
    <t>1JF55-1JF56</t>
  </si>
  <si>
    <t>{AD5B48FD-A4E2-435B-B2B2-8689995E4B8B}</t>
  </si>
  <si>
    <t>wMAIN-295</t>
  </si>
  <si>
    <t>FIT-119</t>
  </si>
  <si>
    <t>1JF55-1JF57</t>
  </si>
  <si>
    <t>{0CF39FA0-0643-4EC9-9A8A-3ADB89009A68}</t>
  </si>
  <si>
    <t>wMAIN-296</t>
  </si>
  <si>
    <t>1JF53-1JF55</t>
  </si>
  <si>
    <t>{B324B3D4-28FB-420A-8F4D-CC7C295A309A}</t>
  </si>
  <si>
    <t>wMAIN-300</t>
  </si>
  <si>
    <t>1993 COUNTRY CLUB ESTATES IMPROVEMENTS</t>
  </si>
  <si>
    <t xml:space="preserve">Target </t>
  </si>
  <si>
    <t>Office Max</t>
  </si>
  <si>
    <t>155</t>
  </si>
  <si>
    <t>FIT-1461</t>
  </si>
  <si>
    <t>V-471</t>
  </si>
  <si>
    <t>1DB01-1DB12</t>
  </si>
  <si>
    <t>{989144B9-EE1F-4BC1-8734-6DDE5E08DE42}</t>
  </si>
  <si>
    <t>wMAIN-301</t>
  </si>
  <si>
    <t>LH</t>
  </si>
  <si>
    <t>RUSH LAKE PRESERVE</t>
  </si>
  <si>
    <t>Preserve Cir</t>
  </si>
  <si>
    <t>Rush Lake Ct</t>
  </si>
  <si>
    <t>Foley Rd</t>
  </si>
  <si>
    <t>263</t>
  </si>
  <si>
    <t>FIT-130</t>
  </si>
  <si>
    <t>FIT-131</t>
  </si>
  <si>
    <t>1LH27-1LH20</t>
  </si>
  <si>
    <t>{0DD3F184-5917-4AA0-9034-274A3C6B252E}</t>
  </si>
  <si>
    <t>wMAIN-304</t>
  </si>
  <si>
    <t>V-130</t>
  </si>
  <si>
    <t>1LH26-1LH27</t>
  </si>
  <si>
    <t>{E3671C54-5184-4E21-91C6-A3CF021D2DDD}</t>
  </si>
  <si>
    <t>wMAIN-305</t>
  </si>
  <si>
    <t>wFIT-127</t>
  </si>
  <si>
    <t>wVLV-130</t>
  </si>
  <si>
    <t>1LH23-1LH26</t>
  </si>
  <si>
    <t>{11D79015-B414-4877-A85E-D0B340B6A234}</t>
  </si>
  <si>
    <t>wMAIN-308</t>
  </si>
  <si>
    <t>FIT-128</t>
  </si>
  <si>
    <t>FIT-127</t>
  </si>
  <si>
    <t>1LH21-1LH23</t>
  </si>
  <si>
    <t>{8B32A1EE-D257-4E94-9FFA-F3BE6BA46AFC}</t>
  </si>
  <si>
    <t>wMAIN-309</t>
  </si>
  <si>
    <t>FIT-129</t>
  </si>
  <si>
    <t>1LH21-1LH22</t>
  </si>
  <si>
    <t>{C7925776-9CF4-468C-BA64-9B2823211346}</t>
  </si>
  <si>
    <t>wMAIN-310</t>
  </si>
  <si>
    <t>1LH20-1LH21</t>
  </si>
  <si>
    <t>{D94C1F18-1C67-4501-8EED-BD86198FA3EA}</t>
  </si>
  <si>
    <t>wMAIN-311</t>
  </si>
  <si>
    <t>V-132</t>
  </si>
  <si>
    <t>1LH17-1LH20</t>
  </si>
  <si>
    <t>{007A1CE5-2743-4437-814C-EB901839E60C}</t>
  </si>
  <si>
    <t>wMAIN-314</t>
  </si>
  <si>
    <t>MC</t>
  </si>
  <si>
    <t>2006 CLEARWATER ROAD IMPROVEMENTS</t>
  </si>
  <si>
    <t>Memorywood Dr</t>
  </si>
  <si>
    <t>Lynndale Dr</t>
  </si>
  <si>
    <t>152</t>
  </si>
  <si>
    <t>wFIT-145</t>
  </si>
  <si>
    <t>wVLV-143</t>
  </si>
  <si>
    <t>1LC03-1MC13</t>
  </si>
  <si>
    <t>{4D5CF247-4D98-4F2E-A4B8-6D22D7FA4373}</t>
  </si>
  <si>
    <t>wMAIN-315</t>
  </si>
  <si>
    <t>LB</t>
  </si>
  <si>
    <t>FIT-144</t>
  </si>
  <si>
    <t>FIT-136</t>
  </si>
  <si>
    <t>1LB05-1LB06</t>
  </si>
  <si>
    <t>{A56941AE-5A80-4ABE-8CD1-9C6277D049E2}</t>
  </si>
  <si>
    <t>wMAIN-316</t>
  </si>
  <si>
    <t>LC</t>
  </si>
  <si>
    <t>V-141</t>
  </si>
  <si>
    <t>1LC04-1LB05</t>
  </si>
  <si>
    <t>{5249982A-B225-4318-980E-A5B17544609E}</t>
  </si>
  <si>
    <t>wMAIN-317</t>
  </si>
  <si>
    <t>FIT-145</t>
  </si>
  <si>
    <t>1LC03-1LC04</t>
  </si>
  <si>
    <t>{06868DFD-643F-404E-BBFF-2AF865783318}</t>
  </si>
  <si>
    <t>wMAIN-318</t>
  </si>
  <si>
    <t>FIT-143</t>
  </si>
  <si>
    <t>1LC01-1LC03</t>
  </si>
  <si>
    <t>{4CB851D2-1BB5-4D76-82D2-1CC3B8C90582}</t>
  </si>
  <si>
    <t>wMAIN-321</t>
  </si>
  <si>
    <t>FIT-142</t>
  </si>
  <si>
    <t>FIT-135</t>
  </si>
  <si>
    <t>1LB01-1LB02</t>
  </si>
  <si>
    <t>{5C29FCC3-4956-46B0-80B0-10C5A0112762}</t>
  </si>
  <si>
    <t>wMAIN-322</t>
  </si>
  <si>
    <t>V-140</t>
  </si>
  <si>
    <t>1LC02-1LB01</t>
  </si>
  <si>
    <t>{4F252D1B-151E-4342-A931-B26AB70F2131}</t>
  </si>
  <si>
    <t>wMAIN-323</t>
  </si>
  <si>
    <t>1LC01-1LC02</t>
  </si>
  <si>
    <t>{AB3CDBF0-8708-4176-937E-E6E5F3A1CB16}</t>
  </si>
  <si>
    <t>wMAIN-324</t>
  </si>
  <si>
    <t>V-138</t>
  </si>
  <si>
    <t>1KC26-1LC01</t>
  </si>
  <si>
    <t>{E2347B2A-5CB1-406C-83E3-DF85D4E57C13}</t>
  </si>
  <si>
    <t>wMAIN-325</t>
  </si>
  <si>
    <t>KC</t>
  </si>
  <si>
    <t>Kimberlee Dr</t>
  </si>
  <si>
    <t>FIT-141</t>
  </si>
  <si>
    <t>1KC25-1KC26</t>
  </si>
  <si>
    <t>{5D38C6A7-5585-44CF-B97A-B73328BE60B9}</t>
  </si>
  <si>
    <t>wMAIN-328</t>
  </si>
  <si>
    <t>FIT-140</t>
  </si>
  <si>
    <t>FIT-134</t>
  </si>
  <si>
    <t>1KC28-1KC29</t>
  </si>
  <si>
    <t>{9D603DC1-9F57-4DCE-BE31-F253C1C91D34}</t>
  </si>
  <si>
    <t>wMAIN-329</t>
  </si>
  <si>
    <t>V-137</t>
  </si>
  <si>
    <t>1KC27-1KC28</t>
  </si>
  <si>
    <t>{88321E1C-74C3-437E-B81B-9A3B0A7AC478}</t>
  </si>
  <si>
    <t>wMAIN-330</t>
  </si>
  <si>
    <t>1KC25-1KC27</t>
  </si>
  <si>
    <t>{33A6A820-878D-41D1-96FB-36210CD091B0}</t>
  </si>
  <si>
    <t>wMAIN-331</t>
  </si>
  <si>
    <t>FIT-139</t>
  </si>
  <si>
    <t>1KC22-1KC25</t>
  </si>
  <si>
    <t>{C66ABD76-BFF0-45A3-B278-EDB6BD7A7C86}</t>
  </si>
  <si>
    <t>wMAIN-334</t>
  </si>
  <si>
    <t>FIT-138</t>
  </si>
  <si>
    <t>1KC16-1KC22</t>
  </si>
  <si>
    <t>{BC8F912E-64FA-4A51-96E2-FA11B4A47F5B}</t>
  </si>
  <si>
    <t>wMAIN-337</t>
  </si>
  <si>
    <t>FIT-137</t>
  </si>
  <si>
    <t>FIT-132</t>
  </si>
  <si>
    <t>1KC18-1KC19</t>
  </si>
  <si>
    <t>{E22C7E67-B48C-4E9F-BF5F-65168618DD7C}</t>
  </si>
  <si>
    <t>wMAIN-338</t>
  </si>
  <si>
    <t>V-133</t>
  </si>
  <si>
    <t>1KC17-1KC18</t>
  </si>
  <si>
    <t>{59D84EEE-A79C-41C5-8261-E9F0A7C601BE}</t>
  </si>
  <si>
    <t>wMAIN-339</t>
  </si>
  <si>
    <t>1KC16-1KC17</t>
  </si>
  <si>
    <t>{0913CA87-4B83-4D85-93E1-2D5D93BA16F9}</t>
  </si>
  <si>
    <t>wMAIN-340</t>
  </si>
  <si>
    <t>V-161</t>
  </si>
  <si>
    <t>1KC14-1KC16</t>
  </si>
  <si>
    <t>{9D3C349E-D052-46B3-BCD8-E6F6E871E540}</t>
  </si>
  <si>
    <t>wMAIN-341</t>
  </si>
  <si>
    <t>FIT-162</t>
  </si>
  <si>
    <t>1KC13-1KC14</t>
  </si>
  <si>
    <t>{C31E3A9B-165A-4FCF-91EC-78706883D8B8}</t>
  </si>
  <si>
    <t>wMAIN-342</t>
  </si>
  <si>
    <t>FIT-183</t>
  </si>
  <si>
    <t>V-158</t>
  </si>
  <si>
    <t>1KC12-1KC11</t>
  </si>
  <si>
    <t>{D65ECFF7-7395-4907-ADA3-627210D65A80}</t>
  </si>
  <si>
    <t>wMAIN-343</t>
  </si>
  <si>
    <t>1KC13-1KC12</t>
  </si>
  <si>
    <t>{2A5D794B-4FD7-44FD-B4B9-540D76414454}</t>
  </si>
  <si>
    <t>wMAIN-344</t>
  </si>
  <si>
    <t>KB</t>
  </si>
  <si>
    <t>FIT-161</t>
  </si>
  <si>
    <t>FIT-133</t>
  </si>
  <si>
    <t>1KB01-1KB04</t>
  </si>
  <si>
    <t>{E6B9B4B3-913E-44E2-BAEA-033E653BF4EA}</t>
  </si>
  <si>
    <t>wMAIN-345</t>
  </si>
  <si>
    <t>V-160</t>
  </si>
  <si>
    <t>1KC15-1KB01</t>
  </si>
  <si>
    <t>{1C354557-65D6-4E48-B8B2-8CBAD8A864BA}</t>
  </si>
  <si>
    <t>wMAIN-346</t>
  </si>
  <si>
    <t>1KC13-1KC15</t>
  </si>
  <si>
    <t>{4B46F18B-E880-459A-9A86-BC579411A645}</t>
  </si>
  <si>
    <t>wMAIN-347</t>
  </si>
  <si>
    <t>FIT-166</t>
  </si>
  <si>
    <t>1JC44-1KC13</t>
  </si>
  <si>
    <t>{C4098FB9-BC5E-4426-94CD-69F2E17CC0AF}</t>
  </si>
  <si>
    <t>wMAIN-350</t>
  </si>
  <si>
    <t>wFIT-1607</t>
  </si>
  <si>
    <t>1MC12-1MC13</t>
  </si>
  <si>
    <t>{F4C123CD-2D0C-4C75-B3E4-7F4A23B765AF}</t>
  </si>
  <si>
    <t>wMAIN-351</t>
  </si>
  <si>
    <t>Bellingham Dr</t>
  </si>
  <si>
    <t>STUB WEST</t>
  </si>
  <si>
    <t>FIT-1608</t>
  </si>
  <si>
    <t>FIT-146</t>
  </si>
  <si>
    <t>1MC14-1MC15</t>
  </si>
  <si>
    <t>{A2048175-5FDF-4135-A4EB-1067FFF75602}</t>
  </si>
  <si>
    <t>wMAIN-352</t>
  </si>
  <si>
    <t>NJ</t>
  </si>
  <si>
    <t>DEEP RIDGE, MARICK DEVELOPMENT 1</t>
  </si>
  <si>
    <t>Savannah Oak Dr</t>
  </si>
  <si>
    <t>Norway Spruce Dr</t>
  </si>
  <si>
    <t>Joler Rd</t>
  </si>
  <si>
    <t>161</t>
  </si>
  <si>
    <t>V-146</t>
  </si>
  <si>
    <t>FIT-151</t>
  </si>
  <si>
    <t>1NJ47-1NJ48</t>
  </si>
  <si>
    <t>{652A3854-2B84-4AF1-AE3B-7A1EEFFB04F2}</t>
  </si>
  <si>
    <t>wMAIN-353</t>
  </si>
  <si>
    <t>V-155</t>
  </si>
  <si>
    <t>FIT-152</t>
  </si>
  <si>
    <t>1NJ35-1NJ44</t>
  </si>
  <si>
    <t>{B44151EB-7B30-4AE2-8180-C4B6A6CB920C}</t>
  </si>
  <si>
    <t>wMAIN-354</t>
  </si>
  <si>
    <t>Jordan Rd</t>
  </si>
  <si>
    <t>V-156</t>
  </si>
  <si>
    <t>FIT-156</t>
  </si>
  <si>
    <t>1NJ09-1NJ34</t>
  </si>
  <si>
    <t>{3134720F-9C33-47B2-9E9F-0A8A427D2D14}</t>
  </si>
  <si>
    <t>wMAIN-355</t>
  </si>
  <si>
    <t>DY</t>
  </si>
  <si>
    <t>MN 371, FRONTAGE ROADS AND WHISPERING WOODS LANE UTILITY IMPROVEMENTS</t>
  </si>
  <si>
    <t>Whispering Woods Ln</t>
  </si>
  <si>
    <t>Pearl Dr</t>
  </si>
  <si>
    <t>Dellwood Dr</t>
  </si>
  <si>
    <t>164</t>
  </si>
  <si>
    <t>V-1311</t>
  </si>
  <si>
    <t>FIT-361</t>
  </si>
  <si>
    <t>1DY13-1DY41</t>
  </si>
  <si>
    <t>{3181E26D-A3E8-4790-ADBC-B0BCCFDDDA0A}</t>
  </si>
  <si>
    <t>wMAIN-356</t>
  </si>
  <si>
    <t>FIT-974</t>
  </si>
  <si>
    <t>1DY41-1DY10</t>
  </si>
  <si>
    <t>{B25873FD-87E3-4F9B-9D6A-8812E53EF202}</t>
  </si>
  <si>
    <t>wMAIN-357</t>
  </si>
  <si>
    <t>FW</t>
  </si>
  <si>
    <t>AUDUBON WAY STREET AND UTILITY IMPROVEMENTS</t>
  </si>
  <si>
    <t>Audubon Way</t>
  </si>
  <si>
    <t>State Hwy 371</t>
  </si>
  <si>
    <t xml:space="preserve">Holiday Inn Express Hotel &amp; Suites </t>
  </si>
  <si>
    <t>118</t>
  </si>
  <si>
    <t>FIT-924</t>
  </si>
  <si>
    <t>V-1390</t>
  </si>
  <si>
    <t>1FW17-1FW14</t>
  </si>
  <si>
    <t>{89ACC14A-0B1C-4829-9F4C-2F54414E9232}</t>
  </si>
  <si>
    <t>wMAIN-358</t>
  </si>
  <si>
    <t>FIT-149</t>
  </si>
  <si>
    <t>V-144</t>
  </si>
  <si>
    <t>1NJ52-1NJ55</t>
  </si>
  <si>
    <t>{DC21DCD0-4412-4064-B207-10BACB99CB1A}</t>
  </si>
  <si>
    <t>wMAIN-359</t>
  </si>
  <si>
    <t>V-145</t>
  </si>
  <si>
    <t>FIT-155</t>
  </si>
  <si>
    <t>1NJ37-1NJ38</t>
  </si>
  <si>
    <t>{8FF40A8E-4FBB-4064-99F7-4CBEA30EFF4B}</t>
  </si>
  <si>
    <t>wMAIN-364</t>
  </si>
  <si>
    <t>1NJ44-1NJ47</t>
  </si>
  <si>
    <t>{7C1E645A-ADC6-4B2D-8DF4-C0A8606C983F}</t>
  </si>
  <si>
    <t>wMAIN-365</t>
  </si>
  <si>
    <t>NK</t>
  </si>
  <si>
    <t>STUB SOUTH</t>
  </si>
  <si>
    <t>FIT-148</t>
  </si>
  <si>
    <t>FIT-147</t>
  </si>
  <si>
    <t>1NK04-1NK05</t>
  </si>
  <si>
    <t>{D4B93A90-E4E0-48D6-8544-0C89C6DF7812}</t>
  </si>
  <si>
    <t>wMAIN-367</t>
  </si>
  <si>
    <t>1NJ55-1NK05</t>
  </si>
  <si>
    <t>{637280B2-488C-4E3A-BD61-0CCA5C50C874}</t>
  </si>
  <si>
    <t>wMAIN-370</t>
  </si>
  <si>
    <t>V-154</t>
  </si>
  <si>
    <t>1NJ36-1NJ52</t>
  </si>
  <si>
    <t>{4FC606EA-49B1-4109-9647-FC4E6A63D7FE}</t>
  </si>
  <si>
    <t>wMAIN-372</t>
  </si>
  <si>
    <t>FIT-150</t>
  </si>
  <si>
    <t>1NJ48-1NJ49</t>
  </si>
  <si>
    <t>{C6EB71AC-31D2-4957-9312-81800CA14626}</t>
  </si>
  <si>
    <t>wMAIN-377</t>
  </si>
  <si>
    <t>FIT-154</t>
  </si>
  <si>
    <t>FIT-153</t>
  </si>
  <si>
    <t>1NJ41-1NK01</t>
  </si>
  <si>
    <t>{F528CCC6-4552-4E75-969D-5675E6B4E826}</t>
  </si>
  <si>
    <t>wMAIN-379</t>
  </si>
  <si>
    <t>1NJ38-1NJ41</t>
  </si>
  <si>
    <t>{DC6EB909-B774-4392-8C9E-14C6299E6CBA}</t>
  </si>
  <si>
    <t>wMAIN-381</t>
  </si>
  <si>
    <t>1NJ34-1NJ37</t>
  </si>
  <si>
    <t>{5731A4BF-4E31-4BD9-AAFC-74636EE09D66}</t>
  </si>
  <si>
    <t>wMAIN-382</t>
  </si>
  <si>
    <t>1NJ34-1NJ36</t>
  </si>
  <si>
    <t>{658133E5-D35E-45BF-AA6E-6677505F8046}</t>
  </si>
  <si>
    <t>wMAIN-383</t>
  </si>
  <si>
    <t>1NJ34-1NJ35</t>
  </si>
  <si>
    <t>{F83DCF68-21F9-4CF1-B531-BD34EE9D96F2}</t>
  </si>
  <si>
    <t>wMAIN-386</t>
  </si>
  <si>
    <t>CEDARDALE SOUTH IMPROVEMENTS</t>
  </si>
  <si>
    <t>144</t>
  </si>
  <si>
    <t>FIT-157</t>
  </si>
  <si>
    <t>1NJ06-1NJ09</t>
  </si>
  <si>
    <t>{9295D378-5CA3-4581-A4DE-AFCF0FB314BF}</t>
  </si>
  <si>
    <t>wMAIN-387</t>
  </si>
  <si>
    <t xml:space="preserve">Mills Bodyworks </t>
  </si>
  <si>
    <t xml:space="preserve">Aldi </t>
  </si>
  <si>
    <t>FIT-1021</t>
  </si>
  <si>
    <t>FIT-1494</t>
  </si>
  <si>
    <t>1DB33-1DB30</t>
  </si>
  <si>
    <t>{8418F0EA-9886-4E06-81B1-7AD42E3C8BD6}</t>
  </si>
  <si>
    <t>wMAIN-388</t>
  </si>
  <si>
    <t>LI</t>
  </si>
  <si>
    <t>WATER TREATMENT PLANT</t>
  </si>
  <si>
    <t>Mountain Ash Dr</t>
  </si>
  <si>
    <t>284</t>
  </si>
  <si>
    <t>FIT-856</t>
  </si>
  <si>
    <t>V-1494</t>
  </si>
  <si>
    <t>-</t>
  </si>
  <si>
    <t>{20057E59-8151-4235-AC0F-F871B8E6DED2}</t>
  </si>
  <si>
    <t>wMAIN-390</t>
  </si>
  <si>
    <t>AG</t>
  </si>
  <si>
    <t>HAGLIN OFFICE PARK</t>
  </si>
  <si>
    <t>Brandon Rd</t>
  </si>
  <si>
    <t>Carlos Rd</t>
  </si>
  <si>
    <t>Conifer Dr</t>
  </si>
  <si>
    <t>192</t>
  </si>
  <si>
    <t>V-293</t>
  </si>
  <si>
    <t>FIT-339</t>
  </si>
  <si>
    <t>1AG65-1AG66</t>
  </si>
  <si>
    <t>{1FBE8E9C-B22D-4B66-8137-B2B724C9F097}</t>
  </si>
  <si>
    <t>wMAIN-391</t>
  </si>
  <si>
    <t>IC</t>
  </si>
  <si>
    <t>2004 INGLEWOOD DRIVE AND CLEARWATER ROAD IMPROVEMENTS</t>
  </si>
  <si>
    <t>Clearwater Ct</t>
  </si>
  <si>
    <t>150</t>
  </si>
  <si>
    <t>FIT-1820</t>
  </si>
  <si>
    <t>FIT-721</t>
  </si>
  <si>
    <t>1IC28-1IC32</t>
  </si>
  <si>
    <t>{9A3B3A16-F64C-4F79-9296-EA8742D57067}</t>
  </si>
  <si>
    <t>wMAIN-393</t>
  </si>
  <si>
    <t>HZ</t>
  </si>
  <si>
    <t>1997 WOIDA ROAD WATERMAIN IMPROVEMENTS</t>
  </si>
  <si>
    <t xml:space="preserve">Water Tower </t>
  </si>
  <si>
    <t>Woida Rd</t>
  </si>
  <si>
    <t>305</t>
  </si>
  <si>
    <t>wVLV-183</t>
  </si>
  <si>
    <t>wFIT-1469</t>
  </si>
  <si>
    <t>1HZ05-1HZ02</t>
  </si>
  <si>
    <t>{0C58C907-A8E3-40DF-AEE5-F006512B4525}</t>
  </si>
  <si>
    <t>wMAIN-394</t>
  </si>
  <si>
    <t>TOWER-N</t>
  </si>
  <si>
    <t>WATER TOWER-1HZ05</t>
  </si>
  <si>
    <t>{62680B86-FAE5-4BE5-82FD-B3D781282430}</t>
  </si>
  <si>
    <t>wMAIN-396</t>
  </si>
  <si>
    <t>2004 GRAND OAKS DRIVE IMPROVEMENTS</t>
  </si>
  <si>
    <t>188</t>
  </si>
  <si>
    <t>FIT-699</t>
  </si>
  <si>
    <t>FIT-827</t>
  </si>
  <si>
    <t>1GD24-1GD16</t>
  </si>
  <si>
    <t>{D59E095A-E7C8-4329-987F-3B847A57B795}</t>
  </si>
  <si>
    <t>wMAIN-397</t>
  </si>
  <si>
    <t>GC</t>
  </si>
  <si>
    <t>FIT-825</t>
  </si>
  <si>
    <t>FIT-824</t>
  </si>
  <si>
    <t>1GD19-1GC10</t>
  </si>
  <si>
    <t>{05D4B648-0116-40FD-B7B4-B2088B1233E6}</t>
  </si>
  <si>
    <t>wMAIN-398</t>
  </si>
  <si>
    <t xml:space="preserve">White Oaks Estates </t>
  </si>
  <si>
    <t>FIT-822</t>
  </si>
  <si>
    <t>1GC10-1GC11</t>
  </si>
  <si>
    <t>{3A4D3A3C-982E-448B-9F66-26638C9C8882}</t>
  </si>
  <si>
    <t>wMAIN-399</t>
  </si>
  <si>
    <t>Grand Oaks Apartments</t>
  </si>
  <si>
    <t>FIT-1943</t>
  </si>
  <si>
    <t>FIT-701</t>
  </si>
  <si>
    <t>1GC16-1GC29</t>
  </si>
  <si>
    <t>{226A288A-DCA8-4A6E-BF29-CC7283205285}</t>
  </si>
  <si>
    <t>wMAIN-400</t>
  </si>
  <si>
    <t>FIT-819</t>
  </si>
  <si>
    <t>1GC29-1GC22</t>
  </si>
  <si>
    <t>{38487CDD-0643-493A-85B8-868402FF173D}</t>
  </si>
  <si>
    <t>wMAIN-401</t>
  </si>
  <si>
    <t>GX</t>
  </si>
  <si>
    <t>THE LODGE AT BRAINERD LAKES, LAKE FOREST ROAD</t>
  </si>
  <si>
    <t>Lake Forest Rd</t>
  </si>
  <si>
    <t xml:space="preserve">The Lodge at Brainerd Lakes </t>
  </si>
  <si>
    <t>FIT-262</t>
  </si>
  <si>
    <t>FIT-1813</t>
  </si>
  <si>
    <t>1GX22-1GX14</t>
  </si>
  <si>
    <t>{57EF6883-53F5-4B84-8390-F87F8AEDAE6F}</t>
  </si>
  <si>
    <t>wMAIN-405</t>
  </si>
  <si>
    <t>DZ</t>
  </si>
  <si>
    <t>MENARDS SITE IMPROVEMENTS</t>
  </si>
  <si>
    <t>Menards</t>
  </si>
  <si>
    <t>236</t>
  </si>
  <si>
    <t>V-1313</t>
  </si>
  <si>
    <t>FIT-1950</t>
  </si>
  <si>
    <t>1DZ14-1DZ38</t>
  </si>
  <si>
    <t>{082BB245-1D1B-404B-9539-88791B642239}</t>
  </si>
  <si>
    <t>wMAIN-406</t>
  </si>
  <si>
    <t>2003 EDGEWOOD DRIVE UTILITY IMPROVEMENTS</t>
  </si>
  <si>
    <t>167</t>
  </si>
  <si>
    <t>V-1630</t>
  </si>
  <si>
    <t>V-1634</t>
  </si>
  <si>
    <t>1GX04-1FW46</t>
  </si>
  <si>
    <t>{CE26BED6-FEAA-42A0-962D-8E00E78471D2}</t>
  </si>
  <si>
    <t>wMAIN-407</t>
  </si>
  <si>
    <t>FG</t>
  </si>
  <si>
    <t>2000 GLORY ROAD IMPROVEMENTS</t>
  </si>
  <si>
    <t>Glory Rd</t>
  </si>
  <si>
    <t>Falcon Dr</t>
  </si>
  <si>
    <t>RiverStone Professional Centre</t>
  </si>
  <si>
    <t>185</t>
  </si>
  <si>
    <t>V-352</t>
  </si>
  <si>
    <t>FIT-1534</t>
  </si>
  <si>
    <t>1FG07-1FG06</t>
  </si>
  <si>
    <t>{572A4B5A-F84B-422E-B7AE-D1D981F0EA36}</t>
  </si>
  <si>
    <t>wMAIN-409</t>
  </si>
  <si>
    <t>FOREST DRIVE AND FOX DRIVE SANITARY SEWER IMPROVEMENTS</t>
  </si>
  <si>
    <t>Fox Rd</t>
  </si>
  <si>
    <t>Forest Dr</t>
  </si>
  <si>
    <t>180</t>
  </si>
  <si>
    <t>V-944</t>
  </si>
  <si>
    <t>FIT-1233</t>
  </si>
  <si>
    <t>1FC23-1GC01</t>
  </si>
  <si>
    <t>{383A78B8-C044-4851-86FB-51A50D7B1EDF}</t>
  </si>
  <si>
    <t>wMAIN-410</t>
  </si>
  <si>
    <t>FC</t>
  </si>
  <si>
    <t>1979 WATER IMPROVEMENTS</t>
  </si>
  <si>
    <t>101</t>
  </si>
  <si>
    <t>V-936</t>
  </si>
  <si>
    <t>FIT-1232</t>
  </si>
  <si>
    <t>1FC09-1FC10</t>
  </si>
  <si>
    <t>{25D30593-4D74-4126-A3D6-3BFD60E169EB}</t>
  </si>
  <si>
    <t>wMAIN-412</t>
  </si>
  <si>
    <t>Fox Pl</t>
  </si>
  <si>
    <t>wVLV-952</t>
  </si>
  <si>
    <t>wFIT-1224</t>
  </si>
  <si>
    <t>1FC04-1FC20</t>
  </si>
  <si>
    <t>{8C4997DA-B24C-4DBC-964E-A1CF2456639F}</t>
  </si>
  <si>
    <t>wMAIN-413</t>
  </si>
  <si>
    <t>GRIZZLIES/STRIP MALL</t>
  </si>
  <si>
    <t xml:space="preserve">Grizzly's Center </t>
  </si>
  <si>
    <t>wFIT-363</t>
  </si>
  <si>
    <t>wFIT-484</t>
  </si>
  <si>
    <t>1EZ18-1EZ52</t>
  </si>
  <si>
    <t>{AAF1E6DF-BD93-44F9-A011-ED924F87AE41}</t>
  </si>
  <si>
    <t>wMAIN-417</t>
  </si>
  <si>
    <t>FI</t>
  </si>
  <si>
    <t>BRAINERD LAKES SURGERY CENTER SITE IMPROVEMENTS</t>
  </si>
  <si>
    <t xml:space="preserve">Wal-mart </t>
  </si>
  <si>
    <t>McDermott Orthodontics</t>
  </si>
  <si>
    <t>134</t>
  </si>
  <si>
    <t>FIT-1815</t>
  </si>
  <si>
    <t>V-1666</t>
  </si>
  <si>
    <t>1FI01-1FI03</t>
  </si>
  <si>
    <t>{08E478DC-619C-4367-9CEC-FAC7C28A0FC1}</t>
  </si>
  <si>
    <t>wMAIN-418</t>
  </si>
  <si>
    <t>FIT-709</t>
  </si>
  <si>
    <t>1FI03-1FI04</t>
  </si>
  <si>
    <t>{3576A519-78A4-4151-B0CD-0138792D1326}</t>
  </si>
  <si>
    <t>wMAIN-419</t>
  </si>
  <si>
    <t>FF</t>
  </si>
  <si>
    <t>1999 FORTHUN ROAD IMPROVEMENTS</t>
  </si>
  <si>
    <t>Carol Winegar</t>
  </si>
  <si>
    <t>181</t>
  </si>
  <si>
    <t>FIT-1977</t>
  </si>
  <si>
    <t>FIT-205</t>
  </si>
  <si>
    <t>1FF08-1FF68</t>
  </si>
  <si>
    <t>{C2B0C768-DBF8-4070-AE56-50BEF11A1611}</t>
  </si>
  <si>
    <t>wMAIN-420</t>
  </si>
  <si>
    <t>CLEARWATER APARTMENTS</t>
  </si>
  <si>
    <t>Clearwater Apartments</t>
  </si>
  <si>
    <t>FIT-356</t>
  </si>
  <si>
    <t>V-301</t>
  </si>
  <si>
    <t>1GC34-1GC37</t>
  </si>
  <si>
    <t>{D9ED5EA2-C8C3-4913-9770-EB53E7170882}</t>
  </si>
  <si>
    <t>wMAIN-421</t>
  </si>
  <si>
    <t>GB</t>
  </si>
  <si>
    <t xml:space="preserve">Clearwater Apartments </t>
  </si>
  <si>
    <t>FIT-798</t>
  </si>
  <si>
    <t>V-1536</t>
  </si>
  <si>
    <t>1GB11-1GB16</t>
  </si>
  <si>
    <t>{345B229A-EC57-41ED-85EE-9FE309A388DF}</t>
  </si>
  <si>
    <t>wMAIN-422</t>
  </si>
  <si>
    <t>DD</t>
  </si>
  <si>
    <t>1981 UTILITY IMPROVEMENTS</t>
  </si>
  <si>
    <t>Design Rd</t>
  </si>
  <si>
    <t>102</t>
  </si>
  <si>
    <t>FIT-1028</t>
  </si>
  <si>
    <t>FIT-1032</t>
  </si>
  <si>
    <t>1DD33-1DD35</t>
  </si>
  <si>
    <t>{07A260BB-3E6C-48C8-9623-434D6A80025A}</t>
  </si>
  <si>
    <t>wMAIN-423</t>
  </si>
  <si>
    <t>EA</t>
  </si>
  <si>
    <t>2006 KIRKWOOD RESIDENTIAL AREA IMPROVEMENTS</t>
  </si>
  <si>
    <t>Lynwood Dr</t>
  </si>
  <si>
    <t>Kirkwood Dr</t>
  </si>
  <si>
    <t>White Pine Dr</t>
  </si>
  <si>
    <t>219</t>
  </si>
  <si>
    <t>FIT-303</t>
  </si>
  <si>
    <t>V-266</t>
  </si>
  <si>
    <t>1EB50-1EA46</t>
  </si>
  <si>
    <t>{DD4CE324-D51C-4F77-99DE-FB1937FBB582}</t>
  </si>
  <si>
    <t>wMAIN-424</t>
  </si>
  <si>
    <t>EB</t>
  </si>
  <si>
    <t>FIT-290</t>
  </si>
  <si>
    <t>V-272</t>
  </si>
  <si>
    <t>1EB41-1EB42</t>
  </si>
  <si>
    <t>{E60A287C-31C0-44F9-918B-99D55D9A0929}</t>
  </si>
  <si>
    <t>wMAIN-425</t>
  </si>
  <si>
    <t>FIT-308</t>
  </si>
  <si>
    <t>V-263</t>
  </si>
  <si>
    <t>1EA33-1EA38</t>
  </si>
  <si>
    <t>{12BFF174-31AB-45B2-9081-B14E6E3AEA95}</t>
  </si>
  <si>
    <t>wMAIN-426</t>
  </si>
  <si>
    <t>FIT-306</t>
  </si>
  <si>
    <t>1EA38-1EA39</t>
  </si>
  <si>
    <t>{02DA14D0-5FB7-4840-A1D9-CF0627B9A6C4}</t>
  </si>
  <si>
    <t>wMAIN-427</t>
  </si>
  <si>
    <t>V-262</t>
  </si>
  <si>
    <t>1EA39-1EA40</t>
  </si>
  <si>
    <t>{9787C4AB-247D-4697-828C-ED611FE3D566}</t>
  </si>
  <si>
    <t>wMAIN-428</t>
  </si>
  <si>
    <t>V-261</t>
  </si>
  <si>
    <t>1EA39-1EA41</t>
  </si>
  <si>
    <t>{8A2465C2-66E6-42FA-A266-2AFAD56512C9}</t>
  </si>
  <si>
    <t>wMAIN-431</t>
  </si>
  <si>
    <t>North Pointe Centre</t>
  </si>
  <si>
    <t>FIT-292</t>
  </si>
  <si>
    <t>V-256</t>
  </si>
  <si>
    <t>1EA42-1EA45</t>
  </si>
  <si>
    <t>{4B6D4908-B517-4FC8-940D-D0334D7376E0}</t>
  </si>
  <si>
    <t>wMAIN-432</t>
  </si>
  <si>
    <t>FIT-293</t>
  </si>
  <si>
    <t>1EB67-1EA45</t>
  </si>
  <si>
    <t>{A421E92F-2871-47EC-88A5-9CEF6D91F19D}</t>
  </si>
  <si>
    <t>wMAIN-435</t>
  </si>
  <si>
    <t>FIT-298</t>
  </si>
  <si>
    <t>1EB60-1EB67</t>
  </si>
  <si>
    <t>{3AF9D162-40A9-4D9D-882B-D1D182F447D2}</t>
  </si>
  <si>
    <t>wMAIN-436</t>
  </si>
  <si>
    <t>Kirkwood Ln</t>
  </si>
  <si>
    <t>FIT-294</t>
  </si>
  <si>
    <t>1EB57-1EB60</t>
  </si>
  <si>
    <t>{04AB62F0-92B1-43F6-96FD-F6DBC3F4072A}</t>
  </si>
  <si>
    <t>wMAIN-437</t>
  </si>
  <si>
    <t>STRIP MALL SITE IMPROVEMENTS</t>
  </si>
  <si>
    <t>wFIT-296</t>
  </si>
  <si>
    <t>wVLV-251</t>
  </si>
  <si>
    <t>1EB66-1EB65</t>
  </si>
  <si>
    <t>{78CD883D-86FB-4119-B39B-DF8836199415}</t>
  </si>
  <si>
    <t>wMAIN-438</t>
  </si>
  <si>
    <t>wFIT-297</t>
  </si>
  <si>
    <t>1EB65-1EB62</t>
  </si>
  <si>
    <t>{3687EC7F-3361-492D-B07B-504DF53E8AA7}</t>
  </si>
  <si>
    <t>wMAIN-441</t>
  </si>
  <si>
    <t>wVLV-253</t>
  </si>
  <si>
    <t>1EB61-1EB62</t>
  </si>
  <si>
    <t>{7F87805F-46F2-4C15-85B6-C2BC29341754}</t>
  </si>
  <si>
    <t>wMAIN-444</t>
  </si>
  <si>
    <t>Best Buy</t>
  </si>
  <si>
    <t>FIT-299</t>
  </si>
  <si>
    <t>V-248</t>
  </si>
  <si>
    <t>1EB30-1EB55</t>
  </si>
  <si>
    <t>{DE3006FC-004E-44E1-BBEA-1C16FFFF17C8}</t>
  </si>
  <si>
    <t>wMAIN-445</t>
  </si>
  <si>
    <t>FIT-300</t>
  </si>
  <si>
    <t>V-250</t>
  </si>
  <si>
    <t>1EB54-1EB56</t>
  </si>
  <si>
    <t>{6822C042-0C65-430F-89D0-91F38306F8C7}</t>
  </si>
  <si>
    <t>wMAIN-446</t>
  </si>
  <si>
    <t>1EB55-1EB54</t>
  </si>
  <si>
    <t>{09F3E545-67DB-41DF-8ABB-2A7A96508FC9}</t>
  </si>
  <si>
    <t>wMAIN-447</t>
  </si>
  <si>
    <t>V-249</t>
  </si>
  <si>
    <t>1EB54-1EB53</t>
  </si>
  <si>
    <t>{B5BB6265-85BF-4B5E-8731-07A39B48230A}</t>
  </si>
  <si>
    <t>wMAIN-450</t>
  </si>
  <si>
    <t>V-270</t>
  </si>
  <si>
    <t>FIT-302</t>
  </si>
  <si>
    <t>1EB43-1EB46</t>
  </si>
  <si>
    <t>{364EA192-7016-4315-BE04-B9E0046A9922}</t>
  </si>
  <si>
    <t>wMAIN-451</t>
  </si>
  <si>
    <t>FIT-301</t>
  </si>
  <si>
    <t>1EB46-1EB47</t>
  </si>
  <si>
    <t>{7706499E-D57A-47A6-845B-CC8FDA8DEDD0}</t>
  </si>
  <si>
    <t>wMAIN-452</t>
  </si>
  <si>
    <t>V-269</t>
  </si>
  <si>
    <t>1EB48-1EB47</t>
  </si>
  <si>
    <t>{BF34FC61-0C92-460A-B7AC-7DA010C96759}</t>
  </si>
  <si>
    <t>wMAIN-453</t>
  </si>
  <si>
    <t>V-268</t>
  </si>
  <si>
    <t>1EB47-1EB49</t>
  </si>
  <si>
    <t>{B2079133-84CC-4EB8-A01B-E874316611BF}</t>
  </si>
  <si>
    <t>wMAIN-458</t>
  </si>
  <si>
    <t>FIT-304</t>
  </si>
  <si>
    <t>1EA46-1EA47</t>
  </si>
  <si>
    <t>{EE518585-7A6B-492D-BE8D-F4D322C8FDAE}</t>
  </si>
  <si>
    <t>wMAIN-461</t>
  </si>
  <si>
    <t>FIT-1575</t>
  </si>
  <si>
    <t>V-343</t>
  </si>
  <si>
    <t>1FF27-1FF01</t>
  </si>
  <si>
    <t>{B93586EE-BC67-4243-8420-02A0F55451B9}</t>
  </si>
  <si>
    <t>wMAIN-462</t>
  </si>
  <si>
    <t>EF</t>
  </si>
  <si>
    <t>S.P. NO. 1805-58 (T.H. 210)</t>
  </si>
  <si>
    <t>Costco</t>
  </si>
  <si>
    <t>STUB EAST</t>
  </si>
  <si>
    <t>268</t>
  </si>
  <si>
    <t>FIT-1573</t>
  </si>
  <si>
    <t>FIT-654</t>
  </si>
  <si>
    <t>1EF01-1EF02</t>
  </si>
  <si>
    <t>{A9065A13-380D-43D5-96B5-CE3240B39D62}</t>
  </si>
  <si>
    <t>wMAIN-463</t>
  </si>
  <si>
    <t xml:space="preserve">Home Depot </t>
  </si>
  <si>
    <t>FIT-1574</t>
  </si>
  <si>
    <t>FIT-1320</t>
  </si>
  <si>
    <t>1FF02-1FF50</t>
  </si>
  <si>
    <t>{C06D6D8D-C3B8-4467-A381-CA27E3AFC130}</t>
  </si>
  <si>
    <t>wMAIN-464</t>
  </si>
  <si>
    <t>KG</t>
  </si>
  <si>
    <t>NOVAK ADDITION WATERMAIN EXTENSION</t>
  </si>
  <si>
    <t>Laverne Cirlce and Fairview Road Houses</t>
  </si>
  <si>
    <t>250</t>
  </si>
  <si>
    <t>FIT-1119</t>
  </si>
  <si>
    <t>V-1094</t>
  </si>
  <si>
    <t>1KG16-1KG17</t>
  </si>
  <si>
    <t>{CAB26129-01D1-444E-9245-CF98DA8239C3}</t>
  </si>
  <si>
    <t>wMAIN-465</t>
  </si>
  <si>
    <t>V-1665</t>
  </si>
  <si>
    <t>1FI04-1FI05</t>
  </si>
  <si>
    <t>{EAC0DB72-2F21-444A-89EA-131894C82D26}</t>
  </si>
  <si>
    <t>wMAIN-466</t>
  </si>
  <si>
    <t>1FI04-1FI10</t>
  </si>
  <si>
    <t>{B34A3166-D574-45E8-8719-48BAA997106D}</t>
  </si>
  <si>
    <t>wMAIN-469</t>
  </si>
  <si>
    <t>IA</t>
  </si>
  <si>
    <t>Meadow Ct</t>
  </si>
  <si>
    <t>Inglewood Dr</t>
  </si>
  <si>
    <t>FIT-444</t>
  </si>
  <si>
    <t>FIT-778</t>
  </si>
  <si>
    <t>1IA08-1IA07</t>
  </si>
  <si>
    <t>{EC19A716-91A7-4058-9309-FE5B20D570ED}</t>
  </si>
  <si>
    <t>wMAIN-470</t>
  </si>
  <si>
    <t>FIT-779</t>
  </si>
  <si>
    <t>FIT-443</t>
  </si>
  <si>
    <t>1IA09-1IA10</t>
  </si>
  <si>
    <t>{C97CFE0B-971A-4D49-9071-EC1D0AD156E9}</t>
  </si>
  <si>
    <t>wMAIN-471</t>
  </si>
  <si>
    <t>CONNECTED TO EXISTING</t>
  </si>
  <si>
    <t>FIT-1906</t>
  </si>
  <si>
    <t>V-478</t>
  </si>
  <si>
    <t>1FF18-1FF17</t>
  </si>
  <si>
    <t>{5F34FF44-08F9-422E-BF1D-7549E49E432F}</t>
  </si>
  <si>
    <t>wMAIN-472</t>
  </si>
  <si>
    <t>EXCELSIOR ROAD EXTENSION, JACKSON STREET AND FRONTAGE ROAD IMPROVEMENTS</t>
  </si>
  <si>
    <t>176</t>
  </si>
  <si>
    <t>FIT-1497</t>
  </si>
  <si>
    <t>V-445</t>
  </si>
  <si>
    <t>1EB09-1EB15</t>
  </si>
  <si>
    <t>{0DF1F0EA-135A-4452-A69C-99FE31669FDD}</t>
  </si>
  <si>
    <t>wMAIN-473</t>
  </si>
  <si>
    <t>FH</t>
  </si>
  <si>
    <t>1999 ISLE AND GLORY ROAD IMPROVEMENTS</t>
  </si>
  <si>
    <t xml:space="preserve">East Perch Lake </t>
  </si>
  <si>
    <t>FIT-1325</t>
  </si>
  <si>
    <t>V-812</t>
  </si>
  <si>
    <t>1FH12-1FH13</t>
  </si>
  <si>
    <t>{08685320-E978-48CC-8ABE-D4DB2B69161B}</t>
  </si>
  <si>
    <t>wMAIN-474</t>
  </si>
  <si>
    <t>LF</t>
  </si>
  <si>
    <t>Art Ward Dr</t>
  </si>
  <si>
    <t>Maplewood Dr</t>
  </si>
  <si>
    <t>Baxter Lions Rd</t>
  </si>
  <si>
    <t>FIT-1954</t>
  </si>
  <si>
    <t>FIT-401</t>
  </si>
  <si>
    <t>1LF12-1LF14</t>
  </si>
  <si>
    <t>{6C47E53C-08A4-468A-8B69-A76AEEAEE7AB}</t>
  </si>
  <si>
    <t>wMAIN-478</t>
  </si>
  <si>
    <t>FIT-568</t>
  </si>
  <si>
    <t>1LF12-1LF13</t>
  </si>
  <si>
    <t>{1076E918-CF72-489C-999B-FF9A7C013D0E}</t>
  </si>
  <si>
    <t>wMAIN-480</t>
  </si>
  <si>
    <t>FE</t>
  </si>
  <si>
    <t>State Hwy 210</t>
  </si>
  <si>
    <t>wVLV-959</t>
  </si>
  <si>
    <t>wFIT-1220</t>
  </si>
  <si>
    <t>1FE16-1FE15</t>
  </si>
  <si>
    <t>{9F09B79F-F0D8-4C1F-9B99-FD7BE3C78005}</t>
  </si>
  <si>
    <t>wMAIN-481</t>
  </si>
  <si>
    <t>Kenwood Dr</t>
  </si>
  <si>
    <t>STUB NORTH</t>
  </si>
  <si>
    <t>FIT-1199</t>
  </si>
  <si>
    <t>FIT-574</t>
  </si>
  <si>
    <t>1KG13-1KG14</t>
  </si>
  <si>
    <t>{1F0A0E81-A671-479A-829F-53C291BDD5DB}</t>
  </si>
  <si>
    <t>wMAIN-484</t>
  </si>
  <si>
    <t>1KG13-1KG15</t>
  </si>
  <si>
    <t>{DDB196E4-F940-42BE-B5BF-66201902069B}</t>
  </si>
  <si>
    <t>wMAIN-487</t>
  </si>
  <si>
    <t>FIT-1198</t>
  </si>
  <si>
    <t>1KG16-1KG10</t>
  </si>
  <si>
    <t>{741389D4-CEBF-49CF-88E0-BE60FB91EAE5}</t>
  </si>
  <si>
    <t>wMAIN-488</t>
  </si>
  <si>
    <t>1KG10-1KG13</t>
  </si>
  <si>
    <t>{4BC17500-5B0B-4E8E-8283-F3FFFE7D09BA}</t>
  </si>
  <si>
    <t>wMAIN-490</t>
  </si>
  <si>
    <t>LG</t>
  </si>
  <si>
    <t>Maplewwod Dr</t>
  </si>
  <si>
    <t>FIT-1197</t>
  </si>
  <si>
    <t>FIT-1195</t>
  </si>
  <si>
    <t>1LG01-1LG04</t>
  </si>
  <si>
    <t>{76AEA3B8-DA07-465D-B235-68F07FCB5FB5}</t>
  </si>
  <si>
    <t>wMAIN-492</t>
  </si>
  <si>
    <t>FIT-1193</t>
  </si>
  <si>
    <t>1LG04-1LG07</t>
  </si>
  <si>
    <t>{E0CC7BB3-159E-4DAC-B302-0E75D50ABA51}</t>
  </si>
  <si>
    <t>{E3E96052-887D-417A-BB23-4CD282C7C2C2}</t>
  </si>
  <si>
    <t>wMAIN-494</t>
  </si>
  <si>
    <t>V-987</t>
  </si>
  <si>
    <t>1LG07-1LG08</t>
  </si>
  <si>
    <t>{F103F177-6C83-4901-A061-6DBA43421B3E}</t>
  </si>
  <si>
    <t>wMAIN-496</t>
  </si>
  <si>
    <t>FIT-1757</t>
  </si>
  <si>
    <t>1FH13-1FH32</t>
  </si>
  <si>
    <t>{959C5CA1-BD46-48F4-A8E5-F36F55CFB43F}</t>
  </si>
  <si>
    <t>wMAIN-498</t>
  </si>
  <si>
    <t>HOME DEPOT SITE IMPROVEMENTS</t>
  </si>
  <si>
    <t>FIT-1907</t>
  </si>
  <si>
    <t>1FF43-1FF07</t>
  </si>
  <si>
    <t>{4A647E08-CE65-4AE7-B848-1B4F79E279D5}</t>
  </si>
  <si>
    <t>wMAIN-499</t>
  </si>
  <si>
    <t>V-823</t>
  </si>
  <si>
    <t>1FF50-1FF49</t>
  </si>
  <si>
    <t>{F4A47824-2194-4F8D-A9A9-DE69259CE301}</t>
  </si>
  <si>
    <t>wMAIN-500</t>
  </si>
  <si>
    <t>Rose Dr</t>
  </si>
  <si>
    <t>Grouse Dr</t>
  </si>
  <si>
    <t>FIT-1572</t>
  </si>
  <si>
    <t>FIT-1918</t>
  </si>
  <si>
    <t>1FF19-1FF22</t>
  </si>
  <si>
    <t>{D83B2454-C7FE-472D-BD1F-070E81673EFA}</t>
  </si>
  <si>
    <t>wMAIN-502</t>
  </si>
  <si>
    <t>V-444</t>
  </si>
  <si>
    <t>1EB08-1EB09</t>
  </si>
  <si>
    <t>{1BC0FE35-CFA7-4E8F-96F0-AAD5DAF8708A}</t>
  </si>
  <si>
    <t>wMAIN-503</t>
  </si>
  <si>
    <t>FIT-1496</t>
  </si>
  <si>
    <t>FIT-291</t>
  </si>
  <si>
    <t>1EB11-1EB14</t>
  </si>
  <si>
    <t>{EDED716E-4FF0-4D51-B247-EA0DFD851A93}</t>
  </si>
  <si>
    <t>wMAIN-504</t>
  </si>
  <si>
    <t>V-443</t>
  </si>
  <si>
    <t>1EB09-1EB10</t>
  </si>
  <si>
    <t>{D29ACC7E-1DBD-4C75-911C-E3A24AB2143D}</t>
  </si>
  <si>
    <t>wMAIN-505</t>
  </si>
  <si>
    <t>1EB10-1EB11</t>
  </si>
  <si>
    <t>{DD02B243-89C4-4E09-8B2E-EBFAF7159F5B}</t>
  </si>
  <si>
    <t>wMAIN-506</t>
  </si>
  <si>
    <t>1FF27-1FF32</t>
  </si>
  <si>
    <t>{59E3ED33-EBFA-487B-B58C-E372D96BDEAB}</t>
  </si>
  <si>
    <t>wMAIN-507</t>
  </si>
  <si>
    <t>FIT-206</t>
  </si>
  <si>
    <t>1EF01-1EF03</t>
  </si>
  <si>
    <t>{EFD4F0F3-D096-4269-92A0-B9323289F603}</t>
  </si>
  <si>
    <t>wMAIN-508</t>
  </si>
  <si>
    <t>Elder Dr</t>
  </si>
  <si>
    <t>V-349</t>
  </si>
  <si>
    <t>FIT-1919</t>
  </si>
  <si>
    <t>1EG11-1EG12</t>
  </si>
  <si>
    <t>{278884AB-7D5E-49AC-AE57-3FD43A31F001}</t>
  </si>
  <si>
    <t>wMAIN-509</t>
  </si>
  <si>
    <t>FIT-195</t>
  </si>
  <si>
    <t>FIT-1987</t>
  </si>
  <si>
    <t>1EG44-1EG08</t>
  </si>
  <si>
    <t>{BFAFD448-A3DF-4876-852A-70643715AA52}</t>
  </si>
  <si>
    <t>wMAIN-510</t>
  </si>
  <si>
    <t>Grey Wolf Rd</t>
  </si>
  <si>
    <t>FIT-1565</t>
  </si>
  <si>
    <t>1EG05-1EG44</t>
  </si>
  <si>
    <t>{67DB206E-96B0-468E-BCBB-E1B964497E99}</t>
  </si>
  <si>
    <t>wMAIN-511</t>
  </si>
  <si>
    <t>Midsota Plastic Surgeons</t>
  </si>
  <si>
    <t>FIT-328</t>
  </si>
  <si>
    <t>1EG08-1EG10</t>
  </si>
  <si>
    <t>{2F8A9604-8830-4491-96F4-CEDC9D243415}</t>
  </si>
  <si>
    <t>wMAIN-512</t>
  </si>
  <si>
    <t>V-348</t>
  </si>
  <si>
    <t>1EG10-1EG13</t>
  </si>
  <si>
    <t>{CEC7E583-34E7-49F4-B94C-2A3EB98990D6}</t>
  </si>
  <si>
    <t>wMAIN-513</t>
  </si>
  <si>
    <t>FIT-1563</t>
  </si>
  <si>
    <t>FIT-1561</t>
  </si>
  <si>
    <t>1EG17-1EG19</t>
  </si>
  <si>
    <t>{016FF13A-EDD9-4A78-B2A3-BB1052AEB5BD}</t>
  </si>
  <si>
    <t>wMAIN-514</t>
  </si>
  <si>
    <t>1999 ISLE DRIVE AND GLORY ROAD IMPROVEMENTS</t>
  </si>
  <si>
    <t>HYDRANT LEAD REARRANGED</t>
  </si>
  <si>
    <t>V-184</t>
  </si>
  <si>
    <t>1EG19-1EG43</t>
  </si>
  <si>
    <t>{A86A9AA3-A392-4391-9AD3-8F6F3F1D95E8}</t>
  </si>
  <si>
    <t>wMAIN-515</t>
  </si>
  <si>
    <t>FIT-1562</t>
  </si>
  <si>
    <t>1EG43-1EG20</t>
  </si>
  <si>
    <t>{5CC5D3BE-3586-44D6-8CAB-F4152DD99790}</t>
  </si>
  <si>
    <t>wMAIN-516</t>
  </si>
  <si>
    <t>{CF68925A-693A-4584-B60D-174EDA6CD9F9}</t>
  </si>
  <si>
    <t>wMAIN-517</t>
  </si>
  <si>
    <t>FIT-1564</t>
  </si>
  <si>
    <t>1EG13-1EG14</t>
  </si>
  <si>
    <t>{A8F66EF0-DA00-469A-8264-03CBC04D18E1}</t>
  </si>
  <si>
    <t>wMAIN-520</t>
  </si>
  <si>
    <t>1EG20-1EG23</t>
  </si>
  <si>
    <t>{F9CF7F57-BABC-48DA-B350-F99B4726B0FA}</t>
  </si>
  <si>
    <t>wMAIN-525</t>
  </si>
  <si>
    <t>GH</t>
  </si>
  <si>
    <t>Homestead Dr</t>
  </si>
  <si>
    <t>FIT-1530</t>
  </si>
  <si>
    <t>FIT-1926</t>
  </si>
  <si>
    <t>1GH03-1GH04</t>
  </si>
  <si>
    <t>{7731D336-E857-4838-9480-BF742264C51E}</t>
  </si>
  <si>
    <t>wMAIN-526</t>
  </si>
  <si>
    <t>WATERMAIN EXTENSION FOR NAVILLUS LAND CO.</t>
  </si>
  <si>
    <t>287</t>
  </si>
  <si>
    <t>FIT-1683</t>
  </si>
  <si>
    <t>V-1205</t>
  </si>
  <si>
    <t>1EF05-1EF04</t>
  </si>
  <si>
    <t>{77F3ABAC-5541-4011-B29B-19008C58EE8F}</t>
  </si>
  <si>
    <t>wMAIN-527</t>
  </si>
  <si>
    <t>FIT-1044</t>
  </si>
  <si>
    <t>V-1215</t>
  </si>
  <si>
    <t>1FF32-1FF33</t>
  </si>
  <si>
    <t>{49653A28-4D65-4A03-9B8A-EC64C92E48A8}</t>
  </si>
  <si>
    <t>wMAIN-528</t>
  </si>
  <si>
    <t>V-321</t>
  </si>
  <si>
    <t>1FF28-1FF27</t>
  </si>
  <si>
    <t>{B770B727-5681-4052-9E59-2AAA65F55A4D}</t>
  </si>
  <si>
    <t>wMAIN-529</t>
  </si>
  <si>
    <t>FIT-1043</t>
  </si>
  <si>
    <t>1FF29-1FF28</t>
  </si>
  <si>
    <t>{A2177396-EE6E-424E-9958-6867A9F91EDE}</t>
  </si>
  <si>
    <t>wMAIN-530</t>
  </si>
  <si>
    <t>FIT-207</t>
  </si>
  <si>
    <t>FIT-1682</t>
  </si>
  <si>
    <t>1EF11-1EF08</t>
  </si>
  <si>
    <t>{685545CE-C9B2-4E3C-955D-7D8A495AB140}</t>
  </si>
  <si>
    <t>wMAIN-531</t>
  </si>
  <si>
    <t>wFIT-1682</t>
  </si>
  <si>
    <t>wFIT-1683</t>
  </si>
  <si>
    <t>1EF08-1EF05</t>
  </si>
  <si>
    <t>{437861A0-2D1F-46E0-8D84-DA49E60A4BD5}</t>
  </si>
  <si>
    <t>wMAIN-532</t>
  </si>
  <si>
    <t>1EF04-1EF03</t>
  </si>
  <si>
    <t>{09B32E74-2EAC-4AC7-A941-94D9EC0F6439}</t>
  </si>
  <si>
    <t>wMAIN-534</t>
  </si>
  <si>
    <t>1FF50-1EF01</t>
  </si>
  <si>
    <t>{77C9F687-4B76-4874-A0DE-81501BBD8BDC}</t>
  </si>
  <si>
    <t>wMAIN-535</t>
  </si>
  <si>
    <t>1997 WIODA ROAD WATERMAIN IMPROVEMENTS</t>
  </si>
  <si>
    <t>FIT-379</t>
  </si>
  <si>
    <t>FIT-1483</t>
  </si>
  <si>
    <t>1EA24-1EA02</t>
  </si>
  <si>
    <t>{31960B9C-F573-4AEF-BC22-7E3678A329C0}</t>
  </si>
  <si>
    <t>wMAIN-536</t>
  </si>
  <si>
    <t>MG</t>
  </si>
  <si>
    <t>FIT-1670</t>
  </si>
  <si>
    <t>1LG07-1MG08</t>
  </si>
  <si>
    <t>{669587FC-08BB-406D-A56D-0BD3D42AB51F}</t>
  </si>
  <si>
    <t>wMAIN-539</t>
  </si>
  <si>
    <t>IB</t>
  </si>
  <si>
    <t>NORTH WOODS ESTATES OF BAXTER</t>
  </si>
  <si>
    <t>Jewelwood Dr</t>
  </si>
  <si>
    <t>Atwater Rd</t>
  </si>
  <si>
    <t>249</t>
  </si>
  <si>
    <t>FIT-1986</t>
  </si>
  <si>
    <t>V-1678</t>
  </si>
  <si>
    <t>1IB15-1IB16</t>
  </si>
  <si>
    <t>{24035741-54FF-4BAC-BB51-1FE8E20DA15A}</t>
  </si>
  <si>
    <t>wMAIN-540</t>
  </si>
  <si>
    <t>V-1679</t>
  </si>
  <si>
    <t>1IB15-1IB21</t>
  </si>
  <si>
    <t>{9E09E460-B97E-4A83-9B4F-6E2C166D6542}</t>
  </si>
  <si>
    <t>wMAIN-541</t>
  </si>
  <si>
    <t>FIT-1691</t>
  </si>
  <si>
    <t>1IB21-1IB22</t>
  </si>
  <si>
    <t>{C03B33BC-CA69-4498-8A6F-8832405EC6E2}</t>
  </si>
  <si>
    <t>wMAIN-550</t>
  </si>
  <si>
    <t>FIT-1694</t>
  </si>
  <si>
    <t>V-1684</t>
  </si>
  <si>
    <t>1IB31-1IB42</t>
  </si>
  <si>
    <t>{760A5DEC-3D5F-4B79-8DB4-25B98859D6FB}</t>
  </si>
  <si>
    <t>wMAIN-553</t>
  </si>
  <si>
    <t>FIT-1696</t>
  </si>
  <si>
    <t>FIT-1989</t>
  </si>
  <si>
    <t>1IB37-1IB43</t>
  </si>
  <si>
    <t>{5DF711A2-90C8-4822-869A-5DBD39C62B50}</t>
  </si>
  <si>
    <t>wMAIN-554</t>
  </si>
  <si>
    <t>FIT-429</t>
  </si>
  <si>
    <t>1IB43-1IB41</t>
  </si>
  <si>
    <t>{1653F280-D31D-45CD-B4A9-389471F23A74}</t>
  </si>
  <si>
    <t>wMAIN-555</t>
  </si>
  <si>
    <t>1IB41-1IB42</t>
  </si>
  <si>
    <t>{CE07823E-D4D0-466D-BFDC-E34DA1DDED3E}</t>
  </si>
  <si>
    <t>wMAIN-556</t>
  </si>
  <si>
    <t>Jadewood Dr</t>
  </si>
  <si>
    <t>FIT-1916</t>
  </si>
  <si>
    <t>1IB43-1IB48</t>
  </si>
  <si>
    <t>{AF19643F-B4B0-4FAD-A0A1-AE91E3C0FC88}</t>
  </si>
  <si>
    <t>wMAIN-557</t>
  </si>
  <si>
    <t>V-1687</t>
  </si>
  <si>
    <t>1IB43-1IB40</t>
  </si>
  <si>
    <t>{54D8769D-C3C2-4E4C-88F5-C0A0BB73CD71}</t>
  </si>
  <si>
    <t>wMAIN-558</t>
  </si>
  <si>
    <t>FIT-1697</t>
  </si>
  <si>
    <t>FIT-659</t>
  </si>
  <si>
    <t>1IB44-1IB45</t>
  </si>
  <si>
    <t>{4985FE96-D6C8-4704-B5F3-00EA259B53E9}</t>
  </si>
  <si>
    <t>wMAIN-560</t>
  </si>
  <si>
    <t>1IB46-1IB47</t>
  </si>
  <si>
    <t>{EE55810F-D83B-4AA4-A9B7-4BFB16821D42}</t>
  </si>
  <si>
    <t>wMAIN-563</t>
  </si>
  <si>
    <t>FIT-1698</t>
  </si>
  <si>
    <t>FIT-1917</t>
  </si>
  <si>
    <t>1IB17-1IB20</t>
  </si>
  <si>
    <t>{9CBC15A6-BA6A-4ED3-B8B5-5018ED49FBDB}</t>
  </si>
  <si>
    <t>wMAIN-565</t>
  </si>
  <si>
    <t>2005 MACDONALD ACRES IMPROVEMENTS</t>
  </si>
  <si>
    <t>234</t>
  </si>
  <si>
    <t>FIT-1699</t>
  </si>
  <si>
    <t>1IB48-1IA21</t>
  </si>
  <si>
    <t>{75C96EAE-2F42-4034-8E3F-11A410F84F5A}</t>
  </si>
  <si>
    <t>wMAIN-566</t>
  </si>
  <si>
    <t>FIT-660</t>
  </si>
  <si>
    <t>1IA21-1IA24</t>
  </si>
  <si>
    <t>{2E10E3E5-A98B-47D1-BC9D-70B2B3DB0B9E}</t>
  </si>
  <si>
    <t>wMAIN-569</t>
  </si>
  <si>
    <t>2005 FORTHUN ROAD UTILITY AND ROADWAY IMPROVEMENTS</t>
  </si>
  <si>
    <t>182</t>
  </si>
  <si>
    <t>V-1692</t>
  </si>
  <si>
    <t>1FF22-1FF67</t>
  </si>
  <si>
    <t>{46F12158-B032-4C47-91D4-8F813F1400D5}</t>
  </si>
  <si>
    <t>wMAIN-570</t>
  </si>
  <si>
    <t>FIT-1700</t>
  </si>
  <si>
    <t>FIT-661</t>
  </si>
  <si>
    <t>1FF65-1FF66</t>
  </si>
  <si>
    <t>{0DA77153-4E04-4485-AA80-51BE0A21A68E}</t>
  </si>
  <si>
    <t>wMAIN-571</t>
  </si>
  <si>
    <t>GF</t>
  </si>
  <si>
    <t>Midwest Machinery Co</t>
  </si>
  <si>
    <t>FIT-1701</t>
  </si>
  <si>
    <t>V-1693</t>
  </si>
  <si>
    <t>1GF17-1GF18</t>
  </si>
  <si>
    <t>{70B452E5-59AE-4FD8-A9FA-B57E480540DE}</t>
  </si>
  <si>
    <t>wMAIN-572</t>
  </si>
  <si>
    <t>STUB SOUTHWEST</t>
  </si>
  <si>
    <t>FIT-1702</t>
  </si>
  <si>
    <t>FIT-662</t>
  </si>
  <si>
    <t>1GF19-1GF20</t>
  </si>
  <si>
    <t>{C2E65BEF-BC12-469D-AC49-E7F9762669D0}</t>
  </si>
  <si>
    <t>wMAIN-573</t>
  </si>
  <si>
    <t>FIT-1703</t>
  </si>
  <si>
    <t>1GF19-1GF21</t>
  </si>
  <si>
    <t>{57ABB27D-1B88-442B-9CC2-FDB6D2FBFB61}</t>
  </si>
  <si>
    <t>wMAIN-574</t>
  </si>
  <si>
    <t>FIT-663</t>
  </si>
  <si>
    <t>1GF21-1GF22</t>
  </si>
  <si>
    <t>{E5AA5A58-D90B-4BFE-99D1-4C4C690FE2C0}</t>
  </si>
  <si>
    <t>wMAIN-577</t>
  </si>
  <si>
    <t>FIT-1704</t>
  </si>
  <si>
    <t>1GF17-1GF16</t>
  </si>
  <si>
    <t>{27F439B2-BD54-4A93-9120-B5DB092FF344}</t>
  </si>
  <si>
    <t>wMAIN-578</t>
  </si>
  <si>
    <t>FIT-1705</t>
  </si>
  <si>
    <t>1GF16-1FF61</t>
  </si>
  <si>
    <t>{95DFB24F-86B8-47EB-8DFF-1A970B0D62B4}</t>
  </si>
  <si>
    <t>wMAIN-579</t>
  </si>
  <si>
    <t>FIT-664</t>
  </si>
  <si>
    <t>1FF61-1FF62</t>
  </si>
  <si>
    <t>{89E06C00-F4B0-4F54-B2C1-5C70F6F642C6}</t>
  </si>
  <si>
    <t>wMAIN-582</t>
  </si>
  <si>
    <t>FIT-1706</t>
  </si>
  <si>
    <t>1GF16-1GF11</t>
  </si>
  <si>
    <t>{61AE4551-CBC1-43C8-B1BA-01921E6B8903}</t>
  </si>
  <si>
    <t>wMAIN-583</t>
  </si>
  <si>
    <t>FIT-1707</t>
  </si>
  <si>
    <t>1GF11-1GF12</t>
  </si>
  <si>
    <t>{AB148AF3-BB01-4B25-A7B8-DEFDF8928410}</t>
  </si>
  <si>
    <t>wMAIN-584</t>
  </si>
  <si>
    <t>FIT-665</t>
  </si>
  <si>
    <t>1GF12-1GF13</t>
  </si>
  <si>
    <t>{D869BFA2-A2C0-448D-AFB3-ED400147283D}</t>
  </si>
  <si>
    <t>wMAIN-587</t>
  </si>
  <si>
    <t>V-1697</t>
  </si>
  <si>
    <t>1GF11-1GF10</t>
  </si>
  <si>
    <t>{B4FE7C85-A668-4C26-A2B6-4E65D1676BEE}</t>
  </si>
  <si>
    <t>wMAIN-588</t>
  </si>
  <si>
    <t>FIT-1708</t>
  </si>
  <si>
    <t>1GF10-1GF08</t>
  </si>
  <si>
    <t>{253CAD8E-10B1-464A-93BE-F2D6BBAACF28}</t>
  </si>
  <si>
    <t>wMAIN-589</t>
  </si>
  <si>
    <t>FIT-666</t>
  </si>
  <si>
    <t>1GF08-1GF09</t>
  </si>
  <si>
    <t>{1BA6485C-8A80-4032-9545-1B26651DD9EE}</t>
  </si>
  <si>
    <t>wMAIN-590</t>
  </si>
  <si>
    <t>FIT-1709</t>
  </si>
  <si>
    <t>1FF58-1GF08</t>
  </si>
  <si>
    <t>{97212457-B304-41A9-B215-AAC6E0D60F8E}</t>
  </si>
  <si>
    <t>wMAIN-595</t>
  </si>
  <si>
    <t>NORTHWOODS TURF AND POWER SITE IMPROVEMENTS</t>
  </si>
  <si>
    <t>V-1700</t>
  </si>
  <si>
    <t>1FF53-1FF54</t>
  </si>
  <si>
    <t>{3C8FB59F-E36B-4934-968F-0C24B8B1B8D2}</t>
  </si>
  <si>
    <t>wMAIN-598</t>
  </si>
  <si>
    <t>Water Tower</t>
  </si>
  <si>
    <t>wFIT-1711</t>
  </si>
  <si>
    <t>wVLV-1702</t>
  </si>
  <si>
    <t>1FF51-1FF52</t>
  </si>
  <si>
    <t>{5A9B2C3D-FA7D-42BD-90D9-08560824A8D9}</t>
  </si>
  <si>
    <t>wMAIN-599</t>
  </si>
  <si>
    <t>WALMART SITE IMPROVEMENTS</t>
  </si>
  <si>
    <t>278</t>
  </si>
  <si>
    <t>1EG12-1EG42</t>
  </si>
  <si>
    <t>{6CF27DC3-2289-429C-AC00-BF3B4F140735}</t>
  </si>
  <si>
    <t>wMAIN-601</t>
  </si>
  <si>
    <t>FIT-1920</t>
  </si>
  <si>
    <t>1EG18-1EG35</t>
  </si>
  <si>
    <t>{1EA22D7D-1E98-4467-93F5-5B8941FA643D}</t>
  </si>
  <si>
    <t>wMAIN-602</t>
  </si>
  <si>
    <t>FIT-432</t>
  </si>
  <si>
    <t>V-1711</t>
  </si>
  <si>
    <t>1EG35-1EG35</t>
  </si>
  <si>
    <t>{51049F80-21F4-4FC8-9938-866224FD2074}</t>
  </si>
  <si>
    <t>wMAIN-603</t>
  </si>
  <si>
    <t>FIT-1720</t>
  </si>
  <si>
    <t>1EG36-1EG37</t>
  </si>
  <si>
    <t>{5E06BF94-50F3-418E-822F-64E5D3C58723}</t>
  </si>
  <si>
    <t>wMAIN-604</t>
  </si>
  <si>
    <t>FIT-667</t>
  </si>
  <si>
    <t>1EG37-1EG39</t>
  </si>
  <si>
    <t>{9C1051B6-265B-40F6-962E-B5344C659227}</t>
  </si>
  <si>
    <t>wMAIN-605</t>
  </si>
  <si>
    <t>FIT-668</t>
  </si>
  <si>
    <t>{45E82C19-7717-4656-979C-D90EF0DD2AAA}</t>
  </si>
  <si>
    <t>wMAIN-606</t>
  </si>
  <si>
    <t>Wal-mart</t>
  </si>
  <si>
    <t>FIT-1729</t>
  </si>
  <si>
    <t>V-1723</t>
  </si>
  <si>
    <t>1FH24-1FH25</t>
  </si>
  <si>
    <t>{A0C156EA-3917-4CCA-A0E5-F613560C5733}</t>
  </si>
  <si>
    <t>wMAIN-608</t>
  </si>
  <si>
    <t>FIT-1741</t>
  </si>
  <si>
    <t>FIT-1728</t>
  </si>
  <si>
    <t>1FH26-1FH29</t>
  </si>
  <si>
    <t>{1027AC6E-9E3E-485F-9ECB-6B9B8723AA3C}</t>
  </si>
  <si>
    <t>wMAIN-611</t>
  </si>
  <si>
    <t>EH</t>
  </si>
  <si>
    <t>FIT-1727</t>
  </si>
  <si>
    <t>1FH29-1EH01</t>
  </si>
  <si>
    <t>{3B4DDA09-768E-4A93-9776-6710A4E704A1}</t>
  </si>
  <si>
    <t>wMAIN-612</t>
  </si>
  <si>
    <t>V-1720</t>
  </si>
  <si>
    <t>1EH01-1EH02</t>
  </si>
  <si>
    <t>{2AD4A933-3A73-4F2E-854C-6D65D8FCBDD6}</t>
  </si>
  <si>
    <t>wMAIN-613</t>
  </si>
  <si>
    <t>1EH02-BLDG</t>
  </si>
  <si>
    <t>{A92C4575-81A0-49C0-BDC9-31AD4283165F}</t>
  </si>
  <si>
    <t>wMAIN-614</t>
  </si>
  <si>
    <t>FIT-1726</t>
  </si>
  <si>
    <t>1EH01-1EH03</t>
  </si>
  <si>
    <t>{02C3D9A2-D772-4A4B-B941-94F09648F444}</t>
  </si>
  <si>
    <t>wMAIN-615</t>
  </si>
  <si>
    <t>V-1719</t>
  </si>
  <si>
    <t>1EH03-1EH04</t>
  </si>
  <si>
    <t>{8F091A34-8563-4697-84BA-E7544E43CA98}</t>
  </si>
  <si>
    <t>wMAIN-616</t>
  </si>
  <si>
    <t>1EH04-BLDG</t>
  </si>
  <si>
    <t>{38B4AF5A-D957-4E87-BF3E-460A75B1C4AA}</t>
  </si>
  <si>
    <t>wMAIN-617</t>
  </si>
  <si>
    <t>V-1718</t>
  </si>
  <si>
    <t>1EH03-1EH05</t>
  </si>
  <si>
    <t>{FA0E4C05-AADC-4CB9-A234-4CDD77784A11}</t>
  </si>
  <si>
    <t>wMAIN-618</t>
  </si>
  <si>
    <t>FIT-1725</t>
  </si>
  <si>
    <t>1EH05-1EH06</t>
  </si>
  <si>
    <t>{2CB47737-BD06-40B8-B297-8BF232F7232D}</t>
  </si>
  <si>
    <t>wMAIN-623</t>
  </si>
  <si>
    <t>FIT-1724</t>
  </si>
  <si>
    <t>FIT-1723</t>
  </si>
  <si>
    <t>1EH09-1EH12</t>
  </si>
  <si>
    <t>{270B3D0C-9037-4518-9F58-8DB2D1A4944E}</t>
  </si>
  <si>
    <t>wMAIN-626</t>
  </si>
  <si>
    <t>V-1713</t>
  </si>
  <si>
    <t>1EH12-1EH17</t>
  </si>
  <si>
    <t>{F7AB9E7E-6B9E-41CD-BC54-38C5CC2C99C1}</t>
  </si>
  <si>
    <t>wMAIN-627</t>
  </si>
  <si>
    <t>FIT-1722</t>
  </si>
  <si>
    <t>1EH17-1EH18</t>
  </si>
  <si>
    <t>{18E1707A-F904-48EB-A7CB-E0136CE4422C}</t>
  </si>
  <si>
    <t>wMAIN-628</t>
  </si>
  <si>
    <t>V-1714</t>
  </si>
  <si>
    <t>1EH18-1EH16</t>
  </si>
  <si>
    <t>{B424972B-6AB1-4997-B754-0732A54B3037}</t>
  </si>
  <si>
    <t>wMAIN-629</t>
  </si>
  <si>
    <t>FIT-669</t>
  </si>
  <si>
    <t>1EH16-1EH15</t>
  </si>
  <si>
    <t>{1DF8CB56-2F88-474F-A73B-A8C1C11B91A8}</t>
  </si>
  <si>
    <t>wMAIN-630</t>
  </si>
  <si>
    <t>V-1738</t>
  </si>
  <si>
    <t>1EH18-1EH19</t>
  </si>
  <si>
    <t>{242D3F42-78BE-46C8-A07D-E4357C073B8C}</t>
  </si>
  <si>
    <t>wMAIN-631</t>
  </si>
  <si>
    <t>FIT-1740</t>
  </si>
  <si>
    <t>1EH19-1EH20</t>
  </si>
  <si>
    <t>{30B8A671-680E-48A4-8150-89391FEF7F42}</t>
  </si>
  <si>
    <t>wMAIN-634</t>
  </si>
  <si>
    <t>FIT-1721</t>
  </si>
  <si>
    <t>1EH20-1FH21</t>
  </si>
  <si>
    <t>{589A4322-B1A3-4D36-B569-18BAB76B7ADA}</t>
  </si>
  <si>
    <t>wMAIN-637</t>
  </si>
  <si>
    <t>FIT-1921</t>
  </si>
  <si>
    <t>1FH21-1FH20</t>
  </si>
  <si>
    <t>{0DD2AC23-791E-4EAE-ADEB-E52A7248EBD5}</t>
  </si>
  <si>
    <t>wMAIN-638</t>
  </si>
  <si>
    <t>Laverne Cir</t>
  </si>
  <si>
    <t>CLASS 200</t>
  </si>
  <si>
    <t>FIT-1733</t>
  </si>
  <si>
    <t>V-1726</t>
  </si>
  <si>
    <t>1KF31-1LF18</t>
  </si>
  <si>
    <t>{1B4DEED5-9962-4876-B19A-B8C09F890F4B}</t>
  </si>
  <si>
    <t>wMAIN-639</t>
  </si>
  <si>
    <t>FIT-1732</t>
  </si>
  <si>
    <t>1LF18-1LF17</t>
  </si>
  <si>
    <t>{0538E7E3-2DCD-425E-9AFC-9FA0973A17AC}</t>
  </si>
  <si>
    <t>wMAIN-640</t>
  </si>
  <si>
    <t>1LF17-1LF12</t>
  </si>
  <si>
    <t>{C88B1E6A-2E8E-4DBD-8394-430D249FBD17}</t>
  </si>
  <si>
    <t>wMAIN-641</t>
  </si>
  <si>
    <t>V-1728</t>
  </si>
  <si>
    <t>FIT-1734</t>
  </si>
  <si>
    <t>1KG15-1KG22</t>
  </si>
  <si>
    <t>{B3EC3C05-04BC-4341-8400-9E37BB9E080A}</t>
  </si>
  <si>
    <t>wMAIN-642</t>
  </si>
  <si>
    <t>2004 ART WARD DRIVE AND LAVERNE CIRCLE UTLITY AND ROADWAY IMPROVEMENTS</t>
  </si>
  <si>
    <t>116</t>
  </si>
  <si>
    <t>V-1727</t>
  </si>
  <si>
    <t>1KG22-1KG23</t>
  </si>
  <si>
    <t>{E02374E3-848A-4E7C-9709-7B84C9F0E943}</t>
  </si>
  <si>
    <t>wMAIN-643</t>
  </si>
  <si>
    <t>KF</t>
  </si>
  <si>
    <t>V-1733</t>
  </si>
  <si>
    <t>1KF31-1KF32</t>
  </si>
  <si>
    <t>{E4CBB587-F7ED-4297-AC1F-774024C01846}</t>
  </si>
  <si>
    <t>wMAIN-644</t>
  </si>
  <si>
    <t>Art Ward Drive and Laverne Circle Houses</t>
  </si>
  <si>
    <t>FIT-1738</t>
  </si>
  <si>
    <t>FIT-435</t>
  </si>
  <si>
    <t>1KF33-1KF34</t>
  </si>
  <si>
    <t>{EE841676-F814-4CCA-9817-096DD88A9B82}</t>
  </si>
  <si>
    <t>wMAIN-647</t>
  </si>
  <si>
    <t>1KF33-1KF37</t>
  </si>
  <si>
    <t>{1FCC516F-97DB-4273-90AF-8749899CC774}</t>
  </si>
  <si>
    <t>wMAIN-648</t>
  </si>
  <si>
    <t xml:space="preserve">Art Ward Drive and Laverne Circle Houses </t>
  </si>
  <si>
    <t>FIT-1739</t>
  </si>
  <si>
    <t>FIT-672</t>
  </si>
  <si>
    <t>1KF38-1KF39</t>
  </si>
  <si>
    <t>{5AA47E6C-0844-41BC-AE24-09117186E63D}</t>
  </si>
  <si>
    <t>wMAIN-652</t>
  </si>
  <si>
    <t>wFIT-1735</t>
  </si>
  <si>
    <t>wFIT-1736</t>
  </si>
  <si>
    <t>1LG20-1LG23</t>
  </si>
  <si>
    <t>{B2DB87CF-5CAC-4DF6-B794-2312CF966763}</t>
  </si>
  <si>
    <t>wMAIN-653</t>
  </si>
  <si>
    <t>FIT-1736</t>
  </si>
  <si>
    <t>1LG23-1LG25</t>
  </si>
  <si>
    <t>{81DB11F4-0FFE-485E-A062-B397126F6AE2}</t>
  </si>
  <si>
    <t>wMAIN-654</t>
  </si>
  <si>
    <t>V-1731</t>
  </si>
  <si>
    <t>1LG25-1LG26</t>
  </si>
  <si>
    <t>{0A526E9B-E745-4216-8E91-6C7932747A12}</t>
  </si>
  <si>
    <t>wMAIN-655</t>
  </si>
  <si>
    <t>FIT-1737</t>
  </si>
  <si>
    <t>1LG26-1LG27</t>
  </si>
  <si>
    <t>{26D9A721-15CD-44C5-8515-20DF4E16A518}</t>
  </si>
  <si>
    <t>wMAIN-656</t>
  </si>
  <si>
    <t>FIT-671</t>
  </si>
  <si>
    <t>1LG27-1LG28</t>
  </si>
  <si>
    <t>{CBFF4AA7-30DF-44D2-A62A-4E97297A37E1}</t>
  </si>
  <si>
    <t>wMAIN-659</t>
  </si>
  <si>
    <t>Baxter Lion Rd</t>
  </si>
  <si>
    <t>V-1730</t>
  </si>
  <si>
    <t>1LG23-1LG24</t>
  </si>
  <si>
    <t>{3FE8C2B4-76EE-4320-ACE1-7B789EF80083}</t>
  </si>
  <si>
    <t>wMAIN-660</t>
  </si>
  <si>
    <t>1LG24-1LF17</t>
  </si>
  <si>
    <t>{9A6B1E62-08BB-4469-AAD8-908DEFE6B9EB}</t>
  </si>
  <si>
    <t>wMAIN-661</t>
  </si>
  <si>
    <t>DH</t>
  </si>
  <si>
    <t>2005 HASTINGS ROAD EXTENSION</t>
  </si>
  <si>
    <t>Evergreen Dr</t>
  </si>
  <si>
    <t>194</t>
  </si>
  <si>
    <t>FIT-1925</t>
  </si>
  <si>
    <t>FIT-1991</t>
  </si>
  <si>
    <t>1DH37-1DH40</t>
  </si>
  <si>
    <t>{86134517-F174-4BAF-AFC9-DB84D7139672}</t>
  </si>
  <si>
    <t>wMAIN-662</t>
  </si>
  <si>
    <t>1DH40-1DH46</t>
  </si>
  <si>
    <t>{99B9D94E-4909-4015-A6AD-DA51B9240900}</t>
  </si>
  <si>
    <t>wMAIN-663</t>
  </si>
  <si>
    <t>FIT-437</t>
  </si>
  <si>
    <t>V-1758</t>
  </si>
  <si>
    <t>1DH46-1DH47</t>
  </si>
  <si>
    <t>{E9AE86E5-57B8-4CAB-AAF1-FA9EAAB5AA61}</t>
  </si>
  <si>
    <t>wMAIN-664</t>
  </si>
  <si>
    <t>FIT-1753</t>
  </si>
  <si>
    <t>1DH47-1DH48</t>
  </si>
  <si>
    <t>{09EA0240-57C8-4D5E-9DA8-65D131DB88BE}</t>
  </si>
  <si>
    <t>wMAIN-665</t>
  </si>
  <si>
    <t>STUB NORTHWEST</t>
  </si>
  <si>
    <t>FIT-676</t>
  </si>
  <si>
    <t>1DH48-1DH49</t>
  </si>
  <si>
    <t>{E66942FE-4C07-4AA3-AAEC-AE1AB8218898}</t>
  </si>
  <si>
    <t>wMAIN-668</t>
  </si>
  <si>
    <t>V-1759</t>
  </si>
  <si>
    <t>1DH40-1DH41</t>
  </si>
  <si>
    <t>{87EB78B8-037B-45C6-92FF-CF4486274C2D}</t>
  </si>
  <si>
    <t>wMAIN-669</t>
  </si>
  <si>
    <t>FIT-1754</t>
  </si>
  <si>
    <t>1DH41-1DH42</t>
  </si>
  <si>
    <t>{7610C9A6-648F-4219-9B2D-BDDF2D97A853}</t>
  </si>
  <si>
    <t>wMAIN-670</t>
  </si>
  <si>
    <t>STUB SOUTHEAST</t>
  </si>
  <si>
    <t>FIT-677</t>
  </si>
  <si>
    <t>1DH42-1DH43</t>
  </si>
  <si>
    <t>{04AAFDA4-03E5-4970-A319-347AD70A52F8}</t>
  </si>
  <si>
    <t>wMAIN-673</t>
  </si>
  <si>
    <t>FIT-1992</t>
  </si>
  <si>
    <t>V-1762</t>
  </si>
  <si>
    <t>1DH52-1DH54</t>
  </si>
  <si>
    <t>{8741AFF9-ECFB-474E-9DF9-465078DD3105}</t>
  </si>
  <si>
    <t>wMAIN-674</t>
  </si>
  <si>
    <t>V-1763</t>
  </si>
  <si>
    <t>FIT-679</t>
  </si>
  <si>
    <t>1DH53-1DI06</t>
  </si>
  <si>
    <t>{4C1ECB59-CED8-4E01-8024-A95657848757}</t>
  </si>
  <si>
    <t>wMAIN-675</t>
  </si>
  <si>
    <t>wFIT-1992</t>
  </si>
  <si>
    <t>wVLV-1765</t>
  </si>
  <si>
    <t>1DH52-1EH30</t>
  </si>
  <si>
    <t>{08498BA5-0680-4470-8425-FD917BAAFBAD}</t>
  </si>
  <si>
    <t>wMAIN-685</t>
  </si>
  <si>
    <t>Hellekson Law</t>
  </si>
  <si>
    <t>wVLV-1764</t>
  </si>
  <si>
    <t>wFIT-1756</t>
  </si>
  <si>
    <t>1EH27-1EH24</t>
  </si>
  <si>
    <t>{1D086C8A-3C35-4D85-A9E2-BA240ABF71B6}</t>
  </si>
  <si>
    <t>wMAIN-686</t>
  </si>
  <si>
    <t>FIT-1756</t>
  </si>
  <si>
    <t>FIT-682</t>
  </si>
  <si>
    <t>1EH24-1EH23</t>
  </si>
  <si>
    <t>{7404F4E6-DF14-4D30-B0B2-D419D80F4401}</t>
  </si>
  <si>
    <t>wMAIN-689</t>
  </si>
  <si>
    <t>2005 EAST PERCH LAKE IMPROVEMENTS</t>
  </si>
  <si>
    <t>166</t>
  </si>
  <si>
    <t>V-1775</t>
  </si>
  <si>
    <t>FIT-1760</t>
  </si>
  <si>
    <t>1FI10-1FI06</t>
  </si>
  <si>
    <t>{C21C748B-6278-4E7A-B5B1-632585884CB5}</t>
  </si>
  <si>
    <t>wMAIN-690</t>
  </si>
  <si>
    <t>FIT-1758</t>
  </si>
  <si>
    <t>1FH32-1FH33</t>
  </si>
  <si>
    <t>{82A5C1D3-D4FB-45FA-8776-39EB99532A51}</t>
  </si>
  <si>
    <t>wMAIN-691</t>
  </si>
  <si>
    <t>East Perch Lake</t>
  </si>
  <si>
    <t>FIT-683</t>
  </si>
  <si>
    <t>1FH33-1FH34</t>
  </si>
  <si>
    <t>{7D2A6D9C-6BBF-4FA8-813B-BD0E80B3057B}</t>
  </si>
  <si>
    <t>wMAIN-694</t>
  </si>
  <si>
    <t>FIT-1994</t>
  </si>
  <si>
    <t>1FH32-1FH37</t>
  </si>
  <si>
    <t>{D3823B4D-8A1F-4AAE-A26A-2B6B3A20739A}</t>
  </si>
  <si>
    <t>wMAIN-695</t>
  </si>
  <si>
    <t>FIT-684</t>
  </si>
  <si>
    <t>1FH37-1FH38</t>
  </si>
  <si>
    <t>{6CE2E990-4086-4092-B7AC-58AD8E3D3575}</t>
  </si>
  <si>
    <t>wMAIN-696</t>
  </si>
  <si>
    <t>FIT-685</t>
  </si>
  <si>
    <t>1FH37-1FH39</t>
  </si>
  <si>
    <t>{3463B3A6-73EE-4009-AC1D-9EEE3287A866}</t>
  </si>
  <si>
    <t>wMAIN-697</t>
  </si>
  <si>
    <t>V-1771</t>
  </si>
  <si>
    <t>1FH37-1FH40</t>
  </si>
  <si>
    <t>{92454F4F-CF53-488C-A998-20090CA54B05}</t>
  </si>
  <si>
    <t>wMAIN-698</t>
  </si>
  <si>
    <t>FIT-1995</t>
  </si>
  <si>
    <t>1FH40-1FH41</t>
  </si>
  <si>
    <t>{E330A8E1-BB59-4605-8BD8-362B497741E9}</t>
  </si>
  <si>
    <t>wMAIN-699</t>
  </si>
  <si>
    <t>FIT-440</t>
  </si>
  <si>
    <t>1FH41-1FH48</t>
  </si>
  <si>
    <t>{60F82D2A-7D82-41AE-ABF4-760597049B9B}</t>
  </si>
  <si>
    <t>wMAIN-700</t>
  </si>
  <si>
    <t>FIT-686</t>
  </si>
  <si>
    <t>1FH48-1FH49</t>
  </si>
  <si>
    <t>{413CDC99-0DF5-47A3-823D-6FA0B73BC015}</t>
  </si>
  <si>
    <t>wMAIN-701</t>
  </si>
  <si>
    <t>FIT-439</t>
  </si>
  <si>
    <t>1FH41-1FH42</t>
  </si>
  <si>
    <t>{F380214D-28FF-49CE-AEFC-A0E5322D4005}</t>
  </si>
  <si>
    <t>wMAIN-702</t>
  </si>
  <si>
    <t>V-1773</t>
  </si>
  <si>
    <t>1FH42-1FH43</t>
  </si>
  <si>
    <t>{8DD08B30-FA3F-4F80-B7E3-FE67846C318F}</t>
  </si>
  <si>
    <t>wMAIN-703</t>
  </si>
  <si>
    <t>FIT-1759</t>
  </si>
  <si>
    <t>FIT-687</t>
  </si>
  <si>
    <t>1FH44-1FH45</t>
  </si>
  <si>
    <t>{75C75201-6CC8-43D0-B059-EE16A2568ED5}</t>
  </si>
  <si>
    <t>wMAIN-706</t>
  </si>
  <si>
    <t xml:space="preserve">Alina Health </t>
  </si>
  <si>
    <t>V-1772</t>
  </si>
  <si>
    <t>1FH41-1FH50</t>
  </si>
  <si>
    <t>{7460C6D3-6CD8-4256-832C-E950B9FF1F33}</t>
  </si>
  <si>
    <t>wMAIN-707</t>
  </si>
  <si>
    <t>FIT-1996</t>
  </si>
  <si>
    <t>1FH50-1FH51</t>
  </si>
  <si>
    <t>{5440D4F3-65A1-4EF8-83BC-711C82CB4AF2}</t>
  </si>
  <si>
    <t>wMAIN-708</t>
  </si>
  <si>
    <t>FIT-689</t>
  </si>
  <si>
    <t>1FH51-1FH52</t>
  </si>
  <si>
    <t>{4202B2E5-25BA-4EAB-961E-D3B4CC7E2695}</t>
  </si>
  <si>
    <t>wMAIN-709</t>
  </si>
  <si>
    <t>FIT-688</t>
  </si>
  <si>
    <t>1FH51-1FH53</t>
  </si>
  <si>
    <t>{E1F643EB-F1CE-42AB-B800-3179530281F5}</t>
  </si>
  <si>
    <t>wMAIN-710</t>
  </si>
  <si>
    <t>FIT-1761</t>
  </si>
  <si>
    <t>1FI06-1FI11</t>
  </si>
  <si>
    <t>{309F4693-0E0A-4127-B33E-CCB65060797A}</t>
  </si>
  <si>
    <t>wMAIN-711</t>
  </si>
  <si>
    <t>Essentia Health Urgent Care</t>
  </si>
  <si>
    <t>V-1776</t>
  </si>
  <si>
    <t>1FI11-1FI12</t>
  </si>
  <si>
    <t>{FA53032F-4D67-4040-84C0-9EB3B1767575}</t>
  </si>
  <si>
    <t>wMAIN-716</t>
  </si>
  <si>
    <t>GI</t>
  </si>
  <si>
    <t>FIT-1770</t>
  </si>
  <si>
    <t>1GI03-1GI02</t>
  </si>
  <si>
    <t>{6403235D-246C-4557-B744-9FBD8786E904}</t>
  </si>
  <si>
    <t>wMAIN-717</t>
  </si>
  <si>
    <t>V-1777</t>
  </si>
  <si>
    <t>1GI02-1GI01</t>
  </si>
  <si>
    <t>{939B2361-92DD-4130-A821-63CDE11FC29A}</t>
  </si>
  <si>
    <t>wMAIN-718</t>
  </si>
  <si>
    <t>FIT-1763</t>
  </si>
  <si>
    <t>1GI01-1GH23</t>
  </si>
  <si>
    <t>{1E934CE3-2DFA-4BA0-A484-B9C492787A4A}</t>
  </si>
  <si>
    <t>wMAIN-719</t>
  </si>
  <si>
    <t>Perch Lake Dr</t>
  </si>
  <si>
    <t xml:space="preserve">one </t>
  </si>
  <si>
    <t>FIT-1764</t>
  </si>
  <si>
    <t>FIT-691</t>
  </si>
  <si>
    <t>1GH25-1GH26</t>
  </si>
  <si>
    <t>{44C153EE-7F4E-4037-A3EE-CE2A62CF843D}</t>
  </si>
  <si>
    <t>wMAIN-723</t>
  </si>
  <si>
    <t>FIT-1766</t>
  </si>
  <si>
    <t>V-1783</t>
  </si>
  <si>
    <t>1GH18-1GH19</t>
  </si>
  <si>
    <t>{6F00BAEC-7319-4EDA-95E6-85331BE032C6}</t>
  </si>
  <si>
    <t>wMAIN-724</t>
  </si>
  <si>
    <t>FIT-1768</t>
  </si>
  <si>
    <t>FIT-692</t>
  </si>
  <si>
    <t>1GI09-1GI10</t>
  </si>
  <si>
    <t>{2AE59713-C114-4423-96C3-9474A9924D06}</t>
  </si>
  <si>
    <t>wMAIN-727</t>
  </si>
  <si>
    <t>V-1787</t>
  </si>
  <si>
    <t>1GH04-1GH05</t>
  </si>
  <si>
    <t>{30F2AF3F-3D18-46DC-B39A-5BB80152905D}</t>
  </si>
  <si>
    <t>wMAIN-728</t>
  </si>
  <si>
    <t>FIT-1771</t>
  </si>
  <si>
    <t>1GH05-1GH06</t>
  </si>
  <si>
    <t>{FCDDE971-43D8-4C00-9C69-934EBDE447EF}</t>
  </si>
  <si>
    <t>wMAIN-729</t>
  </si>
  <si>
    <t>1GH06-1GH07</t>
  </si>
  <si>
    <t>{2C02E1EB-9DDA-442F-8E2D-6BFC0D5A051C}</t>
  </si>
  <si>
    <t>wMAIN-731</t>
  </si>
  <si>
    <t>V-1789</t>
  </si>
  <si>
    <t>1GH06-1GH11</t>
  </si>
  <si>
    <t>{30D181A8-FF0B-4032-B87E-7F5B56CE9176}</t>
  </si>
  <si>
    <t>wMAIN-734</t>
  </si>
  <si>
    <t>FIT-1767</t>
  </si>
  <si>
    <t>1GH12-1GH15</t>
  </si>
  <si>
    <t>{7FDEB2E6-138F-4709-AFA7-9F5E1350C257}</t>
  </si>
  <si>
    <t>wMAIN-737</t>
  </si>
  <si>
    <t>1GH15-1GH18</t>
  </si>
  <si>
    <t>{A293C01A-8B8C-414D-930B-957792EEC083}</t>
  </si>
  <si>
    <t>wMAIN-738</t>
  </si>
  <si>
    <t>WHITETAIL MEADOWS</t>
  </si>
  <si>
    <t>302</t>
  </si>
  <si>
    <t>V-1794</t>
  </si>
  <si>
    <t>1IA10-1IA26</t>
  </si>
  <si>
    <t>{1B0A943E-C366-4C42-B748-542CEA38190C}</t>
  </si>
  <si>
    <t>wMAIN-739</t>
  </si>
  <si>
    <t>1IA25-1IA08</t>
  </si>
  <si>
    <t>{179BB081-E3C9-47EF-9034-3CA0004FF0AD}</t>
  </si>
  <si>
    <t>wMAIN-740</t>
  </si>
  <si>
    <t>HA</t>
  </si>
  <si>
    <t>WHITETAIL ADDITION TO BAXTER</t>
  </si>
  <si>
    <t>Holly Dr</t>
  </si>
  <si>
    <t>Afton Rd</t>
  </si>
  <si>
    <t>301</t>
  </si>
  <si>
    <t>wVLV-1796</t>
  </si>
  <si>
    <t>wFIT-1775</t>
  </si>
  <si>
    <t>1HA16-1HA17</t>
  </si>
  <si>
    <t>{69F1F587-79B3-4A80-BD4C-97F76FFE12DD}</t>
  </si>
  <si>
    <t>wMAIN-741</t>
  </si>
  <si>
    <t>V-1796</t>
  </si>
  <si>
    <t>FIT-1776</t>
  </si>
  <si>
    <t>1HA17-1HA18</t>
  </si>
  <si>
    <t>{29B1117A-44D0-47BC-9A38-D2D20FA77FF6}</t>
  </si>
  <si>
    <t>wMAIN-744</t>
  </si>
  <si>
    <t>FIT-1777</t>
  </si>
  <si>
    <t>1HA18-1HA21</t>
  </si>
  <si>
    <t>{4CF1063E-DE00-40EE-9AB3-8340FD1ED893}</t>
  </si>
  <si>
    <t>wMAIN-747</t>
  </si>
  <si>
    <t>FIT-1778</t>
  </si>
  <si>
    <t>1HA21-1HA24</t>
  </si>
  <si>
    <t>{68B20D6B-D33C-460D-AEDB-CA8A03E684FD}</t>
  </si>
  <si>
    <t>wMAIN-748</t>
  </si>
  <si>
    <t>wFIT-1608</t>
  </si>
  <si>
    <t>0</t>
  </si>
  <si>
    <t>{7F7609F4-4B88-4CBB-8485-556D29D65594}</t>
  </si>
  <si>
    <t>wMAIN-749</t>
  </si>
  <si>
    <t>{20773028-4A11-46CC-AB6C-FF724A2EFC5E}</t>
  </si>
  <si>
    <t>wMAIN-754</t>
  </si>
  <si>
    <t>FIT-875</t>
  </si>
  <si>
    <t>V-1465</t>
  </si>
  <si>
    <t>{7E397F33-5921-4697-BEB4-63CD4F802748}</t>
  </si>
  <si>
    <t>wMAIN-755</t>
  </si>
  <si>
    <t>FIT-873</t>
  </si>
  <si>
    <t>{33E7E4FD-95D4-41CA-B7F1-1C7BA2C5A2B6}</t>
  </si>
  <si>
    <t>wMAIN-756</t>
  </si>
  <si>
    <t>V-822</t>
  </si>
  <si>
    <t>FIT-1823</t>
  </si>
  <si>
    <t>{00AE71B3-A5E7-4ACD-BC74-A9C370B407E8}</t>
  </si>
  <si>
    <t>wMAIN-757</t>
  </si>
  <si>
    <t>2000 FORTHUN ROAD IMPROVEMENTS</t>
  </si>
  <si>
    <t>V-1476</t>
  </si>
  <si>
    <t>{5E8F752B-A0FF-487D-B3A4-30365377E135}</t>
  </si>
  <si>
    <t>wMAIN-758</t>
  </si>
  <si>
    <t>OI</t>
  </si>
  <si>
    <t>1987 BRENTWOOD CIRCLE &amp; KENTWOOD DRIVE UTILITIES</t>
  </si>
  <si>
    <t>Brentwood Cir</t>
  </si>
  <si>
    <t>Brentwood Rd</t>
  </si>
  <si>
    <t>FIT-1183</t>
  </si>
  <si>
    <t>V-1437</t>
  </si>
  <si>
    <t>{F3EE02DE-5560-4856-8DE1-C4BE997EBEA4}</t>
  </si>
  <si>
    <t>wMAIN-759</t>
  </si>
  <si>
    <t>WATERMAIN EXTENSION FOR NAVILLUS</t>
  </si>
  <si>
    <t>wFIT-207</t>
  </si>
  <si>
    <t>wFIT-1681</t>
  </si>
  <si>
    <t>{CF81D865-FE7E-46D9-9A68-5F5E2E5012A1}</t>
  </si>
  <si>
    <t>wMAIN-761</t>
  </si>
  <si>
    <t>DG</t>
  </si>
  <si>
    <t>1993 INDUSTRIAL PARK IMPROVEMENTS</t>
  </si>
  <si>
    <t>College Rd</t>
  </si>
  <si>
    <t>Bypass 371</t>
  </si>
  <si>
    <t>FIT-1982</t>
  </si>
  <si>
    <t>FIT-1886</t>
  </si>
  <si>
    <t>{44523657-89B6-4178-85E4-E5FF891C1D4F}</t>
  </si>
  <si>
    <t>wMAIN-763</t>
  </si>
  <si>
    <t>FIT-1331</t>
  </si>
  <si>
    <t>{4000C87E-C0DB-42C6-8DC0-112726F5AD9C}</t>
  </si>
  <si>
    <t>wMAIN-765</t>
  </si>
  <si>
    <t>V-821</t>
  </si>
  <si>
    <t>FIT-639</t>
  </si>
  <si>
    <t>{8A55EB23-6068-4DFE-BD63-F75F9B045EA7}</t>
  </si>
  <si>
    <t>wMAIN-766</t>
  </si>
  <si>
    <t>{25B47199-619B-4130-BAF4-33A65D0A0C9C}</t>
  </si>
  <si>
    <t>wMAIN-767</t>
  </si>
  <si>
    <t>{F257C8BB-21A2-4A30-8694-6AD243A9C193}</t>
  </si>
  <si>
    <t>wMAIN-769</t>
  </si>
  <si>
    <t>V-765</t>
  </si>
  <si>
    <t>FIT-1964</t>
  </si>
  <si>
    <t>{7CBE47E6-A1BE-43E0-88BD-3055403F14E0}</t>
  </si>
  <si>
    <t>wMAIN-770</t>
  </si>
  <si>
    <t>V-764</t>
  </si>
  <si>
    <t>FIT-1909</t>
  </si>
  <si>
    <t>{0969C1FA-B10B-40DC-852C-34C454BA5C84}</t>
  </si>
  <si>
    <t>wMAIN-771</t>
  </si>
  <si>
    <t>{14097BA9-0061-4DDE-AD76-A4B6D958EFC6}</t>
  </si>
  <si>
    <t>wMAIN-772</t>
  </si>
  <si>
    <t>{561EE1B2-FF24-451C-8CB1-FD6AC200BF5D}</t>
  </si>
  <si>
    <t>wMAIN-773</t>
  </si>
  <si>
    <t>wFIT-1569</t>
  </si>
  <si>
    <t>wFIT-1977</t>
  </si>
  <si>
    <t>{C0485E9B-9F8F-48D1-B75B-F5560292447A}</t>
  </si>
  <si>
    <t>wMAIN-775</t>
  </si>
  <si>
    <t>FIT-1570</t>
  </si>
  <si>
    <t>{0A9F1338-B5D5-4431-865B-8764BCC39592}</t>
  </si>
  <si>
    <t>wMAIN-776</t>
  </si>
  <si>
    <t>FIT-512</t>
  </si>
  <si>
    <t>{F5CC5874-37F8-4CC2-ACD8-DA6338CC6061}</t>
  </si>
  <si>
    <t>wMAIN-777</t>
  </si>
  <si>
    <t>FIT-592</t>
  </si>
  <si>
    <t>{4CB01268-E178-4320-B2D8-E47AF38B43DB}</t>
  </si>
  <si>
    <t>wMAIN-778</t>
  </si>
  <si>
    <t>FIT-1567</t>
  </si>
  <si>
    <t>FIT-1566</t>
  </si>
  <si>
    <t>{C85B8E16-5D57-4FD5-BAB6-854DBF590B56}</t>
  </si>
  <si>
    <t>wMAIN-781</t>
  </si>
  <si>
    <t>CENTRAL LAKES CROSSING JUNIOR BOX RETAIL</t>
  </si>
  <si>
    <t>wVLV-351</t>
  </si>
  <si>
    <t>{2ADF9EF0-2B4F-492B-A319-52F23A05773E}</t>
  </si>
  <si>
    <t>wMAIN-782</t>
  </si>
  <si>
    <t>V-1503</t>
  </si>
  <si>
    <t>FIT-377</t>
  </si>
  <si>
    <t>{C82EE7DA-705D-4C72-961D-EE815B17E3F2}</t>
  </si>
  <si>
    <t>wMAIN-783</t>
  </si>
  <si>
    <t>wVLV-187</t>
  </si>
  <si>
    <t>{4BB22634-9419-4C42-96BF-EC5AC2BA7CB6}</t>
  </si>
  <si>
    <t>wMAIN-784</t>
  </si>
  <si>
    <t>wFIT-1908</t>
  </si>
  <si>
    <t>{EF28D444-5079-4D1E-9056-1F73084BA3AE}</t>
  </si>
  <si>
    <t>wMAIN-786</t>
  </si>
  <si>
    <t>S. P. NO. 1805-58 (T.H. 210)</t>
  </si>
  <si>
    <t>FIT-194</t>
  </si>
  <si>
    <t>{D4A897C6-46DC-4072-BD2A-B14BC6284CB8}</t>
  </si>
  <si>
    <t>wMAIN-788</t>
  </si>
  <si>
    <t>{0DF1973D-9D11-4516-B1A1-E20DBD066CEA}</t>
  </si>
  <si>
    <t>wMAIN-792</t>
  </si>
  <si>
    <t>{91CB26A9-D2AA-48BA-B057-C7F85E7B7A3D}</t>
  </si>
  <si>
    <t>wMAIN-793</t>
  </si>
  <si>
    <t>wFIT-1710</t>
  </si>
  <si>
    <t>{E56B2B0C-B452-400F-A85E-1003B2DFE5C7}</t>
  </si>
  <si>
    <t>wMAIN-794</t>
  </si>
  <si>
    <t>NC</t>
  </si>
  <si>
    <t>WHIPPLE BEACH  IMPROVEMENTS</t>
  </si>
  <si>
    <t>Welton Rd</t>
  </si>
  <si>
    <t>FIT-1922</t>
  </si>
  <si>
    <t>FIT-433</t>
  </si>
  <si>
    <t>{5ABF629C-225E-4BBE-B543-3BF57412B94F}</t>
  </si>
  <si>
    <t>wMAIN-800</t>
  </si>
  <si>
    <t>{3CD079E0-86D4-46EE-9F76-6154D7A9E12D}</t>
  </si>
  <si>
    <t>wMAIN-801</t>
  </si>
  <si>
    <t>wVLV-1773</t>
  </si>
  <si>
    <t>wFIT-1759</t>
  </si>
  <si>
    <t>{B988477D-E3D1-4022-8584-351FF4AB3F99}</t>
  </si>
  <si>
    <t>wMAIN-802</t>
  </si>
  <si>
    <t>FIT-442</t>
  </si>
  <si>
    <t>V-1788</t>
  </si>
  <si>
    <t>{0B350DB6-9C82-44F7-9C9E-797E29D158AC}</t>
  </si>
  <si>
    <t>wMAIN-803</t>
  </si>
  <si>
    <t>V-1799</t>
  </si>
  <si>
    <t>1HA24-1HA25</t>
  </si>
  <si>
    <t>{25098C4A-7886-4F84-A0C4-23FFAF5D2D31}</t>
  </si>
  <si>
    <t>wMAIN-804</t>
  </si>
  <si>
    <t>FIT-1779</t>
  </si>
  <si>
    <t>1HA25-1HA26</t>
  </si>
  <si>
    <t>{C20D7E6C-BF05-4F09-BBD6-0E91AD482165}</t>
  </si>
  <si>
    <t>wMAIN-805</t>
  </si>
  <si>
    <t>Hemlock Dr</t>
  </si>
  <si>
    <t>V-1800</t>
  </si>
  <si>
    <t>1HA26-1HA27</t>
  </si>
  <si>
    <t>{47A350F2-0420-46A2-8FAA-CC729460EDF9}</t>
  </si>
  <si>
    <t>wMAIN-806</t>
  </si>
  <si>
    <t>FIT-693</t>
  </si>
  <si>
    <t>1HA27-1HA28</t>
  </si>
  <si>
    <t>{6A36108F-C17C-4C6A-A25A-537F0E4BB652}</t>
  </si>
  <si>
    <t>wMAIN-807</t>
  </si>
  <si>
    <t>V-1801</t>
  </si>
  <si>
    <t>1HA26-1HA29</t>
  </si>
  <si>
    <t>{D4BB7A52-9E43-405A-95B5-76F991F2397B}</t>
  </si>
  <si>
    <t>wMAIN-808</t>
  </si>
  <si>
    <t>V-1802</t>
  </si>
  <si>
    <t>FIT-1780</t>
  </si>
  <si>
    <t>1HA30-1HA31</t>
  </si>
  <si>
    <t>{2ACE9838-6238-4616-8B20-9944E39CC646}</t>
  </si>
  <si>
    <t>wMAIN-811</t>
  </si>
  <si>
    <t>Henlock Dr</t>
  </si>
  <si>
    <t>V-1805</t>
  </si>
  <si>
    <t>FIT-694</t>
  </si>
  <si>
    <t>1HA35-1HA36</t>
  </si>
  <si>
    <t>{F0C0B857-6F73-4B98-A106-3DCC368F2CCB}</t>
  </si>
  <si>
    <t>wMAIN-812</t>
  </si>
  <si>
    <t>V-1803</t>
  </si>
  <si>
    <t>1HA31-1HA37</t>
  </si>
  <si>
    <t>{25F4DAFF-A837-43A0-AE08-E8488E676C6B}</t>
  </si>
  <si>
    <t>wMAIN-817</t>
  </si>
  <si>
    <t>FIT-1783</t>
  </si>
  <si>
    <t>V-1808</t>
  </si>
  <si>
    <t>1HA41-1HA44</t>
  </si>
  <si>
    <t>{CEEF8820-807E-4828-A6A3-D53B6A59E5FA}</t>
  </si>
  <si>
    <t>wMAIN-818</t>
  </si>
  <si>
    <t>wVLV-1808</t>
  </si>
  <si>
    <t>wFIT-1784</t>
  </si>
  <si>
    <t>1HA44-1HA45</t>
  </si>
  <si>
    <t>{50CFD8C9-F46D-4D96-B724-F823C523128B}</t>
  </si>
  <si>
    <t>wMAIN-819</t>
  </si>
  <si>
    <t>Glenwood Dr</t>
  </si>
  <si>
    <t>Bluestem Ct</t>
  </si>
  <si>
    <t>wFIT-1250</t>
  </si>
  <si>
    <t>wFIT-210</t>
  </si>
  <si>
    <t>1GF01-1GF25</t>
  </si>
  <si>
    <t>{BAA82140-A0D3-4BE1-8B06-E0305EF70C51}</t>
  </si>
  <si>
    <t>wMAIN-820</t>
  </si>
  <si>
    <t>Flintwood Dr</t>
  </si>
  <si>
    <t>wFIT-1216</t>
  </si>
  <si>
    <t>1GF25-1GF05</t>
  </si>
  <si>
    <t>{AF67BC0E-498A-4823-974D-8B69B7199F03}</t>
  </si>
  <si>
    <t>wMAIN-821</t>
  </si>
  <si>
    <t>FAIRVIEW BUSINESS PARK</t>
  </si>
  <si>
    <t xml:space="preserve">Fairview Business Park </t>
  </si>
  <si>
    <t>177</t>
  </si>
  <si>
    <t>FIT-210</t>
  </si>
  <si>
    <t>V-188</t>
  </si>
  <si>
    <t>1GF25-1GF26</t>
  </si>
  <si>
    <t>{104D66FF-C6DF-4919-8280-6EA8FFD07FAC}</t>
  </si>
  <si>
    <t>wMAIN-822</t>
  </si>
  <si>
    <t>GE</t>
  </si>
  <si>
    <t>wVLV-188</t>
  </si>
  <si>
    <t>wFIT-211</t>
  </si>
  <si>
    <t>1GF26-1GE16</t>
  </si>
  <si>
    <t>{DF918216-F34F-4675-9EE6-CAD2D9B7B102}</t>
  </si>
  <si>
    <t>wMAIN-823</t>
  </si>
  <si>
    <t>FAIRVIEW OFFICE PARK</t>
  </si>
  <si>
    <t>REMOVED PLUG, ADDED GTV</t>
  </si>
  <si>
    <t>FIT-211</t>
  </si>
  <si>
    <t>V-19</t>
  </si>
  <si>
    <t>1GE16-1GE20</t>
  </si>
  <si>
    <t>{3E8043EF-F3C2-454E-A5CC-7776B7F825ED}</t>
  </si>
  <si>
    <t>wMAIN-826</t>
  </si>
  <si>
    <t>V-449</t>
  </si>
  <si>
    <t>FIT-1689</t>
  </si>
  <si>
    <t>1EA20-1EA25</t>
  </si>
  <si>
    <t>{C494D39E-64C3-40FE-AEA3-07455FCBA323}</t>
  </si>
  <si>
    <t>wMAIN-827</t>
  </si>
  <si>
    <t>V-1460</t>
  </si>
  <si>
    <t>1EA25-1EA23</t>
  </si>
  <si>
    <t>{873E6AE4-2C65-476D-89A3-C5ED56E422E3}</t>
  </si>
  <si>
    <t>wMAIN-828</t>
  </si>
  <si>
    <t>1EA23-1EA24</t>
  </si>
  <si>
    <t>{DCC11C74-4D61-4680-96B3-01B2104A09AC}</t>
  </si>
  <si>
    <t>wMAIN-829</t>
  </si>
  <si>
    <t>2003 GLORY AND ELDER INTERSECTION IMPROVEMENTS</t>
  </si>
  <si>
    <t>109</t>
  </si>
  <si>
    <t>V-186</t>
  </si>
  <si>
    <t>FIT-196</t>
  </si>
  <si>
    <t>1EG45-1EG46</t>
  </si>
  <si>
    <t>{220FE5A4-5C80-4AA0-8DFD-CAA9F5AB4318}</t>
  </si>
  <si>
    <t>wMAIN-830</t>
  </si>
  <si>
    <t>1EG44-1EG45</t>
  </si>
  <si>
    <t>{94E8D086-F836-4B66-8528-320BC676BD79}</t>
  </si>
  <si>
    <t>wMAIN-833</t>
  </si>
  <si>
    <t>wVLV-1215</t>
  </si>
  <si>
    <t>1FF33-1FF51</t>
  </si>
  <si>
    <t>{2AF9BC30-433A-41F2-A49F-B421F2365CF7}</t>
  </si>
  <si>
    <t>wMAIN-834</t>
  </si>
  <si>
    <t>1KG22-1LG01</t>
  </si>
  <si>
    <t>{580C0DA0-93F3-4200-823B-21C421B1CF12}</t>
  </si>
  <si>
    <t>wMAIN-835</t>
  </si>
  <si>
    <t>Laverne Cirle and Fairview Road Houses</t>
  </si>
  <si>
    <t>FIT-1118</t>
  </si>
  <si>
    <t>1KG17-1KG18</t>
  </si>
  <si>
    <t>{7130D142-3EF0-4844-902D-E9C992975234}</t>
  </si>
  <si>
    <t>wMAIN-836</t>
  </si>
  <si>
    <t>EC</t>
  </si>
  <si>
    <t>2003 CLEARWATER ROAD COMMERCIAL UTILITY IMPROVEMENTS</t>
  </si>
  <si>
    <t>151</t>
  </si>
  <si>
    <t>wFIT-1942</t>
  </si>
  <si>
    <t>wFIT-809</t>
  </si>
  <si>
    <t>1EC46-1FB41</t>
  </si>
  <si>
    <t>{01D9ED05-48B2-4DBE-9E8A-D4731943DEA7}</t>
  </si>
  <si>
    <t>wMAIN-837</t>
  </si>
  <si>
    <t>wVLV-2056</t>
  </si>
  <si>
    <t>wFIT-810</t>
  </si>
  <si>
    <t>1EC45-1EB38</t>
  </si>
  <si>
    <t>{51852534-1385-4C68-9A87-D5F7873C57D2}</t>
  </si>
  <si>
    <t>wMAIN-840</t>
  </si>
  <si>
    <t>FIT-307</t>
  </si>
  <si>
    <t>FIT-295</t>
  </si>
  <si>
    <t>1EA34-1EA35</t>
  </si>
  <si>
    <t>{FA2D1566-B752-4EBB-9D1A-18C9CA132F1C}</t>
  </si>
  <si>
    <t>wMAIN-841</t>
  </si>
  <si>
    <t>1EA33-1EA34</t>
  </si>
  <si>
    <t>{1762511E-0FF9-4698-B823-88CA92F4CC51}</t>
  </si>
  <si>
    <t>wMAIN-844</t>
  </si>
  <si>
    <t>2006 KIRKWOOD COMMERCIAL AREA IMPROVEMENTS</t>
  </si>
  <si>
    <t>218</t>
  </si>
  <si>
    <t>FIT-311</t>
  </si>
  <si>
    <t>FIT-310</t>
  </si>
  <si>
    <t>1EA05-1EA28</t>
  </si>
  <si>
    <t>{835DA502-BBB1-4A83-BE1A-5E21D7E73876}</t>
  </si>
  <si>
    <t>wMAIN-845</t>
  </si>
  <si>
    <t xml:space="preserve">Arby's </t>
  </si>
  <si>
    <t>FIT-312</t>
  </si>
  <si>
    <t>FIT-656</t>
  </si>
  <si>
    <t>1EZ55-1EZ04</t>
  </si>
  <si>
    <t>{542A89A7-C137-4434-9334-A68D0A622AD8}</t>
  </si>
  <si>
    <t>wMAIN-848</t>
  </si>
  <si>
    <t>1EZ01-1EZ55</t>
  </si>
  <si>
    <t>{2CA156AF-4E7E-484B-AADA-D93EF5477C4A}</t>
  </si>
  <si>
    <t>wMAIN-849</t>
  </si>
  <si>
    <t>V-322</t>
  </si>
  <si>
    <t>1EA01-1EZ01</t>
  </si>
  <si>
    <t>{E4365FF1-A62C-4D85-A137-925166BAECEF}</t>
  </si>
  <si>
    <t>wMAIN-850</t>
  </si>
  <si>
    <t>DC</t>
  </si>
  <si>
    <t>1996 GOLF COURSE DRIVE IMPROVEMENTS</t>
  </si>
  <si>
    <t>Universal Rd</t>
  </si>
  <si>
    <t>186</t>
  </si>
  <si>
    <t>FIT-1468</t>
  </si>
  <si>
    <t>FIT-1467</t>
  </si>
  <si>
    <t>1DC02-1DC05</t>
  </si>
  <si>
    <t>{498EE22B-F5CD-48EA-BAAC-735FBDDA5125}</t>
  </si>
  <si>
    <t>wMAIN-851</t>
  </si>
  <si>
    <t>FIT-158</t>
  </si>
  <si>
    <t>1DC01-1DC02</t>
  </si>
  <si>
    <t>{4BDAB4FC-5CC4-49BA-9188-B55D9AAB018F}</t>
  </si>
  <si>
    <t>wMAIN-852</t>
  </si>
  <si>
    <t>FIT-388</t>
  </si>
  <si>
    <t>1DB11-1DB12</t>
  </si>
  <si>
    <t>{2F71FFEF-7CBE-4B27-873B-FDDF11C8B6A9}</t>
  </si>
  <si>
    <t>wMAIN-853</t>
  </si>
  <si>
    <t>FIT-1463</t>
  </si>
  <si>
    <t>1DB08-1DB11</t>
  </si>
  <si>
    <t>{30F3513F-9A91-4A5E-BACE-72852CA93AAA}</t>
  </si>
  <si>
    <t>wMAIN-854</t>
  </si>
  <si>
    <t>FIT-1466</t>
  </si>
  <si>
    <t>FIT-1465</t>
  </si>
  <si>
    <t>1DC08-1DC11</t>
  </si>
  <si>
    <t>{099916C9-2958-4141-8C55-E2D4E086E90A}</t>
  </si>
  <si>
    <t>wMAIN-855</t>
  </si>
  <si>
    <t>1DC05-1DC08</t>
  </si>
  <si>
    <t>{5FFD0B21-D19F-4C3F-99DF-5D6CDC98AF4D}</t>
  </si>
  <si>
    <t>wMAIN-856</t>
  </si>
  <si>
    <t>199</t>
  </si>
  <si>
    <t>V-604</t>
  </si>
  <si>
    <t>FIT-1435</t>
  </si>
  <si>
    <t>1CH18-1CH19</t>
  </si>
  <si>
    <t>{E09CDF0F-F121-4292-A824-7E64563FE207}</t>
  </si>
  <si>
    <t>wMAIN-857</t>
  </si>
  <si>
    <t>DE</t>
  </si>
  <si>
    <t>1977 MUNICIPAL WATER SYSTEM CONSTRUCTION</t>
  </si>
  <si>
    <t>Kohl's</t>
  </si>
  <si>
    <t>FIT-1338</t>
  </si>
  <si>
    <t>V-784</t>
  </si>
  <si>
    <t>1DE08-1DE07</t>
  </si>
  <si>
    <t>{C50D039A-B362-4BA0-ADDA-5D67428A1B65}</t>
  </si>
  <si>
    <t>wMAIN-858</t>
  </si>
  <si>
    <t>V-785</t>
  </si>
  <si>
    <t>1DE09-1DE08</t>
  </si>
  <si>
    <t>{D55BBA48-A159-4DFE-A3AE-6EC6B01EA149}</t>
  </si>
  <si>
    <t>wMAIN-859</t>
  </si>
  <si>
    <t>CE</t>
  </si>
  <si>
    <t>Minnesota District 7AA</t>
  </si>
  <si>
    <t>V-796</t>
  </si>
  <si>
    <t>FIT-364</t>
  </si>
  <si>
    <t>1CE22-1CE35</t>
  </si>
  <si>
    <t>{BFDE4D7F-0993-47A8-8E33-C6C4AD2ADF00}</t>
  </si>
  <si>
    <t>wMAIN-860</t>
  </si>
  <si>
    <t>FIT-1888</t>
  </si>
  <si>
    <t>1CE35-1CE21</t>
  </si>
  <si>
    <t>{24709850-2EB2-4E23-9D81-7007B1ADD20E}</t>
  </si>
  <si>
    <t>wMAIN-863</t>
  </si>
  <si>
    <t>JG</t>
  </si>
  <si>
    <t>Knollwood Ct</t>
  </si>
  <si>
    <t>FIT-1256</t>
  </si>
  <si>
    <t>FIT-1283</t>
  </si>
  <si>
    <t>1JG26-1JG29</t>
  </si>
  <si>
    <t>{1E0BC110-DD6B-4362-B846-04123F22EE84}</t>
  </si>
  <si>
    <t>wMAIN-864</t>
  </si>
  <si>
    <t>JH</t>
  </si>
  <si>
    <t>Woodland Rd</t>
  </si>
  <si>
    <t>FIT-1282</t>
  </si>
  <si>
    <t>FIT-1259</t>
  </si>
  <si>
    <t>1JG24-1JH01</t>
  </si>
  <si>
    <t>{601A476D-9E14-41CC-9EEE-91AC0F2ED64D}</t>
  </si>
  <si>
    <t>wMAIN-865</t>
  </si>
  <si>
    <t>Kingwood Dr</t>
  </si>
  <si>
    <t>V-903</t>
  </si>
  <si>
    <t>FIT-1264</t>
  </si>
  <si>
    <t>1JH15-1JH16</t>
  </si>
  <si>
    <t>{FD5AD9E2-2625-4269-8C4D-13089E33924C}</t>
  </si>
  <si>
    <t>wMAIN-866</t>
  </si>
  <si>
    <t>Timberlane Dr</t>
  </si>
  <si>
    <t>FIT-1265</t>
  </si>
  <si>
    <t>V-897</t>
  </si>
  <si>
    <t>1JH19-1JH21</t>
  </si>
  <si>
    <t>{CBCFDF75-C9D4-41B1-82E0-2284B243EF1F}</t>
  </si>
  <si>
    <t>wMAIN-867</t>
  </si>
  <si>
    <t>Park St</t>
  </si>
  <si>
    <t>V-880</t>
  </si>
  <si>
    <t>FIT-1679</t>
  </si>
  <si>
    <t>1JG11-1JG12</t>
  </si>
  <si>
    <t>{0F2DA8F0-8623-4212-94DB-3CE3020ACBCF}</t>
  </si>
  <si>
    <t>wMAIN-868</t>
  </si>
  <si>
    <t>IG</t>
  </si>
  <si>
    <t>V-905</t>
  </si>
  <si>
    <t>FIT-1277</t>
  </si>
  <si>
    <t>1IG08-1IG09</t>
  </si>
  <si>
    <t>{22FF60CD-4976-48D7-BEB6-9BEE107EBEA7}</t>
  </si>
  <si>
    <t>wMAIN-869</t>
  </si>
  <si>
    <t>V-873</t>
  </si>
  <si>
    <t>1IG09-1JG22</t>
  </si>
  <si>
    <t>{5C9F167C-3B60-4058-BF41-A4439772E770}</t>
  </si>
  <si>
    <t>wMAIN-870</t>
  </si>
  <si>
    <t>V-901</t>
  </si>
  <si>
    <t>FIT-1278</t>
  </si>
  <si>
    <t>1JH07-1JG21</t>
  </si>
  <si>
    <t>{567775D5-8E78-4F2A-B1EA-CD183C81D570}</t>
  </si>
  <si>
    <t>wMAIN-871</t>
  </si>
  <si>
    <t>FIT-1262</t>
  </si>
  <si>
    <t>V-898</t>
  </si>
  <si>
    <t>1JH11-1JH14</t>
  </si>
  <si>
    <t>{9197D21A-63CB-4F0E-9076-93EB5A1688CE}</t>
  </si>
  <si>
    <t>wMAIN-872</t>
  </si>
  <si>
    <t>JI</t>
  </si>
  <si>
    <t>Interlacken Rd</t>
  </si>
  <si>
    <t>FIT-1263</t>
  </si>
  <si>
    <t>FIT-1272</t>
  </si>
  <si>
    <t>1JH22-1JI01</t>
  </si>
  <si>
    <t>{EE7FFFEB-6853-4114-8124-7476F431C1CE}</t>
  </si>
  <si>
    <t>wMAIN-873</t>
  </si>
  <si>
    <t>KJ</t>
  </si>
  <si>
    <t>Jepson Rd</t>
  </si>
  <si>
    <t>V-1199</t>
  </si>
  <si>
    <t>FIT-412</t>
  </si>
  <si>
    <t>1KJ02-1KJ03</t>
  </si>
  <si>
    <t>{3D0CB7D1-FF68-4C3F-A0FA-6CA39900BC43}</t>
  </si>
  <si>
    <t>wMAIN-874</t>
  </si>
  <si>
    <t>FIT-1854</t>
  </si>
  <si>
    <t>FIT-1170</t>
  </si>
  <si>
    <t>1KJ13-1KJ21</t>
  </si>
  <si>
    <t>{CD06F7C0-7173-43CB-B97E-0D406C71539B}</t>
  </si>
  <si>
    <t>wMAIN-875</t>
  </si>
  <si>
    <t>KH</t>
  </si>
  <si>
    <t>Kentwood Dr</t>
  </si>
  <si>
    <t>V-895</t>
  </si>
  <si>
    <t>FIT-1239</t>
  </si>
  <si>
    <t>1JH20-1KH01</t>
  </si>
  <si>
    <t>{46D370A2-1F08-4192-9D49-E11DCECDC9AC}</t>
  </si>
  <si>
    <t>wMAIN-876</t>
  </si>
  <si>
    <t>FIT-1238</t>
  </si>
  <si>
    <t>V-883</t>
  </si>
  <si>
    <t>1KH03-1KI01</t>
  </si>
  <si>
    <t>{3C454331-DF28-4649-9C14-B292D9995A72}</t>
  </si>
  <si>
    <t>wMAIN-877</t>
  </si>
  <si>
    <t>SOUTHDALE UTILITY EXTENSION AND KENWOOD DRIVE IMPROVEMENTS</t>
  </si>
  <si>
    <t>Parkwood Dr</t>
  </si>
  <si>
    <t>267</t>
  </si>
  <si>
    <t>V-1202</t>
  </si>
  <si>
    <t>FIT-1049</t>
  </si>
  <si>
    <t>1KH02-1KH06</t>
  </si>
  <si>
    <t>{013DE538-B0E1-482E-8309-14BCC46BC186}</t>
  </si>
  <si>
    <t>wMAIN-878</t>
  </si>
  <si>
    <t>WEDGEWOOD AND OAK STREET IMPROVEMENTS</t>
  </si>
  <si>
    <t>289</t>
  </si>
  <si>
    <t>FIT-1661</t>
  </si>
  <si>
    <t>FIT-365</t>
  </si>
  <si>
    <t>1KI16-1KH10</t>
  </si>
  <si>
    <t>{59CB3CCF-9B50-401C-8D46-C32A15D5233F}</t>
  </si>
  <si>
    <t>wMAIN-879</t>
  </si>
  <si>
    <t>KI</t>
  </si>
  <si>
    <t>1997 WEDGEWOOD IMPROVEMENTS</t>
  </si>
  <si>
    <t>Parkwood Ct</t>
  </si>
  <si>
    <t>288</t>
  </si>
  <si>
    <t>wFIT-1142</t>
  </si>
  <si>
    <t>wVLV-1051</t>
  </si>
  <si>
    <t>1KI26-1KI15</t>
  </si>
  <si>
    <t>{BEAE06B4-24FD-4022-B6AA-898636BE1903}</t>
  </si>
  <si>
    <t>wMAIN-880</t>
  </si>
  <si>
    <t>wFIT-1144</t>
  </si>
  <si>
    <t>1KI20-1KI26</t>
  </si>
  <si>
    <t>{060F3198-D7EE-4193-8638-B68C156AE531}</t>
  </si>
  <si>
    <t>wMAIN-881</t>
  </si>
  <si>
    <t>Wedgewood Rd</t>
  </si>
  <si>
    <t>wFIT-1143</t>
  </si>
  <si>
    <t>wVLV-1053</t>
  </si>
  <si>
    <t>1KJ24-1KI19</t>
  </si>
  <si>
    <t>{0C1500F4-93AF-4B3F-B580-7F8767F3FD11}</t>
  </si>
  <si>
    <t>wMAIN-882</t>
  </si>
  <si>
    <t>LJ</t>
  </si>
  <si>
    <t>105</t>
  </si>
  <si>
    <t>wVLV-1059</t>
  </si>
  <si>
    <t>wFIT-1138</t>
  </si>
  <si>
    <t>1LJ19-1LJ18</t>
  </si>
  <si>
    <t>{CF3014EA-0821-4CB1-A65C-0573E7098BB3}</t>
  </si>
  <si>
    <t>wMAIN-883</t>
  </si>
  <si>
    <t>1995 WEDGEWOOD IMPROVEMENTS</t>
  </si>
  <si>
    <t>Lakewood Ln</t>
  </si>
  <si>
    <t>FIT-407</t>
  </si>
  <si>
    <t>FIT-1666</t>
  </si>
  <si>
    <t>1LI24-1LI25</t>
  </si>
  <si>
    <t>{E264B7F2-DA53-444D-B55C-540836A64FE9}</t>
  </si>
  <si>
    <t>wMAIN-884</t>
  </si>
  <si>
    <t>wVLV-1057</t>
  </si>
  <si>
    <t>1LJ18-1KJ23</t>
  </si>
  <si>
    <t>{ABE52E9F-7E6E-4728-9AC5-7D86FBE16E1C}</t>
  </si>
  <si>
    <t>wMAIN-885</t>
  </si>
  <si>
    <t>wVLV-1063</t>
  </si>
  <si>
    <t>wVLV-1060</t>
  </si>
  <si>
    <t>1LJ11-1LJ12</t>
  </si>
  <si>
    <t>{BE94E765-740D-4BD4-8F4C-B6CF311F73B4}</t>
  </si>
  <si>
    <t>wMAIN-886</t>
  </si>
  <si>
    <t>FIT-1668</t>
  </si>
  <si>
    <t>FIT-1053</t>
  </si>
  <si>
    <t>1LI08-1LJ01</t>
  </si>
  <si>
    <t>{1D5B6058-77DE-4D59-B483-14B747E76740}</t>
  </si>
  <si>
    <t>wMAIN-893</t>
  </si>
  <si>
    <t xml:space="preserve">Highland Senic Rd </t>
  </si>
  <si>
    <t>225</t>
  </si>
  <si>
    <t>wFIT-366</t>
  </si>
  <si>
    <t>wVLV-1151</t>
  </si>
  <si>
    <t>1KK09-1KK10</t>
  </si>
  <si>
    <t>{A559C40A-94A2-4670-8823-BB978B93A767}</t>
  </si>
  <si>
    <t>wMAIN-894</t>
  </si>
  <si>
    <t>wFIT-1083</t>
  </si>
  <si>
    <t>wVLV-1149</t>
  </si>
  <si>
    <t>1KK18-1KK21</t>
  </si>
  <si>
    <t>{07F3CDCB-3C88-4A16-B3B9-1902F6786935}</t>
  </si>
  <si>
    <t>wMAIN-895</t>
  </si>
  <si>
    <t>wFIT-1085</t>
  </si>
  <si>
    <t>wFIT-1086</t>
  </si>
  <si>
    <t>1KK31-1KK34</t>
  </si>
  <si>
    <t>{C49242FB-5F66-42BC-A7F5-D7C1BEB281B2}</t>
  </si>
  <si>
    <t>wMAIN-896</t>
  </si>
  <si>
    <t>wFIT-1072</t>
  </si>
  <si>
    <t>1KK34-1KK37</t>
  </si>
  <si>
    <t>{BAFEC719-CC0F-48A9-BB7F-2363E59D3AA8}</t>
  </si>
  <si>
    <t>wMAIN-897</t>
  </si>
  <si>
    <t>wVLV-1143</t>
  </si>
  <si>
    <t>1KK37-1KK40</t>
  </si>
  <si>
    <t>{9DF25C73-BE75-4336-8F35-1AD5B7387F5E}</t>
  </si>
  <si>
    <t>wMAIN-898</t>
  </si>
  <si>
    <t>wVLV-1145</t>
  </si>
  <si>
    <t>wFIT-563</t>
  </si>
  <si>
    <t>1KK42-1JK01</t>
  </si>
  <si>
    <t>{F969C020-B466-4BA9-8214-36479E743460}</t>
  </si>
  <si>
    <t>wMAIN-899</t>
  </si>
  <si>
    <t>wVLV-1144</t>
  </si>
  <si>
    <t>wFIT-1081</t>
  </si>
  <si>
    <t>1KK43-1KL01</t>
  </si>
  <si>
    <t>{7E2715EA-CE9D-4151-A7E5-245BC246793C}</t>
  </si>
  <si>
    <t>wMAIN-900</t>
  </si>
  <si>
    <t>KL</t>
  </si>
  <si>
    <t>wVLV-1142</t>
  </si>
  <si>
    <t>1KL01-1KL04</t>
  </si>
  <si>
    <t>{DB274102-1AE1-414E-8D47-7190A5460BFC}</t>
  </si>
  <si>
    <t>wMAIN-901</t>
  </si>
  <si>
    <t>JM</t>
  </si>
  <si>
    <t>2003 MISSISSIPPI MEADOWS IMPROVEMENTS</t>
  </si>
  <si>
    <t>Joshua Tree Cir</t>
  </si>
  <si>
    <t>Joneswood Dr</t>
  </si>
  <si>
    <t>Mapleton Rd</t>
  </si>
  <si>
    <t>242</t>
  </si>
  <si>
    <t>FIT-1309</t>
  </si>
  <si>
    <t>V-833</t>
  </si>
  <si>
    <t>1JM01-1JM04</t>
  </si>
  <si>
    <t>{DBE89039-FBCF-4970-BE32-285D604B0AB6}</t>
  </si>
  <si>
    <t>wMAIN-902</t>
  </si>
  <si>
    <t>2006 JASPERWOOD EAST PHASE ONE IMPROVEMENTS</t>
  </si>
  <si>
    <t>Mildred Rd</t>
  </si>
  <si>
    <t>Ironwood Dr</t>
  </si>
  <si>
    <t>Jasperwood Dr</t>
  </si>
  <si>
    <t>208</t>
  </si>
  <si>
    <t>FIT-287</t>
  </si>
  <si>
    <t>V-244</t>
  </si>
  <si>
    <t>1JM58-1JM61</t>
  </si>
  <si>
    <t>{3D847128-867A-47C5-97BE-B95483A57E29}</t>
  </si>
  <si>
    <t>wMAIN-903</t>
  </si>
  <si>
    <t>Marble Rd</t>
  </si>
  <si>
    <t>FIT-288</t>
  </si>
  <si>
    <t>FIT-289</t>
  </si>
  <si>
    <t>1JM26-1JM55</t>
  </si>
  <si>
    <t>{8D60586C-E9BE-458E-A189-9299DADDF9CD}</t>
  </si>
  <si>
    <t>wMAIN-904</t>
  </si>
  <si>
    <t>V-246</t>
  </si>
  <si>
    <t>1JM55-1JM56</t>
  </si>
  <si>
    <t>{90114F05-2119-4A73-88A7-2AFC3EA95576}</t>
  </si>
  <si>
    <t>wMAIN-905</t>
  </si>
  <si>
    <t>IM</t>
  </si>
  <si>
    <t>FIT-283</t>
  </si>
  <si>
    <t>1JM56-1IM01</t>
  </si>
  <si>
    <t>{C5F4E5CB-8572-451F-B31A-326FC3FEDC9C}</t>
  </si>
  <si>
    <t>wMAIN-908</t>
  </si>
  <si>
    <t>FIT-282</t>
  </si>
  <si>
    <t>1IM04-1IM05</t>
  </si>
  <si>
    <t>{75CA0079-7645-44B9-9F61-224D1249F032}</t>
  </si>
  <si>
    <t>wMAIN-909</t>
  </si>
  <si>
    <t>V-234</t>
  </si>
  <si>
    <t>{CADEF9BF-BBD3-414D-9086-62FCDE8BB717}</t>
  </si>
  <si>
    <t>wMAIN-910</t>
  </si>
  <si>
    <t>FIT-281</t>
  </si>
  <si>
    <t>1IM04-1IM07</t>
  </si>
  <si>
    <t>{87464400-E2AC-4AF6-B2E2-10FE43F78556}</t>
  </si>
  <si>
    <t>wMAIN-913</t>
  </si>
  <si>
    <t>FIT-280</t>
  </si>
  <si>
    <t>1IM07-1IM10</t>
  </si>
  <si>
    <t>{3C34245F-2B6E-417C-82AC-192E85626CD7}</t>
  </si>
  <si>
    <t>wMAIN-914</t>
  </si>
  <si>
    <t>V-232</t>
  </si>
  <si>
    <t>1IM10-1IM11</t>
  </si>
  <si>
    <t>{429798ED-1DD6-4CD3-BB40-42256946BEA3}</t>
  </si>
  <si>
    <t>wMAIN-915</t>
  </si>
  <si>
    <t>V-231</t>
  </si>
  <si>
    <t>1IM10-1IM12</t>
  </si>
  <si>
    <t>{F9EA8F16-CFF8-4C04-A8F7-16F9E45DC1CB}</t>
  </si>
  <si>
    <t>wMAIN-916</t>
  </si>
  <si>
    <t>V-247</t>
  </si>
  <si>
    <t>1JM55-1JM57</t>
  </si>
  <si>
    <t>{3713C204-9974-4974-954B-05665F0B1403}</t>
  </si>
  <si>
    <t>wMAIN-917</t>
  </si>
  <si>
    <t>1JM57-1JM58</t>
  </si>
  <si>
    <t>{3EB7E4B8-3861-46D1-A514-B8221F7282A8}</t>
  </si>
  <si>
    <t>wMAIN-920</t>
  </si>
  <si>
    <t>FIT-267</t>
  </si>
  <si>
    <t>1JM61-1IM30</t>
  </si>
  <si>
    <t>{45D0A8ED-78CE-42BF-8B11-32A5BC412EEF}</t>
  </si>
  <si>
    <t>wMAIN-921</t>
  </si>
  <si>
    <t>V-243</t>
  </si>
  <si>
    <t>FIT-273</t>
  </si>
  <si>
    <t>1IM33-1IM34</t>
  </si>
  <si>
    <t>{2EDEC507-3293-4D51-A4B2-D966E4ECDA2E}</t>
  </si>
  <si>
    <t>wMAIN-922</t>
  </si>
  <si>
    <t>1IM30-1IM33</t>
  </si>
  <si>
    <t>{BA158B7D-5F4A-4340-892D-A10679E751C1}</t>
  </si>
  <si>
    <t>wMAIN-923</t>
  </si>
  <si>
    <t>V-242</t>
  </si>
  <si>
    <t>1IM30-1IM31</t>
  </si>
  <si>
    <t>{28FF7438-4221-4BD8-ADE0-42C7F926DBE9}</t>
  </si>
  <si>
    <t>wMAIN-924</t>
  </si>
  <si>
    <t>FIT-272</t>
  </si>
  <si>
    <t>1IM31-1IM32</t>
  </si>
  <si>
    <t>{AD3AE8CF-0633-454F-89CC-07452EBB9E87}</t>
  </si>
  <si>
    <t>wMAIN-925</t>
  </si>
  <si>
    <t>FIT-266</t>
  </si>
  <si>
    <t>1IM30-1IM22</t>
  </si>
  <si>
    <t>{73FDF4D5-4010-45BD-82C3-B71C479CA048}</t>
  </si>
  <si>
    <t>wMAIN-928</t>
  </si>
  <si>
    <t>FIT-276</t>
  </si>
  <si>
    <t>FIT-271</t>
  </si>
  <si>
    <t>1IM26-1IM27</t>
  </si>
  <si>
    <t>{6C774550-DBF9-47C4-8969-85BE8AB76483}</t>
  </si>
  <si>
    <t>wMAIN-929</t>
  </si>
  <si>
    <t>V-241</t>
  </si>
  <si>
    <t>1IM25-1IM26</t>
  </si>
  <si>
    <t>{BE9CEED2-C071-40FF-B44D-0F7A9CEEE0D0}</t>
  </si>
  <si>
    <t>wMAIN-930</t>
  </si>
  <si>
    <t>1IM22-1IM25</t>
  </si>
  <si>
    <t>{FE51661C-05A5-440F-BDF7-1440507A83D5}</t>
  </si>
  <si>
    <t>wMAIN-931</t>
  </si>
  <si>
    <t>V-240</t>
  </si>
  <si>
    <t>1IM22-1IM23</t>
  </si>
  <si>
    <t>{E5F7EA99-D55F-4508-B107-934C02975AD9}</t>
  </si>
  <si>
    <t>wMAIN-932</t>
  </si>
  <si>
    <t>FIT-270</t>
  </si>
  <si>
    <t>1IM23-1IM24</t>
  </si>
  <si>
    <t>{1DED0AB0-5210-41E6-8B28-54932DD2286E}</t>
  </si>
  <si>
    <t>wMAIN-933</t>
  </si>
  <si>
    <t>FIT-286</t>
  </si>
  <si>
    <t>1IM22-1IM19</t>
  </si>
  <si>
    <t>{BCCF6FFA-76AA-46DD-9539-165A7EDC33CC}</t>
  </si>
  <si>
    <t>wMAIN-934</t>
  </si>
  <si>
    <t>V-238</t>
  </si>
  <si>
    <t>FIT-269</t>
  </si>
  <si>
    <t>1IM20-1IM21</t>
  </si>
  <si>
    <t>{AD55C572-C72F-4451-9D58-12BE6D308CE3}</t>
  </si>
  <si>
    <t>wMAIN-935</t>
  </si>
  <si>
    <t>1IM19-1IM20</t>
  </si>
  <si>
    <t>{D12DE513-F339-48C1-9BD7-BBEC0D670302}</t>
  </si>
  <si>
    <t>wMAIN-937</t>
  </si>
  <si>
    <t>FIT-285</t>
  </si>
  <si>
    <t>V-236</t>
  </si>
  <si>
    <t>1IM16-1IM15</t>
  </si>
  <si>
    <t>{CBBDB2F5-EA4B-49C1-BB4D-C077EBC6E42A}</t>
  </si>
  <si>
    <t>wMAIN-938</t>
  </si>
  <si>
    <t>FIT-284</t>
  </si>
  <si>
    <t>1IM15-1IM14</t>
  </si>
  <si>
    <t>{A7ADBFB7-5D36-4423-8589-49AEAEEE7B6C}</t>
  </si>
  <si>
    <t>wMAIN-941</t>
  </si>
  <si>
    <t>HM</t>
  </si>
  <si>
    <t>Mapelton Ct</t>
  </si>
  <si>
    <t>FIT-278</t>
  </si>
  <si>
    <t>V-228</t>
  </si>
  <si>
    <t>1HM01-1HM02</t>
  </si>
  <si>
    <t>{A7497B4D-FF6F-48FB-BBD3-4803DB55FFDB}</t>
  </si>
  <si>
    <t>wMAIN-942</t>
  </si>
  <si>
    <t>Mapleton Ct</t>
  </si>
  <si>
    <t>1HM01-1HM03</t>
  </si>
  <si>
    <t>{4C89A3F3-6376-430A-B883-FE1D796A2BA3}</t>
  </si>
  <si>
    <t>wMAIN-945</t>
  </si>
  <si>
    <t>FIT-277</t>
  </si>
  <si>
    <t>1HM02-1HL01</t>
  </si>
  <si>
    <t>{F6B1E9F2-C3D0-4CC7-9CC8-7AC5CE8CFE5B}</t>
  </si>
  <si>
    <t>wMAIN-946</t>
  </si>
  <si>
    <t>HL</t>
  </si>
  <si>
    <t>FIT-268</t>
  </si>
  <si>
    <t>1HL01-1HL02</t>
  </si>
  <si>
    <t>{B35E3F83-1443-45C3-97C3-4AB6C9650023}</t>
  </si>
  <si>
    <t>wMAIN-949</t>
  </si>
  <si>
    <t>JN</t>
  </si>
  <si>
    <t>2004 IRONWOOD MEADOWS IMPROVEMENTS</t>
  </si>
  <si>
    <t>Ottertail Cir</t>
  </si>
  <si>
    <t>Knotty Pine Dr</t>
  </si>
  <si>
    <t>206</t>
  </si>
  <si>
    <t>FIT-864</t>
  </si>
  <si>
    <t>FIT-863</t>
  </si>
  <si>
    <t>1JN08-1JN07</t>
  </si>
  <si>
    <t>{68620A6F-CE64-4B16-B22B-4268AD985A5B}</t>
  </si>
  <si>
    <t>wMAIN-950</t>
  </si>
  <si>
    <t>Oakdale Rd</t>
  </si>
  <si>
    <t>V-1483</t>
  </si>
  <si>
    <t>FIT-865</t>
  </si>
  <si>
    <t>1JN11-1JN12</t>
  </si>
  <si>
    <t>{A5A42A50-B325-4B90-B5CF-A99A7E19D4D4}</t>
  </si>
  <si>
    <t>wMAIN-951</t>
  </si>
  <si>
    <t>FIT-862</t>
  </si>
  <si>
    <t>1JN12-1JN15</t>
  </si>
  <si>
    <t>{2646C13B-D5E5-45EB-89ED-6AA14FB983A4}</t>
  </si>
  <si>
    <t>wMAIN-952</t>
  </si>
  <si>
    <t>FIT-860</t>
  </si>
  <si>
    <t>1JN15-1JN18</t>
  </si>
  <si>
    <t>{0AFD3DEA-8373-4711-9FB7-95BA0450E9A8}</t>
  </si>
  <si>
    <t>wMAIN-953</t>
  </si>
  <si>
    <t>Knotty Pine Rd</t>
  </si>
  <si>
    <t>FIT-858</t>
  </si>
  <si>
    <t>FIT-857</t>
  </si>
  <si>
    <t>1JN24-1JN27</t>
  </si>
  <si>
    <t>{E0968605-610C-4B21-9864-FEC003CEB078}</t>
  </si>
  <si>
    <t>wMAIN-954</t>
  </si>
  <si>
    <t>V-1489</t>
  </si>
  <si>
    <t>1JN23-1JN24</t>
  </si>
  <si>
    <t>{9FFBCAAE-0C15-408D-8DAC-CDB198AFCB7D}</t>
  </si>
  <si>
    <t>wMAIN-955</t>
  </si>
  <si>
    <t>V-1167</t>
  </si>
  <si>
    <t>FIT-1075</t>
  </si>
  <si>
    <t>1KL26-1KL27</t>
  </si>
  <si>
    <t>{1FC5B860-8D57-4A5A-9FD4-06E3D7EF1831}</t>
  </si>
  <si>
    <t>wMAIN-956</t>
  </si>
  <si>
    <t>MJ</t>
  </si>
  <si>
    <t>2003 HAMPTON SQUARE IMPROVEMENTS</t>
  </si>
  <si>
    <t>Jericho Rd</t>
  </si>
  <si>
    <t>193</t>
  </si>
  <si>
    <t>FIT-1057</t>
  </si>
  <si>
    <t>FIT-1055</t>
  </si>
  <si>
    <t>1MJ16-1MJ19</t>
  </si>
  <si>
    <t>{02CB4ADD-E054-4419-853C-F49FCBEE7C76}</t>
  </si>
  <si>
    <t>wMAIN-957</t>
  </si>
  <si>
    <t>V-1193</t>
  </si>
  <si>
    <t>FIT-1058</t>
  </si>
  <si>
    <t>1LI28-1LJ20</t>
  </si>
  <si>
    <t>{A6E57770-022E-4DCB-91C0-4CDECE05C1EA}</t>
  </si>
  <si>
    <t>wMAIN-958</t>
  </si>
  <si>
    <t>Cedardale Ln</t>
  </si>
  <si>
    <t>FIT-1165</t>
  </si>
  <si>
    <t>FIT-1164</t>
  </si>
  <si>
    <t>1MI36-1LI01</t>
  </si>
  <si>
    <t>{E2F5C3FD-D860-4DC9-B37F-99EDFBBAB097}</t>
  </si>
  <si>
    <t>wMAIN-961</t>
  </si>
  <si>
    <t>Northern Oak Dr</t>
  </si>
  <si>
    <t>V-1034</t>
  </si>
  <si>
    <t>FIT-1154</t>
  </si>
  <si>
    <t>1NJ22-1NJ23</t>
  </si>
  <si>
    <t>{6A3341FA-043F-4FF8-A6B5-AF06E75DEB41}</t>
  </si>
  <si>
    <t>wMAIN-962</t>
  </si>
  <si>
    <t xml:space="preserve">Noble Fir Drive </t>
  </si>
  <si>
    <t>FIT-1155</t>
  </si>
  <si>
    <t>FIT-572</t>
  </si>
  <si>
    <t>1NJ18-1NJ21</t>
  </si>
  <si>
    <t>{E305164F-8B4E-405E-80AB-CF7AB99C67DC}</t>
  </si>
  <si>
    <t>wMAIN-966</t>
  </si>
  <si>
    <t>Noble Fir Dr</t>
  </si>
  <si>
    <t>FIT-1156</t>
  </si>
  <si>
    <t>V-1035</t>
  </si>
  <si>
    <t>1NJ14-1NJ15</t>
  </si>
  <si>
    <t>{E7C01ABF-EAA0-4865-85A0-B5D93B3AC004}</t>
  </si>
  <si>
    <t>wMAIN-967</t>
  </si>
  <si>
    <t>FIT-1157</t>
  </si>
  <si>
    <t>1NJ11-1NJ14</t>
  </si>
  <si>
    <t>{1EDE9825-55CF-4597-8D81-3F9793783F1F}</t>
  </si>
  <si>
    <t>wMAIN-970</t>
  </si>
  <si>
    <t>FIT-1957</t>
  </si>
  <si>
    <t>1NJ04-1NJ22</t>
  </si>
  <si>
    <t>{15CC9C79-0EAF-4B7F-8C7B-D741950B400D}</t>
  </si>
  <si>
    <t>wMAIN-971</t>
  </si>
  <si>
    <t>V-1033</t>
  </si>
  <si>
    <t>1NJ04-1NJ05</t>
  </si>
  <si>
    <t>{01B407E2-1032-4CB5-AFF4-16DD6F9D425C}</t>
  </si>
  <si>
    <t>wMAIN-972</t>
  </si>
  <si>
    <t>V-1032</t>
  </si>
  <si>
    <t>1NJ04-1NJ10</t>
  </si>
  <si>
    <t>{B81E6F0D-598A-42B1-9384-8B90823EB9B9}</t>
  </si>
  <si>
    <t>wMAIN-973</t>
  </si>
  <si>
    <t>NI</t>
  </si>
  <si>
    <t>FIT-1853</t>
  </si>
  <si>
    <t>FIT-1158</t>
  </si>
  <si>
    <t>1NI24-1NJ01</t>
  </si>
  <si>
    <t>{09A20807-A94B-480B-8EC1-4806A845EE6E}</t>
  </si>
  <si>
    <t>wMAIN-974</t>
  </si>
  <si>
    <t>MH</t>
  </si>
  <si>
    <t>1990 SOUTHDALE IMPROVEMENTS</t>
  </si>
  <si>
    <t>Ashdale Ln</t>
  </si>
  <si>
    <t>Marohn Rd</t>
  </si>
  <si>
    <t>265</t>
  </si>
  <si>
    <t>FIT-1680</t>
  </si>
  <si>
    <t>FIT-1159</t>
  </si>
  <si>
    <t>1MH20-1MH17</t>
  </si>
  <si>
    <t>{8F725F33-E03B-4762-8109-7707D4CCC887}</t>
  </si>
  <si>
    <t>wMAIN-975</t>
  </si>
  <si>
    <t>First St</t>
  </si>
  <si>
    <t>V-583</t>
  </si>
  <si>
    <t>1MH17-1MI41</t>
  </si>
  <si>
    <t>{173A47AD-DFD0-4B79-A60B-3E94A1C6EB01}</t>
  </si>
  <si>
    <t>wMAIN-976</t>
  </si>
  <si>
    <t>FIT-1185</t>
  </si>
  <si>
    <t>FIT-1184</t>
  </si>
  <si>
    <t>1NI14-1OI01</t>
  </si>
  <si>
    <t>{FF7F0158-7F71-447E-A27C-61909FEC6C51}</t>
  </si>
  <si>
    <t>wMAIN-977</t>
  </si>
  <si>
    <t>SOUTHDALE TENTH ADDITION IMPROVEMENTS</t>
  </si>
  <si>
    <t>Briarwood Ln</t>
  </si>
  <si>
    <t>V-1044</t>
  </si>
  <si>
    <t>FIT-1147</t>
  </si>
  <si>
    <t>1OI14-1PI04</t>
  </si>
  <si>
    <t>{1F72CEAA-F64D-46DC-845A-69D7A475E993}</t>
  </si>
  <si>
    <t>wMAIN-978</t>
  </si>
  <si>
    <t>WHITE SAND NORTH SUBDIVISION IMPROVEMENTS PHASE 1</t>
  </si>
  <si>
    <t>Cottage Grove Dr</t>
  </si>
  <si>
    <t>Cottage Grove Ter</t>
  </si>
  <si>
    <t>Camden Rd</t>
  </si>
  <si>
    <t>297</t>
  </si>
  <si>
    <t>FIT-1614</t>
  </si>
  <si>
    <t>FIT-1622</t>
  </si>
  <si>
    <t>1NC13-1NC16</t>
  </si>
  <si>
    <t>{9E05C9B4-BC42-41CC-B568-279327041427}</t>
  </si>
  <si>
    <t>wMAIN-980</t>
  </si>
  <si>
    <t>Northwoods Dr</t>
  </si>
  <si>
    <t>FIT-1624</t>
  </si>
  <si>
    <t>FIT-1899</t>
  </si>
  <si>
    <t>1NC24-1NC30</t>
  </si>
  <si>
    <t>{4AB3532D-3311-47E7-8452-289B06B4EB76}</t>
  </si>
  <si>
    <t>wMAIN-981</t>
  </si>
  <si>
    <t>wFIT-414</t>
  </si>
  <si>
    <t>wFIT-1623</t>
  </si>
  <si>
    <t>1NC06-1NC20</t>
  </si>
  <si>
    <t>{8E685061-8E1E-4493-9ADF-85526B82A44A}</t>
  </si>
  <si>
    <t>wMAIN-982</t>
  </si>
  <si>
    <t>OD</t>
  </si>
  <si>
    <t>2002 GREENWOOD, NORWAY HILLS AND CEDAR SCENIC IMPROVEMENTS</t>
  </si>
  <si>
    <t>Circle Pines Rd</t>
  </si>
  <si>
    <t>191</t>
  </si>
  <si>
    <t>wFIT-428</t>
  </si>
  <si>
    <t>wFIT-1400</t>
  </si>
  <si>
    <t>1OD07-1OD20</t>
  </si>
  <si>
    <t>{DCD10603-255F-4215-9585-B563495D051E}</t>
  </si>
  <si>
    <t>wMAIN-983</t>
  </si>
  <si>
    <t>WHITE SAND WEST WATER AND SEWER IMPROVEMENTS</t>
  </si>
  <si>
    <t>300</t>
  </si>
  <si>
    <t>wVLV-547</t>
  </si>
  <si>
    <t>wFIT-1632</t>
  </si>
  <si>
    <t>1OD19-1OD09</t>
  </si>
  <si>
    <t>{1BB6C4E1-DECB-4CBD-B4D9-95E6B2318212}</t>
  </si>
  <si>
    <t>wMAIN-984</t>
  </si>
  <si>
    <t>FIT-1632</t>
  </si>
  <si>
    <t>FIT-1633</t>
  </si>
  <si>
    <t>1OD09-1OD12</t>
  </si>
  <si>
    <t>{447B86BF-2FFA-4305-A25F-EA2B4E016E60}</t>
  </si>
  <si>
    <t>wMAIN-985</t>
  </si>
  <si>
    <t>FIT-1634</t>
  </si>
  <si>
    <t>1OD12-1OD15</t>
  </si>
  <si>
    <t>{706F231F-3D8C-4908-AF7A-C25391B330A6}</t>
  </si>
  <si>
    <t>wMAIN-986</t>
  </si>
  <si>
    <t>NE</t>
  </si>
  <si>
    <t>SEWER AND WATER IMPROVEMENTS</t>
  </si>
  <si>
    <t>Emily Rd</t>
  </si>
  <si>
    <t>Travine Dr</t>
  </si>
  <si>
    <t>280</t>
  </si>
  <si>
    <t>wFIT-1643</t>
  </si>
  <si>
    <t>wFIT-1635</t>
  </si>
  <si>
    <t>1NE01-1NE04</t>
  </si>
  <si>
    <t>{6E8E1129-8095-4F30-9E73-E34CF111C447}</t>
  </si>
  <si>
    <t>wMAIN-987</t>
  </si>
  <si>
    <t>NF</t>
  </si>
  <si>
    <t>wFIT-1644</t>
  </si>
  <si>
    <t>1NF07-1NE01</t>
  </si>
  <si>
    <t>{62E03DF5-7F26-4E00-841C-21AFC9DB861E}</t>
  </si>
  <si>
    <t>wMAIN-988</t>
  </si>
  <si>
    <t>wFIT-1646</t>
  </si>
  <si>
    <t>1NF05-1NF07</t>
  </si>
  <si>
    <t>{17B50E09-54A2-4992-9F51-BD81237CC2F7}</t>
  </si>
  <si>
    <t>wMAIN-989</t>
  </si>
  <si>
    <t>White Sand Rd</t>
  </si>
  <si>
    <t>wVLV-509</t>
  </si>
  <si>
    <t>1NF04-1NF05</t>
  </si>
  <si>
    <t>{DAC38376-1F5D-48F4-964D-C18D805E7347}</t>
  </si>
  <si>
    <t>wMAIN-990</t>
  </si>
  <si>
    <t>wFIT-1647</t>
  </si>
  <si>
    <t>1NF01-1NF04</t>
  </si>
  <si>
    <t>{24D6D76C-197C-4615-BD7B-63C930F67B20}</t>
  </si>
  <si>
    <t>wMAIN-991</t>
  </si>
  <si>
    <t>Oak St</t>
  </si>
  <si>
    <t>wFIT-1648</t>
  </si>
  <si>
    <t>wVLV-2156</t>
  </si>
  <si>
    <t>1NG04-1NF01</t>
  </si>
  <si>
    <t>{A3E56B87-605A-4761-B507-F597465EE1BE}</t>
  </si>
  <si>
    <t>wMAIN-992</t>
  </si>
  <si>
    <t>NH</t>
  </si>
  <si>
    <t>wFIT-1656</t>
  </si>
  <si>
    <t>wFIT-1655</t>
  </si>
  <si>
    <t>1NH18-1NG01</t>
  </si>
  <si>
    <t>{66648D82-45D9-4645-96AA-23A86D0892C8}</t>
  </si>
  <si>
    <t>wMAIN-993</t>
  </si>
  <si>
    <t>OG</t>
  </si>
  <si>
    <t>2004 MEREDITH, NORWAY AND LANCER AREA UTILITY AND ROADWAY IMPROVEMENTS</t>
  </si>
  <si>
    <t>Shaddowwood Dr</t>
  </si>
  <si>
    <t xml:space="preserve">Honeysuckle Way </t>
  </si>
  <si>
    <t>237</t>
  </si>
  <si>
    <t>FIT-882</t>
  </si>
  <si>
    <t>V-1455</t>
  </si>
  <si>
    <t>1OG22-1OG25</t>
  </si>
  <si>
    <t>{FD603FF6-E3D7-48C0-B347-2EB56F99F7EF}</t>
  </si>
  <si>
    <t>wMAIN-994</t>
  </si>
  <si>
    <t>FIT-883</t>
  </si>
  <si>
    <t>1OG19-1OG22</t>
  </si>
  <si>
    <t>{AC3D0F25-2468-4E2E-9AE4-725D59587E19}</t>
  </si>
  <si>
    <t>wMAIN-995</t>
  </si>
  <si>
    <t>OF</t>
  </si>
  <si>
    <t>2003 KNOLLWOOD DRIVE EXTENSION, BRONSON ROAD, MICHELLE CIRCLE AREA AND EXCELSIOR ROAD IMPROVEMENTS</t>
  </si>
  <si>
    <t xml:space="preserve">Travine Way </t>
  </si>
  <si>
    <t>V-1116</t>
  </si>
  <si>
    <t>FIT-1092</t>
  </si>
  <si>
    <t>1OF05-1OF06</t>
  </si>
  <si>
    <t>{EEF9E741-4082-44BA-BD98-7BE7A4AE12C5}</t>
  </si>
  <si>
    <t>wMAIN-996</t>
  </si>
  <si>
    <t>Meredith Dr</t>
  </si>
  <si>
    <t>Travine</t>
  </si>
  <si>
    <t>FIT-1093</t>
  </si>
  <si>
    <t>V-1118</t>
  </si>
  <si>
    <t>1OF09-1PF17</t>
  </si>
  <si>
    <t>{5ECE0DCA-3C9A-4D07-977C-015A371C327A}</t>
  </si>
  <si>
    <t>wMAIN-997</t>
  </si>
  <si>
    <t>OE</t>
  </si>
  <si>
    <t>WESTWOOD OAKS DEVELOPMENT</t>
  </si>
  <si>
    <t>Kelly Dr</t>
  </si>
  <si>
    <t>Kelly Cir</t>
  </si>
  <si>
    <t>296</t>
  </si>
  <si>
    <t>V-549</t>
  </si>
  <si>
    <t>FIT-1642</t>
  </si>
  <si>
    <t>1OE08-1OE09</t>
  </si>
  <si>
    <t>{7EDB97A9-A5EC-4EDA-8ECD-2260A7B36509}</t>
  </si>
  <si>
    <t>wMAIN-998</t>
  </si>
  <si>
    <t>FIT-1641</t>
  </si>
  <si>
    <t>1OE09-1OE12</t>
  </si>
  <si>
    <t>{48967490-54D2-43FD-B0B0-4F3CAE5F40D3}</t>
  </si>
  <si>
    <t>wMAIN-1000</t>
  </si>
  <si>
    <t>PF</t>
  </si>
  <si>
    <t>Michelle Cir</t>
  </si>
  <si>
    <t>FIT-1095</t>
  </si>
  <si>
    <t>FIT-1089</t>
  </si>
  <si>
    <t>1PF20-1PF47</t>
  </si>
  <si>
    <t>{383D61F0-4579-4553-9144-52FA91FD45FB}</t>
  </si>
  <si>
    <t>wMAIN-1001</t>
  </si>
  <si>
    <t>Paper Birch Dr</t>
  </si>
  <si>
    <t>V-1132</t>
  </si>
  <si>
    <t>FIT-1098</t>
  </si>
  <si>
    <t>1PF29-1PF30</t>
  </si>
  <si>
    <t>{6D7A8EA5-53DB-437F-9344-A1481BBEEAD8}</t>
  </si>
  <si>
    <t>wMAIN-1002</t>
  </si>
  <si>
    <t>PE</t>
  </si>
  <si>
    <t>Paper Birch Cir</t>
  </si>
  <si>
    <t>FIT-1385</t>
  </si>
  <si>
    <t>FIT-1394</t>
  </si>
  <si>
    <t>1PE20-1PE26</t>
  </si>
  <si>
    <t>{814008E1-23D9-45DF-A7D1-C028358CB7A2}</t>
  </si>
  <si>
    <t>wMAIN-1003</t>
  </si>
  <si>
    <t>Deerwood Dr</t>
  </si>
  <si>
    <t>V-722</t>
  </si>
  <si>
    <t>FIT-424</t>
  </si>
  <si>
    <t>1PE16-1PE17</t>
  </si>
  <si>
    <t>{91F5EDC6-8B41-4190-9D78-89EEA4936C41}</t>
  </si>
  <si>
    <t>wMAIN-1004</t>
  </si>
  <si>
    <t>FIT-1097</t>
  </si>
  <si>
    <t>V-1130</t>
  </si>
  <si>
    <t>1PF32-1PE25</t>
  </si>
  <si>
    <t>{51F8DBAB-8C4C-40E0-A429-C56729130134}</t>
  </si>
  <si>
    <t>wMAIN-1005</t>
  </si>
  <si>
    <t>PD</t>
  </si>
  <si>
    <t>FIT-1965</t>
  </si>
  <si>
    <t>V-701</t>
  </si>
  <si>
    <t>1PD10-1PD13</t>
  </si>
  <si>
    <t>{79FD1F28-1AA1-4922-A899-1AA863A1278D}</t>
  </si>
  <si>
    <t>wMAIN-1006</t>
  </si>
  <si>
    <t>V-703</t>
  </si>
  <si>
    <t>FIT-1388</t>
  </si>
  <si>
    <t>1PD21-1PE01</t>
  </si>
  <si>
    <t>{01FCB922-5B1F-4AAC-8C32-0853322839AA}</t>
  </si>
  <si>
    <t>wMAIN-1007</t>
  </si>
  <si>
    <t>PH</t>
  </si>
  <si>
    <t>Norway Dr</t>
  </si>
  <si>
    <t>V-1423</t>
  </si>
  <si>
    <t>FIT-908</t>
  </si>
  <si>
    <t>1PH26-1PH31</t>
  </si>
  <si>
    <t>{3BDDB7F8-743E-41C7-8A58-8FC1BDA8D9D5}</t>
  </si>
  <si>
    <t>wMAIN-1008</t>
  </si>
  <si>
    <t>PG</t>
  </si>
  <si>
    <t>V-1412</t>
  </si>
  <si>
    <t>FIT-914</t>
  </si>
  <si>
    <t>1PG07-1PG08</t>
  </si>
  <si>
    <t>{3926F629-E1E2-475B-916F-A66B60A40450}</t>
  </si>
  <si>
    <t>wMAIN-1009</t>
  </si>
  <si>
    <t>169389.8040</t>
  </si>
  <si>
    <t>FIT-159</t>
  </si>
  <si>
    <t>V-1414</t>
  </si>
  <si>
    <t>1PG28-1PG09</t>
  </si>
  <si>
    <t>{DC237451-8BFF-4523-A839-49470840ED84}</t>
  </si>
  <si>
    <t>wMAIN-1010</t>
  </si>
  <si>
    <t>FIT-889</t>
  </si>
  <si>
    <t>V-1427</t>
  </si>
  <si>
    <t>1PH04-1PH12</t>
  </si>
  <si>
    <t>{9053AE58-C8A2-42F4-97E7-74FA81857E6C}</t>
  </si>
  <si>
    <t>wMAIN-1011</t>
  </si>
  <si>
    <t>OH</t>
  </si>
  <si>
    <t>Lancer Dr</t>
  </si>
  <si>
    <t>Lancer Pl</t>
  </si>
  <si>
    <t>Fairview Dr</t>
  </si>
  <si>
    <t>FIT-897</t>
  </si>
  <si>
    <t>FIT-896</t>
  </si>
  <si>
    <t>1OH05-1OH08</t>
  </si>
  <si>
    <t>{F0E19451-000B-4677-851D-7FA47A2F95AF}</t>
  </si>
  <si>
    <t>wMAIN-1012</t>
  </si>
  <si>
    <t>FIT-227</t>
  </si>
  <si>
    <t>FIT-228</t>
  </si>
  <si>
    <t>1NH23-1NH26</t>
  </si>
  <si>
    <t>{E48026AB-4801-4FEF-B380-657B4EC06F52}</t>
  </si>
  <si>
    <t>wMAIN-1013</t>
  </si>
  <si>
    <t>wVLV-990</t>
  </si>
  <si>
    <t>wFIT-1657</t>
  </si>
  <si>
    <t>1NH02-1NH03</t>
  </si>
  <si>
    <t>{37279AE0-6DAD-4A96-BBAD-3C52C1C0AE82}</t>
  </si>
  <si>
    <t>wMAIN-1014</t>
  </si>
  <si>
    <t>V-1028</t>
  </si>
  <si>
    <t>1MH16-1MH20</t>
  </si>
  <si>
    <t>{3FC082EC-1C61-4641-8F98-D06000C9F469}</t>
  </si>
  <si>
    <t>wMAIN-1015</t>
  </si>
  <si>
    <t>2004 KENWOOD DRIVE AND SANDSTONE ROAD UTILITY AND ROADWAY IMPROVEMENTS</t>
  </si>
  <si>
    <t>Fairfax Rd</t>
  </si>
  <si>
    <t>216</t>
  </si>
  <si>
    <t>V-1518</t>
  </si>
  <si>
    <t>FIT-840</t>
  </si>
  <si>
    <t>1KG21-1KF30</t>
  </si>
  <si>
    <t>{A7BE7E28-A3A6-4F6A-8E54-A0DD6DDA8ECC}</t>
  </si>
  <si>
    <t>wMAIN-1016</t>
  </si>
  <si>
    <t>2003 KNOLLWOOD DRIVE NORTH ADDITION IMPROVEMENTS</t>
  </si>
  <si>
    <t>Fountain Rd</t>
  </si>
  <si>
    <t>FIT-1122</t>
  </si>
  <si>
    <t>V-1088</t>
  </si>
  <si>
    <t>1JF39-1JF42</t>
  </si>
  <si>
    <t>{2F039B25-1EE8-43B3-94D0-632089AE7BD2}</t>
  </si>
  <si>
    <t>wMAIN-1017</t>
  </si>
  <si>
    <t>2003 KNOLLWOOD DRIVE EXTENSION (NORTH OF T.H. 210)</t>
  </si>
  <si>
    <t>222</t>
  </si>
  <si>
    <t>FIT-1124</t>
  </si>
  <si>
    <t>FIT-1955</t>
  </si>
  <si>
    <t>1JF29-1JF32</t>
  </si>
  <si>
    <t>{39B188E2-A3A5-4B6A-B8CA-E18B04C3BB85}</t>
  </si>
  <si>
    <t>wMAIN-1018</t>
  </si>
  <si>
    <t>IF</t>
  </si>
  <si>
    <t xml:space="preserve">Lakewood Evangelical Church </t>
  </si>
  <si>
    <t>C900</t>
  </si>
  <si>
    <t>FIT-1253</t>
  </si>
  <si>
    <t>FIT-1876</t>
  </si>
  <si>
    <t>1IF02-1IF09</t>
  </si>
  <si>
    <t>{AECEB855-B6D1-4FF1-AEAF-E740655C357D}</t>
  </si>
  <si>
    <t>wMAIN-1019</t>
  </si>
  <si>
    <t>LAKEWOOD EVANGELICAL FREE CHURCH SITE IMPROVEMENTS</t>
  </si>
  <si>
    <t>Lakewood Evangelical Church</t>
  </si>
  <si>
    <t>V-972</t>
  </si>
  <si>
    <t>FIT-1208</t>
  </si>
  <si>
    <t>1IF23-1IF24</t>
  </si>
  <si>
    <t>{471B116E-58DF-4B77-A8CF-F0BE814EBE59}</t>
  </si>
  <si>
    <t>wMAIN-1020</t>
  </si>
  <si>
    <t>FIT-1209</t>
  </si>
  <si>
    <t>FIT-1120</t>
  </si>
  <si>
    <t>1IF27-1IF37</t>
  </si>
  <si>
    <t>{E9270314-54B9-49A8-9EF7-5FBC3836B8C7}</t>
  </si>
  <si>
    <t>wMAIN-1021</t>
  </si>
  <si>
    <t>FIT-1849</t>
  </si>
  <si>
    <t>1IF37-1IF38</t>
  </si>
  <si>
    <t>{F531B5D8-0F04-4847-A023-2B8BC8B63CFA}</t>
  </si>
  <si>
    <t>wMAIN-1022</t>
  </si>
  <si>
    <t>PAIGE AND BLAIR SECOND ADDITION</t>
  </si>
  <si>
    <t>256</t>
  </si>
  <si>
    <t>V-1070</t>
  </si>
  <si>
    <t>FIT-403</t>
  </si>
  <si>
    <t>1IF39-1IF40</t>
  </si>
  <si>
    <t>{283683CB-6B61-4FDC-B33A-CE3ACDD68CE0}</t>
  </si>
  <si>
    <t>wMAIN-1023</t>
  </si>
  <si>
    <t>Fairfax Ct</t>
  </si>
  <si>
    <t>FIT-1133</t>
  </si>
  <si>
    <t>1JF22-1IF39</t>
  </si>
  <si>
    <t>{86724106-2467-4D6F-863D-3362C1BE182B}</t>
  </si>
  <si>
    <t>wMAIN-1024</t>
  </si>
  <si>
    <t>V-1068</t>
  </si>
  <si>
    <t>1JF21-1JF22</t>
  </si>
  <si>
    <t>{01485DEE-A0E7-45F1-8BC9-B85413290ACD}</t>
  </si>
  <si>
    <t>wMAIN-1025</t>
  </si>
  <si>
    <t>JE</t>
  </si>
  <si>
    <t>1999 PAIGE AND BLAIR IMPROVEMENTS</t>
  </si>
  <si>
    <t>Edmonton Rd</t>
  </si>
  <si>
    <t>Fairmont Ct</t>
  </si>
  <si>
    <t>254</t>
  </si>
  <si>
    <t>V-1077</t>
  </si>
  <si>
    <t>FIT-1127</t>
  </si>
  <si>
    <t>1JE17-1JE18</t>
  </si>
  <si>
    <t>{8AF3CE62-131B-4CF9-B470-CA94DA8BFBEA}</t>
  </si>
  <si>
    <t>wMAIN-1027</t>
  </si>
  <si>
    <t>FIT-1847</t>
  </si>
  <si>
    <t>FIT-1956</t>
  </si>
  <si>
    <t>1JF12-1JF13</t>
  </si>
  <si>
    <t>{6B64AFDF-5401-4003-831C-C43F783C06B6}</t>
  </si>
  <si>
    <t>wMAIN-1028</t>
  </si>
  <si>
    <t>V-1067</t>
  </si>
  <si>
    <t>FIT-1132</t>
  </si>
  <si>
    <t>1JF14-1JF15</t>
  </si>
  <si>
    <t>{E8CEBC6F-1938-498E-9C87-26D214AF38FE}</t>
  </si>
  <si>
    <t>wMAIN-1029</t>
  </si>
  <si>
    <t>KE</t>
  </si>
  <si>
    <t>Kenwood Ct</t>
  </si>
  <si>
    <t>FIT-1599</t>
  </si>
  <si>
    <t>FIT-1601</t>
  </si>
  <si>
    <t>1KE07-1KE10</t>
  </si>
  <si>
    <t>{BF7D05A9-A269-442C-A86A-596D476CF783}</t>
  </si>
  <si>
    <t>wMAIN-1030</t>
  </si>
  <si>
    <t>FIT-1597</t>
  </si>
  <si>
    <t>1KE04-1KE07</t>
  </si>
  <si>
    <t>{90CECB24-74CA-46E3-BEEA-99EF28D31E73}</t>
  </si>
  <si>
    <t>wMAIN-1031</t>
  </si>
  <si>
    <t>IE</t>
  </si>
  <si>
    <t>CITY PORTION OF JOB</t>
  </si>
  <si>
    <t>V-973</t>
  </si>
  <si>
    <t>V-1461</t>
  </si>
  <si>
    <t>1IF22-1IE45</t>
  </si>
  <si>
    <t>{F10451BD-C91B-4948-896E-D80026D66C92}</t>
  </si>
  <si>
    <t>wMAIN-1032</t>
  </si>
  <si>
    <t>Cherrywood Dr</t>
  </si>
  <si>
    <t>FIT-1203</t>
  </si>
  <si>
    <t>FIT-575</t>
  </si>
  <si>
    <t>1IE37-1IE38</t>
  </si>
  <si>
    <t>{F0048CC7-8195-402C-A356-D84202937AC7}</t>
  </si>
  <si>
    <t>wMAIN-1033</t>
  </si>
  <si>
    <t>FIT-1130</t>
  </si>
  <si>
    <t>FIT-1128</t>
  </si>
  <si>
    <t>1JE13-1JE14</t>
  </si>
  <si>
    <t>{36CF3481-041A-4AA7-85D2-2F977F0B01EF}</t>
  </si>
  <si>
    <t>wMAIN-1034</t>
  </si>
  <si>
    <t>Donald St</t>
  </si>
  <si>
    <t>V-1090</t>
  </si>
  <si>
    <t>FIT-1129</t>
  </si>
  <si>
    <t>1JE09-1JE10</t>
  </si>
  <si>
    <t>{BA4506B4-F7C4-473F-9057-B6D1D97ECCEE}</t>
  </si>
  <si>
    <t>wMAIN-1035</t>
  </si>
  <si>
    <t>CHERRYWOOD, CHARLES</t>
  </si>
  <si>
    <t>146</t>
  </si>
  <si>
    <t>FIT-1583</t>
  </si>
  <si>
    <t>V-590</t>
  </si>
  <si>
    <t>1IE15-1IE02</t>
  </si>
  <si>
    <t>{C49BE401-7BC4-4D73-B3A9-EFA2F243B38F}</t>
  </si>
  <si>
    <t>wMAIN-1036</t>
  </si>
  <si>
    <t>Calcutta Rd</t>
  </si>
  <si>
    <t>V-1739</t>
  </si>
  <si>
    <t>FIT-1923</t>
  </si>
  <si>
    <t>1IC08-1IC09</t>
  </si>
  <si>
    <t>{ABAA947F-5A65-4E8E-B33D-16438DC4F140}</t>
  </si>
  <si>
    <t>wMAIN-1037</t>
  </si>
  <si>
    <t>HE</t>
  </si>
  <si>
    <t>Mary St</t>
  </si>
  <si>
    <t>Madeline Dr</t>
  </si>
  <si>
    <t>V-861</t>
  </si>
  <si>
    <t>FIT-1291</t>
  </si>
  <si>
    <t>1HE13-1HE14</t>
  </si>
  <si>
    <t>{7E8B79B6-D951-4C63-91F5-214E9EE0D81A}</t>
  </si>
  <si>
    <t>wMAIN-1038</t>
  </si>
  <si>
    <t>John St</t>
  </si>
  <si>
    <t>FIT-1882</t>
  </si>
  <si>
    <t>FIT-1284</t>
  </si>
  <si>
    <t>1IE32-1IE33</t>
  </si>
  <si>
    <t>{FA0F9286-7157-44F8-B84D-7784B53B652D}</t>
  </si>
  <si>
    <t>wMAIN-1039</t>
  </si>
  <si>
    <t>FIT-1290</t>
  </si>
  <si>
    <t>V-869</t>
  </si>
  <si>
    <t>1HE19-1IE31</t>
  </si>
  <si>
    <t>{FD18AFF1-EE99-4640-993F-8BC66DC322C7}</t>
  </si>
  <si>
    <t>wMAIN-1040</t>
  </si>
  <si>
    <t>HF</t>
  </si>
  <si>
    <t>wFIT-1254</t>
  </si>
  <si>
    <t>wVLV-910</t>
  </si>
  <si>
    <t>1HF13-1HF14</t>
  </si>
  <si>
    <t>{12018F20-9B2F-4E1D-84A5-D261A567C146}</t>
  </si>
  <si>
    <t>wMAIN-1041</t>
  </si>
  <si>
    <t>Blustem Ct</t>
  </si>
  <si>
    <t>wFIT-1866</t>
  </si>
  <si>
    <t>1GF05-1FF26</t>
  </si>
  <si>
    <t>{5CAF7F76-5AFB-4754-8A8A-56CABD9B2D72}</t>
  </si>
  <si>
    <t>wMAIN-1042</t>
  </si>
  <si>
    <t>wFIT-1251</t>
  </si>
  <si>
    <t>1HF11-1GF01</t>
  </si>
  <si>
    <t>{F3DBC82D-A7A9-4640-9EF9-CF191574D861}</t>
  </si>
  <si>
    <t>wMAIN-1043</t>
  </si>
  <si>
    <t>wFIT-1252</t>
  </si>
  <si>
    <t>1HF08-1HF11</t>
  </si>
  <si>
    <t>{4DE517E3-5A56-43E9-BAF9-2AE8E4A628A7}</t>
  </si>
  <si>
    <t>wMAIN-1044</t>
  </si>
  <si>
    <t>wVLV-909</t>
  </si>
  <si>
    <t>1HF07-1HF08</t>
  </si>
  <si>
    <t>{0973AC97-D14D-47D3-8C91-FB63978508B5}</t>
  </si>
  <si>
    <t>wMAIN-1045</t>
  </si>
  <si>
    <t>FIT-678</t>
  </si>
  <si>
    <t>1DH54-1DH55</t>
  </si>
  <si>
    <t>{5B1F1BC4-2C52-4E61-9CB6-98541AEF6D69}</t>
  </si>
  <si>
    <t>wMAIN-1046</t>
  </si>
  <si>
    <t>GRAND OAKS DRIVE SEWER AND WATER IMPROVEMENTS</t>
  </si>
  <si>
    <t>Grand Oaks Ct</t>
  </si>
  <si>
    <t xml:space="preserve">Excelsior Rd </t>
  </si>
  <si>
    <t>187</t>
  </si>
  <si>
    <t>FIT-1242</t>
  </si>
  <si>
    <t>V-921</t>
  </si>
  <si>
    <t>1GE13-1GD12</t>
  </si>
  <si>
    <t>{C68541B3-97B0-45B4-9B2A-A76AD9686C9F}</t>
  </si>
  <si>
    <t>wMAIN-1047</t>
  </si>
  <si>
    <t>EXCELSIOR PLACE - PHASE II</t>
  </si>
  <si>
    <t xml:space="preserve">White Oak Estates </t>
  </si>
  <si>
    <t>171</t>
  </si>
  <si>
    <t>wFIT-830</t>
  </si>
  <si>
    <t>wFIT-828</t>
  </si>
  <si>
    <t>1FC24-1FC27</t>
  </si>
  <si>
    <t>{DBC77D77-5751-4BDB-BC9D-BE381C4BE19E}</t>
  </si>
  <si>
    <t>wMAIN-1048</t>
  </si>
  <si>
    <t>BH</t>
  </si>
  <si>
    <t>2003 BERRYWOOD DRIVE IMPROVEMENTS</t>
  </si>
  <si>
    <t xml:space="preserve">Heriatge Church </t>
  </si>
  <si>
    <t>130</t>
  </si>
  <si>
    <t>wFIT-1837</t>
  </si>
  <si>
    <t>wFIT-1687</t>
  </si>
  <si>
    <t>1BH54-1BH55</t>
  </si>
  <si>
    <t>{82CAA087-5D25-40B8-8D61-57B35756296A}</t>
  </si>
  <si>
    <t>wMAIN-1049</t>
  </si>
  <si>
    <t>CG</t>
  </si>
  <si>
    <t>CYPRESS ESTATES IMPROVEMENTS</t>
  </si>
  <si>
    <t>Greenwood Rd</t>
  </si>
  <si>
    <t xml:space="preserve">Cypress Estates </t>
  </si>
  <si>
    <t>160</t>
  </si>
  <si>
    <t>wFIT-22</t>
  </si>
  <si>
    <t>wFIT-25</t>
  </si>
  <si>
    <t>1CG27-1CG33</t>
  </si>
  <si>
    <t>{A3E84616-2DA8-46A2-9462-C33568E3CCE5}</t>
  </si>
  <si>
    <t>wMAIN-1050</t>
  </si>
  <si>
    <t>BG</t>
  </si>
  <si>
    <t>GREENWOOD SOUTH SEWER AND WATER IMPROVEMENTS</t>
  </si>
  <si>
    <t>120</t>
  </si>
  <si>
    <t>wFIT-420</t>
  </si>
  <si>
    <t>wFIT-1544</t>
  </si>
  <si>
    <t>1BG24-1CG23</t>
  </si>
  <si>
    <t>{A82E68DC-9D1E-476E-8E37-4DD7A16D2E78}</t>
  </si>
  <si>
    <t>wMAIN-1052</t>
  </si>
  <si>
    <t>Basswood Rd</t>
  </si>
  <si>
    <t>wFIT-1547</t>
  </si>
  <si>
    <t>wVLV-424</t>
  </si>
  <si>
    <t>1BG13-1BG20</t>
  </si>
  <si>
    <t>{2697CB3B-5C2B-41DC-ADCF-AC9CB4ED2383}</t>
  </si>
  <si>
    <t>wMAIN-1053</t>
  </si>
  <si>
    <t>wFIT-1546</t>
  </si>
  <si>
    <t>1BG20-1BG21</t>
  </si>
  <si>
    <t>{6050BB5A-9DD1-4725-9644-BF562ACACA10}</t>
  </si>
  <si>
    <t>wMAIN-1055</t>
  </si>
  <si>
    <t>DF</t>
  </si>
  <si>
    <t>MNDOT SITE IMPROVEMENTS</t>
  </si>
  <si>
    <t>Industrial Park Rd</t>
  </si>
  <si>
    <t xml:space="preserve">Transportation Department </t>
  </si>
  <si>
    <t>V-689</t>
  </si>
  <si>
    <t>FIT-1334</t>
  </si>
  <si>
    <t>1DF03-1DG19</t>
  </si>
  <si>
    <t>{DEFC4952-4C98-44C2-A7B6-C9327188DADC}</t>
  </si>
  <si>
    <t>wMAIN-1056</t>
  </si>
  <si>
    <t>1988 INDUSTRIAL PARK IMPROVEMENTS</t>
  </si>
  <si>
    <t>104</t>
  </si>
  <si>
    <t>wVLV-482</t>
  </si>
  <si>
    <t>wFIT-1335</t>
  </si>
  <si>
    <t>1DF15-1DF10</t>
  </si>
  <si>
    <t>{3F89AE6A-614F-4434-B686-BF0929C21A32}</t>
  </si>
  <si>
    <t>wMAIN-1057</t>
  </si>
  <si>
    <t>JC</t>
  </si>
  <si>
    <t>2006 KIMBERLEE AREA IMPROVEMENTS</t>
  </si>
  <si>
    <t>165</t>
  </si>
  <si>
    <t>FIT-169</t>
  </si>
  <si>
    <t>V-178</t>
  </si>
  <si>
    <t>1JC59-1JC62</t>
  </si>
  <si>
    <t>{AAEEBA80-3752-48B5-AAE8-EBE19B0ECD66}</t>
  </si>
  <si>
    <t>wMAIN-1058</t>
  </si>
  <si>
    <t>V-175</t>
  </si>
  <si>
    <t>FIT-165</t>
  </si>
  <si>
    <t>1JC49-1JC50</t>
  </si>
  <si>
    <t>{1C5823B2-F5DD-41A4-A92A-8B3AB3DF7034}</t>
  </si>
  <si>
    <t>wMAIN-1059</t>
  </si>
  <si>
    <t>Kimberlee Ct</t>
  </si>
  <si>
    <t>FIT-172</t>
  </si>
  <si>
    <t>1JC63-1JC64</t>
  </si>
  <si>
    <t>{DD182A71-95F8-49F3-B344-A6E9E290D120}</t>
  </si>
  <si>
    <t>wMAIN-1062</t>
  </si>
  <si>
    <t>FIT-168</t>
  </si>
  <si>
    <t>V-169</t>
  </si>
  <si>
    <t>1JC55-1KC07</t>
  </si>
  <si>
    <t>{BD9DCCA1-0056-4D92-B603-76149BF4EC70}</t>
  </si>
  <si>
    <t>wMAIN-1063</t>
  </si>
  <si>
    <t>KD</t>
  </si>
  <si>
    <t>V-163</t>
  </si>
  <si>
    <t>FIT-175</t>
  </si>
  <si>
    <t>1JD07-1KD01</t>
  </si>
  <si>
    <t>{A2030AD3-1455-42AE-B3F7-A56CE6A94F39}</t>
  </si>
  <si>
    <t>wMAIN-1064</t>
  </si>
  <si>
    <t>FIT-173</t>
  </si>
  <si>
    <t>V-179</t>
  </si>
  <si>
    <t>1JC65-1JC67</t>
  </si>
  <si>
    <t>{39472BCE-7DC8-45C9-A8B3-86E96B9E1DF8}</t>
  </si>
  <si>
    <t>wMAIN-1069</t>
  </si>
  <si>
    <t>V-167</t>
  </si>
  <si>
    <t>FIT-170</t>
  </si>
  <si>
    <t>1JC45-1JC46</t>
  </si>
  <si>
    <t>{74496A41-AE99-4AE0-96B8-3491011A23B5}</t>
  </si>
  <si>
    <t>wMAIN-1070</t>
  </si>
  <si>
    <t>FIT-167</t>
  </si>
  <si>
    <t>1JC43-1JC45</t>
  </si>
  <si>
    <t>{967B0859-2C2B-4A56-B0FD-A6BB7F900142}</t>
  </si>
  <si>
    <t>wMAIN-1071</t>
  </si>
  <si>
    <t>Barberry Ct</t>
  </si>
  <si>
    <t>V-171</t>
  </si>
  <si>
    <t>1JC47-1JC46</t>
  </si>
  <si>
    <t>{4E7F49EB-CA27-493C-966F-D4A516B75287}</t>
  </si>
  <si>
    <t>wMAIN-1072</t>
  </si>
  <si>
    <t>FIT-163</t>
  </si>
  <si>
    <t>1JC42-1JC47</t>
  </si>
  <si>
    <t>{70F18A06-42BA-4299-A2EC-F38AEB1C1894}</t>
  </si>
  <si>
    <t>wMAIN-1073</t>
  </si>
  <si>
    <t>FIT-171</t>
  </si>
  <si>
    <t>1KC11-1KC08</t>
  </si>
  <si>
    <t>{EDA970E1-76F9-4CFC-BBB7-F05BEE150CC3}</t>
  </si>
  <si>
    <t>wMAIN-1074</t>
  </si>
  <si>
    <t>1KC07-1KC08</t>
  </si>
  <si>
    <t>{ACED34A8-C75A-4924-92D9-3BDDF28659B5}</t>
  </si>
  <si>
    <t>wMAIN-1075</t>
  </si>
  <si>
    <t>V-174</t>
  </si>
  <si>
    <t>1JC54-1JC55</t>
  </si>
  <si>
    <t>{29EBECF5-3AC5-418F-8650-C968E032E287}</t>
  </si>
  <si>
    <t>wMAIN-1076</t>
  </si>
  <si>
    <t>FIT-164</t>
  </si>
  <si>
    <t>1JC48-1JC54</t>
  </si>
  <si>
    <t>{6AFBB5B2-4FC3-4584-89EF-A73A3505D9E1}</t>
  </si>
  <si>
    <t>wMAIN-1077</t>
  </si>
  <si>
    <t>V-176</t>
  </si>
  <si>
    <t>1JC58-1JC59</t>
  </si>
  <si>
    <t>{3BBE8DAD-6D4C-4D1F-BA25-E20C358A5EDA}</t>
  </si>
  <si>
    <t>wMAIN-1078</t>
  </si>
  <si>
    <t>Kimberlee Rd</t>
  </si>
  <si>
    <t>1JC48-1JC58</t>
  </si>
  <si>
    <t>{F7A8E55E-7E2A-4CB3-8D95-83DC1A48F4A6}</t>
  </si>
  <si>
    <t>wMAIN-1079</t>
  </si>
  <si>
    <t>FIT-179</t>
  </si>
  <si>
    <t>1JC50-1JC51</t>
  </si>
  <si>
    <t>{74448940-1263-4044-8B66-61C7AAB3E428}</t>
  </si>
  <si>
    <t>wMAIN-1080</t>
  </si>
  <si>
    <t>1JC48-1JC49</t>
  </si>
  <si>
    <t>{92AAEE43-B816-4A0C-B910-F319D336E883}</t>
  </si>
  <si>
    <t>wMAIN-1081</t>
  </si>
  <si>
    <t>1JC46-1JC48</t>
  </si>
  <si>
    <t>{6AFC35C4-FBDD-451F-ABFA-C727B929B872}</t>
  </si>
  <si>
    <t>wMAIN-1082</t>
  </si>
  <si>
    <t>1JC43-1JC44</t>
  </si>
  <si>
    <t>{72DCA971-83F7-417C-A283-682C592EE063}</t>
  </si>
  <si>
    <t>wMAIN-1083</t>
  </si>
  <si>
    <t>Rockrose Dr</t>
  </si>
  <si>
    <t>V-170</t>
  </si>
  <si>
    <t>1JC16-1JC43</t>
  </si>
  <si>
    <t>{5988DA0E-C169-428E-A432-256AA64771A1}</t>
  </si>
  <si>
    <t>wMAIN-1086</t>
  </si>
  <si>
    <t>FIT-174</t>
  </si>
  <si>
    <t>FIT-182</t>
  </si>
  <si>
    <t>1KD03-1KD04</t>
  </si>
  <si>
    <t>{256B4664-08C8-4B61-88F7-730A4820F8AD}</t>
  </si>
  <si>
    <t>wMAIN-1087</t>
  </si>
  <si>
    <t>1KD01-1KD03</t>
  </si>
  <si>
    <t>{16128437-7DA0-4F7B-8D93-2D66BC48813B}</t>
  </si>
  <si>
    <t>wMAIN-1088</t>
  </si>
  <si>
    <t>FIT-181</t>
  </si>
  <si>
    <t>1KD01-1KD02</t>
  </si>
  <si>
    <t>{C1C5AE1B-27CF-4D2C-BD29-9BFE913720AF}</t>
  </si>
  <si>
    <t>wMAIN-1089</t>
  </si>
  <si>
    <t>JD</t>
  </si>
  <si>
    <t>FIT-177</t>
  </si>
  <si>
    <t>1JD05-1JD07</t>
  </si>
  <si>
    <t>{6EFA5AC1-5208-424D-9F44-1BD9A4C9BCB5}</t>
  </si>
  <si>
    <t>wMAIN-1090</t>
  </si>
  <si>
    <t>FIT-178</t>
  </si>
  <si>
    <t>1JD05-1JD06</t>
  </si>
  <si>
    <t>{F1BF5BB1-1E29-42B8-8B54-A8B5F704FB62}</t>
  </si>
  <si>
    <t>wMAIN-1091</t>
  </si>
  <si>
    <t>V-164</t>
  </si>
  <si>
    <t>1JD04-1JD05</t>
  </si>
  <si>
    <t>{B55D2691-6803-4B94-B8B1-E769A94ADC74}</t>
  </si>
  <si>
    <t>wMAIN-1092</t>
  </si>
  <si>
    <t>FIT-176</t>
  </si>
  <si>
    <t>1JD01-1JD04</t>
  </si>
  <si>
    <t>{3A6AFF2E-8D74-40B5-A271-C92DCFA854CF}</t>
  </si>
  <si>
    <t>wMAIN-1093</t>
  </si>
  <si>
    <t>1JC67-1JD01</t>
  </si>
  <si>
    <t>{1F96344F-D6E9-472A-8A92-0B801979EDF3}</t>
  </si>
  <si>
    <t>wMAIN-1094</t>
  </si>
  <si>
    <t>1JC63-1JC65</t>
  </si>
  <si>
    <t>{281E7618-3AAA-460D-BE8F-DBDF6F3DF1DE}</t>
  </si>
  <si>
    <t>wMAIN-1095</t>
  </si>
  <si>
    <t>V-180</t>
  </si>
  <si>
    <t>1JC65-1JC66</t>
  </si>
  <si>
    <t>{5CA6ED09-5983-4BEE-8A32-BF410A03F3B0}</t>
  </si>
  <si>
    <t>wMAIN-1096</t>
  </si>
  <si>
    <t>FIT-180</t>
  </si>
  <si>
    <t>{7D6F55A6-A07E-44A9-8456-FFE8A36FC7FE}</t>
  </si>
  <si>
    <t>wMAIN-1097</t>
  </si>
  <si>
    <t>FIT-185</t>
  </si>
  <si>
    <t>1JC66-1KC01</t>
  </si>
  <si>
    <t>{CA21E3DE-1F7F-44BF-9654-69203B614F7D}</t>
  </si>
  <si>
    <t>wMAIN-1099</t>
  </si>
  <si>
    <t>FIT-186</t>
  </si>
  <si>
    <t>1KC01-1KC04</t>
  </si>
  <si>
    <t>{3761E9BC-87B4-42BE-9354-0681F21058D8}</t>
  </si>
  <si>
    <t>wMAIN-1102</t>
  </si>
  <si>
    <t>HYD-72</t>
  </si>
  <si>
    <t>1JD02-1JD03</t>
  </si>
  <si>
    <t>{968499D4-C36D-4E5A-8F9E-DA687D5E4FF4}</t>
  </si>
  <si>
    <t>wMAIN-1103</t>
  </si>
  <si>
    <t>1JD01-1JD02</t>
  </si>
  <si>
    <t>{3904D7D1-75F1-4D26-9E04-49E4B2853106}</t>
  </si>
  <si>
    <t>wMAIN-1106</t>
  </si>
  <si>
    <t>FIT-184</t>
  </si>
  <si>
    <t>1KD03-1KD05</t>
  </si>
  <si>
    <t>{C261EC59-18F0-461B-9DC4-546B52A2A88E}</t>
  </si>
  <si>
    <t>wMAIN-1110</t>
  </si>
  <si>
    <t>V-931</t>
  </si>
  <si>
    <t>FIT-1281</t>
  </si>
  <si>
    <t>1JG09-1JG10</t>
  </si>
  <si>
    <t>{D8CE1E9C-259F-400E-8C2A-3BFBB9D7D8B9}</t>
  </si>
  <si>
    <t>wMAIN-1111</t>
  </si>
  <si>
    <t>AC</t>
  </si>
  <si>
    <t>2003 CONSERVATION DRIVE IMPROVEMENTS</t>
  </si>
  <si>
    <t>Conservation Dr</t>
  </si>
  <si>
    <t>Northland Arboretum</t>
  </si>
  <si>
    <t>FIT-1116</t>
  </si>
  <si>
    <t>FIT-1117</t>
  </si>
  <si>
    <t>1AC01-1AC04</t>
  </si>
  <si>
    <t>{6FD8E2C5-4C17-4D44-AC50-AF30E996A92D}</t>
  </si>
  <si>
    <t>wMAIN-1112</t>
  </si>
  <si>
    <t>K-MART SITE IMPROVEMENTS</t>
  </si>
  <si>
    <t xml:space="preserve">Westgate Mall Parking Lot </t>
  </si>
  <si>
    <t>Jackson St</t>
  </si>
  <si>
    <t>291</t>
  </si>
  <si>
    <t>V-1498</t>
  </si>
  <si>
    <t>1AD62-BRAINERD</t>
  </si>
  <si>
    <t>{E14E344D-D70C-45DD-BBC5-FE834F768943}</t>
  </si>
  <si>
    <t>wMAIN-1113</t>
  </si>
  <si>
    <t>AD</t>
  </si>
  <si>
    <t>WESTGATE MALL SITE IMPROVEMENTS</t>
  </si>
  <si>
    <t>V-1361</t>
  </si>
  <si>
    <t>FIT-849</t>
  </si>
  <si>
    <t>1AD36-1AD60</t>
  </si>
  <si>
    <t>{5D75780B-6D61-4158-A7B4-76E853CEF0C2}</t>
  </si>
  <si>
    <t>wMAIN-1114</t>
  </si>
  <si>
    <t xml:space="preserve">Westgate Mall </t>
  </si>
  <si>
    <t>V-1356</t>
  </si>
  <si>
    <t>FIT-941</t>
  </si>
  <si>
    <t>1AD43-1AD42</t>
  </si>
  <si>
    <t>{92E83BD8-D42A-439C-A084-383738745453}</t>
  </si>
  <si>
    <t>wMAIN-1115</t>
  </si>
  <si>
    <t xml:space="preserve">First Western Bank &amp; Trust </t>
  </si>
  <si>
    <t>V-1365</t>
  </si>
  <si>
    <t>FIT-945</t>
  </si>
  <si>
    <t>1AD50-1AD44</t>
  </si>
  <si>
    <t>{C424ECBC-024F-42FD-948F-687894EC0F52}</t>
  </si>
  <si>
    <t>wMAIN-1116</t>
  </si>
  <si>
    <t>Westport Shopping Center</t>
  </si>
  <si>
    <t>wFIT-1514</t>
  </si>
  <si>
    <t>wFIT-331</t>
  </si>
  <si>
    <t>1AD05-1AD70</t>
  </si>
  <si>
    <t>{FB7C1218-A735-4BB8-ABBF-F0BA32683703}</t>
  </si>
  <si>
    <t>wMAIN-1117</t>
  </si>
  <si>
    <t>BD</t>
  </si>
  <si>
    <t>ARBOR GLEN</t>
  </si>
  <si>
    <t>Arbor Glen Apartments</t>
  </si>
  <si>
    <t>Broadmoor Dr</t>
  </si>
  <si>
    <t>115</t>
  </si>
  <si>
    <t>FIT-1109</t>
  </si>
  <si>
    <t>FIT-797</t>
  </si>
  <si>
    <t>1BD25-1BD52</t>
  </si>
  <si>
    <t>{88D3A86F-7BD5-4F17-BAD1-C35F9676731C}</t>
  </si>
  <si>
    <t>wMAIN-1118</t>
  </si>
  <si>
    <t>V-1108</t>
  </si>
  <si>
    <t>FIT-1105</t>
  </si>
  <si>
    <t>1BD29-1BD30</t>
  </si>
  <si>
    <t>{DBDEFA73-73D2-48A2-A9F5-6AEB5EE15C92}</t>
  </si>
  <si>
    <t>wMAIN-1119</t>
  </si>
  <si>
    <t xml:space="preserve">Arbor Glen Apartments </t>
  </si>
  <si>
    <t>Dalton Rd</t>
  </si>
  <si>
    <t>FIT-1106</t>
  </si>
  <si>
    <t>FIT-1104</t>
  </si>
  <si>
    <t>1BD31-1BD34</t>
  </si>
  <si>
    <t>{9A4EFA8F-1E4B-45AB-8E6E-CCC3630734DA}</t>
  </si>
  <si>
    <t>wMAIN-1121</t>
  </si>
  <si>
    <t>1977 MUNICIPAL WATER SYSTEMS CONSTRUCTION</t>
  </si>
  <si>
    <t>AmericInn</t>
  </si>
  <si>
    <t>wFIT-1042</t>
  </si>
  <si>
    <t>wFIT-1041</t>
  </si>
  <si>
    <t>1CE11-1CE07</t>
  </si>
  <si>
    <t>{854182F2-49B8-44DA-BCE0-065226458053}</t>
  </si>
  <si>
    <t>wMAIN-1124</t>
  </si>
  <si>
    <t>ED</t>
  </si>
  <si>
    <t>COUNTRY MARKET SITE IMPROVEMENTS</t>
  </si>
  <si>
    <t>Cub Foods</t>
  </si>
  <si>
    <t>wVLV-1350</t>
  </si>
  <si>
    <t>wFIT-951</t>
  </si>
  <si>
    <t>1ED22-1ED23</t>
  </si>
  <si>
    <t>{5AB01A63-ED58-40D6-8830-505BEC69B7B3}</t>
  </si>
  <si>
    <t>wMAIN-1126</t>
  </si>
  <si>
    <t>BEST BUY SITE IMPROVEMENTS</t>
  </si>
  <si>
    <t xml:space="preserve">Best Buy </t>
  </si>
  <si>
    <t>131</t>
  </si>
  <si>
    <t>V-1272</t>
  </si>
  <si>
    <t>FIT-938</t>
  </si>
  <si>
    <t>1EB20-1EB21</t>
  </si>
  <si>
    <t>{0C3E33A9-CD72-480B-940D-C323F6AF98D9}</t>
  </si>
  <si>
    <t>wMAIN-1128</t>
  </si>
  <si>
    <t>FIT-309</t>
  </si>
  <si>
    <t>V-259</t>
  </si>
  <si>
    <t>1EA31-1EA32</t>
  </si>
  <si>
    <t>{2882BC44-3E8A-4E33-AF63-C0E680CAF56B}</t>
  </si>
  <si>
    <t>wMAIN-1129</t>
  </si>
  <si>
    <t>FIT-305</t>
  </si>
  <si>
    <t>1EA50-1EA47</t>
  </si>
  <si>
    <t>{F8620A83-D31B-40DA-ACFA-B785601CF30A}</t>
  </si>
  <si>
    <t>wMAIN-1130</t>
  </si>
  <si>
    <t>1EA40-1EA50</t>
  </si>
  <si>
    <t>{8CFFF181-64D4-4923-9FA3-DCD0ACDD0988}</t>
  </si>
  <si>
    <t>wMAIN-1131</t>
  </si>
  <si>
    <t xml:space="preserve">North Pointe Centre </t>
  </si>
  <si>
    <t>wFIT-1495</t>
  </si>
  <si>
    <t>1EB66-1EB16</t>
  </si>
  <si>
    <t>{A9417027-EA5A-416B-B2FF-BE1AF0513B30}</t>
  </si>
  <si>
    <t>wMAIN-1132</t>
  </si>
  <si>
    <t>1EB14-1EB30</t>
  </si>
  <si>
    <t>{0D5B3967-BB3E-4F86-B255-9140E78A5CC6}</t>
  </si>
  <si>
    <t>wMAIN-1133</t>
  </si>
  <si>
    <t>1EB53-1EB48</t>
  </si>
  <si>
    <t>{BEB4051C-C096-4807-968B-7DFB3DD09C49}</t>
  </si>
  <si>
    <t>wMAIN-1134</t>
  </si>
  <si>
    <t>FIT-279</t>
  </si>
  <si>
    <t>1IM14-1IM35</t>
  </si>
  <si>
    <t>{C5797461-369C-4B4C-9A9A-6B052356DDBF}</t>
  </si>
  <si>
    <t>wMAIN-1135</t>
  </si>
  <si>
    <t>FIT-265</t>
  </si>
  <si>
    <t>1HM03-1HM04</t>
  </si>
  <si>
    <t>{E56796C5-FBA0-4862-AB46-D7527DDC34A0}</t>
  </si>
  <si>
    <t>wMAIN-1136</t>
  </si>
  <si>
    <t>1IM35-1HM01</t>
  </si>
  <si>
    <t>{6CEE9CD8-C3F7-4C46-A9F8-F937EC048EDD}</t>
  </si>
  <si>
    <t>wMAIN-1137</t>
  </si>
  <si>
    <t>FIT-1908</t>
  </si>
  <si>
    <t>FIT-1568</t>
  </si>
  <si>
    <t>1EF15-1EF16</t>
  </si>
  <si>
    <t>{920B1520-4260-45CB-B00E-47FB46A90C74}</t>
  </si>
  <si>
    <t>wMAIN-1138</t>
  </si>
  <si>
    <t xml:space="preserve">Midsota Plastic Surgeons </t>
  </si>
  <si>
    <t>1EG19-1EG24</t>
  </si>
  <si>
    <t>{DE8F7C3E-8BDC-4238-B80B-6169F167425F}</t>
  </si>
  <si>
    <t>wMAIN-1139</t>
  </si>
  <si>
    <t>wFIT-1996</t>
  </si>
  <si>
    <t>wFIT-1761</t>
  </si>
  <si>
    <t>1FH51-1FI10</t>
  </si>
  <si>
    <t>{0750AD9B-195D-4941-8153-259163711FFB}</t>
  </si>
  <si>
    <t>wMAIN-1140</t>
  </si>
  <si>
    <t>FIT-1153</t>
  </si>
  <si>
    <t>1NJ23-1NJ26</t>
  </si>
  <si>
    <t>{44F998B3-F144-4E1F-99F1-6F832B0C4A5B}</t>
  </si>
  <si>
    <t>wMAIN-1142</t>
  </si>
  <si>
    <t>1NJ10-1NJ11</t>
  </si>
  <si>
    <t>{987A0719-C3CF-44E9-85F0-B20D974D5EC5}</t>
  </si>
  <si>
    <t>wMAIN-1143</t>
  </si>
  <si>
    <t>1NJ05-1NJ06</t>
  </si>
  <si>
    <t>{84B90195-E944-4423-B30F-2CA98BEAB5AD}</t>
  </si>
  <si>
    <t>wMAIN-1144</t>
  </si>
  <si>
    <t>FIT-188</t>
  </si>
  <si>
    <t>V-814</t>
  </si>
  <si>
    <t>1FH54-1FH03</t>
  </si>
  <si>
    <t>{8D38C18C-A1A7-46E3-8D36-54714FC4381D}</t>
  </si>
  <si>
    <t>wMAIN-1145</t>
  </si>
  <si>
    <t>EI</t>
  </si>
  <si>
    <t xml:space="preserve">Mississippi River Trl </t>
  </si>
  <si>
    <t>wFIT-189</t>
  </si>
  <si>
    <t>wVLV-1884</t>
  </si>
  <si>
    <t>1EI04-1EI01</t>
  </si>
  <si>
    <t>{4A9F3BD5-952D-4696-817C-6D7F01378831}</t>
  </si>
  <si>
    <t>wMAIN-1146</t>
  </si>
  <si>
    <t xml:space="preserve">Missisippi River Trl </t>
  </si>
  <si>
    <t>PIPE ENCLOSED IN A 24" DIA. SAND FILLED RCP</t>
  </si>
  <si>
    <t>FIT-20</t>
  </si>
  <si>
    <t>FIT-189</t>
  </si>
  <si>
    <t>1FH55-1EI04</t>
  </si>
  <si>
    <t>{3F865484-7A1B-4964-925E-240C4A2287B2}</t>
  </si>
  <si>
    <t>wMAIN-1147</t>
  </si>
  <si>
    <t>1FH24-1FH55</t>
  </si>
  <si>
    <t>{B797A6E1-B767-4DBA-87E5-65AB1BD20BC4}</t>
  </si>
  <si>
    <t>wMAIN-1148</t>
  </si>
  <si>
    <t>FIT-1877</t>
  </si>
  <si>
    <t>1IF01-1IF02</t>
  </si>
  <si>
    <t>{A56D571C-D30D-48DD-BA95-1A087B343E44}</t>
  </si>
  <si>
    <t>wMAIN-1149</t>
  </si>
  <si>
    <t>V-913</t>
  </si>
  <si>
    <t>FIT-1881</t>
  </si>
  <si>
    <t>1IF03-1IF04</t>
  </si>
  <si>
    <t>{0BF53621-0138-42D1-8ABA-1BE7B4DC5CEB}</t>
  </si>
  <si>
    <t>wMAIN-1150</t>
  </si>
  <si>
    <t>1IF02-1IF03</t>
  </si>
  <si>
    <t>{0B9B1CA2-9416-459F-8DF7-3661D730CF10}</t>
  </si>
  <si>
    <t>wMAIN-1151</t>
  </si>
  <si>
    <t>FIT-329</t>
  </si>
  <si>
    <t>FIT-1974</t>
  </si>
  <si>
    <t>1DH56-1DH30</t>
  </si>
  <si>
    <t>{9F8A3182-7D69-4EB4-8C8B-A1C9D053B26D}</t>
  </si>
  <si>
    <t>wMAIN-1152</t>
  </si>
  <si>
    <t>FIT-327</t>
  </si>
  <si>
    <t>V-624</t>
  </si>
  <si>
    <t>1BH78-1BH03</t>
  </si>
  <si>
    <t>{48EA9A54-4AB0-4527-8866-8B3FA7956EC7}</t>
  </si>
  <si>
    <t>wMAIN-1153</t>
  </si>
  <si>
    <t>KOHLS SITE IMPROVEMENTS</t>
  </si>
  <si>
    <t>FIT-1717</t>
  </si>
  <si>
    <t>V-1708</t>
  </si>
  <si>
    <t>1CE28-1CE29</t>
  </si>
  <si>
    <t>{9974A06A-D61B-499E-A9D0-88863AFA7749}</t>
  </si>
  <si>
    <t>wMAIN-1154</t>
  </si>
  <si>
    <t>FIT-330</t>
  </si>
  <si>
    <t>V-434</t>
  </si>
  <si>
    <t>1AD78-1AD21</t>
  </si>
  <si>
    <t>{C656636B-64E3-4DB4-8607-F1657F63E1BA}</t>
  </si>
  <si>
    <t>wMAIN-1155</t>
  </si>
  <si>
    <t>FIT-198</t>
  </si>
  <si>
    <t>FIT-197</t>
  </si>
  <si>
    <t>1LH19-1LH18</t>
  </si>
  <si>
    <t>{43AEF9F4-65B2-4AAC-B756-64CBDA7D9065}</t>
  </si>
  <si>
    <t>wMAIN-1157</t>
  </si>
  <si>
    <t>1998 JMS ADDITION IMPROVEMENTS</t>
  </si>
  <si>
    <t>211</t>
  </si>
  <si>
    <t>FIT-1586</t>
  </si>
  <si>
    <t>FIT-202</t>
  </si>
  <si>
    <t>1IE06-1IE48</t>
  </si>
  <si>
    <t>{D442F200-9A70-4532-A5E8-0E8DBD1D9FA9}</t>
  </si>
  <si>
    <t>wMAIN-1158</t>
  </si>
  <si>
    <t>FIT-203</t>
  </si>
  <si>
    <t>V-589</t>
  </si>
  <si>
    <t>1IE47-1IE18</t>
  </si>
  <si>
    <t>{2F6F65C9-6749-4392-9375-A1340034BB41}</t>
  </si>
  <si>
    <t>wMAIN-1159</t>
  </si>
  <si>
    <t>FIT-204</t>
  </si>
  <si>
    <t>1IE46-1IE02</t>
  </si>
  <si>
    <t>{E2888147-5F28-441C-8E55-AA76C9C0CED0}</t>
  </si>
  <si>
    <t>wMAIN-1160</t>
  </si>
  <si>
    <t>FIT-1289</t>
  </si>
  <si>
    <t>V-1458</t>
  </si>
  <si>
    <t>1HE18-1HE30</t>
  </si>
  <si>
    <t>{39A65D75-3C0E-4D8D-A564-E1B4B5464485}</t>
  </si>
  <si>
    <t>wMAIN-1161</t>
  </si>
  <si>
    <t>wFIT-950</t>
  </si>
  <si>
    <t>wFIT-949</t>
  </si>
  <si>
    <t>1ED18-1ED21</t>
  </si>
  <si>
    <t>{7E980C0C-F337-4BD0-817A-0D693391D35B}</t>
  </si>
  <si>
    <t>wMAIN-1162</t>
  </si>
  <si>
    <t>wFIT-2017</t>
  </si>
  <si>
    <t>1ED21-1ED05</t>
  </si>
  <si>
    <t>{04AB4B9E-F86D-486D-BF52-C330D92E2A05}</t>
  </si>
  <si>
    <t>wMAIN-1164</t>
  </si>
  <si>
    <t>200</t>
  </si>
  <si>
    <t>FIT-208</t>
  </si>
  <si>
    <t>FIT-1552</t>
  </si>
  <si>
    <t>1CG44-1CG09</t>
  </si>
  <si>
    <t>{7F652D4A-3F78-417C-AE0D-0569DA6E9F67}</t>
  </si>
  <si>
    <t>wMAIN-1165</t>
  </si>
  <si>
    <t>FIT-209</t>
  </si>
  <si>
    <t>V-754</t>
  </si>
  <si>
    <t>1BG71-1BG01</t>
  </si>
  <si>
    <t>{A5F463C5-3F0E-4053-85AD-AACB706B937F}</t>
  </si>
  <si>
    <t>wMAIN-1167</t>
  </si>
  <si>
    <t>FX</t>
  </si>
  <si>
    <t>ROCKWOODS GRILL AND BAR RESTAURANT SITE IMPROVEMENTS</t>
  </si>
  <si>
    <t xml:space="preserve">Rockwoods Grill and Bar </t>
  </si>
  <si>
    <t>wFIT-1933</t>
  </si>
  <si>
    <t>1FX34-1FX58</t>
  </si>
  <si>
    <t>{60B731B5-33A2-4A34-B34B-9AABA27485A5}</t>
  </si>
  <si>
    <t>wMAIN-1170</t>
  </si>
  <si>
    <t>FIT-1814</t>
  </si>
  <si>
    <t>V-217</t>
  </si>
  <si>
    <t>1GX18-1GX19</t>
  </si>
  <si>
    <t>{92F10686-FB8B-460F-8AA4-85495186238E}</t>
  </si>
  <si>
    <t>wMAIN-1171</t>
  </si>
  <si>
    <t>V-1842</t>
  </si>
  <si>
    <t>1GX17-BLDG</t>
  </si>
  <si>
    <t>{195DA9C2-52C2-49D6-8F6D-A411F9F94DB8}</t>
  </si>
  <si>
    <t>wMAIN-1172</t>
  </si>
  <si>
    <t>WYE-1GX16</t>
  </si>
  <si>
    <t>{A2EE8419-02AD-43AE-AE75-654555BBE572}</t>
  </si>
  <si>
    <t>wMAIN-1173</t>
  </si>
  <si>
    <t>V-1841</t>
  </si>
  <si>
    <t>1GX15-BLDG</t>
  </si>
  <si>
    <t>{3EF642BC-FAE3-4EC2-90EF-8685C60223F0}</t>
  </si>
  <si>
    <t>wMAIN-1174</t>
  </si>
  <si>
    <t>WYE-1GX15</t>
  </si>
  <si>
    <t>{C65EB32A-E687-408C-B704-FA60AFCD0CFE}</t>
  </si>
  <si>
    <t>wMAIN-1175</t>
  </si>
  <si>
    <t>1GX14-WYE</t>
  </si>
  <si>
    <t>{8DD8BCF4-779C-4EBB-97B2-9F8620619EA2}</t>
  </si>
  <si>
    <t>wMAIN-1180</t>
  </si>
  <si>
    <t>FIT-1932</t>
  </si>
  <si>
    <t>FIT-1811</t>
  </si>
  <si>
    <t>1GX07-1GX08</t>
  </si>
  <si>
    <t>{15CA9BF1-994C-4AE6-984C-76D377639786}</t>
  </si>
  <si>
    <t>wMAIN-1183</t>
  </si>
  <si>
    <t>HOLIDAY INN EXPRESS SITE IMPROVEMENTS</t>
  </si>
  <si>
    <t>V-1837</t>
  </si>
  <si>
    <t>1FX49-1FX50</t>
  </si>
  <si>
    <t>{F24AD8BB-7803-4367-B750-C9FB7EC22BC0}</t>
  </si>
  <si>
    <t>wMAIN-1184</t>
  </si>
  <si>
    <t>FIT-1809</t>
  </si>
  <si>
    <t>1FX48-1FX49</t>
  </si>
  <si>
    <t>{3BE5B9D8-1170-4D5B-B5FE-451CEE070397}</t>
  </si>
  <si>
    <t>wMAIN-1185</t>
  </si>
  <si>
    <t>FIT-1808</t>
  </si>
  <si>
    <t>1FX47-1FX48</t>
  </si>
  <si>
    <t>{96A42894-8EDD-4E95-88FA-82DDBF01302A}</t>
  </si>
  <si>
    <t>wMAIN-1186</t>
  </si>
  <si>
    <t>V-1836</t>
  </si>
  <si>
    <t>1FX45-1FX46</t>
  </si>
  <si>
    <t>{8B6014B6-D8A4-406A-9BFE-C7186B5556A2}</t>
  </si>
  <si>
    <t>wMAIN-1187</t>
  </si>
  <si>
    <t>FIT-1931</t>
  </si>
  <si>
    <t>1FX04-1FX45</t>
  </si>
  <si>
    <t>{B664AD1F-AFA3-4D43-9490-B0EFE6CC03D8}</t>
  </si>
  <si>
    <t>wMAIN-1190</t>
  </si>
  <si>
    <t>V-1834</t>
  </si>
  <si>
    <t>1FX57-BLDG</t>
  </si>
  <si>
    <t>{F23D40DF-FACD-4347-BFEA-341277A70ECB}</t>
  </si>
  <si>
    <t>wMAIN-1191</t>
  </si>
  <si>
    <t>FIT-1806</t>
  </si>
  <si>
    <t>1FX56-1FX57</t>
  </si>
  <si>
    <t>{C9D4E7C8-9A40-4065-9EF7-2D28C0A2F876}</t>
  </si>
  <si>
    <t>wMAIN-1192</t>
  </si>
  <si>
    <t>FIT-1804</t>
  </si>
  <si>
    <t>FIT-1805</t>
  </si>
  <si>
    <t>1FW47-1FW48</t>
  </si>
  <si>
    <t>{21A76091-2932-4692-AB6B-53D04005EC4D}</t>
  </si>
  <si>
    <t>wMAIN-1195</t>
  </si>
  <si>
    <t>Rockwoods Grill and Bar</t>
  </si>
  <si>
    <t xml:space="preserve">Baxter Village </t>
  </si>
  <si>
    <t>V-1627</t>
  </si>
  <si>
    <t>1FX28-1FX29</t>
  </si>
  <si>
    <t>{16F5B26E-C41A-4E33-BE64-C7A4B255BA99}</t>
  </si>
  <si>
    <t>wMAIN-1196</t>
  </si>
  <si>
    <t>LL</t>
  </si>
  <si>
    <t>CITY OF BAXTER WORK ORDER</t>
  </si>
  <si>
    <t>FIT-1803</t>
  </si>
  <si>
    <t>HYD-813</t>
  </si>
  <si>
    <t>1KL39-1LL20</t>
  </si>
  <si>
    <t>{8B139700-7266-4829-947D-626BF9B1E6F2}</t>
  </si>
  <si>
    <t>wMAIN-1197</t>
  </si>
  <si>
    <t>FIT-704</t>
  </si>
  <si>
    <t>1KL30-1KL39</t>
  </si>
  <si>
    <t>{846188F6-BDFE-4770-8C11-7F4060E008BC}</t>
  </si>
  <si>
    <t>wMAIN-1198</t>
  </si>
  <si>
    <t>2004 REGAL PARK IMPROVEMENTS</t>
  </si>
  <si>
    <t>262</t>
  </si>
  <si>
    <t>FIT-1802</t>
  </si>
  <si>
    <t>FIT-698</t>
  </si>
  <si>
    <t>1DY37-1DY40</t>
  </si>
  <si>
    <t>{710F6103-9E1D-4575-B013-ACB3C8523C91}</t>
  </si>
  <si>
    <t>wMAIN-1201</t>
  </si>
  <si>
    <t>FIT-1801</t>
  </si>
  <si>
    <t>1DY35-1DY37</t>
  </si>
  <si>
    <t>{E4E8CE64-E7B5-4D1B-AE0E-CAEF0BB16C48}</t>
  </si>
  <si>
    <t>wMAIN-1202</t>
  </si>
  <si>
    <t>V-1830</t>
  </si>
  <si>
    <t>1DY35-1DY36</t>
  </si>
  <si>
    <t>{682ADC11-3B3F-45B7-BF75-9E53A176A425}</t>
  </si>
  <si>
    <t>wMAIN-1203</t>
  </si>
  <si>
    <t>FIT-1800</t>
  </si>
  <si>
    <t>1DY33-1DY35</t>
  </si>
  <si>
    <t>{79636FB1-4F4D-473C-A30B-4C1AF498C9FA}</t>
  </si>
  <si>
    <t>wMAIN-1204</t>
  </si>
  <si>
    <t>V-1829</t>
  </si>
  <si>
    <t>1DY33-1DY34</t>
  </si>
  <si>
    <t>{74F9B6B2-D95D-4720-93FA-A4F7CD07F23D}</t>
  </si>
  <si>
    <t>wMAIN-1205</t>
  </si>
  <si>
    <t>FIT-1799</t>
  </si>
  <si>
    <t>1DY31-1DY33</t>
  </si>
  <si>
    <t>{DB57563F-F4C3-4282-80D3-0C0765DA12A7}</t>
  </si>
  <si>
    <t>wMAIN-1206</t>
  </si>
  <si>
    <t>V-1828</t>
  </si>
  <si>
    <t>1DY31-1DY32</t>
  </si>
  <si>
    <t>{5572A8AA-B78E-48E9-B965-3D8B93ED199E}</t>
  </si>
  <si>
    <t>wMAIN-1207</t>
  </si>
  <si>
    <t>FIT-1798</t>
  </si>
  <si>
    <t>1DY28-1DY31</t>
  </si>
  <si>
    <t>{FA21196A-FFCA-460F-847F-1BFE839B92F2}</t>
  </si>
  <si>
    <t>wMAIN-1208</t>
  </si>
  <si>
    <t>V-1827</t>
  </si>
  <si>
    <t>FIT-697</t>
  </si>
  <si>
    <t>1DY29-1DY30</t>
  </si>
  <si>
    <t>{8879458E-A940-418F-9F47-443493C44465}</t>
  </si>
  <si>
    <t>wMAIN-1209</t>
  </si>
  <si>
    <t>1DY28-1DY29</t>
  </si>
  <si>
    <t>{5CCA59B6-5D23-48F4-A9C4-FB2FB332325F}</t>
  </si>
  <si>
    <t>wMAIN-1210</t>
  </si>
  <si>
    <t>FIT-1797</t>
  </si>
  <si>
    <t>1DY26-1DY28</t>
  </si>
  <si>
    <t>{20A1657F-1B96-44D9-B42C-912530689141}</t>
  </si>
  <si>
    <t>wMAIN-1211</t>
  </si>
  <si>
    <t>V-1826</t>
  </si>
  <si>
    <t>1DY26-1DY27</t>
  </si>
  <si>
    <t>{89A637D4-BE51-460B-9A9A-DF08D10A2861}</t>
  </si>
  <si>
    <t>wMAIN-1212</t>
  </si>
  <si>
    <t>FIT-1796</t>
  </si>
  <si>
    <t>1DY23-1DY26</t>
  </si>
  <si>
    <t>{27985E25-8019-4028-90BF-D61CBC587C2B}</t>
  </si>
  <si>
    <t>wMAIN-1213</t>
  </si>
  <si>
    <t>V-1825</t>
  </si>
  <si>
    <t>FIT-696</t>
  </si>
  <si>
    <t>1DY24-1DY25</t>
  </si>
  <si>
    <t>{BDF30F90-D569-40A8-A4CA-3AA32C31F858}</t>
  </si>
  <si>
    <t>wMAIN-1214</t>
  </si>
  <si>
    <t>1DY23-1DY24</t>
  </si>
  <si>
    <t>{E0E18918-7266-4310-935E-0258631BA774}</t>
  </si>
  <si>
    <t>wMAIN-1215</t>
  </si>
  <si>
    <t>V-1824</t>
  </si>
  <si>
    <t>1DY22-1DY23</t>
  </si>
  <si>
    <t>{9E23A8C8-C6CB-41F2-B9E5-081C96EF4143}</t>
  </si>
  <si>
    <t>wMAIN-1216</t>
  </si>
  <si>
    <t>FIT-1795</t>
  </si>
  <si>
    <t>1DY19-1DY22</t>
  </si>
  <si>
    <t>{B261D40E-78A3-4F1B-9CA6-2E0925C9ABC7}</t>
  </si>
  <si>
    <t>wMAIN-1221</t>
  </si>
  <si>
    <t>JMS MILL RUN, BAXTER ESTATES</t>
  </si>
  <si>
    <t>Green Briar Dr</t>
  </si>
  <si>
    <t>FIT-1794</t>
  </si>
  <si>
    <t>1GB56-1GB59</t>
  </si>
  <si>
    <t>{533ADF36-096F-4BE2-B845-8981A9115D0F}</t>
  </si>
  <si>
    <t>wMAIN-1224</t>
  </si>
  <si>
    <t>V-1820</t>
  </si>
  <si>
    <t>1GB55-1GB56</t>
  </si>
  <si>
    <t>{E223BDB5-51E1-4D3D-84A8-6AFE0808AE73}</t>
  </si>
  <si>
    <t>wMAIN-1225</t>
  </si>
  <si>
    <t>FIT-1792</t>
  </si>
  <si>
    <t>1GB50-1GB55</t>
  </si>
  <si>
    <t>{0991907B-57AD-4365-A0F8-643DDB233E22}</t>
  </si>
  <si>
    <t>wMAIN-1226</t>
  </si>
  <si>
    <t>FB</t>
  </si>
  <si>
    <t>HYD-808</t>
  </si>
  <si>
    <t>1GB53-1GB54</t>
  </si>
  <si>
    <t>{7953E9C1-6856-4F00-8A47-06D301835CD7}</t>
  </si>
  <si>
    <t>wMAIN-1229</t>
  </si>
  <si>
    <t xml:space="preserve">Baxter Estates </t>
  </si>
  <si>
    <t>V-1818</t>
  </si>
  <si>
    <t>1GB50-1GB51</t>
  </si>
  <si>
    <t>{9AB9B653-2C91-4E57-B3BB-748919D33C12}</t>
  </si>
  <si>
    <t>wMAIN-1230</t>
  </si>
  <si>
    <t>FIT-1791</t>
  </si>
  <si>
    <t>1GB47-1GB50</t>
  </si>
  <si>
    <t>{C7328603-5B2C-4835-906B-9C84C703A190}</t>
  </si>
  <si>
    <t>wMAIN-1233</t>
  </si>
  <si>
    <t>V-1816</t>
  </si>
  <si>
    <t>1GB46-1GB47</t>
  </si>
  <si>
    <t>{EFD07787-0E82-4FCB-8744-B405D278BC07}</t>
  </si>
  <si>
    <t>wMAIN-1234</t>
  </si>
  <si>
    <t>FIT-1790</t>
  </si>
  <si>
    <t>1GB43-1GB46</t>
  </si>
  <si>
    <t>{9B30CF39-F47C-4C3D-BC64-BE722F1429B9}</t>
  </si>
  <si>
    <t>wMAIN-1235</t>
  </si>
  <si>
    <t>GA</t>
  </si>
  <si>
    <t>V-1815</t>
  </si>
  <si>
    <t>FIT-695</t>
  </si>
  <si>
    <t>1GB44-1GA10</t>
  </si>
  <si>
    <t>{E3E64A17-09E9-4927-A84A-97C23DF53815}</t>
  </si>
  <si>
    <t>wMAIN-1236</t>
  </si>
  <si>
    <t>1GB43-1GB44</t>
  </si>
  <si>
    <t>{D40D841F-A722-484B-8D5A-80A7F0F04233}</t>
  </si>
  <si>
    <t>wMAIN-1237</t>
  </si>
  <si>
    <t>V-1814</t>
  </si>
  <si>
    <t>1GB42-1GB43</t>
  </si>
  <si>
    <t>{A46E4D8D-1E93-4DB4-8373-C1A968590A47}</t>
  </si>
  <si>
    <t>wMAIN-1238</t>
  </si>
  <si>
    <t>FIT-1789</t>
  </si>
  <si>
    <t>1GB39-1GB42</t>
  </si>
  <si>
    <t>{E1598F51-C28D-4B09-BC22-94D11AE473C9}</t>
  </si>
  <si>
    <t>wMAIN-1249</t>
  </si>
  <si>
    <t>FIT-1928</t>
  </si>
  <si>
    <t>FIT-1785</t>
  </si>
  <si>
    <t>1GB20-1GB27</t>
  </si>
  <si>
    <t>{AB4C9B02-9017-4A56-9D6E-F5FFE7157CCC}</t>
  </si>
  <si>
    <t>wMAIN-1250</t>
  </si>
  <si>
    <t>wFIT-1472</t>
  </si>
  <si>
    <t>1HA45-1HA01</t>
  </si>
  <si>
    <t>{6D2BF92E-A1AB-415F-86E3-287977A03273}</t>
  </si>
  <si>
    <t>wMAIN-1251</t>
  </si>
  <si>
    <t>FIT-1781</t>
  </si>
  <si>
    <t>1HA31-1HA32</t>
  </si>
  <si>
    <t>{A18620DC-4FA7-4CAD-94AC-23E24FF2C70F}</t>
  </si>
  <si>
    <t>wMAIN-1252</t>
  </si>
  <si>
    <t>wFIT-1471</t>
  </si>
  <si>
    <t>1HA16-1HA04</t>
  </si>
  <si>
    <t>{EE80CC45-A16B-442B-B763-06CACBD6520E}</t>
  </si>
  <si>
    <t>wMAIN-1255</t>
  </si>
  <si>
    <t>CYPRESS DRIVE BUSINESS CONDOMINIUMS</t>
  </si>
  <si>
    <t>wFIT-1774</t>
  </si>
  <si>
    <t>wVLV-1793</t>
  </si>
  <si>
    <t>1CE30-1CE31</t>
  </si>
  <si>
    <t>{4A6159F8-F646-4274-9CD6-84CA58C28E76}</t>
  </si>
  <si>
    <t>wMAIN-1257</t>
  </si>
  <si>
    <t>1983 COMMERCIAL AREA IMPROVEMENTS</t>
  </si>
  <si>
    <t>103</t>
  </si>
  <si>
    <t>wFIT-1772</t>
  </si>
  <si>
    <t>1CE32-1CE30</t>
  </si>
  <si>
    <t>{41E0CA3A-C242-4EDF-B81E-B58B38ECE07F}</t>
  </si>
  <si>
    <t>wMAIN-1259</t>
  </si>
  <si>
    <t>wFIT-1927</t>
  </si>
  <si>
    <t>1CE01-1CE32</t>
  </si>
  <si>
    <t>{D21F0398-DC57-4FBB-8BF6-7532EEB89860}</t>
  </si>
  <si>
    <t>wMAIN-1260</t>
  </si>
  <si>
    <t>V-1780</t>
  </si>
  <si>
    <t>1GH23-1GH24</t>
  </si>
  <si>
    <t>{865AAD2C-103C-4233-8DEC-35DCBA31B7A1}</t>
  </si>
  <si>
    <t>wMAIN-1263</t>
  </si>
  <si>
    <t>ID</t>
  </si>
  <si>
    <t>2005 CHERRYWOOD DRIVE AREA IMPROVEMENTS</t>
  </si>
  <si>
    <t>Dakar Rd</t>
  </si>
  <si>
    <t>145</t>
  </si>
  <si>
    <t>FIT-1746</t>
  </si>
  <si>
    <t>FIT-674</t>
  </si>
  <si>
    <t>1ID60-1ID61</t>
  </si>
  <si>
    <t>{0DC27105-C069-4A5B-ACA8-DE715AD9A1DA}</t>
  </si>
  <si>
    <t>wMAIN-1264</t>
  </si>
  <si>
    <t>FIT-1745</t>
  </si>
  <si>
    <t>1ID58-1ID60</t>
  </si>
  <si>
    <t>{A49E6EB9-8BF6-4ED2-943A-7593A2C55023}</t>
  </si>
  <si>
    <t>wMAIN-1265</t>
  </si>
  <si>
    <t>V-1749</t>
  </si>
  <si>
    <t>FIT-1749</t>
  </si>
  <si>
    <t>1ID50-1ID48</t>
  </si>
  <si>
    <t>{981B7CD6-9802-4909-8C83-A30AAA78831F}</t>
  </si>
  <si>
    <t>wMAIN-1266</t>
  </si>
  <si>
    <t>FIT-1748</t>
  </si>
  <si>
    <t>1ID51-1ID50</t>
  </si>
  <si>
    <t>{1EDCD58C-3A5B-4E85-A83E-8DBB6E74D6DC}</t>
  </si>
  <si>
    <t>wMAIN-1272</t>
  </si>
  <si>
    <t>wFIT-377</t>
  </si>
  <si>
    <t>{08382142-0B11-4A93-A12E-2B97BF06B8CE}</t>
  </si>
  <si>
    <t>wMAIN-1273</t>
  </si>
  <si>
    <t>FIT-1166</t>
  </si>
  <si>
    <t>{CDF6953C-8C9E-4A24-A8D7-0E21FA548D19}</t>
  </si>
  <si>
    <t>wMAIN-1274</t>
  </si>
  <si>
    <t>FIT-1056</t>
  </si>
  <si>
    <t>FIT-559</t>
  </si>
  <si>
    <t>{A4BE5663-49B9-4261-B9D2-A5B0429B6026}</t>
  </si>
  <si>
    <t>wMAIN-1275</t>
  </si>
  <si>
    <t>{0089BC89-AE90-449F-B8E0-F2BE3D314688}</t>
  </si>
  <si>
    <t>wMAIN-1277</t>
  </si>
  <si>
    <t>FIT-1934</t>
  </si>
  <si>
    <t>V-1188</t>
  </si>
  <si>
    <t>{5FB86912-1247-417A-9CB1-68F9A9B50F89}</t>
  </si>
  <si>
    <t>wMAIN-1278</t>
  </si>
  <si>
    <t>V-1187</t>
  </si>
  <si>
    <t>{53B9C97E-88CA-470F-82DB-75B667A1989B}</t>
  </si>
  <si>
    <t>wMAIN-1279</t>
  </si>
  <si>
    <t>FIT-514</t>
  </si>
  <si>
    <t>{9E278C06-A797-4722-B2E7-C74D7149827E}</t>
  </si>
  <si>
    <t>wMAIN-1280</t>
  </si>
  <si>
    <t>V-1186</t>
  </si>
  <si>
    <t>{06FF004F-A54C-48B8-A417-EA75DDE3DB26}</t>
  </si>
  <si>
    <t>wMAIN-1281</t>
  </si>
  <si>
    <t>{63BB7099-B9B3-4697-BA1A-BF50555924CE}</t>
  </si>
  <si>
    <t>wMAIN-1282</t>
  </si>
  <si>
    <t>{26A9CA75-03CF-4675-A879-BFF8C49EE00A}</t>
  </si>
  <si>
    <t>wMAIN-1283</t>
  </si>
  <si>
    <t>2003 FIRST ADDITION TO CEDARDALE SOUTH</t>
  </si>
  <si>
    <t>Second St</t>
  </si>
  <si>
    <t>FIT-932</t>
  </si>
  <si>
    <t>FIT-536</t>
  </si>
  <si>
    <t>{45B406A0-1D8E-44D9-AB1D-0D01E74608BF}</t>
  </si>
  <si>
    <t>wMAIN-1284</t>
  </si>
  <si>
    <t>2000 CEDARDALE SOUTH IMPROVEMENTS</t>
  </si>
  <si>
    <t>{17A3497C-AB7F-4F1D-8DE0-A4B8BF372F1C}</t>
  </si>
  <si>
    <t>wMAIN-1285</t>
  </si>
  <si>
    <t>{ADE3B478-4710-4549-BD85-B625421FB49E}</t>
  </si>
  <si>
    <t>wMAIN-1286</t>
  </si>
  <si>
    <t>{25AAC09B-0225-470A-B4F4-21F61AD3F455}</t>
  </si>
  <si>
    <t>wMAIN-1289</t>
  </si>
  <si>
    <t>V-1211</t>
  </si>
  <si>
    <t>FIT-199</t>
  </si>
  <si>
    <t>{CFF4944F-32A6-4D9E-82EB-02D30E90641F}</t>
  </si>
  <si>
    <t>wMAIN-1290</t>
  </si>
  <si>
    <t>{992E5291-3A8D-42CC-AAD3-AC26BEC14C86}</t>
  </si>
  <si>
    <t>wMAIN-1291</t>
  </si>
  <si>
    <t>V-1212</t>
  </si>
  <si>
    <t>{754748F5-B04E-4FC7-B589-77460125D893}</t>
  </si>
  <si>
    <t>wMAIN-1292</t>
  </si>
  <si>
    <t>FIT-1677</t>
  </si>
  <si>
    <t>{57CECF1B-B3F7-450B-8347-2F49D16526A2}</t>
  </si>
  <si>
    <t>{A15C721D-95D0-4180-A4ED-8D55713883BC}</t>
  </si>
  <si>
    <t>wMAIN-1294</t>
  </si>
  <si>
    <t>V-1214</t>
  </si>
  <si>
    <t>FIT-201</t>
  </si>
  <si>
    <t>{DE28C3B8-8A78-438F-9A2D-20F654131D29}</t>
  </si>
  <si>
    <t>wMAIN-1295</t>
  </si>
  <si>
    <t>1991 SOUTHDALE IMPROVEMENTS</t>
  </si>
  <si>
    <t>{CB8EFE7B-E4A4-45FC-B8BE-4729BC6459AE}</t>
  </si>
  <si>
    <t>wMAIN-1296</t>
  </si>
  <si>
    <t>1996 WHITE SAND NORTH PHASE II</t>
  </si>
  <si>
    <t>V-571</t>
  </si>
  <si>
    <t>{327D07DB-A62F-40D8-9774-44DA663ED554}</t>
  </si>
  <si>
    <t>wMAIN-1297</t>
  </si>
  <si>
    <t>1997 WHITE SAND NORTH PHASE II</t>
  </si>
  <si>
    <t>FIT-1617</t>
  </si>
  <si>
    <t>{C758970B-F94E-497A-953B-CC2BB0119BD4}</t>
  </si>
  <si>
    <t>wMAIN-1298</t>
  </si>
  <si>
    <t>V-1084</t>
  </si>
  <si>
    <t>{1187FBCD-B6E8-4D0E-91F5-7727C3DD058C}</t>
  </si>
  <si>
    <t>wMAIN-1299</t>
  </si>
  <si>
    <t>V-185</t>
  </si>
  <si>
    <t>{D1745DBC-5588-41AF-940F-7919C23E9D6F}</t>
  </si>
  <si>
    <t>wMAIN-1301</t>
  </si>
  <si>
    <t>V-1740</t>
  </si>
  <si>
    <t>FIT-1743</t>
  </si>
  <si>
    <t>1IC11-1IC36</t>
  </si>
  <si>
    <t>{400474E2-A0D3-456F-B110-EB1DCC56A8B2}</t>
  </si>
  <si>
    <t>wMAIN-1302</t>
  </si>
  <si>
    <t>FIT-1742</t>
  </si>
  <si>
    <t>1IC10-1IC11</t>
  </si>
  <si>
    <t>{08AC21BA-ECB0-4B9A-94F9-3A616DA2AE75}</t>
  </si>
  <si>
    <t>wMAIN-1303</t>
  </si>
  <si>
    <t>V-1741</t>
  </si>
  <si>
    <t>1IC39-1IC10</t>
  </si>
  <si>
    <t>{DE0FCBC1-8C95-4047-BA6F-2657263D23E3}</t>
  </si>
  <si>
    <t>wMAIN-1306</t>
  </si>
  <si>
    <t>V-1744</t>
  </si>
  <si>
    <t>1ID58-1ID59</t>
  </si>
  <si>
    <t>{ACE13621-0CFE-4CBA-B250-40AEAC2FD922}</t>
  </si>
  <si>
    <t>wMAIN-1307</t>
  </si>
  <si>
    <t>V-1745</t>
  </si>
  <si>
    <t>1ID57-1ID58</t>
  </si>
  <si>
    <t>{D7E101D2-4F32-4C94-9281-C0BC393BCC16}</t>
  </si>
  <si>
    <t>wMAIN-1308</t>
  </si>
  <si>
    <t>V-1751</t>
  </si>
  <si>
    <t>1ID49-1ID57</t>
  </si>
  <si>
    <t>{9CD55A23-40B1-49FF-AF56-B083E24611D1}</t>
  </si>
  <si>
    <t>wMAIN-1309</t>
  </si>
  <si>
    <t>1ID48-1ID49</t>
  </si>
  <si>
    <t>{9D2F5D4A-1A63-4B0C-BA64-022DCEB8E1B0}</t>
  </si>
  <si>
    <t>wMAIN-1310</t>
  </si>
  <si>
    <t>V-1750</t>
  </si>
  <si>
    <t>1ID47-1ID48</t>
  </si>
  <si>
    <t>{5C04937F-D44B-4535-AA0B-0AA553A4FEBB}</t>
  </si>
  <si>
    <t>wMAIN-1311</t>
  </si>
  <si>
    <t>Dahlin Rd</t>
  </si>
  <si>
    <t>V-1754</t>
  </si>
  <si>
    <t>1ID46-1ID47</t>
  </si>
  <si>
    <t>{2CC269DE-2ACD-45FB-8628-287B70BBA0A8}</t>
  </si>
  <si>
    <t>wMAIN-1312</t>
  </si>
  <si>
    <t>FIT-1990</t>
  </si>
  <si>
    <t>1ID43-1ID46</t>
  </si>
  <si>
    <t>{7A27AAB6-A1B5-4962-8032-B00683C49435}</t>
  </si>
  <si>
    <t>wMAIN-1313</t>
  </si>
  <si>
    <t>V-1753</t>
  </si>
  <si>
    <t>1ID44-1ID43</t>
  </si>
  <si>
    <t>{5803F58B-AF2F-4B2B-8B7D-E33FB06E516F}</t>
  </si>
  <si>
    <t>wMAIN-1314</t>
  </si>
  <si>
    <t>V-1752</t>
  </si>
  <si>
    <t>1ID29-1ID44</t>
  </si>
  <si>
    <t>{5475CCE4-045D-4B33-AFBB-6EC03818E0D3}</t>
  </si>
  <si>
    <t>wMAIN-1317</t>
  </si>
  <si>
    <t>FIT-675</t>
  </si>
  <si>
    <t>1ID43-1ID45</t>
  </si>
  <si>
    <t>{A85DAFEC-EEF2-4CAD-843E-CB151F6B57C3}</t>
  </si>
  <si>
    <t>wMAIN-1318</t>
  </si>
  <si>
    <t>FIT-436</t>
  </si>
  <si>
    <t>1ID42-1ID43</t>
  </si>
  <si>
    <t>{2A86C3DD-56B4-436F-BECF-72E5DC2269B6}</t>
  </si>
  <si>
    <t>wMAIN-1319</t>
  </si>
  <si>
    <t>V-1755</t>
  </si>
  <si>
    <t>1ID41-1ID42</t>
  </si>
  <si>
    <t>{2E340352-BC6B-489F-9B96-D78D54E2618B}</t>
  </si>
  <si>
    <t>wMAIN-1320</t>
  </si>
  <si>
    <t>FIT-1751</t>
  </si>
  <si>
    <t>1ID38-1ID41</t>
  </si>
  <si>
    <t>{40FEA622-E720-4897-AD6F-BB3F5FA64DDE}</t>
  </si>
  <si>
    <t>wMAIN-1321</t>
  </si>
  <si>
    <t>FIT-1752</t>
  </si>
  <si>
    <t>1ID35-1ID38</t>
  </si>
  <si>
    <t>{6E2A631E-6510-43F2-85FF-62AE21DD8BAD}</t>
  </si>
  <si>
    <t>wMAIN-1324</t>
  </si>
  <si>
    <t>FIT-1750</t>
  </si>
  <si>
    <t>1ID26-1ID29</t>
  </si>
  <si>
    <t>{CBB2BB28-B6D7-4953-9553-E11C7B322CE6}</t>
  </si>
  <si>
    <t>wMAIN-1326</t>
  </si>
  <si>
    <t>1977 WATER SYSTEMS CONSTRUCTION</t>
  </si>
  <si>
    <t>wVLV-800</t>
  </si>
  <si>
    <t>wFIT-1717</t>
  </si>
  <si>
    <t>1CE16-1CE28</t>
  </si>
  <si>
    <t>{78660248-3EFD-499C-9334-12565E59D3C4}</t>
  </si>
  <si>
    <t>wMAIN-1328</t>
  </si>
  <si>
    <t xml:space="preserve">Kohls </t>
  </si>
  <si>
    <t>FIT-1718</t>
  </si>
  <si>
    <t>1DE25-BLDG</t>
  </si>
  <si>
    <t>{2AD9F7E4-02D3-40FF-B030-14289AFA7B8E}</t>
  </si>
  <si>
    <t>wMAIN-1331</t>
  </si>
  <si>
    <t>Kohls</t>
  </si>
  <si>
    <t>1CE29-1DE25</t>
  </si>
  <si>
    <t>{A9F66855-6F6B-4742-BB4E-B6DF26B6EB91}</t>
  </si>
  <si>
    <t>wMAIN-1333</t>
  </si>
  <si>
    <t>FIT-1713</t>
  </si>
  <si>
    <t>FIT-1716</t>
  </si>
  <si>
    <t>1DE15-1DE18</t>
  </si>
  <si>
    <t>{80236DA7-ECEA-4016-8D77-B821B3074E48}</t>
  </si>
  <si>
    <t>wMAIN-1334</t>
  </si>
  <si>
    <t>FIT-1715</t>
  </si>
  <si>
    <t>1DE19-1DE18</t>
  </si>
  <si>
    <t>{79B41E01-8D6F-4FA3-B9FF-B30E35B70EC3}</t>
  </si>
  <si>
    <t>wMAIN-1337</t>
  </si>
  <si>
    <t>V-1705</t>
  </si>
  <si>
    <t>1DD57-1DE19</t>
  </si>
  <si>
    <t>{631460A4-A717-4413-A68D-C7C7054238C1}</t>
  </si>
  <si>
    <t>wMAIN-1338</t>
  </si>
  <si>
    <t>FIT-1714</t>
  </si>
  <si>
    <t>1DD56-1DD57</t>
  </si>
  <si>
    <t>{D05C05E6-E4E5-49C6-90F8-49CF398EE5DC}</t>
  </si>
  <si>
    <t>wMAIN-1341</t>
  </si>
  <si>
    <t>V-1703</t>
  </si>
  <si>
    <t>1DE14-1DE15</t>
  </si>
  <si>
    <t>{15D41A89-4296-418A-A11D-0F8826557D93}</t>
  </si>
  <si>
    <t>wMAIN-1342</t>
  </si>
  <si>
    <t>FIT-1712</t>
  </si>
  <si>
    <t>1DE13-1DE14</t>
  </si>
  <si>
    <t>{EC471835-EF44-48E9-8FCF-0063D6B31F04}</t>
  </si>
  <si>
    <t>wMAIN-1345</t>
  </si>
  <si>
    <t>{6F866E0C-BF9A-450A-9A8E-EBA903208E28}</t>
  </si>
  <si>
    <t>wMAIN-1346</t>
  </si>
  <si>
    <t>PAIGE AND BLAIR FIRST ADDITION</t>
  </si>
  <si>
    <t>255</t>
  </si>
  <si>
    <t>FIT-1848</t>
  </si>
  <si>
    <t>V-1463</t>
  </si>
  <si>
    <t>1JE21-1JE22</t>
  </si>
  <si>
    <t>{E101FEB3-C56D-4655-AFCA-2DD20DE3E67C}</t>
  </si>
  <si>
    <t>wMAIN-1347</t>
  </si>
  <si>
    <t>FIT-1824</t>
  </si>
  <si>
    <t>1KG05-1KG21</t>
  </si>
  <si>
    <t>{A43C4BAD-3944-4D43-92F5-CEF2131D2857}</t>
  </si>
  <si>
    <t>wMAIN-1348</t>
  </si>
  <si>
    <t>FIT-1202</t>
  </si>
  <si>
    <t>V-980</t>
  </si>
  <si>
    <t>1KG04-1KG06</t>
  </si>
  <si>
    <t>{058F3C88-41A6-4B55-82B2-94B516595157}</t>
  </si>
  <si>
    <t>wMAIN-1349</t>
  </si>
  <si>
    <t>1KG04-1KG05</t>
  </si>
  <si>
    <t>{9B0EFCEC-B92A-4C41-A478-FC4A6E4A7710}</t>
  </si>
  <si>
    <t>wMAIN-1350</t>
  </si>
  <si>
    <t>FIT-1201</t>
  </si>
  <si>
    <t>1KG01-1KG04</t>
  </si>
  <si>
    <t>{25F0F5E8-C37D-4FCB-9BDB-F059A7BC875E}</t>
  </si>
  <si>
    <t>wMAIN-1351</t>
  </si>
  <si>
    <t>V-1673</t>
  </si>
  <si>
    <t>1KH09-1KH10</t>
  </si>
  <si>
    <t>{06B16FEC-030E-40A4-8FA5-18B65199FA5E}</t>
  </si>
  <si>
    <t>wMAIN-1352</t>
  </si>
  <si>
    <t>1979 WATERMAIN ASHDALE DRIVE</t>
  </si>
  <si>
    <t>Eagle Dr</t>
  </si>
  <si>
    <t>FIT-125</t>
  </si>
  <si>
    <t>FIT-124</t>
  </si>
  <si>
    <t>1AI01-1AI02</t>
  </si>
  <si>
    <t>{A9E78AED-E1FB-48C5-B24D-B91A0132E535}</t>
  </si>
  <si>
    <t>wMAIN-1353</t>
  </si>
  <si>
    <t>AH</t>
  </si>
  <si>
    <t>1979 WATERMAIN ASHDALE DR</t>
  </si>
  <si>
    <t>Red Pine Cir</t>
  </si>
  <si>
    <t>FIT-848</t>
  </si>
  <si>
    <t>FIT-513</t>
  </si>
  <si>
    <t>1AH27-1AH28</t>
  </si>
  <si>
    <t>{6EC71A2F-06D4-4324-98A9-2E215287C1C4}</t>
  </si>
  <si>
    <t>wMAIN-1354</t>
  </si>
  <si>
    <t>V-1499</t>
  </si>
  <si>
    <t>1AH26-1AH27</t>
  </si>
  <si>
    <t>{CB124851-00D6-4824-B86E-83EC29C8D888}</t>
  </si>
  <si>
    <t>wMAIN-1355</t>
  </si>
  <si>
    <t>Sandstone Rd</t>
  </si>
  <si>
    <t>FIT-1825</t>
  </si>
  <si>
    <t>V-1507</t>
  </si>
  <si>
    <t>1KF07-1KF04</t>
  </si>
  <si>
    <t>{3714158B-2146-4F39-B123-AF12F72FB3DC}</t>
  </si>
  <si>
    <t>wMAIN-1364</t>
  </si>
  <si>
    <t>V-1537</t>
  </si>
  <si>
    <t>FIT-371</t>
  </si>
  <si>
    <t>1GB22-1GB21</t>
  </si>
  <si>
    <t>{9E726CD1-C295-41DD-A07C-39644CE9457A}</t>
  </si>
  <si>
    <t>wMAIN-1365</t>
  </si>
  <si>
    <t>V-1535</t>
  </si>
  <si>
    <t>1GB18-1GB19</t>
  </si>
  <si>
    <t>{DA3B5FAB-09AB-4F7A-90F9-2B52297B250F}</t>
  </si>
  <si>
    <t>wMAIN-1366</t>
  </si>
  <si>
    <t>FIT-971</t>
  </si>
  <si>
    <t>1EZ06-1EZ07</t>
  </si>
  <si>
    <t>{441B5763-0FF2-43E9-925D-7A7ABF1CE085}</t>
  </si>
  <si>
    <t>wMAIN-1367</t>
  </si>
  <si>
    <t>EY</t>
  </si>
  <si>
    <t>FIT-962</t>
  </si>
  <si>
    <t>FIT-542</t>
  </si>
  <si>
    <t>1EY03-1EY04</t>
  </si>
  <si>
    <t>{FE9DA2E4-912F-4208-B34A-DF58B0462D0D}</t>
  </si>
  <si>
    <t>wMAIN-1368</t>
  </si>
  <si>
    <t>1EY02-1EY03</t>
  </si>
  <si>
    <t>{52EF5D83-FB6C-41D6-B1C8-16A3DA3ED175}</t>
  </si>
  <si>
    <t>wMAIN-1369</t>
  </si>
  <si>
    <t>FIT-960</t>
  </si>
  <si>
    <t>V-1306</t>
  </si>
  <si>
    <t>1EZ29-1EZ31</t>
  </si>
  <si>
    <t>{0C098121-913C-434D-A5DE-29B25B6128BC}</t>
  </si>
  <si>
    <t>wMAIN-1370</t>
  </si>
  <si>
    <t>WOIDA CENTER SITE IMPROVEMENTS</t>
  </si>
  <si>
    <t>Starbucks</t>
  </si>
  <si>
    <t>304</t>
  </si>
  <si>
    <t>FIT-758</t>
  </si>
  <si>
    <t>V-1613</t>
  </si>
  <si>
    <t>1EZ36-1EZ37</t>
  </si>
  <si>
    <t>{3AA4174E-8EBA-4D0A-96EC-00119AE1865E}</t>
  </si>
  <si>
    <t>wMAIN-1373</t>
  </si>
  <si>
    <t>FIT-391</t>
  </si>
  <si>
    <t>V-1301</t>
  </si>
  <si>
    <t>1DZ39-1DZ40</t>
  </si>
  <si>
    <t>{62727AF7-706B-48BC-873C-DDF357625B31}</t>
  </si>
  <si>
    <t>wMAIN-1376</t>
  </si>
  <si>
    <t>UNIVERSAL DRIVE IMPROVEMENTS</t>
  </si>
  <si>
    <t>276</t>
  </si>
  <si>
    <t>V-1674</t>
  </si>
  <si>
    <t>FIT-1037</t>
  </si>
  <si>
    <t>1DC46-1DC38</t>
  </si>
  <si>
    <t>{E62917A0-E198-4005-B9F4-4AB7FBD1A707}</t>
  </si>
  <si>
    <t>wMAIN-1377</t>
  </si>
  <si>
    <t>MCI Carpet</t>
  </si>
  <si>
    <t>HYD-179</t>
  </si>
  <si>
    <t>1EC15-1EC16</t>
  </si>
  <si>
    <t>{3AB59D2A-3DB7-4829-91CD-937A6DA671EB}</t>
  </si>
  <si>
    <t>wMAIN-1378</t>
  </si>
  <si>
    <t>WAL-MART STORE,  SITE DEVELOPEMENT PLANS</t>
  </si>
  <si>
    <t xml:space="preserve">Gander Outdoors </t>
  </si>
  <si>
    <t>V-1343</t>
  </si>
  <si>
    <t>1ED44-BLDG.</t>
  </si>
  <si>
    <t>{6868C86A-7560-4552-94A2-D5E54846A6FA}</t>
  </si>
  <si>
    <t>wMAIN-1379</t>
  </si>
  <si>
    <t xml:space="preserve">Cub Foods </t>
  </si>
  <si>
    <t>HYD-600</t>
  </si>
  <si>
    <t>1ED26-1ED27</t>
  </si>
  <si>
    <t>{4D9DF432-A0F5-47EE-9543-BD2089162309}</t>
  </si>
  <si>
    <t>wMAIN-1381</t>
  </si>
  <si>
    <t>MILLS MOTORS UTILITY IMPROVEMENTS</t>
  </si>
  <si>
    <t>Mills Bodyworks</t>
  </si>
  <si>
    <t>Links Ln</t>
  </si>
  <si>
    <t>239</t>
  </si>
  <si>
    <t>FIT-994</t>
  </si>
  <si>
    <t>1DB13-1DA72</t>
  </si>
  <si>
    <t>{8418B983-4915-434B-BEE2-00D00F7BA0D4}</t>
  </si>
  <si>
    <t>wMAIN-1385</t>
  </si>
  <si>
    <t>DA</t>
  </si>
  <si>
    <t xml:space="preserve">Mills Motor </t>
  </si>
  <si>
    <t>FIT-1492</t>
  </si>
  <si>
    <t>V-1291</t>
  </si>
  <si>
    <t>1DA13-1DA17</t>
  </si>
  <si>
    <t>{EDB18A17-51D6-40BF-96A5-F61B2B1AC5F7}</t>
  </si>
  <si>
    <t>wMAIN-1387</t>
  </si>
  <si>
    <t>V-1293</t>
  </si>
  <si>
    <t>FIT-992</t>
  </si>
  <si>
    <t>1DA06-1DA07</t>
  </si>
  <si>
    <t>{2F05096F-C83D-4BC9-8B5C-EB8C285011F5}</t>
  </si>
  <si>
    <t>wMAIN-1388</t>
  </si>
  <si>
    <t>FIT-990</t>
  </si>
  <si>
    <t>1DA05-1DA13</t>
  </si>
  <si>
    <t>{349549D5-1F05-4E98-A3F0-A2FFB4F29028}</t>
  </si>
  <si>
    <t>wMAIN-1390</t>
  </si>
  <si>
    <t>1DB30-1DA03</t>
  </si>
  <si>
    <t>{4B3011D7-F92F-4169-AF82-72432268AFBE}</t>
  </si>
  <si>
    <t>wMAIN-1391</t>
  </si>
  <si>
    <t>V-1244</t>
  </si>
  <si>
    <t>FIT-555</t>
  </si>
  <si>
    <t>1DB31-1DB32</t>
  </si>
  <si>
    <t>{FA62EF7D-E52B-4A44-BF3F-5C9372AE2C3E}</t>
  </si>
  <si>
    <t>wMAIN-1392</t>
  </si>
  <si>
    <t>Aldi</t>
  </si>
  <si>
    <t>V-1243</t>
  </si>
  <si>
    <t>1DB38-1DB33</t>
  </si>
  <si>
    <t>{C4E1FA76-F5B4-4D1B-A6FB-7BEBCA94F305}</t>
  </si>
  <si>
    <t>wMAIN-1393</t>
  </si>
  <si>
    <t>wFIT-1022</t>
  </si>
  <si>
    <t>1DB34-1DB37</t>
  </si>
  <si>
    <t>{0A983CFE-D4A7-4C74-B501-330DC93F2D62}</t>
  </si>
  <si>
    <t>wMAIN-1394</t>
  </si>
  <si>
    <t>TARGET SITE IMPROVEMENTS</t>
  </si>
  <si>
    <t>270</t>
  </si>
  <si>
    <t>FIT-1012</t>
  </si>
  <si>
    <t>1DC17-1DC18</t>
  </si>
  <si>
    <t>{89832E65-5AB5-43B0-AA08-1083E35EE2FA}</t>
  </si>
  <si>
    <t>wMAIN-1395</t>
  </si>
  <si>
    <t>V-1238</t>
  </si>
  <si>
    <t>1DC21-1DC18</t>
  </si>
  <si>
    <t>{2B7895F8-92F6-43E7-B6DE-628B0D715BD8}</t>
  </si>
  <si>
    <t>wMAIN-1396</t>
  </si>
  <si>
    <t>wVLV-476</t>
  </si>
  <si>
    <t>wFIT-1016</t>
  </si>
  <si>
    <t>1DB14-1DB10</t>
  </si>
  <si>
    <t>{DB79DB3A-7C46-4C6A-B797-357BF5EEC7BF}</t>
  </si>
  <si>
    <t>wMAIN-1398</t>
  </si>
  <si>
    <t>FIT-1019</t>
  </si>
  <si>
    <t>FIT-392</t>
  </si>
  <si>
    <t>1DB25-1DB28</t>
  </si>
  <si>
    <t>{021B70F5-1546-4DCA-B9E0-4A711EE5F48E}</t>
  </si>
  <si>
    <t>wMAIN-1399</t>
  </si>
  <si>
    <t>FIT-1018</t>
  </si>
  <si>
    <t>1DB22-1DB25</t>
  </si>
  <si>
    <t>{8B3A3EF6-5313-4F06-B23F-CC183C1E59DB}</t>
  </si>
  <si>
    <t>wMAIN-1400</t>
  </si>
  <si>
    <t>FIT-1009</t>
  </si>
  <si>
    <t>1DB21-1DB22</t>
  </si>
  <si>
    <t>{88A20F77-7C6F-4744-A683-C8E06F600D11}</t>
  </si>
  <si>
    <t>wMAIN-1401</t>
  </si>
  <si>
    <t>V-1247</t>
  </si>
  <si>
    <t>1DB21-1DB20</t>
  </si>
  <si>
    <t>{15E62EB9-BEAF-40F1-B034-A78F51BCD80A}</t>
  </si>
  <si>
    <t>wMAIN-1402</t>
  </si>
  <si>
    <t>wVLV-1247</t>
  </si>
  <si>
    <t>1DB20-1DB14</t>
  </si>
  <si>
    <t>{71E30F93-D0EA-4D20-AC54-F63E6C012B57}</t>
  </si>
  <si>
    <t>wMAIN-1403</t>
  </si>
  <si>
    <t>V-1252</t>
  </si>
  <si>
    <t>1DC18-1DC19</t>
  </si>
  <si>
    <t>{1C1200AC-6EE5-41AC-A825-40A08A1E6659}</t>
  </si>
  <si>
    <t>wMAIN-1404</t>
  </si>
  <si>
    <t>FIT-1017</t>
  </si>
  <si>
    <t>1DC19-1DB17</t>
  </si>
  <si>
    <t>{ED50BBD8-5154-4DC2-B545-4ECE5B86189E}</t>
  </si>
  <si>
    <t>wMAIN-1405</t>
  </si>
  <si>
    <t>1DB17-1DB21</t>
  </si>
  <si>
    <t>{AB6426B6-DB6F-4ADA-A3AE-3F13B1A4DDD1}</t>
  </si>
  <si>
    <t>wMAIN-1406</t>
  </si>
  <si>
    <t>FIT-1008</t>
  </si>
  <si>
    <t>1DB28-1DB29</t>
  </si>
  <si>
    <t>{69505077-55DD-42CC-9EB6-7A57245547E6}</t>
  </si>
  <si>
    <t>wMAIN-1407</t>
  </si>
  <si>
    <t>1999 EXPANSION SITE IMPROVEMENTS</t>
  </si>
  <si>
    <t>wFIT-1008</t>
  </si>
  <si>
    <t>wVLV-1436</t>
  </si>
  <si>
    <t>1DB29-1DB44</t>
  </si>
  <si>
    <t>{8C1668F8-F97B-438E-BFD9-50A7A49D6C06}</t>
  </si>
  <si>
    <t>wMAIN-1408</t>
  </si>
  <si>
    <t>HYD-561</t>
  </si>
  <si>
    <t>1DB26-1DB27</t>
  </si>
  <si>
    <t>{AB6AF29D-64AC-4583-9D7D-987B82058198}</t>
  </si>
  <si>
    <t>wMAIN-1409</t>
  </si>
  <si>
    <t>1DB40-1DB29</t>
  </si>
  <si>
    <t>{20A6590A-8A26-41F7-B409-5C92F87B1C7F}</t>
  </si>
  <si>
    <t>wMAIN-1410</t>
  </si>
  <si>
    <t>FIT-1007</t>
  </si>
  <si>
    <t>1DB39-1DB40</t>
  </si>
  <si>
    <t>{D6CF07A2-0B2B-4FBE-9B1C-1E90EC7840CC}</t>
  </si>
  <si>
    <t>wMAIN-1411</t>
  </si>
  <si>
    <t>1DB39-1DB38</t>
  </si>
  <si>
    <t>{DBAA54FA-2B8E-41B4-87BE-6FF5BDB180D9}</t>
  </si>
  <si>
    <t>wMAIN-1412</t>
  </si>
  <si>
    <t>HYD-638</t>
  </si>
  <si>
    <t>1DB42-1DB43</t>
  </si>
  <si>
    <t>{6E9FBCBE-00BE-4A90-BB10-95059132C10B}</t>
  </si>
  <si>
    <t>wMAIN-1414</t>
  </si>
  <si>
    <t xml:space="preserve">Mills General Motors </t>
  </si>
  <si>
    <t>V-1233</t>
  </si>
  <si>
    <t>1DD33-1DD34</t>
  </si>
  <si>
    <t>{E44BAC8E-C8C9-430B-B9A7-891C25802B67}</t>
  </si>
  <si>
    <t>wMAIN-1415</t>
  </si>
  <si>
    <t>{75AD034F-B3F3-4657-A2A0-8DC9BA766D51}</t>
  </si>
  <si>
    <t>wMAIN-1416</t>
  </si>
  <si>
    <t>FIT-1503</t>
  </si>
  <si>
    <t>1EC14-1EC15</t>
  </si>
  <si>
    <t>{64C43706-95D3-4EBE-975D-651C1ED445BC}</t>
  </si>
  <si>
    <t>wMAIN-1417</t>
  </si>
  <si>
    <t xml:space="preserve">Light Depot </t>
  </si>
  <si>
    <t>wFIT-717</t>
  </si>
  <si>
    <t>wFIT-1503</t>
  </si>
  <si>
    <t>1EC51-1EC14</t>
  </si>
  <si>
    <t>{58BB4A3D-1121-4917-81DA-71E06EA6A83D}</t>
  </si>
  <si>
    <t>wMAIN-1418</t>
  </si>
  <si>
    <t xml:space="preserve">Jersey Mike's Subs </t>
  </si>
  <si>
    <t>HYD-177</t>
  </si>
  <si>
    <t>1ED16-1ED17</t>
  </si>
  <si>
    <t>{B198AC21-3016-4140-BF9E-56C90FFE9737}</t>
  </si>
  <si>
    <t>wMAIN-1419</t>
  </si>
  <si>
    <t xml:space="preserve">Poncho &amp; Lefty's </t>
  </si>
  <si>
    <t>Jersey Mike's Subs</t>
  </si>
  <si>
    <t>FIT-1506</t>
  </si>
  <si>
    <t>FIT-1504</t>
  </si>
  <si>
    <t>1ED12-1ED15</t>
  </si>
  <si>
    <t>{8710DC32-7766-41F4-8B93-4BEBCE41CB0E}</t>
  </si>
  <si>
    <t>wMAIN-1420</t>
  </si>
  <si>
    <t>HYD-176</t>
  </si>
  <si>
    <t>1ED13-1ED14</t>
  </si>
  <si>
    <t>{366C89A2-81B1-434E-A7E3-BFCFD7F1340C}</t>
  </si>
  <si>
    <t>wMAIN-1421</t>
  </si>
  <si>
    <t>FA</t>
  </si>
  <si>
    <t>Wildflower Dr</t>
  </si>
  <si>
    <t>Franklin Dr</t>
  </si>
  <si>
    <t>wFIT-1480</t>
  </si>
  <si>
    <t>wVLV-363</t>
  </si>
  <si>
    <t>1FA02-1FA17</t>
  </si>
  <si>
    <t>{BB6FBC70-2DFA-4388-BBB7-9DFE79B78173}</t>
  </si>
  <si>
    <t>wMAIN-1422</t>
  </si>
  <si>
    <t>wFIT-1479</t>
  </si>
  <si>
    <t>1FA17-1FA03</t>
  </si>
  <si>
    <t>{60E8D9D3-C3F2-4D23-B367-0D6BC54B0CE3}</t>
  </si>
  <si>
    <t>wMAIN-1423</t>
  </si>
  <si>
    <t>Edgewood Rd</t>
  </si>
  <si>
    <t>V-1331</t>
  </si>
  <si>
    <t>1EZ23-1EZ24</t>
  </si>
  <si>
    <t>{C0915EBC-4C15-42DB-9039-F73B9C40130A}</t>
  </si>
  <si>
    <t>wMAIN-1424</t>
  </si>
  <si>
    <t xml:space="preserve">Whispering Woods Ln </t>
  </si>
  <si>
    <t>HYD-584</t>
  </si>
  <si>
    <t>1DZ16-1DZ17</t>
  </si>
  <si>
    <t>{B6DB4C48-9D30-4C11-82AF-E99E4862CA14}</t>
  </si>
  <si>
    <t>wMAIN-1427</t>
  </si>
  <si>
    <t>1DZ20-1DZ23</t>
  </si>
  <si>
    <t>{14B3D65C-D613-46C7-939E-70CA558015A2}</t>
  </si>
  <si>
    <t>wMAIN-1428</t>
  </si>
  <si>
    <t>1DZ19-1DZ20</t>
  </si>
  <si>
    <t>{BEF1A221-0275-4BEE-BA54-FE09D978B6D0}</t>
  </si>
  <si>
    <t>wMAIN-1429</t>
  </si>
  <si>
    <t>V-1323</t>
  </si>
  <si>
    <t>FIT-1930</t>
  </si>
  <si>
    <t>1DY06-1DY07</t>
  </si>
  <si>
    <t>{9D5D1C24-6EB7-4581-9FDC-D4D85D822E43}</t>
  </si>
  <si>
    <t>wMAIN-1432</t>
  </si>
  <si>
    <t>FIT-987</t>
  </si>
  <si>
    <t>1DZ28-1DZ29</t>
  </si>
  <si>
    <t>{CEDA20DB-55E0-4E15-827F-E6F2635ECF65}</t>
  </si>
  <si>
    <t>wMAIN-1433</t>
  </si>
  <si>
    <t>FIT-986</t>
  </si>
  <si>
    <t>V-1316</t>
  </si>
  <si>
    <t>1DY03-1DY04</t>
  </si>
  <si>
    <t>{03F97791-1403-4ABF-9A1C-8B37FF2AACE8}</t>
  </si>
  <si>
    <t>wMAIN-1434</t>
  </si>
  <si>
    <t>FIT-981</t>
  </si>
  <si>
    <t>1DY02-1DZ51</t>
  </si>
  <si>
    <t>{52B53677-FD0C-424C-9DC7-0B4D289021FF}</t>
  </si>
  <si>
    <t>wMAIN-1435</t>
  </si>
  <si>
    <t>FIT-982</t>
  </si>
  <si>
    <t>1DZ47-1DZ48</t>
  </si>
  <si>
    <t>{F51DD1A1-C803-4BFD-B016-831586EF512B}</t>
  </si>
  <si>
    <t>wMAIN-1436</t>
  </si>
  <si>
    <t xml:space="preserve">Menards </t>
  </si>
  <si>
    <t>FIT-390</t>
  </si>
  <si>
    <t>V-1302</t>
  </si>
  <si>
    <t>1DZ41-1DZ42</t>
  </si>
  <si>
    <t>{CCA7F8A7-7FC1-4F97-8EA2-9C799C1F9AAF}</t>
  </si>
  <si>
    <t>wMAIN-1437</t>
  </si>
  <si>
    <t>FIT-980</t>
  </si>
  <si>
    <t>1DZ13-1DZ14</t>
  </si>
  <si>
    <t>{381AA39A-F422-46AA-8C62-BF196EA2DFA2}</t>
  </si>
  <si>
    <t>wMAIN-1438</t>
  </si>
  <si>
    <t>V-1308</t>
  </si>
  <si>
    <t>FIT-548</t>
  </si>
  <si>
    <t>1DZ11-1DZ12</t>
  </si>
  <si>
    <t>{3ADDD5ED-2DAA-41A0-A722-CB0FCFE219D0}</t>
  </si>
  <si>
    <t>wMAIN-1439</t>
  </si>
  <si>
    <t>FIT-1484</t>
  </si>
  <si>
    <t>V-1307</t>
  </si>
  <si>
    <t>1DZ06-1DZ09</t>
  </si>
  <si>
    <t>{A03A22C3-69B9-495C-AA81-2AB357D3A93E}</t>
  </si>
  <si>
    <t>wMAIN-1440</t>
  </si>
  <si>
    <t>Mills Motor</t>
  </si>
  <si>
    <t>1DA25-1DA26</t>
  </si>
  <si>
    <t>{82BE8216-8366-4571-AABD-A31FCF46EBFF}</t>
  </si>
  <si>
    <t>wMAIN-1441</t>
  </si>
  <si>
    <t>V-1276</t>
  </si>
  <si>
    <t>FIT-1000</t>
  </si>
  <si>
    <t>1DA49-1DA50</t>
  </si>
  <si>
    <t>{27BC8E66-F5F9-4659-B2BD-7CF867F3877C}</t>
  </si>
  <si>
    <t>wMAIN-1442</t>
  </si>
  <si>
    <t>1DA48-1DA49</t>
  </si>
  <si>
    <t>{93C3EB8B-269D-4831-BBB2-5900B80C5C56}</t>
  </si>
  <si>
    <t>wMAIN-1443</t>
  </si>
  <si>
    <t>1DA45-1DA47</t>
  </si>
  <si>
    <t>{457291AA-EE16-49B2-BE63-98B2583AFB9E}</t>
  </si>
  <si>
    <t>wMAIN-1444</t>
  </si>
  <si>
    <t>V-1277</t>
  </si>
  <si>
    <t>FIT-999</t>
  </si>
  <si>
    <t>1DA53-1DA54</t>
  </si>
  <si>
    <t>{DA32E4CE-034C-4353-B020-B864F346CA5C}</t>
  </si>
  <si>
    <t>wMAIN-1446</t>
  </si>
  <si>
    <t>HYD-572</t>
  </si>
  <si>
    <t>1DA58-1DA59</t>
  </si>
  <si>
    <t>{B2C8BFA4-6A88-4C6A-AEFA-A38E872845C8}</t>
  </si>
  <si>
    <t>wMAIN-1447</t>
  </si>
  <si>
    <t>V-1282</t>
  </si>
  <si>
    <t>FIT-1951</t>
  </si>
  <si>
    <t>1DA71-1DA60</t>
  </si>
  <si>
    <t>{EACDBD32-EC3D-453F-9BD6-1662A9289DF8}</t>
  </si>
  <si>
    <t>wMAIN-1450</t>
  </si>
  <si>
    <t>V-1285</t>
  </si>
  <si>
    <t>1DA69-1DA70</t>
  </si>
  <si>
    <t>{84AC2FF7-82D8-42A6-89D5-AE87EE937D6E}</t>
  </si>
  <si>
    <t>wMAIN-1451</t>
  </si>
  <si>
    <t>FIT-996</t>
  </si>
  <si>
    <t>1DA66-1DA69</t>
  </si>
  <si>
    <t>{01930EF3-B174-4AAA-9E8F-77C03F890E9F}</t>
  </si>
  <si>
    <t>wMAIN-1452</t>
  </si>
  <si>
    <t>1DA65-1DA66</t>
  </si>
  <si>
    <t>{2B6EF0C9-D2B3-47BB-9B42-E1E6BB7305A0}</t>
  </si>
  <si>
    <t>wMAIN-1453</t>
  </si>
  <si>
    <t>1DA60-1DA61</t>
  </si>
  <si>
    <t>{6A54249B-E395-49F4-A7BD-174BDFCFAD4F}</t>
  </si>
  <si>
    <t>wMAIN-1454</t>
  </si>
  <si>
    <t>1DA61-1DA62</t>
  </si>
  <si>
    <t>{D3CD1159-0C5D-423A-AECD-D6BA7A79873B}</t>
  </si>
  <si>
    <t>wMAIN-1456</t>
  </si>
  <si>
    <t>FIT-1491</t>
  </si>
  <si>
    <t>V-1290</t>
  </si>
  <si>
    <t>1DA18-1DA19</t>
  </si>
  <si>
    <t>{2B9E5FEF-1102-4084-BDD6-E4A4315B9664}</t>
  </si>
  <si>
    <t>wMAIN-1457</t>
  </si>
  <si>
    <t>V-1289</t>
  </si>
  <si>
    <t>FIT-1489</t>
  </si>
  <si>
    <t>1DA20-1DA24</t>
  </si>
  <si>
    <t>{B8D04307-2362-4465-8B08-14BBCE5C9B74}</t>
  </si>
  <si>
    <t>wMAIN-1458</t>
  </si>
  <si>
    <t>1DA18-1DA20</t>
  </si>
  <si>
    <t>{0087F865-9ECE-4336-A7CF-C5FE84790025}</t>
  </si>
  <si>
    <t>wMAIN-1459</t>
  </si>
  <si>
    <t>1DA17-1DA18</t>
  </si>
  <si>
    <t>{2581D58B-5A76-4DAC-9F55-931B6688A738}</t>
  </si>
  <si>
    <t>wMAIN-1460</t>
  </si>
  <si>
    <t>HYD-570</t>
  </si>
  <si>
    <t>1DA43-1DA44</t>
  </si>
  <si>
    <t>{FE856429-E05C-495D-BD18-F848EBC4FE3F}</t>
  </si>
  <si>
    <t>wMAIN-1461</t>
  </si>
  <si>
    <t>FIT-1010</t>
  </si>
  <si>
    <t>1DA40-1DA41</t>
  </si>
  <si>
    <t>{97CB9DA0-410F-4B6F-9E36-6F44DB333842}</t>
  </si>
  <si>
    <t>wMAIN-1462</t>
  </si>
  <si>
    <t>HYD-206</t>
  </si>
  <si>
    <t>1DZ02-1DZ01</t>
  </si>
  <si>
    <t>{091CD101-BED9-4EB9-B281-0AAF3E946305}</t>
  </si>
  <si>
    <t>wMAIN-1463</t>
  </si>
  <si>
    <t>1DA39-1DA40</t>
  </si>
  <si>
    <t>{689990F2-3BDF-4023-BF78-77974B28EA2C}</t>
  </si>
  <si>
    <t>wMAIN-1464</t>
  </si>
  <si>
    <t>1DA38-1DA39</t>
  </si>
  <si>
    <t>{7C88F0EE-90BC-48C5-8D36-9DF6158A1D0A}</t>
  </si>
  <si>
    <t>wMAIN-1465</t>
  </si>
  <si>
    <t>1DA36-1DA38</t>
  </si>
  <si>
    <t>{BD05DA31-AAFB-4F50-9B8B-FFFDCFBEE8EE}</t>
  </si>
  <si>
    <t>wMAIN-1466</t>
  </si>
  <si>
    <t>1DA33-1DA32</t>
  </si>
  <si>
    <t>{B1ACDB29-42FC-4813-A3D1-62C250C74F3F}</t>
  </si>
  <si>
    <t>wMAIN-1467</t>
  </si>
  <si>
    <t>1EZ36-1EZ06</t>
  </si>
  <si>
    <t>{6D897462-B0AC-423A-A2A1-C6A544E13063}</t>
  </si>
  <si>
    <t>wMAIN-1468</t>
  </si>
  <si>
    <t>FIT-759</t>
  </si>
  <si>
    <t>1EZ35-1EZ36</t>
  </si>
  <si>
    <t>{02BA3C53-4769-40F1-BC3A-04305CF09092}</t>
  </si>
  <si>
    <t>wMAIN-1469</t>
  </si>
  <si>
    <t>FIT-1005</t>
  </si>
  <si>
    <t>FIT-1501</t>
  </si>
  <si>
    <t>1EC08-1EB01</t>
  </si>
  <si>
    <t>{49E3C10C-2621-4E6C-BE50-B183BF297993}</t>
  </si>
  <si>
    <t>wMAIN-1470</t>
  </si>
  <si>
    <t>Hirshfield's Baxter</t>
  </si>
  <si>
    <t>V-1264</t>
  </si>
  <si>
    <t>1EC10-1EC08</t>
  </si>
  <si>
    <t>{3D0C8D31-DD16-4448-AC97-220E816E9138}</t>
  </si>
  <si>
    <t>wMAIN-1471</t>
  </si>
  <si>
    <t>V-1263</t>
  </si>
  <si>
    <t>1EC09-1EC08</t>
  </si>
  <si>
    <t>{336A085D-50B0-49B8-A67E-8CE95DCC5B21}</t>
  </si>
  <si>
    <t>wMAIN-1472</t>
  </si>
  <si>
    <t>FIT-1023</t>
  </si>
  <si>
    <t>1DC20-1DC21</t>
  </si>
  <si>
    <t>{5FACAEA9-CB58-46E0-9C65-F8D25BF4EC3C}</t>
  </si>
  <si>
    <t>wMAIN-1473</t>
  </si>
  <si>
    <t>V-1240</t>
  </si>
  <si>
    <t>FIT-1024</t>
  </si>
  <si>
    <t>1DC22-1DB41</t>
  </si>
  <si>
    <t>{F5C04D48-5398-4786-9B36-35FC0898B0C9}</t>
  </si>
  <si>
    <t>wMAIN-1474</t>
  </si>
  <si>
    <t>FIT-1006</t>
  </si>
  <si>
    <t>1DC41-1DC22</t>
  </si>
  <si>
    <t>{1656C15E-263B-4137-85E3-BC550CA227B5}</t>
  </si>
  <si>
    <t>wMAIN-1475</t>
  </si>
  <si>
    <t>V-1265</t>
  </si>
  <si>
    <t>1DC42-1EC09</t>
  </si>
  <si>
    <t>{B015407F-8CB6-49C3-9FF5-6DCE67906211}</t>
  </si>
  <si>
    <t>wMAIN-1476</t>
  </si>
  <si>
    <t>Days Inn &amp; Suites</t>
  </si>
  <si>
    <t>V-1239</t>
  </si>
  <si>
    <t>1DC23-1DC20</t>
  </si>
  <si>
    <t>{49588A66-C6FB-4794-A8ED-EFF9FCA1F648}</t>
  </si>
  <si>
    <t>wMAIN-1477</t>
  </si>
  <si>
    <t xml:space="preserve">Days Inn &amp; Suites </t>
  </si>
  <si>
    <t xml:space="preserve">Finken Water Treatment </t>
  </si>
  <si>
    <t>V-1241</t>
  </si>
  <si>
    <t>FIT-360</t>
  </si>
  <si>
    <t>1DC24-1DC47</t>
  </si>
  <si>
    <t>{8A0FB429-9D5A-4D97-B332-6B20C7CE33DA}</t>
  </si>
  <si>
    <t>wMAIN-1478</t>
  </si>
  <si>
    <t>HYD-558</t>
  </si>
  <si>
    <t>1DC26-1DC27</t>
  </si>
  <si>
    <t>{2729DA89-5ADB-4CF3-9CD6-A0F7EA4D1801}</t>
  </si>
  <si>
    <t>wMAIN-1479</t>
  </si>
  <si>
    <t>V-1223</t>
  </si>
  <si>
    <t>1DC39-1DC01</t>
  </si>
  <si>
    <t>{A5A39354-3738-4EFE-9EDD-35A2D978B16A}</t>
  </si>
  <si>
    <t>wMAIN-1480</t>
  </si>
  <si>
    <t>1DC38-1DC39</t>
  </si>
  <si>
    <t>{3D6D799E-BC6B-458B-A8AB-A56EA0FCD2B0}</t>
  </si>
  <si>
    <t>wMAIN-1481</t>
  </si>
  <si>
    <t>FIT-1038</t>
  </si>
  <si>
    <t>1DC43-1DC46</t>
  </si>
  <si>
    <t>{9C449C19-F652-4EEC-A70F-AF39AF86BDB7}</t>
  </si>
  <si>
    <t>wMAIN-1482</t>
  </si>
  <si>
    <t>FIT-1026</t>
  </si>
  <si>
    <t>V-1222</t>
  </si>
  <si>
    <t>1DC34-1DC37</t>
  </si>
  <si>
    <t>{B0AEC919-9BAB-440C-9B45-57224394BFD7}</t>
  </si>
  <si>
    <t>wMAIN-1484</t>
  </si>
  <si>
    <t>FIT-1011</t>
  </si>
  <si>
    <t>V-1259</t>
  </si>
  <si>
    <t>1DC30-1DC33</t>
  </si>
  <si>
    <t>{76CF406E-8AC4-444D-8E4D-19A225B76BE4}</t>
  </si>
  <si>
    <t>wMAIN-1485</t>
  </si>
  <si>
    <t>V-1260</t>
  </si>
  <si>
    <t>1DC29-1DC30</t>
  </si>
  <si>
    <t>{C279C685-61BF-4A95-9829-F6F495B93F49}</t>
  </si>
  <si>
    <t>wMAIN-1486</t>
  </si>
  <si>
    <t>Universal Dr</t>
  </si>
  <si>
    <t>V-1234</t>
  </si>
  <si>
    <t>FIT-1027</t>
  </si>
  <si>
    <t>1DD39-1DC28</t>
  </si>
  <si>
    <t>{F52C820E-8859-4016-BB80-D4DADD697216}</t>
  </si>
  <si>
    <t>wMAIN-1488</t>
  </si>
  <si>
    <t>FIT-1033</t>
  </si>
  <si>
    <t>FIT-1505</t>
  </si>
  <si>
    <t>1DD41-1DD40</t>
  </si>
  <si>
    <t>{B9A162FE-E68A-4C75-8B49-0F993E0BD150}</t>
  </si>
  <si>
    <t>wMAIN-1489</t>
  </si>
  <si>
    <t>MILLS FLEET FARM SITE CONSTRUCTION</t>
  </si>
  <si>
    <t>Fleet Farm GasMart</t>
  </si>
  <si>
    <t>238</t>
  </si>
  <si>
    <t>HYD-552</t>
  </si>
  <si>
    <t>1DD46-1DD47</t>
  </si>
  <si>
    <t>{A652D5FF-3612-4193-A6E9-9967C2F01691}</t>
  </si>
  <si>
    <t>wMAIN-1490</t>
  </si>
  <si>
    <t>MILLS FLEET FARM SITE IMPROVEMENTS</t>
  </si>
  <si>
    <t>1DD38-1DD35</t>
  </si>
  <si>
    <t>{E2A38AB8-40C9-4BEF-A5A8-90E535C7E2A6}</t>
  </si>
  <si>
    <t>wMAIN-1491</t>
  </si>
  <si>
    <t>FIT-1029</t>
  </si>
  <si>
    <t>1DD30-1DD33</t>
  </si>
  <si>
    <t>{327C0702-A64C-4EF1-A0C4-D6DDC130FA85}</t>
  </si>
  <si>
    <t>wMAIN-1492</t>
  </si>
  <si>
    <t>FIT-1030</t>
  </si>
  <si>
    <t>1DD27-1DD30</t>
  </si>
  <si>
    <t>{B390BAA3-E142-42E2-8ED3-38E6FF7A3824}</t>
  </si>
  <si>
    <t>wMAIN-1493</t>
  </si>
  <si>
    <t>V-1229</t>
  </si>
  <si>
    <t>1DD26-1DD27</t>
  </si>
  <si>
    <t>{989EDFC2-9FDC-4129-B96B-1DBE886307DB}</t>
  </si>
  <si>
    <t>wMAIN-1494</t>
  </si>
  <si>
    <t>V-1230</t>
  </si>
  <si>
    <t>1DD25-1DD43</t>
  </si>
  <si>
    <t>{226C6E0F-2DD8-4200-94DD-CD7ABF003C82}</t>
  </si>
  <si>
    <t>wMAIN-1495</t>
  </si>
  <si>
    <t>FIT-1031</t>
  </si>
  <si>
    <t>1DD24-1DD25</t>
  </si>
  <si>
    <t>{2843A04A-6EFA-48EB-B6C9-4D14F48C4520}</t>
  </si>
  <si>
    <t>wMAIN-1497</t>
  </si>
  <si>
    <t>FIT-1015</t>
  </si>
  <si>
    <t>1DD21-1DD24</t>
  </si>
  <si>
    <t>{1E12E6F7-92CB-43E4-AAEA-D7FE94D34130}</t>
  </si>
  <si>
    <t>wMAIN-1498</t>
  </si>
  <si>
    <t xml:space="preserve">Mills Fleet Farm </t>
  </si>
  <si>
    <t>FIT-1013</t>
  </si>
  <si>
    <t>1DD53-1DD54</t>
  </si>
  <si>
    <t>{D6F8612D-088E-4B9F-A954-9D94CAE75C10}</t>
  </si>
  <si>
    <t>wMAIN-1499</t>
  </si>
  <si>
    <t xml:space="preserve">Westgate Shopping Mall </t>
  </si>
  <si>
    <t>1AD61-1AD62</t>
  </si>
  <si>
    <t>{E8E8F02A-FCF8-4535-AC2B-3CED454EDC7F}</t>
  </si>
  <si>
    <t>wMAIN-1500</t>
  </si>
  <si>
    <t>UNKNOWN</t>
  </si>
  <si>
    <t>1AD60-1AD61</t>
  </si>
  <si>
    <t>{D008DC09-1295-4200-A259-E34BBB177C7E}</t>
  </si>
  <si>
    <t>wMAIN-1501</t>
  </si>
  <si>
    <t>Baxter Dr</t>
  </si>
  <si>
    <t>V-280</t>
  </si>
  <si>
    <t>1AD27-1AD63</t>
  </si>
  <si>
    <t>{EA87B04A-ACB4-46C6-8361-46F632151E65}</t>
  </si>
  <si>
    <t>wMAIN-1502</t>
  </si>
  <si>
    <t>Westgate Mall Parking Lot</t>
  </si>
  <si>
    <t>FIT-943</t>
  </si>
  <si>
    <t>1AD60-1AD33</t>
  </si>
  <si>
    <t>{C1771ED5-70C4-4ADF-AE3C-EDA6866999B6}</t>
  </si>
  <si>
    <t>wMAIN-1503</t>
  </si>
  <si>
    <t>V-1363</t>
  </si>
  <si>
    <t>1AD37-1AD36</t>
  </si>
  <si>
    <t>{E2CDB911-CA45-40FC-B2C8-0403F77E1C34}</t>
  </si>
  <si>
    <t>wMAIN-1504</t>
  </si>
  <si>
    <t>FIT-942</t>
  </si>
  <si>
    <t>1AD38-1AD37</t>
  </si>
  <si>
    <t>{D61061F1-4BDB-4757-A531-2A9DA794F6A2}</t>
  </si>
  <si>
    <t>wMAIN-1506</t>
  </si>
  <si>
    <t>FIT-389</t>
  </si>
  <si>
    <t>1AD38-1AD39</t>
  </si>
  <si>
    <t>{635E3940-A37B-4991-AEA8-16865CD81F11}</t>
  </si>
  <si>
    <t>wMAIN-1507</t>
  </si>
  <si>
    <t>1AD42-1AD38</t>
  </si>
  <si>
    <t>{8C4A9953-F651-413D-8C5A-57EDAE18A84A}</t>
  </si>
  <si>
    <t>wMAIN-1508</t>
  </si>
  <si>
    <t>1AD44-1AD43</t>
  </si>
  <si>
    <t>{D1999E50-F909-414F-AEBF-686CCF52CFA6}</t>
  </si>
  <si>
    <t>wMAIN-1509</t>
  </si>
  <si>
    <t>V-1366</t>
  </si>
  <si>
    <t>FIT-944</t>
  </si>
  <si>
    <t>1AD45-1AD46</t>
  </si>
  <si>
    <t>{B695F593-5C74-41D1-A857-79A02C51D141}</t>
  </si>
  <si>
    <t>wMAIN-1511</t>
  </si>
  <si>
    <t>FIT-939</t>
  </si>
  <si>
    <t>FIT-1513</t>
  </si>
  <si>
    <t>1AD51-1AD08</t>
  </si>
  <si>
    <t>{E1857834-E43F-4392-9EFA-82B84E202382}</t>
  </si>
  <si>
    <t>wMAIN-1512</t>
  </si>
  <si>
    <t>1AD51-1AD50</t>
  </si>
  <si>
    <t>{9BAF62C3-6B75-4E8D-B57F-B2F0ED83ECB0}</t>
  </si>
  <si>
    <t>wMAIN-1513</t>
  </si>
  <si>
    <t>WESTPORT MALL SITE IMPROVEMENTS</t>
  </si>
  <si>
    <t xml:space="preserve">Westport Shopping Center </t>
  </si>
  <si>
    <t>V-1448</t>
  </si>
  <si>
    <t>V-438</t>
  </si>
  <si>
    <t>1AD53-1AD20</t>
  </si>
  <si>
    <t>{B31BC7FA-ABEF-4B6F-9E8C-86C9FCDD6FC5}</t>
  </si>
  <si>
    <t>wMAIN-1514</t>
  </si>
  <si>
    <t>FIT-940</t>
  </si>
  <si>
    <t>1AD52-1AD53</t>
  </si>
  <si>
    <t>{E30FCEA9-3460-4E4B-ABD7-5C6304D329ED}</t>
  </si>
  <si>
    <t>wMAIN-1515</t>
  </si>
  <si>
    <t>V-1450</t>
  </si>
  <si>
    <t>1AD56-1AD57</t>
  </si>
  <si>
    <t>{BFCE6DBC-0265-4497-AC81-EA76F96B28C4}</t>
  </si>
  <si>
    <t>wMAIN-1520</t>
  </si>
  <si>
    <t>V-391</t>
  </si>
  <si>
    <t>FIT-1927</t>
  </si>
  <si>
    <t>1CD12-1CE01</t>
  </si>
  <si>
    <t>{0D02B712-5E63-4479-AF9A-EB735E396E47}</t>
  </si>
  <si>
    <t>wMAIN-1521</t>
  </si>
  <si>
    <t>wVLV-1477</t>
  </si>
  <si>
    <t>wFIT-1040</t>
  </si>
  <si>
    <t>1CE10-1CE04</t>
  </si>
  <si>
    <t>{74268666-C3FA-4BBC-972E-6E4CD75037E2}</t>
  </si>
  <si>
    <t>wMAIN-1522</t>
  </si>
  <si>
    <t>Mills Fleet Farm Carwash</t>
  </si>
  <si>
    <t>wVLV-799</t>
  </si>
  <si>
    <t>1CE18-1CE11</t>
  </si>
  <si>
    <t>{088F55BD-77DB-4F3F-87A7-27D8F114DB58}</t>
  </si>
  <si>
    <t>wMAIN-1523</t>
  </si>
  <si>
    <t>wFIT-1337</t>
  </si>
  <si>
    <t>1CE17-1CE16</t>
  </si>
  <si>
    <t>{89F3DAD6-269C-469E-B1DB-7F9C554AF9A7}</t>
  </si>
  <si>
    <t>wMAIN-1524</t>
  </si>
  <si>
    <t>wVLV-801</t>
  </si>
  <si>
    <t>1CE19-1CE17</t>
  </si>
  <si>
    <t>{A05230F5-7871-4245-B7E8-C2647F62728F}</t>
  </si>
  <si>
    <t>wMAIN-1525</t>
  </si>
  <si>
    <t>wFIT-1887</t>
  </si>
  <si>
    <t>1CE20-1CE19</t>
  </si>
  <si>
    <t>{144E56F2-88F8-490E-90D1-D9EE5D599099}</t>
  </si>
  <si>
    <t>wMAIN-1526</t>
  </si>
  <si>
    <t>V-798</t>
  </si>
  <si>
    <t>1CE24-1DE09</t>
  </si>
  <si>
    <t>{7FEAF185-A801-46DF-96B5-BEDA68F23D72}</t>
  </si>
  <si>
    <t>wMAIN-1527</t>
  </si>
  <si>
    <t>FIT-126</t>
  </si>
  <si>
    <t>1CE23-1CE22</t>
  </si>
  <si>
    <t>{4317BE70-BAF9-4485-A4FC-A87862B6D4E6}</t>
  </si>
  <si>
    <t>wMAIN-1528</t>
  </si>
  <si>
    <t>CF</t>
  </si>
  <si>
    <t>FIT-1322</t>
  </si>
  <si>
    <t>FIT-1039</t>
  </si>
  <si>
    <t>1CF09-1CF08</t>
  </si>
  <si>
    <t>{EEF28D3F-3F96-4731-8098-1966039CCC0D}</t>
  </si>
  <si>
    <t>wMAIN-1529</t>
  </si>
  <si>
    <t>V-1221</t>
  </si>
  <si>
    <t>1CF08-1CF07</t>
  </si>
  <si>
    <t>{0F8E2914-ABC0-4491-8EBE-558C0F584532}</t>
  </si>
  <si>
    <t>wMAIN-1532</t>
  </si>
  <si>
    <t>American Institute of Nondestructive Testing (AINDT)</t>
  </si>
  <si>
    <t>wFIT-948</t>
  </si>
  <si>
    <t>wVLV-2145</t>
  </si>
  <si>
    <t>1CF18-1CF15</t>
  </si>
  <si>
    <t>{EF93066D-1ACE-4009-8E25-61008A0F6DD9}</t>
  </si>
  <si>
    <t>wMAIN-1534</t>
  </si>
  <si>
    <t>BF</t>
  </si>
  <si>
    <t>wVLV-2141</t>
  </si>
  <si>
    <t>wFIT-845</t>
  </si>
  <si>
    <t>1BF08-1BF12</t>
  </si>
  <si>
    <t>{D38B8462-85F5-4B8D-A2BE-173059DCDC96}</t>
  </si>
  <si>
    <t>wMAIN-1535</t>
  </si>
  <si>
    <t>AF</t>
  </si>
  <si>
    <t>Highland Senic Dr</t>
  </si>
  <si>
    <t>wFIT-844</t>
  </si>
  <si>
    <t>wVLV-777</t>
  </si>
  <si>
    <t>1AF17-1AF06</t>
  </si>
  <si>
    <t>{02A2155E-E7F2-4D68-8A64-0C456FCC84E3}</t>
  </si>
  <si>
    <t>wMAIN-1536</t>
  </si>
  <si>
    <t>wFIT-852</t>
  </si>
  <si>
    <t>wFIT-593</t>
  </si>
  <si>
    <t>1AF20-1AF09</t>
  </si>
  <si>
    <t>{4BEBEB2C-1311-4BC4-AB21-54A025D6C2BB}</t>
  </si>
  <si>
    <t>wMAIN-1540</t>
  </si>
  <si>
    <t>Hinckley Rd</t>
  </si>
  <si>
    <t>FIT-1449</t>
  </si>
  <si>
    <t>FIT-833</t>
  </si>
  <si>
    <t>1BH29-1BH72</t>
  </si>
  <si>
    <t>{35BE5052-FEE2-4C09-BCA8-6EA6CDC08A54}</t>
  </si>
  <si>
    <t>wMAIN-1541</t>
  </si>
  <si>
    <t>FIT-832</t>
  </si>
  <si>
    <t>1BH72-1BH69</t>
  </si>
  <si>
    <t>{5A387163-A035-4759-B54B-7BBA5A6A878B}</t>
  </si>
  <si>
    <t>wMAIN-1543</t>
  </si>
  <si>
    <t xml:space="preserve">Nor-Son </t>
  </si>
  <si>
    <t xml:space="preserve">Vision Electrical Services </t>
  </si>
  <si>
    <t>FIT-1443</t>
  </si>
  <si>
    <t>FIT-1914</t>
  </si>
  <si>
    <t>1CG07-1CH50</t>
  </si>
  <si>
    <t>{CAAFB4EF-4BBB-4429-A972-D6502DF3655E}</t>
  </si>
  <si>
    <t>wMAIN-1546</t>
  </si>
  <si>
    <t>wFIT-1046</t>
  </si>
  <si>
    <t>wFIT-1542</t>
  </si>
  <si>
    <t>1EF18-1EG29</t>
  </si>
  <si>
    <t>{40BC4121-17B2-48A4-AB93-EDFA2219594F}</t>
  </si>
  <si>
    <t>wMAIN-1548</t>
  </si>
  <si>
    <t>MN 371 BY-PASS CONSTRUCTION</t>
  </si>
  <si>
    <t xml:space="preserve">Costco </t>
  </si>
  <si>
    <t>196</t>
  </si>
  <si>
    <t>V-687</t>
  </si>
  <si>
    <t>FIT-1345</t>
  </si>
  <si>
    <t>1EF26-1EF27</t>
  </si>
  <si>
    <t>{373156A5-0DC5-464D-A7BD-7EFB653CDF56}</t>
  </si>
  <si>
    <t>wMAIN-1551</t>
  </si>
  <si>
    <t>1FF35-1FF02</t>
  </si>
  <si>
    <t>{C40FCC05-3913-45EE-9AB8-E54D14A7BECC}</t>
  </si>
  <si>
    <t>wMAIN-1553</t>
  </si>
  <si>
    <t>FIT-1321</t>
  </si>
  <si>
    <t>1FF46-1FF43</t>
  </si>
  <si>
    <t>{A39CD2E4-6572-4BD6-A552-8B018C05FA1F}</t>
  </si>
  <si>
    <t>wMAIN-1554</t>
  </si>
  <si>
    <t>FIT-1330</t>
  </si>
  <si>
    <t>FIT-395</t>
  </si>
  <si>
    <t>1FG24-1FG26</t>
  </si>
  <si>
    <t>{6B5E0864-4EAA-4125-A16B-CD6201BEB482}</t>
  </si>
  <si>
    <t>wMAIN-1555</t>
  </si>
  <si>
    <t>2004 ISLE DRIVE EXTENSION AND HINCKLEY ROAD IMPROVEMENTS</t>
  </si>
  <si>
    <t>207</t>
  </si>
  <si>
    <t>V-810</t>
  </si>
  <si>
    <t>1FG21-1FG27</t>
  </si>
  <si>
    <t>{A86959FE-8F0F-4D9D-A1E8-67A7EB46E242}</t>
  </si>
  <si>
    <t>wMAIN-1556</t>
  </si>
  <si>
    <t>FIT-1329</t>
  </si>
  <si>
    <t>1FG20-1FG21</t>
  </si>
  <si>
    <t>{A265410F-26CA-4625-B56E-D89A84DD84B6}</t>
  </si>
  <si>
    <t>wMAIN-1557</t>
  </si>
  <si>
    <t>V-808</t>
  </si>
  <si>
    <t>1FG23-1FG20</t>
  </si>
  <si>
    <t>{EE62608E-8A43-4B4C-AF09-AA56D5E68984}</t>
  </si>
  <si>
    <t>wMAIN-1558</t>
  </si>
  <si>
    <t>wVLV-1154</t>
  </si>
  <si>
    <t>1KK08-1KK09</t>
  </si>
  <si>
    <t>{E8186BD0-4BAC-48B4-87FA-8F428C8CD8F0}</t>
  </si>
  <si>
    <t>wMAIN-1559</t>
  </si>
  <si>
    <t>1KK24-1KK25</t>
  </si>
  <si>
    <t>{16C9F090-B7B9-4867-AB20-B3BD741F70CB}</t>
  </si>
  <si>
    <t>wMAIN-1561</t>
  </si>
  <si>
    <t>FIT-1052</t>
  </si>
  <si>
    <t>1KL32-1KL34</t>
  </si>
  <si>
    <t>{4E07B8CB-E951-4623-A220-ECDCFBDEB0F3}</t>
  </si>
  <si>
    <t>wMAIN-1564</t>
  </si>
  <si>
    <t>SOUTHDALE UTILITY EXTENSION AND KENTWOOD DRIVE IMPROVEMENTS</t>
  </si>
  <si>
    <t>V-1439</t>
  </si>
  <si>
    <t>FIT-529</t>
  </si>
  <si>
    <t>1OI24-1OI25</t>
  </si>
  <si>
    <t>{347570C8-D3A9-4B9F-9876-E0668F4E9A5A}</t>
  </si>
  <si>
    <t>wMAIN-1568</t>
  </si>
  <si>
    <t>V-376</t>
  </si>
  <si>
    <t>FIT-1650</t>
  </si>
  <si>
    <t>1OG11-1OG12</t>
  </si>
  <si>
    <t>{9C804C09-2F10-4537-AD92-1F0ED5651654}</t>
  </si>
  <si>
    <t>wMAIN-1571</t>
  </si>
  <si>
    <t>FIT-1651</t>
  </si>
  <si>
    <t>1OG10-1OG11</t>
  </si>
  <si>
    <t>{4DA45B22-0D20-40BF-83F3-8A59E3229567}</t>
  </si>
  <si>
    <t>wMAIN-1572</t>
  </si>
  <si>
    <t>V-375</t>
  </si>
  <si>
    <t>1OG09-1OG10</t>
  </si>
  <si>
    <t>{D79F8244-769D-4A16-A716-8D79F51C780B}</t>
  </si>
  <si>
    <t>wMAIN-1575</t>
  </si>
  <si>
    <t>LM</t>
  </si>
  <si>
    <t>FIT-708</t>
  </si>
  <si>
    <t>FIT-458</t>
  </si>
  <si>
    <t>1LM03-1LM04</t>
  </si>
  <si>
    <t>{467631B9-7589-407D-B26B-7A7B31F15272}</t>
  </si>
  <si>
    <t>wMAIN-1576</t>
  </si>
  <si>
    <t>FIT-1067</t>
  </si>
  <si>
    <t>1LL18-1LM03</t>
  </si>
  <si>
    <t>{779E1C32-D81E-4EB9-989C-65187998176E}</t>
  </si>
  <si>
    <t>wMAIN-1577</t>
  </si>
  <si>
    <t>Joneswood Cir</t>
  </si>
  <si>
    <t>FIT-417</t>
  </si>
  <si>
    <t>FIT-1962</t>
  </si>
  <si>
    <t>1JM53-1JM21</t>
  </si>
  <si>
    <t>{8901A449-817A-4F18-880F-62F295F44012}</t>
  </si>
  <si>
    <t>wMAIN-1578</t>
  </si>
  <si>
    <t>V-1571</t>
  </si>
  <si>
    <t>1IC03-1IC07</t>
  </si>
  <si>
    <t>{F9A97246-49D9-4229-8D36-46785D60CB46}</t>
  </si>
  <si>
    <t>wMAIN-1580</t>
  </si>
  <si>
    <t>FD</t>
  </si>
  <si>
    <t>EXCELSIOR PLACE - PHASE 2</t>
  </si>
  <si>
    <t>FIT-1832</t>
  </si>
  <si>
    <t>V-1522</t>
  </si>
  <si>
    <t>1FD41-1FD42</t>
  </si>
  <si>
    <t>{FFE9CC5C-E900-4359-BD63-0A0EF9405EB0}</t>
  </si>
  <si>
    <t>wMAIN-1583</t>
  </si>
  <si>
    <t>JMS BAXTER ESTATES - PHASE 1</t>
  </si>
  <si>
    <t xml:space="preserve">Clearwater Estates Apt Homes </t>
  </si>
  <si>
    <t>209</t>
  </si>
  <si>
    <t>FIT-714</t>
  </si>
  <si>
    <t>V-1657</t>
  </si>
  <si>
    <t>1FB18-1FB19</t>
  </si>
  <si>
    <t>{B3090DCC-96FD-4EFD-9C48-8F8CCDD08B4F}</t>
  </si>
  <si>
    <t>wMAIN-1584</t>
  </si>
  <si>
    <t>wFIT-2136</t>
  </si>
  <si>
    <t>1FA03-1FA06</t>
  </si>
  <si>
    <t>{AA8B197F-8BA2-4939-87E5-381A63505974}</t>
  </si>
  <si>
    <t>wMAIN-1585</t>
  </si>
  <si>
    <t>1EA02-1EA01</t>
  </si>
  <si>
    <t>{5F92876A-9BD7-4ACF-897B-56399A57B319}</t>
  </si>
  <si>
    <t>wMAIN-1587</t>
  </si>
  <si>
    <t>V-654</t>
  </si>
  <si>
    <t>FIT-613</t>
  </si>
  <si>
    <t>1CH23-1CH24</t>
  </si>
  <si>
    <t>{4F603A23-9157-46C2-A849-B5FF23C3B415}</t>
  </si>
  <si>
    <t>wMAIN-1588</t>
  </si>
  <si>
    <t>FIT-1434</t>
  </si>
  <si>
    <t>1CH22-1CH23</t>
  </si>
  <si>
    <t>{B395A83F-E397-43B6-81B0-33B3CDDD0037}</t>
  </si>
  <si>
    <t>wMAIN-1589</t>
  </si>
  <si>
    <t>FIT-1519</t>
  </si>
  <si>
    <t>1CD11-1CD12</t>
  </si>
  <si>
    <t>{F8127DDE-0187-40F4-9B91-FDB64160623D}</t>
  </si>
  <si>
    <t>wMAIN-1590</t>
  </si>
  <si>
    <t xml:space="preserve">Cypress Courts </t>
  </si>
  <si>
    <t>V-665</t>
  </si>
  <si>
    <t>FIT-607</t>
  </si>
  <si>
    <t>1BH15-1CH53</t>
  </si>
  <si>
    <t>{C85051A9-66D5-434B-8388-FB2EF0A89FE4}</t>
  </si>
  <si>
    <t>wMAIN-1591</t>
  </si>
  <si>
    <t>FIT-1416</t>
  </si>
  <si>
    <t>1BH14-1BH15</t>
  </si>
  <si>
    <t>{4B63E614-E0D3-4433-A4AE-52FC3CBB7CD2}</t>
  </si>
  <si>
    <t>wMAIN-1594</t>
  </si>
  <si>
    <t>FIT-604</t>
  </si>
  <si>
    <t>1AH12-1AH15</t>
  </si>
  <si>
    <t>{B9E044ED-807A-4B76-A867-F602D1363C0F}</t>
  </si>
  <si>
    <t>wMAIN-1596</t>
  </si>
  <si>
    <t>V-1298</t>
  </si>
  <si>
    <t>1DZ28-1DZ31</t>
  </si>
  <si>
    <t>{D4D256FD-037E-47B7-BFCC-1BB2E873C443}</t>
  </si>
  <si>
    <t>wMAIN-1597</t>
  </si>
  <si>
    <t>wFIT-1255</t>
  </si>
  <si>
    <t>1HF06-1HF07</t>
  </si>
  <si>
    <t>{DBB06F68-9E5D-4393-977E-F5383FB3B3EC}</t>
  </si>
  <si>
    <t>wMAIN-1598</t>
  </si>
  <si>
    <t>1HF06-1HF13</t>
  </si>
  <si>
    <t>{D022EB38-966E-4549-94E2-7B1DD60F94CB}</t>
  </si>
  <si>
    <t>wMAIN-1603</t>
  </si>
  <si>
    <t>WATER TOWER-1FF29</t>
  </si>
  <si>
    <t>{92F0E34E-9445-46E1-BC86-8452CBB3E719}</t>
  </si>
  <si>
    <t>wMAIN-1604</t>
  </si>
  <si>
    <t xml:space="preserve">Kohl's </t>
  </si>
  <si>
    <t>V-398</t>
  </si>
  <si>
    <t>FIT-1985</t>
  </si>
  <si>
    <t>1DE10-1DD16</t>
  </si>
  <si>
    <t>{E64EA9BB-2462-4F00-BE33-AA907B9138C5}</t>
  </si>
  <si>
    <t>wMAIN-1605</t>
  </si>
  <si>
    <t>V-397</t>
  </si>
  <si>
    <t>1DD16-1DD17</t>
  </si>
  <si>
    <t>{467B6E89-CA84-4B45-8782-AEB46A9DF819}</t>
  </si>
  <si>
    <t>wMAIN-1622</t>
  </si>
  <si>
    <t>V-383</t>
  </si>
  <si>
    <t>FIT-1464</t>
  </si>
  <si>
    <t>1DC12-1DC13</t>
  </si>
  <si>
    <t>{B1C87D62-8D94-4AB8-A333-D7BCD54330BD}</t>
  </si>
  <si>
    <t>wMAIN-1623</t>
  </si>
  <si>
    <t>1DC11-1DC12</t>
  </si>
  <si>
    <t>{49DD25C7-68EE-4CFD-972E-3767EEBED04A}</t>
  </si>
  <si>
    <t>wMAIN-1628</t>
  </si>
  <si>
    <t>V-1051</t>
  </si>
  <si>
    <t>V-370</t>
  </si>
  <si>
    <t>1KI15-1KI14</t>
  </si>
  <si>
    <t>{660A3EC8-FBD5-4AE4-AFF1-B20613001A29}</t>
  </si>
  <si>
    <t>wMAIN-1629</t>
  </si>
  <si>
    <t>FIT-1662</t>
  </si>
  <si>
    <t>1KI13-1KI16</t>
  </si>
  <si>
    <t>{5E521C73-26AF-4E75-B86D-C559884DB635}</t>
  </si>
  <si>
    <t>wMAIN-1630</t>
  </si>
  <si>
    <t>V-371</t>
  </si>
  <si>
    <t>FIT-650</t>
  </si>
  <si>
    <t>1KI17-1KI18</t>
  </si>
  <si>
    <t>{79D71F04-F493-472F-9B9C-9F91B69AD4D1}</t>
  </si>
  <si>
    <t>wMAIN-1631</t>
  </si>
  <si>
    <t>1KI16-1KI17</t>
  </si>
  <si>
    <t>{A437D44A-4F04-4055-9566-49BF49A90322}</t>
  </si>
  <si>
    <t>wMAIN-1632</t>
  </si>
  <si>
    <t>V-369</t>
  </si>
  <si>
    <t>1KI12-1KI13</t>
  </si>
  <si>
    <t>{D50C1E94-93D6-4322-93C1-8F4B208A729A}</t>
  </si>
  <si>
    <t>wMAIN-1633</t>
  </si>
  <si>
    <t>1KI14-1KI13</t>
  </si>
  <si>
    <t>{1DE5039D-748F-4869-9D1D-CF049DD31E56}</t>
  </si>
  <si>
    <t>wMAIN-1634</t>
  </si>
  <si>
    <t>V-368</t>
  </si>
  <si>
    <t>1LI08-1LI09</t>
  </si>
  <si>
    <t>{36737017-F65D-4EC7-807C-F08AF1CE329E}</t>
  </si>
  <si>
    <t>wMAIN-1637</t>
  </si>
  <si>
    <t>Wedgewood Dr</t>
  </si>
  <si>
    <t>V-366</t>
  </si>
  <si>
    <t>FIT-1664</t>
  </si>
  <si>
    <t>1LI20-1LI21</t>
  </si>
  <si>
    <t>{81B81E8D-5EAC-4565-A611-B583FF32AE00}</t>
  </si>
  <si>
    <t>wMAIN-1638</t>
  </si>
  <si>
    <t>FIT-1665</t>
  </si>
  <si>
    <t>1LI19-1LI20</t>
  </si>
  <si>
    <t>{630DA817-C674-496A-8AC2-CDFD77A3711B}</t>
  </si>
  <si>
    <t>wMAIN-1643</t>
  </si>
  <si>
    <t>wVLV-345</t>
  </si>
  <si>
    <t>1EF22-1EF21</t>
  </si>
  <si>
    <t>{98023023-21A1-4A84-B246-DCE17342365A}</t>
  </si>
  <si>
    <t>wMAIN-1646</t>
  </si>
  <si>
    <t>V-341</t>
  </si>
  <si>
    <t>1EG25-1EG26</t>
  </si>
  <si>
    <t>{750F0DD8-F986-49DA-BDAA-67A816895394}</t>
  </si>
  <si>
    <t>wMAIN-1647</t>
  </si>
  <si>
    <t>V-347</t>
  </si>
  <si>
    <t>1EG09-1EG10</t>
  </si>
  <si>
    <t>{6FC9F624-B9DB-4719-8180-83AE28787EF0}</t>
  </si>
  <si>
    <t>wMAIN-1650</t>
  </si>
  <si>
    <t>V-351</t>
  </si>
  <si>
    <t>1EG01-1EG02</t>
  </si>
  <si>
    <t>{FE348BB2-EA10-4050-8F0E-759BE7426933}</t>
  </si>
  <si>
    <t>wMAIN-1653</t>
  </si>
  <si>
    <t>wFIT-1478</t>
  </si>
  <si>
    <t>wVLV-327</t>
  </si>
  <si>
    <t>1FA07-1FA10</t>
  </si>
  <si>
    <t>{530DC90F-602C-440E-A914-496EE910EE09}</t>
  </si>
  <si>
    <t>wMAIN-1656</t>
  </si>
  <si>
    <t>wFIT-2153</t>
  </si>
  <si>
    <t>1FA02-1FA07</t>
  </si>
  <si>
    <t>{B8F307CC-5B11-4F2F-8D84-4F31B9EC7180}</t>
  </si>
  <si>
    <t>wMAIN-1659</t>
  </si>
  <si>
    <t>wVLV-362</t>
  </si>
  <si>
    <t>1FA01-1FA02</t>
  </si>
  <si>
    <t>{8E3D793D-7379-4BF3-B79A-B69345DE6E4B}</t>
  </si>
  <si>
    <t>wMAIN-1662</t>
  </si>
  <si>
    <t>V-323</t>
  </si>
  <si>
    <t>1EA04-1EA05</t>
  </si>
  <si>
    <t>{AF2F9987-B1FD-49D3-B33F-01EF5F5847EF}</t>
  </si>
  <si>
    <t>wMAIN-1663</t>
  </si>
  <si>
    <t>FIT-1455</t>
  </si>
  <si>
    <t>1EA03-1EA04</t>
  </si>
  <si>
    <t>{1B6B7378-A366-4C14-BFD0-34DB9132203A}</t>
  </si>
  <si>
    <t>wMAIN-1664</t>
  </si>
  <si>
    <t>FIT-1535</t>
  </si>
  <si>
    <t>FIT-1536</t>
  </si>
  <si>
    <t>1FG16-1FG13</t>
  </si>
  <si>
    <t>{5B6A940B-E77C-4CF4-82A5-F4935163CEFA}</t>
  </si>
  <si>
    <t>wMAIN-1665</t>
  </si>
  <si>
    <t>V-361</t>
  </si>
  <si>
    <t>1FG16-1FG17</t>
  </si>
  <si>
    <t>{BB60795F-21ED-404F-B50E-4712BB7A8863}</t>
  </si>
  <si>
    <t>wMAIN-1666</t>
  </si>
  <si>
    <t>1FG17-1FG18</t>
  </si>
  <si>
    <t>{99AAEA9C-8AA7-46FA-837A-BFD04F70F2E0}</t>
  </si>
  <si>
    <t>wMAIN-1667</t>
  </si>
  <si>
    <t>V-360</t>
  </si>
  <si>
    <t>FIT-653</t>
  </si>
  <si>
    <t>1FG14-1FG15</t>
  </si>
  <si>
    <t>{F4860510-81A1-4491-8361-0632FFBECB63}</t>
  </si>
  <si>
    <t>wMAIN-1668</t>
  </si>
  <si>
    <t>1FG13-1FG14</t>
  </si>
  <si>
    <t>{FAF77ABD-82D7-43D1-8CDB-E709887FDA78}</t>
  </si>
  <si>
    <t>wMAIN-1673</t>
  </si>
  <si>
    <t xml:space="preserve">Woodridge Townhomes </t>
  </si>
  <si>
    <t>V-356</t>
  </si>
  <si>
    <t>FIT-1822</t>
  </si>
  <si>
    <t>1FG02-1FG03</t>
  </si>
  <si>
    <t>{B270ADDB-6648-46AA-8A97-2401601F3F21}</t>
  </si>
  <si>
    <t>wMAIN-1674</t>
  </si>
  <si>
    <t>1FG01-1FG02</t>
  </si>
  <si>
    <t>{3A632B00-6E2A-4E15-9182-BC6EDDB3D6CC}</t>
  </si>
  <si>
    <t>wMAIN-1675</t>
  </si>
  <si>
    <t>GG</t>
  </si>
  <si>
    <t>FIT-1821</t>
  </si>
  <si>
    <t>1GG05-1GG06</t>
  </si>
  <si>
    <t>{C53A5A16-64AB-4B3D-BA15-E18131066215}</t>
  </si>
  <si>
    <t>wMAIN-1676</t>
  </si>
  <si>
    <t>FIT-1531</t>
  </si>
  <si>
    <t>1GG04-1GG05</t>
  </si>
  <si>
    <t>{9DBC58D1-1A2D-4650-A7DF-DF16C93D7F4B}</t>
  </si>
  <si>
    <t>wMAIN-1677</t>
  </si>
  <si>
    <t>FIT-1532</t>
  </si>
  <si>
    <t>1GG03-1FG01</t>
  </si>
  <si>
    <t>{C78876E0-3BB7-4CB3-81C1-D6C6AA0572AA}</t>
  </si>
  <si>
    <t>wMAIN-1678</t>
  </si>
  <si>
    <t>1GH03-1GG04</t>
  </si>
  <si>
    <t>{1A8D239D-3A49-473D-984A-B4DBAE05BCBD}</t>
  </si>
  <si>
    <t>wMAIN-1679</t>
  </si>
  <si>
    <t>1GG04-1GG03</t>
  </si>
  <si>
    <t>{D4B47F18-78B5-40D7-A6DA-B9BBE3E4B0A9}</t>
  </si>
  <si>
    <t>wMAIN-1680</t>
  </si>
  <si>
    <t>1EG14-1EG17</t>
  </si>
  <si>
    <t>{30731A7F-D9FF-49DE-9175-A1571BFEF1B5}</t>
  </si>
  <si>
    <t>wMAIN-1681</t>
  </si>
  <si>
    <t>1EG17-1EG18</t>
  </si>
  <si>
    <t>{9C06374F-D215-475B-8884-74F3F795802A}</t>
  </si>
  <si>
    <t>wMAIN-1682</t>
  </si>
  <si>
    <t>1EG08-1EG09</t>
  </si>
  <si>
    <t>{6E57F4E8-3C53-45CB-B546-7D2240D55F1D}</t>
  </si>
  <si>
    <t>wMAIN-1683</t>
  </si>
  <si>
    <t>1EF21-1EF18</t>
  </si>
  <si>
    <t>{B697C1C3-1964-4F31-9FEC-394D4142134F}</t>
  </si>
  <si>
    <t>wMAIN-1684</t>
  </si>
  <si>
    <t>1EG04-1EG25</t>
  </si>
  <si>
    <t>{5006AC6D-4F0F-4386-9D56-B75A3508D8F6}</t>
  </si>
  <si>
    <t>wMAIN-1685</t>
  </si>
  <si>
    <t>1EG04-1EG05</t>
  </si>
  <si>
    <t>{7C34E458-A522-4A48-A2DE-95933A296D8B}</t>
  </si>
  <si>
    <t>wMAIN-1686</t>
  </si>
  <si>
    <t>WIldflower Dr</t>
  </si>
  <si>
    <t>wFIT-1481</t>
  </si>
  <si>
    <t>1EA06-1FA01</t>
  </si>
  <si>
    <t>{0FB4DA8E-75B7-4B2E-8591-4B4587552421}</t>
  </si>
  <si>
    <t>wMAIN-1687</t>
  </si>
  <si>
    <t>1EA02-1EA03</t>
  </si>
  <si>
    <t>{D89FAB3C-F91B-4522-B2C5-A29A49F9DE1A}</t>
  </si>
  <si>
    <t>wMAIN-1688</t>
  </si>
  <si>
    <t>wFIT-1455</t>
  </si>
  <si>
    <t>1EA03-1EA06</t>
  </si>
  <si>
    <t>{820AD286-83ED-4D50-8D9B-8822CF8B20D0}</t>
  </si>
  <si>
    <t>wMAIN-1690</t>
  </si>
  <si>
    <t>wVLV-472</t>
  </si>
  <si>
    <t>1DB09-1DB10</t>
  </si>
  <si>
    <t>{FE8FC080-7967-4B10-AFE1-8E67D777E065}</t>
  </si>
  <si>
    <t>wMAIN-1691</t>
  </si>
  <si>
    <t>V-472</t>
  </si>
  <si>
    <t>1DB08-1DB09</t>
  </si>
  <si>
    <t>{10F7E6C4-488A-4E05-9E86-371980DA5760}</t>
  </si>
  <si>
    <t>wMAIN-1692</t>
  </si>
  <si>
    <t>FIT-1905</t>
  </si>
  <si>
    <t>1DC13-1DC16</t>
  </si>
  <si>
    <t>{35183C0A-E640-4591-AABC-2B1B8C2B07FE}</t>
  </si>
  <si>
    <t>wMAIN-1694</t>
  </si>
  <si>
    <t>Fairway Dr</t>
  </si>
  <si>
    <t>FIT-1458</t>
  </si>
  <si>
    <t>FIT-1457</t>
  </si>
  <si>
    <t>1CB01-1CB06</t>
  </si>
  <si>
    <t>{9D8929C0-93DA-494F-A241-F8741C05CFF5}</t>
  </si>
  <si>
    <t>wMAIN-1697</t>
  </si>
  <si>
    <t>FIT-1460</t>
  </si>
  <si>
    <t>1CB01-1CB02</t>
  </si>
  <si>
    <t>{9901C3AB-3DD7-4CE1-97CA-8B4550BA27B8}</t>
  </si>
  <si>
    <t>wMAIN-1699</t>
  </si>
  <si>
    <t>FIT-642</t>
  </si>
  <si>
    <t>1CB02-1CB05</t>
  </si>
  <si>
    <t>{5D7B3619-384C-4F76-9B06-D77211BE0A91}</t>
  </si>
  <si>
    <t>wMAIN-1700</t>
  </si>
  <si>
    <t>FIT-641</t>
  </si>
  <si>
    <t>1CB06-1CB09</t>
  </si>
  <si>
    <t>{7A19146F-94F8-4D84-A728-90D02E1CDF91}</t>
  </si>
  <si>
    <t>wMAIN-1702</t>
  </si>
  <si>
    <t>FIT-1462</t>
  </si>
  <si>
    <t>1DB01-1DB02</t>
  </si>
  <si>
    <t>{BA939E1E-313E-4F73-9E92-E7DBD666D6A4}</t>
  </si>
  <si>
    <t>wMAIN-1703</t>
  </si>
  <si>
    <t>FIT-1459</t>
  </si>
  <si>
    <t>1DB01-1DB06</t>
  </si>
  <si>
    <t>{7CF1D0D2-CB54-415D-B05B-4FEFAC325C71}</t>
  </si>
  <si>
    <t>wMAIN-1704</t>
  </si>
  <si>
    <t>V-1261</t>
  </si>
  <si>
    <t>1DB06-1DB07</t>
  </si>
  <si>
    <t>{BD07662C-C116-42E8-85D0-D0140C3D37F7}</t>
  </si>
  <si>
    <t>wMAIN-1705</t>
  </si>
  <si>
    <t>wFIT-1458</t>
  </si>
  <si>
    <t>1DB06-1CB01</t>
  </si>
  <si>
    <t>{90392AF4-181C-4956-BB25-4270125B54F4}</t>
  </si>
  <si>
    <t>wMAIN-1707</t>
  </si>
  <si>
    <t>FIT-1486</t>
  </si>
  <si>
    <t>V-464</t>
  </si>
  <si>
    <t>1DA36-1DA37</t>
  </si>
  <si>
    <t>{DB5F35F6-22B4-4BBC-8FC3-3211CB555DF4}</t>
  </si>
  <si>
    <t>wMAIN-1708</t>
  </si>
  <si>
    <t>1DA37-W.S. STUB</t>
  </si>
  <si>
    <t>{B546627A-A2E8-4337-A3BB-3AB53860BA66}</t>
  </si>
  <si>
    <t>wMAIN-1709</t>
  </si>
  <si>
    <t>FIT-24</t>
  </si>
  <si>
    <t>V-463</t>
  </si>
  <si>
    <t>1DZ03-1DZ04</t>
  </si>
  <si>
    <t>{60B9F1CD-7187-42D0-9590-9D07FB3CCFC9}</t>
  </si>
  <si>
    <t>wMAIN-1710</t>
  </si>
  <si>
    <t>FIT-643</t>
  </si>
  <si>
    <t>1DZ04-1DZ05</t>
  </si>
  <si>
    <t>{25A3F64B-3339-47A0-B3F7-F7B7A9A89536}</t>
  </si>
  <si>
    <t>wMAIN-1713</t>
  </si>
  <si>
    <t>1DA31-1DA32</t>
  </si>
  <si>
    <t>{74D41FF5-06A9-43DB-A282-745F48050E5D}</t>
  </si>
  <si>
    <t>wMAIN-1715</t>
  </si>
  <si>
    <t>FIT-1487</t>
  </si>
  <si>
    <t>1DA28-1DA31</t>
  </si>
  <si>
    <t>{B220473B-8F15-4655-AA7B-D70216448F8E}</t>
  </si>
  <si>
    <t>wMAIN-1717</t>
  </si>
  <si>
    <t>V-448</t>
  </si>
  <si>
    <t>1EA21-1DA33</t>
  </si>
  <si>
    <t>{1BDF9762-863B-4A37-8CCE-5ADBEB90FA29}</t>
  </si>
  <si>
    <t>wMAIN-1718</t>
  </si>
  <si>
    <t>V-457</t>
  </si>
  <si>
    <t>1DA32-1DA35</t>
  </si>
  <si>
    <t>{138F9D5C-D91D-42E7-9E6C-5CEA658E81C1}</t>
  </si>
  <si>
    <t>wMAIN-1719</t>
  </si>
  <si>
    <t>1DA24-1DA25</t>
  </si>
  <si>
    <t>{FD43DB89-B3EC-4AF0-883C-B60B7400C252}</t>
  </si>
  <si>
    <t>wMAIN-1721</t>
  </si>
  <si>
    <t>1DB30-1DB31</t>
  </si>
  <si>
    <t>{710ED176-CDDC-478A-8F11-DF9992302F5E}</t>
  </si>
  <si>
    <t>wMAIN-1726</t>
  </si>
  <si>
    <t>V-450</t>
  </si>
  <si>
    <t>1EB01-1EB02</t>
  </si>
  <si>
    <t>{784B28AF-8C0F-4D0B-8FD8-D4F509D603B7}</t>
  </si>
  <si>
    <t>wMAIN-1727</t>
  </si>
  <si>
    <t>FIT-1979</t>
  </si>
  <si>
    <t>1EA19-1EA20</t>
  </si>
  <si>
    <t>{358A08B6-E547-4BCB-8DDF-3314E3B679F8}</t>
  </si>
  <si>
    <t>wMAIN-1728</t>
  </si>
  <si>
    <t>1EA19-1EA21</t>
  </si>
  <si>
    <t>{DB55778B-B654-4248-87F4-B32E6F670548}</t>
  </si>
  <si>
    <t>wMAIN-1729</t>
  </si>
  <si>
    <t>V-446</t>
  </si>
  <si>
    <t>1EA19-1EA22</t>
  </si>
  <si>
    <t>{1571C9F1-7EF7-4861-BF3F-0646122B6CEC}</t>
  </si>
  <si>
    <t>wMAIN-1730</t>
  </si>
  <si>
    <t>FIT-1839</t>
  </si>
  <si>
    <t>1EA22-1EZ05</t>
  </si>
  <si>
    <t>{EB2E8DC0-15A0-4EAC-AE40-579F5BC7C473}</t>
  </si>
  <si>
    <t>wMAIN-1737</t>
  </si>
  <si>
    <t>Lake 12 Theatre</t>
  </si>
  <si>
    <t>FIT-1980</t>
  </si>
  <si>
    <t>1AD15-1AD20</t>
  </si>
  <si>
    <t>{1FD43ACE-0C82-4464-AC7D-E9AE2D10746E}</t>
  </si>
  <si>
    <t>wMAIN-1740</t>
  </si>
  <si>
    <t>Broadmor Dr</t>
  </si>
  <si>
    <t>V-428</t>
  </si>
  <si>
    <t>FIT-1511</t>
  </si>
  <si>
    <t>1BD09-1BD10</t>
  </si>
  <si>
    <t>{29DF5890-AC0E-4F7E-B344-E4D314F9B017}</t>
  </si>
  <si>
    <t>wMAIN-1741</t>
  </si>
  <si>
    <t>V-440</t>
  </si>
  <si>
    <t>FIT-644</t>
  </si>
  <si>
    <t>1AD18-1AD19</t>
  </si>
  <si>
    <t>{5C2659D5-9B74-4779-A900-CE26618D19D5}</t>
  </si>
  <si>
    <t>wMAIN-1742</t>
  </si>
  <si>
    <t>V-439</t>
  </si>
  <si>
    <t>FIT-645</t>
  </si>
  <si>
    <t>1AD16-1AD17</t>
  </si>
  <si>
    <t>{FC808A88-1F5D-4C67-95CE-174C50816F29}</t>
  </si>
  <si>
    <t>wMAIN-1743</t>
  </si>
  <si>
    <t>Lakes 12 Theatre</t>
  </si>
  <si>
    <t>1AD15-1AD18</t>
  </si>
  <si>
    <t>{08ECD0A1-D386-440C-9ADB-C650BD06D2DB}</t>
  </si>
  <si>
    <t>wMAIN-1744</t>
  </si>
  <si>
    <t>1AD15-1AD16</t>
  </si>
  <si>
    <t>{37084B03-E19A-41F3-92DE-B5A9043BAE26}</t>
  </si>
  <si>
    <t>wMAIN-1745</t>
  </si>
  <si>
    <t>FIT-1845</t>
  </si>
  <si>
    <t>1AD21-1AD22</t>
  </si>
  <si>
    <t>{5AFF89BA-35BD-4AC1-AC1E-034DD1F9EA7E}</t>
  </si>
  <si>
    <t>wMAIN-1746</t>
  </si>
  <si>
    <t>FIT-1981</t>
  </si>
  <si>
    <t>V-436</t>
  </si>
  <si>
    <t>1AD13-1AD14</t>
  </si>
  <si>
    <t>{F5DE3465-75B0-42EC-91F4-03F8D0161A5A}</t>
  </si>
  <si>
    <t>wMAIN-1747</t>
  </si>
  <si>
    <t>1AD63-1AD64</t>
  </si>
  <si>
    <t>{7B5EB95D-AC11-455D-A9B5-03F6F5C2623E}</t>
  </si>
  <si>
    <t>wMAIN-1750</t>
  </si>
  <si>
    <t>1AD13-1AD78</t>
  </si>
  <si>
    <t>{580EB130-267C-46EA-B60D-B2261B3FED8E}</t>
  </si>
  <si>
    <t>wMAIN-1751</t>
  </si>
  <si>
    <t>V-432</t>
  </si>
  <si>
    <t>FIT-646</t>
  </si>
  <si>
    <t>1BD21-1BD22</t>
  </si>
  <si>
    <t>{E539F6DE-65A8-4B11-9C73-2F4BD1D9F9FE}</t>
  </si>
  <si>
    <t>wMAIN-1752</t>
  </si>
  <si>
    <t>FIT-1508</t>
  </si>
  <si>
    <t>1BD20-1BD21</t>
  </si>
  <si>
    <t>{1F973E2D-7266-4A57-A1E8-A922D4C5E6C6}</t>
  </si>
  <si>
    <t>wMAIN-1753</t>
  </si>
  <si>
    <t xml:space="preserve">Northern Lakes Senior Living </t>
  </si>
  <si>
    <t>wVLV-430</t>
  </si>
  <si>
    <t>wFIT-1509</t>
  </si>
  <si>
    <t>1BD15-1BD16</t>
  </si>
  <si>
    <t>{54EE72DD-1B9D-4A81-A9AA-10F545FB9CED}</t>
  </si>
  <si>
    <t>wMAIN-1755</t>
  </si>
  <si>
    <t>FIT-1510</t>
  </si>
  <si>
    <t>V-430</t>
  </si>
  <si>
    <t>1BD14-1BD15</t>
  </si>
  <si>
    <t>{F33DAF3D-48E7-467B-B995-BCE01D9C4B7F}</t>
  </si>
  <si>
    <t>wMAIN-1756</t>
  </si>
  <si>
    <t>FIT-1512</t>
  </si>
  <si>
    <t>1BD08-1BD09</t>
  </si>
  <si>
    <t>{C45F1411-B37F-402D-A973-E1700AC611C2}</t>
  </si>
  <si>
    <t>wMAIN-1757</t>
  </si>
  <si>
    <t>FIT-648</t>
  </si>
  <si>
    <t>1BD10-1BD13</t>
  </si>
  <si>
    <t>{2C0F91C1-304A-4966-A6E7-60BBF9D1931F}</t>
  </si>
  <si>
    <t>wMAIN-1769</t>
  </si>
  <si>
    <t>Goedderz Rd</t>
  </si>
  <si>
    <t>wVLV-416</t>
  </si>
  <si>
    <t>wFIT-2341</t>
  </si>
  <si>
    <t>1CF04-1CF05</t>
  </si>
  <si>
    <t>{0149D979-65D8-4DE2-9B34-4D71E02054C4}</t>
  </si>
  <si>
    <t>wMAIN-1779</t>
  </si>
  <si>
    <t>wFIT-1504</t>
  </si>
  <si>
    <t>wVLV-401</t>
  </si>
  <si>
    <t>1ED15-1EC17</t>
  </si>
  <si>
    <t>{5868C8AA-CCEF-4967-9F52-F6FC32052381}</t>
  </si>
  <si>
    <t>wMAIN-1780</t>
  </si>
  <si>
    <t>1ED15-1ED16</t>
  </si>
  <si>
    <t>{8C81E38C-68B0-4885-823E-24954E8811C7}</t>
  </si>
  <si>
    <t>wMAIN-1781</t>
  </si>
  <si>
    <t>1ED12-1ED13</t>
  </si>
  <si>
    <t>{82BD1C52-647F-4252-B366-C37BCDB0282D}</t>
  </si>
  <si>
    <t>wMAIN-1784</t>
  </si>
  <si>
    <t>V-551</t>
  </si>
  <si>
    <t>1OE12-1OE16</t>
  </si>
  <si>
    <t>{C272EDF6-D804-4D96-8DD6-E4ED24D0B045}</t>
  </si>
  <si>
    <t>wMAIN-1785</t>
  </si>
  <si>
    <t>Emily Cir</t>
  </si>
  <si>
    <t>FIT-1976</t>
  </si>
  <si>
    <t>1OE16-1OE19</t>
  </si>
  <si>
    <t>{2AD254A2-9C9F-4D6A-97A7-93B789B6B48F}</t>
  </si>
  <si>
    <t>wMAIN-1786</t>
  </si>
  <si>
    <t>V-550</t>
  </si>
  <si>
    <t>1OE12-1OE13</t>
  </si>
  <si>
    <t>{A92BE15D-2EF2-40D0-B5F9-72B92B859ECA}</t>
  </si>
  <si>
    <t>wMAIN-1787</t>
  </si>
  <si>
    <t>Kelly Rd</t>
  </si>
  <si>
    <t>FIT-1638</t>
  </si>
  <si>
    <t>V-548</t>
  </si>
  <si>
    <t>1OE07-1OE17</t>
  </si>
  <si>
    <t>{BD97218B-D30C-44B4-AA5C-D6E89B8FBC8D}</t>
  </si>
  <si>
    <t>wMAIN-1788</t>
  </si>
  <si>
    <t>1OE07-1OE08</t>
  </si>
  <si>
    <t>{6554F12F-5231-4E18-A6A3-1D66AD80EB3B}</t>
  </si>
  <si>
    <t>wMAIN-1789</t>
  </si>
  <si>
    <t>V-552</t>
  </si>
  <si>
    <t>1OE18-1OE19</t>
  </si>
  <si>
    <t>{097923B4-62C4-415E-B5E6-9FCAA3106187}</t>
  </si>
  <si>
    <t>wMAIN-1790</t>
  </si>
  <si>
    <t>FIT-1637</t>
  </si>
  <si>
    <t>1OE04-1OE07</t>
  </si>
  <si>
    <t>{3E537D54-29CC-4115-A3E5-60BEAB2D6697}</t>
  </si>
  <si>
    <t>wMAIN-1796</t>
  </si>
  <si>
    <t>1993 EXCELSIOR, JACKSON, EDGEWOOD &amp; DELLWOOD</t>
  </si>
  <si>
    <t>1EA21-</t>
  </si>
  <si>
    <t>{57EB3A8E-6C78-49DD-B085-E57E6493C5E2}</t>
  </si>
  <si>
    <t>wMAIN-1797</t>
  </si>
  <si>
    <t>1EF29-</t>
  </si>
  <si>
    <t>{D12AD4DF-FA49-4D2C-A2AF-00AE2A364B96}</t>
  </si>
  <si>
    <t>wMAIN-1804</t>
  </si>
  <si>
    <t>V-538</t>
  </si>
  <si>
    <t>FIT-1602</t>
  </si>
  <si>
    <t>1LF10-1LF11</t>
  </si>
  <si>
    <t>{0D195CED-F544-48C5-AE37-DE6DF4CC57C3}</t>
  </si>
  <si>
    <t>wMAIN-1805</t>
  </si>
  <si>
    <t>FIT-1604</t>
  </si>
  <si>
    <t>V-539</t>
  </si>
  <si>
    <t>1LF04-1LF07</t>
  </si>
  <si>
    <t>{45899F97-DFBB-4D55-A612-A548550F2DC0}</t>
  </si>
  <si>
    <t>wMAIN-1806</t>
  </si>
  <si>
    <t>CONNECT TO EXISTING</t>
  </si>
  <si>
    <t>FIT-1606</t>
  </si>
  <si>
    <t>V-537</t>
  </si>
  <si>
    <t>1LG16-1LG19</t>
  </si>
  <si>
    <t>{0A105F4F-EBB9-4C35-922B-36489DE3EE56}</t>
  </si>
  <si>
    <t>wMAIN-1811</t>
  </si>
  <si>
    <t>FIT-1603</t>
  </si>
  <si>
    <t>1LF08-1LF10</t>
  </si>
  <si>
    <t>{B4753E06-53B0-4698-A5D0-87D3CF74EC3F}</t>
  </si>
  <si>
    <t>wMAIN-1812</t>
  </si>
  <si>
    <t>1LF07-1LF08</t>
  </si>
  <si>
    <t>{60EDF3B8-4DA4-44E5-B966-E87AE5D3C25D}</t>
  </si>
  <si>
    <t>wMAIN-1819</t>
  </si>
  <si>
    <t>V-526</t>
  </si>
  <si>
    <t>FIT-1594</t>
  </si>
  <si>
    <t>1KE16-1JE01</t>
  </si>
  <si>
    <t>{9639BFD3-A096-4D5C-BF1E-B0D76EA77245}</t>
  </si>
  <si>
    <t>wMAIN-1821</t>
  </si>
  <si>
    <t>FIT-1593</t>
  </si>
  <si>
    <t>1JE01-1JE02</t>
  </si>
  <si>
    <t>{598F2654-2B59-45EF-AE78-1EBD29428945}</t>
  </si>
  <si>
    <t>wMAIN-1824</t>
  </si>
  <si>
    <t>1JE02-1JE09</t>
  </si>
  <si>
    <t>{DAC8D4F4-49CA-4DCE-90CA-F663F7C038CD}</t>
  </si>
  <si>
    <t>wMAIN-1826</t>
  </si>
  <si>
    <t>FIT-1596</t>
  </si>
  <si>
    <t>FIT-637</t>
  </si>
  <si>
    <t>1KE17-1KE20</t>
  </si>
  <si>
    <t>{5C72E08A-CE43-45BF-92BC-0817DD4C1C0D}</t>
  </si>
  <si>
    <t>wMAIN-1828</t>
  </si>
  <si>
    <t>FIT-1595</t>
  </si>
  <si>
    <t>1KE15-1KE17</t>
  </si>
  <si>
    <t>{E30832D7-45D8-4043-A03A-0A8448F58815}</t>
  </si>
  <si>
    <t>wMAIN-1829</t>
  </si>
  <si>
    <t>V-525</t>
  </si>
  <si>
    <t>1KE14-1KE15</t>
  </si>
  <si>
    <t>{B815A789-7154-45AB-B427-FAE74E09A763}</t>
  </si>
  <si>
    <t>wMAIN-1830</t>
  </si>
  <si>
    <t>1KE15-1KE16</t>
  </si>
  <si>
    <t>{99AA8047-E484-4E33-8C77-F3B76685894A}</t>
  </si>
  <si>
    <t>wMAIN-1831</t>
  </si>
  <si>
    <t>V-522</t>
  </si>
  <si>
    <t>1KE13-1KE14</t>
  </si>
  <si>
    <t>{B2E78883-6598-47D5-95CB-CF931928F1DC}</t>
  </si>
  <si>
    <t>wMAIN-1832</t>
  </si>
  <si>
    <t>V-523</t>
  </si>
  <si>
    <t>FIT-1598</t>
  </si>
  <si>
    <t>1KE01-1KE02</t>
  </si>
  <si>
    <t>{26E2EEF4-7613-4C1D-952A-A077799DC9EB}</t>
  </si>
  <si>
    <t>wMAIN-1833</t>
  </si>
  <si>
    <t>1KE02-1KE13</t>
  </si>
  <si>
    <t>{4E2C578A-C830-44A5-8EBB-6C7E8646C633}</t>
  </si>
  <si>
    <t>wMAIN-1840</t>
  </si>
  <si>
    <t>wVLV-515</t>
  </si>
  <si>
    <t>wFIT-1626</t>
  </si>
  <si>
    <t>1NC02-1NC03</t>
  </si>
  <si>
    <t>{5BFE77CD-FAFB-4DCA-93A6-D3F5555DDA5C}</t>
  </si>
  <si>
    <t>wMAIN-1841</t>
  </si>
  <si>
    <t>ND</t>
  </si>
  <si>
    <t>wVLV-513</t>
  </si>
  <si>
    <t>wFIT-1629</t>
  </si>
  <si>
    <t>1ND02-1ND03</t>
  </si>
  <si>
    <t>{E0433F70-2451-4FFE-85D8-655668DFFB51}</t>
  </si>
  <si>
    <t>wMAIN-1842</t>
  </si>
  <si>
    <t>wFIT-1627</t>
  </si>
  <si>
    <t>1NC01-1NC02</t>
  </si>
  <si>
    <t>{C815A075-6EBA-4448-87A6-EA367F3DB266}</t>
  </si>
  <si>
    <t>wMAIN-1845</t>
  </si>
  <si>
    <t>wFIT-1630</t>
  </si>
  <si>
    <t>1ND01-1ND02</t>
  </si>
  <si>
    <t>{D6EB6766-E2AF-4C15-9E4A-A2DA2AD47507}</t>
  </si>
  <si>
    <t>wMAIN-1846</t>
  </si>
  <si>
    <t>wVLV-511</t>
  </si>
  <si>
    <t>wFIT-1636</t>
  </si>
  <si>
    <t>1NE05-1OE01</t>
  </si>
  <si>
    <t>{C03380D1-D45D-4CA2-8AC3-F1587892B6C7}</t>
  </si>
  <si>
    <t>wMAIN-1848</t>
  </si>
  <si>
    <t>Honeysuckle Way</t>
  </si>
  <si>
    <t>wVLV-493</t>
  </si>
  <si>
    <t>wFIT-1654</t>
  </si>
  <si>
    <t>1NG02-1OG15</t>
  </si>
  <si>
    <t>{B35B03EF-69C3-4691-8FAF-BDFB02449482}</t>
  </si>
  <si>
    <t>wMAIN-1849</t>
  </si>
  <si>
    <t>NG</t>
  </si>
  <si>
    <t>1NG01-1NG02</t>
  </si>
  <si>
    <t>{4AA64F8F-9F52-4056-87D5-C3378AE22162}</t>
  </si>
  <si>
    <t>wMAIN-1851</t>
  </si>
  <si>
    <t>wVLV-491</t>
  </si>
  <si>
    <t>1NG03-1NG04</t>
  </si>
  <si>
    <t>{6C6BB00B-9EB1-4B9D-9A70-6FE383C86E26}</t>
  </si>
  <si>
    <t>wMAIN-1852</t>
  </si>
  <si>
    <t>wVLV-373</t>
  </si>
  <si>
    <t>1OG15-1OG01</t>
  </si>
  <si>
    <t>{36E11945-E4FE-4AA2-A613-2EC183A09CD5}</t>
  </si>
  <si>
    <t>wMAIN-1853</t>
  </si>
  <si>
    <t>wVLV-508</t>
  </si>
  <si>
    <t>1NH17-1NH18</t>
  </si>
  <si>
    <t>{0EE87496-335F-459A-99BE-00021888C07F}</t>
  </si>
  <si>
    <t>wMAIN-1861</t>
  </si>
  <si>
    <t>1NH03-1NH17</t>
  </si>
  <si>
    <t>{776BE126-621F-405E-9456-DAC5398C75AF}</t>
  </si>
  <si>
    <t>wMAIN-1862</t>
  </si>
  <si>
    <t>1NC03-1NC06</t>
  </si>
  <si>
    <t>{A10D1255-F569-4A39-902C-902A73424BDA}</t>
  </si>
  <si>
    <t>wMAIN-1868</t>
  </si>
  <si>
    <t>1NE04-1NE05</t>
  </si>
  <si>
    <t>{FC2D6B03-902D-42FD-BA30-47950C3BBA4D}</t>
  </si>
  <si>
    <t>wMAIN-1888</t>
  </si>
  <si>
    <t>V-477</t>
  </si>
  <si>
    <t>1FF07-1FF06</t>
  </si>
  <si>
    <t>{B3D6AF6D-D1BA-4252-AC2E-4C94243C38F4}</t>
  </si>
  <si>
    <t>wMAIN-1889</t>
  </si>
  <si>
    <t>FIT-1569</t>
  </si>
  <si>
    <t>1FF06-1FF05</t>
  </si>
  <si>
    <t>{FDAA3C9E-DA92-4056-A974-AE1C8297BD2F}</t>
  </si>
  <si>
    <t>wMAIN-1890</t>
  </si>
  <si>
    <t>FIT-1571</t>
  </si>
  <si>
    <t>1FF13-1FF16</t>
  </si>
  <si>
    <t>{025E0532-E485-49D1-B42B-D154BDFC9C60}</t>
  </si>
  <si>
    <t>wMAIN-1891</t>
  </si>
  <si>
    <t>1FF17-1FF16</t>
  </si>
  <si>
    <t>{80D94DD6-D8CF-42AA-8E37-42532E489BBA}</t>
  </si>
  <si>
    <t>wMAIN-1894</t>
  </si>
  <si>
    <t>V-474</t>
  </si>
  <si>
    <t>FIT-640</t>
  </si>
  <si>
    <t>1DC06-1DC07</t>
  </si>
  <si>
    <t>{65E437B2-5382-44C5-B322-7BAC0F5C0BEC}</t>
  </si>
  <si>
    <t>wMAIN-1895</t>
  </si>
  <si>
    <t>1DC05-1DC06</t>
  </si>
  <si>
    <t>{745FF9F2-0DE7-440D-AEFE-C22FB8A43C20}</t>
  </si>
  <si>
    <t>wMAIN-1899</t>
  </si>
  <si>
    <t>FIT-1417</t>
  </si>
  <si>
    <t>FIT-631</t>
  </si>
  <si>
    <t>1DH14-1DH17</t>
  </si>
  <si>
    <t>{2C2416E6-5B4F-4A8F-BF69-DBA372FC590B}</t>
  </si>
  <si>
    <t>wMAIN-1900</t>
  </si>
  <si>
    <t>V-652</t>
  </si>
  <si>
    <t>1DH13-1DH14</t>
  </si>
  <si>
    <t>{1E332B7F-9542-4CE5-8B47-286E63398AF5}</t>
  </si>
  <si>
    <t>wMAIN-1901</t>
  </si>
  <si>
    <t>FIT-1972</t>
  </si>
  <si>
    <t>FIT-1896</t>
  </si>
  <si>
    <t>1BH06-1BG27</t>
  </si>
  <si>
    <t>{C9A1164F-AB05-49EE-8C8D-ADE4FBB4A304}</t>
  </si>
  <si>
    <t>wMAIN-1902</t>
  </si>
  <si>
    <t>V-623</t>
  </si>
  <si>
    <t>1BH05-1BH06</t>
  </si>
  <si>
    <t>{0975111F-8836-4199-AB18-66A05C48DF21}</t>
  </si>
  <si>
    <t>wMAIN-1903</t>
  </si>
  <si>
    <t>FIT-1971</t>
  </si>
  <si>
    <t>1BH02-1BH05</t>
  </si>
  <si>
    <t>{8306B8B8-461E-4B25-853C-4C1C8D58F9B4}</t>
  </si>
  <si>
    <t>wMAIN-1904</t>
  </si>
  <si>
    <t>V-621</t>
  </si>
  <si>
    <t>1BH02-1BH24</t>
  </si>
  <si>
    <t>{2AEC09BA-0CF8-4C3F-AD6D-E725775B368C}</t>
  </si>
  <si>
    <t>wMAIN-1905</t>
  </si>
  <si>
    <t>FIT-1446</t>
  </si>
  <si>
    <t>1BH24-1BH11</t>
  </si>
  <si>
    <t>{CE14217C-7930-4CA3-A264-C4AE19F2315E}</t>
  </si>
  <si>
    <t>wMAIN-1906</t>
  </si>
  <si>
    <t>V-622</t>
  </si>
  <si>
    <t>1BH01-1BH02</t>
  </si>
  <si>
    <t>{901F5597-59FF-4CC2-9750-713A4FCE8199}</t>
  </si>
  <si>
    <t>wMAIN-1907</t>
  </si>
  <si>
    <t>FIT-1445</t>
  </si>
  <si>
    <t>1CH48-1BH01</t>
  </si>
  <si>
    <t>{3421593A-0DBC-4473-B89A-C9C508F197F3}</t>
  </si>
  <si>
    <t>wMAIN-1908</t>
  </si>
  <si>
    <t>FIT-1969</t>
  </si>
  <si>
    <t>V-632</t>
  </si>
  <si>
    <t>1DH21-1DH29</t>
  </si>
  <si>
    <t>{FC1D1D40-1974-429E-BB82-6B89B0E49836}</t>
  </si>
  <si>
    <t>wMAIN-1909</t>
  </si>
  <si>
    <t>V-633</t>
  </si>
  <si>
    <t>FIT-1431</t>
  </si>
  <si>
    <t>1DH38-1CH01</t>
  </si>
  <si>
    <t>{D676355C-CC11-46C8-885A-C32A238A578B}</t>
  </si>
  <si>
    <t>wMAIN-1910</t>
  </si>
  <si>
    <t>V-635</t>
  </si>
  <si>
    <t>FIT-1421</t>
  </si>
  <si>
    <t>1DH31-1DH32</t>
  </si>
  <si>
    <t>{AF9903CD-7449-4E1E-B8E7-00C9668F7FA3}</t>
  </si>
  <si>
    <t>wMAIN-1911</t>
  </si>
  <si>
    <t>V-607</t>
  </si>
  <si>
    <t>FIT-1970</t>
  </si>
  <si>
    <t>1CH16-1CH17</t>
  </si>
  <si>
    <t>{90735722-B26A-436F-AFA9-4977AA296924}</t>
  </si>
  <si>
    <t>wMAIN-1912</t>
  </si>
  <si>
    <t>FIT-1437</t>
  </si>
  <si>
    <t>1CH10-1CH16</t>
  </si>
  <si>
    <t>{A1AE9CC3-36D2-4EF2-B941-13C99182E3FD}</t>
  </si>
  <si>
    <t>wMAIN-1913</t>
  </si>
  <si>
    <t>1CH07-1CH10</t>
  </si>
  <si>
    <t>{B9499DA3-9D6D-4175-A3A0-FDFF1607B9FA}</t>
  </si>
  <si>
    <t>wMAIN-1914</t>
  </si>
  <si>
    <t>1CH01-1CH63</t>
  </si>
  <si>
    <t>{7E79B521-541A-48BA-AE8B-65A24882E7EA}</t>
  </si>
  <si>
    <t>wMAIN-1915</t>
  </si>
  <si>
    <t>wVLV-629</t>
  </si>
  <si>
    <t>wFIT-609</t>
  </si>
  <si>
    <t>1CH08-1CH09</t>
  </si>
  <si>
    <t>{A9D87CF4-1EFE-405C-98CA-9BE75F7BC040}</t>
  </si>
  <si>
    <t>wMAIN-1916</t>
  </si>
  <si>
    <t>V-629</t>
  </si>
  <si>
    <t>1CH07-1CH08</t>
  </si>
  <si>
    <t>{ECA361F3-0AE6-4F66-8278-69F2EE796367}</t>
  </si>
  <si>
    <t>wMAIN-1919</t>
  </si>
  <si>
    <t>FIT-1436</t>
  </si>
  <si>
    <t>FIT-610</t>
  </si>
  <si>
    <t>1CH12-1CH15</t>
  </si>
  <si>
    <t>{A22750AA-EBC9-45F3-8BA8-797839314DF6}</t>
  </si>
  <si>
    <t>wMAIN-1920</t>
  </si>
  <si>
    <t>V-627</t>
  </si>
  <si>
    <t>1CH11-1CH12</t>
  </si>
  <si>
    <t>{367F0567-307C-4C90-B5CC-9BD776031905}</t>
  </si>
  <si>
    <t>wMAIN-1921</t>
  </si>
  <si>
    <t>1CH10-1CH11</t>
  </si>
  <si>
    <t>{525DA66F-6321-4862-A73E-6227C5AF13D0}</t>
  </si>
  <si>
    <t>wMAIN-1922</t>
  </si>
  <si>
    <t>FIT-1430</t>
  </si>
  <si>
    <t>FIT-611</t>
  </si>
  <si>
    <t>1CH03-1CH06</t>
  </si>
  <si>
    <t>{DAF92F47-C2D3-4D3F-995B-5800F9376EEF}</t>
  </si>
  <si>
    <t>wMAIN-1923</t>
  </si>
  <si>
    <t>FIT-1433</t>
  </si>
  <si>
    <t>V-656</t>
  </si>
  <si>
    <t>1CH25-1CG29</t>
  </si>
  <si>
    <t>{3BD859C2-78A5-485F-ACE7-22C68AA99073}</t>
  </si>
  <si>
    <t>wMAIN-1924</t>
  </si>
  <si>
    <t>V-655</t>
  </si>
  <si>
    <t>FIT-612</t>
  </si>
  <si>
    <t>1CH26-1CH27</t>
  </si>
  <si>
    <t>{1759A0EA-80E3-4194-836E-CA61CDE5A045}</t>
  </si>
  <si>
    <t>wMAIN-1925</t>
  </si>
  <si>
    <t>1CH25-1CH26</t>
  </si>
  <si>
    <t>{CD995D22-BB75-4C1E-AC5A-CB8648AD4A56}</t>
  </si>
  <si>
    <t>wMAIN-1926</t>
  </si>
  <si>
    <t>1CH22-1CH25</t>
  </si>
  <si>
    <t>{F1301A3F-B7A6-4FF7-AB41-95F66C1B9973}</t>
  </si>
  <si>
    <t>wMAIN-1927</t>
  </si>
  <si>
    <t>1CH19-1CH22</t>
  </si>
  <si>
    <t>{96B578A5-59BB-4491-8CB8-7E3B5F8A3915}</t>
  </si>
  <si>
    <t>wMAIN-1928</t>
  </si>
  <si>
    <t>V-653</t>
  </si>
  <si>
    <t>FIT-614</t>
  </si>
  <si>
    <t>1CH20-1CH21</t>
  </si>
  <si>
    <t>{48D150F2-672D-4A86-B78B-74871E1B1AD0}</t>
  </si>
  <si>
    <t>wMAIN-1929</t>
  </si>
  <si>
    <t>1CH19-1CH20</t>
  </si>
  <si>
    <t>{C0F237AB-5470-400F-9233-1AD927E93113}</t>
  </si>
  <si>
    <t>wMAIN-1930</t>
  </si>
  <si>
    <t>1CH17-1CH18</t>
  </si>
  <si>
    <t>{5570B7BA-A6D1-413C-965A-19CC65C56837}</t>
  </si>
  <si>
    <t>wMAIN-1931</t>
  </si>
  <si>
    <t>V-606</t>
  </si>
  <si>
    <t>FIT-615</t>
  </si>
  <si>
    <t>1CH29-1CH30</t>
  </si>
  <si>
    <t>{AE637177-77BF-479B-977C-17E31631758B}</t>
  </si>
  <si>
    <t>wMAIN-1932</t>
  </si>
  <si>
    <t>1CH17-1CH29</t>
  </si>
  <si>
    <t>{6AA69238-5CAB-4CDF-B903-C3946F3BB0C4}</t>
  </si>
  <si>
    <t>wMAIN-1933</t>
  </si>
  <si>
    <t>V-605</t>
  </si>
  <si>
    <t>FIT-1441</t>
  </si>
  <si>
    <t>1CH28-1CH31</t>
  </si>
  <si>
    <t>{3B2706EF-4B3A-4932-98B4-B945A53FD2EC}</t>
  </si>
  <si>
    <t>wMAIN-1934</t>
  </si>
  <si>
    <t>1CH17-1CH28</t>
  </si>
  <si>
    <t>{E38CD7FF-2620-4859-92B9-75715186C9B5}</t>
  </si>
  <si>
    <t>wMAIN-1935</t>
  </si>
  <si>
    <t xml:space="preserve">Berrywood Apartments </t>
  </si>
  <si>
    <t>V-660</t>
  </si>
  <si>
    <t>1BH06-1BG25</t>
  </si>
  <si>
    <t>{E3E821C2-FD9C-406F-8727-05644DA3135D}</t>
  </si>
  <si>
    <t>wMAIN-1936</t>
  </si>
  <si>
    <t>FIT-1418</t>
  </si>
  <si>
    <t>1BG25-1BG26</t>
  </si>
  <si>
    <t>{F64AD812-328C-4408-AD98-3CCFA07DEF2E}</t>
  </si>
  <si>
    <t>wMAIN-1940</t>
  </si>
  <si>
    <t>Berrywood Apartments</t>
  </si>
  <si>
    <t>wVLV-659</t>
  </si>
  <si>
    <t>wFIT-617</t>
  </si>
  <si>
    <t>1BH07-1BH08</t>
  </si>
  <si>
    <t>{CD794E11-EC5D-4AC0-963E-563A02C74C85}</t>
  </si>
  <si>
    <t>wMAIN-1941</t>
  </si>
  <si>
    <t>V-659</t>
  </si>
  <si>
    <t>1BH06-1BH07</t>
  </si>
  <si>
    <t>{B15A47F7-7949-4040-A107-969C02FF99A9}</t>
  </si>
  <si>
    <t>wMAIN-1944</t>
  </si>
  <si>
    <t>V-625</t>
  </si>
  <si>
    <t>1CH48-1CH49</t>
  </si>
  <si>
    <t>{E59D28C1-74AF-4405-8396-1B7D64B63D3E}</t>
  </si>
  <si>
    <t>wMAIN-1945</t>
  </si>
  <si>
    <t>FIT-1444</t>
  </si>
  <si>
    <t>1CH45-1CH48</t>
  </si>
  <si>
    <t>{497A9561-F340-4586-B348-73F7A450ED39}</t>
  </si>
  <si>
    <t>wMAIN-1948</t>
  </si>
  <si>
    <t>FIT-618</t>
  </si>
  <si>
    <t>1BH03-1BH04</t>
  </si>
  <si>
    <t>{39E029BC-5F78-4BBE-B3C2-95A3FFC2C731}</t>
  </si>
  <si>
    <t>wMAIN-1949</t>
  </si>
  <si>
    <t>1BH02-1BH78</t>
  </si>
  <si>
    <t>{36CBDB91-7216-43B8-B28A-6409AF5FE499}</t>
  </si>
  <si>
    <t>wMAIN-1950</t>
  </si>
  <si>
    <t>1BH11-1BH14</t>
  </si>
  <si>
    <t>{60DFD87E-31FE-4292-801E-E26B10166D9A}</t>
  </si>
  <si>
    <t>wMAIN-1953</t>
  </si>
  <si>
    <t>V-620</t>
  </si>
  <si>
    <t>FIT-619</t>
  </si>
  <si>
    <t>1BH17-1BH18</t>
  </si>
  <si>
    <t>{682B06E1-F1D7-45F3-92A9-23A466D112DA}</t>
  </si>
  <si>
    <t>wMAIN-1954</t>
  </si>
  <si>
    <t>FIT-1447</t>
  </si>
  <si>
    <t>1BH16-1BH17</t>
  </si>
  <si>
    <t>{3E09D27F-77B4-48FF-9AB5-7AF6055D629C}</t>
  </si>
  <si>
    <t>wMAIN-1955</t>
  </si>
  <si>
    <t>FIT-1448</t>
  </si>
  <si>
    <t>1BH16-1BH19</t>
  </si>
  <si>
    <t>{64692E6C-6D92-4293-A678-817E7E7F5720}</t>
  </si>
  <si>
    <t>wMAIN-1959</t>
  </si>
  <si>
    <t>V-617</t>
  </si>
  <si>
    <t>1BH69-1BH28</t>
  </si>
  <si>
    <t>{6EE4D178-EA82-47C8-AB01-334F5777E8FF}</t>
  </si>
  <si>
    <t>wMAIN-1960</t>
  </si>
  <si>
    <t>FIT-1973</t>
  </si>
  <si>
    <t>1BH23-1BH28</t>
  </si>
  <si>
    <t>{4CB12767-A2A0-47F4-8C36-F458F2E649DA}</t>
  </si>
  <si>
    <t>wMAIN-1961</t>
  </si>
  <si>
    <t>V-616</t>
  </si>
  <si>
    <t>1BH22-1BH23</t>
  </si>
  <si>
    <t>{AAB72C92-C4C9-43CC-A5AD-546923CAF602}</t>
  </si>
  <si>
    <t>wMAIN-1962</t>
  </si>
  <si>
    <t>V-618</t>
  </si>
  <si>
    <t>1BH23-1BH25</t>
  </si>
  <si>
    <t>{45327CA9-A5CD-487C-A461-89F321B78B0D}</t>
  </si>
  <si>
    <t>wMAIN-1963</t>
  </si>
  <si>
    <t>FIT-620</t>
  </si>
  <si>
    <t>1BH25-1BH26</t>
  </si>
  <si>
    <t>{37EB940E-8F6F-491D-9950-7116BA19D75A}</t>
  </si>
  <si>
    <t>wMAIN-1964</t>
  </si>
  <si>
    <t>V-615</t>
  </si>
  <si>
    <t>1BH27-1BH23</t>
  </si>
  <si>
    <t>{A8166AA5-9FE0-482C-B143-0A72790BFD1C}</t>
  </si>
  <si>
    <t>wMAIN-1965</t>
  </si>
  <si>
    <t>CI</t>
  </si>
  <si>
    <t>V-614</t>
  </si>
  <si>
    <t>FIT-621</t>
  </si>
  <si>
    <t>1CI12-1CI13</t>
  </si>
  <si>
    <t>{6BF0EE52-6A9C-43BC-B63A-4A04E22CBDD4}</t>
  </si>
  <si>
    <t>wMAIN-1966</t>
  </si>
  <si>
    <t>FIT-1450</t>
  </si>
  <si>
    <t>1CI11-1CI12</t>
  </si>
  <si>
    <t>{D05420C3-B6A8-4B4A-993D-379CAD1894EE}</t>
  </si>
  <si>
    <t>wMAIN-1967</t>
  </si>
  <si>
    <t>FIT-1451</t>
  </si>
  <si>
    <t>1CI09-1CI11</t>
  </si>
  <si>
    <t>{A7EF37DF-6DF7-4C00-ABF4-DFA61EBC4806}</t>
  </si>
  <si>
    <t>wMAIN-1968</t>
  </si>
  <si>
    <t>FIT-1975</t>
  </si>
  <si>
    <t>1CI05-1CI09</t>
  </si>
  <si>
    <t>{F51BF023-8A4C-40D5-9519-E15CBB9EE6A6}</t>
  </si>
  <si>
    <t>wMAIN-1969</t>
  </si>
  <si>
    <t>V-613</t>
  </si>
  <si>
    <t>1CI09-1CI10</t>
  </si>
  <si>
    <t>{4E933862-41EC-430E-80DD-45CFCA007AFE}</t>
  </si>
  <si>
    <t>wMAIN-1970</t>
  </si>
  <si>
    <t>FIT-1438</t>
  </si>
  <si>
    <t>1CI10-1CH39</t>
  </si>
  <si>
    <t>{9B4A7218-46B4-4E2F-A8F5-BF13052359CE}</t>
  </si>
  <si>
    <t>wMAIN-1971</t>
  </si>
  <si>
    <t>Nor-Son</t>
  </si>
  <si>
    <t>V-608</t>
  </si>
  <si>
    <t>FIT-622</t>
  </si>
  <si>
    <t>1CH43-1CH44</t>
  </si>
  <si>
    <t>{7923B86F-1C6E-4293-8806-967F79542D73}</t>
  </si>
  <si>
    <t>wMAIN-1972</t>
  </si>
  <si>
    <t>FIT-1442</t>
  </si>
  <si>
    <t>1CH42-1CH43</t>
  </si>
  <si>
    <t>{D8F59699-4C96-4E6E-982C-46676E47E702}</t>
  </si>
  <si>
    <t>wMAIN-1973</t>
  </si>
  <si>
    <t>1CH31-1CH42</t>
  </si>
  <si>
    <t>{27275DFD-471A-4DCA-96C4-C7DEEE8C9343}</t>
  </si>
  <si>
    <t>wMAIN-1974</t>
  </si>
  <si>
    <t>V-609</t>
  </si>
  <si>
    <t>FIT-1440</t>
  </si>
  <si>
    <t>1CH32-1CH33</t>
  </si>
  <si>
    <t>{CBCCEAD0-4748-4B08-8202-E87C2E114380}</t>
  </si>
  <si>
    <t>wMAIN-1975</t>
  </si>
  <si>
    <t>1CH31-1CH32</t>
  </si>
  <si>
    <t>{B3553AB9-6363-4503-8CF6-90E784E98CD8}</t>
  </si>
  <si>
    <t>wMAIN-1982</t>
  </si>
  <si>
    <t>FIT-1452</t>
  </si>
  <si>
    <t>1CI03-1CI05</t>
  </si>
  <si>
    <t>{D661715A-31DF-4E78-9994-C850BE557209}</t>
  </si>
  <si>
    <t>wMAIN-1983</t>
  </si>
  <si>
    <t>FIT-1453</t>
  </si>
  <si>
    <t>1CI01-1CI03</t>
  </si>
  <si>
    <t>{9EBC3332-8EEC-4961-9F9A-FB82C0DE13AB}</t>
  </si>
  <si>
    <t>wMAIN-1984</t>
  </si>
  <si>
    <t>V-642</t>
  </si>
  <si>
    <t>FIT-623</t>
  </si>
  <si>
    <t>1CI07-1CI08</t>
  </si>
  <si>
    <t>{B410C6AD-B7BE-4F3E-8526-DA430B652A45}</t>
  </si>
  <si>
    <t>wMAIN-1985</t>
  </si>
  <si>
    <t>1CI05-1CI07</t>
  </si>
  <si>
    <t>{A95C27AB-56B1-4155-9BCD-E9C373C9052F}</t>
  </si>
  <si>
    <t>wMAIN-1986</t>
  </si>
  <si>
    <t>V-643</t>
  </si>
  <si>
    <t>1CI05-1CI06</t>
  </si>
  <si>
    <t>{FD9219E4-26CB-45C3-A321-BEDABDB8E131}</t>
  </si>
  <si>
    <t>wMAIN-1987</t>
  </si>
  <si>
    <t>FIT-1419</t>
  </si>
  <si>
    <t>1CI06-1CH59</t>
  </si>
  <si>
    <t>{17B3177A-EBCE-4785-ABC3-EC41ED2DCA2B}</t>
  </si>
  <si>
    <t>wMAIN-1988</t>
  </si>
  <si>
    <t>FIT-624</t>
  </si>
  <si>
    <t>1CH59-1CH62</t>
  </si>
  <si>
    <t>{7B9F86ED-59FC-4C70-B5D8-C05E04A8E243}</t>
  </si>
  <si>
    <t>wMAIN-1991</t>
  </si>
  <si>
    <t>V-639</t>
  </si>
  <si>
    <t>1DI05-1CI01</t>
  </si>
  <si>
    <t>{DD8D60A3-2169-424A-90A5-B0E8CFA1D841}</t>
  </si>
  <si>
    <t>wMAIN-1992</t>
  </si>
  <si>
    <t>DI</t>
  </si>
  <si>
    <t>FIT-1454</t>
  </si>
  <si>
    <t>1DI02-1DI05</t>
  </si>
  <si>
    <t>{0D9A4C11-4742-4D02-A177-ADAE721BD7D8}</t>
  </si>
  <si>
    <t>wMAIN-1993</t>
  </si>
  <si>
    <t>V-662</t>
  </si>
  <si>
    <t>1CI03-1CI04</t>
  </si>
  <si>
    <t>{6C716A2B-C135-432C-8542-4AFB8DF3985C}</t>
  </si>
  <si>
    <t>wMAIN-1994</t>
  </si>
  <si>
    <t>FIT-625</t>
  </si>
  <si>
    <t>1CI04-1CH58</t>
  </si>
  <si>
    <t>{39DDDDA3-8379-4B4C-A848-8C7201709F07}</t>
  </si>
  <si>
    <t>wMAIN-1995</t>
  </si>
  <si>
    <t>V-640</t>
  </si>
  <si>
    <t>1CI01-1CI02</t>
  </si>
  <si>
    <t>{1C29C0BE-9E98-4513-ACEC-615E44F2D1FA}</t>
  </si>
  <si>
    <t>wMAIN-1996</t>
  </si>
  <si>
    <t>FIT-1420</t>
  </si>
  <si>
    <t>1CI02-1CH54</t>
  </si>
  <si>
    <t>{EA807934-02C6-4B88-8C0D-4970540E155F}</t>
  </si>
  <si>
    <t>wMAIN-1997</t>
  </si>
  <si>
    <t>FIT-626</t>
  </si>
  <si>
    <t>1CH54-1CH57</t>
  </si>
  <si>
    <t>{ACCCEFC5-4363-4C27-A620-284C484A1EBC}</t>
  </si>
  <si>
    <t>wMAIN-2000</t>
  </si>
  <si>
    <t>V-638</t>
  </si>
  <si>
    <t>1DI01-1DI02</t>
  </si>
  <si>
    <t>{BDF2661F-9331-4A47-A419-B8C7460576BE}</t>
  </si>
  <si>
    <t>wMAIN-2001</t>
  </si>
  <si>
    <t>V-637</t>
  </si>
  <si>
    <t>1DI02-1DI03</t>
  </si>
  <si>
    <t>{11A7A6C6-76C7-4412-98E2-FE5E19AF33BC}</t>
  </si>
  <si>
    <t>wMAIN-2002</t>
  </si>
  <si>
    <t>FIT-627</t>
  </si>
  <si>
    <t>1DI03-1DI04</t>
  </si>
  <si>
    <t>{9C3F650E-E8A8-420C-B192-FA6511E41B8D}</t>
  </si>
  <si>
    <t>wMAIN-2003</t>
  </si>
  <si>
    <t>1DH32-1DH37</t>
  </si>
  <si>
    <t>{D1B231B9-8E31-4CFF-B79D-80FEF6FC5A7C}</t>
  </si>
  <si>
    <t>wMAIN-2004</t>
  </si>
  <si>
    <t>FIT-1422</t>
  </si>
  <si>
    <t>FIT-628</t>
  </si>
  <si>
    <t>1DH33-1DH36</t>
  </si>
  <si>
    <t>{53BB9F3E-E393-4440-8201-41BD2A1F2282}</t>
  </si>
  <si>
    <t>wMAIN-2005</t>
  </si>
  <si>
    <t xml:space="preserve">Tri-ven </t>
  </si>
  <si>
    <t>STUB NORTHEAST</t>
  </si>
  <si>
    <t>wFIT-1429</t>
  </si>
  <si>
    <t>1DH25-1DH28</t>
  </si>
  <si>
    <t>{4CD5954D-F8F3-4F3D-9457-050B4B38799D}</t>
  </si>
  <si>
    <t>wMAIN-2006</t>
  </si>
  <si>
    <t>V-646</t>
  </si>
  <si>
    <t>FIT-1429</t>
  </si>
  <si>
    <t>1DH24-1DH25</t>
  </si>
  <si>
    <t>{20C5CBC7-EE35-4E96-9203-BB871E5B903D}</t>
  </si>
  <si>
    <t>wMAIN-2007</t>
  </si>
  <si>
    <t>1DH21-1DH24</t>
  </si>
  <si>
    <t>{79320246-614F-4B65-A60B-E67727CEF7F3}</t>
  </si>
  <si>
    <t>wMAIN-2008</t>
  </si>
  <si>
    <t>V-645</t>
  </si>
  <si>
    <t>1DH21-1DH22</t>
  </si>
  <si>
    <t>{F72FB637-BF2D-4432-AB54-73C6BD16F1C4}</t>
  </si>
  <si>
    <t>wMAIN-2009</t>
  </si>
  <si>
    <t>FIT-630</t>
  </si>
  <si>
    <t>1DH22-1DH23</t>
  </si>
  <si>
    <t>{06EAFD60-CC6D-4CD8-BD93-9B707A8AA1D7}</t>
  </si>
  <si>
    <t>wMAIN-2010</t>
  </si>
  <si>
    <t>FIT-1427</t>
  </si>
  <si>
    <t>FIT-1428</t>
  </si>
  <si>
    <t>1DH12-1DH18</t>
  </si>
  <si>
    <t>{1AE91C33-81EB-4B24-9CF6-774DAA40D963}</t>
  </si>
  <si>
    <t>wMAIN-2011</t>
  </si>
  <si>
    <t>1DH18-1DH21</t>
  </si>
  <si>
    <t>{B6A91E92-D3C3-4DE3-A5FB-BA9AA53106E0}</t>
  </si>
  <si>
    <t>wMAIN-2012</t>
  </si>
  <si>
    <t>1DH12-1DH13</t>
  </si>
  <si>
    <t>{F42892EF-D243-4D4A-885D-814FC18BB4DC}</t>
  </si>
  <si>
    <t>wMAIN-2013</t>
  </si>
  <si>
    <t>FIT-1426</t>
  </si>
  <si>
    <t>1DH09-1DH12</t>
  </si>
  <si>
    <t>{E14DE93B-C229-4F12-8795-FAEE3A555F40}</t>
  </si>
  <si>
    <t>wMAIN-2014</t>
  </si>
  <si>
    <t>FIT-1425</t>
  </si>
  <si>
    <t>1DH07-1DH09</t>
  </si>
  <si>
    <t>{F8225EFE-A45A-42AB-87D4-58B96625743D}</t>
  </si>
  <si>
    <t>wMAIN-2015</t>
  </si>
  <si>
    <t>V-651</t>
  </si>
  <si>
    <t>1DH09-1DH10</t>
  </si>
  <si>
    <t>{187802CE-886D-41D3-AB32-8E4D5C57691A}</t>
  </si>
  <si>
    <t>wMAIN-2016</t>
  </si>
  <si>
    <t>FIT-632</t>
  </si>
  <si>
    <t>1DH10-1DH11</t>
  </si>
  <si>
    <t>{DCF83CDD-E3A0-4E0D-AD5E-E8F4DF9B82C4}</t>
  </si>
  <si>
    <t>wMAIN-2017</t>
  </si>
  <si>
    <t xml:space="preserve">Lakewood Orthodontic Lab </t>
  </si>
  <si>
    <t>FIT-1424</t>
  </si>
  <si>
    <t>V-649</t>
  </si>
  <si>
    <t>1DH01-1DH06</t>
  </si>
  <si>
    <t>{5B6F5C08-C9F1-467F-A5DF-7E5932C1ABAD}</t>
  </si>
  <si>
    <t>wMAIN-2018</t>
  </si>
  <si>
    <t>FIT-1423</t>
  </si>
  <si>
    <t>FIT-633</t>
  </si>
  <si>
    <t>1DH02-1DH03</t>
  </si>
  <si>
    <t>{7FB6EDD1-82BA-4194-BB35-99B021157661}</t>
  </si>
  <si>
    <t>wMAIN-2019</t>
  </si>
  <si>
    <t>1DH01-1DH02</t>
  </si>
  <si>
    <t>{159C8296-113D-4B03-8043-BF64E1D436ED}</t>
  </si>
  <si>
    <t>wMAIN-2020</t>
  </si>
  <si>
    <t>FIT-1897</t>
  </si>
  <si>
    <t>1DG29-1DH01</t>
  </si>
  <si>
    <t>{CFA56D67-89B7-4542-AB0A-AD8AC0BC2581}</t>
  </si>
  <si>
    <t>wMAIN-2021</t>
  </si>
  <si>
    <t>V-630</t>
  </si>
  <si>
    <t>1CH01-1CH02</t>
  </si>
  <si>
    <t>{718027E8-87D5-40B5-9C05-E17EFCA7CB53}</t>
  </si>
  <si>
    <t>wMAIN-2022</t>
  </si>
  <si>
    <t>1CH02-1CH03</t>
  </si>
  <si>
    <t>{BA55FE68-FA3C-4A1D-BD93-3E615788FDC5}</t>
  </si>
  <si>
    <t>wMAIN-2025</t>
  </si>
  <si>
    <t>1DH32-1DH33</t>
  </si>
  <si>
    <t>{72EA1865-F7B1-4ADC-A31F-08069DFBAB33}</t>
  </si>
  <si>
    <t>wMAIN-2034</t>
  </si>
  <si>
    <t>1DH30-1DH38</t>
  </si>
  <si>
    <t>{F0ABC98F-3313-49A7-8664-E85859887926}</t>
  </si>
  <si>
    <t>wMAIN-2035</t>
  </si>
  <si>
    <t>1DH30-1DH31</t>
  </si>
  <si>
    <t>{6E09CF55-0B4C-4AA5-9188-BF4D83EEF7D4}</t>
  </si>
  <si>
    <t>wMAIN-2036</t>
  </si>
  <si>
    <t>V-634</t>
  </si>
  <si>
    <t>1DH30-1DH39</t>
  </si>
  <si>
    <t>{4CA8D3D2-1185-4DBD-908E-25D368C5F966}</t>
  </si>
  <si>
    <t>wMAIN-2037</t>
  </si>
  <si>
    <t>1DH29-1DH56</t>
  </si>
  <si>
    <t>{885E1974-956B-46B6-9270-327153DC2E6E}</t>
  </si>
  <si>
    <t>wMAIN-2038</t>
  </si>
  <si>
    <t>FIT-425</t>
  </si>
  <si>
    <t>V-713</t>
  </si>
  <si>
    <t>1PF07-1PF08</t>
  </si>
  <si>
    <t>{A266EE8D-BF5A-4A81-AFB9-B16F28897117}</t>
  </si>
  <si>
    <t>wMAIN-2039</t>
  </si>
  <si>
    <t>FIT-1380</t>
  </si>
  <si>
    <t>1PF04-1PF07</t>
  </si>
  <si>
    <t>{5E220A8D-EAD0-4CDB-A72A-44AF59895D2D}</t>
  </si>
  <si>
    <t>wMAIN-2040</t>
  </si>
  <si>
    <t>FIT-426</t>
  </si>
  <si>
    <t>1PD20-1PD21</t>
  </si>
  <si>
    <t>{ED71C493-73FE-450A-B3B3-27DD1A8D42DE}</t>
  </si>
  <si>
    <t>wMAIN-2041</t>
  </si>
  <si>
    <t>1PD10-1PD20</t>
  </si>
  <si>
    <t>{FC9EA5EC-7659-4B3D-9EA4-FDE888CE9363}</t>
  </si>
  <si>
    <t>wMAIN-2042</t>
  </si>
  <si>
    <t>V-702</t>
  </si>
  <si>
    <t>1PD10-1PD11</t>
  </si>
  <si>
    <t>{D21B9CF3-D8F8-406A-A999-70A3ABBFCED3}</t>
  </si>
  <si>
    <t>wMAIN-2043</t>
  </si>
  <si>
    <t>FIT-1398</t>
  </si>
  <si>
    <t>FIT-427</t>
  </si>
  <si>
    <t>1PD06-1PD09</t>
  </si>
  <si>
    <t>{D754AA1A-254F-4B7B-AFDE-5645855DE935}</t>
  </si>
  <si>
    <t>wMAIN-2044</t>
  </si>
  <si>
    <t>Cirlce Pines Rd</t>
  </si>
  <si>
    <t>FIT-1399</t>
  </si>
  <si>
    <t>FIT-1381</t>
  </si>
  <si>
    <t>1PD01-1PD04</t>
  </si>
  <si>
    <t>{13A46371-1D32-4882-B32F-84111CBC45B3}</t>
  </si>
  <si>
    <t>wMAIN-2045</t>
  </si>
  <si>
    <t>FIT-1383</t>
  </si>
  <si>
    <t>FIT-423</t>
  </si>
  <si>
    <t>1PE33-1PE34</t>
  </si>
  <si>
    <t>{3E1AADAD-4005-4517-BE70-E6B3E65E7AE4}</t>
  </si>
  <si>
    <t>wMAIN-2046</t>
  </si>
  <si>
    <t>V-727</t>
  </si>
  <si>
    <t>1PE34-1PE35</t>
  </si>
  <si>
    <t>{2CEB6E01-6037-4B22-A504-48E36938EA50}</t>
  </si>
  <si>
    <t>wMAIN-2047</t>
  </si>
  <si>
    <t>V-707</t>
  </si>
  <si>
    <t>1PE26-1PE29</t>
  </si>
  <si>
    <t>{3CE24076-16B6-4BB1-B1E6-A879A3369B05}</t>
  </si>
  <si>
    <t>wMAIN-2050</t>
  </si>
  <si>
    <t>V-723</t>
  </si>
  <si>
    <t>1PE20-1PE21</t>
  </si>
  <si>
    <t>{3FE5B7C4-F9B0-4246-BAA6-71741E012D48}</t>
  </si>
  <si>
    <t>wMAIN-2053</t>
  </si>
  <si>
    <t>FIT-1386</t>
  </si>
  <si>
    <t>1PE15-1PE20</t>
  </si>
  <si>
    <t>{2F9924FC-B0CB-4FD7-886F-61DDD455D2B5}</t>
  </si>
  <si>
    <t>wMAIN-2054</t>
  </si>
  <si>
    <t>1PE15-1PE16</t>
  </si>
  <si>
    <t>{CBA9B217-710B-4733-AD7F-7C9EFEDB43A0}</t>
  </si>
  <si>
    <t>wMAIN-2056</t>
  </si>
  <si>
    <t>FIT-1387</t>
  </si>
  <si>
    <t>1PE12-1PE15</t>
  </si>
  <si>
    <t>{56AE5242-543B-4A61-B0B2-23E72D5FFE92}</t>
  </si>
  <si>
    <t>wMAIN-2059</t>
  </si>
  <si>
    <t>FIT-1966</t>
  </si>
  <si>
    <t>V-718</t>
  </si>
  <si>
    <t>1PE04-1PE11</t>
  </si>
  <si>
    <t>{633578BA-BF2B-41B6-BC1C-3E1AD8CA7A49}</t>
  </si>
  <si>
    <t>wMAIN-2062</t>
  </si>
  <si>
    <t>1PE01-1PE04</t>
  </si>
  <si>
    <t>{07E1F9D2-B67E-43A2-A5EB-7D0940BA517C}</t>
  </si>
  <si>
    <t>wMAIN-2063</t>
  </si>
  <si>
    <t>V-716</t>
  </si>
  <si>
    <t>1PE04-1PE07</t>
  </si>
  <si>
    <t>{C9F1A5F5-43E3-4DFA-ACFA-4CB7E349F476}</t>
  </si>
  <si>
    <t>wMAIN-2064</t>
  </si>
  <si>
    <t>FIT-1389</t>
  </si>
  <si>
    <t>1PE07-1PE08</t>
  </si>
  <si>
    <t>{27B0C8F8-DA2E-4917-A30F-CE1B6C40CA2D}</t>
  </si>
  <si>
    <t>wMAIN-2065</t>
  </si>
  <si>
    <t>V-717</t>
  </si>
  <si>
    <t>1PE04-1PE05</t>
  </si>
  <si>
    <t>{90AC2016-6991-4294-9A2D-7883E6A830CD}</t>
  </si>
  <si>
    <t>wMAIN-2066</t>
  </si>
  <si>
    <t>FIT-1390</t>
  </si>
  <si>
    <t>1PE08-1PF01</t>
  </si>
  <si>
    <t>{C19945BB-373E-41B7-8342-6D1502C3824B}</t>
  </si>
  <si>
    <t>wMAIN-2069</t>
  </si>
  <si>
    <t>1PF01-1PF04</t>
  </si>
  <si>
    <t>{1A9AE0E8-100B-42B9-82F7-966E273ADD18}</t>
  </si>
  <si>
    <t>wMAIN-2070</t>
  </si>
  <si>
    <t>V-714</t>
  </si>
  <si>
    <t>1PF04-1PF05</t>
  </si>
  <si>
    <t>{B32E9235-FFBA-4EAC-A696-A650C3D00A79}</t>
  </si>
  <si>
    <t>wMAIN-2071</t>
  </si>
  <si>
    <t>QF</t>
  </si>
  <si>
    <t>FIT-597</t>
  </si>
  <si>
    <t>1PF05-1PF06</t>
  </si>
  <si>
    <t>{4E14E7A6-00B1-4666-BB56-D1962F258EEF}</t>
  </si>
  <si>
    <t>wMAIN-2076</t>
  </si>
  <si>
    <t>V-711</t>
  </si>
  <si>
    <t>FIT-1840</t>
  </si>
  <si>
    <t>1PF15-1PF16</t>
  </si>
  <si>
    <t>{F81F3157-5320-463A-8112-7AE216F95194}</t>
  </si>
  <si>
    <t>wMAIN-2077</t>
  </si>
  <si>
    <t>FIT-1392</t>
  </si>
  <si>
    <t>1PF12-1PF15</t>
  </si>
  <si>
    <t>{705C03EA-9325-4066-A85D-7496A699C33B}</t>
  </si>
  <si>
    <t>wMAIN-2081</t>
  </si>
  <si>
    <t>FIT-1395</t>
  </si>
  <si>
    <t>V-708</t>
  </si>
  <si>
    <t>1PE30-1PE31</t>
  </si>
  <si>
    <t>{4CBEF98B-DD3E-4129-A7D6-A0DD290C1A2F}</t>
  </si>
  <si>
    <t>wMAIN-2082</t>
  </si>
  <si>
    <t>1PE29-1PE30</t>
  </si>
  <si>
    <t>{E545D85E-E12C-4B5D-BB20-8580DAFAECBF}</t>
  </si>
  <si>
    <t>wMAIN-2084</t>
  </si>
  <si>
    <t>V-698</t>
  </si>
  <si>
    <t>1PD22-1PE30</t>
  </si>
  <si>
    <t>{D4EADEE4-3BD5-421D-BD61-40CF41AE9FAA}</t>
  </si>
  <si>
    <t>wMAIN-2085</t>
  </si>
  <si>
    <t>V-705</t>
  </si>
  <si>
    <t>1PE32-1PE33</t>
  </si>
  <si>
    <t>{9CFF15A4-1166-4C17-B7C6-7AD061249D26}</t>
  </si>
  <si>
    <t>wMAIN-2086</t>
  </si>
  <si>
    <t>V-704</t>
  </si>
  <si>
    <t>FIT-1894</t>
  </si>
  <si>
    <t>1OD24-1OD18</t>
  </si>
  <si>
    <t>{42426D5E-B87A-412F-AC32-AB20F6E3EA7C}</t>
  </si>
  <si>
    <t>wMAIN-2087</t>
  </si>
  <si>
    <t>FIT-1382</t>
  </si>
  <si>
    <t>1OD23-1OD24</t>
  </si>
  <si>
    <t>{EB521570-9EFF-4F40-A098-47E69F05B78F}</t>
  </si>
  <si>
    <t>wMAIN-2088</t>
  </si>
  <si>
    <t>1OD15-1OD18</t>
  </si>
  <si>
    <t>{39DDF931-4407-4463-9B41-0E227FCA4CDF}</t>
  </si>
  <si>
    <t>wMAIN-2091</t>
  </si>
  <si>
    <t>Cedar Senic Dr</t>
  </si>
  <si>
    <t>1PD04-1PD22</t>
  </si>
  <si>
    <t>{50147BA5-62D2-4D14-8122-C9C1FA251E12}</t>
  </si>
  <si>
    <t>wMAIN-2092</t>
  </si>
  <si>
    <t>V-697</t>
  </si>
  <si>
    <t>1PD04-1PD05</t>
  </si>
  <si>
    <t>{E0A8904F-0A7D-4139-BDEE-8F7D1BD582AC}</t>
  </si>
  <si>
    <t>wMAIN-2093</t>
  </si>
  <si>
    <t>FIT-1400</t>
  </si>
  <si>
    <t>1OD20-1OD23</t>
  </si>
  <si>
    <t>{FCA0EF76-932F-4B8A-B1E8-1FC580FF992F}</t>
  </si>
  <si>
    <t>wMAIN-2094</t>
  </si>
  <si>
    <t>1OD23-1PD01</t>
  </si>
  <si>
    <t>{327F5E2E-CAAB-4661-9CBF-11B7CF77B178}</t>
  </si>
  <si>
    <t>wMAIN-2095</t>
  </si>
  <si>
    <t>1PD05-1PD06</t>
  </si>
  <si>
    <t>{05C22911-BEF5-4487-A747-1790FE0CE096}</t>
  </si>
  <si>
    <t>wMAIN-2096</t>
  </si>
  <si>
    <t>1PD09-1PD10</t>
  </si>
  <si>
    <t>{2B0D4098-3900-4639-8F72-012F59A196BF}</t>
  </si>
  <si>
    <t>wMAIN-2097</t>
  </si>
  <si>
    <t>FIT-1397</t>
  </si>
  <si>
    <t>1PD13-1PD14</t>
  </si>
  <si>
    <t>{042AC99F-8614-4FCE-83E8-5CA3BEA60B4B}</t>
  </si>
  <si>
    <t>wMAIN-2100</t>
  </si>
  <si>
    <t>FIT-1396</t>
  </si>
  <si>
    <t>1PD14-1PD17</t>
  </si>
  <si>
    <t>{5484426E-206F-4D40-A4A0-85C761015732}</t>
  </si>
  <si>
    <t>wMAIN-2101</t>
  </si>
  <si>
    <t>1PD17-1QD01</t>
  </si>
  <si>
    <t>{E43C96CF-EAA0-491C-95C1-E0F9C88FF4AF}</t>
  </si>
  <si>
    <t>wMAIN-2102</t>
  </si>
  <si>
    <t>FIT-76</t>
  </si>
  <si>
    <t>1PD17-1PD18</t>
  </si>
  <si>
    <t>{577DDD00-5221-4480-9276-5BFB4A01ACBE}</t>
  </si>
  <si>
    <t>wMAIN-2111</t>
  </si>
  <si>
    <t>wFIT-1402</t>
  </si>
  <si>
    <t>wVLV-692</t>
  </si>
  <si>
    <t>1OD02-1OD08</t>
  </si>
  <si>
    <t>{1358E4FD-47BC-475D-A67A-DF087384C247}</t>
  </si>
  <si>
    <t>wMAIN-2112</t>
  </si>
  <si>
    <t>wVLV-693</t>
  </si>
  <si>
    <t>1OD01-1OD02</t>
  </si>
  <si>
    <t>{24C2E3EE-507B-4E74-86B6-E4D549050DCB}</t>
  </si>
  <si>
    <t>wMAIN-2113</t>
  </si>
  <si>
    <t>wFIT-1401</t>
  </si>
  <si>
    <t>1OD04-1OD07</t>
  </si>
  <si>
    <t>{3116C457-CBC8-4113-94DA-9580FA9CBB78}</t>
  </si>
  <si>
    <t>wMAIN-2114</t>
  </si>
  <si>
    <t>wVLV-691</t>
  </si>
  <si>
    <t>1OD03-1OD04</t>
  </si>
  <si>
    <t>{5FB418A0-07D9-4829-8120-E38111EC470D}</t>
  </si>
  <si>
    <t>wMAIN-2115</t>
  </si>
  <si>
    <t>1OD02-1OD03</t>
  </si>
  <si>
    <t>{ADA03379-A2B6-41C6-B77F-26A793DDD91C}</t>
  </si>
  <si>
    <t>wMAIN-2116</t>
  </si>
  <si>
    <t xml:space="preserve">Industrial Park </t>
  </si>
  <si>
    <t>FIT-1339</t>
  </si>
  <si>
    <t>V-688</t>
  </si>
  <si>
    <t>1DF02-1DF01</t>
  </si>
  <si>
    <t>{E52114DD-34A1-4881-8E02-BBB10D2CBB15}</t>
  </si>
  <si>
    <t>wMAIN-2117</t>
  </si>
  <si>
    <t>HYD-302</t>
  </si>
  <si>
    <t>1EF28-1EF29</t>
  </si>
  <si>
    <t>{F9AB086E-1755-4588-A363-6B447192CCE1}</t>
  </si>
  <si>
    <t>wMAIN-2118</t>
  </si>
  <si>
    <t>1EF27-1EF28</t>
  </si>
  <si>
    <t>{02E7E2FF-B5AE-4EA5-8F31-0472D0E96757}</t>
  </si>
  <si>
    <t>wMAIN-2119</t>
  </si>
  <si>
    <t>Chestnut Dr</t>
  </si>
  <si>
    <t>106</t>
  </si>
  <si>
    <t>FIT-1403</t>
  </si>
  <si>
    <t>FIT-601</t>
  </si>
  <si>
    <t>1BI05-1BI08</t>
  </si>
  <si>
    <t>{BD401E15-E230-47AB-B93C-55E9CC5A3FBE}</t>
  </si>
  <si>
    <t>wMAIN-2122</t>
  </si>
  <si>
    <t>wVLV-679</t>
  </si>
  <si>
    <t>1BI02-1BI03</t>
  </si>
  <si>
    <t>{CE2533E3-CA9D-4FAE-8803-5F13B428DD48}</t>
  </si>
  <si>
    <t>wMAIN-2123</t>
  </si>
  <si>
    <t>V-679</t>
  </si>
  <si>
    <t>1BI01-1BI02</t>
  </si>
  <si>
    <t>{36C6D952-B1A2-46B6-B687-886A0D146FB7}</t>
  </si>
  <si>
    <t>wMAIN-2124</t>
  </si>
  <si>
    <t>FIT-1968</t>
  </si>
  <si>
    <t>1BH44-1BI09</t>
  </si>
  <si>
    <t>{75F3CF31-7454-40F0-973D-9A5F5702F771}</t>
  </si>
  <si>
    <t>wMAIN-2127</t>
  </si>
  <si>
    <t xml:space="preserve">Red Pine Cir </t>
  </si>
  <si>
    <t>FIT-1967</t>
  </si>
  <si>
    <t>V-669</t>
  </si>
  <si>
    <t>1BH40-1BH50</t>
  </si>
  <si>
    <t>{6B19CA17-829C-41BD-9F85-3D83B33F1FFF}</t>
  </si>
  <si>
    <t>wMAIN-2128</t>
  </si>
  <si>
    <t>V-683</t>
  </si>
  <si>
    <t>1BH39-1BH40</t>
  </si>
  <si>
    <t>{79D60DDE-4DD1-46F8-8958-BAE7E415CC70}</t>
  </si>
  <si>
    <t>wMAIN-2129</t>
  </si>
  <si>
    <t>FIT-1895</t>
  </si>
  <si>
    <t>1BH38-1BH39</t>
  </si>
  <si>
    <t>{9E72D923-D1B3-48B9-BBCF-FCAD95BF0E88}</t>
  </si>
  <si>
    <t>wMAIN-2130</t>
  </si>
  <si>
    <t>1BH38-1BH29</t>
  </si>
  <si>
    <t>{07E4880B-0A96-4566-B343-8240951B8229}</t>
  </si>
  <si>
    <t>wMAIN-2131</t>
  </si>
  <si>
    <t>FIT-1405</t>
  </si>
  <si>
    <t>FIT-602</t>
  </si>
  <si>
    <t>1BH46-1BH47</t>
  </si>
  <si>
    <t>{07B92FB4-1C40-43C7-B972-112D144AE422}</t>
  </si>
  <si>
    <t>wMAIN-2132</t>
  </si>
  <si>
    <t>1BH44-1BH46</t>
  </si>
  <si>
    <t>{6FB4CDDB-DDF6-45DA-8AA1-87A2BBD9D19B}</t>
  </si>
  <si>
    <t>wMAIN-2133</t>
  </si>
  <si>
    <t>FIT-603</t>
  </si>
  <si>
    <t>1BH44-1BH45</t>
  </si>
  <si>
    <t>{EF0DB84F-E778-4943-99CF-DA44388B6F13}</t>
  </si>
  <si>
    <t>wMAIN-2138</t>
  </si>
  <si>
    <t>V-677</t>
  </si>
  <si>
    <t>FIT-605</t>
  </si>
  <si>
    <t>1AH10-1AH11</t>
  </si>
  <si>
    <t>{EC2308F2-7E80-48C9-8AEA-538205ADB7B4}</t>
  </si>
  <si>
    <t>wMAIN-2139</t>
  </si>
  <si>
    <t>FIT-1406</t>
  </si>
  <si>
    <t>1AH09-1AH10</t>
  </si>
  <si>
    <t>{1EAF8EF7-437E-4192-B184-4A6667880927}</t>
  </si>
  <si>
    <t>wMAIN-2144</t>
  </si>
  <si>
    <t>FIT-1409</t>
  </si>
  <si>
    <t>FIT-1408</t>
  </si>
  <si>
    <t>1AH03-1AH06</t>
  </si>
  <si>
    <t>{57736D41-C82F-4A84-A8B0-E0CA742092B5}</t>
  </si>
  <si>
    <t>wMAIN-2147</t>
  </si>
  <si>
    <t>V-672</t>
  </si>
  <si>
    <t>1AH02-1AH03</t>
  </si>
  <si>
    <t>{B6299D6F-A41B-4296-9A75-0ECC491DBAE3}</t>
  </si>
  <si>
    <t>wMAIN-2148</t>
  </si>
  <si>
    <t>FIT-1412</t>
  </si>
  <si>
    <t>1AH01-1AH02</t>
  </si>
  <si>
    <t>{7E0DFC7B-B22E-4AFD-B7EE-F84DF1F64946}</t>
  </si>
  <si>
    <t>wMAIN-2149</t>
  </si>
  <si>
    <t>FIT-1410</t>
  </si>
  <si>
    <t>FIT-599</t>
  </si>
  <si>
    <t>1AH20-1AH23</t>
  </si>
  <si>
    <t>{4ECB0F99-6BC9-4AF1-AB0C-E615F79F431F}</t>
  </si>
  <si>
    <t>wMAIN-2152</t>
  </si>
  <si>
    <t>V-671</t>
  </si>
  <si>
    <t>FIT-1411</t>
  </si>
  <si>
    <t>1AH16-1AH17</t>
  </si>
  <si>
    <t>{49D8ECA6-CAAA-4786-9967-D56517A5DE32}</t>
  </si>
  <si>
    <t>wMAIN-2153</t>
  </si>
  <si>
    <t>1AH01-1AH16</t>
  </si>
  <si>
    <t>{B9A23FB2-0114-4246-AE25-441BFEAF1421}</t>
  </si>
  <si>
    <t>wMAIN-2156</t>
  </si>
  <si>
    <t>FIT-1413</t>
  </si>
  <si>
    <t>1BH50-1BH51</t>
  </si>
  <si>
    <t>{A64A6AAE-94CE-4CFD-85D2-A227DFFFAD1E}</t>
  </si>
  <si>
    <t>wMAIN-2159</t>
  </si>
  <si>
    <t>FIT-1414</t>
  </si>
  <si>
    <t>FIT-606</t>
  </si>
  <si>
    <t>1BH34-1BH37</t>
  </si>
  <si>
    <t>{17E472DD-108C-40AC-914A-A58F4C1F09AD}</t>
  </si>
  <si>
    <t>wMAIN-2160</t>
  </si>
  <si>
    <t>V-667</t>
  </si>
  <si>
    <t>1BH33-1BH34</t>
  </si>
  <si>
    <t>{5E124322-A897-4B83-B6B4-D99120CF266A}</t>
  </si>
  <si>
    <t>wMAIN-2161</t>
  </si>
  <si>
    <t>FIT-1415</t>
  </si>
  <si>
    <t>1BH32-1BH33</t>
  </si>
  <si>
    <t>{C43E9EC7-CEA0-4D00-BEDA-4F5C3CC93101}</t>
  </si>
  <si>
    <t>wMAIN-2163</t>
  </si>
  <si>
    <t>1BH14-1BH16</t>
  </si>
  <si>
    <t>{54089137-CF8F-4EF4-AD82-FBB865770E48}</t>
  </si>
  <si>
    <t>wMAIN-2164</t>
  </si>
  <si>
    <t>Transportation Dept</t>
  </si>
  <si>
    <t>wVLV-804</t>
  </si>
  <si>
    <t>1DF10-1DF11</t>
  </si>
  <si>
    <t>{AA79B55C-5E26-4802-8405-DE3A8F9311D9}</t>
  </si>
  <si>
    <t>wMAIN-2165</t>
  </si>
  <si>
    <t>V-803</t>
  </si>
  <si>
    <t>1DG19-1DG20</t>
  </si>
  <si>
    <t>{7669888A-1C3B-4293-9891-B79F5C6ECA56}</t>
  </si>
  <si>
    <t>wMAIN-2166</t>
  </si>
  <si>
    <t>Geodderz Rd</t>
  </si>
  <si>
    <t>V-805</t>
  </si>
  <si>
    <t>1DG18-1DG19</t>
  </si>
  <si>
    <t>{A26C1576-D85C-468F-9295-5E92CC248A79}</t>
  </si>
  <si>
    <t>wMAIN-2167</t>
  </si>
  <si>
    <t>1CE23-1CE24</t>
  </si>
  <si>
    <t>{8F2EA265-12C9-4FDE-A086-2A7B932C374B}</t>
  </si>
  <si>
    <t>wMAIN-2168</t>
  </si>
  <si>
    <t>FIT-1890</t>
  </si>
  <si>
    <t>V-797</t>
  </si>
  <si>
    <t>1CE26-1CE25</t>
  </si>
  <si>
    <t>{2ED0F93C-7FEC-4BFB-BBB7-347074AE78D8}</t>
  </si>
  <si>
    <t>wMAIN-2169</t>
  </si>
  <si>
    <t>FIT-1913</t>
  </si>
  <si>
    <t>1DE12-1DE13</t>
  </si>
  <si>
    <t>{6845B893-0970-467B-9484-8BAFF94E394A}</t>
  </si>
  <si>
    <t>wMAIN-2170</t>
  </si>
  <si>
    <t>1CE17-1CE18</t>
  </si>
  <si>
    <t>{7A7B270F-E2A1-4345-9E71-A5B6BFCE0931}</t>
  </si>
  <si>
    <t>wMAIN-2171</t>
  </si>
  <si>
    <t>FIT-1889</t>
  </si>
  <si>
    <t>1CE27-1CE26</t>
  </si>
  <si>
    <t>{0CB74ACA-768D-420E-8FF9-CEBDD2313973}</t>
  </si>
  <si>
    <t>wMAIN-2172</t>
  </si>
  <si>
    <t>FIT-1887</t>
  </si>
  <si>
    <t>1CE21-1CE20</t>
  </si>
  <si>
    <t>{C1709905-7359-4F86-B077-C4430CAB76FC}</t>
  </si>
  <si>
    <t>wMAIN-2173</t>
  </si>
  <si>
    <t>1CE25-1CE23</t>
  </si>
  <si>
    <t>{F5C6E1AE-2FA3-453E-8CB8-A46EE3DB62CE}</t>
  </si>
  <si>
    <t>wMAIN-2174</t>
  </si>
  <si>
    <t>FIT-1340</t>
  </si>
  <si>
    <t>1DF04-1DF02</t>
  </si>
  <si>
    <t>{2AC0EADF-A2F3-47E4-9A99-8151825EC457}</t>
  </si>
  <si>
    <t>wMAIN-2177</t>
  </si>
  <si>
    <t>V-783</t>
  </si>
  <si>
    <t>FIT-1341</t>
  </si>
  <si>
    <t>1DE06-1DE04</t>
  </si>
  <si>
    <t>{C638ADF4-5B08-4362-AE64-661C985277AA}</t>
  </si>
  <si>
    <t>wMAIN-2178</t>
  </si>
  <si>
    <t>Linn Star Transfer</t>
  </si>
  <si>
    <t>V-782</t>
  </si>
  <si>
    <t>1DE03-1DE04</t>
  </si>
  <si>
    <t>{22F02056-3F13-4D61-8FE6-F3601187595B}</t>
  </si>
  <si>
    <t>wMAIN-2179</t>
  </si>
  <si>
    <t>V-795</t>
  </si>
  <si>
    <t>FIT-1214</t>
  </si>
  <si>
    <t>1DD08-1DD09</t>
  </si>
  <si>
    <t>{772EDAFF-F24D-49C7-A691-4E1FB8442044}</t>
  </si>
  <si>
    <t>wMAIN-2180</t>
  </si>
  <si>
    <t>V-787</t>
  </si>
  <si>
    <t>FIT-1864</t>
  </si>
  <si>
    <t>1DD05-1DD06</t>
  </si>
  <si>
    <t>{7165CF8D-9617-42B2-87D2-D3741438B0C5}</t>
  </si>
  <si>
    <t>wMAIN-2182</t>
  </si>
  <si>
    <t xml:space="preserve">Frandsen Bank &amp; Trust </t>
  </si>
  <si>
    <t>wFIT-1343</t>
  </si>
  <si>
    <t>wVLV-790</t>
  </si>
  <si>
    <t>1ED09-1ED10</t>
  </si>
  <si>
    <t>{8EBE112F-3EE3-420D-ACFB-07FD111D8B61}</t>
  </si>
  <si>
    <t>wMAIN-2183</t>
  </si>
  <si>
    <t>wVLV-789</t>
  </si>
  <si>
    <t>1ED09-1ED11</t>
  </si>
  <si>
    <t>{BE4049FC-924B-4571-8608-886FC31B9692}</t>
  </si>
  <si>
    <t>wMAIN-2184</t>
  </si>
  <si>
    <t>wVLV-786</t>
  </si>
  <si>
    <t>1ED10-1DD04</t>
  </si>
  <si>
    <t>{EBF5E3A1-5705-4551-AB95-6F47746B981C}</t>
  </si>
  <si>
    <t>wMAIN-2185</t>
  </si>
  <si>
    <t>wVLV-791</t>
  </si>
  <si>
    <t>1ED08-1ED09</t>
  </si>
  <si>
    <t>{41F00AA4-3E22-42A4-B7EF-6A6015C5AFCE}</t>
  </si>
  <si>
    <t>wMAIN-2186</t>
  </si>
  <si>
    <t>FIT-1344</t>
  </si>
  <si>
    <t>1DD02-1DD05</t>
  </si>
  <si>
    <t>{6DBE9E48-EBAA-4B8E-AA5D-952B0E7CCAA6}</t>
  </si>
  <si>
    <t>wMAIN-2187</t>
  </si>
  <si>
    <t>FIT-411</t>
  </si>
  <si>
    <t>V-786</t>
  </si>
  <si>
    <t>1DD03-1DD04.</t>
  </si>
  <si>
    <t>{0BBD89BD-2B68-4465-83B8-6AB302B3B64C}</t>
  </si>
  <si>
    <t>wMAIN-2188</t>
  </si>
  <si>
    <t>V-781</t>
  </si>
  <si>
    <t>V-788</t>
  </si>
  <si>
    <t>1DE05-1DD01</t>
  </si>
  <si>
    <t>{ACA9DCD7-E0ED-4AAA-912F-AA1BCCF566DA}</t>
  </si>
  <si>
    <t>wMAIN-2189</t>
  </si>
  <si>
    <t>1DF01-1EF27</t>
  </si>
  <si>
    <t>{DE8B8355-2F33-47E9-AAEB-FE2144CA7F4B}</t>
  </si>
  <si>
    <t>wMAIN-2190</t>
  </si>
  <si>
    <t>1DE07-1DE06</t>
  </si>
  <si>
    <t>{B76FE709-AB31-49FD-88AE-B7EA8C6A5E23}</t>
  </si>
  <si>
    <t>wMAIN-2191</t>
  </si>
  <si>
    <t>1DE04-1DE05</t>
  </si>
  <si>
    <t>{E0BDE9A6-5878-49D4-8B54-947F699BFBAA}</t>
  </si>
  <si>
    <t>wMAIN-2197</t>
  </si>
  <si>
    <t>wFIT-850</t>
  </si>
  <si>
    <t>wFIT-1348</t>
  </si>
  <si>
    <t>1AF24-1AF10</t>
  </si>
  <si>
    <t>{861F3664-7AF7-42CD-97E4-CAC6F1EDB462}</t>
  </si>
  <si>
    <t>wMAIN-2198</t>
  </si>
  <si>
    <t>wVLV-776</t>
  </si>
  <si>
    <t>1AF08-1AF20</t>
  </si>
  <si>
    <t>{948BA8F7-7A6F-4CB8-80E6-99E9A83C20DA}</t>
  </si>
  <si>
    <t>wMAIN-2199</t>
  </si>
  <si>
    <t>wFIT-1347</t>
  </si>
  <si>
    <t>1AF10-1AF07</t>
  </si>
  <si>
    <t>{9D1DB1CA-D3ED-4B03-AEB9-7AFFE826778D}</t>
  </si>
  <si>
    <t>wMAIN-2200</t>
  </si>
  <si>
    <t xml:space="preserve">Highland Senic Dr </t>
  </si>
  <si>
    <t>1AF07-1AF08</t>
  </si>
  <si>
    <t>{9FE5D203-DFCC-4FEA-8C23-91A6921A1935}</t>
  </si>
  <si>
    <t>wMAIN-2203</t>
  </si>
  <si>
    <t>Highland Scenic Dr S</t>
  </si>
  <si>
    <t>FIT-1369</t>
  </si>
  <si>
    <t>V-735</t>
  </si>
  <si>
    <t>1AG37-1AG43</t>
  </si>
  <si>
    <t>{A531886F-B85E-45A3-AE6A-6F161813FDAD}</t>
  </si>
  <si>
    <t>wMAIN-2206</t>
  </si>
  <si>
    <t>Greenwood Dr</t>
  </si>
  <si>
    <t>Birch Dr</t>
  </si>
  <si>
    <t>wFIT-1354</t>
  </si>
  <si>
    <t>wFIT-1379</t>
  </si>
  <si>
    <t>1BG48-1BG51</t>
  </si>
  <si>
    <t>{AB835623-9C5F-4BD9-A988-81E8F4E12EB3}</t>
  </si>
  <si>
    <t>wMAIN-2207</t>
  </si>
  <si>
    <t>wVLV-770</t>
  </si>
  <si>
    <t>1BG47-1BG48</t>
  </si>
  <si>
    <t>{10FC5EBD-F2BA-4487-BED3-ADB77A02F0F0}</t>
  </si>
  <si>
    <t>wMAIN-2211</t>
  </si>
  <si>
    <t>wFIT-1545</t>
  </si>
  <si>
    <t>1BF12-1BG22</t>
  </si>
  <si>
    <t>{3927D49C-8E69-481B-9467-93A3ACA3AA61}</t>
  </si>
  <si>
    <t>wMAIN-2212</t>
  </si>
  <si>
    <t>1BG21-1BG22</t>
  </si>
  <si>
    <t>{77FEC207-1A25-4DC6-87B7-75C1B7038105}</t>
  </si>
  <si>
    <t>wMAIN-2213</t>
  </si>
  <si>
    <t>wVLV-420</t>
  </si>
  <si>
    <t>1CG23-1CG26</t>
  </si>
  <si>
    <t>{684193B8-2C0F-4096-83FC-2C02C234F217}</t>
  </si>
  <si>
    <t>wMAIN-2214</t>
  </si>
  <si>
    <t>wVLV-425</t>
  </si>
  <si>
    <t>1BG21-1BG23</t>
  </si>
  <si>
    <t>{E280F945-AB17-4845-8296-F8AC38724CA7}</t>
  </si>
  <si>
    <t>wMAIN-2215</t>
  </si>
  <si>
    <t>1BG23-1BG24</t>
  </si>
  <si>
    <t>{C4751455-6749-4431-9E9D-4CC85FE95C47}</t>
  </si>
  <si>
    <t>wMAIN-2217</t>
  </si>
  <si>
    <t>1BG22-1BG47</t>
  </si>
  <si>
    <t>{E418C05B-D3DA-4B98-A03A-84C927E3ACD2}</t>
  </si>
  <si>
    <t>wMAIN-2219</t>
  </si>
  <si>
    <t>1999 COLLEGE ROAD IMPROVEMENTS</t>
  </si>
  <si>
    <t>153</t>
  </si>
  <si>
    <t>FIT-421</t>
  </si>
  <si>
    <t>V-749</t>
  </si>
  <si>
    <t>1BG36-1BG37</t>
  </si>
  <si>
    <t>{3423BF28-24D0-44B0-A830-6FB1F94CAD42}</t>
  </si>
  <si>
    <t>wMAIN-2221</t>
  </si>
  <si>
    <t xml:space="preserve">North Memorial Service </t>
  </si>
  <si>
    <t>V-762</t>
  </si>
  <si>
    <t>1DG12-1DG14</t>
  </si>
  <si>
    <t>{7F61FA1C-ECBA-4FEB-B338-D65999A15E23}</t>
  </si>
  <si>
    <t>wMAIN-2223</t>
  </si>
  <si>
    <t>V-763</t>
  </si>
  <si>
    <t>FIT-1559</t>
  </si>
  <si>
    <t>1DG13-1DG05</t>
  </si>
  <si>
    <t>{950FDA63-4107-46BB-B93A-E4B8189C70BF}</t>
  </si>
  <si>
    <t>wMAIN-2224</t>
  </si>
  <si>
    <t>V-758</t>
  </si>
  <si>
    <t>FIT-1555</t>
  </si>
  <si>
    <t>1CG14-1CG15</t>
  </si>
  <si>
    <t>{0185DCAD-3309-49ED-B6D6-0C98A61A3FC3}</t>
  </si>
  <si>
    <t>wMAIN-2225</t>
  </si>
  <si>
    <t>FIT-1885</t>
  </si>
  <si>
    <t>FIT-1355</t>
  </si>
  <si>
    <t>1CG03-1CG30</t>
  </si>
  <si>
    <t>{E385C1CA-953F-48C1-98CD-0A106F48F9A2}</t>
  </si>
  <si>
    <t>wMAIN-2227</t>
  </si>
  <si>
    <t>1CG30-1CG29</t>
  </si>
  <si>
    <t>{843EB8C8-6C62-4395-BADF-81C830D180B6}</t>
  </si>
  <si>
    <t>wMAIN-2228</t>
  </si>
  <si>
    <t>FIT-1911</t>
  </si>
  <si>
    <t>1CG09-1CG12</t>
  </si>
  <si>
    <t>{78EE9DF4-F7B6-4E15-9F82-67BE5B539EA7}</t>
  </si>
  <si>
    <t>wMAIN-2231</t>
  </si>
  <si>
    <t>V-407</t>
  </si>
  <si>
    <t>1CG08-1CG44</t>
  </si>
  <si>
    <t>{48A6DE05-B76A-4B9A-B93F-F93B461EC2EC}</t>
  </si>
  <si>
    <t>wMAIN-2232</t>
  </si>
  <si>
    <t>V-757</t>
  </si>
  <si>
    <t>1CG06-1CG07</t>
  </si>
  <si>
    <t>{39C1759D-0E9F-408C-AEE0-7688273F99C2}</t>
  </si>
  <si>
    <t>wMAIN-2233</t>
  </si>
  <si>
    <t>FIT-1365</t>
  </si>
  <si>
    <t>V-740</t>
  </si>
  <si>
    <t>1BG38-1BG39</t>
  </si>
  <si>
    <t>{FD7D11C5-E80D-41FE-9183-9209D950AF88}</t>
  </si>
  <si>
    <t>wMAIN-2236</t>
  </si>
  <si>
    <t>FIT-1357</t>
  </si>
  <si>
    <t>FIT-422</t>
  </si>
  <si>
    <t>1AG13-1AG16</t>
  </si>
  <si>
    <t>{4566CCD4-BAD9-4B05-9955-371F77BEDF62}</t>
  </si>
  <si>
    <t>wMAIN-2239</t>
  </si>
  <si>
    <t>V-744</t>
  </si>
  <si>
    <t>1AG13-1AG14</t>
  </si>
  <si>
    <t>{1DEE8B58-7A28-4C70-B1EC-26358BB23A6F}</t>
  </si>
  <si>
    <t>wMAIN-2240</t>
  </si>
  <si>
    <t>V-743</t>
  </si>
  <si>
    <t>1AG12-1AG13</t>
  </si>
  <si>
    <t>{6B004CE9-DE0E-4FF8-B90B-1B63129957A0}</t>
  </si>
  <si>
    <t>wMAIN-2242</t>
  </si>
  <si>
    <t>Basswood Dr</t>
  </si>
  <si>
    <t>FIT-1551</t>
  </si>
  <si>
    <t>FIT-1550</t>
  </si>
  <si>
    <t>1BG02-1BG03</t>
  </si>
  <si>
    <t>{9728FB8A-D909-4772-B34F-206CD955AA78}</t>
  </si>
  <si>
    <t>wMAIN-2243</t>
  </si>
  <si>
    <t>V-409</t>
  </si>
  <si>
    <t>1BG03-1BG06</t>
  </si>
  <si>
    <t>{057CE9BE-6AB3-4628-BE15-6C874D6EC10F}</t>
  </si>
  <si>
    <t>wMAIN-2244</t>
  </si>
  <si>
    <t>FIT-1910</t>
  </si>
  <si>
    <t>1BG06-1BG07</t>
  </si>
  <si>
    <t>{616A28D9-A671-4F2B-8C9B-5A26CB42865E}</t>
  </si>
  <si>
    <t>wMAIN-2246</t>
  </si>
  <si>
    <t>wFIT-1910</t>
  </si>
  <si>
    <t>wFIT-1548</t>
  </si>
  <si>
    <t>1BG07-1BG10</t>
  </si>
  <si>
    <t>{703172BF-0680-43D5-A348-37838EDC27FE}</t>
  </si>
  <si>
    <t>wMAIN-2247</t>
  </si>
  <si>
    <t>V-753</t>
  </si>
  <si>
    <t>1BG02-1BG08</t>
  </si>
  <si>
    <t>{15889A82-89F2-4EBC-B0CA-A608A67843E4}</t>
  </si>
  <si>
    <t>wMAIN-2248</t>
  </si>
  <si>
    <t>1BG01-1BG02</t>
  </si>
  <si>
    <t>{E15026BB-F150-4D17-9D19-2708820F00F2}</t>
  </si>
  <si>
    <t>wMAIN-2249</t>
  </si>
  <si>
    <t>FIT-1548</t>
  </si>
  <si>
    <t>FIT-1547</t>
  </si>
  <si>
    <t>1BG10-1BG13</t>
  </si>
  <si>
    <t>{54357B41-81D0-4BCF-A610-A9B9E5907737}</t>
  </si>
  <si>
    <t>wMAIN-2250</t>
  </si>
  <si>
    <t>V-760</t>
  </si>
  <si>
    <t>V-761</t>
  </si>
  <si>
    <t>1CG02-1CG45</t>
  </si>
  <si>
    <t>{3B3D2D75-6FC1-4285-8B54-FDA8AEA7AFD2}</t>
  </si>
  <si>
    <t>wMAIN-2251</t>
  </si>
  <si>
    <t>FIT-1983</t>
  </si>
  <si>
    <t>V-759</t>
  </si>
  <si>
    <t>1CG01-1CG04</t>
  </si>
  <si>
    <t>{9B181C10-4311-452D-A313-A8EE5098F853}</t>
  </si>
  <si>
    <t>wMAIN-2252</t>
  </si>
  <si>
    <t>1CG01-1CG02</t>
  </si>
  <si>
    <t>{5E1F8EE2-9E74-4A3F-B1DB-F43E3F15B695}</t>
  </si>
  <si>
    <t>wMAIN-2253</t>
  </si>
  <si>
    <t>FIT-1984</t>
  </si>
  <si>
    <t>V-756</t>
  </si>
  <si>
    <t>1CG05-1CG13</t>
  </si>
  <si>
    <t>{62BE6340-3AD2-499A-A882-09E380EF5479}</t>
  </si>
  <si>
    <t>wMAIN-2254</t>
  </si>
  <si>
    <t>1CG05-1CG06</t>
  </si>
  <si>
    <t>{A23A3D6C-A166-4432-8017-D4102E02CF02}</t>
  </si>
  <si>
    <t>wMAIN-2255</t>
  </si>
  <si>
    <t>1CG04-1CG05</t>
  </si>
  <si>
    <t>{AE2C3BF0-2E1D-47BE-9D73-1A5DF97D9B49}</t>
  </si>
  <si>
    <t>wMAIN-2258</t>
  </si>
  <si>
    <t>FIT-319</t>
  </si>
  <si>
    <t>1AG14-1AG15</t>
  </si>
  <si>
    <t>{83312485-E6B0-4C71-B66E-C6E02B8A7314}</t>
  </si>
  <si>
    <t>wMAIN-2261</t>
  </si>
  <si>
    <t>FIT-1359</t>
  </si>
  <si>
    <t>1AG09-1AG12</t>
  </si>
  <si>
    <t>{83CF776B-D09D-409F-870B-0F7EAE54FEA9}</t>
  </si>
  <si>
    <t>wMAIN-2263</t>
  </si>
  <si>
    <t xml:space="preserve">Heritage Church </t>
  </si>
  <si>
    <t>FIT-1362</t>
  </si>
  <si>
    <t>V-750</t>
  </si>
  <si>
    <t>1BG33-1BG34</t>
  </si>
  <si>
    <t>{91BF67D5-6E4A-4C9C-A859-37D209836F22}</t>
  </si>
  <si>
    <t>wMAIN-2264</t>
  </si>
  <si>
    <t>FIT-1366</t>
  </si>
  <si>
    <t>FIT-1892</t>
  </si>
  <si>
    <t>1BG32-1BG19</t>
  </si>
  <si>
    <t>{86569DA9-31BA-42F2-AC23-3ED88AC9859A}</t>
  </si>
  <si>
    <t>wMAIN-2265</t>
  </si>
  <si>
    <t xml:space="preserve">Paul Bunyan Trl </t>
  </si>
  <si>
    <t>wVLV-751</t>
  </si>
  <si>
    <t>wFIT-595</t>
  </si>
  <si>
    <t>1BG30-1BG31</t>
  </si>
  <si>
    <t>{C1736AB6-E419-46D4-9A3B-FFC39364F1D6}</t>
  </si>
  <si>
    <t>wMAIN-2266</t>
  </si>
  <si>
    <t>FIT-1368</t>
  </si>
  <si>
    <t>V-751</t>
  </si>
  <si>
    <t>1BG29-1BG30</t>
  </si>
  <si>
    <t>{F0AC2709-59BE-41D6-B8EB-F87310EF84B3}</t>
  </si>
  <si>
    <t>wMAIN-2267</t>
  </si>
  <si>
    <t>FIT-1360</t>
  </si>
  <si>
    <t>V-746</t>
  </si>
  <si>
    <t>1AG03-1AG04</t>
  </si>
  <si>
    <t>{02358491-F6BD-4A97-93BB-C345D011AA01}</t>
  </si>
  <si>
    <t>wMAIN-2268</t>
  </si>
  <si>
    <t>FIT-1363</t>
  </si>
  <si>
    <t>V-747</t>
  </si>
  <si>
    <t>1BG44-1BG45</t>
  </si>
  <si>
    <t>{0F50E66F-C638-44B0-9E48-DB553642C2DA}</t>
  </si>
  <si>
    <t>wMAIN-2269</t>
  </si>
  <si>
    <t>FIT-1361</t>
  </si>
  <si>
    <t>1BG44-1AG01</t>
  </si>
  <si>
    <t>{428AFE1B-D08B-4562-A632-2CA49A35CC7B}</t>
  </si>
  <si>
    <t>wMAIN-2270</t>
  </si>
  <si>
    <t>V-748</t>
  </si>
  <si>
    <t>FIT-1364</t>
  </si>
  <si>
    <t>1BG40-1BG41</t>
  </si>
  <si>
    <t>{11FFBE56-A299-4F20-B258-1827B6FF4D72}</t>
  </si>
  <si>
    <t>wMAIN-2271</t>
  </si>
  <si>
    <t>1BG38-1BG40</t>
  </si>
  <si>
    <t>{6B43F198-CEB2-423D-ADBF-D677F961DC8F}</t>
  </si>
  <si>
    <t>wMAIN-2272</t>
  </si>
  <si>
    <t>1BG37-1BG38</t>
  </si>
  <si>
    <t>{A0394771-D956-48DF-ABC9-2FDE14B88D02}</t>
  </si>
  <si>
    <t>wMAIN-2273</t>
  </si>
  <si>
    <t>1BG33-1BG36</t>
  </si>
  <si>
    <t>{2CB26394-B51F-4715-ACD6-BF23BF33C27B}</t>
  </si>
  <si>
    <t>wMAIN-2274</t>
  </si>
  <si>
    <t>1BG32-1BG33</t>
  </si>
  <si>
    <t>{6C001F8D-66A5-4147-BF36-44EA00D43681}</t>
  </si>
  <si>
    <t>wMAIN-2275</t>
  </si>
  <si>
    <t>1BG29-1BG32</t>
  </si>
  <si>
    <t>{C6042178-C5B0-4196-A459-0F2290949885}</t>
  </si>
  <si>
    <t>wMAIN-2276</t>
  </si>
  <si>
    <t>FIT-1367</t>
  </si>
  <si>
    <t>1BG09-1BG29</t>
  </si>
  <si>
    <t>{41C15AF5-2066-4A5A-B40A-6685EAF95E98}</t>
  </si>
  <si>
    <t>wMAIN-2277</t>
  </si>
  <si>
    <t>1BG08-1BG09</t>
  </si>
  <si>
    <t>{3F9C2BBC-0EF9-4810-BD30-D65C5F031D6F}</t>
  </si>
  <si>
    <t>wMAIN-2278</t>
  </si>
  <si>
    <t>V-752</t>
  </si>
  <si>
    <t>1BG09-1BG28</t>
  </si>
  <si>
    <t>{7CF7A05D-743E-498C-88C3-CD443D8C0FA2}</t>
  </si>
  <si>
    <t>wMAIN-2279</t>
  </si>
  <si>
    <t>1BG28-1BG27</t>
  </si>
  <si>
    <t>{5D13AF94-85E1-49E6-849D-9EE6845E1E30}</t>
  </si>
  <si>
    <t>wMAIN-2280</t>
  </si>
  <si>
    <t>Aspen Dr</t>
  </si>
  <si>
    <t>FIT-1373</t>
  </si>
  <si>
    <t>1AG34-1AG37</t>
  </si>
  <si>
    <t>{E9D5D42B-87A3-4EFC-B85B-E815F09F10B1}</t>
  </si>
  <si>
    <t>wMAIN-2281</t>
  </si>
  <si>
    <t>V-736</t>
  </si>
  <si>
    <t>1AG37-1AG38</t>
  </si>
  <si>
    <t>{94DAF5FC-F735-4BE6-AD21-4F2FBE684A7D}</t>
  </si>
  <si>
    <t>wMAIN-2284</t>
  </si>
  <si>
    <t>FIT-1370</t>
  </si>
  <si>
    <t>1BG56-1BG39</t>
  </si>
  <si>
    <t>{29FD07A5-CC67-46FE-863B-42CA10D902BF}</t>
  </si>
  <si>
    <t>wMAIN-4541</t>
  </si>
  <si>
    <t>wFIT-1378</t>
  </si>
  <si>
    <t>1BG51-1BG54</t>
  </si>
  <si>
    <t>{3894CACE-06FD-4B8F-8458-5CF33B98E52F}</t>
  </si>
  <si>
    <t>wMAIN-2286</t>
  </si>
  <si>
    <t>FIT-1378</t>
  </si>
  <si>
    <t>V-728</t>
  </si>
  <si>
    <t>1BG54-1BG55</t>
  </si>
  <si>
    <t>{13FF01C8-8E6A-4827-BF6C-FE0BC25177B0}</t>
  </si>
  <si>
    <t>wMAIN-2292</t>
  </si>
  <si>
    <t>FIT-1376</t>
  </si>
  <si>
    <t>V-730</t>
  </si>
  <si>
    <t>1AG19-1AG20</t>
  </si>
  <si>
    <t>{0F2F6F7D-B597-43C4-9212-BFF12948D08E}</t>
  </si>
  <si>
    <t>wMAIN-2293</t>
  </si>
  <si>
    <t>FIT-1371</t>
  </si>
  <si>
    <t>1AG21-1AG22</t>
  </si>
  <si>
    <t>{46AD391C-896F-4650-9570-AE6347D15AD5}</t>
  </si>
  <si>
    <t>wMAIN-2294</t>
  </si>
  <si>
    <t>HYD-324</t>
  </si>
  <si>
    <t>1AG22-1AG23</t>
  </si>
  <si>
    <t>{E46262DA-3F2F-4B0C-B436-078474F39245}</t>
  </si>
  <si>
    <t>wMAIN-2295</t>
  </si>
  <si>
    <t>FIT-1372</t>
  </si>
  <si>
    <t>FIT-596</t>
  </si>
  <si>
    <t>1AG27-1AG30</t>
  </si>
  <si>
    <t>{F5E34081-5730-41E7-ADFB-364D41260F51}</t>
  </si>
  <si>
    <t>wMAIN-2296</t>
  </si>
  <si>
    <t>FIT-1375</t>
  </si>
  <si>
    <t>V-732</t>
  </si>
  <si>
    <t>1AG25-1AG26</t>
  </si>
  <si>
    <t>{C61C7D7F-35BA-4EFA-8ADB-B4475973783C}</t>
  </si>
  <si>
    <t>wMAIN-2305</t>
  </si>
  <si>
    <t>FIT-1640</t>
  </si>
  <si>
    <t>FIT-1893</t>
  </si>
  <si>
    <t>1PE41-1PE44</t>
  </si>
  <si>
    <t>{8B86A76E-4DFB-4CC6-85CD-BDBE2A6F2C29}</t>
  </si>
  <si>
    <t>wMAIN-2306</t>
  </si>
  <si>
    <t>1PE35-1PE44</t>
  </si>
  <si>
    <t>{BEB52199-AD00-4A2C-9AED-EDD51B9B7528}</t>
  </si>
  <si>
    <t>wMAIN-2307</t>
  </si>
  <si>
    <t>V-706</t>
  </si>
  <si>
    <t>1PE33-1PE36</t>
  </si>
  <si>
    <t>{4FED6DB3-59BC-440E-AE8F-B1CD815EE6A1}</t>
  </si>
  <si>
    <t>wMAIN-2311</t>
  </si>
  <si>
    <t>FIT-585</t>
  </si>
  <si>
    <t>1IE33-1IE36</t>
  </si>
  <si>
    <t>{659D49DA-4206-4453-B49E-FFA87E131201}</t>
  </si>
  <si>
    <t>wMAIN-2312</t>
  </si>
  <si>
    <t>FIT-1287</t>
  </si>
  <si>
    <t>FIT-1961</t>
  </si>
  <si>
    <t>1IE26-1IE27</t>
  </si>
  <si>
    <t>{BFB008FE-A1C4-47B2-8BE5-69CC979FBCF0}</t>
  </si>
  <si>
    <t>wMAIN-2313</t>
  </si>
  <si>
    <t>FIT-1285</t>
  </si>
  <si>
    <t>1HE14-1HE22</t>
  </si>
  <si>
    <t>{6C9B26BA-C9A8-4546-A262-DC3B503E04FA}</t>
  </si>
  <si>
    <t>wMAIN-2316</t>
  </si>
  <si>
    <t>FIT-586</t>
  </si>
  <si>
    <t>1IE27-1IE28</t>
  </si>
  <si>
    <t>{036CDA99-D6AC-4224-9533-DB7EA5B50E4D}</t>
  </si>
  <si>
    <t>wMAIN-2317</t>
  </si>
  <si>
    <t>FIT-1286</t>
  </si>
  <si>
    <t>V-870</t>
  </si>
  <si>
    <t>1HE25-1IE29</t>
  </si>
  <si>
    <t>{FA75318B-74DA-436D-9928-BBD2F4CFF7D7}</t>
  </si>
  <si>
    <t>wMAIN-2318</t>
  </si>
  <si>
    <t>FIT-1288</t>
  </si>
  <si>
    <t>1IE31-1IE30</t>
  </si>
  <si>
    <t>{E4831503-19CF-4CBA-8A69-5E572009B33B}</t>
  </si>
  <si>
    <t>wMAIN-2319</t>
  </si>
  <si>
    <t>1IE27-1IE30</t>
  </si>
  <si>
    <t>{34ED538F-329A-461D-A419-94729C936DA8}</t>
  </si>
  <si>
    <t>wMAIN-2321</t>
  </si>
  <si>
    <t>1HE22-1HE25</t>
  </si>
  <si>
    <t>{C6D2BE5E-A6A4-4B76-9B05-C5B0BCD1DFCC}</t>
  </si>
  <si>
    <t>wMAIN-2323</t>
  </si>
  <si>
    <t>V-867</t>
  </si>
  <si>
    <t>FIT-415</t>
  </si>
  <si>
    <t>1HE16-1HE17</t>
  </si>
  <si>
    <t>{D6945130-8E55-4B03-AE39-E8743A6BCBF3}</t>
  </si>
  <si>
    <t>wMAIN-2325</t>
  </si>
  <si>
    <t>1HE18-1HE19</t>
  </si>
  <si>
    <t>{FA1CFB42-9690-4335-B2F7-C2E3AD86B24F}</t>
  </si>
  <si>
    <t>wMAIN-2327</t>
  </si>
  <si>
    <t>V-865</t>
  </si>
  <si>
    <t>1HE14-1HE15</t>
  </si>
  <si>
    <t>{FD66673D-972F-425D-870A-1A7DE7FC37C5}</t>
  </si>
  <si>
    <t>wMAIN-2328</t>
  </si>
  <si>
    <t>1IE29-1IE27</t>
  </si>
  <si>
    <t>{519E203A-520B-4723-8C96-4AA1623C40D0}</t>
  </si>
  <si>
    <t>wMAIN-2329</t>
  </si>
  <si>
    <t>1IE30-1IE32</t>
  </si>
  <si>
    <t>{85495BCB-01CC-4FAE-BF25-50246481D2FD}</t>
  </si>
  <si>
    <t>wMAIN-2331</t>
  </si>
  <si>
    <t>wFIT-1293</t>
  </si>
  <si>
    <t>wFIT-1292</t>
  </si>
  <si>
    <t>1HE09-1HE11</t>
  </si>
  <si>
    <t>{199B6D09-4756-4F55-AEB9-A94FC8BB517C}</t>
  </si>
  <si>
    <t>wMAIN-2333</t>
  </si>
  <si>
    <t>FIT-1294</t>
  </si>
  <si>
    <t>FIT-1293</t>
  </si>
  <si>
    <t>1HE06-1HE09</t>
  </si>
  <si>
    <t>{778BED92-9D86-4AB7-A1A1-D3207FEBAE5E}</t>
  </si>
  <si>
    <t>wMAIN-2334</t>
  </si>
  <si>
    <t>FIT-587</t>
  </si>
  <si>
    <t>1HE09-1HE10</t>
  </si>
  <si>
    <t>{DE1D97F4-0501-4351-BE2A-8663D12F30CC}</t>
  </si>
  <si>
    <t>wMAIN-2336</t>
  </si>
  <si>
    <t>FIT-1295</t>
  </si>
  <si>
    <t>1HE05-1HE06</t>
  </si>
  <si>
    <t>{6A50F47D-495E-4A23-A77C-799338BAFE6D}</t>
  </si>
  <si>
    <t>wMAIN-2338</t>
  </si>
  <si>
    <t>V-862</t>
  </si>
  <si>
    <t>1HE01-1HE04</t>
  </si>
  <si>
    <t>{760B461C-8108-40B5-8047-D40E8C333B17}</t>
  </si>
  <si>
    <t>wMAIN-2339</t>
  </si>
  <si>
    <t>1HE05-1HE13</t>
  </si>
  <si>
    <t>{1DF72587-60EE-4B04-BDD6-66E9FACA1F68}</t>
  </si>
  <si>
    <t>wMAIN-2340</t>
  </si>
  <si>
    <t>1HE04-1HE05</t>
  </si>
  <si>
    <t>{274D9C90-498F-45F4-A26F-1BD0D742B124}</t>
  </si>
  <si>
    <t>wMAIN-2343</t>
  </si>
  <si>
    <t>FIT-1297</t>
  </si>
  <si>
    <t>V-859</t>
  </si>
  <si>
    <t>1GD06-1GD07</t>
  </si>
  <si>
    <t>{16B1D409-F8DA-403E-B506-3C5D063612C0}</t>
  </si>
  <si>
    <t>wMAIN-2344</t>
  </si>
  <si>
    <t>FIT-1243</t>
  </si>
  <si>
    <t>1GD03-1GD06</t>
  </si>
  <si>
    <t>{B9E5FE5F-E6E1-4170-AC9E-BC63E0324203}</t>
  </si>
  <si>
    <t>wMAIN-2346</t>
  </si>
  <si>
    <t>FIT-1302</t>
  </si>
  <si>
    <t>FIT-416</t>
  </si>
  <si>
    <t>1ID22-1ID23</t>
  </si>
  <si>
    <t>{42BE4750-A799-4334-89BF-28271A228142}</t>
  </si>
  <si>
    <t>wMAIN-2347</t>
  </si>
  <si>
    <t>Ingelwood Dr</t>
  </si>
  <si>
    <t>FIT-1304</t>
  </si>
  <si>
    <t>V-849</t>
  </si>
  <si>
    <t>1ID13-1ID14</t>
  </si>
  <si>
    <t>{3A01AB5E-9BE6-4044-A07D-CAB88DD06631}</t>
  </si>
  <si>
    <t>wMAIN-2348</t>
  </si>
  <si>
    <t>Excelsior Dr</t>
  </si>
  <si>
    <t>V-858</t>
  </si>
  <si>
    <t>FIT-1299</t>
  </si>
  <si>
    <t>1ID03-1ID04</t>
  </si>
  <si>
    <t>{B5C6EE39-4ED5-4097-9B02-903BE23CCBC9}</t>
  </si>
  <si>
    <t>wMAIN-2349</t>
  </si>
  <si>
    <t>V-852</t>
  </si>
  <si>
    <t>1ID25-1ID26</t>
  </si>
  <si>
    <t>{8209702C-2BDE-4A62-9ABD-3EF237221F8E}</t>
  </si>
  <si>
    <t>wMAIN-2350</t>
  </si>
  <si>
    <t>V-856</t>
  </si>
  <si>
    <t>FIT-1300</t>
  </si>
  <si>
    <t>1ID01-1ID02</t>
  </si>
  <si>
    <t>{13706155-5A96-49A0-B2F5-BE0A707D4ECE}</t>
  </si>
  <si>
    <t>wMAIN-2351</t>
  </si>
  <si>
    <t>FIT-1301</t>
  </si>
  <si>
    <t>1ID02-1ID11</t>
  </si>
  <si>
    <t>{14A4ECAA-B175-4E9A-9C7E-B6DC5A4F2702}</t>
  </si>
  <si>
    <t>wMAIN-2352</t>
  </si>
  <si>
    <t>1ID02-1ID03</t>
  </si>
  <si>
    <t>{E45A9648-DE9A-4B78-BB05-92F916343B6E}</t>
  </si>
  <si>
    <t>wMAIN-2355</t>
  </si>
  <si>
    <t>1ID11-1ID13</t>
  </si>
  <si>
    <t>{4E4AFC2C-C933-4027-B23E-4FF8CDF03A4C}</t>
  </si>
  <si>
    <t>wMAIN-2356</t>
  </si>
  <si>
    <t>FIT-588</t>
  </si>
  <si>
    <t>1ID11-1ID12</t>
  </si>
  <si>
    <t>{4E121BBC-2F9E-463F-BCF3-E6663552E430}</t>
  </si>
  <si>
    <t>wMAIN-2357</t>
  </si>
  <si>
    <t>FIT-1584</t>
  </si>
  <si>
    <t>V-854</t>
  </si>
  <si>
    <t>1IE13-1ID24</t>
  </si>
  <si>
    <t>{B35AD468-AB44-4152-933A-A1493FAF5708}</t>
  </si>
  <si>
    <t>wMAIN-2358</t>
  </si>
  <si>
    <t>1IE13-1IE15</t>
  </si>
  <si>
    <t>{42A1FD35-02CD-49C4-9F21-13E84518D4C9}</t>
  </si>
  <si>
    <t>wMAIN-2359</t>
  </si>
  <si>
    <t>FIT-1303</t>
  </si>
  <si>
    <t>V-853</t>
  </si>
  <si>
    <t>1ID18-1ID21</t>
  </si>
  <si>
    <t>{E17F77D2-7E67-4F0F-9E63-F4E14A80A003}</t>
  </si>
  <si>
    <t>wMAIN-2360</t>
  </si>
  <si>
    <t>1ID22-1ID25</t>
  </si>
  <si>
    <t>{0CB979B6-7300-4564-9EAF-E0C96C1B514A}</t>
  </si>
  <si>
    <t>wMAIN-2361</t>
  </si>
  <si>
    <t>1ID21-1ID22</t>
  </si>
  <si>
    <t>{93414E54-1C6E-4C2E-914E-EF726089BB75}</t>
  </si>
  <si>
    <t>wMAIN-2362</t>
  </si>
  <si>
    <t>FIT-1305</t>
  </si>
  <si>
    <t>1ID15-1ID18</t>
  </si>
  <si>
    <t>{7F6D3EFD-8C01-4AD0-BA81-FFDC0102F1B0}</t>
  </si>
  <si>
    <t>wMAIN-2363</t>
  </si>
  <si>
    <t>V-850</t>
  </si>
  <si>
    <t>FIT-1924</t>
  </si>
  <si>
    <t>1ID16-1ID17</t>
  </si>
  <si>
    <t>{C2D90D36-4364-4301-8EB1-71E74E6F7163}</t>
  </si>
  <si>
    <t>wMAIN-2364</t>
  </si>
  <si>
    <t>1ID14-1ID15</t>
  </si>
  <si>
    <t>{86C36A92-2889-4A6C-BA4D-070260F72B1D}</t>
  </si>
  <si>
    <t>wMAIN-2365</t>
  </si>
  <si>
    <t>1ID23-1ID24</t>
  </si>
  <si>
    <t>{C3FBD3E6-6263-4748-AB83-84CA5A948D9D}</t>
  </si>
  <si>
    <t>wMAIN-2366</t>
  </si>
  <si>
    <t>1ID15-1ID16</t>
  </si>
  <si>
    <t>{945F6528-A5E9-4943-8309-0794AB588638}</t>
  </si>
  <si>
    <t>wMAIN-2371</t>
  </si>
  <si>
    <t>FIT-1318</t>
  </si>
  <si>
    <t>V-840</t>
  </si>
  <si>
    <t>1JM41-1JM45</t>
  </si>
  <si>
    <t>{91AB7365-11F7-4020-88F3-AF3AF41AF84C}</t>
  </si>
  <si>
    <t>wMAIN-2372</t>
  </si>
  <si>
    <t xml:space="preserve">Joneswood Cir </t>
  </si>
  <si>
    <t>FIT-589</t>
  </si>
  <si>
    <t>1JM21-1JM54</t>
  </si>
  <si>
    <t>{E6414953-56AB-454F-B32F-DDD92B36BE98}</t>
  </si>
  <si>
    <t>wMAIN-2373</t>
  </si>
  <si>
    <t>FIT-1963</t>
  </si>
  <si>
    <t>FIT-418</t>
  </si>
  <si>
    <t>1JM19-1JM38</t>
  </si>
  <si>
    <t>{FCB26272-252A-444C-8489-AA9D2C2D7EBE}</t>
  </si>
  <si>
    <t>wMAIN-2374</t>
  </si>
  <si>
    <t>V-847</t>
  </si>
  <si>
    <t>FIT-419</t>
  </si>
  <si>
    <t>1JM36-1JM37</t>
  </si>
  <si>
    <t>{7FE06389-60C4-4E6B-A057-B7A5866A7E62}</t>
  </si>
  <si>
    <t>wMAIN-2375</t>
  </si>
  <si>
    <t>Joshua Tree Dr</t>
  </si>
  <si>
    <t>FIT-1306</t>
  </si>
  <si>
    <t>V-826</t>
  </si>
  <si>
    <t>1JM06-1JM09</t>
  </si>
  <si>
    <t>{1B7F5F44-59CA-47E5-8C5A-7AE7EBF59C5B}</t>
  </si>
  <si>
    <t>wMAIN-2378</t>
  </si>
  <si>
    <t>JL</t>
  </si>
  <si>
    <t>FIT-1078</t>
  </si>
  <si>
    <t>1JM02-1JL02</t>
  </si>
  <si>
    <t>{00FC4993-B54A-4392-85F7-C8C16915D2FF}</t>
  </si>
  <si>
    <t>wMAIN-2379</t>
  </si>
  <si>
    <t>1JM01-1JM02</t>
  </si>
  <si>
    <t>{1E4307AE-CD93-465D-8413-237F0A2725CC}</t>
  </si>
  <si>
    <t>wMAIN-2383</t>
  </si>
  <si>
    <t>FIT-1313</t>
  </si>
  <si>
    <t>1JM05-1JM06</t>
  </si>
  <si>
    <t>{743FFA24-9414-4F2E-A3A8-F6A60AD29327}</t>
  </si>
  <si>
    <t>wMAIN-2384</t>
  </si>
  <si>
    <t>V-834</t>
  </si>
  <si>
    <t>FIT-1314</t>
  </si>
  <si>
    <t>1JM27-1JM28</t>
  </si>
  <si>
    <t>{A2F2AA3D-C48E-4379-AA4C-AFBFDA23BA18}</t>
  </si>
  <si>
    <t>wMAIN-2385</t>
  </si>
  <si>
    <t>FIT-1312</t>
  </si>
  <si>
    <t>1JM28-1JM31</t>
  </si>
  <si>
    <t>{E89EAC6F-96D9-4F80-BC1A-2A00A29891ED}</t>
  </si>
  <si>
    <t>wMAIN-2388</t>
  </si>
  <si>
    <t>1JM05-1JM27</t>
  </si>
  <si>
    <t>{5A9528F6-C1E0-4762-912F-DFC65708DF13}</t>
  </si>
  <si>
    <t>wMAIN-2389</t>
  </si>
  <si>
    <t>Jasperwood Cir</t>
  </si>
  <si>
    <t>FIT-1315</t>
  </si>
  <si>
    <t>V-848</t>
  </si>
  <si>
    <t>1JM34-1JM35</t>
  </si>
  <si>
    <t>{99222AB1-DE6A-46E4-B854-E08A585C255A}</t>
  </si>
  <si>
    <t>wMAIN-2390</t>
  </si>
  <si>
    <t>V-841</t>
  </si>
  <si>
    <t>1JM40-1JM41</t>
  </si>
  <si>
    <t>{DAE5ED30-C22A-4477-9DFE-E4D166C6101E}</t>
  </si>
  <si>
    <t>wMAIN-2391</t>
  </si>
  <si>
    <t xml:space="preserve">Ottertail Cir </t>
  </si>
  <si>
    <t>V-830</t>
  </si>
  <si>
    <t>FIT-1316</t>
  </si>
  <si>
    <t>1JM39-1JN01</t>
  </si>
  <si>
    <t>{6C9C02DE-2B3E-4A1E-86E7-95AA8C067311}</t>
  </si>
  <si>
    <t>wMAIN-2394</t>
  </si>
  <si>
    <t>V-829</t>
  </si>
  <si>
    <t>1JM19-1JM20</t>
  </si>
  <si>
    <t>{F8A82C52-517E-4A04-A64F-6A4EA384A003}</t>
  </si>
  <si>
    <t>wMAIN-2395</t>
  </si>
  <si>
    <t>1JM37-1JM19</t>
  </si>
  <si>
    <t>{7618A850-BF92-4738-8080-77166BB7E015}</t>
  </si>
  <si>
    <t>wMAIN-2396</t>
  </si>
  <si>
    <t>1JM38-1JM39</t>
  </si>
  <si>
    <t>{30475543-CC06-46C0-8C44-653E925E8439}</t>
  </si>
  <si>
    <t>wMAIN-2397</t>
  </si>
  <si>
    <t>V-828</t>
  </si>
  <si>
    <t>1JM18-1JM19</t>
  </si>
  <si>
    <t>{6729B689-9AAC-4EDF-B6CC-CCAC07FEEEF3}</t>
  </si>
  <si>
    <t>wMAIN-2398</t>
  </si>
  <si>
    <t>FIT-1319</t>
  </si>
  <si>
    <t>FIT-590</t>
  </si>
  <si>
    <t>1JM11-1JM14</t>
  </si>
  <si>
    <t>{05476568-3D55-4F10-B011-DD91DD0AC7B9}</t>
  </si>
  <si>
    <t>wMAIN-2401</t>
  </si>
  <si>
    <t>FIT-1317</t>
  </si>
  <si>
    <t>1JM10-1JM11</t>
  </si>
  <si>
    <t>{668D1405-EEDC-4419-B84A-DEC477DE03CE}</t>
  </si>
  <si>
    <t>wMAIN-2402</t>
  </si>
  <si>
    <t>FIT-1307</t>
  </si>
  <si>
    <t>1JM10-1JM15</t>
  </si>
  <si>
    <t>{A8F3E572-3C35-40C3-9444-D350AFDC3DC8}</t>
  </si>
  <si>
    <t>wMAIN-2403</t>
  </si>
  <si>
    <t>1JM09-1JM10</t>
  </si>
  <si>
    <t>{D25DD7A2-2265-4482-8B6D-1145220B6409}</t>
  </si>
  <si>
    <t>wMAIN-2404</t>
  </si>
  <si>
    <t>1JM04-1JM05</t>
  </si>
  <si>
    <t>{A933292C-5F71-4342-AEC5-5461ADF82265}</t>
  </si>
  <si>
    <t>wMAIN-2407</t>
  </si>
  <si>
    <t>FIT-1308</t>
  </si>
  <si>
    <t>V-844</t>
  </si>
  <si>
    <t>1JM22-1JM25</t>
  </si>
  <si>
    <t>{7B04734F-1222-4BD0-82B2-2A35E60A7F25}</t>
  </si>
  <si>
    <t>wMAIN-2408</t>
  </si>
  <si>
    <t>1JM25-1JM26</t>
  </si>
  <si>
    <t>{40603F3F-6675-49EE-953C-1E625DC000A1}</t>
  </si>
  <si>
    <t>wMAIN-2411</t>
  </si>
  <si>
    <t>1JM21-1JM22</t>
  </si>
  <si>
    <t>{28582BB7-13ED-41AC-8FCD-7F336DB8935F}</t>
  </si>
  <si>
    <t>wMAIN-2412</t>
  </si>
  <si>
    <t>FIT-1311</t>
  </si>
  <si>
    <t>V-843</t>
  </si>
  <si>
    <t>1JM49-1JM52</t>
  </si>
  <si>
    <t>{16805E7E-7436-44E7-AEA7-C1259EA69111}</t>
  </si>
  <si>
    <t>wMAIN-2417</t>
  </si>
  <si>
    <t>V-839</t>
  </si>
  <si>
    <t>1JM41-1JM42</t>
  </si>
  <si>
    <t>{CC2A539A-75E0-4215-98DA-A720F48E410F}</t>
  </si>
  <si>
    <t>wMAIN-2418</t>
  </si>
  <si>
    <t>FIT-1310</t>
  </si>
  <si>
    <t>1JM45-1JM46</t>
  </si>
  <si>
    <t>{8E146B3E-F7C9-48AD-9C77-204EC762942A}</t>
  </si>
  <si>
    <t>wMAIN-2419</t>
  </si>
  <si>
    <t>1JM52-1JM53</t>
  </si>
  <si>
    <t>{4649C306-A542-4CA2-A75C-9D1F46C4B09F}</t>
  </si>
  <si>
    <t>wMAIN-2421</t>
  </si>
  <si>
    <t>1JM35-1JM36</t>
  </si>
  <si>
    <t>{A28C9574-C4ED-492B-8214-1587AB5ACF14}</t>
  </si>
  <si>
    <t>wMAIN-2422</t>
  </si>
  <si>
    <t>1DG12-1DG13</t>
  </si>
  <si>
    <t>{C8ED0517-213A-4B4E-B014-60B3210D9BB9}</t>
  </si>
  <si>
    <t>wMAIN-2423</t>
  </si>
  <si>
    <t>1FF49-1FF46</t>
  </si>
  <si>
    <t>{91CAD559-8233-4263-92BD-7D4F486E460D}</t>
  </si>
  <si>
    <t>wMAIN-2427</t>
  </si>
  <si>
    <t>Plug installed during Water Plant demolition</t>
  </si>
  <si>
    <t>1CF27-1CF09</t>
  </si>
  <si>
    <t>{05335415-00CB-4BAE-8935-43B152363790}</t>
  </si>
  <si>
    <t>wMAIN-2428</t>
  </si>
  <si>
    <t>FIT-1323</t>
  </si>
  <si>
    <t>1FH05-1FH54</t>
  </si>
  <si>
    <t>{FC6A7D69-EC55-4301-AF4A-9E5A0F8F99D2}</t>
  </si>
  <si>
    <t>wMAIN-2429</t>
  </si>
  <si>
    <t>V-815</t>
  </si>
  <si>
    <t>FIT-1326</t>
  </si>
  <si>
    <t>1FH04-1FH06</t>
  </si>
  <si>
    <t>{DAC8199F-11A3-41BC-A728-23A90D2F0EFF}</t>
  </si>
  <si>
    <t>wMAIN-2430</t>
  </si>
  <si>
    <t>V-813</t>
  </si>
  <si>
    <t>FIT-591</t>
  </si>
  <si>
    <t>1FH10-1FH11</t>
  </si>
  <si>
    <t>{41A3A74D-D84D-4C71-B270-1210CC599B87}</t>
  </si>
  <si>
    <t>wMAIN-2431</t>
  </si>
  <si>
    <t>FIT-1324</t>
  </si>
  <si>
    <t>1FH09-1FH10</t>
  </si>
  <si>
    <t>{F839B6D1-41E9-4AAF-BA6F-D50F12A268FF}</t>
  </si>
  <si>
    <t>wMAIN-2432</t>
  </si>
  <si>
    <t>FIT-1328</t>
  </si>
  <si>
    <t>1FH15-1FH12</t>
  </si>
  <si>
    <t>{3B377C68-C4F7-40F1-BACB-47BB921606B9}</t>
  </si>
  <si>
    <t>wMAIN-2434</t>
  </si>
  <si>
    <t>1FH05-1FH04</t>
  </si>
  <si>
    <t>{DC75F179-F564-42E7-A654-E59962253040}</t>
  </si>
  <si>
    <t>wMAIN-2439</t>
  </si>
  <si>
    <t>V-809</t>
  </si>
  <si>
    <t>1FG24-1FG25</t>
  </si>
  <si>
    <t>{B7CF1F2C-C74C-479B-B2A5-7AD71E1F1881}</t>
  </si>
  <si>
    <t>wMAIN-2440</t>
  </si>
  <si>
    <t>V-811</t>
  </si>
  <si>
    <t>FIT-1327</t>
  </si>
  <si>
    <t>1FH16-1FH17</t>
  </si>
  <si>
    <t>{2614335D-A5AB-44B1-B9ED-6306E55CDA5A}</t>
  </si>
  <si>
    <t>wMAIN-2441</t>
  </si>
  <si>
    <t>1FG20-1FG19</t>
  </si>
  <si>
    <t>{6C8A805B-309C-47C9-A491-2651B86EFF66}</t>
  </si>
  <si>
    <t>wMAIN-2442</t>
  </si>
  <si>
    <t>1FG26-1FG23</t>
  </si>
  <si>
    <t>{A57F3AA4-DFB9-4F2D-8419-83058D9B23E9}</t>
  </si>
  <si>
    <t>wMAIN-2443</t>
  </si>
  <si>
    <t>1CG45-1CG03</t>
  </si>
  <si>
    <t>{6176276E-F8FA-41E6-8A49-D5AD33943775}</t>
  </si>
  <si>
    <t>wMAIN-2444</t>
  </si>
  <si>
    <t>1CG01-1CG14</t>
  </si>
  <si>
    <t>{FD062269-5F5C-4075-B218-72BB03E74EB5}</t>
  </si>
  <si>
    <t>wMAIN-2445</t>
  </si>
  <si>
    <t>1CG05-1CG08</t>
  </si>
  <si>
    <t>{9CD1F2BD-E8CF-4D51-8E95-BE2C0F59D6A1}</t>
  </si>
  <si>
    <t>wMAIN-2446</t>
  </si>
  <si>
    <t>FIT-1336</t>
  </si>
  <si>
    <t>V-802</t>
  </si>
  <si>
    <t>1DG15-1DG16</t>
  </si>
  <si>
    <t>{69036B65-5C0E-4051-A6A4-2A70E9AC5801}</t>
  </si>
  <si>
    <t>wMAIN-2447</t>
  </si>
  <si>
    <t>wFIT-1333</t>
  </si>
  <si>
    <t>1DF11-1DF12</t>
  </si>
  <si>
    <t>{6658A24C-7F28-4B55-A641-3D9E069B1F14}</t>
  </si>
  <si>
    <t>wMAIN-2448</t>
  </si>
  <si>
    <t>wFIT-1332</t>
  </si>
  <si>
    <t>1DF12-1DG21</t>
  </si>
  <si>
    <t>{327CAD3C-153F-43C8-92B3-07F9B73ABD18}</t>
  </si>
  <si>
    <t>wMAIN-2453</t>
  </si>
  <si>
    <t>1DF02-1DF03</t>
  </si>
  <si>
    <t>{966981FD-99C4-4A6E-ADDE-E750706B0D86}</t>
  </si>
  <si>
    <t>wMAIN-2457</t>
  </si>
  <si>
    <t>1DD01-1DD02</t>
  </si>
  <si>
    <t>{333B6072-F905-4AE3-A47E-F8BFCA56A87E}</t>
  </si>
  <si>
    <t>wMAIN-2459</t>
  </si>
  <si>
    <t>FIT-1528</t>
  </si>
  <si>
    <t>V-599</t>
  </si>
  <si>
    <t>1FE11-1FD01</t>
  </si>
  <si>
    <t>{1957F32B-7875-4294-A091-F5637BF3A080}</t>
  </si>
  <si>
    <t>wMAIN-2461</t>
  </si>
  <si>
    <t>Shows PVC Pipe on GIS</t>
  </si>
  <si>
    <t>wVLV-594</t>
  </si>
  <si>
    <t>wFIT-2279</t>
  </si>
  <si>
    <t>1FD16-1ED01</t>
  </si>
  <si>
    <t>{22196015-3F4B-4153-AC60-BBD455E6CFA5}</t>
  </si>
  <si>
    <t>wMAIN-2462</t>
  </si>
  <si>
    <t>1977 MUNICIPAL WATERMAIN CONSTRUCTION</t>
  </si>
  <si>
    <t>wVLV-592</t>
  </si>
  <si>
    <t>wFIT-1225</t>
  </si>
  <si>
    <t>1FD15-1FD17</t>
  </si>
  <si>
    <t>{700DB79C-2650-4254-95DC-1C4C18F3FC56}</t>
  </si>
  <si>
    <t>wMAIN-2463</t>
  </si>
  <si>
    <t>wFIT-1524</t>
  </si>
  <si>
    <t>wFIT-410</t>
  </si>
  <si>
    <t>1FD13-1FD14</t>
  </si>
  <si>
    <t>{AA8E35E9-4FAB-4328-9728-4CBC6AE64FAC}</t>
  </si>
  <si>
    <t>wMAIN-2464</t>
  </si>
  <si>
    <t>1FD13-1FD16</t>
  </si>
  <si>
    <t>{02541495-7622-4274-9518-79336469DF55}</t>
  </si>
  <si>
    <t>wMAIN-2465</t>
  </si>
  <si>
    <t>FIT-1591</t>
  </si>
  <si>
    <t>1IE01-1IE46</t>
  </si>
  <si>
    <t>{B2CD991B-0E36-41D0-9339-5FA94864B2BE}</t>
  </si>
  <si>
    <t>wMAIN-2468</t>
  </si>
  <si>
    <t>FIT-634</t>
  </si>
  <si>
    <t>1IE13-1IE14</t>
  </si>
  <si>
    <t>{F6C6E3BE-DFC9-4435-9F6D-276F45A45CF9}</t>
  </si>
  <si>
    <t>wMAIN-2471</t>
  </si>
  <si>
    <t>V-532</t>
  </si>
  <si>
    <t>1IE05-1IE06</t>
  </si>
  <si>
    <t>{37EC5716-EF29-4F93-A7AE-D115E73595A8}</t>
  </si>
  <si>
    <t>wMAIN-2472</t>
  </si>
  <si>
    <t>V-585</t>
  </si>
  <si>
    <t>1IE06-1IE08</t>
  </si>
  <si>
    <t>{86DB32C9-B7DC-405B-AD21-C4CDE9CFB40C}</t>
  </si>
  <si>
    <t>wMAIN-2473</t>
  </si>
  <si>
    <t>V-1091</t>
  </si>
  <si>
    <t>FIT-1589</t>
  </si>
  <si>
    <t>1IE20-1IE19</t>
  </si>
  <si>
    <t>{968F6142-FCEC-4E9B-A600-9B5AC4AAEC32}</t>
  </si>
  <si>
    <t>wMAIN-2474</t>
  </si>
  <si>
    <t>V-584</t>
  </si>
  <si>
    <t>FIT-1587</t>
  </si>
  <si>
    <t>1IE24-1IE25</t>
  </si>
  <si>
    <t>{AE9D37BD-31FB-465B-BFF8-88316D864C5A}</t>
  </si>
  <si>
    <t>wMAIN-2475</t>
  </si>
  <si>
    <t>1IE25-1IE37</t>
  </si>
  <si>
    <t>{B730E053-61AE-4988-A749-EC2CE40A3013}</t>
  </si>
  <si>
    <t>wMAIN-2481</t>
  </si>
  <si>
    <t>MI</t>
  </si>
  <si>
    <t>FIT-406</t>
  </si>
  <si>
    <t>FIT-1660</t>
  </si>
  <si>
    <t>1MI42-1MI22</t>
  </si>
  <si>
    <t>{BFE179F0-BBB7-469F-BB76-E25A786A1FC4}</t>
  </si>
  <si>
    <t>wMAIN-2482</t>
  </si>
  <si>
    <t xml:space="preserve">WreathsForTheFallen </t>
  </si>
  <si>
    <t>FIT-1179</t>
  </si>
  <si>
    <t>V-1027</t>
  </si>
  <si>
    <t>1MI39-1MI40</t>
  </si>
  <si>
    <t>{726AC70B-434F-4006-BE20-BB739AD6A932}</t>
  </si>
  <si>
    <t>wMAIN-2484</t>
  </si>
  <si>
    <t>WHITE SAND NORTH SUBDIVISION IMPROVEMENTS PHASE 2</t>
  </si>
  <si>
    <t>298</t>
  </si>
  <si>
    <t>FIT-1620</t>
  </si>
  <si>
    <t>V-573</t>
  </si>
  <si>
    <t>1NC35-1NC38</t>
  </si>
  <si>
    <t>{EA2C7F9B-D63B-4409-93BF-2CFC1AB1F199}</t>
  </si>
  <si>
    <t>wMAIN-2485</t>
  </si>
  <si>
    <t>V-574</t>
  </si>
  <si>
    <t>FIT-1898</t>
  </si>
  <si>
    <t>1NC36-1NC37</t>
  </si>
  <si>
    <t>{F2333A89-1D85-4FF4-AC5B-FB61A904CF44}</t>
  </si>
  <si>
    <t>wMAIN-2488</t>
  </si>
  <si>
    <t>WHITE SAND NORTH 1999 PHASE 3 IMPROVEMENTS</t>
  </si>
  <si>
    <t>299</t>
  </si>
  <si>
    <t>FIT-1901</t>
  </si>
  <si>
    <t>FIT-1611</t>
  </si>
  <si>
    <t>1NC08-1MC18</t>
  </si>
  <si>
    <t>{93E2C3E2-76ED-4AFD-A6B3-15F0D915EC99}</t>
  </si>
  <si>
    <t>wMAIN-2489</t>
  </si>
  <si>
    <t>V-568</t>
  </si>
  <si>
    <t>1NC09-1NC08</t>
  </si>
  <si>
    <t>{DACBF437-C5A3-4206-90FC-EEB57B5D31DC}</t>
  </si>
  <si>
    <t>wMAIN-2490</t>
  </si>
  <si>
    <t>FIT-1615</t>
  </si>
  <si>
    <t>1NC10-1NC09</t>
  </si>
  <si>
    <t>{CF8E5A54-B1B3-4FC3-AE5E-9BDCED797F88}</t>
  </si>
  <si>
    <t>wMAIN-2491</t>
  </si>
  <si>
    <t>V-570</t>
  </si>
  <si>
    <t>1NC10-1NC11</t>
  </si>
  <si>
    <t>{046D6C29-0EBA-49C1-9CCC-20425C71D557}</t>
  </si>
  <si>
    <t>wMAIN-2496</t>
  </si>
  <si>
    <t>FIT-1619</t>
  </si>
  <si>
    <t>1NC39-1NC42</t>
  </si>
  <si>
    <t>{0265A2F2-EEAD-423C-9AD6-CFE5A694F5A4}</t>
  </si>
  <si>
    <t>wMAIN-2497</t>
  </si>
  <si>
    <t>FIT-1621</t>
  </si>
  <si>
    <t>1NC32-1NC35</t>
  </si>
  <si>
    <t>{7B346782-DAEB-4C2C-9EB0-75DF02F17DFB}</t>
  </si>
  <si>
    <t>wMAIN-2498</t>
  </si>
  <si>
    <t>1NC35-1NC36</t>
  </si>
  <si>
    <t>{7E06D0B8-A9FE-445B-A84F-67BBDA9C941D}</t>
  </si>
  <si>
    <t>wMAIN-2499</t>
  </si>
  <si>
    <t>1NC38-1NC39</t>
  </si>
  <si>
    <t>{908DDFCC-CDFA-4881-A1CD-6C790C6BCB67}</t>
  </si>
  <si>
    <t>wMAIN-2503</t>
  </si>
  <si>
    <t>FIT-1618</t>
  </si>
  <si>
    <t>FIT-636</t>
  </si>
  <si>
    <t>1NC46-1NC49</t>
  </si>
  <si>
    <t>{48ABBEA4-3248-41B1-AC48-BE42B738FB44}</t>
  </si>
  <si>
    <t>wMAIN-2504</t>
  </si>
  <si>
    <t>V-572</t>
  </si>
  <si>
    <t>1NC42-1NC45</t>
  </si>
  <si>
    <t>{75A04C5A-8F96-41B7-A00D-0997243BCE09}</t>
  </si>
  <si>
    <t>wMAIN-2505</t>
  </si>
  <si>
    <t>V-564</t>
  </si>
  <si>
    <t>FIT-1625</t>
  </si>
  <si>
    <t>1NC21-1NC22</t>
  </si>
  <si>
    <t>{857719F6-4233-43D3-BCDE-4C4D7248DB20}</t>
  </si>
  <si>
    <t>wMAIN-2506</t>
  </si>
  <si>
    <t>V-578</t>
  </si>
  <si>
    <t>1NC30-1NC31</t>
  </si>
  <si>
    <t>{63AF4E99-E84F-4FAA-BF8D-5CC66EF2FDF0}</t>
  </si>
  <si>
    <t>wMAIN-2507</t>
  </si>
  <si>
    <t>1NC31-1NC32</t>
  </si>
  <si>
    <t>{94573289-DB26-4E0D-82E8-9A32ACE55CED}</t>
  </si>
  <si>
    <t>wMAIN-2512</t>
  </si>
  <si>
    <t>1NC45-1NC46</t>
  </si>
  <si>
    <t>{45972A55-9599-4EF9-AA5C-8C8D18540914}</t>
  </si>
  <si>
    <t>wMAIN-2513</t>
  </si>
  <si>
    <t>V-565</t>
  </si>
  <si>
    <t>1NC16-1NC19</t>
  </si>
  <si>
    <t>{008DC7A6-E8AE-4AA5-A623-C63FEBA7FBEC}</t>
  </si>
  <si>
    <t>wMAIN-2518</t>
  </si>
  <si>
    <t>FIT-1623</t>
  </si>
  <si>
    <t>1NC19-1NC20</t>
  </si>
  <si>
    <t>{D43EB804-AC7A-42C3-86D5-BFA3C0663878}</t>
  </si>
  <si>
    <t>wMAIN-2519</t>
  </si>
  <si>
    <t>1NC20-1NC21</t>
  </si>
  <si>
    <t>{533BC7EA-60D4-4B7B-9072-F5C8A30FB3B0}</t>
  </si>
  <si>
    <t>wMAIN-2520</t>
  </si>
  <si>
    <t>V-562</t>
  </si>
  <si>
    <t>1NC22-1NC27</t>
  </si>
  <si>
    <t>{3A98A925-0317-4B9F-BBED-98F90EB036DA}</t>
  </si>
  <si>
    <t>wMAIN-2521</t>
  </si>
  <si>
    <t>V-563</t>
  </si>
  <si>
    <t>1NC22-1NC23</t>
  </si>
  <si>
    <t>{3724C83C-5488-473D-AF76-B1711C763529}</t>
  </si>
  <si>
    <t>wMAIN-2522</t>
  </si>
  <si>
    <t>1NC23-1NC24</t>
  </si>
  <si>
    <t>{6569A2AD-4AB0-4666-9399-1E698D52C341}</t>
  </si>
  <si>
    <t>wMAIN-2528</t>
  </si>
  <si>
    <t>1OE17-1OE18</t>
  </si>
  <si>
    <t>{B8659B5A-3845-4A46-A271-69A9BF8044ED}</t>
  </si>
  <si>
    <t>wMAIN-2529</t>
  </si>
  <si>
    <t>V-553</t>
  </si>
  <si>
    <t>1OE19-1OE23</t>
  </si>
  <si>
    <t>{593C8429-E9E8-49B9-A616-62C1FC8C64EA}</t>
  </si>
  <si>
    <t>wMAIN-2531</t>
  </si>
  <si>
    <t>V-558</t>
  </si>
  <si>
    <t>1OE19-1OE20</t>
  </si>
  <si>
    <t>{0359FBCB-DB3A-4F36-AA69-B3F2A7E6D670}</t>
  </si>
  <si>
    <t>wMAIN-2532</t>
  </si>
  <si>
    <t>FIT-1639</t>
  </si>
  <si>
    <t>1OE23-1OE24</t>
  </si>
  <si>
    <t>{37753410-5D14-40C3-9ABE-361336523133}</t>
  </si>
  <si>
    <t>wMAIN-2533</t>
  </si>
  <si>
    <t>1OE24-1PE41</t>
  </si>
  <si>
    <t>{40E7DDCC-1C79-4713-A2F6-B7A55701BA18}</t>
  </si>
  <si>
    <t>wMAIN-2537</t>
  </si>
  <si>
    <t>FIT-1228</t>
  </si>
  <si>
    <t>V-939</t>
  </si>
  <si>
    <t>1FD27-1FD28</t>
  </si>
  <si>
    <t>{33EF26DA-BE27-47CE-872D-69FBD00D3573}</t>
  </si>
  <si>
    <t>wMAIN-2538</t>
  </si>
  <si>
    <t>FIT-1227</t>
  </si>
  <si>
    <t>FIT-579</t>
  </si>
  <si>
    <t>1FD29-1FD32</t>
  </si>
  <si>
    <t>{B1C139B8-2716-4888-BCA0-1AA2E4E5E577}</t>
  </si>
  <si>
    <t>wMAIN-2543</t>
  </si>
  <si>
    <t>FIT-1870</t>
  </si>
  <si>
    <t>1FC13-1FC23</t>
  </si>
  <si>
    <t>{B43AFF61-392F-45B5-AB15-B56372E781EB}</t>
  </si>
  <si>
    <t>wMAIN-2544</t>
  </si>
  <si>
    <t>1FC10-1FC13</t>
  </si>
  <si>
    <t>{D5D902F6-159D-445E-8219-1405EEA96259}</t>
  </si>
  <si>
    <t>wMAIN-2545</t>
  </si>
  <si>
    <t>FIT-1234</t>
  </si>
  <si>
    <t>1GC01-1GC04</t>
  </si>
  <si>
    <t>{BA008855-2E19-4DAA-A029-6D77C9A35991}</t>
  </si>
  <si>
    <t>wMAIN-2546</t>
  </si>
  <si>
    <t>FIT-580</t>
  </si>
  <si>
    <t>1GC04-1GC07</t>
  </si>
  <si>
    <t>{B388868F-5924-4FEA-88E0-5C54E9C41A9C}</t>
  </si>
  <si>
    <t>wMAIN-2553</t>
  </si>
  <si>
    <t>ENCLOSED IN A 18" DIA. SPLIT STEEL CASING PIPE</t>
  </si>
  <si>
    <t>FIT-1874</t>
  </si>
  <si>
    <t>FIT-1871</t>
  </si>
  <si>
    <t>1JG05-1JG06</t>
  </si>
  <si>
    <t>{7541F664-0610-49AA-AAA1-C6F096BF7760}</t>
  </si>
  <si>
    <t>wMAIN-2554</t>
  </si>
  <si>
    <t>ENCLOSED IN A 18" DIA. STEEL CASING PIPE</t>
  </si>
  <si>
    <t>FIT-1872</t>
  </si>
  <si>
    <t>FIT-1873</t>
  </si>
  <si>
    <t>1JG07-1JG08</t>
  </si>
  <si>
    <t>{D00F8907-8A20-4E8C-AA92-C069AAC89AE5}</t>
  </si>
  <si>
    <t>wMAIN-2555</t>
  </si>
  <si>
    <t>1JG06-1JG07</t>
  </si>
  <si>
    <t>{B7FE9327-298B-437E-A412-9D781F3EAB5B}</t>
  </si>
  <si>
    <t>wMAIN-2556</t>
  </si>
  <si>
    <t>1JG08-1JG09</t>
  </si>
  <si>
    <t>{60DECB4D-2413-46C4-999A-0B732B7F255A}</t>
  </si>
  <si>
    <t>wMAIN-2557</t>
  </si>
  <si>
    <t>FIT-1875</t>
  </si>
  <si>
    <t>1JG04-1JG05</t>
  </si>
  <si>
    <t>{A76C6A94-658A-43A1-8A7E-1CE3493318C6}</t>
  </si>
  <si>
    <t>wMAIN-2558</t>
  </si>
  <si>
    <t>V-914</t>
  </si>
  <si>
    <t>1JG03-1JG04</t>
  </si>
  <si>
    <t>{D92D3461-0B2D-4AAD-9B11-4466B74D8DE7}</t>
  </si>
  <si>
    <t>wMAIN-2561</t>
  </si>
  <si>
    <t>FIT-1205</t>
  </si>
  <si>
    <t>FIT-1240</t>
  </si>
  <si>
    <t>1IF16-1IF10</t>
  </si>
  <si>
    <t>{B79CAE83-B825-476D-9002-E22F2D381079}</t>
  </si>
  <si>
    <t>wMAIN-2568</t>
  </si>
  <si>
    <t>FIT-1529</t>
  </si>
  <si>
    <t>1GD12-1GD13</t>
  </si>
  <si>
    <t>{E590832E-C486-496A-9F83-65C5D7ACE67F}</t>
  </si>
  <si>
    <t>wMAIN-2569</t>
  </si>
  <si>
    <t>FIT-1579</t>
  </si>
  <si>
    <t>V-923</t>
  </si>
  <si>
    <t>1GE05-1GE12</t>
  </si>
  <si>
    <t>{54B43D23-7674-4D31-BBBD-68371573611C}</t>
  </si>
  <si>
    <t>wMAIN-2570</t>
  </si>
  <si>
    <t>V-924</t>
  </si>
  <si>
    <t>1GE04-1GE05</t>
  </si>
  <si>
    <t>{27F56F2B-E595-4B13-B388-3ECE4EBFBDF3}</t>
  </si>
  <si>
    <t>wMAIN-2571</t>
  </si>
  <si>
    <t>V-926</t>
  </si>
  <si>
    <t>FIT-1580</t>
  </si>
  <si>
    <t>1GE06-1GE07</t>
  </si>
  <si>
    <t>{8FB8F82A-257B-40B6-8385-CCE26A26AAA2}</t>
  </si>
  <si>
    <t>wMAIN-2575</t>
  </si>
  <si>
    <t>1GE05-1GE06</t>
  </si>
  <si>
    <t>{59473BC9-2385-4F66-A7AF-9CB3793BDD98}</t>
  </si>
  <si>
    <t>wMAIN-2578</t>
  </si>
  <si>
    <t>V-591</t>
  </si>
  <si>
    <t>FIT-1581</t>
  </si>
  <si>
    <t>1HE29-1GE01</t>
  </si>
  <si>
    <t>{20ECF596-B86B-4C99-A5AF-4B338AA5E535}</t>
  </si>
  <si>
    <t>wMAIN-2579</t>
  </si>
  <si>
    <t>FIT-1582</t>
  </si>
  <si>
    <t>1HE28-1HE29</t>
  </si>
  <si>
    <t>{883D4868-DC3B-45B8-826F-6CB2D0BAC95F}</t>
  </si>
  <si>
    <t>wMAIN-2580</t>
  </si>
  <si>
    <t>1HE17-1HE18</t>
  </si>
  <si>
    <t>{E5EA8043-D386-4EBD-97BC-196E3992E487}</t>
  </si>
  <si>
    <t>wMAIN-2582</t>
  </si>
  <si>
    <t>FIT-1244</t>
  </si>
  <si>
    <t>1GD01-1GD03</t>
  </si>
  <si>
    <t>{268F0CF1-DADA-4560-BD4B-42C115D65839}</t>
  </si>
  <si>
    <t>wMAIN-2583</t>
  </si>
  <si>
    <t>1GD13-1GD01</t>
  </si>
  <si>
    <t>{13664F89-9C47-49EE-832B-DABA62C23D57}</t>
  </si>
  <si>
    <t>wMAIN-2585</t>
  </si>
  <si>
    <t>V-918</t>
  </si>
  <si>
    <t>FIT-1245</t>
  </si>
  <si>
    <t>1GD08-1GD09</t>
  </si>
  <si>
    <t>{E9F707B5-F25D-47A2-AEF5-676E32387D25}</t>
  </si>
  <si>
    <t>wMAIN-2587</t>
  </si>
  <si>
    <t>1GD06-1GD08</t>
  </si>
  <si>
    <t>{4B24A4EF-FA7F-4645-B00B-0E52845B30B2}</t>
  </si>
  <si>
    <t>wMAIN-2589</t>
  </si>
  <si>
    <t>HD</t>
  </si>
  <si>
    <t>FIT-1246</t>
  </si>
  <si>
    <t>1GD09-1HD01</t>
  </si>
  <si>
    <t>{AE547411-B248-4CF7-906F-2DB2C5412170}</t>
  </si>
  <si>
    <t>wMAIN-2592</t>
  </si>
  <si>
    <t>FIT-1247</t>
  </si>
  <si>
    <t>1HD01-1HD04</t>
  </si>
  <si>
    <t>{9553E601-A216-4C1E-9BC0-C4E2A427CF92}</t>
  </si>
  <si>
    <t>wMAIN-2594</t>
  </si>
  <si>
    <t>FIT-1210</t>
  </si>
  <si>
    <t>FIT-1248</t>
  </si>
  <si>
    <t>1IF36-1IF13</t>
  </si>
  <si>
    <t>{6FB1D3C6-2E17-4EC9-9F18-888ABC16990F}</t>
  </si>
  <si>
    <t>wMAIN-2596</t>
  </si>
  <si>
    <t>FIT-1249</t>
  </si>
  <si>
    <t>1IF13-1JG01</t>
  </si>
  <si>
    <t>{E5BC7F87-2780-4811-AE14-13781809EE79}</t>
  </si>
  <si>
    <t>wMAIN-2597</t>
  </si>
  <si>
    <t>1JG01-1JG03</t>
  </si>
  <si>
    <t>{007ECAB4-D732-4969-A2B1-0236720227B9}</t>
  </si>
  <si>
    <t>wMAIN-2598</t>
  </si>
  <si>
    <t>wFIT-581</t>
  </si>
  <si>
    <t>1HF11-1HF12</t>
  </si>
  <si>
    <t>{EA013D17-2302-4E5E-BD7E-D50FF1673C28}</t>
  </si>
  <si>
    <t>wMAIN-2599</t>
  </si>
  <si>
    <t>PIPE ENCLOSED IN A 24" DIA. STEEL CASING PIPE</t>
  </si>
  <si>
    <t>FIT-1879</t>
  </si>
  <si>
    <t>FIT-1878</t>
  </si>
  <si>
    <t>1IF06-1IF07</t>
  </si>
  <si>
    <t>{A89AD120-F7CB-4A6C-A459-FF2461E61345}</t>
  </si>
  <si>
    <t>wMAIN-2600</t>
  </si>
  <si>
    <t>FIT-1880</t>
  </si>
  <si>
    <t>1IF05-1IF06</t>
  </si>
  <si>
    <t>{731000A7-703F-4749-A6F6-F02ABF7C5659}</t>
  </si>
  <si>
    <t>wMAIN-2601</t>
  </si>
  <si>
    <t>PIPE ENCLOSED IN A 24" DIA. RCP CASING PIPE</t>
  </si>
  <si>
    <t>1IF04-1IF05</t>
  </si>
  <si>
    <t>{37A3FBF6-9B5A-4650-93F4-48331195B674}</t>
  </si>
  <si>
    <t>wMAIN-2602</t>
  </si>
  <si>
    <t>FIT-582</t>
  </si>
  <si>
    <t>1IF07-1IF08</t>
  </si>
  <si>
    <t>{93BD7802-28EF-4180-8659-4E72F3A00E3E}</t>
  </si>
  <si>
    <t>wMAIN-2603</t>
  </si>
  <si>
    <t>FIT-1257</t>
  </si>
  <si>
    <t>FIT-583</t>
  </si>
  <si>
    <t>1IG05-1IG06</t>
  </si>
  <si>
    <t>{EE6EC609-5F97-448B-8DE9-B4BD7D9878E1}</t>
  </si>
  <si>
    <t>wMAIN-2605</t>
  </si>
  <si>
    <t>FIT-1903</t>
  </si>
  <si>
    <t>1DA03-1DA04</t>
  </si>
  <si>
    <t>{DBAAAFA7-68EB-4B01-BE91-654BA630088E}</t>
  </si>
  <si>
    <t>wMAIN-2608</t>
  </si>
  <si>
    <t>wVLV-1954</t>
  </si>
  <si>
    <t>1DB33-1DB34</t>
  </si>
  <si>
    <t>{8DC0B6F4-7663-40C6-B945-2E2A112E6F02}</t>
  </si>
  <si>
    <t>wMAIN-2609</t>
  </si>
  <si>
    <t>1DB41-1DB42</t>
  </si>
  <si>
    <t>{0979FD19-2179-4B92-8AC2-4FA1BB874575}</t>
  </si>
  <si>
    <t>wMAIN-2610</t>
  </si>
  <si>
    <t>1DC20-1DC41</t>
  </si>
  <si>
    <t>{4B1D5F4B-BD85-4573-82FB-6CDBA39258A5}</t>
  </si>
  <si>
    <t>wMAIN-2611</t>
  </si>
  <si>
    <t>1DC16-1DC17</t>
  </si>
  <si>
    <t>{D2AF847F-84DF-49FD-A008-91C15086FF1D}</t>
  </si>
  <si>
    <t>wMAIN-2612</t>
  </si>
  <si>
    <t>FIT-1025</t>
  </si>
  <si>
    <t>1DC25-1DC26</t>
  </si>
  <si>
    <t>{EF7984DB-B33F-4BD6-B846-5BB03943E8E8}</t>
  </si>
  <si>
    <t>wMAIN-2613</t>
  </si>
  <si>
    <t>1DC28-1DC25</t>
  </si>
  <si>
    <t>{3E449D27-D0B0-4F4C-9686-F117FA1F8F94}</t>
  </si>
  <si>
    <t>wMAIN-2616</t>
  </si>
  <si>
    <t>1DC28-1DC29</t>
  </si>
  <si>
    <t>{44AE4211-66C0-4BFA-9B68-DDB5C599563E}</t>
  </si>
  <si>
    <t>wMAIN-2617</t>
  </si>
  <si>
    <t>wFIT-1505</t>
  </si>
  <si>
    <t>wVLV-1234</t>
  </si>
  <si>
    <t>1DD40-1DD39</t>
  </si>
  <si>
    <t>{8EE015FD-7970-432C-B22C-C20159EC3CEB}</t>
  </si>
  <si>
    <t>wMAIN-2618</t>
  </si>
  <si>
    <t>1DD34-BLDG.</t>
  </si>
  <si>
    <t>{6C14E362-97CF-465E-B131-7B109BB7F8FD}</t>
  </si>
  <si>
    <t>wMAIN-2623</t>
  </si>
  <si>
    <t>MILL FLEET FARM SITE IMPROVEMENTS</t>
  </si>
  <si>
    <t>1DD40-1DD38</t>
  </si>
  <si>
    <t>{AE370AD0-2C7A-44CF-9474-819657DD2BC1}</t>
  </si>
  <si>
    <t>wMAIN-2624</t>
  </si>
  <si>
    <t>1DD24-1DD26</t>
  </si>
  <si>
    <t>{E3D09E93-98A4-41EB-8DB4-1EBBCDDAE6AC}</t>
  </si>
  <si>
    <t>wMAIN-2628</t>
  </si>
  <si>
    <t>FIT-1034</t>
  </si>
  <si>
    <t>1DD45-1DD46</t>
  </si>
  <si>
    <t>{9FE0976F-C61E-4636-A35C-1CF7938D659A}</t>
  </si>
  <si>
    <t>wMAIN-2629</t>
  </si>
  <si>
    <t>FIT-1035</t>
  </si>
  <si>
    <t>1DD44-1DD45</t>
  </si>
  <si>
    <t>{B1ACA606-D743-45F1-9D10-F03C88A40A85}</t>
  </si>
  <si>
    <t>wMAIN-2631</t>
  </si>
  <si>
    <t>1DC37-1DC38</t>
  </si>
  <si>
    <t>{D25B24DE-C7EE-4E79-8CD4-3304EDCF4062}</t>
  </si>
  <si>
    <t>wMAIN-2632</t>
  </si>
  <si>
    <t>FIT-557</t>
  </si>
  <si>
    <t>1DC01-1DC40</t>
  </si>
  <si>
    <t>{2A0E9819-CBCC-4DF7-9190-4BF1BFA7E6DF}</t>
  </si>
  <si>
    <t>wMAIN-2633</t>
  </si>
  <si>
    <t>wVLV-1221</t>
  </si>
  <si>
    <t>wFIT-1686</t>
  </si>
  <si>
    <t>1CF07-1CF06</t>
  </si>
  <si>
    <t>{BA0C6C3D-7CC4-4471-9939-D69DBA600EAC}</t>
  </si>
  <si>
    <t>wMAIN-2641</t>
  </si>
  <si>
    <t>wVLV-687</t>
  </si>
  <si>
    <t>FIT-1684</t>
  </si>
  <si>
    <t>1EF22-1EF26</t>
  </si>
  <si>
    <t>{05175937-EB4C-4A2A-A6C0-536E992335BB}</t>
  </si>
  <si>
    <t>wMAIN-2643</t>
  </si>
  <si>
    <t>V-1210</t>
  </si>
  <si>
    <t>1EG30-1EG31</t>
  </si>
  <si>
    <t>{F102FE9D-6018-42AE-9FE6-8492C1609630}</t>
  </si>
  <si>
    <t>wMAIN-2644</t>
  </si>
  <si>
    <t>FIT-1046</t>
  </si>
  <si>
    <t>1EG29-1EG30</t>
  </si>
  <si>
    <t>{93D698C8-2ED0-49C6-8217-E1219B201477}</t>
  </si>
  <si>
    <t>wMAIN-2647</t>
  </si>
  <si>
    <t>1FH17-1FH20</t>
  </si>
  <si>
    <t>{0744E3F8-193C-400C-AA50-615CB9A71AE8}</t>
  </si>
  <si>
    <t>wMAIN-2648</t>
  </si>
  <si>
    <t>STATE AID PROJECT NO. 230-101-01</t>
  </si>
  <si>
    <t>221</t>
  </si>
  <si>
    <t>FIT-1051</t>
  </si>
  <si>
    <t>V-1197</t>
  </si>
  <si>
    <t>1KK01-1KK04</t>
  </si>
  <si>
    <t>{B388A780-499A-4847-8271-080DCDB93F06}</t>
  </si>
  <si>
    <t>wMAIN-2649</t>
  </si>
  <si>
    <t>V-881</t>
  </si>
  <si>
    <t>1JG10-1JG23</t>
  </si>
  <si>
    <t>{1287F004-F746-4364-9227-7538BA6FDC74}</t>
  </si>
  <si>
    <t>wMAIN-2650</t>
  </si>
  <si>
    <t>FIT-1280</t>
  </si>
  <si>
    <t>1JG12-1JG15</t>
  </si>
  <si>
    <t>{1CD77300-AEB0-418B-B597-81235F120CC6}</t>
  </si>
  <si>
    <t>wMAIN-2653</t>
  </si>
  <si>
    <t>FIT-413</t>
  </si>
  <si>
    <t>1IG05-1IG07</t>
  </si>
  <si>
    <t>{988A3846-7415-47E1-9FEB-985F7E30DA5C}</t>
  </si>
  <si>
    <t>wMAIN-2654</t>
  </si>
  <si>
    <t>1IG07-1IG08</t>
  </si>
  <si>
    <t>{B7F8C2B7-1C5D-4732-B062-FA28E43F26AE}</t>
  </si>
  <si>
    <t>wMAIN-2655</t>
  </si>
  <si>
    <t>1JG22-1JG21</t>
  </si>
  <si>
    <t>{595DEE92-8D71-423E-8B1E-B1F4ED76EAA1}</t>
  </si>
  <si>
    <t>wMAIN-2658</t>
  </si>
  <si>
    <t>V-906</t>
  </si>
  <si>
    <t>1IG04-1IG05</t>
  </si>
  <si>
    <t>{767BD19F-83C9-4A56-957F-32913A49BD78}</t>
  </si>
  <si>
    <t>wMAIN-2661</t>
  </si>
  <si>
    <t>FIT-1279</t>
  </si>
  <si>
    <t>V-874</t>
  </si>
  <si>
    <t>1JG17-1JG20</t>
  </si>
  <si>
    <t>{84FBE11D-BB16-46B4-B1CB-309C317CEBC0}</t>
  </si>
  <si>
    <t>wMAIN-2664</t>
  </si>
  <si>
    <t>FIT-1261</t>
  </si>
  <si>
    <t>FIT-1260</t>
  </si>
  <si>
    <t>1JH06-1JH08</t>
  </si>
  <si>
    <t>{B0A17974-C5B6-4642-8B6D-21C44CA33683}</t>
  </si>
  <si>
    <t>wMAIN-2673</t>
  </si>
  <si>
    <t>V-993</t>
  </si>
  <si>
    <t>FIT-1188</t>
  </si>
  <si>
    <t>1NH16-1NI01</t>
  </si>
  <si>
    <t>{89609DFE-0675-4E00-A22D-765EED60E616}</t>
  </si>
  <si>
    <t>wMAIN-2675</t>
  </si>
  <si>
    <t>wVLV-1024</t>
  </si>
  <si>
    <t>wFIT-1189</t>
  </si>
  <si>
    <t>1NH06-1NH07</t>
  </si>
  <si>
    <t>{37219D39-A56E-4D3D-9671-820AEE421202}</t>
  </si>
  <si>
    <t>wMAIN-2678</t>
  </si>
  <si>
    <t>wFIT-1190</t>
  </si>
  <si>
    <t>1NH01-1NH02</t>
  </si>
  <si>
    <t>{415A1AC8-D1E9-4852-AAF8-3F2E92E28C25}</t>
  </si>
  <si>
    <t>wMAIN-2679</t>
  </si>
  <si>
    <t>wFIT-1191</t>
  </si>
  <si>
    <t>1MH04-1NH01</t>
  </si>
  <si>
    <t>{B47AB5D9-7C23-4494-95B6-77F79C994C6F}</t>
  </si>
  <si>
    <t>wMAIN-2681</t>
  </si>
  <si>
    <t>FIT-1192</t>
  </si>
  <si>
    <t>FIT-1191</t>
  </si>
  <si>
    <t>1MH01-1MH04</t>
  </si>
  <si>
    <t>{F795D1D1-F77E-438D-A583-EA64EEFBEB84}</t>
  </si>
  <si>
    <t>wMAIN-2684</t>
  </si>
  <si>
    <t>FIT-1194</t>
  </si>
  <si>
    <t>1MG04-1MH01</t>
  </si>
  <si>
    <t>{21DC1F70-1149-4D46-A5C8-BFD70840EB6C}</t>
  </si>
  <si>
    <t>wMAIN-2686</t>
  </si>
  <si>
    <t>V-985</t>
  </si>
  <si>
    <t>1MG03-1MG04</t>
  </si>
  <si>
    <t>{9C43B12A-0ACB-4BCA-99EC-C1CA6C2C96A5}</t>
  </si>
  <si>
    <t>wMAIN-2689</t>
  </si>
  <si>
    <t>1MG01-1MG03</t>
  </si>
  <si>
    <t>{98289992-0FD0-444E-96C8-E9B35C051C90}</t>
  </si>
  <si>
    <t>wMAIN-2690</t>
  </si>
  <si>
    <t>1MG08-1MG01</t>
  </si>
  <si>
    <t>{AE6C2763-09EC-4312-AB4B-C4999E6D2BB2}</t>
  </si>
  <si>
    <t>wMAIN-2691</t>
  </si>
  <si>
    <t>MAPLEWOOD DRIVE WATERMAIN EXTENSION</t>
  </si>
  <si>
    <t>235</t>
  </si>
  <si>
    <t>V-1104</t>
  </si>
  <si>
    <t>1MG01-1MG02</t>
  </si>
  <si>
    <t>{5EB5F565-E154-4AF0-9E7B-554F74CCF195}</t>
  </si>
  <si>
    <t>wMAIN-2694</t>
  </si>
  <si>
    <t>FIT-1161</t>
  </si>
  <si>
    <t>1JG33-1KG01</t>
  </si>
  <si>
    <t>{E6331A7F-77CB-4097-980D-13887330C903}</t>
  </si>
  <si>
    <t>wMAIN-2697</t>
  </si>
  <si>
    <t>1IF10-1IF36</t>
  </si>
  <si>
    <t>{7D6C303E-93DE-4069-B1D5-2121A75B30E2}</t>
  </si>
  <si>
    <t>wMAIN-2698</t>
  </si>
  <si>
    <t>1IF09-1IF16</t>
  </si>
  <si>
    <t>{6F893E21-87E1-45A4-8ABA-E1A5E785E54F}</t>
  </si>
  <si>
    <t>wMAIN-2700</t>
  </si>
  <si>
    <t>FIT-1207</t>
  </si>
  <si>
    <t>FIT-1206</t>
  </si>
  <si>
    <t>1IF18-1IF21</t>
  </si>
  <si>
    <t>{B6B044FE-3110-4B84-8C3A-0D2200B9A3BC}</t>
  </si>
  <si>
    <t>wMAIN-2702</t>
  </si>
  <si>
    <t>1IF24-1IF27</t>
  </si>
  <si>
    <t>{5CD45E6A-0FD1-4647-82C3-5174AF6245BA}</t>
  </si>
  <si>
    <t>wMAIN-2705</t>
  </si>
  <si>
    <t>V-974</t>
  </si>
  <si>
    <t>1IF27-1IF28</t>
  </si>
  <si>
    <t>{18C20186-EDF2-4B52-9B5E-081A99170B51}</t>
  </si>
  <si>
    <t>wMAIN-2706</t>
  </si>
  <si>
    <t>V-911</t>
  </si>
  <si>
    <t>1IF35-1IF36</t>
  </si>
  <si>
    <t>{8CF9A0EE-2064-4F9C-B4E5-706F5E3B161B}</t>
  </si>
  <si>
    <t>wMAIN-2709</t>
  </si>
  <si>
    <t>1IF21-1IF23</t>
  </si>
  <si>
    <t>{14D13035-4F13-467B-A29C-CEEF5E91397B}</t>
  </si>
  <si>
    <t>wMAIN-2711</t>
  </si>
  <si>
    <t>V-912</t>
  </si>
  <si>
    <t>1IF16-1IF17</t>
  </si>
  <si>
    <t>{70FAA1A0-871E-4E98-BE14-B7702BC184D0}</t>
  </si>
  <si>
    <t>wMAIN-2712</t>
  </si>
  <si>
    <t>wVLV-941</t>
  </si>
  <si>
    <t>wFIT-578</t>
  </si>
  <si>
    <t>1FC18-1FC19</t>
  </si>
  <si>
    <t>{957266CC-ADFF-4D07-A1B4-341762B41752}</t>
  </si>
  <si>
    <t>wMAIN-2717</t>
  </si>
  <si>
    <t>1FD14-1FD15</t>
  </si>
  <si>
    <t>{3F2B3546-706F-4973-A6BC-630833E5125E}</t>
  </si>
  <si>
    <t>wMAIN-2720</t>
  </si>
  <si>
    <t>wFIT-1212</t>
  </si>
  <si>
    <t>1ED04-1ED18</t>
  </si>
  <si>
    <t>{02518D8B-6EF9-4E3D-B85C-0FDFF5A5BD3D}</t>
  </si>
  <si>
    <t>wMAIN-2721</t>
  </si>
  <si>
    <t>wFIT-1213</t>
  </si>
  <si>
    <t>wFIT-2277</t>
  </si>
  <si>
    <t>1ED01-1ED04</t>
  </si>
  <si>
    <t>{806F2E92-E775-4E89-8245-EE454315150F}</t>
  </si>
  <si>
    <t>wMAIN-2727</t>
  </si>
  <si>
    <t>FIT-1527</t>
  </si>
  <si>
    <t>1FD01-1FD02</t>
  </si>
  <si>
    <t>{C13BF9D0-DEE3-4D21-B572-DF0FC5ACDF71}</t>
  </si>
  <si>
    <t>wMAIN-2728</t>
  </si>
  <si>
    <t>1DD02-1DD03</t>
  </si>
  <si>
    <t>{A483452A-F027-42B9-ADC2-E36A4CF46338}</t>
  </si>
  <si>
    <t>wMAIN-2729</t>
  </si>
  <si>
    <t>FIT-1863</t>
  </si>
  <si>
    <t>1DD07-1DD08</t>
  </si>
  <si>
    <t>{B9FDFF9C-7DC1-4A4A-9C6D-CED919C05880}</t>
  </si>
  <si>
    <t>wMAIN-2730</t>
  </si>
  <si>
    <t>PIPE ENCLOSED IN 20" DIA. STEEL CASING PIPE</t>
  </si>
  <si>
    <t>1DD06-1DD07</t>
  </si>
  <si>
    <t>{8770D3EA-D19A-4DC9-BD18-A7120340BF66}</t>
  </si>
  <si>
    <t>wMAIN-2731</t>
  </si>
  <si>
    <t>V-794</t>
  </si>
  <si>
    <t>1DD09-1DD11</t>
  </si>
  <si>
    <t>{FE3F2145-36AF-4407-915F-0015ECF6B1F0}</t>
  </si>
  <si>
    <t>wMAIN-2732</t>
  </si>
  <si>
    <t>EE</t>
  </si>
  <si>
    <t>Baymont by Wyndham</t>
  </si>
  <si>
    <t>wFIT-1218</t>
  </si>
  <si>
    <t>wFIT-1215</t>
  </si>
  <si>
    <t>1EE02-1EE05</t>
  </si>
  <si>
    <t>{23C5B9D0-DC57-4A4C-AB5A-AB65719D4900}</t>
  </si>
  <si>
    <t>wMAIN-2734</t>
  </si>
  <si>
    <t>V-793</t>
  </si>
  <si>
    <t>1DD09-1DD10</t>
  </si>
  <si>
    <t>{06E2C3B6-3B3B-40E9-AE17-8C7CE9666D93}</t>
  </si>
  <si>
    <t>wMAIN-2735</t>
  </si>
  <si>
    <t>FIT-1036</t>
  </si>
  <si>
    <t>1DD11-1DD48</t>
  </si>
  <si>
    <t>{0966957A-8BB2-4E7E-86EE-106CF99AFAFF}</t>
  </si>
  <si>
    <t>wMAIN-2736</t>
  </si>
  <si>
    <t>wVLV-963</t>
  </si>
  <si>
    <t>1EE01-1EE02</t>
  </si>
  <si>
    <t>{A7F55E0E-1DE2-4A8E-828F-74B6B06D179A}</t>
  </si>
  <si>
    <t>wMAIN-2738</t>
  </si>
  <si>
    <t>wFIT-1219</t>
  </si>
  <si>
    <t>wFIT-1576</t>
  </si>
  <si>
    <t>1FE18-1FE21</t>
  </si>
  <si>
    <t>{66A1CF6C-7EE2-4245-A429-EEC1E9A663A5}</t>
  </si>
  <si>
    <t>wMAIN-2740</t>
  </si>
  <si>
    <t>wVLV-957</t>
  </si>
  <si>
    <t>wVLV-961</t>
  </si>
  <si>
    <t>1FF23-1FE14</t>
  </si>
  <si>
    <t>{68E92D04-5307-435A-9E57-A1DAED364E63}</t>
  </si>
  <si>
    <t>wMAIN-2741</t>
  </si>
  <si>
    <t>wFIT-1578</t>
  </si>
  <si>
    <t>wVLV-956</t>
  </si>
  <si>
    <t>1FF24-1FF25</t>
  </si>
  <si>
    <t>{3E9D7BC5-CAAF-4170-8143-C47147B6DBE7}</t>
  </si>
  <si>
    <t>wMAIN-2743</t>
  </si>
  <si>
    <t>HYDRANT LEAD REARRANGED 1998</t>
  </si>
  <si>
    <t>FIT-1250</t>
  </si>
  <si>
    <t>FIT-1867</t>
  </si>
  <si>
    <t>1GF01-1GF02</t>
  </si>
  <si>
    <t>{1A7CBE5C-8E37-44FE-9E73-3BF3A89C62FE}</t>
  </si>
  <si>
    <t>wMAIN-2749</t>
  </si>
  <si>
    <t>wVLV-602</t>
  </si>
  <si>
    <t>wFIT-1865</t>
  </si>
  <si>
    <t>1EE09-1EE10</t>
  </si>
  <si>
    <t>{95316DE3-0B75-45CF-BF87-5E9735189D3C}</t>
  </si>
  <si>
    <t>wMAIN-2750</t>
  </si>
  <si>
    <t>wFIT-1217</t>
  </si>
  <si>
    <t>1EE05-1EE08</t>
  </si>
  <si>
    <t>{42049C91-056A-4F56-ACE6-D3248713C075}</t>
  </si>
  <si>
    <t>wMAIN-2751</t>
  </si>
  <si>
    <t>1EE08-1EE09</t>
  </si>
  <si>
    <t>{A1F55299-DDF9-4BE7-8B57-17C78D26705F}</t>
  </si>
  <si>
    <t>wMAIN-2753</t>
  </si>
  <si>
    <t>wFIT-1577</t>
  </si>
  <si>
    <t>1FE23-1EE01</t>
  </si>
  <si>
    <t>{4F6076E7-D20D-434B-9281-37000C96A882}</t>
  </si>
  <si>
    <t>wMAIN-2754</t>
  </si>
  <si>
    <t>FIT-1869</t>
  </si>
  <si>
    <t>1DE02-1DE03</t>
  </si>
  <si>
    <t>{0B6E7ADF-EF12-4747-ACBE-7680B0298EFA}</t>
  </si>
  <si>
    <t>wMAIN-2755</t>
  </si>
  <si>
    <t>PIPE ENCLOSED IN 24" DIA. STEEL CASING PIPE</t>
  </si>
  <si>
    <t>FIT-21</t>
  </si>
  <si>
    <t>1DE01-1DE02</t>
  </si>
  <si>
    <t>{E8A8D0A9-09DC-4EE5-9CF4-7A1348678ACE}</t>
  </si>
  <si>
    <t>wMAIN-2756</t>
  </si>
  <si>
    <t>MN 371 BYPASS CONSTRUCTION</t>
  </si>
  <si>
    <t>FIT-1868</t>
  </si>
  <si>
    <t>1EE11-1DE01</t>
  </si>
  <si>
    <t>{BE379292-60C5-4CA9-9B83-BF6E87FF630E}</t>
  </si>
  <si>
    <t>wMAIN-2757</t>
  </si>
  <si>
    <t>wFIT-1868</t>
  </si>
  <si>
    <t>1EE08-1EE11</t>
  </si>
  <si>
    <t>{9E35B555-FAB6-4019-A669-D683DC184A16}</t>
  </si>
  <si>
    <t>wMAIN-2758</t>
  </si>
  <si>
    <t>FIT-1576</t>
  </si>
  <si>
    <t>FIT-576</t>
  </si>
  <si>
    <t>1FE21-1FE22</t>
  </si>
  <si>
    <t>{9408D8EA-ED86-41D6-9658-1A95B32478BA}</t>
  </si>
  <si>
    <t>wMAIN-2761</t>
  </si>
  <si>
    <t>1FE15-1FE17</t>
  </si>
  <si>
    <t>{77A61CAE-2CC8-45DC-B385-60A4D2FB1755}</t>
  </si>
  <si>
    <t>wMAIN-2763</t>
  </si>
  <si>
    <t>1FE14-1FE15</t>
  </si>
  <si>
    <t>{08535376-D24E-4A17-A11B-634663BCAA00}</t>
  </si>
  <si>
    <t>wMAIN-2764</t>
  </si>
  <si>
    <t>1FF23-1FF24</t>
  </si>
  <si>
    <t>{0B47B69E-91E3-4160-863C-2B6FC5038FA8}</t>
  </si>
  <si>
    <t>wMAIN-2765</t>
  </si>
  <si>
    <t>1FF25-1FF26</t>
  </si>
  <si>
    <t>{EC9C4857-8EE6-4B6D-85DB-5BAF7C053A55}</t>
  </si>
  <si>
    <t>wMAIN-2766</t>
  </si>
  <si>
    <t>wVLV-958</t>
  </si>
  <si>
    <t>1FF24-1FE01</t>
  </si>
  <si>
    <t>{81C2B6E5-8CA2-4432-BFB9-B5FF774685ED}</t>
  </si>
  <si>
    <t>wMAIN-2768</t>
  </si>
  <si>
    <t>wFIT-1222</t>
  </si>
  <si>
    <t>1FE01-1FE02</t>
  </si>
  <si>
    <t>{AE00E4CF-24E1-4C0E-9F33-A891CA1F8190}</t>
  </si>
  <si>
    <t>wMAIN-2773</t>
  </si>
  <si>
    <t>FIT-1231</t>
  </si>
  <si>
    <t>V-952</t>
  </si>
  <si>
    <t>1FC01-1FC04</t>
  </si>
  <si>
    <t>{AF0D0D9B-4F09-4355-A638-68E0608ACAC4}</t>
  </si>
  <si>
    <t>wMAIN-2774</t>
  </si>
  <si>
    <t>V-940</t>
  </si>
  <si>
    <t>FIT-1230</t>
  </si>
  <si>
    <t>1FD23-1FD24</t>
  </si>
  <si>
    <t>{37EAC47C-F58D-48D3-90CF-C58B8CF84FDC}</t>
  </si>
  <si>
    <t>wMAIN-2775</t>
  </si>
  <si>
    <t xml:space="preserve">Pine Grove Estates </t>
  </si>
  <si>
    <t>wVLV-951</t>
  </si>
  <si>
    <t>1FC20-1FC21</t>
  </si>
  <si>
    <t>{67D0CB2F-6635-4145-AE3A-D04AC326B290}</t>
  </si>
  <si>
    <t>wMAIN-2776</t>
  </si>
  <si>
    <t>Pine Grove Estates</t>
  </si>
  <si>
    <t>wFIT-2338</t>
  </si>
  <si>
    <t>1FC21-1FC22</t>
  </si>
  <si>
    <t>{1CEDEDCE-4738-44CE-A194-F02A8B46B34C}</t>
  </si>
  <si>
    <t>wMAIN-2777</t>
  </si>
  <si>
    <t>FIT-1225</t>
  </si>
  <si>
    <t>1FD17-1FD27</t>
  </si>
  <si>
    <t>{2707FFB6-76BA-430D-9DE0-E94EF919A996}</t>
  </si>
  <si>
    <t>wMAIN-2780</t>
  </si>
  <si>
    <t>FIT-1226</t>
  </si>
  <si>
    <t>1FC17-1FC01</t>
  </si>
  <si>
    <t>{8200E47E-3E18-4688-B4D7-A63A0DC11CD7}</t>
  </si>
  <si>
    <t>wMAIN-2781</t>
  </si>
  <si>
    <t>1FD24-1FC17</t>
  </si>
  <si>
    <t>{51CC38E0-7FC4-4F4A-B401-6C327181E297}</t>
  </si>
  <si>
    <t>wMAIN-2782</t>
  </si>
  <si>
    <t>FIT-1229</t>
  </si>
  <si>
    <t>1FD20-1FD23</t>
  </si>
  <si>
    <t>{CC87465C-CA47-4E98-8DD3-70EADDDE0347}</t>
  </si>
  <si>
    <t>wMAIN-2783</t>
  </si>
  <si>
    <t>1FD27-1FD20</t>
  </si>
  <si>
    <t>{4A8C3A50-78E5-48AE-8A0D-B728FEB1B957}</t>
  </si>
  <si>
    <t>wMAIN-2784</t>
  </si>
  <si>
    <t>V-941</t>
  </si>
  <si>
    <t>1FC17-1FC18</t>
  </si>
  <si>
    <t>{9822CF3D-2AB5-46D4-AE98-8B8AE9CAB259}</t>
  </si>
  <si>
    <t>wMAIN-2785</t>
  </si>
  <si>
    <t>1FD28-1FD29</t>
  </si>
  <si>
    <t>{6823FA9A-24CD-4452-9B1A-DEF56FB31B0D}</t>
  </si>
  <si>
    <t>wMAIN-2788</t>
  </si>
  <si>
    <t>PI</t>
  </si>
  <si>
    <t>Brentwood Ln</t>
  </si>
  <si>
    <t>FIT-1148</t>
  </si>
  <si>
    <t>V-543</t>
  </si>
  <si>
    <t>1PI07-1PI10</t>
  </si>
  <si>
    <t>{BF2C3EB6-FA09-4BAD-9B91-8DD61EEABCE6}</t>
  </si>
  <si>
    <t>wMAIN-2793</t>
  </si>
  <si>
    <t>BAXTER PETITIONED PROJECTS</t>
  </si>
  <si>
    <t>141</t>
  </si>
  <si>
    <t>FIT-1149</t>
  </si>
  <si>
    <t>FIT-1150</t>
  </si>
  <si>
    <t>1OI10-1OI11</t>
  </si>
  <si>
    <t>{B66DCD4D-BF13-4D21-9BAF-4BB1D826053C}</t>
  </si>
  <si>
    <t>wMAIN-2794</t>
  </si>
  <si>
    <t>FIT-1151</t>
  </si>
  <si>
    <t>V-1043</t>
  </si>
  <si>
    <t>1NI22-1NI23</t>
  </si>
  <si>
    <t>{2718630F-3EE1-4CFE-90F2-8F2C236A890E}</t>
  </si>
  <si>
    <t>wMAIN-2798</t>
  </si>
  <si>
    <t>V-1038</t>
  </si>
  <si>
    <t>1NJ26-1NJ27</t>
  </si>
  <si>
    <t>{053DC2FB-D762-4156-854A-0885EC5D2887}</t>
  </si>
  <si>
    <t>wMAIN-2800</t>
  </si>
  <si>
    <t>1NI23-1NI24</t>
  </si>
  <si>
    <t>{1E63F26E-A4A4-4B49-BA85-1F8DB16D6388}</t>
  </si>
  <si>
    <t>wMAIN-2801</t>
  </si>
  <si>
    <t>FIT-405</t>
  </si>
  <si>
    <t>V-1030</t>
  </si>
  <si>
    <t>1MI02-1MI43</t>
  </si>
  <si>
    <t>{08393255-9F12-464B-B480-F6DF47A4301E}</t>
  </si>
  <si>
    <t>wMAIN-2802</t>
  </si>
  <si>
    <t>1MI41-1MI42</t>
  </si>
  <si>
    <t>{701C138D-AF6B-4C07-8251-0047EF80FBDA}</t>
  </si>
  <si>
    <t>wMAIN-2803</t>
  </si>
  <si>
    <t>FIT-1674</t>
  </si>
  <si>
    <t>FIT-1659</t>
  </si>
  <si>
    <t>1NH21-1MH07</t>
  </si>
  <si>
    <t>{FCF6205F-8540-4670-AE18-0BBFDAAAB729}</t>
  </si>
  <si>
    <t>wMAIN-2804</t>
  </si>
  <si>
    <t>FIT-1675</t>
  </si>
  <si>
    <t>1MH07-1MH10</t>
  </si>
  <si>
    <t>{C2F3FB4E-BAEE-4483-9217-08ABCBF8F792}</t>
  </si>
  <si>
    <t>wMAIN-2805</t>
  </si>
  <si>
    <t>FIT-1676</t>
  </si>
  <si>
    <t>1MH10-1MH13</t>
  </si>
  <si>
    <t>{04E4E4C0-585E-426A-96C3-08F5A700902B}</t>
  </si>
  <si>
    <t>wMAIN-2807</t>
  </si>
  <si>
    <t>1MH13-1MH16</t>
  </si>
  <si>
    <t>{F82D3A27-3EA1-4F1E-8D71-20C99B83CB83}</t>
  </si>
  <si>
    <t>wMAIN-2810</t>
  </si>
  <si>
    <t>FIT-635</t>
  </si>
  <si>
    <t>1NH21-1NH22</t>
  </si>
  <si>
    <t>{22339141-CA27-4248-A259-C607840CC197}</t>
  </si>
  <si>
    <t>wMAIN-2814</t>
  </si>
  <si>
    <t>1NH01-1NH06</t>
  </si>
  <si>
    <t>{50C77582-797C-4C8B-A0C5-C05A1C640506}</t>
  </si>
  <si>
    <t>wMAIN-2815</t>
  </si>
  <si>
    <t>FIT-1200</t>
  </si>
  <si>
    <t>1KG06-1KG07</t>
  </si>
  <si>
    <t>{FFF81D73-513D-4848-9CEB-58D0CFBF0BE1}</t>
  </si>
  <si>
    <t>wMAIN-2816</t>
  </si>
  <si>
    <t>V-1022</t>
  </si>
  <si>
    <t>FIT-1163</t>
  </si>
  <si>
    <t>1JG02-1JG36</t>
  </si>
  <si>
    <t>{E5D5384A-2D43-47BA-AA96-7374A4DAA0B2}</t>
  </si>
  <si>
    <t>wMAIN-2819</t>
  </si>
  <si>
    <t>1JG01-1JG02</t>
  </si>
  <si>
    <t>{C11C716D-9BFB-4831-A711-D598E918911F}</t>
  </si>
  <si>
    <t>wMAIN-2824</t>
  </si>
  <si>
    <t>Birchdale Ln</t>
  </si>
  <si>
    <t>V-1014</t>
  </si>
  <si>
    <t>FIT-1171</t>
  </si>
  <si>
    <t>1MI26-1MI34</t>
  </si>
  <si>
    <t>{D42C73AA-C15D-46F0-A956-678C7B384AE3}</t>
  </si>
  <si>
    <t>wMAIN-2825</t>
  </si>
  <si>
    <t>V-1013</t>
  </si>
  <si>
    <t>FIT-1176</t>
  </si>
  <si>
    <t>1MI25-1MI24</t>
  </si>
  <si>
    <t>{530D666D-79EC-4D89-AEB4-ABEE2ECF2771}</t>
  </si>
  <si>
    <t>wMAIN-2833</t>
  </si>
  <si>
    <t>FIT-1958</t>
  </si>
  <si>
    <t>1MI01-1MI02</t>
  </si>
  <si>
    <t>{91142713-8429-4040-90F1-8A790CEC0E46}</t>
  </si>
  <si>
    <t>wMAIN-2834</t>
  </si>
  <si>
    <t>V-1008</t>
  </si>
  <si>
    <t>1MI01-1MI03</t>
  </si>
  <si>
    <t>{7E80C368-5F08-4E35-81B7-66CC255D44E1}</t>
  </si>
  <si>
    <t>wMAIN-2836</t>
  </si>
  <si>
    <t>FIT-1175</t>
  </si>
  <si>
    <t>FIT-1172</t>
  </si>
  <si>
    <t>1MI06-1MI09</t>
  </si>
  <si>
    <t>{D33C4BE8-E485-4C10-9002-4349B3F31392}</t>
  </si>
  <si>
    <t>wMAIN-2838</t>
  </si>
  <si>
    <t>V-1005</t>
  </si>
  <si>
    <t>1MI05-1MI06</t>
  </si>
  <si>
    <t>{14309BF5-DB25-4F3F-8719-50FBBDD4407E}</t>
  </si>
  <si>
    <t>wMAIN-2840</t>
  </si>
  <si>
    <t>FIT-1959</t>
  </si>
  <si>
    <t>1MI03-1MI04</t>
  </si>
  <si>
    <t>{B0B28BE6-D009-4163-8C89-8A65E7AFB133}</t>
  </si>
  <si>
    <t>wMAIN-2841</t>
  </si>
  <si>
    <t xml:space="preserve">First St </t>
  </si>
  <si>
    <t>1MI04-1MI05</t>
  </si>
  <si>
    <t>{9953DA7A-018B-4663-A1FE-38848207011E}</t>
  </si>
  <si>
    <t>wMAIN-2842</t>
  </si>
  <si>
    <t>V-1004</t>
  </si>
  <si>
    <t>1MI23-1MI24</t>
  </si>
  <si>
    <t>{307ED7A2-2CAC-4B95-8C0C-ED2127B2C1BD}</t>
  </si>
  <si>
    <t>wMAIN-2845</t>
  </si>
  <si>
    <t>1MI22-1MI23</t>
  </si>
  <si>
    <t>{FC899C2F-A829-481B-8CF6-26C18EC3E951}</t>
  </si>
  <si>
    <t>wMAIN-2846</t>
  </si>
  <si>
    <t>FIT-1178</t>
  </si>
  <si>
    <t>1MI04-1MI12</t>
  </si>
  <si>
    <t>{313941FE-2327-4421-8355-179F934A9B72}</t>
  </si>
  <si>
    <t>wMAIN-2848</t>
  </si>
  <si>
    <t>V-579</t>
  </si>
  <si>
    <t>1MI12-1MI15</t>
  </si>
  <si>
    <t>{6A0B74BF-07BE-45CF-9E44-510DB0D2A332}</t>
  </si>
  <si>
    <t>wMAIN-2849</t>
  </si>
  <si>
    <t>FIT-1960</t>
  </si>
  <si>
    <t>V-1002</t>
  </si>
  <si>
    <t>1MI16-1MI18</t>
  </si>
  <si>
    <t>{B95D476D-ABCE-40D5-97F0-251E5339F631}</t>
  </si>
  <si>
    <t>wMAIN-2850</t>
  </si>
  <si>
    <t>1MI15-1MI16</t>
  </si>
  <si>
    <t>{EC3C0B65-76A3-4F7A-8F8F-D5FB73B9D8F9}</t>
  </si>
  <si>
    <t>wMAIN-2851</t>
  </si>
  <si>
    <t>FIT-573</t>
  </si>
  <si>
    <t>1MI16-1MI17</t>
  </si>
  <si>
    <t>{11B893F7-6498-4AB6-8DE9-598B35F67ABA}</t>
  </si>
  <si>
    <t>wMAIN-2860</t>
  </si>
  <si>
    <t>FIT-1111</t>
  </si>
  <si>
    <t>1LG13-1LG16</t>
  </si>
  <si>
    <t>{64C4D7D8-C6D1-40BA-A45E-5DD052E2F577}</t>
  </si>
  <si>
    <t>wMAIN-2865</t>
  </si>
  <si>
    <t>EXCELSIOR PLACE PHASE 1</t>
  </si>
  <si>
    <t>170</t>
  </si>
  <si>
    <t>V-1100</t>
  </si>
  <si>
    <t>FIT-1114</t>
  </si>
  <si>
    <t>1FD34-1FD35</t>
  </si>
  <si>
    <t>{15BAE1E5-4FF2-4BD2-AC60-D5D1FB273E9A}</t>
  </si>
  <si>
    <t>wMAIN-2866</t>
  </si>
  <si>
    <t>FIT-1115</t>
  </si>
  <si>
    <t>1FD33-1FD34</t>
  </si>
  <si>
    <t>{DF73BA9C-11DD-4233-8178-DD086EC3F158}</t>
  </si>
  <si>
    <t>wMAIN-2869</t>
  </si>
  <si>
    <t>FIT-567</t>
  </si>
  <si>
    <t>1AC04-1AC07</t>
  </si>
  <si>
    <t>{D9079685-EBCB-431F-B551-3F09812C65E9}</t>
  </si>
  <si>
    <t>wMAIN-2874</t>
  </si>
  <si>
    <t>1KG07-1KG16</t>
  </si>
  <si>
    <t>{C4137C0B-76EA-480A-A899-8899BE4F5F47}</t>
  </si>
  <si>
    <t>wMAIN-2875</t>
  </si>
  <si>
    <t>V-1072</t>
  </si>
  <si>
    <t>1JF15-1JF16</t>
  </si>
  <si>
    <t>{C516C111-2DE7-4DE4-8A7F-E6B1F6D9EA66}</t>
  </si>
  <si>
    <t>wMAIN-2876</t>
  </si>
  <si>
    <t>FIT-1126</t>
  </si>
  <si>
    <t>V-1092</t>
  </si>
  <si>
    <t>1JF08-1JF11</t>
  </si>
  <si>
    <t>{12089DD7-1379-4430-BBB3-4A81AE422A69}</t>
  </si>
  <si>
    <t>wMAIN-2877</t>
  </si>
  <si>
    <t>1IF40-1IF38</t>
  </si>
  <si>
    <t>{CC169DED-5100-4F20-B3C4-A28D04F3CC05}</t>
  </si>
  <si>
    <t>wMAIN-2878</t>
  </si>
  <si>
    <t>V-1082</t>
  </si>
  <si>
    <t>1JF32-1JF33</t>
  </si>
  <si>
    <t>{0F975613-A847-4D1E-8AE8-598CD398427C}</t>
  </si>
  <si>
    <t>wMAIN-2881</t>
  </si>
  <si>
    <t>FIT-1121</t>
  </si>
  <si>
    <t>1JF42-1JF43</t>
  </si>
  <si>
    <t>{5E290856-2D8B-403B-9129-DFDA780391F9}</t>
  </si>
  <si>
    <t>wMAIN-2886</t>
  </si>
  <si>
    <t>V-1083</t>
  </si>
  <si>
    <t>FIT-1123</t>
  </si>
  <si>
    <t>1JF35-1JF36</t>
  </si>
  <si>
    <t>{46F7F3C6-9B7F-4443-88F4-B0A8F04D1010}</t>
  </si>
  <si>
    <t>wMAIN-2887</t>
  </si>
  <si>
    <t>FIT-569</t>
  </si>
  <si>
    <t>1JF33-1JF34</t>
  </si>
  <si>
    <t>{9546CE17-C4F1-4AF9-9C62-A86BED7D36B2}</t>
  </si>
  <si>
    <t>wMAIN-2888</t>
  </si>
  <si>
    <t>1JF32-1JF35</t>
  </si>
  <si>
    <t>{C1A71558-4996-4FEB-B9CA-B3166C74D9CC}</t>
  </si>
  <si>
    <t>wMAIN-2889</t>
  </si>
  <si>
    <t>V-1081</t>
  </si>
  <si>
    <t>1JF29-1JF30</t>
  </si>
  <si>
    <t>{4C7554A7-6C38-468C-9325-242759E2B6ED}</t>
  </si>
  <si>
    <t>wMAIN-2890</t>
  </si>
  <si>
    <t>FIT-570</t>
  </si>
  <si>
    <t>1JF30-1JF31</t>
  </si>
  <si>
    <t>{894B66E2-2325-4253-AAFD-F06137FCDFDC}</t>
  </si>
  <si>
    <t>wMAIN-2891</t>
  </si>
  <si>
    <t>FIT-1846</t>
  </si>
  <si>
    <t>1JF32-1JF26</t>
  </si>
  <si>
    <t>{1CBFBBCE-CBE1-41F6-9AB5-3F4C2ADF9FAC}</t>
  </si>
  <si>
    <t>wMAIN-2892</t>
  </si>
  <si>
    <t>V-1069</t>
  </si>
  <si>
    <t>1JF25-1JF26</t>
  </si>
  <si>
    <t>{88C6D97B-C0F9-438B-8A7B-C185BE58FBD8}</t>
  </si>
  <si>
    <t>wMAIN-2893</t>
  </si>
  <si>
    <t>FIT-1162</t>
  </si>
  <si>
    <t>FIT-402</t>
  </si>
  <si>
    <t>1JF01-1JF27</t>
  </si>
  <si>
    <t>{519F6A3C-53C0-4E24-8F0A-EC7F80A651CA}</t>
  </si>
  <si>
    <t>wMAIN-2894</t>
  </si>
  <si>
    <t>V-1021</t>
  </si>
  <si>
    <t>1JG38-1JF01</t>
  </si>
  <si>
    <t>{3EB2BB17-780B-4056-96B9-A22298A866FB}</t>
  </si>
  <si>
    <t>wMAIN-2897</t>
  </si>
  <si>
    <t>FIT-404</t>
  </si>
  <si>
    <t>1JG37-1JG38</t>
  </si>
  <si>
    <t>{00C823E0-990C-47F1-9B89-FCD46476F6BA}</t>
  </si>
  <si>
    <t>wMAIN-2898</t>
  </si>
  <si>
    <t>1JG36-1JG37</t>
  </si>
  <si>
    <t>{F939A686-77D9-492E-A920-1D50411B099A}</t>
  </si>
  <si>
    <t>wMAIN-2899</t>
  </si>
  <si>
    <t>1JF27-1JF28</t>
  </si>
  <si>
    <t>{6A01CE0C-F959-4644-ACD8-91CECB068F49}</t>
  </si>
  <si>
    <t>wMAIN-2900</t>
  </si>
  <si>
    <t>FIT-1131</t>
  </si>
  <si>
    <t>V-1079</t>
  </si>
  <si>
    <t>1JF04-1JF05</t>
  </si>
  <si>
    <t>{2985E3B5-E2A2-497E-8C8D-66C0BFE9246E}</t>
  </si>
  <si>
    <t>wMAIN-2901</t>
  </si>
  <si>
    <t>1JF11-1JF12</t>
  </si>
  <si>
    <t>{BAF4C49C-8E11-4608-A71C-E826D9CFF76E}</t>
  </si>
  <si>
    <t>wMAIN-2902</t>
  </si>
  <si>
    <t>1JF04-1JF08</t>
  </si>
  <si>
    <t>{F7AC7FB0-CB2D-4A16-A27B-A2E6CD3B417E}</t>
  </si>
  <si>
    <t>wMAIN-2912</t>
  </si>
  <si>
    <t>1JE18-1JE21</t>
  </si>
  <si>
    <t>{00A9CD5B-3C8D-49F0-AACE-E31182BAF8A3}</t>
  </si>
  <si>
    <t>wMAIN-2913</t>
  </si>
  <si>
    <t>HYD-474</t>
  </si>
  <si>
    <t>1JF16-1JF17</t>
  </si>
  <si>
    <t>{9AEA1D74-2455-4EBF-808B-B3ADA853608F}</t>
  </si>
  <si>
    <t>wMAIN-2916</t>
  </si>
  <si>
    <t>1JF13-1JF14</t>
  </si>
  <si>
    <t>{A2869106-0C2E-46C7-BD74-3F7A071F9626}</t>
  </si>
  <si>
    <t>wMAIN-2917</t>
  </si>
  <si>
    <t>1JF13-1JF25</t>
  </si>
  <si>
    <t>{AAF97461-1D71-4FCE-9440-4F8D34BAD5AA}</t>
  </si>
  <si>
    <t>wMAIN-2918</t>
  </si>
  <si>
    <t>1JF13-1JF21</t>
  </si>
  <si>
    <t>{1C059B53-AA50-421F-9A8F-B8A962943DE5}</t>
  </si>
  <si>
    <t>wMAIN-2919</t>
  </si>
  <si>
    <t>wFIT-1137</t>
  </si>
  <si>
    <t>1LJ12-1LJ13</t>
  </si>
  <si>
    <t>{665D5324-EF10-42B4-B6BE-3B16DE00248D}</t>
  </si>
  <si>
    <t>wMAIN-2920</t>
  </si>
  <si>
    <t>1LJ13-1LJ18</t>
  </si>
  <si>
    <t>{666B7187-2312-40B5-BB78-8B2ECF41247E}</t>
  </si>
  <si>
    <t>wMAIN-2921</t>
  </si>
  <si>
    <t>FIT-1141</t>
  </si>
  <si>
    <t>FIT-1852</t>
  </si>
  <si>
    <t>1KI22-1KI25</t>
  </si>
  <si>
    <t>{7ED3BCC5-62B5-46E3-B95B-3ED8026FD215}</t>
  </si>
  <si>
    <t>wMAIN-2924</t>
  </si>
  <si>
    <t>1KI19-1KI20</t>
  </si>
  <si>
    <t>{D692B851-CDAB-411B-97FD-2551DADD3D5E}</t>
  </si>
  <si>
    <t>wMAIN-2925</t>
  </si>
  <si>
    <t>1KJ23-1KJ24</t>
  </si>
  <si>
    <t>{D61911FC-30A3-459A-BEDF-DBA959486F6A}</t>
  </si>
  <si>
    <t>wMAIN-2928</t>
  </si>
  <si>
    <t>1998 WEDGEWOOD IMPROVEMENTS</t>
  </si>
  <si>
    <t>FIT-1134</t>
  </si>
  <si>
    <t>FIT-571</t>
  </si>
  <si>
    <t>1KI29-1KI32</t>
  </si>
  <si>
    <t>{20D4DED5-B6FE-44F9-B2F7-D29D36B6FA97}</t>
  </si>
  <si>
    <t>wMAIN-2929</t>
  </si>
  <si>
    <t>wVLV-1054</t>
  </si>
  <si>
    <t>wFIT-1141</t>
  </si>
  <si>
    <t>1KI21-1KI22</t>
  </si>
  <si>
    <t>{8B30E1EA-3C55-436B-BBD8-0D19B28F84A3}</t>
  </si>
  <si>
    <t>wMAIN-2930</t>
  </si>
  <si>
    <t>1KI20-1KI21</t>
  </si>
  <si>
    <t>{C1D2118D-01C8-47AA-B20E-8CA19556772B}</t>
  </si>
  <si>
    <t>wMAIN-2931</t>
  </si>
  <si>
    <t>FIT-1135</t>
  </si>
  <si>
    <t>V-1065</t>
  </si>
  <si>
    <t>1KJ30-1KJ33</t>
  </si>
  <si>
    <t>{CED8209A-F330-4166-A9DD-4B184D5736C9}</t>
  </si>
  <si>
    <t>wMAIN-2932</t>
  </si>
  <si>
    <t>wFIT-1136</t>
  </si>
  <si>
    <t>wFIT-1850</t>
  </si>
  <si>
    <t>1LJ15-1KJ22</t>
  </si>
  <si>
    <t>{87CE4E72-970E-4B93-BF09-E9F5332F29BE}</t>
  </si>
  <si>
    <t>wMAIN-2934</t>
  </si>
  <si>
    <t>wFIT-1140</t>
  </si>
  <si>
    <t>wFIT-1851</t>
  </si>
  <si>
    <t>1KJ26-1KJ29</t>
  </si>
  <si>
    <t>{E00E6E6E-F14F-4F68-A4F5-7BE0109D52F0}</t>
  </si>
  <si>
    <t>wMAIN-2935</t>
  </si>
  <si>
    <t>wVLV-1056</t>
  </si>
  <si>
    <t>1KJ25-1KJ26</t>
  </si>
  <si>
    <t>{46574C07-3B55-41BA-8327-397B7F0B2439}</t>
  </si>
  <si>
    <t>wMAIN-2936</t>
  </si>
  <si>
    <t>1KJ24-1KJ25</t>
  </si>
  <si>
    <t>{1FA7C515-82DE-4CB1-A309-E48ADD7AF470}</t>
  </si>
  <si>
    <t>wMAIN-2938</t>
  </si>
  <si>
    <t>wVLV-1061</t>
  </si>
  <si>
    <t>1LJ14-1LJ15</t>
  </si>
  <si>
    <t>{2A8F7008-6C07-4494-AF21-B1E882A5F63E}</t>
  </si>
  <si>
    <t>wMAIN-2939</t>
  </si>
  <si>
    <t>1LJ13-1LJ14</t>
  </si>
  <si>
    <t>{F5C0F410-CCFE-4336-8D11-6751D83326C1}</t>
  </si>
  <si>
    <t>wMAIN-2942</t>
  </si>
  <si>
    <t>FIT-1669</t>
  </si>
  <si>
    <t>V-1059</t>
  </si>
  <si>
    <t>1LJ07-1LJ19</t>
  </si>
  <si>
    <t>{092E77CC-068A-48D1-B304-6D9350E23FFF}</t>
  </si>
  <si>
    <t>wMAIN-2943</t>
  </si>
  <si>
    <t>1LI25-1LJ07</t>
  </si>
  <si>
    <t>{B4049C8D-8FFD-4AEA-A3CA-348B09DFB3F8}</t>
  </si>
  <si>
    <t>wMAIN-2948</t>
  </si>
  <si>
    <t>1OI11-1OI14</t>
  </si>
  <si>
    <t>{599F9D7C-60B0-42A5-A544-01562137DB5A}</t>
  </si>
  <si>
    <t>wMAIN-2949</t>
  </si>
  <si>
    <t>V-541</t>
  </si>
  <si>
    <t>FIT-1146</t>
  </si>
  <si>
    <t>1PI14-1PI01</t>
  </si>
  <si>
    <t>{C960A183-8745-45E7-A3E1-CE85B842E53C}</t>
  </si>
  <si>
    <t>wMAIN-2956</t>
  </si>
  <si>
    <t>1JH06-1JH07</t>
  </si>
  <si>
    <t>{9249D270-9739-4405-9211-6C363A0861AA}</t>
  </si>
  <si>
    <t>wMAIN-2957</t>
  </si>
  <si>
    <t>FIT-1258</t>
  </si>
  <si>
    <t>1JH03-1JH06</t>
  </si>
  <si>
    <t>{9645A129-D09B-4AD8-A687-067A4870A042}</t>
  </si>
  <si>
    <t>wMAIN-2960</t>
  </si>
  <si>
    <t>1JH01-1JH15</t>
  </si>
  <si>
    <t>{620768A2-DF4E-423A-AD08-529A97BCDD08}</t>
  </si>
  <si>
    <t>wMAIN-2961</t>
  </si>
  <si>
    <t>V-904</t>
  </si>
  <si>
    <t>1JH02-1JH03</t>
  </si>
  <si>
    <t>{A31C962D-658E-43F7-B9B0-1DE28873838A}</t>
  </si>
  <si>
    <t>wMAIN-2962</t>
  </si>
  <si>
    <t>1JH01-1JH02</t>
  </si>
  <si>
    <t>{CDC609B8-9EEB-4421-8012-4EA699F11C93}</t>
  </si>
  <si>
    <t>wMAIN-2963</t>
  </si>
  <si>
    <t>V-932</t>
  </si>
  <si>
    <t>1JG25-1JG26</t>
  </si>
  <si>
    <t>{0D1F804D-A8DE-4D03-840B-E46C9F7885D7}</t>
  </si>
  <si>
    <t>wMAIN-2965</t>
  </si>
  <si>
    <t>1JG23-1JG24</t>
  </si>
  <si>
    <t>{DAFC3337-9F3C-47BC-A83A-49DB4A4E288D}</t>
  </si>
  <si>
    <t>wMAIN-2966</t>
  </si>
  <si>
    <t>1JG24-1JG25</t>
  </si>
  <si>
    <t>{A1356A52-C663-447F-A48F-0E0C827D6298}</t>
  </si>
  <si>
    <t>wMAIN-2970</t>
  </si>
  <si>
    <t>1JH14-1JH22</t>
  </si>
  <si>
    <t>{09E3DA85-A391-4BA8-8E3A-9A574FA46C12}</t>
  </si>
  <si>
    <t>wMAIN-2971</t>
  </si>
  <si>
    <t>FIT-1273</t>
  </si>
  <si>
    <t>V-886</t>
  </si>
  <si>
    <t>1JI04-1JI06</t>
  </si>
  <si>
    <t>{59632281-9514-4579-A605-AEB5C903354F}</t>
  </si>
  <si>
    <t>wMAIN-2972</t>
  </si>
  <si>
    <t>1JH21-1JH22</t>
  </si>
  <si>
    <t>{011E81F9-B3D8-4C6F-913C-54EC983F3E85}</t>
  </si>
  <si>
    <t>wMAIN-2973</t>
  </si>
  <si>
    <t>V-885</t>
  </si>
  <si>
    <t>1JI05-1JI04</t>
  </si>
  <si>
    <t>{63E76928-4A67-4B25-A54E-064AB396FD5D}</t>
  </si>
  <si>
    <t>wMAIN-2975</t>
  </si>
  <si>
    <t>1JH19-1JH20</t>
  </si>
  <si>
    <t>{C2D52324-B985-4E69-8372-08DB878A02C4}</t>
  </si>
  <si>
    <t>wMAIN-2976</t>
  </si>
  <si>
    <t>1KH01-1KH02</t>
  </si>
  <si>
    <t>{B0B68AE4-1449-4543-8976-3F06BE62A9D1}</t>
  </si>
  <si>
    <t>wMAIN-2981</t>
  </si>
  <si>
    <t>FIT-1274</t>
  </si>
  <si>
    <t>FIT-1271</t>
  </si>
  <si>
    <t>1KI02-1KI06</t>
  </si>
  <si>
    <t>{765ACF5B-618E-4617-866F-1C05FEFE1E55}</t>
  </si>
  <si>
    <t>wMAIN-2982</t>
  </si>
  <si>
    <t>V-1200</t>
  </si>
  <si>
    <t>FIT-1275</t>
  </si>
  <si>
    <t>1KI33-1KI03</t>
  </si>
  <si>
    <t>{C32E2CF6-FE24-45A1-B0A0-8E9179A46CF3}</t>
  </si>
  <si>
    <t>wMAIN-2985</t>
  </si>
  <si>
    <t>1KI01-1KI02</t>
  </si>
  <si>
    <t>{0E984258-583E-452D-BFCA-3590E9468291}</t>
  </si>
  <si>
    <t>wMAIN-2986</t>
  </si>
  <si>
    <t>1KI03-1JI05</t>
  </si>
  <si>
    <t>{53D94735-DD09-4990-94DD-D09B55720FCE}</t>
  </si>
  <si>
    <t>wMAIN-2988</t>
  </si>
  <si>
    <t>1KI02-1KI33</t>
  </si>
  <si>
    <t>{BAD4F137-E294-4265-A804-EC12043B035F}</t>
  </si>
  <si>
    <t>wMAIN-2994</t>
  </si>
  <si>
    <t>V-890</t>
  </si>
  <si>
    <t>FIT-1270</t>
  </si>
  <si>
    <t>1JI12-1JI11</t>
  </si>
  <si>
    <t>{8859DAD0-F304-4E3C-8B03-7D6524347471}</t>
  </si>
  <si>
    <t>wMAIN-2995</t>
  </si>
  <si>
    <t>V-889</t>
  </si>
  <si>
    <t>1JI10-1JI11</t>
  </si>
  <si>
    <t>{C69C6222-C77F-4D76-9F33-A8570CC7EBCE}</t>
  </si>
  <si>
    <t>wMAIN-2996</t>
  </si>
  <si>
    <t>FIT-1268</t>
  </si>
  <si>
    <t>1KJ01-1KJ02</t>
  </si>
  <si>
    <t>{990BFB8F-CF8B-4652-A761-B75837C5D0C2}</t>
  </si>
  <si>
    <t>wMAIN-2998</t>
  </si>
  <si>
    <t>FIT-1267</t>
  </si>
  <si>
    <t>1KJ01-1KJ06</t>
  </si>
  <si>
    <t>{B99262C6-C7AA-43E5-BFC5-FEB6BCF67117}</t>
  </si>
  <si>
    <t>wMAIN-3000</t>
  </si>
  <si>
    <t>V-893</t>
  </si>
  <si>
    <t>1KJ06-1KJ09</t>
  </si>
  <si>
    <t>{742ABE00-02DB-4CDD-AB68-D7D30BF04586}</t>
  </si>
  <si>
    <t>wMAIN-3005</t>
  </si>
  <si>
    <t>wVLV-1197</t>
  </si>
  <si>
    <t>wFIT-1050</t>
  </si>
  <si>
    <t>1KK04-1KK05</t>
  </si>
  <si>
    <t>{341A5290-B9AA-4174-B88B-A86E50940B1E}</t>
  </si>
  <si>
    <t>wMAIN-3008</t>
  </si>
  <si>
    <t>REMOVED PLUG FOR 2007 SOUTH PERCH LAKE IMPROVEMENT</t>
  </si>
  <si>
    <t>V-1198</t>
  </si>
  <si>
    <t>1KK02-1KK03</t>
  </si>
  <si>
    <t>{73296113-62E0-4278-A61F-9D27CA4C74B0}</t>
  </si>
  <si>
    <t>wMAIN-3009</t>
  </si>
  <si>
    <t>1KK01-1KK02</t>
  </si>
  <si>
    <t>{6EB44328-DD8B-49CC-9E43-4D49B2F0AECD}</t>
  </si>
  <si>
    <t>wMAIN-3010</t>
  </si>
  <si>
    <t>1KJ21-1KK01</t>
  </si>
  <si>
    <t>{80DE4272-69A3-416F-B26D-66EE1E01ABD9}</t>
  </si>
  <si>
    <t>wMAIN-3011</t>
  </si>
  <si>
    <t>1KK05-1KK08</t>
  </si>
  <si>
    <t>{287AD1E3-8CE6-4D89-8361-417E73C8C7B3}</t>
  </si>
  <si>
    <t>wMAIN-3012</t>
  </si>
  <si>
    <t>V-1015</t>
  </si>
  <si>
    <t>1KJ20-1KJ21</t>
  </si>
  <si>
    <t>{7BC923E8-4D3F-4AD3-A396-4C45F377115B}</t>
  </si>
  <si>
    <t>wMAIN-3018</t>
  </si>
  <si>
    <t>V-1177</t>
  </si>
  <si>
    <t>FIT-561</t>
  </si>
  <si>
    <t>1LL16-1LM07</t>
  </si>
  <si>
    <t>{1EC513F2-C6F8-4801-9E8B-CE813FB32D97}</t>
  </si>
  <si>
    <t>wMAIN-3019</t>
  </si>
  <si>
    <t>wFIT-1082</t>
  </si>
  <si>
    <t>1KK10-1KK11</t>
  </si>
  <si>
    <t>{A2DEE0BD-373F-45CC-9506-FE3B76A4FB55}</t>
  </si>
  <si>
    <t>wMAIN-3020</t>
  </si>
  <si>
    <t>Forestview Middle School</t>
  </si>
  <si>
    <t>wFIT-1084</t>
  </si>
  <si>
    <t>1KK21-1KK22</t>
  </si>
  <si>
    <t>{5DF6D198-5178-4783-A324-A4769C37E9D7}</t>
  </si>
  <si>
    <t>wMAIN-3022</t>
  </si>
  <si>
    <t>wVLV-1146</t>
  </si>
  <si>
    <t>wFIT-16</t>
  </si>
  <si>
    <t>1KK35-1KK36</t>
  </si>
  <si>
    <t>{ED5E7BD0-E490-4CA0-8B48-DA8B6A02EBC3}</t>
  </si>
  <si>
    <t>wMAIN-3023</t>
  </si>
  <si>
    <t>1KK37-1KK38</t>
  </si>
  <si>
    <t>{30CD570C-2D31-4BF7-B17F-E37F3B809356}</t>
  </si>
  <si>
    <t>wMAIN-3024</t>
  </si>
  <si>
    <t>wFIT-1087</t>
  </si>
  <si>
    <t>1KK40-1KK41</t>
  </si>
  <si>
    <t>{312D1ECF-C5BD-4D24-9085-938F5E418D69}</t>
  </si>
  <si>
    <t>wMAIN-3025</t>
  </si>
  <si>
    <t>1KK41-1KK42</t>
  </si>
  <si>
    <t>{2058747D-B3AF-4C8F-97AE-D8794AD33830}</t>
  </si>
  <si>
    <t>wMAIN-3028</t>
  </si>
  <si>
    <t>wVLV-1140</t>
  </si>
  <si>
    <t>wFIT-1088</t>
  </si>
  <si>
    <t>1KL08-1KL12</t>
  </si>
  <si>
    <t>{CD761992-75F8-4960-AD11-713CA2D1B885}</t>
  </si>
  <si>
    <t>wMAIN-3029</t>
  </si>
  <si>
    <t xml:space="preserve">Water Treatment Plant </t>
  </si>
  <si>
    <t>wVLV-1156</t>
  </si>
  <si>
    <t>wFIT-565</t>
  </si>
  <si>
    <t>1KL16-1JL03</t>
  </si>
  <si>
    <t>{3EF5BBB5-C613-4632-B78A-FAD119ADE6DD}</t>
  </si>
  <si>
    <t>wMAIN-3031</t>
  </si>
  <si>
    <t>HYD-511</t>
  </si>
  <si>
    <t>1KK38-1KK39</t>
  </si>
  <si>
    <t>{AE0CE9BC-6652-466A-B4F6-8AB933D18285}</t>
  </si>
  <si>
    <t>wMAIN-3032</t>
  </si>
  <si>
    <t>FIT-562</t>
  </si>
  <si>
    <t>1JL02-1JL01</t>
  </si>
  <si>
    <t>{9CB2BF5D-92A6-413D-9E17-4C533B6C9BE2}</t>
  </si>
  <si>
    <t>wMAIN-3034</t>
  </si>
  <si>
    <t>wVLV-1153</t>
  </si>
  <si>
    <t>1KK11-1KK12</t>
  </si>
  <si>
    <t>{2663FE92-00E6-46B4-8126-926A138102DB}</t>
  </si>
  <si>
    <t>wMAIN-3035</t>
  </si>
  <si>
    <t>wVLV-1152</t>
  </si>
  <si>
    <t>1KK11-1KK17</t>
  </si>
  <si>
    <t>{C19C4D53-E4A4-40E5-A72F-E936AA9FF7A1}</t>
  </si>
  <si>
    <t>wMAIN-3036</t>
  </si>
  <si>
    <t>1KK17-1KK18</t>
  </si>
  <si>
    <t>{70F358EA-E15A-4A19-85E4-DF96BF7D36C2}</t>
  </si>
  <si>
    <t>wMAIN-3039</t>
  </si>
  <si>
    <t>wVLV-1147</t>
  </si>
  <si>
    <t>1KK22-1KK23</t>
  </si>
  <si>
    <t>{2C6FFBE3-C7B7-4407-8453-71C3EC0F3C6F}</t>
  </si>
  <si>
    <t>wMAIN-3040</t>
  </si>
  <si>
    <t>wVLV-1148</t>
  </si>
  <si>
    <t>1KK22-1KK30</t>
  </si>
  <si>
    <t>{2FD1EE07-1859-4C6F-A36C-D6306E18BBB1}</t>
  </si>
  <si>
    <t>wMAIN-3041</t>
  </si>
  <si>
    <t>1KK30-1KK31</t>
  </si>
  <si>
    <t>{99D91E96-6B0C-4009-ADCF-BEF859655E3C}</t>
  </si>
  <si>
    <t>wMAIN-3043</t>
  </si>
  <si>
    <t>1KK34-1KK35</t>
  </si>
  <si>
    <t>{EB6180D8-C184-4A72-AD21-3B7567F8F6B2}</t>
  </si>
  <si>
    <t>wMAIN-3044</t>
  </si>
  <si>
    <t>1KK41-1KK43</t>
  </si>
  <si>
    <t>{FC8B0818-D619-49C3-A835-197DC7ACC0A7}</t>
  </si>
  <si>
    <t>wMAIN-3047</t>
  </si>
  <si>
    <t>wVLV-1139</t>
  </si>
  <si>
    <t>wFIT-564</t>
  </si>
  <si>
    <t>1KL06-1JL04</t>
  </si>
  <si>
    <t>{4BC902B4-C63A-4AFB-9043-017522A127A6}</t>
  </si>
  <si>
    <t>wMAIN-3048</t>
  </si>
  <si>
    <t>wFIT-1953</t>
  </si>
  <si>
    <t>1KL04-1KL05</t>
  </si>
  <si>
    <t>{4EBBCE7E-8460-4930-9C17-396FAC85EE90}</t>
  </si>
  <si>
    <t>wMAIN-3049</t>
  </si>
  <si>
    <t>1KL05-1KL06</t>
  </si>
  <si>
    <t>{890D4439-261E-4DBB-80C7-74EED2574106}</t>
  </si>
  <si>
    <t>wMAIN-3050</t>
  </si>
  <si>
    <t>wVLV-1141</t>
  </si>
  <si>
    <t>1KL05-1KL07</t>
  </si>
  <si>
    <t>{A8461D25-B002-4A7A-B0BF-4444EE2B577B}</t>
  </si>
  <si>
    <t>wMAIN-3051</t>
  </si>
  <si>
    <t>1KL05-1KL08</t>
  </si>
  <si>
    <t>{E0BBB8F2-F3EE-42F1-863C-392B544A76CD}</t>
  </si>
  <si>
    <t>wMAIN-3052</t>
  </si>
  <si>
    <t>wFIT-1080</t>
  </si>
  <si>
    <t>1KL12-1KL15</t>
  </si>
  <si>
    <t>{B1D5E7D9-7EA1-4236-A1B7-8A5DDCC7C458}</t>
  </si>
  <si>
    <t>wMAIN-3053</t>
  </si>
  <si>
    <t>wVLV-1137</t>
  </si>
  <si>
    <t>1KL15-1KL17</t>
  </si>
  <si>
    <t>{CA833BBC-8CEA-4FE8-B71D-D0EADC14B0DC}</t>
  </si>
  <si>
    <t>wMAIN-3054</t>
  </si>
  <si>
    <t>V-1137</t>
  </si>
  <si>
    <t>FIT-1079</t>
  </si>
  <si>
    <t>1KL17-1KL18</t>
  </si>
  <si>
    <t>{1B3564A2-5692-4490-B3F3-AB059566E609}</t>
  </si>
  <si>
    <t>wMAIN-3055</t>
  </si>
  <si>
    <t>wVLV-1136</t>
  </si>
  <si>
    <t>wFIT-1078</t>
  </si>
  <si>
    <t>1KL19-1JL02</t>
  </si>
  <si>
    <t>{1A49D41C-9C81-4081-81B5-53AAB6841405}</t>
  </si>
  <si>
    <t>wMAIN-3056</t>
  </si>
  <si>
    <t>FIT-1384</t>
  </si>
  <si>
    <t>1PE22-1PE25</t>
  </si>
  <si>
    <t>{06740239-811B-4F58-A91B-19750CBD4F04}</t>
  </si>
  <si>
    <t>wMAIN-3057</t>
  </si>
  <si>
    <t>FIT-1393</t>
  </si>
  <si>
    <t>V-1134</t>
  </si>
  <si>
    <t>1PE37-1PE40</t>
  </si>
  <si>
    <t>{57823035-73B4-4A8C-A498-28AE34C89E1E}</t>
  </si>
  <si>
    <t>wMAIN-3058</t>
  </si>
  <si>
    <t>FIT-1091</t>
  </si>
  <si>
    <t>FIT-1096</t>
  </si>
  <si>
    <t>1PF24-1PF27</t>
  </si>
  <si>
    <t>{61EE6EA2-C528-472A-A4EF-457D78087807}</t>
  </si>
  <si>
    <t>wMAIN-3061</t>
  </si>
  <si>
    <t>FIT-1094</t>
  </si>
  <si>
    <t>V-1119</t>
  </si>
  <si>
    <t>1PF18-1PF23</t>
  </si>
  <si>
    <t>{6FA836E2-78B2-4F62-A1C2-027294B24207}</t>
  </si>
  <si>
    <t>wMAIN-3064</t>
  </si>
  <si>
    <t>V-1128</t>
  </si>
  <si>
    <t>1PF31-1PF32</t>
  </si>
  <si>
    <t>{58B75C7B-A3E6-41A8-903D-18BFE5078BAB}</t>
  </si>
  <si>
    <t>wMAIN-3065</t>
  </si>
  <si>
    <t>1PF30-1PF31</t>
  </si>
  <si>
    <t>{D47F8B4A-C6FA-4C63-A4D8-4B50AB0DB0F9}</t>
  </si>
  <si>
    <t>wMAIN-3066</t>
  </si>
  <si>
    <t>FIT-1099</t>
  </si>
  <si>
    <t>1PF30-1PF35</t>
  </si>
  <si>
    <t>{A15EA8EF-1A96-448C-88EE-E556AE94BEFB}</t>
  </si>
  <si>
    <t>wMAIN-3067</t>
  </si>
  <si>
    <t>1PF35-1PF16</t>
  </si>
  <si>
    <t>{2858BF3A-C4DD-4EDB-9A56-E8898A6890FF}</t>
  </si>
  <si>
    <t>wMAIN-3068</t>
  </si>
  <si>
    <t>V-1127</t>
  </si>
  <si>
    <t>1PF35-1PF36</t>
  </si>
  <si>
    <t>{B1DE680C-76D2-4DF6-A134-C3D315DEEA35}</t>
  </si>
  <si>
    <t>wMAIN-3071</t>
  </si>
  <si>
    <t>FIT-1101</t>
  </si>
  <si>
    <t>FIT-1090</t>
  </si>
  <si>
    <t>1PF40-1PF43</t>
  </si>
  <si>
    <t>{D5DDDC27-03E9-4B7D-90DE-1E9955B6DEAC}</t>
  </si>
  <si>
    <t>wMAIN-3076</t>
  </si>
  <si>
    <t>V-1122</t>
  </si>
  <si>
    <t>1PF46-1PF47</t>
  </si>
  <si>
    <t>{7234C649-31EA-41D1-A577-2B99D1DF8A2B}</t>
  </si>
  <si>
    <t>wMAIN-3077</t>
  </si>
  <si>
    <t>V-1120</t>
  </si>
  <si>
    <t>1PF19-1PF20</t>
  </si>
  <si>
    <t>{0C34239B-8144-46C1-AC1B-2107275E03FD}</t>
  </si>
  <si>
    <t>wMAIN-3080</t>
  </si>
  <si>
    <t>1PF18-1PF19</t>
  </si>
  <si>
    <t>{384F11B4-E8B9-41EF-8A5F-7E990F00CEAF}</t>
  </si>
  <si>
    <t>wMAIN-3081</t>
  </si>
  <si>
    <t>V-1123</t>
  </si>
  <si>
    <t>1PF47-1PF48</t>
  </si>
  <si>
    <t>{725FFDB6-A002-439F-B0DD-0C44574CC53B}</t>
  </si>
  <si>
    <t>wMAIN-3082</t>
  </si>
  <si>
    <t>1PF17-1PF18</t>
  </si>
  <si>
    <t>{AA833685-7028-4003-800E-0572C495720F}</t>
  </si>
  <si>
    <t>wMAIN-3089</t>
  </si>
  <si>
    <t>wVLV-496</t>
  </si>
  <si>
    <t>1NF05-1NF06</t>
  </si>
  <si>
    <t>{EED4A128-578F-4730-AC10-528D31424098}</t>
  </si>
  <si>
    <t>wMAIN-3090</t>
  </si>
  <si>
    <t>wFIT-1645</t>
  </si>
  <si>
    <t>1NF06-1OF01</t>
  </si>
  <si>
    <t>{0F348688-9025-4E98-A53D-1E1EEF44E4D6}</t>
  </si>
  <si>
    <t>wMAIN-3091</t>
  </si>
  <si>
    <t>Travine Way</t>
  </si>
  <si>
    <t>wFIT-399</t>
  </si>
  <si>
    <t>1OF01-1OF04</t>
  </si>
  <si>
    <t>{379A9D88-7525-4221-A383-5E3988E77CD7}</t>
  </si>
  <si>
    <t>wMAIN-3092</t>
  </si>
  <si>
    <t>FIT-399</t>
  </si>
  <si>
    <t>1OF04-1OF05</t>
  </si>
  <si>
    <t>{CC8F46E1-C783-469E-9DCE-D63FD91FEA5C}</t>
  </si>
  <si>
    <t>wMAIN-3093</t>
  </si>
  <si>
    <t>V-1133</t>
  </si>
  <si>
    <t>1PF27-1PF28</t>
  </si>
  <si>
    <t>{03477200-19EA-4B88-B4CD-E2544F9BE914}</t>
  </si>
  <si>
    <t>wMAIN-3094</t>
  </si>
  <si>
    <t>1PF27-1PF29</t>
  </si>
  <si>
    <t>{42B37E8E-5A89-414F-B105-8D700A9F5264}</t>
  </si>
  <si>
    <t>wMAIN-3095</t>
  </si>
  <si>
    <t>1OF06-1OF09</t>
  </si>
  <si>
    <t>{F2896FFE-7BDC-4457-8874-725192309143}</t>
  </si>
  <si>
    <t>wMAIN-3098</t>
  </si>
  <si>
    <t>CEDARDALE SOUTH 1ST ADDITION IMPROVEMENTS</t>
  </si>
  <si>
    <t>143</t>
  </si>
  <si>
    <t>FIT-933</t>
  </si>
  <si>
    <t>1MJ10-1MJ13</t>
  </si>
  <si>
    <t>{5B660865-7177-4ADD-B9CA-998A6AE2E1D9}</t>
  </si>
  <si>
    <t>wMAIN-3101</t>
  </si>
  <si>
    <t>FIT-936</t>
  </si>
  <si>
    <t>V-1374</t>
  </si>
  <si>
    <t>1MJ08-1NJ33</t>
  </si>
  <si>
    <t>{517205B3-21A7-4E2D-88B7-81BAF9D05011}</t>
  </si>
  <si>
    <t>wMAIN-3102</t>
  </si>
  <si>
    <t>V-1376</t>
  </si>
  <si>
    <t>1MJ08-1MJ09</t>
  </si>
  <si>
    <t>{64DA6735-3BF0-4C44-88FB-60A6E7F3ED7F}</t>
  </si>
  <si>
    <t>wMAIN-3103</t>
  </si>
  <si>
    <t>V-1375</t>
  </si>
  <si>
    <t>1MJ07-1MJ08</t>
  </si>
  <si>
    <t>{44F10917-D1D6-4F96-B411-D5192A96FEB8}</t>
  </si>
  <si>
    <t>wMAIN-3104</t>
  </si>
  <si>
    <t>FIT-935</t>
  </si>
  <si>
    <t>V-1377</t>
  </si>
  <si>
    <t>1MJ04-1MJ05</t>
  </si>
  <si>
    <t>{EB8EBB0F-FE86-490F-9D78-E74EB0162130}</t>
  </si>
  <si>
    <t>wMAIN-3105</t>
  </si>
  <si>
    <t>FIT-934</t>
  </si>
  <si>
    <t>1MJ01-1MJ04</t>
  </si>
  <si>
    <t>{58A90C10-9100-4680-BF6A-03EBF5F7CD2F}</t>
  </si>
  <si>
    <t>wMAIN-3108</t>
  </si>
  <si>
    <t>V-1379</t>
  </si>
  <si>
    <t>1MI43-1MI45</t>
  </si>
  <si>
    <t>{9AA25597-E420-4182-BCCB-9632155C887B}</t>
  </si>
  <si>
    <t>wMAIN-3109</t>
  </si>
  <si>
    <t>FIT-1838</t>
  </si>
  <si>
    <t>1MI45-1MI44</t>
  </si>
  <si>
    <t>{F28D8EDE-C1D5-4385-9067-80C075EEF676}</t>
  </si>
  <si>
    <t>wMAIN-3110</t>
  </si>
  <si>
    <t>FIT-1152</t>
  </si>
  <si>
    <t>1NJ30-1NJ33</t>
  </si>
  <si>
    <t>{0C2AA320-EE8C-44D2-85E3-60978249BA71}</t>
  </si>
  <si>
    <t>wMAIN-3111</t>
  </si>
  <si>
    <t>1NJ26-1NJ30</t>
  </si>
  <si>
    <t>{A29F3679-B652-4A07-853B-F74ECF63EFF0}</t>
  </si>
  <si>
    <t>wMAIN-3112</t>
  </si>
  <si>
    <t>2003 COTTAGE GROVE DRIVE UTILITY EXTENSIONS</t>
  </si>
  <si>
    <t>154</t>
  </si>
  <si>
    <t>FIT-937</t>
  </si>
  <si>
    <t>FIT-538</t>
  </si>
  <si>
    <t>1MC25-1MC28</t>
  </si>
  <si>
    <t>{F64B58B1-9534-4021-BD1B-7162D3A673C8}</t>
  </si>
  <si>
    <t>wMAIN-3116</t>
  </si>
  <si>
    <t>GREENWOOD ROAD WATERMAIN EXTENSION PROJECT</t>
  </si>
  <si>
    <t>189</t>
  </si>
  <si>
    <t>FIT-1672</t>
  </si>
  <si>
    <t>FIT-1673</t>
  </si>
  <si>
    <t>1CG38-1CG41</t>
  </si>
  <si>
    <t>{34A18760-A242-4808-8B4A-0A2709340436}</t>
  </si>
  <si>
    <t>wMAIN-3117</t>
  </si>
  <si>
    <t>wVLV-1370</t>
  </si>
  <si>
    <t>wFIT-1672</t>
  </si>
  <si>
    <t>1CG37-1CG38</t>
  </si>
  <si>
    <t>{A8E5DB82-CF41-4E13-BA1F-79819DC55106}</t>
  </si>
  <si>
    <t>wMAIN-3120</t>
  </si>
  <si>
    <t>wVLV-1371</t>
  </si>
  <si>
    <t>1CG33-1CG36</t>
  </si>
  <si>
    <t>{75F082E5-0577-4597-906D-6213BF06B478}</t>
  </si>
  <si>
    <t>wMAIN-3125</t>
  </si>
  <si>
    <t>1CG26-1CG27</t>
  </si>
  <si>
    <t>{498946D7-A987-4B0B-9AF6-653F1C7EAE53}</t>
  </si>
  <si>
    <t>wMAIN-3126</t>
  </si>
  <si>
    <t>1CG41-1CG12</t>
  </si>
  <si>
    <t>{08CAFEC6-094D-4476-8588-1EBAC074AB79}</t>
  </si>
  <si>
    <t>wMAIN-3127</t>
  </si>
  <si>
    <t>V-1273</t>
  </si>
  <si>
    <t>1EB29-1EB30</t>
  </si>
  <si>
    <t>{CF47114E-377E-49BB-A10A-EA17C6F39C00}</t>
  </si>
  <si>
    <t>wMAIN-3128</t>
  </si>
  <si>
    <t>FIT-1004</t>
  </si>
  <si>
    <t>1EB26-1EB29</t>
  </si>
  <si>
    <t>{DE7D9375-B5AF-4BBC-9F71-550D2B43385B}</t>
  </si>
  <si>
    <t>wMAIN-3131</t>
  </si>
  <si>
    <t>FIT-1003</t>
  </si>
  <si>
    <t>V-1270</t>
  </si>
  <si>
    <t>1EB24-1EB25</t>
  </si>
  <si>
    <t>{B86F42D3-C27C-4D4B-AA91-3C0B97819BC0}</t>
  </si>
  <si>
    <t>wMAIN-3133</t>
  </si>
  <si>
    <t>WAL-MART STORE, SITE DEVELOPEMENT PLANS</t>
  </si>
  <si>
    <t>FIT-187</t>
  </si>
  <si>
    <t>V-1352</t>
  </si>
  <si>
    <t>1EC19-1EC18</t>
  </si>
  <si>
    <t>{62872297-0F2B-411B-8D36-9D394B8CA3DA}</t>
  </si>
  <si>
    <t>wMAIN-3134</t>
  </si>
  <si>
    <t>1EC30-1EC31</t>
  </si>
  <si>
    <t>{F1016A7B-032C-42FF-AC0F-39D9BFC5A539}</t>
  </si>
  <si>
    <t>wMAIN-3135</t>
  </si>
  <si>
    <t>V-1336</t>
  </si>
  <si>
    <t>1EC29-1EC30</t>
  </si>
  <si>
    <t>{F7D1972F-081B-48D1-9C7C-A1B006FBB534}</t>
  </si>
  <si>
    <t>wMAIN-3138</t>
  </si>
  <si>
    <t>wVLV-1340</t>
  </si>
  <si>
    <t>wFIT-959</t>
  </si>
  <si>
    <t>1EC25-1EC26</t>
  </si>
  <si>
    <t>{4465CE28-0039-46A2-B056-AA8D86CCC802}</t>
  </si>
  <si>
    <t>wMAIN-3139</t>
  </si>
  <si>
    <t>Wal-mart Store</t>
  </si>
  <si>
    <t>FIT-958</t>
  </si>
  <si>
    <t>V-1340</t>
  </si>
  <si>
    <t>1EC20-1EC25</t>
  </si>
  <si>
    <t>{8CF24143-4A87-42FA-B00B-1CEB8B026D8A}</t>
  </si>
  <si>
    <t>wMAIN-3140</t>
  </si>
  <si>
    <t>FIT-959</t>
  </si>
  <si>
    <t>1EC26-1EC29</t>
  </si>
  <si>
    <t>{60D38FC3-A7A9-46A9-92A6-6E99487E8174}</t>
  </si>
  <si>
    <t>wMAIN-3143</t>
  </si>
  <si>
    <t>V-1341</t>
  </si>
  <si>
    <t>1EC21-1EC20</t>
  </si>
  <si>
    <t>{69B4894F-B591-444C-A09E-B1D9265AB201}</t>
  </si>
  <si>
    <t>wMAIN-3144</t>
  </si>
  <si>
    <t>FIT-955</t>
  </si>
  <si>
    <t>1EC22-1EC21</t>
  </si>
  <si>
    <t>{8A555AFE-0C44-4EF3-BCF9-91A9E64A2DBE}</t>
  </si>
  <si>
    <t>wMAIN-3145</t>
  </si>
  <si>
    <t>FIT-954</t>
  </si>
  <si>
    <t>1ED43-1EC22</t>
  </si>
  <si>
    <t>{60D52FBE-F1B1-4D92-A962-FD5A8AC69DAD}</t>
  </si>
  <si>
    <t>wMAIN-3146</t>
  </si>
  <si>
    <t>V-1342</t>
  </si>
  <si>
    <t>1ED42-1ED43</t>
  </si>
  <si>
    <t>{5B92737F-EFC6-4F39-9F96-D588C391B966}</t>
  </si>
  <si>
    <t>wMAIN-3147</t>
  </si>
  <si>
    <t>Gander Outdoors</t>
  </si>
  <si>
    <t>FIT-956</t>
  </si>
  <si>
    <t>1ED39-1ED42</t>
  </si>
  <si>
    <t>{47D4574D-9622-411C-97B5-A063DBA7022D}</t>
  </si>
  <si>
    <t>wMAIN-3148</t>
  </si>
  <si>
    <t>V-1345</t>
  </si>
  <si>
    <t>1ED38-1ED39</t>
  </si>
  <si>
    <t>{CC5C3099-BF4D-43EC-83D1-D3C218129C82}</t>
  </si>
  <si>
    <t>wMAIN-3149</t>
  </si>
  <si>
    <t>FIT-957</t>
  </si>
  <si>
    <t>1ED35-1ED38</t>
  </si>
  <si>
    <t>{C8697E8A-2BC9-47DD-92CF-CD53D605E7F2}</t>
  </si>
  <si>
    <t>wMAIN-3152</t>
  </si>
  <si>
    <t>FIT-946</t>
  </si>
  <si>
    <t>1ED25-1ED26</t>
  </si>
  <si>
    <t>{0C32F78C-9729-4AAE-9DD9-72F8FB237738}</t>
  </si>
  <si>
    <t>wMAIN-3155</t>
  </si>
  <si>
    <t>1FH15-1FH16</t>
  </si>
  <si>
    <t>{EA2ED5D7-9555-485A-B520-F747D41B0922}</t>
  </si>
  <si>
    <t>wMAIN-3157</t>
  </si>
  <si>
    <t>FIT-1456</t>
  </si>
  <si>
    <t>1FG08-1FG09</t>
  </si>
  <si>
    <t>{608B0FDC-CF3C-417C-BE78-5419681E64F9}</t>
  </si>
  <si>
    <t>wMAIN-3158</t>
  </si>
  <si>
    <t>V-1358</t>
  </si>
  <si>
    <t>1AD46-1AD49</t>
  </si>
  <si>
    <t>{43C0F6B4-FD1B-4A16-8D13-E99503A5EC3E}</t>
  </si>
  <si>
    <t>wMAIN-3162</t>
  </si>
  <si>
    <t>BAXTER MOVIES 10 SITE IMPROVEMENTS</t>
  </si>
  <si>
    <t>Lakees 12 Theatre</t>
  </si>
  <si>
    <t>121</t>
  </si>
  <si>
    <t>FIT-324</t>
  </si>
  <si>
    <t>FIT-316</t>
  </si>
  <si>
    <t>1AD30-1AD65</t>
  </si>
  <si>
    <t>{1A93D537-DB2C-430C-B105-A81DDB2FBA39}</t>
  </si>
  <si>
    <t>wMAIN-3169</t>
  </si>
  <si>
    <t>wFIT-952</t>
  </si>
  <si>
    <t>1ED23-1ED28</t>
  </si>
  <si>
    <t>{46C83971-537A-4C5B-ADE1-A68637D24B70}</t>
  </si>
  <si>
    <t>wMAIN-3170</t>
  </si>
  <si>
    <t>wFIT-953</t>
  </si>
  <si>
    <t>1ED28-1ED31</t>
  </si>
  <si>
    <t>{8236D6C5-6D95-4A1E-9C14-86BDBAFF38B3}</t>
  </si>
  <si>
    <t>wMAIN-3171</t>
  </si>
  <si>
    <t>FIT-953</t>
  </si>
  <si>
    <t>V-1353</t>
  </si>
  <si>
    <t>1ED31-1ED34</t>
  </si>
  <si>
    <t>{8F5F0FCC-2A56-4BB3-A073-719EA93E02DE}</t>
  </si>
  <si>
    <t>wMAIN-3172</t>
  </si>
  <si>
    <t>1ED21-1ED22</t>
  </si>
  <si>
    <t>{A4F961A3-6D2B-4079-A248-CE894F5E3195}</t>
  </si>
  <si>
    <t>wMAIN-3173</t>
  </si>
  <si>
    <t>wVLV-1348</t>
  </si>
  <si>
    <t>1ED23-1ED24</t>
  </si>
  <si>
    <t>{64292950-D019-4A8E-A632-F819A6A6CD07}</t>
  </si>
  <si>
    <t>wMAIN-3175</t>
  </si>
  <si>
    <t>1ED43-1ED44</t>
  </si>
  <si>
    <t>{CD1BE42F-9DA7-4D9F-8530-A9D35B4BE86D}</t>
  </si>
  <si>
    <t>wMAIN-3178</t>
  </si>
  <si>
    <t>FIT-540</t>
  </si>
  <si>
    <t>1EC30-1EC32</t>
  </si>
  <si>
    <t>{9A9EAEF9-6256-4E4C-A0B9-A1DC7A0D7063}</t>
  </si>
  <si>
    <t>wMAIN-3179</t>
  </si>
  <si>
    <t>FIT-541</t>
  </si>
  <si>
    <t>1EC30-1EC33</t>
  </si>
  <si>
    <t>{3CAD6DCD-485D-4D1C-AFA5-226E8D1C0125}</t>
  </si>
  <si>
    <t>wMAIN-3180</t>
  </si>
  <si>
    <t>wFIT-958</t>
  </si>
  <si>
    <t>1EC20-1EC19</t>
  </si>
  <si>
    <t>{11C2F19A-34C8-4DB4-A652-01B7641F0D28}</t>
  </si>
  <si>
    <t>wMAIN-3181</t>
  </si>
  <si>
    <t>1DB25-1DB26</t>
  </si>
  <si>
    <t>{A5D043FC-995B-4ADF-A0D2-7714F2FCA2A8}</t>
  </si>
  <si>
    <t>wMAIN-3186</t>
  </si>
  <si>
    <t>FIT-963</t>
  </si>
  <si>
    <t>1EY01-1EY02</t>
  </si>
  <si>
    <t>{003AEF13-E4AF-44A3-91AB-EC9B088D1504}</t>
  </si>
  <si>
    <t>wMAIN-3187</t>
  </si>
  <si>
    <t>FIT-964</t>
  </si>
  <si>
    <t>1EZ31-1EZ32</t>
  </si>
  <si>
    <t>{98E4175C-ED27-470A-945A-0614528934EC}</t>
  </si>
  <si>
    <t>wMAIN-3190</t>
  </si>
  <si>
    <t>Slumberland Furniture</t>
  </si>
  <si>
    <t>FIT-966</t>
  </si>
  <si>
    <t>1EZ22-1EZ23</t>
  </si>
  <si>
    <t>{56D9B02A-1808-449D-9D44-EED01BBCFE78}</t>
  </si>
  <si>
    <t>wMAIN-3193</t>
  </si>
  <si>
    <t>Grizzly's Center</t>
  </si>
  <si>
    <t>FIT-967</t>
  </si>
  <si>
    <t>V-1329</t>
  </si>
  <si>
    <t>1EZ19-1EZ20</t>
  </si>
  <si>
    <t>{E092868C-1CEF-45BF-A31D-99BC651BE030}</t>
  </si>
  <si>
    <t>wMAIN-3194</t>
  </si>
  <si>
    <t>V-1325</t>
  </si>
  <si>
    <t>FIT-970</t>
  </si>
  <si>
    <t>1EZ09-1EZ10</t>
  </si>
  <si>
    <t>{241511C9-AFBE-4EE4-8E0F-5D5BCD5269A2}</t>
  </si>
  <si>
    <t>wMAIN-3195</t>
  </si>
  <si>
    <t>HYD-587</t>
  </si>
  <si>
    <t>1EZ07-1EZ08</t>
  </si>
  <si>
    <t>{FE8F9874-8F49-4EB7-B335-D545557BF9F4}</t>
  </si>
  <si>
    <t>wMAIN-3196</t>
  </si>
  <si>
    <t>FIT-968</t>
  </si>
  <si>
    <t>1EZ10-1EZ13</t>
  </si>
  <si>
    <t>{91F3B614-2A09-4D97-9AAD-239F894F0B50}</t>
  </si>
  <si>
    <t>wMAIN-3197</t>
  </si>
  <si>
    <t>T-Mobile</t>
  </si>
  <si>
    <t>V-1326</t>
  </si>
  <si>
    <t>FIT-1827</t>
  </si>
  <si>
    <t>1EZ11-1EZ12</t>
  </si>
  <si>
    <t>{098B7793-0BA5-4778-93EF-DA902F3D9980}</t>
  </si>
  <si>
    <t>wMAIN-3198</t>
  </si>
  <si>
    <t>1EZ10-1EZ11</t>
  </si>
  <si>
    <t>{DA5210DC-88E3-4CF4-8946-AF9A59B83D61}</t>
  </si>
  <si>
    <t>wMAIN-3199</t>
  </si>
  <si>
    <t>FIT-969</t>
  </si>
  <si>
    <t>FIT-363</t>
  </si>
  <si>
    <t>1EZ15-1EZ18</t>
  </si>
  <si>
    <t>{F134F6B3-595D-4A05-801E-EE9AD5338321}</t>
  </si>
  <si>
    <t>wMAIN-3200</t>
  </si>
  <si>
    <t>1EZ13-1EZ14</t>
  </si>
  <si>
    <t>{2CEFB12B-8C1B-4300-9991-70A06E992749}</t>
  </si>
  <si>
    <t>wMAIN-3201</t>
  </si>
  <si>
    <t>1EZ14-1EZ15</t>
  </si>
  <si>
    <t>{F5F149C2-E673-4AA5-8F88-977C7EF735B0}</t>
  </si>
  <si>
    <t>wMAIN-3204</t>
  </si>
  <si>
    <t>Mertens Dr</t>
  </si>
  <si>
    <t>FIT-544</t>
  </si>
  <si>
    <t>1DY02-1DY01</t>
  </si>
  <si>
    <t>{D93A486C-7EA9-4354-9E1C-7D88AB8CB7BE}</t>
  </si>
  <si>
    <t>wMAIN-3205</t>
  </si>
  <si>
    <t>V-1442</t>
  </si>
  <si>
    <t>FIT-892</t>
  </si>
  <si>
    <t>1OH11-1OH12</t>
  </si>
  <si>
    <t>{15AC61FE-A39A-4003-B065-1D9674A2655C}</t>
  </si>
  <si>
    <t>wMAIN-3206</t>
  </si>
  <si>
    <t>V-1441</t>
  </si>
  <si>
    <t>1OH12-1OH13</t>
  </si>
  <si>
    <t>{9CF37505-E9A8-4159-8338-DC885AA3802D}</t>
  </si>
  <si>
    <t>wMAIN-3207</t>
  </si>
  <si>
    <t>FIT-891</t>
  </si>
  <si>
    <t>1OH12-1OH17</t>
  </si>
  <si>
    <t>{9949F8A9-504A-4146-985E-9586A5A7E3E4}</t>
  </si>
  <si>
    <t>wMAIN-3208</t>
  </si>
  <si>
    <t>FIT-528</t>
  </si>
  <si>
    <t>1OH17-1OH18</t>
  </si>
  <si>
    <t>{CE9E2F5A-573F-462B-9D15-3EA991CB952B}</t>
  </si>
  <si>
    <t>wMAIN-3215</t>
  </si>
  <si>
    <t>FIT-884</t>
  </si>
  <si>
    <t>V-1456</t>
  </si>
  <si>
    <t>1OG29-1OG28</t>
  </si>
  <si>
    <t>{555338F4-B9B2-46DC-B823-B182944F0EA7}</t>
  </si>
  <si>
    <t>wMAIN-3218</t>
  </si>
  <si>
    <t>Shadowwood Dr</t>
  </si>
  <si>
    <t>FIT-380</t>
  </si>
  <si>
    <t>1OG12-1OG18</t>
  </si>
  <si>
    <t>{CFC1525E-7881-456E-B21D-123EA3681F9A}</t>
  </si>
  <si>
    <t>wMAIN-3219</t>
  </si>
  <si>
    <t>1OG18-1OG19</t>
  </si>
  <si>
    <t>{1E4FC3AC-5DBA-4284-99E2-B47B1567A61B}</t>
  </si>
  <si>
    <t>wMAIN-3222</t>
  </si>
  <si>
    <t>FIT-881</t>
  </si>
  <si>
    <t>1OG25-1OG26</t>
  </si>
  <si>
    <t>{0F3A9BD0-4588-41B3-B384-2C879B3335AA}</t>
  </si>
  <si>
    <t>wMAIN-3223</t>
  </si>
  <si>
    <t>1OG28-1OG26</t>
  </si>
  <si>
    <t>{FB840452-0407-4DFB-8E24-A06E10567186}</t>
  </si>
  <si>
    <t>wMAIN-3224</t>
  </si>
  <si>
    <t>V-1454</t>
  </si>
  <si>
    <t>1OG26-1OG27</t>
  </si>
  <si>
    <t>{22FEEC0A-48FA-4E9B-8E6A-2B690614262A}</t>
  </si>
  <si>
    <t>wMAIN-3225</t>
  </si>
  <si>
    <t>1OG27-1OF12</t>
  </si>
  <si>
    <t>{D78640B2-5316-416E-A213-814E9825D502}</t>
  </si>
  <si>
    <t>wMAIN-3226</t>
  </si>
  <si>
    <t>V-377</t>
  </si>
  <si>
    <t>FIT-1652</t>
  </si>
  <si>
    <t>1OG03-1OG04</t>
  </si>
  <si>
    <t>{1FC9A575-D2A4-4A60-B8F5-1E03B527BC86}</t>
  </si>
  <si>
    <t>wMAIN-3227</t>
  </si>
  <si>
    <t>V-373</t>
  </si>
  <si>
    <t>FIT-1653</t>
  </si>
  <si>
    <t>1OG01-1OG02</t>
  </si>
  <si>
    <t>{EE5DE321-E127-4ED2-98E4-8B6F1FECF070}</t>
  </si>
  <si>
    <t>wMAIN-3228</t>
  </si>
  <si>
    <t>V-378</t>
  </si>
  <si>
    <t>1OG08-1OG09</t>
  </si>
  <si>
    <t>{D85865FD-B673-462B-BF5D-DD762A1AC490}</t>
  </si>
  <si>
    <t>wMAIN-3229</t>
  </si>
  <si>
    <t>1OG02-1OG08</t>
  </si>
  <si>
    <t>{3B2A8684-659C-4A82-8A33-96B78CBB8D9F}</t>
  </si>
  <si>
    <t>wMAIN-3230</t>
  </si>
  <si>
    <t>1OG02-1OG03</t>
  </si>
  <si>
    <t>{254B1C7A-BDC0-4284-AA34-8019ABBF9F08}</t>
  </si>
  <si>
    <t>wMAIN-3235</t>
  </si>
  <si>
    <t>FIT-886</t>
  </si>
  <si>
    <t>V-1449</t>
  </si>
  <si>
    <t>1AD59-1AD58</t>
  </si>
  <si>
    <t>{50E7865F-FAE5-4AC9-9BDF-2B9D6CB9C030}</t>
  </si>
  <si>
    <t>wMAIN-3236</t>
  </si>
  <si>
    <t>FIT-1649</t>
  </si>
  <si>
    <t>1OG10-1PG01</t>
  </si>
  <si>
    <t>{88ABF0D4-2BC1-4088-925F-5251FE2891B7}</t>
  </si>
  <si>
    <t>wMAIN-3237</t>
  </si>
  <si>
    <t>V-379</t>
  </si>
  <si>
    <t>1PG01-1PG04</t>
  </si>
  <si>
    <t>{8B198690-847F-4DDA-8124-8A1682EE64BA}</t>
  </si>
  <si>
    <t>wMAIN-3242</t>
  </si>
  <si>
    <t>wFIT-895</t>
  </si>
  <si>
    <t>wVLV-1845</t>
  </si>
  <si>
    <t>1CF24-1CF05</t>
  </si>
  <si>
    <t>{084A30D1-8DBD-4537-AFA8-650BEF59FB60}</t>
  </si>
  <si>
    <t>wMAIN-3243</t>
  </si>
  <si>
    <t>1CF06-1CF24</t>
  </si>
  <si>
    <t>{1B2B71D3-07B7-4B0A-8290-918C653016E4}</t>
  </si>
  <si>
    <t>wMAIN-3244</t>
  </si>
  <si>
    <t>1CF06-1DF15</t>
  </si>
  <si>
    <t>{C4F5345F-CF0F-47E0-B136-CD1EB4372171}</t>
  </si>
  <si>
    <t>wMAIN-3248</t>
  </si>
  <si>
    <t>FIT-1102</t>
  </si>
  <si>
    <t>1PG06-1PG07</t>
  </si>
  <si>
    <t>{F35D8349-2322-43B9-B329-12C10A0A6512}</t>
  </si>
  <si>
    <t>wMAIN-3249</t>
  </si>
  <si>
    <t>1PF48-1PG06</t>
  </si>
  <si>
    <t>{AB42BB10-5E04-4E33-85D1-766EC7F6813C}</t>
  </si>
  <si>
    <t>wMAIN-3252</t>
  </si>
  <si>
    <t>FIT-1687</t>
  </si>
  <si>
    <t>FIT-1688</t>
  </si>
  <si>
    <t>1BH55-1BH58</t>
  </si>
  <si>
    <t>{2300AB78-6773-4FEF-A956-A133F5E1C14B}</t>
  </si>
  <si>
    <t>wMAIN-3253</t>
  </si>
  <si>
    <t>FIT-532</t>
  </si>
  <si>
    <t>1BH58-1BH59</t>
  </si>
  <si>
    <t>{275719DA-922A-46DB-9543-A88F66BEB9C9}</t>
  </si>
  <si>
    <t>wMAIN-3254</t>
  </si>
  <si>
    <t>FIT-160</t>
  </si>
  <si>
    <t>1BH58-1BH60</t>
  </si>
  <si>
    <t>{801F470B-086F-4C6F-9B13-E4BE28A14350}</t>
  </si>
  <si>
    <t>wMAIN-3257</t>
  </si>
  <si>
    <t>V-1409</t>
  </si>
  <si>
    <t>1BH65-STUB</t>
  </si>
  <si>
    <t>{A5EA1908-3F0F-49B1-B3B8-A3BE56EB722C}</t>
  </si>
  <si>
    <t>wMAIN-3258</t>
  </si>
  <si>
    <t>FIT-917</t>
  </si>
  <si>
    <t>1BH64-1BH65</t>
  </si>
  <si>
    <t>{EADD790D-61B2-4F91-A5E7-2C0FECF825EB}</t>
  </si>
  <si>
    <t>wMAIN-3259</t>
  </si>
  <si>
    <t>FIT-916</t>
  </si>
  <si>
    <t>1BH62-1BH64</t>
  </si>
  <si>
    <t>{FB7730B7-92BB-4E5F-8E2E-33F91455D30C}</t>
  </si>
  <si>
    <t>wMAIN-3260</t>
  </si>
  <si>
    <t>V-1408</t>
  </si>
  <si>
    <t>1BH63-STUB</t>
  </si>
  <si>
    <t>{6DD2B235-B8FB-43F9-9346-2DDCA31A1420}</t>
  </si>
  <si>
    <t>wMAIN-3261</t>
  </si>
  <si>
    <t>1BH62-1BH63</t>
  </si>
  <si>
    <t>{76C68368-10BF-444B-9986-627B028E870C}</t>
  </si>
  <si>
    <t>wMAIN-3262</t>
  </si>
  <si>
    <t>V-1406</t>
  </si>
  <si>
    <t>1BH61-1BH62</t>
  </si>
  <si>
    <t>{56ABB4C0-B26D-490C-AEA0-F48A7E0CFF2D}</t>
  </si>
  <si>
    <t>wMAIN-3263</t>
  </si>
  <si>
    <t>1BH60-1BH61</t>
  </si>
  <si>
    <t>{5D671DD9-7AE8-476C-8331-7F06C1B968DA}</t>
  </si>
  <si>
    <t>wMAIN-3264</t>
  </si>
  <si>
    <t>FIT-919</t>
  </si>
  <si>
    <t>1BG63-1BH60</t>
  </si>
  <si>
    <t>{10D984F0-8ABC-4B72-9600-0DF98B2CC681}</t>
  </si>
  <si>
    <t>wMAIN-3267</t>
  </si>
  <si>
    <t>V-1403</t>
  </si>
  <si>
    <t>FIT-918</t>
  </si>
  <si>
    <t>1BG64-1BG65</t>
  </si>
  <si>
    <t>{DEDAFBD2-579D-4AF3-A6E3-495E55631F9D}</t>
  </si>
  <si>
    <t>wMAIN-3268</t>
  </si>
  <si>
    <t>1BG63-1BG64</t>
  </si>
  <si>
    <t>{1C0AB385-9208-44C9-A24F-B4AA9EF3D81C}</t>
  </si>
  <si>
    <t>wMAIN-3269</t>
  </si>
  <si>
    <t>wFIT-384</t>
  </si>
  <si>
    <t>wFIT-919</t>
  </si>
  <si>
    <t>1BG62-1BG63</t>
  </si>
  <si>
    <t>{560FC29D-8F27-412E-A449-4A766D525B98}</t>
  </si>
  <si>
    <t>wMAIN-3271</t>
  </si>
  <si>
    <t>FIT-1835</t>
  </si>
  <si>
    <t>FIT-384</t>
  </si>
  <si>
    <t>1BG35-1BG61</t>
  </si>
  <si>
    <t>{9135B366-294C-40E2-BFED-4C8632B8A019}</t>
  </si>
  <si>
    <t>wMAIN-3272</t>
  </si>
  <si>
    <t>1BG34-1BG35</t>
  </si>
  <si>
    <t>{C3FD11DF-BAE1-465A-AA50-D7AAAE645D5A}</t>
  </si>
  <si>
    <t>wMAIN-3273</t>
  </si>
  <si>
    <t>FIT-1836</t>
  </si>
  <si>
    <t>1BG45-1BG46</t>
  </si>
  <si>
    <t>{E40AD6BF-543A-40E8-BA55-38F59620CD21}</t>
  </si>
  <si>
    <t>wMAIN-3274</t>
  </si>
  <si>
    <t>1BG69-1BG46</t>
  </si>
  <si>
    <t>{DDA40ACC-3AD2-45E2-AB3D-E243204A8106}</t>
  </si>
  <si>
    <t>wMAIN-3275</t>
  </si>
  <si>
    <t>FIT-923</t>
  </si>
  <si>
    <t>1FX01-1FX04</t>
  </si>
  <si>
    <t>{B1DE757B-758C-4522-B32B-F101172B0ED3}</t>
  </si>
  <si>
    <t>wMAIN-3276</t>
  </si>
  <si>
    <t>FIT-385</t>
  </si>
  <si>
    <t>V-1386</t>
  </si>
  <si>
    <t>1FW26-1FW27</t>
  </si>
  <si>
    <t>{1C8238FD-E5B6-4FEA-B466-A5BAF388843D}</t>
  </si>
  <si>
    <t>wMAIN-3277</t>
  </si>
  <si>
    <t>FIT-1947</t>
  </si>
  <si>
    <t>1FW25-1FW26</t>
  </si>
  <si>
    <t>{8B5CF280-CCF1-444C-B9F9-FEE9ADCFA3F3}</t>
  </si>
  <si>
    <t>wMAIN-3281</t>
  </si>
  <si>
    <t>EW</t>
  </si>
  <si>
    <t xml:space="preserve">Audubon Way </t>
  </si>
  <si>
    <t>V-1400</t>
  </si>
  <si>
    <t>FIT-533</t>
  </si>
  <si>
    <t>1FW12-1FW13</t>
  </si>
  <si>
    <t>{861E2A49-A74A-426F-B495-904591D86A9A}</t>
  </si>
  <si>
    <t>wMAIN-3284</t>
  </si>
  <si>
    <t>FIT-920</t>
  </si>
  <si>
    <t>1FW09-1FW12</t>
  </si>
  <si>
    <t>{2BA68D2E-FC9F-46C4-AECE-3EA9C5138C64}</t>
  </si>
  <si>
    <t>wMAIN-3285</t>
  </si>
  <si>
    <t>FIT-922</t>
  </si>
  <si>
    <t>V-1399</t>
  </si>
  <si>
    <t>1FW07-1FW08</t>
  </si>
  <si>
    <t>{D5F0C560-4A31-4DF0-8DDA-C06AA34328F9}</t>
  </si>
  <si>
    <t>wMAIN-3288</t>
  </si>
  <si>
    <t>FIT-921</t>
  </si>
  <si>
    <t>V-1397</t>
  </si>
  <si>
    <t>1FW04-1FW03</t>
  </si>
  <si>
    <t>{4CF0D776-F555-423F-B3EF-7C3FEE382AAF}</t>
  </si>
  <si>
    <t>wMAIN-3289</t>
  </si>
  <si>
    <t>V-1398</t>
  </si>
  <si>
    <t>1FW05-1FW04</t>
  </si>
  <si>
    <t>{CF23C9B7-2D48-424A-8AAB-9F84768100FD}</t>
  </si>
  <si>
    <t>wMAIN-3290</t>
  </si>
  <si>
    <t>1FW06-1FW05</t>
  </si>
  <si>
    <t>{94B85DFD-ACD4-4742-8E9C-50D13DA8D5C0}</t>
  </si>
  <si>
    <t>wMAIN-3291</t>
  </si>
  <si>
    <t>1FW07-1FW06</t>
  </si>
  <si>
    <t>{6F9CB889-D103-4124-B615-656FD15A9EA7}</t>
  </si>
  <si>
    <t>wMAIN-3295</t>
  </si>
  <si>
    <t>FIT-926</t>
  </si>
  <si>
    <t>1FW18-1FW17</t>
  </si>
  <si>
    <t>{ECDD16EB-2647-4FC7-B957-28AD38676D0D}</t>
  </si>
  <si>
    <t>wMAIN-3296</t>
  </si>
  <si>
    <t>FIT-387</t>
  </si>
  <si>
    <t>1FW18-1FW23</t>
  </si>
  <si>
    <t>{290DFB4E-2686-44FB-BA80-33DF1579544C}</t>
  </si>
  <si>
    <t>wMAIN-3297</t>
  </si>
  <si>
    <t>V-1391</t>
  </si>
  <si>
    <t>1FW23-1FW24</t>
  </si>
  <si>
    <t>{D8AC8A86-79AF-4B43-AA27-3005360A4913}</t>
  </si>
  <si>
    <t>wMAIN-3298</t>
  </si>
  <si>
    <t>1FW24-1FW25</t>
  </si>
  <si>
    <t>{68AE643D-1894-4A75-BAF7-195C2004FA3B}</t>
  </si>
  <si>
    <t>wMAIN-3299</t>
  </si>
  <si>
    <t>FIT-927</t>
  </si>
  <si>
    <t>FIT-534</t>
  </si>
  <si>
    <t>1FW29-1FW32</t>
  </si>
  <si>
    <t>{3744E595-C7D1-4714-A550-5D15B14FD21A}</t>
  </si>
  <si>
    <t>wMAIN-3304</t>
  </si>
  <si>
    <t>FIT-535</t>
  </si>
  <si>
    <t>1FW27-1FW28</t>
  </si>
  <si>
    <t>{1EC25347-7859-44C0-84E4-13B194175CBD}</t>
  </si>
  <si>
    <t>wMAIN-3305</t>
  </si>
  <si>
    <t xml:space="preserve">State Hwy 371 </t>
  </si>
  <si>
    <t>V-1387</t>
  </si>
  <si>
    <t>1FW25-1FW33</t>
  </si>
  <si>
    <t>{E0E6557C-E3A9-421D-A425-C5076937885F}</t>
  </si>
  <si>
    <t>wMAIN-3306</t>
  </si>
  <si>
    <t>Salvage Sisters</t>
  </si>
  <si>
    <t>FIT-928</t>
  </si>
  <si>
    <t>1FW33-1FW34</t>
  </si>
  <si>
    <t>{2738E5CE-9970-48A2-AF35-F841C0608BA5}</t>
  </si>
  <si>
    <t>wMAIN-3309</t>
  </si>
  <si>
    <t>REED'S SITE IMPROVEMENTS</t>
  </si>
  <si>
    <t>261</t>
  </si>
  <si>
    <t>FIT-929</t>
  </si>
  <si>
    <t>1FW34-1FW37</t>
  </si>
  <si>
    <t>{4D486986-90D4-4A90-8803-29A6C0C834A3}</t>
  </si>
  <si>
    <t>wMAIN-3311</t>
  </si>
  <si>
    <t>V-1384</t>
  </si>
  <si>
    <t>1FW37-1FW38</t>
  </si>
  <si>
    <t>{49C21A6F-D111-45C7-A5E8-34EE04BCD316}</t>
  </si>
  <si>
    <t>wMAIN-3312</t>
  </si>
  <si>
    <t>FIT-931</t>
  </si>
  <si>
    <t>1FW37-1FW41</t>
  </si>
  <si>
    <t>{7300E582-67B0-4789-B22A-F7A094A18C05}</t>
  </si>
  <si>
    <t>wMAIN-3313</t>
  </si>
  <si>
    <t>V-1382</t>
  </si>
  <si>
    <t>1FW41-1FW42</t>
  </si>
  <si>
    <t>{28B96163-26A2-403F-A1C8-60668716EB30}</t>
  </si>
  <si>
    <t>wMAIN-3314</t>
  </si>
  <si>
    <t>wFIT-931</t>
  </si>
  <si>
    <t>wFIT-930</t>
  </si>
  <si>
    <t>1FW41-1FW43</t>
  </si>
  <si>
    <t>{1578FBA9-1B47-4039-BBF9-28BB07040FF7}</t>
  </si>
  <si>
    <t>wMAIN-3317</t>
  </si>
  <si>
    <t>1CE07-1CE10</t>
  </si>
  <si>
    <t>{9ED56CC2-7E3D-45D8-BC29-387FBE721320}</t>
  </si>
  <si>
    <t>wMAIN-3319</t>
  </si>
  <si>
    <t>FIT-1070</t>
  </si>
  <si>
    <t>V-1168</t>
  </si>
  <si>
    <t>1KL22-1KL23</t>
  </si>
  <si>
    <t>{EEA0E812-9B0C-45EC-B9D8-FE3AFE48FA78}</t>
  </si>
  <si>
    <t>wMAIN-3320</t>
  </si>
  <si>
    <t>FIT-1069</t>
  </si>
  <si>
    <t>1KL21-1KL22</t>
  </si>
  <si>
    <t>{9D30D902-7742-48FF-BD5A-A73B231F2023}</t>
  </si>
  <si>
    <t>wMAIN-3321</t>
  </si>
  <si>
    <t>V-1138</t>
  </si>
  <si>
    <t>1KL20-1KL21</t>
  </si>
  <si>
    <t>{8EFB8DFE-9D89-4CC2-8A48-AF8E8F5F147B}</t>
  </si>
  <si>
    <t>wMAIN-3323</t>
  </si>
  <si>
    <t>FIT-1054</t>
  </si>
  <si>
    <t>1KK13-1KK14</t>
  </si>
  <si>
    <t>{EB1503A0-73D2-434D-866E-91C6D334A2B2}</t>
  </si>
  <si>
    <t>wMAIN-3326</t>
  </si>
  <si>
    <t>1KL27-1KL30</t>
  </si>
  <si>
    <t>{7C8391EC-22BC-4825-9CC9-1361B3F6A044}</t>
  </si>
  <si>
    <t>wMAIN-3328</t>
  </si>
  <si>
    <t>V-1672</t>
  </si>
  <si>
    <t>1KL30-1KL31</t>
  </si>
  <si>
    <t>{27922D74-D0CB-46D9-A6B2-D076A99CAA0B}</t>
  </si>
  <si>
    <t>wMAIN-3329</t>
  </si>
  <si>
    <t>1KL39-1KL32</t>
  </si>
  <si>
    <t>{796728F1-0E78-42C6-8B8D-0F235F99618E}</t>
  </si>
  <si>
    <t>wMAIN-3330</t>
  </si>
  <si>
    <t>FIT-1076</t>
  </si>
  <si>
    <t>1KL34-1KL35</t>
  </si>
  <si>
    <t>{E5C88D7C-1656-42EA-A5CB-216F41CB0389}</t>
  </si>
  <si>
    <t>wMAIN-3331</t>
  </si>
  <si>
    <t>V-1165</t>
  </si>
  <si>
    <t>1KL33-1KL32</t>
  </si>
  <si>
    <t>{7B39BD32-0C10-4020-91DB-9E3FF28DDCB2}</t>
  </si>
  <si>
    <t>wMAIN-3334</t>
  </si>
  <si>
    <t>FIT-558</t>
  </si>
  <si>
    <t>1KL35-1KL36</t>
  </si>
  <si>
    <t>{59419EFD-E816-407F-8EC6-7DD1BA8323F5}</t>
  </si>
  <si>
    <t>wMAIN-3336</t>
  </si>
  <si>
    <t xml:space="preserve">Joshua Tree Cir </t>
  </si>
  <si>
    <t>V-1136</t>
  </si>
  <si>
    <t>1KL18-1KL19</t>
  </si>
  <si>
    <t>{5BA9B3DE-66A8-4D0B-9B86-83A795ACF82D}</t>
  </si>
  <si>
    <t>wMAIN-3337</t>
  </si>
  <si>
    <t>1KL18-1KL20</t>
  </si>
  <si>
    <t>{B7CF5133-D40A-4A64-91EC-23EED0C41B99}</t>
  </si>
  <si>
    <t>wMAIN-3338</t>
  </si>
  <si>
    <t>KM</t>
  </si>
  <si>
    <t>FIT-705</t>
  </si>
  <si>
    <t>FIT-455</t>
  </si>
  <si>
    <t>1KM01-1KM02</t>
  </si>
  <si>
    <t>{093632CE-4FC9-44FC-8BCD-04D44E3BD049}</t>
  </si>
  <si>
    <t>wMAIN-3339</t>
  </si>
  <si>
    <t>1KL21-1KM01</t>
  </si>
  <si>
    <t>{4EB91BF4-B09D-46D2-BE31-240952572C0B}</t>
  </si>
  <si>
    <t>wMAIN-3342</t>
  </si>
  <si>
    <t>FIT-706</t>
  </si>
  <si>
    <t>FIT-456</t>
  </si>
  <si>
    <t>1KM05-1KM06</t>
  </si>
  <si>
    <t>{0F5E9311-EC49-451E-8A3A-241E5E4460B3}</t>
  </si>
  <si>
    <t>wMAIN-3343</t>
  </si>
  <si>
    <t>1KL22-1KM05</t>
  </si>
  <si>
    <t>{88252203-12AA-4800-924A-07F6248FC48A}</t>
  </si>
  <si>
    <t>wMAIN-3346</t>
  </si>
  <si>
    <t>1KL15-1KL16</t>
  </si>
  <si>
    <t>{8703B247-B2EC-4CDC-BFFF-7C2C500A39C9}</t>
  </si>
  <si>
    <t>wMAIN-3347</t>
  </si>
  <si>
    <t>FIT-1071</t>
  </si>
  <si>
    <t>1KL23-1KL24</t>
  </si>
  <si>
    <t>{4AC278E6-F4B7-4366-AA59-BE2817F76616}</t>
  </si>
  <si>
    <t>wMAIN-3348</t>
  </si>
  <si>
    <t>1KL24-1KL26</t>
  </si>
  <si>
    <t>{9C9C8D26-EF14-4E6B-95E0-C6A857C5D824}</t>
  </si>
  <si>
    <t>wMAIN-3349</t>
  </si>
  <si>
    <t>Forstview Middle School</t>
  </si>
  <si>
    <t>V-1169</t>
  </si>
  <si>
    <t>1KL24-1KL25</t>
  </si>
  <si>
    <t>{535A43FF-CCDB-48BF-9691-EE3B0B14696C}</t>
  </si>
  <si>
    <t>wMAIN-3350</t>
  </si>
  <si>
    <t>V-1174</t>
  </si>
  <si>
    <t>1LL18-1LL17</t>
  </si>
  <si>
    <t>{6D5A6501-CC01-4C51-A3B1-3F38649A9607}</t>
  </si>
  <si>
    <t>wMAIN-3351</t>
  </si>
  <si>
    <t>FIT-1068</t>
  </si>
  <si>
    <t>1LL19-1LL18</t>
  </si>
  <si>
    <t>{DCA8F355-0AB1-43D9-B1D5-0B1C1EC79CCD}</t>
  </si>
  <si>
    <t>wMAIN-3352</t>
  </si>
  <si>
    <t>1KL25-1LL19</t>
  </si>
  <si>
    <t>{3C444546-BA3E-45AE-B00B-2FC14B303D9C}</t>
  </si>
  <si>
    <t>wMAIN-3353</t>
  </si>
  <si>
    <t>FIT-707</t>
  </si>
  <si>
    <t>1LL19-1LM01</t>
  </si>
  <si>
    <t>{2D86F265-2CB3-47CD-94F7-AF51F4198FFB}</t>
  </si>
  <si>
    <t>wMAIN-3354</t>
  </si>
  <si>
    <t>FIT-457</t>
  </si>
  <si>
    <t>1LM01-1LM02</t>
  </si>
  <si>
    <t>{59E8F460-DDA9-4826-AF61-A87DA84B76C0}</t>
  </si>
  <si>
    <t>wMAIN-3358</t>
  </si>
  <si>
    <t>FIT-1952</t>
  </si>
  <si>
    <t>1LL14-1LL17</t>
  </si>
  <si>
    <t>{99919D57-BF15-443F-9EB8-1A0EBAAF1B28}</t>
  </si>
  <si>
    <t>wMAIN-3359</t>
  </si>
  <si>
    <t>1LL14-1LL16</t>
  </si>
  <si>
    <t>{69A95D69-5EF9-4EF6-B85C-8411F5D46E5E}</t>
  </si>
  <si>
    <t>wMAIN-3360</t>
  </si>
  <si>
    <t>V-1176</t>
  </si>
  <si>
    <t>1LL14-1LL15</t>
  </si>
  <si>
    <t>{5F1E9DA8-3993-4863-B1B6-C5120E064FFA}</t>
  </si>
  <si>
    <t>wMAIN-3361</t>
  </si>
  <si>
    <t>V-1175</t>
  </si>
  <si>
    <t>1LL13-1LL14</t>
  </si>
  <si>
    <t>{A620303F-49AF-403B-A1E4-C034164EE6FE}</t>
  </si>
  <si>
    <t>wMAIN-3362</t>
  </si>
  <si>
    <t>FIT-1066</t>
  </si>
  <si>
    <t>1LL10-1LL13</t>
  </si>
  <si>
    <t>{CBDA9D10-BC48-434C-9B7B-B807264D8728}</t>
  </si>
  <si>
    <t>wMAIN-3363</t>
  </si>
  <si>
    <t>FIT-1065</t>
  </si>
  <si>
    <t>1LL07-1LL10</t>
  </si>
  <si>
    <t>{7CD88A90-F520-4C17-9AF5-D9F004BC8FC0}</t>
  </si>
  <si>
    <t>wMAIN-3364</t>
  </si>
  <si>
    <t>FIT-1064</t>
  </si>
  <si>
    <t>1LL04-1LL07</t>
  </si>
  <si>
    <t>{0F2916B0-2611-436F-850A-5BA2160A4276}</t>
  </si>
  <si>
    <t>wMAIN-3365</t>
  </si>
  <si>
    <t>FIT-1063</t>
  </si>
  <si>
    <t>1LL01-1LL04</t>
  </si>
  <si>
    <t>{02D1E018-1148-469F-A1E0-0246FA681799}</t>
  </si>
  <si>
    <t>wMAIN-3366</t>
  </si>
  <si>
    <t>LK</t>
  </si>
  <si>
    <t>FIT-1062</t>
  </si>
  <si>
    <t>1LK07-1LL01</t>
  </si>
  <si>
    <t>{63391C7D-15D4-4B0A-9DC9-89E892DD1825}</t>
  </si>
  <si>
    <t>wMAIN-3367</t>
  </si>
  <si>
    <t>FIT-1061</t>
  </si>
  <si>
    <t>1LK04-1LK07</t>
  </si>
  <si>
    <t>{EC4CCDE8-C4D5-4386-B06F-26764481744F}</t>
  </si>
  <si>
    <t>wMAIN-3368</t>
  </si>
  <si>
    <t>FIT-1060</t>
  </si>
  <si>
    <t>1LK01-1LK04</t>
  </si>
  <si>
    <t>{B361645E-ACA1-4E16-A79F-EEDEB620DA7E}</t>
  </si>
  <si>
    <t>wMAIN-3369</t>
  </si>
  <si>
    <t>FIT-1059</t>
  </si>
  <si>
    <t>1LJ28-1LK01</t>
  </si>
  <si>
    <t>{D27BBC53-198A-400C-818C-760999D7AC15}</t>
  </si>
  <si>
    <t>wMAIN-3383</t>
  </si>
  <si>
    <t>FIT-560</t>
  </si>
  <si>
    <t>1LL15-1ML01</t>
  </si>
  <si>
    <t>{35BA5E59-7367-4F94-B0D5-F10F718894E7}</t>
  </si>
  <si>
    <t>wMAIN-3385</t>
  </si>
  <si>
    <t>HA2</t>
  </si>
  <si>
    <t>Pine Beach Rd</t>
  </si>
  <si>
    <t xml:space="preserve">Sears </t>
  </si>
  <si>
    <t>wFIT-1816</t>
  </si>
  <si>
    <t>wFIT-727</t>
  </si>
  <si>
    <t>2HA08-2HA02</t>
  </si>
  <si>
    <t>{69B5F2B2-96B5-44BB-870B-E25910EE0FCD}</t>
  </si>
  <si>
    <t>wMAIN-3390</t>
  </si>
  <si>
    <t>FIT-774</t>
  </si>
  <si>
    <t>FIT-775</t>
  </si>
  <si>
    <t>1IA16-1IA17</t>
  </si>
  <si>
    <t>{BFB2697C-98D4-449D-845D-95FCFCDA05A9}</t>
  </si>
  <si>
    <t>wMAIN-3391</t>
  </si>
  <si>
    <t>V-1606</t>
  </si>
  <si>
    <t>1IA15-1IA16</t>
  </si>
  <si>
    <t>{64F377D0-961A-4B3D-AEB1-F8DCA64B863C}</t>
  </si>
  <si>
    <t>wMAIN-3392</t>
  </si>
  <si>
    <t>FIT-776</t>
  </si>
  <si>
    <t>1IA14-1IA15</t>
  </si>
  <si>
    <t>{A1C003C1-27C1-453D-8FC9-1D515212F23C}</t>
  </si>
  <si>
    <t>wMAIN-3393</t>
  </si>
  <si>
    <t>FIT-1671</t>
  </si>
  <si>
    <t>FIT-345</t>
  </si>
  <si>
    <t>1GB12-1GB13</t>
  </si>
  <si>
    <t>{04EE7E5E-7F18-4329-ACA4-074BCA18AA10}</t>
  </si>
  <si>
    <t>wMAIN-3394</t>
  </si>
  <si>
    <t>CLearwater Rd</t>
  </si>
  <si>
    <t>1GB11-1GB12</t>
  </si>
  <si>
    <t>{2E0F8091-0F4B-4234-BD34-824DDCDDABBB}</t>
  </si>
  <si>
    <t>wMAIN-3395</t>
  </si>
  <si>
    <t>FIT-720</t>
  </si>
  <si>
    <t>FIT-772</t>
  </si>
  <si>
    <t>1IC27-1IC29</t>
  </si>
  <si>
    <t>{3AF162F9-8B80-4EED-A6B3-A5BB50964AA9}</t>
  </si>
  <si>
    <t>wMAIN-3396</t>
  </si>
  <si>
    <t>FIT-773</t>
  </si>
  <si>
    <t>1IC24-1IC27</t>
  </si>
  <si>
    <t>{6BA84988-77FA-4240-9E72-ECE78B6066A6}</t>
  </si>
  <si>
    <t>wMAIN-3397</t>
  </si>
  <si>
    <t>FIT-1817</t>
  </si>
  <si>
    <t>FIT-818</t>
  </si>
  <si>
    <t>1GB23-1GB26</t>
  </si>
  <si>
    <t>{722E56F0-3B30-4DBE-BFC1-A745F77B4E1F}</t>
  </si>
  <si>
    <t>wMAIN-3398</t>
  </si>
  <si>
    <t>HB</t>
  </si>
  <si>
    <t>FIT-702</t>
  </si>
  <si>
    <t>FIT-796</t>
  </si>
  <si>
    <t>1HB14-1HB07</t>
  </si>
  <si>
    <t>{2292E7E0-323E-4046-A3C1-A118D0848013}</t>
  </si>
  <si>
    <t>wMAIN-3399</t>
  </si>
  <si>
    <t>FIT-1941</t>
  </si>
  <si>
    <t>1GB17-1HB14</t>
  </si>
  <si>
    <t>{8FD347DE-9B1A-4404-B8D7-F8EC41B0EF41}</t>
  </si>
  <si>
    <t>wMAIN-3400</t>
  </si>
  <si>
    <t>FIT-846</t>
  </si>
  <si>
    <t>1GD13-1GD24</t>
  </si>
  <si>
    <t>{0470FB94-1F65-40D5-B58D-6D9399ABB8F1}</t>
  </si>
  <si>
    <t>wMAIN-3401</t>
  </si>
  <si>
    <t>FIT-451</t>
  </si>
  <si>
    <t>1GD24-1GD25</t>
  </si>
  <si>
    <t>{3FC8BCFE-7D68-477A-BB7D-2CC0E478D5FA}</t>
  </si>
  <si>
    <t>wMAIN-3402</t>
  </si>
  <si>
    <t>FIT-700</t>
  </si>
  <si>
    <t>FIT-452</t>
  </si>
  <si>
    <t>1GC27-1GC28</t>
  </si>
  <si>
    <t>{262CC1B7-727F-4399-AD88-C05C9FE15344}</t>
  </si>
  <si>
    <t>wMAIN-3403</t>
  </si>
  <si>
    <t>wFIT-701</t>
  </si>
  <si>
    <t>wVLV-1913</t>
  </si>
  <si>
    <t>1GC29-1GC30</t>
  </si>
  <si>
    <t>{BABF58AA-780F-4AAD-B936-8FFA43A0370B}</t>
  </si>
  <si>
    <t>wMAIN-3404</t>
  </si>
  <si>
    <t>FIT-454</t>
  </si>
  <si>
    <t>1HB14-1HB15</t>
  </si>
  <si>
    <t>{963C7190-3030-4D0B-B069-BE95CFC2951D}</t>
  </si>
  <si>
    <t>wMAIN-3406</t>
  </si>
  <si>
    <t>wVLV-1605</t>
  </si>
  <si>
    <t>1HZ02-1HZ01</t>
  </si>
  <si>
    <t>{3B0BF44A-05B4-40F9-B623-1252F03E585F}</t>
  </si>
  <si>
    <t>wMAIN-3407</t>
  </si>
  <si>
    <t>FIT-703</t>
  </si>
  <si>
    <t>1GD16-1GD26</t>
  </si>
  <si>
    <t>{90674A84-0D42-4CFD-94B1-6CDB3D395A1A}</t>
  </si>
  <si>
    <t>wMAIN-3408</t>
  </si>
  <si>
    <t>V-308</t>
  </si>
  <si>
    <t>1GD26-1GD27</t>
  </si>
  <si>
    <t>{EA2ADAD5-9650-45E2-98B3-269880E5AEA0}</t>
  </si>
  <si>
    <t>wMAIN-3409</t>
  </si>
  <si>
    <t>FIT-835</t>
  </si>
  <si>
    <t>FIT-509</t>
  </si>
  <si>
    <t>1KF13-1KF14</t>
  </si>
  <si>
    <t>{A9735725-3CE0-4371-85BB-BBC136B35A81}</t>
  </si>
  <si>
    <t>wMAIN-3418</t>
  </si>
  <si>
    <t>CHLORINATION AND METERING STATION</t>
  </si>
  <si>
    <t>Anabec St</t>
  </si>
  <si>
    <t>wVLV-1497</t>
  </si>
  <si>
    <t>1AF25-STUB</t>
  </si>
  <si>
    <t>{E1706E9E-DC26-491E-BAE3-D6186D9D4D78}</t>
  </si>
  <si>
    <t>wMAIN-3419</t>
  </si>
  <si>
    <t>1AF24-1AF25</t>
  </si>
  <si>
    <t>{6C26CE46-3CEC-42AC-B596-4BAA6D0A8462}</t>
  </si>
  <si>
    <t>wMAIN-3420</t>
  </si>
  <si>
    <t>147</t>
  </si>
  <si>
    <t>wFIT-851</t>
  </si>
  <si>
    <t>wVLV-1496</t>
  </si>
  <si>
    <t>1AF22-1AF23</t>
  </si>
  <si>
    <t>{133FB0F4-DC81-4B60-9E11-79679A1768A1}</t>
  </si>
  <si>
    <t>wMAIN-3421</t>
  </si>
  <si>
    <t>wVLV-1495</t>
  </si>
  <si>
    <t>1AF21-1AF22</t>
  </si>
  <si>
    <t>{28B5863E-152D-4144-AB00-2BB11A162F10}</t>
  </si>
  <si>
    <t>wMAIN-3422</t>
  </si>
  <si>
    <t>1AF20-1AF21</t>
  </si>
  <si>
    <t>{9BDF7212-6154-4F2C-8EAB-F93E71B3B71C}</t>
  </si>
  <si>
    <t>wMAIN-3425</t>
  </si>
  <si>
    <t>1LJ26-1MJ16</t>
  </si>
  <si>
    <t>{FBFB9AF7-B3B0-444B-BEFA-333DE8B7D235}</t>
  </si>
  <si>
    <t>wMAIN-3434</t>
  </si>
  <si>
    <t>1LI07-1LI06</t>
  </si>
  <si>
    <t>{B4B95F04-CCFC-4ECB-8B13-1FB8B987279A}</t>
  </si>
  <si>
    <t>wMAIN-3435</t>
  </si>
  <si>
    <t>FIT-1855</t>
  </si>
  <si>
    <t>1LI06-1LI05</t>
  </si>
  <si>
    <t>{71AFD24D-CD07-46B8-8C82-D42BC5E86B8F}</t>
  </si>
  <si>
    <t>wMAIN-3436</t>
  </si>
  <si>
    <t>FIT-1856</t>
  </si>
  <si>
    <t>1LI05-1LI04</t>
  </si>
  <si>
    <t>{66AA787B-DF86-47DB-A3D3-041EE9937B7A}</t>
  </si>
  <si>
    <t>wMAIN-3437</t>
  </si>
  <si>
    <t>V-1020</t>
  </si>
  <si>
    <t>1LI04-1LI03</t>
  </si>
  <si>
    <t>{5B457917-C3A3-45BE-B5E9-65C42C2AB0AE}</t>
  </si>
  <si>
    <t>wMAIN-3438</t>
  </si>
  <si>
    <t>1LI03-1LI01</t>
  </si>
  <si>
    <t>{6C24C5E2-E21B-4EFE-85D7-D43AFD750AAD}</t>
  </si>
  <si>
    <t>wMAIN-3439</t>
  </si>
  <si>
    <t>V-1481</t>
  </si>
  <si>
    <t>FIT-866</t>
  </si>
  <si>
    <t>1JN04-1JN05</t>
  </si>
  <si>
    <t>{174104BF-0B2E-4636-89A7-0A60A5217B1C}</t>
  </si>
  <si>
    <t>wMAIN-3442</t>
  </si>
  <si>
    <t>V-1482</t>
  </si>
  <si>
    <t>1JN05-1JN06</t>
  </si>
  <si>
    <t>{B32ACF3B-8E76-4245-9DDE-6F3E9E68BE61}</t>
  </si>
  <si>
    <t>wMAIN-3443</t>
  </si>
  <si>
    <t>1JN05-1JN11</t>
  </si>
  <si>
    <t>{53966181-BE45-43D3-99CE-10A9199E1A60}</t>
  </si>
  <si>
    <t>wMAIN-3450</t>
  </si>
  <si>
    <t>JO</t>
  </si>
  <si>
    <t>FIT-859</t>
  </si>
  <si>
    <t>FIT-517</t>
  </si>
  <si>
    <t>1JO01-1JO04</t>
  </si>
  <si>
    <t>{6FE84225-9083-444C-88B8-FEAF7966CA89}</t>
  </si>
  <si>
    <t>wMAIN-3453</t>
  </si>
  <si>
    <t>V-1488</t>
  </si>
  <si>
    <t>1JN18-1JN21</t>
  </si>
  <si>
    <t>{849D80D3-E1AF-4626-9A36-2C2B2F479979}</t>
  </si>
  <si>
    <t>wMAIN-3454</t>
  </si>
  <si>
    <t>FIT-861</t>
  </si>
  <si>
    <t>1JN21-1JN22</t>
  </si>
  <si>
    <t>{494623C1-1A8E-468C-AE12-482699D41686}</t>
  </si>
  <si>
    <t>wMAIN-3455</t>
  </si>
  <si>
    <t>1JN22-1JN23</t>
  </si>
  <si>
    <t>{7E7C9911-79A5-4D02-ABA0-CA008A2AFE9D}</t>
  </si>
  <si>
    <t>wMAIN-3460</t>
  </si>
  <si>
    <t>FIT-516</t>
  </si>
  <si>
    <t>1JN27-1JN30</t>
  </si>
  <si>
    <t>{425760C5-1F5F-4191-9CF1-F50F42C15DE3}</t>
  </si>
  <si>
    <t>wMAIN-3461</t>
  </si>
  <si>
    <t>1JN01-1JN04</t>
  </si>
  <si>
    <t>{F985D7EC-838C-435E-9031-A3FCA8454A0E}</t>
  </si>
  <si>
    <t>wMAIN-3464</t>
  </si>
  <si>
    <t>2004 DEERWOOD ROAD UTILITY AND ROADWAY EXTENSION</t>
  </si>
  <si>
    <t>162</t>
  </si>
  <si>
    <t>FIT-869</t>
  </si>
  <si>
    <t>FIT-519</t>
  </si>
  <si>
    <t>1QE09-1QE10</t>
  </si>
  <si>
    <t>{9F030453-37B0-40B9-9191-E2C489E90FE0}</t>
  </si>
  <si>
    <t>wMAIN-3465</t>
  </si>
  <si>
    <t>FIT-870</t>
  </si>
  <si>
    <t>1QE08-1QE09</t>
  </si>
  <si>
    <t>{31748CB5-D133-4FA5-866E-DB2E90ECF6E1}</t>
  </si>
  <si>
    <t>wMAIN-3466</t>
  </si>
  <si>
    <t>FIT-520</t>
  </si>
  <si>
    <t>1QE08-1QE13</t>
  </si>
  <si>
    <t>{5B0D3746-CC25-4688-BF9F-506298EFAF31}</t>
  </si>
  <si>
    <t>wMAIN-3467</t>
  </si>
  <si>
    <t>FIT-868</t>
  </si>
  <si>
    <t>1QE03-1QE08</t>
  </si>
  <si>
    <t>{29A44F0F-D009-4A1E-9DE2-E7BAA06D49A2}</t>
  </si>
  <si>
    <t>wMAIN-3468</t>
  </si>
  <si>
    <t>V-1480</t>
  </si>
  <si>
    <t>1QE02-1QE03</t>
  </si>
  <si>
    <t>{DB68CE4F-D4A4-431B-BAFC-0090B0F67F42}</t>
  </si>
  <si>
    <t>wMAIN-3469</t>
  </si>
  <si>
    <t>FIT-1826</t>
  </si>
  <si>
    <t>1PE05-1QE01</t>
  </si>
  <si>
    <t>{FF601811-402D-4630-8F70-1CA07731EEAB}</t>
  </si>
  <si>
    <t>wMAIN-3470</t>
  </si>
  <si>
    <t>FIT-867</t>
  </si>
  <si>
    <t>FIT-518</t>
  </si>
  <si>
    <t>1QE04-1QE05</t>
  </si>
  <si>
    <t>{050A0B8B-9FA0-493B-AE2E-DA45F0693F40}</t>
  </si>
  <si>
    <t>wMAIN-3473</t>
  </si>
  <si>
    <t>FIT-871</t>
  </si>
  <si>
    <t>FIT-1944</t>
  </si>
  <si>
    <t>1FG40-1FG43</t>
  </si>
  <si>
    <t>{10827566-1D45-48F3-B0C8-6A34FC23503E}</t>
  </si>
  <si>
    <t>wMAIN-3474</t>
  </si>
  <si>
    <t>wVLV-1474</t>
  </si>
  <si>
    <t>wFIT-522</t>
  </si>
  <si>
    <t>1FG46-1FG47</t>
  </si>
  <si>
    <t>{76A3B0F0-7632-40E9-AB62-36E151703C33}</t>
  </si>
  <si>
    <t>wMAIN-3475</t>
  </si>
  <si>
    <t>V-1474</t>
  </si>
  <si>
    <t>1FG43-1FG46</t>
  </si>
  <si>
    <t>{726A42AF-2AA6-4876-8686-B794B1BC369E}</t>
  </si>
  <si>
    <t>wMAIN-3476</t>
  </si>
  <si>
    <t>V-1475</t>
  </si>
  <si>
    <t>1FG43-1FG44</t>
  </si>
  <si>
    <t>{F2294303-B739-4C3A-B725-296C6858AC3A}</t>
  </si>
  <si>
    <t>wMAIN-3477</t>
  </si>
  <si>
    <t>FIT-521</t>
  </si>
  <si>
    <t>1FG44-1FG45</t>
  </si>
  <si>
    <t>{17B49D6F-57AD-44DD-B96F-7EC058CF2EFC}</t>
  </si>
  <si>
    <t>wMAIN-3480</t>
  </si>
  <si>
    <t xml:space="preserve">Carol Winegar </t>
  </si>
  <si>
    <t>FIT-1946</t>
  </si>
  <si>
    <t>FIT-1945</t>
  </si>
  <si>
    <t>1FG30-1FG35</t>
  </si>
  <si>
    <t>{74A66FE9-CD18-42D2-A3C8-669781A6D460}</t>
  </si>
  <si>
    <t>wMAIN-3481</t>
  </si>
  <si>
    <t>V-1471</t>
  </si>
  <si>
    <t>FIT-524</t>
  </si>
  <si>
    <t>1FG38-1FG39</t>
  </si>
  <si>
    <t>{56CBFC0F-58D4-4653-BB8A-BD3298BE7C9A}</t>
  </si>
  <si>
    <t>wMAIN-3482</t>
  </si>
  <si>
    <t>1FG35-1FG38</t>
  </si>
  <si>
    <t>{71C43203-9F97-4D47-9CAE-E13A514DBEDD}</t>
  </si>
  <si>
    <t>wMAIN-3483</t>
  </si>
  <si>
    <t>V-1472</t>
  </si>
  <si>
    <t>1FG35-1FG36</t>
  </si>
  <si>
    <t>{76A0A42D-3A30-4B06-BE7A-30F1255B0CFF}</t>
  </si>
  <si>
    <t>wMAIN-3484</t>
  </si>
  <si>
    <t>wVLV-1472</t>
  </si>
  <si>
    <t>wFIT-523</t>
  </si>
  <si>
    <t>1FG36-1FG37</t>
  </si>
  <si>
    <t>{EF37EE3D-38C1-4FCA-8B91-A52D83FEE844}</t>
  </si>
  <si>
    <t>wMAIN-3485</t>
  </si>
  <si>
    <t>wVLV-1469</t>
  </si>
  <si>
    <t>wVLV-1908</t>
  </si>
  <si>
    <t>1FG33-1FG34</t>
  </si>
  <si>
    <t>{754DDC60-64F8-4898-B3EC-C12E8A01A2D3}</t>
  </si>
  <si>
    <t>wMAIN-3486</t>
  </si>
  <si>
    <t>V-1469</t>
  </si>
  <si>
    <t>1FG30-1FG33</t>
  </si>
  <si>
    <t>{C3E15BB3-9F4F-4B43-8C66-04A7D86032D0}</t>
  </si>
  <si>
    <t>wMAIN-3487</t>
  </si>
  <si>
    <t>V-1470</t>
  </si>
  <si>
    <t>1FG30-1FG31</t>
  </si>
  <si>
    <t>{24D4F12B-D2BF-4431-A060-728035016F9D}</t>
  </si>
  <si>
    <t>wMAIN-3488</t>
  </si>
  <si>
    <t>FIT-525</t>
  </si>
  <si>
    <t>1FG31-1FG32</t>
  </si>
  <si>
    <t>{E33B65F7-6457-47D2-9BE4-121E3C9B5B57}</t>
  </si>
  <si>
    <t>wMAIN-3491</t>
  </si>
  <si>
    <t>FIT-874</t>
  </si>
  <si>
    <t>1FF37-1FF40</t>
  </si>
  <si>
    <t>{E88E06E4-51EE-46B0-B142-382679770291}</t>
  </si>
  <si>
    <t>wMAIN-3492</t>
  </si>
  <si>
    <t>1FF36-1FF37</t>
  </si>
  <si>
    <t>{08A3810E-FF6A-4AE1-A79C-6917051183AB}</t>
  </si>
  <si>
    <t>wMAIN-3500</t>
  </si>
  <si>
    <t>FIT-880</t>
  </si>
  <si>
    <t>1OF13-1OF14</t>
  </si>
  <si>
    <t>{8008FA01-6481-4D9D-AB90-0E0BC0478086}</t>
  </si>
  <si>
    <t>wMAIN-3501</t>
  </si>
  <si>
    <t>FIT-1834</t>
  </si>
  <si>
    <t>1OG07-1OG29</t>
  </si>
  <si>
    <t>{482CD89D-0396-4773-80B3-8460C2C87310}</t>
  </si>
  <si>
    <t>wMAIN-3502</t>
  </si>
  <si>
    <t>1OG04-1OG07</t>
  </si>
  <si>
    <t>{247A3434-4AC9-413F-A89B-1B4C114E8986}</t>
  </si>
  <si>
    <t>wMAIN-3503</t>
  </si>
  <si>
    <t>FIT-902</t>
  </si>
  <si>
    <t>FIT-904</t>
  </si>
  <si>
    <t>1PH13-1PH16</t>
  </si>
  <si>
    <t>{0D01121E-A62C-481B-9B08-9715ADC3D029}</t>
  </si>
  <si>
    <t>wMAIN-3506</t>
  </si>
  <si>
    <t>FIT-903</t>
  </si>
  <si>
    <t>FIT-530</t>
  </si>
  <si>
    <t>1PH17-1PH20</t>
  </si>
  <si>
    <t>{4BBA187F-1ED1-4916-AFD7-E9A9CDCEBC7B}</t>
  </si>
  <si>
    <t>wMAIN-3507</t>
  </si>
  <si>
    <t>1PH16-1PH17</t>
  </si>
  <si>
    <t>{B07469C8-D4A8-49EC-A931-29AE179A2A38}</t>
  </si>
  <si>
    <t>wMAIN-3508</t>
  </si>
  <si>
    <t>FIT-906</t>
  </si>
  <si>
    <t>1PH16-1PH21</t>
  </si>
  <si>
    <t>{6FA2AD85-8E67-41F8-9020-65AD5D9535E3}</t>
  </si>
  <si>
    <t>wMAIN-3511</t>
  </si>
  <si>
    <t>V-1424</t>
  </si>
  <si>
    <t>1PH21-1PH24</t>
  </si>
  <si>
    <t>{54AEF214-0B43-4FC8-A62A-4CFC63BF6C6C}</t>
  </si>
  <si>
    <t>wMAIN-3512</t>
  </si>
  <si>
    <t>FIT-905</t>
  </si>
  <si>
    <t>1PH24-1PH25</t>
  </si>
  <si>
    <t>{765A58F2-D04C-4818-A685-D1A97B737EBB}</t>
  </si>
  <si>
    <t>wMAIN-3513</t>
  </si>
  <si>
    <t>1PH25-1PH26</t>
  </si>
  <si>
    <t>{66617C4B-3DD8-4D03-8555-B44A0E1C75F6}</t>
  </si>
  <si>
    <t>wMAIN-3516</t>
  </si>
  <si>
    <t>FIT-907</t>
  </si>
  <si>
    <t>FIT-531</t>
  </si>
  <si>
    <t>1PH27-1PH30</t>
  </si>
  <si>
    <t>{06D25F02-6C6F-4B0C-9A68-661E139659EF}</t>
  </si>
  <si>
    <t>wMAIN-3519</t>
  </si>
  <si>
    <t>FIT-909</t>
  </si>
  <si>
    <t>FIT-527</t>
  </si>
  <si>
    <t>1PH32-1PH35</t>
  </si>
  <si>
    <t>{07591E92-D6C3-4DE3-BCA4-DBA35E3F212B}</t>
  </si>
  <si>
    <t>wMAIN-3520</t>
  </si>
  <si>
    <t>1PH31-1PH32</t>
  </si>
  <si>
    <t>{B96E77D6-356F-4E7B-A3E2-01491F9C1D5B}</t>
  </si>
  <si>
    <t>wMAIN-3521</t>
  </si>
  <si>
    <t>FIT-910</t>
  </si>
  <si>
    <t>1PH31-1PH36</t>
  </si>
  <si>
    <t>{C1BA3439-D0EE-4FDD-8890-8319B94C2BB4}</t>
  </si>
  <si>
    <t>wMAIN-3524</t>
  </si>
  <si>
    <t>V-1418</t>
  </si>
  <si>
    <t>1PG27-1PH36</t>
  </si>
  <si>
    <t>{1A8CA3A2-DC0C-4EAD-99E3-66D4779285B6}</t>
  </si>
  <si>
    <t>wMAIN-3525</t>
  </si>
  <si>
    <t>FIT-911</t>
  </si>
  <si>
    <t>1PG24-1PG27</t>
  </si>
  <si>
    <t>{B92A6FD8-D793-4EEA-9BB2-6D162E80FE08}</t>
  </si>
  <si>
    <t>wMAIN-3532</t>
  </si>
  <si>
    <t>V-1413</t>
  </si>
  <si>
    <t>FIT-913</t>
  </si>
  <si>
    <t>1PG17-1PG18</t>
  </si>
  <si>
    <t>{2243ADD0-B580-4DDC-93EA-88EE722A1728}</t>
  </si>
  <si>
    <t>wMAIN-3533</t>
  </si>
  <si>
    <t>Meredth Dr</t>
  </si>
  <si>
    <t>1PG08-1PG17</t>
  </si>
  <si>
    <t>{4D40DDF5-B182-4830-9B9D-552F97C4990E}</t>
  </si>
  <si>
    <t>wMAIN-3534</t>
  </si>
  <si>
    <t>1PG08-1PG28</t>
  </si>
  <si>
    <t>{201EA0E3-8461-422F-BF93-982B5C4FAA42}</t>
  </si>
  <si>
    <t>wMAIN-3535</t>
  </si>
  <si>
    <t>FIT-887</t>
  </si>
  <si>
    <t>1PG09-1PG10</t>
  </si>
  <si>
    <t>{5B92DBC8-C4B1-4919-93E0-21952496EEE9}</t>
  </si>
  <si>
    <t>wMAIN-3538</t>
  </si>
  <si>
    <t>FIT-381</t>
  </si>
  <si>
    <t>1PG10-1PG11</t>
  </si>
  <si>
    <t>{5D0514F6-F29C-42D6-B571-DB1DA326C75C}</t>
  </si>
  <si>
    <t>wMAIN-3539</t>
  </si>
  <si>
    <t>V-316</t>
  </si>
  <si>
    <t>1PG10-1PG14</t>
  </si>
  <si>
    <t>{D1E383EB-D04E-45CF-9C6B-AC448CBB4844}</t>
  </si>
  <si>
    <t>wMAIN-3540</t>
  </si>
  <si>
    <t>FIT-888</t>
  </si>
  <si>
    <t>1PG14-1PG15</t>
  </si>
  <si>
    <t>{C1C77108-BBBC-464B-86F3-C36040108920}</t>
  </si>
  <si>
    <t>wMAIN-3541</t>
  </si>
  <si>
    <t>V-1446</t>
  </si>
  <si>
    <t>1PG15-1PG16</t>
  </si>
  <si>
    <t>{ECD32174-39F9-4116-B69C-0E046F8E6996}</t>
  </si>
  <si>
    <t>wMAIN-3542</t>
  </si>
  <si>
    <t>FIT-890</t>
  </si>
  <si>
    <t>1PG16-1PH01</t>
  </si>
  <si>
    <t>{25067B4A-F75E-4E42-9175-9B1853F68224}</t>
  </si>
  <si>
    <t>wMAIN-3545</t>
  </si>
  <si>
    <t>1PH01-1PH04</t>
  </si>
  <si>
    <t>{9CE7A8CA-4E4C-493C-A300-16654A2C1AC8}</t>
  </si>
  <si>
    <t>wMAIN-3548</t>
  </si>
  <si>
    <t>FIT-901</t>
  </si>
  <si>
    <t>1PH11-1PH12</t>
  </si>
  <si>
    <t>{064E4DEA-9745-4859-9E91-A5F7300BFB1A}</t>
  </si>
  <si>
    <t>wMAIN-3551</t>
  </si>
  <si>
    <t>1PH11-1PH13</t>
  </si>
  <si>
    <t>{91533BC1-8FCE-4B7A-86CD-EB986B023B0B}</t>
  </si>
  <si>
    <t>wMAIN-3552</t>
  </si>
  <si>
    <t>V-1428</t>
  </si>
  <si>
    <t>1PH10-1PH11</t>
  </si>
  <si>
    <t>{FDBC25E0-D609-4C30-AB36-18E10599A0B7}</t>
  </si>
  <si>
    <t>wMAIN-3553</t>
  </si>
  <si>
    <t>FIT-900</t>
  </si>
  <si>
    <t>1PH07-1PH10</t>
  </si>
  <si>
    <t>{9407D5B2-A3CF-48DF-B192-6B45685F9FA5}</t>
  </si>
  <si>
    <t>wMAIN-3556</t>
  </si>
  <si>
    <t>V-1432</t>
  </si>
  <si>
    <t>FIT-898</t>
  </si>
  <si>
    <t>1OH01-1OH02</t>
  </si>
  <si>
    <t>{736ED383-4D31-4FBB-B4FC-56ECF0DF15D5}</t>
  </si>
  <si>
    <t>wMAIN-3557</t>
  </si>
  <si>
    <t>V-193</t>
  </si>
  <si>
    <t>1OH02-1OH03</t>
  </si>
  <si>
    <t>{F62E26A1-1DA0-495E-BBA7-385D17FA2A62}</t>
  </si>
  <si>
    <t>wMAIN-3558</t>
  </si>
  <si>
    <t>V-1431</t>
  </si>
  <si>
    <t>1OH03-1OH04</t>
  </si>
  <si>
    <t>{E4CA2E68-7846-453E-AC81-0171E497A3C3}</t>
  </si>
  <si>
    <t>wMAIN-3559</t>
  </si>
  <si>
    <t>1OH04-1OH05</t>
  </si>
  <si>
    <t>{7033E9D2-A144-4271-BE34-639071AB59CE}</t>
  </si>
  <si>
    <t>wMAIN-3560</t>
  </si>
  <si>
    <t>HYD-635</t>
  </si>
  <si>
    <t>1OH06-1OH07</t>
  </si>
  <si>
    <t>{B7746421-7EC1-4DBA-A897-88E1B148906F}</t>
  </si>
  <si>
    <t>wMAIN-3561</t>
  </si>
  <si>
    <t>1OH05-1OH06</t>
  </si>
  <si>
    <t>{8DEFFB31-90A5-4310-99EB-7EA12964EB0A}</t>
  </si>
  <si>
    <t>wMAIN-3564</t>
  </si>
  <si>
    <t>1OH08-1OH11</t>
  </si>
  <si>
    <t>{64924913-7E3B-4C3A-A8AD-E6AD0100FACA}</t>
  </si>
  <si>
    <t>wMAIN-3569</t>
  </si>
  <si>
    <t>2004 BITTERROOT IMPROVEMENTS</t>
  </si>
  <si>
    <t>Blackberry Ct</t>
  </si>
  <si>
    <t>133</t>
  </si>
  <si>
    <t>wVLV-1597</t>
  </si>
  <si>
    <t>wVLV-1600</t>
  </si>
  <si>
    <t>1JC32-1JC33</t>
  </si>
  <si>
    <t>{0CB0BE44-825A-4392-A7BA-5B64CB607436}</t>
  </si>
  <si>
    <t>wMAIN-3571</t>
  </si>
  <si>
    <t>V-1600</t>
  </si>
  <si>
    <t>FIT-766</t>
  </si>
  <si>
    <t>1JC33-1JC34</t>
  </si>
  <si>
    <t>{D850C0D6-F50D-40F8-9C54-718C84C3EC22}</t>
  </si>
  <si>
    <t>wMAIN-3572</t>
  </si>
  <si>
    <t>V-1602</t>
  </si>
  <si>
    <t>1JC34-1JC38</t>
  </si>
  <si>
    <t>{78728C81-570A-4EC5-AA4E-35CBD9EEE192}</t>
  </si>
  <si>
    <t>wMAIN-3573</t>
  </si>
  <si>
    <t>Cosmos Rd</t>
  </si>
  <si>
    <t>V-1601</t>
  </si>
  <si>
    <t>1JC34-1JC35</t>
  </si>
  <si>
    <t>{5A777CA3-B6AD-4984-A254-20B270978B05}</t>
  </si>
  <si>
    <t>wMAIN-3574</t>
  </si>
  <si>
    <t>HYD-709</t>
  </si>
  <si>
    <t>1JC30-1JC31</t>
  </si>
  <si>
    <t>{14A47C9D-EA9E-479B-82EC-6FE718E3C312}</t>
  </si>
  <si>
    <t>wMAIN-3576</t>
  </si>
  <si>
    <t>V-1595</t>
  </si>
  <si>
    <t>FIT-767</t>
  </si>
  <si>
    <t>1JC27-1JC28</t>
  </si>
  <si>
    <t>{FFE659B1-8AB7-424B-B35C-02D62164D664}</t>
  </si>
  <si>
    <t>wMAIN-3577</t>
  </si>
  <si>
    <t>Blackeberry Ct</t>
  </si>
  <si>
    <t>Rockrose Rd</t>
  </si>
  <si>
    <t>V-1597</t>
  </si>
  <si>
    <t>1JC28-1JC32</t>
  </si>
  <si>
    <t>{0FE78D8D-927E-450A-8B07-E4E8B1AA97A7}</t>
  </si>
  <si>
    <t>wMAIN-3578</t>
  </si>
  <si>
    <t>V-1596</t>
  </si>
  <si>
    <t>1JC28-1JC29</t>
  </si>
  <si>
    <t>{3C29A6CA-015E-4EF1-84D2-7648B6F9ADA2}</t>
  </si>
  <si>
    <t>wMAIN-3579</t>
  </si>
  <si>
    <t>FIT-768</t>
  </si>
  <si>
    <t>1JC24-1JC27</t>
  </si>
  <si>
    <t>{6B62E67E-D6D7-4CB0-AAB2-EE780AADCC54}</t>
  </si>
  <si>
    <t>wMAIN-3580</t>
  </si>
  <si>
    <t>FIT-770</t>
  </si>
  <si>
    <t>1JC18-1JC19</t>
  </si>
  <si>
    <t>{D045CC5E-2799-4266-B3CA-C1319576F775}</t>
  </si>
  <si>
    <t>wMAIN-3581</t>
  </si>
  <si>
    <t>FIT-485</t>
  </si>
  <si>
    <t>1JC19-1JC20</t>
  </si>
  <si>
    <t>{058D8C69-E712-4129-939F-B7AF19D8064A}</t>
  </si>
  <si>
    <t>wMAIN-3586</t>
  </si>
  <si>
    <t>IZ</t>
  </si>
  <si>
    <t>wFIT-775</t>
  </si>
  <si>
    <t>wFIT-487</t>
  </si>
  <si>
    <t>1IA17-1IZ01</t>
  </si>
  <si>
    <t>{559ED31E-D4D4-4D46-B242-39B9894D0A31}</t>
  </si>
  <si>
    <t>wMAIN-3587</t>
  </si>
  <si>
    <t>FIT-777</t>
  </si>
  <si>
    <t>1IA11-1IA14</t>
  </si>
  <si>
    <t>{D1155516-D77D-4C4E-8837-DBA9506A4511}</t>
  </si>
  <si>
    <t>wMAIN-3588</t>
  </si>
  <si>
    <t>1IA09-1IA11</t>
  </si>
  <si>
    <t>{F007C0BA-662F-451C-8086-E63BF3554274}</t>
  </si>
  <si>
    <t>wMAIN-3589</t>
  </si>
  <si>
    <t>1IA07-1IA09</t>
  </si>
  <si>
    <t>{F6DA3DCE-B100-43D2-93B7-F2A4E22FA959}</t>
  </si>
  <si>
    <t>wMAIN-3590</t>
  </si>
  <si>
    <t>FIT-780</t>
  </si>
  <si>
    <t>1IA04-1IA07</t>
  </si>
  <si>
    <t>{0083CB40-3F52-4C87-99D5-7AA29575983D}</t>
  </si>
  <si>
    <t>wMAIN-3591</t>
  </si>
  <si>
    <t>FIT-781</t>
  </si>
  <si>
    <t>1IA01-1IA04</t>
  </si>
  <si>
    <t>{DFA035F9-9797-44AF-978C-6D461A3BD5F7}</t>
  </si>
  <si>
    <t>wMAIN-3592</t>
  </si>
  <si>
    <t>FIT-784</t>
  </si>
  <si>
    <t>1IB08-1IA01</t>
  </si>
  <si>
    <t>{C223FDB6-60A2-40DC-823F-BE6547E24B1E}</t>
  </si>
  <si>
    <t>wMAIN-3593</t>
  </si>
  <si>
    <t>FIT-782</t>
  </si>
  <si>
    <t>1IB06-1IB08</t>
  </si>
  <si>
    <t>{DED04ACC-32FE-4171-B2E1-25DFA405AB98}</t>
  </si>
  <si>
    <t>wMAIN-3594</t>
  </si>
  <si>
    <t>FIT-783</t>
  </si>
  <si>
    <t>1IB03-1IB06</t>
  </si>
  <si>
    <t>{FB041B5D-E429-467E-AE12-953E7208080D}</t>
  </si>
  <si>
    <t>wMAIN-3595</t>
  </si>
  <si>
    <t>FIT-785</t>
  </si>
  <si>
    <t>1IB02-1IB03</t>
  </si>
  <si>
    <t>{549AEBAF-9C87-450C-91F7-16DAC9B3377B}</t>
  </si>
  <si>
    <t>wMAIN-3596</t>
  </si>
  <si>
    <t>FIT-786</t>
  </si>
  <si>
    <t>1IB01-1IB02</t>
  </si>
  <si>
    <t>{442EBE18-F700-401C-9E00-5DAAF9A9B610}</t>
  </si>
  <si>
    <t>wMAIN-3597</t>
  </si>
  <si>
    <t>wFIT-486</t>
  </si>
  <si>
    <t>1IA17-1IA18</t>
  </si>
  <si>
    <t>{C01DF31C-3D5E-4243-B050-491912EB07D0}</t>
  </si>
  <si>
    <t>wMAIN-3598</t>
  </si>
  <si>
    <t>FIT-488</t>
  </si>
  <si>
    <t>1IA14-1HA15</t>
  </si>
  <si>
    <t>{497B9244-231E-46BD-94F3-6EF885D985A5}</t>
  </si>
  <si>
    <t>wMAIN-3603</t>
  </si>
  <si>
    <t>V-1582</t>
  </si>
  <si>
    <t>1IA01-1IA02</t>
  </si>
  <si>
    <t>{14B4B9D1-964A-4E24-B292-BC0BD941A627}</t>
  </si>
  <si>
    <t>wMAIN-3608</t>
  </si>
  <si>
    <t>V-1579</t>
  </si>
  <si>
    <t>1IB02-1HB12</t>
  </si>
  <si>
    <t>{A7197B0D-B9C1-4BCB-B8BA-40EFA3DEACB5}</t>
  </si>
  <si>
    <t>wMAIN-3609</t>
  </si>
  <si>
    <t>1HB12-1HB13</t>
  </si>
  <si>
    <t>{39FC9CB0-EADB-4954-8F67-B24052C8E6BE}</t>
  </si>
  <si>
    <t>wMAIN-3611</t>
  </si>
  <si>
    <t>FIT-375</t>
  </si>
  <si>
    <t>FIT-1940</t>
  </si>
  <si>
    <t>1IC20-1IC19</t>
  </si>
  <si>
    <t>{BF708C2E-6D8B-4081-B8B3-0B0CD702BB22}</t>
  </si>
  <si>
    <t>wMAIN-3612</t>
  </si>
  <si>
    <t>Inglewood Ct</t>
  </si>
  <si>
    <t>Austin Rd</t>
  </si>
  <si>
    <t>FIT-788</t>
  </si>
  <si>
    <t>FIT-787</t>
  </si>
  <si>
    <t>1IC12-1IC15</t>
  </si>
  <si>
    <t>{C1AAA98C-2238-4287-BA80-11C1FF8C2854}</t>
  </si>
  <si>
    <t>wMAIN-3613</t>
  </si>
  <si>
    <t>FIT-789</t>
  </si>
  <si>
    <t>1IC01-1IC12</t>
  </si>
  <si>
    <t>{1A7AA22C-BF4B-40C3-9E82-67AC18CFA878}</t>
  </si>
  <si>
    <t>wMAIN-3614</t>
  </si>
  <si>
    <t>FIT-491</t>
  </si>
  <si>
    <t>1IC15-1IC16</t>
  </si>
  <si>
    <t>{1E3B048C-53F3-4294-9966-EC2E6AE52E88}</t>
  </si>
  <si>
    <t>wMAIN-3617</t>
  </si>
  <si>
    <t>AUSTIN MEADOWS</t>
  </si>
  <si>
    <t>119</t>
  </si>
  <si>
    <t>V-1493</t>
  </si>
  <si>
    <t>1IC01-1IC02</t>
  </si>
  <si>
    <t>{ABA5ECC6-A841-4AD5-9E06-91F18E5C179F}</t>
  </si>
  <si>
    <t>wMAIN-3618</t>
  </si>
  <si>
    <t>FIT-791</t>
  </si>
  <si>
    <t>FIT-790</t>
  </si>
  <si>
    <t>1IC04-1IC03</t>
  </si>
  <si>
    <t>{5E06876F-A622-4C69-A67E-446C2998C5E0}</t>
  </si>
  <si>
    <t>wMAIN-3619</t>
  </si>
  <si>
    <t>1IC07-1IC08</t>
  </si>
  <si>
    <t>{0627C045-FB54-480B-ADCF-DEEAC30AE049}</t>
  </si>
  <si>
    <t>wMAIN-3620</t>
  </si>
  <si>
    <t>FIT-792</t>
  </si>
  <si>
    <t>FIT-459</t>
  </si>
  <si>
    <t>1ID34-1HD07</t>
  </si>
  <si>
    <t>{CB109948-47DD-4CC5-91DD-6A8D99686AF3}</t>
  </si>
  <si>
    <t>wMAIN-3621</t>
  </si>
  <si>
    <t>FIT-843</t>
  </si>
  <si>
    <t>1ID04-1ID30</t>
  </si>
  <si>
    <t>{E4A28A5B-AD90-4349-9ECE-E9C16ECDCFC4}</t>
  </si>
  <si>
    <t>wMAIN-3627</t>
  </si>
  <si>
    <t>FIT-1108</t>
  </si>
  <si>
    <t>1BD52-1BD28</t>
  </si>
  <si>
    <t>{8A032E8E-E057-4064-8064-6F5F76DCD7EF}</t>
  </si>
  <si>
    <t>wMAIN-3628</t>
  </si>
  <si>
    <t>1BD28-1BD29</t>
  </si>
  <si>
    <t>{64A2BE22-829F-42B3-ABCD-0C03CAF29A18}</t>
  </si>
  <si>
    <t>wMAIN-3629</t>
  </si>
  <si>
    <t>2001 ARBOR GLEN UTILITY IMPROVEMENTS</t>
  </si>
  <si>
    <t>V-1107</t>
  </si>
  <si>
    <t>1BD51-1BD28</t>
  </si>
  <si>
    <t>{D1BC81BE-ED91-44D5-8C87-D79C24F4F94A}</t>
  </si>
  <si>
    <t>wMAIN-3630</t>
  </si>
  <si>
    <t>FIT-1103</t>
  </si>
  <si>
    <t>1BD48-1BD51</t>
  </si>
  <si>
    <t>{B72B3D07-98DB-4894-88D3-2F0EF2686BDE}</t>
  </si>
  <si>
    <t>wMAIN-3631</t>
  </si>
  <si>
    <t>FIT-1842</t>
  </si>
  <si>
    <t>FIT-1841</t>
  </si>
  <si>
    <t>1BD46-1BD47</t>
  </si>
  <si>
    <t>{28304FE7-16D4-4A8D-A663-E08BCD66C313}</t>
  </si>
  <si>
    <t>wMAIN-3633</t>
  </si>
  <si>
    <t>FIT-400</t>
  </si>
  <si>
    <t>V-1111</t>
  </si>
  <si>
    <t>1BD41-1BD42</t>
  </si>
  <si>
    <t>{DA2E0C97-6C1A-4D42-B0B9-9B4CEDAE3E85}</t>
  </si>
  <si>
    <t>wMAIN-3634</t>
  </si>
  <si>
    <t>1BD30-1BD41</t>
  </si>
  <si>
    <t>{14D5A8F1-F1ED-4EEF-AC11-C3609FB2DAAB}</t>
  </si>
  <si>
    <t>wMAIN-3635</t>
  </si>
  <si>
    <t>1BD30-1BD31</t>
  </si>
  <si>
    <t>{D864302C-8749-4386-BEE8-90B3A4C96A47}</t>
  </si>
  <si>
    <t>wMAIN-3637</t>
  </si>
  <si>
    <t>FIT-1843</t>
  </si>
  <si>
    <t>1BD34-1BD37</t>
  </si>
  <si>
    <t>{A32D16F4-7CD6-45D3-AB04-E910C7509CA9}</t>
  </si>
  <si>
    <t>wMAIN-3638</t>
  </si>
  <si>
    <t>FIT-1844</t>
  </si>
  <si>
    <t>1BD37-1BD38</t>
  </si>
  <si>
    <t>{533F74AC-B2FE-4446-B592-639DCE5A209B}</t>
  </si>
  <si>
    <t>wMAIN-3639</t>
  </si>
  <si>
    <t>V-1113</t>
  </si>
  <si>
    <t>1BD38-1BD39</t>
  </si>
  <si>
    <t>{00D09625-FC24-442B-8711-23FB52612DCF}</t>
  </si>
  <si>
    <t>wMAIN-3640</t>
  </si>
  <si>
    <t>wVLV-1113</t>
  </si>
  <si>
    <t>wFIT-566</t>
  </si>
  <si>
    <t>1BD39-1BD40</t>
  </si>
  <si>
    <t>{572B8D37-E48A-4B96-B095-EF42B4502B38}</t>
  </si>
  <si>
    <t>wMAIN-3645</t>
  </si>
  <si>
    <t>V-1564</t>
  </si>
  <si>
    <t>1BD52-1BD53</t>
  </si>
  <si>
    <t>{4FD2F4EA-F438-4DDB-A074-407D1D196C9D}</t>
  </si>
  <si>
    <t>wMAIN-3648</t>
  </si>
  <si>
    <t>FIT-1107</t>
  </si>
  <si>
    <t>V-1109</t>
  </si>
  <si>
    <t>1BD23-1BD24</t>
  </si>
  <si>
    <t>{1D3379F5-0FFD-4BD9-A3AB-96FB6E897E3A}</t>
  </si>
  <si>
    <t>wMAIN-3651</t>
  </si>
  <si>
    <t>FIT-799</t>
  </si>
  <si>
    <t>FIT-1831</t>
  </si>
  <si>
    <t>1GB04-1GB07</t>
  </si>
  <si>
    <t>{A48E0290-E89B-42B3-BCE9-2BAE168052CB}</t>
  </si>
  <si>
    <t>wMAIN-3652</t>
  </si>
  <si>
    <t>FIT-802</t>
  </si>
  <si>
    <t>FIT-800</t>
  </si>
  <si>
    <t>1FB25-1GB01</t>
  </si>
  <si>
    <t>{E9E6EA41-0498-458B-91D0-46F99C641668}</t>
  </si>
  <si>
    <t>wMAIN-3653</t>
  </si>
  <si>
    <t>1GB02-1GB01</t>
  </si>
  <si>
    <t>{C9D352EA-D887-4175-92D4-6E1D442C459D}</t>
  </si>
  <si>
    <t>wMAIN-3656</t>
  </si>
  <si>
    <t>HYD-689</t>
  </si>
  <si>
    <t>1FB21-1FB22</t>
  </si>
  <si>
    <t>{EF9E4F89-52F9-4258-BAD5-0DA43160D197}</t>
  </si>
  <si>
    <t>wMAIN-3657</t>
  </si>
  <si>
    <t>FIT-803</t>
  </si>
  <si>
    <t>1FB20-1FB21</t>
  </si>
  <si>
    <t>{9ECBDDFA-F191-495D-9550-D52FB02FC8A4}</t>
  </si>
  <si>
    <t>wMAIN-3658</t>
  </si>
  <si>
    <t>FIT-493</t>
  </si>
  <si>
    <t>1FB13-1FB14</t>
  </si>
  <si>
    <t>{0D04680B-2F16-4FE8-B144-1102C83DCD2C}</t>
  </si>
  <si>
    <t>wMAIN-3659</t>
  </si>
  <si>
    <t>FIT-804</t>
  </si>
  <si>
    <t>FIT-805</t>
  </si>
  <si>
    <t>1FB09-1FB12</t>
  </si>
  <si>
    <t>{F1ACC500-BE33-4AF0-85AE-CC5DF70AE0C2}</t>
  </si>
  <si>
    <t>wMAIN-3660</t>
  </si>
  <si>
    <t>1FB12-1FB15</t>
  </si>
  <si>
    <t>{AAC0D347-8B19-4606-A245-25C888E828AE}</t>
  </si>
  <si>
    <t>wMAIN-3661</t>
  </si>
  <si>
    <t>1FB12-1FB13</t>
  </si>
  <si>
    <t>{2DF78E30-3830-4D45-8F1F-DAC13D3243F6}</t>
  </si>
  <si>
    <t>wMAIN-3662</t>
  </si>
  <si>
    <t>V-1552</t>
  </si>
  <si>
    <t>FIT-494</t>
  </si>
  <si>
    <t>1FB03-1FB02</t>
  </si>
  <si>
    <t>{FA9D9494-926D-42E1-B43D-895EC4B77961}</t>
  </si>
  <si>
    <t>wMAIN-3663</t>
  </si>
  <si>
    <t>FIT-23</t>
  </si>
  <si>
    <t>1FB04-1FB03</t>
  </si>
  <si>
    <t>{CB3071B6-2EA0-4CC3-B0D0-17ADE9379191}</t>
  </si>
  <si>
    <t>wMAIN-3664</t>
  </si>
  <si>
    <t>KUEPER'S UTILITY IMPROVEMENTS</t>
  </si>
  <si>
    <t>229</t>
  </si>
  <si>
    <t>FIT-1499</t>
  </si>
  <si>
    <t>1EC01-1EC02</t>
  </si>
  <si>
    <t>{1645D546-F3CB-4113-85A4-8841CFB1B927}</t>
  </si>
  <si>
    <t>wMAIN-3666</t>
  </si>
  <si>
    <t>FIT-813</t>
  </si>
  <si>
    <t>1EC41-1EC42</t>
  </si>
  <si>
    <t>{1241A2F1-A55F-4DC3-B944-6E854FD0020C}</t>
  </si>
  <si>
    <t>wMAIN-3667</t>
  </si>
  <si>
    <t>V-1544</t>
  </si>
  <si>
    <t>1EC40-1EC41</t>
  </si>
  <si>
    <t>{59250BCD-B08D-49E6-A58E-72979B3F4CB5}</t>
  </si>
  <si>
    <t>wMAIN-3669</t>
  </si>
  <si>
    <t>wFIT-812</t>
  </si>
  <si>
    <t>1EC39-1EC46</t>
  </si>
  <si>
    <t>{54371148-0351-44CB-B3D1-CF689B4A927A}</t>
  </si>
  <si>
    <t>wMAIN-3670</t>
  </si>
  <si>
    <t>FIT-809</t>
  </si>
  <si>
    <t>1FB41-1FB35</t>
  </si>
  <si>
    <t>{8279EB3E-E5E2-430B-9A10-DF31FB1B4667}</t>
  </si>
  <si>
    <t>wMAIN-3671</t>
  </si>
  <si>
    <t>V-1551</t>
  </si>
  <si>
    <t>1FB42-1FB43</t>
  </si>
  <si>
    <t>{B6AA0CD3-D9CB-4750-80F4-9ADF5096F2D0}</t>
  </si>
  <si>
    <t>wMAIN-3672</t>
  </si>
  <si>
    <t>1FB41-1FB42</t>
  </si>
  <si>
    <t>{58056DEF-1083-4BF7-B195-40148DF572B1}</t>
  </si>
  <si>
    <t>wMAIN-3673</t>
  </si>
  <si>
    <t>FIT-807</t>
  </si>
  <si>
    <t>FIT-496</t>
  </si>
  <si>
    <t>1FB37-1FB38</t>
  </si>
  <si>
    <t>{CA3AC09D-E21D-4452-A2E7-8DD0C9D785BE}</t>
  </si>
  <si>
    <t>wMAIN-3678</t>
  </si>
  <si>
    <t>wVLV-1546</t>
  </si>
  <si>
    <t>wFIT-811</t>
  </si>
  <si>
    <t>1EC46-1EC47</t>
  </si>
  <si>
    <t>{D62BF340-78DB-4140-AF5D-F5B3DBD1F50D}</t>
  </si>
  <si>
    <t>wMAIN-3679</t>
  </si>
  <si>
    <t>HYD-686</t>
  </si>
  <si>
    <t>1EB39-1EB40</t>
  </si>
  <si>
    <t>{8C3568A0-4009-4CD0-BF62-918B77B4C5E0}</t>
  </si>
  <si>
    <t>wMAIN-3680</t>
  </si>
  <si>
    <t>FIT-810</t>
  </si>
  <si>
    <t>1EB38-1EB39</t>
  </si>
  <si>
    <t>{7013E78D-0890-419F-AF41-C81B6B9E3AA2}</t>
  </si>
  <si>
    <t>wMAIN-3681</t>
  </si>
  <si>
    <t>FIT-811</t>
  </si>
  <si>
    <t>FIT-497</t>
  </si>
  <si>
    <t>1EC47-1EC48</t>
  </si>
  <si>
    <t>{C366E371-B94B-4825-A280-684AFC090488}</t>
  </si>
  <si>
    <t>wMAIN-3682</t>
  </si>
  <si>
    <t>wFIT-815</t>
  </si>
  <si>
    <t>1EC37-1EC39</t>
  </si>
  <si>
    <t>{86F10CFE-7D60-4A2B-92FD-B25E065638E9}</t>
  </si>
  <si>
    <t>wMAIN-3683</t>
  </si>
  <si>
    <t>FIT-817</t>
  </si>
  <si>
    <t>FIT-815</t>
  </si>
  <si>
    <t>1EC35-1EC37</t>
  </si>
  <si>
    <t>{2687BA1D-27A3-40DF-BD8E-B552C08C835F}</t>
  </si>
  <si>
    <t>wMAIN-3684</t>
  </si>
  <si>
    <t>V-1538</t>
  </si>
  <si>
    <t>1EC35-1EC36</t>
  </si>
  <si>
    <t>{2F6CD237-FA1F-4BFD-A3FE-BCB4CB1436AE}</t>
  </si>
  <si>
    <t>wMAIN-3685</t>
  </si>
  <si>
    <t>V-1545</t>
  </si>
  <si>
    <t>1EC07-1EC35</t>
  </si>
  <si>
    <t>{4D9F8479-AFA1-42BD-8F0F-BB6AB1336A60}</t>
  </si>
  <si>
    <t>wMAIN-3686</t>
  </si>
  <si>
    <t>FIT-1498</t>
  </si>
  <si>
    <t>1EC04-1EC07</t>
  </si>
  <si>
    <t>{0FA9C2FE-BD53-4F3C-8CAF-CA667D0D5FE6}</t>
  </si>
  <si>
    <t>wMAIN-3687</t>
  </si>
  <si>
    <t>1EC34-1EC04</t>
  </si>
  <si>
    <t>{F3733A55-3FE1-404E-9DC8-0959D80E6FDC}</t>
  </si>
  <si>
    <t>wMAIN-3688</t>
  </si>
  <si>
    <t>1EC01-1EC34</t>
  </si>
  <si>
    <t>{25267438-10E0-4321-BFDF-E48FA9AE7F57}</t>
  </si>
  <si>
    <t>wMAIN-3689</t>
  </si>
  <si>
    <t>FIT-1904</t>
  </si>
  <si>
    <t>1EC02-1EC03</t>
  </si>
  <si>
    <t>{84733FC0-ABCC-404C-A77B-4BD8CE50C27E}</t>
  </si>
  <si>
    <t>wMAIN-3690</t>
  </si>
  <si>
    <t>wVLV-1544</t>
  </si>
  <si>
    <t>1EC39-1EC40</t>
  </si>
  <si>
    <t>{CF1B48FC-F1BD-4AA9-82AB-FDFB90A24B6E}</t>
  </si>
  <si>
    <t>wMAIN-3691</t>
  </si>
  <si>
    <t>FIT-814</t>
  </si>
  <si>
    <t>1EC38-1EB34</t>
  </si>
  <si>
    <t>{99ACEAE5-4BC2-4975-AEBB-100CDF9DDFFE}</t>
  </si>
  <si>
    <t>wMAIN-3692</t>
  </si>
  <si>
    <t>1EC37-1EC38</t>
  </si>
  <si>
    <t>{9B6F64DA-AD23-4ACE-BED5-92FE5DC9E64B}</t>
  </si>
  <si>
    <t>wMAIN-3693</t>
  </si>
  <si>
    <t>FIT-500</t>
  </si>
  <si>
    <t>1EB34-1EB35</t>
  </si>
  <si>
    <t>{5C3DCBCA-BA8E-43C0-9C68-9BD888F014FA}</t>
  </si>
  <si>
    <t>wMAIN-3697</t>
  </si>
  <si>
    <t>FIT-502</t>
  </si>
  <si>
    <t>1GC16-1GC17</t>
  </si>
  <si>
    <t>{063EA1B1-06C2-4B6F-BDD7-10A511E54ECF}</t>
  </si>
  <si>
    <t>wMAIN-3698</t>
  </si>
  <si>
    <t>FIT-821</t>
  </si>
  <si>
    <t>1GC16-1GC18</t>
  </si>
  <si>
    <t>{BF0AA796-7A75-4E7E-AC8E-C308629A14E5}</t>
  </si>
  <si>
    <t>wMAIN-3699</t>
  </si>
  <si>
    <t>V-1530</t>
  </si>
  <si>
    <t>1GC09-1GC10</t>
  </si>
  <si>
    <t>{D4899F86-93C6-413F-A887-F815CD10833F}</t>
  </si>
  <si>
    <t>wMAIN-3702</t>
  </si>
  <si>
    <t>V-1528</t>
  </si>
  <si>
    <t>FIT-505</t>
  </si>
  <si>
    <t>1GD17-1GD18</t>
  </si>
  <si>
    <t>{D083678F-4966-45D0-B86F-485E831AF7AF}</t>
  </si>
  <si>
    <t>wMAIN-3703</t>
  </si>
  <si>
    <t xml:space="preserve">Grand Oaks Townhomes </t>
  </si>
  <si>
    <t>HYD-666</t>
  </si>
  <si>
    <t>1GD14-1GD15</t>
  </si>
  <si>
    <t>{862AE315-9FB1-4233-AAF2-068EE48AB406}</t>
  </si>
  <si>
    <t>wMAIN-3704</t>
  </si>
  <si>
    <t>1GD13-1GD14</t>
  </si>
  <si>
    <t>{1E51BCC9-A026-48AB-89D8-3112F742FA43}</t>
  </si>
  <si>
    <t>wMAIN-3705</t>
  </si>
  <si>
    <t>V-1501</t>
  </si>
  <si>
    <t>1GD02-1GD13</t>
  </si>
  <si>
    <t>{A59447C0-33B6-4279-8F9A-3C4137FEE488}</t>
  </si>
  <si>
    <t>wMAIN-3708</t>
  </si>
  <si>
    <t>FIT-834</t>
  </si>
  <si>
    <t>FIT-508</t>
  </si>
  <si>
    <t>1BH74-1BH75</t>
  </si>
  <si>
    <t>{1B4F99BB-7095-4CC5-B63D-E5FF258DB1D5}</t>
  </si>
  <si>
    <t>wMAIN-3711</t>
  </si>
  <si>
    <t>V-1519</t>
  </si>
  <si>
    <t>1BH73-1BH74</t>
  </si>
  <si>
    <t>{B52D225E-FF64-4642-8545-2E74A050B8DE}</t>
  </si>
  <si>
    <t>wMAIN-3712</t>
  </si>
  <si>
    <t>1BH72-1BH73</t>
  </si>
  <si>
    <t>{80081131-9A29-4175-A99B-1E39A2F338F3}</t>
  </si>
  <si>
    <t>wMAIN-3713</t>
  </si>
  <si>
    <t>V-1521</t>
  </si>
  <si>
    <t>FIT-507</t>
  </si>
  <si>
    <t>1BH70-1BH71</t>
  </si>
  <si>
    <t>{8B6DBE45-54E4-4AF5-83D5-8FEEA3AEC666}</t>
  </si>
  <si>
    <t>wMAIN-3714</t>
  </si>
  <si>
    <t>1BH69-1BH70</t>
  </si>
  <si>
    <t>{893EE6D8-173D-40C5-B3F1-27FA94889ACE}</t>
  </si>
  <si>
    <t>wMAIN-3715</t>
  </si>
  <si>
    <t>FIT-1600</t>
  </si>
  <si>
    <t>1KF01-1KF04</t>
  </si>
  <si>
    <t>{27E2715B-C740-4A72-A3A6-C8B5EC1FC7A9}</t>
  </si>
  <si>
    <t>wMAIN-3718</t>
  </si>
  <si>
    <t>1KF01-1KE01</t>
  </si>
  <si>
    <t>{5BEEE6D0-C15E-4608-B756-6646140935F0}</t>
  </si>
  <si>
    <t>wMAIN-3719</t>
  </si>
  <si>
    <t>FIT-1125</t>
  </si>
  <si>
    <t>V-1651</t>
  </si>
  <si>
    <t>1JF18-1JF47</t>
  </si>
  <si>
    <t>{C70A1993-9F63-41AD-BB9D-EAED8B1574F8}</t>
  </si>
  <si>
    <t>wMAIN-3722</t>
  </si>
  <si>
    <t>V-1511</t>
  </si>
  <si>
    <t>1JF43-1JF46</t>
  </si>
  <si>
    <t>{442E2C68-4DED-4757-A6E8-95E0B831166D}</t>
  </si>
  <si>
    <t>wMAIN-3723</t>
  </si>
  <si>
    <t>1KF30-1JF46</t>
  </si>
  <si>
    <t>{D907D5CA-F480-4F34-966C-37246F0B6E76}</t>
  </si>
  <si>
    <t>wMAIN-3724</t>
  </si>
  <si>
    <t>V-1514</t>
  </si>
  <si>
    <t>1KF29-1KF30</t>
  </si>
  <si>
    <t>{AE9B499A-6F73-46C3-9765-F6747ACBE967}</t>
  </si>
  <si>
    <t>wMAIN-3725</t>
  </si>
  <si>
    <t>FIT-838</t>
  </si>
  <si>
    <t>1KF24-1KF29</t>
  </si>
  <si>
    <t>{9A5D5161-F539-44EC-AA2E-941D3198EFEE}</t>
  </si>
  <si>
    <t>{FDDF446F-A02C-44F1-AE03-FCEC9092AFB4}</t>
  </si>
  <si>
    <t>wMAIN-3729</t>
  </si>
  <si>
    <t>FIT-839</t>
  </si>
  <si>
    <t>1KF24-1KF25</t>
  </si>
  <si>
    <t>{C55E8ED3-A40D-48B8-8222-AE17E7952803}</t>
  </si>
  <si>
    <t>wMAIN-3730</t>
  </si>
  <si>
    <t>V-1513</t>
  </si>
  <si>
    <t>1KF23-1KF24</t>
  </si>
  <si>
    <t>{D6CF4CF7-323A-4704-BDF7-B594DF1513FD}</t>
  </si>
  <si>
    <t>wMAIN-3731</t>
  </si>
  <si>
    <t>FIT-837</t>
  </si>
  <si>
    <t>1KF21-1KF23</t>
  </si>
  <si>
    <t>{F769F7FE-1F34-4F1B-AB20-60BD765AB878}</t>
  </si>
  <si>
    <t>wMAIN-3732</t>
  </si>
  <si>
    <t>FIT-510</t>
  </si>
  <si>
    <t>1KF21-1KF22</t>
  </si>
  <si>
    <t>{61ABD8D0-3274-4E22-B6A3-2A5AE93B384E}</t>
  </si>
  <si>
    <t>wMAIN-3733</t>
  </si>
  <si>
    <t>V-1516</t>
  </si>
  <si>
    <t>1KF20-1KF21</t>
  </si>
  <si>
    <t>{C518CB80-2945-4D88-9A0A-26E95E9AA47D}</t>
  </si>
  <si>
    <t>wMAIN-3734</t>
  </si>
  <si>
    <t>FIT-836</t>
  </si>
  <si>
    <t>1KF19-1KF20</t>
  </si>
  <si>
    <t>{70281CA8-2560-402E-9C59-6C1B64041160}</t>
  </si>
  <si>
    <t>wMAIN-3735</t>
  </si>
  <si>
    <t>1KF19-1JF47</t>
  </si>
  <si>
    <t>{1E3726E8-7339-465E-B16E-9C8A1E1929C7}</t>
  </si>
  <si>
    <t>wMAIN-3736</t>
  </si>
  <si>
    <t>V-1515</t>
  </si>
  <si>
    <t>1KF18-1KF19</t>
  </si>
  <si>
    <t>{7F017F5D-9BA5-40E1-A18C-30EB4C5D4072}</t>
  </si>
  <si>
    <t>wMAIN-3737</t>
  </si>
  <si>
    <t>V-1509</t>
  </si>
  <si>
    <t>1KF17-1KF18</t>
  </si>
  <si>
    <t>{429CB83E-1602-4A19-B0E6-344DA9F8F105}</t>
  </si>
  <si>
    <t>wMAIN-3738</t>
  </si>
  <si>
    <t>FIT-842</t>
  </si>
  <si>
    <t>1KF17-1KF08</t>
  </si>
  <si>
    <t>{C6D1E178-B61B-4587-AA24-2E42DFC71359}</t>
  </si>
  <si>
    <t>wMAIN-3739</t>
  </si>
  <si>
    <t>V-1508</t>
  </si>
  <si>
    <t>1KF08-1KF09</t>
  </si>
  <si>
    <t>{56087D9E-51E5-4D02-991F-E7511AED0CFD}</t>
  </si>
  <si>
    <t>wMAIN-3740</t>
  </si>
  <si>
    <t>FIT-841</t>
  </si>
  <si>
    <t>1KF09-1KF10</t>
  </si>
  <si>
    <t>{C7EDCA1C-8288-42F9-9A17-3E0F1B284BF1}</t>
  </si>
  <si>
    <t>wMAIN-3743</t>
  </si>
  <si>
    <t>1KF10-1KF13</t>
  </si>
  <si>
    <t>{CCA80534-53A9-4882-8E4C-C0A24F1221C5}</t>
  </si>
  <si>
    <t>wMAIN-3747</t>
  </si>
  <si>
    <t>1QE03-1QE04</t>
  </si>
  <si>
    <t>{25FB2366-8076-474A-B569-F146BEE44F0C}</t>
  </si>
  <si>
    <t>wMAIN-3748</t>
  </si>
  <si>
    <t>1QE01-1QE02</t>
  </si>
  <si>
    <t>{CCF3B3D9-FB9E-4853-8321-3E54B1FD6CF2}</t>
  </si>
  <si>
    <t>wMAIN-3749</t>
  </si>
  <si>
    <t>1LJ27-1LJ28</t>
  </si>
  <si>
    <t>{94D2240B-5258-4939-A760-420217B355CF}</t>
  </si>
  <si>
    <t>wMAIN-3750</t>
  </si>
  <si>
    <t>RELAID WITH THIS PROJ.</t>
  </si>
  <si>
    <t>FIT-723</t>
  </si>
  <si>
    <t>1LI09-1LI12</t>
  </si>
  <si>
    <t>{4347E1BD-6A2D-4DCC-ADE8-6908CFCC8CA1}</t>
  </si>
  <si>
    <t>wMAIN-3751</t>
  </si>
  <si>
    <t>V-1650</t>
  </si>
  <si>
    <t>1LI12-1LI11</t>
  </si>
  <si>
    <t>{89EE5C2B-EDD7-497B-86F5-0EFC98740F3A}</t>
  </si>
  <si>
    <t>wMAIN-3752</t>
  </si>
  <si>
    <t>FIT-1667</t>
  </si>
  <si>
    <t>1LI11-1LI16</t>
  </si>
  <si>
    <t>{61F74185-5470-45D1-86DC-EEDFF53395A7}</t>
  </si>
  <si>
    <t>wMAIN-3758</t>
  </si>
  <si>
    <t>FIT-1833</t>
  </si>
  <si>
    <t>1PG05-1PG15</t>
  </si>
  <si>
    <t>{46919291-A403-4608-BD73-F75EBC29A8CB}</t>
  </si>
  <si>
    <t>wMAIN-3759</t>
  </si>
  <si>
    <t>1PG04-1PG05</t>
  </si>
  <si>
    <t>{DA4214F3-C097-4575-B6CF-58D9F58DBB42}</t>
  </si>
  <si>
    <t>wMAIN-3760</t>
  </si>
  <si>
    <t xml:space="preserve">Jack Pine Brewery </t>
  </si>
  <si>
    <t>wFIT-741</t>
  </si>
  <si>
    <t>wVLV-2099</t>
  </si>
  <si>
    <t>1FX14-1FX15</t>
  </si>
  <si>
    <t>{C97E0A89-E33E-434B-B141-09FFF1B0786B}</t>
  </si>
  <si>
    <t>wMAIN-3761</t>
  </si>
  <si>
    <t xml:space="preserve">Dondelinger Automotive </t>
  </si>
  <si>
    <t>wFIT-463</t>
  </si>
  <si>
    <t>2HA02-2HA03</t>
  </si>
  <si>
    <t>{C43E3EC3-7426-465D-BAD2-8FB84A22B569}</t>
  </si>
  <si>
    <t>wMAIN-3762</t>
  </si>
  <si>
    <t>wVLV-1644</t>
  </si>
  <si>
    <t>wFIT-725</t>
  </si>
  <si>
    <t>2HA01-2GA04</t>
  </si>
  <si>
    <t>{8BA3A242-D585-4C56-A328-E0989C5A0FA4}</t>
  </si>
  <si>
    <t>wMAIN-3765</t>
  </si>
  <si>
    <t>GA2</t>
  </si>
  <si>
    <t>wFIT-726</t>
  </si>
  <si>
    <t>2GA04-2GA06</t>
  </si>
  <si>
    <t>{7D0433BE-C0E0-484A-B5D4-816A54324954}</t>
  </si>
  <si>
    <t>wMAIN-3768</t>
  </si>
  <si>
    <t>Dondelinger Automotive</t>
  </si>
  <si>
    <t>2HA02-2HA01</t>
  </si>
  <si>
    <t>{4901FD53-F284-4C43-8718-A0E7806F1CF3}</t>
  </si>
  <si>
    <t>wMAIN-3771</t>
  </si>
  <si>
    <t>V-1642</t>
  </si>
  <si>
    <t>FIT-729</t>
  </si>
  <si>
    <t>2GA03-2HA04</t>
  </si>
  <si>
    <t>{1303D831-C1E7-43E8-AA4D-193BDA3AD0C8}</t>
  </si>
  <si>
    <t>wMAIN-3772</t>
  </si>
  <si>
    <t>Sears</t>
  </si>
  <si>
    <t>V-1643</t>
  </si>
  <si>
    <t>FIT-728</t>
  </si>
  <si>
    <t>2GA01-2GA02</t>
  </si>
  <si>
    <t>{B3CB099E-4B4A-43BB-98DA-9D834028C3B8}</t>
  </si>
  <si>
    <t>wMAIN-3773</t>
  </si>
  <si>
    <t>2GA02-2GA03</t>
  </si>
  <si>
    <t>{1234E32E-7809-4660-94CA-279DE7BE1BD4}</t>
  </si>
  <si>
    <t>wMAIN-3774</t>
  </si>
  <si>
    <t>FIT-464</t>
  </si>
  <si>
    <t>2HA04-2HA05</t>
  </si>
  <si>
    <t>{4D368611-225A-4E26-A148-ED855C8F3E6C}</t>
  </si>
  <si>
    <t>wMAIN-3775</t>
  </si>
  <si>
    <t>wFIT-731</t>
  </si>
  <si>
    <t>wFIT-730</t>
  </si>
  <si>
    <t>1GW21-1GW23</t>
  </si>
  <si>
    <t>{2A06B220-9AA3-42BF-983F-DD163464CF31}</t>
  </si>
  <si>
    <t>wMAIN-3776</t>
  </si>
  <si>
    <t>FIT-733</t>
  </si>
  <si>
    <t>FIT-731</t>
  </si>
  <si>
    <t>1GW15-1GW21</t>
  </si>
  <si>
    <t>{5C4B3FCA-1E4D-42ED-91B8-84393A368CAE}</t>
  </si>
  <si>
    <t>wMAIN-3779</t>
  </si>
  <si>
    <t>V-1640</t>
  </si>
  <si>
    <t>FIT-735</t>
  </si>
  <si>
    <t>1GW26-1GW27</t>
  </si>
  <si>
    <t>{0610EEDA-4FE8-42F2-A9A5-8CCD60622D7C}</t>
  </si>
  <si>
    <t>wMAIN-3780</t>
  </si>
  <si>
    <t>FIT-734</t>
  </si>
  <si>
    <t>1GW25-1GW26</t>
  </si>
  <si>
    <t>{C575A437-13AE-484D-B68A-649623C6C94E}</t>
  </si>
  <si>
    <t>wMAIN-3781</t>
  </si>
  <si>
    <t xml:space="preserve">ABRA Auto Body </t>
  </si>
  <si>
    <t>wFIT-465</t>
  </si>
  <si>
    <t>1GW23-1GW24</t>
  </si>
  <si>
    <t>{FFF0322D-FD63-4EB3-B979-6A1C3E3B0D58}</t>
  </si>
  <si>
    <t>wMAIN-3782</t>
  </si>
  <si>
    <t>FIT-466</t>
  </si>
  <si>
    <t>1GW21-1GW22</t>
  </si>
  <si>
    <t>{C92ECB34-0290-4C38-97C1-637B472ED524}</t>
  </si>
  <si>
    <t>wMAIN-3783</t>
  </si>
  <si>
    <t>FIT-736</t>
  </si>
  <si>
    <t>1GW09-1GW15</t>
  </si>
  <si>
    <t>{1390C64A-2E8E-456F-92A8-1166A7C22BF1}</t>
  </si>
  <si>
    <t>wMAIN-3786</t>
  </si>
  <si>
    <t>V-1639</t>
  </si>
  <si>
    <t>FIT-732</t>
  </si>
  <si>
    <t>1GW16-1GW17</t>
  </si>
  <si>
    <t>{F339540D-2AED-44A2-9FC1-E9AB7D9B1160}</t>
  </si>
  <si>
    <t>wMAIN-3787</t>
  </si>
  <si>
    <t xml:space="preserve">Lake Forest </t>
  </si>
  <si>
    <t>1GW15-1GW16</t>
  </si>
  <si>
    <t>{7ED6E7BB-F6AB-4280-9104-26302043E669}</t>
  </si>
  <si>
    <t>wMAIN-3788</t>
  </si>
  <si>
    <t>FIT-467</t>
  </si>
  <si>
    <t>1GW17-1GW18</t>
  </si>
  <si>
    <t>{9EF28F8C-1B1D-41D4-BC96-7CB4354312DC}</t>
  </si>
  <si>
    <t>wMAIN-3789</t>
  </si>
  <si>
    <t>FIT-468</t>
  </si>
  <si>
    <t>1GW27-1GW28</t>
  </si>
  <si>
    <t>{9D341614-8F0F-4EED-A93C-D7114883E472}</t>
  </si>
  <si>
    <t>wMAIN-3792</t>
  </si>
  <si>
    <t>V-1638</t>
  </si>
  <si>
    <t>FIT-737</t>
  </si>
  <si>
    <t>1GW10-1GW11</t>
  </si>
  <si>
    <t>{E70F1766-3294-4B51-8760-398A102861CD}</t>
  </si>
  <si>
    <t>wMAIN-3793</t>
  </si>
  <si>
    <t>1GW09-1GW10</t>
  </si>
  <si>
    <t>{AE28452E-6DDE-4376-8D63-C977807CA537}</t>
  </si>
  <si>
    <t>wMAIN-3794</t>
  </si>
  <si>
    <t>FIT-469</t>
  </si>
  <si>
    <t>1GW11-1GW12</t>
  </si>
  <si>
    <t>{304DAA0E-57B7-489A-8BAC-E024796A93B6}</t>
  </si>
  <si>
    <t>wMAIN-3795</t>
  </si>
  <si>
    <t>FIT-738</t>
  </si>
  <si>
    <t>FIT-470</t>
  </si>
  <si>
    <t>1GW07-1GW08</t>
  </si>
  <si>
    <t>{64220ABB-F9B3-456C-9BBF-F47B715BF35E}</t>
  </si>
  <si>
    <t>wMAIN-3796</t>
  </si>
  <si>
    <t>FIT-739</t>
  </si>
  <si>
    <t>1GW01-1GW02</t>
  </si>
  <si>
    <t>{F03FC8CF-FBA8-46AE-BDF4-21C63493A03D}</t>
  </si>
  <si>
    <t>wMAIN-3797</t>
  </si>
  <si>
    <t>FIT-743</t>
  </si>
  <si>
    <t>V-1632</t>
  </si>
  <si>
    <t>1FX43-1GX01</t>
  </si>
  <si>
    <t>{4A2D5A31-AFBC-4E1B-8103-6366E1042E73}</t>
  </si>
  <si>
    <t>wMAIN-3798</t>
  </si>
  <si>
    <t>FIT-746</t>
  </si>
  <si>
    <t>1FX37-1FX43</t>
  </si>
  <si>
    <t>{378F1D9B-B16E-4751-98B8-ECD42A723A33}</t>
  </si>
  <si>
    <t>wMAIN-3799</t>
  </si>
  <si>
    <t>FIT-744</t>
  </si>
  <si>
    <t>1FX35-1FX37</t>
  </si>
  <si>
    <t>{8A78E4E6-9515-4F80-8C20-C501C0341BA1}</t>
  </si>
  <si>
    <t>wMAIN-3800</t>
  </si>
  <si>
    <t>FIT-747</t>
  </si>
  <si>
    <t>1FX33-1FX35</t>
  </si>
  <si>
    <t>{7EC25797-33E5-4B4C-AFA8-53069F5E1B45}</t>
  </si>
  <si>
    <t>wMAIN-3801</t>
  </si>
  <si>
    <t>FIT-749</t>
  </si>
  <si>
    <t>1FX27-1FX33</t>
  </si>
  <si>
    <t>{A8AB739B-E273-4B2E-80CC-01CF3CF613EE}</t>
  </si>
  <si>
    <t>wMAIN-3802</t>
  </si>
  <si>
    <t>FIT-748</t>
  </si>
  <si>
    <t>1FX25-1FX27</t>
  </si>
  <si>
    <t>{8ABE08D6-B517-4EAA-8FF5-F010EB48A705}</t>
  </si>
  <si>
    <t>wMAIN-3803</t>
  </si>
  <si>
    <t>1EC40-</t>
  </si>
  <si>
    <t>{D750E100-8270-410B-9E69-3FF500CE7E7C}</t>
  </si>
  <si>
    <t>wMAIN-3805</t>
  </si>
  <si>
    <t>FIT-1936</t>
  </si>
  <si>
    <t>1FX22-1FX25</t>
  </si>
  <si>
    <t>{A50B5BDD-7621-42D5-BD0D-185E1F80673C}</t>
  </si>
  <si>
    <t>wMAIN-3806</t>
  </si>
  <si>
    <t>Baxter Village</t>
  </si>
  <si>
    <t>FIT-751</t>
  </si>
  <si>
    <t>1FX16-1FX22</t>
  </si>
  <si>
    <t>{5BC7F289-1FBD-4882-A86E-D027D6AD9F1F}</t>
  </si>
  <si>
    <t>wMAIN-3807</t>
  </si>
  <si>
    <t>Jack Pine Brewery</t>
  </si>
  <si>
    <t>wFIT-751</t>
  </si>
  <si>
    <t>1FX14-1FX16</t>
  </si>
  <si>
    <t>{811F8969-DF75-48FA-8410-75D9FA4BBD05}</t>
  </si>
  <si>
    <t>wMAIN-3808</t>
  </si>
  <si>
    <t>wFIT-742</t>
  </si>
  <si>
    <t>1FX12-1FX14</t>
  </si>
  <si>
    <t>{A2C75A52-FA48-453F-B719-728419C0692D}</t>
  </si>
  <si>
    <t>wMAIN-3809</t>
  </si>
  <si>
    <t>FIT-1937</t>
  </si>
  <si>
    <t>FIT-742</t>
  </si>
  <si>
    <t>1FX05-1FX12</t>
  </si>
  <si>
    <t>{8220181F-E654-477C-8011-13A053A92DEA}</t>
  </si>
  <si>
    <t>wMAIN-3810</t>
  </si>
  <si>
    <t>FY</t>
  </si>
  <si>
    <t>Affinty Plus Credit Union</t>
  </si>
  <si>
    <t>V-1617</t>
  </si>
  <si>
    <t>FIT-753</t>
  </si>
  <si>
    <t>1FY05-1FY06</t>
  </si>
  <si>
    <t>{8F6ED833-5418-4FD1-BA66-7DD91417868F}</t>
  </si>
  <si>
    <t>wMAIN-3811</t>
  </si>
  <si>
    <t>V-1620</t>
  </si>
  <si>
    <t>FIT-1938</t>
  </si>
  <si>
    <t>1EY14-1FY02</t>
  </si>
  <si>
    <t>{AD986E3F-D4DB-40B1-9369-2B10C7048A31}</t>
  </si>
  <si>
    <t>wMAIN-3812</t>
  </si>
  <si>
    <t>FIT-754</t>
  </si>
  <si>
    <t>1EY14-1EX01</t>
  </si>
  <si>
    <t>{A8A19460-D7EC-42F2-AB84-CC1120377F87}</t>
  </si>
  <si>
    <t>wMAIN-3813</t>
  </si>
  <si>
    <t>EX</t>
  </si>
  <si>
    <t>Novotny Rd</t>
  </si>
  <si>
    <t>wFIT-754</t>
  </si>
  <si>
    <t>wVLV-2081</t>
  </si>
  <si>
    <t>1EX01-1EX02</t>
  </si>
  <si>
    <t>{32D1091D-D663-40D8-BA18-9775B60534EF}</t>
  </si>
  <si>
    <t>wMAIN-3814</t>
  </si>
  <si>
    <t>2003 EDGEWOOD DRIVE UTILITY AND ROADWAY EXTENSION</t>
  </si>
  <si>
    <t xml:space="preserve">Affinty Plus Credit Union </t>
  </si>
  <si>
    <t>1FY02-1FY05</t>
  </si>
  <si>
    <t>{D02452F0-1D64-46B6-B98D-8F8DBD0A279E}</t>
  </si>
  <si>
    <t>wMAIN-3815</t>
  </si>
  <si>
    <t>V-1619</t>
  </si>
  <si>
    <t>FIT-483</t>
  </si>
  <si>
    <t>1FY03-1FY04</t>
  </si>
  <si>
    <t>{1E4F4C3A-B53C-4BF1-A818-D71D692E874C}</t>
  </si>
  <si>
    <t>wMAIN-3816</t>
  </si>
  <si>
    <t>1FY02-1FY03</t>
  </si>
  <si>
    <t>{D5C3F225-2AAE-435A-86D2-6399CE147B3B}</t>
  </si>
  <si>
    <t>wMAIN-3817</t>
  </si>
  <si>
    <t>V-1618</t>
  </si>
  <si>
    <t>1FY01-1FY02</t>
  </si>
  <si>
    <t>{AD036618-D0F2-4203-8663-63C616FC7002}</t>
  </si>
  <si>
    <t>wMAIN-3818</t>
  </si>
  <si>
    <t>V-1633</t>
  </si>
  <si>
    <t>1GX06-1GX07</t>
  </si>
  <si>
    <t>{DF8E9D26-5A17-4D23-A4D9-8D69382FE1D3}</t>
  </si>
  <si>
    <t>wMAIN-3819</t>
  </si>
  <si>
    <t>FIT-1935</t>
  </si>
  <si>
    <t>V-1631</t>
  </si>
  <si>
    <t>1GX03-1GX05</t>
  </si>
  <si>
    <t>{8B145C15-5F40-4049-A224-528450A09ED6}</t>
  </si>
  <si>
    <t>wMAIN-3820</t>
  </si>
  <si>
    <t>1GX03-1GX04</t>
  </si>
  <si>
    <t>{FECDC127-7623-4138-BB2E-D638B2B056DD}</t>
  </si>
  <si>
    <t>wMAIN-3821</t>
  </si>
  <si>
    <t>1GX03-1GX06</t>
  </si>
  <si>
    <t>{15BC73EF-3DFE-4D24-A7EE-AF4AB0DF1555}</t>
  </si>
  <si>
    <t>wMAIN-3822</t>
  </si>
  <si>
    <t>FIT-374</t>
  </si>
  <si>
    <t>1GX02-1GX03</t>
  </si>
  <si>
    <t>{2B5871D1-B4D1-4363-BBD3-0094EB77134B}</t>
  </si>
  <si>
    <t>wMAIN-3823</t>
  </si>
  <si>
    <t>1GX01-1GX02</t>
  </si>
  <si>
    <t>{8AAFE589-D910-488C-BDFC-69C4B64B8A21}</t>
  </si>
  <si>
    <t>wMAIN-3824</t>
  </si>
  <si>
    <t>FIT-925</t>
  </si>
  <si>
    <t>1FW46-1FW20</t>
  </si>
  <si>
    <t>{31C320D8-96A0-4BAD-885C-4F9596FA508D}</t>
  </si>
  <si>
    <t>wMAIN-3826</t>
  </si>
  <si>
    <t>FIT-473</t>
  </si>
  <si>
    <t>1FX43-1FX44</t>
  </si>
  <si>
    <t>{DCA400B6-1AC4-45CF-A4EC-34B55A169E17}</t>
  </si>
  <si>
    <t>wMAIN-3827</t>
  </si>
  <si>
    <t>FIT-474</t>
  </si>
  <si>
    <t>1FX35-1FX36</t>
  </si>
  <si>
    <t>{E1872452-E30E-416D-A606-B693486E39CE}</t>
  </si>
  <si>
    <t>wMAIN-3830</t>
  </si>
  <si>
    <t>V-1628</t>
  </si>
  <si>
    <t>FIT-745</t>
  </si>
  <si>
    <t>1FX38-1FX39</t>
  </si>
  <si>
    <t>{778FA524-AFB2-4AFA-A8B7-706CCC9F33B7}</t>
  </si>
  <si>
    <t>wMAIN-3831</t>
  </si>
  <si>
    <t>1FX37-1FX38</t>
  </si>
  <si>
    <t>{292CBDFE-E07E-4965-B6B0-85EDF76DE253}</t>
  </si>
  <si>
    <t>wMAIN-3832</t>
  </si>
  <si>
    <t>FIT-475</t>
  </si>
  <si>
    <t>1FX39-1FX40</t>
  </si>
  <si>
    <t>{BA9D98F5-B043-48F5-9BA7-E3125A373C00}</t>
  </si>
  <si>
    <t>wMAIN-3833</t>
  </si>
  <si>
    <t>FIT-1933</t>
  </si>
  <si>
    <t>1FX33-1FX34</t>
  </si>
  <si>
    <t>{87A75CA5-D4DB-4A1F-89B6-BE393852E3A1}</t>
  </si>
  <si>
    <t>wMAIN-3834</t>
  </si>
  <si>
    <t>FIT-476</t>
  </si>
  <si>
    <t>1FX25-1FX26</t>
  </si>
  <si>
    <t>{2D992E99-530E-45CF-BAB5-858542F2579F}</t>
  </si>
  <si>
    <t>wMAIN-3835</t>
  </si>
  <si>
    <t>1FX27-1FX28</t>
  </si>
  <si>
    <t>{8F7C435D-576B-4A61-BBF1-EAFE542D6CB0}</t>
  </si>
  <si>
    <t>wMAIN-3836</t>
  </si>
  <si>
    <t>FIT-478</t>
  </si>
  <si>
    <t>1FX22-1FX23</t>
  </si>
  <si>
    <t>{792284BC-B23F-4FBE-B955-9FE7A86D9608}</t>
  </si>
  <si>
    <t>wMAIN-3837</t>
  </si>
  <si>
    <t>FIT-477</t>
  </si>
  <si>
    <t>1FX22-1FX24</t>
  </si>
  <si>
    <t>{32780534-DA3E-49CC-9967-B6CFA6B7F2A4}</t>
  </si>
  <si>
    <t>wMAIN-3838</t>
  </si>
  <si>
    <t>V-1625</t>
  </si>
  <si>
    <t>FIT-750</t>
  </si>
  <si>
    <t>1FX17-1FX18</t>
  </si>
  <si>
    <t>{05A1A9C2-DAB7-473A-8C5A-DDE4B314A906}</t>
  </si>
  <si>
    <t>wMAIN-3840</t>
  </si>
  <si>
    <t>1FX16-1FX17</t>
  </si>
  <si>
    <t>{717A8A4D-3ABA-428F-9BB5-CA45226467DC}</t>
  </si>
  <si>
    <t>wMAIN-3842</t>
  </si>
  <si>
    <t>FIT-479</t>
  </si>
  <si>
    <t>1FX18-1FX19</t>
  </si>
  <si>
    <t>{BB13E876-C533-4C05-A761-4A64F9A4F489}</t>
  </si>
  <si>
    <t>wMAIN-3843</t>
  </si>
  <si>
    <t>FIT-752</t>
  </si>
  <si>
    <t>FIT-480</t>
  </si>
  <si>
    <t>1FX08-1FX09</t>
  </si>
  <si>
    <t>{6D09921C-D7B5-4322-8ED3-297E09132E30}</t>
  </si>
  <si>
    <t>wMAIN-3846</t>
  </si>
  <si>
    <t>V-1624</t>
  </si>
  <si>
    <t>1FX07-1FX08</t>
  </si>
  <si>
    <t>{E38FD2C8-B790-4CAC-9AEC-D7B6BAFA0318}</t>
  </si>
  <si>
    <t>wMAIN-3847</t>
  </si>
  <si>
    <t>1FX05-1FX07</t>
  </si>
  <si>
    <t>{0598D844-29E5-48EE-A7B4-3E21BD9D9E13}</t>
  </si>
  <si>
    <t>wMAIN-3848</t>
  </si>
  <si>
    <t>FIT-481</t>
  </si>
  <si>
    <t>1FX05-1FX06</t>
  </si>
  <si>
    <t>{E54FE591-B7F7-4CF8-837C-4CE250445734}</t>
  </si>
  <si>
    <t>wMAIN-3851</t>
  </si>
  <si>
    <t>V-1615</t>
  </si>
  <si>
    <t>FIT-755</t>
  </si>
  <si>
    <t>1EY10-1EY11</t>
  </si>
  <si>
    <t>{D4BD2092-95F5-4A74-B8CA-AB702F4DD514}</t>
  </si>
  <si>
    <t>wMAIN-3853</t>
  </si>
  <si>
    <t>FIT-961</t>
  </si>
  <si>
    <t>1EY07-1EY10</t>
  </si>
  <si>
    <t>{5223F9E5-B78F-4159-9970-7A93B473A7D3}</t>
  </si>
  <si>
    <t>wMAIN-3854</t>
  </si>
  <si>
    <t>Baia Della Italian</t>
  </si>
  <si>
    <t>wFIT-756</t>
  </si>
  <si>
    <t>1EZ48-1EZ51</t>
  </si>
  <si>
    <t>{3B9AC132-8602-43D9-8284-309DA9721F69}</t>
  </si>
  <si>
    <t>wMAIN-3857</t>
  </si>
  <si>
    <t>Rapid River Lodge</t>
  </si>
  <si>
    <t>FIT-760</t>
  </si>
  <si>
    <t>FIT-757</t>
  </si>
  <si>
    <t>1EZ40-1EZ43</t>
  </si>
  <si>
    <t>{3DEC8B11-E387-4156-91A0-14C0965F6C22}</t>
  </si>
  <si>
    <t>wMAIN-3860</t>
  </si>
  <si>
    <t>FIT-761</t>
  </si>
  <si>
    <t>1EZ38-1EZ40</t>
  </si>
  <si>
    <t>{F1A243B5-4AC0-408F-B57A-0A3CC2762A57}</t>
  </si>
  <si>
    <t>wMAIN-3861</t>
  </si>
  <si>
    <t>WIODA CENTER SITE IMPROVEMENTS</t>
  </si>
  <si>
    <t>1EZ37-W.S. STUB</t>
  </si>
  <si>
    <t>{4EAD7583-DE92-4E80-A2F8-C86460895F7A}</t>
  </si>
  <si>
    <t>wMAIN-3862</t>
  </si>
  <si>
    <t>V-1612</t>
  </si>
  <si>
    <t>1EZ38-1EZ39</t>
  </si>
  <si>
    <t>{91A13E1A-4FDB-44FD-B357-60FCA8B9F396}</t>
  </si>
  <si>
    <t>wMAIN-3864</t>
  </si>
  <si>
    <t>FIT-763</t>
  </si>
  <si>
    <t>1JC13-1JC16</t>
  </si>
  <si>
    <t>{E8DAB53C-63E6-482F-9380-CD2137FD9F78}</t>
  </si>
  <si>
    <t>wMAIN-3865</t>
  </si>
  <si>
    <t>FIT-762</t>
  </si>
  <si>
    <t>1JC10-1JC13</t>
  </si>
  <si>
    <t>{ABA82533-F66E-4C78-A432-EC36B42FFB70}</t>
  </si>
  <si>
    <t>wMAIN-3869</t>
  </si>
  <si>
    <t>FIT-771</t>
  </si>
  <si>
    <t>1IC29-1JC01</t>
  </si>
  <si>
    <t>{F8CE8F0D-0510-4358-BCE0-40D7094E5CBD}</t>
  </si>
  <si>
    <t>wMAIN-3870</t>
  </si>
  <si>
    <t>FIT-376</t>
  </si>
  <si>
    <t>1IC18-1IC19</t>
  </si>
  <si>
    <t>{275DAB95-123E-4C3C-92BF-6187CE4A62CA}</t>
  </si>
  <si>
    <t>wMAIN-3873</t>
  </si>
  <si>
    <t>1HA01-1HA16</t>
  </si>
  <si>
    <t>{6624E7DA-D5C4-4E13-9D1F-0E5C8C591D0A}</t>
  </si>
  <si>
    <t>wMAIN-3876</t>
  </si>
  <si>
    <t>Garland Dr</t>
  </si>
  <si>
    <t>wFIT-1473</t>
  </si>
  <si>
    <t>wFIT-2143</t>
  </si>
  <si>
    <t>1GA07-1HA45</t>
  </si>
  <si>
    <t>{152638D6-DEC7-4CB6-A0CC-E1F400473612}</t>
  </si>
  <si>
    <t>wMAIN-3882</t>
  </si>
  <si>
    <t>wFIT-2149</t>
  </si>
  <si>
    <t>wFIT-1474</t>
  </si>
  <si>
    <t>1GA01-1GA04</t>
  </si>
  <si>
    <t>{B843A9A9-5BBC-4F8F-A078-E308AF90AEE2}</t>
  </si>
  <si>
    <t>wMAIN-3884</t>
  </si>
  <si>
    <t>wFIT-1477</t>
  </si>
  <si>
    <t>wFIT-1475</t>
  </si>
  <si>
    <t>1FA11-1GA01</t>
  </si>
  <si>
    <t>{B2F4642C-3058-4B69-90F3-E07B1674E59E}</t>
  </si>
  <si>
    <t>wMAIN-3885</t>
  </si>
  <si>
    <t>wFIT-1476</t>
  </si>
  <si>
    <t>wFIT-657</t>
  </si>
  <si>
    <t>1FA13-1FA16</t>
  </si>
  <si>
    <t>{9A6BDFE4-152B-44F3-ABD3-FC21D3B33046}</t>
  </si>
  <si>
    <t>wMAIN-3888</t>
  </si>
  <si>
    <t>wVLV-328</t>
  </si>
  <si>
    <t>1FA12-1FA13</t>
  </si>
  <si>
    <t>{ACDC0A2D-CA08-4B76-A628-EA5192B2711E}</t>
  </si>
  <si>
    <t>wMAIN-3889</t>
  </si>
  <si>
    <t>1FA11-1FA12</t>
  </si>
  <si>
    <t>{44C90301-77CC-49CD-B9BF-A6D9E0052469}</t>
  </si>
  <si>
    <t>wMAIN-3890</t>
  </si>
  <si>
    <t>1FA10-1FA11</t>
  </si>
  <si>
    <t>{7F039AAE-0EF9-4194-8DC9-9B106F84F23D}</t>
  </si>
  <si>
    <t>wMAIN-3892</t>
  </si>
  <si>
    <t>V-1592</t>
  </si>
  <si>
    <t>1JC17-1JC18</t>
  </si>
  <si>
    <t>{B3B247B1-AC2A-42F7-82EE-45CD2F8ACC15}</t>
  </si>
  <si>
    <t>wMAIN-3893</t>
  </si>
  <si>
    <t>V-1593</t>
  </si>
  <si>
    <t>1JC18-1JC23</t>
  </si>
  <si>
    <t>{57E14E11-EBCC-4007-833A-787D24A3056D}</t>
  </si>
  <si>
    <t>wMAIN-3894</t>
  </si>
  <si>
    <t>1JC23-1JC24</t>
  </si>
  <si>
    <t>{0184D337-BCCC-493C-9F5A-F1EFE6530649}</t>
  </si>
  <si>
    <t>wMAIN-3898</t>
  </si>
  <si>
    <t>1GD16-1GD17</t>
  </si>
  <si>
    <t>{60B39515-521A-472D-8CFF-F3DDC8AFC50B}</t>
  </si>
  <si>
    <t>wMAIN-3899</t>
  </si>
  <si>
    <t>FIT-826</t>
  </si>
  <si>
    <t>1GD20-1GD30</t>
  </si>
  <si>
    <t>{083BFD96-97A2-4740-807B-81632C837DE1}</t>
  </si>
  <si>
    <t>wMAIN-3901</t>
  </si>
  <si>
    <t>1GD19-1GD20</t>
  </si>
  <si>
    <t>{A51B87D5-C963-440C-B4BA-4913A5833C13}</t>
  </si>
  <si>
    <t>wMAIN-3904</t>
  </si>
  <si>
    <t>FIT-823</t>
  </si>
  <si>
    <t>1GC11-1GC12</t>
  </si>
  <si>
    <t>{610412C7-61B9-4BAF-AD45-305CDA8AEE9B}</t>
  </si>
  <si>
    <t>{63357BCA-143C-4D71-9636-030B9D1F2EDD}</t>
  </si>
  <si>
    <t>wMAIN-3907</t>
  </si>
  <si>
    <t>wFIT-820</t>
  </si>
  <si>
    <t>1GC23-1GC24</t>
  </si>
  <si>
    <t>{48273F64-D69E-49FF-9549-299B802403EF}</t>
  </si>
  <si>
    <t>wMAIN-3909</t>
  </si>
  <si>
    <t>FIT-820</t>
  </si>
  <si>
    <t>1GC22-1GC23</t>
  </si>
  <si>
    <t>{334A3518-F093-4105-9B5A-5F1A2C1295C1}</t>
  </si>
  <si>
    <t>wMAIN-3911</t>
  </si>
  <si>
    <t>1GD01-1GD02</t>
  </si>
  <si>
    <t>{B8042AA0-2EB2-4B0A-8E56-435344726951}</t>
  </si>
  <si>
    <t>wMAIN-3912</t>
  </si>
  <si>
    <t>FIT-1929</t>
  </si>
  <si>
    <t>V-1561</t>
  </si>
  <si>
    <t>1GB03-1GB02</t>
  </si>
  <si>
    <t>{E45E1BA9-F63B-4A66-B71B-A883EDE671AD}</t>
  </si>
  <si>
    <t>wMAIN-3915</t>
  </si>
  <si>
    <t>V-1549</t>
  </si>
  <si>
    <t>1FB36-1FB37</t>
  </si>
  <si>
    <t>{FBD954E5-767C-4183-B93F-28B1AC673B1D}</t>
  </si>
  <si>
    <t>wMAIN-3916</t>
  </si>
  <si>
    <t>FIT-808</t>
  </si>
  <si>
    <t>1FB35-1FB36</t>
  </si>
  <si>
    <t>{D7AA0076-B007-4C79-BF99-E5FD3CD5787D}</t>
  </si>
  <si>
    <t>wMAIN-3917</t>
  </si>
  <si>
    <t>1EC46-1EC45</t>
  </si>
  <si>
    <t>{BE2E6197-22A8-45DA-994D-6D87F18D1CC0}</t>
  </si>
  <si>
    <t>wMAIN-3920</t>
  </si>
  <si>
    <t>1FB19-W.S. STUB</t>
  </si>
  <si>
    <t>{06AECE74-C92E-4CE5-B3A8-242472E717B5}</t>
  </si>
  <si>
    <t>wMAIN-3921</t>
  </si>
  <si>
    <t>V-1658</t>
  </si>
  <si>
    <t>FIT-2000</t>
  </si>
  <si>
    <t>1FB17-</t>
  </si>
  <si>
    <t>{F3A9756A-356E-4AC1-8A7F-4990F448B868}</t>
  </si>
  <si>
    <t>wMAIN-3922</t>
  </si>
  <si>
    <t>FIT-715</t>
  </si>
  <si>
    <t>1FB16-1FB17</t>
  </si>
  <si>
    <t>{D3C8037F-2894-4462-A6CE-6F3F97B7F479}</t>
  </si>
  <si>
    <t>wMAIN-3925</t>
  </si>
  <si>
    <t>FIT-806</t>
  </si>
  <si>
    <t>V-1554</t>
  </si>
  <si>
    <t>1FB05-1FB08</t>
  </si>
  <si>
    <t>{6CCB4484-0DBF-4F21-8049-D969C92DEA82}</t>
  </si>
  <si>
    <t>wMAIN-3926</t>
  </si>
  <si>
    <t>1FB08-1FB09</t>
  </si>
  <si>
    <t>{440D7054-71B5-49D6-80FD-D67FFEA74F99}</t>
  </si>
  <si>
    <t>wMAIN-3927</t>
  </si>
  <si>
    <t>FIT-1818</t>
  </si>
  <si>
    <t>1FB35-1FB11</t>
  </si>
  <si>
    <t>{DAD2ECA2-CE80-450C-8E9E-56B9E6659149}</t>
  </si>
  <si>
    <t>wMAIN-3928</t>
  </si>
  <si>
    <t>V-1555</t>
  </si>
  <si>
    <t>1FB11-1FB10</t>
  </si>
  <si>
    <t>{E4803F8A-7740-4C42-A4D1-59F65C57272B}</t>
  </si>
  <si>
    <t>wMAIN-3929</t>
  </si>
  <si>
    <t>1FB10-1FB09</t>
  </si>
  <si>
    <t>{3ECF71AB-68F2-4AE3-9D7A-477BD376B2BB}</t>
  </si>
  <si>
    <t>wMAIN-3936</t>
  </si>
  <si>
    <t>FIT-1500</t>
  </si>
  <si>
    <t>V-1540</t>
  </si>
  <si>
    <t>1EB03-1EB06</t>
  </si>
  <si>
    <t>{F49FF104-1EC2-4CF9-8275-65C24B81C604}</t>
  </si>
  <si>
    <t>wMAIN-3937</t>
  </si>
  <si>
    <t>1EB02-1EB03</t>
  </si>
  <si>
    <t>{3C04F64C-C475-4A4F-84AB-BEA4821D5011}</t>
  </si>
  <si>
    <t>wMAIN-3940</t>
  </si>
  <si>
    <t>THE VIEW AT RUSH LAKE SITE IMPROVEMENTS</t>
  </si>
  <si>
    <t>275</t>
  </si>
  <si>
    <t>FIT-718</t>
  </si>
  <si>
    <t>1LH14-1LH17</t>
  </si>
  <si>
    <t>{B834E9CE-26E4-4BB5-B9BD-56E53DC45A7D}</t>
  </si>
  <si>
    <t>wMAIN-3941</t>
  </si>
  <si>
    <t>V-1668</t>
  </si>
  <si>
    <t>1LH13-1LH14</t>
  </si>
  <si>
    <t>{66F10A27-6DA8-4465-9831-EB0F6449837F}</t>
  </si>
  <si>
    <t>wMAIN-3944</t>
  </si>
  <si>
    <t>FIT-1819</t>
  </si>
  <si>
    <t>V-1667</t>
  </si>
  <si>
    <t>1LH08-1LH09</t>
  </si>
  <si>
    <t>{3CFD6D8F-8ED0-4B64-8A80-5AEFF40B21AB}</t>
  </si>
  <si>
    <t>wMAIN-3945</t>
  </si>
  <si>
    <t>FIT-1048</t>
  </si>
  <si>
    <t>1FI02-1FI01</t>
  </si>
  <si>
    <t>{B7BCB7CC-4941-4420-AA9B-84600F8019EF}</t>
  </si>
  <si>
    <t>wMAIN-3947</t>
  </si>
  <si>
    <t>FIT-829</t>
  </si>
  <si>
    <t>V-1526</t>
  </si>
  <si>
    <t>1FC30-1GC08</t>
  </si>
  <si>
    <t>{FB9B5AC9-A8AD-4C65-970F-7A2C7AA563C6}</t>
  </si>
  <si>
    <t>wMAIN-3954</t>
  </si>
  <si>
    <t>V-1527</t>
  </si>
  <si>
    <t>FIT-506</t>
  </si>
  <si>
    <t>1FC28-1FC29</t>
  </si>
  <si>
    <t>{34EF38D0-1072-4DB2-88B0-918CDDC681BF}</t>
  </si>
  <si>
    <t>wMAIN-3955</t>
  </si>
  <si>
    <t>FIT-828</t>
  </si>
  <si>
    <t>1FC27-1FC28</t>
  </si>
  <si>
    <t>{DE248858-1D61-4F1C-ADFE-4A8C5881F52B}</t>
  </si>
  <si>
    <t>wMAIN-3956</t>
  </si>
  <si>
    <t>FIT-711</t>
  </si>
  <si>
    <t>FIT-710</t>
  </si>
  <si>
    <t>1FB28-1FB31</t>
  </si>
  <si>
    <t>{8255F483-B8AF-4C85-BAD4-6A922384B789}</t>
  </si>
  <si>
    <t>wMAIN-3957</t>
  </si>
  <si>
    <t>2004 GRAND OAKS IMPROVEMENTS</t>
  </si>
  <si>
    <t>FIT-1298</t>
  </si>
  <si>
    <t>1ID34-1ID07</t>
  </si>
  <si>
    <t>{E8C833CB-8478-40BD-BE81-38A5039B0B6F}</t>
  </si>
  <si>
    <t>wMAIN-3958</t>
  </si>
  <si>
    <t>1ID30-1ID34</t>
  </si>
  <si>
    <t>{8E484ECC-0F3C-433E-AE3D-50AC0224D8ED}</t>
  </si>
  <si>
    <t>wMAIN-3959</t>
  </si>
  <si>
    <t>FIT-1829</t>
  </si>
  <si>
    <t>1ID07-1ID10</t>
  </si>
  <si>
    <t>{16B17E5A-2C58-4C6C-AEA8-7AEA246096A4}</t>
  </si>
  <si>
    <t>wMAIN-3960</t>
  </si>
  <si>
    <t>V-1570</t>
  </si>
  <si>
    <t>1ID10-1ID33</t>
  </si>
  <si>
    <t>{16B663A4-4955-4BC9-AAF2-8F815023AA28}</t>
  </si>
  <si>
    <t>wMAIN-3961</t>
  </si>
  <si>
    <t>1ID33-1IC04</t>
  </si>
  <si>
    <t>{C854107A-3099-438F-AE55-B4FD13A24FB0}</t>
  </si>
  <si>
    <t>wMAIN-3962</t>
  </si>
  <si>
    <t>FIT-765</t>
  </si>
  <si>
    <t>1JC39-1JC42</t>
  </si>
  <si>
    <t>{E300056C-A3EB-4EB9-AF9B-86019B59C467}</t>
  </si>
  <si>
    <t>wMAIN-3966</t>
  </si>
  <si>
    <t>FIT-1828</t>
  </si>
  <si>
    <t>1JC08-1JC17</t>
  </si>
  <si>
    <t>{E9F43952-4176-4D12-BF85-E0D8359C9CA7}</t>
  </si>
  <si>
    <t>wMAIN-3967</t>
  </si>
  <si>
    <t>V-1589</t>
  </si>
  <si>
    <t>1JC01-1JC04</t>
  </si>
  <si>
    <t>{D0311D3F-CE8D-4BA6-A98E-65A90487CD9C}</t>
  </si>
  <si>
    <t>wMAIN-3970</t>
  </si>
  <si>
    <t>V-1569</t>
  </si>
  <si>
    <t>1HA14-1IA16</t>
  </si>
  <si>
    <t>{AE966252-6B8C-40F9-A5EF-D06380EB4710}</t>
  </si>
  <si>
    <t>wMAIN-3971</t>
  </si>
  <si>
    <t>FIT-1830</t>
  </si>
  <si>
    <t>1HA13-1HA14</t>
  </si>
  <si>
    <t>{51C49203-1F78-49B2-8062-8CCE486DD392}</t>
  </si>
  <si>
    <t>wMAIN-3972</t>
  </si>
  <si>
    <t>Inglwood Dr</t>
  </si>
  <si>
    <t>wFIT-1470</t>
  </si>
  <si>
    <t>wFIT-1830</t>
  </si>
  <si>
    <t>1HA10-1HA13</t>
  </si>
  <si>
    <t>{F55AD89C-8F84-4357-8E71-FBB932D73AEF}</t>
  </si>
  <si>
    <t>wMAIN-3974</t>
  </si>
  <si>
    <t>V-1662</t>
  </si>
  <si>
    <t>1GB10-BLDG.</t>
  </si>
  <si>
    <t>{E1F03BC0-367E-460C-8068-876CA0935492}</t>
  </si>
  <si>
    <t>wMAIN-3975</t>
  </si>
  <si>
    <t>V-1661</t>
  </si>
  <si>
    <t>1GB09-BLDG.</t>
  </si>
  <si>
    <t>{20802676-AA56-4989-B540-23F62FE51215}</t>
  </si>
  <si>
    <t>wMAIN-3976</t>
  </si>
  <si>
    <t>FIT-712</t>
  </si>
  <si>
    <t>1GB08-1GB09</t>
  </si>
  <si>
    <t>{F5BEC9BB-72CF-4F84-AEF0-3A819C1E259B}</t>
  </si>
  <si>
    <t>wMAIN-3977</t>
  </si>
  <si>
    <t>V-1660</t>
  </si>
  <si>
    <t>1FB34-BLDG.</t>
  </si>
  <si>
    <t>{02702B7E-E1C5-459F-AE56-2A2E7D3F1EAF}</t>
  </si>
  <si>
    <t>wMAIN-3978</t>
  </si>
  <si>
    <t>V-1659</t>
  </si>
  <si>
    <t>1FB33-BLDG.</t>
  </si>
  <si>
    <t>{42A85EE4-5D8E-43C5-8D0B-D277F8466EB4}</t>
  </si>
  <si>
    <t>wMAIN-3979</t>
  </si>
  <si>
    <t>FIT-713</t>
  </si>
  <si>
    <t>1FB32-1FB33</t>
  </si>
  <si>
    <t>{5C1F1FB3-7F40-4EFB-B9D2-1A5B9AA2F51F}</t>
  </si>
  <si>
    <t>wMAIN-3980</t>
  </si>
  <si>
    <t>1FB31-1FB32</t>
  </si>
  <si>
    <t>{F8E8626C-7D74-4FC2-B51E-7C703677AF2E}</t>
  </si>
  <si>
    <t>wMAIN-3983</t>
  </si>
  <si>
    <t>FIT-489</t>
  </si>
  <si>
    <t>1IA02-1IA03</t>
  </si>
  <si>
    <t>{90B8595B-E701-4772-9C92-2820C904BC46}</t>
  </si>
  <si>
    <t>wMAIN-3984</t>
  </si>
  <si>
    <t>1IB06-1IB07</t>
  </si>
  <si>
    <t>{A2A17E62-96F9-4281-8772-4EB81D1490F8}</t>
  </si>
  <si>
    <t>wMAIN-3988</t>
  </si>
  <si>
    <t>FIT-801</t>
  </si>
  <si>
    <t>V-1560</t>
  </si>
  <si>
    <t>1FB23-1FB24</t>
  </si>
  <si>
    <t>{13BD73FC-0BB6-41F7-9391-CEB960F21295}</t>
  </si>
  <si>
    <t>wMAIN-3989</t>
  </si>
  <si>
    <t>1FB24-1FB28</t>
  </si>
  <si>
    <t>{51058812-F9E7-4B2C-9096-EBF313616970}</t>
  </si>
  <si>
    <t>wMAIN-3990</t>
  </si>
  <si>
    <t>1FB16-1FB18</t>
  </si>
  <si>
    <t>{847E49F7-D8B8-4D68-8B05-EE18CCD7BECB}</t>
  </si>
  <si>
    <t>wMAIN-3991</t>
  </si>
  <si>
    <t>V-1557</t>
  </si>
  <si>
    <t>1FB15-1FB16</t>
  </si>
  <si>
    <t>{B43897F4-FE39-4E9C-BA8E-2D6BABD69992}</t>
  </si>
  <si>
    <t>wMAIN-3992</t>
  </si>
  <si>
    <t>1GB16-1GB17</t>
  </si>
  <si>
    <t>{C771A21B-6DCD-4D72-A633-3818C3554240}</t>
  </si>
  <si>
    <t>wMAIN-3993</t>
  </si>
  <si>
    <t xml:space="preserve">Grand Oaks Apartments </t>
  </si>
  <si>
    <t>1GB21-1GB17</t>
  </si>
  <si>
    <t>{646F9A50-5D5E-4DBE-990A-367B65AF59F4}</t>
  </si>
  <si>
    <t>wMAIN-3994</t>
  </si>
  <si>
    <t>1GB19-1GB20</t>
  </si>
  <si>
    <t>{29C9C5AE-D558-4701-BEE2-4C0735A8C9E7}</t>
  </si>
  <si>
    <t>wMAIN-3995</t>
  </si>
  <si>
    <t>1GB17-1GB18</t>
  </si>
  <si>
    <t>{BCE993E0-2875-4EEB-8167-10B1362D5DC8}</t>
  </si>
  <si>
    <t>wMAIN-4004</t>
  </si>
  <si>
    <t>V-1576</t>
  </si>
  <si>
    <t>1IC22-1IC24</t>
  </si>
  <si>
    <t>{937E0E53-A674-4692-A383-F5B709030910}</t>
  </si>
  <si>
    <t>wMAIN-4005</t>
  </si>
  <si>
    <t>1IC19-1IC22</t>
  </si>
  <si>
    <t>{29EB8E90-20F1-4061-97F3-07253CC7787D}</t>
  </si>
  <si>
    <t>wMAIN-4006</t>
  </si>
  <si>
    <t>wFIT-787</t>
  </si>
  <si>
    <t>wVLV-1575</t>
  </si>
  <si>
    <t>1IC15-1IC17</t>
  </si>
  <si>
    <t>{E9F7AB4B-3039-443E-A060-6BA8343E1947}</t>
  </si>
  <si>
    <t>wMAIN-4007</t>
  </si>
  <si>
    <t>V-1575</t>
  </si>
  <si>
    <t>1IC17-1IC18</t>
  </si>
  <si>
    <t>{24B63118-024D-478F-BA9C-93009B98B840}</t>
  </si>
  <si>
    <t>wMAIN-4008</t>
  </si>
  <si>
    <t>V-1574</t>
  </si>
  <si>
    <t>1IC23-1IB01</t>
  </si>
  <si>
    <t>{70EEFCC3-AC19-425D-B774-00C2AC6A2DE4}</t>
  </si>
  <si>
    <t>wMAIN-4009</t>
  </si>
  <si>
    <t>1IC19-1IC23</t>
  </si>
  <si>
    <t>{82B38855-B810-4A5C-AE69-B1E90A334FF5}</t>
  </si>
  <si>
    <t>wMAIN-4010</t>
  </si>
  <si>
    <t>HC</t>
  </si>
  <si>
    <t>FIT-793</t>
  </si>
  <si>
    <t>V-1573</t>
  </si>
  <si>
    <t>1HC01-1IC21</t>
  </si>
  <si>
    <t>{8464B37D-BED5-47A7-9355-DCB90675993F}</t>
  </si>
  <si>
    <t>wMAIN-4011</t>
  </si>
  <si>
    <t>1IC21-1IC20</t>
  </si>
  <si>
    <t>{E684D51A-8929-4538-BC3D-6916CC657AD8}</t>
  </si>
  <si>
    <t>wMAIN-4012</t>
  </si>
  <si>
    <t>V-1591</t>
  </si>
  <si>
    <t>1JC09-1JC10</t>
  </si>
  <si>
    <t>{4BE74391-BA08-4916-B827-3CBD5F9A42E3}</t>
  </si>
  <si>
    <t>wMAIN-4013</t>
  </si>
  <si>
    <t>1JC09-1JC05</t>
  </si>
  <si>
    <t>{E8B8AE09-0A07-4941-896B-3084F4CD790A}</t>
  </si>
  <si>
    <t>wMAIN-4014</t>
  </si>
  <si>
    <t>V-1590</t>
  </si>
  <si>
    <t>1JC07-1JC08</t>
  </si>
  <si>
    <t>{9394C6CE-A43E-417C-A613-72ABBC3A55E0}</t>
  </si>
  <si>
    <t>wMAIN-4015</t>
  </si>
  <si>
    <t>1JC05-1JC07</t>
  </si>
  <si>
    <t>{5A0ABDE2-A120-402F-8EE3-8FE61EEE6D7F}</t>
  </si>
  <si>
    <t>wMAIN-4016</t>
  </si>
  <si>
    <t>1JC04-1JC05</t>
  </si>
  <si>
    <t>{B4A689D6-6803-481D-9DEA-BC9799D81C59}</t>
  </si>
  <si>
    <t>wMAIN-4017</t>
  </si>
  <si>
    <t>JB</t>
  </si>
  <si>
    <t>V-1588</t>
  </si>
  <si>
    <t>FIT-492</t>
  </si>
  <si>
    <t>1JC06-1JB01</t>
  </si>
  <si>
    <t>{7A0A3099-68AF-4DDA-BC35-D48B83FD5B85}</t>
  </si>
  <si>
    <t>wMAIN-4018</t>
  </si>
  <si>
    <t>1JC05-1JC06</t>
  </si>
  <si>
    <t>{8A7D63C9-7868-483A-B4E7-4D045FB69715}</t>
  </si>
  <si>
    <t>wMAIN-4019</t>
  </si>
  <si>
    <t>LIGHT DEPOT SITE IMPROVEMENTS</t>
  </si>
  <si>
    <t>Light Depot</t>
  </si>
  <si>
    <t xml:space="preserve">Spectrum Store </t>
  </si>
  <si>
    <t>273</t>
  </si>
  <si>
    <t>FIT-716</t>
  </si>
  <si>
    <t>1EC52-BLDG.</t>
  </si>
  <si>
    <t>{43BDCDDF-0CB6-4B05-B106-6221401667C7}</t>
  </si>
  <si>
    <t>wMAIN-4021</t>
  </si>
  <si>
    <t>FIT-1678</t>
  </si>
  <si>
    <t>1LH05-1LH08</t>
  </si>
  <si>
    <t>{89D5F731-A165-4E52-BD20-8D971063F636}</t>
  </si>
  <si>
    <t>wMAIN-4022</t>
  </si>
  <si>
    <t>1MG08-1MG07</t>
  </si>
  <si>
    <t>{90894591-7617-45C6-986B-23C14D27FD42}</t>
  </si>
  <si>
    <t>wMAIN-4023</t>
  </si>
  <si>
    <t>1LH02-1LH03</t>
  </si>
  <si>
    <t>{9B8E292B-51D9-477B-8377-054155F53EF9}</t>
  </si>
  <si>
    <t>wMAIN-4026</t>
  </si>
  <si>
    <t>FIT-396</t>
  </si>
  <si>
    <t>1LH04-1LH05</t>
  </si>
  <si>
    <t>{9B057444-793D-4F4C-A9A1-B86058D21FA8}</t>
  </si>
  <si>
    <t>wMAIN-4027</t>
  </si>
  <si>
    <t>1LH03-1LH04</t>
  </si>
  <si>
    <t>{61BD1674-2B81-4023-8487-87C5D3DC1F95}</t>
  </si>
  <si>
    <t>wMAIN-4029</t>
  </si>
  <si>
    <t>B-DIRT ADDITION TO BAXTER</t>
  </si>
  <si>
    <t>FIT-460</t>
  </si>
  <si>
    <t>1IC32-1IC33</t>
  </si>
  <si>
    <t>{4098A7E8-E034-4814-B245-16185AB1583B}</t>
  </si>
  <si>
    <t>wMAIN-4030</t>
  </si>
  <si>
    <t>1IC27-1IC28</t>
  </si>
  <si>
    <t>{79D7A8F8-98E2-4158-B5AB-9FE31B948814}</t>
  </si>
  <si>
    <t>wMAIN-4031</t>
  </si>
  <si>
    <t>1DY03-1DY02</t>
  </si>
  <si>
    <t>{07A0453B-B8B6-4B9A-B785-126F5DFF9273}</t>
  </si>
  <si>
    <t>wMAIN-4032</t>
  </si>
  <si>
    <t>FIT-972</t>
  </si>
  <si>
    <t>1DY05-1DY03</t>
  </si>
  <si>
    <t>{DC27512E-0D9C-4FED-A402-C04E8B43BD68}</t>
  </si>
  <si>
    <t>wMAIN-4033</t>
  </si>
  <si>
    <t>FIT-973</t>
  </si>
  <si>
    <t>1DY08-1DY05</t>
  </si>
  <si>
    <t>{692D8449-C2B9-4071-82AF-F12C88AB7C7F}</t>
  </si>
  <si>
    <t>wMAIN-4034</t>
  </si>
  <si>
    <t>V-1322</t>
  </si>
  <si>
    <t>FIT-545</t>
  </si>
  <si>
    <t>1DY09-1DZ27</t>
  </si>
  <si>
    <t>{FD3D1CDE-8BED-47AB-AC19-79C31456CF89}</t>
  </si>
  <si>
    <t>wMAIN-4035</t>
  </si>
  <si>
    <t>1DY08-1DY09</t>
  </si>
  <si>
    <t>{60C14CEC-C80D-48CC-A6E5-8BA0B9EC77CD}</t>
  </si>
  <si>
    <t>wMAIN-4036</t>
  </si>
  <si>
    <t>1DY10-1DY08</t>
  </si>
  <si>
    <t>{65682853-BD94-4A41-B840-43ED146D77DC}</t>
  </si>
  <si>
    <t>wMAIN-4037</t>
  </si>
  <si>
    <t>FIT-1949</t>
  </si>
  <si>
    <t>1DY15-1DY13</t>
  </si>
  <si>
    <t>{7811D621-B9B4-462F-A39B-B98F35D6AFEE}</t>
  </si>
  <si>
    <t>wMAIN-4038</t>
  </si>
  <si>
    <t>Egdewood Dr</t>
  </si>
  <si>
    <t>V-1312</t>
  </si>
  <si>
    <t>1DY15-1DY16</t>
  </si>
  <si>
    <t>{2AE82556-41A0-48AF-AA35-AB3D123D6877}</t>
  </si>
  <si>
    <t>wMAIN-4039</t>
  </si>
  <si>
    <t>V-1310</t>
  </si>
  <si>
    <t>FIT-547</t>
  </si>
  <si>
    <t>1DY17-1DY18</t>
  </si>
  <si>
    <t>{6938C056-7EA7-44E5-9DD5-F65E23930753}</t>
  </si>
  <si>
    <t>wMAIN-4040</t>
  </si>
  <si>
    <t>1DY15-1DY17</t>
  </si>
  <si>
    <t>{A33CE368-546D-453F-A8B1-D1EB86E6E331}</t>
  </si>
  <si>
    <t>wMAIN-4041</t>
  </si>
  <si>
    <t>V-1309</t>
  </si>
  <si>
    <t>1DY14-1DY15</t>
  </si>
  <si>
    <t>{65040776-CB1F-4CFB-B0EE-DBB4EF3E7DF4}</t>
  </si>
  <si>
    <t>wMAIN-4042</t>
  </si>
  <si>
    <t>FIT-975</t>
  </si>
  <si>
    <t>1DZ24-1DY14</t>
  </si>
  <si>
    <t>{B30D3C8F-20F7-4920-B357-40922CA8E109}</t>
  </si>
  <si>
    <t>wMAIN-4045</t>
  </si>
  <si>
    <t>FIT-977</t>
  </si>
  <si>
    <t>1DZ18-1DZ19</t>
  </si>
  <si>
    <t>{93355625-DD2E-4E68-B5FE-36CEA2157770}</t>
  </si>
  <si>
    <t>wMAIN-4046</t>
  </si>
  <si>
    <t>FIT-978</t>
  </si>
  <si>
    <t>1DZ15-1DZ16</t>
  </si>
  <si>
    <t>{07C46290-8BF3-477E-8FDC-F53B4D6EC465}</t>
  </si>
  <si>
    <t>wMAIN-4047</t>
  </si>
  <si>
    <t>1DZ13-1DZ15</t>
  </si>
  <si>
    <t>{01081562-085C-489D-8228-66B4E9C43A7E}</t>
  </si>
  <si>
    <t>wMAIN-4048</t>
  </si>
  <si>
    <t>V-1314</t>
  </si>
  <si>
    <t>1EZ29-1EZ30</t>
  </si>
  <si>
    <t>{D3F50891-0F4A-400C-8E12-E4DB7E0566AF}</t>
  </si>
  <si>
    <t>wMAIN-4049</t>
  </si>
  <si>
    <t>V-1315</t>
  </si>
  <si>
    <t>1EZ28-1EZ29</t>
  </si>
  <si>
    <t>{23335D67-8370-4A63-B66A-05B6F20DE6B3}</t>
  </si>
  <si>
    <t>wMAIN-4050</t>
  </si>
  <si>
    <t>1DZ10-1DZ11</t>
  </si>
  <si>
    <t>{5BCEAB63-6D84-4F6F-845A-A898C6F0A5E9}</t>
  </si>
  <si>
    <t>wMAIN-4051</t>
  </si>
  <si>
    <t>FIT-979</t>
  </si>
  <si>
    <t>1DZ09-1DZ10</t>
  </si>
  <si>
    <t>{7BD1AE4C-9928-412C-A4F1-71B2D583ECD8}</t>
  </si>
  <si>
    <t>wMAIN-4052</t>
  </si>
  <si>
    <t>V-1321</t>
  </si>
  <si>
    <t>1DY10-1DY11</t>
  </si>
  <si>
    <t>{7C6F15C4-9A0E-4B3C-B6DC-8A155238C1CA}</t>
  </si>
  <si>
    <t>wMAIN-4053</t>
  </si>
  <si>
    <t>1DY05-1DY06</t>
  </si>
  <si>
    <t>{ACB94957-DDCF-4DA5-B9AD-728233AE1288}</t>
  </si>
  <si>
    <t>wMAIN-4054</t>
  </si>
  <si>
    <t>HYD-583</t>
  </si>
  <si>
    <t>1DZ51-1DZ50</t>
  </si>
  <si>
    <t>{7559DAAE-84B0-4A0C-B985-06F81E6F1593}</t>
  </si>
  <si>
    <t>wMAIN-4055</t>
  </si>
  <si>
    <t>FIT-984</t>
  </si>
  <si>
    <t>1DZ35-1DZ38</t>
  </si>
  <si>
    <t>{AC98C5CD-04AE-4E1F-ACF9-F888C31ACD52}</t>
  </si>
  <si>
    <t>wMAIN-4056</t>
  </si>
  <si>
    <t>1DZ32-1DZ35</t>
  </si>
  <si>
    <t>{5ABF4196-5F49-4B6E-A778-F5C4A608C6C1}</t>
  </si>
  <si>
    <t>wMAIN-4057</t>
  </si>
  <si>
    <t>1DZ38-1DZ39</t>
  </si>
  <si>
    <t>{C894A495-845C-4A77-A9F8-1C6063411FA9}</t>
  </si>
  <si>
    <t>wMAIN-4058</t>
  </si>
  <si>
    <t>FIT-549</t>
  </si>
  <si>
    <t>1DZ40-1DZ43</t>
  </si>
  <si>
    <t>{35569156-3357-4AE4-8DC7-4555CC7BCF43}</t>
  </si>
  <si>
    <t>wMAIN-4061</t>
  </si>
  <si>
    <t>HYD-581</t>
  </si>
  <si>
    <t>1DZ48-1DZ49</t>
  </si>
  <si>
    <t>{6246BF0D-E51A-47BF-AFCF-E6D9AF8D2E63}</t>
  </si>
  <si>
    <t>wMAIN-4062</t>
  </si>
  <si>
    <t>1DZ31-1DZ32</t>
  </si>
  <si>
    <t>{E5099181-5A05-4498-896F-E3C4EB060E0E}</t>
  </si>
  <si>
    <t>wMAIN-4063</t>
  </si>
  <si>
    <t>1DZ38-1DZ41</t>
  </si>
  <si>
    <t>{3FD6BC35-90CF-4B63-88CA-1E6D91854EFB}</t>
  </si>
  <si>
    <t>wMAIN-4064</t>
  </si>
  <si>
    <t>1DY04-1DZ28</t>
  </si>
  <si>
    <t>{DB7B149A-A943-40FE-98DF-AE56CA0D1CA9}</t>
  </si>
  <si>
    <t>wMAIN-4065</t>
  </si>
  <si>
    <t>HYD-579</t>
  </si>
  <si>
    <t>1DZ29-1DZ30</t>
  </si>
  <si>
    <t>{4DC98550-B710-4F5E-83A5-EF1D334CBD9C}</t>
  </si>
  <si>
    <t>wMAIN-4068</t>
  </si>
  <si>
    <t>FIT-988</t>
  </si>
  <si>
    <t>V-1296</t>
  </si>
  <si>
    <t>1DA45-1DA46</t>
  </si>
  <si>
    <t>{9A2B076A-5530-45F3-978E-9E5FD612AD9C}</t>
  </si>
  <si>
    <t>wMAIN-4069</t>
  </si>
  <si>
    <t>1DA46-W.S. STUB</t>
  </si>
  <si>
    <t>{9C9358E8-7F21-4BA0-919C-7345F91188D5}</t>
  </si>
  <si>
    <t>wMAIN-4070</t>
  </si>
  <si>
    <t>FIT-989</t>
  </si>
  <si>
    <t>V-1295</t>
  </si>
  <si>
    <t>1DA47-1DA48</t>
  </si>
  <si>
    <t>{CAE00064-B0D5-4AFF-AE4B-56B353CAE638}</t>
  </si>
  <si>
    <t>wMAIN-4071</t>
  </si>
  <si>
    <t>1DA48-W.S. STUB</t>
  </si>
  <si>
    <t>{0DCB8873-8C64-46C1-89CE-0C51AA897020}</t>
  </si>
  <si>
    <t>wMAIN-4074</t>
  </si>
  <si>
    <t>V-1275</t>
  </si>
  <si>
    <t>1DA50-1DA51</t>
  </si>
  <si>
    <t>{8EAE84D0-ED5F-4A62-BC7C-F62C3AA34AB7}</t>
  </si>
  <si>
    <t>wMAIN-4075</t>
  </si>
  <si>
    <t>FIT-554</t>
  </si>
  <si>
    <t>1DA51-1DA52</t>
  </si>
  <si>
    <t>{0A979CE1-228A-496A-B66F-535E1A8CD69E}</t>
  </si>
  <si>
    <t>wMAIN-4076</t>
  </si>
  <si>
    <t>FIT-1001</t>
  </si>
  <si>
    <t>1DA42-1DA43</t>
  </si>
  <si>
    <t>{3DB74FD2-D725-4AD7-912A-40D6165DD8E0}</t>
  </si>
  <si>
    <t>wMAIN-4077</t>
  </si>
  <si>
    <t>FIT-998</t>
  </si>
  <si>
    <t>1DA57-1DA60</t>
  </si>
  <si>
    <t>{552EB6B4-16E1-4B6A-A841-DEE52255829D}</t>
  </si>
  <si>
    <t>wMAIN-4078</t>
  </si>
  <si>
    <t>1DA54-DA57</t>
  </si>
  <si>
    <t>{873FDA7C-1452-460F-AD85-0151F897628A}</t>
  </si>
  <si>
    <t>wMAIN-4079</t>
  </si>
  <si>
    <t>1DA50-1DA53</t>
  </si>
  <si>
    <t>{B6100D6B-8777-498D-9CBE-EF9D0409A135}</t>
  </si>
  <si>
    <t>wMAIN-4080</t>
  </si>
  <si>
    <t>1DA40-1DA45</t>
  </si>
  <si>
    <t>{9800821E-FF1A-410D-8D45-785BAA64021D}</t>
  </si>
  <si>
    <t>wMAIN-4081</t>
  </si>
  <si>
    <t>1DA41-1DA42</t>
  </si>
  <si>
    <t>{42235FDD-11D1-4E5E-8CF3-4A4663543D45}</t>
  </si>
  <si>
    <t>wMAIN-4082</t>
  </si>
  <si>
    <t>FIT-993</t>
  </si>
  <si>
    <t>1DA21-1DA62</t>
  </si>
  <si>
    <t>{537A1631-E1AE-45ED-9D8C-7063AA1C36A3}</t>
  </si>
  <si>
    <t>wMAIN-4083</t>
  </si>
  <si>
    <t>1DA05-1DA06</t>
  </si>
  <si>
    <t>{EB7E13A2-ECB4-4CAB-9CE9-CCE4D00C0F57}</t>
  </si>
  <si>
    <t>wMAIN-4084</t>
  </si>
  <si>
    <t>FIT-991</t>
  </si>
  <si>
    <t>1DA10-1DA11</t>
  </si>
  <si>
    <t>{AE47D3B0-6F58-45DD-93BB-2494C64E2CAA}</t>
  </si>
  <si>
    <t>wMAIN-4085</t>
  </si>
  <si>
    <t>1DA10-BLDG.</t>
  </si>
  <si>
    <t>{2C497358-A99B-4C77-A451-0F2A9438CF03}</t>
  </si>
  <si>
    <t>wMAIN-4086</t>
  </si>
  <si>
    <t>1DA07-1DA10</t>
  </si>
  <si>
    <t>{43410D09-9E3A-4F6C-8B38-8A67D8CC2E0A}</t>
  </si>
  <si>
    <t>wMAIN-4088</t>
  </si>
  <si>
    <t>1DA19-1DA21</t>
  </si>
  <si>
    <t>{4D1D27EE-0065-4999-A934-1A1348C8F37E}</t>
  </si>
  <si>
    <t>wMAIN-4090</t>
  </si>
  <si>
    <t>1DB07-1DB13</t>
  </si>
  <si>
    <t>{684706CB-3A8E-4D68-8F93-152267FEE3BF}</t>
  </si>
  <si>
    <t>wMAIN-4091</t>
  </si>
  <si>
    <t>FIT-995</t>
  </si>
  <si>
    <t>1DA72-1DA73</t>
  </si>
  <si>
    <t>{A1F6AF67-CE1A-4FFE-9724-67055BC1FD00}</t>
  </si>
  <si>
    <t>wMAIN-4092</t>
  </si>
  <si>
    <t>1DA60-1DA65</t>
  </si>
  <si>
    <t>{47BF9B5B-2DF2-48A3-942E-441BC86EF7AF}</t>
  </si>
  <si>
    <t>wMAIN-4093</t>
  </si>
  <si>
    <t>1EB25-BLDG.</t>
  </si>
  <si>
    <t>{557CBAF1-33E1-4660-A11C-218D0DD2235A}</t>
  </si>
  <si>
    <t>wMAIN-4095</t>
  </si>
  <si>
    <t>1DC41-1DC42</t>
  </si>
  <si>
    <t>{CD6C02CE-9E3F-4635-AB17-5E3377F64A2F}</t>
  </si>
  <si>
    <t>wMAIN-4096</t>
  </si>
  <si>
    <t>1DA72-1DA71</t>
  </si>
  <si>
    <t>{F5264A20-69B0-4264-9EC1-20E1AFCD02D7}</t>
  </si>
  <si>
    <t>wMAIN-4098</t>
  </si>
  <si>
    <t>HYD-566</t>
  </si>
  <si>
    <t>1DD54-1DD55</t>
  </si>
  <si>
    <t>{DBC0A9B0-F20B-41CC-82D5-69AB19E83D26}</t>
  </si>
  <si>
    <t>wMAIN-4102</t>
  </si>
  <si>
    <t>1DA39-1DZ02</t>
  </si>
  <si>
    <t>{44CD0542-F7FF-4DE1-9B86-E13FE0191744}</t>
  </si>
  <si>
    <t>wMAIN-4103</t>
  </si>
  <si>
    <t>1DA57-1DA58</t>
  </si>
  <si>
    <t>{A95EB2C2-C576-40AD-BA56-1C9F8233975D}</t>
  </si>
  <si>
    <t>wMAIN-4110</t>
  </si>
  <si>
    <t>1FG27-1FG28</t>
  </si>
  <si>
    <t>{3F44D46B-0F22-4092-9757-3B37AEACF73D}</t>
  </si>
  <si>
    <t>wMAIN-4111</t>
  </si>
  <si>
    <t>wVLV-337</t>
  </si>
  <si>
    <t>1HA04-1HA07</t>
  </si>
  <si>
    <t>{C706D380-6A34-4352-A87A-06B7B10F80B5}</t>
  </si>
  <si>
    <t>wMAIN-4112</t>
  </si>
  <si>
    <t>wVLV-338</t>
  </si>
  <si>
    <t>1HA09-1HA10</t>
  </si>
  <si>
    <t>{384B63E1-5612-4C9D-9B7A-B9C7CA0CD767}</t>
  </si>
  <si>
    <t>wMAIN-4113</t>
  </si>
  <si>
    <t>wFIT-764</t>
  </si>
  <si>
    <t>1HA07-1HA08</t>
  </si>
  <si>
    <t>{1B19F681-01D8-452A-9A3C-388D999E46C5}</t>
  </si>
  <si>
    <t>wMAIN-4114</t>
  </si>
  <si>
    <t>1HA08-1HA09</t>
  </si>
  <si>
    <t>{020FB211-02EA-4022-BCCD-BD9D5F8DEDD8}</t>
  </si>
  <si>
    <t>wMAIN-4115</t>
  </si>
  <si>
    <t>1HZ01-1HA08</t>
  </si>
  <si>
    <t>{88BE6258-C897-42FB-85B5-C9C77271A680}</t>
  </si>
  <si>
    <t>wMAIN-4116</t>
  </si>
  <si>
    <t>1GB07-1GB11</t>
  </si>
  <si>
    <t>{B499CDBF-930F-4A28-9EA8-C8ED0A3E66AD}</t>
  </si>
  <si>
    <t>wMAIN-4117</t>
  </si>
  <si>
    <t>FIT-1113</t>
  </si>
  <si>
    <t>1FD38-1FD41</t>
  </si>
  <si>
    <t>{4AD114C7-6775-4839-8F15-87895D613C86}</t>
  </si>
  <si>
    <t>wMAIN-4118</t>
  </si>
  <si>
    <t>1AH24-1AH26</t>
  </si>
  <si>
    <t>{4D7C36C1-FE03-4F24-9529-188D72B9CD0F}</t>
  </si>
  <si>
    <t>wMAIN-4120</t>
  </si>
  <si>
    <t>1FW03-1FW47</t>
  </si>
  <si>
    <t>{54C5AE9E-EA50-4B1D-BEB1-6CD473CA202B}</t>
  </si>
  <si>
    <t>wMAIN-4121</t>
  </si>
  <si>
    <t>1EZ22-1EZ28</t>
  </si>
  <si>
    <t>{CA9213FC-5476-43A1-BE51-DE0CB1113E8B}</t>
  </si>
  <si>
    <t>wMAIN-4122</t>
  </si>
  <si>
    <t>1EZ19-1EZ22</t>
  </si>
  <si>
    <t>{1FC0009D-43B3-41DF-BBD1-A5A947EAD8CC}</t>
  </si>
  <si>
    <t>wMAIN-4123</t>
  </si>
  <si>
    <t>1JG20-1JG21</t>
  </si>
  <si>
    <t>{E512CC56-46A7-4823-8771-C8A3C9D1593D}</t>
  </si>
  <si>
    <t>wMAIN-4124</t>
  </si>
  <si>
    <t>V-878</t>
  </si>
  <si>
    <t>1JG15-1JG16</t>
  </si>
  <si>
    <t>{CD43D87B-E810-4E12-96A8-5138C5D7427C}</t>
  </si>
  <si>
    <t>wMAIN-4125</t>
  </si>
  <si>
    <t>FIT-1266</t>
  </si>
  <si>
    <t>1KJ10-1KJ13</t>
  </si>
  <si>
    <t>{E836FDC9-8DBB-41F3-887F-DD5D8476356B}</t>
  </si>
  <si>
    <t>wMAIN-4126</t>
  </si>
  <si>
    <t>FIT-1139</t>
  </si>
  <si>
    <t>V-1063</t>
  </si>
  <si>
    <t>1LJ10-1LJ11</t>
  </si>
  <si>
    <t>{591CC585-38DA-4B01-B29B-3E8669B954DF}</t>
  </si>
  <si>
    <t>wMAIN-4127</t>
  </si>
  <si>
    <t>1BD23-1BD14</t>
  </si>
  <si>
    <t>{BAD15420-4DED-4F91-837B-D92DD8208230}</t>
  </si>
  <si>
    <t>wMAIN-4128</t>
  </si>
  <si>
    <t>V-597</t>
  </si>
  <si>
    <t>1FD05-1FD33</t>
  </si>
  <si>
    <t>{F4E828B7-9E45-4821-82D0-C6FFBFA46BBD}</t>
  </si>
  <si>
    <t>wMAIN-4129</t>
  </si>
  <si>
    <t>1JE13-1JE17</t>
  </si>
  <si>
    <t>{BADA0C7C-4622-44CF-A2B5-72F89D8BADB7}</t>
  </si>
  <si>
    <t>wMAIN-4130</t>
  </si>
  <si>
    <t>1JE10-1JE13</t>
  </si>
  <si>
    <t>{BE33521D-30CF-475B-9D09-8106EF1FA154}</t>
  </si>
  <si>
    <t>wMAIN-4131</t>
  </si>
  <si>
    <t>FIT-1168</t>
  </si>
  <si>
    <t>1LJ10-1KJ14</t>
  </si>
  <si>
    <t>{54FF1617-BC10-44B5-AE7B-97E09C207F04}</t>
  </si>
  <si>
    <t>wMAIN-4132</t>
  </si>
  <si>
    <t>Secind St</t>
  </si>
  <si>
    <t>FIT-1160</t>
  </si>
  <si>
    <t>1NI22-1NI17</t>
  </si>
  <si>
    <t>{97713DBF-4964-4596-AC5A-1563F70A345B}</t>
  </si>
  <si>
    <t>wMAIN-4133</t>
  </si>
  <si>
    <t>1MI16-1MI39</t>
  </si>
  <si>
    <t>{E87B4BF2-6AE1-4F3C-B59A-A774D93638D6}</t>
  </si>
  <si>
    <t>wMAIN-4134</t>
  </si>
  <si>
    <t>1NI17-1MI01</t>
  </si>
  <si>
    <t>{69AC97ED-DC90-4E4C-9BF8-961F5F084CFA}</t>
  </si>
  <si>
    <t>wMAIN-4135</t>
  </si>
  <si>
    <t>FIT-1857</t>
  </si>
  <si>
    <t>1NH14-1NH15</t>
  </si>
  <si>
    <t>{6683FDA7-F85D-45E0-84DA-770FCE373F76}</t>
  </si>
  <si>
    <t>wMAIN-4136</t>
  </si>
  <si>
    <t>FIT-1859</t>
  </si>
  <si>
    <t>FIT-1858</t>
  </si>
  <si>
    <t>1NH12-1NH13</t>
  </si>
  <si>
    <t>{970AF8BD-B517-45B8-9023-4E1944919069}</t>
  </si>
  <si>
    <t>wMAIN-4137</t>
  </si>
  <si>
    <t>PIPE ENCLOSED IN A 18" DIA. STEEL CASING PIPE</t>
  </si>
  <si>
    <t>1NH13-1NH14</t>
  </si>
  <si>
    <t>{7F79E0CA-ACBF-4180-AE38-769959C70392}</t>
  </si>
  <si>
    <t>wMAIN-4138</t>
  </si>
  <si>
    <t>FIT-1860</t>
  </si>
  <si>
    <t>1NH11-1NH12</t>
  </si>
  <si>
    <t>{7EEB4DB5-0634-4B3D-A2C8-DEF6859D2804}</t>
  </si>
  <si>
    <t>wMAIN-4139</t>
  </si>
  <si>
    <t>V-1025</t>
  </si>
  <si>
    <t>1NH10-1NH11</t>
  </si>
  <si>
    <t>{8E059D92-A1F4-4168-8523-AE7D3AB20CC2}</t>
  </si>
  <si>
    <t>wMAIN-4140</t>
  </si>
  <si>
    <t>FIT-1167</t>
  </si>
  <si>
    <t>1LJ01-1LJ04</t>
  </si>
  <si>
    <t>{40436E4A-E8F9-45C9-B58E-0E5D392B954C}</t>
  </si>
  <si>
    <t>wMAIN-4141</t>
  </si>
  <si>
    <t>1LJ04-1LJ10</t>
  </si>
  <si>
    <t>{B676540C-7B23-4988-89EF-69584D0DF24A}</t>
  </si>
  <si>
    <t>wMAIN-4142</t>
  </si>
  <si>
    <t>FIT-1169</t>
  </si>
  <si>
    <t>1KJ14-1KJ17</t>
  </si>
  <si>
    <t>{EA3B9206-B18D-4B16-B670-83B1E7AD1CA7}</t>
  </si>
  <si>
    <t>wMAIN-4143</t>
  </si>
  <si>
    <t>1KJ17-1KJ20</t>
  </si>
  <si>
    <t>{99686049-8FCE-46AD-BA2E-84159F15C993}</t>
  </si>
  <si>
    <t>wMAIN-4144</t>
  </si>
  <si>
    <t xml:space="preserve">Cedardale Ln </t>
  </si>
  <si>
    <t>FIT-409</t>
  </si>
  <si>
    <t>1MI34-1MI35</t>
  </si>
  <si>
    <t>{A08C17FD-BF89-4B45-B050-415C6A51C488}</t>
  </si>
  <si>
    <t>wMAIN-4145</t>
  </si>
  <si>
    <t>FIT-1173</t>
  </si>
  <si>
    <t>1MI31-1MI34</t>
  </si>
  <si>
    <t>{F3FBAD9A-B919-45DB-ADCA-CE617F0AC641}</t>
  </si>
  <si>
    <t>wMAIN-4146</t>
  </si>
  <si>
    <t>FIT-1174</t>
  </si>
  <si>
    <t>1MI28-1MI31</t>
  </si>
  <si>
    <t>{E6B973AF-2E4E-4DC3-BF28-30C20553C62B}</t>
  </si>
  <si>
    <t>wMAIN-4147</t>
  </si>
  <si>
    <t>V-1007</t>
  </si>
  <si>
    <t>1MI27-1MI28</t>
  </si>
  <si>
    <t>{472A0F32-CDD0-4F38-AFA8-DEA7FE197743}</t>
  </si>
  <si>
    <t>wMAIN-4148</t>
  </si>
  <si>
    <t>1MI01-1MI27</t>
  </si>
  <si>
    <t>{7A4006B1-A3F9-4DF5-B2CF-F2AF7B5CF24B}</t>
  </si>
  <si>
    <t>wMAIN-4149</t>
  </si>
  <si>
    <t>FIT-1177</t>
  </si>
  <si>
    <t>1MI19-1MI22</t>
  </si>
  <si>
    <t>{596707F3-7E4B-4DDC-9092-7B4AD8FA190A}</t>
  </si>
  <si>
    <t>wMAIN-4150</t>
  </si>
  <si>
    <t>V-998</t>
  </si>
  <si>
    <t>FIT-1181</t>
  </si>
  <si>
    <t>1NI05-1NI06</t>
  </si>
  <si>
    <t>{50EB5FC5-52AF-4277-A868-1928BC18E17C}</t>
  </si>
  <si>
    <t>wMAIN-4151</t>
  </si>
  <si>
    <t xml:space="preserve">Brentwood Cir </t>
  </si>
  <si>
    <t>FIT-1182</t>
  </si>
  <si>
    <t>1OI04-1OI06</t>
  </si>
  <si>
    <t>{A7859683-04D7-46E3-AF61-59F82EF5D0DD}</t>
  </si>
  <si>
    <t>wMAIN-4152</t>
  </si>
  <si>
    <t>1OI01-1OI04</t>
  </si>
  <si>
    <t>{1E9B2AB6-AEC6-44CF-9869-396274D1CC21}</t>
  </si>
  <si>
    <t>wMAIN-4153</t>
  </si>
  <si>
    <t>V-994</t>
  </si>
  <si>
    <t>1NI13-1NI14</t>
  </si>
  <si>
    <t>{5E8E05C5-C18B-487B-8DB1-9ADEFCD3D03A}</t>
  </si>
  <si>
    <t>wMAIN-4154</t>
  </si>
  <si>
    <t>FIT-1186</t>
  </si>
  <si>
    <t>1NI12-1NI13</t>
  </si>
  <si>
    <t>{33BCC2EC-5FED-4DA9-9888-35B056C9B789}</t>
  </si>
  <si>
    <t>wMAIN-4155</t>
  </si>
  <si>
    <t>FIT-1187</t>
  </si>
  <si>
    <t>1NI04-1NI05</t>
  </si>
  <si>
    <t>{B4EF2BA0-AF43-4B59-AC34-18338AD29AA3}</t>
  </si>
  <si>
    <t>wMAIN-4156</t>
  </si>
  <si>
    <t>1NH15-1NH16</t>
  </si>
  <si>
    <t>{9C44334B-3EFD-4979-84D9-E7CC23B568B4}</t>
  </si>
  <si>
    <t>wMAIN-4157</t>
  </si>
  <si>
    <t>FIT-877</t>
  </si>
  <si>
    <t>1IF17-1IF44</t>
  </si>
  <si>
    <t>{FD2E4C55-6757-41EC-9B91-67B1E58793B1}</t>
  </si>
  <si>
    <t>wMAIN-4158</t>
  </si>
  <si>
    <t>1IE45-1IE37</t>
  </si>
  <si>
    <t>{45C3DA50-E7D8-4428-86E7-B6D52DD540D2}</t>
  </si>
  <si>
    <t>wMAIN-4159</t>
  </si>
  <si>
    <t>FIT-1211</t>
  </si>
  <si>
    <t>1IF37-1IF29</t>
  </si>
  <si>
    <t>{57FF6A21-E25B-443D-BF37-6C0EAF111235}</t>
  </si>
  <si>
    <t>wMAIN-4160</t>
  </si>
  <si>
    <t>FIT-1526</t>
  </si>
  <si>
    <t>1FD06-1FD33</t>
  </si>
  <si>
    <t>{95F8C471-14F2-4923-B940-A53A0A52E4F4}</t>
  </si>
  <si>
    <t>wMAIN-4161</t>
  </si>
  <si>
    <t>1FD02-1FD05</t>
  </si>
  <si>
    <t>{2D0C9424-AF5B-4C82-B1E7-9C9CC23C6A99}</t>
  </si>
  <si>
    <t>wMAIN-4162</t>
  </si>
  <si>
    <t>V-598</t>
  </si>
  <si>
    <t>FIT-1883</t>
  </si>
  <si>
    <t>1FD03-1FD04</t>
  </si>
  <si>
    <t>{B15EA556-D8AA-4606-8E8E-CA2148E731B6}</t>
  </si>
  <si>
    <t>wMAIN-4163</t>
  </si>
  <si>
    <t>FIT-1236</t>
  </si>
  <si>
    <t>1FC08-1FC09</t>
  </si>
  <si>
    <t>{30008CD9-409E-435F-B56C-B0C44B2B7E62}</t>
  </si>
  <si>
    <t>wMAIN-4164</t>
  </si>
  <si>
    <t>1KH01-1KH03</t>
  </si>
  <si>
    <t>{40167583-6EFA-4935-ACB9-8DA2998824C4}</t>
  </si>
  <si>
    <t>wMAIN-4165</t>
  </si>
  <si>
    <t>wFIT-1241</t>
  </si>
  <si>
    <t>wVLV-908</t>
  </si>
  <si>
    <t>1HF02-1HF05</t>
  </si>
  <si>
    <t>{007EF98D-6C29-4F72-ABD2-15587204C296}</t>
  </si>
  <si>
    <t>wMAIN-4166</t>
  </si>
  <si>
    <t>1HE11-1HF02</t>
  </si>
  <si>
    <t>{B77CE122-DCC9-405C-AF7C-E3CC07CF054C}</t>
  </si>
  <si>
    <t>wMAIN-4167</t>
  </si>
  <si>
    <t>1JH16-1JH19</t>
  </si>
  <si>
    <t>{68A01BE6-0E6D-40E3-84DA-BC1E8197889F}</t>
  </si>
  <si>
    <t>wMAIN-4168</t>
  </si>
  <si>
    <t>FIT-1269</t>
  </si>
  <si>
    <t>1JI07-1JI10</t>
  </si>
  <si>
    <t>{A55F83F0-A257-4BEA-AD97-CFE998188E54}</t>
  </si>
  <si>
    <t>wMAIN-4169</t>
  </si>
  <si>
    <t>1JI01-1JI04</t>
  </si>
  <si>
    <t>{F3AE4B76-219E-4DBB-9FC6-7601B7A39FC9}</t>
  </si>
  <si>
    <t>wMAIN-4170</t>
  </si>
  <si>
    <t>1JG10-1JG11</t>
  </si>
  <si>
    <t>{5A8223CF-6C4E-405C-AFD3-E0E4C3B33F6C}</t>
  </si>
  <si>
    <t>wMAIN-4171</t>
  </si>
  <si>
    <t>FIT-584</t>
  </si>
  <si>
    <t>1JG29-1JG32</t>
  </si>
  <si>
    <t>{62E8335F-DD69-4412-87A2-82D3D266776C}</t>
  </si>
  <si>
    <t>wMAIN-4172</t>
  </si>
  <si>
    <t>FIT-1884</t>
  </si>
  <si>
    <t>1DG17-1DG18</t>
  </si>
  <si>
    <t>{B7ACB2F0-5AB8-4F1B-8BA4-538D5DD6776B}</t>
  </si>
  <si>
    <t>wMAIN-4173</t>
  </si>
  <si>
    <t>FIT-899</t>
  </si>
  <si>
    <t>1DG20-1DG35</t>
  </si>
  <si>
    <t>{6452CE11-B44A-4923-9166-A54171A2C973}</t>
  </si>
  <si>
    <t>wMAIN-4174</t>
  </si>
  <si>
    <t>1985 INDUSTRIAL PARK IMPROVEMENTS</t>
  </si>
  <si>
    <t>wFIT-1538</t>
  </si>
  <si>
    <t>wVLV-483</t>
  </si>
  <si>
    <t>1AF01-1AF04</t>
  </si>
  <si>
    <t>{3772E49E-8060-4BED-BCD9-1B041E27FBC8}</t>
  </si>
  <si>
    <t>wMAIN-4175</t>
  </si>
  <si>
    <t>1AF06-1AF07</t>
  </si>
  <si>
    <t>{42A8F654-C801-4A8F-81B8-927D317E388E}</t>
  </si>
  <si>
    <t>wMAIN-4176</t>
  </si>
  <si>
    <t>wFIT-1891</t>
  </si>
  <si>
    <t>1AF04-1AF05</t>
  </si>
  <si>
    <t>{132AB8CC-9147-42F4-BA74-BB49D9565BD6}</t>
  </si>
  <si>
    <t>wMAIN-4177</t>
  </si>
  <si>
    <t>V-731</t>
  </si>
  <si>
    <t>1AG24-1AG25</t>
  </si>
  <si>
    <t>{BE5D6328-C16C-4179-A3F6-54F9897E609D}</t>
  </si>
  <si>
    <t>wMAIN-4178</t>
  </si>
  <si>
    <t>1AG19-1AG24</t>
  </si>
  <si>
    <t>{8CBF8576-F404-4FD6-9E12-4CD430E11442}</t>
  </si>
  <si>
    <t>wMAIN-4180</t>
  </si>
  <si>
    <t>FIT-1358</t>
  </si>
  <si>
    <t>1AG04-1AG05</t>
  </si>
  <si>
    <t>{E91DA468-AC67-4C7A-827A-99BD717E8BC5}</t>
  </si>
  <si>
    <t>wMAIN-4181</t>
  </si>
  <si>
    <t>FIT-1377</t>
  </si>
  <si>
    <t>1AG18-1AG19</t>
  </si>
  <si>
    <t>{3EF7843A-AAEB-4279-9850-AA916A5BE3CB}</t>
  </si>
  <si>
    <t>wMAIN-4183</t>
  </si>
  <si>
    <t>V-684</t>
  </si>
  <si>
    <t>1BH40-1BH43</t>
  </si>
  <si>
    <t>{4A977E2B-46D5-4BE9-BE87-AEE210F427F7}</t>
  </si>
  <si>
    <t>wMAIN-4184</t>
  </si>
  <si>
    <t>V-682</t>
  </si>
  <si>
    <t>1BH40-1BH41</t>
  </si>
  <si>
    <t>{8ED3569D-A179-41B0-A616-E3CE6237959A}</t>
  </si>
  <si>
    <t>wMAIN-4185</t>
  </si>
  <si>
    <t>1BH32-1BH27</t>
  </si>
  <si>
    <t>{47A3B4BA-E75D-4FE6-A5E5-008F59E950C2}</t>
  </si>
  <si>
    <t>wMAIN-4186</t>
  </si>
  <si>
    <t>1FD02-1FD03</t>
  </si>
  <si>
    <t>{558610BF-7E08-4B42-8648-52627C3A7749}</t>
  </si>
  <si>
    <t>wMAIN-4187</t>
  </si>
  <si>
    <t>wVLV-593</t>
  </si>
  <si>
    <t>wFIT-1525</t>
  </si>
  <si>
    <t>1FD12-1FD09</t>
  </si>
  <si>
    <t>{4141DC15-0155-44D9-92E1-544A03FDF1A9}</t>
  </si>
  <si>
    <t>wMAIN-4188</t>
  </si>
  <si>
    <t>1FD13-1FD12</t>
  </si>
  <si>
    <t>{DE87B4B0-9022-4F7E-8518-7A1AAF34C176}</t>
  </si>
  <si>
    <t>wMAIN-4189</t>
  </si>
  <si>
    <t>FIT-879</t>
  </si>
  <si>
    <t>1IE39-1IE19</t>
  </si>
  <si>
    <t>{482D23D8-8E9E-4693-A096-E2E19959AEEE}</t>
  </si>
  <si>
    <t>wMAIN-4190</t>
  </si>
  <si>
    <t>FIT-1590</t>
  </si>
  <si>
    <t>1IE03-1IE47</t>
  </si>
  <si>
    <t>{AC26B5F7-C285-4069-BB14-BBA533F20F07}</t>
  </si>
  <si>
    <t>wMAIN-4191</t>
  </si>
  <si>
    <t>V-586</t>
  </si>
  <si>
    <t>1IE48-1IE07</t>
  </si>
  <si>
    <t>{ADB745C4-ED33-4332-8064-72B9B68A7709}</t>
  </si>
  <si>
    <t>wMAIN-4192</t>
  </si>
  <si>
    <t>FIT-1902</t>
  </si>
  <si>
    <t>1IE03-1IE04</t>
  </si>
  <si>
    <t>{73439263-F974-4F54-BD29-77D115703441}</t>
  </si>
  <si>
    <t>wMAIN-4193</t>
  </si>
  <si>
    <t>FIT-878</t>
  </si>
  <si>
    <t>1IE25-1IE42</t>
  </si>
  <si>
    <t>{2A8D3044-FA5A-4BE8-B18B-4929F1148F48}</t>
  </si>
  <si>
    <t>wMAIN-4194</t>
  </si>
  <si>
    <t>FIT-1900</t>
  </si>
  <si>
    <t>1NC11-1NC12</t>
  </si>
  <si>
    <t>{457E80C0-6B71-4B44-A267-A84EEE26F0B7}</t>
  </si>
  <si>
    <t>wMAIN-4195</t>
  </si>
  <si>
    <t>1NC10-1NC13</t>
  </si>
  <si>
    <t>{DAC818F0-3B5E-4AC8-A033-A8137122F301}</t>
  </si>
  <si>
    <t>wMAIN-4199</t>
  </si>
  <si>
    <t>wFIT-1631</t>
  </si>
  <si>
    <t>1ND11-1ND01</t>
  </si>
  <si>
    <t>{F9CFA493-E78A-4A54-B69C-24D72AAFB776}</t>
  </si>
  <si>
    <t>wMAIN-4200</t>
  </si>
  <si>
    <t>1ND11-1OD19</t>
  </si>
  <si>
    <t>{EEAB4D33-AA91-4BB2-ABE9-9CB2DAFBC2FA}</t>
  </si>
  <si>
    <t>wMAIN-4201</t>
  </si>
  <si>
    <t>V-533</t>
  </si>
  <si>
    <t>1IE12-1IE26</t>
  </si>
  <si>
    <t>{3368C705-E192-4C26-B8A1-0C74CD62B668}</t>
  </si>
  <si>
    <t>wMAIN-4202</t>
  </si>
  <si>
    <t>V-521</t>
  </si>
  <si>
    <t>1KE02-1KE03</t>
  </si>
  <si>
    <t>{A1E6DADD-DA8D-48A7-8F11-32D729571996}</t>
  </si>
  <si>
    <t>wMAIN-4203</t>
  </si>
  <si>
    <t>1KE03-1KE04</t>
  </si>
  <si>
    <t>{42ACA49F-4F46-4610-9440-DA22C9CD9863}</t>
  </si>
  <si>
    <t>wMAIN-4204</t>
  </si>
  <si>
    <t>Mesa Oak Dr</t>
  </si>
  <si>
    <t>wFIT-1612</t>
  </si>
  <si>
    <t>wVLV-505</t>
  </si>
  <si>
    <t>1MC04-1MC07</t>
  </si>
  <si>
    <t>{2FBE108D-9E34-4F1A-9C56-77914825A81D}</t>
  </si>
  <si>
    <t>wMAIN-4205</t>
  </si>
  <si>
    <t>wVLV-517</t>
  </si>
  <si>
    <t>1MC11-1MC12</t>
  </si>
  <si>
    <t>{32CEC6F5-5E9D-4E2F-B0EC-5F52865BC931}</t>
  </si>
  <si>
    <t>wMAIN-4207</t>
  </si>
  <si>
    <t>wFIT-1609</t>
  </si>
  <si>
    <t>1MC08-1MC11</t>
  </si>
  <si>
    <t>{3678B0AE-4619-4E78-84C8-E65B8F5609D4}</t>
  </si>
  <si>
    <t>wMAIN-4208</t>
  </si>
  <si>
    <t xml:space="preserve">Cottage Grove Ter </t>
  </si>
  <si>
    <t>wVLV-516</t>
  </si>
  <si>
    <t>1NC01-1NC07</t>
  </si>
  <si>
    <t>{6B74835C-9BE2-4D9E-B556-B1D92E77A658}</t>
  </si>
  <si>
    <t>wMAIN-4209</t>
  </si>
  <si>
    <t>1NG01-1NG03</t>
  </si>
  <si>
    <t>{FC1E40FF-CFEE-415E-B20F-2FB1D3FD248F}</t>
  </si>
  <si>
    <t>wMAIN-4210</t>
  </si>
  <si>
    <t>wVLV-512</t>
  </si>
  <si>
    <t>1ND01-1ND07</t>
  </si>
  <si>
    <t>{D0290938-F237-4D7D-8214-B9A4D72A75EF}</t>
  </si>
  <si>
    <t>wMAIN-4211</t>
  </si>
  <si>
    <t>wFIT-1541</t>
  </si>
  <si>
    <t>1DF10-1DF07</t>
  </si>
  <si>
    <t>{63031D53-CA0D-4603-B4C4-CE999E39DF4B}</t>
  </si>
  <si>
    <t>wMAIN-4212</t>
  </si>
  <si>
    <t>1DC11-1DB08</t>
  </si>
  <si>
    <t>{D2ED47F2-1C45-4293-A54D-4E66F2C5D8A0}</t>
  </si>
  <si>
    <t>wMAIN-4213</t>
  </si>
  <si>
    <t>FIT-1493</t>
  </si>
  <si>
    <t>FIT-1490</t>
  </si>
  <si>
    <t>1EA09-1EA12</t>
  </si>
  <si>
    <t>{C3364781-B61D-46EC-B9FE-910DD032466C}</t>
  </si>
  <si>
    <t>wMAIN-4214</t>
  </si>
  <si>
    <t>V-451</t>
  </si>
  <si>
    <t>1EB01-1EB07</t>
  </si>
  <si>
    <t>{8A67FBBD-0890-4B79-932B-A212F14D94FF}</t>
  </si>
  <si>
    <t>wMAIN-4215</t>
  </si>
  <si>
    <t>V-447</t>
  </si>
  <si>
    <t>1EA18-1EA19</t>
  </si>
  <si>
    <t>{BAFF555D-86D6-4EC3-A54E-55D63C40F134}</t>
  </si>
  <si>
    <t>wMAIN-4216</t>
  </si>
  <si>
    <t>wFIT-1490</t>
  </si>
  <si>
    <t>wFIT-1488</t>
  </si>
  <si>
    <t>1EA12-1EA15</t>
  </si>
  <si>
    <t>{746C099E-6899-48CC-964D-09151CF31493}</t>
  </si>
  <si>
    <t>wMAIN-4217</t>
  </si>
  <si>
    <t>wVLV-445</t>
  </si>
  <si>
    <t>1EB15-1EB66</t>
  </si>
  <si>
    <t>{3902548E-9BB0-4C11-84C7-7F0403BEBF5D}</t>
  </si>
  <si>
    <t>wMAIN-4218</t>
  </si>
  <si>
    <t>V-435</t>
  </si>
  <si>
    <t>1AD13-1AD23</t>
  </si>
  <si>
    <t>{8D81EDC7-27F8-4B9E-B9F8-6FE125D96109}</t>
  </si>
  <si>
    <t>wMAIN-4219</t>
  </si>
  <si>
    <t>V-389</t>
  </si>
  <si>
    <t>1CD14-1CD10</t>
  </si>
  <si>
    <t>{7AFEC935-172B-4D65-B221-E01C4D56FA81}</t>
  </si>
  <si>
    <t>wMAIN-4220</t>
  </si>
  <si>
    <t>V-433</t>
  </si>
  <si>
    <t>1AD12-1AD13</t>
  </si>
  <si>
    <t>{16826784-61A7-437C-BE3E-5C71D9B2E9C0}</t>
  </si>
  <si>
    <t>wMAIN-4221</t>
  </si>
  <si>
    <t>FIT-1507</t>
  </si>
  <si>
    <t>1AD23-1AD24</t>
  </si>
  <si>
    <t>{68570F05-2F3A-4AEC-97C9-DD502FE7EFFB}</t>
  </si>
  <si>
    <t>wMAIN-4222</t>
  </si>
  <si>
    <t>V-429</t>
  </si>
  <si>
    <t>1BD07-1BD08</t>
  </si>
  <si>
    <t>{72613DAD-9AD9-454D-8868-ED927D9785B4}</t>
  </si>
  <si>
    <t>wMAIN-4223</t>
  </si>
  <si>
    <t>V-441</t>
  </si>
  <si>
    <t>1CD14-1CD15</t>
  </si>
  <si>
    <t>{5F15EB74-AEE9-401F-9A7E-B1216B2F0289}</t>
  </si>
  <si>
    <t>wMAIN-4224</t>
  </si>
  <si>
    <t>wFIT-1549</t>
  </si>
  <si>
    <t>wVLV-422</t>
  </si>
  <si>
    <t>1BG15-1BG18</t>
  </si>
  <si>
    <t>{DBB1C0F4-C696-4B16-8F63-05157233104A}</t>
  </si>
  <si>
    <t>wMAIN-4225</t>
  </si>
  <si>
    <t>wFIT-1892</t>
  </si>
  <si>
    <t>1BG18-1BG19</t>
  </si>
  <si>
    <t>{81310549-D432-45A2-AA17-4024C906B7A6}</t>
  </si>
  <si>
    <t>wMAIN-4226</t>
  </si>
  <si>
    <t>V-418</t>
  </si>
  <si>
    <t>1BG13-BG14</t>
  </si>
  <si>
    <t>{8007CC25-F16C-4716-9140-8B21CA6762C4}</t>
  </si>
  <si>
    <t>wMAIN-4227</t>
  </si>
  <si>
    <t>FIT-1554</t>
  </si>
  <si>
    <t>V-411</t>
  </si>
  <si>
    <t>1CG20-1CG19</t>
  </si>
  <si>
    <t>{97B5E8A9-497D-4FFC-A958-C753F1F828F9}</t>
  </si>
  <si>
    <t>wMAIN-4228</t>
  </si>
  <si>
    <t>wFIT-1543</t>
  </si>
  <si>
    <t>1CF01-1CF04</t>
  </si>
  <si>
    <t>{471D513C-E36F-4BA8-9984-75BC11A2350D}</t>
  </si>
  <si>
    <t>wMAIN-4229</t>
  </si>
  <si>
    <t>FIT-1556</t>
  </si>
  <si>
    <t>1DG26-1CG20</t>
  </si>
  <si>
    <t>{8FDA03CB-21A8-4C6F-AF2D-846F8ED68497}</t>
  </si>
  <si>
    <t>wMAIN-4230</t>
  </si>
  <si>
    <t>FIT-1553</t>
  </si>
  <si>
    <t>1CG19-1CG18</t>
  </si>
  <si>
    <t>{A35322B9-044E-4DE1-9CA9-97F9C3B549EA}</t>
  </si>
  <si>
    <t>wMAIN-4231</t>
  </si>
  <si>
    <t>V-401</t>
  </si>
  <si>
    <t>1EC17-1EC19</t>
  </si>
  <si>
    <t>{7E545D82-3362-4BFA-ADC9-5EC4C792886C}</t>
  </si>
  <si>
    <t>wMAIN-4232</t>
  </si>
  <si>
    <t>FIT-649</t>
  </si>
  <si>
    <t>1AD08-1AD11</t>
  </si>
  <si>
    <t>{B3A8A2B0-5D84-4976-904D-F64A9C310AB5}</t>
  </si>
  <si>
    <t>wMAIN-4233</t>
  </si>
  <si>
    <t>FIT-1523</t>
  </si>
  <si>
    <t>1DD12-1DD56</t>
  </si>
  <si>
    <t>{BDC47E1B-3ECC-44D2-9540-C898267D4A3A}</t>
  </si>
  <si>
    <t>wMAIN-4234</t>
  </si>
  <si>
    <t xml:space="preserve">Super One Foods </t>
  </si>
  <si>
    <t>V-395</t>
  </si>
  <si>
    <t>FIT-1522</t>
  </si>
  <si>
    <t>1DD19-1CD01</t>
  </si>
  <si>
    <t>{89D17AE3-A794-4C0D-97E1-0007B520C567}</t>
  </si>
  <si>
    <t>wMAIN-4235</t>
  </si>
  <si>
    <t>V-396</t>
  </si>
  <si>
    <t>1DD15-1DD16</t>
  </si>
  <si>
    <t>{0FA2AAB0-5AC5-4885-8F06-5141CA8BC3ED}</t>
  </si>
  <si>
    <t>wMAIN-4236</t>
  </si>
  <si>
    <t>FIT-1521</t>
  </si>
  <si>
    <t>1CD01-1CD04</t>
  </si>
  <si>
    <t>{3412A66A-849E-442B-A4D6-95D5BC5265BD}</t>
  </si>
  <si>
    <t>wMAIN-4237</t>
  </si>
  <si>
    <t>wFIT-1521</t>
  </si>
  <si>
    <t>wFIT-1520</t>
  </si>
  <si>
    <t>1CD04-1CD07</t>
  </si>
  <si>
    <t>{F6A925B5-0905-4020-B41B-F3A603B53B37}</t>
  </si>
  <si>
    <t>wMAIN-4238</t>
  </si>
  <si>
    <t>1CD10-1CD11</t>
  </si>
  <si>
    <t>{51E15460-D445-4F72-9448-C4322C1DBE32}</t>
  </si>
  <si>
    <t>wMAIN-4239</t>
  </si>
  <si>
    <t>V-390</t>
  </si>
  <si>
    <t>1CD11-1CD13</t>
  </si>
  <si>
    <t>{E0814627-A60E-4EF2-9505-72E1D72C5367}</t>
  </si>
  <si>
    <t>wMAIN-4240</t>
  </si>
  <si>
    <t>1DD16-1DD19</t>
  </si>
  <si>
    <t>{BA3B53AD-AD89-424D-A08B-5B81C897FDE2}</t>
  </si>
  <si>
    <t>wMAIN-4241</t>
  </si>
  <si>
    <t>FIT-1516</t>
  </si>
  <si>
    <t>FIT-1515</t>
  </si>
  <si>
    <t>1BD01-1AD01</t>
  </si>
  <si>
    <t>{BE6BDA82-5796-45E7-98A5-5268114F36AF}</t>
  </si>
  <si>
    <t>wMAIN-4242</t>
  </si>
  <si>
    <t>V-388</t>
  </si>
  <si>
    <t>1AD01-1AD04</t>
  </si>
  <si>
    <t>{C128BF1D-EED8-44C9-83CA-88069F177F58}</t>
  </si>
  <si>
    <t>wMAIN-4243</t>
  </si>
  <si>
    <t>1KH06-1KH09</t>
  </si>
  <si>
    <t>{95D7C27C-4E0A-49C5-8346-77B00EBB9B6D}</t>
  </si>
  <si>
    <t>wMAIN-4244</t>
  </si>
  <si>
    <t>1LI21-1LI24</t>
  </si>
  <si>
    <t>{51159977-143F-426E-9B8A-BE1703E83958}</t>
  </si>
  <si>
    <t>wMAIN-4245</t>
  </si>
  <si>
    <t>1FG01-1FG08</t>
  </si>
  <si>
    <t>{F5A733F5-58E7-4442-803C-9809EAAA92CA}</t>
  </si>
  <si>
    <t>wMAIN-4246</t>
  </si>
  <si>
    <t>GRAND OAKS TOWNHOMES</t>
  </si>
  <si>
    <t>FIT-359</t>
  </si>
  <si>
    <t>1GD27-1GD28</t>
  </si>
  <si>
    <t>{7D4E3DBE-6051-48FE-820F-76E5C54C314B}</t>
  </si>
  <si>
    <t>{98E16FDB-B720-4916-8FBA-706D32B03E38}</t>
  </si>
  <si>
    <t>wMAIN-4249</t>
  </si>
  <si>
    <t>AMERICINN</t>
  </si>
  <si>
    <t>FIT-358</t>
  </si>
  <si>
    <t>1DC47-1DC48</t>
  </si>
  <si>
    <t>{9890ADBF-FA79-4427-B653-CAA4EE9A72BA}</t>
  </si>
  <si>
    <t>wMAIN-4251</t>
  </si>
  <si>
    <t>1DC47-1DC23</t>
  </si>
  <si>
    <t>{E03B1725-A642-4D9F-A962-074EDF9E951B}</t>
  </si>
  <si>
    <t>wMAIN-4252</t>
  </si>
  <si>
    <t>FIT-354</t>
  </si>
  <si>
    <t>FIT-353</t>
  </si>
  <si>
    <t>1GB63-1GB64</t>
  </si>
  <si>
    <t>{701C58AE-39AE-4879-8BD7-D81ACE0DCBDE}</t>
  </si>
  <si>
    <t>wMAIN-4254</t>
  </si>
  <si>
    <t>FIT-351</t>
  </si>
  <si>
    <t>1GB63-1GB74</t>
  </si>
  <si>
    <t>{9B52DCE1-4C62-46A6-B20C-3CCC0FCC4EFD}</t>
  </si>
  <si>
    <t>wMAIN-4255</t>
  </si>
  <si>
    <t>FIT-357</t>
  </si>
  <si>
    <t>1GC34-1GC35</t>
  </si>
  <si>
    <t>{4D0D81BC-3BB2-4F88-B7C1-C727A0CDAF4B}</t>
  </si>
  <si>
    <t>wMAIN-4256</t>
  </si>
  <si>
    <t>1GC37-BLDG</t>
  </si>
  <si>
    <t>{15CECA68-3B52-4A4E-998B-E95BBE96A201}</t>
  </si>
  <si>
    <t>wMAIN-4258</t>
  </si>
  <si>
    <t>V-299</t>
  </si>
  <si>
    <t>1GB62-1GB63</t>
  </si>
  <si>
    <t>{91CF2958-1BFF-4F8E-BBBA-C7A435D47A8E}</t>
  </si>
  <si>
    <t>wMAIN-4262</t>
  </si>
  <si>
    <t>FIT-355</t>
  </si>
  <si>
    <t>1GB64-1GB65</t>
  </si>
  <si>
    <t>{980C1A54-8066-4D86-84AC-D2B4E7A57712}</t>
  </si>
  <si>
    <t>wMAIN-4263</t>
  </si>
  <si>
    <t>FIT-346</t>
  </si>
  <si>
    <t>V-298</t>
  </si>
  <si>
    <t>1GB71-1GB72</t>
  </si>
  <si>
    <t>{21080654-41EE-4D58-882D-F0F3A83DFA15}</t>
  </si>
  <si>
    <t>wMAIN-4264</t>
  </si>
  <si>
    <t>1GB13-1GB62</t>
  </si>
  <si>
    <t>{CA49E21B-7565-4814-9028-59A964861F80}</t>
  </si>
  <si>
    <t>wMAIN-4265</t>
  </si>
  <si>
    <t>FIT-348</t>
  </si>
  <si>
    <t>FIT-347</t>
  </si>
  <si>
    <t>1GC41-1GC44</t>
  </si>
  <si>
    <t>{82056E37-F338-4635-8A23-1E0834A7B7D9}</t>
  </si>
  <si>
    <t>wMAIN-4266</t>
  </si>
  <si>
    <t>FIT-350</t>
  </si>
  <si>
    <t>1GB74-1GC31</t>
  </si>
  <si>
    <t>{C30DC988-4FB3-479A-A6ED-65655B36C5C1}</t>
  </si>
  <si>
    <t>wMAIN-4267</t>
  </si>
  <si>
    <t>V-300</t>
  </si>
  <si>
    <t>1GC35-1GC36</t>
  </si>
  <si>
    <t>{7F1AA6EA-5FDD-4647-A7A8-0259315BA1ED}</t>
  </si>
  <si>
    <t>wMAIN-4268</t>
  </si>
  <si>
    <t>1GC36-BLDG</t>
  </si>
  <si>
    <t>{CCADB7DF-D871-42C6-98DB-0AF2BC646B56}</t>
  </si>
  <si>
    <t>wMAIN-4274</t>
  </si>
  <si>
    <t>FIT-344</t>
  </si>
  <si>
    <t>V-289</t>
  </si>
  <si>
    <t>1AG48-1AG54</t>
  </si>
  <si>
    <t>{CFEC7E8A-82C2-4D01-A619-9398991E0F69}</t>
  </si>
  <si>
    <t>wMAIN-4278</t>
  </si>
  <si>
    <t>V-294</t>
  </si>
  <si>
    <t>1AG66-1AG67</t>
  </si>
  <si>
    <t>{EC1FBE25-919B-46CB-8AD5-6EB95E39EE8C}</t>
  </si>
  <si>
    <t>wMAIN-4279</t>
  </si>
  <si>
    <t>FIT-338</t>
  </si>
  <si>
    <t>V-295</t>
  </si>
  <si>
    <t>1AG69-1AG70</t>
  </si>
  <si>
    <t>{1C471764-6003-40CC-AF46-EC9F0191B2C7}</t>
  </si>
  <si>
    <t>wMAIN-4280</t>
  </si>
  <si>
    <t>FIT-321</t>
  </si>
  <si>
    <t>1AG67-1AG68</t>
  </si>
  <si>
    <t>{5A7EB3CF-6E38-4A47-91F3-3CFE6657332E}</t>
  </si>
  <si>
    <t>wMAIN-4281</t>
  </si>
  <si>
    <t>FIT-320</t>
  </si>
  <si>
    <t>1AG70-1AG71</t>
  </si>
  <si>
    <t>{A76E8005-B485-47E1-8F63-F30B6D65B3A5}</t>
  </si>
  <si>
    <t>wMAIN-4286</t>
  </si>
  <si>
    <t>V-292</t>
  </si>
  <si>
    <t>FIT-337</t>
  </si>
  <si>
    <t>1AG64-1AG63</t>
  </si>
  <si>
    <t>{7E0CC931-C8CD-466D-97D7-4C75FCF740DC}</t>
  </si>
  <si>
    <t>wMAIN-4287</t>
  </si>
  <si>
    <t>V-291</t>
  </si>
  <si>
    <t>1AG62-1AG63</t>
  </si>
  <si>
    <t>{2FF67BDC-4832-4180-81C9-4A6D3C03C70D}</t>
  </si>
  <si>
    <t>wMAIN-4288</t>
  </si>
  <si>
    <t>1AG63-1AG65</t>
  </si>
  <si>
    <t>{123B0F75-1C99-469D-B3A4-31045182710A}</t>
  </si>
  <si>
    <t>wMAIN-4289</t>
  </si>
  <si>
    <t>1AG66-1AG69</t>
  </si>
  <si>
    <t>{E466EC86-2AD2-4EED-A696-2F4CDBF443E6}</t>
  </si>
  <si>
    <t>wMAIN-4290</t>
  </si>
  <si>
    <t>TOP OF PIPE 1194.19</t>
  </si>
  <si>
    <t>FIT-336</t>
  </si>
  <si>
    <t>FIT-340</t>
  </si>
  <si>
    <t>1AH29-1AH32</t>
  </si>
  <si>
    <t>{79B36B62-E311-4986-920D-B5BF3B1F488E}</t>
  </si>
  <si>
    <t>wMAIN-4291</t>
  </si>
  <si>
    <t>1AG47-1AG48</t>
  </si>
  <si>
    <t>{AF09948C-4BF2-4276-9B16-1274B4F1D07B}</t>
  </si>
  <si>
    <t>wMAIN-4293</t>
  </si>
  <si>
    <t>FIT-342</t>
  </si>
  <si>
    <t>1AG54-1AG55</t>
  </si>
  <si>
    <t>{649AC493-6344-43B9-B1F8-DC3BEED13885}</t>
  </si>
  <si>
    <t>wMAIN-4294</t>
  </si>
  <si>
    <t>WATERMAIN LOWERING</t>
  </si>
  <si>
    <t>FIT-331</t>
  </si>
  <si>
    <t>V-284</t>
  </si>
  <si>
    <t>1AD70-1AD71</t>
  </si>
  <si>
    <t>{0B5C4CA7-FCFB-403F-98D2-B5EBFCA6D06D}</t>
  </si>
  <si>
    <t>wMAIN-4295</t>
  </si>
  <si>
    <t>FIT-333</t>
  </si>
  <si>
    <t>1AD71-1AD72</t>
  </si>
  <si>
    <t>{09B23049-F40D-4380-9853-78DF8056CC31}</t>
  </si>
  <si>
    <t>wMAIN-4296</t>
  </si>
  <si>
    <t>Mills Honda</t>
  </si>
  <si>
    <t>ENCLOSED IN A 24" DIA. STEEL CASING</t>
  </si>
  <si>
    <t>FIT-332</t>
  </si>
  <si>
    <t>1AD72-1AD73</t>
  </si>
  <si>
    <t>{A4181391-C51B-4C01-90B9-1B52F83ACB0B}</t>
  </si>
  <si>
    <t>wMAIN-4298</t>
  </si>
  <si>
    <t>V-285</t>
  </si>
  <si>
    <t>1AG08-1AG47</t>
  </si>
  <si>
    <t>{3B3DF494-CC82-4F61-815D-07E40F875934}</t>
  </si>
  <si>
    <t>wMAIN-4299</t>
  </si>
  <si>
    <t>V-288</t>
  </si>
  <si>
    <t>1AG48-1AG49</t>
  </si>
  <si>
    <t>{80083176-55B6-4853-A436-ECB6E3DF7085}</t>
  </si>
  <si>
    <t>wMAIN-4300</t>
  </si>
  <si>
    <t>FIT-343</t>
  </si>
  <si>
    <t>FIT-341</t>
  </si>
  <si>
    <t>1AG50-1AH33</t>
  </si>
  <si>
    <t>{A5334938-A9CF-4518-8658-3261BAFBC97B}</t>
  </si>
  <si>
    <t>wMAIN-4305</t>
  </si>
  <si>
    <t>1AG61-1AG62</t>
  </si>
  <si>
    <t>{EF22FBF9-0D32-406F-BDC9-A6F61ADFAA77}</t>
  </si>
  <si>
    <t>wMAIN-4306</t>
  </si>
  <si>
    <t>Westgate Mall</t>
  </si>
  <si>
    <t>V-1360</t>
  </si>
  <si>
    <t>1AD29-1AD28</t>
  </si>
  <si>
    <t>{245D1AF0-6A3B-49F4-AA03-625D6F66B144}</t>
  </si>
  <si>
    <t>wMAIN-4307</t>
  </si>
  <si>
    <t>wVLV-279</t>
  </si>
  <si>
    <t>1AD67-BLDG</t>
  </si>
  <si>
    <t>{185F7007-5300-4E2F-9630-2A95168CC015}</t>
  </si>
  <si>
    <t>wMAIN-4308</t>
  </si>
  <si>
    <t>V-278</t>
  </si>
  <si>
    <t>1AD68-BLDG</t>
  </si>
  <si>
    <t>{CA3DDCF9-823A-4A01-9843-B6458AAEC448}</t>
  </si>
  <si>
    <t>wMAIN-4309</t>
  </si>
  <si>
    <t>V-279</t>
  </si>
  <si>
    <t>1AD30-1AD67</t>
  </si>
  <si>
    <t>{A5859BE8-0357-4022-991E-4856AB1251D5}</t>
  </si>
  <si>
    <t>wMAIN-4310</t>
  </si>
  <si>
    <t>1AD65-1AD68</t>
  </si>
  <si>
    <t>{1810F374-85DC-48E8-BB88-B458D8EAE1FF}</t>
  </si>
  <si>
    <t>wMAIN-4311</t>
  </si>
  <si>
    <t>FIT-317</t>
  </si>
  <si>
    <t>1AD65-1AD66</t>
  </si>
  <si>
    <t>{85674F03-ACFB-40AF-930C-0CDF711F2C55}</t>
  </si>
  <si>
    <t>wMAIN-4313</t>
  </si>
  <si>
    <t>1AD29-1AD64</t>
  </si>
  <si>
    <t>{24BFD0B5-29DB-4731-AD9B-3168568435A0}</t>
  </si>
  <si>
    <t>wMAIN-4314</t>
  </si>
  <si>
    <t>V-277</t>
  </si>
  <si>
    <t>1AD42-1AD69</t>
  </si>
  <si>
    <t>{42980032-5A55-45F4-A20B-2E83C68FA254}</t>
  </si>
  <si>
    <t>wMAIN-4315</t>
  </si>
  <si>
    <t>1AD69-BLDG</t>
  </si>
  <si>
    <t>{B72C4D44-7A97-4983-B0D2-EFF1A69B168B}</t>
  </si>
  <si>
    <t>wMAIN-4319</t>
  </si>
  <si>
    <t>1AD70-1AD51</t>
  </si>
  <si>
    <t>{05433B1B-AEE6-4DBD-B60C-E053D65B5981}</t>
  </si>
  <si>
    <t>wMAIN-4320</t>
  </si>
  <si>
    <t>BAXTER BUSINESS CENTER</t>
  </si>
  <si>
    <t>122</t>
  </si>
  <si>
    <t>wFIT-314</t>
  </si>
  <si>
    <t>wVLV-276</t>
  </si>
  <si>
    <t>1DF18-1DF19</t>
  </si>
  <si>
    <t>{B2BACD01-9A72-4DD5-A89C-23358F112D7A}</t>
  </si>
  <si>
    <t>wMAIN-4321</t>
  </si>
  <si>
    <t>Widseth</t>
  </si>
  <si>
    <t>wFIT-313</t>
  </si>
  <si>
    <t>1DF19-1DF20</t>
  </si>
  <si>
    <t>{DFE67BEC-EB43-451B-9029-DFAEE4D16844}</t>
  </si>
  <si>
    <t>wMAIN-4324</t>
  </si>
  <si>
    <t xml:space="preserve">Widseth </t>
  </si>
  <si>
    <t>wVLV-274</t>
  </si>
  <si>
    <t>1DF20-1DF23</t>
  </si>
  <si>
    <t>{8FB940B3-E16B-4184-9C19-7104DF493031}</t>
  </si>
  <si>
    <t>wMAIN-4325</t>
  </si>
  <si>
    <t>1EA28-1EA31</t>
  </si>
  <si>
    <t>{27B4DCFD-EEE2-4FD1-BE69-02EB4B888936}</t>
  </si>
  <si>
    <t>wMAIN-4326</t>
  </si>
  <si>
    <t>COMMERCE REGION OF BAXTER</t>
  </si>
  <si>
    <t>Just for Kix</t>
  </si>
  <si>
    <t>230</t>
  </si>
  <si>
    <t>V-225</t>
  </si>
  <si>
    <t>1GX22-1GX23</t>
  </si>
  <si>
    <t>{843B7C09-0905-4764-81FC-F22A7DA62978}</t>
  </si>
  <si>
    <t>wMAIN-4327</t>
  </si>
  <si>
    <t>FIT-261</t>
  </si>
  <si>
    <t>1GX23-1GX24</t>
  </si>
  <si>
    <t>{CE95A536-0850-4BB4-83BF-2A6664165F87}</t>
  </si>
  <si>
    <t>wMAIN-4328</t>
  </si>
  <si>
    <t xml:space="preserve">Just for Kix </t>
  </si>
  <si>
    <t>V-223</t>
  </si>
  <si>
    <t>1GX24-1GX25</t>
  </si>
  <si>
    <t>{D5EAF74B-1E92-416E-8FA9-C3ED5E7A0B6D}</t>
  </si>
  <si>
    <t>wMAIN-4329</t>
  </si>
  <si>
    <t>1GX24-1GX26</t>
  </si>
  <si>
    <t>{68875077-53C3-4900-BAD2-5DF543869CA5}</t>
  </si>
  <si>
    <t>wMAIN-4332</t>
  </si>
  <si>
    <t>FIT-260</t>
  </si>
  <si>
    <t>1GX19-1GX29</t>
  </si>
  <si>
    <t>{60668898-6397-485C-A1FA-666D622D9A4C}</t>
  </si>
  <si>
    <t>wMAIN-4333</t>
  </si>
  <si>
    <t>V-222</t>
  </si>
  <si>
    <t>1GX29-1GX30</t>
  </si>
  <si>
    <t>{0A805873-302A-49D2-959F-60C1CEB2BB5B}</t>
  </si>
  <si>
    <t>wMAIN-4336</t>
  </si>
  <si>
    <t>FIT-259</t>
  </si>
  <si>
    <t>FIT-258</t>
  </si>
  <si>
    <t>1GX31-1GX34</t>
  </si>
  <si>
    <t>{87B68B0F-9189-41FD-9AAC-08042AC0F7F0}</t>
  </si>
  <si>
    <t>wMAIN-4337</t>
  </si>
  <si>
    <t>V-220</t>
  </si>
  <si>
    <t>1GX34-1GX35</t>
  </si>
  <si>
    <t>{A113CBFB-A0E5-45C8-AFAE-6BBD18CABA10}</t>
  </si>
  <si>
    <t>wMAIN-4340</t>
  </si>
  <si>
    <t>FIT-257</t>
  </si>
  <si>
    <t>1GX34-1GX36</t>
  </si>
  <si>
    <t>{FC8B1001-CF92-4487-9302-065DC86B507B}</t>
  </si>
  <si>
    <t>wMAIN-4341</t>
  </si>
  <si>
    <t>V-219</t>
  </si>
  <si>
    <t>1GX36-1GX37</t>
  </si>
  <si>
    <t>{0286F889-5886-489E-9DCE-1E8F5552BEBB}</t>
  </si>
  <si>
    <t>wMAIN-4342</t>
  </si>
  <si>
    <t>TK</t>
  </si>
  <si>
    <t>2006 POTLATCH - HIGHWAY 210 EXTENSION PROJECT</t>
  </si>
  <si>
    <t>Timberwood Dr</t>
  </si>
  <si>
    <t>Independence Rd</t>
  </si>
  <si>
    <t>259</t>
  </si>
  <si>
    <t>FIT-256</t>
  </si>
  <si>
    <t>FIT-252</t>
  </si>
  <si>
    <t>1TK02-1TK03</t>
  </si>
  <si>
    <t>{BBB4FDFB-424A-428C-A478-1CDD32B8E90A}</t>
  </si>
  <si>
    <t>wMAIN-4343</t>
  </si>
  <si>
    <t>FIT-253</t>
  </si>
  <si>
    <t>1TK02-1TK04</t>
  </si>
  <si>
    <t>{EB71E78A-E810-45E1-B882-0C549ADBB8B4}</t>
  </si>
  <si>
    <t>wMAIN-4344</t>
  </si>
  <si>
    <t xml:space="preserve">Independence Rd </t>
  </si>
  <si>
    <t>FIT-216</t>
  </si>
  <si>
    <t>1TK02-1TK05</t>
  </si>
  <si>
    <t>{9FD4F3BA-68CD-4117-A695-68D78652788F}</t>
  </si>
  <si>
    <t>wMAIN-4345</t>
  </si>
  <si>
    <t>FIT-255</t>
  </si>
  <si>
    <t>FIT-254</t>
  </si>
  <si>
    <t>1TK06-1TK07</t>
  </si>
  <si>
    <t>{F5BEF654-CE70-45AB-96AB-96688C166132}</t>
  </si>
  <si>
    <t>wMAIN-4350</t>
  </si>
  <si>
    <t>V-191</t>
  </si>
  <si>
    <t>1NH26-1NH27</t>
  </si>
  <si>
    <t>{5CFCE5B8-DFC8-45FA-AB14-7BD6B3C6F217}</t>
  </si>
  <si>
    <t>wMAIN-4353</t>
  </si>
  <si>
    <t>FIT-230</t>
  </si>
  <si>
    <t>1PH39-1PH40</t>
  </si>
  <si>
    <t>{A29D1D80-1E0E-4633-A245-EB4EE864BCCB}</t>
  </si>
  <si>
    <t>wMAIN-4358</t>
  </si>
  <si>
    <t>RH</t>
  </si>
  <si>
    <t>FIT-220</t>
  </si>
  <si>
    <t>V-197</t>
  </si>
  <si>
    <t>1RH01-1RH02</t>
  </si>
  <si>
    <t>{E7A508B6-730D-478B-9641-2CCED579F952}</t>
  </si>
  <si>
    <t>wMAIN-4359</t>
  </si>
  <si>
    <t>FIT-233</t>
  </si>
  <si>
    <t>1RH02-1RH03</t>
  </si>
  <si>
    <t>{2DEB5D76-840C-467B-BAC3-39698F5FDB0C}</t>
  </si>
  <si>
    <t>wMAIN-4362</t>
  </si>
  <si>
    <t>FIT-234</t>
  </si>
  <si>
    <t>1RH03-1RH06</t>
  </si>
  <si>
    <t>{D514E65F-CBC8-4837-BD73-ADD77560D2CF}</t>
  </si>
  <si>
    <t>wMAIN-4365</t>
  </si>
  <si>
    <t>FIT-235</t>
  </si>
  <si>
    <t>1RH06-1SH01</t>
  </si>
  <si>
    <t>{628D8CEE-83BE-4220-A78F-623A85A6F349}</t>
  </si>
  <si>
    <t>wMAIN-4370</t>
  </si>
  <si>
    <t>SH</t>
  </si>
  <si>
    <t>Tinberwood Dr</t>
  </si>
  <si>
    <t>FIT-236</t>
  </si>
  <si>
    <t>FIT-237</t>
  </si>
  <si>
    <t>1SH04-1SH07</t>
  </si>
  <si>
    <t>{265F6DC3-60B5-450C-883D-9492E69760FD}</t>
  </si>
  <si>
    <t>wMAIN-4371</t>
  </si>
  <si>
    <t>FIT-247</t>
  </si>
  <si>
    <t>1SH07-1SH08</t>
  </si>
  <si>
    <t>{4BC958E2-C089-47B2-A6D7-AFE3AB556613}</t>
  </si>
  <si>
    <t>wMAIN-4372</t>
  </si>
  <si>
    <t>V-202</t>
  </si>
  <si>
    <t>1SH07-1SH09</t>
  </si>
  <si>
    <t>{C04AE83E-4EB3-48EF-8C7B-7B4BC5529323}</t>
  </si>
  <si>
    <t>wMAIN-4373</t>
  </si>
  <si>
    <t>FIT-221</t>
  </si>
  <si>
    <t>1SH09-1SH10</t>
  </si>
  <si>
    <t>{12CEA610-CE19-40B4-ABC0-954055CE93B8}</t>
  </si>
  <si>
    <t>wMAIN-4374</t>
  </si>
  <si>
    <t>PIPE ENCLOSED IN A 20" DIA. HDPE CASING PIPE</t>
  </si>
  <si>
    <t>FIT-222</t>
  </si>
  <si>
    <t>1SH10-1SH11</t>
  </si>
  <si>
    <t>{9B62AE95-7724-460A-918D-36A14CB67F50}</t>
  </si>
  <si>
    <t>wMAIN-4375</t>
  </si>
  <si>
    <t>FIT-223</t>
  </si>
  <si>
    <t>1SH11-1SH12</t>
  </si>
  <si>
    <t>{52C46161-29EB-470C-85F0-652EE52E4DF2}</t>
  </si>
  <si>
    <t>wMAIN-4376</t>
  </si>
  <si>
    <t>PIPE ENCLOSED IN A 24" DIA. STEEL CASING</t>
  </si>
  <si>
    <t>FIT-224</t>
  </si>
  <si>
    <t>1SH12-1SI01</t>
  </si>
  <si>
    <t>{440F9483-C6A3-4FD8-AE83-3F355299F270}</t>
  </si>
  <si>
    <t>wMAIN-4379</t>
  </si>
  <si>
    <t>SI</t>
  </si>
  <si>
    <t>FIT-238</t>
  </si>
  <si>
    <t>V-210</t>
  </si>
  <si>
    <t>1SI03-1SI06</t>
  </si>
  <si>
    <t>{4D6864D3-C1BE-45F7-8E84-C58C1449B773}</t>
  </si>
  <si>
    <t>wMAIN-4380</t>
  </si>
  <si>
    <t>FIT-225</t>
  </si>
  <si>
    <t>1SI06-1SI07</t>
  </si>
  <si>
    <t>{4EB76170-9D80-44A4-A2B4-3918A2ACFD59}</t>
  </si>
  <si>
    <t>wMAIN-4381</t>
  </si>
  <si>
    <t>FIT-249</t>
  </si>
  <si>
    <t>1SI07-1SI08</t>
  </si>
  <si>
    <t>{E03AC5F3-A61B-4D3D-8882-9EE84E3494AA}</t>
  </si>
  <si>
    <t>wMAIN-4382</t>
  </si>
  <si>
    <t>V-209</t>
  </si>
  <si>
    <t>1SI07-1SI09</t>
  </si>
  <si>
    <t>{82EF6E02-91B8-47C8-BD3C-C27FC2D6720C}</t>
  </si>
  <si>
    <t>wMAIN-4385</t>
  </si>
  <si>
    <t>FIT-242</t>
  </si>
  <si>
    <t>FIT-241</t>
  </si>
  <si>
    <t>1SI10-1SI13</t>
  </si>
  <si>
    <t>{3272079E-CD2E-453B-A45B-A0F7B8CA6887}</t>
  </si>
  <si>
    <t>wMAIN-4386</t>
  </si>
  <si>
    <t>V-207</t>
  </si>
  <si>
    <t>1SI13-1SI14</t>
  </si>
  <si>
    <t>{00C4303D-69B2-4E80-A640-08F3A2D1775B}</t>
  </si>
  <si>
    <t>wMAIN-4387</t>
  </si>
  <si>
    <t>FIT-240</t>
  </si>
  <si>
    <t>1SI13-1SI15</t>
  </si>
  <si>
    <t>{74256537-83C0-40E7-B622-6651D8F3D688}</t>
  </si>
  <si>
    <t>wMAIN-4390</t>
  </si>
  <si>
    <t>wFIT-240</t>
  </si>
  <si>
    <t>wFIT-239</t>
  </si>
  <si>
    <t>1SI15-1SI18</t>
  </si>
  <si>
    <t>{4BA05B2D-C083-4C3C-9238-E7294E575D7E}</t>
  </si>
  <si>
    <t>wMAIN-4393</t>
  </si>
  <si>
    <t>FIT-239</t>
  </si>
  <si>
    <t>FIT-248</t>
  </si>
  <si>
    <t>1SI18-1SI19</t>
  </si>
  <si>
    <t>{DA21C6EF-2F6C-4130-94F1-EA174CD02B4A}</t>
  </si>
  <si>
    <t>wMAIN-4396</t>
  </si>
  <si>
    <t>SJ</t>
  </si>
  <si>
    <t>FIT-243</t>
  </si>
  <si>
    <t>FIT-244</t>
  </si>
  <si>
    <t>1SI24-1SJ01</t>
  </si>
  <si>
    <t>{6E2C59E7-69A8-46DB-955D-350A9CA8C557}</t>
  </si>
  <si>
    <t>wMAIN-4399</t>
  </si>
  <si>
    <t>FIT-226</t>
  </si>
  <si>
    <t>1SJ01-1SJ04</t>
  </si>
  <si>
    <t>{3A8A8AE5-75BC-4882-B67A-A261DD2A363D}</t>
  </si>
  <si>
    <t>wMAIN-4400</t>
  </si>
  <si>
    <t>FIT-251</t>
  </si>
  <si>
    <t>1SJ04-1SJ05</t>
  </si>
  <si>
    <t>{BFD84CE0-937B-4925-A3E9-86E7E3E054D5}</t>
  </si>
  <si>
    <t>wMAIN-4401</t>
  </si>
  <si>
    <t>FIT-250</t>
  </si>
  <si>
    <t>1SJ04-1SJ06</t>
  </si>
  <si>
    <t>{1DFAA5F4-8FB2-4C88-8B1E-1CFE230022A0}</t>
  </si>
  <si>
    <t>wMAIN-4402</t>
  </si>
  <si>
    <t>V-213</t>
  </si>
  <si>
    <t>1SJ04-1SJ07</t>
  </si>
  <si>
    <t>{A6CC8213-AF53-4E61-9B90-C075E097D7AD}</t>
  </si>
  <si>
    <t>wMAIN-4403</t>
  </si>
  <si>
    <t>FIT-245</t>
  </si>
  <si>
    <t>1SJ07-1SJ08</t>
  </si>
  <si>
    <t>{53E49D57-4A4A-4E1E-A333-3A0968796C98}</t>
  </si>
  <si>
    <t>wMAIN-4408</t>
  </si>
  <si>
    <t>1TK05-1TK06</t>
  </si>
  <si>
    <t>{9D81117E-51B5-4A34-ACFA-9E3753113FD9}</t>
  </si>
  <si>
    <t>wMAIN-4409</t>
  </si>
  <si>
    <t>FIT-214</t>
  </si>
  <si>
    <t>FIT-213</t>
  </si>
  <si>
    <t>1SI22-1SI23</t>
  </si>
  <si>
    <t>{96C06C48-E84F-45B3-8F5D-67ED396C1DB2}</t>
  </si>
  <si>
    <t>wMAIN-4410</t>
  </si>
  <si>
    <t>FIT-212</t>
  </si>
  <si>
    <t>1PH40-1PH41</t>
  </si>
  <si>
    <t>{F0746411-7AF9-405D-BD0E-EA38FCE1CA54}</t>
  </si>
  <si>
    <t>wMAIN-4411</t>
  </si>
  <si>
    <t>wFIT-227</t>
  </si>
  <si>
    <t>1NH07-1NH23</t>
  </si>
  <si>
    <t>{F212F96F-A35B-436E-BA80-8E76E814CECA}</t>
  </si>
  <si>
    <t>wMAIN-4412</t>
  </si>
  <si>
    <t>1PH39-1PH27</t>
  </si>
  <si>
    <t>{EE2ADC02-4C0B-41F9-8B8E-8FCFE970EAAA}</t>
  </si>
  <si>
    <t>wMAIN-4413</t>
  </si>
  <si>
    <t>1PH25-1PH39</t>
  </si>
  <si>
    <t>{1A8867E8-F6A0-4C4C-A945-21B26FDBCC6E}</t>
  </si>
  <si>
    <t>wMAIN-4414</t>
  </si>
  <si>
    <t>1SI22-1SI24</t>
  </si>
  <si>
    <t>{86A74DDA-B885-454D-B041-48BEC094B81E}</t>
  </si>
  <si>
    <t>wMAIN-4415</t>
  </si>
  <si>
    <t>1NH26-1NH10</t>
  </si>
  <si>
    <t>{40D8D54D-5DF5-4B85-AA43-18448F2788ED}</t>
  </si>
  <si>
    <t>wMAIN-4416</t>
  </si>
  <si>
    <t>FIT-246</t>
  </si>
  <si>
    <t>1TK01-1TK02</t>
  </si>
  <si>
    <t>{34DA2565-0931-4568-B10A-3F49BE8C0D42}</t>
  </si>
  <si>
    <t>wMAIN-4417</t>
  </si>
  <si>
    <t>1SJ08-1TK01</t>
  </si>
  <si>
    <t>{A55C1915-5404-4779-AEAF-8167916E2FB0}</t>
  </si>
  <si>
    <t>wMAIN-4418</t>
  </si>
  <si>
    <t>1SI07-1SI22</t>
  </si>
  <si>
    <t>{A6EE14AE-8FF2-4F1C-BE7F-E73CAF98A0F1}</t>
  </si>
  <si>
    <t>wMAIN-4419</t>
  </si>
  <si>
    <t>1SI09-1SI10</t>
  </si>
  <si>
    <t>{C19E322A-3D13-4FDF-977F-15A0017AFD32}</t>
  </si>
  <si>
    <t>wMAIN-4420</t>
  </si>
  <si>
    <t>V-203</t>
  </si>
  <si>
    <t>1SI02-1SI03</t>
  </si>
  <si>
    <t>{23BE248A-CB32-4158-BC6C-65B41413BC1B}</t>
  </si>
  <si>
    <t>wMAIN-4421</t>
  </si>
  <si>
    <t>1SI01-1SI02</t>
  </si>
  <si>
    <t>{7D9CC0C8-03EE-4EE9-8432-460519AB119A}</t>
  </si>
  <si>
    <t>wMAIN-4422</t>
  </si>
  <si>
    <t>1SH01-1SH04</t>
  </si>
  <si>
    <t>{A5EF5BD2-3B8D-4035-B8BA-1C080946A39A}</t>
  </si>
  <si>
    <t>wMAIN-4423</t>
  </si>
  <si>
    <t>QH</t>
  </si>
  <si>
    <t>HDPE</t>
  </si>
  <si>
    <t>DIRECTIONAL BORE</t>
  </si>
  <si>
    <t>FIT-232</t>
  </si>
  <si>
    <t>1QH05-1RH01</t>
  </si>
  <si>
    <t>{5E907966-F4BD-43AA-A11A-776E28E8D938}</t>
  </si>
  <si>
    <t>wMAIN-4424</t>
  </si>
  <si>
    <t>FIT-231</t>
  </si>
  <si>
    <t>1QH02-1QH05</t>
  </si>
  <si>
    <t>{73BF6EDB-5AE7-4F6C-93B7-04F2D9F5C780}</t>
  </si>
  <si>
    <t>wMAIN-4425</t>
  </si>
  <si>
    <t>FIT-215</t>
  </si>
  <si>
    <t>1QH01-1QH02</t>
  </si>
  <si>
    <t>{0973EB9A-FB50-48AB-8DC1-DF9FCD948879}</t>
  </si>
  <si>
    <t>wMAIN-4426</t>
  </si>
  <si>
    <t>1PH41-1QH01</t>
  </si>
  <si>
    <t>{FEFC2AA9-1F34-4F74-B6A2-E211DEFBDF22}</t>
  </si>
  <si>
    <t>wMAIN-4427</t>
  </si>
  <si>
    <t>FIT-217</t>
  </si>
  <si>
    <t>1OH21-1OH03</t>
  </si>
  <si>
    <t>{882978F0-1F09-491C-BFF9-99F0900C48B8}</t>
  </si>
  <si>
    <t>wMAIN-4428</t>
  </si>
  <si>
    <t>FIT-218</t>
  </si>
  <si>
    <t>1OH22-1OH21</t>
  </si>
  <si>
    <t>{2BC6F941-0120-4330-8828-C2FB02CBE998}</t>
  </si>
  <si>
    <t>wMAIN-4429</t>
  </si>
  <si>
    <t>FIT-229</t>
  </si>
  <si>
    <t>1OH23-1OH22</t>
  </si>
  <si>
    <t>{388EA8EB-4B1E-4FDD-9760-CC25F75B6AE4}</t>
  </si>
  <si>
    <t>wMAIN-4430</t>
  </si>
  <si>
    <t>FIT-219</t>
  </si>
  <si>
    <t>1NH28-1OH23</t>
  </si>
  <si>
    <t>{0525B1E4-23BD-4377-BF34-D1E6755BC5AB}</t>
  </si>
  <si>
    <t>wMAIN-4431</t>
  </si>
  <si>
    <t>1NH27-1NH28</t>
  </si>
  <si>
    <t>{604DF998-D202-4165-8C95-85ABF4CA6902}</t>
  </si>
  <si>
    <t>wMAIN-4432</t>
  </si>
  <si>
    <t>1GX36-1GX38</t>
  </si>
  <si>
    <t>{25A2DCCD-FF40-4B0F-B250-3990AE9E10D5}</t>
  </si>
  <si>
    <t>wMAIN-4433</t>
  </si>
  <si>
    <t>1GX29-1GX31</t>
  </si>
  <si>
    <t>{D665283B-969D-4F85-A111-56F4FF3516C1}</t>
  </si>
  <si>
    <t>wMAIN-4434</t>
  </si>
  <si>
    <t>1IM11-1IM14</t>
  </si>
  <si>
    <t>{E920BF08-1F80-4190-945A-83E126FB6B36}</t>
  </si>
  <si>
    <t>wMAIN-4435</t>
  </si>
  <si>
    <t>FIT-274</t>
  </si>
  <si>
    <t>1IM12-1IM13</t>
  </si>
  <si>
    <t>{1A1F82A6-BEC3-45E7-AB33-C08B1F68AECF}</t>
  </si>
  <si>
    <t>wMAIN-4436</t>
  </si>
  <si>
    <t>FIT-275</t>
  </si>
  <si>
    <t>1IM05-1IM06</t>
  </si>
  <si>
    <t>{1889A9A2-C1B5-4F20-839F-C7CB459FD2B2}</t>
  </si>
  <si>
    <t>wMAIN-4437</t>
  </si>
  <si>
    <t>1IM19-1IM16</t>
  </si>
  <si>
    <t>{683EB832-1020-4343-B631-4637DFD55246}</t>
  </si>
  <si>
    <t>wMAIN-4439</t>
  </si>
  <si>
    <t>V-253</t>
  </si>
  <si>
    <t>1EB60-1EB61</t>
  </si>
  <si>
    <t>{2A0C1B97-D783-4533-B59D-FBB5A4A540A2}</t>
  </si>
  <si>
    <t>wMAIN-4440</t>
  </si>
  <si>
    <t>wVLV-261</t>
  </si>
  <si>
    <t>wFIT-292</t>
  </si>
  <si>
    <t>1EA41-1EA42</t>
  </si>
  <si>
    <t>{A339DE37-7DC3-43C3-992E-80EAC077C018}</t>
  </si>
  <si>
    <t>wMAIN-4441</t>
  </si>
  <si>
    <t>wFIT-309</t>
  </si>
  <si>
    <t>wFIT-308</t>
  </si>
  <si>
    <t>1EA31-1EA33</t>
  </si>
  <si>
    <t>{308D0B60-F172-4FD8-94F0-C248BC379647}</t>
  </si>
  <si>
    <t>wMAIN-4442</t>
  </si>
  <si>
    <t>1EB49-1EB50</t>
  </si>
  <si>
    <t>{DAD79D16-4F05-43F2-869C-B095E11171F6}</t>
  </si>
  <si>
    <t>wMAIN-4443</t>
  </si>
  <si>
    <t>1EB42-1EB43</t>
  </si>
  <si>
    <t>{709BCEF4-2D37-434E-BAFE-76B210E2EAA3}</t>
  </si>
  <si>
    <t>wMAIN-4444</t>
  </si>
  <si>
    <t>wFIT-2340</t>
  </si>
  <si>
    <t>1DF18-1DF07</t>
  </si>
  <si>
    <t>{46514BF5-7F89-4571-88A0-C3E32FBA9DE0}</t>
  </si>
  <si>
    <t>wMAIN-4445</t>
  </si>
  <si>
    <t>FIT-335</t>
  </si>
  <si>
    <t>1AG55-1AG58</t>
  </si>
  <si>
    <t>{BAC91C2F-305A-4C4E-B7DF-80CA8C577754}</t>
  </si>
  <si>
    <t>wMAIN-4446</t>
  </si>
  <si>
    <t>1AG58-1AG61</t>
  </si>
  <si>
    <t>{E2930521-B0AC-49FC-86CE-E8D81E1A87BD}</t>
  </si>
  <si>
    <t>wMAIN-4447</t>
  </si>
  <si>
    <t>1AG49-1AG50</t>
  </si>
  <si>
    <t>{1A0DA35B-87A2-4431-A7B9-EFFE0A584324}</t>
  </si>
  <si>
    <t>wMAIN-4448</t>
  </si>
  <si>
    <t>wFIT-334</t>
  </si>
  <si>
    <t>wFIT-315</t>
  </si>
  <si>
    <t>1AD75-1AE01</t>
  </si>
  <si>
    <t>{42F3A814-1C79-485C-8B73-48C72793C59E}</t>
  </si>
  <si>
    <t>wMAIN-4449</t>
  </si>
  <si>
    <t xml:space="preserve">Mills Honda </t>
  </si>
  <si>
    <t>V-283</t>
  </si>
  <si>
    <t>FIT-334</t>
  </si>
  <si>
    <t>1AD74-1AD75</t>
  </si>
  <si>
    <t>{8A326938-A98C-4590-8D65-14D2C339BDDE}</t>
  </si>
  <si>
    <t>wMAIN-4450</t>
  </si>
  <si>
    <t>1AD73-1AD74</t>
  </si>
  <si>
    <t>{FAA06F69-0550-4307-892F-9D5B543D83EE}</t>
  </si>
  <si>
    <t>wMAIN-4451</t>
  </si>
  <si>
    <t>1AG15-1AG64</t>
  </si>
  <si>
    <t>{C7ABC41F-0835-43CA-98E8-1DE7095635BF}</t>
  </si>
  <si>
    <t>wMAIN-4452</t>
  </si>
  <si>
    <t>1AG69-1AH29</t>
  </si>
  <si>
    <t>{BC49BB19-7AFF-4CD6-8282-022E8B9C524A}</t>
  </si>
  <si>
    <t>wMAIN-4453</t>
  </si>
  <si>
    <t>FIT-349</t>
  </si>
  <si>
    <t>1GB74-1GC38</t>
  </si>
  <si>
    <t>{A3B0CD1A-7C1E-4BAA-9EFA-632717E92C0F}</t>
  </si>
  <si>
    <t>wMAIN-4454</t>
  </si>
  <si>
    <t>1GC31-1GC34</t>
  </si>
  <si>
    <t>{141CF4FA-9657-426A-A769-0D6865CB814B}</t>
  </si>
  <si>
    <t>wMAIN-4455</t>
  </si>
  <si>
    <t>1GC38-1GC41</t>
  </si>
  <si>
    <t>{9FF52D23-F3D0-457E-B3E3-326838E90D41}</t>
  </si>
  <si>
    <t>wMAIN-4456</t>
  </si>
  <si>
    <t>FIT-352</t>
  </si>
  <si>
    <t>1GB63-1GB68</t>
  </si>
  <si>
    <t>{182E686D-2E35-408F-A5AA-7A0EC79E31A0}</t>
  </si>
  <si>
    <t>wMAIN-4457</t>
  </si>
  <si>
    <t>1GB68-1GB71</t>
  </si>
  <si>
    <t>{0904127C-3F4D-458A-ADE8-5F4CD9569F32}</t>
  </si>
  <si>
    <t>wMAIN-4458</t>
  </si>
  <si>
    <t>V-297</t>
  </si>
  <si>
    <t>1GB71-1GB73</t>
  </si>
  <si>
    <t>{2A264790-7FB6-44A9-9975-AF421BF0AD0D}</t>
  </si>
  <si>
    <t>wMAIN-4459</t>
  </si>
  <si>
    <t>1GB73-BLDG</t>
  </si>
  <si>
    <t>{89058D64-4A4B-423A-823F-141A038F04C7}</t>
  </si>
  <si>
    <t>wMAIN-4460</t>
  </si>
  <si>
    <t>1GB72-BLDG</t>
  </si>
  <si>
    <t>{A0FA3194-344E-40CE-8762-92036DD40144}</t>
  </si>
  <si>
    <t>wMAIN-4461</t>
  </si>
  <si>
    <t>1DC48-BLDG.</t>
  </si>
  <si>
    <t>{DA62E404-FAC9-47FE-A197-D5B6AED085CC}</t>
  </si>
  <si>
    <t>wMAIN-4462</t>
  </si>
  <si>
    <t>FIT-1560</t>
  </si>
  <si>
    <t>1EG26-1EG29</t>
  </si>
  <si>
    <t>{E5A0E039-840E-4B1B-BCAE-12D937063599}</t>
  </si>
  <si>
    <t>wMAIN-4463</t>
  </si>
  <si>
    <t>1EF16-1EG01</t>
  </si>
  <si>
    <t>{AF31A4E9-89A7-4193-97FD-C91A121AC496}</t>
  </si>
  <si>
    <t>wMAIN-4464</t>
  </si>
  <si>
    <t>FIT-1537</t>
  </si>
  <si>
    <t>1FG12-1FG19</t>
  </si>
  <si>
    <t>{874DC5A7-3835-4005-86D1-E207AAF8C93F}</t>
  </si>
  <si>
    <t>wMAIN-4465</t>
  </si>
  <si>
    <t>1FG09-1FG07</t>
  </si>
  <si>
    <t>{2B14B374-F06D-4080-ABFF-B424246633EE}</t>
  </si>
  <si>
    <t>wMAIN-4466</t>
  </si>
  <si>
    <t>1FF01-1FF35</t>
  </si>
  <si>
    <t>{CDE08ABD-84D6-4396-90E6-FFD5EF2501E7}</t>
  </si>
  <si>
    <t>wMAIN-4467</t>
  </si>
  <si>
    <t>FIT-1663</t>
  </si>
  <si>
    <t>1LI19-1KI09</t>
  </si>
  <si>
    <t>{6E9E31C8-F89D-4936-B6B7-5C222974A0A7}</t>
  </si>
  <si>
    <t>wMAIN-4468</t>
  </si>
  <si>
    <t>1LI16-1LI19</t>
  </si>
  <si>
    <t>{C3F105F9-82B7-4368-9188-CAD27892293A}</t>
  </si>
  <si>
    <t>wMAIN-4469</t>
  </si>
  <si>
    <t>1KI09-1KI12</t>
  </si>
  <si>
    <t>{B511E494-6038-4DB3-BB2C-7810AAD9753C}</t>
  </si>
  <si>
    <t>wMAIN-4470</t>
  </si>
  <si>
    <t>1AD04-1AD59</t>
  </si>
  <si>
    <t>{1964268D-463D-4DB1-988E-10F2A9F63A80}</t>
  </si>
  <si>
    <t>wMAIN-4471</t>
  </si>
  <si>
    <t>wFIT-118</t>
  </si>
  <si>
    <t>1CD07-1CD16</t>
  </si>
  <si>
    <t>{A1A07903-835E-418C-9DB7-B9E5039C4822}</t>
  </si>
  <si>
    <t>wMAIN-4472</t>
  </si>
  <si>
    <t>1CD13-1BD01</t>
  </si>
  <si>
    <t>{AC071D10-4135-4F3F-BFD4-FA088DD1BA23}</t>
  </si>
  <si>
    <t>wMAIN-4473</t>
  </si>
  <si>
    <t>wFIT-1502</t>
  </si>
  <si>
    <t>wVLV-1264</t>
  </si>
  <si>
    <t>1EC11-1EC10</t>
  </si>
  <si>
    <t>{1DA22309-5FDE-4415-B274-B9500C6A7F18}</t>
  </si>
  <si>
    <t>wMAIN-4474</t>
  </si>
  <si>
    <t>wFIT-1555</t>
  </si>
  <si>
    <t>1CG15-1CG18</t>
  </si>
  <si>
    <t>{FA6A9C34-4E1D-48E9-A963-F618957CE75C}</t>
  </si>
  <si>
    <t>wMAIN-4475</t>
  </si>
  <si>
    <t>wVLV-2053</t>
  </si>
  <si>
    <t>1CG18-1CF01</t>
  </si>
  <si>
    <t>{EB4070A5-AEBC-40CD-BD46-530F5B9D65A0}</t>
  </si>
  <si>
    <t>wMAIN-4476</t>
  </si>
  <si>
    <t>wVLV-418</t>
  </si>
  <si>
    <t>1BG14-1BG15</t>
  </si>
  <si>
    <t>{38CBC7B5-4293-4331-B724-A2801847D37B}</t>
  </si>
  <si>
    <t>wMAIN-4477</t>
  </si>
  <si>
    <t>FIT-1517</t>
  </si>
  <si>
    <t>1BD04-1BD07</t>
  </si>
  <si>
    <t>{776F5F21-E0D1-450A-B3FA-01535B53A990}</t>
  </si>
  <si>
    <t>wMAIN-4478</t>
  </si>
  <si>
    <t>1BD20-1AD12</t>
  </si>
  <si>
    <t>{3C9A165F-5094-400F-AECC-9B3312DFCACC}</t>
  </si>
  <si>
    <t>wMAIN-4479</t>
  </si>
  <si>
    <t>1BD14-1BD20</t>
  </si>
  <si>
    <t>{CC7F1F7E-86F1-43C3-922E-61C028232B96}</t>
  </si>
  <si>
    <t>wMAIN-4480</t>
  </si>
  <si>
    <t>1BD08-1BD23</t>
  </si>
  <si>
    <t>{8FC36D65-1F24-488C-8ACE-010259492F22}</t>
  </si>
  <si>
    <t>wMAIN-4481</t>
  </si>
  <si>
    <t>1CD15-1BD04</t>
  </si>
  <si>
    <t>{9D3805AF-B1C2-4AEE-B1C5-5F8CBDBAA7EE}</t>
  </si>
  <si>
    <t>wMAIN-4482</t>
  </si>
  <si>
    <t>1AD14-1AD15</t>
  </si>
  <si>
    <t>{5AFECC62-74EA-47F7-925F-5AE8D78944C6}</t>
  </si>
  <si>
    <t>wMAIN-4483</t>
  </si>
  <si>
    <t>1AD24-1AD27</t>
  </si>
  <si>
    <t>{1E16E93C-4D15-4AD8-A8DE-8BDA9B98594C}</t>
  </si>
  <si>
    <t>wMAIN-4484</t>
  </si>
  <si>
    <t>wFIT-1493</t>
  </si>
  <si>
    <t>1EB16-1EA09</t>
  </si>
  <si>
    <t>{1EBFAE6D-794E-416F-9497-DE665E8DD6A8}</t>
  </si>
  <si>
    <t>wMAIN-4485</t>
  </si>
  <si>
    <t>FIT-1488</t>
  </si>
  <si>
    <t>1EA15-1EA18</t>
  </si>
  <si>
    <t>{009C6AD6-C342-4C2C-BA8A-F9093CEC1435}</t>
  </si>
  <si>
    <t>wMAIN-4486</t>
  </si>
  <si>
    <t>1EB07-1EB19</t>
  </si>
  <si>
    <t>{731FD3F2-0D9E-4CD1-A381-60E6DD7714E5}</t>
  </si>
  <si>
    <t>wMAIN-4487</t>
  </si>
  <si>
    <t>1EF16-1EF30</t>
  </si>
  <si>
    <t>{C56B1DAC-03B6-4A37-8A01-D8C5CF394D00}</t>
  </si>
  <si>
    <t>wMAIN-4489</t>
  </si>
  <si>
    <t>wVLV-2144</t>
  </si>
  <si>
    <t>wFIT-1540</t>
  </si>
  <si>
    <t>1BF07-1BF04</t>
  </si>
  <si>
    <t>{75B5870F-4E1A-47AD-9675-6E19BD584A44}</t>
  </si>
  <si>
    <t>wMAIN-4490</t>
  </si>
  <si>
    <t>wFIT-2021</t>
  </si>
  <si>
    <t>1CF05-1CF12</t>
  </si>
  <si>
    <t>{21C042BC-5B4A-471B-9415-0DB5B2C7F8B5}</t>
  </si>
  <si>
    <t>wMAIN-4491</t>
  </si>
  <si>
    <t>wFIT-1628</t>
  </si>
  <si>
    <t>1ND08-1NC01</t>
  </si>
  <si>
    <t>{8DD98F2A-F474-4060-A7AF-D6A01806B603}</t>
  </si>
  <si>
    <t>wMAIN-4492</t>
  </si>
  <si>
    <t xml:space="preserve">Memorywood Dr </t>
  </si>
  <si>
    <t>1MC07-1MC08</t>
  </si>
  <si>
    <t>{D6F63B18-7A50-4078-987A-8E7CAFE2F3D1}</t>
  </si>
  <si>
    <t>wMAIN-4493</t>
  </si>
  <si>
    <t>1ND07-1ND08</t>
  </si>
  <si>
    <t>{7A653679-15BD-4F00-873A-B925465326EE}</t>
  </si>
  <si>
    <t>wMAIN-4494</t>
  </si>
  <si>
    <t>wFIT-1613</t>
  </si>
  <si>
    <t>1NC07-1MC01</t>
  </si>
  <si>
    <t>{409BC7A3-91EC-4AE2-B35F-241D9375CE89}</t>
  </si>
  <si>
    <t>wMAIN-4495</t>
  </si>
  <si>
    <t>1MC01-1MC04</t>
  </si>
  <si>
    <t>{85AFEEDD-2C0E-46D7-83FE-4E762925D940}</t>
  </si>
  <si>
    <t>wMAIN-4496</t>
  </si>
  <si>
    <t>FIT-1592</t>
  </si>
  <si>
    <t>1JE06-1IE01</t>
  </si>
  <si>
    <t>{F11B8CE3-4BB4-479B-927E-0088F37FC91D}</t>
  </si>
  <si>
    <t>wMAIN-4497</t>
  </si>
  <si>
    <t>FIT-1585</t>
  </si>
  <si>
    <t>1IE09-1IE12</t>
  </si>
  <si>
    <t>{1D1AE554-BAF3-4853-93D1-03DBE268F400}</t>
  </si>
  <si>
    <t>wMAIN-4498</t>
  </si>
  <si>
    <t>FIT-1605</t>
  </si>
  <si>
    <t>1LG19-1LF01</t>
  </si>
  <si>
    <t>{8B662BD8-967B-474A-A6E0-606594531DF8}</t>
  </si>
  <si>
    <t>wMAIN-4499</t>
  </si>
  <si>
    <t>V-534</t>
  </si>
  <si>
    <t>1LF08-1LF09</t>
  </si>
  <si>
    <t>{D7FF6958-66F8-4A1A-ADD9-62235CB08C8B}</t>
  </si>
  <si>
    <t>wMAIN-4500</t>
  </si>
  <si>
    <t>1LF01-1LF04</t>
  </si>
  <si>
    <t>{CD706F8B-3028-422F-A068-3EB7BF22CBED}</t>
  </si>
  <si>
    <t>wMAIN-4501</t>
  </si>
  <si>
    <t>1998 EIDE SANITARY SEWER AND WATERMAIN IMPROVEMENTS ELEVENTH SOUTHDALE ADDITION TO BAXTER</t>
  </si>
  <si>
    <t>264</t>
  </si>
  <si>
    <t>FIT-1658</t>
  </si>
  <si>
    <t>1PI11-1PI14</t>
  </si>
  <si>
    <t>{A4A65357-E1BA-4787-9282-2730EFE1E4EB}</t>
  </si>
  <si>
    <t>wMAIN-4502</t>
  </si>
  <si>
    <t>1PI10-1PI11</t>
  </si>
  <si>
    <t>{13B37B17-9D2B-46E5-ACA8-CF5117FEF99B}</t>
  </si>
  <si>
    <t>wMAIN-4503</t>
  </si>
  <si>
    <t>wFIT-1637</t>
  </si>
  <si>
    <t>1OE04-1OE01</t>
  </si>
  <si>
    <t>{5BDD473D-4131-4DC2-A823-6302EA457CC1}</t>
  </si>
  <si>
    <t>wMAIN-4505</t>
  </si>
  <si>
    <t>FIT-1616</t>
  </si>
  <si>
    <t>1NC37-1NC50</t>
  </si>
  <si>
    <t>{344C4CB0-F6F7-47F1-8618-8AB740690DFE}</t>
  </si>
  <si>
    <t>wMAIN-4506</t>
  </si>
  <si>
    <t>1NC50-1NC12</t>
  </si>
  <si>
    <t>{B2CFA3AA-9CA5-486B-8BBE-96FF60970340}</t>
  </si>
  <si>
    <t>wMAIN-4507</t>
  </si>
  <si>
    <t>FIT-1588</t>
  </si>
  <si>
    <t>1IE19-1IE21</t>
  </si>
  <si>
    <t>{CECDE802-0313-470F-8F02-17A8765088F8}</t>
  </si>
  <si>
    <t>wMAIN-4508</t>
  </si>
  <si>
    <t>1IE08-1IE09</t>
  </si>
  <si>
    <t>{F97D6CC1-2C26-46C2-A911-6CC7D8E9AD48}</t>
  </si>
  <si>
    <t>wMAIN-4509</t>
  </si>
  <si>
    <t>1IE21-1IE24</t>
  </si>
  <si>
    <t>{C9432C74-FDA3-46C1-B19E-6C1F265F96BD}</t>
  </si>
  <si>
    <t>wMAIN-4510</t>
  </si>
  <si>
    <t>1IE04-1IE05</t>
  </si>
  <si>
    <t>{3C68ABE7-7258-4416-AEA2-91E3C600BB96}</t>
  </si>
  <si>
    <t>wMAIN-4511</t>
  </si>
  <si>
    <t>1IE01-1IE03</t>
  </si>
  <si>
    <t>{C9204109-2647-4ED0-8D72-631EDB036141}</t>
  </si>
  <si>
    <t>wMAIN-4512</t>
  </si>
  <si>
    <t>FIT-1223</t>
  </si>
  <si>
    <t>1FE11-1FE08</t>
  </si>
  <si>
    <t>{B1AEB6D4-20A0-41AC-84A5-1797167F1243}</t>
  </si>
  <si>
    <t>wMAIN-4513</t>
  </si>
  <si>
    <t>1DH06-1DH07</t>
  </si>
  <si>
    <t>{1A5B7DBB-D405-4A9E-9D44-B8449B4CEC22}</t>
  </si>
  <si>
    <t>wMAIN-4514</t>
  </si>
  <si>
    <t>FIT-1439</t>
  </si>
  <si>
    <t>1CH33-1CH36</t>
  </si>
  <si>
    <t>{F7A48106-75DA-4C57-AECC-BCC22A4C0642}</t>
  </si>
  <si>
    <t>wMAIN-4515</t>
  </si>
  <si>
    <t>1CH36-1CH39</t>
  </si>
  <si>
    <t>{5A9088E9-2D42-4338-BC7D-7C7F3212E856}</t>
  </si>
  <si>
    <t>wMAIN-4516</t>
  </si>
  <si>
    <t>1CI11-1BH32</t>
  </si>
  <si>
    <t>{373BED59-08D8-4B53-A3B3-50C7AB57F75B}</t>
  </si>
  <si>
    <t>wMAIN-4517</t>
  </si>
  <si>
    <t>1BH19-1BH22</t>
  </si>
  <si>
    <t>{A091034A-0A2A-4FEF-AE9B-407962D24233}</t>
  </si>
  <si>
    <t>wMAIN-4518</t>
  </si>
  <si>
    <t>1CH49-1CH50</t>
  </si>
  <si>
    <t>{C8178043-A4B2-46D3-B27A-43612A83F4BC}</t>
  </si>
  <si>
    <t>wMAIN-4519</t>
  </si>
  <si>
    <t>1CH42-1CH45</t>
  </si>
  <si>
    <t>{1697FF02-A038-4DCB-8554-300B40DC0B32}</t>
  </si>
  <si>
    <t>wMAIN-4520</t>
  </si>
  <si>
    <t>1DH39-1DI01</t>
  </si>
  <si>
    <t>{DF0F97F4-CF00-42AD-9FD2-B0A65C217791}</t>
  </si>
  <si>
    <t>wMAIN-4521</t>
  </si>
  <si>
    <t>FIT-608</t>
  </si>
  <si>
    <t>1DH07-1DH08</t>
  </si>
  <si>
    <t>{BF534237-E9D1-4C2C-B2F1-2E841A14D3C0}</t>
  </si>
  <si>
    <t>wMAIN-4522</t>
  </si>
  <si>
    <t>1BH51-1AH01</t>
  </si>
  <si>
    <t>{582A384F-18F2-4ACE-8D97-AC7E98A18D91}</t>
  </si>
  <si>
    <t>wMAIN-4523</t>
  </si>
  <si>
    <t>1AH17-1AH20</t>
  </si>
  <si>
    <t>{95BA73B7-309D-488F-AF19-C014FB9EB683}</t>
  </si>
  <si>
    <t>wMAIN-4524</t>
  </si>
  <si>
    <t>1AH06-1AH09</t>
  </si>
  <si>
    <t>{38510DB0-3E3D-40B8-8137-34129E502AC3}</t>
  </si>
  <si>
    <t>wMAIN-4525</t>
  </si>
  <si>
    <t>FIT-1407</t>
  </si>
  <si>
    <t>1AH09-1AH12</t>
  </si>
  <si>
    <t>{94FC1EA4-4F37-47BD-B842-4AB60F9B0C8F}</t>
  </si>
  <si>
    <t>wMAIN-4526</t>
  </si>
  <si>
    <t>1BH43-1BH44</t>
  </si>
  <si>
    <t>{CC83DCA5-F283-45BD-A377-BF55E6DB2404}</t>
  </si>
  <si>
    <t>wMAIN-4527</t>
  </si>
  <si>
    <t>1NE06-1OD01</t>
  </si>
  <si>
    <t>{D26F8647-7C8F-40EA-B247-6868D809FDBA}</t>
  </si>
  <si>
    <t>wMAIN-4528</t>
  </si>
  <si>
    <t>1OD08-1ND11</t>
  </si>
  <si>
    <t>{BBB8617E-D07F-4BEC-B072-F126790ACAAF}</t>
  </si>
  <si>
    <t>wMAIN-4529</t>
  </si>
  <si>
    <t>FIT-1391</t>
  </si>
  <si>
    <t>1PF09-1PF12</t>
  </si>
  <si>
    <t>{15FA232D-13BB-430A-A384-CD194CA63AA7}</t>
  </si>
  <si>
    <t>wMAIN-4530</t>
  </si>
  <si>
    <t>1PF08-1PF09</t>
  </si>
  <si>
    <t>{4BE11D68-1F85-4F88-85C2-B3EB0D76F686}</t>
  </si>
  <si>
    <t>wMAIN-4531</t>
  </si>
  <si>
    <t>FIT-598</t>
  </si>
  <si>
    <t>1PD11-1PD12</t>
  </si>
  <si>
    <t>{5C67F73F-23D6-4EF2-BE02-0054456609F3}</t>
  </si>
  <si>
    <t>wMAIN-4532</t>
  </si>
  <si>
    <t>1PE11-1PE12</t>
  </si>
  <si>
    <t>{91403096-191D-415E-A13B-12A8F1DDAD5C}</t>
  </si>
  <si>
    <t>wMAIN-4533</t>
  </si>
  <si>
    <t>1PE21-1PE22</t>
  </si>
  <si>
    <t>{30D95BBF-6232-477C-A6FD-AC5F661C65A8}</t>
  </si>
  <si>
    <t>wMAIN-4534</t>
  </si>
  <si>
    <t>1PE36-1PE37</t>
  </si>
  <si>
    <t>{69D7E893-C3C3-4440-AEBD-3F5798E561F3}</t>
  </si>
  <si>
    <t>wMAIN-4535</t>
  </si>
  <si>
    <t>1PE31-1PE32</t>
  </si>
  <si>
    <t>{F37C4CB4-268D-476A-8E28-F22AA4622D4A}</t>
  </si>
  <si>
    <t>wMAIN-4536</t>
  </si>
  <si>
    <t>1AG26-1AG27</t>
  </si>
  <si>
    <t>{185BD2C9-310A-45BC-8196-478D859D509C}</t>
  </si>
  <si>
    <t>wMAIN-4537</t>
  </si>
  <si>
    <t>FIT-1374</t>
  </si>
  <si>
    <t>1AG25-1AG31</t>
  </si>
  <si>
    <t>{FF8831C5-3918-4DC3-B6AD-EAF4778DF170}</t>
  </si>
  <si>
    <t>wMAIN-4538</t>
  </si>
  <si>
    <t>1AG31-1AG34</t>
  </si>
  <si>
    <t>{59D03EF5-8E8B-4DAB-91CC-B9F14BAA8867}</t>
  </si>
  <si>
    <t>wMAIN-4539</t>
  </si>
  <si>
    <t>1AG20-1AG21</t>
  </si>
  <si>
    <t>{05A5C951-5645-4817-A053-A70F7292AA22}</t>
  </si>
  <si>
    <t>wMAIN-4540</t>
  </si>
  <si>
    <t>1BG54-1AG18</t>
  </si>
  <si>
    <t>{6CC22B7E-AC10-40F2-B45F-6B5349E9D999}</t>
  </si>
  <si>
    <t>{30A5ACF3-24B0-4AB8-90DD-925E938CB0E8}</t>
  </si>
  <si>
    <t>wMAIN-4542</t>
  </si>
  <si>
    <t>1BG41-1BG44</t>
  </si>
  <si>
    <t>{E6AF0B55-7A1B-44D3-B43C-A88992E06D30}</t>
  </si>
  <si>
    <t>wMAIN-4543</t>
  </si>
  <si>
    <t>1AG01-1AG03</t>
  </si>
  <si>
    <t>{8584A774-74AD-4297-A12E-DB299F250AF0}</t>
  </si>
  <si>
    <t>wMAIN-4544</t>
  </si>
  <si>
    <t>1AG03-1AG09</t>
  </si>
  <si>
    <t>{DA922DE0-3157-42EF-88BA-994D890D4246}</t>
  </si>
  <si>
    <t>wMAIN-4545</t>
  </si>
  <si>
    <t>1CG13-1BG71</t>
  </si>
  <si>
    <t>{58F8FE34-9C06-4D9D-BC70-6EBA14CD1588}</t>
  </si>
  <si>
    <t>wMAIN-4546</t>
  </si>
  <si>
    <t>1AG05-1AG08</t>
  </si>
  <si>
    <t>{EBFE246C-E88C-4B76-A56C-24561B1007C5}</t>
  </si>
  <si>
    <t>wMAIN-4547</t>
  </si>
  <si>
    <t>FIT-1557</t>
  </si>
  <si>
    <t>1DG05-1DG08</t>
  </si>
  <si>
    <t>{3546AB80-D1C2-4848-B09A-346FC84EE58C}</t>
  </si>
  <si>
    <t>wMAIN-4548</t>
  </si>
  <si>
    <t>1DG08-1CG01</t>
  </si>
  <si>
    <t>{299563AE-1E97-4178-8626-3FC109F621AE}</t>
  </si>
  <si>
    <t>wMAIN-4549</t>
  </si>
  <si>
    <t>wFIT-1351</t>
  </si>
  <si>
    <t>1CF12-1CF18</t>
  </si>
  <si>
    <t>{8D184741-F3D4-4AA6-B468-13610B2BF1C2}</t>
  </si>
  <si>
    <t>wMAIN-4551</t>
  </si>
  <si>
    <t>1AF05-1AF17</t>
  </si>
  <si>
    <t>{CEE98954-D46A-4AB5-BDEB-7DB2C1DC57B0}</t>
  </si>
  <si>
    <t>wMAIN-4552</t>
  </si>
  <si>
    <t>wFIT-1539</t>
  </si>
  <si>
    <t>1BF04-1BF01</t>
  </si>
  <si>
    <t>{B4366C28-8BF8-4B0C-AD2F-72D6B99F5353}</t>
  </si>
  <si>
    <t>wMAIN-4553</t>
  </si>
  <si>
    <t>1BF01-1AF01</t>
  </si>
  <si>
    <t>{A4A29D8F-5D95-4459-B99E-553AD485549A}</t>
  </si>
  <si>
    <t>wMAIN-4554</t>
  </si>
  <si>
    <t>wFIT-1340</t>
  </si>
  <si>
    <t>1DF04-1DF18</t>
  </si>
  <si>
    <t>{864455ED-4D3B-461B-BFD8-515F274F7129}</t>
  </si>
  <si>
    <t>wMAIN-4555</t>
  </si>
  <si>
    <t>Lakewood Orthodontic Lab</t>
  </si>
  <si>
    <t>1DG12-1DG29</t>
  </si>
  <si>
    <t>{82BE180E-631E-477E-BE75-70B4E00BCB9B}</t>
  </si>
  <si>
    <t>wMAIN-4556</t>
  </si>
  <si>
    <t>1DG14-1DG15</t>
  </si>
  <si>
    <t>{D024E151-562E-4D3A-B68E-A5F84765895F}</t>
  </si>
  <si>
    <t>wMAIN-4557</t>
  </si>
  <si>
    <t>1DG15-1DG17</t>
  </si>
  <si>
    <t>{0E5909A7-7D1F-41AB-9658-30C23AE6E25A}</t>
  </si>
  <si>
    <t>wMAIN-4558</t>
  </si>
  <si>
    <t>FIT-1558</t>
  </si>
  <si>
    <t>1DG23-1DG26</t>
  </si>
  <si>
    <t>{8D5045B9-A5E8-429C-BD70-48EFA4CD79E4}</t>
  </si>
  <si>
    <t>wMAIN-4559</t>
  </si>
  <si>
    <t>1DG16-1DG23</t>
  </si>
  <si>
    <t>{17E0DE33-3C23-4AAC-BD96-BC74A63CC36B}</t>
  </si>
  <si>
    <t>wMAIN-4560</t>
  </si>
  <si>
    <t>1FH06-1FH24</t>
  </si>
  <si>
    <t>{06C7DF5C-23D0-4B04-B265-7AF84D2FA74A}</t>
  </si>
  <si>
    <t>wMAIN-4561</t>
  </si>
  <si>
    <t>wVLV-809</t>
  </si>
  <si>
    <t>wFIT-1328</t>
  </si>
  <si>
    <t>1FG25-1FH15</t>
  </si>
  <si>
    <t>{C7E587D2-99BE-4F49-ACCC-2D0080B9CAC6}</t>
  </si>
  <si>
    <t>wMAIN-4562</t>
  </si>
  <si>
    <t>1FH12-1FH09</t>
  </si>
  <si>
    <t>{E3473439-8D99-4B76-A340-A77A6CC89075}</t>
  </si>
  <si>
    <t>wMAIN-4563</t>
  </si>
  <si>
    <t>1FH09-1FH05</t>
  </si>
  <si>
    <t>{22D62D75-F8A2-43FA-A0CE-B2E78F716CB2}</t>
  </si>
  <si>
    <t>wMAIN-4564</t>
  </si>
  <si>
    <t>1FH03-1FI02</t>
  </si>
  <si>
    <t>{D76CA957-A25E-463C-8DF1-AC39A6EDB66F}</t>
  </si>
  <si>
    <t>wMAIN-4566</t>
  </si>
  <si>
    <t>1JM20-1JM21</t>
  </si>
  <si>
    <t>{6D851EEE-73D1-416C-9EB9-76440D0D57E0}</t>
  </si>
  <si>
    <t>wMAIN-4567</t>
  </si>
  <si>
    <t>1JM15-1JM18</t>
  </si>
  <si>
    <t>{A2F7B076-9F2D-4AC3-BFB8-05038CB17EEF}</t>
  </si>
  <si>
    <t>wMAIN-4568</t>
  </si>
  <si>
    <t>1JM31-1JM34</t>
  </si>
  <si>
    <t>{633DC98D-9BE6-4E3E-97FD-D878FA8C415F}</t>
  </si>
  <si>
    <t>wMAIN-4569</t>
  </si>
  <si>
    <t>1JM34-1JM40</t>
  </si>
  <si>
    <t>{3112BE19-5D18-4ACB-9AAF-7CC23F62B0C8}</t>
  </si>
  <si>
    <t>wMAIN-4570</t>
  </si>
  <si>
    <t>1JM46-1JM49</t>
  </si>
  <si>
    <t>{91FA882D-69C6-44D5-A12D-827CCFC5E54D}</t>
  </si>
  <si>
    <t>wMAIN-4571</t>
  </si>
  <si>
    <t>1HE28-1HE01</t>
  </si>
  <si>
    <t>{69578A5E-C3BF-446A-A0F3-F64A35D5BDB4}</t>
  </si>
  <si>
    <t>wMAIN-4572</t>
  </si>
  <si>
    <t>1HE15-1HE16</t>
  </si>
  <si>
    <t>{83906722-F6F1-474E-8A0D-33C45DB3C587}</t>
  </si>
  <si>
    <t>wMAIN-4573</t>
  </si>
  <si>
    <t>1ID13-1IE26</t>
  </si>
  <si>
    <t>{112A3F28-0E8F-4624-9123-6B3AEB2D8215}</t>
  </si>
  <si>
    <t>wMAIN-4574</t>
  </si>
  <si>
    <t>FIT-1276</t>
  </si>
  <si>
    <t>1JG15-1IG01</t>
  </si>
  <si>
    <t>{F2982C9C-6BA9-4F56-BB15-49097104AF96}</t>
  </si>
  <si>
    <t>wMAIN-4575</t>
  </si>
  <si>
    <t>1HF05-1HF06</t>
  </si>
  <si>
    <t>{438C18EB-BF4D-492E-B4C6-63CACB197CE9}</t>
  </si>
  <si>
    <t>wMAIN-4576</t>
  </si>
  <si>
    <t>1HD04-1ID01</t>
  </si>
  <si>
    <t>{93211F2D-E749-41F5-9216-BF7D4D6F9134}</t>
  </si>
  <si>
    <t>wMAIN-4577</t>
  </si>
  <si>
    <t>1GE01-1GE04</t>
  </si>
  <si>
    <t>{99FDAA74-4D57-47DE-BE6E-585AE43478FA}</t>
  </si>
  <si>
    <t>wMAIN-4578</t>
  </si>
  <si>
    <t>1GE12-1GE13</t>
  </si>
  <si>
    <t>{74AD02C9-F0E8-4B06-ACB1-AAB8F8455032}</t>
  </si>
  <si>
    <t>wMAIN-4579</t>
  </si>
  <si>
    <t>wVLV-1458</t>
  </si>
  <si>
    <t>1HF14-1HE30</t>
  </si>
  <si>
    <t>{47E18359-9620-4C77-866F-7EC470A44123}</t>
  </si>
  <si>
    <t>wMAIN-4580</t>
  </si>
  <si>
    <t>FIT-1237</t>
  </si>
  <si>
    <t>1FC05-1FC08</t>
  </si>
  <si>
    <t>{716BD767-A47C-4587-AB07-E22F74065801}</t>
  </si>
  <si>
    <t>wMAIN-4581</t>
  </si>
  <si>
    <t>wFIT-1223</t>
  </si>
  <si>
    <t>wFIT-1221</t>
  </si>
  <si>
    <t>1FE08-1FE05</t>
  </si>
  <si>
    <t>{AA561F95-7691-432D-9AFF-C820F2DA7A24}</t>
  </si>
  <si>
    <t>wMAIN-4582</t>
  </si>
  <si>
    <t>1FE02-1FE05</t>
  </si>
  <si>
    <t>{32410F16-33BD-46C9-B9CA-2B220A9FBDC1}</t>
  </si>
  <si>
    <t>wMAIN-4583</t>
  </si>
  <si>
    <t>1FE21-1FE23</t>
  </si>
  <si>
    <t>{4BAFBAD5-8E3C-46A8-8BA0-8FAC9AA9654C}</t>
  </si>
  <si>
    <t>wMAIN-4584</t>
  </si>
  <si>
    <t>1FD04-1GD13</t>
  </si>
  <si>
    <t>{AB5D61DE-C3C9-44C7-9D25-9891E4054D65}</t>
  </si>
  <si>
    <t>wMAIN-4585</t>
  </si>
  <si>
    <t>wFIT-1526</t>
  </si>
  <si>
    <t>1FD09-1FD06</t>
  </si>
  <si>
    <t>{D6B084FB-2641-44E9-BA24-E47AB4E66DB8}</t>
  </si>
  <si>
    <t>wMAIN-4586</t>
  </si>
  <si>
    <t>wFIT-1342</t>
  </si>
  <si>
    <t>1ED05-1ED08</t>
  </si>
  <si>
    <t>{AD2B009C-1AE9-4472-B834-B916A08CB659}</t>
  </si>
  <si>
    <t>wMAIN-4587</t>
  </si>
  <si>
    <t>wFIT-1237</t>
  </si>
  <si>
    <t>1FC20-1FC05</t>
  </si>
  <si>
    <t>{0F2492D2-B007-4A74-BE11-61E2A894F687}</t>
  </si>
  <si>
    <t>wMAIN-4588</t>
  </si>
  <si>
    <t>FIT-1204</t>
  </si>
  <si>
    <t>1IF29-1IF32</t>
  </si>
  <si>
    <t>{292CBBA2-2574-4154-8776-7F5F0E431278}</t>
  </si>
  <si>
    <t>wMAIN-4589</t>
  </si>
  <si>
    <t>1IF32-1IF35</t>
  </si>
  <si>
    <t>{69A51257-CD40-4848-9C57-E0E3B2E00AC1}</t>
  </si>
  <si>
    <t>wMAIN-4591</t>
  </si>
  <si>
    <t>1IF21-1IF22</t>
  </si>
  <si>
    <t>{0778B046-3BEE-4833-AF30-13436AF82A3C}</t>
  </si>
  <si>
    <t>wMAIN-4592</t>
  </si>
  <si>
    <t>1NI01-1NI04</t>
  </si>
  <si>
    <t>{2AD54418-6F1A-4351-B430-D56FAFF11FE1}</t>
  </si>
  <si>
    <t>wMAIN-4593</t>
  </si>
  <si>
    <t>1NI04-1NI12</t>
  </si>
  <si>
    <t>{453682C0-A4DD-45E7-872E-A7375C35378F}</t>
  </si>
  <si>
    <t>wMAIN-4594</t>
  </si>
  <si>
    <t>1NI12-1NI22</t>
  </si>
  <si>
    <t>{1A424B97-1FCC-467F-9971-21690D9BAD9C}</t>
  </si>
  <si>
    <t>wMAIN-4595</t>
  </si>
  <si>
    <t>FIT-1180</t>
  </si>
  <si>
    <t>1NI06-1NI09</t>
  </si>
  <si>
    <t>{C6C5EC2A-9C93-4749-91A5-BAE4CF7A7637}</t>
  </si>
  <si>
    <t>wMAIN-4596</t>
  </si>
  <si>
    <t>1NI09-1MI39</t>
  </si>
  <si>
    <t>{FE8C4C47-AF3E-423D-86D1-3FBA5C33F489}</t>
  </si>
  <si>
    <t>wMAIN-4597</t>
  </si>
  <si>
    <t>1MI18-1MI19</t>
  </si>
  <si>
    <t>{A7DDA1CB-B372-4411-87A5-B6DB5FDEB19E}</t>
  </si>
  <si>
    <t>wMAIN-4598</t>
  </si>
  <si>
    <t>1MI09-1MI25</t>
  </si>
  <si>
    <t>{3C0A3EEF-6A6C-41F8-AA7B-93029908C4E9}</t>
  </si>
  <si>
    <t>wMAIN-4599</t>
  </si>
  <si>
    <t>1MI24-1MI26</t>
  </si>
  <si>
    <t>{01C2A2D1-2442-4377-A695-B4DF25D00438}</t>
  </si>
  <si>
    <t>wMAIN-4600</t>
  </si>
  <si>
    <t>1MI35-1MI36</t>
  </si>
  <si>
    <t>{DD073F6C-47CD-4F54-B13F-FD53C89C0BB1}</t>
  </si>
  <si>
    <t>wMAIN-4601</t>
  </si>
  <si>
    <t>1JG36-1JG33</t>
  </si>
  <si>
    <t>{11DF7703-4A37-4C1A-AA22-5B2558A4DDC1}</t>
  </si>
  <si>
    <t>wMAIN-4602</t>
  </si>
  <si>
    <t>1MI40-1NH21</t>
  </si>
  <si>
    <t>{5B775FA4-4136-4D0B-8B48-E0BA5FFA4550}</t>
  </si>
  <si>
    <t>wMAIN-4603</t>
  </si>
  <si>
    <t>V-1050</t>
  </si>
  <si>
    <t>1OI06-1OI09</t>
  </si>
  <si>
    <t>{2122B8B2-CA12-49E9-98B9-D11577614ADF}</t>
  </si>
  <si>
    <t>wMAIN-4604</t>
  </si>
  <si>
    <t>FIT-1145</t>
  </si>
  <si>
    <t>1OI15-1PI01</t>
  </si>
  <si>
    <t>{C2FB2129-00B0-4BCC-B25F-4B5B65FC6D40}</t>
  </si>
  <si>
    <t>wMAIN-4605</t>
  </si>
  <si>
    <t>1OI09-1OI10</t>
  </si>
  <si>
    <t>{26FF28B6-58E4-4381-9FCB-57B24FB40990}</t>
  </si>
  <si>
    <t>wMAIN-4606</t>
  </si>
  <si>
    <t>1OI10-1OI15</t>
  </si>
  <si>
    <t>{F3F24FD0-6AF8-42E8-9E63-039F39A34E3B}</t>
  </si>
  <si>
    <t>wMAIN-4607</t>
  </si>
  <si>
    <t>1PI04-1PI07</t>
  </si>
  <si>
    <t>{913DDAFC-D2D5-41BB-8BEA-976BF4C30478}</t>
  </si>
  <si>
    <t>wMAIN-4608</t>
  </si>
  <si>
    <t>FIT-1850</t>
  </si>
  <si>
    <t>1KJ22-1KJ30</t>
  </si>
  <si>
    <t>{D805FF74-A5A4-4F80-A006-31E537422AEE}</t>
  </si>
  <si>
    <t>wMAIN-4609</t>
  </si>
  <si>
    <t>FIT-1851</t>
  </si>
  <si>
    <t>1KJ33-1KJ29</t>
  </si>
  <si>
    <t>{A5823318-91D0-46C9-9425-A58EBAFB195E}</t>
  </si>
  <si>
    <t>wMAIN-4610</t>
  </si>
  <si>
    <t>1KI25-1KI29</t>
  </si>
  <si>
    <t>{CB01D397-5AB6-43CE-AA18-FC5E631EA334}</t>
  </si>
  <si>
    <t>wMAIN-4611</t>
  </si>
  <si>
    <t>1JE14-1IE20</t>
  </si>
  <si>
    <t>{110E3CCA-F07A-4202-A5D9-4D9469B1CE08}</t>
  </si>
  <si>
    <t>wMAIN-4612</t>
  </si>
  <si>
    <t>1JF36-1JF39</t>
  </si>
  <si>
    <t>{EB58A160-6F43-4DE1-A439-193B12229D7F}</t>
  </si>
  <si>
    <t>wMAIN-4613</t>
  </si>
  <si>
    <t>1JE22-1JF04</t>
  </si>
  <si>
    <t>{965155D2-A68D-4874-B320-1129C8C5B98C}</t>
  </si>
  <si>
    <t>wMAIN-4614</t>
  </si>
  <si>
    <t xml:space="preserve">Laverne Circle and Fairview Road Houses </t>
  </si>
  <si>
    <t xml:space="preserve">Laverne Circle </t>
  </si>
  <si>
    <t>1KG18-1KF31</t>
  </si>
  <si>
    <t>{23466171-6299-433C-887B-52E40BEEED9C}</t>
  </si>
  <si>
    <t>wMAIN-4615</t>
  </si>
  <si>
    <t>1LF09-1LF12</t>
  </si>
  <si>
    <t>{60B0323C-BEC6-46E6-8926-29D08CF07AE6}</t>
  </si>
  <si>
    <t>wMAIN-4616</t>
  </si>
  <si>
    <t>1AD22-1AC01</t>
  </si>
  <si>
    <t>{453A730E-99EA-4C1F-A5E4-397639A3A114}</t>
  </si>
  <si>
    <t>wMAIN-4617</t>
  </si>
  <si>
    <t>1FD35-1FD38</t>
  </si>
  <si>
    <t>{5056AB41-6413-495F-8189-E3A63574A2F7}</t>
  </si>
  <si>
    <t>wMAIN-4618</t>
  </si>
  <si>
    <t>FIT-1112</t>
  </si>
  <si>
    <t>1MG02-1LG10</t>
  </si>
  <si>
    <t>{1A4796D2-84C7-4693-ABA5-0CE4263084FC}</t>
  </si>
  <si>
    <t>wMAIN-4619</t>
  </si>
  <si>
    <t>1LG10-1LG13</t>
  </si>
  <si>
    <t>{49D532D2-F305-4C2B-AE31-057AB30AF96B}</t>
  </si>
  <si>
    <t>wMAIN-4620</t>
  </si>
  <si>
    <t>1PF43-1PF46</t>
  </si>
  <si>
    <t>{A0B7AEA6-6F30-4663-9CA1-CF72559CE166}</t>
  </si>
  <si>
    <t>wMAIN-4621</t>
  </si>
  <si>
    <t>FIT-1100</t>
  </si>
  <si>
    <t>1PF37-1PF40</t>
  </si>
  <si>
    <t>{5BF00448-003D-43AB-8753-9EBA43313401}</t>
  </si>
  <si>
    <t>wMAIN-4622</t>
  </si>
  <si>
    <t>1PF36-1PF37</t>
  </si>
  <si>
    <t>{F6757C11-C52E-405A-B949-4F2B86169069}</t>
  </si>
  <si>
    <t>wMAIN-4623</t>
  </si>
  <si>
    <t>1PF23-1PF24</t>
  </si>
  <si>
    <t>{C6A24D0D-D6FE-4D9A-8D4E-074B439A0960}</t>
  </si>
  <si>
    <t>wMAIN-4624</t>
  </si>
  <si>
    <t>1PF28-1PE40</t>
  </si>
  <si>
    <t>{549119BE-9474-46BE-9812-7972AA932DAD}</t>
  </si>
  <si>
    <t>wMAIN-4625</t>
  </si>
  <si>
    <t>wFIT-1054</t>
  </si>
  <si>
    <t>1KK12-1KK13</t>
  </si>
  <si>
    <t>{4E9D7A5E-912A-4BB0-B98C-40B9FA8DC245}</t>
  </si>
  <si>
    <t>wMAIN-4626</t>
  </si>
  <si>
    <t>1KK13-1KK25</t>
  </si>
  <si>
    <t>{BCE6EB84-A115-4C74-8BCF-15DE338566AB}</t>
  </si>
  <si>
    <t>wMAIN-4627</t>
  </si>
  <si>
    <t>wFIT-1073</t>
  </si>
  <si>
    <t>1KK23-1KK24</t>
  </si>
  <si>
    <t>{CE94BC4A-4BE4-4344-9669-A8E79639E7B5}</t>
  </si>
  <si>
    <t>wMAIN-4628</t>
  </si>
  <si>
    <t>wFIT-1077</t>
  </si>
  <si>
    <t>1KL07-1KL09</t>
  </si>
  <si>
    <t>{4C0B138F-91AA-49E1-B329-D5005A26FC1C}</t>
  </si>
  <si>
    <t>wMAIN-4629</t>
  </si>
  <si>
    <t>FIT-1077</t>
  </si>
  <si>
    <t>1KL09-1KL33</t>
  </si>
  <si>
    <t>{C1134F3D-6190-4161-997A-B557A0C94D85}</t>
  </si>
  <si>
    <t>wMAIN-4630</t>
  </si>
  <si>
    <t>1KJ09-1KJ10</t>
  </si>
  <si>
    <t>{5768B8B2-8639-46D2-A6D1-D42399CADD2B}</t>
  </si>
  <si>
    <t>wMAIN-4631</t>
  </si>
  <si>
    <t>1JI11-1KJ01</t>
  </si>
  <si>
    <t>{CADB2F7A-602C-49E2-A41B-016EFD233A97}</t>
  </si>
  <si>
    <t>wMAIN-4632</t>
  </si>
  <si>
    <t>1KI06-1JI12</t>
  </si>
  <si>
    <t>{F6414B9F-C09C-454A-AAD6-0C72A96793F1}</t>
  </si>
  <si>
    <t>wMAIN-4633</t>
  </si>
  <si>
    <t>1JI06-1JI07</t>
  </si>
  <si>
    <t>{03D14188-5025-4DE4-990B-795BB39CFC24}</t>
  </si>
  <si>
    <t>wMAIN-4634</t>
  </si>
  <si>
    <t>1JH08-1JH11</t>
  </si>
  <si>
    <t>{C246A1D8-1B41-4F9B-A16B-4E70791A8457}</t>
  </si>
  <si>
    <t>wMAIN-4635</t>
  </si>
  <si>
    <t>1IG01-1IG04</t>
  </si>
  <si>
    <t>{DA3117E6-6B2D-49DD-95C8-1D6F38C8B396}</t>
  </si>
  <si>
    <t>wMAIN-4636</t>
  </si>
  <si>
    <t>1JG16-1JG17</t>
  </si>
  <si>
    <t>{71CA7EDC-DE94-4E77-909C-4DAB472183C4}</t>
  </si>
  <si>
    <t>wMAIN-4637</t>
  </si>
  <si>
    <t>1DZ10-1DZ13</t>
  </si>
  <si>
    <t>{A7435AA4-F1B9-4489-A962-8AEB7371135D}</t>
  </si>
  <si>
    <t>wMAIN-4638</t>
  </si>
  <si>
    <t>1DZ15-1DZ18</t>
  </si>
  <si>
    <t>{A0544CD3-3562-41DC-B3C5-F30AB32BF3AD}</t>
  </si>
  <si>
    <t>wMAIN-4639</t>
  </si>
  <si>
    <t>wFIT-977</t>
  </si>
  <si>
    <t>wFIT-975</t>
  </si>
  <si>
    <t>1DZ18-1DZ24</t>
  </si>
  <si>
    <t>{56AED90F-C2C4-4A19-AB33-4E1C79B6C043}</t>
  </si>
  <si>
    <t>wMAIN-4640</t>
  </si>
  <si>
    <t>1EZ06-1EZ09</t>
  </si>
  <si>
    <t>{735052F6-4553-4CE9-AD72-9C07AAF89974}</t>
  </si>
  <si>
    <t>wMAIN-4641</t>
  </si>
  <si>
    <t>1EZ13-1EZ19</t>
  </si>
  <si>
    <t>{08B86799-1ACC-4C34-A4BB-3F150D0E11FA}</t>
  </si>
  <si>
    <t>wMAIN-4642</t>
  </si>
  <si>
    <t>FIT-543</t>
  </si>
  <si>
    <t>1EZ20-1EZ21</t>
  </si>
  <si>
    <t>{8091DAE8-A05E-4BB4-AA2B-33582E0FB457}</t>
  </si>
  <si>
    <t>wMAIN-4643</t>
  </si>
  <si>
    <t>1EZ32-1EY01</t>
  </si>
  <si>
    <t>{8FF55DEB-2CB6-4083-AFE2-A00F9F49F686}</t>
  </si>
  <si>
    <t>wMAIN-4644</t>
  </si>
  <si>
    <t>1EY01-1EY07</t>
  </si>
  <si>
    <t>{F4A9AD4C-272B-4D38-BD74-47BF29A1D040}</t>
  </si>
  <si>
    <t>wMAIN-4645</t>
  </si>
  <si>
    <t>wFIT-946</t>
  </si>
  <si>
    <t>1ED24-1ED25</t>
  </si>
  <si>
    <t>{8F0AF9D1-1D0B-4B9C-9882-3793B68A58C4}</t>
  </si>
  <si>
    <t>wMAIN-4646</t>
  </si>
  <si>
    <t>1FG13-1FG12</t>
  </si>
  <si>
    <t>{3385B970-8B02-4541-B711-CFDB31B4B804}</t>
  </si>
  <si>
    <t>wMAIN-4647</t>
  </si>
  <si>
    <t>1ED34-1ED35</t>
  </si>
  <si>
    <t>{FE806968-113A-48C2-9EA0-3DE1B59D6DB6}</t>
  </si>
  <si>
    <t>wMAIN-4649</t>
  </si>
  <si>
    <t>FIT-1002</t>
  </si>
  <si>
    <t>1EB19-1EB20</t>
  </si>
  <si>
    <t>{7E956DB5-6AA4-449C-836C-CF3045AF49FE}</t>
  </si>
  <si>
    <t>wMAIN-4650</t>
  </si>
  <si>
    <t>1EB21-1EB24</t>
  </si>
  <si>
    <t>{9E341952-C19B-4A34-8C9F-B6D8E931619E}</t>
  </si>
  <si>
    <t>wMAIN-4651</t>
  </si>
  <si>
    <t>1EB24-1EB26</t>
  </si>
  <si>
    <t>{454E4D97-8C9F-48A7-9A42-5C90CB694D87}</t>
  </si>
  <si>
    <t>wMAIN-4652</t>
  </si>
  <si>
    <t>1CG36-1CG37</t>
  </si>
  <si>
    <t>{D6D830C8-9019-4A81-8169-40E40693D829}</t>
  </si>
  <si>
    <t>wMAIN-4653</t>
  </si>
  <si>
    <t>FIT-1610</t>
  </si>
  <si>
    <t>1MC18-1MC21</t>
  </si>
  <si>
    <t>{83D6DC59-11DF-4EF0-BB57-FE50961F9C45}</t>
  </si>
  <si>
    <t>wMAIN-4655</t>
  </si>
  <si>
    <t>1MI44-1MJ01</t>
  </si>
  <si>
    <t>{C1031FE3-22EC-4DDF-887E-4BBBF0FC8F8C}</t>
  </si>
  <si>
    <t>wMAIN-4656</t>
  </si>
  <si>
    <t>FIT-537</t>
  </si>
  <si>
    <t>1MJ05-1MJ06</t>
  </si>
  <si>
    <t>{1429F52F-C0F5-4BC9-B8BD-EC8EAD67ACE6}</t>
  </si>
  <si>
    <t>wMAIN-4657</t>
  </si>
  <si>
    <t>1MJ04-1MJ07</t>
  </si>
  <si>
    <t>{7538483C-BB30-4AF5-8E25-C14A9C00CB69}</t>
  </si>
  <si>
    <t>wMAIN-4658</t>
  </si>
  <si>
    <t>1MJ09-1MJ10</t>
  </si>
  <si>
    <t>{E4DEEC1E-F76F-4AD6-816B-73F936400DE8}</t>
  </si>
  <si>
    <t>wMAIN-4661</t>
  </si>
  <si>
    <t>1FW25-1FW29</t>
  </si>
  <si>
    <t>{46D163FD-6963-41CE-B257-E9BED77383F0}</t>
  </si>
  <si>
    <t>wMAIN-4662</t>
  </si>
  <si>
    <t>1FW14-1FW07</t>
  </si>
  <si>
    <t>{36E2FE3A-0232-42E6-929E-DA901376A105}</t>
  </si>
  <si>
    <t>wMAIN-4663</t>
  </si>
  <si>
    <t>wFIT-921</t>
  </si>
  <si>
    <t>wFIT-923</t>
  </si>
  <si>
    <t>1FW04-1FX01</t>
  </si>
  <si>
    <t>{DD0B2107-F595-41F6-A3D3-BDE3D4B3279B}</t>
  </si>
  <si>
    <t>wMAIN-4664</t>
  </si>
  <si>
    <t>1FW08-1FW09</t>
  </si>
  <si>
    <t>{08BA4BF7-0EBD-4243-B74E-B3CCC09845C6}</t>
  </si>
  <si>
    <t>wMAIN-4665</t>
  </si>
  <si>
    <t>FIT-1837</t>
  </si>
  <si>
    <t>1BH41-1BH42</t>
  </si>
  <si>
    <t>{CFCF4733-4E1B-47C9-917E-3C9AFF9A1E91}</t>
  </si>
  <si>
    <t>wMAIN-4666</t>
  </si>
  <si>
    <t>FIT-2002</t>
  </si>
  <si>
    <t>1BG65-</t>
  </si>
  <si>
    <t>{B62CAE5E-CC7C-498C-ADFC-CA1F116C034B}</t>
  </si>
  <si>
    <t>wMAIN-4667</t>
  </si>
  <si>
    <t>FIT-915</t>
  </si>
  <si>
    <t>1BH64-1BH66</t>
  </si>
  <si>
    <t>{BBA504CD-52C3-48B4-A116-917DF714603B}</t>
  </si>
  <si>
    <t>wMAIN-4668</t>
  </si>
  <si>
    <t>wFIT-915</t>
  </si>
  <si>
    <t>wFIT-383</t>
  </si>
  <si>
    <t>1BH66-1BG70</t>
  </si>
  <si>
    <t>{4FD821B5-AA18-4C42-860D-F8FA32DDA374}</t>
  </si>
  <si>
    <t>wMAIN-4671</t>
  </si>
  <si>
    <t>FIT-382</t>
  </si>
  <si>
    <t>1OH13-1OH14</t>
  </si>
  <si>
    <t>{DB5E6CCC-68F1-4131-ACCA-4C1E6387B952}</t>
  </si>
  <si>
    <t>wMAIN-4672</t>
  </si>
  <si>
    <t>1OH01-1PH07</t>
  </si>
  <si>
    <t>{029E593E-8498-4033-ACA3-CE12D4B43F16}</t>
  </si>
  <si>
    <t>wMAIN-4673</t>
  </si>
  <si>
    <t>FIT-912</t>
  </si>
  <si>
    <t>1PG18-1PG21</t>
  </si>
  <si>
    <t>{B8985C0D-40ED-48C0-8FA1-F03070CE12E7}</t>
  </si>
  <si>
    <t>wMAIN-4674</t>
  </si>
  <si>
    <t>1PG21-1PG24</t>
  </si>
  <si>
    <t>{6F81643F-8D54-4009-8858-BC8846006A40}</t>
  </si>
  <si>
    <t>wMAIN-4675</t>
  </si>
  <si>
    <t>HONEYSUCKLE ACRES</t>
  </si>
  <si>
    <t>FIT-378</t>
  </si>
  <si>
    <t>1OF13-1OF16</t>
  </si>
  <si>
    <t>{10DACC6A-02D9-4ADB-BD0E-D29F08882B54}</t>
  </si>
  <si>
    <t>wMAIN-4676</t>
  </si>
  <si>
    <t>FIT-872</t>
  </si>
  <si>
    <t>1FG28-1FG30</t>
  </si>
  <si>
    <t>{98D1DDFF-1AFB-4B04-BD45-B74AA665EE60}</t>
  </si>
  <si>
    <t>wMAIN-4677</t>
  </si>
  <si>
    <t>1FG35-1FG40</t>
  </si>
  <si>
    <t>{5B065C66-A911-409D-8EA7-C7D207DB970A}</t>
  </si>
  <si>
    <t>wMAIN-4678</t>
  </si>
  <si>
    <t>1FF34-1FG43</t>
  </si>
  <si>
    <t>{3C7C49C3-D0AE-49F6-AE7D-E5BEC3C85101}</t>
  </si>
  <si>
    <t>wMAIN-4679</t>
  </si>
  <si>
    <t>1JN22-1JO01</t>
  </si>
  <si>
    <t>{C19053D9-B3A8-4C74-A0E8-B5A50FC3DF24}</t>
  </si>
  <si>
    <t>wMAIN-4680</t>
  </si>
  <si>
    <t>1JN06-1JN07</t>
  </si>
  <si>
    <t>{D8077AB9-5BA4-4AED-B1DA-E8CE62A8E4BE}</t>
  </si>
  <si>
    <t>wMAIN-4681</t>
  </si>
  <si>
    <t>1JN07-1JN08</t>
  </si>
  <si>
    <t>{C6B31A87-FBBA-473A-95E3-D46CA0C15688}</t>
  </si>
  <si>
    <t>wMAIN-4682</t>
  </si>
  <si>
    <t>1AF23-STUB</t>
  </si>
  <si>
    <t>{A6880136-0C82-4039-8507-259077A40426}</t>
  </si>
  <si>
    <t>wMAIN-4683</t>
  </si>
  <si>
    <t>1AF22-STUB</t>
  </si>
  <si>
    <t>{F8B00619-3C64-4E0F-BD9D-CFBFEA0F8FAE}</t>
  </si>
  <si>
    <t>wMAIN-4684</t>
  </si>
  <si>
    <t>1AH27-1AI01</t>
  </si>
  <si>
    <t>{09FC456E-CF88-4BBF-AFD7-67DCF51246DB}</t>
  </si>
  <si>
    <t>wMAIN-4685</t>
  </si>
  <si>
    <t>1JF15-1JF18</t>
  </si>
  <si>
    <t>{D7EE4C48-1707-49E2-924D-C037E87C84A0}</t>
  </si>
  <si>
    <t>wMAIN-4686</t>
  </si>
  <si>
    <t>1KF07-1KF08</t>
  </si>
  <si>
    <t>{32170D32-E642-49F6-B8CA-D6076A3C6914}</t>
  </si>
  <si>
    <t>wMAIN-4687</t>
  </si>
  <si>
    <t>FIT-831</t>
  </si>
  <si>
    <t>1FD42-1FD43</t>
  </si>
  <si>
    <t>{DC04C014-9BDB-416B-9DB2-EBB1A5E15C8D}</t>
  </si>
  <si>
    <t>wMAIN-4688</t>
  </si>
  <si>
    <t>wFIT-831</t>
  </si>
  <si>
    <t>1FD43-1FC24</t>
  </si>
  <si>
    <t>{48739E85-DF20-49D7-B726-C3DC30824FE2}</t>
  </si>
  <si>
    <t>wMAIN-4689</t>
  </si>
  <si>
    <t>FIT-498</t>
  </si>
  <si>
    <t>1EC36-1EB33</t>
  </si>
  <si>
    <t>{0DEEEF89-C27D-470D-8D4A-A3B148F2D5AA}</t>
  </si>
  <si>
    <t>wMAIN-4690</t>
  </si>
  <si>
    <t>1FB04-1FB05</t>
  </si>
  <si>
    <t>{43F1C203-9DD9-4FFB-A322-F450E99CF357}</t>
  </si>
  <si>
    <t>wMAIN-4691</t>
  </si>
  <si>
    <t>FIT-1235</t>
  </si>
  <si>
    <t>1FC08-1FC14</t>
  </si>
  <si>
    <t>{3467AB98-788E-44AA-802D-C425C870C0E9}</t>
  </si>
  <si>
    <t>wMAIN-4693</t>
  </si>
  <si>
    <t>1FB23-1FB25</t>
  </si>
  <si>
    <t>{641F3C9C-9013-4DFE-8EDB-80E524922CF3}</t>
  </si>
  <si>
    <t>wMAIN-4694</t>
  </si>
  <si>
    <t>1GB01-1GB04</t>
  </si>
  <si>
    <t>{B49B0E64-B006-4220-B126-B0FD9C7E6909}</t>
  </si>
  <si>
    <t>wMAIN-4695</t>
  </si>
  <si>
    <t>1BD24-1BD25</t>
  </si>
  <si>
    <t>{0F3F9363-7F15-4DB9-A5C3-958AC6DB3154}</t>
  </si>
  <si>
    <t>wMAIN-4696</t>
  </si>
  <si>
    <t>FIT-1110</t>
  </si>
  <si>
    <t>1BD42-1BD43</t>
  </si>
  <si>
    <t>{56E5F75F-6F8E-4400-A732-4BC6B1A3AF87}</t>
  </si>
  <si>
    <t>wMAIN-4697</t>
  </si>
  <si>
    <t>1BD43-1BD46</t>
  </si>
  <si>
    <t>{3BAE18AE-A549-478A-AD9C-B8B27ED83A19}</t>
  </si>
  <si>
    <t>wMAIN-4698</t>
  </si>
  <si>
    <t>1BD47-1BD48</t>
  </si>
  <si>
    <t>{4702BBE8-8F93-4931-96A2-C7A9C8B20CED}</t>
  </si>
  <si>
    <t>wMAIN-4699</t>
  </si>
  <si>
    <t>FIT-795</t>
  </si>
  <si>
    <t>1HB07-1HB04</t>
  </si>
  <si>
    <t>{73C21298-4367-47DA-82C1-723A41A55533}</t>
  </si>
  <si>
    <t>wMAIN-4700</t>
  </si>
  <si>
    <t>FIT-794</t>
  </si>
  <si>
    <t>1HB04-1HB01</t>
  </si>
  <si>
    <t>{81376C73-8752-48C3-8371-89726321A6AE}</t>
  </si>
  <si>
    <t>wMAIN-4701</t>
  </si>
  <si>
    <t>1HB01-1HC01</t>
  </si>
  <si>
    <t>{259CA063-CB06-44AA-8E0D-FC64EB5DF45F}</t>
  </si>
  <si>
    <t>wMAIN-4702</t>
  </si>
  <si>
    <t>1EZ35-1EZ38</t>
  </si>
  <si>
    <t>{A49F7A8A-8282-48B9-B1BF-F14A08003D10}</t>
  </si>
  <si>
    <t>wMAIN-4703</t>
  </si>
  <si>
    <t>FIT-756</t>
  </si>
  <si>
    <t>1EZ12-1EZ48</t>
  </si>
  <si>
    <t>{A292D860-6237-4F89-A7EB-C45661CA8BD4}</t>
  </si>
  <si>
    <t>wMAIN-4704</t>
  </si>
  <si>
    <t>1FY06-1FX05</t>
  </si>
  <si>
    <t>{4B333825-A734-4A89-8EA3-6B89092E7306}</t>
  </si>
  <si>
    <t>wMAIN-4705</t>
  </si>
  <si>
    <t>1EY11-1FY01</t>
  </si>
  <si>
    <t>{5EF8EC96-26D0-4C4E-AE88-CE92E3CB4A7F}</t>
  </si>
  <si>
    <t>wMAIN-4706</t>
  </si>
  <si>
    <t>1GX05-1GW01</t>
  </si>
  <si>
    <t>{934DAF3E-9FA5-4507-AB3C-5B27ACF20670}</t>
  </si>
  <si>
    <t>wMAIN-4707</t>
  </si>
  <si>
    <t>1GW01-1GW07</t>
  </si>
  <si>
    <t>{3021E17B-4EA8-41EA-837B-AD673449BDA2}</t>
  </si>
  <si>
    <t>wMAIN-4708</t>
  </si>
  <si>
    <t>1GW07-1GW09</t>
  </si>
  <si>
    <t>{F6F9017D-85B3-4D16-905A-EBD0E693233F}</t>
  </si>
  <si>
    <t>wMAIN-4709</t>
  </si>
  <si>
    <t>wFIT-734</t>
  </si>
  <si>
    <t>1GW23-1GW25</t>
  </si>
  <si>
    <t>{26A597E5-D557-4591-9811-7B682F6B359B}</t>
  </si>
  <si>
    <t>wMAIN-4710</t>
  </si>
  <si>
    <t>1GW25-2GA01</t>
  </si>
  <si>
    <t>{0BBAF41D-B672-43C2-8461-26B1E6FB5D37}</t>
  </si>
  <si>
    <t>wMAIN-4711</t>
  </si>
  <si>
    <t>WOODRIDGE TOWNHOMES SITE IMPROVEMENTS</t>
  </si>
  <si>
    <t>306</t>
  </si>
  <si>
    <t>FIT-722</t>
  </si>
  <si>
    <t>1FG03-1FG48</t>
  </si>
  <si>
    <t>{D1B1FECD-D2EF-4D1D-938F-7C3D3A2A13C0}</t>
  </si>
  <si>
    <t>wMAIN-4712</t>
  </si>
  <si>
    <t>1FG48-1GG06</t>
  </si>
  <si>
    <t>{B08D3330-9A2F-4511-871C-4ECF1DD707DB}</t>
  </si>
  <si>
    <t>wMAIN-4714</t>
  </si>
  <si>
    <t>wFIT-716</t>
  </si>
  <si>
    <t>1EC51-1EC52</t>
  </si>
  <si>
    <t>{C17D9E25-7A02-4735-B926-F2746B96802B}</t>
  </si>
  <si>
    <t>wMAIN-4715</t>
  </si>
  <si>
    <t>1EB38-1EB41</t>
  </si>
  <si>
    <t>{04300AFB-AE0E-4092-8AE1-1B743DA43B30}</t>
  </si>
  <si>
    <t>wMAIN-4716</t>
  </si>
  <si>
    <t>1GB23-1GB22</t>
  </si>
  <si>
    <t>{B5F3F886-9A30-45FB-801A-61669F021CC2}</t>
  </si>
  <si>
    <t>wMAIN-4718</t>
  </si>
  <si>
    <t>1JC38-1JC39</t>
  </si>
  <si>
    <t>{FBAAA62C-A21B-40B9-A4E8-6C33CD0D40DC}</t>
  </si>
  <si>
    <t>wMAIN-4719</t>
  </si>
  <si>
    <t>1FC27-1FC30</t>
  </si>
  <si>
    <t>{10EF7035-38F2-402C-8CC9-66AF88F51B31}</t>
  </si>
  <si>
    <t>wMAIN-4720</t>
  </si>
  <si>
    <t>FIT-719</t>
  </si>
  <si>
    <t>1LH09-1LH10</t>
  </si>
  <si>
    <t>{2DA2B9EA-156E-43C7-8716-68DEDAA45082}</t>
  </si>
  <si>
    <t>wMAIN-4721</t>
  </si>
  <si>
    <t>1LH10-1LH13</t>
  </si>
  <si>
    <t>{6EB94194-678F-4A81-9805-B031D79EE63C}</t>
  </si>
  <si>
    <t>wMAIN-4722</t>
  </si>
  <si>
    <t>1EB06-1EC01</t>
  </si>
  <si>
    <t>{8DC0BC1C-D079-47D0-BDFF-7309332828CD}</t>
  </si>
  <si>
    <t>wMAIN-4723</t>
  </si>
  <si>
    <t>1FB32-1FB34</t>
  </si>
  <si>
    <t>{7D354AF1-6449-4AE4-91E8-992A7CD75B44}</t>
  </si>
  <si>
    <t>wMAIN-4724</t>
  </si>
  <si>
    <t>1FB31-1GB08</t>
  </si>
  <si>
    <t>{66C74599-8A27-4FF5-9B3D-D88709A5DCBA}</t>
  </si>
  <si>
    <t>wMAIN-4725</t>
  </si>
  <si>
    <t>1GB08-1GB10</t>
  </si>
  <si>
    <t>{F6DF04A7-028E-461F-9D4B-0A1C3EB458DE}</t>
  </si>
  <si>
    <t>wMAIN-4726</t>
  </si>
  <si>
    <t>1GC22-1GC26</t>
  </si>
  <si>
    <t>{5FE7B23D-C0EF-4BE2-8982-52471F43E660}</t>
  </si>
  <si>
    <t>wMAIN-4727</t>
  </si>
  <si>
    <t>FIT-1816</t>
  </si>
  <si>
    <t>2GA02-2HA08</t>
  </si>
  <si>
    <t>{A9A151E0-0AAA-4877-B3E0-17390D872F4E}</t>
  </si>
  <si>
    <t>wMAIN-4728</t>
  </si>
  <si>
    <t>1GD26-1GD19</t>
  </si>
  <si>
    <t>{8EFAC43C-07F9-4B66-B8B8-4C09D00C681C}</t>
  </si>
  <si>
    <t>wMAIN-4729</t>
  </si>
  <si>
    <t>1GC11-1GC27</t>
  </si>
  <si>
    <t>{084F87DE-8654-412C-B7A8-A3D82DF209FE}</t>
  </si>
  <si>
    <t>wMAIN-4731</t>
  </si>
  <si>
    <t>1DA42-BLDG.</t>
  </si>
  <si>
    <t>{7FEC16F2-124E-4174-8C29-ABBFE12EE5F8}</t>
  </si>
  <si>
    <t>wMAIN-4732</t>
  </si>
  <si>
    <t>1EZ30-1DY16</t>
  </si>
  <si>
    <t>{361061D0-5B94-4749-BB1C-53FCD5C77077}</t>
  </si>
  <si>
    <t>wMAIN-4733</t>
  </si>
  <si>
    <t>1IC03-1IC01</t>
  </si>
  <si>
    <t>{67F02D88-4CE5-49BA-A2B9-0DB198B462EE}</t>
  </si>
  <si>
    <t>wMAIN-4734</t>
  </si>
  <si>
    <t>wVLV-2126</t>
  </si>
  <si>
    <t>1CE04-1CE02</t>
  </si>
  <si>
    <t>{900A51D8-345D-473F-A4EF-9B71065751B7}</t>
  </si>
  <si>
    <t>wMAIN-4735</t>
  </si>
  <si>
    <t>FIT-894</t>
  </si>
  <si>
    <t>1OI05-1OI18</t>
  </si>
  <si>
    <t>{AEB53EEA-E843-45A3-827E-7FFA817FE54F}</t>
  </si>
  <si>
    <t>wMAIN-4736</t>
  </si>
  <si>
    <t>1EZ05-1EZ35</t>
  </si>
  <si>
    <t>{213987B6-CFC5-46AC-A68E-433A6DBC72EF}</t>
  </si>
  <si>
    <t>wMAIN-4737</t>
  </si>
  <si>
    <t>MINNESOTA COMMUNITY NET, SITE PLAN SP-1</t>
  </si>
  <si>
    <t>wFIT-947</t>
  </si>
  <si>
    <t>1CF18-1CF19</t>
  </si>
  <si>
    <t>{CC16C1E7-A0CE-4D8D-AAE7-2D3A2B4862F8}</t>
  </si>
  <si>
    <t>wMAIN-4738</t>
  </si>
  <si>
    <t>1AD33-1AD29</t>
  </si>
  <si>
    <t>{DDA02941-8AA0-4AAF-8074-C03D6E09005E}</t>
  </si>
  <si>
    <t>wMAIN-4739</t>
  </si>
  <si>
    <t>1DD10-1DD44</t>
  </si>
  <si>
    <t>{5E59A562-342C-4252-BD6E-600BFAD4277B}</t>
  </si>
  <si>
    <t>wMAIN-4740</t>
  </si>
  <si>
    <t xml:space="preserve">Riverwood Bank </t>
  </si>
  <si>
    <t>wFIT-1024</t>
  </si>
  <si>
    <t>wFIT-1007</t>
  </si>
  <si>
    <t>1DB41-1DB39</t>
  </si>
  <si>
    <t>{83A19C86-223D-40D1-8B5C-EAC82B0060ED}</t>
  </si>
  <si>
    <t>wMAIN-4742</t>
  </si>
  <si>
    <t>1977 MUNICIPAL WATER SYTEM CONSTRUCTION</t>
  </si>
  <si>
    <t>1CF08-1CE27</t>
  </si>
  <si>
    <t>{888627B1-ED40-4A65-A7E1-A1F24D6FEC28}</t>
  </si>
  <si>
    <t>wMAIN-4743</t>
  </si>
  <si>
    <t>1DA35-1DZ03</t>
  </si>
  <si>
    <t>{80B9AECD-2516-4AC6-9F94-61E9064B644D}</t>
  </si>
  <si>
    <t>wMAIN-4744</t>
  </si>
  <si>
    <t>1DZ03-1DZ06</t>
  </si>
  <si>
    <t>{3085F401-6E26-4F50-9B83-E9D913A809A8}</t>
  </si>
  <si>
    <t>wMAIN-4745</t>
  </si>
  <si>
    <t>1DA04-1DA05</t>
  </si>
  <si>
    <t>{287505E0-814A-4542-8DFB-801AAFFA41BE}</t>
  </si>
  <si>
    <t>wMAIN-4746</t>
  </si>
  <si>
    <t>1FG09-1FG16</t>
  </si>
  <si>
    <t>{0A476433-F5D4-4FE0-97FA-D7F12B015603}</t>
  </si>
  <si>
    <t>wMAIN-4747</t>
  </si>
  <si>
    <t>FIT-893</t>
  </si>
  <si>
    <t>1OI18-1OI21</t>
  </si>
  <si>
    <t>{36544D1B-1319-487C-9C39-24B95B42D911}</t>
  </si>
  <si>
    <t>wMAIN-4748</t>
  </si>
  <si>
    <t>1OI21-1OI24</t>
  </si>
  <si>
    <t>{16414BC9-112E-4C36-AA53-390A90836F22}</t>
  </si>
  <si>
    <t>wMAIN-4751</t>
  </si>
  <si>
    <t>FIT-1332</t>
  </si>
  <si>
    <t>1DG35-1DG21</t>
  </si>
  <si>
    <t>{1DB425DA-5BE9-42DF-84C8-14619196C616}</t>
  </si>
  <si>
    <t>wMAIN-4753</t>
  </si>
  <si>
    <t>FIT-885</t>
  </si>
  <si>
    <t>1AD58-1AD56</t>
  </si>
  <si>
    <t>{6762FD25-9F24-488A-9C12-ED698CB8A98C}</t>
  </si>
  <si>
    <t>wMAIN-4754</t>
  </si>
  <si>
    <t>FIT-1514</t>
  </si>
  <si>
    <t>1AD59-1AD05</t>
  </si>
  <si>
    <t>{81762DAD-834A-4A36-A574-48C33045E267}</t>
  </si>
  <si>
    <t>wMAIN-4755</t>
  </si>
  <si>
    <t>1AD56-1AD52</t>
  </si>
  <si>
    <t>{7815FDD6-F154-4CDD-A117-6D616F3F215A}</t>
  </si>
  <si>
    <t>wMAIN-4756</t>
  </si>
  <si>
    <t>1AD49-BLDG.</t>
  </si>
  <si>
    <t>{83BF583C-2E07-4604-8B5A-DEDDADAEAB7D}</t>
  </si>
  <si>
    <t>wMAIN-4757</t>
  </si>
  <si>
    <t>1AD44-1AD45</t>
  </si>
  <si>
    <t>{B47447A9-BC9A-4D2A-9201-7B253AF1F28D}</t>
  </si>
  <si>
    <t>wMAIN-4758</t>
  </si>
  <si>
    <t>1AD64-1AD30</t>
  </si>
  <si>
    <t>{499E7B05-CEB2-45BD-BAF0-4AF6F3FC42DF}</t>
  </si>
  <si>
    <t>wMAIN-4760</t>
  </si>
  <si>
    <t>FIT-394</t>
  </si>
  <si>
    <t>1DD20-1DD21</t>
  </si>
  <si>
    <t>{EC5FD26E-9598-4FB2-AD04-6963D342B832}</t>
  </si>
  <si>
    <t>wMAIN-4761</t>
  </si>
  <si>
    <t>1DD44-1DD41</t>
  </si>
  <si>
    <t>{EFD530FA-14CE-46FD-B1C6-C6D342642A60}</t>
  </si>
  <si>
    <t>wMAIN-4762</t>
  </si>
  <si>
    <t>1DC33-1DC34</t>
  </si>
  <si>
    <t>{733F2704-AC32-4DE9-85B2-25FAF1C38678}</t>
  </si>
  <si>
    <t>wMAIN-4763</t>
  </si>
  <si>
    <t>1DC25-1DC24</t>
  </si>
  <si>
    <t>{CAD1A830-8659-4F6A-AFFC-9478F90F993F}</t>
  </si>
  <si>
    <t>wMAIN-4764</t>
  </si>
  <si>
    <t>1DA34-1DA36</t>
  </si>
  <si>
    <t>{235C86D2-42AC-474A-B69D-25D3C24429B0}</t>
  </si>
  <si>
    <t>wMAIN-4765</t>
  </si>
  <si>
    <t>1DA24-1DA28</t>
  </si>
  <si>
    <t>{67F696F6-2156-47B6-8CE0-79F7CD33C5F5}</t>
  </si>
  <si>
    <t>wMAIN-4766</t>
  </si>
  <si>
    <t>FIT-983</t>
  </si>
  <si>
    <t>1DZ42-1DZ44</t>
  </si>
  <si>
    <t>{76F8BA9D-3E7D-4C90-B783-EED8362BAFC0}</t>
  </si>
  <si>
    <t>wMAIN-4767</t>
  </si>
  <si>
    <t>1DZ44-1DZ47</t>
  </si>
  <si>
    <t>{42788A8A-CEFD-4B9B-B581-5F7978D24921}</t>
  </si>
  <si>
    <t>wMAIN-4768</t>
  </si>
  <si>
    <t>FIT-658</t>
  </si>
  <si>
    <t>1DZ48-1DZ52</t>
  </si>
  <si>
    <t>{100402A4-9B0B-4704-8EC6-FDDE2E6E9705}</t>
  </si>
  <si>
    <t>wMAIN-4769</t>
  </si>
  <si>
    <t>FIT-546</t>
  </si>
  <si>
    <t>1DY11-1DY12</t>
  </si>
  <si>
    <t>{CED3F78A-0D17-4FB8-957D-01B8F8B9254F}</t>
  </si>
  <si>
    <t>wMAIN-4770</t>
  </si>
  <si>
    <t>Spectrum Store</t>
  </si>
  <si>
    <t>wFIT-187</t>
  </si>
  <si>
    <t>1EC18-1EC51</t>
  </si>
  <si>
    <t>{04410D22-F9A1-4B0F-A8D7-08D7215780B3}</t>
  </si>
  <si>
    <t>wMAIN-4771</t>
  </si>
  <si>
    <t xml:space="preserve">Hirshfield's Baxter </t>
  </si>
  <si>
    <t>1EC14-1EC11</t>
  </si>
  <si>
    <t>{3F41D611-774A-4FC6-B617-86A0A0378AE9}</t>
  </si>
  <si>
    <t>wMAIN-4772</t>
  </si>
  <si>
    <t>1DD17-1DD20</t>
  </si>
  <si>
    <t>{644C778C-65A9-48C2-AB1B-58ECB4D0C8DD}</t>
  </si>
  <si>
    <t>wMAIN-4774</t>
  </si>
  <si>
    <t>wVLV-467</t>
  </si>
  <si>
    <t>wFIT-1462</t>
  </si>
  <si>
    <t>1DB02-1DB05</t>
  </si>
  <si>
    <t>{1D64CBB8-D4A7-4F1E-98B3-2316686C1C70}</t>
  </si>
  <si>
    <t>wMAIN-4776</t>
  </si>
  <si>
    <t>{06D460BF-4B28-4CCD-A3BA-780E93553353}</t>
  </si>
  <si>
    <t>wMAIN-4777</t>
  </si>
  <si>
    <t>1IE42-1IE07</t>
  </si>
  <si>
    <t>{B83EE0FC-0D9E-40BD-8FD9-4FEDC11230AB}</t>
  </si>
  <si>
    <t>wMAIN-4778</t>
  </si>
  <si>
    <t>1IE18-1IE39</t>
  </si>
  <si>
    <t>{913349BB-6826-45A8-A966-7BAA0CFB9014}</t>
  </si>
  <si>
    <t>wMAIN-4779</t>
  </si>
  <si>
    <t>UNKOWN</t>
  </si>
  <si>
    <t>V-1500</t>
  </si>
  <si>
    <t>1AH25-1AH24</t>
  </si>
  <si>
    <t>{9993121F-0CC4-4420-82EE-A7A68EA11432}</t>
  </si>
  <si>
    <t>wMAIN-4780</t>
  </si>
  <si>
    <t>wFIT-1047</t>
  </si>
  <si>
    <t>1HF13-1IF41</t>
  </si>
  <si>
    <t>{DBF5D38B-BAB2-4192-B91B-219E2BBB10B9}</t>
  </si>
  <si>
    <t>wMAIN-4781</t>
  </si>
  <si>
    <t>FIT-190</t>
  </si>
  <si>
    <t>1IF41-1IF47</t>
  </si>
  <si>
    <t>{55C16C60-6FF6-44BF-B73A-BC493BEB4647}</t>
  </si>
  <si>
    <t>wMAIN-4782</t>
  </si>
  <si>
    <t>1IF44-1IF18</t>
  </si>
  <si>
    <t>{B96E8B8E-2F86-4343-845D-3E3E45124C30}</t>
  </si>
  <si>
    <t>wMAIN-4783</t>
  </si>
  <si>
    <t>1FF51-1FE16</t>
  </si>
  <si>
    <t>{A996F898-B1CA-4E9E-B496-1954FBCD0CD6}</t>
  </si>
  <si>
    <t>wMAIN-4784</t>
  </si>
  <si>
    <t>{DD1E652E-FCB2-4298-9797-7B225E6852F6}</t>
  </si>
  <si>
    <t>wMAIN-4785</t>
  </si>
  <si>
    <t>FIT-1915</t>
  </si>
  <si>
    <t>V-1676</t>
  </si>
  <si>
    <t>1IB07-1IB11</t>
  </si>
  <si>
    <t>{10648F77-939B-407F-A3CE-7A7D00125885}</t>
  </si>
  <si>
    <t>wMAIN-4786</t>
  </si>
  <si>
    <t>FIT-1690</t>
  </si>
  <si>
    <t>1IB11-1IB12</t>
  </si>
  <si>
    <t>{CDC6FD65-B027-4F31-84D4-0EBE416CAFF3}</t>
  </si>
  <si>
    <t>wMAIN-4787</t>
  </si>
  <si>
    <t>1IB12-1IB15</t>
  </si>
  <si>
    <t>{2FFA8F9D-D159-4513-BEE8-92EE53F3031D}</t>
  </si>
  <si>
    <t>wMAIN-4788</t>
  </si>
  <si>
    <t>FIT-1692</t>
  </si>
  <si>
    <t>1IB22-1IB25</t>
  </si>
  <si>
    <t>{BF1B4A58-B3CB-4825-8CAE-F28F43B77ACF}</t>
  </si>
  <si>
    <t>wMAIN-4789</t>
  </si>
  <si>
    <t>FIT-1693</t>
  </si>
  <si>
    <t>1IB25-1IB28</t>
  </si>
  <si>
    <t>{0DBA9205-76DF-4814-8E66-42436F2AF122}</t>
  </si>
  <si>
    <t>wMAIN-4790</t>
  </si>
  <si>
    <t>1IB28-1IB31</t>
  </si>
  <si>
    <t>{7075E29A-FE9B-437D-AE48-3D763A718482}</t>
  </si>
  <si>
    <t>wMAIN-4791</t>
  </si>
  <si>
    <t>FIT-1695</t>
  </si>
  <si>
    <t>1IB15-1IB34</t>
  </si>
  <si>
    <t>{549A9098-668F-49F1-A94B-9CE7DC1C910C}</t>
  </si>
  <si>
    <t>wMAIN-4792</t>
  </si>
  <si>
    <t>1IB34-1IB37</t>
  </si>
  <si>
    <t>{E3424079-7EB9-41F2-BB70-C359A1D4A731}</t>
  </si>
  <si>
    <t>wMAIN-4793</t>
  </si>
  <si>
    <t>1IB16-1IB17</t>
  </si>
  <si>
    <t>{42F3F50E-38D1-444D-A771-C0ED47A30A5A}</t>
  </si>
  <si>
    <t>wMAIN-4795</t>
  </si>
  <si>
    <t>1FF67-1FF65</t>
  </si>
  <si>
    <t>{56E262C9-0AE1-438F-AF91-4E9B78E13DA0}</t>
  </si>
  <si>
    <t>wMAIN-4796</t>
  </si>
  <si>
    <t>1FF65-1GF17</t>
  </si>
  <si>
    <t>{5B360C25-2326-4FCA-B4B2-F04A82493480}</t>
  </si>
  <si>
    <t>wMAIN-4797</t>
  </si>
  <si>
    <t>1GF18-1GF19</t>
  </si>
  <si>
    <t>{A6E5D615-C509-423F-83BC-DCB28FDF60B6}</t>
  </si>
  <si>
    <t>wMAIN-4798</t>
  </si>
  <si>
    <t>FIT-430</t>
  </si>
  <si>
    <t>1DE18-1DE22</t>
  </si>
  <si>
    <t>{C7C4D0DD-6A9E-4FFD-9413-BAE9E86F22E5}</t>
  </si>
  <si>
    <t>wMAIN-4800</t>
  </si>
  <si>
    <t>1FH25-1FH26</t>
  </si>
  <si>
    <t>{93AF4E60-3EF0-4D45-B6A4-D90A01CC0B4E}</t>
  </si>
  <si>
    <t>wMAIN-4802</t>
  </si>
  <si>
    <t>wFIT-1506</t>
  </si>
  <si>
    <t>1ED11-</t>
  </si>
  <si>
    <t>{531E7409-14E9-401B-8397-97AF67FFB384}</t>
  </si>
  <si>
    <t>wMAIN-4804</t>
  </si>
  <si>
    <t>10" DIP WATERMAIN</t>
  </si>
  <si>
    <t>{906F1509-C277-4238-85E9-D8A48E84B9DD}</t>
  </si>
  <si>
    <t>wMAIN-4805</t>
  </si>
  <si>
    <t>W College Dr</t>
  </si>
  <si>
    <t>Minnesota Dr</t>
  </si>
  <si>
    <t>{22124359-73A1-49CE-BBD2-3028A90955F7}</t>
  </si>
  <si>
    <t>wMAIN-4806</t>
  </si>
  <si>
    <t>1EH06-1EH09</t>
  </si>
  <si>
    <t>{AF70A471-C679-4F69-B7FB-926E803A35F3}</t>
  </si>
  <si>
    <t>wMAIN-4807</t>
  </si>
  <si>
    <t>OC</t>
  </si>
  <si>
    <t>WHIPPLE BEACH IMPROVEMENTS</t>
  </si>
  <si>
    <t>FIT-1730</t>
  </si>
  <si>
    <t>1NC53-1OC01</t>
  </si>
  <si>
    <t>{42E01C5F-E1CD-423F-BFCF-E9FA8B2B9177}</t>
  </si>
  <si>
    <t>wMAIN-4808</t>
  </si>
  <si>
    <t>FIT-1731</t>
  </si>
  <si>
    <t>FIT-670</t>
  </si>
  <si>
    <t>1OC04-1OC07</t>
  </si>
  <si>
    <t>{BA3CDFE0-FB87-4414-89EA-40519F4E534E}</t>
  </si>
  <si>
    <t>wMAIN-4809</t>
  </si>
  <si>
    <t>1KF32-1KF33</t>
  </si>
  <si>
    <t>{CA32FFEF-0737-49D9-B0AF-CA90FDB83498}</t>
  </si>
  <si>
    <t>wMAIN-4810</t>
  </si>
  <si>
    <t>V-1735</t>
  </si>
  <si>
    <t>1KF37-1KF38</t>
  </si>
  <si>
    <t>{628F0CC0-3235-4452-8904-81DF17CE19EA}</t>
  </si>
  <si>
    <t>wMAIN-4811</t>
  </si>
  <si>
    <t>wVLV-1727</t>
  </si>
  <si>
    <t>1KG23-1LG20</t>
  </si>
  <si>
    <t>{8DB6199C-8F92-48E6-95CF-F34FB51E8CC0}</t>
  </si>
  <si>
    <t>wMAIN-4812</t>
  </si>
  <si>
    <t>1ID17-1ID35</t>
  </si>
  <si>
    <t>{D61BE5C5-0EDE-497C-B1AF-CAA8A03CA94E}</t>
  </si>
  <si>
    <t>wMAIN-4813</t>
  </si>
  <si>
    <t>FIT-1744</t>
  </si>
  <si>
    <t>1ID59-1IC40</t>
  </si>
  <si>
    <t>{C3A658DE-E731-46EF-B63C-AD658BC028F8}</t>
  </si>
  <si>
    <t>wMAIN-4814</t>
  </si>
  <si>
    <t>1IC40-1IC39</t>
  </si>
  <si>
    <t>{985ACAE9-FEAE-4F8B-B10A-FA54C8EC229E}</t>
  </si>
  <si>
    <t>wMAIN-4815</t>
  </si>
  <si>
    <t>1IC09-1IC10</t>
  </si>
  <si>
    <t>{725B80DA-6A79-4615-9BA7-DBCC8E23ADD1}</t>
  </si>
  <si>
    <t>wMAIN-4816</t>
  </si>
  <si>
    <t>FIT-1747</t>
  </si>
  <si>
    <t>1IC36-1ID54</t>
  </si>
  <si>
    <t>{4E9D6447-9A3D-4ABC-8DCF-408BD9A54DF1}</t>
  </si>
  <si>
    <t>wMAIN-4817</t>
  </si>
  <si>
    <t>1ID54-1ID51</t>
  </si>
  <si>
    <t>{8E8E5F44-081C-4028-84D9-96D9A00AA787}</t>
  </si>
  <si>
    <t>wMAIN-4818</t>
  </si>
  <si>
    <t>1DH40-1DH52</t>
  </si>
  <si>
    <t>{BF4AA61F-86AD-4996-9DDA-0C6129127EEB}</t>
  </si>
  <si>
    <t>wMAIN-4819</t>
  </si>
  <si>
    <t>wFIT-2009</t>
  </si>
  <si>
    <t>wVLV-1860</t>
  </si>
  <si>
    <t>1FI12-1GI03</t>
  </si>
  <si>
    <t>{429715EB-5D39-4004-8048-409F6E65035D}</t>
  </si>
  <si>
    <t>wMAIN-4821</t>
  </si>
  <si>
    <t>1GH24-1GH25</t>
  </si>
  <si>
    <t>{7A528327-9360-456A-B3C7-6913DB1656DE}</t>
  </si>
  <si>
    <t>wMAIN-4822</t>
  </si>
  <si>
    <t>FIT-1765</t>
  </si>
  <si>
    <t>1GH20-1GH18</t>
  </si>
  <si>
    <t>{BC812BCC-B63F-44EC-B052-CA889236B5C3}</t>
  </si>
  <si>
    <t>wMAIN-4823</t>
  </si>
  <si>
    <t>1GH19-1GI09</t>
  </si>
  <si>
    <t>{4DB9F6EC-FD10-46D9-8413-486477E19796}</t>
  </si>
  <si>
    <t>wMAIN-4825</t>
  </si>
  <si>
    <t>FIT-1769</t>
  </si>
  <si>
    <t>1GH11-1GH12</t>
  </si>
  <si>
    <t>{FDB4FD61-1F1B-4C94-B33C-6C8464ACD488}</t>
  </si>
  <si>
    <t>wMAIN-4826</t>
  </si>
  <si>
    <t>V-1795</t>
  </si>
  <si>
    <t>1IA26-1IA25</t>
  </si>
  <si>
    <t>{91BDC63D-3B3D-4BD3-85A8-FA91609747F1}</t>
  </si>
  <si>
    <t>wMAIN-4827</t>
  </si>
  <si>
    <t>55' OF 1-1/2" DIA. COPPER TO PE WATER SERVICE LINE</t>
  </si>
  <si>
    <t>1HA24-SERVICE STUB</t>
  </si>
  <si>
    <t>{8262C2C0-577D-46EF-AEA4-475DF1335C25}</t>
  </si>
  <si>
    <t>wMAIN-4828</t>
  </si>
  <si>
    <t>1HA29-1HA30</t>
  </si>
  <si>
    <t>{F76E6E5E-DAFD-477C-9AA0-B805FE1D5CFE}</t>
  </si>
  <si>
    <t>wMAIN-4829</t>
  </si>
  <si>
    <t>1HA32-1HA35</t>
  </si>
  <si>
    <t>{917F8B23-BF46-4145-BFA2-E12F85DCCE9F}</t>
  </si>
  <si>
    <t>wMAIN-4830</t>
  </si>
  <si>
    <t>FIT-1782</t>
  </si>
  <si>
    <t>1HA37-1HA38</t>
  </si>
  <si>
    <t>{7BA7CF80-743F-4BD9-AE83-92A4FFDCE4BA}</t>
  </si>
  <si>
    <t>wMAIN-4831</t>
  </si>
  <si>
    <t>1HA37-1HA41</t>
  </si>
  <si>
    <t>{B4DD521E-DB00-4F0D-B01A-27939B84BB01}</t>
  </si>
  <si>
    <t>wMAIN-4832</t>
  </si>
  <si>
    <t>FIT-1786</t>
  </si>
  <si>
    <t>1GB27-1GB30</t>
  </si>
  <si>
    <t>{DC70FE76-3485-4BA9-862A-CCF1A86F6AF8}</t>
  </si>
  <si>
    <t>wMAIN-4833</t>
  </si>
  <si>
    <t>FIT-1787</t>
  </si>
  <si>
    <t>1GB30-1GB33</t>
  </si>
  <si>
    <t>{D8705462-4CB1-4114-A36D-94B0CFBF50BC}</t>
  </si>
  <si>
    <t>wMAIN-4834</t>
  </si>
  <si>
    <t>FIT-1788</t>
  </si>
  <si>
    <t>1GB33-1GB36</t>
  </si>
  <si>
    <t>{DEF3EA9C-DE41-42AC-B8FA-3C6598A6D7A8}</t>
  </si>
  <si>
    <t>wMAIN-4835</t>
  </si>
  <si>
    <t>1GB36-1GB39</t>
  </si>
  <si>
    <t>{49A8876D-A51A-492F-AED0-1050794DCB82}</t>
  </si>
  <si>
    <t>wMAIN-4836</t>
  </si>
  <si>
    <t>1GB59-1GB03</t>
  </si>
  <si>
    <t>{A70B1B9E-1294-4287-B701-BD65E3A25D84}</t>
  </si>
  <si>
    <t>wMAIN-4837</t>
  </si>
  <si>
    <t>1DY07-1DY19</t>
  </si>
  <si>
    <t>{EA9C6882-ED4A-426A-911B-D133D35568AC}</t>
  </si>
  <si>
    <t>wMAIN-4839</t>
  </si>
  <si>
    <t>1FW48-1FX56</t>
  </si>
  <si>
    <t>{C9062DEB-CB9E-471B-B760-D96186B51891}</t>
  </si>
  <si>
    <t>wMAIN-4840</t>
  </si>
  <si>
    <t>1FX56-BLDG</t>
  </si>
  <si>
    <t>{1E910E08-4F2F-414E-A78A-4149D72B592F}</t>
  </si>
  <si>
    <t>wMAIN-4841</t>
  </si>
  <si>
    <t>FIT-1807</t>
  </si>
  <si>
    <t>1FW48-1FW49</t>
  </si>
  <si>
    <t>{070E1563-98CE-4BF0-A504-D9E9ADF283EF}</t>
  </si>
  <si>
    <t>wMAIN-4842</t>
  </si>
  <si>
    <t>FIT-1810</t>
  </si>
  <si>
    <t>1FW49-1FX51</t>
  </si>
  <si>
    <t>{A43B3AEB-BF54-4F3D-B404-0B1039C582C2}</t>
  </si>
  <si>
    <t>wMAIN-4843</t>
  </si>
  <si>
    <t>1FX46-1FX47</t>
  </si>
  <si>
    <t>{7EC6C340-3CBF-4678-9E37-8BA7AA6F728C}</t>
  </si>
  <si>
    <t>wMAIN-4844</t>
  </si>
  <si>
    <t>1FX48-BLDG</t>
  </si>
  <si>
    <t>{7AE78823-5F63-4EC8-A15C-3654AF2D6EF5}</t>
  </si>
  <si>
    <t>wMAIN-4845</t>
  </si>
  <si>
    <t>1FX50-BLDG</t>
  </si>
  <si>
    <t>{F4578451-35B7-4106-AB79-F7BDF2E261B2}</t>
  </si>
  <si>
    <t>wMAIN-4846</t>
  </si>
  <si>
    <t>1FX47-1FX51</t>
  </si>
  <si>
    <t>{ED377E38-F824-4D3E-AC35-5A4EF0558DF6}</t>
  </si>
  <si>
    <t>wMAIN-4847</t>
  </si>
  <si>
    <t>FIT-1812</t>
  </si>
  <si>
    <t>1GX08-1GX11</t>
  </si>
  <si>
    <t>{24C0AD8A-4681-4CB6-B60F-0B3645EE1F8A}</t>
  </si>
  <si>
    <t>wMAIN-4848</t>
  </si>
  <si>
    <t>1GX11-1GX14</t>
  </si>
  <si>
    <t>{9F753F0D-3D49-4B63-A8D1-2AD0395CE635}</t>
  </si>
  <si>
    <t>wMAIN-4849</t>
  </si>
  <si>
    <t>1GX16-1GX17</t>
  </si>
  <si>
    <t>{8B5106BA-2789-473A-9977-FCC7CA974EAE}</t>
  </si>
  <si>
    <t>wMAIN-4850</t>
  </si>
  <si>
    <t>1GX14-1GX18</t>
  </si>
  <si>
    <t>{132D8690-1D6D-4FAC-ADD6-567627F96669}</t>
  </si>
  <si>
    <t>wMAIN-4852</t>
  </si>
  <si>
    <t>V-1846</t>
  </si>
  <si>
    <t>1GH29-1GH23</t>
  </si>
  <si>
    <t>{5DA2061D-050C-4DE5-A4AB-309ADD240E89}</t>
  </si>
  <si>
    <t>wMAIN-4853</t>
  </si>
  <si>
    <t>1GH20-1GH29</t>
  </si>
  <si>
    <t>{E2575EA4-2304-4258-BBD2-B551A32C06C9}</t>
  </si>
  <si>
    <t>wMAIN-4854</t>
  </si>
  <si>
    <t>FIT-1998</t>
  </si>
  <si>
    <t>{8EE79671-B262-42E1-A664-D0D93E774223}</t>
  </si>
  <si>
    <t>wMAIN-4855</t>
  </si>
  <si>
    <t>{9331A806-ED52-4D6F-9D60-DFB2B2BFB032}</t>
  </si>
  <si>
    <t>wMAIN-4856</t>
  </si>
  <si>
    <t>V-1847</t>
  </si>
  <si>
    <t>{934537D8-0BAC-4ACB-B370-E4E85502C08C}</t>
  </si>
  <si>
    <t>wMAIN-4857</t>
  </si>
  <si>
    <t>FIT-2001</t>
  </si>
  <si>
    <t>{D64A6241-2F35-4051-822B-3C5070568B3C}</t>
  </si>
  <si>
    <t>wMAIN-4859</t>
  </si>
  <si>
    <t>BERRYWOOD PHASE I APARTMENTS</t>
  </si>
  <si>
    <t>V-1848</t>
  </si>
  <si>
    <t>{3A318690-F566-49DD-BAEC-E4B90598C8A1}</t>
  </si>
  <si>
    <t>wMAIN-4860</t>
  </si>
  <si>
    <t>V-1849</t>
  </si>
  <si>
    <t>{70B69BCD-04FB-43C7-A06A-4A6DA3320D4C}</t>
  </si>
  <si>
    <t>wMAIN-4861</t>
  </si>
  <si>
    <t>CS-2691</t>
  </si>
  <si>
    <t>{18946D96-9F7E-4DAD-8219-EB31C675A519}</t>
  </si>
  <si>
    <t>wMAIN-4862</t>
  </si>
  <si>
    <t xml:space="preserve">Office Max </t>
  </si>
  <si>
    <t>CHECK</t>
  </si>
  <si>
    <t>{13CEB532-A5A9-480F-9340-0A964CFCF345}</t>
  </si>
  <si>
    <t>wMAIN-4773</t>
  </si>
  <si>
    <t>wVLV-1853</t>
  </si>
  <si>
    <t>1DB44-1DB05</t>
  </si>
  <si>
    <t>{2A31469D-0F12-42D1-A8F0-A499E7CA6BFA}</t>
  </si>
  <si>
    <t>{0200205E-7034-4FC6-B38C-46158019D608}</t>
  </si>
  <si>
    <t>wMAIN-4863</t>
  </si>
  <si>
    <t>wFIT-2006</t>
  </si>
  <si>
    <t>{225215F1-6C81-438C-96C8-D9DC303E27CE}</t>
  </si>
  <si>
    <t>wVLV-1776</t>
  </si>
  <si>
    <t>{2D281A41-CCE1-49E4-9768-727F33B057CB}</t>
  </si>
  <si>
    <t>wMAIN-4864</t>
  </si>
  <si>
    <t>BRAINERD LAKES INTEGRATED HEALTH SYST</t>
  </si>
  <si>
    <t>wFIT-2010</t>
  </si>
  <si>
    <t>{704D19F3-21BF-45E4-8F22-006716761E02}</t>
  </si>
  <si>
    <t>wFIT-2011</t>
  </si>
  <si>
    <t>{2963F13C-8237-4CD9-87FC-03ADD82C4C09}</t>
  </si>
  <si>
    <t>wMAIN-4867</t>
  </si>
  <si>
    <t>wVLV-1862</t>
  </si>
  <si>
    <t>{967EB5C1-1AD4-4D09-A97A-AE2B09D5E86F}</t>
  </si>
  <si>
    <t>wMAIN-4869</t>
  </si>
  <si>
    <t xml:space="preserve">Essentia Health Urgent Care </t>
  </si>
  <si>
    <t>wVLV-1863</t>
  </si>
  <si>
    <t>{2C9630E3-B98F-489B-95FD-29F30A0BCB6C}</t>
  </si>
  <si>
    <t>wFIT-1770</t>
  </si>
  <si>
    <t>{F2BD6A0B-55D8-4E07-9E97-03AA9F576C27}</t>
  </si>
  <si>
    <t>wMAIN-4870</t>
  </si>
  <si>
    <t>wFIT-2012</t>
  </si>
  <si>
    <t>{B9D76262-B864-4896-BE14-885F888EE9FA}</t>
  </si>
  <si>
    <t>wMAIN-4871</t>
  </si>
  <si>
    <t xml:space="preserve">Isle Ct </t>
  </si>
  <si>
    <t>wVLV-2046</t>
  </si>
  <si>
    <t>{768EB12D-CE0A-41B5-81D1-2CBE1592E99A}</t>
  </si>
  <si>
    <t>wMAIN-4872</t>
  </si>
  <si>
    <t>wVLV-1858</t>
  </si>
  <si>
    <t>{B7A02B8E-D09D-436E-B92B-A3EFD4DB0AD1}</t>
  </si>
  <si>
    <t>wMAIN-4873</t>
  </si>
  <si>
    <t>wFIT-2014</t>
  </si>
  <si>
    <t>{3A63BE02-E9A2-4DF6-95E7-6065F5A82DDD}</t>
  </si>
  <si>
    <t>wMAIN-4874</t>
  </si>
  <si>
    <t>wFIT-2016</t>
  </si>
  <si>
    <t>{B33948AD-1A22-4DF4-9D23-6A8E0E79A581}</t>
  </si>
  <si>
    <t>{601590FE-5234-4425-AECF-740355D7E647}</t>
  </si>
  <si>
    <t>wMAIN-4882</t>
  </si>
  <si>
    <t>Northern National Bank</t>
  </si>
  <si>
    <t>Frandsen Bank &amp; Trust</t>
  </si>
  <si>
    <t>wFIT-2018</t>
  </si>
  <si>
    <t>wVLV-2121</t>
  </si>
  <si>
    <t>{DB0B6EF5-022A-498F-A36B-C771A3070454}</t>
  </si>
  <si>
    <t>wMAIN-4883</t>
  </si>
  <si>
    <t>{E55A007C-FEE7-4187-B0FB-0B1C5EF22962}</t>
  </si>
  <si>
    <t>wMAIN-4888</t>
  </si>
  <si>
    <t>Mills Lively Annex Building</t>
  </si>
  <si>
    <t>wFIT-2020</t>
  </si>
  <si>
    <t>wFIT-2019</t>
  </si>
  <si>
    <t>{DF9A9B52-7F73-44A7-8EDF-BA78733CF2A8}</t>
  </si>
  <si>
    <t>wMAIN-4889</t>
  </si>
  <si>
    <t>1981 Utility Improvements</t>
  </si>
  <si>
    <t>{345D6EB1-35F7-4472-89D4-AA1FC8EC3DCC}</t>
  </si>
  <si>
    <t>wMAIN-4890</t>
  </si>
  <si>
    <t>wVLV-1868</t>
  </si>
  <si>
    <t>{7EB75E9C-60E8-4EF4-9BD8-F714ED28A564}</t>
  </si>
  <si>
    <t>wMAIN-4891</t>
  </si>
  <si>
    <t>{806093FC-F6A6-4C15-A44F-87863C29687F}</t>
  </si>
  <si>
    <t>wMAIN-4895</t>
  </si>
  <si>
    <t>BERRYWOOD APARTMENTS PHASE 2</t>
  </si>
  <si>
    <t>wFIT-2024</t>
  </si>
  <si>
    <t>{16702EC1-5E86-4574-98BD-D52F3270457E}</t>
  </si>
  <si>
    <t>wMAIN-4896</t>
  </si>
  <si>
    <t>wFIT-2025</t>
  </si>
  <si>
    <t>{F9C24956-02DB-4153-BCFD-EFFCD4A74729}</t>
  </si>
  <si>
    <t>wMAIN-4897</t>
  </si>
  <si>
    <t>wFIT-2026</t>
  </si>
  <si>
    <t>{2EEE9F45-59CE-4E11-9B0D-84E26EA62160}</t>
  </si>
  <si>
    <t>wMAIN-4898</t>
  </si>
  <si>
    <t>wVLV-1871</t>
  </si>
  <si>
    <t>{BAC0487A-FF26-44DA-99AB-94FFB84EB522}</t>
  </si>
  <si>
    <t>wMAIN-4899</t>
  </si>
  <si>
    <t>NORTH POINTE CENTRE PHASE 2</t>
  </si>
  <si>
    <t>wFIT-2028</t>
  </si>
  <si>
    <t>{B920E931-5EA4-405E-B250-D111CF51F43D}</t>
  </si>
  <si>
    <t>wMAIN-4900</t>
  </si>
  <si>
    <t>wVLV-1872</t>
  </si>
  <si>
    <t>{0DA88550-3877-4514-88BA-A539E9C3FE61}</t>
  </si>
  <si>
    <t>wMAIN-4902</t>
  </si>
  <si>
    <t>NORTH POINTE CENTRE</t>
  </si>
  <si>
    <t>wFIT-2029</t>
  </si>
  <si>
    <t>wFIT-2030</t>
  </si>
  <si>
    <t>{F9169673-FFB0-4F49-B466-5090AEC98F3D}</t>
  </si>
  <si>
    <t>wMAIN-4904</t>
  </si>
  <si>
    <t>BOOK WORLD SITE IMPROVEMENTS</t>
  </si>
  <si>
    <t xml:space="preserve">Affinity Plus Credit Union </t>
  </si>
  <si>
    <t>wFIT-2037</t>
  </si>
  <si>
    <t>wVLV-1876</t>
  </si>
  <si>
    <t>{EA54EEAB-6704-47E2-ABF5-00C079025D8A}</t>
  </si>
  <si>
    <t>wMAIN-4905</t>
  </si>
  <si>
    <t>wFIT-2038</t>
  </si>
  <si>
    <t>{DEC0EA47-140B-405D-88AB-1A3FB55E60D6}</t>
  </si>
  <si>
    <t>wMAIN-4906</t>
  </si>
  <si>
    <t>wFIT-2039</t>
  </si>
  <si>
    <t>{62B51650-3FC5-4B0A-8B5B-EC37380DCD90}</t>
  </si>
  <si>
    <t>wMAIN-4907</t>
  </si>
  <si>
    <t>wFIT-2040</t>
  </si>
  <si>
    <t>{D1DC6CC1-7762-4D0B-B624-90313A711FAD}</t>
  </si>
  <si>
    <t>wMAIN-4908</t>
  </si>
  <si>
    <t>wFIT-2041</t>
  </si>
  <si>
    <t>{E230E9CF-D199-4989-925F-1B10ECFE33CE}</t>
  </si>
  <si>
    <t>wMAIN-4909</t>
  </si>
  <si>
    <t>wFIT-2042</t>
  </si>
  <si>
    <t>{B8D32080-974D-4630-98C9-00A33F65796F}</t>
  </si>
  <si>
    <t>wMAIN-4910</t>
  </si>
  <si>
    <t>wFIT-2043</t>
  </si>
  <si>
    <t>{B8DE6185-7688-4679-8001-6E6C034165D7}</t>
  </si>
  <si>
    <t>wMAIN-4913</t>
  </si>
  <si>
    <t>wFIT-450</t>
  </si>
  <si>
    <t>wFIT-2044</t>
  </si>
  <si>
    <t>{632B724C-8994-4A35-8CFB-0AEBE9C667B2}</t>
  </si>
  <si>
    <t>wMAIN-4914</t>
  </si>
  <si>
    <t>wFIT-2045</t>
  </si>
  <si>
    <t>{AD2DE3B9-C313-4559-A674-5C923E8D229B}</t>
  </si>
  <si>
    <t>wMAIN-4915</t>
  </si>
  <si>
    <t>wFIT-2046</t>
  </si>
  <si>
    <t>{BFBE2BA8-086B-43C2-8588-6D807658500A}</t>
  </si>
  <si>
    <t>wMAIN-4916</t>
  </si>
  <si>
    <t>wFIT-2047</t>
  </si>
  <si>
    <t>{80278DD0-92C3-449D-B511-F0EA6C833FE8}</t>
  </si>
  <si>
    <t>wMAIN-4917</t>
  </si>
  <si>
    <t>wFIT-2048</t>
  </si>
  <si>
    <t>{C91558B1-0E8D-4A36-B942-D741D383940F}</t>
  </si>
  <si>
    <t>wMAIN-4918</t>
  </si>
  <si>
    <t>{502A1837-2E7B-4924-B962-C9F4C6B0FA9B}</t>
  </si>
  <si>
    <t>wMAIN-4920</t>
  </si>
  <si>
    <t>BAXTER VILLAGE PHASE II</t>
  </si>
  <si>
    <t>wFIT-478</t>
  </si>
  <si>
    <t>wFIT-2049</t>
  </si>
  <si>
    <t>{C79258E7-E6D5-4B88-B0E0-08861A4746C6}</t>
  </si>
  <si>
    <t>wMAIN-4921</t>
  </si>
  <si>
    <t>wVLV-1878</t>
  </si>
  <si>
    <t>{7A40F7A0-F5FB-4DD5-9EC9-D44C4E5A95A8}</t>
  </si>
  <si>
    <t>wMAIN-4922</t>
  </si>
  <si>
    <t>wFIT-2050</t>
  </si>
  <si>
    <t>{E343ABFA-D90D-4E63-B6CF-84CFFFA16A59}</t>
  </si>
  <si>
    <t>wMAIN-4923</t>
  </si>
  <si>
    <t>wFIT-2051</t>
  </si>
  <si>
    <t>{E562B25C-E34C-4FC8-9BB1-700556FB2D00}</t>
  </si>
  <si>
    <t>wMAIN-4924</t>
  </si>
  <si>
    <t>wFIT-2052</t>
  </si>
  <si>
    <t>{214CC5D1-6D33-40D3-9571-477901D00D80}</t>
  </si>
  <si>
    <t>wMAIN-4925</t>
  </si>
  <si>
    <t>wFIT-2053</t>
  </si>
  <si>
    <t>{187D45B2-4255-4903-9DA8-1CB76DFF994F}</t>
  </si>
  <si>
    <t>wMAIN-4926</t>
  </si>
  <si>
    <t>wFIT-2054</t>
  </si>
  <si>
    <t>{B9DC39E7-3AD4-450F-BFA6-448CBEF3E639}</t>
  </si>
  <si>
    <t>wMAIN-4929</t>
  </si>
  <si>
    <t>SEARS SITE IMPROVEMENTS</t>
  </si>
  <si>
    <t>wVLV-1880</t>
  </si>
  <si>
    <t>{C467BF4E-4EDF-4A3C-B695-BF6AA477ECD4}</t>
  </si>
  <si>
    <t>wMAIN-4930</t>
  </si>
  <si>
    <t>wFIT-2055</t>
  </si>
  <si>
    <t>{B1251C4B-5E08-442D-81AB-661C36054348}</t>
  </si>
  <si>
    <t>wMAIN-4931</t>
  </si>
  <si>
    <t>wFIT-2057</t>
  </si>
  <si>
    <t>{FE1A42E4-4C2A-4DE7-9D8B-34558B998A51}</t>
  </si>
  <si>
    <t>wMAIN-4932</t>
  </si>
  <si>
    <t>wFIT-2056</t>
  </si>
  <si>
    <t>{1113B87F-2A7C-4480-9BBA-FC8C53023423}</t>
  </si>
  <si>
    <t>wMAIN-4935</t>
  </si>
  <si>
    <t>wVLV-1882</t>
  </si>
  <si>
    <t>{5004E7CC-AF86-4FF2-93A3-D40525C4F98D}</t>
  </si>
  <si>
    <t>wMAIN-4938</t>
  </si>
  <si>
    <t>HASTINGS RD UTILITY AND ROADWAY IMPROVEMENTS</t>
  </si>
  <si>
    <t>wFIT-2063</t>
  </si>
  <si>
    <t>{44462103-D0EE-417A-B1E2-A6B71BBCA4A0}</t>
  </si>
  <si>
    <t>wMAIN-4939</t>
  </si>
  <si>
    <t>wFIT-2064</t>
  </si>
  <si>
    <t>{FE457ECF-5E10-482B-8C37-22953328EC1D}</t>
  </si>
  <si>
    <t>wMAIN-4940</t>
  </si>
  <si>
    <t>wVLV-1885</t>
  </si>
  <si>
    <t>{E59F2CD4-853E-4646-9549-00E74AEA8303}</t>
  </si>
  <si>
    <t>wMAIN-4941</t>
  </si>
  <si>
    <t>wFIT-2065</t>
  </si>
  <si>
    <t>{EB06798D-0359-45AE-A9B7-48A3CFA02E88}</t>
  </si>
  <si>
    <t>wMAIN-4942</t>
  </si>
  <si>
    <t>wFIT-2068</t>
  </si>
  <si>
    <t>{91518011-1BBC-4190-95F5-D477116AC9C1}</t>
  </si>
  <si>
    <t>wMAIN-4945</t>
  </si>
  <si>
    <t>wFIT-2066</t>
  </si>
  <si>
    <t>wFIT-2067</t>
  </si>
  <si>
    <t>{29DF61F9-154D-4E97-900C-6A89708FE232}</t>
  </si>
  <si>
    <t>wMAIN-4946</t>
  </si>
  <si>
    <t>wHYD-837</t>
  </si>
  <si>
    <t>{340BBC6A-551E-4788-B527-3E9FBAABC6A0}</t>
  </si>
  <si>
    <t>wMAIN-4947</t>
  </si>
  <si>
    <t>wFIT-2071</t>
  </si>
  <si>
    <t>{34F77799-EF29-49EB-852D-656A8F3F70CC}</t>
  </si>
  <si>
    <t>wMAIN-4949</t>
  </si>
  <si>
    <t>wFIT-1755</t>
  </si>
  <si>
    <t>{C6E53F52-CE6A-4759-BBBF-1017AFCFF4AD}</t>
  </si>
  <si>
    <t>wMAIN-4950</t>
  </si>
  <si>
    <t>wVLV-1889</t>
  </si>
  <si>
    <t>{49BFF155-99B0-4866-B845-A7BE3D0592E6}</t>
  </si>
  <si>
    <t>wMAIN-4951</t>
  </si>
  <si>
    <t>wFIT-2072</t>
  </si>
  <si>
    <t>{2880B603-8713-40AF-8BE3-8115C952E290}</t>
  </si>
  <si>
    <t>wMAIN-4952</t>
  </si>
  <si>
    <t>wVLV-1888</t>
  </si>
  <si>
    <t>{C3114021-769C-4B9A-B98F-EA358D11DCEF}</t>
  </si>
  <si>
    <t>wMAIN-4953</t>
  </si>
  <si>
    <t>wFIT-2069</t>
  </si>
  <si>
    <t>{AAF02BB6-A272-4BAC-8B33-4EF4479F7227}</t>
  </si>
  <si>
    <t>wMAIN-4954</t>
  </si>
  <si>
    <t>wFIT-1993</t>
  </si>
  <si>
    <t>{E481637A-EC19-4433-89A7-3167AE32194D}</t>
  </si>
  <si>
    <t>wMAIN-4955</t>
  </si>
  <si>
    <t>wFIT-2076</t>
  </si>
  <si>
    <t>wFIT-2075</t>
  </si>
  <si>
    <t>{1CFD02AA-4BD0-43AD-9992-7F4EF6E99199}</t>
  </si>
  <si>
    <t>wMAIN-4956</t>
  </si>
  <si>
    <t>wVLV-1893</t>
  </si>
  <si>
    <t>{29F71542-FF92-4A2B-BC33-1B5BCA6E7D25}</t>
  </si>
  <si>
    <t>wMAIN-4957</t>
  </si>
  <si>
    <t>wVLV-1892</t>
  </si>
  <si>
    <t>{04413D47-9DDB-48C5-8229-C610F73325C5}</t>
  </si>
  <si>
    <t>wMAIN-4958</t>
  </si>
  <si>
    <t>{359999CD-A4E7-48A2-A6B6-67F2F551EAF4}</t>
  </si>
  <si>
    <t>wMAIN-4959</t>
  </si>
  <si>
    <t>{33A9C6BF-09CA-4906-B23D-95E6299F8495}</t>
  </si>
  <si>
    <t>wMAIN-4961</t>
  </si>
  <si>
    <t>{DF1DECCF-63D6-480B-9337-0AF15E43C88D}</t>
  </si>
  <si>
    <t>wMAIN-4962</t>
  </si>
  <si>
    <t>wFIT-2070</t>
  </si>
  <si>
    <t>wFIT-2073</t>
  </si>
  <si>
    <t>{12CD84FD-E89F-4ABF-B988-49D7E74ABAD9}</t>
  </si>
  <si>
    <t>wMAIN-4963</t>
  </si>
  <si>
    <t>wVLV-1890</t>
  </si>
  <si>
    <t>{1C99B71F-2B06-4D18-A220-ACD1B69340FC}</t>
  </si>
  <si>
    <t>wMAIN-4964</t>
  </si>
  <si>
    <t>{2A097444-5FB6-4644-BCFC-E3641B4515FD}</t>
  </si>
  <si>
    <t>wMAIN-4967</t>
  </si>
  <si>
    <t>Raw</t>
  </si>
  <si>
    <t>WELL-4</t>
  </si>
  <si>
    <t>wVLV-1896</t>
  </si>
  <si>
    <t>{AF7B76DE-AB8B-4571-8FC4-5E4F4D2090A9}</t>
  </si>
  <si>
    <t>wMAIN-4968</t>
  </si>
  <si>
    <t>wFIT-2077</t>
  </si>
  <si>
    <t>{3E57C396-DAE6-454A-B724-DE41F927D834}</t>
  </si>
  <si>
    <t>wMAIN-4969</t>
  </si>
  <si>
    <t>WELL-3</t>
  </si>
  <si>
    <t>wVLV-1899</t>
  </si>
  <si>
    <t>{5B17011F-D415-406B-B48F-CC6D7DDC726F}</t>
  </si>
  <si>
    <t>wMAIN-4970</t>
  </si>
  <si>
    <t>wFIT-2078</t>
  </si>
  <si>
    <t>{3B64239B-3284-4CD0-A5B6-85D53ACEDB76}</t>
  </si>
  <si>
    <t>wMAIN-4971</t>
  </si>
  <si>
    <t>WELL-2</t>
  </si>
  <si>
    <t>wVLV-1897</t>
  </si>
  <si>
    <t>{A98847AB-1689-4468-B694-8C6521EC0A0D}</t>
  </si>
  <si>
    <t>wMAIN-4972</t>
  </si>
  <si>
    <t>wFIT-2079</t>
  </si>
  <si>
    <t>{9E43982B-7A9A-41DD-A3A3-90F13E34BF9B}</t>
  </si>
  <si>
    <t>wMAIN-4973</t>
  </si>
  <si>
    <t>WELL-1</t>
  </si>
  <si>
    <t>wVLV-1898</t>
  </si>
  <si>
    <t>{437B34E7-82FB-43A5-9DC8-DA3FFC29F8BF}</t>
  </si>
  <si>
    <t>wMAIN-4974</t>
  </si>
  <si>
    <t>wFIT-2081</t>
  </si>
  <si>
    <t>{DE9FDC70-7C1E-4F88-9641-90AB15A0BFCD}</t>
  </si>
  <si>
    <t>wMAIN-4975</t>
  </si>
  <si>
    <t>{A8EADE92-E173-4AE8-BA31-BB26353C4D96}</t>
  </si>
  <si>
    <t>wMAIN-4976</t>
  </si>
  <si>
    <t>wFIT-2082</t>
  </si>
  <si>
    <t>wFIT-2083</t>
  </si>
  <si>
    <t>{6CA8188F-77CD-4332-AC52-824CEF84D8E8}</t>
  </si>
  <si>
    <t>wMAIN-4977</t>
  </si>
  <si>
    <t>{3623B922-EDF4-4147-AF9E-622303ACF0E2}</t>
  </si>
  <si>
    <t>wMAIN-4978</t>
  </si>
  <si>
    <t>{99B0D58D-5D30-4D55-A685-BC8B6D6CB924}</t>
  </si>
  <si>
    <t>wMAIN-4979</t>
  </si>
  <si>
    <t>wFIT-2080</t>
  </si>
  <si>
    <t>{0D2B6C43-55A0-460A-A1C5-EA5C748133A6}</t>
  </si>
  <si>
    <t>wMAIN-4980</t>
  </si>
  <si>
    <t>{D6014EBE-9888-4C68-8AEA-4EB969E565CA}</t>
  </si>
  <si>
    <t>wMAIN-4981</t>
  </si>
  <si>
    <t>{CFEF9650-3047-4DBE-931D-E91D4F4C8BDC}</t>
  </si>
  <si>
    <t>wMAIN-4982</t>
  </si>
  <si>
    <t>wFIT-2084</t>
  </si>
  <si>
    <t>{F84E63B3-9426-43CE-8885-9C561BFE445B}</t>
  </si>
  <si>
    <t>wMAIN-4983</t>
  </si>
  <si>
    <t>{9A48534A-57E7-4F95-92CC-0626F07675F4}</t>
  </si>
  <si>
    <t>wMAIN-4984</t>
  </si>
  <si>
    <t>wFIT-2085</t>
  </si>
  <si>
    <t>{BEBF92E7-A3AF-42D4-83AC-55FA1A9424C2}</t>
  </si>
  <si>
    <t>wMAIN-4985</t>
  </si>
  <si>
    <t>wVLV-1901</t>
  </si>
  <si>
    <t>{419CD143-93DE-4546-A688-D4A8DF32DBD0}</t>
  </si>
  <si>
    <t>wMAIN-4986</t>
  </si>
  <si>
    <t>{AC7D9A66-6731-4C23-8853-34E74CBE1F08}</t>
  </si>
  <si>
    <t>wMAIN-4987</t>
  </si>
  <si>
    <t>wVLV-1902</t>
  </si>
  <si>
    <t>{211ED5DB-806B-4FEA-9504-FDFDC7E50A59}</t>
  </si>
  <si>
    <t>wMAIN-4988</t>
  </si>
  <si>
    <t>wFIT-2087</t>
  </si>
  <si>
    <t>{008885A3-F0C6-4016-B1AD-53071D98E793}</t>
  </si>
  <si>
    <t>wMAIN-4989</t>
  </si>
  <si>
    <t>wFIT-2086</t>
  </si>
  <si>
    <t>{B736E824-C996-4DE4-A166-B040CD0A6048}</t>
  </si>
  <si>
    <t>wMAIN-4993</t>
  </si>
  <si>
    <t>DISCOUNT TIRE</t>
  </si>
  <si>
    <t>Discount Tire</t>
  </si>
  <si>
    <t>wFIT-2088</t>
  </si>
  <si>
    <t>{E8508D3B-FA90-4DEC-AAF8-8B76A3FFB211}</t>
  </si>
  <si>
    <t>wMAIN-4994</t>
  </si>
  <si>
    <t>wFIT-2090</t>
  </si>
  <si>
    <t>{9D002FA5-0D63-4425-9D36-15C6FB1F5AE0}</t>
  </si>
  <si>
    <t>wMAIN-4997</t>
  </si>
  <si>
    <t>wFIT-2091</t>
  </si>
  <si>
    <t>{BA48D525-0BFC-4197-8DEC-042D051445F3}</t>
  </si>
  <si>
    <t>wMAIN-4999</t>
  </si>
  <si>
    <t>MARSHVIEW PROFESSIONAL CENTER SITE IMPROVEMENTS</t>
  </si>
  <si>
    <t>{73D1669D-BD59-4B47-8547-2177E6909780}</t>
  </si>
  <si>
    <t>wMAIN-5000</t>
  </si>
  <si>
    <t>wFIT-2092</t>
  </si>
  <si>
    <t>{CAC58C20-9DF1-4C9A-B3C0-191334AB142A}</t>
  </si>
  <si>
    <t>wMAIN-5001</t>
  </si>
  <si>
    <t>wFIT-2093</t>
  </si>
  <si>
    <t>{F8F21B8A-A146-4238-9B69-B84BAFC76C3C}</t>
  </si>
  <si>
    <t>wMAIN-5002</t>
  </si>
  <si>
    <t>wFIT-525</t>
  </si>
  <si>
    <t>{DF026901-26D5-4E77-8EF3-F3E8C6C4CC6A}</t>
  </si>
  <si>
    <t>wMAIN-5003</t>
  </si>
  <si>
    <t>wFIT-2094</t>
  </si>
  <si>
    <t>{1334D67D-8C24-4EDC-8BEC-7D40F6FBC3BC}</t>
  </si>
  <si>
    <t>{FA94BA5C-1CBD-42D7-8482-4199CF348720}</t>
  </si>
  <si>
    <t>wMAIN-5006</t>
  </si>
  <si>
    <t>wFIT-2095</t>
  </si>
  <si>
    <t>{2F057308-0E3E-4E94-8782-BACBE879B4DB}</t>
  </si>
  <si>
    <t>wFIT-34</t>
  </si>
  <si>
    <t>{D51D84ED-E03F-4DFF-BD98-2C108DB11BBB}</t>
  </si>
  <si>
    <t>{A394917E-3B59-4AB3-965B-F2721E49FBD4}</t>
  </si>
  <si>
    <t>wMAIN-5007</t>
  </si>
  <si>
    <t>The Refuge Site Improvements</t>
  </si>
  <si>
    <t>wFIT-2096</t>
  </si>
  <si>
    <t>{00D9D1DF-431B-466B-BC9D-FA047E95E932}</t>
  </si>
  <si>
    <t>wMAIN-5008</t>
  </si>
  <si>
    <t>wFIT-2098</t>
  </si>
  <si>
    <t>{4C25997D-99D0-4F7F-8893-3989E4649768}</t>
  </si>
  <si>
    <t>wMAIN-5009</t>
  </si>
  <si>
    <t>wFIT-2097</t>
  </si>
  <si>
    <t>{C13A9ADD-8885-4547-9D13-03419C0AE148}</t>
  </si>
  <si>
    <t>{87F7804E-440A-49DA-983D-CFA553CCC581}</t>
  </si>
  <si>
    <t>wMAIN-5010</t>
  </si>
  <si>
    <t>COSTCO SITE IMPROVEMENTS</t>
  </si>
  <si>
    <t>wFIT-2099</t>
  </si>
  <si>
    <t>{86541A02-0B5B-4148-967B-E0E1F118A97A}</t>
  </si>
  <si>
    <t>wMAIN-5011</t>
  </si>
  <si>
    <t>wFIT-1684</t>
  </si>
  <si>
    <t>wFIT-2101</t>
  </si>
  <si>
    <t>{22C70E7F-551D-4770-981D-05700B0EEC94}</t>
  </si>
  <si>
    <t>wMAIN-5012</t>
  </si>
  <si>
    <t>wVLV-1916</t>
  </si>
  <si>
    <t>{9EE67228-F0BD-4C85-B003-43A2CBAE8668}</t>
  </si>
  <si>
    <t>wMAIN-5013</t>
  </si>
  <si>
    <t>{CD02B925-D256-44D6-AD66-DCE79C03BABE}</t>
  </si>
  <si>
    <t>wMAIN-5014</t>
  </si>
  <si>
    <t>wFIT-2100</t>
  </si>
  <si>
    <t>{42D95B42-4A72-4544-83D9-09D497702B1F}</t>
  </si>
  <si>
    <t>wMAIN-5015</t>
  </si>
  <si>
    <t>wVLV-1917</t>
  </si>
  <si>
    <t>{97516BD9-1AF6-4CAD-BD6E-17388A43BADE}</t>
  </si>
  <si>
    <t>wMAIN-5016</t>
  </si>
  <si>
    <t>wFIT-2102</t>
  </si>
  <si>
    <t>{3C2D039D-C3FD-4F53-BDAA-4834BA26D70B}</t>
  </si>
  <si>
    <t>wMAIN-5019</t>
  </si>
  <si>
    <t>wFIT-2103</t>
  </si>
  <si>
    <t>{1E3A1C88-173D-4A52-BA25-8BD8322FDFE4}</t>
  </si>
  <si>
    <t>wMAIN-5024</t>
  </si>
  <si>
    <t>wFIT-2107</t>
  </si>
  <si>
    <t>wFIT-2106</t>
  </si>
  <si>
    <t>{7ECBA2D6-BBE5-4039-ADA8-0EEA1B09C053}</t>
  </si>
  <si>
    <t>wMAIN-5025</t>
  </si>
  <si>
    <t>wVLV-1922</t>
  </si>
  <si>
    <t>{D9680195-A7C9-4155-AB1F-A3CEF62F006C}</t>
  </si>
  <si>
    <t>wMAIN-5026</t>
  </si>
  <si>
    <t>wVLV-1921</t>
  </si>
  <si>
    <t>{072C0FB5-6838-4907-A61B-21045F5B21CD}</t>
  </si>
  <si>
    <t>wMAIN-5027</t>
  </si>
  <si>
    <t>wFIT-2105</t>
  </si>
  <si>
    <t>{4C5D595B-B373-4041-A8AF-BA0246C4EB7E}</t>
  </si>
  <si>
    <t>wMAIN-5028</t>
  </si>
  <si>
    <t>wFIT-2110</t>
  </si>
  <si>
    <t>wVLV-1924</t>
  </si>
  <si>
    <t>{C0122FB4-82EC-4D8F-8C33-1BE6D28A3009}</t>
  </si>
  <si>
    <t>wMAIN-5029</t>
  </si>
  <si>
    <t>wFIT-2109</t>
  </si>
  <si>
    <t>{BCB577ED-BA3D-4195-95E7-DF9B8C4E5193}</t>
  </si>
  <si>
    <t>wMAIN-5032</t>
  </si>
  <si>
    <t>wFIT-2111</t>
  </si>
  <si>
    <t>{FFF868AE-15E8-42A0-B8E0-1D9C45C3552A}</t>
  </si>
  <si>
    <t>wMAIN-5035</t>
  </si>
  <si>
    <t>wFIT-2113</t>
  </si>
  <si>
    <t>{EA7294E1-713E-444A-9917-A5264740B1D1}</t>
  </si>
  <si>
    <t>wMAIN-5039</t>
  </si>
  <si>
    <t>wFIT-2117</t>
  </si>
  <si>
    <t>wVLV-1929</t>
  </si>
  <si>
    <t>{D9D8817E-9B1B-4802-B38D-91AC27463718}</t>
  </si>
  <si>
    <t>wMAIN-5040</t>
  </si>
  <si>
    <t>wFIT-2116</t>
  </si>
  <si>
    <t>{780E8E15-D85E-4470-BDC2-4D27EBA11AD5}</t>
  </si>
  <si>
    <t>wMAIN-5041</t>
  </si>
  <si>
    <t>wFIT-2118</t>
  </si>
  <si>
    <t>wVLV-1927</t>
  </si>
  <si>
    <t>{E1BD932D-9445-49DE-8C51-875AC17D2992}</t>
  </si>
  <si>
    <t>wMAIN-5042</t>
  </si>
  <si>
    <t>wFIT-2114</t>
  </si>
  <si>
    <t>{DD9190CF-01FC-448C-B9C7-10E3DCC1FF6E}</t>
  </si>
  <si>
    <t>wMAIN-5043</t>
  </si>
  <si>
    <t>wFIT-2122</t>
  </si>
  <si>
    <t>wVLV-1930</t>
  </si>
  <si>
    <t>{808086D2-EF5F-41F6-8D3C-0BF8A1260B86}</t>
  </si>
  <si>
    <t>wMAIN-5044</t>
  </si>
  <si>
    <t>wFIT-2121</t>
  </si>
  <si>
    <t>{5F0715A9-707D-4A1E-BA81-4BEB85220A7A}</t>
  </si>
  <si>
    <t>wMAIN-5047</t>
  </si>
  <si>
    <t>wFIT-2120</t>
  </si>
  <si>
    <t>{67DA6A0C-5211-4B96-ACD1-4CF174952AD3}</t>
  </si>
  <si>
    <t>wMAIN-5048</t>
  </si>
  <si>
    <t>wFIT-2119</t>
  </si>
  <si>
    <t>{8BA1440A-71FD-4D2F-AB45-CBC1EB408811}</t>
  </si>
  <si>
    <t>wMAIN-5051</t>
  </si>
  <si>
    <t>wFIT-2126</t>
  </si>
  <si>
    <t>wVLV-1934</t>
  </si>
  <si>
    <t>{02779716-5F3B-42B1-A5D1-8302E2491900}</t>
  </si>
  <si>
    <t>wMAIN-5055</t>
  </si>
  <si>
    <t>wFIT-2124</t>
  </si>
  <si>
    <t>{1E816EE5-00AF-434D-9EB7-651E7207FDA2}</t>
  </si>
  <si>
    <t>wMAIN-5056</t>
  </si>
  <si>
    <t>wFIT-2123</t>
  </si>
  <si>
    <t>{DB590FEA-F084-4025-99A9-D02CF660BC8E}</t>
  </si>
  <si>
    <t>wMAIN-5057</t>
  </si>
  <si>
    <t>{4A2C8191-9908-437E-8E5F-683BB8793F10}</t>
  </si>
  <si>
    <t>wMAIN-5058</t>
  </si>
  <si>
    <t>{C57DC7CC-8C9F-46AF-87AA-3F573373AEFF}</t>
  </si>
  <si>
    <t>wMAIN-5059</t>
  </si>
  <si>
    <t>{138DA3D5-CE47-41A4-9D8B-3E4AC02FDC93}</t>
  </si>
  <si>
    <t>wMAIN-5060</t>
  </si>
  <si>
    <t>{B6DD7AE7-090B-4B9B-B73B-5789369BEC2D}</t>
  </si>
  <si>
    <t>wMAIN-5061</t>
  </si>
  <si>
    <t>CROSBY CARDIO SITE IMPROVEMENTS</t>
  </si>
  <si>
    <t>wFIT-689</t>
  </si>
  <si>
    <t>wVLV-1936</t>
  </si>
  <si>
    <t>{2935D242-F625-4AE6-930F-6363D1207DEC}</t>
  </si>
  <si>
    <t>wMAIN-5062</t>
  </si>
  <si>
    <t>wFIT-2128</t>
  </si>
  <si>
    <t>{F06D9472-F0FD-4652-B0E0-5E843A4F95CF}</t>
  </si>
  <si>
    <t>wMAIN-5063</t>
  </si>
  <si>
    <t>wFIT-2127</t>
  </si>
  <si>
    <t>{EE9B446E-AFF1-47AC-8048-B23702325B87}</t>
  </si>
  <si>
    <t>wMAIN-5064</t>
  </si>
  <si>
    <t>wFIT-2129</t>
  </si>
  <si>
    <t>{35DDB9D0-1D7A-4E90-8090-E2EC0A6BBEDF}</t>
  </si>
  <si>
    <t>wMAIN-5065</t>
  </si>
  <si>
    <t>wVLV-1937</t>
  </si>
  <si>
    <t>{63A3E30E-4D9C-4181-8EB5-DCCE10D52F68}</t>
  </si>
  <si>
    <t>wMAIN-5066</t>
  </si>
  <si>
    <t>wVLV-1938</t>
  </si>
  <si>
    <t>{B56AFD63-648F-494A-9E18-67C68BA5D155}</t>
  </si>
  <si>
    <t>wMAIN-5070</t>
  </si>
  <si>
    <t>BERRYWOOD APARTMENTS PHASE 3</t>
  </si>
  <si>
    <t>wVLV-1941</t>
  </si>
  <si>
    <t>{0393DC70-5EEC-44B4-BB28-E08DF3417134}</t>
  </si>
  <si>
    <t>wMAIN-5071</t>
  </si>
  <si>
    <t>wVLV-1940</t>
  </si>
  <si>
    <t>{89792B16-D9FE-4BC1-8A3F-A4B9E1B18972}</t>
  </si>
  <si>
    <t>wMAIN-5072</t>
  </si>
  <si>
    <t>wFIT-1459</t>
  </si>
  <si>
    <t>wVLV-1946</t>
  </si>
  <si>
    <t>{3313F03B-2CB3-4F2E-97B1-74E4442E8F9E}</t>
  </si>
  <si>
    <t>wMAIN-5073</t>
  </si>
  <si>
    <t xml:space="preserve">Clearwater Rd </t>
  </si>
  <si>
    <t>wFIT-494</t>
  </si>
  <si>
    <t>wFIT-495</t>
  </si>
  <si>
    <t>{D878F837-345E-4471-ABA6-3887F019D287}</t>
  </si>
  <si>
    <t>{C1D8D87F-CDFA-44AA-A857-46200AB535AB}</t>
  </si>
  <si>
    <t>wMAIN-5074</t>
  </si>
  <si>
    <t>wFIT-1021</t>
  </si>
  <si>
    <t>{094F5ED1-37D5-4FE8-9C3C-63B615B16A14}</t>
  </si>
  <si>
    <t>wMAIN-5075</t>
  </si>
  <si>
    <t>Wildflower Drive and Franklin Drive Improvements</t>
  </si>
  <si>
    <t>wFIT-493</t>
  </si>
  <si>
    <t>wVLV-1957</t>
  </si>
  <si>
    <t>{944F4CA9-A240-4D4B-AB14-99F6D73414DE}</t>
  </si>
  <si>
    <t>wMAIN-5076</t>
  </si>
  <si>
    <t>wFIT-2131</t>
  </si>
  <si>
    <t>{05A9E03F-6A19-44B5-963F-905B3FCEA675}</t>
  </si>
  <si>
    <t>wMAIN-5079</t>
  </si>
  <si>
    <t>wVLV-1956</t>
  </si>
  <si>
    <t>{08730B08-8B9D-470C-90CE-AC5FB7FD5C23}</t>
  </si>
  <si>
    <t>wMAIN-5080</t>
  </si>
  <si>
    <t>wFIT-2132</t>
  </si>
  <si>
    <t>{AC19CDDC-0F6B-4139-907E-A723BA36071E}</t>
  </si>
  <si>
    <t>wMAIN-5081</t>
  </si>
  <si>
    <t>wFIT-2133</t>
  </si>
  <si>
    <t>{9A1F71A8-6FD7-42CC-84B0-6F9803BD7748}</t>
  </si>
  <si>
    <t>wMAIN-5082</t>
  </si>
  <si>
    <t>wVLV-1959</t>
  </si>
  <si>
    <t>{195B50DB-E577-4927-AF87-99C1E5DB3FF0}</t>
  </si>
  <si>
    <t>wMAIN-5083</t>
  </si>
  <si>
    <t>wFIT-2135</t>
  </si>
  <si>
    <t>{6E629672-0694-4141-9435-C740D9694D44}</t>
  </si>
  <si>
    <t>wMAIN-5084</t>
  </si>
  <si>
    <t>wVLV-1961</t>
  </si>
  <si>
    <t>{F5CFE70E-A4A7-4B1F-A6EB-A13276FC3AB8}</t>
  </si>
  <si>
    <t>wMAIN-5085</t>
  </si>
  <si>
    <t>wFIT-2134</t>
  </si>
  <si>
    <t>{DF1C9AD4-7ABD-430B-8A06-0BBFE2363F1C}</t>
  </si>
  <si>
    <t>wMAIN-5086</t>
  </si>
  <si>
    <t>{D03B5B84-C9E9-4695-A51E-9D82E22C1411}</t>
  </si>
  <si>
    <t>wMAIN-5094</t>
  </si>
  <si>
    <t>wVLV-1960</t>
  </si>
  <si>
    <t>wFIT-2137</t>
  </si>
  <si>
    <t>{AD5E1307-3EBB-4AAA-8F7D-C9874AE78E02}</t>
  </si>
  <si>
    <t>wMAIN-5095</t>
  </si>
  <si>
    <t>wFIT-2138</t>
  </si>
  <si>
    <t>{B61F9DE1-09BF-4485-BB76-10FD2CCD7F7D}</t>
  </si>
  <si>
    <t>wMAIN-5096</t>
  </si>
  <si>
    <t>wVLV-1965</t>
  </si>
  <si>
    <t>{87F81B3E-1BF1-4934-B4AD-09918ECCB2D6}</t>
  </si>
  <si>
    <t>wMAIN-5100</t>
  </si>
  <si>
    <t>wHYD-866</t>
  </si>
  <si>
    <t>{212CB521-7224-4151-9180-04E6146DD43C}</t>
  </si>
  <si>
    <t>wMAIN-5105</t>
  </si>
  <si>
    <t>Woida Rd Improvements</t>
  </si>
  <si>
    <t>wVLV-1972</t>
  </si>
  <si>
    <t>{9B300361-28F0-47FB-A8D0-510D3E12107C}</t>
  </si>
  <si>
    <t>wMAIN-5106</t>
  </si>
  <si>
    <t>{8A2F3123-7202-49E7-B7FB-D0CC9A8F75EC}</t>
  </si>
  <si>
    <t>wMAIN-5111</t>
  </si>
  <si>
    <t>wFIT-2141</t>
  </si>
  <si>
    <t>wVLV-1973</t>
  </si>
  <si>
    <t>{DC3DFF65-D087-4143-A31C-08B696262B02}</t>
  </si>
  <si>
    <t>wMAIN-5112</t>
  </si>
  <si>
    <t>{FA9AADEE-435F-47F5-A0DA-C72DAE5B0E3D}</t>
  </si>
  <si>
    <t>wMAIN-5113</t>
  </si>
  <si>
    <t>{E0A3D5E3-EDCA-4DE0-B7CC-EE40A7526A8F}</t>
  </si>
  <si>
    <t>wMAIN-5114</t>
  </si>
  <si>
    <t>wFIT-2144</t>
  </si>
  <si>
    <t>wVLV-1975</t>
  </si>
  <si>
    <t>{3905040E-FE7A-4DF0-8F5C-CA6CFD15C1CB}</t>
  </si>
  <si>
    <t>wMAIN-5115</t>
  </si>
  <si>
    <t>{56C636AC-DDA6-423A-B443-D5B0D85D28BC}</t>
  </si>
  <si>
    <t>wMAIN-3879</t>
  </si>
  <si>
    <t>wFIT-2145</t>
  </si>
  <si>
    <t>1GA04-1GA07</t>
  </si>
  <si>
    <t>{0D459BC6-2D35-43C5-9A92-D6359B5B3339}</t>
  </si>
  <si>
    <t>wMAIN-5116</t>
  </si>
  <si>
    <t>1997 WOIDA RD IMPROVEMENTS</t>
  </si>
  <si>
    <t>wVLV-1977</t>
  </si>
  <si>
    <t>{9DA1AFF3-C09B-498E-AC20-4B2A4426D178}</t>
  </si>
  <si>
    <t>wMAIN-5117</t>
  </si>
  <si>
    <t>{41C9F42D-12E3-4D2F-B9BF-156BD7BDBE09}</t>
  </si>
  <si>
    <t>wMAIN-5118</t>
  </si>
  <si>
    <t>wFIT-2147</t>
  </si>
  <si>
    <t>{5F63E9FF-C4C4-4749-B9AD-210CD35B792A}</t>
  </si>
  <si>
    <t>wMAIN-5119</t>
  </si>
  <si>
    <t>{528AE9A8-4E54-457A-8FF5-EED1093E793F}</t>
  </si>
  <si>
    <t>wMAIN-5120</t>
  </si>
  <si>
    <t>wVLV-1980</t>
  </si>
  <si>
    <t>wFIT-2148</t>
  </si>
  <si>
    <t>{1CA328E2-67D8-4850-A2EC-93C3EE17514B}</t>
  </si>
  <si>
    <t>{4A12754D-1708-4389-BF8F-3D27ED7B34DC}</t>
  </si>
  <si>
    <t>wMAIN-5121</t>
  </si>
  <si>
    <t>wVLV-1981</t>
  </si>
  <si>
    <t>{E225F8F2-4ADE-4F4D-A548-4482EDA126E2}</t>
  </si>
  <si>
    <t>wMAIN-5122</t>
  </si>
  <si>
    <t>wFIT-2150</t>
  </si>
  <si>
    <t>{096F75B0-83DC-475A-A6B8-79AF13AA203B}</t>
  </si>
  <si>
    <t>wMAIN-5123</t>
  </si>
  <si>
    <t>wFIT-2151</t>
  </si>
  <si>
    <t>wVLV-1969</t>
  </si>
  <si>
    <t>{DCD6C78A-6AE2-4ACF-9FBC-577AF3949CDE}</t>
  </si>
  <si>
    <t>wMAIN-5124</t>
  </si>
  <si>
    <t>{93B5DBA2-9B2D-4207-9E65-43999FE6B30B}</t>
  </si>
  <si>
    <t>wMAIN-5125</t>
  </si>
  <si>
    <t>wVLV-1982</t>
  </si>
  <si>
    <t>{3DB07758-52DA-4C60-BFC9-23EF10B05CE8}</t>
  </si>
  <si>
    <t>wMAIN-5126</t>
  </si>
  <si>
    <t>wFIT-2152</t>
  </si>
  <si>
    <t>{64B0D88E-81FE-44A0-9A12-492812673AC2}</t>
  </si>
  <si>
    <t>wMAIN-5127</t>
  </si>
  <si>
    <t>{CE76C70F-7F23-4CE8-B800-B7C03A717DA1}</t>
  </si>
  <si>
    <t>{108DFA14-39E9-46BF-B593-16931E0F5F45}</t>
  </si>
  <si>
    <t>{526D0AA6-D97D-4E36-8672-17E0366A0A55}</t>
  </si>
  <si>
    <t>wMAIN-5128</t>
  </si>
  <si>
    <t>NORTHERN LAKES SENIOR LIVING SITE IMPROVEMENTS</t>
  </si>
  <si>
    <t>wVLV-1983</t>
  </si>
  <si>
    <t>{772B8E9A-5ED1-4F80-B6AD-7B832691D9F3}</t>
  </si>
  <si>
    <t>wMAIN-5129</t>
  </si>
  <si>
    <t>{401298F0-2A95-4AE1-A93B-A6FCF13AE5FF}</t>
  </si>
  <si>
    <t>wMAIN-5130</t>
  </si>
  <si>
    <t>wFIT-2156</t>
  </si>
  <si>
    <t>wFIT-2157</t>
  </si>
  <si>
    <t>{3ED68E61-BC7B-4E90-8682-DBB766E7E65A}</t>
  </si>
  <si>
    <t>wMAIN-5131</t>
  </si>
  <si>
    <t>wVLV-1984</t>
  </si>
  <si>
    <t>{7314854D-DC4B-4FB8-855F-B5D4406EC9C4}</t>
  </si>
  <si>
    <t>wMAIN-5132</t>
  </si>
  <si>
    <t>wFIT-2158</t>
  </si>
  <si>
    <t>{6ACD0297-5D84-4CE2-99C4-84248C6092C5}</t>
  </si>
  <si>
    <t>wMAIN-5134</t>
  </si>
  <si>
    <t>wVLV-1985</t>
  </si>
  <si>
    <t>{C5623E01-629A-4235-BC20-8C3A92B83B4C}</t>
  </si>
  <si>
    <t>wMAIN-5135</t>
  </si>
  <si>
    <t>wFIT-2159</t>
  </si>
  <si>
    <t>{6A695AA0-ED51-42F4-B9A7-46EC69783A03}</t>
  </si>
  <si>
    <t>wMAIN-5137</t>
  </si>
  <si>
    <t>wFIT-2160</t>
  </si>
  <si>
    <t>{86CA75EB-C20D-4983-9B79-CF117968C103}</t>
  </si>
  <si>
    <t>wMAIN-5140</t>
  </si>
  <si>
    <t>wVLV-1989</t>
  </si>
  <si>
    <t>{40987EC0-BF12-4E3D-8864-07AF5D7DB38D}</t>
  </si>
  <si>
    <t>wMAIN-5141</t>
  </si>
  <si>
    <t>wFIT-2161</t>
  </si>
  <si>
    <t>{FFCF4394-D34B-4600-AEF5-22B6671AA897}</t>
  </si>
  <si>
    <t>wMAIN-5142</t>
  </si>
  <si>
    <t>wFIT-2162</t>
  </si>
  <si>
    <t>{24E7717F-B5D2-49D2-9F65-F3CAF6912D1D}</t>
  </si>
  <si>
    <t>wMAIN-5145</t>
  </si>
  <si>
    <t>wVLV-1987</t>
  </si>
  <si>
    <t>{5288AE88-DFC5-4090-AF2A-BBC00610C6A1}</t>
  </si>
  <si>
    <t>wMAIN-5146</t>
  </si>
  <si>
    <t>wFIT-2163</t>
  </si>
  <si>
    <t>{FB311BAA-7846-44F4-8799-961F13C1EC68}</t>
  </si>
  <si>
    <t>wMAIN-5147</t>
  </si>
  <si>
    <t>{D0D22194-915F-40AE-8081-761C30B511FF}</t>
  </si>
  <si>
    <t>wMAIN-5148</t>
  </si>
  <si>
    <t>wFIT-2164</t>
  </si>
  <si>
    <t>wVLV-1991</t>
  </si>
  <si>
    <t>{BB44AE7C-C9B7-4069-AE5C-814B92847A68}</t>
  </si>
  <si>
    <t>wMAIN-5149</t>
  </si>
  <si>
    <t>{95B514C8-77D3-4ADE-87BF-D9C094466F80}</t>
  </si>
  <si>
    <t>wMAIN-5150</t>
  </si>
  <si>
    <t>wFIT-2166</t>
  </si>
  <si>
    <t>{38B31C7B-AAD5-4969-BC38-DD204EA68329}</t>
  </si>
  <si>
    <t>wMAIN-5152</t>
  </si>
  <si>
    <t>wFIT-2167</t>
  </si>
  <si>
    <t>{E330AD56-8337-4D64-8D76-1C74072E271D}</t>
  </si>
  <si>
    <t>wMAIN-5153</t>
  </si>
  <si>
    <t>{444CC8F2-D148-4279-90D1-55A486F02640}</t>
  </si>
  <si>
    <t>wMAIN-5154</t>
  </si>
  <si>
    <t>{37BEA102-7450-4544-BACC-D34621D22331}</t>
  </si>
  <si>
    <t>wMAIN-5155</t>
  </si>
  <si>
    <t>{0D273644-7416-4FEE-AB75-BFD472A42517}</t>
  </si>
  <si>
    <t>wMAIN-5156</t>
  </si>
  <si>
    <t>{1D3753E7-DBB1-439E-B6A9-7A243090A11D}</t>
  </si>
  <si>
    <t>{B5364084-1621-4FEE-9D08-41DF78253AC2}</t>
  </si>
  <si>
    <t>wMAIN-5160</t>
  </si>
  <si>
    <t>ALDI SITE IMPROVEMENTS</t>
  </si>
  <si>
    <t>wVLV-1995</t>
  </si>
  <si>
    <t>{58591BE8-601B-4167-A312-4F8869E4CBC5}</t>
  </si>
  <si>
    <t>wMAIN-5161</t>
  </si>
  <si>
    <t>Dondelinger Site Improvements - PLANS not ASBUILTS</t>
  </si>
  <si>
    <t>wFIT-2174</t>
  </si>
  <si>
    <t>{81AB487C-243C-49A1-B49B-3A381A622D2F}</t>
  </si>
  <si>
    <t>wMAIN-5165</t>
  </si>
  <si>
    <t>wVLV-2001</t>
  </si>
  <si>
    <t>wFIT-2170</t>
  </si>
  <si>
    <t>{89F3C555-BD15-46D7-AAA1-D277F7A876E0}</t>
  </si>
  <si>
    <t>wMAIN-5166</t>
  </si>
  <si>
    <t>wVLV-2000</t>
  </si>
  <si>
    <t>{32C1DBC9-B449-4105-8164-13BED02C5A54}</t>
  </si>
  <si>
    <t>wMAIN-5167</t>
  </si>
  <si>
    <t>wFIT-2169</t>
  </si>
  <si>
    <t>{0183D5F3-5BD6-48E7-99A0-126A310AB9D3}</t>
  </si>
  <si>
    <t>wMAIN-5171</t>
  </si>
  <si>
    <t>wFIT-2171</t>
  </si>
  <si>
    <t>{BD575287-6F5E-4351-B44E-8153E09CC467}</t>
  </si>
  <si>
    <t>wMAIN-5172</t>
  </si>
  <si>
    <t>wFIT-2172</t>
  </si>
  <si>
    <t>{FE7D8458-97E4-49B6-8EFE-03FF5B8B0E2F}</t>
  </si>
  <si>
    <t>wMAIN-5173</t>
  </si>
  <si>
    <t>{A59B58B5-97E0-4593-BEA7-F5C213F3308B}</t>
  </si>
  <si>
    <t>wMAIN-5174</t>
  </si>
  <si>
    <t>wVLV-2003</t>
  </si>
  <si>
    <t>{CEDCE976-01A3-491A-B375-B739EE1267E6}</t>
  </si>
  <si>
    <t>wMAIN-5175</t>
  </si>
  <si>
    <t>{1D96BDA0-B337-401F-99E9-29AD1A85982A}</t>
  </si>
  <si>
    <t>wMAIN-5176</t>
  </si>
  <si>
    <t>Sprucewood Townhomes Site Improvements</t>
  </si>
  <si>
    <t>wFIT-503</t>
  </si>
  <si>
    <t>wFIT-2176</t>
  </si>
  <si>
    <t>{2A93D556-6F6D-4AA5-BB21-E56C8B60C3B8}</t>
  </si>
  <si>
    <t>wMAIN-5179</t>
  </si>
  <si>
    <t>wFIT-2178</t>
  </si>
  <si>
    <t>wCS-2901</t>
  </si>
  <si>
    <t>{6AA78DD5-72F9-493D-A203-DA4C69A5DC36}</t>
  </si>
  <si>
    <t>wMAIN-5180</t>
  </si>
  <si>
    <t>wFIT-2177</t>
  </si>
  <si>
    <t>{E1274F66-69EB-4D20-8EFA-C7C2700D87A0}</t>
  </si>
  <si>
    <t>wMAIN-5181</t>
  </si>
  <si>
    <t>wFIT-2179</t>
  </si>
  <si>
    <t>{8B1B61BC-0AF1-448C-BE5C-ACC831573DF5}</t>
  </si>
  <si>
    <t>wMAIN-5182</t>
  </si>
  <si>
    <t>wCS-2903</t>
  </si>
  <si>
    <t>{95043045-3ABC-4B00-A69C-4B2719E2C10D}</t>
  </si>
  <si>
    <t>wMAIN-5183</t>
  </si>
  <si>
    <t>{13B2CBCF-4B83-4E5B-A9AC-18A3CD41ABB0}</t>
  </si>
  <si>
    <t>wMAIN-5185</t>
  </si>
  <si>
    <t>wFIT-2180</t>
  </si>
  <si>
    <t>{FC36C245-C307-4ACC-BF1C-DEDE2853B814}</t>
  </si>
  <si>
    <t>wMAIN-5186</t>
  </si>
  <si>
    <t>wCS-2904</t>
  </si>
  <si>
    <t>{BB04F8C5-0AE2-4A3D-AAB0-BB3619912664}</t>
  </si>
  <si>
    <t>wMAIN-5187</t>
  </si>
  <si>
    <t>Isle Drive Extension - Municipal Project</t>
  </si>
  <si>
    <t>{04659C73-58D4-4282-AE8C-21AF83A496EC}</t>
  </si>
  <si>
    <t>wMAIN-5190</t>
  </si>
  <si>
    <t>Jasperwood Drive</t>
  </si>
  <si>
    <t>wFIT-2181</t>
  </si>
  <si>
    <t>{D8C57B9A-E325-4A54-BF95-E1811D576016}</t>
  </si>
  <si>
    <t>wMAIN-5191</t>
  </si>
  <si>
    <t xml:space="preserve">Baxter Elementary </t>
  </si>
  <si>
    <t>wFIT-2182</t>
  </si>
  <si>
    <t>wVLV-2011</t>
  </si>
  <si>
    <t>{E74620B6-83FF-4DC7-80DF-F59C6AAF466B}</t>
  </si>
  <si>
    <t>wMAIN-5192</t>
  </si>
  <si>
    <t>wFIT-2183</t>
  </si>
  <si>
    <t>{E992B860-71E0-4E3B-BA05-F6F417F3F2BC}</t>
  </si>
  <si>
    <t>wMAIN-5195</t>
  </si>
  <si>
    <t>wFIT-2184</t>
  </si>
  <si>
    <t>wVLV-2013</t>
  </si>
  <si>
    <t>{DC593898-FD71-413A-8E14-5A668B8C44A4}</t>
  </si>
  <si>
    <t>wMAIN-5196</t>
  </si>
  <si>
    <t>wFIT-2185</t>
  </si>
  <si>
    <t>{5AD050C8-8D99-4ED1-9995-AEB93AF6D5E6}</t>
  </si>
  <si>
    <t>wMAIN-5199</t>
  </si>
  <si>
    <t xml:space="preserve">Jasperwood Drive </t>
  </si>
  <si>
    <t>wVLV-2012</t>
  </si>
  <si>
    <t>{09FC3FC0-20AC-4DF2-B7C3-54DFB0D3158F}</t>
  </si>
  <si>
    <t>wMAIN-5200</t>
  </si>
  <si>
    <t>wFIT-2418</t>
  </si>
  <si>
    <t>{E1B3AD4C-8F69-47B5-A77F-44212D1C536C}</t>
  </si>
  <si>
    <t>wMAIN-5201</t>
  </si>
  <si>
    <t>wFIT-2186</t>
  </si>
  <si>
    <t>wVLV-2015</t>
  </si>
  <si>
    <t>{43536278-41D8-4F18-BAED-201918CE33F7}</t>
  </si>
  <si>
    <t>wMAIN-5202</t>
  </si>
  <si>
    <t>wFIT-2187</t>
  </si>
  <si>
    <t>{97BA4A51-1CAE-440B-8B1B-009C1AF45EB9}</t>
  </si>
  <si>
    <t>wMAIN-5205</t>
  </si>
  <si>
    <t>{554749D6-4DC3-4098-832C-2BCE509AD791}</t>
  </si>
  <si>
    <t>wMAIN-5206</t>
  </si>
  <si>
    <t>wFIT-2189</t>
  </si>
  <si>
    <t>{B07EDF3F-DEB7-4B7B-BA73-6F8C7C95053D}</t>
  </si>
  <si>
    <t>wMAIN-5207</t>
  </si>
  <si>
    <t>wFIT-2188</t>
  </si>
  <si>
    <t>{26EC0DEE-2BCC-4893-B882-1A92C2AFFE8D}</t>
  </si>
  <si>
    <t>wMAIN-5208</t>
  </si>
  <si>
    <t>wFIT-2190</t>
  </si>
  <si>
    <t>{9C9D1A86-8681-4619-9B34-69139BD950E3}</t>
  </si>
  <si>
    <t>wMAIN-5210</t>
  </si>
  <si>
    <t>wHYD-887</t>
  </si>
  <si>
    <t>{5DF44AF2-961E-4AAF-8C5D-A04B032F9D30}</t>
  </si>
  <si>
    <t>wMAIN-5211</t>
  </si>
  <si>
    <t>wVLV-2018</t>
  </si>
  <si>
    <t>{2D313771-15E8-4247-87A7-EFEA3D904BA7}</t>
  </si>
  <si>
    <t>wMAIN-5212</t>
  </si>
  <si>
    <t>wFIT-2191</t>
  </si>
  <si>
    <t>{6D8C8201-A6A4-48EE-B0EF-71719A65F041}</t>
  </si>
  <si>
    <t>wMAIN-5213</t>
  </si>
  <si>
    <t>wVLV-2019</t>
  </si>
  <si>
    <t>{B9562441-6FF2-4F80-BB65-D281C8F929F8}</t>
  </si>
  <si>
    <t>wMAIN-5214</t>
  </si>
  <si>
    <t xml:space="preserve">North Forestview </t>
  </si>
  <si>
    <t>wVLV-2020</t>
  </si>
  <si>
    <t>{8B1AE10A-51F2-41EE-864F-E4544F3C1F16}</t>
  </si>
  <si>
    <t>wMAIN-5215</t>
  </si>
  <si>
    <t>wFIT-2194</t>
  </si>
  <si>
    <t>{A60A79B4-DE22-4ACA-9A1E-2D727E02E9F4}</t>
  </si>
  <si>
    <t>wMAIN-5217</t>
  </si>
  <si>
    <t>wFIT-2193</t>
  </si>
  <si>
    <t>{725458CE-3411-47ED-83E1-7A5ECFF3BA60}</t>
  </si>
  <si>
    <t>wMAIN-5220</t>
  </si>
  <si>
    <t>Isle Drive Extension - Isle Ct - Utilities</t>
  </si>
  <si>
    <t>wFIT-2198</t>
  </si>
  <si>
    <t>{94F0FB8B-6252-4B36-A579-49BC35125078}</t>
  </si>
  <si>
    <t>wMAIN-5221</t>
  </si>
  <si>
    <t>wFIT-2195</t>
  </si>
  <si>
    <t>{F0576487-DB87-4ADC-946C-83A78EA56127}</t>
  </si>
  <si>
    <t>wMAIN-5222</t>
  </si>
  <si>
    <t>wVLV-2022</t>
  </si>
  <si>
    <t>{A26386AA-F173-4F17-B7DD-EF32E9BD5759}</t>
  </si>
  <si>
    <t>wMAIN-5223</t>
  </si>
  <si>
    <t>wFIT-2196</t>
  </si>
  <si>
    <t>{B3F93C39-439A-4C21-BEC3-FA03CD9FF947}</t>
  </si>
  <si>
    <t>wMAIN-5224</t>
  </si>
  <si>
    <t>wFIT-2197</t>
  </si>
  <si>
    <t>{21F219FF-CFE4-4614-B735-8CD2DB600289}</t>
  </si>
  <si>
    <t>wMAIN-5226</t>
  </si>
  <si>
    <t>wHYD-885</t>
  </si>
  <si>
    <t>{884A14F3-C8B9-4728-A35A-E81280118E61}</t>
  </si>
  <si>
    <t>wMAIN-5227</t>
  </si>
  <si>
    <t>wFIT-2199</t>
  </si>
  <si>
    <t>{F33F5D44-F894-4D7D-A89B-AA500F2D5BFC}</t>
  </si>
  <si>
    <t>wMAIN-5228</t>
  </si>
  <si>
    <t>wVLV-2024</t>
  </si>
  <si>
    <t>{57F27585-0419-402F-A27D-F3678F7EF68F}</t>
  </si>
  <si>
    <t>wMAIN-5231</t>
  </si>
  <si>
    <t>wFIT-2200</t>
  </si>
  <si>
    <t>{92A2521B-36F7-4794-8C33-59A94B6C88DB}</t>
  </si>
  <si>
    <t>wMAIN-5232</t>
  </si>
  <si>
    <t>wVLV-2026</t>
  </si>
  <si>
    <t>{C16FF3E5-8BE9-4740-A8F9-A6FB0C48E19A}</t>
  </si>
  <si>
    <t>wMAIN-5234</t>
  </si>
  <si>
    <t>wFIT-2201</t>
  </si>
  <si>
    <t>{B569A132-C678-4215-9E57-FCE6A228DCAF}</t>
  </si>
  <si>
    <t>wMAIN-5235</t>
  </si>
  <si>
    <t>wFIT-2202</t>
  </si>
  <si>
    <t>{11906417-BFDC-4D54-BEF1-865DB5185E4D}</t>
  </si>
  <si>
    <t>wMAIN-5236</t>
  </si>
  <si>
    <t>wFIT-2203</t>
  </si>
  <si>
    <t>{2575E30B-EFCE-4CD0-AF03-0157EBE92951}</t>
  </si>
  <si>
    <t>wMAIN-5237</t>
  </si>
  <si>
    <t>wVLV-2028</t>
  </si>
  <si>
    <t>{8E07822E-87F4-4313-B3F7-EC42EAF05F3A}</t>
  </si>
  <si>
    <t>wMAIN-5238</t>
  </si>
  <si>
    <t>wFIT-2204</t>
  </si>
  <si>
    <t>{D1B915D3-6FC6-4424-8E9F-3F00F542FC35}</t>
  </si>
  <si>
    <t>wMAIN-5239</t>
  </si>
  <si>
    <t>Isle Ct</t>
  </si>
  <si>
    <t>wVLV-2029</t>
  </si>
  <si>
    <t>{1BEB0C7C-9144-4E58-93B3-C2C95E5BC8BA}</t>
  </si>
  <si>
    <t>wMAIN-5240</t>
  </si>
  <si>
    <t>wFIT-6</t>
  </si>
  <si>
    <t>{CC9DB92D-297A-42AB-B694-80DD2C517196}</t>
  </si>
  <si>
    <t>wMAIN-5241</t>
  </si>
  <si>
    <t>wFIT-2205</t>
  </si>
  <si>
    <t>{7D982B1A-C076-4CA5-A234-8AC14F31038E}</t>
  </si>
  <si>
    <t>wMAIN-5243</t>
  </si>
  <si>
    <t>wVLV-2032</t>
  </si>
  <si>
    <t>wFIT-2207</t>
  </si>
  <si>
    <t>{71586604-4279-4C4B-A4D3-29DAF77B2FB4}</t>
  </si>
  <si>
    <t>wMAIN-5244</t>
  </si>
  <si>
    <t>wVLV-2031</t>
  </si>
  <si>
    <t>{7228C644-B08E-43EC-AC09-D546BE40E518}</t>
  </si>
  <si>
    <t>wMAIN-5245</t>
  </si>
  <si>
    <t>wFIT-2206</t>
  </si>
  <si>
    <t>{34272B07-49E8-4AA7-BB09-7F4CB79F4061}</t>
  </si>
  <si>
    <t>wMAIN-5246</t>
  </si>
  <si>
    <t>{8CF30DB0-10DD-4DC1-96B3-369F6DB61F1B}</t>
  </si>
  <si>
    <t>wMAIN-5247</t>
  </si>
  <si>
    <t>wFIT-2208</t>
  </si>
  <si>
    <t>{849122CA-9F6B-4A54-877B-FF2C12B84A91}</t>
  </si>
  <si>
    <t>{93A6ACEC-A920-4C23-8B00-309D4AAEAB77}</t>
  </si>
  <si>
    <t>wMAIN-5249</t>
  </si>
  <si>
    <t>wFIT-2209</t>
  </si>
  <si>
    <t>{F43643BB-868B-4B16-BECE-094512364535}</t>
  </si>
  <si>
    <t>wMAIN-5250</t>
  </si>
  <si>
    <t>wFIT-2210</t>
  </si>
  <si>
    <t>{127409B0-9857-4D89-9ADC-5ACC06565B74}</t>
  </si>
  <si>
    <t>wMAIN-5251</t>
  </si>
  <si>
    <t>wFIT-2213</t>
  </si>
  <si>
    <t>wFIT-2212</t>
  </si>
  <si>
    <t>{4D9C2853-278E-4A22-943A-AAB603BD97D4}</t>
  </si>
  <si>
    <t>wMAIN-5254</t>
  </si>
  <si>
    <t>wVLV-2035</t>
  </si>
  <si>
    <t>{570A3F7D-E0B9-4F57-A003-A1373D66D985}</t>
  </si>
  <si>
    <t>wMAIN-5255</t>
  </si>
  <si>
    <t>wFIT-2211</t>
  </si>
  <si>
    <t>{C0D8E2FD-54D7-4CA3-BCBE-20D18A928B91}</t>
  </si>
  <si>
    <t>wMAIN-5256</t>
  </si>
  <si>
    <t>{5D59D2BD-567A-4E88-8398-3CC847323178}</t>
  </si>
  <si>
    <t>wMAIN-5259</t>
  </si>
  <si>
    <t>wFIT-2215</t>
  </si>
  <si>
    <t>wFIT-2216</t>
  </si>
  <si>
    <t>{3E94FBF6-1BEB-4EC2-B8C6-41757EE942E7}</t>
  </si>
  <si>
    <t>wMAIN-5260</t>
  </si>
  <si>
    <t>wVLV-2037</t>
  </si>
  <si>
    <t>{AADE71D3-3EA6-4611-AB25-7D96CBDE17E6}</t>
  </si>
  <si>
    <t>wMAIN-5261</t>
  </si>
  <si>
    <t>wFIT-2214</t>
  </si>
  <si>
    <t>{FE336F67-D659-4272-8222-FCBAACF6F245}</t>
  </si>
  <si>
    <t>wMAIN-5262</t>
  </si>
  <si>
    <t>{A472545F-371A-4957-95AC-A635378D9D2F}</t>
  </si>
  <si>
    <t>wMAIN-5265</t>
  </si>
  <si>
    <t>wFIT-2218</t>
  </si>
  <si>
    <t>wFIT-2217</t>
  </si>
  <si>
    <t>{72A4BC7F-7EFE-46DD-86BD-CDBA91F46887}</t>
  </si>
  <si>
    <t>wMAIN-5266</t>
  </si>
  <si>
    <t>{D0E024E3-1620-4E44-A5E0-958A6B75A7AF}</t>
  </si>
  <si>
    <t>wMAIN-5267</t>
  </si>
  <si>
    <t>wFIT-2219</t>
  </si>
  <si>
    <t>{C6C4B1DC-C864-4DCE-B426-77958D8CD326}</t>
  </si>
  <si>
    <t>wMAIN-5268</t>
  </si>
  <si>
    <t>wFIT-2220</t>
  </si>
  <si>
    <t>{B2459E70-A613-402C-BEA1-D70F148A6963}</t>
  </si>
  <si>
    <t>wMAIN-5269</t>
  </si>
  <si>
    <t>wVLV-2040</t>
  </si>
  <si>
    <t>{501D5425-F488-4AD8-AD7D-C8DFE45696E6}</t>
  </si>
  <si>
    <t>wMAIN-5270</t>
  </si>
  <si>
    <t>wFIT-2221</t>
  </si>
  <si>
    <t>{8599EA67-8271-4502-8E6B-1AFA03AE6AB9}</t>
  </si>
  <si>
    <t>wMAIN-5271</t>
  </si>
  <si>
    <t>wFIT-2222</t>
  </si>
  <si>
    <t>{8CDE6AEA-49C8-4F2A-8533-F5A1976F50FB}</t>
  </si>
  <si>
    <t>wMAIN-5272</t>
  </si>
  <si>
    <t>wFIT-2223</t>
  </si>
  <si>
    <t>{924261F9-28B3-443E-8082-9CA09D6B075E}</t>
  </si>
  <si>
    <t>wMAIN-5275</t>
  </si>
  <si>
    <t>wFIT-2225</t>
  </si>
  <si>
    <t>wFIT-2226</t>
  </si>
  <si>
    <t>{38C3B139-86BE-4A6A-AD89-416FD8D6945E}</t>
  </si>
  <si>
    <t>wMAIN-5276</t>
  </si>
  <si>
    <t>wVLV-2041</t>
  </si>
  <si>
    <t>{7434A94F-719D-4591-9FD5-441D15B90408}</t>
  </si>
  <si>
    <t>wMAIN-5277</t>
  </si>
  <si>
    <t>wFIT-2224</t>
  </si>
  <si>
    <t>{3DF1923A-D880-4AAB-9103-0470B2C89407}</t>
  </si>
  <si>
    <t>wMAIN-5278</t>
  </si>
  <si>
    <t>wVLV-2043</t>
  </si>
  <si>
    <t>{FFF60209-9707-4913-BA99-B69779AA8D71}</t>
  </si>
  <si>
    <t>wMAIN-5279</t>
  </si>
  <si>
    <t>{F5F4EA41-FAF3-4ED5-9D96-070CB5A25D54}</t>
  </si>
  <si>
    <t>wMAIN-5282</t>
  </si>
  <si>
    <t>wFIT-2229</t>
  </si>
  <si>
    <t>wFIT-2228</t>
  </si>
  <si>
    <t>{71FC8B7D-AD32-4830-8996-C7331F425FD6}</t>
  </si>
  <si>
    <t>wMAIN-5283</t>
  </si>
  <si>
    <t>wVLV-2044</t>
  </si>
  <si>
    <t>{639F718C-5B2C-4421-AC56-03ED5635D1DE}</t>
  </si>
  <si>
    <t>wMAIN-5284</t>
  </si>
  <si>
    <t>wFIT-2227</t>
  </si>
  <si>
    <t>{C8772626-F581-4C35-A7D4-5667309A34BF}</t>
  </si>
  <si>
    <t>wMAIN-5285</t>
  </si>
  <si>
    <t>{3C5953B7-4CC2-4B50-B871-F63EEC79D38C}</t>
  </si>
  <si>
    <t>wMAIN-5286</t>
  </si>
  <si>
    <t>wFIT-2232</t>
  </si>
  <si>
    <t>{D74BAAC9-7D25-407D-A0A4-F17A8B579B51}</t>
  </si>
  <si>
    <t>wMAIN-5287</t>
  </si>
  <si>
    <t>wFIT-2231</t>
  </si>
  <si>
    <t>{90DC6CEE-761F-49F3-BD30-E1ABC1360082}</t>
  </si>
  <si>
    <t>wMAIN-5288</t>
  </si>
  <si>
    <t>wFIT-2230</t>
  </si>
  <si>
    <t>{94856320-AFF4-44A9-B267-3B0D34F07F2D}</t>
  </si>
  <si>
    <t>wMAIN-5289</t>
  </si>
  <si>
    <t>{203FAEF4-236F-4247-A8F3-F15D008F860E}</t>
  </si>
  <si>
    <t>wMAIN-5294</t>
  </si>
  <si>
    <t>HJ</t>
  </si>
  <si>
    <t>BAXTER\john.reynolds</t>
  </si>
  <si>
    <t>{064579B9-9B54-484A-B17D-78C235C7C6BF}</t>
  </si>
  <si>
    <t>wMAIN-4717</t>
  </si>
  <si>
    <t>wFIT-803</t>
  </si>
  <si>
    <t>1FB20-1FB23</t>
  </si>
  <si>
    <t>{6D129784-7A8F-464C-B3F4-F5C14801FC2C}</t>
  </si>
  <si>
    <t>wMAIN-5295</t>
  </si>
  <si>
    <t>wVLV-2052</t>
  </si>
  <si>
    <t>wFIT-801</t>
  </si>
  <si>
    <t>{C1AA4156-7528-41D0-A177-2F678B3E9EB1}</t>
  </si>
  <si>
    <t>wMAIN-5296</t>
  </si>
  <si>
    <t>wFIT-1553</t>
  </si>
  <si>
    <t>{7A7AB043-6401-4D66-BB7D-EC21792129BE}</t>
  </si>
  <si>
    <t>wMAIN-5297</t>
  </si>
  <si>
    <t>wVLV-2054</t>
  </si>
  <si>
    <t>{815A1EB8-DBE9-4874-A9B4-1D81050A6446}</t>
  </si>
  <si>
    <t>wMAIN-5298</t>
  </si>
  <si>
    <t>wFIT-2238</t>
  </si>
  <si>
    <t>{919B77DF-C1F1-425A-90BA-1F55850AF489}</t>
  </si>
  <si>
    <t>wMAIN-5299</t>
  </si>
  <si>
    <t>{0E9F2038-D9EB-49D4-9890-A7FD3C5F280B}</t>
  </si>
  <si>
    <t>wMAIN-5300</t>
  </si>
  <si>
    <t>Avantech Site Improvements</t>
  </si>
  <si>
    <t>wVLV-2063</t>
  </si>
  <si>
    <t>{EB26E4CF-C9F0-47B7-BC12-A17F07D2F05E}</t>
  </si>
  <si>
    <t>wMAIN-5301</t>
  </si>
  <si>
    <t>DELLWOOD DR - NOVOTNY RD</t>
  </si>
  <si>
    <t>wFIT-547</t>
  </si>
  <si>
    <t>wFIT-2239</t>
  </si>
  <si>
    <t>{09EB1D20-0759-4EE5-A21B-35FC7C59F6D7}</t>
  </si>
  <si>
    <t>wMAIN-5305</t>
  </si>
  <si>
    <t>wVLV-2071</t>
  </si>
  <si>
    <t>wFIT-2240</t>
  </si>
  <si>
    <t>{B5AF5A94-8676-4CE8-B8E5-5177BEC211F8}</t>
  </si>
  <si>
    <t>wMAIN-5306</t>
  </si>
  <si>
    <t>wVLV-2072</t>
  </si>
  <si>
    <t>{83CDB32B-EDA7-46B4-98BA-EF6B16F9345C}</t>
  </si>
  <si>
    <t>wMAIN-5307</t>
  </si>
  <si>
    <t>wFIT-2241</t>
  </si>
  <si>
    <t>{15C22F83-B310-4680-8EA6-325D72B2CB03}</t>
  </si>
  <si>
    <t>wMAIN-5310</t>
  </si>
  <si>
    <t>DX</t>
  </si>
  <si>
    <t>wVLV-2074</t>
  </si>
  <si>
    <t>{89082C0F-C45C-4267-B0AD-85D8C600166A}</t>
  </si>
  <si>
    <t>wMAIN-5311</t>
  </si>
  <si>
    <t>wFIT-2244</t>
  </si>
  <si>
    <t>wFIT-2243</t>
  </si>
  <si>
    <t>{06372AAD-25B4-48C6-B6D4-CF0B64860FBB}</t>
  </si>
  <si>
    <t>wMAIN-5312</t>
  </si>
  <si>
    <t>wVLV-2076</t>
  </si>
  <si>
    <t>{71981F2E-34F6-4A3F-942A-D6A6BB2002B0}</t>
  </si>
  <si>
    <t>wMAIN-5313</t>
  </si>
  <si>
    <t>{9940BFD0-91C4-4316-9301-53ED515823F3}</t>
  </si>
  <si>
    <t>wMAIN-5314</t>
  </si>
  <si>
    <t>wFIT-2245</t>
  </si>
  <si>
    <t>{0959B61C-504A-4454-AE41-078B91A846F6}</t>
  </si>
  <si>
    <t>wMAIN-5315</t>
  </si>
  <si>
    <t>wFIT-2246</t>
  </si>
  <si>
    <t>{68AFAB09-6771-4A04-9935-821A4A1A5D6C}</t>
  </si>
  <si>
    <t>wMAIN-5318</t>
  </si>
  <si>
    <t>wVLV-2075</t>
  </si>
  <si>
    <t>{783787FC-C09D-4AA7-BFD0-5B51797D4DDE}</t>
  </si>
  <si>
    <t>wMAIN-5319</t>
  </si>
  <si>
    <t>wFIT-2247</t>
  </si>
  <si>
    <t>{08EAA165-47B4-4DC0-8D48-A8AAA4F0F9C2}</t>
  </si>
  <si>
    <t>wMAIN-5320</t>
  </si>
  <si>
    <t>wFIT-2248</t>
  </si>
  <si>
    <t>{4D57E89F-D2A1-458E-9B3D-38E414A5BEF5}</t>
  </si>
  <si>
    <t>wMAIN-5323</t>
  </si>
  <si>
    <t>wFIT-2250</t>
  </si>
  <si>
    <t>{258435E0-40E3-42AE-9649-FD74FC99E700}</t>
  </si>
  <si>
    <t>wMAIN-5324</t>
  </si>
  <si>
    <t>wFIT-2249</t>
  </si>
  <si>
    <t>{749E84A7-0D41-43BD-BADD-8602DB6EE3D6}</t>
  </si>
  <si>
    <t>wMAIN-5325</t>
  </si>
  <si>
    <t>wVLV-2079</t>
  </si>
  <si>
    <t>{686F531B-8261-45F7-9D5B-473A29B0654A}</t>
  </si>
  <si>
    <t>wMAIN-5326</t>
  </si>
  <si>
    <t>wFIT-2251</t>
  </si>
  <si>
    <t>{49BAB3D7-EBFC-44F6-97A6-C57EA9809F1D}</t>
  </si>
  <si>
    <t>wMAIN-5327</t>
  </si>
  <si>
    <t>wFIT-2252</t>
  </si>
  <si>
    <t>{1ADA45C5-5AEE-4565-91DC-33AB51EBB205}</t>
  </si>
  <si>
    <t>wMAIN-5328</t>
  </si>
  <si>
    <t>{7CC8D716-EF7F-4B81-BBD0-69BA5C71985F}</t>
  </si>
  <si>
    <t>wMAIN-5329</t>
  </si>
  <si>
    <t>wVLV-2080</t>
  </si>
  <si>
    <t>{4CA14821-B6B2-4708-972F-F1BB4DB354A6}</t>
  </si>
  <si>
    <t>wMAIN-5330</t>
  </si>
  <si>
    <t>wFIT-2253</t>
  </si>
  <si>
    <t>{5FF7D92E-0BF6-4E9C-A295-35311F18940B}</t>
  </si>
  <si>
    <t>wMAIN-5335</t>
  </si>
  <si>
    <t>wFIT-2254</t>
  </si>
  <si>
    <t>{D2FA033D-516A-4644-B6D0-E2B12F7C5FCF}</t>
  </si>
  <si>
    <t>wMAIN-5336</t>
  </si>
  <si>
    <t>wFIT-2256</t>
  </si>
  <si>
    <t>{BCD787B5-FAB4-42E1-AA4F-DF2C27ED1078}</t>
  </si>
  <si>
    <t>wMAIN-5337</t>
  </si>
  <si>
    <t>wFIT-2255</t>
  </si>
  <si>
    <t>{43A2BA18-FD65-4A39-88FF-83D48C348443}</t>
  </si>
  <si>
    <t>wMAIN-5338</t>
  </si>
  <si>
    <t>wVLV-2084</t>
  </si>
  <si>
    <t>{47C7AC54-D6DF-47F7-A0D3-53C97E580E79}</t>
  </si>
  <si>
    <t>wMAIN-5339</t>
  </si>
  <si>
    <t>Novotny Dr</t>
  </si>
  <si>
    <t>wVLV-2085</t>
  </si>
  <si>
    <t>{D5007626-2E4C-4D74-8E63-6AE707E7E136}</t>
  </si>
  <si>
    <t>wMAIN-5340</t>
  </si>
  <si>
    <t>wFIT-2257</t>
  </si>
  <si>
    <t>{877DDCF8-8A33-4ADB-B463-2BCEE007C388}</t>
  </si>
  <si>
    <t>wMAIN-5341</t>
  </si>
  <si>
    <t>Central Lakes Crossing Junior Box</t>
  </si>
  <si>
    <t>wFIT-2258</t>
  </si>
  <si>
    <t>wFIT-2259</t>
  </si>
  <si>
    <t>{373CED31-E2F6-46BF-9B0B-AA37ED32535E}</t>
  </si>
  <si>
    <t>wMAIN-5344</t>
  </si>
  <si>
    <t>wFIT-2260</t>
  </si>
  <si>
    <t>{F17162A5-D0DE-4CF3-92DD-70661A814FC2}</t>
  </si>
  <si>
    <t>wMAIN-5347</t>
  </si>
  <si>
    <t>wFIT-2263</t>
  </si>
  <si>
    <t>{DEAB4844-977B-4F51-B649-98A635877907}</t>
  </si>
  <si>
    <t>wMAIN-5350</t>
  </si>
  <si>
    <t>{B148E769-1B9A-4602-B1CF-BC3CE5E7F969}</t>
  </si>
  <si>
    <t>wMAIN-5351</t>
  </si>
  <si>
    <t>wFIT-2264</t>
  </si>
  <si>
    <t>{597866D4-7DC5-4103-8828-59BB3453CA24}</t>
  </si>
  <si>
    <t>wMAIN-5354</t>
  </si>
  <si>
    <t>wFIT-2265</t>
  </si>
  <si>
    <t>{3BE797B1-6858-467E-839A-EBDE0568F253}</t>
  </si>
  <si>
    <t>wMAIN-5359</t>
  </si>
  <si>
    <t>wFIT-2266</t>
  </si>
  <si>
    <t>{C2065086-4BC1-4C74-8F3E-7B8A605409F0}</t>
  </si>
  <si>
    <t>wMAIN-5360</t>
  </si>
  <si>
    <t>wFIT-2267</t>
  </si>
  <si>
    <t>{24A8FE5A-2711-4DEC-85CB-2A437131D51C}</t>
  </si>
  <si>
    <t>wMAIN-5361</t>
  </si>
  <si>
    <t>wFIT-2268</t>
  </si>
  <si>
    <t>wVLV-2093</t>
  </si>
  <si>
    <t>{CA9F8591-1690-4C97-8FA9-89BADD18B18B}</t>
  </si>
  <si>
    <t>wMAIN-5362</t>
  </si>
  <si>
    <t>{311F04D7-FE84-4650-A29A-B3EA692A0F25}</t>
  </si>
  <si>
    <t>wMAIN-5364</t>
  </si>
  <si>
    <t>Riverwood Bank Site Improvements</t>
  </si>
  <si>
    <t>wFIT-2271</t>
  </si>
  <si>
    <t>wFIT-2270</t>
  </si>
  <si>
    <t>{5DE316DD-3F28-4A65-9F0C-D92BB3F8A1DF}</t>
  </si>
  <si>
    <t>wMAIN-5365</t>
  </si>
  <si>
    <t>wFIT-2269</t>
  </si>
  <si>
    <t>{6803A5EC-1C7F-410E-9C6F-CDDCDD8E62ED}</t>
  </si>
  <si>
    <t>wMAIN-5366</t>
  </si>
  <si>
    <t>{0070FB73-7290-454A-B1BD-281BE3DD2B45}</t>
  </si>
  <si>
    <t>wMAIN-5371</t>
  </si>
  <si>
    <t>Jack Pine Site Improvements</t>
  </si>
  <si>
    <t>wFIT-2272</t>
  </si>
  <si>
    <t>{34CF4E9E-18D4-4571-BF0B-8901EDE1A859}</t>
  </si>
  <si>
    <t>{230CA545-8908-40A7-ACC3-49306D46B274}</t>
  </si>
  <si>
    <t>wMAIN-5373</t>
  </si>
  <si>
    <t>wVLV-1352</t>
  </si>
  <si>
    <t>{73FA3E75-82C4-43E0-ADCD-45E5C342DB22}</t>
  </si>
  <si>
    <t>wMAIN-5374</t>
  </si>
  <si>
    <t>wFIT-2273</t>
  </si>
  <si>
    <t>wVLV-2100</t>
  </si>
  <si>
    <t>{2E4A1AB1-205D-45A4-BBD9-889964E4CDE8}</t>
  </si>
  <si>
    <t>wMAIN-5377</t>
  </si>
  <si>
    <t>wFIT-2274</t>
  </si>
  <si>
    <t>wFIT-2275</t>
  </si>
  <si>
    <t>{1E028022-C232-41FB-A103-479529936936}</t>
  </si>
  <si>
    <t>wMAIN-5378</t>
  </si>
  <si>
    <t>{3541EFED-C44C-40DF-84CE-DBF50F13189E}</t>
  </si>
  <si>
    <t>wMAIN-5379</t>
  </si>
  <si>
    <t>wFIT-499</t>
  </si>
  <si>
    <t>wVLV-2105</t>
  </si>
  <si>
    <t>{35CDBC61-49C1-447B-9D3A-24E96BFA141F}</t>
  </si>
  <si>
    <t>wMAIN-5380</t>
  </si>
  <si>
    <t>{C47A4201-C402-419C-B0B2-76D567503897}</t>
  </si>
  <si>
    <t>wMAIN-5381</t>
  </si>
  <si>
    <t>{031C1C87-50B4-4606-A419-F00D144EAB51}</t>
  </si>
  <si>
    <t>wMAIN-5382</t>
  </si>
  <si>
    <t>EXCELSIOR-EDGEWOOD-ROUNDABOUT</t>
  </si>
  <si>
    <t>wFIT-2329</t>
  </si>
  <si>
    <t>{FC412B19-1201-4DA0-BE4E-C8F49C87D82D}</t>
  </si>
  <si>
    <t>wMAIN-5384</t>
  </si>
  <si>
    <t>Centracare Site Improvements</t>
  </si>
  <si>
    <t xml:space="preserve">Midosta Plastic Surgeons </t>
  </si>
  <si>
    <t>wFIT-2280</t>
  </si>
  <si>
    <t>wFIT-2281</t>
  </si>
  <si>
    <t>{CB3A45A8-FC81-40CD-AF61-A4B7E65EAC18}</t>
  </si>
  <si>
    <t>wMAIN-5385</t>
  </si>
  <si>
    <t>wFIT-2282</t>
  </si>
  <si>
    <t>{2DD0C7AF-0DEB-46F7-B1CB-C4DFADF5425C}</t>
  </si>
  <si>
    <t>wMAIN-5386</t>
  </si>
  <si>
    <t>wFIT-2283</t>
  </si>
  <si>
    <t>{B04C2F1F-C710-40AE-AE5C-2F2754C72458}</t>
  </si>
  <si>
    <t>wMAIN-5387</t>
  </si>
  <si>
    <t>wFIT-2284</t>
  </si>
  <si>
    <t>{83AB5492-D42D-4929-9CE7-0D5FF1EC2F8C}</t>
  </si>
  <si>
    <t>wMAIN-5389</t>
  </si>
  <si>
    <t>{B50E1D63-CD73-4A66-A133-026DD1801FA0}</t>
  </si>
  <si>
    <t>wMAIN-5390</t>
  </si>
  <si>
    <t>Nystrom Site Improvements</t>
  </si>
  <si>
    <t xml:space="preserve">Nystrom &amp; Associates </t>
  </si>
  <si>
    <t>wFIT-2286</t>
  </si>
  <si>
    <t>wVLV-2118</t>
  </si>
  <si>
    <t>{49AAA904-EF8E-459C-9F4A-333E3E8F3A0F}</t>
  </si>
  <si>
    <t>wMAIN-5391</t>
  </si>
  <si>
    <t>wFIT-2287</t>
  </si>
  <si>
    <t>{3113C36B-D7F3-415D-9A47-D7983B58711E}</t>
  </si>
  <si>
    <t>wMAIN-5392</t>
  </si>
  <si>
    <t>{6B70CDCF-D038-468B-B960-CABC104F6F21}</t>
  </si>
  <si>
    <t>wMAIN-5397</t>
  </si>
  <si>
    <t>{5FFA377E-319B-41A3-8137-D9589B75269B}</t>
  </si>
  <si>
    <t>wMAIN-5404</t>
  </si>
  <si>
    <t>CYPRESS DR</t>
  </si>
  <si>
    <t>wVLV-2127</t>
  </si>
  <si>
    <t>{4055BA04-A4BC-483D-BEB6-9FF121DD08AC}</t>
  </si>
  <si>
    <t>wMAIN-5405</t>
  </si>
  <si>
    <t>wFIT-2301</t>
  </si>
  <si>
    <t>{9C21838B-7125-477D-8023-3AD7434C92FE}</t>
  </si>
  <si>
    <t>wMAIN-5406</t>
  </si>
  <si>
    <t>{BC8CA718-C720-4B8B-B506-0774112E9041}</t>
  </si>
  <si>
    <t>wMAIN-5407</t>
  </si>
  <si>
    <t>wFIT-2303</t>
  </si>
  <si>
    <t>{08DAFAB4-2786-48B0-AABC-6031D23F3791}</t>
  </si>
  <si>
    <t>wMAIN-5410</t>
  </si>
  <si>
    <t>wFIT-2304</t>
  </si>
  <si>
    <t>{245A8CBD-A476-4C6B-803A-3AD8AEBA2510}</t>
  </si>
  <si>
    <t>wMAIN-5411</t>
  </si>
  <si>
    <t>wVLV-2129</t>
  </si>
  <si>
    <t>{CB218709-3149-4CC4-BA5B-7393F1A2FB54}</t>
  </si>
  <si>
    <t>wMAIN-5412</t>
  </si>
  <si>
    <t>wFIT-2305</t>
  </si>
  <si>
    <t>{6E58DA04-4DB1-45F6-87AD-2C17ED52E341}</t>
  </si>
  <si>
    <t>wMAIN-5413</t>
  </si>
  <si>
    <t>wFIT-2306</t>
  </si>
  <si>
    <t>{F7B735F4-F2E2-4390-B3BF-CEF57827857C}</t>
  </si>
  <si>
    <t>wMAIN-5414</t>
  </si>
  <si>
    <t>wVLV-2131</t>
  </si>
  <si>
    <t>{D81A17C9-67D5-4985-A987-EDC2B6948EE8}</t>
  </si>
  <si>
    <t>wMAIN-5417</t>
  </si>
  <si>
    <t>wFIT-2308</t>
  </si>
  <si>
    <t>{A62481DD-2286-4D52-A782-7848F19DFF79}</t>
  </si>
  <si>
    <t>wMAIN-5421</t>
  </si>
  <si>
    <t>wVLV-2133</t>
  </si>
  <si>
    <t>{A772CE04-AF3F-440A-8B95-6889EFF5EC13}</t>
  </si>
  <si>
    <t>wMAIN-5422</t>
  </si>
  <si>
    <t>wFIT-2310</t>
  </si>
  <si>
    <t>{E5555191-7FFD-4AB6-AB6B-34BBBBC196E7}</t>
  </si>
  <si>
    <t>wMAIN-5423</t>
  </si>
  <si>
    <t>wVLV-2136</t>
  </si>
  <si>
    <t>{D4136BE8-E159-4B8C-84C2-4D2DA84902B0}</t>
  </si>
  <si>
    <t>wMAIN-5424</t>
  </si>
  <si>
    <t>wVLV-2135</t>
  </si>
  <si>
    <t>{DF2C17F9-241E-41B3-94D7-D1B35499AF90}</t>
  </si>
  <si>
    <t>wMAIN-5425</t>
  </si>
  <si>
    <t>wHYD-936</t>
  </si>
  <si>
    <t>{89013CBE-F31D-4688-954E-331748ED8774}</t>
  </si>
  <si>
    <t>wMAIN-5427</t>
  </si>
  <si>
    <t>wVLV-2134</t>
  </si>
  <si>
    <t>{FD627688-A8DB-42EA-9516-6CCBB9018DB5}</t>
  </si>
  <si>
    <t>wMAIN-5428</t>
  </si>
  <si>
    <t>wHYD-937</t>
  </si>
  <si>
    <t>{A20E35AC-93A4-4BDD-A61B-EB19D99A4173}</t>
  </si>
  <si>
    <t>wMAIN-5429</t>
  </si>
  <si>
    <t>wFIT-2312</t>
  </si>
  <si>
    <t>{198B112C-97DD-4E24-8B47-A3FC83D1AA13}</t>
  </si>
  <si>
    <t>wMAIN-5430</t>
  </si>
  <si>
    <t>wVLV-2137</t>
  </si>
  <si>
    <t>{C688118B-EC96-4D96-8E78-90DF9E09C994}</t>
  </si>
  <si>
    <t>wMAIN-5431</t>
  </si>
  <si>
    <t>wVLV-2138</t>
  </si>
  <si>
    <t>{2D642D78-67FE-42D9-924A-310B005E5475}</t>
  </si>
  <si>
    <t>wMAIN-5432</t>
  </si>
  <si>
    <t>wFIT-2313</t>
  </si>
  <si>
    <t>{39A064B5-3D1C-4D70-B8A9-7C19FCD18A8B}</t>
  </si>
  <si>
    <t>wMAIN-5435</t>
  </si>
  <si>
    <t>wVLV-2140</t>
  </si>
  <si>
    <t>{C7E44F51-8528-4E2D-9EAE-6A0EA2BA2DC1}</t>
  </si>
  <si>
    <t>wMAIN-5436</t>
  </si>
  <si>
    <t>wFIT-2314</t>
  </si>
  <si>
    <t>{48EB0DBA-8489-42B4-AAB4-7DB40668D809}</t>
  </si>
  <si>
    <t>wMAIN-5437</t>
  </si>
  <si>
    <t>wFIT-2316</t>
  </si>
  <si>
    <t>{6EB6F709-AE50-4459-99A7-F6C34BF71D2E}</t>
  </si>
  <si>
    <t>wMAIN-5438</t>
  </si>
  <si>
    <t>{E4634D48-8005-447F-817E-314AC3E8396F}</t>
  </si>
  <si>
    <t>wMAIN-5439</t>
  </si>
  <si>
    <t>{06803B6D-FCAE-496A-80B9-D2A57CD3C546}</t>
  </si>
  <si>
    <t>wMAIN-5440</t>
  </si>
  <si>
    <t>wFIT-2315</t>
  </si>
  <si>
    <t>{F3CC454B-4D66-41C2-86AC-CDE22FB38A0F}</t>
  </si>
  <si>
    <t>wMAIN-5443</t>
  </si>
  <si>
    <t>{E5723666-A293-4DD6-83A4-29C1504C7A78}</t>
  </si>
  <si>
    <t>wMAIN-5448</t>
  </si>
  <si>
    <t>wFIT-2320</t>
  </si>
  <si>
    <t>wVLV-2149</t>
  </si>
  <si>
    <t>{5B41627E-B5F3-4BE3-A089-5E67A6A3F1D3}</t>
  </si>
  <si>
    <t>wMAIN-5451</t>
  </si>
  <si>
    <t>wFIT-1418</t>
  </si>
  <si>
    <t>wFIT-2322</t>
  </si>
  <si>
    <t>{C2DACB46-D850-4C20-AD88-C296A1201F2B}</t>
  </si>
  <si>
    <t>wMAIN-5458</t>
  </si>
  <si>
    <t>{F716E539-8820-49A6-A9B1-F112F03978E9}</t>
  </si>
  <si>
    <t>wMAIN-5459</t>
  </si>
  <si>
    <t>{2D743351-1EA9-4184-9EA9-F7386C0D1A04}</t>
  </si>
  <si>
    <t>wMAIN-5460</t>
  </si>
  <si>
    <t>{764CA06A-1F71-4817-9931-3BA4ECAD2B59}</t>
  </si>
  <si>
    <t>wMAIN-5461</t>
  </si>
  <si>
    <t>wCS-2392</t>
  </si>
  <si>
    <t>{5C06D327-2740-4571-9351-D7529C9B8C6A}</t>
  </si>
  <si>
    <t>wMAIN-5462</t>
  </si>
  <si>
    <t>wCS-2391</t>
  </si>
  <si>
    <t>{F807D3DF-885C-4440-80C5-4552A0C6FB01}</t>
  </si>
  <si>
    <t>wMAIN-5464</t>
  </si>
  <si>
    <t>wVLV-2112</t>
  </si>
  <si>
    <t>wVLV-2115</t>
  </si>
  <si>
    <t>{C9F800BF-9CD5-4EB4-A78C-861AB428E706}</t>
  </si>
  <si>
    <t>wMAIN-5465</t>
  </si>
  <si>
    <t>wHYD-926</t>
  </si>
  <si>
    <t>{26D9066F-F436-47D2-9C86-6CFFF51F00E2}</t>
  </si>
  <si>
    <t>wMAIN-5466</t>
  </si>
  <si>
    <t>wFIT-2325</t>
  </si>
  <si>
    <t>wVLV-2116</t>
  </si>
  <si>
    <t>{4575AA14-D221-4787-80B5-02484735E98F}</t>
  </si>
  <si>
    <t>wMAIN-5467</t>
  </si>
  <si>
    <t>wCS-3089</t>
  </si>
  <si>
    <t>{D3EA1508-6F41-46B0-8D4A-51B836F6B181}</t>
  </si>
  <si>
    <t>wMAIN-5469</t>
  </si>
  <si>
    <t>PINE GROVE ESTATES</t>
  </si>
  <si>
    <t>wFIT-2337</t>
  </si>
  <si>
    <t>{B7204EFB-EBCD-4A81-9549-B79EB900D5A2}</t>
  </si>
  <si>
    <t>wMAIN-5470</t>
  </si>
  <si>
    <t>wFIT-2331</t>
  </si>
  <si>
    <t>{A6346DE4-FC39-4999-8597-93DB71C8DA30}</t>
  </si>
  <si>
    <t>wMAIN-5471</t>
  </si>
  <si>
    <t>wFIT-2336</t>
  </si>
  <si>
    <t>{F4FA4EF8-5652-4ABE-BE04-D0509C52C877}</t>
  </si>
  <si>
    <t>wMAIN-5472</t>
  </si>
  <si>
    <t>wFIT-2330</t>
  </si>
  <si>
    <t>{408CB82A-459B-4600-ACD4-3E9DC4DE2BEC}</t>
  </si>
  <si>
    <t>wMAIN-5473</t>
  </si>
  <si>
    <t>wFIT-2335</t>
  </si>
  <si>
    <t>{50710A43-E040-4975-8112-554D015C4EFF}</t>
  </si>
  <si>
    <t>wMAIN-5474</t>
  </si>
  <si>
    <t>wVLV-2160</t>
  </si>
  <si>
    <t>{25A6FC25-FD29-41DE-BB22-B2283C1D7994}</t>
  </si>
  <si>
    <t>wMAIN-5475</t>
  </si>
  <si>
    <t>wFIT-2334</t>
  </si>
  <si>
    <t>{03D0C437-4A63-4C00-BC9B-3C5233F6AC6F}</t>
  </si>
  <si>
    <t>wMAIN-5476</t>
  </si>
  <si>
    <t>wFIT-2332</t>
  </si>
  <si>
    <t>{17B2D941-7C18-4544-8E4D-6CE22A9DD158}</t>
  </si>
  <si>
    <t>wMAIN-5477</t>
  </si>
  <si>
    <t>wFIT-2333</t>
  </si>
  <si>
    <t>{3DFC76AE-A523-42F3-B7E7-4D339A0E6A19}</t>
  </si>
  <si>
    <t>wMAIN-5478</t>
  </si>
  <si>
    <t>wFIT-2339</t>
  </si>
  <si>
    <t>{2DEC053D-226A-4A16-B140-94208D030001}</t>
  </si>
  <si>
    <t>wMAIN-5485</t>
  </si>
  <si>
    <t>{4F8A4B2B-66D6-41FD-B084-E4A9618EDF92}</t>
  </si>
  <si>
    <t>wMAIN-5486</t>
  </si>
  <si>
    <t>{C7EF4A8D-DD4A-4384-8DAF-63E47E3378FB}</t>
  </si>
  <si>
    <t>wMAIN-5487</t>
  </si>
  <si>
    <t>{FD87885F-C6B1-45E2-9BD5-DEED89A5F023}</t>
  </si>
  <si>
    <t>wMAIN-5488</t>
  </si>
  <si>
    <t>wVLV-2163</t>
  </si>
  <si>
    <t>{2D79C032-F7CF-4C8D-8349-CBBE4164173C}</t>
  </si>
  <si>
    <t>wMAIN-5490</t>
  </si>
  <si>
    <t>wVLV-2164</t>
  </si>
  <si>
    <t>{0A802FEC-5D81-4889-A4C3-E7CAACD65063}</t>
  </si>
  <si>
    <t>wMAIN-5491</t>
  </si>
  <si>
    <t>wVLV-2166</t>
  </si>
  <si>
    <t>{03E097C7-0F6F-4C6C-AE38-38670C56A702}</t>
  </si>
  <si>
    <t>wMAIN-5492</t>
  </si>
  <si>
    <t>EDGEWOOD HEALTHCARE ADDITION</t>
  </si>
  <si>
    <t xml:space="preserve">Edgewood Baxter </t>
  </si>
  <si>
    <t>wVLV-2167</t>
  </si>
  <si>
    <t>{1D3221A6-4583-4855-8FAB-E09B7DBEC22C}</t>
  </si>
  <si>
    <t>wMAIN-5493</t>
  </si>
  <si>
    <t>{42CD4EEA-B524-421C-96F9-A815E4870464}</t>
  </si>
  <si>
    <t>wMAIN-5496</t>
  </si>
  <si>
    <t>NORTH FORESTVIEW IMPROVEMENTS PROJECT</t>
  </si>
  <si>
    <t>Forestview Dr</t>
  </si>
  <si>
    <t>River Vista Dr</t>
  </si>
  <si>
    <t>Medford Rd</t>
  </si>
  <si>
    <t>wFIT-2342</t>
  </si>
  <si>
    <t>wVLV-2169</t>
  </si>
  <si>
    <t>{82946112-36F1-46A0-8855-7012D42ED68F}</t>
  </si>
  <si>
    <t>wMAIN-5497</t>
  </si>
  <si>
    <t>wFIT-2343</t>
  </si>
  <si>
    <t>wFIT-2344</t>
  </si>
  <si>
    <t>{923188C2-8EB4-4E53-878B-AA9ED9D50A7F}</t>
  </si>
  <si>
    <t>wMAIN-5498</t>
  </si>
  <si>
    <t>Senic River Dr</t>
  </si>
  <si>
    <t>wFIT-2345</t>
  </si>
  <si>
    <t>{10DB2503-0646-4E89-98A6-BD129F4A0E2F}</t>
  </si>
  <si>
    <t>wMAIN-5501</t>
  </si>
  <si>
    <t>wFIT-2346</t>
  </si>
  <si>
    <t>wVLV-2173</t>
  </si>
  <si>
    <t>{A026FCFB-EBFF-4EB5-AF17-0526DC5C5252}</t>
  </si>
  <si>
    <t>wMAIN-5502</t>
  </si>
  <si>
    <t>{E18FBEC3-7318-4A71-83D3-19FA73095AB7}</t>
  </si>
  <si>
    <t>wMAIN-5503</t>
  </si>
  <si>
    <t>Mississippi Rd</t>
  </si>
  <si>
    <t>wVLV-2171</t>
  </si>
  <si>
    <t>{C7731244-2843-4CA0-9BD0-ADA1E0EE0BFF}</t>
  </si>
  <si>
    <t>wMAIN-5504</t>
  </si>
  <si>
    <t>wFIT-2347</t>
  </si>
  <si>
    <t>{536320FC-5513-4B7F-8DD1-45ECD6829E10}</t>
  </si>
  <si>
    <t>wMAIN-5507</t>
  </si>
  <si>
    <t>wVLV-2179</t>
  </si>
  <si>
    <t>{6C67D294-9E60-44FC-AFC1-C94D3F05F675}</t>
  </si>
  <si>
    <t>wMAIN-5508</t>
  </si>
  <si>
    <t>Laredo Rd</t>
  </si>
  <si>
    <t>wFIT-2348</t>
  </si>
  <si>
    <t>{34C888C2-01FE-4C9A-A47A-1001D40ABB24}</t>
  </si>
  <si>
    <t>wMAIN-5509</t>
  </si>
  <si>
    <t>wVLV-2180</t>
  </si>
  <si>
    <t>{DA8183D5-F0A2-45EE-A671-B0CBCEC91979}</t>
  </si>
  <si>
    <t>wMAIN-5510</t>
  </si>
  <si>
    <t>wVLV-2181</t>
  </si>
  <si>
    <t>{BE32840E-575C-44C0-A2DD-8BE1C9A5BCB5}</t>
  </si>
  <si>
    <t>wMAIN-5511</t>
  </si>
  <si>
    <t>Land O Lakes Rd</t>
  </si>
  <si>
    <t>wVLV-2185</t>
  </si>
  <si>
    <t>wFIT-2349</t>
  </si>
  <si>
    <t>{A7B70523-2EAE-4DBF-955A-8BF7A77A89F9}</t>
  </si>
  <si>
    <t>wMAIN-5512</t>
  </si>
  <si>
    <t>wVLV-2183</t>
  </si>
  <si>
    <t>{B5B30FBD-5922-4C83-B707-57DB59A9DD96}</t>
  </si>
  <si>
    <t>wMAIN-5513</t>
  </si>
  <si>
    <t>{47A86A2A-DC35-4A7D-BE8B-6025A968D5A1}</t>
  </si>
  <si>
    <t>wMAIN-5514</t>
  </si>
  <si>
    <t>wFIT-2350</t>
  </si>
  <si>
    <t>wVLV-2186</t>
  </si>
  <si>
    <t>{1B41B3B1-35B2-4749-9974-6FA44EF0A95C}</t>
  </si>
  <si>
    <t>wMAIN-5515</t>
  </si>
  <si>
    <t>{A7EDB743-2F78-4EF4-9140-81622F241551}</t>
  </si>
  <si>
    <t>wMAIN-5516</t>
  </si>
  <si>
    <t xml:space="preserve">Camwood Trl </t>
  </si>
  <si>
    <t>wVLV-2187</t>
  </si>
  <si>
    <t>{13DEA875-480D-4355-AD65-58A20D319CDB}</t>
  </si>
  <si>
    <t>wMAIN-5517</t>
  </si>
  <si>
    <t>wFIT-2351</t>
  </si>
  <si>
    <t>{17A56D96-68C0-4AFE-B136-431C8F4EDF47}</t>
  </si>
  <si>
    <t>wMAIN-5518</t>
  </si>
  <si>
    <t>wVLV-2188</t>
  </si>
  <si>
    <t>{AB79E6CD-F84E-4DA9-8D03-8C68D84E7D94}</t>
  </si>
  <si>
    <t>wMAIN-5519</t>
  </si>
  <si>
    <t>wVLV-2189</t>
  </si>
  <si>
    <t>{3FDE2D7C-0069-4405-9D76-F68F57D754D7}</t>
  </si>
  <si>
    <t>wMAIN-5520</t>
  </si>
  <si>
    <t>wFIT-2352</t>
  </si>
  <si>
    <t>{226251B1-E01E-465A-B1C0-D9D0E33E3D5E}</t>
  </si>
  <si>
    <t>wMAIN-5521</t>
  </si>
  <si>
    <t>wVLV-2190</t>
  </si>
  <si>
    <t>{5C097AC8-641D-49E6-B4DC-486855B8E882}</t>
  </si>
  <si>
    <t>wMAIN-5522</t>
  </si>
  <si>
    <t>wFIT-2353</t>
  </si>
  <si>
    <t>{59D8751F-C577-435B-832D-2A1FBDBDDFB7}</t>
  </si>
  <si>
    <t>wMAIN-5525</t>
  </si>
  <si>
    <t>wFIT-2354</t>
  </si>
  <si>
    <t>{2F53F3C9-0EC8-4CB7-A18A-27C56AE72E6D}</t>
  </si>
  <si>
    <t>wMAIN-5526</t>
  </si>
  <si>
    <t>wFIT-2355</t>
  </si>
  <si>
    <t>wVLV-2192</t>
  </si>
  <si>
    <t>{D9BEBA7D-F39E-4E4D-949F-0DA68003C333}</t>
  </si>
  <si>
    <t>wMAIN-5527</t>
  </si>
  <si>
    <t>wFIT-2356</t>
  </si>
  <si>
    <t>{38ED8B81-7D75-48B0-A3C9-52E8296567CE}</t>
  </si>
  <si>
    <t>wMAIN-5530</t>
  </si>
  <si>
    <t>{C675B4FC-C1A9-4B23-A041-01D8670CFF7F}</t>
  </si>
  <si>
    <t>wMAIN-5533</t>
  </si>
  <si>
    <t>wVLV-2194</t>
  </si>
  <si>
    <t>wFIT-2357</t>
  </si>
  <si>
    <t>{5C22A4E6-6EBB-467E-9DB3-933F63BDEFD0}</t>
  </si>
  <si>
    <t>wMAIN-5534</t>
  </si>
  <si>
    <t>{CE91F75A-CDCC-4072-87C3-26E6C4FEAB90}</t>
  </si>
  <si>
    <t>wMAIN-5537</t>
  </si>
  <si>
    <t>wFIT-2358</t>
  </si>
  <si>
    <t>{A249662C-D9B5-40DF-970B-1AE5FE230228}</t>
  </si>
  <si>
    <t>wMAIN-5540</t>
  </si>
  <si>
    <t xml:space="preserve">Fuschia Dr </t>
  </si>
  <si>
    <t>wFIT-2359</t>
  </si>
  <si>
    <t>{AB6F709B-A2AB-4A15-8364-B9C684204860}</t>
  </si>
  <si>
    <t>wMAIN-5541</t>
  </si>
  <si>
    <t>wVLV-2197</t>
  </si>
  <si>
    <t>{65499DD0-44C8-4C95-9182-15B5180E2C04}</t>
  </si>
  <si>
    <t>wMAIN-5544</t>
  </si>
  <si>
    <t>wFIT-2360</t>
  </si>
  <si>
    <t>{862E1D35-DBCF-42E1-B66A-5F50CC90AF5C}</t>
  </si>
  <si>
    <t>wMAIN-5545</t>
  </si>
  <si>
    <t>Fuschia Dr</t>
  </si>
  <si>
    <t xml:space="preserve">Laredo Rd </t>
  </si>
  <si>
    <t xml:space="preserve">Land O Lakes Rd </t>
  </si>
  <si>
    <t>wFIT-2361</t>
  </si>
  <si>
    <t>wVLV-2203</t>
  </si>
  <si>
    <t>{F18B0DB2-CCBC-4C32-992C-1BA6F1D6F585}</t>
  </si>
  <si>
    <t>wMAIN-5546</t>
  </si>
  <si>
    <t>wVLV-2202</t>
  </si>
  <si>
    <t>{06DBD695-02D3-476C-9733-4FAC34C4B283}</t>
  </si>
  <si>
    <t>wMAIN-5547</t>
  </si>
  <si>
    <t>wVLV-2201</t>
  </si>
  <si>
    <t>{7C964B40-6207-4573-9940-F7BA13442721}</t>
  </si>
  <si>
    <t>wMAIN-5548</t>
  </si>
  <si>
    <t>wVLV-2200</t>
  </si>
  <si>
    <t>{963124FC-D142-4B0F-8071-612F8F06A5F5}</t>
  </si>
  <si>
    <t>wMAIN-5549</t>
  </si>
  <si>
    <t>{E5FA78F0-032D-49C9-8F32-1325759B2C64}</t>
  </si>
  <si>
    <t>wMAIN-5550</t>
  </si>
  <si>
    <t>wFIT-2362</t>
  </si>
  <si>
    <t>{86CC3041-7062-4675-AC17-2229060D81B6}</t>
  </si>
  <si>
    <t>wMAIN-5553</t>
  </si>
  <si>
    <t>wVLV-2206</t>
  </si>
  <si>
    <t>wFIT-2364</t>
  </si>
  <si>
    <t>{7D3FBD1F-FFDC-4EA9-BEFA-0ABA612A0C63}</t>
  </si>
  <si>
    <t>wMAIN-5554</t>
  </si>
  <si>
    <t>wVLV-2205</t>
  </si>
  <si>
    <t>{9D08617F-E833-42EA-AEAE-739C53DE5226}</t>
  </si>
  <si>
    <t>wMAIN-5555</t>
  </si>
  <si>
    <t>{8685FF05-34D9-4042-8A65-A230FF69354D}</t>
  </si>
  <si>
    <t>wMAIN-5558</t>
  </si>
  <si>
    <t>wFIT-2363</t>
  </si>
  <si>
    <t>wFIT-2365</t>
  </si>
  <si>
    <t>{E75D4FD3-EE93-40E0-A56A-5671094C8D66}</t>
  </si>
  <si>
    <t>wMAIN-5563</t>
  </si>
  <si>
    <t>wVLV-2184</t>
  </si>
  <si>
    <t>wFIT-2367</t>
  </si>
  <si>
    <t>{E46623F8-B8C0-4144-B125-0C64E5DC80FF}</t>
  </si>
  <si>
    <t>wMAIN-5564</t>
  </si>
  <si>
    <t>{611F0FB1-1768-41F8-AC2E-CB4A5A84D342}</t>
  </si>
  <si>
    <t>wMAIN-5565</t>
  </si>
  <si>
    <t>wFIT-2366</t>
  </si>
  <si>
    <t>{8ACB0CC7-7F61-4EA8-BB34-3803A2D4564F}</t>
  </si>
  <si>
    <t>wMAIN-5566</t>
  </si>
  <si>
    <t>{FE2DE59D-63C1-42FE-93EA-A75D25C5F171}</t>
  </si>
  <si>
    <t>wMAIN-5569</t>
  </si>
  <si>
    <t>wFIT-2368</t>
  </si>
  <si>
    <t>{BD4DA21F-9D77-47B6-90EB-495879731D60}</t>
  </si>
  <si>
    <t>wMAIN-5572</t>
  </si>
  <si>
    <t>wVLV-2172</t>
  </si>
  <si>
    <t>{0F903402-3DA0-43D3-B0B2-F42F7EDDF66A}</t>
  </si>
  <si>
    <t>wMAIN-5573</t>
  </si>
  <si>
    <t>wFIT-2369</t>
  </si>
  <si>
    <t>{A05AA43D-22B3-4C5D-8739-52231C71B8E2}</t>
  </si>
  <si>
    <t>wMAIN-5574</t>
  </si>
  <si>
    <t>{FFBFC562-D92D-488C-83CE-BE54BA732502}</t>
  </si>
  <si>
    <t>wMAIN-5577</t>
  </si>
  <si>
    <t>North Forestview</t>
  </si>
  <si>
    <t>wFIT-2370</t>
  </si>
  <si>
    <t>wVLV-2214</t>
  </si>
  <si>
    <t>{CA6FBDD6-FE31-4FCB-A011-5702E3CFEB98}</t>
  </si>
  <si>
    <t>wMAIN-5578</t>
  </si>
  <si>
    <t>{427A67A1-C73C-4C7A-876E-9F853EF66481}</t>
  </si>
  <si>
    <t>wMAIN-5581</t>
  </si>
  <si>
    <t>wFIT-2371</t>
  </si>
  <si>
    <t>wVLV-2215</t>
  </si>
  <si>
    <t>{5B0B353B-9822-43E9-B53C-D1893607DD5E}</t>
  </si>
  <si>
    <t>wMAIN-5582</t>
  </si>
  <si>
    <t>{8676EB97-7864-4852-9ED2-F0788600A773}</t>
  </si>
  <si>
    <t>wMAIN-5583</t>
  </si>
  <si>
    <t>wFIT-2372</t>
  </si>
  <si>
    <t>wVLV-2217</t>
  </si>
  <si>
    <t>{48437599-CA9A-4D71-96F1-9F0E9F30EF66}</t>
  </si>
  <si>
    <t>wMAIN-5584</t>
  </si>
  <si>
    <t>wFIT-2373</t>
  </si>
  <si>
    <t>{9D022602-675F-4364-B349-A34F95D19992}</t>
  </si>
  <si>
    <t>wMAIN-5585</t>
  </si>
  <si>
    <t>{AC9B7A32-499C-4A26-8C06-20B3E3FCAEF4}</t>
  </si>
  <si>
    <t>wMAIN-5586</t>
  </si>
  <si>
    <t>wFIT-2376</t>
  </si>
  <si>
    <t>{4CF16BAD-A849-4DF5-8072-2A4C999537CE}</t>
  </si>
  <si>
    <t>wMAIN-5587</t>
  </si>
  <si>
    <t>wFIT-2375</t>
  </si>
  <si>
    <t>wFIT-2374</t>
  </si>
  <si>
    <t>{02DA4D19-D442-41EA-8CC1-03579FAF1290}</t>
  </si>
  <si>
    <t>wMAIN-5590</t>
  </si>
  <si>
    <t>{B484D8F5-0741-48B0-961E-E869EA4C37C1}</t>
  </si>
  <si>
    <t>wMAIN-5591</t>
  </si>
  <si>
    <t>wVLV-2218</t>
  </si>
  <si>
    <t>{8BA4972D-81C3-4646-9B08-9F70B2B521F0}</t>
  </si>
  <si>
    <t>wMAIN-5592</t>
  </si>
  <si>
    <t>{0FE5B5D8-F73C-43A5-9542-11CDA77EBB8A}</t>
  </si>
  <si>
    <t>wMAIN-5595</t>
  </si>
  <si>
    <t>wFIT-2377</t>
  </si>
  <si>
    <t>wVLV-2221</t>
  </si>
  <si>
    <t>{031C87F3-BE57-4E00-AE6B-32A511929DF7}</t>
  </si>
  <si>
    <t>wMAIN-5596</t>
  </si>
  <si>
    <t>wFIT-2378</t>
  </si>
  <si>
    <t>{A11C53ED-BA31-4619-A1D3-776E0C9AE4F7}</t>
  </si>
  <si>
    <t>wMAIN-5597</t>
  </si>
  <si>
    <t>wFIT-2379</t>
  </si>
  <si>
    <t>{49621594-765B-4F15-BFB5-E043346F5A2A}</t>
  </si>
  <si>
    <t>wMAIN-5598</t>
  </si>
  <si>
    <t>{36235687-6544-415B-ADDD-DA8532481C70}</t>
  </si>
  <si>
    <t>wMAIN-5599</t>
  </si>
  <si>
    <t>wFIT-2380</t>
  </si>
  <si>
    <t>wVLV-2223</t>
  </si>
  <si>
    <t>{B18DFA1C-525E-48ED-B1AD-D59A3AA494E7}</t>
  </si>
  <si>
    <t>wMAIN-5600</t>
  </si>
  <si>
    <t>wFIT-2381</t>
  </si>
  <si>
    <t>{300A7BE8-D4FB-4C47-8611-D2503365848B}</t>
  </si>
  <si>
    <t>wMAIN-5601</t>
  </si>
  <si>
    <t>wFIT-2382</t>
  </si>
  <si>
    <t>{93757455-8163-4669-AF93-7B105D352EAF}</t>
  </si>
  <si>
    <t>wMAIN-5604</t>
  </si>
  <si>
    <t>{ECAF0372-C450-4F94-8C2E-F8BF92B0C373}</t>
  </si>
  <si>
    <t>wMAIN-5605</t>
  </si>
  <si>
    <t>wFIT-2385</t>
  </si>
  <si>
    <t>wFIT-2384</t>
  </si>
  <si>
    <t>{4D37D802-EE03-4A29-8B72-702EF59278BC}</t>
  </si>
  <si>
    <t>wMAIN-5608</t>
  </si>
  <si>
    <t>wFIT-2383</t>
  </si>
  <si>
    <t>{AC06CEB4-156D-4A3E-84FC-80941F9F7F31}</t>
  </si>
  <si>
    <t>wMAIN-5609</t>
  </si>
  <si>
    <t>{CBE39D00-8925-4DBB-85C3-EC19E4F6870C}</t>
  </si>
  <si>
    <t>wMAIN-5610</t>
  </si>
  <si>
    <t>wVLV-2226</t>
  </si>
  <si>
    <t>{9AFF4C95-1E85-46CF-838F-59B6F70A4E20}</t>
  </si>
  <si>
    <t>wMAIN-5611</t>
  </si>
  <si>
    <t>{C3C334DE-18CC-4705-88B8-FE865083AF58}</t>
  </si>
  <si>
    <t>wMAIN-5614</t>
  </si>
  <si>
    <t>Camwood Trl</t>
  </si>
  <si>
    <t>Camwood Ct</t>
  </si>
  <si>
    <t>wFIT-2387</t>
  </si>
  <si>
    <t>wVLV-2228</t>
  </si>
  <si>
    <t>{088E3F42-3D02-4253-B9FB-38899C7A34A6}</t>
  </si>
  <si>
    <t>wMAIN-5615</t>
  </si>
  <si>
    <t>wFIT-2386</t>
  </si>
  <si>
    <t>{B0B5D005-E38C-498D-AF4E-60CA1DE0841D}</t>
  </si>
  <si>
    <t>wMAIN-5616</t>
  </si>
  <si>
    <t>{3924385C-CA4E-4434-9A45-AB41DA8175F2}</t>
  </si>
  <si>
    <t>wMAIN-5619</t>
  </si>
  <si>
    <t>wFIT-2388</t>
  </si>
  <si>
    <t>wVLV-2229</t>
  </si>
  <si>
    <t>{98A9EBA2-3D56-4EB7-A5CF-400DAE8BD6EB}</t>
  </si>
  <si>
    <t>wMAIN-5620</t>
  </si>
  <si>
    <t>{AAF38DDD-711B-4AE3-B7AD-E3BD6F0AA588}</t>
  </si>
  <si>
    <t>wMAIN-5621</t>
  </si>
  <si>
    <t>wVLV-2230</t>
  </si>
  <si>
    <t>{E0B145C7-2F35-4054-AC95-80DE94E713CA}</t>
  </si>
  <si>
    <t>wMAIN-5624</t>
  </si>
  <si>
    <t>wFIT-2390</t>
  </si>
  <si>
    <t>wFIT-2389</t>
  </si>
  <si>
    <t>{CA9C4ACF-2A17-4AA6-84C8-5A1876746330}</t>
  </si>
  <si>
    <t>wMAIN-5625</t>
  </si>
  <si>
    <t>{644DB022-B411-4F2C-BFE3-C9C6E62AD8F7}</t>
  </si>
  <si>
    <t>wMAIN-5628</t>
  </si>
  <si>
    <t>wFIT-2391</t>
  </si>
  <si>
    <t>{3BC8FC95-93D6-44E6-9B34-E47C447B8097}</t>
  </si>
  <si>
    <t>wMAIN-5631</t>
  </si>
  <si>
    <t>Scenic River Dr</t>
  </si>
  <si>
    <t>wVLV-2237</t>
  </si>
  <si>
    <t>wFIT-2393</t>
  </si>
  <si>
    <t>{6E2F1C7A-A6E2-461D-852B-93110BADA14D}</t>
  </si>
  <si>
    <t>wMAIN-5632</t>
  </si>
  <si>
    <t>wVLV-2235</t>
  </si>
  <si>
    <t>{00F59284-EDBA-41E4-8A05-4CB57B47AB20}</t>
  </si>
  <si>
    <t>wMAIN-5633</t>
  </si>
  <si>
    <t>wVLV-2236</t>
  </si>
  <si>
    <t>{8AFAB399-B8C0-4759-A383-777CDF712AC7}</t>
  </si>
  <si>
    <t>wMAIN-5634</t>
  </si>
  <si>
    <t>wFIT-2392</t>
  </si>
  <si>
    <t>{DF470978-1454-4AE4-A0F8-98CFF09501C8}</t>
  </si>
  <si>
    <t>wMAIN-5635</t>
  </si>
  <si>
    <t>{53DDE67A-D9AC-41D3-BE34-9F0FCB491E6F}</t>
  </si>
  <si>
    <t>wMAIN-5636</t>
  </si>
  <si>
    <t>wFIT-2394</t>
  </si>
  <si>
    <t>wVLV-2239</t>
  </si>
  <si>
    <t>{4ED10C33-D13C-4D45-AD50-6E5AB3661019}</t>
  </si>
  <si>
    <t>wMAIN-5637</t>
  </si>
  <si>
    <t>Chetsnut Dr</t>
  </si>
  <si>
    <t>wVLV-2240</t>
  </si>
  <si>
    <t>{5CD860CA-B625-4CBB-97A9-39A899156497}</t>
  </si>
  <si>
    <t>wMAIN-5638</t>
  </si>
  <si>
    <t>wVLV-2238</t>
  </si>
  <si>
    <t>{9D94DCE7-25ED-41F8-B2A9-263A2B25876A}</t>
  </si>
  <si>
    <t>wMAIN-5639</t>
  </si>
  <si>
    <t>{7A6B6BAB-B250-415F-BF01-3D28EF479323}</t>
  </si>
  <si>
    <t>wMAIN-5642</t>
  </si>
  <si>
    <t>wFIT-2395</t>
  </si>
  <si>
    <t>{B67D419F-7D16-4E09-9E96-94A58CDC8ABA}</t>
  </si>
  <si>
    <t>wMAIN-5646</t>
  </si>
  <si>
    <t>wFIT-2396</t>
  </si>
  <si>
    <t>{EC699F43-93F9-4676-82F2-8F421B870F46}</t>
  </si>
  <si>
    <t>wMAIN-5647</t>
  </si>
  <si>
    <t>{B5B36609-3C07-4416-9763-6D5F008DAF41}</t>
  </si>
  <si>
    <t>wMAIN-5650</t>
  </si>
  <si>
    <t>wVLV-2244</t>
  </si>
  <si>
    <t>wFIT-2397</t>
  </si>
  <si>
    <t>{2F5F7AC9-F49F-4919-A36C-6585F7E94F77}</t>
  </si>
  <si>
    <t>wMAIN-5651</t>
  </si>
  <si>
    <t>{AEFAD311-0694-4A43-B43F-B9F3A110B0B3}</t>
  </si>
  <si>
    <t>wMAIN-5654</t>
  </si>
  <si>
    <t>wFIT-2398</t>
  </si>
  <si>
    <t>{CC843C32-ABCF-4A6B-9CF0-C82337F4B8FB}</t>
  </si>
  <si>
    <t>wMAIN-5655</t>
  </si>
  <si>
    <t>wVLV-2174</t>
  </si>
  <si>
    <t>{FC13B9C5-BCB0-4D60-A794-C48E6B2963C4}</t>
  </si>
  <si>
    <t>wMAIN-5658</t>
  </si>
  <si>
    <t>wVLV-2248</t>
  </si>
  <si>
    <t>{8D729495-352B-41BD-B05E-6045ECEF68E7}</t>
  </si>
  <si>
    <t>wMAIN-5659</t>
  </si>
  <si>
    <t>wVLV-2247</t>
  </si>
  <si>
    <t>{313AC171-83B5-4FA6-8D76-A15798F1A0FD}</t>
  </si>
  <si>
    <t>wMAIN-5660</t>
  </si>
  <si>
    <t>wVLV-2249</t>
  </si>
  <si>
    <t>{2E583E97-8D95-4651-867D-8A3096EC8E27}</t>
  </si>
  <si>
    <t>wMAIN-5663</t>
  </si>
  <si>
    <t>wFIT-2399</t>
  </si>
  <si>
    <t>{B95F8B8D-B30A-42EC-9F5D-025B773E6DA9}</t>
  </si>
  <si>
    <t>wMAIN-5664</t>
  </si>
  <si>
    <t>{7DD77CAE-9607-425B-8FA1-F1D72E8E3975}</t>
  </si>
  <si>
    <t>wMAIN-5665</t>
  </si>
  <si>
    <t>wFIT-2400</t>
  </si>
  <si>
    <t>wVLV-2251</t>
  </si>
  <si>
    <t>{627A535D-9F6B-4CA7-B644-1F9E44D93FBE}</t>
  </si>
  <si>
    <t>wMAIN-5668</t>
  </si>
  <si>
    <t>wFIT-2401</t>
  </si>
  <si>
    <t>{6496F648-442B-4E48-81AD-65DA8D41EFB4}</t>
  </si>
  <si>
    <t>wMAIN-5671</t>
  </si>
  <si>
    <t>{DDCB6E31-72FD-496A-BE7B-C788EF7EEFA4}</t>
  </si>
  <si>
    <t>wMAIN-5672</t>
  </si>
  <si>
    <t>wVLV-2254</t>
  </si>
  <si>
    <t>{17D6C821-41BC-4488-9A35-4B540E69F2DB}</t>
  </si>
  <si>
    <t>wMAIN-5675</t>
  </si>
  <si>
    <t>wFIT-2402</t>
  </si>
  <si>
    <t>{B0798D0A-CBB9-40C4-9E26-2E5E7BCC7A43}</t>
  </si>
  <si>
    <t>wMAIN-5678</t>
  </si>
  <si>
    <t>wFIT-2403</t>
  </si>
  <si>
    <t>{0A92FE99-BE62-4F10-A706-0FD10A575DE2}</t>
  </si>
  <si>
    <t>wMAIN-5679</t>
  </si>
  <si>
    <t>wVLV-2259</t>
  </si>
  <si>
    <t>wFIT-2404</t>
  </si>
  <si>
    <t>{E86C3AE5-C96D-42CE-B5E7-4EDC204B7A01}</t>
  </si>
  <si>
    <t>wMAIN-5680</t>
  </si>
  <si>
    <t>wVLV-2258</t>
  </si>
  <si>
    <t>{47817B41-C8BD-43D4-8C19-D95927A5C6E7}</t>
  </si>
  <si>
    <t>wMAIN-5681</t>
  </si>
  <si>
    <t>wVLV-2257</t>
  </si>
  <si>
    <t>{08B5D10E-8A0B-4157-AADA-72EE2E7A5C8C}</t>
  </si>
  <si>
    <t>wMAIN-5682</t>
  </si>
  <si>
    <t>{72C49F06-4171-4D93-B86F-CD1A99D2554E}</t>
  </si>
  <si>
    <t>wMAIN-5685</t>
  </si>
  <si>
    <t>wFIT-2405</t>
  </si>
  <si>
    <t>{45B42965-886B-403B-A349-918C5E2209C2}</t>
  </si>
  <si>
    <t>wMAIN-5688</t>
  </si>
  <si>
    <t>wVLV-2261</t>
  </si>
  <si>
    <t>{D0904C47-C5B7-4892-BA18-4385A6BE98EA}</t>
  </si>
  <si>
    <t>wMAIN-5689</t>
  </si>
  <si>
    <t>wFIT-2406</t>
  </si>
  <si>
    <t>{30753F94-F130-4AD6-B9FD-4BF3D58EC968}</t>
  </si>
  <si>
    <t>wMAIN-5692</t>
  </si>
  <si>
    <t>wFIT-2407</t>
  </si>
  <si>
    <t>wFIT-2408</t>
  </si>
  <si>
    <t>{4A4D99A5-3B7F-4DBC-9A67-E7654639054C}</t>
  </si>
  <si>
    <t>wMAIN-5693</t>
  </si>
  <si>
    <t>wVLV-2263</t>
  </si>
  <si>
    <t>{18005201-E638-411B-9B50-4353BF359E90}</t>
  </si>
  <si>
    <t>wMAIN-5694</t>
  </si>
  <si>
    <t>{622242B8-6F1F-4DE5-AE1B-582E323D304E}</t>
  </si>
  <si>
    <t>wMAIN-5695</t>
  </si>
  <si>
    <t>wVLV-2266</t>
  </si>
  <si>
    <t>wFIT-2409</t>
  </si>
  <si>
    <t>{C2057376-FFFE-4C61-BB86-E4147287C4FC}</t>
  </si>
  <si>
    <t>wMAIN-5696</t>
  </si>
  <si>
    <t>wVLV-2265</t>
  </si>
  <si>
    <t>{47CD47B8-6CAF-4D3F-8259-22D08948A858}</t>
  </si>
  <si>
    <t>wMAIN-5697</t>
  </si>
  <si>
    <t>wVLV-2267</t>
  </si>
  <si>
    <t>{4B35D7B2-1ED7-487B-B7F8-E8105E318ECA}</t>
  </si>
  <si>
    <t>wMAIN-5698</t>
  </si>
  <si>
    <t>{30B293C3-65E9-4862-91D1-64454CA06172}</t>
  </si>
  <si>
    <t>wMAIN-5703</t>
  </si>
  <si>
    <t>wVLV-2270</t>
  </si>
  <si>
    <t>wFIT-2411</t>
  </si>
  <si>
    <t>{9FCA5B60-C18B-4BA3-8ACE-7E2F22A657EB}</t>
  </si>
  <si>
    <t>wMAIN-5704</t>
  </si>
  <si>
    <t>wFIT-2410</t>
  </si>
  <si>
    <t>{0B838FE8-D402-47DF-A331-62E4C93256DD}</t>
  </si>
  <si>
    <t>wMAIN-5705</t>
  </si>
  <si>
    <t>{AF8F6441-71E9-45B0-BCC7-38F8BDAE39BE}</t>
  </si>
  <si>
    <t>wMAIN-5706</t>
  </si>
  <si>
    <t>wFIT-2412</t>
  </si>
  <si>
    <t>wVLV-2271</t>
  </si>
  <si>
    <t>{46F1F677-1AA6-4C7C-B845-033D97165601}</t>
  </si>
  <si>
    <t>wMAIN-5709</t>
  </si>
  <si>
    <t>{A4829BB2-1FB1-4AC7-AAEA-FF16E79D523E}</t>
  </si>
  <si>
    <t>wMAIN-5710</t>
  </si>
  <si>
    <t>wVLV-2273</t>
  </si>
  <si>
    <t>{E0E6BF4D-343F-4C87-9324-8CFEFF701ED1}</t>
  </si>
  <si>
    <t>wMAIN-5711</t>
  </si>
  <si>
    <t>wVLV-2274</t>
  </si>
  <si>
    <t>{1EE17739-9D0D-4158-B50A-A92D16F9476B}</t>
  </si>
  <si>
    <t>wMAIN-5712</t>
  </si>
  <si>
    <t>wFIT-2413</t>
  </si>
  <si>
    <t>wVLV-2275</t>
  </si>
  <si>
    <t>{664B78AF-1A12-4AA0-9A33-D158D311CA2C}</t>
  </si>
  <si>
    <t>wMAIN-5715</t>
  </si>
  <si>
    <t>{28CDF31F-2E0D-4276-ACC0-AE16808E899F}</t>
  </si>
  <si>
    <t>wMAIN-5718</t>
  </si>
  <si>
    <t>wFIT-2414</t>
  </si>
  <si>
    <t>{3F40B5DE-6235-4430-87E4-901DD85E356A}</t>
  </si>
  <si>
    <t>wMAIN-5721</t>
  </si>
  <si>
    <t>wFIT-2415</t>
  </si>
  <si>
    <t>{761CE702-AB4C-42E1-885E-C1A342C0C045}</t>
  </si>
  <si>
    <t>wMAIN-5722</t>
  </si>
  <si>
    <t>{BA7C2F94-BDF7-406B-9D98-43F3358CF859}</t>
  </si>
  <si>
    <t>wMAIN-5725</t>
  </si>
  <si>
    <t>{D643BDE8-AF99-4D3B-B5C0-573B618A5D3A}</t>
  </si>
  <si>
    <t>wMAIN-5726</t>
  </si>
  <si>
    <t>JASPERWOOD DR - MAPLETON RD IMPROVEMENTS</t>
  </si>
  <si>
    <t>wVLV-2280</t>
  </si>
  <si>
    <t>wFIT-2416</t>
  </si>
  <si>
    <t>{C35ECFC9-DEF7-4E03-8209-4FF1E7D9F2DD}</t>
  </si>
  <si>
    <t>wMAIN-5727</t>
  </si>
  <si>
    <t>wFIT-2417</t>
  </si>
  <si>
    <t>{F348A4B8-BC5F-488D-825F-DD57AFA369F0}</t>
  </si>
  <si>
    <t>wMAIN-5728</t>
  </si>
  <si>
    <t>{D8FD359E-2FD3-471B-BF2F-80EA90F59B50}</t>
  </si>
  <si>
    <t>wMAIN-5729</t>
  </si>
  <si>
    <t>wVLV-2282</t>
  </si>
  <si>
    <t>wFIT-2419</t>
  </si>
  <si>
    <t>{A2B0A7EF-BFB8-40A5-B186-5E54675551C4}</t>
  </si>
  <si>
    <t>wMAIN-5730</t>
  </si>
  <si>
    <t>wFIT-2420</t>
  </si>
  <si>
    <t>{21B90EFD-0E76-42B6-B289-D9007B7FC986}</t>
  </si>
  <si>
    <t>wMAIN-5733</t>
  </si>
  <si>
    <t>wFIT-2421</t>
  </si>
  <si>
    <t>{F0684245-0E01-49BE-89FF-3A3ABA8B3F2C}</t>
  </si>
  <si>
    <t>wMAIN-5736</t>
  </si>
  <si>
    <t>wFIT-2422</t>
  </si>
  <si>
    <t>{E4212E7C-2FC1-423B-99CB-CE5ADEF80189}</t>
  </si>
  <si>
    <t>wMAIN-5737</t>
  </si>
  <si>
    <t>wVLV-2284</t>
  </si>
  <si>
    <t>{7B3A2352-08A2-431B-8331-2DB3045B801B}</t>
  </si>
  <si>
    <t>wMAIN-5740</t>
  </si>
  <si>
    <t>wFIT-2423</t>
  </si>
  <si>
    <t>{9D092F06-8EBF-42DF-8FC5-A712E7EB5E6B}</t>
  </si>
  <si>
    <t>wMAIN-5743</t>
  </si>
  <si>
    <t>wFIT-2424</t>
  </si>
  <si>
    <t>{62812621-C400-46E2-9EA1-7F81D0F4C10E}</t>
  </si>
  <si>
    <t>wMAIN-5746</t>
  </si>
  <si>
    <t>{166AC0F7-3763-419A-AA2A-F9067FBD6639}</t>
  </si>
  <si>
    <t>wMAIN-5747</t>
  </si>
  <si>
    <t>wVLV-2288</t>
  </si>
  <si>
    <t>wFIT-2425</t>
  </si>
  <si>
    <t>{06517D67-074D-460B-83CC-4F4F42F570A2}</t>
  </si>
  <si>
    <t>wMAIN-5748</t>
  </si>
  <si>
    <t>{39B3B79B-7660-4A96-9AD8-D38FA26C941B}</t>
  </si>
  <si>
    <t>wMAIN-5749</t>
  </si>
  <si>
    <t>wFIT-2426</t>
  </si>
  <si>
    <t>wFIT-2427</t>
  </si>
  <si>
    <t>{10191919-25EA-4C70-B09C-333B55CA3A9C}</t>
  </si>
  <si>
    <t>wMAIN-5750</t>
  </si>
  <si>
    <t>wVLV-2289</t>
  </si>
  <si>
    <t>{4EA0E689-2144-48E6-A880-A3BCA7DD778D}</t>
  </si>
  <si>
    <t>wMAIN-5751</t>
  </si>
  <si>
    <t>wVLV-2290</t>
  </si>
  <si>
    <t>{F74334E2-52F1-4D77-B232-6D6A65423FC0}</t>
  </si>
  <si>
    <t>wMAIN-5752</t>
  </si>
  <si>
    <t>wVLV-2291</t>
  </si>
  <si>
    <t>{F512D770-AFEE-4DFC-8051-C1A1F8418B4F}</t>
  </si>
  <si>
    <t>wMAIN-5753</t>
  </si>
  <si>
    <t>wFIT-2428</t>
  </si>
  <si>
    <t>{82862FE0-9B94-4179-8960-AB78118473AC}</t>
  </si>
  <si>
    <t>wMAIN-789</t>
  </si>
  <si>
    <t>wFIT-1714</t>
  </si>
  <si>
    <t>wFIT-1014</t>
  </si>
  <si>
    <t>{F07E4D5A-0639-4241-A5EE-832E835A0B7B}</t>
  </si>
  <si>
    <t>wMAIN-1123</t>
  </si>
  <si>
    <t>wFIT-1036</t>
  </si>
  <si>
    <t>wFIT-1523</t>
  </si>
  <si>
    <t>1DD48-1DD12</t>
  </si>
  <si>
    <t>{69364C11-CFC6-4442-AC83-09A3E634CD85}</t>
  </si>
  <si>
    <t>wMAIN-1327</t>
  </si>
  <si>
    <t>wFIT-1712</t>
  </si>
  <si>
    <t>wFIT-1719</t>
  </si>
  <si>
    <t>1DE13-1DE11</t>
  </si>
  <si>
    <t>{B90C92CE-960B-4F10-B151-C8DAEA02519D}</t>
  </si>
  <si>
    <t>wMAIN-1516</t>
  </si>
  <si>
    <t>wFIT-1913</t>
  </si>
  <si>
    <t>1CE28-1DE12</t>
  </si>
  <si>
    <t>{B8D2969D-E3E4-4E48-9AF3-5113EB83B21A}</t>
  </si>
  <si>
    <t>wMAIN-1519</t>
  </si>
  <si>
    <t>wVLV-398</t>
  </si>
  <si>
    <t>1DE11-1DE10</t>
  </si>
  <si>
    <t>{676C6E16-DE00-4FEC-BC4B-8351B444077C}</t>
  </si>
  <si>
    <t>wMAIN-1537</t>
  </si>
  <si>
    <t>wFIT-1346</t>
  </si>
  <si>
    <t>1AF13-1AF24</t>
  </si>
  <si>
    <t>{9D6224E1-ECC4-4849-88E1-462E4901C27A}</t>
  </si>
  <si>
    <t>wMAIN-1538</t>
  </si>
  <si>
    <t>wFIT-1350</t>
  </si>
  <si>
    <t>wFIT-1912</t>
  </si>
  <si>
    <t>1AG39-1AG42</t>
  </si>
  <si>
    <t>{267C79BC-FDAF-4F56-A54B-B3000CEE45C5}</t>
  </si>
  <si>
    <t>wMAIN-2192</t>
  </si>
  <si>
    <t>wVLV-779</t>
  </si>
  <si>
    <t>1AG42-1AF16</t>
  </si>
  <si>
    <t>{4A8191C7-C2E5-4931-B52A-008877AC24D6}</t>
  </si>
  <si>
    <t>wMAIN-2234</t>
  </si>
  <si>
    <t>wVLV-735</t>
  </si>
  <si>
    <t>wFIT-1356</t>
  </si>
  <si>
    <t>1AG43-1AG44</t>
  </si>
  <si>
    <t>{3B35EFC7-3F75-4E45-A97F-BB9D1E966F8D}</t>
  </si>
  <si>
    <t>wMAIN-3389</t>
  </si>
  <si>
    <t>1FX12-1FX13</t>
  </si>
  <si>
    <t>{9F050504-9677-42D3-BE43-1B8846F3722E}</t>
  </si>
  <si>
    <t>wMAIN-3700</t>
  </si>
  <si>
    <t>wVLV-1530</t>
  </si>
  <si>
    <t>1GC08-1GC09</t>
  </si>
  <si>
    <t>{8973BD85-81A4-45D1-9428-E97927E0BFBC}</t>
  </si>
  <si>
    <t>wMAIN-3902</t>
  </si>
  <si>
    <t>wFIT-823</t>
  </si>
  <si>
    <t>wVLV-2302</t>
  </si>
  <si>
    <t>1GC12-1GC13</t>
  </si>
  <si>
    <t>{7832A5D7-2BBE-4CE8-9029-5A53B4FBE5C1}</t>
  </si>
  <si>
    <t>wMAIN-4099</t>
  </si>
  <si>
    <t>wVLV-1257</t>
  </si>
  <si>
    <t>wFIT-1013</t>
  </si>
  <si>
    <t>1DD52-1DD53</t>
  </si>
  <si>
    <t>{96F3032F-18FE-4135-96C2-F66D037D0629}</t>
  </si>
  <si>
    <t>wMAIN-4100</t>
  </si>
  <si>
    <t>1DD51-1DD52</t>
  </si>
  <si>
    <t>{A58245F9-4554-4AA8-8CD0-0170D371D380}</t>
  </si>
  <si>
    <t>wMAIN-4488</t>
  </si>
  <si>
    <t>wFIT-1571</t>
  </si>
  <si>
    <t>wFIT-1572</t>
  </si>
  <si>
    <t>1FF16-1FF19</t>
  </si>
  <si>
    <t>{6D29255E-6BE2-45EE-BABD-31FB0912DC33}</t>
  </si>
  <si>
    <t>wMAIN-4550</t>
  </si>
  <si>
    <t>wVLV-736</t>
  </si>
  <si>
    <t>1AG38-1AG39</t>
  </si>
  <si>
    <t>{18954F97-206F-437F-9639-C5ED24DF14E5}</t>
  </si>
  <si>
    <t>wMAIN-4730</t>
  </si>
  <si>
    <t>wFIT-2433</t>
  </si>
  <si>
    <t>wFIT-1943</t>
  </si>
  <si>
    <t>1GC27-1GC16</t>
  </si>
  <si>
    <t>{D87B6D3A-FEF3-49FA-9ED5-A039C60918ED}</t>
  </si>
  <si>
    <t>wMAIN-4741</t>
  </si>
  <si>
    <t>1AF16-1AF13</t>
  </si>
  <si>
    <t>{2A79B18A-E804-42AC-B5DC-706522B3A856}</t>
  </si>
  <si>
    <t>wMAIN-4759</t>
  </si>
  <si>
    <t>wVLV-396</t>
  </si>
  <si>
    <t>1DD51-1DD15</t>
  </si>
  <si>
    <t>{EB503DE1-98BA-4C1E-A1E2-8552F13DB73B}</t>
  </si>
  <si>
    <t>wMAIN-5292</t>
  </si>
  <si>
    <t>wFIT-2237</t>
  </si>
  <si>
    <t>{4261D71B-682D-4E31-8991-5FDA946103FE}</t>
  </si>
  <si>
    <t>wMAIN-5293</t>
  </si>
  <si>
    <t>{A0CBCB95-F7F9-42A5-A982-E7D8F0B52B1A}</t>
  </si>
  <si>
    <t>wMAIN-5304</t>
  </si>
  <si>
    <t>{9CF5F69A-321C-43EF-B7B4-43110F9D57D8}</t>
  </si>
  <si>
    <t>wMAIN-5756</t>
  </si>
  <si>
    <t>Exit Lakes Realty Site Improvements</t>
  </si>
  <si>
    <t>Real Property Management Deluxe</t>
  </si>
  <si>
    <t>wFIT-2430</t>
  </si>
  <si>
    <t>wFIT-2429</t>
  </si>
  <si>
    <t>{50B96BE7-E367-4324-81CB-F755B41CCDEA}</t>
  </si>
  <si>
    <t>wMAIN-5757</t>
  </si>
  <si>
    <t>wVLV-2294</t>
  </si>
  <si>
    <t>{9632084B-382D-46FA-849C-1AFEE280A37C}</t>
  </si>
  <si>
    <t>wMAIN-5758</t>
  </si>
  <si>
    <t>{CD069D67-E219-486C-A3C8-CC5C3628C6DD}</t>
  </si>
  <si>
    <t>wMAIN-5759</t>
  </si>
  <si>
    <t>{D4F7D0BC-5552-4637-A35A-200A7E2E0BE9}</t>
  </si>
  <si>
    <t>wMAIN-5760</t>
  </si>
  <si>
    <t>{03E0B273-2A20-4502-BD1A-E666E01FC924}</t>
  </si>
  <si>
    <t>wMAIN-5761</t>
  </si>
  <si>
    <t>wFIT-2431</t>
  </si>
  <si>
    <t>{08AD69A4-1C6C-4DDD-BDEE-32B5E96EE42D}</t>
  </si>
  <si>
    <t>wMAIN-5762</t>
  </si>
  <si>
    <t>Ekomarkt Site Improvements</t>
  </si>
  <si>
    <t>wVLV-2298</t>
  </si>
  <si>
    <t>wVLV-2296</t>
  </si>
  <si>
    <t>{CB85CCAA-BDC7-4FEA-A1E8-11B84805F3DD}</t>
  </si>
  <si>
    <t>wMAIN-5763</t>
  </si>
  <si>
    <t>wVLV-2297</t>
  </si>
  <si>
    <t>{0F4D76E8-0370-4491-BBA0-12A525594B54}</t>
  </si>
  <si>
    <t>wMAIN-5764</t>
  </si>
  <si>
    <t>White Oak Estate Site Improvements</t>
  </si>
  <si>
    <t>wVLV-2301</t>
  </si>
  <si>
    <t>{F79280C2-AA8F-4CB3-9522-7EA580444881}</t>
  </si>
  <si>
    <t>wMAIN-5765</t>
  </si>
  <si>
    <t>wFIT-2432</t>
  </si>
  <si>
    <t>{B4C1DC6B-7D73-4915-9F99-941093B63701}</t>
  </si>
  <si>
    <t>wMAIN-5766</t>
  </si>
  <si>
    <t>wVLV-2299</t>
  </si>
  <si>
    <t>{A09DEA1B-B015-492F-84DF-B1B20F4A5606}</t>
  </si>
  <si>
    <t>wMAIN-5767</t>
  </si>
  <si>
    <t>wFIT-700</t>
  </si>
  <si>
    <t>{0807A130-4765-44B6-882A-BBC065BE2CDA}</t>
  </si>
  <si>
    <t>wMAIN-5768</t>
  </si>
  <si>
    <t>White Oak Estates Site Improvements</t>
  </si>
  <si>
    <t>{CAFD7906-E840-41EF-83BD-041C665CE363}</t>
  </si>
  <si>
    <t>wMAIN-5769</t>
  </si>
  <si>
    <t>wVLV-2300</t>
  </si>
  <si>
    <t>{854F33EE-F476-438C-BEB3-8646E876F2BF}</t>
  </si>
  <si>
    <t>wMAIN-5770</t>
  </si>
  <si>
    <t>wVLV-2303</t>
  </si>
  <si>
    <t>wFIT-2435</t>
  </si>
  <si>
    <t>{B4627EC3-F786-49A1-B607-9E15358F379B}</t>
  </si>
  <si>
    <t>wMAIN-5771</t>
  </si>
  <si>
    <t>wFIT-2434</t>
  </si>
  <si>
    <t>{CC6274B8-1AB1-45FD-890F-6600CA7BBB4C}</t>
  </si>
  <si>
    <t>wMAIN-5772</t>
  </si>
  <si>
    <t>{6237AE03-570F-4B1F-B3EC-5F34B8BD6B32}</t>
  </si>
  <si>
    <t>wMAIN-5773</t>
  </si>
  <si>
    <t>wVLV-2304</t>
  </si>
  <si>
    <t>{EBD74364-9C24-4E19-856E-A49DF1C017A4}</t>
  </si>
  <si>
    <t>wMAIN-5774</t>
  </si>
  <si>
    <t>wVLV-2305</t>
  </si>
  <si>
    <t>{F53F6B00-2DD2-419B-88C1-86C72C729762}</t>
  </si>
  <si>
    <t>wMAIN-5775</t>
  </si>
  <si>
    <t>wVLV-1526</t>
  </si>
  <si>
    <t>{607B3DC6-F488-4B75-AF0E-A8B558D158F6}</t>
  </si>
  <si>
    <t>wMAIN-5776</t>
  </si>
  <si>
    <t>wFIT-2436</t>
  </si>
  <si>
    <t>{E26B1CD8-DF85-45AB-9A12-674425BA153F}</t>
  </si>
  <si>
    <t>wMAIN-1325</t>
  </si>
  <si>
    <t>none</t>
  </si>
  <si>
    <t>1OC01-1OC04</t>
  </si>
  <si>
    <t>{89454E98-CEE0-4476-8834-A0105509CC79}</t>
  </si>
  <si>
    <t>BAXTER WATER UTILITY INFRASTRUCTURE CAPITAL IMPROVEMENTS PLAN - HYDRANTS</t>
  </si>
  <si>
    <t xml:space="preserve">Hydrant Name  </t>
  </si>
  <si>
    <t>Water Main Lead</t>
  </si>
  <si>
    <t xml:space="preserve"> O&amp;M Cost Per Year</t>
  </si>
  <si>
    <t>Material</t>
  </si>
  <si>
    <t>Diameter</t>
  </si>
  <si>
    <t>(inches)</t>
  </si>
  <si>
    <t>Existing on Edgewood Drive in front of 5 Guys Restaurant see note on hydrant 946</t>
  </si>
  <si>
    <t>SALVAGED AND MOVED WITH COSTCO IN 2012</t>
  </si>
  <si>
    <t>ADJUSTED IN HEIGHT WITH FORTHUN ROAD ROUNDABOUT PROJECT SOUTH OF HOME DEPOT</t>
  </si>
  <si>
    <t>PVC (C900)</t>
  </si>
  <si>
    <t>NORTHERN NATIONAL BANK</t>
  </si>
  <si>
    <t>BAXTER WATER UTILITY INFRASTRUCTURE CAPITAL IMPROVEMENTS PLAN</t>
  </si>
  <si>
    <t>Installed Value Per Each Year ($)</t>
  </si>
  <si>
    <t>Useful Life (Years)</t>
  </si>
  <si>
    <t>O&amp;M Percentage of Total Installed Replacement Value (%)</t>
  </si>
  <si>
    <t>Installed Value Total ($)</t>
  </si>
  <si>
    <t>O&amp;M Cost Per Year ($)</t>
  </si>
  <si>
    <t xml:space="preserve">Current Installed Replacement Value Total </t>
  </si>
  <si>
    <t>Water Main Plastic Tees</t>
  </si>
  <si>
    <t>Services</t>
  </si>
  <si>
    <t>10-year street</t>
  </si>
  <si>
    <t>Copper services only last 50 years</t>
  </si>
  <si>
    <t>ANNUAL BUDGET</t>
  </si>
  <si>
    <t>CAPITAL ASSET MANAGEMENT PLAN</t>
  </si>
  <si>
    <t>BAXTER WATER UTILITY</t>
  </si>
  <si>
    <t>5-Year Annual</t>
  </si>
  <si>
    <t>Average</t>
  </si>
  <si>
    <t>Water CAMP Update</t>
  </si>
  <si>
    <t>Wells</t>
  </si>
  <si>
    <t>WTP</t>
  </si>
  <si>
    <t>Interconnect Building</t>
  </si>
  <si>
    <t>Water Main</t>
  </si>
  <si>
    <t>Hydrants</t>
  </si>
  <si>
    <t>Plastic Tees</t>
  </si>
  <si>
    <t>Notes</t>
  </si>
  <si>
    <t>Annual Total</t>
  </si>
  <si>
    <t>Security System</t>
  </si>
  <si>
    <t>SCADA Security Alarms</t>
  </si>
  <si>
    <t>16" Altitude Valve</t>
  </si>
  <si>
    <t>6" Dump Valve</t>
  </si>
  <si>
    <t>XX" Gate Valve</t>
  </si>
  <si>
    <t>Exterior Security Gate</t>
  </si>
  <si>
    <t>Peristaltic Feed Pump</t>
  </si>
  <si>
    <t>Heater and Thermostat</t>
  </si>
  <si>
    <t>Cells ($16,000)</t>
  </si>
  <si>
    <t>Hach SC3500</t>
  </si>
  <si>
    <t>Cypress Drive &amp; Douglas Fir Drive Improvements</t>
  </si>
  <si>
    <t>Douglas Fir Drive</t>
  </si>
  <si>
    <t>SEH Annual Update</t>
  </si>
  <si>
    <t>Repairs to Water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</si>
</sst>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&quot;$&quot;#,##0.0"/>
    <numFmt numFmtId="167" formatCode="yyyy\-mm\-dd\ h:mm:ss"/>
    <numFmt numFmtId="168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2"/>
      <name val="Calibri"/>
      <family val="2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4" borderId="3">
      <alignment horizontal="left"/>
    </xf>
  </cellStyleXfs>
  <cellXfs count="12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9" fontId="2" fillId="2" borderId="0" xfId="0" applyNumberFormat="1" applyFont="1" applyFill="1" applyAlignment="1">
      <alignment horizontal="center" vertical="center" wrapText="1"/>
    </xf>
    <xf numFmtId="9" fontId="2" fillId="0" borderId="0" xfId="0" applyNumberFormat="1" applyFont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0" fontId="2" fillId="0" borderId="0" xfId="2" applyNumberFormat="1" applyFont="1" applyAlignment="1">
      <alignment horizontal="center" vertical="center" wrapText="1"/>
    </xf>
    <xf numFmtId="164" fontId="2" fillId="0" borderId="0" xfId="0" applyNumberFormat="1" applyFont="1"/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0" fontId="2" fillId="0" borderId="1" xfId="2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0" fontId="2" fillId="0" borderId="0" xfId="2" applyNumberFormat="1" applyFont="1" applyFill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center" vertical="center" wrapText="1"/>
    </xf>
    <xf numFmtId="164" fontId="2" fillId="0" borderId="0" xfId="2" applyNumberFormat="1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2" fillId="3" borderId="0" xfId="0" applyFont="1" applyFill="1"/>
    <xf numFmtId="16" fontId="2" fillId="0" borderId="0" xfId="0" applyNumberFormat="1" applyFont="1" applyAlignment="1">
      <alignment horizontal="center" vertical="center" wrapText="1"/>
    </xf>
    <xf numFmtId="164" fontId="2" fillId="0" borderId="0" xfId="2" applyNumberFormat="1" applyFont="1" applyFill="1" applyBorder="1" applyAlignment="1">
      <alignment horizontal="center" vertical="center" wrapText="1"/>
    </xf>
    <xf numFmtId="17" fontId="2" fillId="0" borderId="0" xfId="0" applyNumberFormat="1" applyFont="1" applyAlignment="1">
      <alignment horizontal="center" vertical="center" wrapText="1"/>
    </xf>
    <xf numFmtId="164" fontId="2" fillId="0" borderId="1" xfId="2" applyNumberFormat="1" applyFont="1" applyFill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right" vertical="center"/>
    </xf>
    <xf numFmtId="165" fontId="0" fillId="0" borderId="0" xfId="0" applyNumberFormat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9" fontId="2" fillId="0" borderId="0" xfId="2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5" fillId="0" borderId="0" xfId="3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2" fontId="2" fillId="0" borderId="2" xfId="0" applyNumberFormat="1" applyFont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167" fontId="2" fillId="0" borderId="2" xfId="0" applyNumberFormat="1" applyFont="1" applyBorder="1" applyAlignment="1">
      <alignment vertical="center"/>
    </xf>
    <xf numFmtId="0" fontId="2" fillId="0" borderId="0" xfId="0" applyFont="1" applyAlignment="1">
      <alignment vertical="center" wrapText="1"/>
    </xf>
    <xf numFmtId="2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166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 indent="1"/>
    </xf>
    <xf numFmtId="0" fontId="3" fillId="0" borderId="0" xfId="0" applyFont="1" applyAlignment="1">
      <alignment horizontal="left" vertical="top"/>
    </xf>
    <xf numFmtId="10" fontId="2" fillId="0" borderId="0" xfId="2" applyNumberFormat="1" applyFont="1" applyBorder="1" applyAlignment="1">
      <alignment horizontal="center" vertical="center" wrapText="1"/>
    </xf>
    <xf numFmtId="164" fontId="2" fillId="0" borderId="0" xfId="2" applyNumberFormat="1" applyFont="1" applyAlignment="1">
      <alignment horizontal="center" vertical="center" wrapText="1"/>
    </xf>
    <xf numFmtId="164" fontId="2" fillId="0" borderId="0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164" fontId="2" fillId="0" borderId="1" xfId="2" applyNumberFormat="1" applyFont="1" applyBorder="1" applyAlignment="1">
      <alignment horizontal="center" vertical="center" wrapText="1"/>
    </xf>
    <xf numFmtId="164" fontId="2" fillId="0" borderId="2" xfId="0" applyNumberFormat="1" applyFont="1" applyBorder="1"/>
    <xf numFmtId="0" fontId="3" fillId="0" borderId="0" xfId="0" applyFont="1" applyAlignment="1">
      <alignment vertical="center" wrapText="1"/>
    </xf>
    <xf numFmtId="0" fontId="0" fillId="5" borderId="0" xfId="0" applyFill="1" applyAlignment="1">
      <alignment horizontal="center"/>
    </xf>
    <xf numFmtId="168" fontId="0" fillId="0" borderId="4" xfId="1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vertical="center"/>
    </xf>
    <xf numFmtId="168" fontId="0" fillId="0" borderId="4" xfId="1" applyNumberFormat="1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 applyAlignment="1">
      <alignment vertical="center"/>
    </xf>
    <xf numFmtId="0" fontId="0" fillId="0" borderId="14" xfId="0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left" vertical="center"/>
    </xf>
    <xf numFmtId="0" fontId="0" fillId="0" borderId="15" xfId="0" applyBorder="1" applyAlignment="1">
      <alignment vertical="center"/>
    </xf>
    <xf numFmtId="0" fontId="9" fillId="0" borderId="15" xfId="0" applyFont="1" applyBorder="1" applyAlignment="1">
      <alignment horizontal="right" vertical="center"/>
    </xf>
    <xf numFmtId="168" fontId="9" fillId="0" borderId="4" xfId="0" applyNumberFormat="1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168" fontId="9" fillId="0" borderId="4" xfId="1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4">
    <cellStyle name="Currency" xfId="1" builtinId="4"/>
    <cellStyle name="Normal" xfId="0" builtinId="0"/>
    <cellStyle name="Percent" xfId="2" builtinId="5"/>
    <cellStyle name="Style0" xfId="3" xr:uid="{6552F305-5CD0-44B4-98C3-8281EC84A6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F719-36F3-483D-A10E-8BE71E75C7A7}">
  <dimension ref="E1:L19"/>
  <sheetViews>
    <sheetView tabSelected="1" zoomScaleNormal="100" workbookViewId="0">
      <selection activeCell="K19" sqref="K19"/>
    </sheetView>
  </sheetViews>
  <sheetFormatPr defaultRowHeight="15" x14ac:dyDescent="0.25"/>
  <cols>
    <col min="5" max="5" width="20.28515625" customWidth="1"/>
    <col min="6" max="6" width="12.28515625" bestFit="1" customWidth="1"/>
    <col min="7" max="7" width="12.140625" bestFit="1" customWidth="1"/>
    <col min="8" max="8" width="14" customWidth="1"/>
    <col min="9" max="9" width="12.140625" bestFit="1" customWidth="1"/>
    <col min="10" max="10" width="14.28515625" customWidth="1"/>
    <col min="11" max="11" width="13.85546875" customWidth="1"/>
    <col min="12" max="12" width="18.140625" customWidth="1"/>
  </cols>
  <sheetData>
    <row r="1" spans="5:12" x14ac:dyDescent="0.25">
      <c r="E1" s="95"/>
      <c r="F1" s="96"/>
      <c r="G1" s="96"/>
      <c r="H1" s="96"/>
      <c r="I1" s="96"/>
      <c r="J1" s="96"/>
      <c r="K1" s="96"/>
      <c r="L1" s="97"/>
    </row>
    <row r="2" spans="5:12" ht="18.75" x14ac:dyDescent="0.25">
      <c r="E2" s="121" t="s">
        <v>15921</v>
      </c>
      <c r="F2" s="122"/>
      <c r="G2" s="122"/>
      <c r="H2" s="122"/>
      <c r="I2" s="122"/>
      <c r="J2" s="122"/>
      <c r="K2" s="122"/>
      <c r="L2" s="123"/>
    </row>
    <row r="3" spans="5:12" ht="18.75" x14ac:dyDescent="0.25">
      <c r="E3" s="121" t="s">
        <v>15922</v>
      </c>
      <c r="F3" s="122"/>
      <c r="G3" s="122"/>
      <c r="H3" s="122"/>
      <c r="I3" s="122"/>
      <c r="J3" s="122"/>
      <c r="K3" s="122"/>
      <c r="L3" s="123"/>
    </row>
    <row r="4" spans="5:12" ht="18.75" x14ac:dyDescent="0.25">
      <c r="E4" s="121" t="s">
        <v>15923</v>
      </c>
      <c r="F4" s="122"/>
      <c r="G4" s="122"/>
      <c r="H4" s="122"/>
      <c r="I4" s="122"/>
      <c r="J4" s="122"/>
      <c r="K4" s="122"/>
      <c r="L4" s="123"/>
    </row>
    <row r="5" spans="5:12" ht="18.75" x14ac:dyDescent="0.25">
      <c r="E5" s="124">
        <v>45558</v>
      </c>
      <c r="F5" s="122"/>
      <c r="G5" s="122"/>
      <c r="H5" s="122"/>
      <c r="I5" s="122"/>
      <c r="J5" s="122"/>
      <c r="K5" s="122"/>
      <c r="L5" s="123"/>
    </row>
    <row r="6" spans="5:12" ht="18.75" x14ac:dyDescent="0.25">
      <c r="E6" s="98"/>
      <c r="F6" s="106"/>
      <c r="G6" s="106"/>
      <c r="H6" s="106"/>
      <c r="I6" s="106"/>
      <c r="J6" s="106"/>
      <c r="K6" s="106"/>
      <c r="L6" s="107"/>
    </row>
    <row r="7" spans="5:12" x14ac:dyDescent="0.25">
      <c r="E7" s="99"/>
      <c r="F7" s="120" t="s">
        <v>23</v>
      </c>
      <c r="G7" s="120"/>
      <c r="H7" s="120"/>
      <c r="I7" s="120"/>
      <c r="J7" s="120"/>
      <c r="K7" s="113" t="s">
        <v>15924</v>
      </c>
      <c r="L7" s="117"/>
    </row>
    <row r="8" spans="5:12" x14ac:dyDescent="0.25">
      <c r="E8" s="100"/>
      <c r="F8" s="113">
        <v>2025</v>
      </c>
      <c r="G8" s="113">
        <v>2026</v>
      </c>
      <c r="H8" s="113">
        <v>2027</v>
      </c>
      <c r="I8" s="113">
        <v>2028</v>
      </c>
      <c r="J8" s="113">
        <v>2029</v>
      </c>
      <c r="K8" s="113" t="s">
        <v>15925</v>
      </c>
      <c r="L8" s="118" t="s">
        <v>15933</v>
      </c>
    </row>
    <row r="9" spans="5:12" x14ac:dyDescent="0.25">
      <c r="E9" s="116" t="s">
        <v>15926</v>
      </c>
      <c r="F9" s="91">
        <v>7500</v>
      </c>
      <c r="G9" s="91">
        <f>ROUND(F9*1.06,-2)</f>
        <v>8000</v>
      </c>
      <c r="H9" s="91">
        <f t="shared" ref="H9:J9" si="0">ROUND(G9*1.06,-2)</f>
        <v>8500</v>
      </c>
      <c r="I9" s="91">
        <f t="shared" si="0"/>
        <v>9000</v>
      </c>
      <c r="J9" s="91">
        <f t="shared" si="0"/>
        <v>9500</v>
      </c>
      <c r="K9" s="114">
        <f>AVERAGE(F9:J9)</f>
        <v>8500</v>
      </c>
      <c r="L9" s="104" t="s">
        <v>15947</v>
      </c>
    </row>
    <row r="10" spans="5:12" x14ac:dyDescent="0.25">
      <c r="E10" s="116" t="s">
        <v>15927</v>
      </c>
      <c r="F10" s="92">
        <f>Wells!Y36</f>
        <v>0</v>
      </c>
      <c r="G10" s="92">
        <f>Wells!Z36</f>
        <v>101461.69687499999</v>
      </c>
      <c r="H10" s="92">
        <f>Wells!AA36</f>
        <v>1626896.9449687502</v>
      </c>
      <c r="I10" s="92">
        <f>Wells!AB36</f>
        <v>17997.089414062502</v>
      </c>
      <c r="J10" s="92">
        <f>Wells!AC36</f>
        <v>0</v>
      </c>
      <c r="K10" s="115">
        <f>AVERAGE(F10:J10)</f>
        <v>349271.14625156252</v>
      </c>
      <c r="L10" s="104"/>
    </row>
    <row r="11" spans="5:12" x14ac:dyDescent="0.25">
      <c r="E11" s="116" t="s">
        <v>15928</v>
      </c>
      <c r="F11" s="93">
        <f>WTP!Y217</f>
        <v>569183.5857135054</v>
      </c>
      <c r="G11" s="93">
        <f>WTP!Z217</f>
        <v>7068.393551368802</v>
      </c>
      <c r="H11" s="93">
        <f>WTP!AA217</f>
        <v>2765003.1540788515</v>
      </c>
      <c r="I11" s="93">
        <f>WTP!AB217</f>
        <v>66762.286943805171</v>
      </c>
      <c r="J11" s="93">
        <f>WTP!AC217</f>
        <v>17954.63944725908</v>
      </c>
      <c r="K11" s="115">
        <f t="shared" ref="K11:K15" si="1">AVERAGE(F11:J11)</f>
        <v>685194.41194695805</v>
      </c>
      <c r="L11" s="104"/>
    </row>
    <row r="12" spans="5:12" x14ac:dyDescent="0.25">
      <c r="E12" s="116" t="s">
        <v>364</v>
      </c>
      <c r="F12" s="93">
        <f>'Water Towers'!Y53</f>
        <v>538046.725125</v>
      </c>
      <c r="G12" s="93">
        <f>'Water Towers'!Z53</f>
        <v>26049.179697187505</v>
      </c>
      <c r="H12" s="93">
        <f>'Water Towers'!AA53</f>
        <v>195656.3684971875</v>
      </c>
      <c r="I12" s="93">
        <f>'Water Towers'!AB53</f>
        <v>2237.2898239617189</v>
      </c>
      <c r="J12" s="93">
        <f>'Water Towers'!AC53</f>
        <v>4164.4461150632824</v>
      </c>
      <c r="K12" s="115">
        <f t="shared" si="1"/>
        <v>153230.80185167998</v>
      </c>
      <c r="L12" s="104"/>
    </row>
    <row r="13" spans="5:12" x14ac:dyDescent="0.25">
      <c r="E13" s="116" t="s">
        <v>15929</v>
      </c>
      <c r="F13" s="93">
        <f>'Interconnect Building'!Y31</f>
        <v>3550.05</v>
      </c>
      <c r="G13" s="93">
        <f>'Interconnect Building'!Z31</f>
        <v>319.50450000000001</v>
      </c>
      <c r="H13" s="93">
        <f>'Interconnect Building'!AA31</f>
        <v>336977.16937171889</v>
      </c>
      <c r="I13" s="93">
        <f>'Interconnect Building'!AB31</f>
        <v>352.25371124999998</v>
      </c>
      <c r="J13" s="93">
        <f>'Interconnect Building'!AC31</f>
        <v>4315.1079628124999</v>
      </c>
      <c r="K13" s="115">
        <f t="shared" si="1"/>
        <v>69102.817109156284</v>
      </c>
      <c r="L13" s="104"/>
    </row>
    <row r="14" spans="5:12" ht="30" x14ac:dyDescent="0.25">
      <c r="E14" s="116" t="s">
        <v>15930</v>
      </c>
      <c r="F14" s="93">
        <f>30*5000</f>
        <v>150000</v>
      </c>
      <c r="G14" s="93">
        <f t="shared" ref="G14:I14" si="2">30*5000</f>
        <v>150000</v>
      </c>
      <c r="H14" s="93">
        <f t="shared" si="2"/>
        <v>150000</v>
      </c>
      <c r="I14" s="93">
        <f t="shared" si="2"/>
        <v>150000</v>
      </c>
      <c r="J14" s="93">
        <f>30*5000</f>
        <v>150000</v>
      </c>
      <c r="K14" s="115">
        <f>AVERAGE(F14:J14)</f>
        <v>150000</v>
      </c>
      <c r="L14" s="105" t="s">
        <v>15948</v>
      </c>
    </row>
    <row r="15" spans="5:12" x14ac:dyDescent="0.25">
      <c r="E15" s="116" t="s">
        <v>15931</v>
      </c>
      <c r="F15" s="93">
        <f>Hydrants!S900</f>
        <v>15071.109375000013</v>
      </c>
      <c r="G15" s="93">
        <f>Hydrants!T900</f>
        <v>15824.664843749999</v>
      </c>
      <c r="H15" s="93">
        <f>Hydrants!U900</f>
        <v>497147.67073124973</v>
      </c>
      <c r="I15" s="93">
        <f>Hydrants!V900</f>
        <v>63505.962484453194</v>
      </c>
      <c r="J15" s="93">
        <f>Hydrants!W900</f>
        <v>647211.24651223433</v>
      </c>
      <c r="K15" s="115">
        <f t="shared" si="1"/>
        <v>247752.13078933745</v>
      </c>
      <c r="L15" s="104"/>
    </row>
    <row r="16" spans="5:12" x14ac:dyDescent="0.25">
      <c r="E16" s="116" t="s">
        <v>15932</v>
      </c>
      <c r="F16" s="94"/>
      <c r="G16" s="94"/>
      <c r="H16" s="94"/>
      <c r="I16" s="94"/>
      <c r="J16" s="94"/>
      <c r="K16" s="94"/>
      <c r="L16" s="104"/>
    </row>
    <row r="17" spans="5:12" x14ac:dyDescent="0.25">
      <c r="E17" s="110"/>
      <c r="F17" s="94"/>
      <c r="G17" s="94"/>
      <c r="H17" s="94"/>
      <c r="I17" s="94"/>
      <c r="J17" s="94"/>
      <c r="K17" s="94"/>
      <c r="L17" s="104"/>
    </row>
    <row r="18" spans="5:12" x14ac:dyDescent="0.25">
      <c r="E18" s="111" t="s">
        <v>15934</v>
      </c>
      <c r="F18" s="112">
        <f>SUM(F9:F16)</f>
        <v>1283351.4702135054</v>
      </c>
      <c r="G18" s="112">
        <f t="shared" ref="G18:J18" si="3">SUM(G9:G16)</f>
        <v>308723.43946730631</v>
      </c>
      <c r="H18" s="112">
        <f t="shared" si="3"/>
        <v>5580181.3076477572</v>
      </c>
      <c r="I18" s="112">
        <f t="shared" si="3"/>
        <v>309854.88237753254</v>
      </c>
      <c r="J18" s="112">
        <f t="shared" si="3"/>
        <v>833145.44003736926</v>
      </c>
      <c r="K18" s="112">
        <f>AVERAGE(F18:J18)</f>
        <v>1663051.3079486941</v>
      </c>
      <c r="L18" s="104"/>
    </row>
    <row r="19" spans="5:12" ht="15.75" thickBot="1" x14ac:dyDescent="0.3">
      <c r="E19" s="101"/>
      <c r="F19" s="102"/>
      <c r="G19" s="102"/>
      <c r="H19" s="102"/>
      <c r="I19" s="102"/>
      <c r="J19" s="102"/>
      <c r="K19" s="102"/>
      <c r="L19" s="103"/>
    </row>
  </sheetData>
  <mergeCells count="5">
    <mergeCell ref="F7:J7"/>
    <mergeCell ref="E2:L2"/>
    <mergeCell ref="E3:L3"/>
    <mergeCell ref="E4:L4"/>
    <mergeCell ref="E5:L5"/>
  </mergeCells>
  <pageMargins left="0.94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4303B-4482-424D-8F92-0946FEE90BE0}">
  <dimension ref="A1:EV38"/>
  <sheetViews>
    <sheetView view="pageBreakPreview" zoomScale="60" zoomScaleNormal="80" workbookViewId="0">
      <selection activeCell="P23" sqref="P23"/>
    </sheetView>
  </sheetViews>
  <sheetFormatPr defaultRowHeight="15" x14ac:dyDescent="0.25"/>
  <cols>
    <col min="2" max="2" width="13.85546875" customWidth="1"/>
    <col min="3" max="3" width="26.42578125" style="23" customWidth="1"/>
    <col min="4" max="4" width="18.85546875" style="23" customWidth="1"/>
    <col min="5" max="5" width="24" style="23" customWidth="1"/>
    <col min="6" max="6" width="37" style="23" customWidth="1"/>
    <col min="7" max="7" width="12.42578125" style="23" customWidth="1"/>
    <col min="8" max="8" width="10.42578125" style="23" customWidth="1"/>
    <col min="9" max="12" width="13.85546875" style="23" customWidth="1"/>
    <col min="13" max="13" width="13.5703125" style="23" customWidth="1"/>
    <col min="14" max="14" width="15.85546875" style="23" customWidth="1"/>
    <col min="15" max="15" width="13.5703125" style="23" customWidth="1"/>
    <col min="16" max="16" width="17.5703125" style="23" customWidth="1"/>
    <col min="17" max="17" width="16.5703125" style="23" customWidth="1"/>
    <col min="18" max="19" width="13.5703125" style="23" customWidth="1"/>
    <col min="20" max="20" width="15.85546875" style="23" customWidth="1"/>
    <col min="21" max="21" width="10.42578125" style="23" customWidth="1"/>
    <col min="22" max="62" width="15.140625" style="23" customWidth="1"/>
    <col min="63" max="67" width="15.140625" customWidth="1"/>
  </cols>
  <sheetData>
    <row r="1" spans="1:152" s="1" customFormat="1" ht="15.75" x14ac:dyDescent="0.2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152" s="3" customFormat="1" ht="23.25" x14ac:dyDescent="0.35">
      <c r="B2" s="4" t="s">
        <v>0</v>
      </c>
      <c r="C2" s="5"/>
      <c r="D2" s="5"/>
      <c r="E2" s="5"/>
      <c r="F2" s="5"/>
      <c r="G2" s="5"/>
      <c r="H2" s="5"/>
      <c r="I2" s="5"/>
      <c r="J2" s="5"/>
      <c r="K2" s="108" t="s">
        <v>1</v>
      </c>
      <c r="L2" s="109" t="str" cm="1">
        <f t="array" aca="1" ref="L2" ca="1">CELL("filename")</f>
        <v>C:\Users\tthompson\AppData\Local\Microsoft\Windows\INetCache\Content.Outlook\G3B1OTAF\[Baxter Water System CAMP.v5.xlsx]Annual Summary</v>
      </c>
      <c r="M2" s="5"/>
      <c r="N2" s="5"/>
      <c r="O2" s="5"/>
      <c r="P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152" s="1" customFormat="1" ht="15.75" x14ac:dyDescent="0.25">
      <c r="B3" s="6"/>
      <c r="C3" s="2"/>
      <c r="D3" s="2"/>
      <c r="E3" s="2"/>
      <c r="F3" s="2"/>
      <c r="G3" s="2"/>
      <c r="H3" s="7" t="s">
        <v>2</v>
      </c>
      <c r="I3" s="8">
        <v>0.05</v>
      </c>
      <c r="J3" s="9"/>
      <c r="K3" s="9" t="s">
        <v>3</v>
      </c>
      <c r="L3" s="10">
        <v>2024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152" s="11" customFormat="1" ht="15.75" x14ac:dyDescent="0.25">
      <c r="C4" s="125" t="s">
        <v>4</v>
      </c>
      <c r="D4" s="125" t="s">
        <v>5</v>
      </c>
      <c r="E4" s="125" t="s">
        <v>6</v>
      </c>
      <c r="F4" s="125" t="s">
        <v>7</v>
      </c>
      <c r="G4" s="125" t="s">
        <v>8</v>
      </c>
      <c r="H4" s="125" t="s">
        <v>9</v>
      </c>
      <c r="I4" s="125" t="s">
        <v>10</v>
      </c>
      <c r="J4" s="125" t="s">
        <v>11</v>
      </c>
      <c r="K4" s="125" t="s">
        <v>12</v>
      </c>
      <c r="L4" s="125" t="s">
        <v>13</v>
      </c>
      <c r="M4" s="125" t="s">
        <v>14</v>
      </c>
      <c r="N4" s="125" t="s">
        <v>15</v>
      </c>
      <c r="O4" s="125" t="s">
        <v>16</v>
      </c>
      <c r="P4" s="125" t="s">
        <v>17</v>
      </c>
      <c r="Q4" s="125" t="s">
        <v>18</v>
      </c>
      <c r="R4" s="125" t="s">
        <v>19</v>
      </c>
      <c r="S4" s="125" t="s">
        <v>20</v>
      </c>
      <c r="T4" s="125" t="s">
        <v>21</v>
      </c>
      <c r="U4" s="125" t="s">
        <v>22</v>
      </c>
      <c r="V4" s="125" t="s">
        <v>23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 t="s">
        <v>23</v>
      </c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 t="s">
        <v>23</v>
      </c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</row>
    <row r="5" spans="1:152" s="11" customFormat="1" ht="15.75" x14ac:dyDescent="0.25"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</row>
    <row r="6" spans="1:152" s="1" customFormat="1" ht="15.75" x14ac:dyDescent="0.25">
      <c r="A6" s="12"/>
      <c r="B6" s="13"/>
      <c r="C6" s="13"/>
      <c r="D6" s="13"/>
      <c r="E6" s="13"/>
      <c r="F6" s="13"/>
      <c r="G6" s="13"/>
      <c r="H6" s="14" t="s">
        <v>24</v>
      </c>
      <c r="I6" s="14" t="s">
        <v>25</v>
      </c>
      <c r="J6" s="14" t="s">
        <v>25</v>
      </c>
      <c r="K6" s="14" t="s">
        <v>25</v>
      </c>
      <c r="L6" s="14" t="s">
        <v>25</v>
      </c>
      <c r="M6" s="14" t="s">
        <v>26</v>
      </c>
      <c r="N6" s="14" t="s">
        <v>26</v>
      </c>
      <c r="O6" s="14" t="s">
        <v>24</v>
      </c>
      <c r="P6" s="14" t="s">
        <v>27</v>
      </c>
      <c r="Q6" s="14" t="s">
        <v>25</v>
      </c>
      <c r="R6" s="14" t="s">
        <v>25</v>
      </c>
      <c r="S6" s="14" t="s">
        <v>25</v>
      </c>
      <c r="T6" s="14" t="s">
        <v>25</v>
      </c>
      <c r="U6" s="14" t="s">
        <v>25</v>
      </c>
      <c r="V6" s="15">
        <f>2022</f>
        <v>2022</v>
      </c>
      <c r="W6" s="15">
        <f>V6+1</f>
        <v>2023</v>
      </c>
      <c r="X6" s="15">
        <f t="shared" ref="X6:BO6" si="0">W6+1</f>
        <v>2024</v>
      </c>
      <c r="Y6" s="15">
        <f t="shared" si="0"/>
        <v>2025</v>
      </c>
      <c r="Z6" s="15">
        <f t="shared" si="0"/>
        <v>2026</v>
      </c>
      <c r="AA6" s="15">
        <f t="shared" si="0"/>
        <v>2027</v>
      </c>
      <c r="AB6" s="15">
        <f t="shared" si="0"/>
        <v>2028</v>
      </c>
      <c r="AC6" s="15">
        <f t="shared" si="0"/>
        <v>2029</v>
      </c>
      <c r="AD6" s="15">
        <f t="shared" si="0"/>
        <v>2030</v>
      </c>
      <c r="AE6" s="15">
        <f t="shared" si="0"/>
        <v>2031</v>
      </c>
      <c r="AF6" s="15">
        <f t="shared" si="0"/>
        <v>2032</v>
      </c>
      <c r="AG6" s="15">
        <f t="shared" si="0"/>
        <v>2033</v>
      </c>
      <c r="AH6" s="15">
        <f t="shared" si="0"/>
        <v>2034</v>
      </c>
      <c r="AI6" s="15">
        <f t="shared" si="0"/>
        <v>2035</v>
      </c>
      <c r="AJ6" s="15">
        <f t="shared" si="0"/>
        <v>2036</v>
      </c>
      <c r="AK6" s="15">
        <f t="shared" si="0"/>
        <v>2037</v>
      </c>
      <c r="AL6" s="15">
        <f t="shared" si="0"/>
        <v>2038</v>
      </c>
      <c r="AM6" s="15">
        <f t="shared" si="0"/>
        <v>2039</v>
      </c>
      <c r="AN6" s="15">
        <f t="shared" si="0"/>
        <v>2040</v>
      </c>
      <c r="AO6" s="15">
        <f t="shared" si="0"/>
        <v>2041</v>
      </c>
      <c r="AP6" s="15">
        <f t="shared" si="0"/>
        <v>2042</v>
      </c>
      <c r="AQ6" s="15">
        <f t="shared" si="0"/>
        <v>2043</v>
      </c>
      <c r="AR6" s="15">
        <f t="shared" si="0"/>
        <v>2044</v>
      </c>
      <c r="AS6" s="15">
        <f t="shared" si="0"/>
        <v>2045</v>
      </c>
      <c r="AT6" s="15">
        <f t="shared" si="0"/>
        <v>2046</v>
      </c>
      <c r="AU6" s="15">
        <f t="shared" si="0"/>
        <v>2047</v>
      </c>
      <c r="AV6" s="15">
        <f t="shared" si="0"/>
        <v>2048</v>
      </c>
      <c r="AW6" s="15">
        <f t="shared" si="0"/>
        <v>2049</v>
      </c>
      <c r="AX6" s="15">
        <f t="shared" si="0"/>
        <v>2050</v>
      </c>
      <c r="AY6" s="15">
        <f t="shared" si="0"/>
        <v>2051</v>
      </c>
      <c r="AZ6" s="15">
        <f t="shared" si="0"/>
        <v>2052</v>
      </c>
      <c r="BA6" s="15">
        <f t="shared" si="0"/>
        <v>2053</v>
      </c>
      <c r="BB6" s="15">
        <f t="shared" si="0"/>
        <v>2054</v>
      </c>
      <c r="BC6" s="15">
        <f t="shared" si="0"/>
        <v>2055</v>
      </c>
      <c r="BD6" s="15">
        <f t="shared" si="0"/>
        <v>2056</v>
      </c>
      <c r="BE6" s="15">
        <f t="shared" si="0"/>
        <v>2057</v>
      </c>
      <c r="BF6" s="15">
        <f t="shared" si="0"/>
        <v>2058</v>
      </c>
      <c r="BG6" s="15">
        <f t="shared" si="0"/>
        <v>2059</v>
      </c>
      <c r="BH6" s="15">
        <f t="shared" si="0"/>
        <v>2060</v>
      </c>
      <c r="BI6" s="15">
        <f t="shared" si="0"/>
        <v>2061</v>
      </c>
      <c r="BJ6" s="15">
        <f t="shared" si="0"/>
        <v>2062</v>
      </c>
      <c r="BK6" s="15">
        <f t="shared" si="0"/>
        <v>2063</v>
      </c>
      <c r="BL6" s="15">
        <f t="shared" si="0"/>
        <v>2064</v>
      </c>
      <c r="BM6" s="15">
        <f t="shared" si="0"/>
        <v>2065</v>
      </c>
      <c r="BN6" s="15">
        <f t="shared" si="0"/>
        <v>2066</v>
      </c>
      <c r="BO6" s="15">
        <f t="shared" si="0"/>
        <v>2067</v>
      </c>
      <c r="BP6" s="2"/>
      <c r="BQ6" s="2"/>
      <c r="BR6" s="2"/>
      <c r="BS6" s="2"/>
      <c r="BT6" s="2"/>
      <c r="BU6" s="2"/>
      <c r="BV6" s="2"/>
      <c r="BW6" s="2"/>
      <c r="BX6" s="2"/>
    </row>
    <row r="7" spans="1:152" s="1" customFormat="1" ht="15.75" x14ac:dyDescent="0.25">
      <c r="C7" s="2" t="s">
        <v>28</v>
      </c>
      <c r="D7" s="2" t="s">
        <v>29</v>
      </c>
      <c r="E7" s="2" t="s">
        <v>30</v>
      </c>
      <c r="F7" s="2" t="s">
        <v>31</v>
      </c>
      <c r="G7" s="2">
        <v>2</v>
      </c>
      <c r="H7" s="2">
        <v>2007</v>
      </c>
      <c r="I7" s="16">
        <v>35000</v>
      </c>
      <c r="J7" s="16">
        <f>I7*G7</f>
        <v>70000</v>
      </c>
      <c r="K7" s="16">
        <f>J7*0.15</f>
        <v>10500</v>
      </c>
      <c r="L7" s="16">
        <f>J7+K7</f>
        <v>80500</v>
      </c>
      <c r="M7" s="2">
        <v>20</v>
      </c>
      <c r="N7" s="2">
        <v>20</v>
      </c>
      <c r="O7" s="2">
        <v>2007</v>
      </c>
      <c r="P7" s="17">
        <v>0.02</v>
      </c>
      <c r="Q7" s="16">
        <f>L7*((1+$I$3)^($L$3-H7))</f>
        <v>184507.47458298318</v>
      </c>
      <c r="R7" s="16">
        <f>Q7*0.1</f>
        <v>18450.74745829832</v>
      </c>
      <c r="S7" s="16">
        <f>(Q7+R7)*0.15</f>
        <v>30443.733306192222</v>
      </c>
      <c r="T7" s="16">
        <f>Q7+R7+S7</f>
        <v>233401.9553474737</v>
      </c>
      <c r="U7" s="16">
        <f>P7*L7</f>
        <v>1610</v>
      </c>
      <c r="V7" s="16">
        <f>IF(MOD(V$6-$H7,$M7)=0,($G7*$L7*1.1*1.15)*((1+$I$3)^(V$6-$L$3)),IF(MOD(V$6-$O7,$N7)=0,$G7*$U7*((1+$I$3)^(V$6-$L$3)),0))</f>
        <v>0</v>
      </c>
      <c r="W7" s="16">
        <f t="shared" ref="W7:BO12" si="1">IF(MOD(W$6-$H7,$M7)=0,($G7*$L7*1.1*1.15)*((1+$I$3)^(W$6-$L$3)),IF(MOD(W$6-$O7,$N7)=0,$G7*$U7*((1+$I$3)^(W$6-$L$3)),0))</f>
        <v>0</v>
      </c>
      <c r="X7" s="16">
        <f t="shared" si="1"/>
        <v>0</v>
      </c>
      <c r="Y7" s="16">
        <f t="shared" si="1"/>
        <v>0</v>
      </c>
      <c r="Z7" s="16">
        <f t="shared" si="1"/>
        <v>0</v>
      </c>
      <c r="AA7" s="16">
        <f t="shared" si="1"/>
        <v>235767.69562499999</v>
      </c>
      <c r="AB7" s="16">
        <f t="shared" si="1"/>
        <v>0</v>
      </c>
      <c r="AC7" s="16">
        <f t="shared" si="1"/>
        <v>0</v>
      </c>
      <c r="AD7" s="16">
        <f t="shared" si="1"/>
        <v>0</v>
      </c>
      <c r="AE7" s="16">
        <f t="shared" si="1"/>
        <v>0</v>
      </c>
      <c r="AF7" s="16">
        <f t="shared" si="1"/>
        <v>0</v>
      </c>
      <c r="AG7" s="16">
        <f t="shared" si="1"/>
        <v>0</v>
      </c>
      <c r="AH7" s="16">
        <f t="shared" si="1"/>
        <v>0</v>
      </c>
      <c r="AI7" s="16">
        <f t="shared" si="1"/>
        <v>0</v>
      </c>
      <c r="AJ7" s="16">
        <f t="shared" si="1"/>
        <v>0</v>
      </c>
      <c r="AK7" s="16">
        <f t="shared" si="1"/>
        <v>0</v>
      </c>
      <c r="AL7" s="16">
        <f t="shared" si="1"/>
        <v>0</v>
      </c>
      <c r="AM7" s="16">
        <f t="shared" si="1"/>
        <v>0</v>
      </c>
      <c r="AN7" s="16">
        <f t="shared" si="1"/>
        <v>0</v>
      </c>
      <c r="AO7" s="16">
        <f t="shared" si="1"/>
        <v>0</v>
      </c>
      <c r="AP7" s="16">
        <f t="shared" si="1"/>
        <v>0</v>
      </c>
      <c r="AQ7" s="16">
        <f t="shared" si="1"/>
        <v>0</v>
      </c>
      <c r="AR7" s="16">
        <f t="shared" si="1"/>
        <v>0</v>
      </c>
      <c r="AS7" s="16">
        <f t="shared" si="1"/>
        <v>0</v>
      </c>
      <c r="AT7" s="16">
        <f t="shared" si="1"/>
        <v>0</v>
      </c>
      <c r="AU7" s="16">
        <f t="shared" si="1"/>
        <v>625561.88574900082</v>
      </c>
      <c r="AV7" s="16">
        <f t="shared" si="1"/>
        <v>0</v>
      </c>
      <c r="AW7" s="16">
        <f t="shared" si="1"/>
        <v>0</v>
      </c>
      <c r="AX7" s="16">
        <f t="shared" si="1"/>
        <v>0</v>
      </c>
      <c r="AY7" s="16">
        <f t="shared" si="1"/>
        <v>0</v>
      </c>
      <c r="AZ7" s="16">
        <f t="shared" si="1"/>
        <v>0</v>
      </c>
      <c r="BA7" s="16">
        <f t="shared" si="1"/>
        <v>0</v>
      </c>
      <c r="BB7" s="16">
        <f t="shared" si="1"/>
        <v>0</v>
      </c>
      <c r="BC7" s="16">
        <f t="shared" si="1"/>
        <v>0</v>
      </c>
      <c r="BD7" s="16">
        <f t="shared" si="1"/>
        <v>0</v>
      </c>
      <c r="BE7" s="16">
        <f t="shared" si="1"/>
        <v>0</v>
      </c>
      <c r="BF7" s="16">
        <f t="shared" si="1"/>
        <v>0</v>
      </c>
      <c r="BG7" s="16">
        <f t="shared" si="1"/>
        <v>0</v>
      </c>
      <c r="BH7" s="16">
        <f t="shared" si="1"/>
        <v>0</v>
      </c>
      <c r="BI7" s="16">
        <f t="shared" si="1"/>
        <v>0</v>
      </c>
      <c r="BJ7" s="16">
        <f t="shared" si="1"/>
        <v>0</v>
      </c>
      <c r="BK7" s="16">
        <f t="shared" si="1"/>
        <v>0</v>
      </c>
      <c r="BL7" s="16">
        <f t="shared" si="1"/>
        <v>0</v>
      </c>
      <c r="BM7" s="16">
        <f t="shared" si="1"/>
        <v>0</v>
      </c>
      <c r="BN7" s="16">
        <f t="shared" si="1"/>
        <v>0</v>
      </c>
      <c r="BO7" s="16">
        <f t="shared" si="1"/>
        <v>1659801.9158836401</v>
      </c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</row>
    <row r="8" spans="1:152" s="1" customFormat="1" ht="31.5" x14ac:dyDescent="0.25">
      <c r="C8" s="2"/>
      <c r="D8" s="2" t="s">
        <v>32</v>
      </c>
      <c r="E8" s="2"/>
      <c r="F8" s="2" t="s">
        <v>33</v>
      </c>
      <c r="G8" s="2">
        <v>1</v>
      </c>
      <c r="H8" s="2">
        <v>2007</v>
      </c>
      <c r="I8" s="16">
        <v>120000</v>
      </c>
      <c r="J8" s="16">
        <f t="shared" ref="J8:J35" si="2">I8*G8</f>
        <v>120000</v>
      </c>
      <c r="K8" s="16">
        <f t="shared" ref="K8:K35" si="3">J8*0.15</f>
        <v>18000</v>
      </c>
      <c r="L8" s="16">
        <f t="shared" ref="L8:L35" si="4">J8+K8</f>
        <v>138000</v>
      </c>
      <c r="M8" s="2">
        <v>20</v>
      </c>
      <c r="N8" s="2">
        <v>5</v>
      </c>
      <c r="O8" s="2">
        <v>2011</v>
      </c>
      <c r="P8" s="17">
        <v>0.2</v>
      </c>
      <c r="Q8" s="16">
        <f t="shared" ref="Q8:Q35" si="5">L8*((1+$I$3)^($L$3-H8))</f>
        <v>316298.52785654255</v>
      </c>
      <c r="R8" s="16">
        <f t="shared" ref="R8:R35" si="6">Q8*0.1</f>
        <v>31629.852785654257</v>
      </c>
      <c r="S8" s="16">
        <f t="shared" ref="S8:S35" si="7">(Q8+R8)*0.15</f>
        <v>52189.257096329522</v>
      </c>
      <c r="T8" s="16">
        <f t="shared" ref="T8:T35" si="8">Q8+R8+S8</f>
        <v>400117.63773852633</v>
      </c>
      <c r="U8" s="16">
        <f t="shared" ref="U8:U35" si="9">P8*L8</f>
        <v>27600</v>
      </c>
      <c r="V8" s="16">
        <f t="shared" ref="V8:AK12" si="10">IF(MOD(V$6-$H8,$M8)=0,($G8*$L8*1.1*1.15)*((1+$I$3)^(V$6-$L$3)),IF(MOD(V$6-$O8,$N8)=0,$G8*$U8*((1+$I$3)^(V$6-$L$3)),0))</f>
        <v>0</v>
      </c>
      <c r="W8" s="16">
        <f t="shared" si="10"/>
        <v>0</v>
      </c>
      <c r="X8" s="16">
        <f t="shared" si="10"/>
        <v>0</v>
      </c>
      <c r="Y8" s="16">
        <f t="shared" si="10"/>
        <v>0</v>
      </c>
      <c r="Z8" s="16">
        <f t="shared" si="10"/>
        <v>30429</v>
      </c>
      <c r="AA8" s="16">
        <f t="shared" si="10"/>
        <v>202086.59625000003</v>
      </c>
      <c r="AB8" s="16">
        <f t="shared" si="10"/>
        <v>0</v>
      </c>
      <c r="AC8" s="16">
        <f t="shared" si="10"/>
        <v>0</v>
      </c>
      <c r="AD8" s="16">
        <f t="shared" si="10"/>
        <v>0</v>
      </c>
      <c r="AE8" s="16">
        <f t="shared" si="10"/>
        <v>38835.971665312507</v>
      </c>
      <c r="AF8" s="16">
        <f t="shared" si="10"/>
        <v>0</v>
      </c>
      <c r="AG8" s="16">
        <f t="shared" si="10"/>
        <v>0</v>
      </c>
      <c r="AH8" s="16">
        <f t="shared" si="10"/>
        <v>0</v>
      </c>
      <c r="AI8" s="16">
        <f t="shared" si="10"/>
        <v>0</v>
      </c>
      <c r="AJ8" s="16">
        <f t="shared" si="10"/>
        <v>49565.634598210767</v>
      </c>
      <c r="AK8" s="16">
        <f t="shared" si="10"/>
        <v>0</v>
      </c>
      <c r="AL8" s="16">
        <f t="shared" si="1"/>
        <v>0</v>
      </c>
      <c r="AM8" s="16">
        <f t="shared" si="1"/>
        <v>0</v>
      </c>
      <c r="AN8" s="16">
        <f t="shared" si="1"/>
        <v>0</v>
      </c>
      <c r="AO8" s="16">
        <f t="shared" si="1"/>
        <v>63259.705571308514</v>
      </c>
      <c r="AP8" s="16">
        <f t="shared" si="1"/>
        <v>0</v>
      </c>
      <c r="AQ8" s="16">
        <f t="shared" si="1"/>
        <v>0</v>
      </c>
      <c r="AR8" s="16">
        <f t="shared" si="1"/>
        <v>0</v>
      </c>
      <c r="AS8" s="16">
        <f t="shared" si="1"/>
        <v>0</v>
      </c>
      <c r="AT8" s="16">
        <f t="shared" si="1"/>
        <v>80737.195869839576</v>
      </c>
      <c r="AU8" s="16">
        <f t="shared" si="1"/>
        <v>536195.90207057213</v>
      </c>
      <c r="AV8" s="16">
        <f t="shared" si="1"/>
        <v>0</v>
      </c>
      <c r="AW8" s="16">
        <f t="shared" si="1"/>
        <v>0</v>
      </c>
      <c r="AX8" s="16">
        <f t="shared" si="1"/>
        <v>0</v>
      </c>
      <c r="AY8" s="16">
        <f t="shared" si="1"/>
        <v>103043.39449662743</v>
      </c>
      <c r="AZ8" s="16">
        <f t="shared" si="1"/>
        <v>0</v>
      </c>
      <c r="BA8" s="16">
        <f t="shared" si="1"/>
        <v>0</v>
      </c>
      <c r="BB8" s="16">
        <f t="shared" si="1"/>
        <v>0</v>
      </c>
      <c r="BC8" s="16">
        <f t="shared" si="1"/>
        <v>0</v>
      </c>
      <c r="BD8" s="16">
        <f t="shared" si="1"/>
        <v>131512.38453345955</v>
      </c>
      <c r="BE8" s="16">
        <f t="shared" si="1"/>
        <v>0</v>
      </c>
      <c r="BF8" s="16">
        <f t="shared" si="1"/>
        <v>0</v>
      </c>
      <c r="BG8" s="16">
        <f t="shared" si="1"/>
        <v>0</v>
      </c>
      <c r="BH8" s="16">
        <f t="shared" si="1"/>
        <v>0</v>
      </c>
      <c r="BI8" s="16">
        <f t="shared" si="1"/>
        <v>167846.8316204646</v>
      </c>
      <c r="BJ8" s="16">
        <f t="shared" si="1"/>
        <v>0</v>
      </c>
      <c r="BK8" s="16">
        <f t="shared" si="1"/>
        <v>0</v>
      </c>
      <c r="BL8" s="16">
        <f t="shared" si="1"/>
        <v>0</v>
      </c>
      <c r="BM8" s="16">
        <f t="shared" si="1"/>
        <v>0</v>
      </c>
      <c r="BN8" s="16">
        <f t="shared" si="1"/>
        <v>214219.81652124095</v>
      </c>
      <c r="BO8" s="16">
        <f t="shared" si="1"/>
        <v>1422687.3564716917</v>
      </c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</row>
    <row r="9" spans="1:152" s="1" customFormat="1" ht="31.5" x14ac:dyDescent="0.25">
      <c r="C9" s="2"/>
      <c r="D9" s="2"/>
      <c r="E9" s="2" t="s">
        <v>34</v>
      </c>
      <c r="F9" s="2" t="s">
        <v>35</v>
      </c>
      <c r="G9" s="2">
        <v>1</v>
      </c>
      <c r="H9" s="2">
        <v>2007</v>
      </c>
      <c r="I9" s="16">
        <v>80000</v>
      </c>
      <c r="J9" s="16">
        <f t="shared" si="2"/>
        <v>80000</v>
      </c>
      <c r="K9" s="16">
        <f t="shared" si="3"/>
        <v>12000</v>
      </c>
      <c r="L9" s="16">
        <f t="shared" si="4"/>
        <v>92000</v>
      </c>
      <c r="M9" s="2">
        <v>10</v>
      </c>
      <c r="N9" s="2">
        <v>5</v>
      </c>
      <c r="O9" s="2">
        <v>2011</v>
      </c>
      <c r="P9" s="17">
        <v>0.2</v>
      </c>
      <c r="Q9" s="16">
        <f t="shared" si="5"/>
        <v>210865.68523769506</v>
      </c>
      <c r="R9" s="16">
        <f t="shared" si="6"/>
        <v>21086.568523769507</v>
      </c>
      <c r="S9" s="16">
        <f t="shared" si="7"/>
        <v>34792.838064219679</v>
      </c>
      <c r="T9" s="16">
        <f t="shared" si="8"/>
        <v>266745.09182568424</v>
      </c>
      <c r="U9" s="16">
        <f t="shared" si="9"/>
        <v>18400</v>
      </c>
      <c r="V9" s="16">
        <f t="shared" si="10"/>
        <v>0</v>
      </c>
      <c r="W9" s="16">
        <f t="shared" si="1"/>
        <v>0</v>
      </c>
      <c r="X9" s="16">
        <f t="shared" si="1"/>
        <v>0</v>
      </c>
      <c r="Y9" s="16">
        <f t="shared" si="1"/>
        <v>0</v>
      </c>
      <c r="Z9" s="16">
        <f t="shared" si="1"/>
        <v>20286</v>
      </c>
      <c r="AA9" s="16">
        <f t="shared" si="1"/>
        <v>134724.39750000002</v>
      </c>
      <c r="AB9" s="16">
        <f t="shared" si="1"/>
        <v>0</v>
      </c>
      <c r="AC9" s="16">
        <f t="shared" si="1"/>
        <v>0</v>
      </c>
      <c r="AD9" s="16">
        <f t="shared" si="1"/>
        <v>0</v>
      </c>
      <c r="AE9" s="16">
        <f t="shared" si="1"/>
        <v>25890.647776875005</v>
      </c>
      <c r="AF9" s="16">
        <f t="shared" si="1"/>
        <v>0</v>
      </c>
      <c r="AG9" s="16">
        <f t="shared" si="1"/>
        <v>0</v>
      </c>
      <c r="AH9" s="16">
        <f t="shared" si="1"/>
        <v>0</v>
      </c>
      <c r="AI9" s="16">
        <f t="shared" si="1"/>
        <v>0</v>
      </c>
      <c r="AJ9" s="16">
        <f t="shared" si="1"/>
        <v>33043.756398807178</v>
      </c>
      <c r="AK9" s="16">
        <f t="shared" si="1"/>
        <v>219451.84718357824</v>
      </c>
      <c r="AL9" s="16">
        <f t="shared" si="1"/>
        <v>0</v>
      </c>
      <c r="AM9" s="16">
        <f t="shared" si="1"/>
        <v>0</v>
      </c>
      <c r="AN9" s="16">
        <f t="shared" si="1"/>
        <v>0</v>
      </c>
      <c r="AO9" s="16">
        <f t="shared" si="1"/>
        <v>42173.137047539007</v>
      </c>
      <c r="AP9" s="16">
        <f t="shared" si="1"/>
        <v>0</v>
      </c>
      <c r="AQ9" s="16">
        <f t="shared" si="1"/>
        <v>0</v>
      </c>
      <c r="AR9" s="16">
        <f t="shared" si="1"/>
        <v>0</v>
      </c>
      <c r="AS9" s="16">
        <f t="shared" si="1"/>
        <v>0</v>
      </c>
      <c r="AT9" s="16">
        <f t="shared" si="1"/>
        <v>53824.797246559719</v>
      </c>
      <c r="AU9" s="16">
        <f t="shared" si="1"/>
        <v>357463.93471371481</v>
      </c>
      <c r="AV9" s="16">
        <f t="shared" si="1"/>
        <v>0</v>
      </c>
      <c r="AW9" s="16">
        <f t="shared" si="1"/>
        <v>0</v>
      </c>
      <c r="AX9" s="16">
        <f t="shared" si="1"/>
        <v>0</v>
      </c>
      <c r="AY9" s="16">
        <f t="shared" si="1"/>
        <v>68695.596331084947</v>
      </c>
      <c r="AZ9" s="16">
        <f t="shared" si="1"/>
        <v>0</v>
      </c>
      <c r="BA9" s="16">
        <f t="shared" si="1"/>
        <v>0</v>
      </c>
      <c r="BB9" s="16">
        <f t="shared" si="1"/>
        <v>0</v>
      </c>
      <c r="BC9" s="16">
        <f t="shared" si="1"/>
        <v>0</v>
      </c>
      <c r="BD9" s="16">
        <f t="shared" si="1"/>
        <v>87674.923022306364</v>
      </c>
      <c r="BE9" s="16">
        <f t="shared" si="1"/>
        <v>582271.08252189227</v>
      </c>
      <c r="BF9" s="16">
        <f t="shared" si="1"/>
        <v>0</v>
      </c>
      <c r="BG9" s="16">
        <f t="shared" si="1"/>
        <v>0</v>
      </c>
      <c r="BH9" s="16">
        <f t="shared" si="1"/>
        <v>0</v>
      </c>
      <c r="BI9" s="16">
        <f t="shared" si="1"/>
        <v>111897.8877469764</v>
      </c>
      <c r="BJ9" s="16">
        <f t="shared" si="1"/>
        <v>0</v>
      </c>
      <c r="BK9" s="16">
        <f t="shared" si="1"/>
        <v>0</v>
      </c>
      <c r="BL9" s="16">
        <f t="shared" si="1"/>
        <v>0</v>
      </c>
      <c r="BM9" s="16">
        <f t="shared" si="1"/>
        <v>0</v>
      </c>
      <c r="BN9" s="16">
        <f t="shared" si="1"/>
        <v>142813.21101416065</v>
      </c>
      <c r="BO9" s="16">
        <f t="shared" si="1"/>
        <v>948458.23764779454</v>
      </c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</row>
    <row r="10" spans="1:152" s="1" customFormat="1" ht="15.75" x14ac:dyDescent="0.25">
      <c r="B10" s="18"/>
      <c r="C10" s="2"/>
      <c r="D10" s="2"/>
      <c r="E10" s="2" t="s">
        <v>36</v>
      </c>
      <c r="F10" s="2" t="s">
        <v>37</v>
      </c>
      <c r="G10" s="2">
        <v>1</v>
      </c>
      <c r="H10" s="2">
        <v>2007</v>
      </c>
      <c r="I10" s="16">
        <v>25000</v>
      </c>
      <c r="J10" s="16">
        <f t="shared" si="2"/>
        <v>25000</v>
      </c>
      <c r="K10" s="16">
        <f t="shared" si="3"/>
        <v>3750</v>
      </c>
      <c r="L10" s="16">
        <f t="shared" si="4"/>
        <v>28750</v>
      </c>
      <c r="M10" s="2">
        <v>50</v>
      </c>
      <c r="N10" s="2">
        <v>25</v>
      </c>
      <c r="O10" s="2">
        <v>2007</v>
      </c>
      <c r="P10" s="17">
        <v>0.01</v>
      </c>
      <c r="Q10" s="16">
        <f t="shared" si="5"/>
        <v>65895.526636779701</v>
      </c>
      <c r="R10" s="16">
        <f t="shared" si="6"/>
        <v>6589.5526636779705</v>
      </c>
      <c r="S10" s="16">
        <f t="shared" si="7"/>
        <v>10872.76189506865</v>
      </c>
      <c r="T10" s="16">
        <f t="shared" si="8"/>
        <v>83357.841195526315</v>
      </c>
      <c r="U10" s="16">
        <f t="shared" si="9"/>
        <v>287.5</v>
      </c>
      <c r="V10" s="16">
        <f t="shared" si="10"/>
        <v>0</v>
      </c>
      <c r="W10" s="16">
        <f t="shared" si="1"/>
        <v>0</v>
      </c>
      <c r="X10" s="16">
        <f t="shared" si="1"/>
        <v>0</v>
      </c>
      <c r="Y10" s="16">
        <f t="shared" si="1"/>
        <v>0</v>
      </c>
      <c r="Z10" s="16">
        <f t="shared" si="1"/>
        <v>0</v>
      </c>
      <c r="AA10" s="16">
        <f t="shared" si="1"/>
        <v>0</v>
      </c>
      <c r="AB10" s="16">
        <f t="shared" si="1"/>
        <v>0</v>
      </c>
      <c r="AC10" s="16">
        <f t="shared" si="1"/>
        <v>0</v>
      </c>
      <c r="AD10" s="16">
        <f t="shared" si="1"/>
        <v>0</v>
      </c>
      <c r="AE10" s="16">
        <f t="shared" si="1"/>
        <v>0</v>
      </c>
      <c r="AF10" s="16">
        <f t="shared" si="1"/>
        <v>424.76844008935547</v>
      </c>
      <c r="AG10" s="16">
        <f t="shared" si="1"/>
        <v>0</v>
      </c>
      <c r="AH10" s="16">
        <f t="shared" si="1"/>
        <v>0</v>
      </c>
      <c r="AI10" s="16">
        <f t="shared" si="1"/>
        <v>0</v>
      </c>
      <c r="AJ10" s="16">
        <f t="shared" si="1"/>
        <v>0</v>
      </c>
      <c r="AK10" s="16">
        <f t="shared" si="1"/>
        <v>0</v>
      </c>
      <c r="AL10" s="16">
        <f t="shared" si="1"/>
        <v>0</v>
      </c>
      <c r="AM10" s="16">
        <f t="shared" si="1"/>
        <v>0</v>
      </c>
      <c r="AN10" s="16">
        <f t="shared" si="1"/>
        <v>0</v>
      </c>
      <c r="AO10" s="16">
        <f t="shared" si="1"/>
        <v>0</v>
      </c>
      <c r="AP10" s="16">
        <f t="shared" si="1"/>
        <v>0</v>
      </c>
      <c r="AQ10" s="16">
        <f t="shared" si="1"/>
        <v>0</v>
      </c>
      <c r="AR10" s="16">
        <f t="shared" si="1"/>
        <v>0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  <c r="BC10" s="16">
        <f t="shared" si="1"/>
        <v>0</v>
      </c>
      <c r="BD10" s="16">
        <f t="shared" si="1"/>
        <v>0</v>
      </c>
      <c r="BE10" s="16">
        <f t="shared" si="1"/>
        <v>181959.7132880913</v>
      </c>
      <c r="BF10" s="16">
        <f t="shared" si="1"/>
        <v>0</v>
      </c>
      <c r="BG10" s="16">
        <f t="shared" si="1"/>
        <v>0</v>
      </c>
      <c r="BH10" s="16">
        <f t="shared" si="1"/>
        <v>0</v>
      </c>
      <c r="BI10" s="16">
        <f t="shared" si="1"/>
        <v>0</v>
      </c>
      <c r="BJ10" s="16">
        <f t="shared" si="1"/>
        <v>0</v>
      </c>
      <c r="BK10" s="16">
        <f t="shared" si="1"/>
        <v>0</v>
      </c>
      <c r="BL10" s="16">
        <f t="shared" si="1"/>
        <v>0</v>
      </c>
      <c r="BM10" s="16">
        <f t="shared" si="1"/>
        <v>0</v>
      </c>
      <c r="BN10" s="16">
        <f t="shared" si="1"/>
        <v>0</v>
      </c>
      <c r="BO10" s="16">
        <f t="shared" si="1"/>
        <v>0</v>
      </c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152" s="1" customFormat="1" ht="15.75" x14ac:dyDescent="0.25">
      <c r="C11" s="2"/>
      <c r="D11" s="2"/>
      <c r="E11" s="2" t="s">
        <v>38</v>
      </c>
      <c r="F11" s="2" t="s">
        <v>39</v>
      </c>
      <c r="G11" s="2">
        <v>1</v>
      </c>
      <c r="H11" s="2">
        <v>2022</v>
      </c>
      <c r="I11" s="16">
        <v>2500</v>
      </c>
      <c r="J11" s="16">
        <f t="shared" si="2"/>
        <v>2500</v>
      </c>
      <c r="K11" s="16">
        <f t="shared" si="3"/>
        <v>375</v>
      </c>
      <c r="L11" s="16">
        <f t="shared" si="4"/>
        <v>2875</v>
      </c>
      <c r="M11" s="2">
        <v>10</v>
      </c>
      <c r="N11" s="2">
        <v>5</v>
      </c>
      <c r="O11" s="2">
        <v>2022</v>
      </c>
      <c r="P11" s="17">
        <v>0.01</v>
      </c>
      <c r="Q11" s="16">
        <f t="shared" si="5"/>
        <v>3169.6875</v>
      </c>
      <c r="R11" s="16">
        <f t="shared" si="6"/>
        <v>316.96875</v>
      </c>
      <c r="S11" s="16">
        <f t="shared" si="7"/>
        <v>522.99843750000002</v>
      </c>
      <c r="T11" s="16">
        <f t="shared" si="8"/>
        <v>4009.6546874999999</v>
      </c>
      <c r="U11" s="16">
        <f t="shared" si="9"/>
        <v>28.75</v>
      </c>
      <c r="V11" s="16">
        <f t="shared" si="10"/>
        <v>3298.7528344671205</v>
      </c>
      <c r="W11" s="16">
        <f t="shared" si="1"/>
        <v>0</v>
      </c>
      <c r="X11" s="16">
        <f t="shared" si="1"/>
        <v>0</v>
      </c>
      <c r="Y11" s="16">
        <f t="shared" si="1"/>
        <v>0</v>
      </c>
      <c r="Z11" s="16">
        <f t="shared" si="1"/>
        <v>0</v>
      </c>
      <c r="AA11" s="16">
        <f t="shared" si="1"/>
        <v>33.281718750000003</v>
      </c>
      <c r="AB11" s="16">
        <f t="shared" si="1"/>
        <v>0</v>
      </c>
      <c r="AC11" s="16">
        <f t="shared" si="1"/>
        <v>0</v>
      </c>
      <c r="AD11" s="16">
        <f t="shared" si="1"/>
        <v>0</v>
      </c>
      <c r="AE11" s="16">
        <f t="shared" si="1"/>
        <v>0</v>
      </c>
      <c r="AF11" s="16">
        <f t="shared" si="1"/>
        <v>5373.320767130348</v>
      </c>
      <c r="AG11" s="16">
        <f t="shared" si="1"/>
        <v>0</v>
      </c>
      <c r="AH11" s="16">
        <f t="shared" si="1"/>
        <v>0</v>
      </c>
      <c r="AI11" s="16">
        <f t="shared" si="1"/>
        <v>0</v>
      </c>
      <c r="AJ11" s="16">
        <f t="shared" si="1"/>
        <v>0</v>
      </c>
      <c r="AK11" s="16">
        <f t="shared" si="1"/>
        <v>54.212412841793032</v>
      </c>
      <c r="AL11" s="16">
        <f t="shared" si="1"/>
        <v>0</v>
      </c>
      <c r="AM11" s="16">
        <f t="shared" si="1"/>
        <v>0</v>
      </c>
      <c r="AN11" s="16">
        <f t="shared" si="1"/>
        <v>0</v>
      </c>
      <c r="AO11" s="16">
        <f t="shared" si="1"/>
        <v>0</v>
      </c>
      <c r="AP11" s="16">
        <f t="shared" si="1"/>
        <v>8752.5733255302657</v>
      </c>
      <c r="AQ11" s="16">
        <f t="shared" si="1"/>
        <v>0</v>
      </c>
      <c r="AR11" s="16">
        <f t="shared" si="1"/>
        <v>0</v>
      </c>
      <c r="AS11" s="16">
        <f t="shared" si="1"/>
        <v>0</v>
      </c>
      <c r="AT11" s="16">
        <f t="shared" si="1"/>
        <v>0</v>
      </c>
      <c r="AU11" s="16">
        <f t="shared" si="1"/>
        <v>88.306307982637051</v>
      </c>
      <c r="AV11" s="16">
        <f t="shared" si="1"/>
        <v>0</v>
      </c>
      <c r="AW11" s="16">
        <f t="shared" si="1"/>
        <v>0</v>
      </c>
      <c r="AX11" s="16">
        <f t="shared" si="1"/>
        <v>0</v>
      </c>
      <c r="AY11" s="16">
        <f t="shared" si="1"/>
        <v>0</v>
      </c>
      <c r="AZ11" s="16">
        <f t="shared" si="1"/>
        <v>14257.01966043181</v>
      </c>
      <c r="BA11" s="16">
        <f t="shared" si="1"/>
        <v>0</v>
      </c>
      <c r="BB11" s="16">
        <f t="shared" si="1"/>
        <v>0</v>
      </c>
      <c r="BC11" s="16">
        <f t="shared" si="1"/>
        <v>0</v>
      </c>
      <c r="BD11" s="16">
        <f t="shared" si="1"/>
        <v>0</v>
      </c>
      <c r="BE11" s="16">
        <f t="shared" si="1"/>
        <v>143.8416705834714</v>
      </c>
      <c r="BF11" s="16">
        <f t="shared" si="1"/>
        <v>0</v>
      </c>
      <c r="BG11" s="16">
        <f t="shared" si="1"/>
        <v>0</v>
      </c>
      <c r="BH11" s="16">
        <f t="shared" si="1"/>
        <v>0</v>
      </c>
      <c r="BI11" s="16">
        <f t="shared" si="1"/>
        <v>0</v>
      </c>
      <c r="BJ11" s="16">
        <f t="shared" si="1"/>
        <v>23223.18271873772</v>
      </c>
      <c r="BK11" s="16">
        <f t="shared" si="1"/>
        <v>0</v>
      </c>
      <c r="BL11" s="16">
        <f t="shared" si="1"/>
        <v>0</v>
      </c>
      <c r="BM11" s="16">
        <f t="shared" si="1"/>
        <v>0</v>
      </c>
      <c r="BN11" s="16">
        <f t="shared" si="1"/>
        <v>0</v>
      </c>
      <c r="BO11" s="16">
        <f t="shared" si="1"/>
        <v>234.30292432010734</v>
      </c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152" s="1" customFormat="1" ht="15.75" x14ac:dyDescent="0.25">
      <c r="C12" s="2"/>
      <c r="D12" s="2"/>
      <c r="E12" s="2" t="s">
        <v>40</v>
      </c>
      <c r="F12" s="2" t="s">
        <v>41</v>
      </c>
      <c r="G12" s="2">
        <v>1</v>
      </c>
      <c r="H12" s="2">
        <v>2007</v>
      </c>
      <c r="I12" s="16">
        <v>2500</v>
      </c>
      <c r="J12" s="16">
        <f t="shared" si="2"/>
        <v>2500</v>
      </c>
      <c r="K12" s="16">
        <f t="shared" si="3"/>
        <v>375</v>
      </c>
      <c r="L12" s="16">
        <f t="shared" si="4"/>
        <v>2875</v>
      </c>
      <c r="M12" s="2">
        <v>10</v>
      </c>
      <c r="N12" s="2">
        <v>5</v>
      </c>
      <c r="O12" s="2">
        <v>2007</v>
      </c>
      <c r="P12" s="17">
        <v>0.01</v>
      </c>
      <c r="Q12" s="16">
        <f t="shared" si="5"/>
        <v>6589.5526636779705</v>
      </c>
      <c r="R12" s="16">
        <f t="shared" si="6"/>
        <v>658.95526636779709</v>
      </c>
      <c r="S12" s="16">
        <f t="shared" si="7"/>
        <v>1087.276189506865</v>
      </c>
      <c r="T12" s="16">
        <f t="shared" si="8"/>
        <v>8335.7841195526325</v>
      </c>
      <c r="U12" s="16">
        <f t="shared" si="9"/>
        <v>28.75</v>
      </c>
      <c r="V12" s="16">
        <f t="shared" si="10"/>
        <v>26.077097505668931</v>
      </c>
      <c r="W12" s="16">
        <f t="shared" si="1"/>
        <v>0</v>
      </c>
      <c r="X12" s="16">
        <f t="shared" si="1"/>
        <v>0</v>
      </c>
      <c r="Y12" s="16">
        <f t="shared" si="1"/>
        <v>0</v>
      </c>
      <c r="Z12" s="16">
        <f t="shared" si="1"/>
        <v>0</v>
      </c>
      <c r="AA12" s="16">
        <f t="shared" si="1"/>
        <v>4210.1374218750007</v>
      </c>
      <c r="AB12" s="16">
        <f t="shared" si="1"/>
        <v>0</v>
      </c>
      <c r="AC12" s="16">
        <f t="shared" si="1"/>
        <v>0</v>
      </c>
      <c r="AD12" s="16">
        <f t="shared" si="1"/>
        <v>0</v>
      </c>
      <c r="AE12" s="16">
        <f t="shared" si="1"/>
        <v>0</v>
      </c>
      <c r="AF12" s="16">
        <f t="shared" si="1"/>
        <v>42.476844008935551</v>
      </c>
      <c r="AG12" s="16">
        <f t="shared" si="1"/>
        <v>0</v>
      </c>
      <c r="AH12" s="16">
        <f t="shared" si="1"/>
        <v>0</v>
      </c>
      <c r="AI12" s="16">
        <f t="shared" si="1"/>
        <v>0</v>
      </c>
      <c r="AJ12" s="16">
        <f t="shared" si="1"/>
        <v>0</v>
      </c>
      <c r="AK12" s="16">
        <f t="shared" si="1"/>
        <v>6857.87022448682</v>
      </c>
      <c r="AL12" s="16">
        <f t="shared" si="1"/>
        <v>0</v>
      </c>
      <c r="AM12" s="16">
        <f t="shared" si="1"/>
        <v>0</v>
      </c>
      <c r="AN12" s="16">
        <f t="shared" si="1"/>
        <v>0</v>
      </c>
      <c r="AO12" s="16">
        <f t="shared" si="1"/>
        <v>0</v>
      </c>
      <c r="AP12" s="16">
        <f t="shared" si="1"/>
        <v>69.190302968618681</v>
      </c>
      <c r="AQ12" s="16">
        <f t="shared" si="1"/>
        <v>0</v>
      </c>
      <c r="AR12" s="16">
        <f t="shared" si="1"/>
        <v>0</v>
      </c>
      <c r="AS12" s="16">
        <f t="shared" si="1"/>
        <v>0</v>
      </c>
      <c r="AT12" s="16">
        <f t="shared" si="1"/>
        <v>0</v>
      </c>
      <c r="AU12" s="16">
        <f t="shared" si="1"/>
        <v>11170.747959803588</v>
      </c>
      <c r="AV12" s="16">
        <f t="shared" si="1"/>
        <v>0</v>
      </c>
      <c r="AW12" s="16">
        <f t="shared" si="1"/>
        <v>0</v>
      </c>
      <c r="AX12" s="16">
        <f t="shared" si="1"/>
        <v>0</v>
      </c>
      <c r="AY12" s="16">
        <f t="shared" si="1"/>
        <v>0</v>
      </c>
      <c r="AZ12" s="16">
        <f t="shared" si="1"/>
        <v>112.70371273068623</v>
      </c>
      <c r="BA12" s="16">
        <f t="shared" si="1"/>
        <v>0</v>
      </c>
      <c r="BB12" s="16">
        <f t="shared" si="1"/>
        <v>0</v>
      </c>
      <c r="BC12" s="16">
        <f t="shared" si="1"/>
        <v>0</v>
      </c>
      <c r="BD12" s="16">
        <f t="shared" si="1"/>
        <v>0</v>
      </c>
      <c r="BE12" s="16">
        <f t="shared" si="1"/>
        <v>18195.971328809133</v>
      </c>
      <c r="BF12" s="16">
        <f t="shared" si="1"/>
        <v>0</v>
      </c>
      <c r="BG12" s="16">
        <f t="shared" si="1"/>
        <v>0</v>
      </c>
      <c r="BH12" s="16">
        <f t="shared" si="1"/>
        <v>0</v>
      </c>
      <c r="BI12" s="16">
        <f t="shared" si="1"/>
        <v>0</v>
      </c>
      <c r="BJ12" s="16">
        <f t="shared" si="1"/>
        <v>183.58247208488314</v>
      </c>
      <c r="BK12" s="16">
        <f t="shared" si="1"/>
        <v>0</v>
      </c>
      <c r="BL12" s="16">
        <f t="shared" si="1"/>
        <v>0</v>
      </c>
      <c r="BM12" s="16">
        <f t="shared" si="1"/>
        <v>0</v>
      </c>
      <c r="BN12" s="16">
        <f t="shared" si="1"/>
        <v>0</v>
      </c>
      <c r="BO12" s="16">
        <f t="shared" si="1"/>
        <v>29639.319926493579</v>
      </c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152" s="1" customFormat="1" ht="15.75" x14ac:dyDescent="0.25">
      <c r="C13" s="2"/>
      <c r="D13" s="2"/>
      <c r="E13" s="2" t="s">
        <v>40</v>
      </c>
      <c r="F13" s="2" t="s">
        <v>42</v>
      </c>
      <c r="G13" s="2">
        <v>1</v>
      </c>
      <c r="H13" s="2">
        <v>2007</v>
      </c>
      <c r="I13" s="16">
        <v>1500</v>
      </c>
      <c r="J13" s="16">
        <f t="shared" si="2"/>
        <v>1500</v>
      </c>
      <c r="K13" s="16">
        <f t="shared" si="3"/>
        <v>225</v>
      </c>
      <c r="L13" s="16">
        <f t="shared" si="4"/>
        <v>1725</v>
      </c>
      <c r="M13" s="2">
        <v>20</v>
      </c>
      <c r="N13" s="2">
        <v>10</v>
      </c>
      <c r="O13" s="2">
        <v>2007</v>
      </c>
      <c r="P13" s="17">
        <v>0.01</v>
      </c>
      <c r="Q13" s="16">
        <f t="shared" si="5"/>
        <v>3953.7315982067821</v>
      </c>
      <c r="R13" s="16">
        <f t="shared" si="6"/>
        <v>395.37315982067821</v>
      </c>
      <c r="S13" s="16">
        <f t="shared" si="7"/>
        <v>652.36571370411912</v>
      </c>
      <c r="T13" s="16">
        <f t="shared" si="8"/>
        <v>5001.4704717315799</v>
      </c>
      <c r="U13" s="16">
        <f t="shared" si="9"/>
        <v>17.25</v>
      </c>
      <c r="V13" s="16">
        <f>IF(MOD(V$6-$H13,$M13)=0,($L13*1.1*1.15)*((1+$I$3)^(V$6-$L$3)),IF(MOD(V$6-$O13,$N13)=0,$U13*((1+$I$3)^(V$6-$L$3)),0))</f>
        <v>0</v>
      </c>
      <c r="W13" s="16">
        <f t="shared" ref="W13:BO18" si="11">IF(MOD(W$6-$H13,$M13)=0,($L13*1.1*1.15)*((1+$I$3)^(W$6-$L$3)),IF(MOD(W$6-$O13,$N13)=0,$U13*((1+$I$3)^(W$6-$L$3)),0))</f>
        <v>0</v>
      </c>
      <c r="X13" s="16">
        <f t="shared" si="11"/>
        <v>0</v>
      </c>
      <c r="Y13" s="16">
        <f t="shared" si="11"/>
        <v>0</v>
      </c>
      <c r="Z13" s="16">
        <f t="shared" si="11"/>
        <v>0</v>
      </c>
      <c r="AA13" s="16">
        <f t="shared" si="11"/>
        <v>2526.0824531250005</v>
      </c>
      <c r="AB13" s="16">
        <f t="shared" si="11"/>
        <v>0</v>
      </c>
      <c r="AC13" s="16">
        <f t="shared" si="11"/>
        <v>0</v>
      </c>
      <c r="AD13" s="16">
        <f t="shared" si="11"/>
        <v>0</v>
      </c>
      <c r="AE13" s="16">
        <f t="shared" si="11"/>
        <v>0</v>
      </c>
      <c r="AF13" s="16">
        <f t="shared" si="11"/>
        <v>0</v>
      </c>
      <c r="AG13" s="16">
        <f t="shared" si="11"/>
        <v>0</v>
      </c>
      <c r="AH13" s="16">
        <f t="shared" si="11"/>
        <v>0</v>
      </c>
      <c r="AI13" s="16">
        <f t="shared" si="11"/>
        <v>0</v>
      </c>
      <c r="AJ13" s="16">
        <f t="shared" si="11"/>
        <v>0</v>
      </c>
      <c r="AK13" s="16">
        <f t="shared" si="11"/>
        <v>32.527447705075822</v>
      </c>
      <c r="AL13" s="16">
        <f t="shared" si="11"/>
        <v>0</v>
      </c>
      <c r="AM13" s="16">
        <f t="shared" si="11"/>
        <v>0</v>
      </c>
      <c r="AN13" s="16">
        <f t="shared" si="11"/>
        <v>0</v>
      </c>
      <c r="AO13" s="16">
        <f t="shared" si="11"/>
        <v>0</v>
      </c>
      <c r="AP13" s="16">
        <f t="shared" si="11"/>
        <v>0</v>
      </c>
      <c r="AQ13" s="16">
        <f t="shared" si="11"/>
        <v>0</v>
      </c>
      <c r="AR13" s="16">
        <f t="shared" si="11"/>
        <v>0</v>
      </c>
      <c r="AS13" s="16">
        <f t="shared" si="11"/>
        <v>0</v>
      </c>
      <c r="AT13" s="16">
        <f t="shared" si="11"/>
        <v>0</v>
      </c>
      <c r="AU13" s="16">
        <f t="shared" si="11"/>
        <v>6702.4487758821524</v>
      </c>
      <c r="AV13" s="16">
        <f t="shared" si="11"/>
        <v>0</v>
      </c>
      <c r="AW13" s="16">
        <f t="shared" si="11"/>
        <v>0</v>
      </c>
      <c r="AX13" s="16">
        <f t="shared" si="11"/>
        <v>0</v>
      </c>
      <c r="AY13" s="16">
        <f t="shared" si="11"/>
        <v>0</v>
      </c>
      <c r="AZ13" s="16">
        <f t="shared" si="11"/>
        <v>0</v>
      </c>
      <c r="BA13" s="16">
        <f t="shared" si="11"/>
        <v>0</v>
      </c>
      <c r="BB13" s="16">
        <f t="shared" si="11"/>
        <v>0</v>
      </c>
      <c r="BC13" s="16">
        <f t="shared" si="11"/>
        <v>0</v>
      </c>
      <c r="BD13" s="16">
        <f t="shared" si="11"/>
        <v>0</v>
      </c>
      <c r="BE13" s="16">
        <f t="shared" si="11"/>
        <v>86.30500235008283</v>
      </c>
      <c r="BF13" s="16">
        <f t="shared" si="11"/>
        <v>0</v>
      </c>
      <c r="BG13" s="16">
        <f t="shared" si="11"/>
        <v>0</v>
      </c>
      <c r="BH13" s="16">
        <f t="shared" si="11"/>
        <v>0</v>
      </c>
      <c r="BI13" s="16">
        <f t="shared" si="11"/>
        <v>0</v>
      </c>
      <c r="BJ13" s="16">
        <f t="shared" si="11"/>
        <v>0</v>
      </c>
      <c r="BK13" s="16">
        <f t="shared" si="11"/>
        <v>0</v>
      </c>
      <c r="BL13" s="16">
        <f t="shared" si="11"/>
        <v>0</v>
      </c>
      <c r="BM13" s="16">
        <f t="shared" si="11"/>
        <v>0</v>
      </c>
      <c r="BN13" s="16">
        <f t="shared" si="11"/>
        <v>0</v>
      </c>
      <c r="BO13" s="16">
        <f t="shared" si="11"/>
        <v>17783.591955896147</v>
      </c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152" s="1" customFormat="1" ht="15.75" x14ac:dyDescent="0.25">
      <c r="C14" s="2"/>
      <c r="D14" s="2"/>
      <c r="E14" s="2" t="s">
        <v>43</v>
      </c>
      <c r="F14" s="2" t="s">
        <v>44</v>
      </c>
      <c r="G14" s="2">
        <v>1</v>
      </c>
      <c r="H14" s="2">
        <v>2018</v>
      </c>
      <c r="I14" s="16">
        <v>5000</v>
      </c>
      <c r="J14" s="16">
        <f t="shared" si="2"/>
        <v>5000</v>
      </c>
      <c r="K14" s="16">
        <f t="shared" si="3"/>
        <v>750</v>
      </c>
      <c r="L14" s="16">
        <f t="shared" si="4"/>
        <v>5750</v>
      </c>
      <c r="M14" s="2">
        <v>5</v>
      </c>
      <c r="N14" s="2">
        <v>5</v>
      </c>
      <c r="O14" s="2">
        <v>2023</v>
      </c>
      <c r="P14" s="17">
        <v>0.02</v>
      </c>
      <c r="Q14" s="16">
        <f t="shared" si="5"/>
        <v>7705.5499335937502</v>
      </c>
      <c r="R14" s="16">
        <f t="shared" si="6"/>
        <v>770.55499335937509</v>
      </c>
      <c r="S14" s="16">
        <f t="shared" si="7"/>
        <v>1271.4157390429687</v>
      </c>
      <c r="T14" s="16">
        <f t="shared" si="8"/>
        <v>9747.5206659960932</v>
      </c>
      <c r="U14" s="16">
        <f t="shared" si="9"/>
        <v>115</v>
      </c>
      <c r="V14" s="16">
        <f t="shared" ref="V14:AK33" si="12">IF(MOD(V$6-$H14,$M14)=0,($L14*1.1*1.15)*((1+$I$3)^(V$6-$L$3)),IF(MOD(V$6-$O14,$N14)=0,$U14*((1+$I$3)^(V$6-$L$3)),0))</f>
        <v>0</v>
      </c>
      <c r="W14" s="16">
        <f t="shared" si="12"/>
        <v>6927.3809523809532</v>
      </c>
      <c r="X14" s="16">
        <f t="shared" si="12"/>
        <v>0</v>
      </c>
      <c r="Y14" s="16">
        <f t="shared" si="12"/>
        <v>0</v>
      </c>
      <c r="Z14" s="16">
        <f t="shared" si="12"/>
        <v>0</v>
      </c>
      <c r="AA14" s="16">
        <f t="shared" si="12"/>
        <v>0</v>
      </c>
      <c r="AB14" s="16">
        <f t="shared" si="12"/>
        <v>8841.2885859375019</v>
      </c>
      <c r="AC14" s="16">
        <f t="shared" si="12"/>
        <v>0</v>
      </c>
      <c r="AD14" s="16">
        <f t="shared" si="12"/>
        <v>0</v>
      </c>
      <c r="AE14" s="16">
        <f t="shared" si="12"/>
        <v>0</v>
      </c>
      <c r="AF14" s="16">
        <f t="shared" si="12"/>
        <v>0</v>
      </c>
      <c r="AG14" s="16">
        <f t="shared" si="12"/>
        <v>11283.973610973731</v>
      </c>
      <c r="AH14" s="16">
        <f t="shared" si="12"/>
        <v>0</v>
      </c>
      <c r="AI14" s="16">
        <f t="shared" si="12"/>
        <v>0</v>
      </c>
      <c r="AJ14" s="16">
        <f t="shared" si="12"/>
        <v>0</v>
      </c>
      <c r="AK14" s="16">
        <f t="shared" si="12"/>
        <v>0</v>
      </c>
      <c r="AL14" s="16">
        <f t="shared" si="11"/>
        <v>14401.527471422318</v>
      </c>
      <c r="AM14" s="16">
        <f t="shared" si="11"/>
        <v>0</v>
      </c>
      <c r="AN14" s="16">
        <f t="shared" si="11"/>
        <v>0</v>
      </c>
      <c r="AO14" s="16">
        <f t="shared" si="11"/>
        <v>0</v>
      </c>
      <c r="AP14" s="16">
        <f t="shared" si="11"/>
        <v>0</v>
      </c>
      <c r="AQ14" s="16">
        <f t="shared" si="11"/>
        <v>18380.403983613556</v>
      </c>
      <c r="AR14" s="16">
        <f t="shared" si="11"/>
        <v>0</v>
      </c>
      <c r="AS14" s="16">
        <f t="shared" si="11"/>
        <v>0</v>
      </c>
      <c r="AT14" s="16">
        <f t="shared" si="11"/>
        <v>0</v>
      </c>
      <c r="AU14" s="16">
        <f t="shared" si="11"/>
        <v>0</v>
      </c>
      <c r="AV14" s="16">
        <f t="shared" si="11"/>
        <v>23458.570715587532</v>
      </c>
      <c r="AW14" s="16">
        <f t="shared" si="11"/>
        <v>0</v>
      </c>
      <c r="AX14" s="16">
        <f t="shared" si="11"/>
        <v>0</v>
      </c>
      <c r="AY14" s="16">
        <f t="shared" si="11"/>
        <v>0</v>
      </c>
      <c r="AZ14" s="16">
        <f t="shared" si="11"/>
        <v>0</v>
      </c>
      <c r="BA14" s="16">
        <f t="shared" si="11"/>
        <v>29939.741286906807</v>
      </c>
      <c r="BB14" s="16">
        <f t="shared" si="11"/>
        <v>0</v>
      </c>
      <c r="BC14" s="16">
        <f t="shared" si="11"/>
        <v>0</v>
      </c>
      <c r="BD14" s="16">
        <f t="shared" si="11"/>
        <v>0</v>
      </c>
      <c r="BE14" s="16">
        <f t="shared" si="11"/>
        <v>0</v>
      </c>
      <c r="BF14" s="16">
        <f t="shared" si="11"/>
        <v>38211.539790499177</v>
      </c>
      <c r="BG14" s="16">
        <f t="shared" si="11"/>
        <v>0</v>
      </c>
      <c r="BH14" s="16">
        <f t="shared" si="11"/>
        <v>0</v>
      </c>
      <c r="BI14" s="16">
        <f t="shared" si="11"/>
        <v>0</v>
      </c>
      <c r="BJ14" s="16">
        <f t="shared" si="11"/>
        <v>0</v>
      </c>
      <c r="BK14" s="16">
        <f t="shared" si="11"/>
        <v>48768.683709349221</v>
      </c>
      <c r="BL14" s="16">
        <f t="shared" si="11"/>
        <v>0</v>
      </c>
      <c r="BM14" s="16">
        <f t="shared" si="11"/>
        <v>0</v>
      </c>
      <c r="BN14" s="16">
        <f t="shared" si="11"/>
        <v>0</v>
      </c>
      <c r="BO14" s="16">
        <f t="shared" si="11"/>
        <v>0</v>
      </c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152" s="1" customFormat="1" ht="31.5" x14ac:dyDescent="0.25">
      <c r="C15" s="2"/>
      <c r="D15" s="2" t="s">
        <v>45</v>
      </c>
      <c r="E15" s="2"/>
      <c r="F15" s="2" t="s">
        <v>33</v>
      </c>
      <c r="G15" s="2">
        <v>1</v>
      </c>
      <c r="H15" s="2">
        <v>2007</v>
      </c>
      <c r="I15" s="16">
        <v>120000</v>
      </c>
      <c r="J15" s="16">
        <f t="shared" si="2"/>
        <v>120000</v>
      </c>
      <c r="K15" s="16">
        <f t="shared" si="3"/>
        <v>18000</v>
      </c>
      <c r="L15" s="16">
        <f t="shared" si="4"/>
        <v>138000</v>
      </c>
      <c r="M15" s="2">
        <v>20</v>
      </c>
      <c r="N15" s="2">
        <v>3</v>
      </c>
      <c r="O15" s="2">
        <v>2024</v>
      </c>
      <c r="P15" s="17">
        <v>0.2</v>
      </c>
      <c r="Q15" s="16">
        <f t="shared" si="5"/>
        <v>316298.52785654255</v>
      </c>
      <c r="R15" s="16">
        <f t="shared" si="6"/>
        <v>31629.852785654257</v>
      </c>
      <c r="S15" s="16">
        <f t="shared" si="7"/>
        <v>52189.257096329522</v>
      </c>
      <c r="T15" s="16">
        <f t="shared" si="8"/>
        <v>400117.63773852633</v>
      </c>
      <c r="U15" s="16">
        <f t="shared" si="9"/>
        <v>27600</v>
      </c>
      <c r="V15" s="16">
        <f t="shared" si="12"/>
        <v>0</v>
      </c>
      <c r="W15" s="16">
        <f t="shared" si="11"/>
        <v>0</v>
      </c>
      <c r="X15" s="16">
        <f t="shared" si="11"/>
        <v>27600</v>
      </c>
      <c r="Y15" s="16">
        <f t="shared" si="11"/>
        <v>0</v>
      </c>
      <c r="Z15" s="16">
        <f t="shared" si="11"/>
        <v>0</v>
      </c>
      <c r="AA15" s="16">
        <f t="shared" si="11"/>
        <v>202086.59625000003</v>
      </c>
      <c r="AB15" s="16">
        <f t="shared" si="11"/>
        <v>0</v>
      </c>
      <c r="AC15" s="16">
        <f t="shared" si="11"/>
        <v>0</v>
      </c>
      <c r="AD15" s="16">
        <f t="shared" si="11"/>
        <v>36986.639681250002</v>
      </c>
      <c r="AE15" s="16">
        <f t="shared" si="11"/>
        <v>0</v>
      </c>
      <c r="AF15" s="16">
        <f t="shared" si="11"/>
        <v>0</v>
      </c>
      <c r="AG15" s="16">
        <f t="shared" si="11"/>
        <v>42816.658761007035</v>
      </c>
      <c r="AH15" s="16">
        <f t="shared" si="11"/>
        <v>0</v>
      </c>
      <c r="AI15" s="16">
        <f t="shared" si="11"/>
        <v>0</v>
      </c>
      <c r="AJ15" s="16">
        <f t="shared" si="11"/>
        <v>49565.634598210767</v>
      </c>
      <c r="AK15" s="16">
        <f t="shared" si="11"/>
        <v>0</v>
      </c>
      <c r="AL15" s="16">
        <f t="shared" si="11"/>
        <v>0</v>
      </c>
      <c r="AM15" s="16">
        <f t="shared" si="11"/>
        <v>57378.417751753754</v>
      </c>
      <c r="AN15" s="16">
        <f t="shared" si="11"/>
        <v>0</v>
      </c>
      <c r="AO15" s="16">
        <f t="shared" si="11"/>
        <v>0</v>
      </c>
      <c r="AP15" s="16">
        <f t="shared" si="11"/>
        <v>66422.690849873936</v>
      </c>
      <c r="AQ15" s="16">
        <f t="shared" si="11"/>
        <v>0</v>
      </c>
      <c r="AR15" s="16">
        <f t="shared" si="11"/>
        <v>0</v>
      </c>
      <c r="AS15" s="16">
        <f t="shared" si="11"/>
        <v>76892.567495085314</v>
      </c>
      <c r="AT15" s="16">
        <f t="shared" si="11"/>
        <v>0</v>
      </c>
      <c r="AU15" s="16">
        <f t="shared" si="11"/>
        <v>536195.90207057213</v>
      </c>
      <c r="AV15" s="16">
        <f t="shared" si="11"/>
        <v>89012.758446498134</v>
      </c>
      <c r="AW15" s="16">
        <f t="shared" si="11"/>
        <v>0</v>
      </c>
      <c r="AX15" s="16">
        <f t="shared" si="11"/>
        <v>0</v>
      </c>
      <c r="AY15" s="16">
        <f t="shared" si="11"/>
        <v>103043.39449662743</v>
      </c>
      <c r="AZ15" s="16">
        <f t="shared" si="11"/>
        <v>0</v>
      </c>
      <c r="BA15" s="16">
        <f t="shared" si="11"/>
        <v>0</v>
      </c>
      <c r="BB15" s="16">
        <f t="shared" si="11"/>
        <v>119285.60955415829</v>
      </c>
      <c r="BC15" s="16">
        <f t="shared" si="11"/>
        <v>0</v>
      </c>
      <c r="BD15" s="16">
        <f t="shared" si="11"/>
        <v>0</v>
      </c>
      <c r="BE15" s="16">
        <f t="shared" si="11"/>
        <v>138088.00376013253</v>
      </c>
      <c r="BF15" s="16">
        <f t="shared" si="11"/>
        <v>0</v>
      </c>
      <c r="BG15" s="16">
        <f t="shared" si="11"/>
        <v>0</v>
      </c>
      <c r="BH15" s="16">
        <f t="shared" si="11"/>
        <v>159854.12535282341</v>
      </c>
      <c r="BI15" s="16">
        <f t="shared" si="11"/>
        <v>0</v>
      </c>
      <c r="BJ15" s="16">
        <f t="shared" si="11"/>
        <v>0</v>
      </c>
      <c r="BK15" s="16">
        <f t="shared" si="11"/>
        <v>185051.13186156223</v>
      </c>
      <c r="BL15" s="16">
        <f t="shared" si="11"/>
        <v>0</v>
      </c>
      <c r="BM15" s="16">
        <f t="shared" si="11"/>
        <v>0</v>
      </c>
      <c r="BN15" s="16">
        <f t="shared" si="11"/>
        <v>214219.81652124095</v>
      </c>
      <c r="BO15" s="16">
        <f t="shared" si="11"/>
        <v>1422687.3564716917</v>
      </c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152" s="1" customFormat="1" ht="31.5" x14ac:dyDescent="0.25">
      <c r="C16" s="2"/>
      <c r="D16" s="2"/>
      <c r="E16" s="2" t="s">
        <v>34</v>
      </c>
      <c r="F16" s="2" t="s">
        <v>35</v>
      </c>
      <c r="G16" s="2">
        <v>1</v>
      </c>
      <c r="H16" s="2">
        <v>2007</v>
      </c>
      <c r="I16" s="16">
        <v>80000</v>
      </c>
      <c r="J16" s="16">
        <f t="shared" si="2"/>
        <v>80000</v>
      </c>
      <c r="K16" s="16">
        <f t="shared" si="3"/>
        <v>12000</v>
      </c>
      <c r="L16" s="16">
        <f t="shared" si="4"/>
        <v>92000</v>
      </c>
      <c r="M16" s="2">
        <v>10</v>
      </c>
      <c r="N16" s="2">
        <v>3</v>
      </c>
      <c r="O16" s="2">
        <v>2021</v>
      </c>
      <c r="P16" s="17">
        <v>0.2</v>
      </c>
      <c r="Q16" s="16">
        <f t="shared" si="5"/>
        <v>210865.68523769506</v>
      </c>
      <c r="R16" s="16">
        <f t="shared" si="6"/>
        <v>21086.568523769507</v>
      </c>
      <c r="S16" s="16">
        <f t="shared" si="7"/>
        <v>34792.838064219679</v>
      </c>
      <c r="T16" s="16">
        <f t="shared" si="8"/>
        <v>266745.09182568424</v>
      </c>
      <c r="U16" s="16">
        <f t="shared" si="9"/>
        <v>18400</v>
      </c>
      <c r="V16" s="16">
        <f t="shared" si="12"/>
        <v>0</v>
      </c>
      <c r="W16" s="16">
        <f t="shared" si="11"/>
        <v>0</v>
      </c>
      <c r="X16" s="16">
        <f t="shared" si="11"/>
        <v>18400</v>
      </c>
      <c r="Y16" s="16">
        <f t="shared" si="11"/>
        <v>0</v>
      </c>
      <c r="Z16" s="16">
        <f t="shared" si="11"/>
        <v>0</v>
      </c>
      <c r="AA16" s="16">
        <f t="shared" si="11"/>
        <v>134724.39750000002</v>
      </c>
      <c r="AB16" s="16">
        <f t="shared" si="11"/>
        <v>0</v>
      </c>
      <c r="AC16" s="16">
        <f t="shared" si="11"/>
        <v>0</v>
      </c>
      <c r="AD16" s="16">
        <f t="shared" si="11"/>
        <v>24657.759787499999</v>
      </c>
      <c r="AE16" s="16">
        <f t="shared" si="11"/>
        <v>0</v>
      </c>
      <c r="AF16" s="16">
        <f t="shared" si="11"/>
        <v>0</v>
      </c>
      <c r="AG16" s="16">
        <f t="shared" si="11"/>
        <v>28544.439174004689</v>
      </c>
      <c r="AH16" s="16">
        <f t="shared" si="11"/>
        <v>0</v>
      </c>
      <c r="AI16" s="16">
        <f t="shared" si="11"/>
        <v>0</v>
      </c>
      <c r="AJ16" s="16">
        <f t="shared" si="11"/>
        <v>33043.756398807178</v>
      </c>
      <c r="AK16" s="16">
        <f t="shared" si="11"/>
        <v>219451.84718357824</v>
      </c>
      <c r="AL16" s="16">
        <f t="shared" si="11"/>
        <v>0</v>
      </c>
      <c r="AM16" s="16">
        <f t="shared" si="11"/>
        <v>38252.278501169167</v>
      </c>
      <c r="AN16" s="16">
        <f t="shared" si="11"/>
        <v>0</v>
      </c>
      <c r="AO16" s="16">
        <f t="shared" si="11"/>
        <v>0</v>
      </c>
      <c r="AP16" s="16">
        <f t="shared" si="11"/>
        <v>44281.79389991596</v>
      </c>
      <c r="AQ16" s="16">
        <f t="shared" si="11"/>
        <v>0</v>
      </c>
      <c r="AR16" s="16">
        <f t="shared" si="11"/>
        <v>0</v>
      </c>
      <c r="AS16" s="16">
        <f t="shared" si="11"/>
        <v>51261.711663390211</v>
      </c>
      <c r="AT16" s="16">
        <f t="shared" si="11"/>
        <v>0</v>
      </c>
      <c r="AU16" s="16">
        <f t="shared" si="11"/>
        <v>357463.93471371481</v>
      </c>
      <c r="AV16" s="16">
        <f t="shared" si="11"/>
        <v>59341.838964332092</v>
      </c>
      <c r="AW16" s="16">
        <f t="shared" si="11"/>
        <v>0</v>
      </c>
      <c r="AX16" s="16">
        <f t="shared" si="11"/>
        <v>0</v>
      </c>
      <c r="AY16" s="16">
        <f t="shared" si="11"/>
        <v>68695.596331084947</v>
      </c>
      <c r="AZ16" s="16">
        <f t="shared" si="11"/>
        <v>0</v>
      </c>
      <c r="BA16" s="16">
        <f t="shared" si="11"/>
        <v>0</v>
      </c>
      <c r="BB16" s="16">
        <f t="shared" si="11"/>
        <v>79523.739702772189</v>
      </c>
      <c r="BC16" s="16">
        <f t="shared" si="11"/>
        <v>0</v>
      </c>
      <c r="BD16" s="16">
        <f t="shared" si="11"/>
        <v>0</v>
      </c>
      <c r="BE16" s="16">
        <f t="shared" si="11"/>
        <v>582271.08252189227</v>
      </c>
      <c r="BF16" s="16">
        <f t="shared" si="11"/>
        <v>0</v>
      </c>
      <c r="BG16" s="16">
        <f t="shared" si="11"/>
        <v>0</v>
      </c>
      <c r="BH16" s="16">
        <f t="shared" si="11"/>
        <v>106569.41690188227</v>
      </c>
      <c r="BI16" s="16">
        <f t="shared" si="11"/>
        <v>0</v>
      </c>
      <c r="BJ16" s="16">
        <f t="shared" si="11"/>
        <v>0</v>
      </c>
      <c r="BK16" s="16">
        <f t="shared" si="11"/>
        <v>123367.42124104149</v>
      </c>
      <c r="BL16" s="16">
        <f t="shared" si="11"/>
        <v>0</v>
      </c>
      <c r="BM16" s="16">
        <f t="shared" si="11"/>
        <v>0</v>
      </c>
      <c r="BN16" s="16">
        <f t="shared" si="11"/>
        <v>142813.21101416065</v>
      </c>
      <c r="BO16" s="16">
        <f t="shared" si="11"/>
        <v>948458.23764779454</v>
      </c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3:152" s="1" customFormat="1" ht="15.75" x14ac:dyDescent="0.25">
      <c r="C17" s="2"/>
      <c r="D17" s="2"/>
      <c r="E17" s="2" t="s">
        <v>36</v>
      </c>
      <c r="F17" s="2" t="s">
        <v>37</v>
      </c>
      <c r="G17" s="2">
        <v>1</v>
      </c>
      <c r="H17" s="2">
        <v>2007</v>
      </c>
      <c r="I17" s="16">
        <v>25000</v>
      </c>
      <c r="J17" s="16">
        <f t="shared" si="2"/>
        <v>25000</v>
      </c>
      <c r="K17" s="16">
        <f t="shared" si="3"/>
        <v>3750</v>
      </c>
      <c r="L17" s="16">
        <f t="shared" si="4"/>
        <v>28750</v>
      </c>
      <c r="M17" s="2">
        <v>50</v>
      </c>
      <c r="N17" s="2">
        <v>25</v>
      </c>
      <c r="O17" s="2">
        <v>2007</v>
      </c>
      <c r="P17" s="17">
        <v>0.01</v>
      </c>
      <c r="Q17" s="16">
        <f t="shared" si="5"/>
        <v>65895.526636779701</v>
      </c>
      <c r="R17" s="16">
        <f t="shared" si="6"/>
        <v>6589.5526636779705</v>
      </c>
      <c r="S17" s="16">
        <f t="shared" si="7"/>
        <v>10872.76189506865</v>
      </c>
      <c r="T17" s="16">
        <f t="shared" si="8"/>
        <v>83357.841195526315</v>
      </c>
      <c r="U17" s="16">
        <f t="shared" si="9"/>
        <v>287.5</v>
      </c>
      <c r="V17" s="16">
        <f t="shared" si="12"/>
        <v>0</v>
      </c>
      <c r="W17" s="16">
        <f t="shared" si="11"/>
        <v>0</v>
      </c>
      <c r="X17" s="16">
        <f t="shared" si="11"/>
        <v>0</v>
      </c>
      <c r="Y17" s="16">
        <f t="shared" si="11"/>
        <v>0</v>
      </c>
      <c r="Z17" s="16">
        <f t="shared" si="11"/>
        <v>0</v>
      </c>
      <c r="AA17" s="16">
        <f t="shared" si="11"/>
        <v>0</v>
      </c>
      <c r="AB17" s="16">
        <f t="shared" si="11"/>
        <v>0</v>
      </c>
      <c r="AC17" s="16">
        <f t="shared" si="11"/>
        <v>0</v>
      </c>
      <c r="AD17" s="16">
        <f t="shared" si="11"/>
        <v>0</v>
      </c>
      <c r="AE17" s="16">
        <f t="shared" si="11"/>
        <v>0</v>
      </c>
      <c r="AF17" s="16">
        <f t="shared" si="11"/>
        <v>424.76844008935547</v>
      </c>
      <c r="AG17" s="16">
        <f t="shared" si="11"/>
        <v>0</v>
      </c>
      <c r="AH17" s="16">
        <f t="shared" si="11"/>
        <v>0</v>
      </c>
      <c r="AI17" s="16">
        <f t="shared" si="11"/>
        <v>0</v>
      </c>
      <c r="AJ17" s="16">
        <f t="shared" si="11"/>
        <v>0</v>
      </c>
      <c r="AK17" s="16">
        <f t="shared" si="11"/>
        <v>0</v>
      </c>
      <c r="AL17" s="16">
        <f t="shared" si="11"/>
        <v>0</v>
      </c>
      <c r="AM17" s="16">
        <f t="shared" si="11"/>
        <v>0</v>
      </c>
      <c r="AN17" s="16">
        <f t="shared" si="11"/>
        <v>0</v>
      </c>
      <c r="AO17" s="16">
        <f t="shared" si="11"/>
        <v>0</v>
      </c>
      <c r="AP17" s="16">
        <f t="shared" si="11"/>
        <v>0</v>
      </c>
      <c r="AQ17" s="16">
        <f t="shared" si="11"/>
        <v>0</v>
      </c>
      <c r="AR17" s="16">
        <f t="shared" si="11"/>
        <v>0</v>
      </c>
      <c r="AS17" s="16">
        <f t="shared" si="11"/>
        <v>0</v>
      </c>
      <c r="AT17" s="16">
        <f t="shared" si="11"/>
        <v>0</v>
      </c>
      <c r="AU17" s="16">
        <f t="shared" si="11"/>
        <v>0</v>
      </c>
      <c r="AV17" s="16">
        <f t="shared" si="11"/>
        <v>0</v>
      </c>
      <c r="AW17" s="16">
        <f t="shared" si="11"/>
        <v>0</v>
      </c>
      <c r="AX17" s="16">
        <f t="shared" si="11"/>
        <v>0</v>
      </c>
      <c r="AY17" s="16">
        <f t="shared" si="11"/>
        <v>0</v>
      </c>
      <c r="AZ17" s="16">
        <f t="shared" si="11"/>
        <v>0</v>
      </c>
      <c r="BA17" s="16">
        <f t="shared" si="11"/>
        <v>0</v>
      </c>
      <c r="BB17" s="16">
        <f t="shared" si="11"/>
        <v>0</v>
      </c>
      <c r="BC17" s="16">
        <f t="shared" si="11"/>
        <v>0</v>
      </c>
      <c r="BD17" s="16">
        <f t="shared" si="11"/>
        <v>0</v>
      </c>
      <c r="BE17" s="16">
        <f t="shared" si="11"/>
        <v>181959.7132880913</v>
      </c>
      <c r="BF17" s="16">
        <f t="shared" si="11"/>
        <v>0</v>
      </c>
      <c r="BG17" s="16">
        <f t="shared" si="11"/>
        <v>0</v>
      </c>
      <c r="BH17" s="16">
        <f t="shared" si="11"/>
        <v>0</v>
      </c>
      <c r="BI17" s="16">
        <f t="shared" si="11"/>
        <v>0</v>
      </c>
      <c r="BJ17" s="16">
        <f t="shared" si="11"/>
        <v>0</v>
      </c>
      <c r="BK17" s="16">
        <f t="shared" si="11"/>
        <v>0</v>
      </c>
      <c r="BL17" s="16">
        <f t="shared" si="11"/>
        <v>0</v>
      </c>
      <c r="BM17" s="16">
        <f t="shared" si="11"/>
        <v>0</v>
      </c>
      <c r="BN17" s="16">
        <f t="shared" si="11"/>
        <v>0</v>
      </c>
      <c r="BO17" s="16">
        <f t="shared" si="11"/>
        <v>0</v>
      </c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3:152" s="1" customFormat="1" ht="15.75" x14ac:dyDescent="0.25">
      <c r="C18" s="2"/>
      <c r="D18" s="2"/>
      <c r="E18" s="2" t="s">
        <v>38</v>
      </c>
      <c r="F18" s="2" t="s">
        <v>39</v>
      </c>
      <c r="G18" s="2">
        <v>1</v>
      </c>
      <c r="H18" s="2">
        <v>2022</v>
      </c>
      <c r="I18" s="16">
        <v>2500</v>
      </c>
      <c r="J18" s="16">
        <f t="shared" si="2"/>
        <v>2500</v>
      </c>
      <c r="K18" s="16">
        <f t="shared" si="3"/>
        <v>375</v>
      </c>
      <c r="L18" s="16">
        <f t="shared" si="4"/>
        <v>2875</v>
      </c>
      <c r="M18" s="2">
        <v>10</v>
      </c>
      <c r="N18" s="2">
        <v>2</v>
      </c>
      <c r="O18" s="2">
        <v>2024</v>
      </c>
      <c r="P18" s="17">
        <v>0.01</v>
      </c>
      <c r="Q18" s="16">
        <f t="shared" si="5"/>
        <v>3169.6875</v>
      </c>
      <c r="R18" s="16">
        <f t="shared" si="6"/>
        <v>316.96875</v>
      </c>
      <c r="S18" s="16">
        <f t="shared" si="7"/>
        <v>522.99843750000002</v>
      </c>
      <c r="T18" s="16">
        <f t="shared" si="8"/>
        <v>4009.6546874999999</v>
      </c>
      <c r="U18" s="16">
        <f t="shared" si="9"/>
        <v>28.75</v>
      </c>
      <c r="V18" s="16">
        <f t="shared" si="12"/>
        <v>3298.7528344671205</v>
      </c>
      <c r="W18" s="16">
        <f t="shared" si="11"/>
        <v>0</v>
      </c>
      <c r="X18" s="16">
        <f t="shared" si="11"/>
        <v>28.75</v>
      </c>
      <c r="Y18" s="16">
        <f t="shared" si="11"/>
        <v>0</v>
      </c>
      <c r="Z18" s="16">
        <f t="shared" si="11"/>
        <v>31.696875000000002</v>
      </c>
      <c r="AA18" s="16">
        <f t="shared" si="11"/>
        <v>0</v>
      </c>
      <c r="AB18" s="16">
        <f t="shared" si="11"/>
        <v>34.945804687500001</v>
      </c>
      <c r="AC18" s="16">
        <f t="shared" si="11"/>
        <v>0</v>
      </c>
      <c r="AD18" s="16">
        <f t="shared" si="11"/>
        <v>38.527749667968749</v>
      </c>
      <c r="AE18" s="16">
        <f t="shared" si="11"/>
        <v>0</v>
      </c>
      <c r="AF18" s="16">
        <f t="shared" si="11"/>
        <v>5373.320767130348</v>
      </c>
      <c r="AG18" s="16">
        <f t="shared" si="11"/>
        <v>0</v>
      </c>
      <c r="AH18" s="16">
        <f t="shared" si="11"/>
        <v>46.830720519851447</v>
      </c>
      <c r="AI18" s="16">
        <f t="shared" si="11"/>
        <v>0</v>
      </c>
      <c r="AJ18" s="16">
        <f t="shared" si="11"/>
        <v>51.630869373136214</v>
      </c>
      <c r="AK18" s="16">
        <f t="shared" si="11"/>
        <v>0</v>
      </c>
      <c r="AL18" s="16">
        <f t="shared" si="11"/>
        <v>56.923033483882676</v>
      </c>
      <c r="AM18" s="16">
        <f t="shared" si="11"/>
        <v>0</v>
      </c>
      <c r="AN18" s="16">
        <f t="shared" si="11"/>
        <v>62.757644415980664</v>
      </c>
      <c r="AO18" s="16">
        <f t="shared" si="11"/>
        <v>0</v>
      </c>
      <c r="AP18" s="16">
        <f t="shared" si="11"/>
        <v>8752.5733255302657</v>
      </c>
      <c r="AQ18" s="16">
        <f t="shared" si="11"/>
        <v>0</v>
      </c>
      <c r="AR18" s="16">
        <f t="shared" si="11"/>
        <v>76.282309022902098</v>
      </c>
      <c r="AS18" s="16">
        <f t="shared" si="11"/>
        <v>0</v>
      </c>
      <c r="AT18" s="16">
        <f t="shared" si="11"/>
        <v>84.101245697749562</v>
      </c>
      <c r="AU18" s="16">
        <f t="shared" si="11"/>
        <v>0</v>
      </c>
      <c r="AV18" s="16">
        <f t="shared" si="11"/>
        <v>92.721623381768893</v>
      </c>
      <c r="AW18" s="16">
        <f t="shared" si="11"/>
        <v>0</v>
      </c>
      <c r="AX18" s="16">
        <f t="shared" si="11"/>
        <v>102.22558977840021</v>
      </c>
      <c r="AY18" s="16">
        <f t="shared" si="11"/>
        <v>0</v>
      </c>
      <c r="AZ18" s="16">
        <f t="shared" si="11"/>
        <v>14257.01966043181</v>
      </c>
      <c r="BA18" s="16">
        <f t="shared" si="11"/>
        <v>0</v>
      </c>
      <c r="BB18" s="16">
        <f t="shared" si="11"/>
        <v>124.25584328558155</v>
      </c>
      <c r="BC18" s="16">
        <f t="shared" si="11"/>
        <v>0</v>
      </c>
      <c r="BD18" s="16">
        <f t="shared" si="11"/>
        <v>136.99206722235371</v>
      </c>
      <c r="BE18" s="16">
        <f t="shared" si="11"/>
        <v>0</v>
      </c>
      <c r="BF18" s="16">
        <f t="shared" si="11"/>
        <v>151.03375411264494</v>
      </c>
      <c r="BG18" s="16">
        <f t="shared" si="11"/>
        <v>0</v>
      </c>
      <c r="BH18" s="16">
        <f t="shared" si="11"/>
        <v>166.51471390919107</v>
      </c>
      <c r="BI18" s="16">
        <f t="shared" si="11"/>
        <v>0</v>
      </c>
      <c r="BJ18" s="16">
        <f t="shared" si="11"/>
        <v>23223.18271873772</v>
      </c>
      <c r="BK18" s="16">
        <f t="shared" si="11"/>
        <v>0</v>
      </c>
      <c r="BL18" s="16">
        <f t="shared" si="11"/>
        <v>202.39967547358367</v>
      </c>
      <c r="BM18" s="16">
        <f t="shared" si="11"/>
        <v>0</v>
      </c>
      <c r="BN18" s="16">
        <f t="shared" si="11"/>
        <v>223.145642209626</v>
      </c>
      <c r="BO18" s="16">
        <f t="shared" si="11"/>
        <v>0</v>
      </c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3:152" s="1" customFormat="1" ht="15.75" x14ac:dyDescent="0.25">
      <c r="C19" s="2"/>
      <c r="D19" s="2"/>
      <c r="E19" s="2" t="s">
        <v>40</v>
      </c>
      <c r="F19" s="2" t="s">
        <v>41</v>
      </c>
      <c r="G19" s="2">
        <v>1</v>
      </c>
      <c r="H19" s="2">
        <v>2007</v>
      </c>
      <c r="I19" s="16">
        <v>2500</v>
      </c>
      <c r="J19" s="16">
        <f t="shared" si="2"/>
        <v>2500</v>
      </c>
      <c r="K19" s="16">
        <f t="shared" si="3"/>
        <v>375</v>
      </c>
      <c r="L19" s="16">
        <f t="shared" si="4"/>
        <v>2875</v>
      </c>
      <c r="M19" s="2">
        <v>10</v>
      </c>
      <c r="N19" s="2">
        <v>5</v>
      </c>
      <c r="O19" s="2">
        <v>2007</v>
      </c>
      <c r="P19" s="17">
        <v>0.01</v>
      </c>
      <c r="Q19" s="16">
        <f t="shared" si="5"/>
        <v>6589.5526636779705</v>
      </c>
      <c r="R19" s="16">
        <f t="shared" si="6"/>
        <v>658.95526636779709</v>
      </c>
      <c r="S19" s="16">
        <f t="shared" si="7"/>
        <v>1087.276189506865</v>
      </c>
      <c r="T19" s="16">
        <f t="shared" si="8"/>
        <v>8335.7841195526325</v>
      </c>
      <c r="U19" s="16">
        <f t="shared" si="9"/>
        <v>28.75</v>
      </c>
      <c r="V19" s="16">
        <f t="shared" si="12"/>
        <v>26.077097505668931</v>
      </c>
      <c r="W19" s="16">
        <f t="shared" si="12"/>
        <v>0</v>
      </c>
      <c r="X19" s="16">
        <f t="shared" si="12"/>
        <v>0</v>
      </c>
      <c r="Y19" s="16">
        <f t="shared" si="12"/>
        <v>0</v>
      </c>
      <c r="Z19" s="16">
        <f t="shared" si="12"/>
        <v>0</v>
      </c>
      <c r="AA19" s="16">
        <f t="shared" si="12"/>
        <v>4210.1374218750007</v>
      </c>
      <c r="AB19" s="16">
        <f t="shared" si="12"/>
        <v>0</v>
      </c>
      <c r="AC19" s="16">
        <f t="shared" si="12"/>
        <v>0</v>
      </c>
      <c r="AD19" s="16">
        <f t="shared" si="12"/>
        <v>0</v>
      </c>
      <c r="AE19" s="16">
        <f t="shared" si="12"/>
        <v>0</v>
      </c>
      <c r="AF19" s="16">
        <f t="shared" si="12"/>
        <v>42.476844008935551</v>
      </c>
      <c r="AG19" s="16">
        <f t="shared" si="12"/>
        <v>0</v>
      </c>
      <c r="AH19" s="16">
        <f t="shared" si="12"/>
        <v>0</v>
      </c>
      <c r="AI19" s="16">
        <f t="shared" si="12"/>
        <v>0</v>
      </c>
      <c r="AJ19" s="16">
        <f t="shared" si="12"/>
        <v>0</v>
      </c>
      <c r="AK19" s="16">
        <f t="shared" si="12"/>
        <v>6857.87022448682</v>
      </c>
      <c r="AL19" s="16">
        <f t="shared" ref="AL19:BO27" si="13">IF(MOD(AL$6-$H19,$M19)=0,($L19*1.1*1.15)*((1+$I$3)^(AL$6-$L$3)),IF(MOD(AL$6-$O19,$N19)=0,$U19*((1+$I$3)^(AL$6-$L$3)),0))</f>
        <v>0</v>
      </c>
      <c r="AM19" s="16">
        <f t="shared" si="13"/>
        <v>0</v>
      </c>
      <c r="AN19" s="16">
        <f t="shared" si="13"/>
        <v>0</v>
      </c>
      <c r="AO19" s="16">
        <f t="shared" si="13"/>
        <v>0</v>
      </c>
      <c r="AP19" s="16">
        <f t="shared" si="13"/>
        <v>69.190302968618681</v>
      </c>
      <c r="AQ19" s="16">
        <f t="shared" si="13"/>
        <v>0</v>
      </c>
      <c r="AR19" s="16">
        <f t="shared" si="13"/>
        <v>0</v>
      </c>
      <c r="AS19" s="16">
        <f t="shared" si="13"/>
        <v>0</v>
      </c>
      <c r="AT19" s="16">
        <f t="shared" si="13"/>
        <v>0</v>
      </c>
      <c r="AU19" s="16">
        <f t="shared" si="13"/>
        <v>11170.747959803588</v>
      </c>
      <c r="AV19" s="16">
        <f t="shared" si="13"/>
        <v>0</v>
      </c>
      <c r="AW19" s="16">
        <f t="shared" si="13"/>
        <v>0</v>
      </c>
      <c r="AX19" s="16">
        <f t="shared" si="13"/>
        <v>0</v>
      </c>
      <c r="AY19" s="16">
        <f t="shared" si="13"/>
        <v>0</v>
      </c>
      <c r="AZ19" s="16">
        <f t="shared" si="13"/>
        <v>112.70371273068623</v>
      </c>
      <c r="BA19" s="16">
        <f t="shared" si="13"/>
        <v>0</v>
      </c>
      <c r="BB19" s="16">
        <f t="shared" si="13"/>
        <v>0</v>
      </c>
      <c r="BC19" s="16">
        <f t="shared" si="13"/>
        <v>0</v>
      </c>
      <c r="BD19" s="16">
        <f t="shared" si="13"/>
        <v>0</v>
      </c>
      <c r="BE19" s="16">
        <f t="shared" si="13"/>
        <v>18195.971328809133</v>
      </c>
      <c r="BF19" s="16">
        <f t="shared" si="13"/>
        <v>0</v>
      </c>
      <c r="BG19" s="16">
        <f t="shared" si="13"/>
        <v>0</v>
      </c>
      <c r="BH19" s="16">
        <f t="shared" si="13"/>
        <v>0</v>
      </c>
      <c r="BI19" s="16">
        <f t="shared" si="13"/>
        <v>0</v>
      </c>
      <c r="BJ19" s="16">
        <f t="shared" si="13"/>
        <v>183.58247208488314</v>
      </c>
      <c r="BK19" s="16">
        <f t="shared" si="13"/>
        <v>0</v>
      </c>
      <c r="BL19" s="16">
        <f t="shared" si="13"/>
        <v>0</v>
      </c>
      <c r="BM19" s="16">
        <f t="shared" si="13"/>
        <v>0</v>
      </c>
      <c r="BN19" s="16">
        <f t="shared" si="13"/>
        <v>0</v>
      </c>
      <c r="BO19" s="16">
        <f t="shared" si="13"/>
        <v>29639.319926493579</v>
      </c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3:152" s="1" customFormat="1" ht="15.75" x14ac:dyDescent="0.25">
      <c r="C20" s="2"/>
      <c r="D20" s="2"/>
      <c r="E20" s="2"/>
      <c r="F20" s="2" t="s">
        <v>42</v>
      </c>
      <c r="G20" s="2">
        <v>1</v>
      </c>
      <c r="H20" s="2">
        <v>2007</v>
      </c>
      <c r="I20" s="16">
        <v>1500</v>
      </c>
      <c r="J20" s="16">
        <f t="shared" si="2"/>
        <v>1500</v>
      </c>
      <c r="K20" s="16">
        <f t="shared" si="3"/>
        <v>225</v>
      </c>
      <c r="L20" s="16">
        <f t="shared" si="4"/>
        <v>1725</v>
      </c>
      <c r="M20" s="2">
        <v>20</v>
      </c>
      <c r="N20" s="2">
        <v>10</v>
      </c>
      <c r="O20" s="2">
        <v>2007</v>
      </c>
      <c r="P20" s="17">
        <v>0.01</v>
      </c>
      <c r="Q20" s="16">
        <f t="shared" si="5"/>
        <v>3953.7315982067821</v>
      </c>
      <c r="R20" s="16">
        <f t="shared" si="6"/>
        <v>395.37315982067821</v>
      </c>
      <c r="S20" s="16">
        <f t="shared" si="7"/>
        <v>652.36571370411912</v>
      </c>
      <c r="T20" s="16">
        <f t="shared" si="8"/>
        <v>5001.4704717315799</v>
      </c>
      <c r="U20" s="16">
        <f t="shared" si="9"/>
        <v>17.25</v>
      </c>
      <c r="V20" s="16">
        <f t="shared" si="12"/>
        <v>0</v>
      </c>
      <c r="W20" s="16">
        <f t="shared" si="12"/>
        <v>0</v>
      </c>
      <c r="X20" s="16">
        <f t="shared" si="12"/>
        <v>0</v>
      </c>
      <c r="Y20" s="16">
        <f t="shared" si="12"/>
        <v>0</v>
      </c>
      <c r="Z20" s="16">
        <f t="shared" si="12"/>
        <v>0</v>
      </c>
      <c r="AA20" s="16">
        <f t="shared" si="12"/>
        <v>2526.0824531250005</v>
      </c>
      <c r="AB20" s="16">
        <f t="shared" si="12"/>
        <v>0</v>
      </c>
      <c r="AC20" s="16">
        <f t="shared" si="12"/>
        <v>0</v>
      </c>
      <c r="AD20" s="16">
        <f t="shared" si="12"/>
        <v>0</v>
      </c>
      <c r="AE20" s="16">
        <f t="shared" si="12"/>
        <v>0</v>
      </c>
      <c r="AF20" s="16">
        <f t="shared" si="12"/>
        <v>0</v>
      </c>
      <c r="AG20" s="16">
        <f t="shared" si="12"/>
        <v>0</v>
      </c>
      <c r="AH20" s="16">
        <f t="shared" si="12"/>
        <v>0</v>
      </c>
      <c r="AI20" s="16">
        <f t="shared" si="12"/>
        <v>0</v>
      </c>
      <c r="AJ20" s="16">
        <f t="shared" si="12"/>
        <v>0</v>
      </c>
      <c r="AK20" s="16">
        <f t="shared" si="12"/>
        <v>32.527447705075822</v>
      </c>
      <c r="AL20" s="16">
        <f t="shared" si="13"/>
        <v>0</v>
      </c>
      <c r="AM20" s="16">
        <f t="shared" si="13"/>
        <v>0</v>
      </c>
      <c r="AN20" s="16">
        <f t="shared" si="13"/>
        <v>0</v>
      </c>
      <c r="AO20" s="16">
        <f t="shared" si="13"/>
        <v>0</v>
      </c>
      <c r="AP20" s="16">
        <f t="shared" si="13"/>
        <v>0</v>
      </c>
      <c r="AQ20" s="16">
        <f t="shared" si="13"/>
        <v>0</v>
      </c>
      <c r="AR20" s="16">
        <f t="shared" si="13"/>
        <v>0</v>
      </c>
      <c r="AS20" s="16">
        <f t="shared" si="13"/>
        <v>0</v>
      </c>
      <c r="AT20" s="16">
        <f t="shared" si="13"/>
        <v>0</v>
      </c>
      <c r="AU20" s="16">
        <f t="shared" si="13"/>
        <v>6702.4487758821524</v>
      </c>
      <c r="AV20" s="16">
        <f t="shared" si="13"/>
        <v>0</v>
      </c>
      <c r="AW20" s="16">
        <f t="shared" si="13"/>
        <v>0</v>
      </c>
      <c r="AX20" s="16">
        <f t="shared" si="13"/>
        <v>0</v>
      </c>
      <c r="AY20" s="16">
        <f t="shared" si="13"/>
        <v>0</v>
      </c>
      <c r="AZ20" s="16">
        <f t="shared" si="13"/>
        <v>0</v>
      </c>
      <c r="BA20" s="16">
        <f t="shared" si="13"/>
        <v>0</v>
      </c>
      <c r="BB20" s="16">
        <f t="shared" si="13"/>
        <v>0</v>
      </c>
      <c r="BC20" s="16">
        <f t="shared" si="13"/>
        <v>0</v>
      </c>
      <c r="BD20" s="16">
        <f t="shared" si="13"/>
        <v>0</v>
      </c>
      <c r="BE20" s="16">
        <f t="shared" si="13"/>
        <v>86.30500235008283</v>
      </c>
      <c r="BF20" s="16">
        <f t="shared" si="13"/>
        <v>0</v>
      </c>
      <c r="BG20" s="16">
        <f t="shared" si="13"/>
        <v>0</v>
      </c>
      <c r="BH20" s="16">
        <f t="shared" si="13"/>
        <v>0</v>
      </c>
      <c r="BI20" s="16">
        <f t="shared" si="13"/>
        <v>0</v>
      </c>
      <c r="BJ20" s="16">
        <f t="shared" si="13"/>
        <v>0</v>
      </c>
      <c r="BK20" s="16">
        <f t="shared" si="13"/>
        <v>0</v>
      </c>
      <c r="BL20" s="16">
        <f t="shared" si="13"/>
        <v>0</v>
      </c>
      <c r="BM20" s="16">
        <f t="shared" si="13"/>
        <v>0</v>
      </c>
      <c r="BN20" s="16">
        <f t="shared" si="13"/>
        <v>0</v>
      </c>
      <c r="BO20" s="16">
        <f t="shared" si="13"/>
        <v>17783.591955896147</v>
      </c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3:152" s="1" customFormat="1" ht="15.75" x14ac:dyDescent="0.25">
      <c r="C21" s="2"/>
      <c r="D21" s="2"/>
      <c r="E21" s="2" t="s">
        <v>43</v>
      </c>
      <c r="F21" s="2" t="s">
        <v>44</v>
      </c>
      <c r="G21" s="2">
        <v>1</v>
      </c>
      <c r="H21" s="2">
        <v>2018</v>
      </c>
      <c r="I21" s="16">
        <v>5000</v>
      </c>
      <c r="J21" s="16">
        <f t="shared" si="2"/>
        <v>5000</v>
      </c>
      <c r="K21" s="16">
        <f t="shared" si="3"/>
        <v>750</v>
      </c>
      <c r="L21" s="16">
        <f t="shared" si="4"/>
        <v>5750</v>
      </c>
      <c r="M21" s="2">
        <v>5</v>
      </c>
      <c r="N21" s="2">
        <v>5</v>
      </c>
      <c r="O21" s="2">
        <v>2023</v>
      </c>
      <c r="P21" s="17">
        <v>0.02</v>
      </c>
      <c r="Q21" s="16">
        <f t="shared" si="5"/>
        <v>7705.5499335937502</v>
      </c>
      <c r="R21" s="16">
        <f t="shared" si="6"/>
        <v>770.55499335937509</v>
      </c>
      <c r="S21" s="16">
        <f t="shared" si="7"/>
        <v>1271.4157390429687</v>
      </c>
      <c r="T21" s="16">
        <f t="shared" si="8"/>
        <v>9747.5206659960932</v>
      </c>
      <c r="U21" s="16">
        <f t="shared" si="9"/>
        <v>115</v>
      </c>
      <c r="V21" s="16">
        <f t="shared" si="12"/>
        <v>0</v>
      </c>
      <c r="W21" s="16">
        <f t="shared" si="12"/>
        <v>6927.3809523809532</v>
      </c>
      <c r="X21" s="16">
        <f t="shared" si="12"/>
        <v>0</v>
      </c>
      <c r="Y21" s="16">
        <f t="shared" si="12"/>
        <v>0</v>
      </c>
      <c r="Z21" s="16">
        <f t="shared" si="12"/>
        <v>0</v>
      </c>
      <c r="AA21" s="16">
        <f t="shared" si="12"/>
        <v>0</v>
      </c>
      <c r="AB21" s="16">
        <f t="shared" si="12"/>
        <v>8841.2885859375019</v>
      </c>
      <c r="AC21" s="16">
        <f t="shared" si="12"/>
        <v>0</v>
      </c>
      <c r="AD21" s="16">
        <f t="shared" si="12"/>
        <v>0</v>
      </c>
      <c r="AE21" s="16">
        <f t="shared" si="12"/>
        <v>0</v>
      </c>
      <c r="AF21" s="16">
        <f t="shared" si="12"/>
        <v>0</v>
      </c>
      <c r="AG21" s="16">
        <f t="shared" si="12"/>
        <v>11283.973610973731</v>
      </c>
      <c r="AH21" s="16">
        <f t="shared" si="12"/>
        <v>0</v>
      </c>
      <c r="AI21" s="16">
        <f t="shared" si="12"/>
        <v>0</v>
      </c>
      <c r="AJ21" s="16">
        <f t="shared" si="12"/>
        <v>0</v>
      </c>
      <c r="AK21" s="16">
        <f t="shared" si="12"/>
        <v>0</v>
      </c>
      <c r="AL21" s="16">
        <f t="shared" si="13"/>
        <v>14401.527471422318</v>
      </c>
      <c r="AM21" s="16">
        <f t="shared" si="13"/>
        <v>0</v>
      </c>
      <c r="AN21" s="16">
        <f t="shared" si="13"/>
        <v>0</v>
      </c>
      <c r="AO21" s="16">
        <f t="shared" si="13"/>
        <v>0</v>
      </c>
      <c r="AP21" s="16">
        <f t="shared" si="13"/>
        <v>0</v>
      </c>
      <c r="AQ21" s="16">
        <f t="shared" si="13"/>
        <v>18380.403983613556</v>
      </c>
      <c r="AR21" s="16">
        <f t="shared" si="13"/>
        <v>0</v>
      </c>
      <c r="AS21" s="16">
        <f t="shared" si="13"/>
        <v>0</v>
      </c>
      <c r="AT21" s="16">
        <f t="shared" si="13"/>
        <v>0</v>
      </c>
      <c r="AU21" s="16">
        <f t="shared" si="13"/>
        <v>0</v>
      </c>
      <c r="AV21" s="16">
        <f t="shared" si="13"/>
        <v>23458.570715587532</v>
      </c>
      <c r="AW21" s="16">
        <f t="shared" si="13"/>
        <v>0</v>
      </c>
      <c r="AX21" s="16">
        <f t="shared" si="13"/>
        <v>0</v>
      </c>
      <c r="AY21" s="16">
        <f t="shared" si="13"/>
        <v>0</v>
      </c>
      <c r="AZ21" s="16">
        <f t="shared" si="13"/>
        <v>0</v>
      </c>
      <c r="BA21" s="16">
        <f t="shared" si="13"/>
        <v>29939.741286906807</v>
      </c>
      <c r="BB21" s="16">
        <f t="shared" si="13"/>
        <v>0</v>
      </c>
      <c r="BC21" s="16">
        <f t="shared" si="13"/>
        <v>0</v>
      </c>
      <c r="BD21" s="16">
        <f t="shared" si="13"/>
        <v>0</v>
      </c>
      <c r="BE21" s="16">
        <f t="shared" si="13"/>
        <v>0</v>
      </c>
      <c r="BF21" s="16">
        <f t="shared" si="13"/>
        <v>38211.539790499177</v>
      </c>
      <c r="BG21" s="16">
        <f t="shared" si="13"/>
        <v>0</v>
      </c>
      <c r="BH21" s="16">
        <f t="shared" si="13"/>
        <v>0</v>
      </c>
      <c r="BI21" s="16">
        <f t="shared" si="13"/>
        <v>0</v>
      </c>
      <c r="BJ21" s="16">
        <f t="shared" si="13"/>
        <v>0</v>
      </c>
      <c r="BK21" s="16">
        <f t="shared" si="13"/>
        <v>48768.683709349221</v>
      </c>
      <c r="BL21" s="16">
        <f t="shared" si="13"/>
        <v>0</v>
      </c>
      <c r="BM21" s="16">
        <f t="shared" si="13"/>
        <v>0</v>
      </c>
      <c r="BN21" s="16">
        <f t="shared" si="13"/>
        <v>0</v>
      </c>
      <c r="BO21" s="16">
        <f t="shared" si="13"/>
        <v>0</v>
      </c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3:152" s="1" customFormat="1" ht="31.5" x14ac:dyDescent="0.25">
      <c r="C22" s="2"/>
      <c r="D22" s="2" t="s">
        <v>46</v>
      </c>
      <c r="E22" s="2"/>
      <c r="F22" s="2" t="s">
        <v>33</v>
      </c>
      <c r="G22" s="2">
        <v>1</v>
      </c>
      <c r="H22" s="2">
        <v>2007</v>
      </c>
      <c r="I22" s="16">
        <v>120000</v>
      </c>
      <c r="J22" s="16">
        <f t="shared" si="2"/>
        <v>120000</v>
      </c>
      <c r="K22" s="16">
        <f t="shared" si="3"/>
        <v>18000</v>
      </c>
      <c r="L22" s="16">
        <f t="shared" si="4"/>
        <v>138000</v>
      </c>
      <c r="M22" s="2">
        <v>20</v>
      </c>
      <c r="N22" s="2">
        <v>3</v>
      </c>
      <c r="O22" s="2">
        <v>2024</v>
      </c>
      <c r="P22" s="17">
        <v>0.2</v>
      </c>
      <c r="Q22" s="16">
        <f t="shared" si="5"/>
        <v>316298.52785654255</v>
      </c>
      <c r="R22" s="16">
        <f t="shared" si="6"/>
        <v>31629.852785654257</v>
      </c>
      <c r="S22" s="16">
        <f t="shared" si="7"/>
        <v>52189.257096329522</v>
      </c>
      <c r="T22" s="16">
        <f t="shared" si="8"/>
        <v>400117.63773852633</v>
      </c>
      <c r="U22" s="16">
        <f t="shared" si="9"/>
        <v>27600</v>
      </c>
      <c r="V22" s="16">
        <f t="shared" si="12"/>
        <v>0</v>
      </c>
      <c r="W22" s="16">
        <f t="shared" si="12"/>
        <v>0</v>
      </c>
      <c r="X22" s="16">
        <f t="shared" si="12"/>
        <v>27600</v>
      </c>
      <c r="Y22" s="16">
        <f t="shared" si="12"/>
        <v>0</v>
      </c>
      <c r="Z22" s="16">
        <f t="shared" si="12"/>
        <v>0</v>
      </c>
      <c r="AA22" s="16">
        <f t="shared" si="12"/>
        <v>202086.59625000003</v>
      </c>
      <c r="AB22" s="16">
        <f t="shared" si="12"/>
        <v>0</v>
      </c>
      <c r="AC22" s="16">
        <f t="shared" si="12"/>
        <v>0</v>
      </c>
      <c r="AD22" s="16">
        <f t="shared" si="12"/>
        <v>36986.639681250002</v>
      </c>
      <c r="AE22" s="16">
        <f t="shared" si="12"/>
        <v>0</v>
      </c>
      <c r="AF22" s="16">
        <f t="shared" si="12"/>
        <v>0</v>
      </c>
      <c r="AG22" s="16">
        <f t="shared" si="12"/>
        <v>42816.658761007035</v>
      </c>
      <c r="AH22" s="16">
        <f t="shared" si="12"/>
        <v>0</v>
      </c>
      <c r="AI22" s="16">
        <f t="shared" si="12"/>
        <v>0</v>
      </c>
      <c r="AJ22" s="16">
        <f t="shared" si="12"/>
        <v>49565.634598210767</v>
      </c>
      <c r="AK22" s="16">
        <f t="shared" si="12"/>
        <v>0</v>
      </c>
      <c r="AL22" s="16">
        <f t="shared" si="13"/>
        <v>0</v>
      </c>
      <c r="AM22" s="16">
        <f t="shared" si="13"/>
        <v>57378.417751753754</v>
      </c>
      <c r="AN22" s="16">
        <f t="shared" si="13"/>
        <v>0</v>
      </c>
      <c r="AO22" s="16">
        <f t="shared" si="13"/>
        <v>0</v>
      </c>
      <c r="AP22" s="16">
        <f t="shared" si="13"/>
        <v>66422.690849873936</v>
      </c>
      <c r="AQ22" s="16">
        <f t="shared" si="13"/>
        <v>0</v>
      </c>
      <c r="AR22" s="16">
        <f t="shared" si="13"/>
        <v>0</v>
      </c>
      <c r="AS22" s="16">
        <f t="shared" si="13"/>
        <v>76892.567495085314</v>
      </c>
      <c r="AT22" s="16">
        <f t="shared" si="13"/>
        <v>0</v>
      </c>
      <c r="AU22" s="16">
        <f t="shared" si="13"/>
        <v>536195.90207057213</v>
      </c>
      <c r="AV22" s="16">
        <f t="shared" si="13"/>
        <v>89012.758446498134</v>
      </c>
      <c r="AW22" s="16">
        <f t="shared" si="13"/>
        <v>0</v>
      </c>
      <c r="AX22" s="16">
        <f t="shared" si="13"/>
        <v>0</v>
      </c>
      <c r="AY22" s="16">
        <f t="shared" si="13"/>
        <v>103043.39449662743</v>
      </c>
      <c r="AZ22" s="16">
        <f t="shared" si="13"/>
        <v>0</v>
      </c>
      <c r="BA22" s="16">
        <f t="shared" si="13"/>
        <v>0</v>
      </c>
      <c r="BB22" s="16">
        <f t="shared" si="13"/>
        <v>119285.60955415829</v>
      </c>
      <c r="BC22" s="16">
        <f t="shared" si="13"/>
        <v>0</v>
      </c>
      <c r="BD22" s="16">
        <f t="shared" si="13"/>
        <v>0</v>
      </c>
      <c r="BE22" s="16">
        <f t="shared" si="13"/>
        <v>138088.00376013253</v>
      </c>
      <c r="BF22" s="16">
        <f t="shared" si="13"/>
        <v>0</v>
      </c>
      <c r="BG22" s="16">
        <f t="shared" si="13"/>
        <v>0</v>
      </c>
      <c r="BH22" s="16">
        <f t="shared" si="13"/>
        <v>159854.12535282341</v>
      </c>
      <c r="BI22" s="16">
        <f t="shared" si="13"/>
        <v>0</v>
      </c>
      <c r="BJ22" s="16">
        <f t="shared" si="13"/>
        <v>0</v>
      </c>
      <c r="BK22" s="16">
        <f t="shared" si="13"/>
        <v>185051.13186156223</v>
      </c>
      <c r="BL22" s="16">
        <f t="shared" si="13"/>
        <v>0</v>
      </c>
      <c r="BM22" s="16">
        <f t="shared" si="13"/>
        <v>0</v>
      </c>
      <c r="BN22" s="16">
        <f t="shared" si="13"/>
        <v>214219.81652124095</v>
      </c>
      <c r="BO22" s="16">
        <f t="shared" si="13"/>
        <v>1422687.3564716917</v>
      </c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</row>
    <row r="23" spans="3:152" s="1" customFormat="1" ht="31.5" x14ac:dyDescent="0.25">
      <c r="C23" s="2"/>
      <c r="D23" s="2"/>
      <c r="E23" s="2" t="s">
        <v>34</v>
      </c>
      <c r="F23" s="2" t="s">
        <v>35</v>
      </c>
      <c r="G23" s="2">
        <v>1</v>
      </c>
      <c r="H23" s="2">
        <v>2007</v>
      </c>
      <c r="I23" s="16">
        <v>80000</v>
      </c>
      <c r="J23" s="16">
        <f t="shared" si="2"/>
        <v>80000</v>
      </c>
      <c r="K23" s="16">
        <f t="shared" si="3"/>
        <v>12000</v>
      </c>
      <c r="L23" s="16">
        <f t="shared" si="4"/>
        <v>92000</v>
      </c>
      <c r="M23" s="2">
        <v>10</v>
      </c>
      <c r="N23" s="2">
        <v>3</v>
      </c>
      <c r="O23" s="2">
        <v>2021</v>
      </c>
      <c r="P23" s="17">
        <v>0.2</v>
      </c>
      <c r="Q23" s="16">
        <f t="shared" si="5"/>
        <v>210865.68523769506</v>
      </c>
      <c r="R23" s="16">
        <f t="shared" si="6"/>
        <v>21086.568523769507</v>
      </c>
      <c r="S23" s="16">
        <f t="shared" si="7"/>
        <v>34792.838064219679</v>
      </c>
      <c r="T23" s="16">
        <f t="shared" si="8"/>
        <v>266745.09182568424</v>
      </c>
      <c r="U23" s="16">
        <f t="shared" si="9"/>
        <v>18400</v>
      </c>
      <c r="V23" s="16">
        <f t="shared" si="12"/>
        <v>0</v>
      </c>
      <c r="W23" s="16">
        <f t="shared" si="12"/>
        <v>0</v>
      </c>
      <c r="X23" s="16">
        <f t="shared" si="12"/>
        <v>18400</v>
      </c>
      <c r="Y23" s="16">
        <f t="shared" si="12"/>
        <v>0</v>
      </c>
      <c r="Z23" s="16">
        <f t="shared" si="12"/>
        <v>0</v>
      </c>
      <c r="AA23" s="16">
        <f t="shared" si="12"/>
        <v>134724.39750000002</v>
      </c>
      <c r="AB23" s="16">
        <f t="shared" si="12"/>
        <v>0</v>
      </c>
      <c r="AC23" s="16">
        <f t="shared" si="12"/>
        <v>0</v>
      </c>
      <c r="AD23" s="16">
        <f t="shared" si="12"/>
        <v>24657.759787499999</v>
      </c>
      <c r="AE23" s="16">
        <f t="shared" si="12"/>
        <v>0</v>
      </c>
      <c r="AF23" s="16">
        <f t="shared" si="12"/>
        <v>0</v>
      </c>
      <c r="AG23" s="16">
        <f t="shared" si="12"/>
        <v>28544.439174004689</v>
      </c>
      <c r="AH23" s="16">
        <f t="shared" si="12"/>
        <v>0</v>
      </c>
      <c r="AI23" s="16">
        <f t="shared" si="12"/>
        <v>0</v>
      </c>
      <c r="AJ23" s="16">
        <f t="shared" si="12"/>
        <v>33043.756398807178</v>
      </c>
      <c r="AK23" s="16">
        <f t="shared" si="12"/>
        <v>219451.84718357824</v>
      </c>
      <c r="AL23" s="16">
        <f t="shared" si="13"/>
        <v>0</v>
      </c>
      <c r="AM23" s="16">
        <f t="shared" si="13"/>
        <v>38252.278501169167</v>
      </c>
      <c r="AN23" s="16">
        <f t="shared" si="13"/>
        <v>0</v>
      </c>
      <c r="AO23" s="16">
        <f t="shared" si="13"/>
        <v>0</v>
      </c>
      <c r="AP23" s="16">
        <f t="shared" si="13"/>
        <v>44281.79389991596</v>
      </c>
      <c r="AQ23" s="16">
        <f t="shared" si="13"/>
        <v>0</v>
      </c>
      <c r="AR23" s="16">
        <f t="shared" si="13"/>
        <v>0</v>
      </c>
      <c r="AS23" s="16">
        <f t="shared" si="13"/>
        <v>51261.711663390211</v>
      </c>
      <c r="AT23" s="16">
        <f t="shared" si="13"/>
        <v>0</v>
      </c>
      <c r="AU23" s="16">
        <f t="shared" si="13"/>
        <v>357463.93471371481</v>
      </c>
      <c r="AV23" s="16">
        <f t="shared" si="13"/>
        <v>59341.838964332092</v>
      </c>
      <c r="AW23" s="16">
        <f t="shared" si="13"/>
        <v>0</v>
      </c>
      <c r="AX23" s="16">
        <f t="shared" si="13"/>
        <v>0</v>
      </c>
      <c r="AY23" s="16">
        <f t="shared" si="13"/>
        <v>68695.596331084947</v>
      </c>
      <c r="AZ23" s="16">
        <f t="shared" si="13"/>
        <v>0</v>
      </c>
      <c r="BA23" s="16">
        <f t="shared" si="13"/>
        <v>0</v>
      </c>
      <c r="BB23" s="16">
        <f t="shared" si="13"/>
        <v>79523.739702772189</v>
      </c>
      <c r="BC23" s="16">
        <f t="shared" si="13"/>
        <v>0</v>
      </c>
      <c r="BD23" s="16">
        <f t="shared" si="13"/>
        <v>0</v>
      </c>
      <c r="BE23" s="16">
        <f t="shared" si="13"/>
        <v>582271.08252189227</v>
      </c>
      <c r="BF23" s="16">
        <f t="shared" si="13"/>
        <v>0</v>
      </c>
      <c r="BG23" s="16">
        <f t="shared" si="13"/>
        <v>0</v>
      </c>
      <c r="BH23" s="16">
        <f t="shared" si="13"/>
        <v>106569.41690188227</v>
      </c>
      <c r="BI23" s="16">
        <f t="shared" si="13"/>
        <v>0</v>
      </c>
      <c r="BJ23" s="16">
        <f t="shared" si="13"/>
        <v>0</v>
      </c>
      <c r="BK23" s="16">
        <f t="shared" si="13"/>
        <v>123367.42124104149</v>
      </c>
      <c r="BL23" s="16">
        <f t="shared" si="13"/>
        <v>0</v>
      </c>
      <c r="BM23" s="16">
        <f t="shared" si="13"/>
        <v>0</v>
      </c>
      <c r="BN23" s="16">
        <f t="shared" si="13"/>
        <v>142813.21101416065</v>
      </c>
      <c r="BO23" s="16">
        <f t="shared" si="13"/>
        <v>948458.23764779454</v>
      </c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3:152" s="1" customFormat="1" ht="15.75" x14ac:dyDescent="0.25">
      <c r="C24" s="2"/>
      <c r="D24" s="2"/>
      <c r="E24" s="2" t="s">
        <v>36</v>
      </c>
      <c r="F24" s="2" t="s">
        <v>37</v>
      </c>
      <c r="G24" s="2">
        <v>1</v>
      </c>
      <c r="H24" s="2">
        <v>2007</v>
      </c>
      <c r="I24" s="16">
        <v>25000</v>
      </c>
      <c r="J24" s="16">
        <f t="shared" si="2"/>
        <v>25000</v>
      </c>
      <c r="K24" s="16">
        <f t="shared" si="3"/>
        <v>3750</v>
      </c>
      <c r="L24" s="16">
        <f t="shared" si="4"/>
        <v>28750</v>
      </c>
      <c r="M24" s="2">
        <v>50</v>
      </c>
      <c r="N24" s="2">
        <v>25</v>
      </c>
      <c r="O24" s="2">
        <v>2007</v>
      </c>
      <c r="P24" s="17">
        <v>0.01</v>
      </c>
      <c r="Q24" s="16">
        <f t="shared" si="5"/>
        <v>65895.526636779701</v>
      </c>
      <c r="R24" s="16">
        <f t="shared" si="6"/>
        <v>6589.5526636779705</v>
      </c>
      <c r="S24" s="16">
        <f t="shared" si="7"/>
        <v>10872.76189506865</v>
      </c>
      <c r="T24" s="16">
        <f t="shared" si="8"/>
        <v>83357.841195526315</v>
      </c>
      <c r="U24" s="16">
        <f t="shared" si="9"/>
        <v>287.5</v>
      </c>
      <c r="V24" s="16">
        <f t="shared" si="12"/>
        <v>0</v>
      </c>
      <c r="W24" s="16">
        <f t="shared" si="12"/>
        <v>0</v>
      </c>
      <c r="X24" s="16">
        <f t="shared" si="12"/>
        <v>0</v>
      </c>
      <c r="Y24" s="16">
        <f t="shared" si="12"/>
        <v>0</v>
      </c>
      <c r="Z24" s="16">
        <f t="shared" si="12"/>
        <v>0</v>
      </c>
      <c r="AA24" s="16">
        <f t="shared" si="12"/>
        <v>0</v>
      </c>
      <c r="AB24" s="16">
        <f t="shared" si="12"/>
        <v>0</v>
      </c>
      <c r="AC24" s="16">
        <f t="shared" si="12"/>
        <v>0</v>
      </c>
      <c r="AD24" s="16">
        <f t="shared" si="12"/>
        <v>0</v>
      </c>
      <c r="AE24" s="16">
        <f t="shared" si="12"/>
        <v>0</v>
      </c>
      <c r="AF24" s="16">
        <f t="shared" si="12"/>
        <v>424.76844008935547</v>
      </c>
      <c r="AG24" s="16">
        <f t="shared" si="12"/>
        <v>0</v>
      </c>
      <c r="AH24" s="16">
        <f t="shared" si="12"/>
        <v>0</v>
      </c>
      <c r="AI24" s="16">
        <f t="shared" si="12"/>
        <v>0</v>
      </c>
      <c r="AJ24" s="16">
        <f t="shared" si="12"/>
        <v>0</v>
      </c>
      <c r="AK24" s="16">
        <f t="shared" si="12"/>
        <v>0</v>
      </c>
      <c r="AL24" s="16">
        <f t="shared" si="13"/>
        <v>0</v>
      </c>
      <c r="AM24" s="16">
        <f t="shared" si="13"/>
        <v>0</v>
      </c>
      <c r="AN24" s="16">
        <f t="shared" si="13"/>
        <v>0</v>
      </c>
      <c r="AO24" s="16">
        <f t="shared" si="13"/>
        <v>0</v>
      </c>
      <c r="AP24" s="16">
        <f t="shared" si="13"/>
        <v>0</v>
      </c>
      <c r="AQ24" s="16">
        <f t="shared" si="13"/>
        <v>0</v>
      </c>
      <c r="AR24" s="16">
        <f t="shared" si="13"/>
        <v>0</v>
      </c>
      <c r="AS24" s="16">
        <f t="shared" si="13"/>
        <v>0</v>
      </c>
      <c r="AT24" s="16">
        <f t="shared" si="13"/>
        <v>0</v>
      </c>
      <c r="AU24" s="16">
        <f t="shared" si="13"/>
        <v>0</v>
      </c>
      <c r="AV24" s="16">
        <f t="shared" si="13"/>
        <v>0</v>
      </c>
      <c r="AW24" s="16">
        <f t="shared" si="13"/>
        <v>0</v>
      </c>
      <c r="AX24" s="16">
        <f t="shared" si="13"/>
        <v>0</v>
      </c>
      <c r="AY24" s="16">
        <f t="shared" si="13"/>
        <v>0</v>
      </c>
      <c r="AZ24" s="16">
        <f t="shared" si="13"/>
        <v>0</v>
      </c>
      <c r="BA24" s="16">
        <f t="shared" si="13"/>
        <v>0</v>
      </c>
      <c r="BB24" s="16">
        <f t="shared" si="13"/>
        <v>0</v>
      </c>
      <c r="BC24" s="16">
        <f t="shared" si="13"/>
        <v>0</v>
      </c>
      <c r="BD24" s="16">
        <f t="shared" si="13"/>
        <v>0</v>
      </c>
      <c r="BE24" s="16">
        <f t="shared" si="13"/>
        <v>181959.7132880913</v>
      </c>
      <c r="BF24" s="16">
        <f t="shared" si="13"/>
        <v>0</v>
      </c>
      <c r="BG24" s="16">
        <f t="shared" si="13"/>
        <v>0</v>
      </c>
      <c r="BH24" s="16">
        <f t="shared" si="13"/>
        <v>0</v>
      </c>
      <c r="BI24" s="16">
        <f t="shared" si="13"/>
        <v>0</v>
      </c>
      <c r="BJ24" s="16">
        <f t="shared" si="13"/>
        <v>0</v>
      </c>
      <c r="BK24" s="16">
        <f t="shared" si="13"/>
        <v>0</v>
      </c>
      <c r="BL24" s="16">
        <f t="shared" si="13"/>
        <v>0</v>
      </c>
      <c r="BM24" s="16">
        <f t="shared" si="13"/>
        <v>0</v>
      </c>
      <c r="BN24" s="16">
        <f t="shared" si="13"/>
        <v>0</v>
      </c>
      <c r="BO24" s="16">
        <f t="shared" si="13"/>
        <v>0</v>
      </c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3:152" s="1" customFormat="1" ht="15.75" x14ac:dyDescent="0.25">
      <c r="C25" s="2"/>
      <c r="D25" s="2"/>
      <c r="E25" s="2" t="s">
        <v>38</v>
      </c>
      <c r="F25" s="2" t="s">
        <v>39</v>
      </c>
      <c r="G25" s="2">
        <v>1</v>
      </c>
      <c r="H25" s="2">
        <v>2022</v>
      </c>
      <c r="I25" s="16">
        <v>2500</v>
      </c>
      <c r="J25" s="16">
        <f t="shared" si="2"/>
        <v>2500</v>
      </c>
      <c r="K25" s="16">
        <f t="shared" si="3"/>
        <v>375</v>
      </c>
      <c r="L25" s="16">
        <f t="shared" si="4"/>
        <v>2875</v>
      </c>
      <c r="M25" s="2">
        <v>10</v>
      </c>
      <c r="N25" s="2">
        <v>5</v>
      </c>
      <c r="O25" s="2">
        <v>2022</v>
      </c>
      <c r="P25" s="17">
        <v>0.01</v>
      </c>
      <c r="Q25" s="16">
        <f t="shared" si="5"/>
        <v>3169.6875</v>
      </c>
      <c r="R25" s="16">
        <f t="shared" si="6"/>
        <v>316.96875</v>
      </c>
      <c r="S25" s="16">
        <f t="shared" si="7"/>
        <v>522.99843750000002</v>
      </c>
      <c r="T25" s="16">
        <f t="shared" si="8"/>
        <v>4009.6546874999999</v>
      </c>
      <c r="U25" s="16">
        <f t="shared" si="9"/>
        <v>28.75</v>
      </c>
      <c r="V25" s="16">
        <f t="shared" si="12"/>
        <v>3298.7528344671205</v>
      </c>
      <c r="W25" s="16">
        <f t="shared" si="12"/>
        <v>0</v>
      </c>
      <c r="X25" s="16">
        <f t="shared" si="12"/>
        <v>0</v>
      </c>
      <c r="Y25" s="16">
        <f t="shared" si="12"/>
        <v>0</v>
      </c>
      <c r="Z25" s="16">
        <f t="shared" si="12"/>
        <v>0</v>
      </c>
      <c r="AA25" s="16">
        <f t="shared" si="12"/>
        <v>33.281718750000003</v>
      </c>
      <c r="AB25" s="16">
        <f t="shared" si="12"/>
        <v>0</v>
      </c>
      <c r="AC25" s="16">
        <f t="shared" si="12"/>
        <v>0</v>
      </c>
      <c r="AD25" s="16">
        <f t="shared" si="12"/>
        <v>0</v>
      </c>
      <c r="AE25" s="16">
        <f t="shared" si="12"/>
        <v>0</v>
      </c>
      <c r="AF25" s="16">
        <f t="shared" si="12"/>
        <v>5373.320767130348</v>
      </c>
      <c r="AG25" s="16">
        <f t="shared" si="12"/>
        <v>0</v>
      </c>
      <c r="AH25" s="16">
        <f t="shared" si="12"/>
        <v>0</v>
      </c>
      <c r="AI25" s="16">
        <f t="shared" si="12"/>
        <v>0</v>
      </c>
      <c r="AJ25" s="16">
        <f t="shared" si="12"/>
        <v>0</v>
      </c>
      <c r="AK25" s="16">
        <f t="shared" si="12"/>
        <v>54.212412841793032</v>
      </c>
      <c r="AL25" s="16">
        <f t="shared" si="13"/>
        <v>0</v>
      </c>
      <c r="AM25" s="16">
        <f t="shared" si="13"/>
        <v>0</v>
      </c>
      <c r="AN25" s="16">
        <f t="shared" si="13"/>
        <v>0</v>
      </c>
      <c r="AO25" s="16">
        <f t="shared" si="13"/>
        <v>0</v>
      </c>
      <c r="AP25" s="16">
        <f t="shared" si="13"/>
        <v>8752.5733255302657</v>
      </c>
      <c r="AQ25" s="16">
        <f t="shared" si="13"/>
        <v>0</v>
      </c>
      <c r="AR25" s="16">
        <f t="shared" si="13"/>
        <v>0</v>
      </c>
      <c r="AS25" s="16">
        <f t="shared" si="13"/>
        <v>0</v>
      </c>
      <c r="AT25" s="16">
        <f t="shared" si="13"/>
        <v>0</v>
      </c>
      <c r="AU25" s="16">
        <f t="shared" si="13"/>
        <v>88.306307982637051</v>
      </c>
      <c r="AV25" s="16">
        <f t="shared" si="13"/>
        <v>0</v>
      </c>
      <c r="AW25" s="16">
        <f t="shared" si="13"/>
        <v>0</v>
      </c>
      <c r="AX25" s="16">
        <f t="shared" si="13"/>
        <v>0</v>
      </c>
      <c r="AY25" s="16">
        <f t="shared" si="13"/>
        <v>0</v>
      </c>
      <c r="AZ25" s="16">
        <f t="shared" si="13"/>
        <v>14257.01966043181</v>
      </c>
      <c r="BA25" s="16">
        <f t="shared" si="13"/>
        <v>0</v>
      </c>
      <c r="BB25" s="16">
        <f t="shared" si="13"/>
        <v>0</v>
      </c>
      <c r="BC25" s="16">
        <f t="shared" si="13"/>
        <v>0</v>
      </c>
      <c r="BD25" s="16">
        <f t="shared" si="13"/>
        <v>0</v>
      </c>
      <c r="BE25" s="16">
        <f t="shared" si="13"/>
        <v>143.8416705834714</v>
      </c>
      <c r="BF25" s="16">
        <f t="shared" si="13"/>
        <v>0</v>
      </c>
      <c r="BG25" s="16">
        <f t="shared" si="13"/>
        <v>0</v>
      </c>
      <c r="BH25" s="16">
        <f t="shared" si="13"/>
        <v>0</v>
      </c>
      <c r="BI25" s="16">
        <f t="shared" si="13"/>
        <v>0</v>
      </c>
      <c r="BJ25" s="16">
        <f t="shared" si="13"/>
        <v>23223.18271873772</v>
      </c>
      <c r="BK25" s="16">
        <f t="shared" si="13"/>
        <v>0</v>
      </c>
      <c r="BL25" s="16">
        <f t="shared" si="13"/>
        <v>0</v>
      </c>
      <c r="BM25" s="16">
        <f t="shared" si="13"/>
        <v>0</v>
      </c>
      <c r="BN25" s="16">
        <f t="shared" si="13"/>
        <v>0</v>
      </c>
      <c r="BO25" s="16">
        <f t="shared" si="13"/>
        <v>234.30292432010734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3:152" s="1" customFormat="1" ht="15.75" x14ac:dyDescent="0.25">
      <c r="C26" s="2"/>
      <c r="D26" s="2"/>
      <c r="E26" s="2" t="s">
        <v>40</v>
      </c>
      <c r="F26" s="2" t="s">
        <v>41</v>
      </c>
      <c r="G26" s="2">
        <v>1</v>
      </c>
      <c r="H26" s="2">
        <v>2007</v>
      </c>
      <c r="I26" s="16">
        <v>2500</v>
      </c>
      <c r="J26" s="16">
        <f t="shared" si="2"/>
        <v>2500</v>
      </c>
      <c r="K26" s="16">
        <f t="shared" si="3"/>
        <v>375</v>
      </c>
      <c r="L26" s="16">
        <f t="shared" si="4"/>
        <v>2875</v>
      </c>
      <c r="M26" s="2">
        <v>10</v>
      </c>
      <c r="N26" s="2">
        <v>5</v>
      </c>
      <c r="O26" s="2">
        <v>2007</v>
      </c>
      <c r="P26" s="17">
        <v>0.01</v>
      </c>
      <c r="Q26" s="16">
        <f t="shared" si="5"/>
        <v>6589.5526636779705</v>
      </c>
      <c r="R26" s="16">
        <f t="shared" si="6"/>
        <v>658.95526636779709</v>
      </c>
      <c r="S26" s="16">
        <f t="shared" si="7"/>
        <v>1087.276189506865</v>
      </c>
      <c r="T26" s="16">
        <f t="shared" si="8"/>
        <v>8335.7841195526325</v>
      </c>
      <c r="U26" s="16">
        <f t="shared" si="9"/>
        <v>28.75</v>
      </c>
      <c r="V26" s="16">
        <f t="shared" si="12"/>
        <v>26.077097505668931</v>
      </c>
      <c r="W26" s="16">
        <f t="shared" si="12"/>
        <v>0</v>
      </c>
      <c r="X26" s="16">
        <f t="shared" si="12"/>
        <v>0</v>
      </c>
      <c r="Y26" s="16">
        <f t="shared" si="12"/>
        <v>0</v>
      </c>
      <c r="Z26" s="16">
        <f t="shared" si="12"/>
        <v>0</v>
      </c>
      <c r="AA26" s="16">
        <f t="shared" si="12"/>
        <v>4210.1374218750007</v>
      </c>
      <c r="AB26" s="16">
        <f t="shared" si="12"/>
        <v>0</v>
      </c>
      <c r="AC26" s="16">
        <f t="shared" si="12"/>
        <v>0</v>
      </c>
      <c r="AD26" s="16">
        <f t="shared" si="12"/>
        <v>0</v>
      </c>
      <c r="AE26" s="16">
        <f t="shared" si="12"/>
        <v>0</v>
      </c>
      <c r="AF26" s="16">
        <f t="shared" si="12"/>
        <v>42.476844008935551</v>
      </c>
      <c r="AG26" s="16">
        <f t="shared" si="12"/>
        <v>0</v>
      </c>
      <c r="AH26" s="16">
        <f t="shared" si="12"/>
        <v>0</v>
      </c>
      <c r="AI26" s="16">
        <f t="shared" si="12"/>
        <v>0</v>
      </c>
      <c r="AJ26" s="16">
        <f t="shared" si="12"/>
        <v>0</v>
      </c>
      <c r="AK26" s="16">
        <f t="shared" si="12"/>
        <v>6857.87022448682</v>
      </c>
      <c r="AL26" s="16">
        <f t="shared" si="13"/>
        <v>0</v>
      </c>
      <c r="AM26" s="16">
        <f t="shared" si="13"/>
        <v>0</v>
      </c>
      <c r="AN26" s="16">
        <f t="shared" si="13"/>
        <v>0</v>
      </c>
      <c r="AO26" s="16">
        <f t="shared" si="13"/>
        <v>0</v>
      </c>
      <c r="AP26" s="16">
        <f t="shared" si="13"/>
        <v>69.190302968618681</v>
      </c>
      <c r="AQ26" s="16">
        <f t="shared" si="13"/>
        <v>0</v>
      </c>
      <c r="AR26" s="16">
        <f t="shared" si="13"/>
        <v>0</v>
      </c>
      <c r="AS26" s="16">
        <f t="shared" si="13"/>
        <v>0</v>
      </c>
      <c r="AT26" s="16">
        <f t="shared" si="13"/>
        <v>0</v>
      </c>
      <c r="AU26" s="16">
        <f t="shared" si="13"/>
        <v>11170.747959803588</v>
      </c>
      <c r="AV26" s="16">
        <f t="shared" si="13"/>
        <v>0</v>
      </c>
      <c r="AW26" s="16">
        <f t="shared" si="13"/>
        <v>0</v>
      </c>
      <c r="AX26" s="16">
        <f t="shared" si="13"/>
        <v>0</v>
      </c>
      <c r="AY26" s="16">
        <f t="shared" si="13"/>
        <v>0</v>
      </c>
      <c r="AZ26" s="16">
        <f t="shared" si="13"/>
        <v>112.70371273068623</v>
      </c>
      <c r="BA26" s="16">
        <f t="shared" si="13"/>
        <v>0</v>
      </c>
      <c r="BB26" s="16">
        <f t="shared" si="13"/>
        <v>0</v>
      </c>
      <c r="BC26" s="16">
        <f t="shared" si="13"/>
        <v>0</v>
      </c>
      <c r="BD26" s="16">
        <f t="shared" si="13"/>
        <v>0</v>
      </c>
      <c r="BE26" s="16">
        <f t="shared" si="13"/>
        <v>18195.971328809133</v>
      </c>
      <c r="BF26" s="16">
        <f t="shared" si="13"/>
        <v>0</v>
      </c>
      <c r="BG26" s="16">
        <f t="shared" si="13"/>
        <v>0</v>
      </c>
      <c r="BH26" s="16">
        <f t="shared" si="13"/>
        <v>0</v>
      </c>
      <c r="BI26" s="16">
        <f t="shared" si="13"/>
        <v>0</v>
      </c>
      <c r="BJ26" s="16">
        <f t="shared" si="13"/>
        <v>183.58247208488314</v>
      </c>
      <c r="BK26" s="16">
        <f t="shared" si="13"/>
        <v>0</v>
      </c>
      <c r="BL26" s="16">
        <f t="shared" si="13"/>
        <v>0</v>
      </c>
      <c r="BM26" s="16">
        <f t="shared" si="13"/>
        <v>0</v>
      </c>
      <c r="BN26" s="16">
        <f t="shared" si="13"/>
        <v>0</v>
      </c>
      <c r="BO26" s="16">
        <f t="shared" si="13"/>
        <v>29639.319926493579</v>
      </c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3:152" s="1" customFormat="1" ht="15.75" x14ac:dyDescent="0.25">
      <c r="C27" s="2"/>
      <c r="D27" s="2"/>
      <c r="E27" s="2"/>
      <c r="F27" s="2" t="s">
        <v>42</v>
      </c>
      <c r="G27" s="2">
        <v>1</v>
      </c>
      <c r="H27" s="2">
        <v>2007</v>
      </c>
      <c r="I27" s="16">
        <v>1500</v>
      </c>
      <c r="J27" s="16">
        <f t="shared" si="2"/>
        <v>1500</v>
      </c>
      <c r="K27" s="16">
        <f t="shared" si="3"/>
        <v>225</v>
      </c>
      <c r="L27" s="16">
        <f t="shared" si="4"/>
        <v>1725</v>
      </c>
      <c r="M27" s="2">
        <v>20</v>
      </c>
      <c r="N27" s="2">
        <v>10</v>
      </c>
      <c r="O27" s="2">
        <v>2007</v>
      </c>
      <c r="P27" s="17">
        <v>0.01</v>
      </c>
      <c r="Q27" s="16">
        <f t="shared" si="5"/>
        <v>3953.7315982067821</v>
      </c>
      <c r="R27" s="16">
        <f t="shared" si="6"/>
        <v>395.37315982067821</v>
      </c>
      <c r="S27" s="16">
        <f t="shared" si="7"/>
        <v>652.36571370411912</v>
      </c>
      <c r="T27" s="16">
        <f t="shared" si="8"/>
        <v>5001.4704717315799</v>
      </c>
      <c r="U27" s="16">
        <f t="shared" si="9"/>
        <v>17.25</v>
      </c>
      <c r="V27" s="16">
        <f t="shared" si="12"/>
        <v>0</v>
      </c>
      <c r="W27" s="16">
        <f t="shared" si="12"/>
        <v>0</v>
      </c>
      <c r="X27" s="16">
        <f t="shared" si="12"/>
        <v>0</v>
      </c>
      <c r="Y27" s="16">
        <f t="shared" si="12"/>
        <v>0</v>
      </c>
      <c r="Z27" s="16">
        <f t="shared" si="12"/>
        <v>0</v>
      </c>
      <c r="AA27" s="16">
        <f t="shared" si="12"/>
        <v>2526.0824531250005</v>
      </c>
      <c r="AB27" s="16">
        <f t="shared" si="12"/>
        <v>0</v>
      </c>
      <c r="AC27" s="16">
        <f t="shared" si="12"/>
        <v>0</v>
      </c>
      <c r="AD27" s="16">
        <f t="shared" si="12"/>
        <v>0</v>
      </c>
      <c r="AE27" s="16">
        <f t="shared" si="12"/>
        <v>0</v>
      </c>
      <c r="AF27" s="16">
        <f t="shared" si="12"/>
        <v>0</v>
      </c>
      <c r="AG27" s="16">
        <f t="shared" si="12"/>
        <v>0</v>
      </c>
      <c r="AH27" s="16">
        <f t="shared" si="12"/>
        <v>0</v>
      </c>
      <c r="AI27" s="16">
        <f t="shared" si="12"/>
        <v>0</v>
      </c>
      <c r="AJ27" s="16">
        <f t="shared" si="12"/>
        <v>0</v>
      </c>
      <c r="AK27" s="16">
        <f t="shared" si="12"/>
        <v>32.527447705075822</v>
      </c>
      <c r="AL27" s="16">
        <f t="shared" si="13"/>
        <v>0</v>
      </c>
      <c r="AM27" s="16">
        <f t="shared" si="13"/>
        <v>0</v>
      </c>
      <c r="AN27" s="16">
        <f t="shared" si="13"/>
        <v>0</v>
      </c>
      <c r="AO27" s="16">
        <f t="shared" si="13"/>
        <v>0</v>
      </c>
      <c r="AP27" s="16">
        <f t="shared" si="13"/>
        <v>0</v>
      </c>
      <c r="AQ27" s="16">
        <f t="shared" si="13"/>
        <v>0</v>
      </c>
      <c r="AR27" s="16">
        <f t="shared" si="13"/>
        <v>0</v>
      </c>
      <c r="AS27" s="16">
        <f t="shared" si="13"/>
        <v>0</v>
      </c>
      <c r="AT27" s="16">
        <f t="shared" si="13"/>
        <v>0</v>
      </c>
      <c r="AU27" s="16">
        <f t="shared" si="13"/>
        <v>6702.4487758821524</v>
      </c>
      <c r="AV27" s="16">
        <f t="shared" si="13"/>
        <v>0</v>
      </c>
      <c r="AW27" s="16">
        <f t="shared" si="13"/>
        <v>0</v>
      </c>
      <c r="AX27" s="16">
        <f t="shared" si="13"/>
        <v>0</v>
      </c>
      <c r="AY27" s="16">
        <f t="shared" si="13"/>
        <v>0</v>
      </c>
      <c r="AZ27" s="16">
        <f t="shared" si="13"/>
        <v>0</v>
      </c>
      <c r="BA27" s="16">
        <f t="shared" ref="BA27:BO27" si="14">IF(MOD(BA$6-$H27,$M27)=0,($L27*1.1*1.15)*((1+$I$3)^(BA$6-$L$3)),IF(MOD(BA$6-$O27,$N27)=0,$U27*((1+$I$3)^(BA$6-$L$3)),0))</f>
        <v>0</v>
      </c>
      <c r="BB27" s="16">
        <f t="shared" si="14"/>
        <v>0</v>
      </c>
      <c r="BC27" s="16">
        <f t="shared" si="14"/>
        <v>0</v>
      </c>
      <c r="BD27" s="16">
        <f t="shared" si="14"/>
        <v>0</v>
      </c>
      <c r="BE27" s="16">
        <f t="shared" si="14"/>
        <v>86.30500235008283</v>
      </c>
      <c r="BF27" s="16">
        <f t="shared" si="14"/>
        <v>0</v>
      </c>
      <c r="BG27" s="16">
        <f t="shared" si="14"/>
        <v>0</v>
      </c>
      <c r="BH27" s="16">
        <f t="shared" si="14"/>
        <v>0</v>
      </c>
      <c r="BI27" s="16">
        <f t="shared" si="14"/>
        <v>0</v>
      </c>
      <c r="BJ27" s="16">
        <f t="shared" si="14"/>
        <v>0</v>
      </c>
      <c r="BK27" s="16">
        <f t="shared" si="14"/>
        <v>0</v>
      </c>
      <c r="BL27" s="16">
        <f t="shared" si="14"/>
        <v>0</v>
      </c>
      <c r="BM27" s="16">
        <f t="shared" si="14"/>
        <v>0</v>
      </c>
      <c r="BN27" s="16">
        <f t="shared" si="14"/>
        <v>0</v>
      </c>
      <c r="BO27" s="16">
        <f t="shared" si="14"/>
        <v>17783.591955896147</v>
      </c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3:152" s="1" customFormat="1" ht="15.75" x14ac:dyDescent="0.25">
      <c r="C28" s="2"/>
      <c r="D28" s="2"/>
      <c r="E28" s="2" t="s">
        <v>43</v>
      </c>
      <c r="F28" s="2" t="s">
        <v>44</v>
      </c>
      <c r="G28" s="2">
        <v>1</v>
      </c>
      <c r="H28" s="2">
        <v>2022</v>
      </c>
      <c r="I28" s="16">
        <v>5000</v>
      </c>
      <c r="J28" s="16">
        <f t="shared" si="2"/>
        <v>5000</v>
      </c>
      <c r="K28" s="16">
        <f t="shared" si="3"/>
        <v>750</v>
      </c>
      <c r="L28" s="16">
        <f t="shared" si="4"/>
        <v>5750</v>
      </c>
      <c r="M28" s="2">
        <v>5</v>
      </c>
      <c r="N28" s="2">
        <v>5</v>
      </c>
      <c r="O28" s="2">
        <v>2023</v>
      </c>
      <c r="P28" s="17">
        <v>0.02</v>
      </c>
      <c r="Q28" s="16">
        <f t="shared" si="5"/>
        <v>6339.375</v>
      </c>
      <c r="R28" s="16">
        <f t="shared" si="6"/>
        <v>633.9375</v>
      </c>
      <c r="S28" s="16">
        <f t="shared" si="7"/>
        <v>1045.996875</v>
      </c>
      <c r="T28" s="16">
        <f t="shared" si="8"/>
        <v>8019.3093749999998</v>
      </c>
      <c r="U28" s="16">
        <f t="shared" si="9"/>
        <v>115</v>
      </c>
      <c r="V28" s="16">
        <f t="shared" si="12"/>
        <v>6597.5056689342409</v>
      </c>
      <c r="W28" s="16">
        <f t="shared" si="12"/>
        <v>109.52380952380952</v>
      </c>
      <c r="X28" s="16">
        <f t="shared" si="12"/>
        <v>0</v>
      </c>
      <c r="Y28" s="16">
        <f t="shared" si="12"/>
        <v>0</v>
      </c>
      <c r="Z28" s="16">
        <f t="shared" si="12"/>
        <v>0</v>
      </c>
      <c r="AA28" s="16">
        <f t="shared" si="12"/>
        <v>8420.2748437500013</v>
      </c>
      <c r="AB28" s="16">
        <f t="shared" si="12"/>
        <v>139.78321875</v>
      </c>
      <c r="AC28" s="16">
        <f t="shared" si="12"/>
        <v>0</v>
      </c>
      <c r="AD28" s="16">
        <f t="shared" si="12"/>
        <v>0</v>
      </c>
      <c r="AE28" s="16">
        <f t="shared" si="12"/>
        <v>0</v>
      </c>
      <c r="AF28" s="16">
        <f t="shared" si="12"/>
        <v>10746.641534260696</v>
      </c>
      <c r="AG28" s="16">
        <f t="shared" si="12"/>
        <v>178.40274483752933</v>
      </c>
      <c r="AH28" s="16">
        <f t="shared" si="12"/>
        <v>0</v>
      </c>
      <c r="AI28" s="16">
        <f t="shared" si="12"/>
        <v>0</v>
      </c>
      <c r="AJ28" s="16">
        <f t="shared" si="12"/>
        <v>0</v>
      </c>
      <c r="AK28" s="16">
        <f t="shared" si="12"/>
        <v>13715.74044897364</v>
      </c>
      <c r="AL28" s="16">
        <f t="shared" ref="AL28:BO32" si="15">IF(MOD(AL$6-$H28,$M28)=0,($L28*1.1*1.15)*((1+$I$3)^(AL$6-$L$3)),IF(MOD(AL$6-$O28,$N28)=0,$U28*((1+$I$3)^(AL$6-$L$3)),0))</f>
        <v>227.69213393553071</v>
      </c>
      <c r="AM28" s="16">
        <f t="shared" si="15"/>
        <v>0</v>
      </c>
      <c r="AN28" s="16">
        <f t="shared" si="15"/>
        <v>0</v>
      </c>
      <c r="AO28" s="16">
        <f t="shared" si="15"/>
        <v>0</v>
      </c>
      <c r="AP28" s="16">
        <f t="shared" si="15"/>
        <v>17505.146651060531</v>
      </c>
      <c r="AQ28" s="16">
        <f t="shared" si="15"/>
        <v>290.59927246819848</v>
      </c>
      <c r="AR28" s="16">
        <f t="shared" si="15"/>
        <v>0</v>
      </c>
      <c r="AS28" s="16">
        <f t="shared" si="15"/>
        <v>0</v>
      </c>
      <c r="AT28" s="16">
        <f t="shared" si="15"/>
        <v>0</v>
      </c>
      <c r="AU28" s="16">
        <f t="shared" si="15"/>
        <v>22341.495919607176</v>
      </c>
      <c r="AV28" s="16">
        <f t="shared" si="15"/>
        <v>370.88649352707557</v>
      </c>
      <c r="AW28" s="16">
        <f t="shared" si="15"/>
        <v>0</v>
      </c>
      <c r="AX28" s="16">
        <f t="shared" si="15"/>
        <v>0</v>
      </c>
      <c r="AY28" s="16">
        <f t="shared" si="15"/>
        <v>0</v>
      </c>
      <c r="AZ28" s="16">
        <f t="shared" si="15"/>
        <v>28514.03932086362</v>
      </c>
      <c r="BA28" s="16">
        <f t="shared" si="15"/>
        <v>473.35559346888226</v>
      </c>
      <c r="BB28" s="16">
        <f t="shared" si="15"/>
        <v>0</v>
      </c>
      <c r="BC28" s="16">
        <f t="shared" si="15"/>
        <v>0</v>
      </c>
      <c r="BD28" s="16">
        <f t="shared" si="15"/>
        <v>0</v>
      </c>
      <c r="BE28" s="16">
        <f t="shared" si="15"/>
        <v>36391.942657618267</v>
      </c>
      <c r="BF28" s="16">
        <f t="shared" si="15"/>
        <v>604.13501645057977</v>
      </c>
      <c r="BG28" s="16">
        <f t="shared" si="15"/>
        <v>0</v>
      </c>
      <c r="BH28" s="16">
        <f t="shared" si="15"/>
        <v>0</v>
      </c>
      <c r="BI28" s="16">
        <f t="shared" si="15"/>
        <v>0</v>
      </c>
      <c r="BJ28" s="16">
        <f t="shared" si="15"/>
        <v>46446.365437475441</v>
      </c>
      <c r="BK28" s="16">
        <f t="shared" si="15"/>
        <v>771.04638275650927</v>
      </c>
      <c r="BL28" s="16">
        <f t="shared" si="15"/>
        <v>0</v>
      </c>
      <c r="BM28" s="16">
        <f t="shared" si="15"/>
        <v>0</v>
      </c>
      <c r="BN28" s="16">
        <f t="shared" si="15"/>
        <v>0</v>
      </c>
      <c r="BO28" s="16">
        <f t="shared" si="15"/>
        <v>59278.639852987159</v>
      </c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3:152" s="1" customFormat="1" ht="31.5" x14ac:dyDescent="0.25">
      <c r="C29" s="2"/>
      <c r="D29" s="2" t="s">
        <v>47</v>
      </c>
      <c r="E29" s="2"/>
      <c r="F29" s="2" t="s">
        <v>33</v>
      </c>
      <c r="G29" s="2">
        <v>1</v>
      </c>
      <c r="H29" s="2">
        <v>2007</v>
      </c>
      <c r="I29" s="16">
        <v>120000</v>
      </c>
      <c r="J29" s="16">
        <f t="shared" si="2"/>
        <v>120000</v>
      </c>
      <c r="K29" s="16">
        <f t="shared" si="3"/>
        <v>18000</v>
      </c>
      <c r="L29" s="16">
        <f t="shared" si="4"/>
        <v>138000</v>
      </c>
      <c r="M29" s="2">
        <v>20</v>
      </c>
      <c r="N29" s="2">
        <v>5</v>
      </c>
      <c r="O29" s="2">
        <v>2011</v>
      </c>
      <c r="P29" s="17">
        <v>0.2</v>
      </c>
      <c r="Q29" s="16">
        <f t="shared" si="5"/>
        <v>316298.52785654255</v>
      </c>
      <c r="R29" s="16">
        <f t="shared" si="6"/>
        <v>31629.852785654257</v>
      </c>
      <c r="S29" s="16">
        <f t="shared" si="7"/>
        <v>52189.257096329522</v>
      </c>
      <c r="T29" s="16">
        <f t="shared" si="8"/>
        <v>400117.63773852633</v>
      </c>
      <c r="U29" s="16">
        <f t="shared" si="9"/>
        <v>27600</v>
      </c>
      <c r="V29" s="16">
        <f t="shared" si="12"/>
        <v>0</v>
      </c>
      <c r="W29" s="16">
        <f t="shared" si="12"/>
        <v>0</v>
      </c>
      <c r="X29" s="16">
        <f t="shared" si="12"/>
        <v>0</v>
      </c>
      <c r="Y29" s="16">
        <f t="shared" si="12"/>
        <v>0</v>
      </c>
      <c r="Z29" s="16">
        <f t="shared" si="12"/>
        <v>30429</v>
      </c>
      <c r="AA29" s="16">
        <f t="shared" si="12"/>
        <v>202086.59625000003</v>
      </c>
      <c r="AB29" s="16">
        <f t="shared" si="12"/>
        <v>0</v>
      </c>
      <c r="AC29" s="16">
        <f t="shared" si="12"/>
        <v>0</v>
      </c>
      <c r="AD29" s="16">
        <f t="shared" si="12"/>
        <v>0</v>
      </c>
      <c r="AE29" s="16">
        <f t="shared" si="12"/>
        <v>38835.971665312507</v>
      </c>
      <c r="AF29" s="16">
        <f t="shared" si="12"/>
        <v>0</v>
      </c>
      <c r="AG29" s="16">
        <f t="shared" si="12"/>
        <v>0</v>
      </c>
      <c r="AH29" s="16">
        <f t="shared" si="12"/>
        <v>0</v>
      </c>
      <c r="AI29" s="16">
        <f t="shared" si="12"/>
        <v>0</v>
      </c>
      <c r="AJ29" s="16">
        <f t="shared" si="12"/>
        <v>49565.634598210767</v>
      </c>
      <c r="AK29" s="16">
        <f t="shared" si="12"/>
        <v>0</v>
      </c>
      <c r="AL29" s="16">
        <f t="shared" si="15"/>
        <v>0</v>
      </c>
      <c r="AM29" s="16">
        <f t="shared" si="15"/>
        <v>0</v>
      </c>
      <c r="AN29" s="16">
        <f t="shared" si="15"/>
        <v>0</v>
      </c>
      <c r="AO29" s="16">
        <f t="shared" si="15"/>
        <v>63259.705571308514</v>
      </c>
      <c r="AP29" s="16">
        <f t="shared" si="15"/>
        <v>0</v>
      </c>
      <c r="AQ29" s="16">
        <f t="shared" si="15"/>
        <v>0</v>
      </c>
      <c r="AR29" s="16">
        <f t="shared" si="15"/>
        <v>0</v>
      </c>
      <c r="AS29" s="16">
        <f t="shared" si="15"/>
        <v>0</v>
      </c>
      <c r="AT29" s="16">
        <f t="shared" si="15"/>
        <v>80737.195869839576</v>
      </c>
      <c r="AU29" s="16">
        <f t="shared" si="15"/>
        <v>536195.90207057213</v>
      </c>
      <c r="AV29" s="16">
        <f t="shared" si="15"/>
        <v>0</v>
      </c>
      <c r="AW29" s="16">
        <f t="shared" si="15"/>
        <v>0</v>
      </c>
      <c r="AX29" s="16">
        <f t="shared" si="15"/>
        <v>0</v>
      </c>
      <c r="AY29" s="16">
        <f t="shared" si="15"/>
        <v>103043.39449662743</v>
      </c>
      <c r="AZ29" s="16">
        <f t="shared" si="15"/>
        <v>0</v>
      </c>
      <c r="BA29" s="16">
        <f t="shared" si="15"/>
        <v>0</v>
      </c>
      <c r="BB29" s="16">
        <f t="shared" si="15"/>
        <v>0</v>
      </c>
      <c r="BC29" s="16">
        <f t="shared" si="15"/>
        <v>0</v>
      </c>
      <c r="BD29" s="16">
        <f t="shared" si="15"/>
        <v>131512.38453345955</v>
      </c>
      <c r="BE29" s="16">
        <f t="shared" si="15"/>
        <v>0</v>
      </c>
      <c r="BF29" s="16">
        <f t="shared" si="15"/>
        <v>0</v>
      </c>
      <c r="BG29" s="16">
        <f t="shared" si="15"/>
        <v>0</v>
      </c>
      <c r="BH29" s="16">
        <f t="shared" si="15"/>
        <v>0</v>
      </c>
      <c r="BI29" s="16">
        <f t="shared" si="15"/>
        <v>167846.8316204646</v>
      </c>
      <c r="BJ29" s="16">
        <f t="shared" si="15"/>
        <v>0</v>
      </c>
      <c r="BK29" s="16">
        <f t="shared" si="15"/>
        <v>0</v>
      </c>
      <c r="BL29" s="16">
        <f t="shared" si="15"/>
        <v>0</v>
      </c>
      <c r="BM29" s="16">
        <f t="shared" si="15"/>
        <v>0</v>
      </c>
      <c r="BN29" s="16">
        <f t="shared" si="15"/>
        <v>214219.81652124095</v>
      </c>
      <c r="BO29" s="16">
        <f t="shared" si="15"/>
        <v>1422687.3564716917</v>
      </c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3:152" s="1" customFormat="1" ht="31.5" x14ac:dyDescent="0.25">
      <c r="C30" s="2"/>
      <c r="D30" s="2"/>
      <c r="E30" s="2" t="s">
        <v>34</v>
      </c>
      <c r="F30" s="2" t="s">
        <v>35</v>
      </c>
      <c r="G30" s="2">
        <v>1</v>
      </c>
      <c r="H30" s="2">
        <v>2007</v>
      </c>
      <c r="I30" s="16">
        <v>80000</v>
      </c>
      <c r="J30" s="16">
        <f t="shared" si="2"/>
        <v>80000</v>
      </c>
      <c r="K30" s="16">
        <f t="shared" si="3"/>
        <v>12000</v>
      </c>
      <c r="L30" s="16">
        <f t="shared" si="4"/>
        <v>92000</v>
      </c>
      <c r="M30" s="2">
        <v>10</v>
      </c>
      <c r="N30" s="2">
        <v>5</v>
      </c>
      <c r="O30" s="2">
        <v>2011</v>
      </c>
      <c r="P30" s="17">
        <v>0.2</v>
      </c>
      <c r="Q30" s="16">
        <f t="shared" si="5"/>
        <v>210865.68523769506</v>
      </c>
      <c r="R30" s="16">
        <f t="shared" si="6"/>
        <v>21086.568523769507</v>
      </c>
      <c r="S30" s="16">
        <f t="shared" si="7"/>
        <v>34792.838064219679</v>
      </c>
      <c r="T30" s="16">
        <f t="shared" si="8"/>
        <v>266745.09182568424</v>
      </c>
      <c r="U30" s="16">
        <f t="shared" si="9"/>
        <v>18400</v>
      </c>
      <c r="V30" s="16">
        <f t="shared" si="12"/>
        <v>0</v>
      </c>
      <c r="W30" s="16">
        <f t="shared" si="12"/>
        <v>0</v>
      </c>
      <c r="X30" s="16">
        <f t="shared" si="12"/>
        <v>0</v>
      </c>
      <c r="Y30" s="16">
        <f t="shared" si="12"/>
        <v>0</v>
      </c>
      <c r="Z30" s="16">
        <f t="shared" si="12"/>
        <v>20286</v>
      </c>
      <c r="AA30" s="16">
        <f t="shared" si="12"/>
        <v>134724.39750000002</v>
      </c>
      <c r="AB30" s="16">
        <f t="shared" si="12"/>
        <v>0</v>
      </c>
      <c r="AC30" s="16">
        <f t="shared" si="12"/>
        <v>0</v>
      </c>
      <c r="AD30" s="16">
        <f t="shared" si="12"/>
        <v>0</v>
      </c>
      <c r="AE30" s="16">
        <f t="shared" si="12"/>
        <v>25890.647776875005</v>
      </c>
      <c r="AF30" s="16">
        <f t="shared" si="12"/>
        <v>0</v>
      </c>
      <c r="AG30" s="16">
        <f t="shared" si="12"/>
        <v>0</v>
      </c>
      <c r="AH30" s="16">
        <f t="shared" si="12"/>
        <v>0</v>
      </c>
      <c r="AI30" s="16">
        <f t="shared" si="12"/>
        <v>0</v>
      </c>
      <c r="AJ30" s="16">
        <f t="shared" si="12"/>
        <v>33043.756398807178</v>
      </c>
      <c r="AK30" s="16">
        <f t="shared" si="12"/>
        <v>219451.84718357824</v>
      </c>
      <c r="AL30" s="16">
        <f t="shared" si="15"/>
        <v>0</v>
      </c>
      <c r="AM30" s="16">
        <f t="shared" si="15"/>
        <v>0</v>
      </c>
      <c r="AN30" s="16">
        <f t="shared" si="15"/>
        <v>0</v>
      </c>
      <c r="AO30" s="16">
        <f t="shared" si="15"/>
        <v>42173.137047539007</v>
      </c>
      <c r="AP30" s="16">
        <f t="shared" si="15"/>
        <v>0</v>
      </c>
      <c r="AQ30" s="16">
        <f t="shared" si="15"/>
        <v>0</v>
      </c>
      <c r="AR30" s="16">
        <f t="shared" si="15"/>
        <v>0</v>
      </c>
      <c r="AS30" s="16">
        <f t="shared" si="15"/>
        <v>0</v>
      </c>
      <c r="AT30" s="16">
        <f t="shared" si="15"/>
        <v>53824.797246559719</v>
      </c>
      <c r="AU30" s="16">
        <f t="shared" si="15"/>
        <v>357463.93471371481</v>
      </c>
      <c r="AV30" s="16">
        <f t="shared" si="15"/>
        <v>0</v>
      </c>
      <c r="AW30" s="16">
        <f t="shared" si="15"/>
        <v>0</v>
      </c>
      <c r="AX30" s="16">
        <f t="shared" si="15"/>
        <v>0</v>
      </c>
      <c r="AY30" s="16">
        <f t="shared" si="15"/>
        <v>68695.596331084947</v>
      </c>
      <c r="AZ30" s="16">
        <f t="shared" si="15"/>
        <v>0</v>
      </c>
      <c r="BA30" s="16">
        <f t="shared" si="15"/>
        <v>0</v>
      </c>
      <c r="BB30" s="16">
        <f t="shared" si="15"/>
        <v>0</v>
      </c>
      <c r="BC30" s="16">
        <f t="shared" si="15"/>
        <v>0</v>
      </c>
      <c r="BD30" s="16">
        <f t="shared" si="15"/>
        <v>87674.923022306364</v>
      </c>
      <c r="BE30" s="16">
        <f t="shared" si="15"/>
        <v>582271.08252189227</v>
      </c>
      <c r="BF30" s="16">
        <f t="shared" si="15"/>
        <v>0</v>
      </c>
      <c r="BG30" s="16">
        <f t="shared" si="15"/>
        <v>0</v>
      </c>
      <c r="BH30" s="16">
        <f t="shared" si="15"/>
        <v>0</v>
      </c>
      <c r="BI30" s="16">
        <f t="shared" si="15"/>
        <v>111897.8877469764</v>
      </c>
      <c r="BJ30" s="16">
        <f t="shared" si="15"/>
        <v>0</v>
      </c>
      <c r="BK30" s="16">
        <f t="shared" si="15"/>
        <v>0</v>
      </c>
      <c r="BL30" s="16">
        <f t="shared" si="15"/>
        <v>0</v>
      </c>
      <c r="BM30" s="16">
        <f t="shared" si="15"/>
        <v>0</v>
      </c>
      <c r="BN30" s="16">
        <f t="shared" si="15"/>
        <v>142813.21101416065</v>
      </c>
      <c r="BO30" s="16">
        <f t="shared" si="15"/>
        <v>948458.23764779454</v>
      </c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3:152" s="1" customFormat="1" ht="15.75" x14ac:dyDescent="0.25">
      <c r="C31" s="2"/>
      <c r="D31" s="2"/>
      <c r="E31" s="2" t="s">
        <v>36</v>
      </c>
      <c r="F31" s="2" t="s">
        <v>37</v>
      </c>
      <c r="G31" s="2">
        <v>1</v>
      </c>
      <c r="H31" s="2">
        <v>2007</v>
      </c>
      <c r="I31" s="16">
        <v>25000</v>
      </c>
      <c r="J31" s="16">
        <f t="shared" si="2"/>
        <v>25000</v>
      </c>
      <c r="K31" s="16">
        <f t="shared" si="3"/>
        <v>3750</v>
      </c>
      <c r="L31" s="16">
        <f t="shared" si="4"/>
        <v>28750</v>
      </c>
      <c r="M31" s="2">
        <v>50</v>
      </c>
      <c r="N31" s="2">
        <v>25</v>
      </c>
      <c r="O31" s="2">
        <v>2007</v>
      </c>
      <c r="P31" s="17">
        <v>0.01</v>
      </c>
      <c r="Q31" s="16">
        <f t="shared" si="5"/>
        <v>65895.526636779701</v>
      </c>
      <c r="R31" s="16">
        <f t="shared" si="6"/>
        <v>6589.5526636779705</v>
      </c>
      <c r="S31" s="16">
        <f t="shared" si="7"/>
        <v>10872.76189506865</v>
      </c>
      <c r="T31" s="16">
        <f t="shared" si="8"/>
        <v>83357.841195526315</v>
      </c>
      <c r="U31" s="16">
        <f t="shared" si="9"/>
        <v>287.5</v>
      </c>
      <c r="V31" s="16">
        <f t="shared" si="12"/>
        <v>0</v>
      </c>
      <c r="W31" s="16">
        <f t="shared" si="12"/>
        <v>0</v>
      </c>
      <c r="X31" s="16">
        <f t="shared" si="12"/>
        <v>0</v>
      </c>
      <c r="Y31" s="16">
        <f t="shared" si="12"/>
        <v>0</v>
      </c>
      <c r="Z31" s="16">
        <f t="shared" si="12"/>
        <v>0</v>
      </c>
      <c r="AA31" s="16">
        <f t="shared" si="12"/>
        <v>0</v>
      </c>
      <c r="AB31" s="16">
        <f t="shared" si="12"/>
        <v>0</v>
      </c>
      <c r="AC31" s="16">
        <f t="shared" si="12"/>
        <v>0</v>
      </c>
      <c r="AD31" s="16">
        <f t="shared" si="12"/>
        <v>0</v>
      </c>
      <c r="AE31" s="16">
        <f t="shared" si="12"/>
        <v>0</v>
      </c>
      <c r="AF31" s="16">
        <f t="shared" si="12"/>
        <v>424.76844008935547</v>
      </c>
      <c r="AG31" s="16">
        <f t="shared" si="12"/>
        <v>0</v>
      </c>
      <c r="AH31" s="16">
        <f t="shared" si="12"/>
        <v>0</v>
      </c>
      <c r="AI31" s="16">
        <f t="shared" si="12"/>
        <v>0</v>
      </c>
      <c r="AJ31" s="16">
        <f t="shared" si="12"/>
        <v>0</v>
      </c>
      <c r="AK31" s="16">
        <f t="shared" si="12"/>
        <v>0</v>
      </c>
      <c r="AL31" s="16">
        <f t="shared" si="15"/>
        <v>0</v>
      </c>
      <c r="AM31" s="16">
        <f t="shared" si="15"/>
        <v>0</v>
      </c>
      <c r="AN31" s="16">
        <f t="shared" si="15"/>
        <v>0</v>
      </c>
      <c r="AO31" s="16">
        <f t="shared" si="15"/>
        <v>0</v>
      </c>
      <c r="AP31" s="16">
        <f t="shared" si="15"/>
        <v>0</v>
      </c>
      <c r="AQ31" s="16">
        <f t="shared" si="15"/>
        <v>0</v>
      </c>
      <c r="AR31" s="16">
        <f t="shared" si="15"/>
        <v>0</v>
      </c>
      <c r="AS31" s="16">
        <f t="shared" si="15"/>
        <v>0</v>
      </c>
      <c r="AT31" s="16">
        <f t="shared" si="15"/>
        <v>0</v>
      </c>
      <c r="AU31" s="16">
        <f t="shared" si="15"/>
        <v>0</v>
      </c>
      <c r="AV31" s="16">
        <f t="shared" si="15"/>
        <v>0</v>
      </c>
      <c r="AW31" s="16">
        <f t="shared" si="15"/>
        <v>0</v>
      </c>
      <c r="AX31" s="16">
        <f t="shared" si="15"/>
        <v>0</v>
      </c>
      <c r="AY31" s="16">
        <f t="shared" si="15"/>
        <v>0</v>
      </c>
      <c r="AZ31" s="16">
        <f t="shared" si="15"/>
        <v>0</v>
      </c>
      <c r="BA31" s="16">
        <f t="shared" si="15"/>
        <v>0</v>
      </c>
      <c r="BB31" s="16">
        <f t="shared" si="15"/>
        <v>0</v>
      </c>
      <c r="BC31" s="16">
        <f t="shared" si="15"/>
        <v>0</v>
      </c>
      <c r="BD31" s="16">
        <f t="shared" si="15"/>
        <v>0</v>
      </c>
      <c r="BE31" s="16">
        <f t="shared" si="15"/>
        <v>181959.7132880913</v>
      </c>
      <c r="BF31" s="16">
        <f t="shared" si="15"/>
        <v>0</v>
      </c>
      <c r="BG31" s="16">
        <f t="shared" si="15"/>
        <v>0</v>
      </c>
      <c r="BH31" s="16">
        <f t="shared" si="15"/>
        <v>0</v>
      </c>
      <c r="BI31" s="16">
        <f t="shared" si="15"/>
        <v>0</v>
      </c>
      <c r="BJ31" s="16">
        <f t="shared" si="15"/>
        <v>0</v>
      </c>
      <c r="BK31" s="16">
        <f t="shared" si="15"/>
        <v>0</v>
      </c>
      <c r="BL31" s="16">
        <f t="shared" si="15"/>
        <v>0</v>
      </c>
      <c r="BM31" s="16">
        <f t="shared" si="15"/>
        <v>0</v>
      </c>
      <c r="BN31" s="16">
        <f t="shared" si="15"/>
        <v>0</v>
      </c>
      <c r="BO31" s="16">
        <f t="shared" si="15"/>
        <v>0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3:152" s="1" customFormat="1" ht="15.75" x14ac:dyDescent="0.25">
      <c r="C32" s="2"/>
      <c r="D32" s="2"/>
      <c r="E32" s="2" t="s">
        <v>38</v>
      </c>
      <c r="F32" s="2" t="s">
        <v>39</v>
      </c>
      <c r="G32" s="2">
        <v>1</v>
      </c>
      <c r="H32" s="2">
        <v>2022</v>
      </c>
      <c r="I32" s="16">
        <v>2500</v>
      </c>
      <c r="J32" s="16">
        <f t="shared" si="2"/>
        <v>2500</v>
      </c>
      <c r="K32" s="16">
        <f t="shared" si="3"/>
        <v>375</v>
      </c>
      <c r="L32" s="16">
        <f t="shared" si="4"/>
        <v>2875</v>
      </c>
      <c r="M32" s="2">
        <v>10</v>
      </c>
      <c r="N32" s="2">
        <v>5</v>
      </c>
      <c r="O32" s="2">
        <v>2022</v>
      </c>
      <c r="P32" s="17">
        <v>0.01</v>
      </c>
      <c r="Q32" s="16">
        <f t="shared" si="5"/>
        <v>3169.6875</v>
      </c>
      <c r="R32" s="16">
        <f t="shared" si="6"/>
        <v>316.96875</v>
      </c>
      <c r="S32" s="16">
        <f t="shared" si="7"/>
        <v>522.99843750000002</v>
      </c>
      <c r="T32" s="16">
        <f t="shared" si="8"/>
        <v>4009.6546874999999</v>
      </c>
      <c r="U32" s="16">
        <f t="shared" si="9"/>
        <v>28.75</v>
      </c>
      <c r="V32" s="16">
        <f t="shared" si="12"/>
        <v>3298.7528344671205</v>
      </c>
      <c r="W32" s="16">
        <f t="shared" si="12"/>
        <v>0</v>
      </c>
      <c r="X32" s="16">
        <f t="shared" si="12"/>
        <v>0</v>
      </c>
      <c r="Y32" s="16">
        <f t="shared" si="12"/>
        <v>0</v>
      </c>
      <c r="Z32" s="16">
        <f t="shared" si="12"/>
        <v>0</v>
      </c>
      <c r="AA32" s="16">
        <f t="shared" si="12"/>
        <v>33.281718750000003</v>
      </c>
      <c r="AB32" s="16">
        <f t="shared" si="12"/>
        <v>0</v>
      </c>
      <c r="AC32" s="16">
        <f t="shared" si="12"/>
        <v>0</v>
      </c>
      <c r="AD32" s="16">
        <f t="shared" si="12"/>
        <v>0</v>
      </c>
      <c r="AE32" s="16">
        <f t="shared" si="12"/>
        <v>0</v>
      </c>
      <c r="AF32" s="16">
        <f t="shared" si="12"/>
        <v>5373.320767130348</v>
      </c>
      <c r="AG32" s="16">
        <f t="shared" si="12"/>
        <v>0</v>
      </c>
      <c r="AH32" s="16">
        <f t="shared" si="12"/>
        <v>0</v>
      </c>
      <c r="AI32" s="16">
        <f t="shared" si="12"/>
        <v>0</v>
      </c>
      <c r="AJ32" s="16">
        <f t="shared" si="12"/>
        <v>0</v>
      </c>
      <c r="AK32" s="16">
        <f t="shared" si="12"/>
        <v>54.212412841793032</v>
      </c>
      <c r="AL32" s="16">
        <f t="shared" si="15"/>
        <v>0</v>
      </c>
      <c r="AM32" s="16">
        <f t="shared" si="15"/>
        <v>0</v>
      </c>
      <c r="AN32" s="16">
        <f t="shared" si="15"/>
        <v>0</v>
      </c>
      <c r="AO32" s="16">
        <f t="shared" si="15"/>
        <v>0</v>
      </c>
      <c r="AP32" s="16">
        <f t="shared" si="15"/>
        <v>8752.5733255302657</v>
      </c>
      <c r="AQ32" s="16">
        <f t="shared" si="15"/>
        <v>0</v>
      </c>
      <c r="AR32" s="16">
        <f t="shared" si="15"/>
        <v>0</v>
      </c>
      <c r="AS32" s="16">
        <f t="shared" si="15"/>
        <v>0</v>
      </c>
      <c r="AT32" s="16">
        <f t="shared" si="15"/>
        <v>0</v>
      </c>
      <c r="AU32" s="16">
        <f t="shared" si="15"/>
        <v>88.306307982637051</v>
      </c>
      <c r="AV32" s="16">
        <f t="shared" si="15"/>
        <v>0</v>
      </c>
      <c r="AW32" s="16">
        <f t="shared" si="15"/>
        <v>0</v>
      </c>
      <c r="AX32" s="16">
        <f t="shared" si="15"/>
        <v>0</v>
      </c>
      <c r="AY32" s="16">
        <f t="shared" si="15"/>
        <v>0</v>
      </c>
      <c r="AZ32" s="16">
        <f t="shared" si="15"/>
        <v>14257.01966043181</v>
      </c>
      <c r="BA32" s="16">
        <f t="shared" si="15"/>
        <v>0</v>
      </c>
      <c r="BB32" s="16">
        <f t="shared" si="15"/>
        <v>0</v>
      </c>
      <c r="BC32" s="16">
        <f t="shared" si="15"/>
        <v>0</v>
      </c>
      <c r="BD32" s="16">
        <f t="shared" si="15"/>
        <v>0</v>
      </c>
      <c r="BE32" s="16">
        <f t="shared" si="15"/>
        <v>143.8416705834714</v>
      </c>
      <c r="BF32" s="16">
        <f t="shared" si="15"/>
        <v>0</v>
      </c>
      <c r="BG32" s="16">
        <f t="shared" si="15"/>
        <v>0</v>
      </c>
      <c r="BH32" s="16">
        <f t="shared" si="15"/>
        <v>0</v>
      </c>
      <c r="BI32" s="16">
        <f t="shared" si="15"/>
        <v>0</v>
      </c>
      <c r="BJ32" s="16">
        <f t="shared" si="15"/>
        <v>23223.18271873772</v>
      </c>
      <c r="BK32" s="16">
        <f t="shared" si="15"/>
        <v>0</v>
      </c>
      <c r="BL32" s="16">
        <f t="shared" si="15"/>
        <v>0</v>
      </c>
      <c r="BM32" s="16">
        <f t="shared" si="15"/>
        <v>0</v>
      </c>
      <c r="BN32" s="16">
        <f t="shared" si="15"/>
        <v>0</v>
      </c>
      <c r="BO32" s="16">
        <f t="shared" si="15"/>
        <v>234.30292432010734</v>
      </c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2:152" s="1" customFormat="1" ht="15.75" x14ac:dyDescent="0.25">
      <c r="C33" s="2"/>
      <c r="D33" s="2"/>
      <c r="E33" s="2" t="s">
        <v>40</v>
      </c>
      <c r="F33" s="2" t="s">
        <v>41</v>
      </c>
      <c r="G33" s="2">
        <v>1</v>
      </c>
      <c r="H33" s="2">
        <v>2007</v>
      </c>
      <c r="I33" s="16">
        <v>2500</v>
      </c>
      <c r="J33" s="16">
        <f t="shared" si="2"/>
        <v>2500</v>
      </c>
      <c r="K33" s="16">
        <f t="shared" si="3"/>
        <v>375</v>
      </c>
      <c r="L33" s="16">
        <f t="shared" si="4"/>
        <v>2875</v>
      </c>
      <c r="M33" s="2">
        <v>10</v>
      </c>
      <c r="N33" s="2">
        <v>5</v>
      </c>
      <c r="O33" s="2">
        <v>2007</v>
      </c>
      <c r="P33" s="17">
        <v>0.01</v>
      </c>
      <c r="Q33" s="16">
        <f t="shared" si="5"/>
        <v>6589.5526636779705</v>
      </c>
      <c r="R33" s="16">
        <f t="shared" si="6"/>
        <v>658.95526636779709</v>
      </c>
      <c r="S33" s="16">
        <f t="shared" si="7"/>
        <v>1087.276189506865</v>
      </c>
      <c r="T33" s="16">
        <f t="shared" si="8"/>
        <v>8335.7841195526325</v>
      </c>
      <c r="U33" s="16">
        <f t="shared" si="9"/>
        <v>28.75</v>
      </c>
      <c r="V33" s="16">
        <f t="shared" si="12"/>
        <v>26.077097505668931</v>
      </c>
      <c r="W33" s="16">
        <f t="shared" si="12"/>
        <v>0</v>
      </c>
      <c r="X33" s="16">
        <f t="shared" si="12"/>
        <v>0</v>
      </c>
      <c r="Y33" s="16">
        <f t="shared" si="12"/>
        <v>0</v>
      </c>
      <c r="Z33" s="16">
        <f t="shared" si="12"/>
        <v>0</v>
      </c>
      <c r="AA33" s="16">
        <f t="shared" si="12"/>
        <v>4210.1374218750007</v>
      </c>
      <c r="AB33" s="16">
        <f t="shared" si="12"/>
        <v>0</v>
      </c>
      <c r="AC33" s="16">
        <f t="shared" si="12"/>
        <v>0</v>
      </c>
      <c r="AD33" s="16">
        <f t="shared" si="12"/>
        <v>0</v>
      </c>
      <c r="AE33" s="16">
        <f t="shared" si="12"/>
        <v>0</v>
      </c>
      <c r="AF33" s="16">
        <f t="shared" si="12"/>
        <v>42.476844008935551</v>
      </c>
      <c r="AG33" s="16">
        <f t="shared" ref="AG33:BO35" si="16">IF(MOD(AG$6-$H33,$M33)=0,($L33*1.1*1.15)*((1+$I$3)^(AG$6-$L$3)),IF(MOD(AG$6-$O33,$N33)=0,$U33*((1+$I$3)^(AG$6-$L$3)),0))</f>
        <v>0</v>
      </c>
      <c r="AH33" s="16">
        <f t="shared" si="16"/>
        <v>0</v>
      </c>
      <c r="AI33" s="16">
        <f t="shared" si="16"/>
        <v>0</v>
      </c>
      <c r="AJ33" s="16">
        <f t="shared" si="16"/>
        <v>0</v>
      </c>
      <c r="AK33" s="16">
        <f t="shared" si="16"/>
        <v>6857.87022448682</v>
      </c>
      <c r="AL33" s="16">
        <f t="shared" si="16"/>
        <v>0</v>
      </c>
      <c r="AM33" s="16">
        <f t="shared" si="16"/>
        <v>0</v>
      </c>
      <c r="AN33" s="16">
        <f t="shared" si="16"/>
        <v>0</v>
      </c>
      <c r="AO33" s="16">
        <f t="shared" si="16"/>
        <v>0</v>
      </c>
      <c r="AP33" s="16">
        <f t="shared" si="16"/>
        <v>69.190302968618681</v>
      </c>
      <c r="AQ33" s="16">
        <f t="shared" si="16"/>
        <v>0</v>
      </c>
      <c r="AR33" s="16">
        <f t="shared" si="16"/>
        <v>0</v>
      </c>
      <c r="AS33" s="16">
        <f t="shared" si="16"/>
        <v>0</v>
      </c>
      <c r="AT33" s="16">
        <f t="shared" si="16"/>
        <v>0</v>
      </c>
      <c r="AU33" s="16">
        <f t="shared" si="16"/>
        <v>11170.747959803588</v>
      </c>
      <c r="AV33" s="16">
        <f t="shared" si="16"/>
        <v>0</v>
      </c>
      <c r="AW33" s="16">
        <f t="shared" si="16"/>
        <v>0</v>
      </c>
      <c r="AX33" s="16">
        <f t="shared" si="16"/>
        <v>0</v>
      </c>
      <c r="AY33" s="16">
        <f t="shared" si="16"/>
        <v>0</v>
      </c>
      <c r="AZ33" s="16">
        <f t="shared" si="16"/>
        <v>112.70371273068623</v>
      </c>
      <c r="BA33" s="16">
        <f t="shared" si="16"/>
        <v>0</v>
      </c>
      <c r="BB33" s="16">
        <f t="shared" si="16"/>
        <v>0</v>
      </c>
      <c r="BC33" s="16">
        <f t="shared" si="16"/>
        <v>0</v>
      </c>
      <c r="BD33" s="16">
        <f t="shared" si="16"/>
        <v>0</v>
      </c>
      <c r="BE33" s="16">
        <f t="shared" si="16"/>
        <v>18195.971328809133</v>
      </c>
      <c r="BF33" s="16">
        <f t="shared" si="16"/>
        <v>0</v>
      </c>
      <c r="BG33" s="16">
        <f t="shared" si="16"/>
        <v>0</v>
      </c>
      <c r="BH33" s="16">
        <f t="shared" si="16"/>
        <v>0</v>
      </c>
      <c r="BI33" s="16">
        <f t="shared" si="16"/>
        <v>0</v>
      </c>
      <c r="BJ33" s="16">
        <f t="shared" si="16"/>
        <v>183.58247208488314</v>
      </c>
      <c r="BK33" s="16">
        <f t="shared" si="16"/>
        <v>0</v>
      </c>
      <c r="BL33" s="16">
        <f t="shared" si="16"/>
        <v>0</v>
      </c>
      <c r="BM33" s="16">
        <f t="shared" si="16"/>
        <v>0</v>
      </c>
      <c r="BN33" s="16">
        <f t="shared" si="16"/>
        <v>0</v>
      </c>
      <c r="BO33" s="16">
        <f t="shared" si="16"/>
        <v>29639.319926493579</v>
      </c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2:152" s="1" customFormat="1" ht="15.75" x14ac:dyDescent="0.25">
      <c r="C34" s="2"/>
      <c r="D34" s="2"/>
      <c r="E34" s="2"/>
      <c r="F34" s="2" t="s">
        <v>42</v>
      </c>
      <c r="G34" s="2">
        <v>1</v>
      </c>
      <c r="H34" s="2">
        <v>2007</v>
      </c>
      <c r="I34" s="16">
        <v>1500</v>
      </c>
      <c r="J34" s="16">
        <f t="shared" si="2"/>
        <v>1500</v>
      </c>
      <c r="K34" s="16">
        <f t="shared" si="3"/>
        <v>225</v>
      </c>
      <c r="L34" s="16">
        <f t="shared" si="4"/>
        <v>1725</v>
      </c>
      <c r="M34" s="2">
        <v>20</v>
      </c>
      <c r="N34" s="2">
        <v>10</v>
      </c>
      <c r="O34" s="2">
        <v>2007</v>
      </c>
      <c r="P34" s="17">
        <v>0.01</v>
      </c>
      <c r="Q34" s="16">
        <f t="shared" si="5"/>
        <v>3953.7315982067821</v>
      </c>
      <c r="R34" s="16">
        <f t="shared" si="6"/>
        <v>395.37315982067821</v>
      </c>
      <c r="S34" s="16">
        <f t="shared" si="7"/>
        <v>652.36571370411912</v>
      </c>
      <c r="T34" s="16">
        <f t="shared" si="8"/>
        <v>5001.4704717315799</v>
      </c>
      <c r="U34" s="16">
        <f t="shared" si="9"/>
        <v>17.25</v>
      </c>
      <c r="V34" s="16">
        <f t="shared" ref="V34:AK35" si="17">IF(MOD(V$6-$H34,$M34)=0,($L34*1.1*1.15)*((1+$I$3)^(V$6-$L$3)),IF(MOD(V$6-$O34,$N34)=0,$U34*((1+$I$3)^(V$6-$L$3)),0))</f>
        <v>0</v>
      </c>
      <c r="W34" s="16">
        <f t="shared" si="17"/>
        <v>0</v>
      </c>
      <c r="X34" s="16">
        <f t="shared" si="17"/>
        <v>0</v>
      </c>
      <c r="Y34" s="16">
        <f t="shared" si="17"/>
        <v>0</v>
      </c>
      <c r="Z34" s="16">
        <f t="shared" si="17"/>
        <v>0</v>
      </c>
      <c r="AA34" s="16">
        <f t="shared" si="17"/>
        <v>2526.0824531250005</v>
      </c>
      <c r="AB34" s="16">
        <f t="shared" si="17"/>
        <v>0</v>
      </c>
      <c r="AC34" s="16">
        <f t="shared" si="17"/>
        <v>0</v>
      </c>
      <c r="AD34" s="16">
        <f t="shared" si="17"/>
        <v>0</v>
      </c>
      <c r="AE34" s="16">
        <f t="shared" si="17"/>
        <v>0</v>
      </c>
      <c r="AF34" s="16">
        <f t="shared" si="17"/>
        <v>0</v>
      </c>
      <c r="AG34" s="16">
        <f t="shared" si="17"/>
        <v>0</v>
      </c>
      <c r="AH34" s="16">
        <f t="shared" si="17"/>
        <v>0</v>
      </c>
      <c r="AI34" s="16">
        <f t="shared" si="17"/>
        <v>0</v>
      </c>
      <c r="AJ34" s="16">
        <f t="shared" si="17"/>
        <v>0</v>
      </c>
      <c r="AK34" s="16">
        <f t="shared" si="17"/>
        <v>32.527447705075822</v>
      </c>
      <c r="AL34" s="16">
        <f t="shared" si="16"/>
        <v>0</v>
      </c>
      <c r="AM34" s="16">
        <f t="shared" si="16"/>
        <v>0</v>
      </c>
      <c r="AN34" s="16">
        <f t="shared" si="16"/>
        <v>0</v>
      </c>
      <c r="AO34" s="16">
        <f t="shared" si="16"/>
        <v>0</v>
      </c>
      <c r="AP34" s="16">
        <f t="shared" si="16"/>
        <v>0</v>
      </c>
      <c r="AQ34" s="16">
        <f t="shared" si="16"/>
        <v>0</v>
      </c>
      <c r="AR34" s="16">
        <f t="shared" si="16"/>
        <v>0</v>
      </c>
      <c r="AS34" s="16">
        <f t="shared" si="16"/>
        <v>0</v>
      </c>
      <c r="AT34" s="16">
        <f t="shared" si="16"/>
        <v>0</v>
      </c>
      <c r="AU34" s="16">
        <f t="shared" si="16"/>
        <v>6702.4487758821524</v>
      </c>
      <c r="AV34" s="16">
        <f t="shared" si="16"/>
        <v>0</v>
      </c>
      <c r="AW34" s="16">
        <f t="shared" si="16"/>
        <v>0</v>
      </c>
      <c r="AX34" s="16">
        <f t="shared" si="16"/>
        <v>0</v>
      </c>
      <c r="AY34" s="16">
        <f t="shared" si="16"/>
        <v>0</v>
      </c>
      <c r="AZ34" s="16">
        <f t="shared" si="16"/>
        <v>0</v>
      </c>
      <c r="BA34" s="16">
        <f t="shared" si="16"/>
        <v>0</v>
      </c>
      <c r="BB34" s="16">
        <f t="shared" si="16"/>
        <v>0</v>
      </c>
      <c r="BC34" s="16">
        <f t="shared" si="16"/>
        <v>0</v>
      </c>
      <c r="BD34" s="16">
        <f t="shared" si="16"/>
        <v>0</v>
      </c>
      <c r="BE34" s="16">
        <f t="shared" si="16"/>
        <v>86.30500235008283</v>
      </c>
      <c r="BF34" s="16">
        <f t="shared" si="16"/>
        <v>0</v>
      </c>
      <c r="BG34" s="16">
        <f t="shared" si="16"/>
        <v>0</v>
      </c>
      <c r="BH34" s="16">
        <f t="shared" si="16"/>
        <v>0</v>
      </c>
      <c r="BI34" s="16">
        <f t="shared" si="16"/>
        <v>0</v>
      </c>
      <c r="BJ34" s="16">
        <f t="shared" si="16"/>
        <v>0</v>
      </c>
      <c r="BK34" s="16">
        <f t="shared" si="16"/>
        <v>0</v>
      </c>
      <c r="BL34" s="16">
        <f t="shared" si="16"/>
        <v>0</v>
      </c>
      <c r="BM34" s="16">
        <f t="shared" si="16"/>
        <v>0</v>
      </c>
      <c r="BN34" s="16">
        <f t="shared" si="16"/>
        <v>0</v>
      </c>
      <c r="BO34" s="16">
        <f t="shared" si="16"/>
        <v>17783.591955896147</v>
      </c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2:152" s="1" customFormat="1" ht="15.75" x14ac:dyDescent="0.25">
      <c r="B35" s="19"/>
      <c r="C35" s="20"/>
      <c r="D35" s="20"/>
      <c r="E35" s="20" t="s">
        <v>43</v>
      </c>
      <c r="F35" s="20" t="s">
        <v>44</v>
      </c>
      <c r="G35" s="20">
        <v>1</v>
      </c>
      <c r="H35" s="20">
        <v>2022</v>
      </c>
      <c r="I35" s="21">
        <v>5000</v>
      </c>
      <c r="J35" s="21">
        <f t="shared" si="2"/>
        <v>5000</v>
      </c>
      <c r="K35" s="21">
        <f t="shared" si="3"/>
        <v>750</v>
      </c>
      <c r="L35" s="21">
        <f t="shared" si="4"/>
        <v>5750</v>
      </c>
      <c r="M35" s="20">
        <v>5</v>
      </c>
      <c r="N35" s="20">
        <v>5</v>
      </c>
      <c r="O35" s="20">
        <v>2023</v>
      </c>
      <c r="P35" s="22">
        <v>0.02</v>
      </c>
      <c r="Q35" s="21">
        <f t="shared" si="5"/>
        <v>6339.375</v>
      </c>
      <c r="R35" s="21">
        <f t="shared" si="6"/>
        <v>633.9375</v>
      </c>
      <c r="S35" s="21">
        <f t="shared" si="7"/>
        <v>1045.996875</v>
      </c>
      <c r="T35" s="21">
        <f t="shared" si="8"/>
        <v>8019.3093749999998</v>
      </c>
      <c r="U35" s="21">
        <f t="shared" si="9"/>
        <v>115</v>
      </c>
      <c r="V35" s="21">
        <f t="shared" si="17"/>
        <v>6597.5056689342409</v>
      </c>
      <c r="W35" s="21">
        <f t="shared" si="17"/>
        <v>109.52380952380952</v>
      </c>
      <c r="X35" s="21">
        <f t="shared" si="17"/>
        <v>0</v>
      </c>
      <c r="Y35" s="21">
        <f t="shared" si="17"/>
        <v>0</v>
      </c>
      <c r="Z35" s="21">
        <f t="shared" si="17"/>
        <v>0</v>
      </c>
      <c r="AA35" s="21">
        <f t="shared" si="17"/>
        <v>8420.2748437500013</v>
      </c>
      <c r="AB35" s="21">
        <f t="shared" si="17"/>
        <v>139.78321875</v>
      </c>
      <c r="AC35" s="21">
        <f t="shared" si="17"/>
        <v>0</v>
      </c>
      <c r="AD35" s="21">
        <f t="shared" si="17"/>
        <v>0</v>
      </c>
      <c r="AE35" s="21">
        <f t="shared" si="17"/>
        <v>0</v>
      </c>
      <c r="AF35" s="21">
        <f t="shared" si="17"/>
        <v>10746.641534260696</v>
      </c>
      <c r="AG35" s="21">
        <f t="shared" si="17"/>
        <v>178.40274483752933</v>
      </c>
      <c r="AH35" s="21">
        <f t="shared" si="17"/>
        <v>0</v>
      </c>
      <c r="AI35" s="21">
        <f t="shared" si="17"/>
        <v>0</v>
      </c>
      <c r="AJ35" s="21">
        <f t="shared" si="17"/>
        <v>0</v>
      </c>
      <c r="AK35" s="21">
        <f t="shared" si="17"/>
        <v>13715.74044897364</v>
      </c>
      <c r="AL35" s="21">
        <f t="shared" si="16"/>
        <v>227.69213393553071</v>
      </c>
      <c r="AM35" s="21">
        <f t="shared" si="16"/>
        <v>0</v>
      </c>
      <c r="AN35" s="21">
        <f t="shared" si="16"/>
        <v>0</v>
      </c>
      <c r="AO35" s="21">
        <f t="shared" si="16"/>
        <v>0</v>
      </c>
      <c r="AP35" s="21">
        <f t="shared" si="16"/>
        <v>17505.146651060531</v>
      </c>
      <c r="AQ35" s="21">
        <f t="shared" si="16"/>
        <v>290.59927246819848</v>
      </c>
      <c r="AR35" s="21">
        <f t="shared" si="16"/>
        <v>0</v>
      </c>
      <c r="AS35" s="21">
        <f t="shared" si="16"/>
        <v>0</v>
      </c>
      <c r="AT35" s="21">
        <f t="shared" si="16"/>
        <v>0</v>
      </c>
      <c r="AU35" s="21">
        <f t="shared" si="16"/>
        <v>22341.495919607176</v>
      </c>
      <c r="AV35" s="21">
        <f t="shared" si="16"/>
        <v>370.88649352707557</v>
      </c>
      <c r="AW35" s="21">
        <f t="shared" si="16"/>
        <v>0</v>
      </c>
      <c r="AX35" s="21">
        <f t="shared" si="16"/>
        <v>0</v>
      </c>
      <c r="AY35" s="21">
        <f t="shared" si="16"/>
        <v>0</v>
      </c>
      <c r="AZ35" s="21">
        <f t="shared" si="16"/>
        <v>28514.03932086362</v>
      </c>
      <c r="BA35" s="21">
        <f t="shared" si="16"/>
        <v>473.35559346888226</v>
      </c>
      <c r="BB35" s="21">
        <f t="shared" si="16"/>
        <v>0</v>
      </c>
      <c r="BC35" s="21">
        <f t="shared" si="16"/>
        <v>0</v>
      </c>
      <c r="BD35" s="21">
        <f t="shared" si="16"/>
        <v>0</v>
      </c>
      <c r="BE35" s="21">
        <f t="shared" si="16"/>
        <v>36391.942657618267</v>
      </c>
      <c r="BF35" s="21">
        <f t="shared" si="16"/>
        <v>604.13501645057977</v>
      </c>
      <c r="BG35" s="21">
        <f t="shared" si="16"/>
        <v>0</v>
      </c>
      <c r="BH35" s="21">
        <f t="shared" si="16"/>
        <v>0</v>
      </c>
      <c r="BI35" s="21">
        <f t="shared" si="16"/>
        <v>0</v>
      </c>
      <c r="BJ35" s="21">
        <f t="shared" si="16"/>
        <v>46446.365437475441</v>
      </c>
      <c r="BK35" s="21">
        <f t="shared" si="16"/>
        <v>771.04638275650927</v>
      </c>
      <c r="BL35" s="21">
        <f t="shared" si="16"/>
        <v>0</v>
      </c>
      <c r="BM35" s="21">
        <f t="shared" si="16"/>
        <v>0</v>
      </c>
      <c r="BN35" s="21">
        <f t="shared" si="16"/>
        <v>0</v>
      </c>
      <c r="BO35" s="21">
        <f t="shared" si="16"/>
        <v>59278.639852987159</v>
      </c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2:152" s="1" customFormat="1" ht="15.75" x14ac:dyDescent="0.25">
      <c r="C36" s="2"/>
      <c r="D36" s="2"/>
      <c r="E36" s="2"/>
      <c r="F36" s="2"/>
      <c r="G36" s="2"/>
      <c r="H36" s="2"/>
      <c r="I36" s="16">
        <f>SUM(I7:I35)</f>
        <v>981000</v>
      </c>
      <c r="J36" s="16">
        <f>SUM(J7:J35)</f>
        <v>1016000</v>
      </c>
      <c r="K36" s="16"/>
      <c r="L36" s="16">
        <f>SUM(L7:L35)</f>
        <v>1168400</v>
      </c>
      <c r="M36" s="2"/>
      <c r="N36" s="2"/>
      <c r="O36" s="2"/>
      <c r="P36" s="2"/>
      <c r="Q36" s="16">
        <f>SUM(Q7:Q35)</f>
        <v>2639688.1704217792</v>
      </c>
      <c r="R36" s="16"/>
      <c r="S36" s="16"/>
      <c r="T36" s="16"/>
      <c r="U36" s="16">
        <f t="shared" ref="U36:BO36" si="18">SUM(U7:U35)</f>
        <v>187519</v>
      </c>
      <c r="V36" s="16">
        <f t="shared" si="18"/>
        <v>26494.331065759641</v>
      </c>
      <c r="W36" s="16">
        <f t="shared" si="18"/>
        <v>14073.809523809525</v>
      </c>
      <c r="X36" s="16">
        <f t="shared" si="18"/>
        <v>92028.75</v>
      </c>
      <c r="Y36" s="16">
        <f t="shared" si="18"/>
        <v>0</v>
      </c>
      <c r="Z36" s="16">
        <f t="shared" si="18"/>
        <v>101461.69687499999</v>
      </c>
      <c r="AA36" s="16">
        <f t="shared" si="18"/>
        <v>1626896.9449687502</v>
      </c>
      <c r="AB36" s="16">
        <f t="shared" si="18"/>
        <v>17997.089414062502</v>
      </c>
      <c r="AC36" s="16">
        <f t="shared" si="18"/>
        <v>0</v>
      </c>
      <c r="AD36" s="16">
        <f t="shared" si="18"/>
        <v>123327.32668716798</v>
      </c>
      <c r="AE36" s="16">
        <f t="shared" si="18"/>
        <v>129453.23888437502</v>
      </c>
      <c r="AF36" s="16">
        <f t="shared" si="18"/>
        <v>44855.54727343595</v>
      </c>
      <c r="AG36" s="16">
        <f t="shared" si="18"/>
        <v>165646.94858164599</v>
      </c>
      <c r="AH36" s="16">
        <f t="shared" si="18"/>
        <v>46.830720519851447</v>
      </c>
      <c r="AI36" s="16">
        <f t="shared" si="18"/>
        <v>0</v>
      </c>
      <c r="AJ36" s="16">
        <f t="shared" si="18"/>
        <v>330489.19485744485</v>
      </c>
      <c r="AK36" s="16">
        <f t="shared" si="18"/>
        <v>932963.09755955322</v>
      </c>
      <c r="AL36" s="16">
        <f t="shared" si="18"/>
        <v>29315.362244199583</v>
      </c>
      <c r="AM36" s="16">
        <f t="shared" si="18"/>
        <v>191261.39250584584</v>
      </c>
      <c r="AN36" s="16">
        <f t="shared" si="18"/>
        <v>62.757644415980664</v>
      </c>
      <c r="AO36" s="16">
        <f t="shared" si="18"/>
        <v>210865.68523769506</v>
      </c>
      <c r="AP36" s="16">
        <f t="shared" si="18"/>
        <v>291706.31731569645</v>
      </c>
      <c r="AQ36" s="16">
        <f t="shared" si="18"/>
        <v>37342.006512163513</v>
      </c>
      <c r="AR36" s="16">
        <f t="shared" si="18"/>
        <v>76.282309022902098</v>
      </c>
      <c r="AS36" s="16">
        <f t="shared" si="18"/>
        <v>256308.55831695104</v>
      </c>
      <c r="AT36" s="16">
        <f t="shared" si="18"/>
        <v>269208.08747849637</v>
      </c>
      <c r="AU36" s="16">
        <f t="shared" si="18"/>
        <v>4316641.9305920554</v>
      </c>
      <c r="AV36" s="16">
        <f t="shared" si="18"/>
        <v>344460.83086327143</v>
      </c>
      <c r="AW36" s="16">
        <f t="shared" si="18"/>
        <v>0</v>
      </c>
      <c r="AX36" s="16">
        <f t="shared" si="18"/>
        <v>102.22558977840021</v>
      </c>
      <c r="AY36" s="16">
        <f t="shared" si="18"/>
        <v>686955.9633108495</v>
      </c>
      <c r="AZ36" s="16">
        <f t="shared" si="18"/>
        <v>114506.97213437721</v>
      </c>
      <c r="BA36" s="16">
        <f t="shared" si="18"/>
        <v>60826.193760751383</v>
      </c>
      <c r="BB36" s="16">
        <f t="shared" si="18"/>
        <v>397742.95435714652</v>
      </c>
      <c r="BC36" s="16">
        <f t="shared" si="18"/>
        <v>0</v>
      </c>
      <c r="BD36" s="16">
        <f t="shared" si="18"/>
        <v>438511.60717875417</v>
      </c>
      <c r="BE36" s="16">
        <f t="shared" si="18"/>
        <v>3479443.7064118222</v>
      </c>
      <c r="BF36" s="16">
        <f t="shared" si="18"/>
        <v>77782.383368012175</v>
      </c>
      <c r="BG36" s="16">
        <f t="shared" si="18"/>
        <v>0</v>
      </c>
      <c r="BH36" s="16">
        <f t="shared" si="18"/>
        <v>533013.59922332061</v>
      </c>
      <c r="BI36" s="16">
        <f t="shared" si="18"/>
        <v>559489.43873488205</v>
      </c>
      <c r="BJ36" s="16">
        <f t="shared" si="18"/>
        <v>186519.7916382413</v>
      </c>
      <c r="BK36" s="16">
        <f t="shared" si="18"/>
        <v>715916.56638941902</v>
      </c>
      <c r="BL36" s="16">
        <f t="shared" si="18"/>
        <v>202.39967547358367</v>
      </c>
      <c r="BM36" s="16">
        <f t="shared" si="18"/>
        <v>0</v>
      </c>
      <c r="BN36" s="16">
        <f t="shared" si="18"/>
        <v>1428355.2557838161</v>
      </c>
      <c r="BO36" s="16">
        <f t="shared" si="18"/>
        <v>11453336.128370078</v>
      </c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2:152" s="1" customFormat="1" ht="15.75" x14ac:dyDescent="0.2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2:152" s="1" customFormat="1" ht="15.75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</sheetData>
  <protectedRanges>
    <protectedRange algorithmName="SHA-512" hashValue="/QjSsV/8SFmMK6FXcITVW6bh7Guobdt4OwidDloaBUxZHnMaxLITbsNO4OMOYumTjkuKPE+Pu1W5QomlssvtVg==" saltValue="X8RtN9QOwWS/IB/EcPzFOw==" spinCount="100000" sqref="M7:N35" name="Range2"/>
    <protectedRange algorithmName="SHA-512" hashValue="ucbm8Ahi7GLhoQGlsCOcE6RnWAe+cwOK/th1xC7qNAkT8v/E6UYjNF3e6KDnUOJCJ5Eu0gQ4xOLIJey6CgS/ZA==" saltValue="7HaVIyUE8rsusMHH3AkQxA==" spinCount="100000" sqref="O7:O35 G7:H35" name="Range1"/>
  </protectedRanges>
  <mergeCells count="22">
    <mergeCell ref="U4:U5"/>
    <mergeCell ref="V4:AL5"/>
    <mergeCell ref="AM4:BC5"/>
    <mergeCell ref="BD4:BO5"/>
    <mergeCell ref="O4:O5"/>
    <mergeCell ref="P4:P5"/>
    <mergeCell ref="Q4:Q5"/>
    <mergeCell ref="R4:R5"/>
    <mergeCell ref="S4:S5"/>
    <mergeCell ref="T4:T5"/>
    <mergeCell ref="N4:N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7" right="0.7" top="0.75" bottom="0.75" header="0.3" footer="0.3"/>
  <pageSetup paperSize="3" scale="35" orientation="landscape" r:id="rId1"/>
  <colBreaks count="2" manualBreakCount="2">
    <brk id="28" max="35" man="1"/>
    <brk id="46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6296-E884-4E77-820B-778A808929E2}">
  <dimension ref="A1:CD219"/>
  <sheetViews>
    <sheetView view="pageBreakPreview" zoomScale="60" zoomScaleNormal="80" zoomScaleSheetLayoutView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161" sqref="I161"/>
    </sheetView>
  </sheetViews>
  <sheetFormatPr defaultRowHeight="15" x14ac:dyDescent="0.25"/>
  <cols>
    <col min="1" max="1" width="13.85546875" bestFit="1" customWidth="1"/>
    <col min="2" max="2" width="13.85546875" customWidth="1"/>
    <col min="3" max="3" width="32" style="23" customWidth="1"/>
    <col min="4" max="4" width="22" style="23" customWidth="1"/>
    <col min="5" max="5" width="24" style="23" customWidth="1"/>
    <col min="6" max="6" width="39.140625" style="23" customWidth="1"/>
    <col min="7" max="7" width="15.42578125" style="23" customWidth="1"/>
    <col min="8" max="8" width="10.42578125" style="23" customWidth="1"/>
    <col min="9" max="9" width="15.42578125" style="23" customWidth="1"/>
    <col min="10" max="10" width="14.42578125" style="23" customWidth="1"/>
    <col min="11" max="12" width="15.42578125" style="23" customWidth="1"/>
    <col min="13" max="13" width="13.5703125" style="23" customWidth="1"/>
    <col min="14" max="14" width="23" style="23" customWidth="1"/>
    <col min="15" max="15" width="13.5703125" style="23" customWidth="1"/>
    <col min="16" max="19" width="17.5703125" style="23" customWidth="1"/>
    <col min="20" max="20" width="18.28515625" style="23" customWidth="1"/>
    <col min="21" max="21" width="10.42578125" style="23" customWidth="1"/>
    <col min="22" max="22" width="13" style="23" customWidth="1"/>
    <col min="23" max="23" width="12.140625" style="23" customWidth="1"/>
    <col min="24" max="67" width="15.140625" style="23" customWidth="1"/>
    <col min="68" max="68" width="8.85546875" style="23" customWidth="1"/>
    <col min="69" max="76" width="9.140625" style="23"/>
  </cols>
  <sheetData>
    <row r="1" spans="1:76" s="1" customFormat="1" ht="15.75" x14ac:dyDescent="0.25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s="3" customFormat="1" ht="23.45" customHeight="1" x14ac:dyDescent="0.35">
      <c r="B2" s="4" t="s">
        <v>48</v>
      </c>
      <c r="C2" s="5"/>
      <c r="D2" s="5"/>
      <c r="E2" s="5"/>
      <c r="F2" s="5"/>
      <c r="G2" s="5"/>
      <c r="H2" s="5"/>
      <c r="I2" s="16"/>
      <c r="J2" s="16"/>
      <c r="K2" s="108" t="s">
        <v>1</v>
      </c>
      <c r="L2" s="109" t="str" cm="1">
        <f t="array" aca="1" ref="L2" ca="1">CELL("filename")</f>
        <v>C:\Users\tthompson\AppData\Local\Microsoft\Windows\INetCache\Content.Outlook\G3B1OTAF\[Baxter Water System CAMP.v5.xlsx]Annual Summary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</row>
    <row r="3" spans="1:76" s="1" customFormat="1" ht="17.45" customHeight="1" x14ac:dyDescent="0.25">
      <c r="B3" s="6"/>
      <c r="C3" s="2"/>
      <c r="D3" s="2"/>
      <c r="E3" s="2"/>
      <c r="F3" s="2"/>
      <c r="G3" s="2"/>
      <c r="H3" s="7" t="s">
        <v>2</v>
      </c>
      <c r="I3" s="9">
        <f>Wells!I3</f>
        <v>0.05</v>
      </c>
      <c r="J3" s="9"/>
      <c r="K3" s="9" t="s">
        <v>3</v>
      </c>
      <c r="L3" s="24">
        <f>Wells!L3</f>
        <v>2024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76" s="11" customFormat="1" ht="27.6" customHeight="1" x14ac:dyDescent="0.25">
      <c r="C4" s="125" t="s">
        <v>4</v>
      </c>
      <c r="D4" s="125" t="s">
        <v>5</v>
      </c>
      <c r="E4" s="125" t="s">
        <v>6</v>
      </c>
      <c r="F4" s="125" t="s">
        <v>7</v>
      </c>
      <c r="G4" s="125" t="s">
        <v>8</v>
      </c>
      <c r="H4" s="125" t="s">
        <v>9</v>
      </c>
      <c r="I4" s="125" t="s">
        <v>10</v>
      </c>
      <c r="J4" s="125" t="s">
        <v>11</v>
      </c>
      <c r="K4" s="125" t="s">
        <v>12</v>
      </c>
      <c r="L4" s="125" t="s">
        <v>13</v>
      </c>
      <c r="M4" s="125" t="s">
        <v>14</v>
      </c>
      <c r="N4" s="125" t="s">
        <v>15</v>
      </c>
      <c r="O4" s="125" t="s">
        <v>16</v>
      </c>
      <c r="P4" s="125" t="s">
        <v>17</v>
      </c>
      <c r="Q4" s="125" t="s">
        <v>18</v>
      </c>
      <c r="R4" s="125" t="s">
        <v>19</v>
      </c>
      <c r="S4" s="125" t="s">
        <v>20</v>
      </c>
      <c r="T4" s="125" t="s">
        <v>21</v>
      </c>
      <c r="U4" s="125" t="s">
        <v>22</v>
      </c>
      <c r="V4" s="125" t="s">
        <v>23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S4" s="125" t="s">
        <v>23</v>
      </c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</row>
    <row r="5" spans="1:76" s="11" customFormat="1" ht="33.6" customHeight="1" x14ac:dyDescent="0.25"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</row>
    <row r="6" spans="1:76" s="1" customFormat="1" ht="15.6" customHeight="1" x14ac:dyDescent="0.25">
      <c r="A6" s="12"/>
      <c r="B6" s="12"/>
      <c r="C6" s="12"/>
      <c r="D6" s="12"/>
      <c r="E6" s="12"/>
      <c r="F6" s="12"/>
      <c r="G6" s="25" t="s">
        <v>49</v>
      </c>
      <c r="H6" s="25" t="s">
        <v>24</v>
      </c>
      <c r="I6" s="25" t="s">
        <v>25</v>
      </c>
      <c r="J6" s="25" t="s">
        <v>25</v>
      </c>
      <c r="K6" s="25" t="s">
        <v>25</v>
      </c>
      <c r="L6" s="25" t="s">
        <v>25</v>
      </c>
      <c r="M6" s="25" t="s">
        <v>26</v>
      </c>
      <c r="N6" s="25" t="s">
        <v>26</v>
      </c>
      <c r="O6" s="25" t="s">
        <v>24</v>
      </c>
      <c r="P6" s="25" t="s">
        <v>27</v>
      </c>
      <c r="Q6" s="25" t="s">
        <v>25</v>
      </c>
      <c r="R6" s="25" t="s">
        <v>25</v>
      </c>
      <c r="S6" s="25" t="s">
        <v>25</v>
      </c>
      <c r="T6" s="25" t="s">
        <v>25</v>
      </c>
      <c r="U6" s="25" t="s">
        <v>25</v>
      </c>
      <c r="V6" s="11">
        <f>2022</f>
        <v>2022</v>
      </c>
      <c r="W6" s="11">
        <f>V6+1</f>
        <v>2023</v>
      </c>
      <c r="X6" s="11">
        <f t="shared" ref="X6:BO6" si="0">W6+1</f>
        <v>2024</v>
      </c>
      <c r="Y6" s="11">
        <f t="shared" si="0"/>
        <v>2025</v>
      </c>
      <c r="Z6" s="11">
        <f t="shared" si="0"/>
        <v>2026</v>
      </c>
      <c r="AA6" s="11">
        <f t="shared" si="0"/>
        <v>2027</v>
      </c>
      <c r="AB6" s="11">
        <f t="shared" si="0"/>
        <v>2028</v>
      </c>
      <c r="AC6" s="11">
        <f t="shared" si="0"/>
        <v>2029</v>
      </c>
      <c r="AD6" s="11">
        <f t="shared" si="0"/>
        <v>2030</v>
      </c>
      <c r="AE6" s="11">
        <f t="shared" si="0"/>
        <v>2031</v>
      </c>
      <c r="AF6" s="11">
        <f t="shared" si="0"/>
        <v>2032</v>
      </c>
      <c r="AG6" s="11">
        <f t="shared" si="0"/>
        <v>2033</v>
      </c>
      <c r="AH6" s="11">
        <f t="shared" si="0"/>
        <v>2034</v>
      </c>
      <c r="AI6" s="11">
        <f t="shared" si="0"/>
        <v>2035</v>
      </c>
      <c r="AJ6" s="11">
        <f t="shared" si="0"/>
        <v>2036</v>
      </c>
      <c r="AK6" s="11">
        <f t="shared" si="0"/>
        <v>2037</v>
      </c>
      <c r="AL6" s="11">
        <f t="shared" si="0"/>
        <v>2038</v>
      </c>
      <c r="AM6" s="11">
        <f t="shared" si="0"/>
        <v>2039</v>
      </c>
      <c r="AN6" s="11">
        <f t="shared" si="0"/>
        <v>2040</v>
      </c>
      <c r="AO6" s="11">
        <f t="shared" si="0"/>
        <v>2041</v>
      </c>
      <c r="AP6" s="11">
        <f t="shared" si="0"/>
        <v>2042</v>
      </c>
      <c r="AQ6" s="11">
        <f t="shared" si="0"/>
        <v>2043</v>
      </c>
      <c r="AR6" s="11">
        <f t="shared" si="0"/>
        <v>2044</v>
      </c>
      <c r="AS6" s="11">
        <f t="shared" si="0"/>
        <v>2045</v>
      </c>
      <c r="AT6" s="11">
        <f t="shared" si="0"/>
        <v>2046</v>
      </c>
      <c r="AU6" s="11">
        <f t="shared" si="0"/>
        <v>2047</v>
      </c>
      <c r="AV6" s="11">
        <f t="shared" si="0"/>
        <v>2048</v>
      </c>
      <c r="AW6" s="11">
        <f t="shared" si="0"/>
        <v>2049</v>
      </c>
      <c r="AX6" s="11">
        <f t="shared" si="0"/>
        <v>2050</v>
      </c>
      <c r="AY6" s="11">
        <f t="shared" si="0"/>
        <v>2051</v>
      </c>
      <c r="AZ6" s="11">
        <f t="shared" si="0"/>
        <v>2052</v>
      </c>
      <c r="BA6" s="11">
        <f t="shared" si="0"/>
        <v>2053</v>
      </c>
      <c r="BB6" s="11">
        <f t="shared" si="0"/>
        <v>2054</v>
      </c>
      <c r="BC6" s="11">
        <f t="shared" si="0"/>
        <v>2055</v>
      </c>
      <c r="BD6" s="11">
        <f t="shared" si="0"/>
        <v>2056</v>
      </c>
      <c r="BE6" s="11">
        <f t="shared" si="0"/>
        <v>2057</v>
      </c>
      <c r="BF6" s="11">
        <f t="shared" si="0"/>
        <v>2058</v>
      </c>
      <c r="BG6" s="11">
        <f t="shared" si="0"/>
        <v>2059</v>
      </c>
      <c r="BH6" s="11">
        <f t="shared" si="0"/>
        <v>2060</v>
      </c>
      <c r="BI6" s="11">
        <f t="shared" si="0"/>
        <v>2061</v>
      </c>
      <c r="BJ6" s="11">
        <f t="shared" si="0"/>
        <v>2062</v>
      </c>
      <c r="BK6" s="11">
        <f t="shared" si="0"/>
        <v>2063</v>
      </c>
      <c r="BL6" s="11">
        <f t="shared" si="0"/>
        <v>2064</v>
      </c>
      <c r="BM6" s="11">
        <f t="shared" si="0"/>
        <v>2065</v>
      </c>
      <c r="BN6" s="11">
        <f t="shared" si="0"/>
        <v>2066</v>
      </c>
      <c r="BO6" s="11">
        <f t="shared" si="0"/>
        <v>2067</v>
      </c>
      <c r="BP6" s="2"/>
      <c r="BQ6" s="2"/>
      <c r="BR6" s="2"/>
      <c r="BS6" s="2"/>
      <c r="BT6" s="2"/>
      <c r="BU6" s="2"/>
      <c r="BV6" s="2"/>
      <c r="BW6" s="2"/>
      <c r="BX6" s="2"/>
    </row>
    <row r="7" spans="1:76" s="1" customFormat="1" ht="15.75" x14ac:dyDescent="0.25">
      <c r="C7" s="26" t="s">
        <v>50</v>
      </c>
      <c r="D7" s="26" t="s">
        <v>51</v>
      </c>
      <c r="E7" s="26" t="s">
        <v>52</v>
      </c>
      <c r="F7" s="26" t="s">
        <v>53</v>
      </c>
      <c r="G7" s="26">
        <v>2</v>
      </c>
      <c r="H7" s="26">
        <v>2007</v>
      </c>
      <c r="I7" s="27">
        <v>90000</v>
      </c>
      <c r="J7" s="27">
        <f t="shared" ref="J7:J46" si="1">I7*G7</f>
        <v>180000</v>
      </c>
      <c r="K7" s="27">
        <f t="shared" ref="K7:K46" si="2">J7*0.15</f>
        <v>27000</v>
      </c>
      <c r="L7" s="27">
        <f t="shared" ref="L7:L46" si="3">J7+K7</f>
        <v>207000</v>
      </c>
      <c r="M7" s="26">
        <v>30</v>
      </c>
      <c r="N7" s="26">
        <v>2</v>
      </c>
      <c r="O7" s="26">
        <v>2007</v>
      </c>
      <c r="P7" s="28">
        <v>5.0000000000000001E-4</v>
      </c>
      <c r="Q7" s="29">
        <f t="shared" ref="Q7:Q66" si="4">L7*((1+$I$3)^($L$3-H7))</f>
        <v>474447.79178481386</v>
      </c>
      <c r="R7" s="29">
        <f t="shared" ref="R7:R66" si="5">Q7*0.1</f>
        <v>47444.779178481389</v>
      </c>
      <c r="S7" s="29">
        <f t="shared" ref="S7:S66" si="6">SUM(Q7:R7)*0.15</f>
        <v>78283.885644494279</v>
      </c>
      <c r="T7" s="27">
        <f t="shared" ref="T7:T66" si="7">SUM(Q7:S7)</f>
        <v>600176.4566077895</v>
      </c>
      <c r="U7" s="27">
        <f>P7*L7</f>
        <v>103.5</v>
      </c>
      <c r="V7" s="27">
        <f>IF(MOD(V$6-$H7,$M7)=0,($L7*1.1*1.15)*((1+$I$3)^(V$6-$L$3)),IF(MOD(V$6-$O7,$N7)=0,$U7*((1+$I$3)^(V$6-$L$3)),0))</f>
        <v>0</v>
      </c>
      <c r="W7" s="27">
        <f t="shared" ref="W7:BO12" si="8">IF(MOD(W$6-$H7,$M7)=0,($L7*1.1*1.15)*((1+$I$3)^(W$6-$L$3)),IF(MOD(W$6-$O7,$N7)=0,$U7*((1+$I$3)^(W$6-$L$3)),0))</f>
        <v>98.571428571428569</v>
      </c>
      <c r="X7" s="27">
        <f t="shared" si="8"/>
        <v>0</v>
      </c>
      <c r="Y7" s="27">
        <f t="shared" si="8"/>
        <v>108.67500000000001</v>
      </c>
      <c r="Z7" s="27">
        <f t="shared" si="8"/>
        <v>0</v>
      </c>
      <c r="AA7" s="27">
        <f t="shared" si="8"/>
        <v>119.81418750000002</v>
      </c>
      <c r="AB7" s="27">
        <f t="shared" si="8"/>
        <v>0</v>
      </c>
      <c r="AC7" s="27">
        <f t="shared" si="8"/>
        <v>132.09514171875</v>
      </c>
      <c r="AD7" s="27">
        <f t="shared" si="8"/>
        <v>0</v>
      </c>
      <c r="AE7" s="27">
        <f t="shared" si="8"/>
        <v>145.6348937449219</v>
      </c>
      <c r="AF7" s="27">
        <f t="shared" si="8"/>
        <v>0</v>
      </c>
      <c r="AG7" s="27">
        <f t="shared" si="8"/>
        <v>160.56247035377638</v>
      </c>
      <c r="AH7" s="27">
        <f t="shared" si="8"/>
        <v>0</v>
      </c>
      <c r="AI7" s="27">
        <f t="shared" si="8"/>
        <v>177.02012356503849</v>
      </c>
      <c r="AJ7" s="27">
        <f t="shared" si="8"/>
        <v>0</v>
      </c>
      <c r="AK7" s="27">
        <f t="shared" si="8"/>
        <v>493766.65616305097</v>
      </c>
      <c r="AL7" s="27">
        <f t="shared" si="8"/>
        <v>0</v>
      </c>
      <c r="AM7" s="27">
        <f t="shared" si="8"/>
        <v>215.16906656907656</v>
      </c>
      <c r="AN7" s="27">
        <f t="shared" si="8"/>
        <v>0</v>
      </c>
      <c r="AO7" s="27">
        <f t="shared" si="8"/>
        <v>237.22389589240694</v>
      </c>
      <c r="AP7" s="27">
        <f t="shared" si="8"/>
        <v>0</v>
      </c>
      <c r="AQ7" s="27">
        <f t="shared" si="8"/>
        <v>261.53934522137865</v>
      </c>
      <c r="AR7" s="27">
        <f t="shared" si="8"/>
        <v>0</v>
      </c>
      <c r="AS7" s="27">
        <f t="shared" si="8"/>
        <v>288.34712810656993</v>
      </c>
      <c r="AT7" s="27">
        <f t="shared" si="8"/>
        <v>0</v>
      </c>
      <c r="AU7" s="27">
        <f t="shared" si="8"/>
        <v>317.90270873749341</v>
      </c>
      <c r="AV7" s="27">
        <f t="shared" si="8"/>
        <v>0</v>
      </c>
      <c r="AW7" s="27">
        <f t="shared" si="8"/>
        <v>350.48773638308643</v>
      </c>
      <c r="AX7" s="27">
        <f t="shared" si="8"/>
        <v>0</v>
      </c>
      <c r="AY7" s="27">
        <f t="shared" si="8"/>
        <v>386.41272936235282</v>
      </c>
      <c r="AZ7" s="27">
        <f t="shared" si="8"/>
        <v>0</v>
      </c>
      <c r="BA7" s="27">
        <f t="shared" si="8"/>
        <v>426.020034121994</v>
      </c>
      <c r="BB7" s="27">
        <f t="shared" si="8"/>
        <v>0</v>
      </c>
      <c r="BC7" s="27">
        <f t="shared" si="8"/>
        <v>469.68708761949841</v>
      </c>
      <c r="BD7" s="27">
        <f t="shared" si="8"/>
        <v>0</v>
      </c>
      <c r="BE7" s="27">
        <f t="shared" si="8"/>
        <v>517.83001410049701</v>
      </c>
      <c r="BF7" s="27">
        <f t="shared" si="8"/>
        <v>0</v>
      </c>
      <c r="BG7" s="27">
        <f t="shared" si="8"/>
        <v>570.90759054579803</v>
      </c>
      <c r="BH7" s="27">
        <f t="shared" si="8"/>
        <v>0</v>
      </c>
      <c r="BI7" s="27">
        <f t="shared" si="8"/>
        <v>629.42561857674229</v>
      </c>
      <c r="BJ7" s="27">
        <f t="shared" si="8"/>
        <v>0</v>
      </c>
      <c r="BK7" s="27">
        <f t="shared" si="8"/>
        <v>693.94174448085835</v>
      </c>
      <c r="BL7" s="27">
        <f t="shared" si="8"/>
        <v>0</v>
      </c>
      <c r="BM7" s="27">
        <f t="shared" si="8"/>
        <v>765.07077329014635</v>
      </c>
      <c r="BN7" s="27">
        <f t="shared" si="8"/>
        <v>0</v>
      </c>
      <c r="BO7" s="27">
        <f t="shared" si="8"/>
        <v>2134031.0347075374</v>
      </c>
      <c r="BP7" s="2"/>
      <c r="BQ7" s="2"/>
      <c r="BR7" s="2"/>
      <c r="BS7" s="2"/>
      <c r="BT7" s="2"/>
      <c r="BU7" s="2"/>
      <c r="BV7" s="2"/>
      <c r="BW7" s="2"/>
      <c r="BX7" s="2"/>
    </row>
    <row r="8" spans="1:76" s="1" customFormat="1" ht="15.75" x14ac:dyDescent="0.25">
      <c r="C8" s="2" t="s">
        <v>50</v>
      </c>
      <c r="D8" s="2" t="s">
        <v>51</v>
      </c>
      <c r="E8" s="2" t="s">
        <v>52</v>
      </c>
      <c r="F8" s="2" t="s">
        <v>54</v>
      </c>
      <c r="G8" s="2">
        <v>2</v>
      </c>
      <c r="H8" s="2">
        <v>2007</v>
      </c>
      <c r="I8" s="16">
        <v>4250</v>
      </c>
      <c r="J8" s="16">
        <f t="shared" si="1"/>
        <v>8500</v>
      </c>
      <c r="K8" s="16">
        <f t="shared" si="2"/>
        <v>1275</v>
      </c>
      <c r="L8" s="16">
        <f t="shared" si="3"/>
        <v>9775</v>
      </c>
      <c r="M8" s="2">
        <v>20</v>
      </c>
      <c r="N8" s="2">
        <v>2</v>
      </c>
      <c r="O8" s="2">
        <v>2007</v>
      </c>
      <c r="P8" s="28">
        <v>5.0000000000000001E-4</v>
      </c>
      <c r="Q8" s="30">
        <f t="shared" si="4"/>
        <v>22404.479056505101</v>
      </c>
      <c r="R8" s="30">
        <f t="shared" si="5"/>
        <v>2240.4479056505102</v>
      </c>
      <c r="S8" s="30">
        <f t="shared" si="6"/>
        <v>3696.7390443233417</v>
      </c>
      <c r="T8" s="16">
        <f t="shared" si="7"/>
        <v>28341.666006478954</v>
      </c>
      <c r="U8" s="16">
        <f t="shared" ref="U8:U71" si="9">P8*L8</f>
        <v>4.8875000000000002</v>
      </c>
      <c r="V8" s="16">
        <f t="shared" ref="V8:AK27" si="10">IF(MOD(V$6-$H8,$M8)=0,($L8*1.1*1.15)*((1+$I$3)^(V$6-$L$3)),IF(MOD(V$6-$O8,$N8)=0,$U8*((1+$I$3)^(V$6-$L$3)),0))</f>
        <v>0</v>
      </c>
      <c r="W8" s="16">
        <f t="shared" si="10"/>
        <v>4.6547619047619051</v>
      </c>
      <c r="X8" s="16">
        <f t="shared" si="10"/>
        <v>0</v>
      </c>
      <c r="Y8" s="16">
        <f t="shared" si="10"/>
        <v>5.131875</v>
      </c>
      <c r="Z8" s="16">
        <f t="shared" si="10"/>
        <v>0</v>
      </c>
      <c r="AA8" s="16">
        <f t="shared" si="10"/>
        <v>14314.467234374999</v>
      </c>
      <c r="AB8" s="16">
        <f t="shared" si="10"/>
        <v>0</v>
      </c>
      <c r="AC8" s="16">
        <f t="shared" si="10"/>
        <v>6.2378261367187511</v>
      </c>
      <c r="AD8" s="16">
        <f t="shared" si="10"/>
        <v>0</v>
      </c>
      <c r="AE8" s="16">
        <f t="shared" si="10"/>
        <v>6.8772033157324231</v>
      </c>
      <c r="AF8" s="16">
        <f t="shared" si="10"/>
        <v>0</v>
      </c>
      <c r="AG8" s="16">
        <f t="shared" si="10"/>
        <v>7.5821166555949961</v>
      </c>
      <c r="AH8" s="16">
        <f t="shared" si="10"/>
        <v>0</v>
      </c>
      <c r="AI8" s="16">
        <f t="shared" si="10"/>
        <v>8.3592836127934831</v>
      </c>
      <c r="AJ8" s="16">
        <f t="shared" si="10"/>
        <v>0</v>
      </c>
      <c r="AK8" s="16">
        <f t="shared" si="10"/>
        <v>9.2161101831048171</v>
      </c>
      <c r="AL8" s="16">
        <f t="shared" si="8"/>
        <v>0</v>
      </c>
      <c r="AM8" s="16">
        <f t="shared" si="8"/>
        <v>10.160761476873061</v>
      </c>
      <c r="AN8" s="16">
        <f t="shared" si="8"/>
        <v>0</v>
      </c>
      <c r="AO8" s="16">
        <f t="shared" si="8"/>
        <v>11.20223952825255</v>
      </c>
      <c r="AP8" s="16">
        <f t="shared" si="8"/>
        <v>0</v>
      </c>
      <c r="AQ8" s="16">
        <f t="shared" si="8"/>
        <v>12.350469079898437</v>
      </c>
      <c r="AR8" s="16">
        <f t="shared" si="8"/>
        <v>0</v>
      </c>
      <c r="AS8" s="16">
        <f t="shared" si="8"/>
        <v>13.616392160588026</v>
      </c>
      <c r="AT8" s="16">
        <f t="shared" si="8"/>
        <v>0</v>
      </c>
      <c r="AU8" s="16">
        <f t="shared" si="8"/>
        <v>37980.543063332188</v>
      </c>
      <c r="AV8" s="16">
        <f t="shared" si="8"/>
        <v>0</v>
      </c>
      <c r="AW8" s="16">
        <f t="shared" si="8"/>
        <v>16.550809773645749</v>
      </c>
      <c r="AX8" s="16">
        <f t="shared" si="8"/>
        <v>0</v>
      </c>
      <c r="AY8" s="16">
        <f t="shared" si="8"/>
        <v>18.247267775444442</v>
      </c>
      <c r="AZ8" s="16">
        <f t="shared" si="8"/>
        <v>0</v>
      </c>
      <c r="BA8" s="16">
        <f t="shared" si="8"/>
        <v>20.117612722427495</v>
      </c>
      <c r="BB8" s="16">
        <f t="shared" si="8"/>
        <v>0</v>
      </c>
      <c r="BC8" s="16">
        <f t="shared" si="8"/>
        <v>22.179668026476314</v>
      </c>
      <c r="BD8" s="16">
        <f t="shared" si="8"/>
        <v>0</v>
      </c>
      <c r="BE8" s="16">
        <f t="shared" si="8"/>
        <v>24.453083999190138</v>
      </c>
      <c r="BF8" s="16">
        <f t="shared" si="8"/>
        <v>0</v>
      </c>
      <c r="BG8" s="16">
        <f t="shared" si="8"/>
        <v>26.95952510910713</v>
      </c>
      <c r="BH8" s="16">
        <f t="shared" si="8"/>
        <v>0</v>
      </c>
      <c r="BI8" s="16">
        <f t="shared" si="8"/>
        <v>29.72287643279061</v>
      </c>
      <c r="BJ8" s="16">
        <f t="shared" si="8"/>
        <v>0</v>
      </c>
      <c r="BK8" s="16">
        <f t="shared" si="8"/>
        <v>32.769471267151644</v>
      </c>
      <c r="BL8" s="16">
        <f t="shared" si="8"/>
        <v>0</v>
      </c>
      <c r="BM8" s="16">
        <f t="shared" si="8"/>
        <v>36.128342072034691</v>
      </c>
      <c r="BN8" s="16">
        <f t="shared" si="8"/>
        <v>0</v>
      </c>
      <c r="BO8" s="16">
        <f t="shared" si="8"/>
        <v>100773.68775007814</v>
      </c>
      <c r="BP8" s="2"/>
      <c r="BQ8" s="2"/>
      <c r="BR8" s="2"/>
      <c r="BS8" s="2"/>
      <c r="BT8" s="2"/>
      <c r="BU8" s="2"/>
      <c r="BV8" s="2"/>
      <c r="BW8" s="2"/>
      <c r="BX8" s="2"/>
    </row>
    <row r="9" spans="1:76" s="1" customFormat="1" ht="15.75" x14ac:dyDescent="0.25">
      <c r="C9" s="2" t="s">
        <v>50</v>
      </c>
      <c r="D9" s="2" t="s">
        <v>55</v>
      </c>
      <c r="E9" s="2" t="s">
        <v>56</v>
      </c>
      <c r="F9" s="2" t="s">
        <v>57</v>
      </c>
      <c r="G9" s="2">
        <v>1</v>
      </c>
      <c r="H9" s="2">
        <v>2022</v>
      </c>
      <c r="I9" s="16">
        <v>127500</v>
      </c>
      <c r="J9" s="16">
        <f t="shared" si="1"/>
        <v>127500</v>
      </c>
      <c r="K9" s="16">
        <f t="shared" si="2"/>
        <v>19125</v>
      </c>
      <c r="L9" s="16">
        <f t="shared" si="3"/>
        <v>146625</v>
      </c>
      <c r="M9" s="2">
        <v>20</v>
      </c>
      <c r="N9" s="2">
        <v>5</v>
      </c>
      <c r="O9" s="2">
        <v>2022</v>
      </c>
      <c r="P9" s="28">
        <v>5.0000000000000001E-4</v>
      </c>
      <c r="Q9" s="30">
        <f t="shared" si="4"/>
        <v>161654.0625</v>
      </c>
      <c r="R9" s="30">
        <f t="shared" si="5"/>
        <v>16165.40625</v>
      </c>
      <c r="S9" s="30">
        <f t="shared" si="6"/>
        <v>26672.920312499999</v>
      </c>
      <c r="T9" s="16">
        <f t="shared" si="7"/>
        <v>204492.38906250001</v>
      </c>
      <c r="U9" s="16">
        <f t="shared" si="9"/>
        <v>73.3125</v>
      </c>
      <c r="V9" s="16">
        <f t="shared" si="10"/>
        <v>168236.39455782311</v>
      </c>
      <c r="W9" s="16">
        <f t="shared" si="8"/>
        <v>0</v>
      </c>
      <c r="X9" s="16">
        <f t="shared" si="8"/>
        <v>0</v>
      </c>
      <c r="Y9" s="16">
        <f t="shared" si="8"/>
        <v>0</v>
      </c>
      <c r="Z9" s="16">
        <f t="shared" si="8"/>
        <v>0</v>
      </c>
      <c r="AA9" s="16">
        <f t="shared" si="8"/>
        <v>84.868382812500016</v>
      </c>
      <c r="AB9" s="16">
        <f t="shared" si="8"/>
        <v>0</v>
      </c>
      <c r="AC9" s="16">
        <f t="shared" si="8"/>
        <v>0</v>
      </c>
      <c r="AD9" s="16">
        <f t="shared" si="8"/>
        <v>0</v>
      </c>
      <c r="AE9" s="16">
        <f t="shared" si="8"/>
        <v>0</v>
      </c>
      <c r="AF9" s="16">
        <f t="shared" si="8"/>
        <v>108.31595222278565</v>
      </c>
      <c r="AG9" s="16">
        <f t="shared" si="8"/>
        <v>0</v>
      </c>
      <c r="AH9" s="16">
        <f t="shared" si="8"/>
        <v>0</v>
      </c>
      <c r="AI9" s="16">
        <f t="shared" si="8"/>
        <v>0</v>
      </c>
      <c r="AJ9" s="16">
        <f t="shared" si="8"/>
        <v>0</v>
      </c>
      <c r="AK9" s="16">
        <f t="shared" si="8"/>
        <v>138.24165274657224</v>
      </c>
      <c r="AL9" s="16">
        <f t="shared" si="8"/>
        <v>0</v>
      </c>
      <c r="AM9" s="16">
        <f t="shared" si="8"/>
        <v>0</v>
      </c>
      <c r="AN9" s="16">
        <f t="shared" si="8"/>
        <v>0</v>
      </c>
      <c r="AO9" s="16">
        <f t="shared" si="8"/>
        <v>0</v>
      </c>
      <c r="AP9" s="16">
        <f t="shared" si="8"/>
        <v>446381.23960204347</v>
      </c>
      <c r="AQ9" s="16">
        <f t="shared" si="8"/>
        <v>0</v>
      </c>
      <c r="AR9" s="16">
        <f t="shared" si="8"/>
        <v>0</v>
      </c>
      <c r="AS9" s="16">
        <f t="shared" si="8"/>
        <v>0</v>
      </c>
      <c r="AT9" s="16">
        <f t="shared" si="8"/>
        <v>0</v>
      </c>
      <c r="AU9" s="16">
        <f t="shared" si="8"/>
        <v>225.18108535572449</v>
      </c>
      <c r="AV9" s="16">
        <f t="shared" si="8"/>
        <v>0</v>
      </c>
      <c r="AW9" s="16">
        <f t="shared" si="8"/>
        <v>0</v>
      </c>
      <c r="AX9" s="16">
        <f t="shared" si="8"/>
        <v>0</v>
      </c>
      <c r="AY9" s="16">
        <f t="shared" si="8"/>
        <v>0</v>
      </c>
      <c r="AZ9" s="16">
        <f t="shared" si="8"/>
        <v>287.3944674632499</v>
      </c>
      <c r="BA9" s="16">
        <f t="shared" si="8"/>
        <v>0</v>
      </c>
      <c r="BB9" s="16">
        <f t="shared" si="8"/>
        <v>0</v>
      </c>
      <c r="BC9" s="16">
        <f t="shared" si="8"/>
        <v>0</v>
      </c>
      <c r="BD9" s="16">
        <f t="shared" si="8"/>
        <v>0</v>
      </c>
      <c r="BE9" s="16">
        <f t="shared" si="8"/>
        <v>366.79625998785201</v>
      </c>
      <c r="BF9" s="16">
        <f t="shared" si="8"/>
        <v>0</v>
      </c>
      <c r="BG9" s="16">
        <f t="shared" si="8"/>
        <v>0</v>
      </c>
      <c r="BH9" s="16">
        <f t="shared" si="8"/>
        <v>0</v>
      </c>
      <c r="BI9" s="16">
        <f t="shared" si="8"/>
        <v>0</v>
      </c>
      <c r="BJ9" s="16">
        <f t="shared" si="8"/>
        <v>1184382.3186556236</v>
      </c>
      <c r="BK9" s="16">
        <f t="shared" si="8"/>
        <v>0</v>
      </c>
      <c r="BL9" s="16">
        <f t="shared" si="8"/>
        <v>0</v>
      </c>
      <c r="BM9" s="16">
        <f t="shared" si="8"/>
        <v>0</v>
      </c>
      <c r="BN9" s="16">
        <f t="shared" si="8"/>
        <v>0</v>
      </c>
      <c r="BO9" s="16">
        <f t="shared" si="8"/>
        <v>597.47245701627367</v>
      </c>
      <c r="BP9" s="2"/>
      <c r="BQ9" s="2"/>
      <c r="BR9" s="2"/>
      <c r="BS9" s="2"/>
      <c r="BT9" s="2"/>
      <c r="BU9" s="2"/>
      <c r="BV9" s="2"/>
      <c r="BW9" s="2"/>
      <c r="BX9" s="2"/>
    </row>
    <row r="10" spans="1:76" s="1" customFormat="1" ht="15.75" x14ac:dyDescent="0.25">
      <c r="C10" s="2" t="s">
        <v>50</v>
      </c>
      <c r="D10" s="2" t="s">
        <v>58</v>
      </c>
      <c r="E10" s="2" t="s">
        <v>59</v>
      </c>
      <c r="F10" s="2" t="s">
        <v>60</v>
      </c>
      <c r="G10" s="2">
        <v>1</v>
      </c>
      <c r="H10" s="2">
        <v>2007</v>
      </c>
      <c r="I10" s="16">
        <v>1020</v>
      </c>
      <c r="J10" s="16">
        <f t="shared" si="1"/>
        <v>1020</v>
      </c>
      <c r="K10" s="16">
        <f t="shared" si="2"/>
        <v>153</v>
      </c>
      <c r="L10" s="16">
        <f t="shared" si="3"/>
        <v>1173</v>
      </c>
      <c r="M10" s="2">
        <v>15</v>
      </c>
      <c r="N10" s="2">
        <v>1</v>
      </c>
      <c r="O10" s="2">
        <v>2007</v>
      </c>
      <c r="P10" s="28">
        <v>5.0000000000000001E-4</v>
      </c>
      <c r="Q10" s="30">
        <f t="shared" si="4"/>
        <v>2688.5374867806117</v>
      </c>
      <c r="R10" s="30">
        <f t="shared" si="5"/>
        <v>268.85374867806121</v>
      </c>
      <c r="S10" s="30">
        <f t="shared" si="6"/>
        <v>443.60868531880089</v>
      </c>
      <c r="T10" s="16">
        <f t="shared" si="7"/>
        <v>3400.9999207774736</v>
      </c>
      <c r="U10" s="16">
        <f t="shared" si="9"/>
        <v>0.58650000000000002</v>
      </c>
      <c r="V10" s="16">
        <f t="shared" si="10"/>
        <v>1345.8911564625851</v>
      </c>
      <c r="W10" s="16">
        <f t="shared" si="8"/>
        <v>0.55857142857142861</v>
      </c>
      <c r="X10" s="16">
        <f t="shared" si="8"/>
        <v>0.58650000000000002</v>
      </c>
      <c r="Y10" s="16">
        <f t="shared" si="8"/>
        <v>0.61582500000000007</v>
      </c>
      <c r="Z10" s="16">
        <f t="shared" si="8"/>
        <v>0.64661625</v>
      </c>
      <c r="AA10" s="16">
        <f t="shared" si="8"/>
        <v>0.67894706250000014</v>
      </c>
      <c r="AB10" s="16">
        <f t="shared" si="8"/>
        <v>0.712894415625</v>
      </c>
      <c r="AC10" s="16">
        <f t="shared" si="8"/>
        <v>0.74853913640625014</v>
      </c>
      <c r="AD10" s="16">
        <f t="shared" si="8"/>
        <v>0.78596609322656252</v>
      </c>
      <c r="AE10" s="16">
        <f t="shared" si="8"/>
        <v>0.82526439788789074</v>
      </c>
      <c r="AF10" s="16">
        <f t="shared" si="8"/>
        <v>0.86652761778228526</v>
      </c>
      <c r="AG10" s="16">
        <f t="shared" si="8"/>
        <v>0.90985399867139949</v>
      </c>
      <c r="AH10" s="16">
        <f t="shared" si="8"/>
        <v>0.95534669860496957</v>
      </c>
      <c r="AI10" s="16">
        <f t="shared" si="8"/>
        <v>1.003114033535218</v>
      </c>
      <c r="AJ10" s="16">
        <f t="shared" si="8"/>
        <v>1.0532697352119789</v>
      </c>
      <c r="AK10" s="16">
        <f t="shared" si="8"/>
        <v>2798.0110515906222</v>
      </c>
      <c r="AL10" s="16">
        <f t="shared" si="8"/>
        <v>1.1612298830712067</v>
      </c>
      <c r="AM10" s="16">
        <f t="shared" si="8"/>
        <v>1.2192913772247673</v>
      </c>
      <c r="AN10" s="16">
        <f t="shared" si="8"/>
        <v>1.2802559460860055</v>
      </c>
      <c r="AO10" s="16">
        <f t="shared" si="8"/>
        <v>1.344268743390306</v>
      </c>
      <c r="AP10" s="16">
        <f t="shared" si="8"/>
        <v>1.4114821805598212</v>
      </c>
      <c r="AQ10" s="16">
        <f t="shared" si="8"/>
        <v>1.4820562895878124</v>
      </c>
      <c r="AR10" s="16">
        <f t="shared" si="8"/>
        <v>1.5561591040672029</v>
      </c>
      <c r="AS10" s="16">
        <f t="shared" si="8"/>
        <v>1.6339670592705631</v>
      </c>
      <c r="AT10" s="16">
        <f t="shared" si="8"/>
        <v>1.7156654122340911</v>
      </c>
      <c r="AU10" s="16">
        <f t="shared" si="8"/>
        <v>1.8014486828457961</v>
      </c>
      <c r="AV10" s="16">
        <f t="shared" si="8"/>
        <v>1.8915211169880854</v>
      </c>
      <c r="AW10" s="16">
        <f t="shared" si="8"/>
        <v>1.9860971728374899</v>
      </c>
      <c r="AX10" s="16">
        <f t="shared" si="8"/>
        <v>2.0854020314793642</v>
      </c>
      <c r="AY10" s="16">
        <f t="shared" si="8"/>
        <v>2.1896721330533326</v>
      </c>
      <c r="AZ10" s="16">
        <f t="shared" si="8"/>
        <v>5816.8640214561774</v>
      </c>
      <c r="BA10" s="16">
        <f t="shared" si="8"/>
        <v>2.4141135266912994</v>
      </c>
      <c r="BB10" s="16">
        <f t="shared" si="8"/>
        <v>2.5348192030258638</v>
      </c>
      <c r="BC10" s="16">
        <f t="shared" si="8"/>
        <v>2.6615601631771577</v>
      </c>
      <c r="BD10" s="16">
        <f t="shared" si="8"/>
        <v>2.7946381713360156</v>
      </c>
      <c r="BE10" s="16">
        <f t="shared" si="8"/>
        <v>2.9343700799028163</v>
      </c>
      <c r="BF10" s="16">
        <f t="shared" si="8"/>
        <v>3.0810885838979569</v>
      </c>
      <c r="BG10" s="16">
        <f t="shared" si="8"/>
        <v>3.2351430130928556</v>
      </c>
      <c r="BH10" s="16">
        <f t="shared" si="8"/>
        <v>3.3969001637474978</v>
      </c>
      <c r="BI10" s="16">
        <f t="shared" si="8"/>
        <v>3.5667451719348731</v>
      </c>
      <c r="BJ10" s="16">
        <f t="shared" si="8"/>
        <v>3.7450824305316162</v>
      </c>
      <c r="BK10" s="16">
        <f t="shared" si="8"/>
        <v>3.9323365520581977</v>
      </c>
      <c r="BL10" s="16">
        <f t="shared" si="8"/>
        <v>4.1289533796611071</v>
      </c>
      <c r="BM10" s="16">
        <f t="shared" si="8"/>
        <v>4.3354010486441625</v>
      </c>
      <c r="BN10" s="16">
        <f t="shared" si="8"/>
        <v>4.5521711010763708</v>
      </c>
      <c r="BO10" s="16">
        <f t="shared" si="8"/>
        <v>12092.84253000938</v>
      </c>
      <c r="BP10" s="2"/>
      <c r="BQ10" s="2"/>
      <c r="BR10" s="2"/>
      <c r="BS10" s="2"/>
      <c r="BT10" s="2"/>
      <c r="BU10" s="2"/>
      <c r="BV10" s="2"/>
      <c r="BW10" s="2"/>
      <c r="BX10" s="2"/>
    </row>
    <row r="11" spans="1:76" s="1" customFormat="1" ht="15.75" x14ac:dyDescent="0.25">
      <c r="C11" s="2" t="s">
        <v>50</v>
      </c>
      <c r="D11" s="2" t="s">
        <v>55</v>
      </c>
      <c r="E11" s="2" t="s">
        <v>61</v>
      </c>
      <c r="F11" s="2" t="s">
        <v>62</v>
      </c>
      <c r="G11" s="2">
        <v>1</v>
      </c>
      <c r="H11" s="2">
        <v>2007</v>
      </c>
      <c r="I11" s="16">
        <v>3310</v>
      </c>
      <c r="J11" s="16">
        <f t="shared" si="1"/>
        <v>3310</v>
      </c>
      <c r="K11" s="16">
        <f t="shared" si="2"/>
        <v>496.5</v>
      </c>
      <c r="L11" s="16">
        <f t="shared" si="3"/>
        <v>3806.5</v>
      </c>
      <c r="M11" s="2">
        <v>10</v>
      </c>
      <c r="N11" s="2">
        <v>1</v>
      </c>
      <c r="O11" s="2">
        <v>2007</v>
      </c>
      <c r="P11" s="28">
        <v>5.0000000000000001E-4</v>
      </c>
      <c r="Q11" s="30">
        <f t="shared" si="4"/>
        <v>8724.5677267096326</v>
      </c>
      <c r="R11" s="30">
        <f t="shared" si="5"/>
        <v>872.45677267096335</v>
      </c>
      <c r="S11" s="30">
        <f t="shared" si="6"/>
        <v>1439.5536749070893</v>
      </c>
      <c r="T11" s="16">
        <f t="shared" si="7"/>
        <v>11036.578174287684</v>
      </c>
      <c r="U11" s="16">
        <f t="shared" si="9"/>
        <v>1.9032500000000001</v>
      </c>
      <c r="V11" s="16">
        <f t="shared" si="10"/>
        <v>1.7263038548752834</v>
      </c>
      <c r="W11" s="16">
        <f t="shared" si="8"/>
        <v>1.8126190476190476</v>
      </c>
      <c r="X11" s="16">
        <f t="shared" si="8"/>
        <v>1.9032500000000001</v>
      </c>
      <c r="Y11" s="16">
        <f t="shared" si="8"/>
        <v>1.9984125000000001</v>
      </c>
      <c r="Z11" s="16">
        <f t="shared" si="8"/>
        <v>2.0983331250000004</v>
      </c>
      <c r="AA11" s="16">
        <f t="shared" si="8"/>
        <v>5574.2219465625003</v>
      </c>
      <c r="AB11" s="16">
        <f t="shared" si="8"/>
        <v>2.3134122703125</v>
      </c>
      <c r="AC11" s="16">
        <f t="shared" si="8"/>
        <v>2.4290828838281255</v>
      </c>
      <c r="AD11" s="16">
        <f t="shared" si="8"/>
        <v>2.5505370280195314</v>
      </c>
      <c r="AE11" s="16">
        <f t="shared" si="8"/>
        <v>2.6780638794205083</v>
      </c>
      <c r="AF11" s="16">
        <f t="shared" si="8"/>
        <v>2.8119670733915334</v>
      </c>
      <c r="AG11" s="16">
        <f t="shared" si="8"/>
        <v>2.9525654270611104</v>
      </c>
      <c r="AH11" s="16">
        <f t="shared" si="8"/>
        <v>3.100193698414166</v>
      </c>
      <c r="AI11" s="16">
        <f t="shared" si="8"/>
        <v>3.2552033833348744</v>
      </c>
      <c r="AJ11" s="16">
        <f t="shared" si="8"/>
        <v>3.4179635525016177</v>
      </c>
      <c r="AK11" s="16">
        <f t="shared" si="8"/>
        <v>9079.8201772205484</v>
      </c>
      <c r="AL11" s="16">
        <f t="shared" si="8"/>
        <v>3.7683048166330333</v>
      </c>
      <c r="AM11" s="16">
        <f t="shared" si="8"/>
        <v>3.9567200574646861</v>
      </c>
      <c r="AN11" s="16">
        <f t="shared" si="8"/>
        <v>4.1545560603379199</v>
      </c>
      <c r="AO11" s="16">
        <f t="shared" si="8"/>
        <v>4.3622838633548167</v>
      </c>
      <c r="AP11" s="16">
        <f t="shared" si="8"/>
        <v>4.580398056522557</v>
      </c>
      <c r="AQ11" s="16">
        <f t="shared" si="8"/>
        <v>4.8094179593486857</v>
      </c>
      <c r="AR11" s="16">
        <f t="shared" si="8"/>
        <v>5.0498888573161196</v>
      </c>
      <c r="AS11" s="16">
        <f t="shared" si="8"/>
        <v>5.3023833001819254</v>
      </c>
      <c r="AT11" s="16">
        <f t="shared" si="8"/>
        <v>5.567502465191021</v>
      </c>
      <c r="AU11" s="16">
        <f t="shared" si="8"/>
        <v>14790.070298779949</v>
      </c>
      <c r="AV11" s="16">
        <f t="shared" si="8"/>
        <v>6.138171467873101</v>
      </c>
      <c r="AW11" s="16">
        <f t="shared" si="8"/>
        <v>6.4450800412667562</v>
      </c>
      <c r="AX11" s="16">
        <f t="shared" si="8"/>
        <v>6.7673340433300941</v>
      </c>
      <c r="AY11" s="16">
        <f t="shared" si="8"/>
        <v>7.1057007454966001</v>
      </c>
      <c r="AZ11" s="16">
        <f t="shared" si="8"/>
        <v>7.460985782771429</v>
      </c>
      <c r="BA11" s="16">
        <f t="shared" si="8"/>
        <v>7.8340350719100016</v>
      </c>
      <c r="BB11" s="16">
        <f t="shared" si="8"/>
        <v>8.2257368255054981</v>
      </c>
      <c r="BC11" s="16">
        <f t="shared" si="8"/>
        <v>8.6370236667807774</v>
      </c>
      <c r="BD11" s="16">
        <f t="shared" si="8"/>
        <v>9.0688748501198155</v>
      </c>
      <c r="BE11" s="16">
        <f t="shared" si="8"/>
        <v>24091.46603934329</v>
      </c>
      <c r="BF11" s="16">
        <f t="shared" si="8"/>
        <v>9.9984345222570958</v>
      </c>
      <c r="BG11" s="16">
        <f t="shared" si="8"/>
        <v>10.498356248369953</v>
      </c>
      <c r="BH11" s="16">
        <f t="shared" si="8"/>
        <v>11.023274060788449</v>
      </c>
      <c r="BI11" s="16">
        <f t="shared" si="8"/>
        <v>11.574437763827872</v>
      </c>
      <c r="BJ11" s="16">
        <f t="shared" si="8"/>
        <v>12.153159652019264</v>
      </c>
      <c r="BK11" s="16">
        <f t="shared" si="8"/>
        <v>12.76081763462023</v>
      </c>
      <c r="BL11" s="16">
        <f t="shared" si="8"/>
        <v>13.39885851635124</v>
      </c>
      <c r="BM11" s="16">
        <f t="shared" si="8"/>
        <v>14.068801442168802</v>
      </c>
      <c r="BN11" s="16">
        <f t="shared" si="8"/>
        <v>14.772241514277242</v>
      </c>
      <c r="BO11" s="16">
        <f t="shared" si="8"/>
        <v>39242.459582677497</v>
      </c>
      <c r="BP11" s="2"/>
      <c r="BQ11" s="2"/>
      <c r="BR11" s="2"/>
      <c r="BS11" s="2"/>
      <c r="BT11" s="2"/>
      <c r="BU11" s="2"/>
      <c r="BV11" s="2"/>
      <c r="BW11" s="2"/>
      <c r="BX11" s="2"/>
    </row>
    <row r="12" spans="1:76" s="1" customFormat="1" ht="31.5" x14ac:dyDescent="0.25">
      <c r="C12" s="2" t="s">
        <v>50</v>
      </c>
      <c r="D12" s="2" t="s">
        <v>63</v>
      </c>
      <c r="E12" s="2" t="s">
        <v>64</v>
      </c>
      <c r="F12" s="2" t="s">
        <v>65</v>
      </c>
      <c r="G12" s="2">
        <v>1</v>
      </c>
      <c r="H12" s="2">
        <v>2007</v>
      </c>
      <c r="I12" s="16">
        <v>1870</v>
      </c>
      <c r="J12" s="16">
        <f t="shared" si="1"/>
        <v>1870</v>
      </c>
      <c r="K12" s="16">
        <f t="shared" si="2"/>
        <v>280.5</v>
      </c>
      <c r="L12" s="16">
        <f t="shared" si="3"/>
        <v>2150.5</v>
      </c>
      <c r="M12" s="2">
        <v>50</v>
      </c>
      <c r="N12" s="2">
        <v>1</v>
      </c>
      <c r="O12" s="2">
        <v>2007</v>
      </c>
      <c r="P12" s="28">
        <v>5.0000000000000001E-4</v>
      </c>
      <c r="Q12" s="30">
        <f t="shared" si="4"/>
        <v>4928.9853924311219</v>
      </c>
      <c r="R12" s="30">
        <f t="shared" si="5"/>
        <v>492.89853924311222</v>
      </c>
      <c r="S12" s="30">
        <f t="shared" si="6"/>
        <v>813.28258975113511</v>
      </c>
      <c r="T12" s="16">
        <f t="shared" si="7"/>
        <v>6235.166521425369</v>
      </c>
      <c r="U12" s="16">
        <f t="shared" si="9"/>
        <v>1.07525</v>
      </c>
      <c r="V12" s="16">
        <f t="shared" si="10"/>
        <v>0.97528344671201805</v>
      </c>
      <c r="W12" s="16">
        <f t="shared" si="8"/>
        <v>1.0240476190476191</v>
      </c>
      <c r="X12" s="16">
        <f t="shared" si="8"/>
        <v>1.07525</v>
      </c>
      <c r="Y12" s="16">
        <f t="shared" si="8"/>
        <v>1.1290125000000002</v>
      </c>
      <c r="Z12" s="16">
        <f t="shared" si="8"/>
        <v>1.1854631250000001</v>
      </c>
      <c r="AA12" s="16">
        <f t="shared" si="8"/>
        <v>1.2447362812500002</v>
      </c>
      <c r="AB12" s="16">
        <f t="shared" si="8"/>
        <v>1.3069730953125001</v>
      </c>
      <c r="AC12" s="16">
        <f t="shared" si="8"/>
        <v>1.3723217500781253</v>
      </c>
      <c r="AD12" s="16">
        <f t="shared" si="8"/>
        <v>1.4409378375820312</v>
      </c>
      <c r="AE12" s="16">
        <f t="shared" si="8"/>
        <v>1.5129847294611332</v>
      </c>
      <c r="AF12" s="16">
        <f t="shared" si="8"/>
        <v>1.5886339659341895</v>
      </c>
      <c r="AG12" s="16">
        <f t="shared" si="8"/>
        <v>1.6680656642308991</v>
      </c>
      <c r="AH12" s="16">
        <f t="shared" si="8"/>
        <v>1.7514689474424441</v>
      </c>
      <c r="AI12" s="16">
        <f t="shared" si="8"/>
        <v>1.8390423948145664</v>
      </c>
      <c r="AJ12" s="16">
        <f t="shared" si="8"/>
        <v>1.9309945145552945</v>
      </c>
      <c r="AK12" s="16">
        <f t="shared" si="8"/>
        <v>2.0275442402830595</v>
      </c>
      <c r="AL12" s="16">
        <f t="shared" si="8"/>
        <v>2.1289214522972122</v>
      </c>
      <c r="AM12" s="16">
        <f t="shared" si="8"/>
        <v>2.2353675249120735</v>
      </c>
      <c r="AN12" s="16">
        <f t="shared" si="8"/>
        <v>2.3471359011576767</v>
      </c>
      <c r="AO12" s="16">
        <f t="shared" si="8"/>
        <v>2.4644926962155611</v>
      </c>
      <c r="AP12" s="16">
        <f t="shared" si="8"/>
        <v>2.5877173310263388</v>
      </c>
      <c r="AQ12" s="16">
        <f t="shared" si="8"/>
        <v>2.7171031975776558</v>
      </c>
      <c r="AR12" s="16">
        <f t="shared" si="8"/>
        <v>2.8529583574565387</v>
      </c>
      <c r="AS12" s="16">
        <f t="shared" si="8"/>
        <v>2.9956062753293655</v>
      </c>
      <c r="AT12" s="16">
        <f t="shared" si="8"/>
        <v>3.1453865890958337</v>
      </c>
      <c r="AU12" s="16">
        <f t="shared" si="8"/>
        <v>3.3026559185506259</v>
      </c>
      <c r="AV12" s="16">
        <f t="shared" si="8"/>
        <v>3.4677887144781567</v>
      </c>
      <c r="AW12" s="16">
        <f t="shared" si="8"/>
        <v>3.6411781502020646</v>
      </c>
      <c r="AX12" s="16">
        <f t="shared" si="8"/>
        <v>3.8232370577121682</v>
      </c>
      <c r="AY12" s="16">
        <f t="shared" si="8"/>
        <v>4.0143989105977766</v>
      </c>
      <c r="AZ12" s="16">
        <f t="shared" si="8"/>
        <v>4.2151188561276651</v>
      </c>
      <c r="BA12" s="16">
        <f t="shared" si="8"/>
        <v>4.425874798934049</v>
      </c>
      <c r="BB12" s="16">
        <f t="shared" si="8"/>
        <v>4.6471685388807504</v>
      </c>
      <c r="BC12" s="16">
        <f t="shared" si="8"/>
        <v>4.8795269658247893</v>
      </c>
      <c r="BD12" s="16">
        <f t="shared" si="8"/>
        <v>5.1235033141160287</v>
      </c>
      <c r="BE12" s="16">
        <f t="shared" si="8"/>
        <v>13610.58655394923</v>
      </c>
      <c r="BF12" s="16">
        <f t="shared" si="8"/>
        <v>5.6486624038129216</v>
      </c>
      <c r="BG12" s="16">
        <f t="shared" si="8"/>
        <v>5.9310955240035685</v>
      </c>
      <c r="BH12" s="16">
        <f t="shared" si="8"/>
        <v>6.227650300203746</v>
      </c>
      <c r="BI12" s="16">
        <f t="shared" si="8"/>
        <v>6.5390328152139334</v>
      </c>
      <c r="BJ12" s="16">
        <f t="shared" si="8"/>
        <v>6.8659844559746297</v>
      </c>
      <c r="BK12" s="16">
        <f t="shared" si="8"/>
        <v>7.2092836787733621</v>
      </c>
      <c r="BL12" s="16">
        <f t="shared" si="8"/>
        <v>7.5697478627120294</v>
      </c>
      <c r="BM12" s="16">
        <f t="shared" si="8"/>
        <v>7.9482352558476315</v>
      </c>
      <c r="BN12" s="16">
        <f t="shared" si="8"/>
        <v>8.3456470186400136</v>
      </c>
      <c r="BO12" s="16">
        <f t="shared" si="8"/>
        <v>8.7629293695720136</v>
      </c>
      <c r="BP12" s="2"/>
      <c r="BQ12" s="2"/>
      <c r="BR12" s="2"/>
      <c r="BS12" s="2"/>
      <c r="BT12" s="2"/>
      <c r="BU12" s="2"/>
      <c r="BV12" s="2"/>
      <c r="BW12" s="2"/>
      <c r="BX12" s="2"/>
    </row>
    <row r="13" spans="1:76" s="1" customFormat="1" ht="15.75" x14ac:dyDescent="0.25">
      <c r="C13" s="2" t="s">
        <v>50</v>
      </c>
      <c r="D13" s="2" t="s">
        <v>55</v>
      </c>
      <c r="E13" s="2" t="s">
        <v>66</v>
      </c>
      <c r="F13" s="2" t="s">
        <v>67</v>
      </c>
      <c r="G13" s="2">
        <v>1</v>
      </c>
      <c r="H13" s="2">
        <v>2007</v>
      </c>
      <c r="I13" s="16">
        <v>63750</v>
      </c>
      <c r="J13" s="16">
        <f t="shared" si="1"/>
        <v>63750</v>
      </c>
      <c r="K13" s="16">
        <f t="shared" si="2"/>
        <v>9562.5</v>
      </c>
      <c r="L13" s="16">
        <f t="shared" si="3"/>
        <v>73312.5</v>
      </c>
      <c r="M13" s="2">
        <v>15</v>
      </c>
      <c r="N13" s="2">
        <v>1</v>
      </c>
      <c r="O13" s="2">
        <v>2007</v>
      </c>
      <c r="P13" s="28">
        <v>5.0000000000000001E-4</v>
      </c>
      <c r="Q13" s="30">
        <f t="shared" si="4"/>
        <v>168033.59292378824</v>
      </c>
      <c r="R13" s="30">
        <f t="shared" si="5"/>
        <v>16803.359292378824</v>
      </c>
      <c r="S13" s="30">
        <f t="shared" si="6"/>
        <v>27725.542832425057</v>
      </c>
      <c r="T13" s="16">
        <f t="shared" si="7"/>
        <v>212562.49504859213</v>
      </c>
      <c r="U13" s="16">
        <f t="shared" si="9"/>
        <v>36.65625</v>
      </c>
      <c r="V13" s="16">
        <f t="shared" si="10"/>
        <v>84118.197278911553</v>
      </c>
      <c r="W13" s="16">
        <f t="shared" si="10"/>
        <v>34.910714285714285</v>
      </c>
      <c r="X13" s="16">
        <f t="shared" si="10"/>
        <v>36.65625</v>
      </c>
      <c r="Y13" s="16">
        <f t="shared" si="10"/>
        <v>38.489062500000003</v>
      </c>
      <c r="Z13" s="16">
        <f t="shared" si="10"/>
        <v>40.413515625000002</v>
      </c>
      <c r="AA13" s="16">
        <f t="shared" si="10"/>
        <v>42.434191406250008</v>
      </c>
      <c r="AB13" s="16">
        <f t="shared" si="10"/>
        <v>44.555900976562498</v>
      </c>
      <c r="AC13" s="16">
        <f t="shared" si="10"/>
        <v>46.783696025390633</v>
      </c>
      <c r="AD13" s="16">
        <f t="shared" si="10"/>
        <v>49.122880826660158</v>
      </c>
      <c r="AE13" s="16">
        <f t="shared" si="10"/>
        <v>51.579024867993169</v>
      </c>
      <c r="AF13" s="16">
        <f t="shared" si="10"/>
        <v>54.157976111392827</v>
      </c>
      <c r="AG13" s="16">
        <f t="shared" si="10"/>
        <v>56.865874916962468</v>
      </c>
      <c r="AH13" s="16">
        <f t="shared" si="10"/>
        <v>59.70916866281059</v>
      </c>
      <c r="AI13" s="16">
        <f t="shared" si="10"/>
        <v>62.694627095951127</v>
      </c>
      <c r="AJ13" s="16">
        <f t="shared" si="10"/>
        <v>65.829358450748671</v>
      </c>
      <c r="AK13" s="16">
        <f t="shared" si="10"/>
        <v>174875.69072441387</v>
      </c>
      <c r="AL13" s="16">
        <f t="shared" ref="AL13:BO21" si="11">IF(MOD(AL$6-$H13,$M13)=0,($L13*1.1*1.15)*((1+$I$3)^(AL$6-$L$3)),IF(MOD(AL$6-$O13,$N13)=0,$U13*((1+$I$3)^(AL$6-$L$3)),0))</f>
        <v>72.576867691950412</v>
      </c>
      <c r="AM13" s="16">
        <f t="shared" si="11"/>
        <v>76.205711076547956</v>
      </c>
      <c r="AN13" s="16">
        <f t="shared" si="11"/>
        <v>80.015996630375341</v>
      </c>
      <c r="AO13" s="16">
        <f t="shared" si="11"/>
        <v>84.016796461894117</v>
      </c>
      <c r="AP13" s="16">
        <f t="shared" si="11"/>
        <v>88.217636284988828</v>
      </c>
      <c r="AQ13" s="16">
        <f t="shared" si="11"/>
        <v>92.628518099238264</v>
      </c>
      <c r="AR13" s="16">
        <f t="shared" si="11"/>
        <v>97.259944004200179</v>
      </c>
      <c r="AS13" s="16">
        <f t="shared" si="11"/>
        <v>102.12294120441018</v>
      </c>
      <c r="AT13" s="16">
        <f t="shared" si="11"/>
        <v>107.22908826463069</v>
      </c>
      <c r="AU13" s="16">
        <f t="shared" si="11"/>
        <v>112.59054267786225</v>
      </c>
      <c r="AV13" s="16">
        <f t="shared" si="11"/>
        <v>118.22006981175534</v>
      </c>
      <c r="AW13" s="16">
        <f t="shared" si="11"/>
        <v>124.13107330234311</v>
      </c>
      <c r="AX13" s="16">
        <f t="shared" si="11"/>
        <v>130.33762696746027</v>
      </c>
      <c r="AY13" s="16">
        <f t="shared" si="11"/>
        <v>136.8545083158333</v>
      </c>
      <c r="AZ13" s="16">
        <f t="shared" si="11"/>
        <v>363554.00134101108</v>
      </c>
      <c r="BA13" s="16">
        <f t="shared" si="11"/>
        <v>150.88209541820621</v>
      </c>
      <c r="BB13" s="16">
        <f t="shared" si="11"/>
        <v>158.42620018911649</v>
      </c>
      <c r="BC13" s="16">
        <f t="shared" si="11"/>
        <v>166.34751019857237</v>
      </c>
      <c r="BD13" s="16">
        <f t="shared" si="11"/>
        <v>174.66488570850098</v>
      </c>
      <c r="BE13" s="16">
        <f t="shared" si="11"/>
        <v>183.39812999392601</v>
      </c>
      <c r="BF13" s="16">
        <f t="shared" si="11"/>
        <v>192.56803649362232</v>
      </c>
      <c r="BG13" s="16">
        <f t="shared" si="11"/>
        <v>202.19643831830345</v>
      </c>
      <c r="BH13" s="16">
        <f t="shared" si="11"/>
        <v>212.3062602342186</v>
      </c>
      <c r="BI13" s="16">
        <f t="shared" si="11"/>
        <v>222.92157324592955</v>
      </c>
      <c r="BJ13" s="16">
        <f t="shared" si="11"/>
        <v>234.067651908226</v>
      </c>
      <c r="BK13" s="16">
        <f t="shared" si="11"/>
        <v>245.77103450363734</v>
      </c>
      <c r="BL13" s="16">
        <f t="shared" si="11"/>
        <v>258.05958622881917</v>
      </c>
      <c r="BM13" s="16">
        <f t="shared" si="11"/>
        <v>270.96256554026013</v>
      </c>
      <c r="BN13" s="16">
        <f t="shared" si="11"/>
        <v>284.51069381727314</v>
      </c>
      <c r="BO13" s="16">
        <f t="shared" si="11"/>
        <v>755802.65812558623</v>
      </c>
      <c r="BP13" s="2"/>
      <c r="BQ13" s="2"/>
      <c r="BR13" s="2"/>
      <c r="BS13" s="2"/>
      <c r="BT13" s="2"/>
      <c r="BU13" s="2"/>
      <c r="BV13" s="2"/>
      <c r="BW13" s="2"/>
      <c r="BX13" s="2"/>
    </row>
    <row r="14" spans="1:76" s="1" customFormat="1" ht="15.75" x14ac:dyDescent="0.25">
      <c r="C14" s="2" t="s">
        <v>50</v>
      </c>
      <c r="D14" s="2" t="s">
        <v>55</v>
      </c>
      <c r="E14" s="2" t="s">
        <v>66</v>
      </c>
      <c r="F14" s="2" t="s">
        <v>68</v>
      </c>
      <c r="G14" s="2">
        <v>1</v>
      </c>
      <c r="H14" s="2">
        <v>2007</v>
      </c>
      <c r="I14" s="16">
        <v>63750</v>
      </c>
      <c r="J14" s="16">
        <f t="shared" si="1"/>
        <v>63750</v>
      </c>
      <c r="K14" s="16">
        <f t="shared" si="2"/>
        <v>9562.5</v>
      </c>
      <c r="L14" s="16">
        <f t="shared" si="3"/>
        <v>73312.5</v>
      </c>
      <c r="M14" s="2">
        <v>15</v>
      </c>
      <c r="N14" s="2">
        <v>1</v>
      </c>
      <c r="O14" s="2">
        <v>2007</v>
      </c>
      <c r="P14" s="28">
        <v>5.0000000000000001E-4</v>
      </c>
      <c r="Q14" s="30">
        <f t="shared" si="4"/>
        <v>168033.59292378824</v>
      </c>
      <c r="R14" s="30">
        <f t="shared" si="5"/>
        <v>16803.359292378824</v>
      </c>
      <c r="S14" s="30">
        <f t="shared" si="6"/>
        <v>27725.542832425057</v>
      </c>
      <c r="T14" s="16">
        <f t="shared" si="7"/>
        <v>212562.49504859213</v>
      </c>
      <c r="U14" s="16">
        <f t="shared" si="9"/>
        <v>36.65625</v>
      </c>
      <c r="V14" s="16">
        <f t="shared" si="10"/>
        <v>84118.197278911553</v>
      </c>
      <c r="W14" s="16">
        <f t="shared" si="10"/>
        <v>34.910714285714285</v>
      </c>
      <c r="X14" s="16">
        <f t="shared" si="10"/>
        <v>36.65625</v>
      </c>
      <c r="Y14" s="16">
        <f t="shared" si="10"/>
        <v>38.489062500000003</v>
      </c>
      <c r="Z14" s="16">
        <f t="shared" si="10"/>
        <v>40.413515625000002</v>
      </c>
      <c r="AA14" s="16">
        <f t="shared" si="10"/>
        <v>42.434191406250008</v>
      </c>
      <c r="AB14" s="16">
        <f t="shared" si="10"/>
        <v>44.555900976562498</v>
      </c>
      <c r="AC14" s="16">
        <f t="shared" si="10"/>
        <v>46.783696025390633</v>
      </c>
      <c r="AD14" s="16">
        <f t="shared" si="10"/>
        <v>49.122880826660158</v>
      </c>
      <c r="AE14" s="16">
        <f t="shared" si="10"/>
        <v>51.579024867993169</v>
      </c>
      <c r="AF14" s="16">
        <f t="shared" si="10"/>
        <v>54.157976111392827</v>
      </c>
      <c r="AG14" s="16">
        <f t="shared" si="10"/>
        <v>56.865874916962468</v>
      </c>
      <c r="AH14" s="16">
        <f t="shared" si="10"/>
        <v>59.70916866281059</v>
      </c>
      <c r="AI14" s="16">
        <f t="shared" si="10"/>
        <v>62.694627095951127</v>
      </c>
      <c r="AJ14" s="16">
        <f t="shared" si="10"/>
        <v>65.829358450748671</v>
      </c>
      <c r="AK14" s="16">
        <f t="shared" si="10"/>
        <v>174875.69072441387</v>
      </c>
      <c r="AL14" s="16">
        <f t="shared" si="11"/>
        <v>72.576867691950412</v>
      </c>
      <c r="AM14" s="16">
        <f t="shared" si="11"/>
        <v>76.205711076547956</v>
      </c>
      <c r="AN14" s="16">
        <f t="shared" si="11"/>
        <v>80.015996630375341</v>
      </c>
      <c r="AO14" s="16">
        <f t="shared" si="11"/>
        <v>84.016796461894117</v>
      </c>
      <c r="AP14" s="16">
        <f t="shared" si="11"/>
        <v>88.217636284988828</v>
      </c>
      <c r="AQ14" s="16">
        <f t="shared" si="11"/>
        <v>92.628518099238264</v>
      </c>
      <c r="AR14" s="16">
        <f t="shared" si="11"/>
        <v>97.259944004200179</v>
      </c>
      <c r="AS14" s="16">
        <f t="shared" si="11"/>
        <v>102.12294120441018</v>
      </c>
      <c r="AT14" s="16">
        <f t="shared" si="11"/>
        <v>107.22908826463069</v>
      </c>
      <c r="AU14" s="16">
        <f t="shared" si="11"/>
        <v>112.59054267786225</v>
      </c>
      <c r="AV14" s="16">
        <f t="shared" si="11"/>
        <v>118.22006981175534</v>
      </c>
      <c r="AW14" s="16">
        <f t="shared" si="11"/>
        <v>124.13107330234311</v>
      </c>
      <c r="AX14" s="16">
        <f t="shared" si="11"/>
        <v>130.33762696746027</v>
      </c>
      <c r="AY14" s="16">
        <f t="shared" si="11"/>
        <v>136.8545083158333</v>
      </c>
      <c r="AZ14" s="16">
        <f t="shared" si="11"/>
        <v>363554.00134101108</v>
      </c>
      <c r="BA14" s="16">
        <f t="shared" si="11"/>
        <v>150.88209541820621</v>
      </c>
      <c r="BB14" s="16">
        <f t="shared" si="11"/>
        <v>158.42620018911649</v>
      </c>
      <c r="BC14" s="16">
        <f t="shared" si="11"/>
        <v>166.34751019857237</v>
      </c>
      <c r="BD14" s="16">
        <f t="shared" si="11"/>
        <v>174.66488570850098</v>
      </c>
      <c r="BE14" s="16">
        <f t="shared" si="11"/>
        <v>183.39812999392601</v>
      </c>
      <c r="BF14" s="16">
        <f t="shared" si="11"/>
        <v>192.56803649362232</v>
      </c>
      <c r="BG14" s="16">
        <f t="shared" si="11"/>
        <v>202.19643831830345</v>
      </c>
      <c r="BH14" s="16">
        <f t="shared" si="11"/>
        <v>212.3062602342186</v>
      </c>
      <c r="BI14" s="16">
        <f t="shared" si="11"/>
        <v>222.92157324592955</v>
      </c>
      <c r="BJ14" s="16">
        <f t="shared" si="11"/>
        <v>234.067651908226</v>
      </c>
      <c r="BK14" s="16">
        <f t="shared" si="11"/>
        <v>245.77103450363734</v>
      </c>
      <c r="BL14" s="16">
        <f t="shared" si="11"/>
        <v>258.05958622881917</v>
      </c>
      <c r="BM14" s="16">
        <f t="shared" si="11"/>
        <v>270.96256554026013</v>
      </c>
      <c r="BN14" s="16">
        <f t="shared" si="11"/>
        <v>284.51069381727314</v>
      </c>
      <c r="BO14" s="16">
        <f t="shared" si="11"/>
        <v>755802.65812558623</v>
      </c>
      <c r="BP14" s="2"/>
      <c r="BQ14" s="2"/>
      <c r="BR14" s="2"/>
      <c r="BS14" s="2"/>
      <c r="BT14" s="2"/>
      <c r="BU14" s="2"/>
      <c r="BV14" s="2"/>
      <c r="BW14" s="2"/>
      <c r="BX14" s="2"/>
    </row>
    <row r="15" spans="1:76" s="1" customFormat="1" ht="15.75" x14ac:dyDescent="0.25">
      <c r="C15" s="2" t="s">
        <v>50</v>
      </c>
      <c r="D15" s="2" t="s">
        <v>58</v>
      </c>
      <c r="E15" s="2" t="s">
        <v>69</v>
      </c>
      <c r="F15" s="2" t="s">
        <v>70</v>
      </c>
      <c r="G15" s="2">
        <v>1</v>
      </c>
      <c r="H15" s="2">
        <v>2007</v>
      </c>
      <c r="I15" s="16">
        <v>1530</v>
      </c>
      <c r="J15" s="16">
        <f t="shared" si="1"/>
        <v>1530</v>
      </c>
      <c r="K15" s="16">
        <f t="shared" si="2"/>
        <v>229.5</v>
      </c>
      <c r="L15" s="16">
        <f t="shared" si="3"/>
        <v>1759.5</v>
      </c>
      <c r="M15" s="2">
        <v>20</v>
      </c>
      <c r="N15" s="2">
        <v>2</v>
      </c>
      <c r="O15" s="2">
        <v>2007</v>
      </c>
      <c r="P15" s="28">
        <v>5.0000000000000001E-4</v>
      </c>
      <c r="Q15" s="30">
        <f t="shared" si="4"/>
        <v>4032.8062301709178</v>
      </c>
      <c r="R15" s="30">
        <f t="shared" si="5"/>
        <v>403.28062301709178</v>
      </c>
      <c r="S15" s="30">
        <f t="shared" si="6"/>
        <v>665.4130279782014</v>
      </c>
      <c r="T15" s="16">
        <f t="shared" si="7"/>
        <v>5101.4998811662108</v>
      </c>
      <c r="U15" s="16">
        <f t="shared" si="9"/>
        <v>0.87975000000000003</v>
      </c>
      <c r="V15" s="16">
        <f t="shared" si="10"/>
        <v>0</v>
      </c>
      <c r="W15" s="16">
        <f t="shared" si="10"/>
        <v>0.83785714285714286</v>
      </c>
      <c r="X15" s="16">
        <f t="shared" si="10"/>
        <v>0</v>
      </c>
      <c r="Y15" s="16">
        <f t="shared" si="10"/>
        <v>0.9237375000000001</v>
      </c>
      <c r="Z15" s="16">
        <f t="shared" si="10"/>
        <v>0</v>
      </c>
      <c r="AA15" s="16">
        <f t="shared" si="10"/>
        <v>2576.6041021875003</v>
      </c>
      <c r="AB15" s="16">
        <f t="shared" si="10"/>
        <v>0</v>
      </c>
      <c r="AC15" s="16">
        <f t="shared" si="10"/>
        <v>1.1228087046093751</v>
      </c>
      <c r="AD15" s="16">
        <f t="shared" si="10"/>
        <v>0</v>
      </c>
      <c r="AE15" s="16">
        <f t="shared" si="10"/>
        <v>1.2378965968318363</v>
      </c>
      <c r="AF15" s="16">
        <f t="shared" si="10"/>
        <v>0</v>
      </c>
      <c r="AG15" s="16">
        <f t="shared" si="10"/>
        <v>1.3647809980070993</v>
      </c>
      <c r="AH15" s="16">
        <f t="shared" si="10"/>
        <v>0</v>
      </c>
      <c r="AI15" s="16">
        <f t="shared" si="10"/>
        <v>1.5046710503028271</v>
      </c>
      <c r="AJ15" s="16">
        <f t="shared" si="10"/>
        <v>0</v>
      </c>
      <c r="AK15" s="16">
        <f t="shared" si="10"/>
        <v>1.6588998329588669</v>
      </c>
      <c r="AL15" s="16">
        <f t="shared" si="11"/>
        <v>0</v>
      </c>
      <c r="AM15" s="16">
        <f t="shared" si="11"/>
        <v>1.8289370658371509</v>
      </c>
      <c r="AN15" s="16">
        <f t="shared" si="11"/>
        <v>0</v>
      </c>
      <c r="AO15" s="16">
        <f t="shared" si="11"/>
        <v>2.0164031150854589</v>
      </c>
      <c r="AP15" s="16">
        <f t="shared" si="11"/>
        <v>0</v>
      </c>
      <c r="AQ15" s="16">
        <f t="shared" si="11"/>
        <v>2.2230844343817187</v>
      </c>
      <c r="AR15" s="16">
        <f t="shared" si="11"/>
        <v>0</v>
      </c>
      <c r="AS15" s="16">
        <f t="shared" si="11"/>
        <v>2.4509505889058447</v>
      </c>
      <c r="AT15" s="16">
        <f t="shared" si="11"/>
        <v>0</v>
      </c>
      <c r="AU15" s="16">
        <f t="shared" si="11"/>
        <v>6836.4977513997956</v>
      </c>
      <c r="AV15" s="16">
        <f t="shared" si="11"/>
        <v>0</v>
      </c>
      <c r="AW15" s="16">
        <f t="shared" si="11"/>
        <v>2.9791457592562347</v>
      </c>
      <c r="AX15" s="16">
        <f t="shared" si="11"/>
        <v>0</v>
      </c>
      <c r="AY15" s="16">
        <f t="shared" si="11"/>
        <v>3.2845081995799994</v>
      </c>
      <c r="AZ15" s="16">
        <f t="shared" si="11"/>
        <v>0</v>
      </c>
      <c r="BA15" s="16">
        <f t="shared" si="11"/>
        <v>3.6211702900369493</v>
      </c>
      <c r="BB15" s="16">
        <f t="shared" si="11"/>
        <v>0</v>
      </c>
      <c r="BC15" s="16">
        <f t="shared" si="11"/>
        <v>3.992340244765737</v>
      </c>
      <c r="BD15" s="16">
        <f t="shared" si="11"/>
        <v>0</v>
      </c>
      <c r="BE15" s="16">
        <f t="shared" si="11"/>
        <v>4.4015551198542244</v>
      </c>
      <c r="BF15" s="16">
        <f t="shared" si="11"/>
        <v>0</v>
      </c>
      <c r="BG15" s="16">
        <f t="shared" si="11"/>
        <v>4.8527145196392834</v>
      </c>
      <c r="BH15" s="16">
        <f t="shared" si="11"/>
        <v>0</v>
      </c>
      <c r="BI15" s="16">
        <f t="shared" si="11"/>
        <v>5.3501177579023098</v>
      </c>
      <c r="BJ15" s="16">
        <f t="shared" si="11"/>
        <v>0</v>
      </c>
      <c r="BK15" s="16">
        <f t="shared" si="11"/>
        <v>5.8985048280872965</v>
      </c>
      <c r="BL15" s="16">
        <f t="shared" si="11"/>
        <v>0</v>
      </c>
      <c r="BM15" s="16">
        <f t="shared" si="11"/>
        <v>6.5031015729662442</v>
      </c>
      <c r="BN15" s="16">
        <f t="shared" si="11"/>
        <v>0</v>
      </c>
      <c r="BO15" s="16">
        <f t="shared" si="11"/>
        <v>18139.263795014067</v>
      </c>
      <c r="BP15" s="2"/>
      <c r="BQ15" s="2"/>
      <c r="BR15" s="2"/>
      <c r="BS15" s="2"/>
      <c r="BT15" s="2"/>
      <c r="BU15" s="2"/>
      <c r="BV15" s="2"/>
      <c r="BW15" s="2"/>
      <c r="BX15" s="2"/>
    </row>
    <row r="16" spans="1:76" s="1" customFormat="1" ht="15.75" x14ac:dyDescent="0.25">
      <c r="C16" s="2" t="s">
        <v>50</v>
      </c>
      <c r="D16" s="2" t="s">
        <v>58</v>
      </c>
      <c r="E16" s="2" t="s">
        <v>69</v>
      </c>
      <c r="F16" s="2" t="s">
        <v>71</v>
      </c>
      <c r="G16" s="2">
        <v>1</v>
      </c>
      <c r="H16" s="2">
        <v>2007</v>
      </c>
      <c r="I16" s="16">
        <v>1870</v>
      </c>
      <c r="J16" s="16">
        <f t="shared" si="1"/>
        <v>1870</v>
      </c>
      <c r="K16" s="16">
        <f t="shared" si="2"/>
        <v>280.5</v>
      </c>
      <c r="L16" s="16">
        <f t="shared" si="3"/>
        <v>2150.5</v>
      </c>
      <c r="M16" s="2">
        <v>20</v>
      </c>
      <c r="N16" s="2">
        <v>2</v>
      </c>
      <c r="O16" s="2">
        <v>2007</v>
      </c>
      <c r="P16" s="28">
        <v>5.0000000000000001E-4</v>
      </c>
      <c r="Q16" s="30">
        <f t="shared" si="4"/>
        <v>4928.9853924311219</v>
      </c>
      <c r="R16" s="30">
        <f t="shared" si="5"/>
        <v>492.89853924311222</v>
      </c>
      <c r="S16" s="30">
        <f t="shared" si="6"/>
        <v>813.28258975113511</v>
      </c>
      <c r="T16" s="16">
        <f t="shared" si="7"/>
        <v>6235.166521425369</v>
      </c>
      <c r="U16" s="16">
        <f t="shared" si="9"/>
        <v>1.07525</v>
      </c>
      <c r="V16" s="16">
        <f t="shared" si="10"/>
        <v>0</v>
      </c>
      <c r="W16" s="16">
        <f t="shared" si="10"/>
        <v>1.0240476190476191</v>
      </c>
      <c r="X16" s="16">
        <f t="shared" si="10"/>
        <v>0</v>
      </c>
      <c r="Y16" s="16">
        <f t="shared" si="10"/>
        <v>1.1290125000000002</v>
      </c>
      <c r="Z16" s="16">
        <f t="shared" si="10"/>
        <v>0</v>
      </c>
      <c r="AA16" s="16">
        <f t="shared" si="10"/>
        <v>3149.1827915625004</v>
      </c>
      <c r="AB16" s="16">
        <f t="shared" si="10"/>
        <v>0</v>
      </c>
      <c r="AC16" s="16">
        <f t="shared" si="10"/>
        <v>1.3723217500781253</v>
      </c>
      <c r="AD16" s="16">
        <f t="shared" si="10"/>
        <v>0</v>
      </c>
      <c r="AE16" s="16">
        <f t="shared" si="10"/>
        <v>1.5129847294611332</v>
      </c>
      <c r="AF16" s="16">
        <f t="shared" si="10"/>
        <v>0</v>
      </c>
      <c r="AG16" s="16">
        <f t="shared" si="10"/>
        <v>1.6680656642308991</v>
      </c>
      <c r="AH16" s="16">
        <f t="shared" si="10"/>
        <v>0</v>
      </c>
      <c r="AI16" s="16">
        <f t="shared" si="10"/>
        <v>1.8390423948145664</v>
      </c>
      <c r="AJ16" s="16">
        <f t="shared" si="10"/>
        <v>0</v>
      </c>
      <c r="AK16" s="16">
        <f t="shared" si="10"/>
        <v>2.0275442402830595</v>
      </c>
      <c r="AL16" s="16">
        <f t="shared" si="11"/>
        <v>0</v>
      </c>
      <c r="AM16" s="16">
        <f t="shared" si="11"/>
        <v>2.2353675249120735</v>
      </c>
      <c r="AN16" s="16">
        <f t="shared" si="11"/>
        <v>0</v>
      </c>
      <c r="AO16" s="16">
        <f t="shared" si="11"/>
        <v>2.4644926962155611</v>
      </c>
      <c r="AP16" s="16">
        <f t="shared" si="11"/>
        <v>0</v>
      </c>
      <c r="AQ16" s="16">
        <f t="shared" si="11"/>
        <v>2.7171031975776558</v>
      </c>
      <c r="AR16" s="16">
        <f t="shared" si="11"/>
        <v>0</v>
      </c>
      <c r="AS16" s="16">
        <f t="shared" si="11"/>
        <v>2.9956062753293655</v>
      </c>
      <c r="AT16" s="16">
        <f t="shared" si="11"/>
        <v>0</v>
      </c>
      <c r="AU16" s="16">
        <f t="shared" si="11"/>
        <v>8355.7194739330844</v>
      </c>
      <c r="AV16" s="16">
        <f t="shared" si="11"/>
        <v>0</v>
      </c>
      <c r="AW16" s="16">
        <f t="shared" si="11"/>
        <v>3.6411781502020646</v>
      </c>
      <c r="AX16" s="16">
        <f t="shared" si="11"/>
        <v>0</v>
      </c>
      <c r="AY16" s="16">
        <f t="shared" si="11"/>
        <v>4.0143989105977766</v>
      </c>
      <c r="AZ16" s="16">
        <f t="shared" si="11"/>
        <v>0</v>
      </c>
      <c r="BA16" s="16">
        <f t="shared" si="11"/>
        <v>4.425874798934049</v>
      </c>
      <c r="BB16" s="16">
        <f t="shared" si="11"/>
        <v>0</v>
      </c>
      <c r="BC16" s="16">
        <f t="shared" si="11"/>
        <v>4.8795269658247893</v>
      </c>
      <c r="BD16" s="16">
        <f t="shared" si="11"/>
        <v>0</v>
      </c>
      <c r="BE16" s="16">
        <f t="shared" si="11"/>
        <v>5.3796784798218305</v>
      </c>
      <c r="BF16" s="16">
        <f t="shared" si="11"/>
        <v>0</v>
      </c>
      <c r="BG16" s="16">
        <f t="shared" si="11"/>
        <v>5.9310955240035685</v>
      </c>
      <c r="BH16" s="16">
        <f t="shared" si="11"/>
        <v>0</v>
      </c>
      <c r="BI16" s="16">
        <f t="shared" si="11"/>
        <v>6.5390328152139334</v>
      </c>
      <c r="BJ16" s="16">
        <f t="shared" si="11"/>
        <v>0</v>
      </c>
      <c r="BK16" s="16">
        <f t="shared" si="11"/>
        <v>7.2092836787733621</v>
      </c>
      <c r="BL16" s="16">
        <f t="shared" si="11"/>
        <v>0</v>
      </c>
      <c r="BM16" s="16">
        <f t="shared" si="11"/>
        <v>7.9482352558476315</v>
      </c>
      <c r="BN16" s="16">
        <f t="shared" si="11"/>
        <v>0</v>
      </c>
      <c r="BO16" s="16">
        <f t="shared" si="11"/>
        <v>22170.211305017197</v>
      </c>
      <c r="BP16" s="2"/>
      <c r="BQ16" s="2"/>
      <c r="BR16" s="2"/>
      <c r="BS16" s="2"/>
      <c r="BT16" s="2"/>
      <c r="BU16" s="2"/>
      <c r="BV16" s="2"/>
      <c r="BW16" s="2"/>
      <c r="BX16" s="2"/>
    </row>
    <row r="17" spans="1:82" s="1" customFormat="1" ht="15.75" x14ac:dyDescent="0.25">
      <c r="C17" s="2" t="s">
        <v>50</v>
      </c>
      <c r="D17" s="2" t="s">
        <v>58</v>
      </c>
      <c r="E17" s="2" t="s">
        <v>69</v>
      </c>
      <c r="F17" s="2" t="s">
        <v>72</v>
      </c>
      <c r="G17" s="2">
        <v>2</v>
      </c>
      <c r="H17" s="2">
        <v>2007</v>
      </c>
      <c r="I17" s="16">
        <v>2500</v>
      </c>
      <c r="J17" s="16">
        <f t="shared" si="1"/>
        <v>5000</v>
      </c>
      <c r="K17" s="16">
        <f t="shared" si="2"/>
        <v>750</v>
      </c>
      <c r="L17" s="16">
        <f t="shared" si="3"/>
        <v>5750</v>
      </c>
      <c r="M17" s="2">
        <v>20</v>
      </c>
      <c r="N17" s="2">
        <v>2</v>
      </c>
      <c r="O17" s="2">
        <v>2007</v>
      </c>
      <c r="P17" s="28">
        <v>5.0000000000000001E-4</v>
      </c>
      <c r="Q17" s="30">
        <f t="shared" si="4"/>
        <v>13179.105327355941</v>
      </c>
      <c r="R17" s="30">
        <f t="shared" si="5"/>
        <v>1317.9105327355942</v>
      </c>
      <c r="S17" s="30">
        <f t="shared" si="6"/>
        <v>2174.5523790137299</v>
      </c>
      <c r="T17" s="16">
        <f t="shared" si="7"/>
        <v>16671.568239105265</v>
      </c>
      <c r="U17" s="16">
        <f t="shared" si="9"/>
        <v>2.875</v>
      </c>
      <c r="V17" s="16">
        <f t="shared" si="10"/>
        <v>0</v>
      </c>
      <c r="W17" s="16">
        <f t="shared" si="10"/>
        <v>2.7380952380952381</v>
      </c>
      <c r="X17" s="16">
        <f t="shared" si="10"/>
        <v>0</v>
      </c>
      <c r="Y17" s="16">
        <f t="shared" si="10"/>
        <v>3.0187500000000003</v>
      </c>
      <c r="Z17" s="16">
        <f t="shared" si="10"/>
        <v>0</v>
      </c>
      <c r="AA17" s="16">
        <f t="shared" si="10"/>
        <v>8420.2748437500013</v>
      </c>
      <c r="AB17" s="16">
        <f t="shared" si="10"/>
        <v>0</v>
      </c>
      <c r="AC17" s="16">
        <f t="shared" si="10"/>
        <v>3.6693094921875002</v>
      </c>
      <c r="AD17" s="16">
        <f t="shared" si="10"/>
        <v>0</v>
      </c>
      <c r="AE17" s="16">
        <f t="shared" si="10"/>
        <v>4.0454137151367195</v>
      </c>
      <c r="AF17" s="16">
        <f t="shared" si="10"/>
        <v>0</v>
      </c>
      <c r="AG17" s="16">
        <f t="shared" si="10"/>
        <v>4.460068620938233</v>
      </c>
      <c r="AH17" s="16">
        <f t="shared" si="10"/>
        <v>0</v>
      </c>
      <c r="AI17" s="16">
        <f t="shared" si="10"/>
        <v>4.917225654584402</v>
      </c>
      <c r="AJ17" s="16">
        <f t="shared" si="10"/>
        <v>0</v>
      </c>
      <c r="AK17" s="16">
        <f t="shared" si="10"/>
        <v>5.4212412841793034</v>
      </c>
      <c r="AL17" s="16">
        <f t="shared" si="11"/>
        <v>0</v>
      </c>
      <c r="AM17" s="16">
        <f t="shared" si="11"/>
        <v>5.9769185158076823</v>
      </c>
      <c r="AN17" s="16">
        <f t="shared" si="11"/>
        <v>0</v>
      </c>
      <c r="AO17" s="16">
        <f t="shared" si="11"/>
        <v>6.5895526636779707</v>
      </c>
      <c r="AP17" s="16">
        <f t="shared" si="11"/>
        <v>0</v>
      </c>
      <c r="AQ17" s="16">
        <f t="shared" si="11"/>
        <v>7.2649818117049625</v>
      </c>
      <c r="AR17" s="16">
        <f t="shared" si="11"/>
        <v>0</v>
      </c>
      <c r="AS17" s="16">
        <f t="shared" si="11"/>
        <v>8.0096424474047208</v>
      </c>
      <c r="AT17" s="16">
        <f t="shared" si="11"/>
        <v>0</v>
      </c>
      <c r="AU17" s="16">
        <f t="shared" si="11"/>
        <v>22341.495919607176</v>
      </c>
      <c r="AV17" s="16">
        <f t="shared" si="11"/>
        <v>0</v>
      </c>
      <c r="AW17" s="16">
        <f t="shared" si="11"/>
        <v>9.7357704550857349</v>
      </c>
      <c r="AX17" s="16">
        <f t="shared" si="11"/>
        <v>0</v>
      </c>
      <c r="AY17" s="16">
        <f t="shared" si="11"/>
        <v>10.733686926732023</v>
      </c>
      <c r="AZ17" s="16">
        <f t="shared" si="11"/>
        <v>0</v>
      </c>
      <c r="BA17" s="16">
        <f t="shared" si="11"/>
        <v>11.833889836722056</v>
      </c>
      <c r="BB17" s="16">
        <f t="shared" si="11"/>
        <v>0</v>
      </c>
      <c r="BC17" s="16">
        <f t="shared" si="11"/>
        <v>13.046863544986067</v>
      </c>
      <c r="BD17" s="16">
        <f t="shared" si="11"/>
        <v>0</v>
      </c>
      <c r="BE17" s="16">
        <f t="shared" si="11"/>
        <v>14.384167058347138</v>
      </c>
      <c r="BF17" s="16">
        <f t="shared" si="11"/>
        <v>0</v>
      </c>
      <c r="BG17" s="16">
        <f t="shared" si="11"/>
        <v>15.858544181827723</v>
      </c>
      <c r="BH17" s="16">
        <f t="shared" si="11"/>
        <v>0</v>
      </c>
      <c r="BI17" s="16">
        <f t="shared" si="11"/>
        <v>17.484044960465063</v>
      </c>
      <c r="BJ17" s="16">
        <f t="shared" si="11"/>
        <v>0</v>
      </c>
      <c r="BK17" s="16">
        <f t="shared" si="11"/>
        <v>19.276159568912732</v>
      </c>
      <c r="BL17" s="16">
        <f t="shared" si="11"/>
        <v>0</v>
      </c>
      <c r="BM17" s="16">
        <f t="shared" si="11"/>
        <v>21.251965924726285</v>
      </c>
      <c r="BN17" s="16">
        <f t="shared" si="11"/>
        <v>0</v>
      </c>
      <c r="BO17" s="16">
        <f t="shared" si="11"/>
        <v>59278.639852987159</v>
      </c>
      <c r="BP17" s="2"/>
      <c r="BQ17" s="2"/>
      <c r="BR17" s="2"/>
      <c r="BS17" s="2"/>
      <c r="BT17" s="2"/>
      <c r="BU17" s="2"/>
      <c r="BV17" s="2"/>
      <c r="BW17" s="2"/>
      <c r="BX17" s="2"/>
    </row>
    <row r="18" spans="1:82" s="1" customFormat="1" ht="15.75" x14ac:dyDescent="0.25">
      <c r="C18" s="2" t="s">
        <v>50</v>
      </c>
      <c r="D18" s="2" t="s">
        <v>58</v>
      </c>
      <c r="E18" s="2" t="s">
        <v>69</v>
      </c>
      <c r="F18" s="2" t="s">
        <v>73</v>
      </c>
      <c r="G18" s="2">
        <v>1</v>
      </c>
      <c r="H18" s="2">
        <v>2007</v>
      </c>
      <c r="I18" s="16">
        <v>3100</v>
      </c>
      <c r="J18" s="16">
        <f t="shared" si="1"/>
        <v>3100</v>
      </c>
      <c r="K18" s="16">
        <f t="shared" si="2"/>
        <v>465</v>
      </c>
      <c r="L18" s="16">
        <f t="shared" si="3"/>
        <v>3565</v>
      </c>
      <c r="M18" s="2">
        <v>20</v>
      </c>
      <c r="N18" s="2">
        <v>2</v>
      </c>
      <c r="O18" s="2">
        <v>2007</v>
      </c>
      <c r="P18" s="28">
        <v>5.0000000000000001E-4</v>
      </c>
      <c r="Q18" s="30">
        <f t="shared" si="4"/>
        <v>8171.0453029606833</v>
      </c>
      <c r="R18" s="30">
        <f t="shared" si="5"/>
        <v>817.10453029606833</v>
      </c>
      <c r="S18" s="30">
        <f t="shared" si="6"/>
        <v>1348.2224749885127</v>
      </c>
      <c r="T18" s="16">
        <f t="shared" si="7"/>
        <v>10336.372308245263</v>
      </c>
      <c r="U18" s="16">
        <f t="shared" si="9"/>
        <v>1.7825</v>
      </c>
      <c r="V18" s="16">
        <f t="shared" si="10"/>
        <v>0</v>
      </c>
      <c r="W18" s="16">
        <f t="shared" si="10"/>
        <v>1.6976190476190476</v>
      </c>
      <c r="X18" s="16">
        <f t="shared" si="10"/>
        <v>0</v>
      </c>
      <c r="Y18" s="16">
        <f t="shared" si="10"/>
        <v>1.8716250000000001</v>
      </c>
      <c r="Z18" s="16">
        <f t="shared" si="10"/>
        <v>0</v>
      </c>
      <c r="AA18" s="16">
        <f t="shared" si="10"/>
        <v>5220.5704031250007</v>
      </c>
      <c r="AB18" s="16">
        <f t="shared" si="10"/>
        <v>0</v>
      </c>
      <c r="AC18" s="16">
        <f t="shared" si="10"/>
        <v>2.2749718851562504</v>
      </c>
      <c r="AD18" s="16">
        <f t="shared" si="10"/>
        <v>0</v>
      </c>
      <c r="AE18" s="16">
        <f t="shared" si="10"/>
        <v>2.5081565033847659</v>
      </c>
      <c r="AF18" s="16">
        <f t="shared" si="10"/>
        <v>0</v>
      </c>
      <c r="AG18" s="16">
        <f t="shared" si="10"/>
        <v>2.7652425449817044</v>
      </c>
      <c r="AH18" s="16">
        <f t="shared" si="10"/>
        <v>0</v>
      </c>
      <c r="AI18" s="16">
        <f t="shared" si="10"/>
        <v>3.0486799058423291</v>
      </c>
      <c r="AJ18" s="16">
        <f t="shared" si="10"/>
        <v>0</v>
      </c>
      <c r="AK18" s="16">
        <f t="shared" si="10"/>
        <v>3.3611695961911683</v>
      </c>
      <c r="AL18" s="16">
        <f t="shared" si="11"/>
        <v>0</v>
      </c>
      <c r="AM18" s="16">
        <f t="shared" si="11"/>
        <v>3.7056894798007631</v>
      </c>
      <c r="AN18" s="16">
        <f t="shared" si="11"/>
        <v>0</v>
      </c>
      <c r="AO18" s="16">
        <f t="shared" si="11"/>
        <v>4.0855226514803418</v>
      </c>
      <c r="AP18" s="16">
        <f t="shared" si="11"/>
        <v>0</v>
      </c>
      <c r="AQ18" s="16">
        <f t="shared" si="11"/>
        <v>4.5042887232570763</v>
      </c>
      <c r="AR18" s="16">
        <f t="shared" si="11"/>
        <v>0</v>
      </c>
      <c r="AS18" s="16">
        <f t="shared" si="11"/>
        <v>4.9659783173909267</v>
      </c>
      <c r="AT18" s="16">
        <f t="shared" si="11"/>
        <v>0</v>
      </c>
      <c r="AU18" s="16">
        <f t="shared" si="11"/>
        <v>13851.727470156449</v>
      </c>
      <c r="AV18" s="16">
        <f t="shared" si="11"/>
        <v>0</v>
      </c>
      <c r="AW18" s="16">
        <f t="shared" si="11"/>
        <v>6.0361776821531548</v>
      </c>
      <c r="AX18" s="16">
        <f t="shared" si="11"/>
        <v>0</v>
      </c>
      <c r="AY18" s="16">
        <f t="shared" si="11"/>
        <v>6.6548858945738543</v>
      </c>
      <c r="AZ18" s="16">
        <f t="shared" si="11"/>
        <v>0</v>
      </c>
      <c r="BA18" s="16">
        <f t="shared" si="11"/>
        <v>7.3370116987676752</v>
      </c>
      <c r="BB18" s="16">
        <f t="shared" si="11"/>
        <v>0</v>
      </c>
      <c r="BC18" s="16">
        <f t="shared" si="11"/>
        <v>8.0890553978913609</v>
      </c>
      <c r="BD18" s="16">
        <f t="shared" si="11"/>
        <v>0</v>
      </c>
      <c r="BE18" s="16">
        <f t="shared" si="11"/>
        <v>8.9181835761752257</v>
      </c>
      <c r="BF18" s="16">
        <f t="shared" si="11"/>
        <v>0</v>
      </c>
      <c r="BG18" s="16">
        <f t="shared" si="11"/>
        <v>9.8322973927331869</v>
      </c>
      <c r="BH18" s="16">
        <f t="shared" si="11"/>
        <v>0</v>
      </c>
      <c r="BI18" s="16">
        <f t="shared" si="11"/>
        <v>10.840107875488339</v>
      </c>
      <c r="BJ18" s="16">
        <f t="shared" si="11"/>
        <v>0</v>
      </c>
      <c r="BK18" s="16">
        <f t="shared" si="11"/>
        <v>11.951218932725894</v>
      </c>
      <c r="BL18" s="16">
        <f t="shared" si="11"/>
        <v>0</v>
      </c>
      <c r="BM18" s="16">
        <f t="shared" si="11"/>
        <v>13.176218873330297</v>
      </c>
      <c r="BN18" s="16">
        <f t="shared" si="11"/>
        <v>0</v>
      </c>
      <c r="BO18" s="16">
        <f t="shared" si="11"/>
        <v>36752.756708852037</v>
      </c>
      <c r="BP18" s="2"/>
      <c r="BQ18" s="2"/>
      <c r="BR18" s="2"/>
      <c r="BS18" s="2"/>
      <c r="BT18" s="2"/>
      <c r="BU18" s="2"/>
      <c r="BV18" s="2"/>
      <c r="BW18" s="2"/>
      <c r="BX18" s="2"/>
    </row>
    <row r="19" spans="1:82" s="1" customFormat="1" ht="15.75" x14ac:dyDescent="0.25">
      <c r="C19" s="2" t="s">
        <v>50</v>
      </c>
      <c r="D19" s="2" t="s">
        <v>58</v>
      </c>
      <c r="E19" s="2" t="s">
        <v>69</v>
      </c>
      <c r="F19" s="2" t="s">
        <v>74</v>
      </c>
      <c r="G19" s="2">
        <v>1</v>
      </c>
      <c r="H19" s="2">
        <v>2007</v>
      </c>
      <c r="I19" s="16">
        <v>3100</v>
      </c>
      <c r="J19" s="16">
        <f t="shared" si="1"/>
        <v>3100</v>
      </c>
      <c r="K19" s="16">
        <f t="shared" si="2"/>
        <v>465</v>
      </c>
      <c r="L19" s="16">
        <f t="shared" si="3"/>
        <v>3565</v>
      </c>
      <c r="M19" s="2">
        <v>20</v>
      </c>
      <c r="N19" s="2">
        <v>2</v>
      </c>
      <c r="O19" s="2">
        <v>2007</v>
      </c>
      <c r="P19" s="28">
        <v>5.0000000000000001E-4</v>
      </c>
      <c r="Q19" s="30">
        <f t="shared" si="4"/>
        <v>8171.0453029606833</v>
      </c>
      <c r="R19" s="30">
        <f t="shared" si="5"/>
        <v>817.10453029606833</v>
      </c>
      <c r="S19" s="30">
        <f t="shared" si="6"/>
        <v>1348.2224749885127</v>
      </c>
      <c r="T19" s="16">
        <f t="shared" si="7"/>
        <v>10336.372308245263</v>
      </c>
      <c r="U19" s="16">
        <f t="shared" si="9"/>
        <v>1.7825</v>
      </c>
      <c r="V19" s="16">
        <f t="shared" si="10"/>
        <v>0</v>
      </c>
      <c r="W19" s="16">
        <f t="shared" si="10"/>
        <v>1.6976190476190476</v>
      </c>
      <c r="X19" s="16">
        <f t="shared" si="10"/>
        <v>0</v>
      </c>
      <c r="Y19" s="16">
        <f t="shared" si="10"/>
        <v>1.8716250000000001</v>
      </c>
      <c r="Z19" s="16">
        <f t="shared" si="10"/>
        <v>0</v>
      </c>
      <c r="AA19" s="16">
        <f t="shared" si="10"/>
        <v>5220.5704031250007</v>
      </c>
      <c r="AB19" s="16">
        <f t="shared" si="10"/>
        <v>0</v>
      </c>
      <c r="AC19" s="16">
        <f t="shared" si="10"/>
        <v>2.2749718851562504</v>
      </c>
      <c r="AD19" s="16">
        <f t="shared" si="10"/>
        <v>0</v>
      </c>
      <c r="AE19" s="16">
        <f t="shared" si="10"/>
        <v>2.5081565033847659</v>
      </c>
      <c r="AF19" s="16">
        <f t="shared" si="10"/>
        <v>0</v>
      </c>
      <c r="AG19" s="16">
        <f t="shared" si="10"/>
        <v>2.7652425449817044</v>
      </c>
      <c r="AH19" s="16">
        <f t="shared" si="10"/>
        <v>0</v>
      </c>
      <c r="AI19" s="16">
        <f t="shared" si="10"/>
        <v>3.0486799058423291</v>
      </c>
      <c r="AJ19" s="16">
        <f t="shared" si="10"/>
        <v>0</v>
      </c>
      <c r="AK19" s="16">
        <f t="shared" si="10"/>
        <v>3.3611695961911683</v>
      </c>
      <c r="AL19" s="16">
        <f t="shared" si="11"/>
        <v>0</v>
      </c>
      <c r="AM19" s="16">
        <f t="shared" si="11"/>
        <v>3.7056894798007631</v>
      </c>
      <c r="AN19" s="16">
        <f t="shared" si="11"/>
        <v>0</v>
      </c>
      <c r="AO19" s="16">
        <f t="shared" si="11"/>
        <v>4.0855226514803418</v>
      </c>
      <c r="AP19" s="16">
        <f t="shared" si="11"/>
        <v>0</v>
      </c>
      <c r="AQ19" s="16">
        <f t="shared" si="11"/>
        <v>4.5042887232570763</v>
      </c>
      <c r="AR19" s="16">
        <f t="shared" si="11"/>
        <v>0</v>
      </c>
      <c r="AS19" s="16">
        <f t="shared" si="11"/>
        <v>4.9659783173909267</v>
      </c>
      <c r="AT19" s="16">
        <f t="shared" si="11"/>
        <v>0</v>
      </c>
      <c r="AU19" s="16">
        <f t="shared" si="11"/>
        <v>13851.727470156449</v>
      </c>
      <c r="AV19" s="16">
        <f t="shared" si="11"/>
        <v>0</v>
      </c>
      <c r="AW19" s="16">
        <f t="shared" si="11"/>
        <v>6.0361776821531548</v>
      </c>
      <c r="AX19" s="16">
        <f t="shared" si="11"/>
        <v>0</v>
      </c>
      <c r="AY19" s="16">
        <f t="shared" si="11"/>
        <v>6.6548858945738543</v>
      </c>
      <c r="AZ19" s="16">
        <f t="shared" si="11"/>
        <v>0</v>
      </c>
      <c r="BA19" s="16">
        <f t="shared" si="11"/>
        <v>7.3370116987676752</v>
      </c>
      <c r="BB19" s="16">
        <f t="shared" si="11"/>
        <v>0</v>
      </c>
      <c r="BC19" s="16">
        <f t="shared" si="11"/>
        <v>8.0890553978913609</v>
      </c>
      <c r="BD19" s="16">
        <f t="shared" si="11"/>
        <v>0</v>
      </c>
      <c r="BE19" s="16">
        <f t="shared" si="11"/>
        <v>8.9181835761752257</v>
      </c>
      <c r="BF19" s="16">
        <f t="shared" si="11"/>
        <v>0</v>
      </c>
      <c r="BG19" s="16">
        <f t="shared" si="11"/>
        <v>9.8322973927331869</v>
      </c>
      <c r="BH19" s="16">
        <f t="shared" si="11"/>
        <v>0</v>
      </c>
      <c r="BI19" s="16">
        <f t="shared" si="11"/>
        <v>10.840107875488339</v>
      </c>
      <c r="BJ19" s="16">
        <f t="shared" si="11"/>
        <v>0</v>
      </c>
      <c r="BK19" s="16">
        <f t="shared" si="11"/>
        <v>11.951218932725894</v>
      </c>
      <c r="BL19" s="16">
        <f t="shared" si="11"/>
        <v>0</v>
      </c>
      <c r="BM19" s="16">
        <f t="shared" si="11"/>
        <v>13.176218873330297</v>
      </c>
      <c r="BN19" s="16">
        <f t="shared" si="11"/>
        <v>0</v>
      </c>
      <c r="BO19" s="16">
        <f t="shared" si="11"/>
        <v>36752.756708852037</v>
      </c>
      <c r="BP19" s="2"/>
      <c r="BQ19" s="2"/>
      <c r="BR19" s="2"/>
      <c r="BS19" s="2"/>
      <c r="BT19" s="2"/>
      <c r="BU19" s="2"/>
      <c r="BV19" s="2"/>
      <c r="BW19" s="2"/>
      <c r="BX19" s="2"/>
    </row>
    <row r="20" spans="1:82" s="1" customFormat="1" ht="15.75" x14ac:dyDescent="0.25">
      <c r="C20" s="2" t="s">
        <v>50</v>
      </c>
      <c r="D20" s="2" t="s">
        <v>58</v>
      </c>
      <c r="E20" s="2" t="s">
        <v>69</v>
      </c>
      <c r="F20" s="2" t="s">
        <v>75</v>
      </c>
      <c r="G20" s="2">
        <v>1</v>
      </c>
      <c r="H20" s="2">
        <v>2007</v>
      </c>
      <c r="I20" s="16">
        <v>3100</v>
      </c>
      <c r="J20" s="16">
        <f t="shared" si="1"/>
        <v>3100</v>
      </c>
      <c r="K20" s="16">
        <f t="shared" si="2"/>
        <v>465</v>
      </c>
      <c r="L20" s="16">
        <f t="shared" si="3"/>
        <v>3565</v>
      </c>
      <c r="M20" s="2">
        <v>20</v>
      </c>
      <c r="N20" s="2">
        <v>2</v>
      </c>
      <c r="O20" s="2">
        <v>2007</v>
      </c>
      <c r="P20" s="28">
        <v>5.0000000000000001E-4</v>
      </c>
      <c r="Q20" s="30">
        <f t="shared" si="4"/>
        <v>8171.0453029606833</v>
      </c>
      <c r="R20" s="30">
        <f t="shared" si="5"/>
        <v>817.10453029606833</v>
      </c>
      <c r="S20" s="30">
        <f t="shared" si="6"/>
        <v>1348.2224749885127</v>
      </c>
      <c r="T20" s="16">
        <f t="shared" si="7"/>
        <v>10336.372308245263</v>
      </c>
      <c r="U20" s="16">
        <f t="shared" si="9"/>
        <v>1.7825</v>
      </c>
      <c r="V20" s="16">
        <f t="shared" si="10"/>
        <v>0</v>
      </c>
      <c r="W20" s="16">
        <f t="shared" si="10"/>
        <v>1.6976190476190476</v>
      </c>
      <c r="X20" s="16">
        <f t="shared" si="10"/>
        <v>0</v>
      </c>
      <c r="Y20" s="16">
        <f t="shared" si="10"/>
        <v>1.8716250000000001</v>
      </c>
      <c r="Z20" s="16">
        <f t="shared" si="10"/>
        <v>0</v>
      </c>
      <c r="AA20" s="16">
        <f t="shared" si="10"/>
        <v>5220.5704031250007</v>
      </c>
      <c r="AB20" s="16">
        <f t="shared" si="10"/>
        <v>0</v>
      </c>
      <c r="AC20" s="16">
        <f t="shared" si="10"/>
        <v>2.2749718851562504</v>
      </c>
      <c r="AD20" s="16">
        <f t="shared" si="10"/>
        <v>0</v>
      </c>
      <c r="AE20" s="16">
        <f t="shared" si="10"/>
        <v>2.5081565033847659</v>
      </c>
      <c r="AF20" s="16">
        <f t="shared" si="10"/>
        <v>0</v>
      </c>
      <c r="AG20" s="16">
        <f t="shared" si="10"/>
        <v>2.7652425449817044</v>
      </c>
      <c r="AH20" s="16">
        <f t="shared" si="10"/>
        <v>0</v>
      </c>
      <c r="AI20" s="16">
        <f t="shared" si="10"/>
        <v>3.0486799058423291</v>
      </c>
      <c r="AJ20" s="16">
        <f t="shared" si="10"/>
        <v>0</v>
      </c>
      <c r="AK20" s="16">
        <f t="shared" si="10"/>
        <v>3.3611695961911683</v>
      </c>
      <c r="AL20" s="16">
        <f t="shared" si="11"/>
        <v>0</v>
      </c>
      <c r="AM20" s="16">
        <f t="shared" si="11"/>
        <v>3.7056894798007631</v>
      </c>
      <c r="AN20" s="16">
        <f t="shared" si="11"/>
        <v>0</v>
      </c>
      <c r="AO20" s="16">
        <f t="shared" si="11"/>
        <v>4.0855226514803418</v>
      </c>
      <c r="AP20" s="16">
        <f t="shared" si="11"/>
        <v>0</v>
      </c>
      <c r="AQ20" s="16">
        <f t="shared" si="11"/>
        <v>4.5042887232570763</v>
      </c>
      <c r="AR20" s="16">
        <f t="shared" si="11"/>
        <v>0</v>
      </c>
      <c r="AS20" s="16">
        <f t="shared" si="11"/>
        <v>4.9659783173909267</v>
      </c>
      <c r="AT20" s="16">
        <f t="shared" si="11"/>
        <v>0</v>
      </c>
      <c r="AU20" s="16">
        <f t="shared" si="11"/>
        <v>13851.727470156449</v>
      </c>
      <c r="AV20" s="16">
        <f t="shared" si="11"/>
        <v>0</v>
      </c>
      <c r="AW20" s="16">
        <f t="shared" si="11"/>
        <v>6.0361776821531548</v>
      </c>
      <c r="AX20" s="16">
        <f t="shared" si="11"/>
        <v>0</v>
      </c>
      <c r="AY20" s="16">
        <f t="shared" si="11"/>
        <v>6.6548858945738543</v>
      </c>
      <c r="AZ20" s="16">
        <f t="shared" si="11"/>
        <v>0</v>
      </c>
      <c r="BA20" s="16">
        <f t="shared" si="11"/>
        <v>7.3370116987676752</v>
      </c>
      <c r="BB20" s="16">
        <f t="shared" si="11"/>
        <v>0</v>
      </c>
      <c r="BC20" s="16">
        <f t="shared" si="11"/>
        <v>8.0890553978913609</v>
      </c>
      <c r="BD20" s="16">
        <f t="shared" si="11"/>
        <v>0</v>
      </c>
      <c r="BE20" s="16">
        <f t="shared" si="11"/>
        <v>8.9181835761752257</v>
      </c>
      <c r="BF20" s="16">
        <f t="shared" si="11"/>
        <v>0</v>
      </c>
      <c r="BG20" s="16">
        <f t="shared" si="11"/>
        <v>9.8322973927331869</v>
      </c>
      <c r="BH20" s="16">
        <f t="shared" si="11"/>
        <v>0</v>
      </c>
      <c r="BI20" s="16">
        <f t="shared" si="11"/>
        <v>10.840107875488339</v>
      </c>
      <c r="BJ20" s="16">
        <f t="shared" si="11"/>
        <v>0</v>
      </c>
      <c r="BK20" s="16">
        <f t="shared" si="11"/>
        <v>11.951218932725894</v>
      </c>
      <c r="BL20" s="16">
        <f t="shared" si="11"/>
        <v>0</v>
      </c>
      <c r="BM20" s="16">
        <f t="shared" si="11"/>
        <v>13.176218873330297</v>
      </c>
      <c r="BN20" s="16">
        <f t="shared" si="11"/>
        <v>0</v>
      </c>
      <c r="BO20" s="16">
        <f t="shared" si="11"/>
        <v>36752.756708852037</v>
      </c>
      <c r="BP20" s="2"/>
      <c r="BQ20" s="2"/>
      <c r="BR20" s="2"/>
      <c r="BS20" s="2"/>
      <c r="BT20" s="2"/>
      <c r="BU20" s="2"/>
      <c r="BV20" s="2"/>
      <c r="BW20" s="2"/>
      <c r="BX20" s="2"/>
    </row>
    <row r="21" spans="1:82" s="1" customFormat="1" ht="15.75" x14ac:dyDescent="0.25">
      <c r="C21" s="2" t="s">
        <v>50</v>
      </c>
      <c r="D21" s="2" t="s">
        <v>58</v>
      </c>
      <c r="E21" s="2" t="s">
        <v>69</v>
      </c>
      <c r="F21" s="2" t="s">
        <v>76</v>
      </c>
      <c r="G21" s="2">
        <v>1</v>
      </c>
      <c r="H21" s="2">
        <v>2007</v>
      </c>
      <c r="I21" s="16">
        <v>1000</v>
      </c>
      <c r="J21" s="16">
        <f t="shared" si="1"/>
        <v>1000</v>
      </c>
      <c r="K21" s="16">
        <f t="shared" si="2"/>
        <v>150</v>
      </c>
      <c r="L21" s="16">
        <f t="shared" si="3"/>
        <v>1150</v>
      </c>
      <c r="M21" s="2">
        <v>20</v>
      </c>
      <c r="N21" s="2">
        <v>2</v>
      </c>
      <c r="O21" s="2">
        <v>2007</v>
      </c>
      <c r="P21" s="28">
        <v>5.0000000000000001E-4</v>
      </c>
      <c r="Q21" s="30">
        <f t="shared" si="4"/>
        <v>2635.8210654711879</v>
      </c>
      <c r="R21" s="30">
        <f t="shared" si="5"/>
        <v>263.58210654711883</v>
      </c>
      <c r="S21" s="30">
        <f t="shared" si="6"/>
        <v>434.91047580274596</v>
      </c>
      <c r="T21" s="16">
        <f t="shared" si="7"/>
        <v>3334.3136478210527</v>
      </c>
      <c r="U21" s="16">
        <f t="shared" si="9"/>
        <v>0.57500000000000007</v>
      </c>
      <c r="V21" s="16">
        <f t="shared" si="10"/>
        <v>0</v>
      </c>
      <c r="W21" s="16">
        <f t="shared" si="10"/>
        <v>0.54761904761904767</v>
      </c>
      <c r="X21" s="16">
        <f t="shared" si="10"/>
        <v>0</v>
      </c>
      <c r="Y21" s="16">
        <f t="shared" si="10"/>
        <v>0.60375000000000012</v>
      </c>
      <c r="Z21" s="16">
        <f t="shared" si="10"/>
        <v>0</v>
      </c>
      <c r="AA21" s="16">
        <f t="shared" si="10"/>
        <v>1684.0549687500002</v>
      </c>
      <c r="AB21" s="16">
        <f t="shared" si="10"/>
        <v>0</v>
      </c>
      <c r="AC21" s="16">
        <f t="shared" si="10"/>
        <v>0.73386189843750016</v>
      </c>
      <c r="AD21" s="16">
        <f t="shared" si="10"/>
        <v>0</v>
      </c>
      <c r="AE21" s="16">
        <f t="shared" si="10"/>
        <v>0.80908274302734395</v>
      </c>
      <c r="AF21" s="16">
        <f t="shared" si="10"/>
        <v>0</v>
      </c>
      <c r="AG21" s="16">
        <f t="shared" si="10"/>
        <v>0.89201372418764668</v>
      </c>
      <c r="AH21" s="16">
        <f t="shared" si="10"/>
        <v>0</v>
      </c>
      <c r="AI21" s="16">
        <f t="shared" si="10"/>
        <v>0.98344513091688057</v>
      </c>
      <c r="AJ21" s="16">
        <f t="shared" si="10"/>
        <v>0</v>
      </c>
      <c r="AK21" s="16">
        <f t="shared" si="10"/>
        <v>1.0842482568358609</v>
      </c>
      <c r="AL21" s="16">
        <f t="shared" si="11"/>
        <v>0</v>
      </c>
      <c r="AM21" s="16">
        <f t="shared" si="11"/>
        <v>1.1953837031615366</v>
      </c>
      <c r="AN21" s="16">
        <f t="shared" si="11"/>
        <v>0</v>
      </c>
      <c r="AO21" s="16">
        <f t="shared" si="11"/>
        <v>1.3179105327355942</v>
      </c>
      <c r="AP21" s="16">
        <f t="shared" si="11"/>
        <v>0</v>
      </c>
      <c r="AQ21" s="16">
        <f t="shared" si="11"/>
        <v>1.4529963623409927</v>
      </c>
      <c r="AR21" s="16">
        <f t="shared" si="11"/>
        <v>0</v>
      </c>
      <c r="AS21" s="16">
        <f t="shared" si="11"/>
        <v>1.6019284894809442</v>
      </c>
      <c r="AT21" s="16">
        <f t="shared" si="11"/>
        <v>0</v>
      </c>
      <c r="AU21" s="16">
        <f t="shared" si="11"/>
        <v>4468.2991839214346</v>
      </c>
      <c r="AV21" s="16">
        <f t="shared" si="11"/>
        <v>0</v>
      </c>
      <c r="AW21" s="16">
        <f t="shared" si="11"/>
        <v>1.947154091017147</v>
      </c>
      <c r="AX21" s="16">
        <f t="shared" si="11"/>
        <v>0</v>
      </c>
      <c r="AY21" s="16">
        <f t="shared" si="11"/>
        <v>2.1467373853464049</v>
      </c>
      <c r="AZ21" s="16">
        <f t="shared" si="11"/>
        <v>0</v>
      </c>
      <c r="BA21" s="16">
        <f t="shared" ref="BA21:BO21" si="12">IF(MOD(BA$6-$H21,$M21)=0,($L21*1.1*1.15)*((1+$I$3)^(BA$6-$L$3)),IF(MOD(BA$6-$O21,$N21)=0,$U21*((1+$I$3)^(BA$6-$L$3)),0))</f>
        <v>2.3667779673444116</v>
      </c>
      <c r="BB21" s="16">
        <f t="shared" si="12"/>
        <v>0</v>
      </c>
      <c r="BC21" s="16">
        <f t="shared" si="12"/>
        <v>2.6093727089972139</v>
      </c>
      <c r="BD21" s="16">
        <f t="shared" si="12"/>
        <v>0</v>
      </c>
      <c r="BE21" s="16">
        <f t="shared" si="12"/>
        <v>2.8768334116694283</v>
      </c>
      <c r="BF21" s="16">
        <f t="shared" si="12"/>
        <v>0</v>
      </c>
      <c r="BG21" s="16">
        <f t="shared" si="12"/>
        <v>3.171708836365545</v>
      </c>
      <c r="BH21" s="16">
        <f t="shared" si="12"/>
        <v>0</v>
      </c>
      <c r="BI21" s="16">
        <f t="shared" si="12"/>
        <v>3.4968089920930132</v>
      </c>
      <c r="BJ21" s="16">
        <f t="shared" si="12"/>
        <v>0</v>
      </c>
      <c r="BK21" s="16">
        <f t="shared" si="12"/>
        <v>3.8552319137825468</v>
      </c>
      <c r="BL21" s="16">
        <f t="shared" si="12"/>
        <v>0</v>
      </c>
      <c r="BM21" s="16">
        <f t="shared" si="12"/>
        <v>4.2503931849452581</v>
      </c>
      <c r="BN21" s="16">
        <f t="shared" si="12"/>
        <v>0</v>
      </c>
      <c r="BO21" s="16">
        <f t="shared" si="12"/>
        <v>11855.727970597431</v>
      </c>
      <c r="BP21" s="2"/>
      <c r="BQ21" s="2"/>
      <c r="BR21" s="2"/>
      <c r="BS21" s="2"/>
      <c r="BT21" s="2"/>
      <c r="BU21" s="2"/>
      <c r="BV21" s="2"/>
      <c r="BW21" s="2"/>
      <c r="BX21" s="2"/>
    </row>
    <row r="22" spans="1:82" s="1" customFormat="1" ht="15.75" x14ac:dyDescent="0.25">
      <c r="C22" s="2" t="s">
        <v>50</v>
      </c>
      <c r="D22" s="2" t="s">
        <v>77</v>
      </c>
      <c r="E22" s="2" t="s">
        <v>78</v>
      </c>
      <c r="F22" s="2" t="s">
        <v>79</v>
      </c>
      <c r="G22" s="2">
        <v>1</v>
      </c>
      <c r="H22" s="2">
        <v>2007</v>
      </c>
      <c r="I22" s="16">
        <v>6800</v>
      </c>
      <c r="J22" s="16">
        <f t="shared" si="1"/>
        <v>6800</v>
      </c>
      <c r="K22" s="16">
        <f t="shared" si="2"/>
        <v>1020</v>
      </c>
      <c r="L22" s="16">
        <f t="shared" si="3"/>
        <v>7820</v>
      </c>
      <c r="M22" s="2">
        <v>15</v>
      </c>
      <c r="N22" s="2">
        <v>1</v>
      </c>
      <c r="O22" s="2">
        <v>2007</v>
      </c>
      <c r="P22" s="28">
        <v>5.0000000000000001E-4</v>
      </c>
      <c r="Q22" s="30">
        <f t="shared" si="4"/>
        <v>17923.583245204078</v>
      </c>
      <c r="R22" s="30">
        <f t="shared" si="5"/>
        <v>1792.3583245204079</v>
      </c>
      <c r="S22" s="30">
        <f t="shared" si="6"/>
        <v>2957.3912354586723</v>
      </c>
      <c r="T22" s="16">
        <f t="shared" si="7"/>
        <v>22673.332805183156</v>
      </c>
      <c r="U22" s="16">
        <f t="shared" si="9"/>
        <v>3.91</v>
      </c>
      <c r="V22" s="16">
        <f t="shared" si="10"/>
        <v>8972.6077097505658</v>
      </c>
      <c r="W22" s="16">
        <f t="shared" si="10"/>
        <v>3.7238095238095239</v>
      </c>
      <c r="X22" s="16">
        <f t="shared" si="10"/>
        <v>3.91</v>
      </c>
      <c r="Y22" s="16">
        <f t="shared" si="10"/>
        <v>4.1055000000000001</v>
      </c>
      <c r="Z22" s="16">
        <f t="shared" si="10"/>
        <v>4.3107750000000005</v>
      </c>
      <c r="AA22" s="16">
        <f t="shared" si="10"/>
        <v>4.5263137500000008</v>
      </c>
      <c r="AB22" s="16">
        <f t="shared" si="10"/>
        <v>4.7526294375000004</v>
      </c>
      <c r="AC22" s="16">
        <f t="shared" si="10"/>
        <v>4.9902609093750003</v>
      </c>
      <c r="AD22" s="16">
        <f t="shared" si="10"/>
        <v>5.2397739548437503</v>
      </c>
      <c r="AE22" s="16">
        <f t="shared" si="10"/>
        <v>5.5017626525859384</v>
      </c>
      <c r="AF22" s="16">
        <f t="shared" si="10"/>
        <v>5.7768507852152347</v>
      </c>
      <c r="AG22" s="16">
        <f t="shared" si="10"/>
        <v>6.0656933244759967</v>
      </c>
      <c r="AH22" s="16">
        <f t="shared" si="10"/>
        <v>6.368977990699797</v>
      </c>
      <c r="AI22" s="16">
        <f t="shared" si="10"/>
        <v>6.6874268902347866</v>
      </c>
      <c r="AJ22" s="16">
        <f t="shared" si="10"/>
        <v>7.0217982347465258</v>
      </c>
      <c r="AK22" s="16">
        <f t="shared" si="10"/>
        <v>18653.407010604147</v>
      </c>
      <c r="AL22" s="16">
        <f t="shared" ref="AL22:BO26" si="13">IF(MOD(AL$6-$H22,$M22)=0,($L22*1.1*1.15)*((1+$I$3)^(AL$6-$L$3)),IF(MOD(AL$6-$O22,$N22)=0,$U22*((1+$I$3)^(AL$6-$L$3)),0))</f>
        <v>7.7415325538080442</v>
      </c>
      <c r="AM22" s="16">
        <f t="shared" si="13"/>
        <v>8.1286091814984491</v>
      </c>
      <c r="AN22" s="16">
        <f t="shared" si="13"/>
        <v>8.5350396405733697</v>
      </c>
      <c r="AO22" s="16">
        <f t="shared" si="13"/>
        <v>8.9617916226020391</v>
      </c>
      <c r="AP22" s="16">
        <f t="shared" si="13"/>
        <v>9.4098812037321427</v>
      </c>
      <c r="AQ22" s="16">
        <f t="shared" si="13"/>
        <v>9.880375263918749</v>
      </c>
      <c r="AR22" s="16">
        <f t="shared" si="13"/>
        <v>10.374394027114686</v>
      </c>
      <c r="AS22" s="16">
        <f t="shared" si="13"/>
        <v>10.89311372847042</v>
      </c>
      <c r="AT22" s="16">
        <f t="shared" si="13"/>
        <v>11.437769414893941</v>
      </c>
      <c r="AU22" s="16">
        <f t="shared" si="13"/>
        <v>12.00965788563864</v>
      </c>
      <c r="AV22" s="16">
        <f t="shared" si="13"/>
        <v>12.61014077992057</v>
      </c>
      <c r="AW22" s="16">
        <f t="shared" si="13"/>
        <v>13.240647818916599</v>
      </c>
      <c r="AX22" s="16">
        <f t="shared" si="13"/>
        <v>13.90268020986243</v>
      </c>
      <c r="AY22" s="16">
        <f t="shared" si="13"/>
        <v>14.597814220355552</v>
      </c>
      <c r="AZ22" s="16">
        <f t="shared" si="13"/>
        <v>38779.093476374517</v>
      </c>
      <c r="BA22" s="16">
        <f t="shared" si="13"/>
        <v>16.094090177941997</v>
      </c>
      <c r="BB22" s="16">
        <f t="shared" si="13"/>
        <v>16.898794686839089</v>
      </c>
      <c r="BC22" s="16">
        <f t="shared" si="13"/>
        <v>17.743734421181053</v>
      </c>
      <c r="BD22" s="16">
        <f t="shared" si="13"/>
        <v>18.630921142240105</v>
      </c>
      <c r="BE22" s="16">
        <f t="shared" si="13"/>
        <v>19.56246719935211</v>
      </c>
      <c r="BF22" s="16">
        <f t="shared" si="13"/>
        <v>20.540590559319714</v>
      </c>
      <c r="BG22" s="16">
        <f t="shared" si="13"/>
        <v>21.567620087285704</v>
      </c>
      <c r="BH22" s="16">
        <f t="shared" si="13"/>
        <v>22.646001091649985</v>
      </c>
      <c r="BI22" s="16">
        <f t="shared" si="13"/>
        <v>23.778301146232486</v>
      </c>
      <c r="BJ22" s="16">
        <f t="shared" si="13"/>
        <v>24.967216203544108</v>
      </c>
      <c r="BK22" s="16">
        <f t="shared" si="13"/>
        <v>26.215577013721319</v>
      </c>
      <c r="BL22" s="16">
        <f t="shared" si="13"/>
        <v>27.526355864407378</v>
      </c>
      <c r="BM22" s="16">
        <f t="shared" si="13"/>
        <v>28.902673657627751</v>
      </c>
      <c r="BN22" s="16">
        <f t="shared" si="13"/>
        <v>30.347807340509139</v>
      </c>
      <c r="BO22" s="16">
        <f t="shared" si="13"/>
        <v>80618.950200062522</v>
      </c>
      <c r="BP22" s="2"/>
      <c r="BQ22" s="2"/>
      <c r="BR22" s="2"/>
      <c r="BS22" s="2"/>
      <c r="BT22" s="2"/>
      <c r="BU22" s="2"/>
      <c r="BV22" s="2"/>
      <c r="BW22" s="2"/>
      <c r="BX22" s="2"/>
    </row>
    <row r="23" spans="1:82" s="1" customFormat="1" ht="15.75" x14ac:dyDescent="0.25">
      <c r="C23" s="2" t="s">
        <v>50</v>
      </c>
      <c r="D23" s="2" t="s">
        <v>77</v>
      </c>
      <c r="E23" s="2" t="s">
        <v>78</v>
      </c>
      <c r="F23" s="2" t="s">
        <v>80</v>
      </c>
      <c r="G23" s="2">
        <v>1</v>
      </c>
      <c r="H23" s="2">
        <v>2007</v>
      </c>
      <c r="I23" s="16">
        <v>2380</v>
      </c>
      <c r="J23" s="16">
        <f t="shared" si="1"/>
        <v>2380</v>
      </c>
      <c r="K23" s="16">
        <f t="shared" si="2"/>
        <v>357</v>
      </c>
      <c r="L23" s="16">
        <f t="shared" si="3"/>
        <v>2737</v>
      </c>
      <c r="M23" s="2">
        <v>10</v>
      </c>
      <c r="N23" s="2">
        <v>1</v>
      </c>
      <c r="O23" s="2">
        <v>2007</v>
      </c>
      <c r="P23" s="28">
        <v>5.0000000000000001E-4</v>
      </c>
      <c r="Q23" s="30">
        <f t="shared" si="4"/>
        <v>6273.2541358214276</v>
      </c>
      <c r="R23" s="30">
        <f t="shared" si="5"/>
        <v>627.3254135821428</v>
      </c>
      <c r="S23" s="30">
        <f t="shared" si="6"/>
        <v>1035.0869324105354</v>
      </c>
      <c r="T23" s="16">
        <f t="shared" si="7"/>
        <v>7935.6664818141053</v>
      </c>
      <c r="U23" s="16">
        <f t="shared" si="9"/>
        <v>1.3685</v>
      </c>
      <c r="V23" s="16">
        <f t="shared" si="10"/>
        <v>1.2412698412698413</v>
      </c>
      <c r="W23" s="16">
        <f t="shared" si="10"/>
        <v>1.3033333333333332</v>
      </c>
      <c r="X23" s="16">
        <f t="shared" si="10"/>
        <v>1.3685</v>
      </c>
      <c r="Y23" s="16">
        <f t="shared" si="10"/>
        <v>1.436925</v>
      </c>
      <c r="Z23" s="16">
        <f t="shared" si="10"/>
        <v>1.5087712500000001</v>
      </c>
      <c r="AA23" s="16">
        <f t="shared" si="10"/>
        <v>4008.0508256250005</v>
      </c>
      <c r="AB23" s="16">
        <f t="shared" si="10"/>
        <v>1.6634203031250001</v>
      </c>
      <c r="AC23" s="16">
        <f t="shared" si="10"/>
        <v>1.7465913182812502</v>
      </c>
      <c r="AD23" s="16">
        <f t="shared" si="10"/>
        <v>1.8339208841953125</v>
      </c>
      <c r="AE23" s="16">
        <f t="shared" si="10"/>
        <v>1.9256169284050786</v>
      </c>
      <c r="AF23" s="16">
        <f t="shared" si="10"/>
        <v>2.0218977748253324</v>
      </c>
      <c r="AG23" s="16">
        <f t="shared" si="10"/>
        <v>2.122992663566599</v>
      </c>
      <c r="AH23" s="16">
        <f t="shared" si="10"/>
        <v>2.229142296744929</v>
      </c>
      <c r="AI23" s="16">
        <f t="shared" si="10"/>
        <v>2.3405994115821755</v>
      </c>
      <c r="AJ23" s="16">
        <f t="shared" si="10"/>
        <v>2.4576293821612838</v>
      </c>
      <c r="AK23" s="16">
        <f t="shared" si="10"/>
        <v>6528.692453711451</v>
      </c>
      <c r="AL23" s="16">
        <f t="shared" si="13"/>
        <v>2.7095363938328152</v>
      </c>
      <c r="AM23" s="16">
        <f t="shared" si="13"/>
        <v>2.845013213524457</v>
      </c>
      <c r="AN23" s="16">
        <f t="shared" si="13"/>
        <v>2.9872638742006794</v>
      </c>
      <c r="AO23" s="16">
        <f t="shared" si="13"/>
        <v>3.1366270679107138</v>
      </c>
      <c r="AP23" s="16">
        <f t="shared" si="13"/>
        <v>3.2934584213062497</v>
      </c>
      <c r="AQ23" s="16">
        <f t="shared" si="13"/>
        <v>3.4581313423715621</v>
      </c>
      <c r="AR23" s="16">
        <f t="shared" si="13"/>
        <v>3.6310379094901402</v>
      </c>
      <c r="AS23" s="16">
        <f t="shared" si="13"/>
        <v>3.8125898049646469</v>
      </c>
      <c r="AT23" s="16">
        <f t="shared" si="13"/>
        <v>4.0032192952128796</v>
      </c>
      <c r="AU23" s="16">
        <f t="shared" si="13"/>
        <v>10634.552057733015</v>
      </c>
      <c r="AV23" s="16">
        <f t="shared" si="13"/>
        <v>4.4135492729721992</v>
      </c>
      <c r="AW23" s="16">
        <f t="shared" si="13"/>
        <v>4.6342267366208096</v>
      </c>
      <c r="AX23" s="16">
        <f t="shared" si="13"/>
        <v>4.8659380734518507</v>
      </c>
      <c r="AY23" s="16">
        <f t="shared" si="13"/>
        <v>5.1092349771244434</v>
      </c>
      <c r="AZ23" s="16">
        <f t="shared" si="13"/>
        <v>5.3646967259806644</v>
      </c>
      <c r="BA23" s="16">
        <f t="shared" si="13"/>
        <v>5.6329315622796994</v>
      </c>
      <c r="BB23" s="16">
        <f t="shared" si="13"/>
        <v>5.9145781403936821</v>
      </c>
      <c r="BC23" s="16">
        <f t="shared" si="13"/>
        <v>6.2103070474133686</v>
      </c>
      <c r="BD23" s="16">
        <f t="shared" si="13"/>
        <v>6.520822399784036</v>
      </c>
      <c r="BE23" s="16">
        <f t="shared" si="13"/>
        <v>17322.564705026292</v>
      </c>
      <c r="BF23" s="16">
        <f t="shared" si="13"/>
        <v>7.1892066957619001</v>
      </c>
      <c r="BG23" s="16">
        <f t="shared" si="13"/>
        <v>7.5486670305499963</v>
      </c>
      <c r="BH23" s="16">
        <f t="shared" si="13"/>
        <v>7.9261003820774949</v>
      </c>
      <c r="BI23" s="16">
        <f t="shared" si="13"/>
        <v>8.3224054011813706</v>
      </c>
      <c r="BJ23" s="16">
        <f t="shared" si="13"/>
        <v>8.7385256712404367</v>
      </c>
      <c r="BK23" s="16">
        <f t="shared" si="13"/>
        <v>9.1754519548024618</v>
      </c>
      <c r="BL23" s="16">
        <f t="shared" si="13"/>
        <v>9.634224552542582</v>
      </c>
      <c r="BM23" s="16">
        <f t="shared" si="13"/>
        <v>10.115935780169712</v>
      </c>
      <c r="BN23" s="16">
        <f t="shared" si="13"/>
        <v>10.621732569178198</v>
      </c>
      <c r="BO23" s="16">
        <f t="shared" si="13"/>
        <v>28216.632570021884</v>
      </c>
      <c r="BP23" s="2"/>
      <c r="BQ23" s="2"/>
      <c r="BR23" s="2"/>
      <c r="BS23" s="2"/>
      <c r="BT23" s="2"/>
      <c r="BU23" s="2"/>
      <c r="BV23" s="2"/>
      <c r="BW23" s="2"/>
      <c r="BX23" s="2"/>
    </row>
    <row r="24" spans="1:82" s="1" customFormat="1" ht="15.75" x14ac:dyDescent="0.25">
      <c r="C24" s="2" t="s">
        <v>50</v>
      </c>
      <c r="D24" s="2" t="s">
        <v>51</v>
      </c>
      <c r="E24" s="2" t="s">
        <v>81</v>
      </c>
      <c r="F24" s="2" t="s">
        <v>82</v>
      </c>
      <c r="G24" s="2">
        <v>1</v>
      </c>
      <c r="H24" s="2">
        <v>2007</v>
      </c>
      <c r="I24" s="31">
        <v>50000</v>
      </c>
      <c r="J24" s="16">
        <f t="shared" si="1"/>
        <v>50000</v>
      </c>
      <c r="K24" s="16">
        <f t="shared" si="2"/>
        <v>7500</v>
      </c>
      <c r="L24" s="16">
        <f t="shared" si="3"/>
        <v>57500</v>
      </c>
      <c r="M24" s="2">
        <v>15</v>
      </c>
      <c r="N24" s="2">
        <v>1</v>
      </c>
      <c r="O24" s="2">
        <v>2007</v>
      </c>
      <c r="P24" s="28">
        <v>5.0000000000000001E-4</v>
      </c>
      <c r="Q24" s="30">
        <f t="shared" si="4"/>
        <v>131791.0532735594</v>
      </c>
      <c r="R24" s="30">
        <f t="shared" si="5"/>
        <v>13179.105327355941</v>
      </c>
      <c r="S24" s="30">
        <f t="shared" si="6"/>
        <v>21745.5237901373</v>
      </c>
      <c r="T24" s="16">
        <f t="shared" si="7"/>
        <v>166715.68239105263</v>
      </c>
      <c r="U24" s="16">
        <f t="shared" si="9"/>
        <v>28.75</v>
      </c>
      <c r="V24" s="16">
        <f t="shared" si="10"/>
        <v>65975.056689342397</v>
      </c>
      <c r="W24" s="16">
        <f t="shared" si="10"/>
        <v>27.38095238095238</v>
      </c>
      <c r="X24" s="16">
        <f t="shared" si="10"/>
        <v>28.75</v>
      </c>
      <c r="Y24" s="16">
        <f t="shared" si="10"/>
        <v>30.1875</v>
      </c>
      <c r="Z24" s="16">
        <f t="shared" si="10"/>
        <v>31.696875000000002</v>
      </c>
      <c r="AA24" s="16">
        <f t="shared" si="10"/>
        <v>33.281718750000003</v>
      </c>
      <c r="AB24" s="16">
        <f t="shared" si="10"/>
        <v>34.945804687500001</v>
      </c>
      <c r="AC24" s="16">
        <f t="shared" si="10"/>
        <v>36.693094921875002</v>
      </c>
      <c r="AD24" s="16">
        <f t="shared" si="10"/>
        <v>38.527749667968749</v>
      </c>
      <c r="AE24" s="16">
        <f t="shared" si="10"/>
        <v>40.454137151367192</v>
      </c>
      <c r="AF24" s="16">
        <f t="shared" si="10"/>
        <v>42.476844008935551</v>
      </c>
      <c r="AG24" s="16">
        <f t="shared" si="10"/>
        <v>44.600686209382332</v>
      </c>
      <c r="AH24" s="16">
        <f t="shared" si="10"/>
        <v>46.830720519851447</v>
      </c>
      <c r="AI24" s="16">
        <f t="shared" si="10"/>
        <v>49.172256545844022</v>
      </c>
      <c r="AJ24" s="16">
        <f t="shared" si="10"/>
        <v>51.630869373136214</v>
      </c>
      <c r="AK24" s="16">
        <f t="shared" si="10"/>
        <v>137157.40448973636</v>
      </c>
      <c r="AL24" s="16">
        <f t="shared" si="13"/>
        <v>56.923033483882676</v>
      </c>
      <c r="AM24" s="16">
        <f t="shared" si="13"/>
        <v>59.769185158076823</v>
      </c>
      <c r="AN24" s="16">
        <f t="shared" si="13"/>
        <v>62.757644415980664</v>
      </c>
      <c r="AO24" s="16">
        <f t="shared" si="13"/>
        <v>65.895526636779707</v>
      </c>
      <c r="AP24" s="16">
        <f t="shared" si="13"/>
        <v>69.190302968618681</v>
      </c>
      <c r="AQ24" s="16">
        <f t="shared" si="13"/>
        <v>72.64981811704962</v>
      </c>
      <c r="AR24" s="16">
        <f t="shared" si="13"/>
        <v>76.282309022902098</v>
      </c>
      <c r="AS24" s="16">
        <f t="shared" si="13"/>
        <v>80.096424474047197</v>
      </c>
      <c r="AT24" s="16">
        <f t="shared" si="13"/>
        <v>84.101245697749562</v>
      </c>
      <c r="AU24" s="16">
        <f t="shared" si="13"/>
        <v>88.306307982637051</v>
      </c>
      <c r="AV24" s="16">
        <f t="shared" si="13"/>
        <v>92.721623381768893</v>
      </c>
      <c r="AW24" s="16">
        <f t="shared" si="13"/>
        <v>97.357704550857349</v>
      </c>
      <c r="AX24" s="16">
        <f t="shared" si="13"/>
        <v>102.22558977840021</v>
      </c>
      <c r="AY24" s="16">
        <f t="shared" si="13"/>
        <v>107.33686926732024</v>
      </c>
      <c r="AZ24" s="16">
        <f t="shared" si="13"/>
        <v>285140.39320863615</v>
      </c>
      <c r="BA24" s="16">
        <f t="shared" si="13"/>
        <v>118.33889836722057</v>
      </c>
      <c r="BB24" s="16">
        <f t="shared" si="13"/>
        <v>124.25584328558155</v>
      </c>
      <c r="BC24" s="16">
        <f t="shared" si="13"/>
        <v>130.46863544986067</v>
      </c>
      <c r="BD24" s="16">
        <f t="shared" si="13"/>
        <v>136.99206722235371</v>
      </c>
      <c r="BE24" s="16">
        <f t="shared" si="13"/>
        <v>143.8416705834714</v>
      </c>
      <c r="BF24" s="16">
        <f t="shared" si="13"/>
        <v>151.03375411264494</v>
      </c>
      <c r="BG24" s="16">
        <f t="shared" si="13"/>
        <v>158.58544181827722</v>
      </c>
      <c r="BH24" s="16">
        <f t="shared" si="13"/>
        <v>166.51471390919107</v>
      </c>
      <c r="BI24" s="16">
        <f t="shared" si="13"/>
        <v>174.84044960465064</v>
      </c>
      <c r="BJ24" s="16">
        <f t="shared" si="13"/>
        <v>183.58247208488314</v>
      </c>
      <c r="BK24" s="16">
        <f t="shared" si="13"/>
        <v>192.76159568912732</v>
      </c>
      <c r="BL24" s="16">
        <f t="shared" si="13"/>
        <v>202.39967547358367</v>
      </c>
      <c r="BM24" s="16">
        <f t="shared" si="13"/>
        <v>212.51965924726287</v>
      </c>
      <c r="BN24" s="16">
        <f t="shared" si="13"/>
        <v>223.145642209626</v>
      </c>
      <c r="BO24" s="16">
        <f t="shared" si="13"/>
        <v>592786.3985298716</v>
      </c>
      <c r="BP24" s="2"/>
      <c r="BQ24" s="2"/>
      <c r="BR24" s="2"/>
      <c r="BS24" s="2"/>
      <c r="BT24" s="2"/>
      <c r="BU24" s="2"/>
      <c r="BV24" s="2"/>
      <c r="BW24" s="2"/>
      <c r="BX24" s="2"/>
    </row>
    <row r="25" spans="1:82" s="32" customFormat="1" ht="15.75" customHeight="1" x14ac:dyDescent="0.25">
      <c r="A25" s="1"/>
      <c r="B25" s="1"/>
      <c r="C25" s="2" t="s">
        <v>50</v>
      </c>
      <c r="D25" s="2" t="s">
        <v>83</v>
      </c>
      <c r="E25" s="2" t="s">
        <v>84</v>
      </c>
      <c r="F25" s="2" t="s">
        <v>85</v>
      </c>
      <c r="G25" s="2">
        <v>1</v>
      </c>
      <c r="H25" s="2">
        <v>2021</v>
      </c>
      <c r="I25" s="16">
        <v>2125</v>
      </c>
      <c r="J25" s="16">
        <f t="shared" si="1"/>
        <v>2125</v>
      </c>
      <c r="K25" s="16">
        <f t="shared" si="2"/>
        <v>318.75</v>
      </c>
      <c r="L25" s="16">
        <f t="shared" si="3"/>
        <v>2443.75</v>
      </c>
      <c r="M25" s="2">
        <v>15</v>
      </c>
      <c r="N25" s="2">
        <v>1</v>
      </c>
      <c r="O25" s="2">
        <v>2021</v>
      </c>
      <c r="P25" s="28">
        <v>5.0000000000000001E-4</v>
      </c>
      <c r="Q25" s="30">
        <f t="shared" si="4"/>
        <v>2828.9460937500003</v>
      </c>
      <c r="R25" s="30">
        <f t="shared" si="5"/>
        <v>282.89460937500002</v>
      </c>
      <c r="S25" s="30">
        <f t="shared" si="6"/>
        <v>466.77610546875002</v>
      </c>
      <c r="T25" s="16">
        <f t="shared" si="7"/>
        <v>3578.6168085937502</v>
      </c>
      <c r="U25" s="16">
        <f t="shared" si="9"/>
        <v>1.221875</v>
      </c>
      <c r="V25" s="16">
        <f t="shared" si="10"/>
        <v>1.1082766439909297</v>
      </c>
      <c r="W25" s="16">
        <f t="shared" si="10"/>
        <v>1.1636904761904763</v>
      </c>
      <c r="X25" s="16">
        <f t="shared" si="10"/>
        <v>1.221875</v>
      </c>
      <c r="Y25" s="16">
        <f t="shared" si="10"/>
        <v>1.28296875</v>
      </c>
      <c r="Z25" s="16">
        <f t="shared" si="10"/>
        <v>1.3471171875000001</v>
      </c>
      <c r="AA25" s="16">
        <f t="shared" si="10"/>
        <v>1.4144730468750002</v>
      </c>
      <c r="AB25" s="16">
        <f t="shared" si="10"/>
        <v>1.48519669921875</v>
      </c>
      <c r="AC25" s="16">
        <f t="shared" si="10"/>
        <v>1.5594565341796878</v>
      </c>
      <c r="AD25" s="16">
        <f t="shared" si="10"/>
        <v>1.6374293608886719</v>
      </c>
      <c r="AE25" s="16">
        <f t="shared" si="10"/>
        <v>1.7193008289331058</v>
      </c>
      <c r="AF25" s="16">
        <f t="shared" si="10"/>
        <v>1.8052658703797608</v>
      </c>
      <c r="AG25" s="16">
        <f t="shared" si="10"/>
        <v>1.895529163898749</v>
      </c>
      <c r="AH25" s="16">
        <f t="shared" si="10"/>
        <v>1.9903056220936866</v>
      </c>
      <c r="AI25" s="16">
        <f t="shared" si="10"/>
        <v>2.0898209031983708</v>
      </c>
      <c r="AJ25" s="16">
        <f t="shared" si="10"/>
        <v>5551.6092293464708</v>
      </c>
      <c r="AK25" s="16">
        <f t="shared" si="10"/>
        <v>2.3040275457762043</v>
      </c>
      <c r="AL25" s="16">
        <f t="shared" si="13"/>
        <v>2.4192289230650137</v>
      </c>
      <c r="AM25" s="16">
        <f t="shared" si="13"/>
        <v>2.5401903692182652</v>
      </c>
      <c r="AN25" s="16">
        <f t="shared" si="13"/>
        <v>2.6671998876791783</v>
      </c>
      <c r="AO25" s="16">
        <f t="shared" si="13"/>
        <v>2.8005598820631374</v>
      </c>
      <c r="AP25" s="16">
        <f t="shared" si="13"/>
        <v>2.9405878761662945</v>
      </c>
      <c r="AQ25" s="16">
        <f t="shared" si="13"/>
        <v>3.0876172699746092</v>
      </c>
      <c r="AR25" s="16">
        <f t="shared" si="13"/>
        <v>3.2419981334733392</v>
      </c>
      <c r="AS25" s="16">
        <f t="shared" si="13"/>
        <v>3.4040980401470065</v>
      </c>
      <c r="AT25" s="16">
        <f t="shared" si="13"/>
        <v>3.5743029421543562</v>
      </c>
      <c r="AU25" s="16">
        <f t="shared" si="13"/>
        <v>3.753018089262075</v>
      </c>
      <c r="AV25" s="16">
        <f t="shared" si="13"/>
        <v>3.9406689937251782</v>
      </c>
      <c r="AW25" s="16">
        <f t="shared" si="13"/>
        <v>4.1377024434114373</v>
      </c>
      <c r="AX25" s="16">
        <f t="shared" si="13"/>
        <v>4.3445875655820094</v>
      </c>
      <c r="AY25" s="16">
        <f t="shared" si="13"/>
        <v>11541.396867968606</v>
      </c>
      <c r="AZ25" s="16">
        <f t="shared" si="13"/>
        <v>4.7899077910541648</v>
      </c>
      <c r="BA25" s="16">
        <f t="shared" si="13"/>
        <v>5.0294031806068737</v>
      </c>
      <c r="BB25" s="16">
        <f t="shared" si="13"/>
        <v>5.2808733396372158</v>
      </c>
      <c r="BC25" s="16">
        <f t="shared" si="13"/>
        <v>5.5449170066190785</v>
      </c>
      <c r="BD25" s="16">
        <f t="shared" si="13"/>
        <v>5.8221628569500323</v>
      </c>
      <c r="BE25" s="16">
        <f t="shared" si="13"/>
        <v>6.1132709997975345</v>
      </c>
      <c r="BF25" s="16">
        <f t="shared" si="13"/>
        <v>6.4189345497874104</v>
      </c>
      <c r="BG25" s="16">
        <f t="shared" si="13"/>
        <v>6.7398812772767824</v>
      </c>
      <c r="BH25" s="16">
        <f t="shared" si="13"/>
        <v>7.07687534114062</v>
      </c>
      <c r="BI25" s="16">
        <f t="shared" si="13"/>
        <v>7.4307191081976525</v>
      </c>
      <c r="BJ25" s="16">
        <f t="shared" si="13"/>
        <v>7.8022550636075332</v>
      </c>
      <c r="BK25" s="16">
        <f t="shared" si="13"/>
        <v>8.192367816787911</v>
      </c>
      <c r="BL25" s="16">
        <f t="shared" si="13"/>
        <v>8.6019862076273057</v>
      </c>
      <c r="BM25" s="16">
        <f t="shared" si="13"/>
        <v>9.0320855180086728</v>
      </c>
      <c r="BN25" s="16">
        <f t="shared" si="13"/>
        <v>23993.735178590032</v>
      </c>
      <c r="BO25" s="16">
        <f t="shared" si="13"/>
        <v>9.9578742836045624</v>
      </c>
      <c r="BP25" s="2"/>
      <c r="BQ25" s="2"/>
      <c r="BR25" s="2"/>
      <c r="BS25" s="2"/>
      <c r="BT25" s="2"/>
      <c r="BU25" s="2"/>
      <c r="BV25" s="2"/>
      <c r="BW25" s="2"/>
      <c r="BX25" s="2"/>
      <c r="BY25" s="1"/>
      <c r="BZ25" s="1"/>
      <c r="CA25" s="1"/>
      <c r="CB25" s="1"/>
      <c r="CC25" s="1"/>
      <c r="CD25" s="1"/>
    </row>
    <row r="26" spans="1:82" s="32" customFormat="1" ht="15.75" customHeight="1" x14ac:dyDescent="0.25">
      <c r="A26" s="1"/>
      <c r="B26" s="1"/>
      <c r="C26" s="2" t="s">
        <v>50</v>
      </c>
      <c r="D26" s="2" t="s">
        <v>55</v>
      </c>
      <c r="E26" s="2" t="s">
        <v>86</v>
      </c>
      <c r="F26" s="2" t="s">
        <v>87</v>
      </c>
      <c r="G26" s="2">
        <v>4</v>
      </c>
      <c r="H26" s="2">
        <v>2023</v>
      </c>
      <c r="I26" s="16">
        <v>2470</v>
      </c>
      <c r="J26" s="16">
        <f t="shared" si="1"/>
        <v>9880</v>
      </c>
      <c r="K26" s="16">
        <f t="shared" si="2"/>
        <v>1482</v>
      </c>
      <c r="L26" s="16">
        <f t="shared" si="3"/>
        <v>11362</v>
      </c>
      <c r="M26" s="2">
        <v>15</v>
      </c>
      <c r="N26" s="2">
        <v>1</v>
      </c>
      <c r="O26" s="2">
        <v>2007</v>
      </c>
      <c r="P26" s="28">
        <v>5.0000000000000001E-4</v>
      </c>
      <c r="Q26" s="30">
        <f t="shared" si="4"/>
        <v>11930.1</v>
      </c>
      <c r="R26" s="30">
        <f t="shared" si="5"/>
        <v>1193.01</v>
      </c>
      <c r="S26" s="30">
        <f t="shared" si="6"/>
        <v>1968.4665</v>
      </c>
      <c r="T26" s="16">
        <f>SUM(Q26:S26)</f>
        <v>15091.576500000001</v>
      </c>
      <c r="U26" s="16">
        <f t="shared" si="9"/>
        <v>5.681</v>
      </c>
      <c r="V26" s="16">
        <f t="shared" si="10"/>
        <v>5.1528344671201811</v>
      </c>
      <c r="W26" s="16">
        <f t="shared" si="10"/>
        <v>13688.504761904762</v>
      </c>
      <c r="X26" s="16">
        <f t="shared" si="10"/>
        <v>5.681</v>
      </c>
      <c r="Y26" s="16">
        <f t="shared" si="10"/>
        <v>5.9650500000000006</v>
      </c>
      <c r="Z26" s="16">
        <f t="shared" si="10"/>
        <v>6.2633025</v>
      </c>
      <c r="AA26" s="16">
        <f t="shared" si="10"/>
        <v>6.5764676250000011</v>
      </c>
      <c r="AB26" s="16">
        <f t="shared" si="10"/>
        <v>6.9052910062499997</v>
      </c>
      <c r="AC26" s="16">
        <f t="shared" si="10"/>
        <v>7.2505555565625004</v>
      </c>
      <c r="AD26" s="16">
        <f t="shared" si="10"/>
        <v>7.613083334390625</v>
      </c>
      <c r="AE26" s="16">
        <f t="shared" si="10"/>
        <v>7.9937375011101572</v>
      </c>
      <c r="AF26" s="16">
        <f t="shared" si="10"/>
        <v>8.3934243761656653</v>
      </c>
      <c r="AG26" s="16">
        <f t="shared" si="10"/>
        <v>8.813095594973948</v>
      </c>
      <c r="AH26" s="16">
        <f t="shared" si="10"/>
        <v>9.2537503747226459</v>
      </c>
      <c r="AI26" s="16">
        <f t="shared" si="10"/>
        <v>9.7164378934587781</v>
      </c>
      <c r="AJ26" s="16">
        <f t="shared" si="10"/>
        <v>10.202259788131716</v>
      </c>
      <c r="AK26" s="16">
        <f t="shared" si="10"/>
        <v>10.712372777538304</v>
      </c>
      <c r="AL26" s="16">
        <f t="shared" si="13"/>
        <v>28457.418283530496</v>
      </c>
      <c r="AM26" s="16">
        <f t="shared" si="13"/>
        <v>11.810390987235982</v>
      </c>
      <c r="AN26" s="16">
        <f t="shared" si="13"/>
        <v>12.400910536597779</v>
      </c>
      <c r="AO26" s="16">
        <f t="shared" si="13"/>
        <v>13.02095606342767</v>
      </c>
      <c r="AP26" s="16">
        <f t="shared" si="13"/>
        <v>13.672003866599052</v>
      </c>
      <c r="AQ26" s="16">
        <f t="shared" si="13"/>
        <v>14.355604059929005</v>
      </c>
      <c r="AR26" s="16">
        <f t="shared" si="13"/>
        <v>15.073384262925455</v>
      </c>
      <c r="AS26" s="16">
        <f t="shared" si="13"/>
        <v>15.827053476071727</v>
      </c>
      <c r="AT26" s="16">
        <f t="shared" si="13"/>
        <v>16.618406149875312</v>
      </c>
      <c r="AU26" s="16">
        <f t="shared" si="13"/>
        <v>17.449326457369082</v>
      </c>
      <c r="AV26" s="16">
        <f t="shared" si="13"/>
        <v>18.321792780237534</v>
      </c>
      <c r="AW26" s="16">
        <f t="shared" si="13"/>
        <v>19.237882419249409</v>
      </c>
      <c r="AX26" s="16">
        <f t="shared" si="13"/>
        <v>20.199776540211882</v>
      </c>
      <c r="AY26" s="16">
        <f t="shared" si="13"/>
        <v>21.209765367222477</v>
      </c>
      <c r="AZ26" s="16">
        <f t="shared" si="13"/>
        <v>22.2702536355836</v>
      </c>
      <c r="BA26" s="16">
        <f t="shared" si="13"/>
        <v>59160.92878292784</v>
      </c>
      <c r="BB26" s="16">
        <f t="shared" si="13"/>
        <v>24.552954633230915</v>
      </c>
      <c r="BC26" s="16">
        <f t="shared" si="13"/>
        <v>25.78060236489247</v>
      </c>
      <c r="BD26" s="16">
        <f t="shared" si="13"/>
        <v>27.069632483137092</v>
      </c>
      <c r="BE26" s="16">
        <f t="shared" si="13"/>
        <v>28.423114107293948</v>
      </c>
      <c r="BF26" s="16">
        <f t="shared" si="13"/>
        <v>29.844269812658641</v>
      </c>
      <c r="BG26" s="16">
        <f t="shared" si="13"/>
        <v>31.33648330329158</v>
      </c>
      <c r="BH26" s="16">
        <f t="shared" si="13"/>
        <v>32.903307468456156</v>
      </c>
      <c r="BI26" s="16">
        <f t="shared" si="13"/>
        <v>34.548472841878962</v>
      </c>
      <c r="BJ26" s="16">
        <f t="shared" si="13"/>
        <v>36.275896483972907</v>
      </c>
      <c r="BK26" s="16">
        <f t="shared" si="13"/>
        <v>38.08969130817156</v>
      </c>
      <c r="BL26" s="16">
        <f t="shared" si="13"/>
        <v>39.994175873580133</v>
      </c>
      <c r="BM26" s="16">
        <f t="shared" si="13"/>
        <v>41.993884667259145</v>
      </c>
      <c r="BN26" s="16">
        <f t="shared" si="13"/>
        <v>44.093578900622099</v>
      </c>
      <c r="BO26" s="16">
        <f t="shared" si="13"/>
        <v>46.298257845653211</v>
      </c>
      <c r="BP26" s="2"/>
      <c r="BQ26" s="2"/>
      <c r="BR26" s="2"/>
      <c r="BS26" s="2"/>
      <c r="BT26" s="2"/>
      <c r="BU26" s="2"/>
      <c r="BV26" s="2"/>
      <c r="BW26" s="2"/>
      <c r="BX26" s="2"/>
      <c r="BY26" s="1"/>
      <c r="BZ26" s="1"/>
      <c r="CA26" s="1"/>
      <c r="CB26" s="1"/>
      <c r="CC26" s="1"/>
      <c r="CD26" s="1"/>
    </row>
    <row r="27" spans="1:82" s="1" customFormat="1" ht="15.75" x14ac:dyDescent="0.25">
      <c r="C27" s="2" t="s">
        <v>88</v>
      </c>
      <c r="D27" s="2" t="s">
        <v>58</v>
      </c>
      <c r="E27" s="2" t="s">
        <v>59</v>
      </c>
      <c r="F27" s="2" t="s">
        <v>89</v>
      </c>
      <c r="G27" s="2">
        <v>1</v>
      </c>
      <c r="H27" s="2">
        <v>2007</v>
      </c>
      <c r="I27" s="16">
        <v>680</v>
      </c>
      <c r="J27" s="16">
        <f t="shared" si="1"/>
        <v>680</v>
      </c>
      <c r="K27" s="16">
        <f t="shared" si="2"/>
        <v>102</v>
      </c>
      <c r="L27" s="16">
        <f t="shared" si="3"/>
        <v>782</v>
      </c>
      <c r="M27" s="2">
        <v>10</v>
      </c>
      <c r="N27" s="2">
        <v>1</v>
      </c>
      <c r="O27" s="2">
        <v>2007</v>
      </c>
      <c r="P27" s="28">
        <v>5.0000000000000001E-4</v>
      </c>
      <c r="Q27" s="30">
        <f t="shared" si="4"/>
        <v>1792.3583245204079</v>
      </c>
      <c r="R27" s="30">
        <f t="shared" si="5"/>
        <v>179.2358324520408</v>
      </c>
      <c r="S27" s="30">
        <f t="shared" si="6"/>
        <v>295.7391235458673</v>
      </c>
      <c r="T27" s="16">
        <f t="shared" si="7"/>
        <v>2267.3332805183159</v>
      </c>
      <c r="U27" s="16">
        <f t="shared" si="9"/>
        <v>0.39100000000000001</v>
      </c>
      <c r="V27" s="16">
        <f t="shared" si="10"/>
        <v>0.35464852607709751</v>
      </c>
      <c r="W27" s="16">
        <f t="shared" si="10"/>
        <v>0.37238095238095237</v>
      </c>
      <c r="X27" s="16">
        <f t="shared" si="10"/>
        <v>0.39100000000000001</v>
      </c>
      <c r="Y27" s="16">
        <f t="shared" si="10"/>
        <v>0.41055000000000003</v>
      </c>
      <c r="Z27" s="16">
        <f t="shared" si="10"/>
        <v>0.4310775</v>
      </c>
      <c r="AA27" s="16">
        <f t="shared" si="10"/>
        <v>1145.1573787500001</v>
      </c>
      <c r="AB27" s="16">
        <f t="shared" si="10"/>
        <v>0.47526294375</v>
      </c>
      <c r="AC27" s="16">
        <f t="shared" si="10"/>
        <v>0.49902609093750006</v>
      </c>
      <c r="AD27" s="16">
        <f t="shared" si="10"/>
        <v>0.52397739548437505</v>
      </c>
      <c r="AE27" s="16">
        <f t="shared" si="10"/>
        <v>0.55017626525859387</v>
      </c>
      <c r="AF27" s="16">
        <f t="shared" si="10"/>
        <v>0.57768507852152351</v>
      </c>
      <c r="AG27" s="16">
        <f t="shared" ref="AG27:BO35" si="14">IF(MOD(AG$6-$H27,$M27)=0,($L27*1.1*1.15)*((1+$I$3)^(AG$6-$L$3)),IF(MOD(AG$6-$O27,$N27)=0,$U27*((1+$I$3)^(AG$6-$L$3)),0))</f>
        <v>0.6065693324475997</v>
      </c>
      <c r="AH27" s="16">
        <f t="shared" si="14"/>
        <v>0.63689779906997968</v>
      </c>
      <c r="AI27" s="16">
        <f t="shared" si="14"/>
        <v>0.66874268902347866</v>
      </c>
      <c r="AJ27" s="16">
        <f t="shared" si="14"/>
        <v>0.70217982347465258</v>
      </c>
      <c r="AK27" s="16">
        <f t="shared" si="14"/>
        <v>1865.3407010604149</v>
      </c>
      <c r="AL27" s="16">
        <f t="shared" si="14"/>
        <v>0.77415325538080437</v>
      </c>
      <c r="AM27" s="16">
        <f t="shared" si="14"/>
        <v>0.81286091814984485</v>
      </c>
      <c r="AN27" s="16">
        <f t="shared" si="14"/>
        <v>0.85350396405733697</v>
      </c>
      <c r="AO27" s="16">
        <f t="shared" si="14"/>
        <v>0.896179162260204</v>
      </c>
      <c r="AP27" s="16">
        <f t="shared" si="14"/>
        <v>0.94098812037321422</v>
      </c>
      <c r="AQ27" s="16">
        <f t="shared" si="14"/>
        <v>0.98803752639187492</v>
      </c>
      <c r="AR27" s="16">
        <f t="shared" si="14"/>
        <v>1.0374394027114686</v>
      </c>
      <c r="AS27" s="16">
        <f t="shared" si="14"/>
        <v>1.089311372847042</v>
      </c>
      <c r="AT27" s="16">
        <f t="shared" si="14"/>
        <v>1.1437769414893941</v>
      </c>
      <c r="AU27" s="16">
        <f t="shared" si="14"/>
        <v>3038.4434450665758</v>
      </c>
      <c r="AV27" s="16">
        <f t="shared" si="14"/>
        <v>1.2610140779920571</v>
      </c>
      <c r="AW27" s="16">
        <f t="shared" si="14"/>
        <v>1.32406478189166</v>
      </c>
      <c r="AX27" s="16">
        <f t="shared" si="14"/>
        <v>1.390268020986243</v>
      </c>
      <c r="AY27" s="16">
        <f t="shared" si="14"/>
        <v>1.4597814220355552</v>
      </c>
      <c r="AZ27" s="16">
        <f t="shared" si="14"/>
        <v>1.5327704931373327</v>
      </c>
      <c r="BA27" s="16">
        <f t="shared" si="14"/>
        <v>1.6094090177941998</v>
      </c>
      <c r="BB27" s="16">
        <f t="shared" si="14"/>
        <v>1.6898794686839091</v>
      </c>
      <c r="BC27" s="16">
        <f t="shared" si="14"/>
        <v>1.7743734421181052</v>
      </c>
      <c r="BD27" s="16">
        <f t="shared" si="14"/>
        <v>1.8630921142240104</v>
      </c>
      <c r="BE27" s="16">
        <f t="shared" si="14"/>
        <v>4949.3042014360835</v>
      </c>
      <c r="BF27" s="16">
        <f t="shared" si="14"/>
        <v>2.0540590559319716</v>
      </c>
      <c r="BG27" s="16">
        <f t="shared" si="14"/>
        <v>2.1567620087285704</v>
      </c>
      <c r="BH27" s="16">
        <f t="shared" si="14"/>
        <v>2.2646001091649985</v>
      </c>
      <c r="BI27" s="16">
        <f t="shared" si="14"/>
        <v>2.3778301146232486</v>
      </c>
      <c r="BJ27" s="16">
        <f t="shared" si="14"/>
        <v>2.4967216203544105</v>
      </c>
      <c r="BK27" s="16">
        <f t="shared" si="14"/>
        <v>2.6215577013721316</v>
      </c>
      <c r="BL27" s="16">
        <f t="shared" si="14"/>
        <v>2.7526355864407379</v>
      </c>
      <c r="BM27" s="16">
        <f t="shared" si="14"/>
        <v>2.8902673657627749</v>
      </c>
      <c r="BN27" s="16">
        <f t="shared" si="14"/>
        <v>3.0347807340509139</v>
      </c>
      <c r="BO27" s="16">
        <f t="shared" si="14"/>
        <v>8061.8950200062536</v>
      </c>
      <c r="BP27" s="2"/>
      <c r="BQ27" s="2"/>
      <c r="BR27" s="2"/>
      <c r="BS27" s="2"/>
      <c r="BT27" s="2"/>
      <c r="BU27" s="2"/>
      <c r="BV27" s="2"/>
      <c r="BW27" s="2"/>
      <c r="BX27" s="2"/>
    </row>
    <row r="28" spans="1:82" s="1" customFormat="1" ht="15.75" x14ac:dyDescent="0.25">
      <c r="C28" s="2" t="s">
        <v>88</v>
      </c>
      <c r="D28" s="2" t="s">
        <v>58</v>
      </c>
      <c r="E28" s="2" t="s">
        <v>90</v>
      </c>
      <c r="F28" s="2" t="s">
        <v>91</v>
      </c>
      <c r="G28" s="2">
        <v>1</v>
      </c>
      <c r="H28" s="2">
        <v>2007</v>
      </c>
      <c r="I28" s="16">
        <v>1000</v>
      </c>
      <c r="J28" s="16">
        <f t="shared" si="1"/>
        <v>1000</v>
      </c>
      <c r="K28" s="16">
        <f t="shared" si="2"/>
        <v>150</v>
      </c>
      <c r="L28" s="16">
        <f t="shared" si="3"/>
        <v>1150</v>
      </c>
      <c r="M28" s="2">
        <v>20</v>
      </c>
      <c r="N28" s="2">
        <v>1</v>
      </c>
      <c r="O28" s="2">
        <v>2007</v>
      </c>
      <c r="P28" s="28">
        <v>5.0000000000000001E-4</v>
      </c>
      <c r="Q28" s="30">
        <f t="shared" si="4"/>
        <v>2635.8210654711879</v>
      </c>
      <c r="R28" s="30">
        <f t="shared" si="5"/>
        <v>263.58210654711883</v>
      </c>
      <c r="S28" s="30">
        <f t="shared" si="6"/>
        <v>434.91047580274596</v>
      </c>
      <c r="T28" s="16">
        <f t="shared" si="7"/>
        <v>3334.3136478210527</v>
      </c>
      <c r="U28" s="16">
        <f t="shared" si="9"/>
        <v>0.57500000000000007</v>
      </c>
      <c r="V28" s="16">
        <f t="shared" ref="V28:AK43" si="15">IF(MOD(V$6-$H28,$M28)=0,($L28*1.1*1.15)*((1+$I$3)^(V$6-$L$3)),IF(MOD(V$6-$O28,$N28)=0,$U28*((1+$I$3)^(V$6-$L$3)),0))</f>
        <v>0.52154195011337867</v>
      </c>
      <c r="W28" s="16">
        <f t="shared" si="15"/>
        <v>0.54761904761904767</v>
      </c>
      <c r="X28" s="16">
        <f t="shared" si="15"/>
        <v>0.57500000000000007</v>
      </c>
      <c r="Y28" s="16">
        <f t="shared" si="15"/>
        <v>0.60375000000000012</v>
      </c>
      <c r="Z28" s="16">
        <f t="shared" si="15"/>
        <v>0.63393750000000004</v>
      </c>
      <c r="AA28" s="16">
        <f t="shared" si="15"/>
        <v>1684.0549687500002</v>
      </c>
      <c r="AB28" s="16">
        <f t="shared" si="15"/>
        <v>0.69891609375000008</v>
      </c>
      <c r="AC28" s="16">
        <f t="shared" si="15"/>
        <v>0.73386189843750016</v>
      </c>
      <c r="AD28" s="16">
        <f t="shared" si="15"/>
        <v>0.77055499335937505</v>
      </c>
      <c r="AE28" s="16">
        <f t="shared" si="15"/>
        <v>0.80908274302734395</v>
      </c>
      <c r="AF28" s="16">
        <f t="shared" si="15"/>
        <v>0.8495368801787111</v>
      </c>
      <c r="AG28" s="16">
        <f t="shared" si="15"/>
        <v>0.89201372418764668</v>
      </c>
      <c r="AH28" s="16">
        <f t="shared" si="15"/>
        <v>0.93661441039702897</v>
      </c>
      <c r="AI28" s="16">
        <f t="shared" si="15"/>
        <v>0.98344513091688057</v>
      </c>
      <c r="AJ28" s="16">
        <f t="shared" si="15"/>
        <v>1.0326173874627245</v>
      </c>
      <c r="AK28" s="16">
        <f t="shared" si="15"/>
        <v>1.0842482568358609</v>
      </c>
      <c r="AL28" s="16">
        <f t="shared" si="14"/>
        <v>1.1384606696776536</v>
      </c>
      <c r="AM28" s="16">
        <f t="shared" si="14"/>
        <v>1.1953837031615366</v>
      </c>
      <c r="AN28" s="16">
        <f t="shared" si="14"/>
        <v>1.2551528883196135</v>
      </c>
      <c r="AO28" s="16">
        <f t="shared" si="14"/>
        <v>1.3179105327355942</v>
      </c>
      <c r="AP28" s="16">
        <f t="shared" si="14"/>
        <v>1.383806059372374</v>
      </c>
      <c r="AQ28" s="16">
        <f t="shared" si="14"/>
        <v>1.4529963623409927</v>
      </c>
      <c r="AR28" s="16">
        <f t="shared" si="14"/>
        <v>1.5256461804580421</v>
      </c>
      <c r="AS28" s="16">
        <f t="shared" si="14"/>
        <v>1.6019284894809442</v>
      </c>
      <c r="AT28" s="16">
        <f t="shared" si="14"/>
        <v>1.6820249139549914</v>
      </c>
      <c r="AU28" s="16">
        <f t="shared" si="14"/>
        <v>4468.2991839214346</v>
      </c>
      <c r="AV28" s="16">
        <f t="shared" si="14"/>
        <v>1.8544324676353781</v>
      </c>
      <c r="AW28" s="16">
        <f t="shared" si="14"/>
        <v>1.947154091017147</v>
      </c>
      <c r="AX28" s="16">
        <f t="shared" si="14"/>
        <v>2.0445117955680043</v>
      </c>
      <c r="AY28" s="16">
        <f t="shared" si="14"/>
        <v>2.1467373853464049</v>
      </c>
      <c r="AZ28" s="16">
        <f t="shared" si="14"/>
        <v>2.2540742546137249</v>
      </c>
      <c r="BA28" s="16">
        <f t="shared" si="14"/>
        <v>2.3667779673444116</v>
      </c>
      <c r="BB28" s="16">
        <f t="shared" si="14"/>
        <v>2.4851168657116314</v>
      </c>
      <c r="BC28" s="16">
        <f t="shared" si="14"/>
        <v>2.6093727089972139</v>
      </c>
      <c r="BD28" s="16">
        <f t="shared" si="14"/>
        <v>2.7398413444470742</v>
      </c>
      <c r="BE28" s="16">
        <f t="shared" si="14"/>
        <v>2.8768334116694283</v>
      </c>
      <c r="BF28" s="16">
        <f t="shared" si="14"/>
        <v>3.0206750822528994</v>
      </c>
      <c r="BG28" s="16">
        <f t="shared" si="14"/>
        <v>3.171708836365545</v>
      </c>
      <c r="BH28" s="16">
        <f t="shared" si="14"/>
        <v>3.3302942781838216</v>
      </c>
      <c r="BI28" s="16">
        <f t="shared" si="14"/>
        <v>3.4968089920930132</v>
      </c>
      <c r="BJ28" s="16">
        <f t="shared" si="14"/>
        <v>3.6716494416976628</v>
      </c>
      <c r="BK28" s="16">
        <f t="shared" si="14"/>
        <v>3.8552319137825468</v>
      </c>
      <c r="BL28" s="16">
        <f t="shared" si="14"/>
        <v>4.0479935094716737</v>
      </c>
      <c r="BM28" s="16">
        <f t="shared" si="14"/>
        <v>4.2503931849452581</v>
      </c>
      <c r="BN28" s="16">
        <f t="shared" si="14"/>
        <v>4.4629128441925205</v>
      </c>
      <c r="BO28" s="16">
        <f t="shared" si="14"/>
        <v>11855.727970597431</v>
      </c>
      <c r="BP28" s="2"/>
      <c r="BQ28" s="2"/>
      <c r="BR28" s="2"/>
      <c r="BS28" s="2"/>
      <c r="BT28" s="2"/>
      <c r="BU28" s="2"/>
      <c r="BV28" s="2"/>
      <c r="BW28" s="2"/>
      <c r="BX28" s="2"/>
    </row>
    <row r="29" spans="1:82" s="1" customFormat="1" ht="15.75" x14ac:dyDescent="0.25">
      <c r="C29" s="2" t="s">
        <v>88</v>
      </c>
      <c r="D29" s="2" t="s">
        <v>55</v>
      </c>
      <c r="E29" s="2" t="s">
        <v>61</v>
      </c>
      <c r="F29" s="2" t="s">
        <v>62</v>
      </c>
      <c r="G29" s="2">
        <v>1</v>
      </c>
      <c r="H29" s="2">
        <v>2007</v>
      </c>
      <c r="I29" s="16">
        <v>3310</v>
      </c>
      <c r="J29" s="16">
        <f t="shared" si="1"/>
        <v>3310</v>
      </c>
      <c r="K29" s="16">
        <f t="shared" si="2"/>
        <v>496.5</v>
      </c>
      <c r="L29" s="16">
        <f t="shared" si="3"/>
        <v>3806.5</v>
      </c>
      <c r="M29" s="2">
        <v>8</v>
      </c>
      <c r="N29" s="2">
        <v>1</v>
      </c>
      <c r="O29" s="2">
        <v>2007</v>
      </c>
      <c r="P29" s="28">
        <v>5.0000000000000001E-4</v>
      </c>
      <c r="Q29" s="30">
        <f t="shared" si="4"/>
        <v>8724.5677267096326</v>
      </c>
      <c r="R29" s="30">
        <f t="shared" si="5"/>
        <v>872.45677267096335</v>
      </c>
      <c r="S29" s="30">
        <f t="shared" si="6"/>
        <v>1439.5536749070893</v>
      </c>
      <c r="T29" s="16">
        <f t="shared" si="7"/>
        <v>11036.578174287684</v>
      </c>
      <c r="U29" s="16">
        <f t="shared" si="9"/>
        <v>1.9032500000000001</v>
      </c>
      <c r="V29" s="16">
        <f t="shared" si="15"/>
        <v>1.7263038548752834</v>
      </c>
      <c r="W29" s="16">
        <f t="shared" si="15"/>
        <v>4585.9261904761897</v>
      </c>
      <c r="X29" s="16">
        <f t="shared" si="15"/>
        <v>1.9032500000000001</v>
      </c>
      <c r="Y29" s="16">
        <f t="shared" si="15"/>
        <v>1.9984125000000001</v>
      </c>
      <c r="Z29" s="16">
        <f t="shared" si="15"/>
        <v>2.0983331250000004</v>
      </c>
      <c r="AA29" s="16">
        <f t="shared" si="15"/>
        <v>2.2032497812500003</v>
      </c>
      <c r="AB29" s="16">
        <f t="shared" si="15"/>
        <v>2.3134122703125</v>
      </c>
      <c r="AC29" s="16">
        <f t="shared" si="15"/>
        <v>2.4290828838281255</v>
      </c>
      <c r="AD29" s="16">
        <f t="shared" si="15"/>
        <v>2.5505370280195314</v>
      </c>
      <c r="AE29" s="16">
        <f t="shared" si="15"/>
        <v>6775.5016149338853</v>
      </c>
      <c r="AF29" s="16">
        <f t="shared" si="15"/>
        <v>2.8119670733915334</v>
      </c>
      <c r="AG29" s="16">
        <f t="shared" si="15"/>
        <v>2.9525654270611104</v>
      </c>
      <c r="AH29" s="16">
        <f t="shared" si="15"/>
        <v>3.100193698414166</v>
      </c>
      <c r="AI29" s="16">
        <f t="shared" si="15"/>
        <v>3.2552033833348744</v>
      </c>
      <c r="AJ29" s="16">
        <f t="shared" si="15"/>
        <v>3.4179635525016177</v>
      </c>
      <c r="AK29" s="16">
        <f t="shared" si="15"/>
        <v>3.5888617301266992</v>
      </c>
      <c r="AL29" s="16">
        <f t="shared" si="14"/>
        <v>3.7683048166330333</v>
      </c>
      <c r="AM29" s="16">
        <f t="shared" si="14"/>
        <v>10010.501745385654</v>
      </c>
      <c r="AN29" s="16">
        <f t="shared" si="14"/>
        <v>4.1545560603379199</v>
      </c>
      <c r="AO29" s="16">
        <f t="shared" si="14"/>
        <v>4.3622838633548167</v>
      </c>
      <c r="AP29" s="16">
        <f t="shared" si="14"/>
        <v>4.580398056522557</v>
      </c>
      <c r="AQ29" s="16">
        <f t="shared" si="14"/>
        <v>4.8094179593486857</v>
      </c>
      <c r="AR29" s="16">
        <f t="shared" si="14"/>
        <v>5.0498888573161196</v>
      </c>
      <c r="AS29" s="16">
        <f t="shared" si="14"/>
        <v>5.3023833001819254</v>
      </c>
      <c r="AT29" s="16">
        <f t="shared" si="14"/>
        <v>5.567502465191021</v>
      </c>
      <c r="AU29" s="16">
        <f t="shared" si="14"/>
        <v>14790.070298779949</v>
      </c>
      <c r="AV29" s="16">
        <f t="shared" si="14"/>
        <v>6.138171467873101</v>
      </c>
      <c r="AW29" s="16">
        <f t="shared" si="14"/>
        <v>6.4450800412667562</v>
      </c>
      <c r="AX29" s="16">
        <f t="shared" si="14"/>
        <v>6.7673340433300941</v>
      </c>
      <c r="AY29" s="16">
        <f t="shared" si="14"/>
        <v>7.1057007454966001</v>
      </c>
      <c r="AZ29" s="16">
        <f t="shared" si="14"/>
        <v>7.460985782771429</v>
      </c>
      <c r="BA29" s="16">
        <f t="shared" si="14"/>
        <v>7.8340350719100016</v>
      </c>
      <c r="BB29" s="16">
        <f t="shared" si="14"/>
        <v>8.2257368255054981</v>
      </c>
      <c r="BC29" s="16">
        <f t="shared" si="14"/>
        <v>21851.669876955366</v>
      </c>
      <c r="BD29" s="16">
        <f t="shared" si="14"/>
        <v>9.0688748501198155</v>
      </c>
      <c r="BE29" s="16">
        <f t="shared" si="14"/>
        <v>9.5223185926258065</v>
      </c>
      <c r="BF29" s="16">
        <f t="shared" si="14"/>
        <v>9.9984345222570958</v>
      </c>
      <c r="BG29" s="16">
        <f t="shared" si="14"/>
        <v>10.498356248369953</v>
      </c>
      <c r="BH29" s="16">
        <f t="shared" si="14"/>
        <v>11.023274060788449</v>
      </c>
      <c r="BI29" s="16">
        <f t="shared" si="14"/>
        <v>11.574437763827872</v>
      </c>
      <c r="BJ29" s="16">
        <f t="shared" si="14"/>
        <v>12.153159652019264</v>
      </c>
      <c r="BK29" s="16">
        <f t="shared" si="14"/>
        <v>32284.868615589177</v>
      </c>
      <c r="BL29" s="16">
        <f t="shared" si="14"/>
        <v>13.39885851635124</v>
      </c>
      <c r="BM29" s="16">
        <f t="shared" si="14"/>
        <v>14.068801442168802</v>
      </c>
      <c r="BN29" s="16">
        <f t="shared" si="14"/>
        <v>14.772241514277242</v>
      </c>
      <c r="BO29" s="16">
        <f t="shared" si="14"/>
        <v>15.510853589991106</v>
      </c>
      <c r="BP29" s="2"/>
      <c r="BQ29" s="2"/>
      <c r="BR29" s="2"/>
      <c r="BS29" s="2"/>
      <c r="BT29" s="2"/>
      <c r="BU29" s="2"/>
      <c r="BV29" s="2"/>
      <c r="BW29" s="2"/>
      <c r="BX29" s="2"/>
    </row>
    <row r="30" spans="1:82" s="1" customFormat="1" ht="31.5" x14ac:dyDescent="0.25">
      <c r="C30" s="2" t="s">
        <v>88</v>
      </c>
      <c r="D30" s="2" t="s">
        <v>63</v>
      </c>
      <c r="E30" s="2" t="s">
        <v>64</v>
      </c>
      <c r="F30" s="2" t="s">
        <v>92</v>
      </c>
      <c r="G30" s="2">
        <v>1</v>
      </c>
      <c r="H30" s="2">
        <v>2007</v>
      </c>
      <c r="I30" s="16">
        <v>2125</v>
      </c>
      <c r="J30" s="16">
        <f t="shared" si="1"/>
        <v>2125</v>
      </c>
      <c r="K30" s="16">
        <f t="shared" si="2"/>
        <v>318.75</v>
      </c>
      <c r="L30" s="16">
        <f t="shared" si="3"/>
        <v>2443.75</v>
      </c>
      <c r="M30" s="2">
        <v>50</v>
      </c>
      <c r="N30" s="2">
        <v>1</v>
      </c>
      <c r="O30" s="2">
        <v>2007</v>
      </c>
      <c r="P30" s="28">
        <v>5.0000000000000001E-4</v>
      </c>
      <c r="Q30" s="30">
        <f t="shared" si="4"/>
        <v>5601.1197641262752</v>
      </c>
      <c r="R30" s="30">
        <f t="shared" si="5"/>
        <v>560.11197641262754</v>
      </c>
      <c r="S30" s="30">
        <f t="shared" si="6"/>
        <v>924.18476108083541</v>
      </c>
      <c r="T30" s="16">
        <f t="shared" si="7"/>
        <v>7085.4165016197385</v>
      </c>
      <c r="U30" s="16">
        <f t="shared" si="9"/>
        <v>1.221875</v>
      </c>
      <c r="V30" s="16">
        <f t="shared" si="15"/>
        <v>1.1082766439909297</v>
      </c>
      <c r="W30" s="16">
        <f t="shared" si="15"/>
        <v>1.1636904761904763</v>
      </c>
      <c r="X30" s="16">
        <f t="shared" si="15"/>
        <v>1.221875</v>
      </c>
      <c r="Y30" s="16">
        <f t="shared" si="15"/>
        <v>1.28296875</v>
      </c>
      <c r="Z30" s="16">
        <f t="shared" si="15"/>
        <v>1.3471171875000001</v>
      </c>
      <c r="AA30" s="16">
        <f t="shared" si="15"/>
        <v>1.4144730468750002</v>
      </c>
      <c r="AB30" s="16">
        <f t="shared" si="15"/>
        <v>1.48519669921875</v>
      </c>
      <c r="AC30" s="16">
        <f t="shared" si="15"/>
        <v>1.5594565341796878</v>
      </c>
      <c r="AD30" s="16">
        <f t="shared" si="15"/>
        <v>1.6374293608886719</v>
      </c>
      <c r="AE30" s="16">
        <f t="shared" si="15"/>
        <v>1.7193008289331058</v>
      </c>
      <c r="AF30" s="16">
        <f t="shared" si="15"/>
        <v>1.8052658703797608</v>
      </c>
      <c r="AG30" s="16">
        <f t="shared" si="15"/>
        <v>1.895529163898749</v>
      </c>
      <c r="AH30" s="16">
        <f t="shared" si="15"/>
        <v>1.9903056220936866</v>
      </c>
      <c r="AI30" s="16">
        <f t="shared" si="15"/>
        <v>2.0898209031983708</v>
      </c>
      <c r="AJ30" s="16">
        <f t="shared" si="15"/>
        <v>2.1943119483582891</v>
      </c>
      <c r="AK30" s="16">
        <f t="shared" si="15"/>
        <v>2.3040275457762043</v>
      </c>
      <c r="AL30" s="16">
        <f t="shared" si="14"/>
        <v>2.4192289230650137</v>
      </c>
      <c r="AM30" s="16">
        <f t="shared" si="14"/>
        <v>2.5401903692182652</v>
      </c>
      <c r="AN30" s="16">
        <f t="shared" si="14"/>
        <v>2.6671998876791783</v>
      </c>
      <c r="AO30" s="16">
        <f t="shared" si="14"/>
        <v>2.8005598820631374</v>
      </c>
      <c r="AP30" s="16">
        <f t="shared" si="14"/>
        <v>2.9405878761662945</v>
      </c>
      <c r="AQ30" s="16">
        <f t="shared" si="14"/>
        <v>3.0876172699746092</v>
      </c>
      <c r="AR30" s="16">
        <f t="shared" si="14"/>
        <v>3.2419981334733392</v>
      </c>
      <c r="AS30" s="16">
        <f t="shared" si="14"/>
        <v>3.4040980401470065</v>
      </c>
      <c r="AT30" s="16">
        <f t="shared" si="14"/>
        <v>3.5743029421543562</v>
      </c>
      <c r="AU30" s="16">
        <f t="shared" si="14"/>
        <v>3.753018089262075</v>
      </c>
      <c r="AV30" s="16">
        <f t="shared" si="14"/>
        <v>3.9406689937251782</v>
      </c>
      <c r="AW30" s="16">
        <f t="shared" si="14"/>
        <v>4.1377024434114373</v>
      </c>
      <c r="AX30" s="16">
        <f t="shared" si="14"/>
        <v>4.3445875655820094</v>
      </c>
      <c r="AY30" s="16">
        <f t="shared" si="14"/>
        <v>4.5618169438611105</v>
      </c>
      <c r="AZ30" s="16">
        <f t="shared" si="14"/>
        <v>4.7899077910541648</v>
      </c>
      <c r="BA30" s="16">
        <f t="shared" si="14"/>
        <v>5.0294031806068737</v>
      </c>
      <c r="BB30" s="16">
        <f t="shared" si="14"/>
        <v>5.2808733396372158</v>
      </c>
      <c r="BC30" s="16">
        <f t="shared" si="14"/>
        <v>5.5449170066190785</v>
      </c>
      <c r="BD30" s="16">
        <f t="shared" si="14"/>
        <v>5.8221628569500323</v>
      </c>
      <c r="BE30" s="16">
        <f t="shared" si="14"/>
        <v>15466.575629487759</v>
      </c>
      <c r="BF30" s="16">
        <f t="shared" si="14"/>
        <v>6.4189345497874104</v>
      </c>
      <c r="BG30" s="16">
        <f t="shared" si="14"/>
        <v>6.7398812772767824</v>
      </c>
      <c r="BH30" s="16">
        <f t="shared" si="14"/>
        <v>7.07687534114062</v>
      </c>
      <c r="BI30" s="16">
        <f t="shared" si="14"/>
        <v>7.4307191081976525</v>
      </c>
      <c r="BJ30" s="16">
        <f t="shared" si="14"/>
        <v>7.8022550636075332</v>
      </c>
      <c r="BK30" s="16">
        <f t="shared" si="14"/>
        <v>8.192367816787911</v>
      </c>
      <c r="BL30" s="16">
        <f t="shared" si="14"/>
        <v>8.6019862076273057</v>
      </c>
      <c r="BM30" s="16">
        <f t="shared" si="14"/>
        <v>9.0320855180086728</v>
      </c>
      <c r="BN30" s="16">
        <f t="shared" si="14"/>
        <v>9.4836897939091056</v>
      </c>
      <c r="BO30" s="16">
        <f t="shared" si="14"/>
        <v>9.9578742836045624</v>
      </c>
      <c r="BP30" s="2"/>
      <c r="BQ30" s="2"/>
      <c r="BR30" s="2"/>
      <c r="BS30" s="2"/>
      <c r="BT30" s="2"/>
      <c r="BU30" s="2"/>
      <c r="BV30" s="2"/>
      <c r="BW30" s="2"/>
      <c r="BX30" s="2"/>
    </row>
    <row r="31" spans="1:82" s="1" customFormat="1" ht="15.75" x14ac:dyDescent="0.25">
      <c r="C31" s="2" t="s">
        <v>88</v>
      </c>
      <c r="D31" s="2" t="s">
        <v>58</v>
      </c>
      <c r="E31" s="2" t="s">
        <v>69</v>
      </c>
      <c r="F31" s="2" t="s">
        <v>93</v>
      </c>
      <c r="G31" s="2">
        <v>4</v>
      </c>
      <c r="H31" s="2">
        <v>2007</v>
      </c>
      <c r="I31" s="16">
        <v>4305</v>
      </c>
      <c r="J31" s="16">
        <f t="shared" si="1"/>
        <v>17220</v>
      </c>
      <c r="K31" s="16">
        <f t="shared" si="2"/>
        <v>2583</v>
      </c>
      <c r="L31" s="16">
        <f t="shared" si="3"/>
        <v>19803</v>
      </c>
      <c r="M31" s="2">
        <v>20</v>
      </c>
      <c r="N31" s="2">
        <v>2</v>
      </c>
      <c r="O31" s="2">
        <v>2007</v>
      </c>
      <c r="P31" s="28">
        <v>5.0000000000000001E-4</v>
      </c>
      <c r="Q31" s="30">
        <f t="shared" si="4"/>
        <v>45388.838747413858</v>
      </c>
      <c r="R31" s="30">
        <f t="shared" si="5"/>
        <v>4538.8838747413856</v>
      </c>
      <c r="S31" s="30">
        <f t="shared" si="6"/>
        <v>7489.158393323286</v>
      </c>
      <c r="T31" s="16">
        <f t="shared" si="7"/>
        <v>57416.881015478524</v>
      </c>
      <c r="U31" s="16">
        <f t="shared" si="9"/>
        <v>9.9015000000000004</v>
      </c>
      <c r="V31" s="16">
        <f t="shared" si="15"/>
        <v>0</v>
      </c>
      <c r="W31" s="16">
        <f t="shared" si="15"/>
        <v>9.43</v>
      </c>
      <c r="X31" s="16">
        <f t="shared" si="15"/>
        <v>0</v>
      </c>
      <c r="Y31" s="16">
        <f t="shared" si="15"/>
        <v>10.396575</v>
      </c>
      <c r="Z31" s="16">
        <f t="shared" si="15"/>
        <v>0</v>
      </c>
      <c r="AA31" s="16">
        <f t="shared" si="15"/>
        <v>28999.426561875007</v>
      </c>
      <c r="AB31" s="16">
        <f t="shared" si="15"/>
        <v>0</v>
      </c>
      <c r="AC31" s="16">
        <f t="shared" si="15"/>
        <v>12.637101891093751</v>
      </c>
      <c r="AD31" s="16">
        <f t="shared" si="15"/>
        <v>0</v>
      </c>
      <c r="AE31" s="16">
        <f t="shared" si="15"/>
        <v>13.932404834930862</v>
      </c>
      <c r="AF31" s="16">
        <f t="shared" si="15"/>
        <v>0</v>
      </c>
      <c r="AG31" s="16">
        <f t="shared" si="15"/>
        <v>15.360476330511275</v>
      </c>
      <c r="AH31" s="16">
        <f t="shared" si="15"/>
        <v>0</v>
      </c>
      <c r="AI31" s="16">
        <f t="shared" si="15"/>
        <v>16.934925154388683</v>
      </c>
      <c r="AJ31" s="16">
        <f t="shared" si="15"/>
        <v>0</v>
      </c>
      <c r="AK31" s="16">
        <f t="shared" si="15"/>
        <v>18.670754982713522</v>
      </c>
      <c r="AL31" s="16">
        <f t="shared" si="14"/>
        <v>0</v>
      </c>
      <c r="AM31" s="16">
        <f t="shared" si="14"/>
        <v>20.58450736844166</v>
      </c>
      <c r="AN31" s="16">
        <f t="shared" si="14"/>
        <v>0</v>
      </c>
      <c r="AO31" s="16">
        <f t="shared" si="14"/>
        <v>22.694419373706932</v>
      </c>
      <c r="AP31" s="16">
        <f t="shared" si="14"/>
        <v>0</v>
      </c>
      <c r="AQ31" s="16">
        <f t="shared" si="14"/>
        <v>25.020597359511889</v>
      </c>
      <c r="AR31" s="16">
        <f t="shared" si="14"/>
        <v>0</v>
      </c>
      <c r="AS31" s="16">
        <f t="shared" si="14"/>
        <v>27.585208588861857</v>
      </c>
      <c r="AT31" s="16">
        <f t="shared" si="14"/>
        <v>0</v>
      </c>
      <c r="AU31" s="16">
        <f t="shared" si="14"/>
        <v>76944.111947127109</v>
      </c>
      <c r="AV31" s="16">
        <f t="shared" si="14"/>
        <v>0</v>
      </c>
      <c r="AW31" s="16">
        <f t="shared" si="14"/>
        <v>33.52999344731527</v>
      </c>
      <c r="AX31" s="16">
        <f t="shared" si="14"/>
        <v>0</v>
      </c>
      <c r="AY31" s="16">
        <f t="shared" si="14"/>
        <v>36.966817775665092</v>
      </c>
      <c r="AZ31" s="16">
        <f t="shared" si="14"/>
        <v>0</v>
      </c>
      <c r="BA31" s="16">
        <f t="shared" si="14"/>
        <v>40.755916597670762</v>
      </c>
      <c r="BB31" s="16">
        <f t="shared" si="14"/>
        <v>0</v>
      </c>
      <c r="BC31" s="16">
        <f t="shared" si="14"/>
        <v>44.93339804893202</v>
      </c>
      <c r="BD31" s="16">
        <f t="shared" si="14"/>
        <v>0</v>
      </c>
      <c r="BE31" s="16">
        <f t="shared" si="14"/>
        <v>49.539071348947544</v>
      </c>
      <c r="BF31" s="16">
        <f t="shared" si="14"/>
        <v>0</v>
      </c>
      <c r="BG31" s="16">
        <f t="shared" si="14"/>
        <v>54.616826162214679</v>
      </c>
      <c r="BH31" s="16">
        <f t="shared" si="14"/>
        <v>0</v>
      </c>
      <c r="BI31" s="16">
        <f t="shared" si="14"/>
        <v>60.215050843841681</v>
      </c>
      <c r="BJ31" s="16">
        <f t="shared" si="14"/>
        <v>0</v>
      </c>
      <c r="BK31" s="16">
        <f t="shared" si="14"/>
        <v>66.387093555335454</v>
      </c>
      <c r="BL31" s="16">
        <f t="shared" si="14"/>
        <v>0</v>
      </c>
      <c r="BM31" s="16">
        <f t="shared" si="14"/>
        <v>73.191770644757327</v>
      </c>
      <c r="BN31" s="16">
        <f t="shared" si="14"/>
        <v>0</v>
      </c>
      <c r="BO31" s="16">
        <f t="shared" si="14"/>
        <v>204155.63565368779</v>
      </c>
      <c r="BP31" s="2"/>
      <c r="BQ31" s="2"/>
      <c r="BR31" s="2"/>
      <c r="BS31" s="2"/>
      <c r="BT31" s="2"/>
      <c r="BU31" s="2"/>
      <c r="BV31" s="2"/>
      <c r="BW31" s="2"/>
      <c r="BX31" s="2"/>
    </row>
    <row r="32" spans="1:82" s="1" customFormat="1" ht="15.75" x14ac:dyDescent="0.25">
      <c r="C32" s="2" t="s">
        <v>88</v>
      </c>
      <c r="D32" s="2" t="s">
        <v>58</v>
      </c>
      <c r="E32" s="2" t="s">
        <v>69</v>
      </c>
      <c r="F32" s="2" t="s">
        <v>94</v>
      </c>
      <c r="G32" s="2">
        <v>2</v>
      </c>
      <c r="H32" s="2">
        <v>2007</v>
      </c>
      <c r="I32" s="16">
        <v>8500</v>
      </c>
      <c r="J32" s="16">
        <f t="shared" si="1"/>
        <v>17000</v>
      </c>
      <c r="K32" s="16">
        <f t="shared" si="2"/>
        <v>2550</v>
      </c>
      <c r="L32" s="16">
        <f t="shared" si="3"/>
        <v>19550</v>
      </c>
      <c r="M32" s="2">
        <v>20</v>
      </c>
      <c r="N32" s="2">
        <v>2</v>
      </c>
      <c r="O32" s="2">
        <v>2007</v>
      </c>
      <c r="P32" s="28">
        <v>5.0000000000000001E-4</v>
      </c>
      <c r="Q32" s="30">
        <f t="shared" si="4"/>
        <v>44808.958113010201</v>
      </c>
      <c r="R32" s="30">
        <f t="shared" si="5"/>
        <v>4480.8958113010203</v>
      </c>
      <c r="S32" s="30">
        <f t="shared" si="6"/>
        <v>7393.4780886466833</v>
      </c>
      <c r="T32" s="16">
        <f t="shared" si="7"/>
        <v>56683.332012957908</v>
      </c>
      <c r="U32" s="16">
        <f t="shared" si="9"/>
        <v>9.7750000000000004</v>
      </c>
      <c r="V32" s="16">
        <f t="shared" si="15"/>
        <v>0</v>
      </c>
      <c r="W32" s="16">
        <f t="shared" si="15"/>
        <v>9.3095238095238102</v>
      </c>
      <c r="X32" s="16">
        <f t="shared" si="15"/>
        <v>0</v>
      </c>
      <c r="Y32" s="16">
        <f t="shared" si="15"/>
        <v>10.26375</v>
      </c>
      <c r="Z32" s="16">
        <f t="shared" si="15"/>
        <v>0</v>
      </c>
      <c r="AA32" s="16">
        <f t="shared" si="15"/>
        <v>28628.934468749998</v>
      </c>
      <c r="AB32" s="16">
        <f t="shared" si="15"/>
        <v>0</v>
      </c>
      <c r="AC32" s="16">
        <f t="shared" si="15"/>
        <v>12.475652273437502</v>
      </c>
      <c r="AD32" s="16">
        <f t="shared" si="15"/>
        <v>0</v>
      </c>
      <c r="AE32" s="16">
        <f t="shared" si="15"/>
        <v>13.754406631464846</v>
      </c>
      <c r="AF32" s="16">
        <f t="shared" si="15"/>
        <v>0</v>
      </c>
      <c r="AG32" s="16">
        <f t="shared" si="15"/>
        <v>15.164233311189992</v>
      </c>
      <c r="AH32" s="16">
        <f t="shared" si="15"/>
        <v>0</v>
      </c>
      <c r="AI32" s="16">
        <f t="shared" si="15"/>
        <v>16.718567225586966</v>
      </c>
      <c r="AJ32" s="16">
        <f t="shared" si="15"/>
        <v>0</v>
      </c>
      <c r="AK32" s="16">
        <f t="shared" si="15"/>
        <v>18.432220366209634</v>
      </c>
      <c r="AL32" s="16">
        <f t="shared" si="14"/>
        <v>0</v>
      </c>
      <c r="AM32" s="16">
        <f t="shared" si="14"/>
        <v>20.321522953746122</v>
      </c>
      <c r="AN32" s="16">
        <f t="shared" si="14"/>
        <v>0</v>
      </c>
      <c r="AO32" s="16">
        <f t="shared" si="14"/>
        <v>22.4044790565051</v>
      </c>
      <c r="AP32" s="16">
        <f t="shared" si="14"/>
        <v>0</v>
      </c>
      <c r="AQ32" s="16">
        <f t="shared" si="14"/>
        <v>24.700938159796873</v>
      </c>
      <c r="AR32" s="16">
        <f t="shared" si="14"/>
        <v>0</v>
      </c>
      <c r="AS32" s="16">
        <f t="shared" si="14"/>
        <v>27.232784321176052</v>
      </c>
      <c r="AT32" s="16">
        <f t="shared" si="14"/>
        <v>0</v>
      </c>
      <c r="AU32" s="16">
        <f t="shared" si="14"/>
        <v>75961.086126664377</v>
      </c>
      <c r="AV32" s="16">
        <f t="shared" si="14"/>
        <v>0</v>
      </c>
      <c r="AW32" s="16">
        <f t="shared" si="14"/>
        <v>33.101619547291499</v>
      </c>
      <c r="AX32" s="16">
        <f t="shared" si="14"/>
        <v>0</v>
      </c>
      <c r="AY32" s="16">
        <f t="shared" si="14"/>
        <v>36.494535550888884</v>
      </c>
      <c r="AZ32" s="16">
        <f t="shared" si="14"/>
        <v>0</v>
      </c>
      <c r="BA32" s="16">
        <f t="shared" si="14"/>
        <v>40.23522544485499</v>
      </c>
      <c r="BB32" s="16">
        <f t="shared" si="14"/>
        <v>0</v>
      </c>
      <c r="BC32" s="16">
        <f t="shared" si="14"/>
        <v>44.359336052952628</v>
      </c>
      <c r="BD32" s="16">
        <f t="shared" si="14"/>
        <v>0</v>
      </c>
      <c r="BE32" s="16">
        <f t="shared" si="14"/>
        <v>48.906167998380276</v>
      </c>
      <c r="BF32" s="16">
        <f t="shared" si="14"/>
        <v>0</v>
      </c>
      <c r="BG32" s="16">
        <f t="shared" si="14"/>
        <v>53.919050218214259</v>
      </c>
      <c r="BH32" s="16">
        <f t="shared" si="14"/>
        <v>0</v>
      </c>
      <c r="BI32" s="16">
        <f t="shared" si="14"/>
        <v>59.44575286558122</v>
      </c>
      <c r="BJ32" s="16">
        <f t="shared" si="14"/>
        <v>0</v>
      </c>
      <c r="BK32" s="16">
        <f t="shared" si="14"/>
        <v>65.538942534303288</v>
      </c>
      <c r="BL32" s="16">
        <f t="shared" si="14"/>
        <v>0</v>
      </c>
      <c r="BM32" s="16">
        <f t="shared" si="14"/>
        <v>72.256684144069382</v>
      </c>
      <c r="BN32" s="16">
        <f t="shared" si="14"/>
        <v>0</v>
      </c>
      <c r="BO32" s="16">
        <f t="shared" si="14"/>
        <v>201547.37550015628</v>
      </c>
      <c r="BP32" s="2"/>
      <c r="BQ32" s="2"/>
      <c r="BR32" s="2"/>
      <c r="BS32" s="2"/>
      <c r="BT32" s="2"/>
      <c r="BU32" s="2"/>
      <c r="BV32" s="2"/>
      <c r="BW32" s="2"/>
      <c r="BX32" s="2"/>
    </row>
    <row r="33" spans="3:76" s="1" customFormat="1" ht="15.75" x14ac:dyDescent="0.25">
      <c r="C33" s="2" t="s">
        <v>88</v>
      </c>
      <c r="D33" s="2" t="s">
        <v>58</v>
      </c>
      <c r="E33" s="2" t="s">
        <v>69</v>
      </c>
      <c r="F33" s="2" t="s">
        <v>95</v>
      </c>
      <c r="G33" s="2">
        <v>1</v>
      </c>
      <c r="H33" s="2">
        <v>2007</v>
      </c>
      <c r="I33" s="16">
        <v>1000</v>
      </c>
      <c r="J33" s="16">
        <f t="shared" si="1"/>
        <v>1000</v>
      </c>
      <c r="K33" s="16">
        <f t="shared" si="2"/>
        <v>150</v>
      </c>
      <c r="L33" s="16">
        <f t="shared" si="3"/>
        <v>1150</v>
      </c>
      <c r="M33" s="2">
        <v>20</v>
      </c>
      <c r="N33" s="2">
        <v>2</v>
      </c>
      <c r="O33" s="2">
        <v>2007</v>
      </c>
      <c r="P33" s="28">
        <v>5.0000000000000001E-4</v>
      </c>
      <c r="Q33" s="30">
        <f t="shared" si="4"/>
        <v>2635.8210654711879</v>
      </c>
      <c r="R33" s="30">
        <f t="shared" si="5"/>
        <v>263.58210654711883</v>
      </c>
      <c r="S33" s="30">
        <f t="shared" si="6"/>
        <v>434.91047580274596</v>
      </c>
      <c r="T33" s="16">
        <f t="shared" si="7"/>
        <v>3334.3136478210527</v>
      </c>
      <c r="U33" s="16">
        <f t="shared" si="9"/>
        <v>0.57500000000000007</v>
      </c>
      <c r="V33" s="16">
        <f t="shared" si="15"/>
        <v>0</v>
      </c>
      <c r="W33" s="16">
        <f t="shared" si="15"/>
        <v>0.54761904761904767</v>
      </c>
      <c r="X33" s="16">
        <f t="shared" si="15"/>
        <v>0</v>
      </c>
      <c r="Y33" s="16">
        <f t="shared" si="15"/>
        <v>0.60375000000000012</v>
      </c>
      <c r="Z33" s="16">
        <f t="shared" si="15"/>
        <v>0</v>
      </c>
      <c r="AA33" s="16">
        <f t="shared" si="15"/>
        <v>1684.0549687500002</v>
      </c>
      <c r="AB33" s="16">
        <f t="shared" si="15"/>
        <v>0</v>
      </c>
      <c r="AC33" s="16">
        <f t="shared" si="15"/>
        <v>0.73386189843750016</v>
      </c>
      <c r="AD33" s="16">
        <f t="shared" si="15"/>
        <v>0</v>
      </c>
      <c r="AE33" s="16">
        <f t="shared" si="15"/>
        <v>0.80908274302734395</v>
      </c>
      <c r="AF33" s="16">
        <f t="shared" si="15"/>
        <v>0</v>
      </c>
      <c r="AG33" s="16">
        <f t="shared" si="15"/>
        <v>0.89201372418764668</v>
      </c>
      <c r="AH33" s="16">
        <f t="shared" si="15"/>
        <v>0</v>
      </c>
      <c r="AI33" s="16">
        <f t="shared" si="15"/>
        <v>0.98344513091688057</v>
      </c>
      <c r="AJ33" s="16">
        <f t="shared" si="15"/>
        <v>0</v>
      </c>
      <c r="AK33" s="16">
        <f t="shared" si="15"/>
        <v>1.0842482568358609</v>
      </c>
      <c r="AL33" s="16">
        <f t="shared" si="14"/>
        <v>0</v>
      </c>
      <c r="AM33" s="16">
        <f t="shared" si="14"/>
        <v>1.1953837031615366</v>
      </c>
      <c r="AN33" s="16">
        <f t="shared" si="14"/>
        <v>0</v>
      </c>
      <c r="AO33" s="16">
        <f t="shared" si="14"/>
        <v>1.3179105327355942</v>
      </c>
      <c r="AP33" s="16">
        <f t="shared" si="14"/>
        <v>0</v>
      </c>
      <c r="AQ33" s="16">
        <f t="shared" si="14"/>
        <v>1.4529963623409927</v>
      </c>
      <c r="AR33" s="16">
        <f t="shared" si="14"/>
        <v>0</v>
      </c>
      <c r="AS33" s="16">
        <f t="shared" si="14"/>
        <v>1.6019284894809442</v>
      </c>
      <c r="AT33" s="16">
        <f t="shared" si="14"/>
        <v>0</v>
      </c>
      <c r="AU33" s="16">
        <f t="shared" si="14"/>
        <v>4468.2991839214346</v>
      </c>
      <c r="AV33" s="16">
        <f t="shared" si="14"/>
        <v>0</v>
      </c>
      <c r="AW33" s="16">
        <f t="shared" si="14"/>
        <v>1.947154091017147</v>
      </c>
      <c r="AX33" s="16">
        <f t="shared" si="14"/>
        <v>0</v>
      </c>
      <c r="AY33" s="16">
        <f t="shared" si="14"/>
        <v>2.1467373853464049</v>
      </c>
      <c r="AZ33" s="16">
        <f t="shared" si="14"/>
        <v>0</v>
      </c>
      <c r="BA33" s="16">
        <f t="shared" si="14"/>
        <v>2.3667779673444116</v>
      </c>
      <c r="BB33" s="16">
        <f t="shared" si="14"/>
        <v>0</v>
      </c>
      <c r="BC33" s="16">
        <f t="shared" si="14"/>
        <v>2.6093727089972139</v>
      </c>
      <c r="BD33" s="16">
        <f t="shared" si="14"/>
        <v>0</v>
      </c>
      <c r="BE33" s="16">
        <f t="shared" si="14"/>
        <v>2.8768334116694283</v>
      </c>
      <c r="BF33" s="16">
        <f t="shared" si="14"/>
        <v>0</v>
      </c>
      <c r="BG33" s="16">
        <f t="shared" si="14"/>
        <v>3.171708836365545</v>
      </c>
      <c r="BH33" s="16">
        <f t="shared" si="14"/>
        <v>0</v>
      </c>
      <c r="BI33" s="16">
        <f t="shared" si="14"/>
        <v>3.4968089920930132</v>
      </c>
      <c r="BJ33" s="16">
        <f t="shared" si="14"/>
        <v>0</v>
      </c>
      <c r="BK33" s="16">
        <f t="shared" si="14"/>
        <v>3.8552319137825468</v>
      </c>
      <c r="BL33" s="16">
        <f t="shared" si="14"/>
        <v>0</v>
      </c>
      <c r="BM33" s="16">
        <f t="shared" si="14"/>
        <v>4.2503931849452581</v>
      </c>
      <c r="BN33" s="16">
        <f t="shared" si="14"/>
        <v>0</v>
      </c>
      <c r="BO33" s="16">
        <f t="shared" si="14"/>
        <v>11855.727970597431</v>
      </c>
      <c r="BP33" s="2"/>
      <c r="BQ33" s="2"/>
      <c r="BR33" s="2"/>
      <c r="BS33" s="2"/>
      <c r="BT33" s="2"/>
      <c r="BU33" s="2"/>
      <c r="BV33" s="2"/>
      <c r="BW33" s="2"/>
      <c r="BX33" s="2"/>
    </row>
    <row r="34" spans="3:76" s="1" customFormat="1" ht="30.75" customHeight="1" x14ac:dyDescent="0.25">
      <c r="C34" s="2" t="s">
        <v>88</v>
      </c>
      <c r="D34" s="2" t="s">
        <v>58</v>
      </c>
      <c r="E34" s="2" t="s">
        <v>69</v>
      </c>
      <c r="F34" s="2" t="s">
        <v>96</v>
      </c>
      <c r="G34" s="2">
        <v>1</v>
      </c>
      <c r="H34" s="2">
        <v>2007</v>
      </c>
      <c r="I34" s="16">
        <v>2500</v>
      </c>
      <c r="J34" s="16">
        <f t="shared" si="1"/>
        <v>2500</v>
      </c>
      <c r="K34" s="16">
        <f t="shared" si="2"/>
        <v>375</v>
      </c>
      <c r="L34" s="16">
        <f t="shared" si="3"/>
        <v>2875</v>
      </c>
      <c r="M34" s="2">
        <v>20</v>
      </c>
      <c r="N34" s="2">
        <v>2</v>
      </c>
      <c r="O34" s="2">
        <v>2007</v>
      </c>
      <c r="P34" s="28">
        <v>5.0000000000000001E-4</v>
      </c>
      <c r="Q34" s="30">
        <f t="shared" si="4"/>
        <v>6589.5526636779705</v>
      </c>
      <c r="R34" s="30">
        <f t="shared" si="5"/>
        <v>658.95526636779709</v>
      </c>
      <c r="S34" s="30">
        <f t="shared" si="6"/>
        <v>1087.276189506865</v>
      </c>
      <c r="T34" s="16">
        <f t="shared" si="7"/>
        <v>8335.7841195526325</v>
      </c>
      <c r="U34" s="16">
        <f t="shared" si="9"/>
        <v>1.4375</v>
      </c>
      <c r="V34" s="16">
        <f t="shared" si="15"/>
        <v>0</v>
      </c>
      <c r="W34" s="16">
        <f t="shared" si="15"/>
        <v>1.3690476190476191</v>
      </c>
      <c r="X34" s="16">
        <f t="shared" si="15"/>
        <v>0</v>
      </c>
      <c r="Y34" s="16">
        <f t="shared" si="15"/>
        <v>1.5093750000000001</v>
      </c>
      <c r="Z34" s="16">
        <f t="shared" si="15"/>
        <v>0</v>
      </c>
      <c r="AA34" s="16">
        <f t="shared" si="15"/>
        <v>4210.1374218750007</v>
      </c>
      <c r="AB34" s="16">
        <f t="shared" si="15"/>
        <v>0</v>
      </c>
      <c r="AC34" s="16">
        <f t="shared" si="15"/>
        <v>1.8346547460937501</v>
      </c>
      <c r="AD34" s="16">
        <f t="shared" si="15"/>
        <v>0</v>
      </c>
      <c r="AE34" s="16">
        <f t="shared" si="15"/>
        <v>2.0227068575683598</v>
      </c>
      <c r="AF34" s="16">
        <f t="shared" si="15"/>
        <v>0</v>
      </c>
      <c r="AG34" s="16">
        <f t="shared" si="15"/>
        <v>2.2300343104691165</v>
      </c>
      <c r="AH34" s="16">
        <f t="shared" si="15"/>
        <v>0</v>
      </c>
      <c r="AI34" s="16">
        <f t="shared" si="15"/>
        <v>2.458612827292201</v>
      </c>
      <c r="AJ34" s="16">
        <f t="shared" si="15"/>
        <v>0</v>
      </c>
      <c r="AK34" s="16">
        <f t="shared" si="15"/>
        <v>2.7106206420896517</v>
      </c>
      <c r="AL34" s="16">
        <f t="shared" si="14"/>
        <v>0</v>
      </c>
      <c r="AM34" s="16">
        <f t="shared" si="14"/>
        <v>2.9884592579038411</v>
      </c>
      <c r="AN34" s="16">
        <f t="shared" si="14"/>
        <v>0</v>
      </c>
      <c r="AO34" s="16">
        <f t="shared" si="14"/>
        <v>3.2947763318389853</v>
      </c>
      <c r="AP34" s="16">
        <f t="shared" si="14"/>
        <v>0</v>
      </c>
      <c r="AQ34" s="16">
        <f t="shared" si="14"/>
        <v>3.6324909058524812</v>
      </c>
      <c r="AR34" s="16">
        <f t="shared" si="14"/>
        <v>0</v>
      </c>
      <c r="AS34" s="16">
        <f t="shared" si="14"/>
        <v>4.0048212237023604</v>
      </c>
      <c r="AT34" s="16">
        <f t="shared" si="14"/>
        <v>0</v>
      </c>
      <c r="AU34" s="16">
        <f t="shared" si="14"/>
        <v>11170.747959803588</v>
      </c>
      <c r="AV34" s="16">
        <f t="shared" si="14"/>
        <v>0</v>
      </c>
      <c r="AW34" s="16">
        <f t="shared" si="14"/>
        <v>4.8678852275428675</v>
      </c>
      <c r="AX34" s="16">
        <f t="shared" si="14"/>
        <v>0</v>
      </c>
      <c r="AY34" s="16">
        <f t="shared" si="14"/>
        <v>5.3668434633660116</v>
      </c>
      <c r="AZ34" s="16">
        <f t="shared" si="14"/>
        <v>0</v>
      </c>
      <c r="BA34" s="16">
        <f t="shared" si="14"/>
        <v>5.9169449183610281</v>
      </c>
      <c r="BB34" s="16">
        <f t="shared" si="14"/>
        <v>0</v>
      </c>
      <c r="BC34" s="16">
        <f t="shared" si="14"/>
        <v>6.5234317724930335</v>
      </c>
      <c r="BD34" s="16">
        <f t="shared" si="14"/>
        <v>0</v>
      </c>
      <c r="BE34" s="16">
        <f t="shared" si="14"/>
        <v>7.1920835291735692</v>
      </c>
      <c r="BF34" s="16">
        <f t="shared" si="14"/>
        <v>0</v>
      </c>
      <c r="BG34" s="16">
        <f t="shared" si="14"/>
        <v>7.9292720909138614</v>
      </c>
      <c r="BH34" s="16">
        <f t="shared" si="14"/>
        <v>0</v>
      </c>
      <c r="BI34" s="16">
        <f t="shared" si="14"/>
        <v>8.7420224802325315</v>
      </c>
      <c r="BJ34" s="16">
        <f t="shared" si="14"/>
        <v>0</v>
      </c>
      <c r="BK34" s="16">
        <f t="shared" si="14"/>
        <v>9.6380797844563659</v>
      </c>
      <c r="BL34" s="16">
        <f t="shared" si="14"/>
        <v>0</v>
      </c>
      <c r="BM34" s="16">
        <f t="shared" si="14"/>
        <v>10.625982962363143</v>
      </c>
      <c r="BN34" s="16">
        <f t="shared" si="14"/>
        <v>0</v>
      </c>
      <c r="BO34" s="16">
        <f t="shared" si="14"/>
        <v>29639.319926493579</v>
      </c>
      <c r="BP34" s="2"/>
      <c r="BQ34" s="2"/>
      <c r="BR34" s="2"/>
      <c r="BS34" s="2"/>
      <c r="BT34" s="2"/>
      <c r="BU34" s="2"/>
      <c r="BV34" s="2"/>
      <c r="BW34" s="2"/>
      <c r="BX34" s="2"/>
    </row>
    <row r="35" spans="3:76" s="1" customFormat="1" ht="15.75" x14ac:dyDescent="0.25">
      <c r="C35" s="2" t="s">
        <v>88</v>
      </c>
      <c r="D35" s="2" t="s">
        <v>77</v>
      </c>
      <c r="E35" s="2" t="s">
        <v>78</v>
      </c>
      <c r="F35" s="2" t="s">
        <v>97</v>
      </c>
      <c r="G35" s="2">
        <v>1</v>
      </c>
      <c r="H35" s="2">
        <v>2007</v>
      </c>
      <c r="I35" s="16">
        <v>2380</v>
      </c>
      <c r="J35" s="16">
        <f t="shared" si="1"/>
        <v>2380</v>
      </c>
      <c r="K35" s="16">
        <f t="shared" si="2"/>
        <v>357</v>
      </c>
      <c r="L35" s="16">
        <f t="shared" si="3"/>
        <v>2737</v>
      </c>
      <c r="M35" s="2">
        <v>10</v>
      </c>
      <c r="N35" s="2">
        <v>1</v>
      </c>
      <c r="O35" s="2">
        <v>2007</v>
      </c>
      <c r="P35" s="28">
        <v>5.0000000000000001E-4</v>
      </c>
      <c r="Q35" s="30">
        <f t="shared" si="4"/>
        <v>6273.2541358214276</v>
      </c>
      <c r="R35" s="30">
        <f t="shared" si="5"/>
        <v>627.3254135821428</v>
      </c>
      <c r="S35" s="30">
        <f t="shared" si="6"/>
        <v>1035.0869324105354</v>
      </c>
      <c r="T35" s="16">
        <f t="shared" si="7"/>
        <v>7935.6664818141053</v>
      </c>
      <c r="U35" s="16">
        <f t="shared" si="9"/>
        <v>1.3685</v>
      </c>
      <c r="V35" s="16">
        <f t="shared" si="15"/>
        <v>1.2412698412698413</v>
      </c>
      <c r="W35" s="16">
        <f t="shared" si="15"/>
        <v>1.3033333333333332</v>
      </c>
      <c r="X35" s="16">
        <f t="shared" si="15"/>
        <v>1.3685</v>
      </c>
      <c r="Y35" s="16">
        <f t="shared" si="15"/>
        <v>1.436925</v>
      </c>
      <c r="Z35" s="16">
        <f t="shared" si="15"/>
        <v>1.5087712500000001</v>
      </c>
      <c r="AA35" s="16">
        <f t="shared" si="15"/>
        <v>4008.0508256250005</v>
      </c>
      <c r="AB35" s="16">
        <f t="shared" si="15"/>
        <v>1.6634203031250001</v>
      </c>
      <c r="AC35" s="16">
        <f t="shared" si="15"/>
        <v>1.7465913182812502</v>
      </c>
      <c r="AD35" s="16">
        <f t="shared" si="15"/>
        <v>1.8339208841953125</v>
      </c>
      <c r="AE35" s="16">
        <f t="shared" si="15"/>
        <v>1.9256169284050786</v>
      </c>
      <c r="AF35" s="16">
        <f t="shared" si="15"/>
        <v>2.0218977748253324</v>
      </c>
      <c r="AG35" s="16">
        <f t="shared" si="15"/>
        <v>2.122992663566599</v>
      </c>
      <c r="AH35" s="16">
        <f t="shared" si="15"/>
        <v>2.229142296744929</v>
      </c>
      <c r="AI35" s="16">
        <f t="shared" si="15"/>
        <v>2.3405994115821755</v>
      </c>
      <c r="AJ35" s="16">
        <f t="shared" si="15"/>
        <v>2.4576293821612838</v>
      </c>
      <c r="AK35" s="16">
        <f t="shared" si="15"/>
        <v>6528.692453711451</v>
      </c>
      <c r="AL35" s="16">
        <f t="shared" si="14"/>
        <v>2.7095363938328152</v>
      </c>
      <c r="AM35" s="16">
        <f t="shared" si="14"/>
        <v>2.845013213524457</v>
      </c>
      <c r="AN35" s="16">
        <f t="shared" si="14"/>
        <v>2.9872638742006794</v>
      </c>
      <c r="AO35" s="16">
        <f t="shared" si="14"/>
        <v>3.1366270679107138</v>
      </c>
      <c r="AP35" s="16">
        <f t="shared" si="14"/>
        <v>3.2934584213062497</v>
      </c>
      <c r="AQ35" s="16">
        <f t="shared" si="14"/>
        <v>3.4581313423715621</v>
      </c>
      <c r="AR35" s="16">
        <f t="shared" si="14"/>
        <v>3.6310379094901402</v>
      </c>
      <c r="AS35" s="16">
        <f t="shared" si="14"/>
        <v>3.8125898049646469</v>
      </c>
      <c r="AT35" s="16">
        <f t="shared" si="14"/>
        <v>4.0032192952128796</v>
      </c>
      <c r="AU35" s="16">
        <f t="shared" si="14"/>
        <v>10634.552057733015</v>
      </c>
      <c r="AV35" s="16">
        <f t="shared" ref="AV35:BO35" si="16">IF(MOD(AV$6-$H35,$M35)=0,($L35*1.1*1.15)*((1+$I$3)^(AV$6-$L$3)),IF(MOD(AV$6-$O35,$N35)=0,$U35*((1+$I$3)^(AV$6-$L$3)),0))</f>
        <v>4.4135492729721992</v>
      </c>
      <c r="AW35" s="16">
        <f t="shared" si="16"/>
        <v>4.6342267366208096</v>
      </c>
      <c r="AX35" s="16">
        <f t="shared" si="16"/>
        <v>4.8659380734518507</v>
      </c>
      <c r="AY35" s="16">
        <f t="shared" si="16"/>
        <v>5.1092349771244434</v>
      </c>
      <c r="AZ35" s="16">
        <f t="shared" si="16"/>
        <v>5.3646967259806644</v>
      </c>
      <c r="BA35" s="16">
        <f t="shared" si="16"/>
        <v>5.6329315622796994</v>
      </c>
      <c r="BB35" s="16">
        <f t="shared" si="16"/>
        <v>5.9145781403936821</v>
      </c>
      <c r="BC35" s="16">
        <f t="shared" si="16"/>
        <v>6.2103070474133686</v>
      </c>
      <c r="BD35" s="16">
        <f t="shared" si="16"/>
        <v>6.520822399784036</v>
      </c>
      <c r="BE35" s="16">
        <f t="shared" si="16"/>
        <v>17322.564705026292</v>
      </c>
      <c r="BF35" s="16">
        <f t="shared" si="16"/>
        <v>7.1892066957619001</v>
      </c>
      <c r="BG35" s="16">
        <f t="shared" si="16"/>
        <v>7.5486670305499963</v>
      </c>
      <c r="BH35" s="16">
        <f t="shared" si="16"/>
        <v>7.9261003820774949</v>
      </c>
      <c r="BI35" s="16">
        <f t="shared" si="16"/>
        <v>8.3224054011813706</v>
      </c>
      <c r="BJ35" s="16">
        <f t="shared" si="16"/>
        <v>8.7385256712404367</v>
      </c>
      <c r="BK35" s="16">
        <f t="shared" si="16"/>
        <v>9.1754519548024618</v>
      </c>
      <c r="BL35" s="16">
        <f t="shared" si="16"/>
        <v>9.634224552542582</v>
      </c>
      <c r="BM35" s="16">
        <f t="shared" si="16"/>
        <v>10.115935780169712</v>
      </c>
      <c r="BN35" s="16">
        <f t="shared" si="16"/>
        <v>10.621732569178198</v>
      </c>
      <c r="BO35" s="16">
        <f t="shared" si="16"/>
        <v>28216.632570021884</v>
      </c>
      <c r="BP35" s="2"/>
      <c r="BQ35" s="2"/>
      <c r="BR35" s="2"/>
      <c r="BS35" s="2"/>
      <c r="BT35" s="2"/>
      <c r="BU35" s="2"/>
      <c r="BV35" s="2"/>
      <c r="BW35" s="2"/>
      <c r="BX35" s="2"/>
    </row>
    <row r="36" spans="3:76" s="1" customFormat="1" ht="15.75" x14ac:dyDescent="0.25">
      <c r="C36" s="2" t="s">
        <v>88</v>
      </c>
      <c r="D36" s="2" t="s">
        <v>77</v>
      </c>
      <c r="E36" s="2" t="s">
        <v>78</v>
      </c>
      <c r="F36" s="2" t="s">
        <v>98</v>
      </c>
      <c r="G36" s="2">
        <v>1</v>
      </c>
      <c r="H36" s="2">
        <v>2022</v>
      </c>
      <c r="I36" s="16">
        <v>3500</v>
      </c>
      <c r="J36" s="16">
        <f t="shared" si="1"/>
        <v>3500</v>
      </c>
      <c r="K36" s="16">
        <f t="shared" si="2"/>
        <v>525</v>
      </c>
      <c r="L36" s="16">
        <f t="shared" si="3"/>
        <v>4025</v>
      </c>
      <c r="M36" s="2">
        <v>10</v>
      </c>
      <c r="N36" s="2">
        <v>1</v>
      </c>
      <c r="O36" s="2">
        <v>2022</v>
      </c>
      <c r="P36" s="28">
        <v>5.0000000000000001E-4</v>
      </c>
      <c r="Q36" s="30">
        <f t="shared" si="4"/>
        <v>4437.5625</v>
      </c>
      <c r="R36" s="30">
        <f t="shared" si="5"/>
        <v>443.75625000000002</v>
      </c>
      <c r="S36" s="30">
        <f t="shared" si="6"/>
        <v>732.19781250000005</v>
      </c>
      <c r="T36" s="16">
        <f t="shared" si="7"/>
        <v>5613.5165625000009</v>
      </c>
      <c r="U36" s="16">
        <f t="shared" si="9"/>
        <v>2.0125000000000002</v>
      </c>
      <c r="V36" s="16">
        <f t="shared" si="15"/>
        <v>4618.2539682539682</v>
      </c>
      <c r="W36" s="16">
        <f t="shared" si="15"/>
        <v>1.9166666666666667</v>
      </c>
      <c r="X36" s="16">
        <f t="shared" si="15"/>
        <v>2.0125000000000002</v>
      </c>
      <c r="Y36" s="16">
        <f t="shared" si="15"/>
        <v>2.1131250000000001</v>
      </c>
      <c r="Z36" s="16">
        <f t="shared" si="15"/>
        <v>2.2187812500000001</v>
      </c>
      <c r="AA36" s="16">
        <f t="shared" si="15"/>
        <v>2.3297203125000006</v>
      </c>
      <c r="AB36" s="16">
        <f t="shared" si="15"/>
        <v>2.4462063281250002</v>
      </c>
      <c r="AC36" s="16">
        <f t="shared" si="15"/>
        <v>2.5685166445312504</v>
      </c>
      <c r="AD36" s="16">
        <f t="shared" si="15"/>
        <v>2.6969424767578127</v>
      </c>
      <c r="AE36" s="16">
        <f t="shared" si="15"/>
        <v>2.8317896005957039</v>
      </c>
      <c r="AF36" s="16">
        <f t="shared" si="15"/>
        <v>7522.6490739824858</v>
      </c>
      <c r="AG36" s="16">
        <f t="shared" si="15"/>
        <v>3.1220480346567632</v>
      </c>
      <c r="AH36" s="16">
        <f t="shared" si="15"/>
        <v>3.2781504363896015</v>
      </c>
      <c r="AI36" s="16">
        <f t="shared" si="15"/>
        <v>3.4420579582090816</v>
      </c>
      <c r="AJ36" s="16">
        <f t="shared" si="15"/>
        <v>3.6141608561195353</v>
      </c>
      <c r="AK36" s="16">
        <f t="shared" si="15"/>
        <v>3.7948688989255128</v>
      </c>
      <c r="AL36" s="16">
        <f t="shared" ref="AL36:BO42" si="17">IF(MOD(AL$6-$H36,$M36)=0,($L36*1.1*1.15)*((1+$I$3)^(AL$6-$L$3)),IF(MOD(AL$6-$O36,$N36)=0,$U36*((1+$I$3)^(AL$6-$L$3)),0))</f>
        <v>3.9846123438717873</v>
      </c>
      <c r="AM36" s="16">
        <f t="shared" si="17"/>
        <v>4.1838429610653778</v>
      </c>
      <c r="AN36" s="16">
        <f t="shared" si="17"/>
        <v>4.3930351091186468</v>
      </c>
      <c r="AO36" s="16">
        <f t="shared" si="17"/>
        <v>4.61268686457458</v>
      </c>
      <c r="AP36" s="16">
        <f t="shared" si="17"/>
        <v>12253.60265574237</v>
      </c>
      <c r="AQ36" s="16">
        <f t="shared" si="17"/>
        <v>5.0854872681934742</v>
      </c>
      <c r="AR36" s="16">
        <f t="shared" si="17"/>
        <v>5.3397616316031478</v>
      </c>
      <c r="AS36" s="16">
        <f t="shared" si="17"/>
        <v>5.6067497131833051</v>
      </c>
      <c r="AT36" s="16">
        <f t="shared" si="17"/>
        <v>5.8870871988424698</v>
      </c>
      <c r="AU36" s="16">
        <f t="shared" si="17"/>
        <v>6.1814415587845941</v>
      </c>
      <c r="AV36" s="16">
        <f t="shared" si="17"/>
        <v>6.490513636723823</v>
      </c>
      <c r="AW36" s="16">
        <f t="shared" si="17"/>
        <v>6.8150393185600144</v>
      </c>
      <c r="AX36" s="16">
        <f t="shared" si="17"/>
        <v>7.1557912844880152</v>
      </c>
      <c r="AY36" s="16">
        <f t="shared" si="17"/>
        <v>7.5135808487124169</v>
      </c>
      <c r="AZ36" s="16">
        <f t="shared" si="17"/>
        <v>19959.82752460453</v>
      </c>
      <c r="BA36" s="16">
        <f t="shared" si="17"/>
        <v>8.2837228857054406</v>
      </c>
      <c r="BB36" s="16">
        <f t="shared" si="17"/>
        <v>8.6979090299907096</v>
      </c>
      <c r="BC36" s="16">
        <f t="shared" si="17"/>
        <v>9.1328044814902487</v>
      </c>
      <c r="BD36" s="16">
        <f t="shared" si="17"/>
        <v>9.5894447055647589</v>
      </c>
      <c r="BE36" s="16">
        <f t="shared" si="17"/>
        <v>10.068916940842998</v>
      </c>
      <c r="BF36" s="16">
        <f t="shared" si="17"/>
        <v>10.572362787885147</v>
      </c>
      <c r="BG36" s="16">
        <f t="shared" si="17"/>
        <v>11.100980927279407</v>
      </c>
      <c r="BH36" s="16">
        <f t="shared" si="17"/>
        <v>11.656029973643376</v>
      </c>
      <c r="BI36" s="16">
        <f t="shared" si="17"/>
        <v>12.238831472325545</v>
      </c>
      <c r="BJ36" s="16">
        <f t="shared" si="17"/>
        <v>32512.455806232803</v>
      </c>
      <c r="BK36" s="16">
        <f t="shared" si="17"/>
        <v>13.493311698238914</v>
      </c>
      <c r="BL36" s="16">
        <f t="shared" si="17"/>
        <v>14.167977283150858</v>
      </c>
      <c r="BM36" s="16">
        <f t="shared" si="17"/>
        <v>14.876376147308402</v>
      </c>
      <c r="BN36" s="16">
        <f t="shared" si="17"/>
        <v>15.620194954673822</v>
      </c>
      <c r="BO36" s="16">
        <f t="shared" si="17"/>
        <v>16.401204702407515</v>
      </c>
      <c r="BP36" s="2"/>
      <c r="BQ36" s="2"/>
      <c r="BR36" s="2"/>
      <c r="BS36" s="2"/>
      <c r="BT36" s="2"/>
      <c r="BU36" s="2"/>
      <c r="BV36" s="2"/>
      <c r="BW36" s="2"/>
      <c r="BX36" s="2"/>
    </row>
    <row r="37" spans="3:76" s="1" customFormat="1" ht="31.5" x14ac:dyDescent="0.25">
      <c r="C37" s="2" t="s">
        <v>88</v>
      </c>
      <c r="D37" s="2" t="s">
        <v>99</v>
      </c>
      <c r="E37" s="2" t="s">
        <v>100</v>
      </c>
      <c r="F37" s="2" t="s">
        <v>101</v>
      </c>
      <c r="G37" s="2">
        <v>1</v>
      </c>
      <c r="H37" s="2">
        <v>2007</v>
      </c>
      <c r="I37" s="16">
        <v>1700</v>
      </c>
      <c r="J37" s="16">
        <f t="shared" si="1"/>
        <v>1700</v>
      </c>
      <c r="K37" s="16">
        <f t="shared" si="2"/>
        <v>255</v>
      </c>
      <c r="L37" s="16">
        <f t="shared" si="3"/>
        <v>1955</v>
      </c>
      <c r="M37" s="2">
        <v>20</v>
      </c>
      <c r="N37" s="2">
        <v>1</v>
      </c>
      <c r="O37" s="2">
        <v>2007</v>
      </c>
      <c r="P37" s="28">
        <v>5.0000000000000001E-4</v>
      </c>
      <c r="Q37" s="30">
        <f t="shared" si="4"/>
        <v>4480.8958113010194</v>
      </c>
      <c r="R37" s="30">
        <f t="shared" si="5"/>
        <v>448.08958113010198</v>
      </c>
      <c r="S37" s="30">
        <f t="shared" si="6"/>
        <v>739.34780886466808</v>
      </c>
      <c r="T37" s="16">
        <f t="shared" si="7"/>
        <v>5668.333201295789</v>
      </c>
      <c r="U37" s="16">
        <f t="shared" si="9"/>
        <v>0.97750000000000004</v>
      </c>
      <c r="V37" s="16">
        <f t="shared" si="15"/>
        <v>0.88662131519274379</v>
      </c>
      <c r="W37" s="16">
        <f t="shared" si="15"/>
        <v>0.93095238095238098</v>
      </c>
      <c r="X37" s="16">
        <f t="shared" si="15"/>
        <v>0.97750000000000004</v>
      </c>
      <c r="Y37" s="16">
        <f t="shared" si="15"/>
        <v>1.026375</v>
      </c>
      <c r="Z37" s="16">
        <f t="shared" si="15"/>
        <v>1.0776937500000001</v>
      </c>
      <c r="AA37" s="16">
        <f t="shared" si="15"/>
        <v>2862.8934468749999</v>
      </c>
      <c r="AB37" s="16">
        <f t="shared" si="15"/>
        <v>1.1881573593750001</v>
      </c>
      <c r="AC37" s="16">
        <f t="shared" si="15"/>
        <v>1.2475652273437501</v>
      </c>
      <c r="AD37" s="16">
        <f t="shared" si="15"/>
        <v>1.3099434887109376</v>
      </c>
      <c r="AE37" s="16">
        <f t="shared" si="15"/>
        <v>1.3754406631464846</v>
      </c>
      <c r="AF37" s="16">
        <f t="shared" si="15"/>
        <v>1.4442126963038087</v>
      </c>
      <c r="AG37" s="16">
        <f t="shared" si="15"/>
        <v>1.5164233311189992</v>
      </c>
      <c r="AH37" s="16">
        <f t="shared" si="15"/>
        <v>1.5922444976749492</v>
      </c>
      <c r="AI37" s="16">
        <f t="shared" si="15"/>
        <v>1.6718567225586967</v>
      </c>
      <c r="AJ37" s="16">
        <f t="shared" si="15"/>
        <v>1.7554495586866314</v>
      </c>
      <c r="AK37" s="16">
        <f t="shared" si="15"/>
        <v>1.8432220366209633</v>
      </c>
      <c r="AL37" s="16">
        <f t="shared" si="17"/>
        <v>1.935383138452011</v>
      </c>
      <c r="AM37" s="16">
        <f t="shared" si="17"/>
        <v>2.0321522953746123</v>
      </c>
      <c r="AN37" s="16">
        <f t="shared" si="17"/>
        <v>2.1337599101433424</v>
      </c>
      <c r="AO37" s="16">
        <f t="shared" si="17"/>
        <v>2.2404479056505098</v>
      </c>
      <c r="AP37" s="16">
        <f t="shared" si="17"/>
        <v>2.3524703009330357</v>
      </c>
      <c r="AQ37" s="16">
        <f t="shared" si="17"/>
        <v>2.4700938159796872</v>
      </c>
      <c r="AR37" s="16">
        <f t="shared" si="17"/>
        <v>2.5935985067786715</v>
      </c>
      <c r="AS37" s="16">
        <f t="shared" si="17"/>
        <v>2.7232784321176049</v>
      </c>
      <c r="AT37" s="16">
        <f t="shared" si="17"/>
        <v>2.8594423537234852</v>
      </c>
      <c r="AU37" s="16">
        <f t="shared" si="17"/>
        <v>7596.1086126664386</v>
      </c>
      <c r="AV37" s="16">
        <f t="shared" si="17"/>
        <v>3.1525351949801426</v>
      </c>
      <c r="AW37" s="16">
        <f t="shared" si="17"/>
        <v>3.3101619547291499</v>
      </c>
      <c r="AX37" s="16">
        <f t="shared" si="17"/>
        <v>3.4756700524656075</v>
      </c>
      <c r="AY37" s="16">
        <f t="shared" si="17"/>
        <v>3.649453555088888</v>
      </c>
      <c r="AZ37" s="16">
        <f t="shared" si="17"/>
        <v>3.8319262328433319</v>
      </c>
      <c r="BA37" s="16">
        <f t="shared" si="17"/>
        <v>4.0235225444854992</v>
      </c>
      <c r="BB37" s="16">
        <f t="shared" si="17"/>
        <v>4.2246986717097723</v>
      </c>
      <c r="BC37" s="16">
        <f t="shared" si="17"/>
        <v>4.4359336052952631</v>
      </c>
      <c r="BD37" s="16">
        <f t="shared" si="17"/>
        <v>4.6577302855600262</v>
      </c>
      <c r="BE37" s="16">
        <f t="shared" si="17"/>
        <v>4.8906167998380274</v>
      </c>
      <c r="BF37" s="16">
        <f t="shared" si="17"/>
        <v>5.1351476398299285</v>
      </c>
      <c r="BG37" s="16">
        <f t="shared" si="17"/>
        <v>5.3919050218214259</v>
      </c>
      <c r="BH37" s="16">
        <f t="shared" si="17"/>
        <v>5.6615002729124964</v>
      </c>
      <c r="BI37" s="16">
        <f t="shared" si="17"/>
        <v>5.9445752865581216</v>
      </c>
      <c r="BJ37" s="16">
        <f t="shared" si="17"/>
        <v>6.2418040508860271</v>
      </c>
      <c r="BK37" s="16">
        <f t="shared" si="17"/>
        <v>6.5538942534303297</v>
      </c>
      <c r="BL37" s="16">
        <f t="shared" si="17"/>
        <v>6.8815889661018446</v>
      </c>
      <c r="BM37" s="16">
        <f t="shared" si="17"/>
        <v>7.2256684144069379</v>
      </c>
      <c r="BN37" s="16">
        <f t="shared" si="17"/>
        <v>7.5869518351272847</v>
      </c>
      <c r="BO37" s="16">
        <f t="shared" si="17"/>
        <v>20154.73755001563</v>
      </c>
      <c r="BP37" s="2"/>
      <c r="BQ37" s="2"/>
      <c r="BR37" s="2"/>
      <c r="BS37" s="2"/>
      <c r="BT37" s="2"/>
      <c r="BU37" s="2"/>
      <c r="BV37" s="2"/>
      <c r="BW37" s="2"/>
      <c r="BX37" s="2"/>
    </row>
    <row r="38" spans="3:76" s="1" customFormat="1" ht="15.75" x14ac:dyDescent="0.25">
      <c r="C38" s="2" t="s">
        <v>88</v>
      </c>
      <c r="D38" s="2" t="s">
        <v>99</v>
      </c>
      <c r="E38" s="2" t="s">
        <v>100</v>
      </c>
      <c r="F38" s="2" t="s">
        <v>102</v>
      </c>
      <c r="G38" s="2">
        <v>1</v>
      </c>
      <c r="H38" s="2">
        <v>2007</v>
      </c>
      <c r="I38" s="16">
        <v>1800</v>
      </c>
      <c r="J38" s="16">
        <f t="shared" si="1"/>
        <v>1800</v>
      </c>
      <c r="K38" s="16">
        <f t="shared" si="2"/>
        <v>270</v>
      </c>
      <c r="L38" s="16">
        <f t="shared" si="3"/>
        <v>2070</v>
      </c>
      <c r="M38" s="2">
        <v>20</v>
      </c>
      <c r="N38" s="2">
        <v>1</v>
      </c>
      <c r="O38" s="2">
        <v>2007</v>
      </c>
      <c r="P38" s="28">
        <v>5.0000000000000001E-4</v>
      </c>
      <c r="Q38" s="30">
        <f t="shared" si="4"/>
        <v>4744.4779178481385</v>
      </c>
      <c r="R38" s="30">
        <f t="shared" si="5"/>
        <v>474.44779178481389</v>
      </c>
      <c r="S38" s="30">
        <f t="shared" si="6"/>
        <v>782.83885644494273</v>
      </c>
      <c r="T38" s="16">
        <f t="shared" si="7"/>
        <v>6001.7645660778944</v>
      </c>
      <c r="U38" s="16">
        <f t="shared" si="9"/>
        <v>1.0349999999999999</v>
      </c>
      <c r="V38" s="16">
        <f t="shared" si="15"/>
        <v>0.93877551020408145</v>
      </c>
      <c r="W38" s="16">
        <f t="shared" si="15"/>
        <v>0.98571428571428554</v>
      </c>
      <c r="X38" s="16">
        <f t="shared" si="15"/>
        <v>1.0349999999999999</v>
      </c>
      <c r="Y38" s="16">
        <f t="shared" si="15"/>
        <v>1.0867499999999999</v>
      </c>
      <c r="Z38" s="16">
        <f t="shared" si="15"/>
        <v>1.1410875</v>
      </c>
      <c r="AA38" s="16">
        <f t="shared" si="15"/>
        <v>3031.29894375</v>
      </c>
      <c r="AB38" s="16">
        <f t="shared" si="15"/>
        <v>1.2580489687499998</v>
      </c>
      <c r="AC38" s="16">
        <f t="shared" si="15"/>
        <v>1.3209514171875001</v>
      </c>
      <c r="AD38" s="16">
        <f t="shared" si="15"/>
        <v>1.3869989880468749</v>
      </c>
      <c r="AE38" s="16">
        <f t="shared" si="15"/>
        <v>1.4563489374492189</v>
      </c>
      <c r="AF38" s="16">
        <f t="shared" si="15"/>
        <v>1.5291663843216796</v>
      </c>
      <c r="AG38" s="16">
        <f t="shared" si="15"/>
        <v>1.6056247035377638</v>
      </c>
      <c r="AH38" s="16">
        <f t="shared" si="15"/>
        <v>1.685905938714652</v>
      </c>
      <c r="AI38" s="16">
        <f t="shared" si="15"/>
        <v>1.7702012356503847</v>
      </c>
      <c r="AJ38" s="16">
        <f t="shared" si="15"/>
        <v>1.8587112974329036</v>
      </c>
      <c r="AK38" s="16">
        <f t="shared" si="15"/>
        <v>1.9516468623045491</v>
      </c>
      <c r="AL38" s="16">
        <f t="shared" si="17"/>
        <v>2.0492292054197763</v>
      </c>
      <c r="AM38" s="16">
        <f t="shared" si="17"/>
        <v>2.1516906656907655</v>
      </c>
      <c r="AN38" s="16">
        <f t="shared" si="17"/>
        <v>2.2592751989753035</v>
      </c>
      <c r="AO38" s="16">
        <f t="shared" si="17"/>
        <v>2.3722389589240693</v>
      </c>
      <c r="AP38" s="16">
        <f t="shared" si="17"/>
        <v>2.4908509068702727</v>
      </c>
      <c r="AQ38" s="16">
        <f t="shared" si="17"/>
        <v>2.6153934522137861</v>
      </c>
      <c r="AR38" s="16">
        <f t="shared" si="17"/>
        <v>2.7461631248244753</v>
      </c>
      <c r="AS38" s="16">
        <f t="shared" si="17"/>
        <v>2.8834712810656993</v>
      </c>
      <c r="AT38" s="16">
        <f t="shared" si="17"/>
        <v>3.0276448451189837</v>
      </c>
      <c r="AU38" s="16">
        <f t="shared" si="17"/>
        <v>8042.9385310585822</v>
      </c>
      <c r="AV38" s="16">
        <f t="shared" si="17"/>
        <v>3.33797844174368</v>
      </c>
      <c r="AW38" s="16">
        <f t="shared" si="17"/>
        <v>3.5048773638308641</v>
      </c>
      <c r="AX38" s="16">
        <f t="shared" si="17"/>
        <v>3.6801212320224073</v>
      </c>
      <c r="AY38" s="16">
        <f t="shared" si="17"/>
        <v>3.864127293623528</v>
      </c>
      <c r="AZ38" s="16">
        <f t="shared" si="17"/>
        <v>4.0573336583047039</v>
      </c>
      <c r="BA38" s="16">
        <f t="shared" si="17"/>
        <v>4.2602003412199396</v>
      </c>
      <c r="BB38" s="16">
        <f t="shared" si="17"/>
        <v>4.4732103582809355</v>
      </c>
      <c r="BC38" s="16">
        <f t="shared" si="17"/>
        <v>4.6968708761949838</v>
      </c>
      <c r="BD38" s="16">
        <f t="shared" si="17"/>
        <v>4.9317144200047327</v>
      </c>
      <c r="BE38" s="16">
        <f t="shared" si="17"/>
        <v>5.1783001410049696</v>
      </c>
      <c r="BF38" s="16">
        <f t="shared" si="17"/>
        <v>5.437215148055218</v>
      </c>
      <c r="BG38" s="16">
        <f t="shared" si="17"/>
        <v>5.7090759054579792</v>
      </c>
      <c r="BH38" s="16">
        <f t="shared" si="17"/>
        <v>5.9945297007308778</v>
      </c>
      <c r="BI38" s="16">
        <f t="shared" si="17"/>
        <v>6.2942561857674217</v>
      </c>
      <c r="BJ38" s="16">
        <f t="shared" si="17"/>
        <v>6.6089689950557924</v>
      </c>
      <c r="BK38" s="16">
        <f t="shared" si="17"/>
        <v>6.9394174448085835</v>
      </c>
      <c r="BL38" s="16">
        <f t="shared" si="17"/>
        <v>7.2863883170490116</v>
      </c>
      <c r="BM38" s="16">
        <f t="shared" si="17"/>
        <v>7.6507077329014628</v>
      </c>
      <c r="BN38" s="16">
        <f t="shared" si="17"/>
        <v>8.033243119546535</v>
      </c>
      <c r="BO38" s="16">
        <f t="shared" si="17"/>
        <v>21340.310347075374</v>
      </c>
      <c r="BP38" s="2"/>
      <c r="BQ38" s="2"/>
      <c r="BR38" s="2"/>
      <c r="BS38" s="2"/>
      <c r="BT38" s="2"/>
      <c r="BU38" s="2"/>
      <c r="BV38" s="2"/>
      <c r="BW38" s="2"/>
      <c r="BX38" s="2"/>
    </row>
    <row r="39" spans="3:76" s="1" customFormat="1" ht="15.75" x14ac:dyDescent="0.25">
      <c r="C39" s="2" t="s">
        <v>88</v>
      </c>
      <c r="D39" s="2" t="s">
        <v>103</v>
      </c>
      <c r="E39" s="2" t="s">
        <v>104</v>
      </c>
      <c r="F39" s="2" t="s">
        <v>105</v>
      </c>
      <c r="G39" s="2">
        <v>1</v>
      </c>
      <c r="H39" s="2">
        <v>2007</v>
      </c>
      <c r="I39" s="16">
        <v>6375</v>
      </c>
      <c r="J39" s="16">
        <f t="shared" si="1"/>
        <v>6375</v>
      </c>
      <c r="K39" s="16">
        <f t="shared" si="2"/>
        <v>956.25</v>
      </c>
      <c r="L39" s="16">
        <f t="shared" si="3"/>
        <v>7331.25</v>
      </c>
      <c r="M39" s="2">
        <v>20</v>
      </c>
      <c r="N39" s="2">
        <v>1</v>
      </c>
      <c r="O39" s="2">
        <v>2007</v>
      </c>
      <c r="P39" s="28">
        <v>5.0000000000000001E-4</v>
      </c>
      <c r="Q39" s="30">
        <f t="shared" si="4"/>
        <v>16803.359292378824</v>
      </c>
      <c r="R39" s="30">
        <f t="shared" si="5"/>
        <v>1680.3359292378825</v>
      </c>
      <c r="S39" s="30">
        <f t="shared" si="6"/>
        <v>2772.5542832425058</v>
      </c>
      <c r="T39" s="16">
        <f t="shared" si="7"/>
        <v>21256.24950485921</v>
      </c>
      <c r="U39" s="16">
        <f t="shared" si="9"/>
        <v>3.6656249999999999</v>
      </c>
      <c r="V39" s="16">
        <f t="shared" si="15"/>
        <v>3.324829931972789</v>
      </c>
      <c r="W39" s="16">
        <f t="shared" si="15"/>
        <v>3.4910714285714284</v>
      </c>
      <c r="X39" s="16">
        <f t="shared" si="15"/>
        <v>3.6656249999999999</v>
      </c>
      <c r="Y39" s="16">
        <f t="shared" si="15"/>
        <v>3.8489062500000002</v>
      </c>
      <c r="Z39" s="16">
        <f t="shared" si="15"/>
        <v>4.0413515625</v>
      </c>
      <c r="AA39" s="16">
        <f t="shared" si="15"/>
        <v>10735.850425781251</v>
      </c>
      <c r="AB39" s="16">
        <f t="shared" si="15"/>
        <v>4.4555900976562501</v>
      </c>
      <c r="AC39" s="16">
        <f t="shared" si="15"/>
        <v>4.6783696025390631</v>
      </c>
      <c r="AD39" s="16">
        <f t="shared" si="15"/>
        <v>4.9122880826660156</v>
      </c>
      <c r="AE39" s="16">
        <f t="shared" si="15"/>
        <v>5.1579024867993173</v>
      </c>
      <c r="AF39" s="16">
        <f t="shared" si="15"/>
        <v>5.4157976111392827</v>
      </c>
      <c r="AG39" s="16">
        <f t="shared" si="15"/>
        <v>5.6865874916962467</v>
      </c>
      <c r="AH39" s="16">
        <f t="shared" si="15"/>
        <v>5.9709168662810592</v>
      </c>
      <c r="AI39" s="16">
        <f t="shared" si="15"/>
        <v>6.2694627095951123</v>
      </c>
      <c r="AJ39" s="16">
        <f t="shared" si="15"/>
        <v>6.582935845074867</v>
      </c>
      <c r="AK39" s="16">
        <f t="shared" si="15"/>
        <v>6.9120826373286119</v>
      </c>
      <c r="AL39" s="16">
        <f t="shared" si="17"/>
        <v>7.2576867691950406</v>
      </c>
      <c r="AM39" s="16">
        <f t="shared" si="17"/>
        <v>7.6205711076547953</v>
      </c>
      <c r="AN39" s="16">
        <f t="shared" si="17"/>
        <v>8.0015996630375348</v>
      </c>
      <c r="AO39" s="16">
        <f t="shared" si="17"/>
        <v>8.4016796461894128</v>
      </c>
      <c r="AP39" s="16">
        <f t="shared" si="17"/>
        <v>8.8217636284988821</v>
      </c>
      <c r="AQ39" s="16">
        <f t="shared" si="17"/>
        <v>9.2628518099238271</v>
      </c>
      <c r="AR39" s="16">
        <f t="shared" si="17"/>
        <v>9.7259944004200172</v>
      </c>
      <c r="AS39" s="16">
        <f t="shared" si="17"/>
        <v>10.212294120441019</v>
      </c>
      <c r="AT39" s="16">
        <f t="shared" si="17"/>
        <v>10.722908826463069</v>
      </c>
      <c r="AU39" s="16">
        <f t="shared" si="17"/>
        <v>28485.407297499147</v>
      </c>
      <c r="AV39" s="16">
        <f t="shared" si="17"/>
        <v>11.822006981175534</v>
      </c>
      <c r="AW39" s="16">
        <f t="shared" si="17"/>
        <v>12.413107330234311</v>
      </c>
      <c r="AX39" s="16">
        <f t="shared" si="17"/>
        <v>13.033762696746027</v>
      </c>
      <c r="AY39" s="16">
        <f t="shared" si="17"/>
        <v>13.68545083158333</v>
      </c>
      <c r="AZ39" s="16">
        <f t="shared" si="17"/>
        <v>14.369723373162493</v>
      </c>
      <c r="BA39" s="16">
        <f t="shared" si="17"/>
        <v>15.088209541820621</v>
      </c>
      <c r="BB39" s="16">
        <f t="shared" si="17"/>
        <v>15.842620018911648</v>
      </c>
      <c r="BC39" s="16">
        <f t="shared" si="17"/>
        <v>16.634751019857237</v>
      </c>
      <c r="BD39" s="16">
        <f t="shared" si="17"/>
        <v>17.466488570850096</v>
      </c>
      <c r="BE39" s="16">
        <f t="shared" si="17"/>
        <v>18.339812999392603</v>
      </c>
      <c r="BF39" s="16">
        <f t="shared" si="17"/>
        <v>19.256803649362229</v>
      </c>
      <c r="BG39" s="16">
        <f t="shared" si="17"/>
        <v>20.219643831830346</v>
      </c>
      <c r="BH39" s="16">
        <f t="shared" si="17"/>
        <v>21.230626023421859</v>
      </c>
      <c r="BI39" s="16">
        <f t="shared" si="17"/>
        <v>22.292157324592953</v>
      </c>
      <c r="BJ39" s="16">
        <f t="shared" si="17"/>
        <v>23.406765190822597</v>
      </c>
      <c r="BK39" s="16">
        <f t="shared" si="17"/>
        <v>24.577103450363733</v>
      </c>
      <c r="BL39" s="16">
        <f t="shared" si="17"/>
        <v>25.805958622881917</v>
      </c>
      <c r="BM39" s="16">
        <f t="shared" si="17"/>
        <v>27.096256554026013</v>
      </c>
      <c r="BN39" s="16">
        <f t="shared" si="17"/>
        <v>28.451069381727315</v>
      </c>
      <c r="BO39" s="16">
        <f t="shared" si="17"/>
        <v>75580.265812558617</v>
      </c>
      <c r="BP39" s="2"/>
      <c r="BQ39" s="2"/>
      <c r="BR39" s="2"/>
      <c r="BS39" s="2"/>
      <c r="BT39" s="2"/>
      <c r="BU39" s="2"/>
      <c r="BV39" s="2"/>
      <c r="BW39" s="2"/>
      <c r="BX39" s="2"/>
    </row>
    <row r="40" spans="3:76" s="1" customFormat="1" ht="15.75" x14ac:dyDescent="0.25">
      <c r="C40" s="2" t="s">
        <v>88</v>
      </c>
      <c r="D40" s="2" t="s">
        <v>103</v>
      </c>
      <c r="E40" s="2" t="s">
        <v>106</v>
      </c>
      <c r="F40" s="2" t="s">
        <v>107</v>
      </c>
      <c r="G40" s="2">
        <v>2</v>
      </c>
      <c r="H40" s="2">
        <v>2022</v>
      </c>
      <c r="I40" s="16">
        <v>850</v>
      </c>
      <c r="J40" s="16">
        <f t="shared" si="1"/>
        <v>1700</v>
      </c>
      <c r="K40" s="16">
        <f t="shared" si="2"/>
        <v>255</v>
      </c>
      <c r="L40" s="16">
        <f t="shared" si="3"/>
        <v>1955</v>
      </c>
      <c r="M40" s="2">
        <v>10</v>
      </c>
      <c r="N40" s="2">
        <v>2</v>
      </c>
      <c r="O40" s="2">
        <v>2022</v>
      </c>
      <c r="P40" s="28">
        <v>5.0000000000000001E-4</v>
      </c>
      <c r="Q40" s="30">
        <f t="shared" si="4"/>
        <v>2155.3875000000003</v>
      </c>
      <c r="R40" s="30">
        <f t="shared" si="5"/>
        <v>215.53875000000005</v>
      </c>
      <c r="S40" s="30">
        <f t="shared" si="6"/>
        <v>355.63893750000005</v>
      </c>
      <c r="T40" s="16">
        <f t="shared" si="7"/>
        <v>2726.5651875000003</v>
      </c>
      <c r="U40" s="16">
        <f t="shared" si="9"/>
        <v>0.97750000000000004</v>
      </c>
      <c r="V40" s="16">
        <f t="shared" si="15"/>
        <v>2243.1519274376415</v>
      </c>
      <c r="W40" s="16">
        <f t="shared" si="15"/>
        <v>0</v>
      </c>
      <c r="X40" s="16">
        <f t="shared" si="15"/>
        <v>0.97750000000000004</v>
      </c>
      <c r="Y40" s="16">
        <f t="shared" si="15"/>
        <v>0</v>
      </c>
      <c r="Z40" s="16">
        <f t="shared" si="15"/>
        <v>1.0776937500000001</v>
      </c>
      <c r="AA40" s="16">
        <f t="shared" si="15"/>
        <v>0</v>
      </c>
      <c r="AB40" s="16">
        <f t="shared" si="15"/>
        <v>1.1881573593750001</v>
      </c>
      <c r="AC40" s="16">
        <f t="shared" si="15"/>
        <v>0</v>
      </c>
      <c r="AD40" s="16">
        <f t="shared" si="15"/>
        <v>1.3099434887109376</v>
      </c>
      <c r="AE40" s="16">
        <f t="shared" si="15"/>
        <v>0</v>
      </c>
      <c r="AF40" s="16">
        <f t="shared" si="15"/>
        <v>3653.8581216486355</v>
      </c>
      <c r="AG40" s="16">
        <f t="shared" si="15"/>
        <v>0</v>
      </c>
      <c r="AH40" s="16">
        <f t="shared" si="15"/>
        <v>1.5922444976749492</v>
      </c>
      <c r="AI40" s="16">
        <f t="shared" si="15"/>
        <v>0</v>
      </c>
      <c r="AJ40" s="16">
        <f t="shared" si="15"/>
        <v>1.7554495586866314</v>
      </c>
      <c r="AK40" s="16">
        <f t="shared" si="15"/>
        <v>0</v>
      </c>
      <c r="AL40" s="16">
        <f t="shared" si="17"/>
        <v>1.935383138452011</v>
      </c>
      <c r="AM40" s="16">
        <f t="shared" si="17"/>
        <v>0</v>
      </c>
      <c r="AN40" s="16">
        <f t="shared" si="17"/>
        <v>2.1337599101433424</v>
      </c>
      <c r="AO40" s="16">
        <f t="shared" si="17"/>
        <v>0</v>
      </c>
      <c r="AP40" s="16">
        <f t="shared" si="17"/>
        <v>5951.7498613605794</v>
      </c>
      <c r="AQ40" s="16">
        <f t="shared" si="17"/>
        <v>0</v>
      </c>
      <c r="AR40" s="16">
        <f t="shared" si="17"/>
        <v>2.5935985067786715</v>
      </c>
      <c r="AS40" s="16">
        <f t="shared" si="17"/>
        <v>0</v>
      </c>
      <c r="AT40" s="16">
        <f t="shared" si="17"/>
        <v>2.8594423537234852</v>
      </c>
      <c r="AU40" s="16">
        <f t="shared" si="17"/>
        <v>0</v>
      </c>
      <c r="AV40" s="16">
        <f t="shared" si="17"/>
        <v>3.1525351949801426</v>
      </c>
      <c r="AW40" s="16">
        <f t="shared" si="17"/>
        <v>0</v>
      </c>
      <c r="AX40" s="16">
        <f t="shared" si="17"/>
        <v>3.4756700524656075</v>
      </c>
      <c r="AY40" s="16">
        <f t="shared" si="17"/>
        <v>0</v>
      </c>
      <c r="AZ40" s="16">
        <f t="shared" si="17"/>
        <v>9694.7733690936293</v>
      </c>
      <c r="BA40" s="16">
        <f t="shared" si="17"/>
        <v>0</v>
      </c>
      <c r="BB40" s="16">
        <f t="shared" si="17"/>
        <v>4.2246986717097723</v>
      </c>
      <c r="BC40" s="16">
        <f t="shared" si="17"/>
        <v>0</v>
      </c>
      <c r="BD40" s="16">
        <f t="shared" si="17"/>
        <v>4.6577302855600262</v>
      </c>
      <c r="BE40" s="16">
        <f t="shared" si="17"/>
        <v>0</v>
      </c>
      <c r="BF40" s="16">
        <f t="shared" si="17"/>
        <v>5.1351476398299285</v>
      </c>
      <c r="BG40" s="16">
        <f t="shared" si="17"/>
        <v>0</v>
      </c>
      <c r="BH40" s="16">
        <f t="shared" si="17"/>
        <v>5.6615002729124964</v>
      </c>
      <c r="BI40" s="16">
        <f t="shared" si="17"/>
        <v>0</v>
      </c>
      <c r="BJ40" s="16">
        <f t="shared" si="17"/>
        <v>15791.764248741645</v>
      </c>
      <c r="BK40" s="16">
        <f t="shared" si="17"/>
        <v>0</v>
      </c>
      <c r="BL40" s="16">
        <f t="shared" si="17"/>
        <v>6.8815889661018446</v>
      </c>
      <c r="BM40" s="16">
        <f t="shared" si="17"/>
        <v>0</v>
      </c>
      <c r="BN40" s="16">
        <f t="shared" si="17"/>
        <v>7.5869518351272847</v>
      </c>
      <c r="BO40" s="16">
        <f t="shared" si="17"/>
        <v>0</v>
      </c>
      <c r="BP40" s="2"/>
      <c r="BQ40" s="2"/>
      <c r="BR40" s="2"/>
      <c r="BS40" s="2"/>
      <c r="BT40" s="2"/>
      <c r="BU40" s="2"/>
      <c r="BV40" s="2"/>
      <c r="BW40" s="2"/>
      <c r="BX40" s="2"/>
    </row>
    <row r="41" spans="3:76" s="1" customFormat="1" ht="15.75" x14ac:dyDescent="0.25">
      <c r="C41" s="2" t="s">
        <v>88</v>
      </c>
      <c r="D41" s="2" t="s">
        <v>55</v>
      </c>
      <c r="E41" s="2" t="s">
        <v>86</v>
      </c>
      <c r="F41" s="2" t="s">
        <v>108</v>
      </c>
      <c r="G41" s="2">
        <v>1</v>
      </c>
      <c r="H41" s="2">
        <v>2007</v>
      </c>
      <c r="I41" s="16">
        <v>6375</v>
      </c>
      <c r="J41" s="16">
        <f t="shared" si="1"/>
        <v>6375</v>
      </c>
      <c r="K41" s="16">
        <f t="shared" si="2"/>
        <v>956.25</v>
      </c>
      <c r="L41" s="16">
        <f t="shared" si="3"/>
        <v>7331.25</v>
      </c>
      <c r="M41" s="2">
        <v>10</v>
      </c>
      <c r="N41" s="2">
        <v>1</v>
      </c>
      <c r="O41" s="2">
        <v>2007</v>
      </c>
      <c r="P41" s="28">
        <v>5.0000000000000001E-4</v>
      </c>
      <c r="Q41" s="30">
        <f t="shared" si="4"/>
        <v>16803.359292378824</v>
      </c>
      <c r="R41" s="30">
        <f t="shared" si="5"/>
        <v>1680.3359292378825</v>
      </c>
      <c r="S41" s="30">
        <f t="shared" si="6"/>
        <v>2772.5542832425058</v>
      </c>
      <c r="T41" s="16">
        <f t="shared" si="7"/>
        <v>21256.24950485921</v>
      </c>
      <c r="U41" s="16">
        <f t="shared" si="9"/>
        <v>3.6656249999999999</v>
      </c>
      <c r="V41" s="16">
        <f t="shared" si="15"/>
        <v>3.324829931972789</v>
      </c>
      <c r="W41" s="16">
        <f t="shared" si="15"/>
        <v>3.4910714285714284</v>
      </c>
      <c r="X41" s="16">
        <f t="shared" si="15"/>
        <v>3.6656249999999999</v>
      </c>
      <c r="Y41" s="16">
        <f t="shared" si="15"/>
        <v>3.8489062500000002</v>
      </c>
      <c r="Z41" s="16">
        <f t="shared" si="15"/>
        <v>4.0413515625</v>
      </c>
      <c r="AA41" s="16">
        <f t="shared" si="15"/>
        <v>10735.850425781251</v>
      </c>
      <c r="AB41" s="16">
        <f t="shared" si="15"/>
        <v>4.4555900976562501</v>
      </c>
      <c r="AC41" s="16">
        <f t="shared" si="15"/>
        <v>4.6783696025390631</v>
      </c>
      <c r="AD41" s="16">
        <f t="shared" si="15"/>
        <v>4.9122880826660156</v>
      </c>
      <c r="AE41" s="16">
        <f t="shared" si="15"/>
        <v>5.1579024867993173</v>
      </c>
      <c r="AF41" s="16">
        <f t="shared" si="15"/>
        <v>5.4157976111392827</v>
      </c>
      <c r="AG41" s="16">
        <f t="shared" si="15"/>
        <v>5.6865874916962467</v>
      </c>
      <c r="AH41" s="16">
        <f t="shared" si="15"/>
        <v>5.9709168662810592</v>
      </c>
      <c r="AI41" s="16">
        <f t="shared" si="15"/>
        <v>6.2694627095951123</v>
      </c>
      <c r="AJ41" s="16">
        <f t="shared" si="15"/>
        <v>6.582935845074867</v>
      </c>
      <c r="AK41" s="16">
        <f t="shared" si="15"/>
        <v>17487.569072441387</v>
      </c>
      <c r="AL41" s="16">
        <f t="shared" si="17"/>
        <v>7.2576867691950406</v>
      </c>
      <c r="AM41" s="16">
        <f t="shared" si="17"/>
        <v>7.6205711076547953</v>
      </c>
      <c r="AN41" s="16">
        <f t="shared" si="17"/>
        <v>8.0015996630375348</v>
      </c>
      <c r="AO41" s="16">
        <f t="shared" si="17"/>
        <v>8.4016796461894128</v>
      </c>
      <c r="AP41" s="16">
        <f t="shared" si="17"/>
        <v>8.8217636284988821</v>
      </c>
      <c r="AQ41" s="16">
        <f t="shared" si="17"/>
        <v>9.2628518099238271</v>
      </c>
      <c r="AR41" s="16">
        <f t="shared" si="17"/>
        <v>9.7259944004200172</v>
      </c>
      <c r="AS41" s="16">
        <f t="shared" si="17"/>
        <v>10.212294120441019</v>
      </c>
      <c r="AT41" s="16">
        <f t="shared" si="17"/>
        <v>10.722908826463069</v>
      </c>
      <c r="AU41" s="16">
        <f t="shared" si="17"/>
        <v>28485.407297499147</v>
      </c>
      <c r="AV41" s="16">
        <f t="shared" si="17"/>
        <v>11.822006981175534</v>
      </c>
      <c r="AW41" s="16">
        <f t="shared" si="17"/>
        <v>12.413107330234311</v>
      </c>
      <c r="AX41" s="16">
        <f t="shared" si="17"/>
        <v>13.033762696746027</v>
      </c>
      <c r="AY41" s="16">
        <f t="shared" si="17"/>
        <v>13.68545083158333</v>
      </c>
      <c r="AZ41" s="16">
        <f t="shared" si="17"/>
        <v>14.369723373162493</v>
      </c>
      <c r="BA41" s="16">
        <f t="shared" si="17"/>
        <v>15.088209541820621</v>
      </c>
      <c r="BB41" s="16">
        <f t="shared" si="17"/>
        <v>15.842620018911648</v>
      </c>
      <c r="BC41" s="16">
        <f t="shared" si="17"/>
        <v>16.634751019857237</v>
      </c>
      <c r="BD41" s="16">
        <f t="shared" si="17"/>
        <v>17.466488570850096</v>
      </c>
      <c r="BE41" s="16">
        <f t="shared" si="17"/>
        <v>46399.726888463279</v>
      </c>
      <c r="BF41" s="16">
        <f t="shared" si="17"/>
        <v>19.256803649362229</v>
      </c>
      <c r="BG41" s="16">
        <f t="shared" si="17"/>
        <v>20.219643831830346</v>
      </c>
      <c r="BH41" s="16">
        <f t="shared" si="17"/>
        <v>21.230626023421859</v>
      </c>
      <c r="BI41" s="16">
        <f t="shared" si="17"/>
        <v>22.292157324592953</v>
      </c>
      <c r="BJ41" s="16">
        <f t="shared" si="17"/>
        <v>23.406765190822597</v>
      </c>
      <c r="BK41" s="16">
        <f t="shared" si="17"/>
        <v>24.577103450363733</v>
      </c>
      <c r="BL41" s="16">
        <f t="shared" si="17"/>
        <v>25.805958622881917</v>
      </c>
      <c r="BM41" s="16">
        <f t="shared" si="17"/>
        <v>27.096256554026013</v>
      </c>
      <c r="BN41" s="16">
        <f t="shared" si="17"/>
        <v>28.451069381727315</v>
      </c>
      <c r="BO41" s="16">
        <f t="shared" si="17"/>
        <v>75580.265812558617</v>
      </c>
      <c r="BP41" s="2"/>
      <c r="BQ41" s="2"/>
      <c r="BR41" s="2"/>
      <c r="BS41" s="2"/>
      <c r="BT41" s="2"/>
      <c r="BU41" s="2"/>
      <c r="BV41" s="2"/>
      <c r="BW41" s="2"/>
      <c r="BX41" s="2"/>
    </row>
    <row r="42" spans="3:76" s="1" customFormat="1" ht="15.75" x14ac:dyDescent="0.25">
      <c r="C42" s="2" t="s">
        <v>88</v>
      </c>
      <c r="D42" s="2" t="s">
        <v>55</v>
      </c>
      <c r="E42" s="2" t="s">
        <v>86</v>
      </c>
      <c r="F42" s="2" t="s">
        <v>87</v>
      </c>
      <c r="G42" s="2">
        <v>4</v>
      </c>
      <c r="H42" s="2">
        <v>2023</v>
      </c>
      <c r="I42" s="16">
        <v>2470</v>
      </c>
      <c r="J42" s="16">
        <f t="shared" si="1"/>
        <v>9880</v>
      </c>
      <c r="K42" s="16">
        <f t="shared" si="2"/>
        <v>1482</v>
      </c>
      <c r="L42" s="16">
        <f t="shared" si="3"/>
        <v>11362</v>
      </c>
      <c r="M42" s="2">
        <v>10</v>
      </c>
      <c r="N42" s="2">
        <v>1</v>
      </c>
      <c r="O42" s="2">
        <v>2007</v>
      </c>
      <c r="P42" s="28">
        <v>5.0000000000000001E-4</v>
      </c>
      <c r="Q42" s="30">
        <f t="shared" si="4"/>
        <v>11930.1</v>
      </c>
      <c r="R42" s="30">
        <f t="shared" si="5"/>
        <v>1193.01</v>
      </c>
      <c r="S42" s="30">
        <f t="shared" si="6"/>
        <v>1968.4665</v>
      </c>
      <c r="T42" s="16">
        <f t="shared" si="7"/>
        <v>15091.576500000001</v>
      </c>
      <c r="U42" s="16">
        <f t="shared" si="9"/>
        <v>5.681</v>
      </c>
      <c r="V42" s="16">
        <f t="shared" si="15"/>
        <v>5.1528344671201811</v>
      </c>
      <c r="W42" s="16">
        <f t="shared" si="15"/>
        <v>13688.504761904762</v>
      </c>
      <c r="X42" s="16">
        <f t="shared" si="15"/>
        <v>5.681</v>
      </c>
      <c r="Y42" s="16">
        <f t="shared" si="15"/>
        <v>5.9650500000000006</v>
      </c>
      <c r="Z42" s="16">
        <f t="shared" si="15"/>
        <v>6.2633025</v>
      </c>
      <c r="AA42" s="16">
        <f t="shared" si="15"/>
        <v>6.5764676250000011</v>
      </c>
      <c r="AB42" s="16">
        <f t="shared" si="15"/>
        <v>6.9052910062499997</v>
      </c>
      <c r="AC42" s="16">
        <f t="shared" si="15"/>
        <v>7.2505555565625004</v>
      </c>
      <c r="AD42" s="16">
        <f t="shared" si="15"/>
        <v>7.613083334390625</v>
      </c>
      <c r="AE42" s="16">
        <f t="shared" si="15"/>
        <v>7.9937375011101572</v>
      </c>
      <c r="AF42" s="16">
        <f t="shared" si="15"/>
        <v>8.3934243761656653</v>
      </c>
      <c r="AG42" s="16">
        <f t="shared" si="15"/>
        <v>22297.131855284089</v>
      </c>
      <c r="AH42" s="16">
        <f t="shared" si="15"/>
        <v>9.2537503747226459</v>
      </c>
      <c r="AI42" s="16">
        <f t="shared" si="15"/>
        <v>9.7164378934587781</v>
      </c>
      <c r="AJ42" s="16">
        <f t="shared" si="15"/>
        <v>10.202259788131716</v>
      </c>
      <c r="AK42" s="16">
        <f t="shared" si="15"/>
        <v>10.712372777538304</v>
      </c>
      <c r="AL42" s="16">
        <f t="shared" si="17"/>
        <v>11.247991416415216</v>
      </c>
      <c r="AM42" s="16">
        <f t="shared" si="17"/>
        <v>11.810390987235982</v>
      </c>
      <c r="AN42" s="16">
        <f t="shared" si="17"/>
        <v>12.400910536597779</v>
      </c>
      <c r="AO42" s="16">
        <f t="shared" si="17"/>
        <v>13.02095606342767</v>
      </c>
      <c r="AP42" s="16">
        <f t="shared" si="17"/>
        <v>13.672003866599052</v>
      </c>
      <c r="AQ42" s="16">
        <f t="shared" si="17"/>
        <v>36319.678271620382</v>
      </c>
      <c r="AR42" s="16">
        <f t="shared" si="17"/>
        <v>15.073384262925455</v>
      </c>
      <c r="AS42" s="16">
        <f t="shared" si="17"/>
        <v>15.827053476071727</v>
      </c>
      <c r="AT42" s="16">
        <f t="shared" si="17"/>
        <v>16.618406149875312</v>
      </c>
      <c r="AU42" s="16">
        <f t="shared" si="17"/>
        <v>17.449326457369082</v>
      </c>
      <c r="AV42" s="16">
        <f t="shared" si="17"/>
        <v>18.321792780237534</v>
      </c>
      <c r="AW42" s="16">
        <f t="shared" si="17"/>
        <v>19.237882419249409</v>
      </c>
      <c r="AX42" s="16">
        <f t="shared" si="17"/>
        <v>20.199776540211882</v>
      </c>
      <c r="AY42" s="16">
        <f t="shared" si="17"/>
        <v>21.209765367222477</v>
      </c>
      <c r="AZ42" s="16">
        <f t="shared" si="17"/>
        <v>22.2702536355836</v>
      </c>
      <c r="BA42" s="16">
        <f t="shared" si="17"/>
        <v>59160.92878292784</v>
      </c>
      <c r="BB42" s="16">
        <f t="shared" si="17"/>
        <v>24.552954633230915</v>
      </c>
      <c r="BC42" s="16">
        <f t="shared" si="17"/>
        <v>25.78060236489247</v>
      </c>
      <c r="BD42" s="16">
        <f t="shared" si="17"/>
        <v>27.069632483137092</v>
      </c>
      <c r="BE42" s="16">
        <f t="shared" si="17"/>
        <v>28.423114107293948</v>
      </c>
      <c r="BF42" s="16">
        <f t="shared" si="17"/>
        <v>29.844269812658641</v>
      </c>
      <c r="BG42" s="16">
        <f t="shared" si="17"/>
        <v>31.33648330329158</v>
      </c>
      <c r="BH42" s="16">
        <f t="shared" si="17"/>
        <v>32.903307468456156</v>
      </c>
      <c r="BI42" s="16">
        <f t="shared" si="17"/>
        <v>34.548472841878962</v>
      </c>
      <c r="BJ42" s="16">
        <f t="shared" si="17"/>
        <v>36.275896483972907</v>
      </c>
      <c r="BK42" s="16">
        <f t="shared" si="17"/>
        <v>96366.919009674049</v>
      </c>
      <c r="BL42" s="16">
        <f t="shared" si="17"/>
        <v>39.994175873580133</v>
      </c>
      <c r="BM42" s="16">
        <f t="shared" si="17"/>
        <v>41.993884667259145</v>
      </c>
      <c r="BN42" s="16">
        <f t="shared" si="17"/>
        <v>44.093578900622099</v>
      </c>
      <c r="BO42" s="16">
        <f t="shared" si="17"/>
        <v>46.298257845653211</v>
      </c>
      <c r="BP42" s="2"/>
      <c r="BQ42" s="2"/>
      <c r="BR42" s="2"/>
      <c r="BS42" s="2"/>
      <c r="BT42" s="2"/>
      <c r="BU42" s="2"/>
      <c r="BV42" s="2"/>
      <c r="BW42" s="2"/>
      <c r="BX42" s="2"/>
    </row>
    <row r="43" spans="3:76" s="1" customFormat="1" ht="15.75" x14ac:dyDescent="0.25">
      <c r="C43" s="2" t="s">
        <v>88</v>
      </c>
      <c r="D43" s="2" t="s">
        <v>99</v>
      </c>
      <c r="E43" s="2" t="s">
        <v>109</v>
      </c>
      <c r="F43" s="2" t="s">
        <v>110</v>
      </c>
      <c r="G43" s="2">
        <v>1</v>
      </c>
      <c r="H43" s="2">
        <v>2018</v>
      </c>
      <c r="I43" s="16">
        <v>850</v>
      </c>
      <c r="J43" s="16">
        <f t="shared" si="1"/>
        <v>850</v>
      </c>
      <c r="K43" s="16">
        <f t="shared" si="2"/>
        <v>127.5</v>
      </c>
      <c r="L43" s="16">
        <f t="shared" si="3"/>
        <v>977.5</v>
      </c>
      <c r="M43" s="2">
        <v>10</v>
      </c>
      <c r="N43" s="2">
        <v>5</v>
      </c>
      <c r="O43" s="2">
        <v>2018</v>
      </c>
      <c r="P43" s="28">
        <v>5.0000000000000001E-4</v>
      </c>
      <c r="Q43" s="30">
        <f t="shared" si="4"/>
        <v>1309.9434887109376</v>
      </c>
      <c r="R43" s="30">
        <f t="shared" si="5"/>
        <v>130.99434887109376</v>
      </c>
      <c r="S43" s="30">
        <f t="shared" si="6"/>
        <v>216.1406756373047</v>
      </c>
      <c r="T43" s="16">
        <f t="shared" si="7"/>
        <v>1657.0785132193359</v>
      </c>
      <c r="U43" s="16">
        <f t="shared" si="9"/>
        <v>0.48875000000000002</v>
      </c>
      <c r="V43" s="16">
        <f t="shared" si="15"/>
        <v>0</v>
      </c>
      <c r="W43" s="16">
        <f t="shared" si="15"/>
        <v>0.46547619047619049</v>
      </c>
      <c r="X43" s="16">
        <f t="shared" si="15"/>
        <v>0</v>
      </c>
      <c r="Y43" s="16">
        <f t="shared" si="15"/>
        <v>0</v>
      </c>
      <c r="Z43" s="16">
        <f t="shared" si="15"/>
        <v>0</v>
      </c>
      <c r="AA43" s="16">
        <f t="shared" si="15"/>
        <v>0</v>
      </c>
      <c r="AB43" s="16">
        <f t="shared" si="15"/>
        <v>1503.0190596093748</v>
      </c>
      <c r="AC43" s="16">
        <f t="shared" si="15"/>
        <v>0</v>
      </c>
      <c r="AD43" s="16">
        <f t="shared" si="15"/>
        <v>0</v>
      </c>
      <c r="AE43" s="16">
        <f t="shared" si="15"/>
        <v>0</v>
      </c>
      <c r="AF43" s="16">
        <f t="shared" si="15"/>
        <v>0</v>
      </c>
      <c r="AG43" s="16">
        <f t="shared" si="15"/>
        <v>0.75821166555949959</v>
      </c>
      <c r="AH43" s="16">
        <f t="shared" si="15"/>
        <v>0</v>
      </c>
      <c r="AI43" s="16">
        <f t="shared" si="15"/>
        <v>0</v>
      </c>
      <c r="AJ43" s="16">
        <f t="shared" si="15"/>
        <v>0</v>
      </c>
      <c r="AK43" s="16">
        <f t="shared" ref="AK43:BO51" si="18">IF(MOD(AK$6-$H43,$M43)=0,($L43*1.1*1.15)*((1+$I$3)^(AK$6-$L$3)),IF(MOD(AK$6-$O43,$N43)=0,$U43*((1+$I$3)^(AK$6-$L$3)),0))</f>
        <v>0</v>
      </c>
      <c r="AL43" s="16">
        <f t="shared" si="18"/>
        <v>2448.2596701417938</v>
      </c>
      <c r="AM43" s="16">
        <f t="shared" si="18"/>
        <v>0</v>
      </c>
      <c r="AN43" s="16">
        <f t="shared" si="18"/>
        <v>0</v>
      </c>
      <c r="AO43" s="16">
        <f t="shared" si="18"/>
        <v>0</v>
      </c>
      <c r="AP43" s="16">
        <f t="shared" si="18"/>
        <v>0</v>
      </c>
      <c r="AQ43" s="16">
        <f t="shared" si="18"/>
        <v>1.2350469079898436</v>
      </c>
      <c r="AR43" s="16">
        <f t="shared" si="18"/>
        <v>0</v>
      </c>
      <c r="AS43" s="16">
        <f t="shared" si="18"/>
        <v>0</v>
      </c>
      <c r="AT43" s="16">
        <f t="shared" si="18"/>
        <v>0</v>
      </c>
      <c r="AU43" s="16">
        <f t="shared" si="18"/>
        <v>0</v>
      </c>
      <c r="AV43" s="16">
        <f t="shared" si="18"/>
        <v>3987.9570216498801</v>
      </c>
      <c r="AW43" s="16">
        <f t="shared" si="18"/>
        <v>0</v>
      </c>
      <c r="AX43" s="16">
        <f t="shared" si="18"/>
        <v>0</v>
      </c>
      <c r="AY43" s="16">
        <f t="shared" si="18"/>
        <v>0</v>
      </c>
      <c r="AZ43" s="16">
        <f t="shared" si="18"/>
        <v>0</v>
      </c>
      <c r="BA43" s="16">
        <f t="shared" si="18"/>
        <v>2.0117612722427496</v>
      </c>
      <c r="BB43" s="16">
        <f t="shared" si="18"/>
        <v>0</v>
      </c>
      <c r="BC43" s="16">
        <f t="shared" si="18"/>
        <v>0</v>
      </c>
      <c r="BD43" s="16">
        <f t="shared" si="18"/>
        <v>0</v>
      </c>
      <c r="BE43" s="16">
        <f t="shared" si="18"/>
        <v>0</v>
      </c>
      <c r="BF43" s="16">
        <f t="shared" si="18"/>
        <v>6495.9617643848587</v>
      </c>
      <c r="BG43" s="16">
        <f t="shared" si="18"/>
        <v>0</v>
      </c>
      <c r="BH43" s="16">
        <f t="shared" si="18"/>
        <v>0</v>
      </c>
      <c r="BI43" s="16">
        <f t="shared" si="18"/>
        <v>0</v>
      </c>
      <c r="BJ43" s="16">
        <f t="shared" si="18"/>
        <v>0</v>
      </c>
      <c r="BK43" s="16">
        <f t="shared" si="18"/>
        <v>3.2769471267151649</v>
      </c>
      <c r="BL43" s="16">
        <f t="shared" si="18"/>
        <v>0</v>
      </c>
      <c r="BM43" s="16">
        <f t="shared" si="18"/>
        <v>0</v>
      </c>
      <c r="BN43" s="16">
        <f t="shared" si="18"/>
        <v>0</v>
      </c>
      <c r="BO43" s="16">
        <f t="shared" si="18"/>
        <v>0</v>
      </c>
      <c r="BP43" s="2"/>
      <c r="BQ43" s="2"/>
      <c r="BR43" s="2"/>
      <c r="BS43" s="2"/>
      <c r="BT43" s="2"/>
      <c r="BU43" s="2"/>
      <c r="BV43" s="2"/>
      <c r="BW43" s="2"/>
      <c r="BX43" s="2"/>
    </row>
    <row r="44" spans="3:76" s="1" customFormat="1" ht="15.75" x14ac:dyDescent="0.25">
      <c r="C44" s="2" t="s">
        <v>88</v>
      </c>
      <c r="D44" s="2" t="s">
        <v>99</v>
      </c>
      <c r="E44" s="2" t="s">
        <v>109</v>
      </c>
      <c r="F44" s="2" t="s">
        <v>111</v>
      </c>
      <c r="G44" s="2">
        <v>1</v>
      </c>
      <c r="H44" s="2">
        <v>2018</v>
      </c>
      <c r="I44" s="16">
        <v>850</v>
      </c>
      <c r="J44" s="16">
        <f t="shared" si="1"/>
        <v>850</v>
      </c>
      <c r="K44" s="16">
        <f t="shared" si="2"/>
        <v>127.5</v>
      </c>
      <c r="L44" s="16">
        <f t="shared" si="3"/>
        <v>977.5</v>
      </c>
      <c r="M44" s="2">
        <v>10</v>
      </c>
      <c r="N44" s="2">
        <v>5</v>
      </c>
      <c r="O44" s="2">
        <v>2018</v>
      </c>
      <c r="P44" s="28">
        <v>5.0000000000000001E-4</v>
      </c>
      <c r="Q44" s="30">
        <f t="shared" si="4"/>
        <v>1309.9434887109376</v>
      </c>
      <c r="R44" s="30">
        <f t="shared" si="5"/>
        <v>130.99434887109376</v>
      </c>
      <c r="S44" s="30">
        <f t="shared" si="6"/>
        <v>216.1406756373047</v>
      </c>
      <c r="T44" s="16">
        <f t="shared" si="7"/>
        <v>1657.0785132193359</v>
      </c>
      <c r="U44" s="16">
        <f t="shared" si="9"/>
        <v>0.48875000000000002</v>
      </c>
      <c r="V44" s="16">
        <f t="shared" ref="V44:AK59" si="19">IF(MOD(V$6-$H44,$M44)=0,($L44*1.1*1.15)*((1+$I$3)^(V$6-$L$3)),IF(MOD(V$6-$O44,$N44)=0,$U44*((1+$I$3)^(V$6-$L$3)),0))</f>
        <v>0</v>
      </c>
      <c r="W44" s="16">
        <f t="shared" si="19"/>
        <v>0.46547619047619049</v>
      </c>
      <c r="X44" s="16">
        <f t="shared" si="19"/>
        <v>0</v>
      </c>
      <c r="Y44" s="16">
        <f t="shared" si="19"/>
        <v>0</v>
      </c>
      <c r="Z44" s="16">
        <f t="shared" si="19"/>
        <v>0</v>
      </c>
      <c r="AA44" s="16">
        <f t="shared" si="19"/>
        <v>0</v>
      </c>
      <c r="AB44" s="16">
        <f t="shared" si="19"/>
        <v>1503.0190596093748</v>
      </c>
      <c r="AC44" s="16">
        <f t="shared" si="19"/>
        <v>0</v>
      </c>
      <c r="AD44" s="16">
        <f t="shared" si="19"/>
        <v>0</v>
      </c>
      <c r="AE44" s="16">
        <f t="shared" si="19"/>
        <v>0</v>
      </c>
      <c r="AF44" s="16">
        <f t="shared" si="19"/>
        <v>0</v>
      </c>
      <c r="AG44" s="16">
        <f t="shared" si="19"/>
        <v>0.75821166555949959</v>
      </c>
      <c r="AH44" s="16">
        <f t="shared" si="19"/>
        <v>0</v>
      </c>
      <c r="AI44" s="16">
        <f t="shared" si="19"/>
        <v>0</v>
      </c>
      <c r="AJ44" s="16">
        <f t="shared" si="19"/>
        <v>0</v>
      </c>
      <c r="AK44" s="16">
        <f t="shared" si="19"/>
        <v>0</v>
      </c>
      <c r="AL44" s="16">
        <f t="shared" si="18"/>
        <v>2448.2596701417938</v>
      </c>
      <c r="AM44" s="16">
        <f t="shared" si="18"/>
        <v>0</v>
      </c>
      <c r="AN44" s="16">
        <f t="shared" si="18"/>
        <v>0</v>
      </c>
      <c r="AO44" s="16">
        <f t="shared" si="18"/>
        <v>0</v>
      </c>
      <c r="AP44" s="16">
        <f t="shared" si="18"/>
        <v>0</v>
      </c>
      <c r="AQ44" s="16">
        <f t="shared" si="18"/>
        <v>1.2350469079898436</v>
      </c>
      <c r="AR44" s="16">
        <f t="shared" si="18"/>
        <v>0</v>
      </c>
      <c r="AS44" s="16">
        <f t="shared" si="18"/>
        <v>0</v>
      </c>
      <c r="AT44" s="16">
        <f t="shared" si="18"/>
        <v>0</v>
      </c>
      <c r="AU44" s="16">
        <f t="shared" si="18"/>
        <v>0</v>
      </c>
      <c r="AV44" s="16">
        <f t="shared" si="18"/>
        <v>3987.9570216498801</v>
      </c>
      <c r="AW44" s="16">
        <f t="shared" si="18"/>
        <v>0</v>
      </c>
      <c r="AX44" s="16">
        <f t="shared" si="18"/>
        <v>0</v>
      </c>
      <c r="AY44" s="16">
        <f t="shared" si="18"/>
        <v>0</v>
      </c>
      <c r="AZ44" s="16">
        <f t="shared" si="18"/>
        <v>0</v>
      </c>
      <c r="BA44" s="16">
        <f t="shared" si="18"/>
        <v>2.0117612722427496</v>
      </c>
      <c r="BB44" s="16">
        <f t="shared" si="18"/>
        <v>0</v>
      </c>
      <c r="BC44" s="16">
        <f t="shared" si="18"/>
        <v>0</v>
      </c>
      <c r="BD44" s="16">
        <f t="shared" si="18"/>
        <v>0</v>
      </c>
      <c r="BE44" s="16">
        <f t="shared" si="18"/>
        <v>0</v>
      </c>
      <c r="BF44" s="16">
        <f t="shared" si="18"/>
        <v>6495.9617643848587</v>
      </c>
      <c r="BG44" s="16">
        <f t="shared" si="18"/>
        <v>0</v>
      </c>
      <c r="BH44" s="16">
        <f t="shared" si="18"/>
        <v>0</v>
      </c>
      <c r="BI44" s="16">
        <f t="shared" si="18"/>
        <v>0</v>
      </c>
      <c r="BJ44" s="16">
        <f t="shared" si="18"/>
        <v>0</v>
      </c>
      <c r="BK44" s="16">
        <f t="shared" si="18"/>
        <v>3.2769471267151649</v>
      </c>
      <c r="BL44" s="16">
        <f t="shared" si="18"/>
        <v>0</v>
      </c>
      <c r="BM44" s="16">
        <f t="shared" si="18"/>
        <v>0</v>
      </c>
      <c r="BN44" s="16">
        <f t="shared" si="18"/>
        <v>0</v>
      </c>
      <c r="BO44" s="16">
        <f t="shared" si="18"/>
        <v>0</v>
      </c>
      <c r="BP44" s="2"/>
      <c r="BQ44" s="2"/>
      <c r="BR44" s="2"/>
      <c r="BS44" s="2"/>
      <c r="BT44" s="2"/>
      <c r="BU44" s="2"/>
      <c r="BV44" s="2"/>
      <c r="BW44" s="2"/>
      <c r="BX44" s="2"/>
    </row>
    <row r="45" spans="3:76" s="1" customFormat="1" ht="31.5" x14ac:dyDescent="0.25">
      <c r="C45" s="2" t="s">
        <v>112</v>
      </c>
      <c r="D45" s="2" t="s">
        <v>83</v>
      </c>
      <c r="E45" s="2" t="s">
        <v>84</v>
      </c>
      <c r="F45" s="2" t="s">
        <v>113</v>
      </c>
      <c r="G45" s="2">
        <v>1</v>
      </c>
      <c r="H45" s="2">
        <v>2015</v>
      </c>
      <c r="I45" s="16">
        <v>235000</v>
      </c>
      <c r="J45" s="16">
        <f t="shared" si="1"/>
        <v>235000</v>
      </c>
      <c r="K45" s="16">
        <f t="shared" si="2"/>
        <v>35250</v>
      </c>
      <c r="L45" s="16">
        <f t="shared" si="3"/>
        <v>270250</v>
      </c>
      <c r="M45" s="2">
        <v>10</v>
      </c>
      <c r="N45" s="2">
        <v>2</v>
      </c>
      <c r="O45" s="2">
        <v>2015</v>
      </c>
      <c r="P45" s="28">
        <v>5.0000000000000001E-4</v>
      </c>
      <c r="Q45" s="30">
        <f t="shared" si="4"/>
        <v>419246.45036819391</v>
      </c>
      <c r="R45" s="30">
        <f t="shared" si="5"/>
        <v>41924.645036819391</v>
      </c>
      <c r="S45" s="30">
        <f t="shared" si="6"/>
        <v>69175.664310751992</v>
      </c>
      <c r="T45" s="16">
        <f t="shared" si="7"/>
        <v>530346.75971576525</v>
      </c>
      <c r="U45" s="16">
        <f t="shared" si="9"/>
        <v>135.125</v>
      </c>
      <c r="V45" s="16">
        <f t="shared" si="19"/>
        <v>0</v>
      </c>
      <c r="W45" s="16">
        <f t="shared" si="19"/>
        <v>128.69047619047618</v>
      </c>
      <c r="X45" s="16">
        <f t="shared" si="19"/>
        <v>0</v>
      </c>
      <c r="Y45" s="16">
        <f t="shared" si="19"/>
        <v>358959.5625</v>
      </c>
      <c r="Z45" s="16">
        <f t="shared" si="19"/>
        <v>0</v>
      </c>
      <c r="AA45" s="16">
        <f t="shared" si="19"/>
        <v>156.42407812500002</v>
      </c>
      <c r="AB45" s="16">
        <f t="shared" si="19"/>
        <v>0</v>
      </c>
      <c r="AC45" s="16">
        <f t="shared" si="19"/>
        <v>172.45754613281252</v>
      </c>
      <c r="AD45" s="16">
        <f t="shared" si="19"/>
        <v>0</v>
      </c>
      <c r="AE45" s="16">
        <f t="shared" si="19"/>
        <v>190.13444461142581</v>
      </c>
      <c r="AF45" s="16">
        <f t="shared" si="19"/>
        <v>0</v>
      </c>
      <c r="AG45" s="16">
        <f t="shared" si="19"/>
        <v>209.62322518409695</v>
      </c>
      <c r="AH45" s="16">
        <f t="shared" si="19"/>
        <v>0</v>
      </c>
      <c r="AI45" s="16">
        <f t="shared" si="19"/>
        <v>584707.30258663127</v>
      </c>
      <c r="AJ45" s="16">
        <f t="shared" si="19"/>
        <v>0</v>
      </c>
      <c r="AK45" s="16">
        <f t="shared" si="19"/>
        <v>254.79834035642727</v>
      </c>
      <c r="AL45" s="16">
        <f t="shared" si="18"/>
        <v>0</v>
      </c>
      <c r="AM45" s="16">
        <f t="shared" si="18"/>
        <v>280.9151702429611</v>
      </c>
      <c r="AN45" s="16">
        <f t="shared" si="18"/>
        <v>0</v>
      </c>
      <c r="AO45" s="16">
        <f t="shared" si="18"/>
        <v>309.70897519286461</v>
      </c>
      <c r="AP45" s="16">
        <f t="shared" si="18"/>
        <v>0</v>
      </c>
      <c r="AQ45" s="16">
        <f t="shared" si="18"/>
        <v>341.45414515013323</v>
      </c>
      <c r="AR45" s="16">
        <f t="shared" si="18"/>
        <v>0</v>
      </c>
      <c r="AS45" s="16">
        <f t="shared" si="18"/>
        <v>952426.58342089527</v>
      </c>
      <c r="AT45" s="16">
        <f t="shared" si="18"/>
        <v>0</v>
      </c>
      <c r="AU45" s="16">
        <f t="shared" si="18"/>
        <v>415.03964751839413</v>
      </c>
      <c r="AV45" s="16">
        <f t="shared" si="18"/>
        <v>0</v>
      </c>
      <c r="AW45" s="16">
        <f t="shared" si="18"/>
        <v>457.58121138902953</v>
      </c>
      <c r="AX45" s="16">
        <f t="shared" si="18"/>
        <v>0</v>
      </c>
      <c r="AY45" s="16">
        <f t="shared" si="18"/>
        <v>504.48328555640512</v>
      </c>
      <c r="AZ45" s="16">
        <f t="shared" si="18"/>
        <v>0</v>
      </c>
      <c r="BA45" s="16">
        <f t="shared" si="18"/>
        <v>556.19282232593662</v>
      </c>
      <c r="BB45" s="16">
        <f t="shared" si="18"/>
        <v>0</v>
      </c>
      <c r="BC45" s="16">
        <f t="shared" si="18"/>
        <v>1551402.5441342932</v>
      </c>
      <c r="BD45" s="16">
        <f t="shared" si="18"/>
        <v>0</v>
      </c>
      <c r="BE45" s="16">
        <f t="shared" si="18"/>
        <v>676.05585174231555</v>
      </c>
      <c r="BF45" s="16">
        <f t="shared" si="18"/>
        <v>0</v>
      </c>
      <c r="BG45" s="16">
        <f t="shared" si="18"/>
        <v>745.35157654590296</v>
      </c>
      <c r="BH45" s="16">
        <f t="shared" si="18"/>
        <v>0</v>
      </c>
      <c r="BI45" s="16">
        <f t="shared" si="18"/>
        <v>821.75011314185792</v>
      </c>
      <c r="BJ45" s="16">
        <f t="shared" si="18"/>
        <v>0</v>
      </c>
      <c r="BK45" s="16">
        <f t="shared" si="18"/>
        <v>905.97949973889843</v>
      </c>
      <c r="BL45" s="16">
        <f t="shared" si="18"/>
        <v>0</v>
      </c>
      <c r="BM45" s="16">
        <f t="shared" si="18"/>
        <v>2527071.2681092029</v>
      </c>
      <c r="BN45" s="16">
        <f t="shared" si="18"/>
        <v>0</v>
      </c>
      <c r="BO45" s="16">
        <f t="shared" si="18"/>
        <v>1101.2237443045044</v>
      </c>
      <c r="BP45" s="2"/>
      <c r="BQ45" s="2"/>
      <c r="BR45" s="2"/>
      <c r="BS45" s="2"/>
      <c r="BT45" s="2"/>
      <c r="BU45" s="2"/>
      <c r="BV45" s="2"/>
      <c r="BW45" s="2"/>
      <c r="BX45" s="2"/>
    </row>
    <row r="46" spans="3:76" s="1" customFormat="1" ht="31.5" x14ac:dyDescent="0.25">
      <c r="C46" s="2" t="s">
        <v>112</v>
      </c>
      <c r="D46" s="2" t="s">
        <v>83</v>
      </c>
      <c r="E46" s="2" t="s">
        <v>84</v>
      </c>
      <c r="F46" s="2" t="s">
        <v>114</v>
      </c>
      <c r="G46" s="2">
        <v>2</v>
      </c>
      <c r="H46" s="2">
        <v>2023</v>
      </c>
      <c r="I46" s="16">
        <v>3800</v>
      </c>
      <c r="J46" s="16">
        <f t="shared" si="1"/>
        <v>7600</v>
      </c>
      <c r="K46" s="16">
        <f t="shared" si="2"/>
        <v>1140</v>
      </c>
      <c r="L46" s="16">
        <f t="shared" si="3"/>
        <v>8740</v>
      </c>
      <c r="M46" s="2">
        <v>2</v>
      </c>
      <c r="N46" s="2">
        <v>1</v>
      </c>
      <c r="O46" s="2">
        <v>2023</v>
      </c>
      <c r="P46" s="28">
        <v>5.0000000000000001E-4</v>
      </c>
      <c r="Q46" s="30">
        <f t="shared" si="4"/>
        <v>9177</v>
      </c>
      <c r="R46" s="30">
        <f t="shared" si="5"/>
        <v>917.7</v>
      </c>
      <c r="S46" s="30">
        <f t="shared" si="6"/>
        <v>1514.2050000000002</v>
      </c>
      <c r="T46" s="16">
        <f t="shared" si="7"/>
        <v>11608.905000000001</v>
      </c>
      <c r="U46" s="16">
        <f t="shared" si="9"/>
        <v>4.37</v>
      </c>
      <c r="V46" s="16">
        <f t="shared" si="19"/>
        <v>3.9637188208616778</v>
      </c>
      <c r="W46" s="16">
        <f t="shared" si="19"/>
        <v>10529.619047619046</v>
      </c>
      <c r="X46" s="16">
        <f t="shared" si="19"/>
        <v>4.37</v>
      </c>
      <c r="Y46" s="16">
        <f t="shared" si="19"/>
        <v>11608.904999999999</v>
      </c>
      <c r="Z46" s="16">
        <f t="shared" si="19"/>
        <v>4.8179250000000007</v>
      </c>
      <c r="AA46" s="16">
        <f t="shared" si="19"/>
        <v>12798.817762499999</v>
      </c>
      <c r="AB46" s="16">
        <f t="shared" si="19"/>
        <v>5.3117623125</v>
      </c>
      <c r="AC46" s="16">
        <f t="shared" si="19"/>
        <v>14110.69658315625</v>
      </c>
      <c r="AD46" s="16">
        <f t="shared" si="19"/>
        <v>5.8562179495312501</v>
      </c>
      <c r="AE46" s="16">
        <f t="shared" si="19"/>
        <v>15557.042982929766</v>
      </c>
      <c r="AF46" s="16">
        <f t="shared" si="19"/>
        <v>6.4564802893582032</v>
      </c>
      <c r="AG46" s="16">
        <f t="shared" si="19"/>
        <v>17151.639888680067</v>
      </c>
      <c r="AH46" s="16">
        <f t="shared" si="19"/>
        <v>7.1182695190174199</v>
      </c>
      <c r="AI46" s="16">
        <f t="shared" si="19"/>
        <v>18909.682977269775</v>
      </c>
      <c r="AJ46" s="16">
        <f t="shared" si="19"/>
        <v>7.8478921447167052</v>
      </c>
      <c r="AK46" s="16">
        <f t="shared" si="19"/>
        <v>20847.925482439925</v>
      </c>
      <c r="AL46" s="16">
        <f t="shared" si="18"/>
        <v>8.652301089550166</v>
      </c>
      <c r="AM46" s="16">
        <f t="shared" si="18"/>
        <v>22984.837844390022</v>
      </c>
      <c r="AN46" s="16">
        <f t="shared" si="18"/>
        <v>9.53916195122906</v>
      </c>
      <c r="AO46" s="16">
        <f t="shared" si="18"/>
        <v>25340.783723439999</v>
      </c>
      <c r="AP46" s="16">
        <f t="shared" si="18"/>
        <v>10.51692605123004</v>
      </c>
      <c r="AQ46" s="16">
        <f t="shared" si="18"/>
        <v>27938.214055092598</v>
      </c>
      <c r="AR46" s="16">
        <f t="shared" si="18"/>
        <v>11.59491097148112</v>
      </c>
      <c r="AS46" s="16">
        <f t="shared" si="18"/>
        <v>30801.88099573959</v>
      </c>
      <c r="AT46" s="16">
        <f t="shared" si="18"/>
        <v>12.783389346057934</v>
      </c>
      <c r="AU46" s="16">
        <f t="shared" si="18"/>
        <v>33959.073797802899</v>
      </c>
      <c r="AV46" s="16">
        <f t="shared" si="18"/>
        <v>14.093686754028873</v>
      </c>
      <c r="AW46" s="16">
        <f t="shared" si="18"/>
        <v>37439.878862077698</v>
      </c>
      <c r="AX46" s="16">
        <f t="shared" si="18"/>
        <v>15.538289646316832</v>
      </c>
      <c r="AY46" s="16">
        <f t="shared" si="18"/>
        <v>41277.466445440667</v>
      </c>
      <c r="AZ46" s="16">
        <f t="shared" si="18"/>
        <v>17.130964335064306</v>
      </c>
      <c r="BA46" s="16">
        <f t="shared" si="18"/>
        <v>45508.406756098331</v>
      </c>
      <c r="BB46" s="16">
        <f t="shared" si="18"/>
        <v>18.886888179408395</v>
      </c>
      <c r="BC46" s="16">
        <f t="shared" si="18"/>
        <v>50173.018448598414</v>
      </c>
      <c r="BD46" s="16">
        <f t="shared" si="18"/>
        <v>20.822794217797764</v>
      </c>
      <c r="BE46" s="16">
        <f t="shared" si="18"/>
        <v>55315.752839579749</v>
      </c>
      <c r="BF46" s="16">
        <f t="shared" si="18"/>
        <v>22.957130625122034</v>
      </c>
      <c r="BG46" s="16">
        <f t="shared" si="18"/>
        <v>60985.617505636677</v>
      </c>
      <c r="BH46" s="16">
        <f t="shared" si="18"/>
        <v>25.31023651419704</v>
      </c>
      <c r="BI46" s="16">
        <f t="shared" si="18"/>
        <v>67236.643299964431</v>
      </c>
      <c r="BJ46" s="16">
        <f t="shared" si="18"/>
        <v>27.904535756902238</v>
      </c>
      <c r="BK46" s="16">
        <f t="shared" si="18"/>
        <v>74128.399238210797</v>
      </c>
      <c r="BL46" s="16">
        <f t="shared" si="18"/>
        <v>30.764750671984718</v>
      </c>
      <c r="BM46" s="16">
        <f t="shared" si="18"/>
        <v>81726.560160127396</v>
      </c>
      <c r="BN46" s="16">
        <f t="shared" si="18"/>
        <v>33.918137615863152</v>
      </c>
      <c r="BO46" s="16">
        <f t="shared" si="18"/>
        <v>90103.53257654047</v>
      </c>
      <c r="BP46" s="2"/>
      <c r="BQ46" s="2"/>
      <c r="BR46" s="2"/>
      <c r="BS46" s="2"/>
      <c r="BT46" s="2"/>
      <c r="BU46" s="2"/>
      <c r="BV46" s="2"/>
      <c r="BW46" s="2"/>
      <c r="BX46" s="2"/>
    </row>
    <row r="47" spans="3:76" s="1" customFormat="1" ht="31.5" x14ac:dyDescent="0.25">
      <c r="C47" s="2" t="s">
        <v>112</v>
      </c>
      <c r="D47" s="2" t="s">
        <v>83</v>
      </c>
      <c r="E47" s="2" t="s">
        <v>84</v>
      </c>
      <c r="F47" s="2" t="s">
        <v>115</v>
      </c>
      <c r="G47" s="2">
        <v>1</v>
      </c>
      <c r="H47" s="33">
        <v>2024</v>
      </c>
      <c r="I47" s="16">
        <v>3200</v>
      </c>
      <c r="J47" s="16">
        <v>5000</v>
      </c>
      <c r="K47" s="16">
        <v>750</v>
      </c>
      <c r="L47" s="16">
        <v>5750</v>
      </c>
      <c r="M47" s="2">
        <v>15</v>
      </c>
      <c r="N47" s="2">
        <v>1</v>
      </c>
      <c r="O47" s="33">
        <v>2024</v>
      </c>
      <c r="P47" s="28">
        <v>5.0000000000000001E-4</v>
      </c>
      <c r="Q47" s="30">
        <f t="shared" si="4"/>
        <v>5750</v>
      </c>
      <c r="R47" s="30">
        <f t="shared" si="5"/>
        <v>575</v>
      </c>
      <c r="S47" s="30">
        <f t="shared" si="6"/>
        <v>948.75</v>
      </c>
      <c r="T47" s="16">
        <f t="shared" si="7"/>
        <v>7273.75</v>
      </c>
      <c r="U47" s="16">
        <f t="shared" si="9"/>
        <v>2.875</v>
      </c>
      <c r="V47" s="16">
        <f t="shared" si="19"/>
        <v>2.6077097505668934</v>
      </c>
      <c r="W47" s="16">
        <f t="shared" si="19"/>
        <v>2.7380952380952381</v>
      </c>
      <c r="X47" s="16">
        <f t="shared" si="19"/>
        <v>7273.7500000000009</v>
      </c>
      <c r="Y47" s="16">
        <f t="shared" si="19"/>
        <v>3.0187500000000003</v>
      </c>
      <c r="Z47" s="16">
        <f t="shared" si="19"/>
        <v>3.1696875000000002</v>
      </c>
      <c r="AA47" s="16">
        <f t="shared" si="19"/>
        <v>3.3281718750000002</v>
      </c>
      <c r="AB47" s="16">
        <f t="shared" si="19"/>
        <v>3.4945804687500002</v>
      </c>
      <c r="AC47" s="16">
        <f t="shared" si="19"/>
        <v>3.6693094921875002</v>
      </c>
      <c r="AD47" s="16">
        <f t="shared" si="19"/>
        <v>3.8527749667968747</v>
      </c>
      <c r="AE47" s="16">
        <f t="shared" si="19"/>
        <v>4.0454137151367195</v>
      </c>
      <c r="AF47" s="16">
        <f t="shared" si="19"/>
        <v>4.2476844008935553</v>
      </c>
      <c r="AG47" s="16">
        <f t="shared" si="19"/>
        <v>4.460068620938233</v>
      </c>
      <c r="AH47" s="16">
        <f t="shared" si="19"/>
        <v>4.6830720519851443</v>
      </c>
      <c r="AI47" s="16">
        <f t="shared" si="19"/>
        <v>4.917225654584402</v>
      </c>
      <c r="AJ47" s="16">
        <f t="shared" si="19"/>
        <v>5.1630869373136212</v>
      </c>
      <c r="AK47" s="16">
        <f t="shared" si="19"/>
        <v>5.4212412841793034</v>
      </c>
      <c r="AL47" s="16">
        <f t="shared" si="18"/>
        <v>5.6923033483882675</v>
      </c>
      <c r="AM47" s="16">
        <f t="shared" si="18"/>
        <v>15121.603844993439</v>
      </c>
      <c r="AN47" s="16">
        <f t="shared" si="18"/>
        <v>6.2757644415980662</v>
      </c>
      <c r="AO47" s="16">
        <f t="shared" si="18"/>
        <v>6.5895526636779707</v>
      </c>
      <c r="AP47" s="16">
        <f t="shared" si="18"/>
        <v>6.9190302968618687</v>
      </c>
      <c r="AQ47" s="16">
        <f t="shared" si="18"/>
        <v>7.2649818117049625</v>
      </c>
      <c r="AR47" s="16">
        <f t="shared" si="18"/>
        <v>7.6282309022902099</v>
      </c>
      <c r="AS47" s="16">
        <f t="shared" si="18"/>
        <v>8.0096424474047208</v>
      </c>
      <c r="AT47" s="16">
        <f t="shared" si="18"/>
        <v>8.4101245697749558</v>
      </c>
      <c r="AU47" s="16">
        <f t="shared" si="18"/>
        <v>8.8306307982637051</v>
      </c>
      <c r="AV47" s="16">
        <f t="shared" si="18"/>
        <v>9.272162338176889</v>
      </c>
      <c r="AW47" s="16">
        <f t="shared" si="18"/>
        <v>9.7357704550857349</v>
      </c>
      <c r="AX47" s="16">
        <f t="shared" si="18"/>
        <v>10.222558977840022</v>
      </c>
      <c r="AY47" s="16">
        <f t="shared" si="18"/>
        <v>10.733686926732023</v>
      </c>
      <c r="AZ47" s="16">
        <f t="shared" si="18"/>
        <v>11.270371273068623</v>
      </c>
      <c r="BA47" s="16">
        <f t="shared" si="18"/>
        <v>11.833889836722056</v>
      </c>
      <c r="BB47" s="16">
        <f t="shared" si="18"/>
        <v>31436.728351252135</v>
      </c>
      <c r="BC47" s="16">
        <f t="shared" si="18"/>
        <v>13.046863544986067</v>
      </c>
      <c r="BD47" s="16">
        <f t="shared" si="18"/>
        <v>13.69920672223537</v>
      </c>
      <c r="BE47" s="16">
        <f t="shared" si="18"/>
        <v>14.384167058347138</v>
      </c>
      <c r="BF47" s="16">
        <f t="shared" si="18"/>
        <v>15.103375411264494</v>
      </c>
      <c r="BG47" s="16">
        <f t="shared" si="18"/>
        <v>15.858544181827723</v>
      </c>
      <c r="BH47" s="16">
        <f t="shared" si="18"/>
        <v>16.651471390919106</v>
      </c>
      <c r="BI47" s="16">
        <f t="shared" si="18"/>
        <v>17.484044960465063</v>
      </c>
      <c r="BJ47" s="16">
        <f t="shared" si="18"/>
        <v>18.358247208488311</v>
      </c>
      <c r="BK47" s="16">
        <f t="shared" si="18"/>
        <v>19.276159568912732</v>
      </c>
      <c r="BL47" s="16">
        <f t="shared" si="18"/>
        <v>20.239967547358365</v>
      </c>
      <c r="BM47" s="16">
        <f t="shared" si="18"/>
        <v>21.251965924726285</v>
      </c>
      <c r="BN47" s="16">
        <f t="shared" si="18"/>
        <v>22.314564220962602</v>
      </c>
      <c r="BO47" s="16">
        <f t="shared" si="18"/>
        <v>23.430292432010734</v>
      </c>
      <c r="BP47" s="2"/>
      <c r="BQ47" s="2"/>
      <c r="BR47" s="2"/>
      <c r="BS47" s="2"/>
      <c r="BT47" s="2"/>
      <c r="BU47" s="2"/>
      <c r="BV47" s="2"/>
      <c r="BW47" s="2"/>
      <c r="BX47" s="2"/>
    </row>
    <row r="48" spans="3:76" s="1" customFormat="1" ht="15.75" x14ac:dyDescent="0.25">
      <c r="C48" s="2" t="s">
        <v>112</v>
      </c>
      <c r="D48" s="2" t="s">
        <v>116</v>
      </c>
      <c r="E48" s="2" t="s">
        <v>117</v>
      </c>
      <c r="F48" s="2" t="s">
        <v>118</v>
      </c>
      <c r="G48" s="2">
        <v>1</v>
      </c>
      <c r="H48" s="2">
        <v>2007</v>
      </c>
      <c r="I48" s="16">
        <v>935</v>
      </c>
      <c r="J48" s="16">
        <f t="shared" ref="J48:J65" si="20">I48*G48</f>
        <v>935</v>
      </c>
      <c r="K48" s="16">
        <f t="shared" ref="K48:K66" si="21">J48*0.15</f>
        <v>140.25</v>
      </c>
      <c r="L48" s="16">
        <f t="shared" ref="L48:L66" si="22">J48+K48</f>
        <v>1075.25</v>
      </c>
      <c r="M48" s="2">
        <v>20</v>
      </c>
      <c r="N48" s="2">
        <v>2</v>
      </c>
      <c r="O48" s="2">
        <v>2007</v>
      </c>
      <c r="P48" s="28">
        <v>5.0000000000000001E-4</v>
      </c>
      <c r="Q48" s="30">
        <f t="shared" si="4"/>
        <v>2464.492696215561</v>
      </c>
      <c r="R48" s="30">
        <f t="shared" si="5"/>
        <v>246.44926962155611</v>
      </c>
      <c r="S48" s="30">
        <f t="shared" si="6"/>
        <v>406.64129487556755</v>
      </c>
      <c r="T48" s="16">
        <f t="shared" si="7"/>
        <v>3117.5832607126845</v>
      </c>
      <c r="U48" s="16">
        <f t="shared" si="9"/>
        <v>0.53762500000000002</v>
      </c>
      <c r="V48" s="16">
        <f t="shared" si="19"/>
        <v>0</v>
      </c>
      <c r="W48" s="16">
        <f t="shared" si="19"/>
        <v>0.51202380952380955</v>
      </c>
      <c r="X48" s="16">
        <f t="shared" si="19"/>
        <v>0</v>
      </c>
      <c r="Y48" s="16">
        <f t="shared" si="19"/>
        <v>0.5645062500000001</v>
      </c>
      <c r="Z48" s="16">
        <f t="shared" si="19"/>
        <v>0</v>
      </c>
      <c r="AA48" s="16">
        <f t="shared" si="19"/>
        <v>1574.5913957812502</v>
      </c>
      <c r="AB48" s="16">
        <f t="shared" si="19"/>
        <v>0</v>
      </c>
      <c r="AC48" s="16">
        <f t="shared" si="19"/>
        <v>0.68616087503906265</v>
      </c>
      <c r="AD48" s="16">
        <f t="shared" si="19"/>
        <v>0</v>
      </c>
      <c r="AE48" s="16">
        <f t="shared" si="19"/>
        <v>0.75649236473056658</v>
      </c>
      <c r="AF48" s="16">
        <f t="shared" si="19"/>
        <v>0</v>
      </c>
      <c r="AG48" s="16">
        <f t="shared" si="19"/>
        <v>0.83403283211544954</v>
      </c>
      <c r="AH48" s="16">
        <f t="shared" si="19"/>
        <v>0</v>
      </c>
      <c r="AI48" s="16">
        <f t="shared" si="19"/>
        <v>0.91952119740728322</v>
      </c>
      <c r="AJ48" s="16">
        <f t="shared" si="19"/>
        <v>0</v>
      </c>
      <c r="AK48" s="16">
        <f t="shared" si="19"/>
        <v>1.0137721201415297</v>
      </c>
      <c r="AL48" s="16">
        <f t="shared" si="18"/>
        <v>0</v>
      </c>
      <c r="AM48" s="16">
        <f t="shared" si="18"/>
        <v>1.1176837624560367</v>
      </c>
      <c r="AN48" s="16">
        <f t="shared" si="18"/>
        <v>0</v>
      </c>
      <c r="AO48" s="16">
        <f t="shared" si="18"/>
        <v>1.2322463481077806</v>
      </c>
      <c r="AP48" s="16">
        <f t="shared" si="18"/>
        <v>0</v>
      </c>
      <c r="AQ48" s="16">
        <f t="shared" si="18"/>
        <v>1.3585515987888279</v>
      </c>
      <c r="AR48" s="16">
        <f t="shared" si="18"/>
        <v>0</v>
      </c>
      <c r="AS48" s="16">
        <f t="shared" si="18"/>
        <v>1.4978031376646828</v>
      </c>
      <c r="AT48" s="16">
        <f t="shared" si="18"/>
        <v>0</v>
      </c>
      <c r="AU48" s="16">
        <f t="shared" si="18"/>
        <v>4177.8597369665422</v>
      </c>
      <c r="AV48" s="16">
        <f t="shared" si="18"/>
        <v>0</v>
      </c>
      <c r="AW48" s="16">
        <f t="shared" si="18"/>
        <v>1.8205890751010323</v>
      </c>
      <c r="AX48" s="16">
        <f t="shared" si="18"/>
        <v>0</v>
      </c>
      <c r="AY48" s="16">
        <f t="shared" si="18"/>
        <v>2.0071994552988883</v>
      </c>
      <c r="AZ48" s="16">
        <f t="shared" si="18"/>
        <v>0</v>
      </c>
      <c r="BA48" s="16">
        <f t="shared" si="18"/>
        <v>2.2129373994670245</v>
      </c>
      <c r="BB48" s="16">
        <f t="shared" si="18"/>
        <v>0</v>
      </c>
      <c r="BC48" s="16">
        <f t="shared" si="18"/>
        <v>2.4397634829123946</v>
      </c>
      <c r="BD48" s="16">
        <f t="shared" si="18"/>
        <v>0</v>
      </c>
      <c r="BE48" s="16">
        <f t="shared" si="18"/>
        <v>2.6898392399109152</v>
      </c>
      <c r="BF48" s="16">
        <f t="shared" si="18"/>
        <v>0</v>
      </c>
      <c r="BG48" s="16">
        <f t="shared" si="18"/>
        <v>2.9655477620017843</v>
      </c>
      <c r="BH48" s="16">
        <f t="shared" si="18"/>
        <v>0</v>
      </c>
      <c r="BI48" s="16">
        <f t="shared" si="18"/>
        <v>3.2695164076069667</v>
      </c>
      <c r="BJ48" s="16">
        <f t="shared" si="18"/>
        <v>0</v>
      </c>
      <c r="BK48" s="16">
        <f t="shared" si="18"/>
        <v>3.604641839386681</v>
      </c>
      <c r="BL48" s="16">
        <f t="shared" si="18"/>
        <v>0</v>
      </c>
      <c r="BM48" s="16">
        <f t="shared" si="18"/>
        <v>3.9741176279238157</v>
      </c>
      <c r="BN48" s="16">
        <f t="shared" si="18"/>
        <v>0</v>
      </c>
      <c r="BO48" s="16">
        <f t="shared" si="18"/>
        <v>11085.105652508599</v>
      </c>
      <c r="BP48" s="2"/>
      <c r="BQ48" s="2"/>
      <c r="BR48" s="2"/>
      <c r="BS48" s="2"/>
      <c r="BT48" s="2"/>
      <c r="BU48" s="2"/>
      <c r="BV48" s="2"/>
      <c r="BW48" s="2"/>
      <c r="BX48" s="2"/>
    </row>
    <row r="49" spans="1:76" s="1" customFormat="1" ht="15.75" x14ac:dyDescent="0.25">
      <c r="A49" s="12"/>
      <c r="C49" s="2" t="s">
        <v>112</v>
      </c>
      <c r="D49" s="2" t="s">
        <v>55</v>
      </c>
      <c r="E49" s="2" t="s">
        <v>86</v>
      </c>
      <c r="F49" s="2" t="s">
        <v>87</v>
      </c>
      <c r="G49" s="2">
        <v>1</v>
      </c>
      <c r="H49" s="2">
        <v>2007</v>
      </c>
      <c r="I49" s="16">
        <v>1275</v>
      </c>
      <c r="J49" s="16">
        <f t="shared" si="20"/>
        <v>1275</v>
      </c>
      <c r="K49" s="16">
        <f t="shared" si="21"/>
        <v>191.25</v>
      </c>
      <c r="L49" s="16">
        <f t="shared" si="22"/>
        <v>1466.25</v>
      </c>
      <c r="M49" s="2">
        <v>10</v>
      </c>
      <c r="N49" s="2">
        <v>1</v>
      </c>
      <c r="O49" s="2">
        <v>2007</v>
      </c>
      <c r="P49" s="28">
        <v>5.0000000000000001E-4</v>
      </c>
      <c r="Q49" s="30">
        <f t="shared" si="4"/>
        <v>3360.671858475765</v>
      </c>
      <c r="R49" s="30">
        <f t="shared" si="5"/>
        <v>336.06718584757652</v>
      </c>
      <c r="S49" s="30">
        <f t="shared" si="6"/>
        <v>554.5108566485012</v>
      </c>
      <c r="T49" s="16">
        <f t="shared" si="7"/>
        <v>4251.2499009718431</v>
      </c>
      <c r="U49" s="16">
        <f t="shared" si="9"/>
        <v>0.73312500000000003</v>
      </c>
      <c r="V49" s="16">
        <f t="shared" si="19"/>
        <v>0.66496598639455784</v>
      </c>
      <c r="W49" s="16">
        <f t="shared" si="19"/>
        <v>0.69821428571428568</v>
      </c>
      <c r="X49" s="16">
        <f t="shared" si="19"/>
        <v>0.73312500000000003</v>
      </c>
      <c r="Y49" s="16">
        <f t="shared" si="19"/>
        <v>0.76978125000000008</v>
      </c>
      <c r="Z49" s="16">
        <f t="shared" si="19"/>
        <v>0.80827031250000003</v>
      </c>
      <c r="AA49" s="16">
        <f t="shared" si="19"/>
        <v>2147.1700851562505</v>
      </c>
      <c r="AB49" s="16">
        <f t="shared" si="19"/>
        <v>0.89111801953125003</v>
      </c>
      <c r="AC49" s="16">
        <f t="shared" si="19"/>
        <v>0.93567392050781262</v>
      </c>
      <c r="AD49" s="16">
        <f t="shared" si="19"/>
        <v>0.98245761653320318</v>
      </c>
      <c r="AE49" s="16">
        <f t="shared" si="19"/>
        <v>1.0315804973598635</v>
      </c>
      <c r="AF49" s="16">
        <f t="shared" si="19"/>
        <v>1.0831595222278565</v>
      </c>
      <c r="AG49" s="16">
        <f t="shared" si="19"/>
        <v>1.1373174983392493</v>
      </c>
      <c r="AH49" s="16">
        <f t="shared" si="19"/>
        <v>1.1941833732562119</v>
      </c>
      <c r="AI49" s="16">
        <f t="shared" si="19"/>
        <v>1.2538925419190226</v>
      </c>
      <c r="AJ49" s="16">
        <f t="shared" si="19"/>
        <v>1.3165871690149735</v>
      </c>
      <c r="AK49" s="16">
        <f t="shared" si="19"/>
        <v>3497.5138144882776</v>
      </c>
      <c r="AL49" s="16">
        <f t="shared" si="18"/>
        <v>1.4515373538390082</v>
      </c>
      <c r="AM49" s="16">
        <f t="shared" si="18"/>
        <v>1.5241142215309591</v>
      </c>
      <c r="AN49" s="16">
        <f t="shared" si="18"/>
        <v>1.6003199326075068</v>
      </c>
      <c r="AO49" s="16">
        <f t="shared" si="18"/>
        <v>1.6803359292378826</v>
      </c>
      <c r="AP49" s="16">
        <f t="shared" si="18"/>
        <v>1.7643527256997766</v>
      </c>
      <c r="AQ49" s="16">
        <f t="shared" si="18"/>
        <v>1.8525703619847653</v>
      </c>
      <c r="AR49" s="16">
        <f t="shared" si="18"/>
        <v>1.9451988800840037</v>
      </c>
      <c r="AS49" s="16">
        <f t="shared" si="18"/>
        <v>2.0424588240882038</v>
      </c>
      <c r="AT49" s="16">
        <f t="shared" si="18"/>
        <v>2.1445817652926138</v>
      </c>
      <c r="AU49" s="16">
        <f t="shared" si="18"/>
        <v>5697.0814594998301</v>
      </c>
      <c r="AV49" s="16">
        <f t="shared" si="18"/>
        <v>2.3644013962351069</v>
      </c>
      <c r="AW49" s="16">
        <f t="shared" si="18"/>
        <v>2.4826214660468624</v>
      </c>
      <c r="AX49" s="16">
        <f t="shared" si="18"/>
        <v>2.6067525393492055</v>
      </c>
      <c r="AY49" s="16">
        <f t="shared" si="18"/>
        <v>2.737090166316666</v>
      </c>
      <c r="AZ49" s="16">
        <f t="shared" si="18"/>
        <v>2.873944674632499</v>
      </c>
      <c r="BA49" s="16">
        <f t="shared" si="18"/>
        <v>3.0176419083641246</v>
      </c>
      <c r="BB49" s="16">
        <f t="shared" si="18"/>
        <v>3.1685240037823297</v>
      </c>
      <c r="BC49" s="16">
        <f t="shared" si="18"/>
        <v>3.3269502039714474</v>
      </c>
      <c r="BD49" s="16">
        <f t="shared" si="18"/>
        <v>3.4932977141700192</v>
      </c>
      <c r="BE49" s="16">
        <f t="shared" si="18"/>
        <v>9279.9453776926566</v>
      </c>
      <c r="BF49" s="16">
        <f t="shared" si="18"/>
        <v>3.8513607298724462</v>
      </c>
      <c r="BG49" s="16">
        <f t="shared" si="18"/>
        <v>4.0439287663660695</v>
      </c>
      <c r="BH49" s="16">
        <f t="shared" si="18"/>
        <v>4.2461252046843718</v>
      </c>
      <c r="BI49" s="16">
        <f t="shared" si="18"/>
        <v>4.4584314649185917</v>
      </c>
      <c r="BJ49" s="16">
        <f t="shared" si="18"/>
        <v>4.6813530381645201</v>
      </c>
      <c r="BK49" s="16">
        <f t="shared" si="18"/>
        <v>4.9154206900727466</v>
      </c>
      <c r="BL49" s="16">
        <f t="shared" si="18"/>
        <v>5.1611917245763834</v>
      </c>
      <c r="BM49" s="16">
        <f t="shared" si="18"/>
        <v>5.4192513108052029</v>
      </c>
      <c r="BN49" s="16">
        <f t="shared" si="18"/>
        <v>5.6902138763454637</v>
      </c>
      <c r="BO49" s="16">
        <f t="shared" si="18"/>
        <v>15116.053162511726</v>
      </c>
      <c r="BP49" s="2"/>
      <c r="BQ49" s="2"/>
      <c r="BR49" s="2"/>
      <c r="BS49" s="2"/>
      <c r="BT49" s="2"/>
      <c r="BU49" s="2"/>
      <c r="BV49" s="2"/>
      <c r="BW49" s="2"/>
      <c r="BX49" s="2"/>
    </row>
    <row r="50" spans="1:76" s="1" customFormat="1" ht="31.5" x14ac:dyDescent="0.25">
      <c r="C50" s="2" t="s">
        <v>112</v>
      </c>
      <c r="D50" s="2" t="s">
        <v>116</v>
      </c>
      <c r="E50" s="2" t="s">
        <v>119</v>
      </c>
      <c r="F50" s="2" t="s">
        <v>120</v>
      </c>
      <c r="G50" s="2">
        <v>1</v>
      </c>
      <c r="H50" s="2">
        <v>2007</v>
      </c>
      <c r="I50" s="16">
        <v>6375</v>
      </c>
      <c r="J50" s="16">
        <f t="shared" si="20"/>
        <v>6375</v>
      </c>
      <c r="K50" s="16">
        <f t="shared" si="21"/>
        <v>956.25</v>
      </c>
      <c r="L50" s="16">
        <f t="shared" si="22"/>
        <v>7331.25</v>
      </c>
      <c r="M50" s="2">
        <v>15</v>
      </c>
      <c r="N50" s="2">
        <v>5</v>
      </c>
      <c r="O50" s="2">
        <v>2007</v>
      </c>
      <c r="P50" s="28">
        <v>5.0000000000000001E-4</v>
      </c>
      <c r="Q50" s="30">
        <f t="shared" si="4"/>
        <v>16803.359292378824</v>
      </c>
      <c r="R50" s="30">
        <f t="shared" si="5"/>
        <v>1680.3359292378825</v>
      </c>
      <c r="S50" s="30">
        <f t="shared" si="6"/>
        <v>2772.5542832425058</v>
      </c>
      <c r="T50" s="16">
        <f t="shared" si="7"/>
        <v>21256.24950485921</v>
      </c>
      <c r="U50" s="16">
        <f t="shared" si="9"/>
        <v>3.6656249999999999</v>
      </c>
      <c r="V50" s="16">
        <f t="shared" si="19"/>
        <v>8411.8197278911557</v>
      </c>
      <c r="W50" s="16">
        <f t="shared" si="19"/>
        <v>0</v>
      </c>
      <c r="X50" s="16">
        <f t="shared" si="19"/>
        <v>0</v>
      </c>
      <c r="Y50" s="16">
        <f t="shared" si="19"/>
        <v>0</v>
      </c>
      <c r="Z50" s="16">
        <f t="shared" si="19"/>
        <v>0</v>
      </c>
      <c r="AA50" s="16">
        <f t="shared" si="19"/>
        <v>4.2434191406249999</v>
      </c>
      <c r="AB50" s="16">
        <f t="shared" si="19"/>
        <v>0</v>
      </c>
      <c r="AC50" s="16">
        <f t="shared" si="19"/>
        <v>0</v>
      </c>
      <c r="AD50" s="16">
        <f t="shared" si="19"/>
        <v>0</v>
      </c>
      <c r="AE50" s="16">
        <f t="shared" si="19"/>
        <v>0</v>
      </c>
      <c r="AF50" s="16">
        <f t="shared" si="19"/>
        <v>5.4157976111392827</v>
      </c>
      <c r="AG50" s="16">
        <f t="shared" si="19"/>
        <v>0</v>
      </c>
      <c r="AH50" s="16">
        <f t="shared" si="19"/>
        <v>0</v>
      </c>
      <c r="AI50" s="16">
        <f t="shared" si="19"/>
        <v>0</v>
      </c>
      <c r="AJ50" s="16">
        <f t="shared" si="19"/>
        <v>0</v>
      </c>
      <c r="AK50" s="16">
        <f t="shared" si="19"/>
        <v>17487.569072441387</v>
      </c>
      <c r="AL50" s="16">
        <f t="shared" si="18"/>
        <v>0</v>
      </c>
      <c r="AM50" s="16">
        <f t="shared" si="18"/>
        <v>0</v>
      </c>
      <c r="AN50" s="16">
        <f t="shared" si="18"/>
        <v>0</v>
      </c>
      <c r="AO50" s="16">
        <f t="shared" si="18"/>
        <v>0</v>
      </c>
      <c r="AP50" s="16">
        <f t="shared" si="18"/>
        <v>8.8217636284988821</v>
      </c>
      <c r="AQ50" s="16">
        <f t="shared" si="18"/>
        <v>0</v>
      </c>
      <c r="AR50" s="16">
        <f t="shared" si="18"/>
        <v>0</v>
      </c>
      <c r="AS50" s="16">
        <f t="shared" si="18"/>
        <v>0</v>
      </c>
      <c r="AT50" s="16">
        <f t="shared" si="18"/>
        <v>0</v>
      </c>
      <c r="AU50" s="16">
        <f t="shared" si="18"/>
        <v>11.259054267786224</v>
      </c>
      <c r="AV50" s="16">
        <f t="shared" si="18"/>
        <v>0</v>
      </c>
      <c r="AW50" s="16">
        <f t="shared" si="18"/>
        <v>0</v>
      </c>
      <c r="AX50" s="16">
        <f t="shared" si="18"/>
        <v>0</v>
      </c>
      <c r="AY50" s="16">
        <f t="shared" si="18"/>
        <v>0</v>
      </c>
      <c r="AZ50" s="16">
        <f t="shared" si="18"/>
        <v>36355.40013410111</v>
      </c>
      <c r="BA50" s="16">
        <f t="shared" si="18"/>
        <v>0</v>
      </c>
      <c r="BB50" s="16">
        <f t="shared" si="18"/>
        <v>0</v>
      </c>
      <c r="BC50" s="16">
        <f t="shared" si="18"/>
        <v>0</v>
      </c>
      <c r="BD50" s="16">
        <f t="shared" si="18"/>
        <v>0</v>
      </c>
      <c r="BE50" s="16">
        <f t="shared" si="18"/>
        <v>18.339812999392603</v>
      </c>
      <c r="BF50" s="16">
        <f t="shared" si="18"/>
        <v>0</v>
      </c>
      <c r="BG50" s="16">
        <f t="shared" si="18"/>
        <v>0</v>
      </c>
      <c r="BH50" s="16">
        <f t="shared" si="18"/>
        <v>0</v>
      </c>
      <c r="BI50" s="16">
        <f t="shared" si="18"/>
        <v>0</v>
      </c>
      <c r="BJ50" s="16">
        <f t="shared" si="18"/>
        <v>23.406765190822597</v>
      </c>
      <c r="BK50" s="16">
        <f t="shared" si="18"/>
        <v>0</v>
      </c>
      <c r="BL50" s="16">
        <f t="shared" si="18"/>
        <v>0</v>
      </c>
      <c r="BM50" s="16">
        <f t="shared" si="18"/>
        <v>0</v>
      </c>
      <c r="BN50" s="16">
        <f t="shared" si="18"/>
        <v>0</v>
      </c>
      <c r="BO50" s="16">
        <f t="shared" si="18"/>
        <v>75580.265812558617</v>
      </c>
      <c r="BP50" s="2"/>
      <c r="BQ50" s="2"/>
      <c r="BR50" s="2"/>
      <c r="BS50" s="2"/>
      <c r="BT50" s="2"/>
      <c r="BU50" s="2"/>
      <c r="BV50" s="2"/>
      <c r="BW50" s="2"/>
      <c r="BX50" s="2"/>
    </row>
    <row r="51" spans="1:76" s="1" customFormat="1" ht="15.75" customHeight="1" x14ac:dyDescent="0.25">
      <c r="A51" s="12"/>
      <c r="C51" s="2" t="s">
        <v>121</v>
      </c>
      <c r="D51" s="2" t="s">
        <v>122</v>
      </c>
      <c r="E51" s="2" t="s">
        <v>123</v>
      </c>
      <c r="F51" s="2" t="s">
        <v>124</v>
      </c>
      <c r="G51" s="2">
        <v>1</v>
      </c>
      <c r="H51" s="2">
        <v>2007</v>
      </c>
      <c r="I51" s="16">
        <v>17000</v>
      </c>
      <c r="J51" s="16">
        <f t="shared" si="20"/>
        <v>17000</v>
      </c>
      <c r="K51" s="16">
        <f t="shared" si="21"/>
        <v>2550</v>
      </c>
      <c r="L51" s="16">
        <f t="shared" si="22"/>
        <v>19550</v>
      </c>
      <c r="M51" s="2">
        <v>20</v>
      </c>
      <c r="N51" s="2">
        <v>5</v>
      </c>
      <c r="O51" s="2">
        <v>2007</v>
      </c>
      <c r="P51" s="28">
        <v>5.0000000000000001E-4</v>
      </c>
      <c r="Q51" s="30">
        <f t="shared" si="4"/>
        <v>44808.958113010201</v>
      </c>
      <c r="R51" s="30">
        <f t="shared" si="5"/>
        <v>4480.8958113010203</v>
      </c>
      <c r="S51" s="30">
        <f t="shared" si="6"/>
        <v>7393.4780886466833</v>
      </c>
      <c r="T51" s="16">
        <f t="shared" si="7"/>
        <v>56683.332012957908</v>
      </c>
      <c r="U51" s="16">
        <f t="shared" si="9"/>
        <v>9.7750000000000004</v>
      </c>
      <c r="V51" s="16">
        <f t="shared" si="19"/>
        <v>8.8662131519274379</v>
      </c>
      <c r="W51" s="16">
        <f t="shared" si="19"/>
        <v>0</v>
      </c>
      <c r="X51" s="16">
        <f t="shared" si="19"/>
        <v>0</v>
      </c>
      <c r="Y51" s="16">
        <f t="shared" si="19"/>
        <v>0</v>
      </c>
      <c r="Z51" s="16">
        <f t="shared" si="19"/>
        <v>0</v>
      </c>
      <c r="AA51" s="16">
        <f t="shared" si="19"/>
        <v>28628.934468749998</v>
      </c>
      <c r="AB51" s="16">
        <f t="shared" si="19"/>
        <v>0</v>
      </c>
      <c r="AC51" s="16">
        <f t="shared" si="19"/>
        <v>0</v>
      </c>
      <c r="AD51" s="16">
        <f t="shared" si="19"/>
        <v>0</v>
      </c>
      <c r="AE51" s="16">
        <f t="shared" si="19"/>
        <v>0</v>
      </c>
      <c r="AF51" s="16">
        <f t="shared" si="19"/>
        <v>14.442126963038087</v>
      </c>
      <c r="AG51" s="16">
        <f t="shared" si="19"/>
        <v>0</v>
      </c>
      <c r="AH51" s="16">
        <f t="shared" si="19"/>
        <v>0</v>
      </c>
      <c r="AI51" s="16">
        <f t="shared" si="19"/>
        <v>0</v>
      </c>
      <c r="AJ51" s="16">
        <f t="shared" si="19"/>
        <v>0</v>
      </c>
      <c r="AK51" s="16">
        <f t="shared" si="19"/>
        <v>18.432220366209634</v>
      </c>
      <c r="AL51" s="16">
        <f t="shared" si="18"/>
        <v>0</v>
      </c>
      <c r="AM51" s="16">
        <f t="shared" si="18"/>
        <v>0</v>
      </c>
      <c r="AN51" s="16">
        <f t="shared" si="18"/>
        <v>0</v>
      </c>
      <c r="AO51" s="16">
        <f t="shared" si="18"/>
        <v>0</v>
      </c>
      <c r="AP51" s="16">
        <f t="shared" si="18"/>
        <v>23.524703009330356</v>
      </c>
      <c r="AQ51" s="16">
        <f t="shared" si="18"/>
        <v>0</v>
      </c>
      <c r="AR51" s="16">
        <f t="shared" si="18"/>
        <v>0</v>
      </c>
      <c r="AS51" s="16">
        <f t="shared" si="18"/>
        <v>0</v>
      </c>
      <c r="AT51" s="16">
        <f t="shared" si="18"/>
        <v>0</v>
      </c>
      <c r="AU51" s="16">
        <f t="shared" si="18"/>
        <v>75961.086126664377</v>
      </c>
      <c r="AV51" s="16">
        <f t="shared" si="18"/>
        <v>0</v>
      </c>
      <c r="AW51" s="16">
        <f t="shared" si="18"/>
        <v>0</v>
      </c>
      <c r="AX51" s="16">
        <f t="shared" si="18"/>
        <v>0</v>
      </c>
      <c r="AY51" s="16">
        <f t="shared" si="18"/>
        <v>0</v>
      </c>
      <c r="AZ51" s="16">
        <f t="shared" ref="AZ51:BO52" si="23">IF(MOD(AZ$6-$H51,$M51)=0,($L51*1.1*1.15)*((1+$I$3)^(AZ$6-$L$3)),IF(MOD(AZ$6-$O51,$N51)=0,$U51*((1+$I$3)^(AZ$6-$L$3)),0))</f>
        <v>38.319262328433318</v>
      </c>
      <c r="BA51" s="16">
        <f t="shared" si="23"/>
        <v>0</v>
      </c>
      <c r="BB51" s="16">
        <f t="shared" si="23"/>
        <v>0</v>
      </c>
      <c r="BC51" s="16">
        <f t="shared" si="23"/>
        <v>0</v>
      </c>
      <c r="BD51" s="16">
        <f t="shared" si="23"/>
        <v>0</v>
      </c>
      <c r="BE51" s="16">
        <f t="shared" si="23"/>
        <v>48.906167998380276</v>
      </c>
      <c r="BF51" s="16">
        <f t="shared" si="23"/>
        <v>0</v>
      </c>
      <c r="BG51" s="16">
        <f t="shared" si="23"/>
        <v>0</v>
      </c>
      <c r="BH51" s="16">
        <f t="shared" si="23"/>
        <v>0</v>
      </c>
      <c r="BI51" s="16">
        <f t="shared" si="23"/>
        <v>0</v>
      </c>
      <c r="BJ51" s="16">
        <f t="shared" si="23"/>
        <v>62.418040508860265</v>
      </c>
      <c r="BK51" s="16">
        <f t="shared" si="23"/>
        <v>0</v>
      </c>
      <c r="BL51" s="16">
        <f t="shared" si="23"/>
        <v>0</v>
      </c>
      <c r="BM51" s="16">
        <f t="shared" si="23"/>
        <v>0</v>
      </c>
      <c r="BN51" s="16">
        <f t="shared" si="23"/>
        <v>0</v>
      </c>
      <c r="BO51" s="16">
        <f t="shared" si="23"/>
        <v>201547.37550015628</v>
      </c>
      <c r="BP51" s="2"/>
      <c r="BQ51" s="2"/>
      <c r="BR51" s="2"/>
      <c r="BS51" s="2"/>
      <c r="BT51" s="2"/>
      <c r="BU51" s="2"/>
      <c r="BV51" s="2"/>
      <c r="BW51" s="2"/>
      <c r="BX51" s="2"/>
    </row>
    <row r="52" spans="1:76" s="1" customFormat="1" ht="15.75" customHeight="1" x14ac:dyDescent="0.25">
      <c r="A52" s="12"/>
      <c r="C52" s="2" t="s">
        <v>121</v>
      </c>
      <c r="D52" s="2" t="s">
        <v>122</v>
      </c>
      <c r="E52" s="2" t="s">
        <v>123</v>
      </c>
      <c r="F52" s="2" t="s">
        <v>125</v>
      </c>
      <c r="G52" s="2">
        <v>1</v>
      </c>
      <c r="H52" s="2">
        <v>2007</v>
      </c>
      <c r="I52" s="16">
        <v>2125</v>
      </c>
      <c r="J52" s="16">
        <f t="shared" si="20"/>
        <v>2125</v>
      </c>
      <c r="K52" s="16">
        <f t="shared" si="21"/>
        <v>318.75</v>
      </c>
      <c r="L52" s="16">
        <f t="shared" si="22"/>
        <v>2443.75</v>
      </c>
      <c r="M52" s="2">
        <v>10</v>
      </c>
      <c r="N52" s="2">
        <v>5</v>
      </c>
      <c r="O52" s="2">
        <v>2007</v>
      </c>
      <c r="P52" s="28">
        <v>5.0000000000000001E-4</v>
      </c>
      <c r="Q52" s="30">
        <f t="shared" si="4"/>
        <v>5601.1197641262752</v>
      </c>
      <c r="R52" s="30">
        <f t="shared" si="5"/>
        <v>560.11197641262754</v>
      </c>
      <c r="S52" s="30">
        <f t="shared" si="6"/>
        <v>924.18476108083541</v>
      </c>
      <c r="T52" s="16">
        <f t="shared" si="7"/>
        <v>7085.4165016197385</v>
      </c>
      <c r="U52" s="16">
        <f t="shared" si="9"/>
        <v>1.221875</v>
      </c>
      <c r="V52" s="16">
        <f t="shared" si="19"/>
        <v>1.1082766439909297</v>
      </c>
      <c r="W52" s="16">
        <f t="shared" si="19"/>
        <v>0</v>
      </c>
      <c r="X52" s="16">
        <f t="shared" si="19"/>
        <v>0</v>
      </c>
      <c r="Y52" s="16">
        <f t="shared" si="19"/>
        <v>0</v>
      </c>
      <c r="Z52" s="16">
        <f t="shared" si="19"/>
        <v>0</v>
      </c>
      <c r="AA52" s="16">
        <f t="shared" si="19"/>
        <v>3578.6168085937497</v>
      </c>
      <c r="AB52" s="16">
        <f t="shared" si="19"/>
        <v>0</v>
      </c>
      <c r="AC52" s="16">
        <f t="shared" si="19"/>
        <v>0</v>
      </c>
      <c r="AD52" s="16">
        <f t="shared" si="19"/>
        <v>0</v>
      </c>
      <c r="AE52" s="16">
        <f t="shared" si="19"/>
        <v>0</v>
      </c>
      <c r="AF52" s="16">
        <f t="shared" si="19"/>
        <v>1.8052658703797608</v>
      </c>
      <c r="AG52" s="16">
        <f t="shared" si="19"/>
        <v>0</v>
      </c>
      <c r="AH52" s="16">
        <f t="shared" si="19"/>
        <v>0</v>
      </c>
      <c r="AI52" s="16">
        <f t="shared" si="19"/>
        <v>0</v>
      </c>
      <c r="AJ52" s="16">
        <f t="shared" si="19"/>
        <v>0</v>
      </c>
      <c r="AK52" s="16">
        <f t="shared" si="19"/>
        <v>5829.1896908137951</v>
      </c>
      <c r="AL52" s="16">
        <f t="shared" ref="AL52:BO58" si="24">IF(MOD(AL$6-$H52,$M52)=0,($L52*1.1*1.15)*((1+$I$3)^(AL$6-$L$3)),IF(MOD(AL$6-$O52,$N52)=0,$U52*((1+$I$3)^(AL$6-$L$3)),0))</f>
        <v>0</v>
      </c>
      <c r="AM52" s="16">
        <f t="shared" si="24"/>
        <v>0</v>
      </c>
      <c r="AN52" s="16">
        <f t="shared" si="24"/>
        <v>0</v>
      </c>
      <c r="AO52" s="16">
        <f t="shared" si="24"/>
        <v>0</v>
      </c>
      <c r="AP52" s="16">
        <f t="shared" si="24"/>
        <v>2.9405878761662945</v>
      </c>
      <c r="AQ52" s="16">
        <f t="shared" si="24"/>
        <v>0</v>
      </c>
      <c r="AR52" s="16">
        <f t="shared" si="24"/>
        <v>0</v>
      </c>
      <c r="AS52" s="16">
        <f t="shared" si="24"/>
        <v>0</v>
      </c>
      <c r="AT52" s="16">
        <f t="shared" si="24"/>
        <v>0</v>
      </c>
      <c r="AU52" s="16">
        <f t="shared" si="24"/>
        <v>9495.1357658330471</v>
      </c>
      <c r="AV52" s="16">
        <f t="shared" si="24"/>
        <v>0</v>
      </c>
      <c r="AW52" s="16">
        <f t="shared" si="24"/>
        <v>0</v>
      </c>
      <c r="AX52" s="16">
        <f t="shared" si="24"/>
        <v>0</v>
      </c>
      <c r="AY52" s="16">
        <f t="shared" si="24"/>
        <v>0</v>
      </c>
      <c r="AZ52" s="16">
        <f t="shared" si="24"/>
        <v>4.7899077910541648</v>
      </c>
      <c r="BA52" s="16">
        <f t="shared" si="23"/>
        <v>0</v>
      </c>
      <c r="BB52" s="16">
        <f t="shared" si="23"/>
        <v>0</v>
      </c>
      <c r="BC52" s="16">
        <f t="shared" si="23"/>
        <v>0</v>
      </c>
      <c r="BD52" s="16">
        <f t="shared" si="23"/>
        <v>0</v>
      </c>
      <c r="BE52" s="16">
        <f t="shared" si="23"/>
        <v>15466.575629487759</v>
      </c>
      <c r="BF52" s="16">
        <f t="shared" si="23"/>
        <v>0</v>
      </c>
      <c r="BG52" s="16">
        <f t="shared" si="23"/>
        <v>0</v>
      </c>
      <c r="BH52" s="16">
        <f t="shared" si="23"/>
        <v>0</v>
      </c>
      <c r="BI52" s="16">
        <f t="shared" si="23"/>
        <v>0</v>
      </c>
      <c r="BJ52" s="16">
        <f t="shared" si="23"/>
        <v>7.8022550636075332</v>
      </c>
      <c r="BK52" s="16">
        <f t="shared" si="23"/>
        <v>0</v>
      </c>
      <c r="BL52" s="16">
        <f t="shared" si="23"/>
        <v>0</v>
      </c>
      <c r="BM52" s="16">
        <f t="shared" si="23"/>
        <v>0</v>
      </c>
      <c r="BN52" s="16">
        <f t="shared" si="23"/>
        <v>0</v>
      </c>
      <c r="BO52" s="16">
        <f t="shared" si="23"/>
        <v>25193.421937519535</v>
      </c>
      <c r="BP52" s="2"/>
      <c r="BQ52" s="2"/>
      <c r="BR52" s="2"/>
      <c r="BS52" s="2"/>
      <c r="BT52" s="2"/>
      <c r="BU52" s="2"/>
      <c r="BV52" s="2"/>
      <c r="BW52" s="2"/>
      <c r="BX52" s="2"/>
    </row>
    <row r="53" spans="1:76" s="1" customFormat="1" ht="15.75" customHeight="1" x14ac:dyDescent="0.25">
      <c r="A53" s="12"/>
      <c r="C53" s="2" t="s">
        <v>121</v>
      </c>
      <c r="D53" s="2" t="s">
        <v>126</v>
      </c>
      <c r="E53" s="2" t="s">
        <v>127</v>
      </c>
      <c r="F53" s="2" t="s">
        <v>128</v>
      </c>
      <c r="G53" s="2">
        <v>1</v>
      </c>
      <c r="H53" s="2">
        <v>2023</v>
      </c>
      <c r="I53" s="16">
        <v>3000</v>
      </c>
      <c r="J53" s="16">
        <v>8000</v>
      </c>
      <c r="K53" s="16">
        <f t="shared" si="21"/>
        <v>1200</v>
      </c>
      <c r="L53" s="16">
        <f t="shared" si="22"/>
        <v>9200</v>
      </c>
      <c r="M53" s="2">
        <v>50</v>
      </c>
      <c r="N53" s="2">
        <v>1</v>
      </c>
      <c r="O53" s="2">
        <v>2007</v>
      </c>
      <c r="P53" s="28">
        <v>5.0000000000000001E-4</v>
      </c>
      <c r="Q53" s="30">
        <f t="shared" si="4"/>
        <v>9660</v>
      </c>
      <c r="R53" s="30">
        <f t="shared" si="5"/>
        <v>966</v>
      </c>
      <c r="S53" s="30">
        <f t="shared" si="6"/>
        <v>1593.8999999999999</v>
      </c>
      <c r="T53" s="16">
        <f t="shared" si="7"/>
        <v>12219.9</v>
      </c>
      <c r="U53" s="16">
        <f t="shared" si="9"/>
        <v>4.6000000000000005</v>
      </c>
      <c r="V53" s="16">
        <f t="shared" si="19"/>
        <v>4.1723356009070294</v>
      </c>
      <c r="W53" s="16">
        <f t="shared" si="19"/>
        <v>11083.809523809523</v>
      </c>
      <c r="X53" s="16">
        <f t="shared" si="19"/>
        <v>4.6000000000000005</v>
      </c>
      <c r="Y53" s="16">
        <f t="shared" si="19"/>
        <v>4.830000000000001</v>
      </c>
      <c r="Z53" s="16">
        <f t="shared" si="19"/>
        <v>5.0715000000000003</v>
      </c>
      <c r="AA53" s="16">
        <f t="shared" si="19"/>
        <v>5.3250750000000009</v>
      </c>
      <c r="AB53" s="16">
        <f t="shared" si="19"/>
        <v>5.5913287500000006</v>
      </c>
      <c r="AC53" s="16">
        <f t="shared" si="19"/>
        <v>5.8708951875000013</v>
      </c>
      <c r="AD53" s="16">
        <f t="shared" si="19"/>
        <v>6.1644399468750004</v>
      </c>
      <c r="AE53" s="16">
        <f t="shared" si="19"/>
        <v>6.4726619442187516</v>
      </c>
      <c r="AF53" s="16">
        <f t="shared" si="19"/>
        <v>6.7962950414296888</v>
      </c>
      <c r="AG53" s="16">
        <f t="shared" si="19"/>
        <v>7.1361097935011735</v>
      </c>
      <c r="AH53" s="16">
        <f t="shared" si="19"/>
        <v>7.4929152831762318</v>
      </c>
      <c r="AI53" s="16">
        <f t="shared" si="19"/>
        <v>7.8675610473350446</v>
      </c>
      <c r="AJ53" s="16">
        <f t="shared" si="19"/>
        <v>8.2609390997017957</v>
      </c>
      <c r="AK53" s="16">
        <f t="shared" si="19"/>
        <v>8.6739860546868872</v>
      </c>
      <c r="AL53" s="16">
        <f t="shared" si="24"/>
        <v>9.1076853574212286</v>
      </c>
      <c r="AM53" s="16">
        <f t="shared" si="24"/>
        <v>9.5630696252922931</v>
      </c>
      <c r="AN53" s="16">
        <f t="shared" si="24"/>
        <v>10.041223106556908</v>
      </c>
      <c r="AO53" s="16">
        <f t="shared" si="24"/>
        <v>10.543284261884754</v>
      </c>
      <c r="AP53" s="16">
        <f t="shared" si="24"/>
        <v>11.070448474978992</v>
      </c>
      <c r="AQ53" s="16">
        <f t="shared" si="24"/>
        <v>11.623970898727942</v>
      </c>
      <c r="AR53" s="16">
        <f t="shared" si="24"/>
        <v>12.205169443664337</v>
      </c>
      <c r="AS53" s="16">
        <f t="shared" si="24"/>
        <v>12.815427915847554</v>
      </c>
      <c r="AT53" s="16">
        <f t="shared" si="24"/>
        <v>13.456199311639931</v>
      </c>
      <c r="AU53" s="16">
        <f t="shared" si="24"/>
        <v>14.129009277221931</v>
      </c>
      <c r="AV53" s="16">
        <f t="shared" si="24"/>
        <v>14.835459741083024</v>
      </c>
      <c r="AW53" s="16">
        <f t="shared" si="24"/>
        <v>15.577232728137176</v>
      </c>
      <c r="AX53" s="16">
        <f t="shared" si="24"/>
        <v>16.356094364544035</v>
      </c>
      <c r="AY53" s="16">
        <f t="shared" si="24"/>
        <v>17.173899082771239</v>
      </c>
      <c r="AZ53" s="16">
        <f t="shared" si="24"/>
        <v>18.032594036909799</v>
      </c>
      <c r="BA53" s="16">
        <f t="shared" si="24"/>
        <v>18.934223738755293</v>
      </c>
      <c r="BB53" s="16">
        <f t="shared" si="24"/>
        <v>19.880934925693051</v>
      </c>
      <c r="BC53" s="16">
        <f t="shared" si="24"/>
        <v>20.874981671977711</v>
      </c>
      <c r="BD53" s="16">
        <f t="shared" si="24"/>
        <v>21.918730755576593</v>
      </c>
      <c r="BE53" s="16">
        <f t="shared" si="24"/>
        <v>23.014667293355426</v>
      </c>
      <c r="BF53" s="16">
        <f t="shared" si="24"/>
        <v>24.165400658023195</v>
      </c>
      <c r="BG53" s="16">
        <f t="shared" si="24"/>
        <v>25.37367069092436</v>
      </c>
      <c r="BH53" s="16">
        <f t="shared" si="24"/>
        <v>26.642354225470573</v>
      </c>
      <c r="BI53" s="16">
        <f t="shared" si="24"/>
        <v>27.974471936744106</v>
      </c>
      <c r="BJ53" s="16">
        <f t="shared" si="24"/>
        <v>29.373195533581303</v>
      </c>
      <c r="BK53" s="16">
        <f t="shared" si="24"/>
        <v>30.841855310260375</v>
      </c>
      <c r="BL53" s="16">
        <f t="shared" si="24"/>
        <v>32.38394807577339</v>
      </c>
      <c r="BM53" s="16">
        <f t="shared" si="24"/>
        <v>34.003145479562065</v>
      </c>
      <c r="BN53" s="16">
        <f t="shared" si="24"/>
        <v>35.703302753540164</v>
      </c>
      <c r="BO53" s="16">
        <f t="shared" si="24"/>
        <v>37.488467891217176</v>
      </c>
      <c r="BP53" s="2"/>
      <c r="BQ53" s="2"/>
      <c r="BR53" s="2"/>
      <c r="BS53" s="2"/>
      <c r="BT53" s="2"/>
      <c r="BU53" s="2"/>
      <c r="BV53" s="2"/>
      <c r="BW53" s="2"/>
      <c r="BX53" s="2"/>
    </row>
    <row r="54" spans="1:76" s="1" customFormat="1" ht="15.75" customHeight="1" x14ac:dyDescent="0.25">
      <c r="A54" s="12"/>
      <c r="C54" s="2" t="s">
        <v>121</v>
      </c>
      <c r="D54" s="2" t="s">
        <v>129</v>
      </c>
      <c r="E54" s="2" t="s">
        <v>130</v>
      </c>
      <c r="F54" s="2" t="s">
        <v>131</v>
      </c>
      <c r="G54" s="2">
        <v>2</v>
      </c>
      <c r="H54" s="2">
        <v>2007</v>
      </c>
      <c r="I54" s="16">
        <v>85000</v>
      </c>
      <c r="J54" s="16">
        <f t="shared" si="20"/>
        <v>170000</v>
      </c>
      <c r="K54" s="16">
        <f t="shared" si="21"/>
        <v>25500</v>
      </c>
      <c r="L54" s="16">
        <f t="shared" si="22"/>
        <v>195500</v>
      </c>
      <c r="M54" s="2">
        <v>20</v>
      </c>
      <c r="N54" s="2">
        <v>1</v>
      </c>
      <c r="O54" s="2">
        <v>2007</v>
      </c>
      <c r="P54" s="28">
        <v>5.0000000000000001E-4</v>
      </c>
      <c r="Q54" s="30">
        <f t="shared" si="4"/>
        <v>448089.58113010199</v>
      </c>
      <c r="R54" s="30">
        <f t="shared" si="5"/>
        <v>44808.958113010201</v>
      </c>
      <c r="S54" s="30">
        <f t="shared" si="6"/>
        <v>73934.780886466833</v>
      </c>
      <c r="T54" s="16">
        <f t="shared" si="7"/>
        <v>566833.32012957905</v>
      </c>
      <c r="U54" s="16">
        <f t="shared" si="9"/>
        <v>97.75</v>
      </c>
      <c r="V54" s="16">
        <f t="shared" si="19"/>
        <v>88.662131519274368</v>
      </c>
      <c r="W54" s="16">
        <f t="shared" si="19"/>
        <v>93.095238095238088</v>
      </c>
      <c r="X54" s="16">
        <f t="shared" si="19"/>
        <v>97.75</v>
      </c>
      <c r="Y54" s="16">
        <f t="shared" si="19"/>
        <v>102.6375</v>
      </c>
      <c r="Z54" s="16">
        <f t="shared" si="19"/>
        <v>107.769375</v>
      </c>
      <c r="AA54" s="16">
        <f t="shared" si="19"/>
        <v>286289.34468750004</v>
      </c>
      <c r="AB54" s="16">
        <f t="shared" si="19"/>
        <v>118.81573593749999</v>
      </c>
      <c r="AC54" s="16">
        <f t="shared" si="19"/>
        <v>124.75652273437501</v>
      </c>
      <c r="AD54" s="16">
        <f t="shared" si="19"/>
        <v>130.99434887109373</v>
      </c>
      <c r="AE54" s="16">
        <f t="shared" si="19"/>
        <v>137.54406631464846</v>
      </c>
      <c r="AF54" s="16">
        <f t="shared" si="19"/>
        <v>144.42126963038086</v>
      </c>
      <c r="AG54" s="16">
        <f t="shared" si="19"/>
        <v>151.64233311189992</v>
      </c>
      <c r="AH54" s="16">
        <f t="shared" si="19"/>
        <v>159.22444976749492</v>
      </c>
      <c r="AI54" s="16">
        <f t="shared" si="19"/>
        <v>167.18567225586966</v>
      </c>
      <c r="AJ54" s="16">
        <f t="shared" si="19"/>
        <v>175.54495586866312</v>
      </c>
      <c r="AK54" s="16">
        <f t="shared" si="19"/>
        <v>184.32220366209631</v>
      </c>
      <c r="AL54" s="16">
        <f t="shared" si="24"/>
        <v>193.53831384520109</v>
      </c>
      <c r="AM54" s="16">
        <f t="shared" si="24"/>
        <v>203.2152295374612</v>
      </c>
      <c r="AN54" s="16">
        <f t="shared" si="24"/>
        <v>213.37599101433426</v>
      </c>
      <c r="AO54" s="16">
        <f t="shared" si="24"/>
        <v>224.04479056505099</v>
      </c>
      <c r="AP54" s="16">
        <f t="shared" si="24"/>
        <v>235.24703009330355</v>
      </c>
      <c r="AQ54" s="16">
        <f t="shared" si="24"/>
        <v>247.00938159796871</v>
      </c>
      <c r="AR54" s="16">
        <f t="shared" si="24"/>
        <v>259.35985067786714</v>
      </c>
      <c r="AS54" s="16">
        <f t="shared" si="24"/>
        <v>272.32784321176047</v>
      </c>
      <c r="AT54" s="16">
        <f t="shared" si="24"/>
        <v>285.94423537234849</v>
      </c>
      <c r="AU54" s="16">
        <f t="shared" si="24"/>
        <v>759610.86126664397</v>
      </c>
      <c r="AV54" s="16">
        <f t="shared" si="24"/>
        <v>315.25351949801421</v>
      </c>
      <c r="AW54" s="16">
        <f t="shared" si="24"/>
        <v>331.01619547291494</v>
      </c>
      <c r="AX54" s="16">
        <f t="shared" si="24"/>
        <v>347.56700524656071</v>
      </c>
      <c r="AY54" s="16">
        <f t="shared" si="24"/>
        <v>364.94535550888878</v>
      </c>
      <c r="AZ54" s="16">
        <f t="shared" si="24"/>
        <v>383.19262328433319</v>
      </c>
      <c r="BA54" s="16">
        <f t="shared" si="24"/>
        <v>402.3522544485499</v>
      </c>
      <c r="BB54" s="16">
        <f t="shared" si="24"/>
        <v>422.46986717097724</v>
      </c>
      <c r="BC54" s="16">
        <f t="shared" si="24"/>
        <v>443.59336052952631</v>
      </c>
      <c r="BD54" s="16">
        <f t="shared" si="24"/>
        <v>465.7730285560026</v>
      </c>
      <c r="BE54" s="16">
        <f t="shared" si="24"/>
        <v>489.06167998380272</v>
      </c>
      <c r="BF54" s="16">
        <f t="shared" si="24"/>
        <v>513.5147639829928</v>
      </c>
      <c r="BG54" s="16">
        <f t="shared" si="24"/>
        <v>539.19050218214261</v>
      </c>
      <c r="BH54" s="16">
        <f t="shared" si="24"/>
        <v>566.15002729124956</v>
      </c>
      <c r="BI54" s="16">
        <f t="shared" si="24"/>
        <v>594.4575286558121</v>
      </c>
      <c r="BJ54" s="16">
        <f t="shared" si="24"/>
        <v>624.1804050886027</v>
      </c>
      <c r="BK54" s="16">
        <f t="shared" si="24"/>
        <v>655.38942534303294</v>
      </c>
      <c r="BL54" s="16">
        <f t="shared" si="24"/>
        <v>688.15889661018446</v>
      </c>
      <c r="BM54" s="16">
        <f t="shared" si="24"/>
        <v>722.56684144069368</v>
      </c>
      <c r="BN54" s="16">
        <f t="shared" si="24"/>
        <v>758.69518351272836</v>
      </c>
      <c r="BO54" s="16">
        <f t="shared" si="24"/>
        <v>2015473.7550015633</v>
      </c>
      <c r="BP54" s="2"/>
      <c r="BQ54" s="2"/>
      <c r="BR54" s="2"/>
      <c r="BS54" s="2"/>
      <c r="BT54" s="2"/>
      <c r="BU54" s="2"/>
      <c r="BV54" s="2"/>
      <c r="BW54" s="2"/>
      <c r="BX54" s="2"/>
    </row>
    <row r="55" spans="1:76" s="1" customFormat="1" ht="15.75" customHeight="1" x14ac:dyDescent="0.25">
      <c r="A55" s="12"/>
      <c r="C55" s="2" t="s">
        <v>121</v>
      </c>
      <c r="D55" s="2" t="s">
        <v>129</v>
      </c>
      <c r="E55" s="2" t="s">
        <v>130</v>
      </c>
      <c r="F55" s="2" t="s">
        <v>130</v>
      </c>
      <c r="G55" s="2">
        <v>1</v>
      </c>
      <c r="H55" s="2">
        <v>2007</v>
      </c>
      <c r="I55" s="16">
        <v>63750</v>
      </c>
      <c r="J55" s="16">
        <f t="shared" si="20"/>
        <v>63750</v>
      </c>
      <c r="K55" s="16">
        <f t="shared" si="21"/>
        <v>9562.5</v>
      </c>
      <c r="L55" s="16">
        <f t="shared" si="22"/>
        <v>73312.5</v>
      </c>
      <c r="M55" s="2">
        <v>20</v>
      </c>
      <c r="N55" s="2">
        <v>1</v>
      </c>
      <c r="O55" s="2">
        <v>2007</v>
      </c>
      <c r="P55" s="28">
        <v>5.0000000000000001E-4</v>
      </c>
      <c r="Q55" s="30">
        <f t="shared" si="4"/>
        <v>168033.59292378824</v>
      </c>
      <c r="R55" s="30">
        <f t="shared" si="5"/>
        <v>16803.359292378824</v>
      </c>
      <c r="S55" s="30">
        <f t="shared" si="6"/>
        <v>27725.542832425057</v>
      </c>
      <c r="T55" s="16">
        <f t="shared" si="7"/>
        <v>212562.49504859213</v>
      </c>
      <c r="U55" s="16">
        <f t="shared" si="9"/>
        <v>36.65625</v>
      </c>
      <c r="V55" s="16">
        <f t="shared" si="19"/>
        <v>33.248299319727892</v>
      </c>
      <c r="W55" s="16">
        <f t="shared" si="19"/>
        <v>34.910714285714285</v>
      </c>
      <c r="X55" s="16">
        <f t="shared" si="19"/>
        <v>36.65625</v>
      </c>
      <c r="Y55" s="16">
        <f t="shared" si="19"/>
        <v>38.489062500000003</v>
      </c>
      <c r="Z55" s="16">
        <f t="shared" si="19"/>
        <v>40.413515625000002</v>
      </c>
      <c r="AA55" s="16">
        <f t="shared" si="19"/>
        <v>107358.50425781251</v>
      </c>
      <c r="AB55" s="16">
        <f t="shared" si="19"/>
        <v>44.555900976562498</v>
      </c>
      <c r="AC55" s="16">
        <f t="shared" si="19"/>
        <v>46.783696025390633</v>
      </c>
      <c r="AD55" s="16">
        <f t="shared" si="19"/>
        <v>49.122880826660158</v>
      </c>
      <c r="AE55" s="16">
        <f t="shared" si="19"/>
        <v>51.579024867993169</v>
      </c>
      <c r="AF55" s="16">
        <f t="shared" si="19"/>
        <v>54.157976111392827</v>
      </c>
      <c r="AG55" s="16">
        <f t="shared" si="19"/>
        <v>56.865874916962468</v>
      </c>
      <c r="AH55" s="16">
        <f t="shared" si="19"/>
        <v>59.70916866281059</v>
      </c>
      <c r="AI55" s="16">
        <f t="shared" si="19"/>
        <v>62.694627095951127</v>
      </c>
      <c r="AJ55" s="16">
        <f t="shared" si="19"/>
        <v>65.829358450748671</v>
      </c>
      <c r="AK55" s="16">
        <f t="shared" si="19"/>
        <v>69.120826373286121</v>
      </c>
      <c r="AL55" s="16">
        <f t="shared" si="24"/>
        <v>72.576867691950412</v>
      </c>
      <c r="AM55" s="16">
        <f t="shared" si="24"/>
        <v>76.205711076547956</v>
      </c>
      <c r="AN55" s="16">
        <f t="shared" si="24"/>
        <v>80.015996630375341</v>
      </c>
      <c r="AO55" s="16">
        <f t="shared" si="24"/>
        <v>84.016796461894117</v>
      </c>
      <c r="AP55" s="16">
        <f t="shared" si="24"/>
        <v>88.217636284988828</v>
      </c>
      <c r="AQ55" s="16">
        <f t="shared" si="24"/>
        <v>92.628518099238264</v>
      </c>
      <c r="AR55" s="16">
        <f t="shared" si="24"/>
        <v>97.259944004200179</v>
      </c>
      <c r="AS55" s="16">
        <f t="shared" si="24"/>
        <v>102.12294120441018</v>
      </c>
      <c r="AT55" s="16">
        <f t="shared" si="24"/>
        <v>107.22908826463069</v>
      </c>
      <c r="AU55" s="16">
        <f t="shared" si="24"/>
        <v>284854.07297499146</v>
      </c>
      <c r="AV55" s="16">
        <f t="shared" si="24"/>
        <v>118.22006981175534</v>
      </c>
      <c r="AW55" s="16">
        <f t="shared" si="24"/>
        <v>124.13107330234311</v>
      </c>
      <c r="AX55" s="16">
        <f t="shared" si="24"/>
        <v>130.33762696746027</v>
      </c>
      <c r="AY55" s="16">
        <f t="shared" si="24"/>
        <v>136.8545083158333</v>
      </c>
      <c r="AZ55" s="16">
        <f t="shared" si="24"/>
        <v>143.69723373162495</v>
      </c>
      <c r="BA55" s="16">
        <f t="shared" si="24"/>
        <v>150.88209541820621</v>
      </c>
      <c r="BB55" s="16">
        <f t="shared" si="24"/>
        <v>158.42620018911649</v>
      </c>
      <c r="BC55" s="16">
        <f t="shared" si="24"/>
        <v>166.34751019857237</v>
      </c>
      <c r="BD55" s="16">
        <f t="shared" si="24"/>
        <v>174.66488570850098</v>
      </c>
      <c r="BE55" s="16">
        <f t="shared" si="24"/>
        <v>183.39812999392601</v>
      </c>
      <c r="BF55" s="16">
        <f t="shared" si="24"/>
        <v>192.56803649362232</v>
      </c>
      <c r="BG55" s="16">
        <f t="shared" si="24"/>
        <v>202.19643831830345</v>
      </c>
      <c r="BH55" s="16">
        <f t="shared" si="24"/>
        <v>212.3062602342186</v>
      </c>
      <c r="BI55" s="16">
        <f t="shared" si="24"/>
        <v>222.92157324592955</v>
      </c>
      <c r="BJ55" s="16">
        <f t="shared" si="24"/>
        <v>234.067651908226</v>
      </c>
      <c r="BK55" s="16">
        <f t="shared" si="24"/>
        <v>245.77103450363734</v>
      </c>
      <c r="BL55" s="16">
        <f t="shared" si="24"/>
        <v>258.05958622881917</v>
      </c>
      <c r="BM55" s="16">
        <f t="shared" si="24"/>
        <v>270.96256554026013</v>
      </c>
      <c r="BN55" s="16">
        <f t="shared" si="24"/>
        <v>284.51069381727314</v>
      </c>
      <c r="BO55" s="16">
        <f t="shared" si="24"/>
        <v>755802.65812558623</v>
      </c>
      <c r="BP55" s="2"/>
      <c r="BQ55" s="2"/>
      <c r="BR55" s="2"/>
      <c r="BS55" s="2"/>
      <c r="BT55" s="2"/>
      <c r="BU55" s="2"/>
      <c r="BV55" s="2"/>
      <c r="BW55" s="2"/>
      <c r="BX55" s="2"/>
    </row>
    <row r="56" spans="1:76" s="1" customFormat="1" ht="15.75" customHeight="1" x14ac:dyDescent="0.25">
      <c r="A56" s="12"/>
      <c r="C56" s="2" t="s">
        <v>121</v>
      </c>
      <c r="D56" s="2" t="s">
        <v>29</v>
      </c>
      <c r="E56" s="2" t="s">
        <v>132</v>
      </c>
      <c r="F56" s="2" t="s">
        <v>133</v>
      </c>
      <c r="G56" s="2">
        <v>1</v>
      </c>
      <c r="H56" s="2">
        <v>2007</v>
      </c>
      <c r="I56" s="16">
        <v>150000</v>
      </c>
      <c r="J56" s="16">
        <f t="shared" si="20"/>
        <v>150000</v>
      </c>
      <c r="K56" s="16">
        <f t="shared" si="21"/>
        <v>22500</v>
      </c>
      <c r="L56" s="16">
        <f t="shared" si="22"/>
        <v>172500</v>
      </c>
      <c r="M56" s="2">
        <v>20</v>
      </c>
      <c r="N56" s="2">
        <v>1</v>
      </c>
      <c r="O56" s="2">
        <v>2007</v>
      </c>
      <c r="P56" s="28">
        <v>5.0000000000000001E-4</v>
      </c>
      <c r="Q56" s="30">
        <f t="shared" si="4"/>
        <v>395373.15982067824</v>
      </c>
      <c r="R56" s="30">
        <f t="shared" si="5"/>
        <v>39537.315982067827</v>
      </c>
      <c r="S56" s="30">
        <f t="shared" si="6"/>
        <v>65236.571370411912</v>
      </c>
      <c r="T56" s="16">
        <f t="shared" si="7"/>
        <v>500147.04717315797</v>
      </c>
      <c r="U56" s="16">
        <f t="shared" si="9"/>
        <v>86.25</v>
      </c>
      <c r="V56" s="16">
        <f t="shared" si="19"/>
        <v>78.231292517006793</v>
      </c>
      <c r="W56" s="16">
        <f t="shared" si="19"/>
        <v>82.142857142857139</v>
      </c>
      <c r="X56" s="16">
        <f t="shared" si="19"/>
        <v>86.25</v>
      </c>
      <c r="Y56" s="16">
        <f t="shared" si="19"/>
        <v>90.5625</v>
      </c>
      <c r="Z56" s="16">
        <f t="shared" si="19"/>
        <v>95.090625000000003</v>
      </c>
      <c r="AA56" s="16">
        <f t="shared" si="19"/>
        <v>252608.24531250008</v>
      </c>
      <c r="AB56" s="16">
        <f t="shared" si="19"/>
        <v>104.8374140625</v>
      </c>
      <c r="AC56" s="16">
        <f t="shared" si="19"/>
        <v>110.079284765625</v>
      </c>
      <c r="AD56" s="16">
        <f t="shared" si="19"/>
        <v>115.58324900390625</v>
      </c>
      <c r="AE56" s="16">
        <f t="shared" si="19"/>
        <v>121.36241145410159</v>
      </c>
      <c r="AF56" s="16">
        <f t="shared" si="19"/>
        <v>127.43053202680665</v>
      </c>
      <c r="AG56" s="16">
        <f t="shared" si="19"/>
        <v>133.80205862814699</v>
      </c>
      <c r="AH56" s="16">
        <f t="shared" si="19"/>
        <v>140.49216155955435</v>
      </c>
      <c r="AI56" s="16">
        <f t="shared" si="19"/>
        <v>147.51676963753206</v>
      </c>
      <c r="AJ56" s="16">
        <f t="shared" si="19"/>
        <v>154.89260811940864</v>
      </c>
      <c r="AK56" s="16">
        <f t="shared" si="19"/>
        <v>162.6372385253791</v>
      </c>
      <c r="AL56" s="16">
        <f t="shared" si="24"/>
        <v>170.76910045164803</v>
      </c>
      <c r="AM56" s="16">
        <f t="shared" si="24"/>
        <v>179.30755547423047</v>
      </c>
      <c r="AN56" s="16">
        <f t="shared" si="24"/>
        <v>188.27293324794198</v>
      </c>
      <c r="AO56" s="16">
        <f t="shared" si="24"/>
        <v>197.68657991033911</v>
      </c>
      <c r="AP56" s="16">
        <f t="shared" si="24"/>
        <v>207.57090890585607</v>
      </c>
      <c r="AQ56" s="16">
        <f t="shared" si="24"/>
        <v>217.94945435114886</v>
      </c>
      <c r="AR56" s="16">
        <f t="shared" si="24"/>
        <v>228.84692706870629</v>
      </c>
      <c r="AS56" s="16">
        <f t="shared" si="24"/>
        <v>240.2892734221416</v>
      </c>
      <c r="AT56" s="16">
        <f t="shared" si="24"/>
        <v>252.30373709324869</v>
      </c>
      <c r="AU56" s="16">
        <f t="shared" si="24"/>
        <v>670244.87758821528</v>
      </c>
      <c r="AV56" s="16">
        <f t="shared" si="24"/>
        <v>278.16487014530668</v>
      </c>
      <c r="AW56" s="16">
        <f t="shared" si="24"/>
        <v>292.07311365257203</v>
      </c>
      <c r="AX56" s="16">
        <f t="shared" si="24"/>
        <v>306.67676933520062</v>
      </c>
      <c r="AY56" s="16">
        <f t="shared" si="24"/>
        <v>322.0106078019607</v>
      </c>
      <c r="AZ56" s="16">
        <f t="shared" si="24"/>
        <v>338.11113819205866</v>
      </c>
      <c r="BA56" s="16">
        <f t="shared" si="24"/>
        <v>355.0166951016617</v>
      </c>
      <c r="BB56" s="16">
        <f t="shared" si="24"/>
        <v>372.76752985674466</v>
      </c>
      <c r="BC56" s="16">
        <f t="shared" si="24"/>
        <v>391.40590634958204</v>
      </c>
      <c r="BD56" s="16">
        <f t="shared" si="24"/>
        <v>410.9762016670611</v>
      </c>
      <c r="BE56" s="16">
        <f t="shared" si="24"/>
        <v>431.52501175041414</v>
      </c>
      <c r="BF56" s="16">
        <f t="shared" si="24"/>
        <v>453.10126233793483</v>
      </c>
      <c r="BG56" s="16">
        <f t="shared" si="24"/>
        <v>475.75632545483165</v>
      </c>
      <c r="BH56" s="16">
        <f t="shared" si="24"/>
        <v>499.54414172757316</v>
      </c>
      <c r="BI56" s="16">
        <f t="shared" si="24"/>
        <v>524.52134881395193</v>
      </c>
      <c r="BJ56" s="16">
        <f t="shared" si="24"/>
        <v>550.74741625464935</v>
      </c>
      <c r="BK56" s="16">
        <f t="shared" si="24"/>
        <v>578.28478706738201</v>
      </c>
      <c r="BL56" s="16">
        <f t="shared" si="24"/>
        <v>607.19902642075101</v>
      </c>
      <c r="BM56" s="16">
        <f t="shared" si="24"/>
        <v>637.55897774178857</v>
      </c>
      <c r="BN56" s="16">
        <f t="shared" si="24"/>
        <v>669.43692662887804</v>
      </c>
      <c r="BO56" s="16">
        <f t="shared" si="24"/>
        <v>1778359.1955896148</v>
      </c>
      <c r="BP56" s="2"/>
      <c r="BQ56" s="2"/>
      <c r="BR56" s="2"/>
      <c r="BS56" s="2"/>
      <c r="BT56" s="2"/>
      <c r="BU56" s="2"/>
      <c r="BV56" s="2"/>
      <c r="BW56" s="2"/>
      <c r="BX56" s="2"/>
    </row>
    <row r="57" spans="1:76" s="1" customFormat="1" ht="15.75" customHeight="1" x14ac:dyDescent="0.25">
      <c r="A57" s="12"/>
      <c r="C57" s="2" t="s">
        <v>121</v>
      </c>
      <c r="D57" s="2" t="s">
        <v>134</v>
      </c>
      <c r="E57" s="2" t="s">
        <v>135</v>
      </c>
      <c r="F57" s="2" t="s">
        <v>136</v>
      </c>
      <c r="G57" s="2">
        <v>1</v>
      </c>
      <c r="H57" s="2">
        <v>2007</v>
      </c>
      <c r="I57" s="16">
        <v>75000</v>
      </c>
      <c r="J57" s="16">
        <f t="shared" si="20"/>
        <v>75000</v>
      </c>
      <c r="K57" s="16">
        <f t="shared" si="21"/>
        <v>11250</v>
      </c>
      <c r="L57" s="16">
        <f t="shared" si="22"/>
        <v>86250</v>
      </c>
      <c r="M57" s="2">
        <v>20</v>
      </c>
      <c r="N57" s="2">
        <v>1</v>
      </c>
      <c r="O57" s="2">
        <v>2007</v>
      </c>
      <c r="P57" s="28">
        <v>5.0000000000000001E-4</v>
      </c>
      <c r="Q57" s="30">
        <f t="shared" si="4"/>
        <v>197686.57991033912</v>
      </c>
      <c r="R57" s="30">
        <f t="shared" si="5"/>
        <v>19768.657991033913</v>
      </c>
      <c r="S57" s="34">
        <f t="shared" si="6"/>
        <v>32618.285685205956</v>
      </c>
      <c r="T57" s="16">
        <f t="shared" si="7"/>
        <v>250073.52358657899</v>
      </c>
      <c r="U57" s="16">
        <f t="shared" si="9"/>
        <v>43.125</v>
      </c>
      <c r="V57" s="16">
        <f t="shared" si="19"/>
        <v>39.115646258503396</v>
      </c>
      <c r="W57" s="16">
        <f t="shared" si="19"/>
        <v>41.071428571428569</v>
      </c>
      <c r="X57" s="16">
        <f t="shared" si="19"/>
        <v>43.125</v>
      </c>
      <c r="Y57" s="16">
        <f t="shared" si="19"/>
        <v>45.28125</v>
      </c>
      <c r="Z57" s="16">
        <f t="shared" si="19"/>
        <v>47.545312500000001</v>
      </c>
      <c r="AA57" s="16">
        <f t="shared" si="19"/>
        <v>126304.12265625004</v>
      </c>
      <c r="AB57" s="16">
        <f t="shared" si="19"/>
        <v>52.418707031250001</v>
      </c>
      <c r="AC57" s="16">
        <f t="shared" si="19"/>
        <v>55.039642382812502</v>
      </c>
      <c r="AD57" s="16">
        <f t="shared" si="19"/>
        <v>57.791624501953123</v>
      </c>
      <c r="AE57" s="16">
        <f t="shared" si="19"/>
        <v>60.681205727050795</v>
      </c>
      <c r="AF57" s="16">
        <f t="shared" si="19"/>
        <v>63.715266013403323</v>
      </c>
      <c r="AG57" s="16">
        <f t="shared" si="19"/>
        <v>66.901029314073497</v>
      </c>
      <c r="AH57" s="16">
        <f t="shared" si="19"/>
        <v>70.246080779777174</v>
      </c>
      <c r="AI57" s="16">
        <f t="shared" si="19"/>
        <v>73.758384818766032</v>
      </c>
      <c r="AJ57" s="16">
        <f t="shared" si="19"/>
        <v>77.446304059704318</v>
      </c>
      <c r="AK57" s="16">
        <f t="shared" si="19"/>
        <v>81.318619262689552</v>
      </c>
      <c r="AL57" s="16">
        <f t="shared" si="24"/>
        <v>85.384550225824015</v>
      </c>
      <c r="AM57" s="16">
        <f t="shared" si="24"/>
        <v>89.653777737115234</v>
      </c>
      <c r="AN57" s="16">
        <f t="shared" si="24"/>
        <v>94.136466623970989</v>
      </c>
      <c r="AO57" s="16">
        <f t="shared" si="24"/>
        <v>98.843289955169553</v>
      </c>
      <c r="AP57" s="16">
        <f t="shared" si="24"/>
        <v>103.78545445292804</v>
      </c>
      <c r="AQ57" s="16">
        <f t="shared" si="24"/>
        <v>108.97472717557443</v>
      </c>
      <c r="AR57" s="16">
        <f t="shared" si="24"/>
        <v>114.42346353435315</v>
      </c>
      <c r="AS57" s="16">
        <f t="shared" si="24"/>
        <v>120.1446367110708</v>
      </c>
      <c r="AT57" s="16">
        <f t="shared" si="24"/>
        <v>126.15186854662434</v>
      </c>
      <c r="AU57" s="16">
        <f t="shared" si="24"/>
        <v>335122.43879410764</v>
      </c>
      <c r="AV57" s="16">
        <f t="shared" si="24"/>
        <v>139.08243507265334</v>
      </c>
      <c r="AW57" s="16">
        <f t="shared" si="24"/>
        <v>146.03655682628602</v>
      </c>
      <c r="AX57" s="16">
        <f t="shared" si="24"/>
        <v>153.33838466760031</v>
      </c>
      <c r="AY57" s="16">
        <f t="shared" si="24"/>
        <v>161.00530390098035</v>
      </c>
      <c r="AZ57" s="16">
        <f t="shared" si="24"/>
        <v>169.05556909602933</v>
      </c>
      <c r="BA57" s="16">
        <f t="shared" si="24"/>
        <v>177.50834755083085</v>
      </c>
      <c r="BB57" s="16">
        <f t="shared" si="24"/>
        <v>186.38376492837233</v>
      </c>
      <c r="BC57" s="16">
        <f t="shared" si="24"/>
        <v>195.70295317479102</v>
      </c>
      <c r="BD57" s="16">
        <f t="shared" si="24"/>
        <v>205.48810083353055</v>
      </c>
      <c r="BE57" s="16">
        <f t="shared" si="24"/>
        <v>215.76250587520707</v>
      </c>
      <c r="BF57" s="16">
        <f t="shared" si="24"/>
        <v>226.55063116896741</v>
      </c>
      <c r="BG57" s="16">
        <f t="shared" si="24"/>
        <v>237.87816272741583</v>
      </c>
      <c r="BH57" s="16">
        <f t="shared" si="24"/>
        <v>249.77207086378658</v>
      </c>
      <c r="BI57" s="16">
        <f t="shared" si="24"/>
        <v>262.26067440697597</v>
      </c>
      <c r="BJ57" s="16">
        <f t="shared" si="24"/>
        <v>275.37370812732468</v>
      </c>
      <c r="BK57" s="16">
        <f t="shared" si="24"/>
        <v>289.14239353369101</v>
      </c>
      <c r="BL57" s="16">
        <f t="shared" si="24"/>
        <v>303.59951321037551</v>
      </c>
      <c r="BM57" s="16">
        <f t="shared" si="24"/>
        <v>318.77948887089428</v>
      </c>
      <c r="BN57" s="16">
        <f t="shared" si="24"/>
        <v>334.71846331443902</v>
      </c>
      <c r="BO57" s="16">
        <f t="shared" si="24"/>
        <v>889179.5977948074</v>
      </c>
      <c r="BP57" s="2"/>
      <c r="BQ57" s="2"/>
      <c r="BR57" s="2"/>
      <c r="BS57" s="2"/>
      <c r="BT57" s="2"/>
      <c r="BU57" s="2"/>
      <c r="BV57" s="2"/>
      <c r="BW57" s="2"/>
      <c r="BX57" s="2"/>
    </row>
    <row r="58" spans="1:76" s="1" customFormat="1" ht="15.75" customHeight="1" x14ac:dyDescent="0.25">
      <c r="A58" s="12"/>
      <c r="C58" s="2" t="s">
        <v>121</v>
      </c>
      <c r="D58" s="2" t="s">
        <v>63</v>
      </c>
      <c r="E58" s="2" t="s">
        <v>137</v>
      </c>
      <c r="F58" s="2" t="s">
        <v>137</v>
      </c>
      <c r="G58" s="2">
        <v>1</v>
      </c>
      <c r="H58" s="2">
        <v>2007</v>
      </c>
      <c r="I58" s="16">
        <v>85000</v>
      </c>
      <c r="J58" s="16">
        <f t="shared" si="20"/>
        <v>85000</v>
      </c>
      <c r="K58" s="16">
        <f t="shared" si="21"/>
        <v>12750</v>
      </c>
      <c r="L58" s="16">
        <f t="shared" si="22"/>
        <v>97750</v>
      </c>
      <c r="M58" s="2">
        <v>50</v>
      </c>
      <c r="N58" s="2">
        <v>25</v>
      </c>
      <c r="O58" s="2">
        <v>2007</v>
      </c>
      <c r="P58" s="28">
        <v>5.0000000000000001E-4</v>
      </c>
      <c r="Q58" s="30">
        <f t="shared" si="4"/>
        <v>224044.79056505099</v>
      </c>
      <c r="R58" s="30">
        <f t="shared" si="5"/>
        <v>22404.479056505101</v>
      </c>
      <c r="S58" s="30">
        <f t="shared" si="6"/>
        <v>36967.390443233417</v>
      </c>
      <c r="T58" s="16">
        <f t="shared" si="7"/>
        <v>283416.66006478952</v>
      </c>
      <c r="U58" s="16">
        <f t="shared" si="9"/>
        <v>48.875</v>
      </c>
      <c r="V58" s="16">
        <f t="shared" si="19"/>
        <v>0</v>
      </c>
      <c r="W58" s="16">
        <f t="shared" si="19"/>
        <v>0</v>
      </c>
      <c r="X58" s="16">
        <f t="shared" si="19"/>
        <v>0</v>
      </c>
      <c r="Y58" s="16">
        <f t="shared" si="19"/>
        <v>0</v>
      </c>
      <c r="Z58" s="16">
        <f t="shared" si="19"/>
        <v>0</v>
      </c>
      <c r="AA58" s="16">
        <f t="shared" si="19"/>
        <v>0</v>
      </c>
      <c r="AB58" s="16">
        <f t="shared" si="19"/>
        <v>0</v>
      </c>
      <c r="AC58" s="16">
        <f t="shared" si="19"/>
        <v>0</v>
      </c>
      <c r="AD58" s="16">
        <f t="shared" si="19"/>
        <v>0</v>
      </c>
      <c r="AE58" s="16">
        <f t="shared" si="19"/>
        <v>0</v>
      </c>
      <c r="AF58" s="16">
        <f t="shared" si="19"/>
        <v>72.210634815190431</v>
      </c>
      <c r="AG58" s="16">
        <f t="shared" si="19"/>
        <v>0</v>
      </c>
      <c r="AH58" s="16">
        <f t="shared" si="19"/>
        <v>0</v>
      </c>
      <c r="AI58" s="16">
        <f t="shared" si="19"/>
        <v>0</v>
      </c>
      <c r="AJ58" s="16">
        <f t="shared" si="19"/>
        <v>0</v>
      </c>
      <c r="AK58" s="16">
        <f t="shared" si="19"/>
        <v>0</v>
      </c>
      <c r="AL58" s="16">
        <f t="shared" si="24"/>
        <v>0</v>
      </c>
      <c r="AM58" s="16">
        <f t="shared" si="24"/>
        <v>0</v>
      </c>
      <c r="AN58" s="16">
        <f t="shared" si="24"/>
        <v>0</v>
      </c>
      <c r="AO58" s="16">
        <f t="shared" si="24"/>
        <v>0</v>
      </c>
      <c r="AP58" s="16">
        <f t="shared" si="24"/>
        <v>0</v>
      </c>
      <c r="AQ58" s="16">
        <f t="shared" si="24"/>
        <v>0</v>
      </c>
      <c r="AR58" s="16">
        <f t="shared" si="24"/>
        <v>0</v>
      </c>
      <c r="AS58" s="16">
        <f t="shared" si="24"/>
        <v>0</v>
      </c>
      <c r="AT58" s="16">
        <f t="shared" si="24"/>
        <v>0</v>
      </c>
      <c r="AU58" s="16">
        <f t="shared" si="24"/>
        <v>0</v>
      </c>
      <c r="AV58" s="16">
        <f t="shared" si="24"/>
        <v>0</v>
      </c>
      <c r="AW58" s="16">
        <f t="shared" si="24"/>
        <v>0</v>
      </c>
      <c r="AX58" s="16">
        <f t="shared" si="24"/>
        <v>0</v>
      </c>
      <c r="AY58" s="16">
        <f t="shared" si="24"/>
        <v>0</v>
      </c>
      <c r="AZ58" s="16">
        <f t="shared" si="24"/>
        <v>0</v>
      </c>
      <c r="BA58" s="16">
        <f t="shared" si="24"/>
        <v>0</v>
      </c>
      <c r="BB58" s="16">
        <f t="shared" si="24"/>
        <v>0</v>
      </c>
      <c r="BC58" s="16">
        <f t="shared" si="24"/>
        <v>0</v>
      </c>
      <c r="BD58" s="16">
        <f t="shared" si="24"/>
        <v>0</v>
      </c>
      <c r="BE58" s="16">
        <f t="shared" si="24"/>
        <v>618663.02517951047</v>
      </c>
      <c r="BF58" s="16">
        <f t="shared" si="24"/>
        <v>0</v>
      </c>
      <c r="BG58" s="16">
        <f t="shared" si="24"/>
        <v>0</v>
      </c>
      <c r="BH58" s="16">
        <f t="shared" si="24"/>
        <v>0</v>
      </c>
      <c r="BI58" s="16">
        <f t="shared" si="24"/>
        <v>0</v>
      </c>
      <c r="BJ58" s="16">
        <f t="shared" si="24"/>
        <v>0</v>
      </c>
      <c r="BK58" s="16">
        <f t="shared" si="24"/>
        <v>0</v>
      </c>
      <c r="BL58" s="16">
        <f t="shared" si="24"/>
        <v>0</v>
      </c>
      <c r="BM58" s="16">
        <f t="shared" si="24"/>
        <v>0</v>
      </c>
      <c r="BN58" s="16">
        <f t="shared" si="24"/>
        <v>0</v>
      </c>
      <c r="BO58" s="16">
        <f t="shared" si="24"/>
        <v>0</v>
      </c>
      <c r="BP58" s="2"/>
      <c r="BQ58" s="2"/>
      <c r="BR58" s="2"/>
      <c r="BS58" s="2"/>
      <c r="BT58" s="2"/>
      <c r="BU58" s="2"/>
      <c r="BV58" s="2"/>
      <c r="BW58" s="2"/>
      <c r="BX58" s="2"/>
    </row>
    <row r="59" spans="1:76" s="1" customFormat="1" ht="15.75" customHeight="1" x14ac:dyDescent="0.25">
      <c r="A59" s="12"/>
      <c r="C59" s="2" t="s">
        <v>121</v>
      </c>
      <c r="D59" s="2" t="s">
        <v>138</v>
      </c>
      <c r="E59" s="2" t="s">
        <v>139</v>
      </c>
      <c r="F59" s="2" t="s">
        <v>140</v>
      </c>
      <c r="G59" s="2">
        <v>1</v>
      </c>
      <c r="H59" s="2">
        <v>2007</v>
      </c>
      <c r="I59" s="16">
        <v>650000</v>
      </c>
      <c r="J59" s="16">
        <f t="shared" si="20"/>
        <v>650000</v>
      </c>
      <c r="K59" s="16">
        <f t="shared" si="21"/>
        <v>97500</v>
      </c>
      <c r="L59" s="16">
        <f t="shared" si="22"/>
        <v>747500</v>
      </c>
      <c r="M59" s="2">
        <v>100</v>
      </c>
      <c r="N59" s="2">
        <v>100</v>
      </c>
      <c r="O59" s="2">
        <v>2007</v>
      </c>
      <c r="P59" s="28">
        <v>5.0000000000000001E-4</v>
      </c>
      <c r="Q59" s="30">
        <f t="shared" si="4"/>
        <v>1713283.6925562723</v>
      </c>
      <c r="R59" s="30">
        <f t="shared" si="5"/>
        <v>171328.36925562724</v>
      </c>
      <c r="S59" s="30">
        <f t="shared" si="6"/>
        <v>282691.80927178491</v>
      </c>
      <c r="T59" s="16">
        <f t="shared" si="7"/>
        <v>2167303.8710836843</v>
      </c>
      <c r="U59" s="16">
        <f t="shared" si="9"/>
        <v>373.75</v>
      </c>
      <c r="V59" s="16">
        <f t="shared" si="19"/>
        <v>0</v>
      </c>
      <c r="W59" s="16">
        <f t="shared" si="19"/>
        <v>0</v>
      </c>
      <c r="X59" s="16">
        <f t="shared" si="19"/>
        <v>0</v>
      </c>
      <c r="Y59" s="16">
        <f t="shared" si="19"/>
        <v>0</v>
      </c>
      <c r="Z59" s="16">
        <f t="shared" si="19"/>
        <v>0</v>
      </c>
      <c r="AA59" s="16">
        <f t="shared" si="19"/>
        <v>0</v>
      </c>
      <c r="AB59" s="16">
        <f t="shared" si="19"/>
        <v>0</v>
      </c>
      <c r="AC59" s="16">
        <f t="shared" si="19"/>
        <v>0</v>
      </c>
      <c r="AD59" s="16">
        <f t="shared" si="19"/>
        <v>0</v>
      </c>
      <c r="AE59" s="16">
        <f t="shared" si="19"/>
        <v>0</v>
      </c>
      <c r="AF59" s="16">
        <f t="shared" si="19"/>
        <v>0</v>
      </c>
      <c r="AG59" s="16">
        <f t="shared" si="19"/>
        <v>0</v>
      </c>
      <c r="AH59" s="16">
        <f t="shared" si="19"/>
        <v>0</v>
      </c>
      <c r="AI59" s="16">
        <f t="shared" si="19"/>
        <v>0</v>
      </c>
      <c r="AJ59" s="16">
        <f t="shared" si="19"/>
        <v>0</v>
      </c>
      <c r="AK59" s="16">
        <f t="shared" ref="AK59:BO66" si="25">IF(MOD(AK$6-$H59,$M59)=0,($L59*1.1*1.15)*((1+$I$3)^(AK$6-$L$3)),IF(MOD(AK$6-$O59,$N59)=0,$U59*((1+$I$3)^(AK$6-$L$3)),0))</f>
        <v>0</v>
      </c>
      <c r="AL59" s="16">
        <f t="shared" si="25"/>
        <v>0</v>
      </c>
      <c r="AM59" s="16">
        <f t="shared" si="25"/>
        <v>0</v>
      </c>
      <c r="AN59" s="16">
        <f t="shared" si="25"/>
        <v>0</v>
      </c>
      <c r="AO59" s="16">
        <f t="shared" si="25"/>
        <v>0</v>
      </c>
      <c r="AP59" s="16">
        <f t="shared" si="25"/>
        <v>0</v>
      </c>
      <c r="AQ59" s="16">
        <f t="shared" si="25"/>
        <v>0</v>
      </c>
      <c r="AR59" s="16">
        <f t="shared" si="25"/>
        <v>0</v>
      </c>
      <c r="AS59" s="16">
        <f t="shared" si="25"/>
        <v>0</v>
      </c>
      <c r="AT59" s="16">
        <f t="shared" si="25"/>
        <v>0</v>
      </c>
      <c r="AU59" s="16">
        <f t="shared" si="25"/>
        <v>0</v>
      </c>
      <c r="AV59" s="16">
        <f t="shared" si="25"/>
        <v>0</v>
      </c>
      <c r="AW59" s="16">
        <f t="shared" si="25"/>
        <v>0</v>
      </c>
      <c r="AX59" s="16">
        <f t="shared" si="25"/>
        <v>0</v>
      </c>
      <c r="AY59" s="16">
        <f t="shared" si="25"/>
        <v>0</v>
      </c>
      <c r="AZ59" s="16">
        <f t="shared" si="25"/>
        <v>0</v>
      </c>
      <c r="BA59" s="16">
        <f t="shared" si="25"/>
        <v>0</v>
      </c>
      <c r="BB59" s="16">
        <f t="shared" si="25"/>
        <v>0</v>
      </c>
      <c r="BC59" s="16">
        <f t="shared" si="25"/>
        <v>0</v>
      </c>
      <c r="BD59" s="16">
        <f t="shared" si="25"/>
        <v>0</v>
      </c>
      <c r="BE59" s="16">
        <f t="shared" si="25"/>
        <v>0</v>
      </c>
      <c r="BF59" s="16">
        <f t="shared" si="25"/>
        <v>0</v>
      </c>
      <c r="BG59" s="16">
        <f t="shared" si="25"/>
        <v>0</v>
      </c>
      <c r="BH59" s="16">
        <f t="shared" si="25"/>
        <v>0</v>
      </c>
      <c r="BI59" s="16">
        <f t="shared" si="25"/>
        <v>0</v>
      </c>
      <c r="BJ59" s="16">
        <f t="shared" si="25"/>
        <v>0</v>
      </c>
      <c r="BK59" s="16">
        <f t="shared" si="25"/>
        <v>0</v>
      </c>
      <c r="BL59" s="16">
        <f t="shared" si="25"/>
        <v>0</v>
      </c>
      <c r="BM59" s="16">
        <f t="shared" si="25"/>
        <v>0</v>
      </c>
      <c r="BN59" s="16">
        <f t="shared" si="25"/>
        <v>0</v>
      </c>
      <c r="BO59" s="16">
        <f t="shared" si="25"/>
        <v>0</v>
      </c>
      <c r="BP59" s="2"/>
      <c r="BQ59" s="2"/>
      <c r="BR59" s="2"/>
      <c r="BS59" s="2"/>
      <c r="BT59" s="2"/>
      <c r="BU59" s="2"/>
      <c r="BV59" s="2"/>
      <c r="BW59" s="2"/>
      <c r="BX59" s="2"/>
    </row>
    <row r="60" spans="1:76" s="1" customFormat="1" ht="15.75" customHeight="1" x14ac:dyDescent="0.25">
      <c r="A60" s="12"/>
      <c r="C60" s="2" t="s">
        <v>121</v>
      </c>
      <c r="D60" s="2" t="s">
        <v>141</v>
      </c>
      <c r="E60" s="2" t="s">
        <v>142</v>
      </c>
      <c r="F60" s="2" t="s">
        <v>143</v>
      </c>
      <c r="G60" s="2">
        <v>1</v>
      </c>
      <c r="H60" s="2">
        <v>2007</v>
      </c>
      <c r="I60" s="16">
        <v>1500000</v>
      </c>
      <c r="J60" s="16">
        <f t="shared" si="20"/>
        <v>1500000</v>
      </c>
      <c r="K60" s="16">
        <f t="shared" si="21"/>
        <v>225000</v>
      </c>
      <c r="L60" s="16">
        <f t="shared" si="22"/>
        <v>1725000</v>
      </c>
      <c r="M60" s="2">
        <v>100</v>
      </c>
      <c r="N60" s="2">
        <v>100</v>
      </c>
      <c r="O60" s="2">
        <v>2007</v>
      </c>
      <c r="P60" s="28">
        <v>5.0000000000000001E-4</v>
      </c>
      <c r="Q60" s="30">
        <f t="shared" si="4"/>
        <v>3953731.5982067822</v>
      </c>
      <c r="R60" s="30">
        <f t="shared" si="5"/>
        <v>395373.15982067824</v>
      </c>
      <c r="S60" s="30">
        <f t="shared" si="6"/>
        <v>652365.71370411909</v>
      </c>
      <c r="T60" s="16">
        <f t="shared" si="7"/>
        <v>5001470.4717315799</v>
      </c>
      <c r="U60" s="16">
        <f t="shared" si="9"/>
        <v>862.5</v>
      </c>
      <c r="V60" s="16">
        <f t="shared" ref="V60:AK71" si="26">IF(MOD(V$6-$H60,$M60)=0,($L60*1.1*1.15)*((1+$I$3)^(V$6-$L$3)),IF(MOD(V$6-$O60,$N60)=0,$U60*((1+$I$3)^(V$6-$L$3)),0))</f>
        <v>0</v>
      </c>
      <c r="W60" s="16">
        <f t="shared" si="26"/>
        <v>0</v>
      </c>
      <c r="X60" s="16">
        <f t="shared" si="26"/>
        <v>0</v>
      </c>
      <c r="Y60" s="16">
        <f t="shared" si="26"/>
        <v>0</v>
      </c>
      <c r="Z60" s="16">
        <f t="shared" si="26"/>
        <v>0</v>
      </c>
      <c r="AA60" s="16">
        <f t="shared" si="26"/>
        <v>0</v>
      </c>
      <c r="AB60" s="16">
        <f t="shared" si="26"/>
        <v>0</v>
      </c>
      <c r="AC60" s="16">
        <f t="shared" si="26"/>
        <v>0</v>
      </c>
      <c r="AD60" s="16">
        <f t="shared" si="26"/>
        <v>0</v>
      </c>
      <c r="AE60" s="16">
        <f t="shared" si="26"/>
        <v>0</v>
      </c>
      <c r="AF60" s="16">
        <f t="shared" si="26"/>
        <v>0</v>
      </c>
      <c r="AG60" s="16">
        <f t="shared" si="26"/>
        <v>0</v>
      </c>
      <c r="AH60" s="16">
        <f t="shared" si="26"/>
        <v>0</v>
      </c>
      <c r="AI60" s="16">
        <f t="shared" si="26"/>
        <v>0</v>
      </c>
      <c r="AJ60" s="16">
        <f t="shared" si="26"/>
        <v>0</v>
      </c>
      <c r="AK60" s="16">
        <f t="shared" si="26"/>
        <v>0</v>
      </c>
      <c r="AL60" s="16">
        <f t="shared" si="25"/>
        <v>0</v>
      </c>
      <c r="AM60" s="16">
        <f t="shared" si="25"/>
        <v>0</v>
      </c>
      <c r="AN60" s="16">
        <f t="shared" si="25"/>
        <v>0</v>
      </c>
      <c r="AO60" s="16">
        <f t="shared" si="25"/>
        <v>0</v>
      </c>
      <c r="AP60" s="16">
        <f t="shared" si="25"/>
        <v>0</v>
      </c>
      <c r="AQ60" s="16">
        <f t="shared" si="25"/>
        <v>0</v>
      </c>
      <c r="AR60" s="16">
        <f t="shared" si="25"/>
        <v>0</v>
      </c>
      <c r="AS60" s="16">
        <f t="shared" si="25"/>
        <v>0</v>
      </c>
      <c r="AT60" s="16">
        <f t="shared" si="25"/>
        <v>0</v>
      </c>
      <c r="AU60" s="16">
        <f t="shared" si="25"/>
        <v>0</v>
      </c>
      <c r="AV60" s="16">
        <f t="shared" si="25"/>
        <v>0</v>
      </c>
      <c r="AW60" s="16">
        <f t="shared" si="25"/>
        <v>0</v>
      </c>
      <c r="AX60" s="16">
        <f t="shared" si="25"/>
        <v>0</v>
      </c>
      <c r="AY60" s="16">
        <f t="shared" si="25"/>
        <v>0</v>
      </c>
      <c r="AZ60" s="16">
        <f t="shared" si="25"/>
        <v>0</v>
      </c>
      <c r="BA60" s="16">
        <f t="shared" si="25"/>
        <v>0</v>
      </c>
      <c r="BB60" s="16">
        <f t="shared" si="25"/>
        <v>0</v>
      </c>
      <c r="BC60" s="16">
        <f t="shared" si="25"/>
        <v>0</v>
      </c>
      <c r="BD60" s="16">
        <f t="shared" si="25"/>
        <v>0</v>
      </c>
      <c r="BE60" s="16">
        <f t="shared" si="25"/>
        <v>0</v>
      </c>
      <c r="BF60" s="16">
        <f t="shared" si="25"/>
        <v>0</v>
      </c>
      <c r="BG60" s="16">
        <f t="shared" si="25"/>
        <v>0</v>
      </c>
      <c r="BH60" s="16">
        <f t="shared" si="25"/>
        <v>0</v>
      </c>
      <c r="BI60" s="16">
        <f t="shared" si="25"/>
        <v>0</v>
      </c>
      <c r="BJ60" s="16">
        <f t="shared" si="25"/>
        <v>0</v>
      </c>
      <c r="BK60" s="16">
        <f t="shared" si="25"/>
        <v>0</v>
      </c>
      <c r="BL60" s="16">
        <f t="shared" si="25"/>
        <v>0</v>
      </c>
      <c r="BM60" s="16">
        <f t="shared" si="25"/>
        <v>0</v>
      </c>
      <c r="BN60" s="16">
        <f t="shared" si="25"/>
        <v>0</v>
      </c>
      <c r="BO60" s="16">
        <f t="shared" si="25"/>
        <v>0</v>
      </c>
      <c r="BP60" s="2"/>
      <c r="BQ60" s="2"/>
      <c r="BR60" s="2"/>
      <c r="BS60" s="2"/>
      <c r="BT60" s="2"/>
      <c r="BU60" s="2"/>
      <c r="BV60" s="2"/>
      <c r="BW60" s="2"/>
      <c r="BX60" s="2"/>
    </row>
    <row r="61" spans="1:76" s="1" customFormat="1" ht="15.75" customHeight="1" x14ac:dyDescent="0.25">
      <c r="C61" s="2" t="s">
        <v>144</v>
      </c>
      <c r="D61" s="2" t="s">
        <v>58</v>
      </c>
      <c r="E61" s="2" t="s">
        <v>59</v>
      </c>
      <c r="F61" s="2" t="s">
        <v>145</v>
      </c>
      <c r="G61" s="2">
        <v>1</v>
      </c>
      <c r="H61" s="2">
        <v>2007</v>
      </c>
      <c r="I61" s="16">
        <v>600</v>
      </c>
      <c r="J61" s="16">
        <f t="shared" si="20"/>
        <v>600</v>
      </c>
      <c r="K61" s="16">
        <f t="shared" si="21"/>
        <v>90</v>
      </c>
      <c r="L61" s="16">
        <f t="shared" si="22"/>
        <v>690</v>
      </c>
      <c r="M61" s="2">
        <v>15</v>
      </c>
      <c r="N61" s="2">
        <v>1</v>
      </c>
      <c r="O61" s="2">
        <v>2007</v>
      </c>
      <c r="P61" s="28">
        <v>5.0000000000000001E-4</v>
      </c>
      <c r="Q61" s="30">
        <f t="shared" si="4"/>
        <v>1581.4926392827128</v>
      </c>
      <c r="R61" s="30">
        <f t="shared" si="5"/>
        <v>158.1492639282713</v>
      </c>
      <c r="S61" s="30">
        <f t="shared" si="6"/>
        <v>260.94628548164758</v>
      </c>
      <c r="T61" s="16">
        <f t="shared" si="7"/>
        <v>2000.5881886926318</v>
      </c>
      <c r="U61" s="16">
        <f t="shared" si="9"/>
        <v>0.34500000000000003</v>
      </c>
      <c r="V61" s="16">
        <f t="shared" si="26"/>
        <v>791.7006802721088</v>
      </c>
      <c r="W61" s="16">
        <f t="shared" si="26"/>
        <v>0.32857142857142857</v>
      </c>
      <c r="X61" s="16">
        <f t="shared" si="26"/>
        <v>0.34500000000000003</v>
      </c>
      <c r="Y61" s="16">
        <f t="shared" si="26"/>
        <v>0.36225000000000007</v>
      </c>
      <c r="Z61" s="16">
        <f t="shared" si="26"/>
        <v>0.38036250000000005</v>
      </c>
      <c r="AA61" s="16">
        <f t="shared" si="26"/>
        <v>0.3993806250000001</v>
      </c>
      <c r="AB61" s="16">
        <f t="shared" si="26"/>
        <v>0.41934965625000004</v>
      </c>
      <c r="AC61" s="16">
        <f t="shared" si="26"/>
        <v>0.44031713906250008</v>
      </c>
      <c r="AD61" s="16">
        <f t="shared" si="26"/>
        <v>0.46233299601562505</v>
      </c>
      <c r="AE61" s="16">
        <f t="shared" si="26"/>
        <v>0.48544964581640637</v>
      </c>
      <c r="AF61" s="16">
        <f t="shared" si="26"/>
        <v>0.50972212810722661</v>
      </c>
      <c r="AG61" s="16">
        <f t="shared" si="26"/>
        <v>0.53520823451258803</v>
      </c>
      <c r="AH61" s="16">
        <f t="shared" si="26"/>
        <v>0.56196864623821741</v>
      </c>
      <c r="AI61" s="16">
        <f t="shared" si="26"/>
        <v>0.5900670785501283</v>
      </c>
      <c r="AJ61" s="16">
        <f t="shared" si="26"/>
        <v>0.61957043247763466</v>
      </c>
      <c r="AK61" s="16">
        <f t="shared" si="26"/>
        <v>1645.8888538768365</v>
      </c>
      <c r="AL61" s="16">
        <f t="shared" si="25"/>
        <v>0.68307640180659213</v>
      </c>
      <c r="AM61" s="16">
        <f t="shared" si="25"/>
        <v>0.71723022189692198</v>
      </c>
      <c r="AN61" s="16">
        <f t="shared" si="25"/>
        <v>0.75309173299176801</v>
      </c>
      <c r="AO61" s="16">
        <f t="shared" si="25"/>
        <v>0.79074631964135655</v>
      </c>
      <c r="AP61" s="16">
        <f t="shared" si="25"/>
        <v>0.83028363562342433</v>
      </c>
      <c r="AQ61" s="16">
        <f t="shared" si="25"/>
        <v>0.8717978174045955</v>
      </c>
      <c r="AR61" s="16">
        <f t="shared" si="25"/>
        <v>0.9153877082748253</v>
      </c>
      <c r="AS61" s="16">
        <f t="shared" si="25"/>
        <v>0.9611570936885665</v>
      </c>
      <c r="AT61" s="16">
        <f t="shared" si="25"/>
        <v>1.0092149483729949</v>
      </c>
      <c r="AU61" s="16">
        <f t="shared" si="25"/>
        <v>1.0596756957916447</v>
      </c>
      <c r="AV61" s="16">
        <f t="shared" si="25"/>
        <v>1.1126594805812269</v>
      </c>
      <c r="AW61" s="16">
        <f t="shared" si="25"/>
        <v>1.1682924546102882</v>
      </c>
      <c r="AX61" s="16">
        <f t="shared" si="25"/>
        <v>1.2267070773408026</v>
      </c>
      <c r="AY61" s="16">
        <f t="shared" si="25"/>
        <v>1.2880424312078429</v>
      </c>
      <c r="AZ61" s="16">
        <f t="shared" si="25"/>
        <v>3421.684718503634</v>
      </c>
      <c r="BA61" s="16">
        <f t="shared" si="25"/>
        <v>1.4200667804066469</v>
      </c>
      <c r="BB61" s="16">
        <f t="shared" si="25"/>
        <v>1.4910701194269786</v>
      </c>
      <c r="BC61" s="16">
        <f t="shared" si="25"/>
        <v>1.5656236253983282</v>
      </c>
      <c r="BD61" s="16">
        <f t="shared" si="25"/>
        <v>1.6439048066682445</v>
      </c>
      <c r="BE61" s="16">
        <f t="shared" si="25"/>
        <v>1.7261000470016568</v>
      </c>
      <c r="BF61" s="16">
        <f t="shared" si="25"/>
        <v>1.8124050493517396</v>
      </c>
      <c r="BG61" s="16">
        <f t="shared" si="25"/>
        <v>1.9030253018193268</v>
      </c>
      <c r="BH61" s="16">
        <f t="shared" si="25"/>
        <v>1.9981765669102929</v>
      </c>
      <c r="BI61" s="16">
        <f t="shared" si="25"/>
        <v>2.0980853952558078</v>
      </c>
      <c r="BJ61" s="16">
        <f t="shared" si="25"/>
        <v>2.2029896650185976</v>
      </c>
      <c r="BK61" s="16">
        <f t="shared" si="25"/>
        <v>2.3131391482695283</v>
      </c>
      <c r="BL61" s="16">
        <f t="shared" si="25"/>
        <v>2.4287961056830043</v>
      </c>
      <c r="BM61" s="16">
        <f t="shared" si="25"/>
        <v>2.5502359109671544</v>
      </c>
      <c r="BN61" s="16">
        <f t="shared" si="25"/>
        <v>2.6777477065155124</v>
      </c>
      <c r="BO61" s="16">
        <f t="shared" si="25"/>
        <v>7113.4367823584589</v>
      </c>
      <c r="BP61" s="2"/>
      <c r="BQ61" s="2"/>
      <c r="BR61" s="2"/>
      <c r="BS61" s="2"/>
      <c r="BT61" s="2"/>
      <c r="BU61" s="2"/>
      <c r="BV61" s="2"/>
      <c r="BW61" s="2"/>
      <c r="BX61" s="2"/>
    </row>
    <row r="62" spans="1:76" s="1" customFormat="1" ht="15.75" customHeight="1" x14ac:dyDescent="0.25">
      <c r="C62" s="2" t="s">
        <v>144</v>
      </c>
      <c r="D62" s="2" t="s">
        <v>58</v>
      </c>
      <c r="E62" s="2" t="s">
        <v>90</v>
      </c>
      <c r="F62" s="2" t="s">
        <v>146</v>
      </c>
      <c r="G62" s="2">
        <v>1</v>
      </c>
      <c r="H62" s="2">
        <v>2007</v>
      </c>
      <c r="I62" s="16">
        <v>1013.1999999999999</v>
      </c>
      <c r="J62" s="16">
        <f t="shared" si="20"/>
        <v>1013.1999999999999</v>
      </c>
      <c r="K62" s="16">
        <f t="shared" si="21"/>
        <v>151.97999999999999</v>
      </c>
      <c r="L62" s="16">
        <f t="shared" si="22"/>
        <v>1165.1799999999998</v>
      </c>
      <c r="M62" s="2">
        <v>20</v>
      </c>
      <c r="N62" s="2">
        <v>1</v>
      </c>
      <c r="O62" s="2">
        <v>2007</v>
      </c>
      <c r="P62" s="28">
        <v>5.0000000000000001E-4</v>
      </c>
      <c r="Q62" s="30">
        <f t="shared" si="4"/>
        <v>2670.6139035354076</v>
      </c>
      <c r="R62" s="30">
        <f t="shared" si="5"/>
        <v>267.06139035354079</v>
      </c>
      <c r="S62" s="30">
        <f t="shared" si="6"/>
        <v>440.65129408334229</v>
      </c>
      <c r="T62" s="16">
        <f t="shared" si="7"/>
        <v>3378.3265879722908</v>
      </c>
      <c r="U62" s="16">
        <f t="shared" si="9"/>
        <v>0.58258999999999994</v>
      </c>
      <c r="V62" s="16">
        <f t="shared" si="26"/>
        <v>0.52842630385487521</v>
      </c>
      <c r="W62" s="16">
        <f t="shared" si="26"/>
        <v>0.55484761904761892</v>
      </c>
      <c r="X62" s="16">
        <f t="shared" si="26"/>
        <v>0.58258999999999994</v>
      </c>
      <c r="Y62" s="16">
        <f t="shared" si="26"/>
        <v>0.61171949999999997</v>
      </c>
      <c r="Z62" s="16">
        <f t="shared" si="26"/>
        <v>0.6423054749999999</v>
      </c>
      <c r="AA62" s="16">
        <f t="shared" si="26"/>
        <v>1706.2844943375001</v>
      </c>
      <c r="AB62" s="16">
        <f t="shared" si="26"/>
        <v>0.7081417861874999</v>
      </c>
      <c r="AC62" s="16">
        <f t="shared" si="26"/>
        <v>0.74354887549687498</v>
      </c>
      <c r="AD62" s="16">
        <f t="shared" si="26"/>
        <v>0.78072631927171865</v>
      </c>
      <c r="AE62" s="16">
        <f t="shared" si="26"/>
        <v>0.81976263523530479</v>
      </c>
      <c r="AF62" s="16">
        <f t="shared" si="26"/>
        <v>0.86075076699706987</v>
      </c>
      <c r="AG62" s="16">
        <f t="shared" si="26"/>
        <v>0.90378830534692345</v>
      </c>
      <c r="AH62" s="16">
        <f t="shared" si="26"/>
        <v>0.94897772061426955</v>
      </c>
      <c r="AI62" s="16">
        <f t="shared" si="26"/>
        <v>0.99642660664498317</v>
      </c>
      <c r="AJ62" s="16">
        <f t="shared" si="26"/>
        <v>1.0462479369772322</v>
      </c>
      <c r="AK62" s="16">
        <f t="shared" si="26"/>
        <v>1.0985603338260939</v>
      </c>
      <c r="AL62" s="16">
        <f t="shared" si="25"/>
        <v>1.1534883505173983</v>
      </c>
      <c r="AM62" s="16">
        <f t="shared" si="25"/>
        <v>1.2111627680432686</v>
      </c>
      <c r="AN62" s="16">
        <f t="shared" si="25"/>
        <v>1.271720906445432</v>
      </c>
      <c r="AO62" s="16">
        <f t="shared" si="25"/>
        <v>1.3353069517677039</v>
      </c>
      <c r="AP62" s="16">
        <f t="shared" si="25"/>
        <v>1.402072299356089</v>
      </c>
      <c r="AQ62" s="16">
        <f t="shared" si="25"/>
        <v>1.4721759143238935</v>
      </c>
      <c r="AR62" s="16">
        <f t="shared" si="25"/>
        <v>1.5457847100400881</v>
      </c>
      <c r="AS62" s="16">
        <f t="shared" si="25"/>
        <v>1.6230739455420924</v>
      </c>
      <c r="AT62" s="16">
        <f t="shared" si="25"/>
        <v>1.7042276428191969</v>
      </c>
      <c r="AU62" s="16">
        <f t="shared" si="25"/>
        <v>4527.2807331491977</v>
      </c>
      <c r="AV62" s="16">
        <f t="shared" si="25"/>
        <v>1.8789109762081646</v>
      </c>
      <c r="AW62" s="16">
        <f t="shared" si="25"/>
        <v>1.972856525018573</v>
      </c>
      <c r="AX62" s="16">
        <f t="shared" si="25"/>
        <v>2.0714993512695017</v>
      </c>
      <c r="AY62" s="16">
        <f t="shared" si="25"/>
        <v>2.1750743188329769</v>
      </c>
      <c r="AZ62" s="16">
        <f t="shared" si="25"/>
        <v>2.2838280347746256</v>
      </c>
      <c r="BA62" s="16">
        <f t="shared" si="25"/>
        <v>2.3980194365133571</v>
      </c>
      <c r="BB62" s="16">
        <f t="shared" si="25"/>
        <v>2.5179204083390241</v>
      </c>
      <c r="BC62" s="16">
        <f t="shared" si="25"/>
        <v>2.6438164287559767</v>
      </c>
      <c r="BD62" s="16">
        <f t="shared" si="25"/>
        <v>2.7760072501937749</v>
      </c>
      <c r="BE62" s="16">
        <f t="shared" si="25"/>
        <v>2.9148076127034641</v>
      </c>
      <c r="BF62" s="16">
        <f t="shared" si="25"/>
        <v>3.0605479933386368</v>
      </c>
      <c r="BG62" s="16">
        <f t="shared" si="25"/>
        <v>3.2135753930055695</v>
      </c>
      <c r="BH62" s="16">
        <f t="shared" si="25"/>
        <v>3.3742541626558471</v>
      </c>
      <c r="BI62" s="16">
        <f t="shared" si="25"/>
        <v>3.5429668707886401</v>
      </c>
      <c r="BJ62" s="16">
        <f t="shared" si="25"/>
        <v>3.7201152143280716</v>
      </c>
      <c r="BK62" s="16">
        <f t="shared" si="25"/>
        <v>3.9061209750444759</v>
      </c>
      <c r="BL62" s="16">
        <f t="shared" si="25"/>
        <v>4.101427023796699</v>
      </c>
      <c r="BM62" s="16">
        <f t="shared" si="25"/>
        <v>4.3064983749865346</v>
      </c>
      <c r="BN62" s="16">
        <f t="shared" si="25"/>
        <v>4.5218232937358609</v>
      </c>
      <c r="BO62" s="16">
        <f t="shared" si="25"/>
        <v>12012.223579809315</v>
      </c>
      <c r="BP62" s="2"/>
      <c r="BQ62" s="2"/>
      <c r="BR62" s="2"/>
      <c r="BS62" s="2"/>
      <c r="BT62" s="2"/>
      <c r="BU62" s="2"/>
      <c r="BV62" s="2"/>
      <c r="BW62" s="2"/>
      <c r="BX62" s="2"/>
    </row>
    <row r="63" spans="1:76" s="1" customFormat="1" ht="15.75" customHeight="1" x14ac:dyDescent="0.25">
      <c r="C63" s="2" t="s">
        <v>144</v>
      </c>
      <c r="D63" s="2" t="s">
        <v>83</v>
      </c>
      <c r="E63" s="2" t="s">
        <v>147</v>
      </c>
      <c r="F63" s="2" t="s">
        <v>148</v>
      </c>
      <c r="G63" s="2">
        <v>2</v>
      </c>
      <c r="H63" s="2">
        <v>2007</v>
      </c>
      <c r="I63" s="16">
        <v>20000</v>
      </c>
      <c r="J63" s="16">
        <f t="shared" si="20"/>
        <v>40000</v>
      </c>
      <c r="K63" s="16">
        <f t="shared" si="21"/>
        <v>6000</v>
      </c>
      <c r="L63" s="16">
        <f t="shared" si="22"/>
        <v>46000</v>
      </c>
      <c r="M63" s="2">
        <v>15</v>
      </c>
      <c r="N63" s="2">
        <v>1</v>
      </c>
      <c r="O63" s="2">
        <v>2007</v>
      </c>
      <c r="P63" s="28">
        <v>5.0000000000000001E-4</v>
      </c>
      <c r="Q63" s="30">
        <f t="shared" si="4"/>
        <v>105432.84261884753</v>
      </c>
      <c r="R63" s="30">
        <f t="shared" si="5"/>
        <v>10543.284261884754</v>
      </c>
      <c r="S63" s="30">
        <f t="shared" si="6"/>
        <v>17396.419032109839</v>
      </c>
      <c r="T63" s="16">
        <f t="shared" si="7"/>
        <v>133372.54591284212</v>
      </c>
      <c r="U63" s="16">
        <f t="shared" si="9"/>
        <v>23</v>
      </c>
      <c r="V63" s="16">
        <f t="shared" si="26"/>
        <v>52780.045351473927</v>
      </c>
      <c r="W63" s="16">
        <f t="shared" si="26"/>
        <v>21.904761904761905</v>
      </c>
      <c r="X63" s="16">
        <f t="shared" si="26"/>
        <v>23</v>
      </c>
      <c r="Y63" s="16">
        <f t="shared" si="26"/>
        <v>24.150000000000002</v>
      </c>
      <c r="Z63" s="16">
        <f t="shared" si="26"/>
        <v>25.357500000000002</v>
      </c>
      <c r="AA63" s="16">
        <f t="shared" si="26"/>
        <v>26.625375000000002</v>
      </c>
      <c r="AB63" s="16">
        <f t="shared" si="26"/>
        <v>27.956643750000001</v>
      </c>
      <c r="AC63" s="16">
        <f t="shared" si="26"/>
        <v>29.354475937500002</v>
      </c>
      <c r="AD63" s="16">
        <f t="shared" si="26"/>
        <v>30.822199734374998</v>
      </c>
      <c r="AE63" s="16">
        <f t="shared" si="26"/>
        <v>32.363309721093756</v>
      </c>
      <c r="AF63" s="16">
        <f t="shared" si="26"/>
        <v>33.981475207148442</v>
      </c>
      <c r="AG63" s="16">
        <f t="shared" si="26"/>
        <v>35.680548967505864</v>
      </c>
      <c r="AH63" s="16">
        <f t="shared" si="26"/>
        <v>37.464576415881155</v>
      </c>
      <c r="AI63" s="16">
        <f t="shared" si="26"/>
        <v>39.337805236675216</v>
      </c>
      <c r="AJ63" s="16">
        <f t="shared" si="26"/>
        <v>41.30469549850897</v>
      </c>
      <c r="AK63" s="16">
        <f t="shared" si="26"/>
        <v>109725.92359178912</v>
      </c>
      <c r="AL63" s="16">
        <f t="shared" si="25"/>
        <v>45.53842678710614</v>
      </c>
      <c r="AM63" s="16">
        <f t="shared" si="25"/>
        <v>47.815348126461458</v>
      </c>
      <c r="AN63" s="16">
        <f t="shared" si="25"/>
        <v>50.20611553278453</v>
      </c>
      <c r="AO63" s="16">
        <f t="shared" si="25"/>
        <v>52.716421309423765</v>
      </c>
      <c r="AP63" s="16">
        <f t="shared" si="25"/>
        <v>55.352242374894949</v>
      </c>
      <c r="AQ63" s="16">
        <f t="shared" si="25"/>
        <v>58.1198544936397</v>
      </c>
      <c r="AR63" s="16">
        <f t="shared" si="25"/>
        <v>61.02584721832168</v>
      </c>
      <c r="AS63" s="16">
        <f t="shared" si="25"/>
        <v>64.077139579237766</v>
      </c>
      <c r="AT63" s="16">
        <f t="shared" si="25"/>
        <v>67.280996558199647</v>
      </c>
      <c r="AU63" s="16">
        <f t="shared" si="25"/>
        <v>70.645046386109641</v>
      </c>
      <c r="AV63" s="16">
        <f t="shared" si="25"/>
        <v>74.177298705415112</v>
      </c>
      <c r="AW63" s="16">
        <f t="shared" si="25"/>
        <v>77.886163640685879</v>
      </c>
      <c r="AX63" s="16">
        <f t="shared" si="25"/>
        <v>81.780471822720173</v>
      </c>
      <c r="AY63" s="16">
        <f t="shared" si="25"/>
        <v>85.869495413856185</v>
      </c>
      <c r="AZ63" s="16">
        <f t="shared" si="25"/>
        <v>228112.31456690896</v>
      </c>
      <c r="BA63" s="16">
        <f t="shared" si="25"/>
        <v>94.67111869377645</v>
      </c>
      <c r="BB63" s="16">
        <f t="shared" si="25"/>
        <v>99.404674628465244</v>
      </c>
      <c r="BC63" s="16">
        <f t="shared" si="25"/>
        <v>104.37490835988854</v>
      </c>
      <c r="BD63" s="16">
        <f t="shared" si="25"/>
        <v>109.59365377788296</v>
      </c>
      <c r="BE63" s="16">
        <f t="shared" si="25"/>
        <v>115.07333646677711</v>
      </c>
      <c r="BF63" s="16">
        <f t="shared" si="25"/>
        <v>120.82700329011595</v>
      </c>
      <c r="BG63" s="16">
        <f t="shared" si="25"/>
        <v>126.86835345462178</v>
      </c>
      <c r="BH63" s="16">
        <f t="shared" si="25"/>
        <v>133.21177112735285</v>
      </c>
      <c r="BI63" s="16">
        <f t="shared" si="25"/>
        <v>139.8723596837205</v>
      </c>
      <c r="BJ63" s="16">
        <f t="shared" si="25"/>
        <v>146.86597766790649</v>
      </c>
      <c r="BK63" s="16">
        <f t="shared" si="25"/>
        <v>154.20927655130185</v>
      </c>
      <c r="BL63" s="16">
        <f t="shared" si="25"/>
        <v>161.91974037886692</v>
      </c>
      <c r="BM63" s="16">
        <f t="shared" si="25"/>
        <v>170.01572739781028</v>
      </c>
      <c r="BN63" s="16">
        <f t="shared" si="25"/>
        <v>178.51651376770081</v>
      </c>
      <c r="BO63" s="16">
        <f t="shared" si="25"/>
        <v>474229.11882389727</v>
      </c>
      <c r="BP63" s="2"/>
      <c r="BQ63" s="2"/>
      <c r="BR63" s="2"/>
      <c r="BS63" s="2"/>
      <c r="BT63" s="2"/>
      <c r="BU63" s="2"/>
      <c r="BV63" s="2"/>
      <c r="BW63" s="2"/>
      <c r="BX63" s="2"/>
    </row>
    <row r="64" spans="1:76" s="1" customFormat="1" ht="15.75" customHeight="1" x14ac:dyDescent="0.25">
      <c r="C64" s="2" t="s">
        <v>144</v>
      </c>
      <c r="D64" s="2" t="s">
        <v>83</v>
      </c>
      <c r="E64" s="2" t="s">
        <v>147</v>
      </c>
      <c r="F64" s="2" t="s">
        <v>149</v>
      </c>
      <c r="G64" s="2">
        <v>3</v>
      </c>
      <c r="H64" s="2">
        <v>2015</v>
      </c>
      <c r="I64" s="16">
        <v>21000</v>
      </c>
      <c r="J64" s="16">
        <f t="shared" si="20"/>
        <v>63000</v>
      </c>
      <c r="K64" s="16">
        <f t="shared" si="21"/>
        <v>9450</v>
      </c>
      <c r="L64" s="16">
        <f t="shared" si="22"/>
        <v>72450</v>
      </c>
      <c r="M64" s="2">
        <v>10</v>
      </c>
      <c r="N64" s="2">
        <v>1</v>
      </c>
      <c r="O64" s="2">
        <v>2015</v>
      </c>
      <c r="P64" s="28">
        <v>5.0000000000000001E-4</v>
      </c>
      <c r="Q64" s="30">
        <f t="shared" si="4"/>
        <v>112393.72924764347</v>
      </c>
      <c r="R64" s="30">
        <f t="shared" si="5"/>
        <v>11239.372924764348</v>
      </c>
      <c r="S64" s="30">
        <f t="shared" si="6"/>
        <v>18544.965325861172</v>
      </c>
      <c r="T64" s="16">
        <f t="shared" si="7"/>
        <v>142178.067498269</v>
      </c>
      <c r="U64" s="16">
        <f t="shared" si="9"/>
        <v>36.225000000000001</v>
      </c>
      <c r="V64" s="16">
        <f t="shared" si="26"/>
        <v>32.857142857142854</v>
      </c>
      <c r="W64" s="16">
        <f t="shared" si="26"/>
        <v>34.5</v>
      </c>
      <c r="X64" s="16">
        <f t="shared" si="26"/>
        <v>36.225000000000001</v>
      </c>
      <c r="Y64" s="16">
        <f t="shared" si="26"/>
        <v>96231.712500000009</v>
      </c>
      <c r="Z64" s="16">
        <f t="shared" si="26"/>
        <v>39.938062500000001</v>
      </c>
      <c r="AA64" s="16">
        <f t="shared" si="26"/>
        <v>41.934965625000004</v>
      </c>
      <c r="AB64" s="16">
        <f t="shared" si="26"/>
        <v>44.031713906250005</v>
      </c>
      <c r="AC64" s="16">
        <f t="shared" si="26"/>
        <v>46.233299601562507</v>
      </c>
      <c r="AD64" s="16">
        <f t="shared" si="26"/>
        <v>48.544964581640627</v>
      </c>
      <c r="AE64" s="16">
        <f t="shared" si="26"/>
        <v>50.972212810722667</v>
      </c>
      <c r="AF64" s="16">
        <f t="shared" si="26"/>
        <v>53.520823451258792</v>
      </c>
      <c r="AG64" s="16">
        <f t="shared" si="26"/>
        <v>56.196864623821739</v>
      </c>
      <c r="AH64" s="16">
        <f t="shared" si="26"/>
        <v>59.00670785501282</v>
      </c>
      <c r="AI64" s="16">
        <f t="shared" si="26"/>
        <v>156751.31941684158</v>
      </c>
      <c r="AJ64" s="16">
        <f t="shared" si="26"/>
        <v>65.05489541015163</v>
      </c>
      <c r="AK64" s="16">
        <f t="shared" si="26"/>
        <v>68.30764018065922</v>
      </c>
      <c r="AL64" s="16">
        <f t="shared" si="25"/>
        <v>71.723022189692173</v>
      </c>
      <c r="AM64" s="16">
        <f t="shared" si="25"/>
        <v>75.309173299176805</v>
      </c>
      <c r="AN64" s="16">
        <f t="shared" si="25"/>
        <v>79.074631964135634</v>
      </c>
      <c r="AO64" s="16">
        <f t="shared" si="25"/>
        <v>83.028363562342435</v>
      </c>
      <c r="AP64" s="16">
        <f t="shared" si="25"/>
        <v>87.179781740459546</v>
      </c>
      <c r="AQ64" s="16">
        <f t="shared" si="25"/>
        <v>91.538770827482523</v>
      </c>
      <c r="AR64" s="16">
        <f t="shared" si="25"/>
        <v>96.115709368856656</v>
      </c>
      <c r="AS64" s="16">
        <f t="shared" si="25"/>
        <v>255331.38193836767</v>
      </c>
      <c r="AT64" s="16">
        <f t="shared" si="25"/>
        <v>105.96756957916445</v>
      </c>
      <c r="AU64" s="16">
        <f t="shared" si="25"/>
        <v>111.26594805812269</v>
      </c>
      <c r="AV64" s="16">
        <f t="shared" si="25"/>
        <v>116.8292454610288</v>
      </c>
      <c r="AW64" s="16">
        <f t="shared" si="25"/>
        <v>122.67070773408025</v>
      </c>
      <c r="AX64" s="16">
        <f t="shared" si="25"/>
        <v>128.80424312078426</v>
      </c>
      <c r="AY64" s="16">
        <f t="shared" si="25"/>
        <v>135.24445527682349</v>
      </c>
      <c r="AZ64" s="16">
        <f t="shared" si="25"/>
        <v>142.00667804066464</v>
      </c>
      <c r="BA64" s="16">
        <f t="shared" si="25"/>
        <v>149.10701194269791</v>
      </c>
      <c r="BB64" s="16">
        <f t="shared" si="25"/>
        <v>156.56236253983275</v>
      </c>
      <c r="BC64" s="16">
        <f t="shared" si="25"/>
        <v>415907.91608706588</v>
      </c>
      <c r="BD64" s="16">
        <f t="shared" si="25"/>
        <v>172.61000470016566</v>
      </c>
      <c r="BE64" s="16">
        <f t="shared" si="25"/>
        <v>181.24050493517396</v>
      </c>
      <c r="BF64" s="16">
        <f t="shared" si="25"/>
        <v>190.30253018193264</v>
      </c>
      <c r="BG64" s="16">
        <f t="shared" si="25"/>
        <v>199.8176566910293</v>
      </c>
      <c r="BH64" s="16">
        <f t="shared" si="25"/>
        <v>209.80853952558076</v>
      </c>
      <c r="BI64" s="16">
        <f t="shared" si="25"/>
        <v>220.29896650185981</v>
      </c>
      <c r="BJ64" s="16">
        <f t="shared" si="25"/>
        <v>231.31391482695275</v>
      </c>
      <c r="BK64" s="16">
        <f t="shared" si="25"/>
        <v>242.87961056830045</v>
      </c>
      <c r="BL64" s="16">
        <f t="shared" si="25"/>
        <v>255.02359109671542</v>
      </c>
      <c r="BM64" s="16">
        <f t="shared" si="25"/>
        <v>677470.16974842455</v>
      </c>
      <c r="BN64" s="16">
        <f t="shared" si="25"/>
        <v>281.16350918412877</v>
      </c>
      <c r="BO64" s="16">
        <f t="shared" si="25"/>
        <v>295.22168464333527</v>
      </c>
      <c r="BP64" s="2"/>
      <c r="BQ64" s="2"/>
      <c r="BR64" s="2"/>
      <c r="BS64" s="2"/>
      <c r="BT64" s="2"/>
      <c r="BU64" s="2"/>
      <c r="BV64" s="2"/>
      <c r="BW64" s="2"/>
      <c r="BX64" s="2"/>
    </row>
    <row r="65" spans="3:76" s="1" customFormat="1" ht="15.75" customHeight="1" x14ac:dyDescent="0.25">
      <c r="C65" s="2" t="s">
        <v>144</v>
      </c>
      <c r="D65" s="2" t="s">
        <v>83</v>
      </c>
      <c r="E65" s="2" t="s">
        <v>150</v>
      </c>
      <c r="F65" s="2" t="s">
        <v>151</v>
      </c>
      <c r="G65" s="2">
        <v>1</v>
      </c>
      <c r="H65" s="2">
        <v>2023</v>
      </c>
      <c r="I65" s="16">
        <v>2975</v>
      </c>
      <c r="J65" s="16">
        <f t="shared" si="20"/>
        <v>2975</v>
      </c>
      <c r="K65" s="16">
        <f t="shared" si="21"/>
        <v>446.25</v>
      </c>
      <c r="L65" s="16">
        <f t="shared" si="22"/>
        <v>3421.25</v>
      </c>
      <c r="M65" s="2">
        <v>10</v>
      </c>
      <c r="N65" s="2">
        <v>5</v>
      </c>
      <c r="O65" s="2">
        <v>2023</v>
      </c>
      <c r="P65" s="28">
        <v>5.0000000000000001E-4</v>
      </c>
      <c r="Q65" s="30">
        <f t="shared" si="4"/>
        <v>3592.3125</v>
      </c>
      <c r="R65" s="30">
        <f t="shared" si="5"/>
        <v>359.23125000000005</v>
      </c>
      <c r="S65" s="30">
        <f t="shared" si="6"/>
        <v>592.7315625</v>
      </c>
      <c r="T65" s="16">
        <f t="shared" si="7"/>
        <v>4544.2753124999999</v>
      </c>
      <c r="U65" s="16">
        <f t="shared" si="9"/>
        <v>1.7106250000000001</v>
      </c>
      <c r="V65" s="16">
        <f t="shared" si="26"/>
        <v>0</v>
      </c>
      <c r="W65" s="16">
        <f t="shared" si="26"/>
        <v>4121.791666666667</v>
      </c>
      <c r="X65" s="16">
        <f t="shared" si="26"/>
        <v>0</v>
      </c>
      <c r="Y65" s="16">
        <f t="shared" si="26"/>
        <v>0</v>
      </c>
      <c r="Z65" s="16">
        <f t="shared" si="26"/>
        <v>0</v>
      </c>
      <c r="AA65" s="16">
        <f t="shared" si="26"/>
        <v>0</v>
      </c>
      <c r="AB65" s="16">
        <f t="shared" si="26"/>
        <v>2.0792753789062499</v>
      </c>
      <c r="AC65" s="16">
        <f t="shared" si="26"/>
        <v>0</v>
      </c>
      <c r="AD65" s="16">
        <f t="shared" si="26"/>
        <v>0</v>
      </c>
      <c r="AE65" s="16">
        <f t="shared" si="26"/>
        <v>0</v>
      </c>
      <c r="AF65" s="16">
        <f t="shared" si="26"/>
        <v>0</v>
      </c>
      <c r="AG65" s="16">
        <f t="shared" si="26"/>
        <v>6713.9642985293694</v>
      </c>
      <c r="AH65" s="16">
        <f t="shared" si="26"/>
        <v>0</v>
      </c>
      <c r="AI65" s="16">
        <f t="shared" si="26"/>
        <v>0</v>
      </c>
      <c r="AJ65" s="16">
        <f t="shared" si="26"/>
        <v>0</v>
      </c>
      <c r="AK65" s="16">
        <f t="shared" si="26"/>
        <v>0</v>
      </c>
      <c r="AL65" s="16">
        <f t="shared" si="25"/>
        <v>3.386920492291019</v>
      </c>
      <c r="AM65" s="16">
        <f t="shared" si="25"/>
        <v>0</v>
      </c>
      <c r="AN65" s="16">
        <f t="shared" si="25"/>
        <v>0</v>
      </c>
      <c r="AO65" s="16">
        <f t="shared" si="25"/>
        <v>0</v>
      </c>
      <c r="AP65" s="16">
        <f t="shared" si="25"/>
        <v>0</v>
      </c>
      <c r="AQ65" s="16">
        <f t="shared" si="25"/>
        <v>10936.340370250065</v>
      </c>
      <c r="AR65" s="16">
        <f t="shared" si="25"/>
        <v>0</v>
      </c>
      <c r="AS65" s="16">
        <f t="shared" si="25"/>
        <v>0</v>
      </c>
      <c r="AT65" s="16">
        <f t="shared" si="25"/>
        <v>0</v>
      </c>
      <c r="AU65" s="16">
        <f t="shared" si="25"/>
        <v>0</v>
      </c>
      <c r="AV65" s="16">
        <f t="shared" si="25"/>
        <v>5.5169365912152495</v>
      </c>
      <c r="AW65" s="16">
        <f t="shared" si="25"/>
        <v>0</v>
      </c>
      <c r="AX65" s="16">
        <f t="shared" si="25"/>
        <v>0</v>
      </c>
      <c r="AY65" s="16">
        <f t="shared" si="25"/>
        <v>0</v>
      </c>
      <c r="AZ65" s="16">
        <f t="shared" si="25"/>
        <v>0</v>
      </c>
      <c r="BA65" s="16">
        <f t="shared" si="25"/>
        <v>17814.146065709549</v>
      </c>
      <c r="BB65" s="16">
        <f t="shared" si="25"/>
        <v>0</v>
      </c>
      <c r="BC65" s="16">
        <f t="shared" si="25"/>
        <v>0</v>
      </c>
      <c r="BD65" s="16">
        <f t="shared" si="25"/>
        <v>0</v>
      </c>
      <c r="BE65" s="16">
        <f t="shared" si="25"/>
        <v>0</v>
      </c>
      <c r="BF65" s="16">
        <f t="shared" si="25"/>
        <v>8.9865083697023742</v>
      </c>
      <c r="BG65" s="16">
        <f t="shared" si="25"/>
        <v>0</v>
      </c>
      <c r="BH65" s="16">
        <f t="shared" si="25"/>
        <v>0</v>
      </c>
      <c r="BI65" s="16">
        <f t="shared" si="25"/>
        <v>0</v>
      </c>
      <c r="BJ65" s="16">
        <f t="shared" si="25"/>
        <v>0</v>
      </c>
      <c r="BK65" s="16">
        <f t="shared" si="25"/>
        <v>29017.366807062783</v>
      </c>
      <c r="BL65" s="16">
        <f t="shared" si="25"/>
        <v>0</v>
      </c>
      <c r="BM65" s="16">
        <f t="shared" si="25"/>
        <v>0</v>
      </c>
      <c r="BN65" s="16">
        <f t="shared" si="25"/>
        <v>0</v>
      </c>
      <c r="BO65" s="16">
        <f t="shared" si="25"/>
        <v>0</v>
      </c>
      <c r="BP65" s="2"/>
      <c r="BQ65" s="2"/>
      <c r="BR65" s="2"/>
      <c r="BS65" s="2"/>
      <c r="BT65" s="2"/>
      <c r="BU65" s="2"/>
      <c r="BV65" s="2"/>
      <c r="BW65" s="2"/>
      <c r="BX65" s="2"/>
    </row>
    <row r="66" spans="3:76" s="1" customFormat="1" ht="15.75" customHeight="1" x14ac:dyDescent="0.25">
      <c r="C66" s="2" t="s">
        <v>144</v>
      </c>
      <c r="D66" s="2" t="s">
        <v>83</v>
      </c>
      <c r="E66" s="2" t="s">
        <v>150</v>
      </c>
      <c r="F66" s="2" t="s">
        <v>15941</v>
      </c>
      <c r="G66" s="2">
        <v>1</v>
      </c>
      <c r="H66" s="2">
        <v>2023</v>
      </c>
      <c r="I66" s="16">
        <v>2125</v>
      </c>
      <c r="J66" s="16">
        <v>3300</v>
      </c>
      <c r="K66" s="16">
        <f t="shared" si="21"/>
        <v>495</v>
      </c>
      <c r="L66" s="16">
        <f t="shared" si="22"/>
        <v>3795</v>
      </c>
      <c r="M66" s="2">
        <v>10</v>
      </c>
      <c r="N66" s="2">
        <v>1</v>
      </c>
      <c r="O66" s="2">
        <v>2023</v>
      </c>
      <c r="P66" s="28">
        <v>5.0000000000000001E-4</v>
      </c>
      <c r="Q66" s="30">
        <f t="shared" si="4"/>
        <v>3984.75</v>
      </c>
      <c r="R66" s="30">
        <f t="shared" si="5"/>
        <v>398.47500000000002</v>
      </c>
      <c r="S66" s="30">
        <f t="shared" si="6"/>
        <v>657.48374999999999</v>
      </c>
      <c r="T66" s="16">
        <f t="shared" si="7"/>
        <v>5040.7087500000007</v>
      </c>
      <c r="U66" s="16">
        <f t="shared" si="9"/>
        <v>1.8975</v>
      </c>
      <c r="V66" s="16">
        <f t="shared" si="26"/>
        <v>1.7210884353741496</v>
      </c>
      <c r="W66" s="16">
        <f t="shared" si="26"/>
        <v>4572.0714285714275</v>
      </c>
      <c r="X66" s="16">
        <f t="shared" si="26"/>
        <v>1.8975</v>
      </c>
      <c r="Y66" s="16">
        <f t="shared" si="26"/>
        <v>1.992375</v>
      </c>
      <c r="Z66" s="16">
        <f t="shared" si="26"/>
        <v>2.0919937499999999</v>
      </c>
      <c r="AA66" s="16">
        <f t="shared" si="26"/>
        <v>2.1965934375000002</v>
      </c>
      <c r="AB66" s="16">
        <f t="shared" si="26"/>
        <v>2.3064231093749998</v>
      </c>
      <c r="AC66" s="16">
        <f t="shared" si="26"/>
        <v>2.4217442648437504</v>
      </c>
      <c r="AD66" s="16">
        <f t="shared" si="26"/>
        <v>2.5428314780859376</v>
      </c>
      <c r="AE66" s="16">
        <f t="shared" si="26"/>
        <v>2.6699730519902349</v>
      </c>
      <c r="AF66" s="16">
        <f t="shared" si="26"/>
        <v>2.8034717045897461</v>
      </c>
      <c r="AG66" s="16">
        <f t="shared" si="26"/>
        <v>7447.42258324266</v>
      </c>
      <c r="AH66" s="16">
        <f t="shared" si="26"/>
        <v>3.0908275543101955</v>
      </c>
      <c r="AI66" s="16">
        <f t="shared" si="26"/>
        <v>3.2453689320257055</v>
      </c>
      <c r="AJ66" s="16">
        <f t="shared" si="26"/>
        <v>3.40763737862699</v>
      </c>
      <c r="AK66" s="16">
        <f t="shared" si="26"/>
        <v>3.5780192475583403</v>
      </c>
      <c r="AL66" s="16">
        <f t="shared" si="25"/>
        <v>3.7569202099362564</v>
      </c>
      <c r="AM66" s="16">
        <f t="shared" si="25"/>
        <v>3.9447662204330705</v>
      </c>
      <c r="AN66" s="16">
        <f t="shared" si="25"/>
        <v>4.1420045314547238</v>
      </c>
      <c r="AO66" s="16">
        <f t="shared" si="25"/>
        <v>4.34910475802746</v>
      </c>
      <c r="AP66" s="16">
        <f t="shared" si="25"/>
        <v>4.5665599959288334</v>
      </c>
      <c r="AQ66" s="16">
        <f t="shared" si="25"/>
        <v>12131.066629184945</v>
      </c>
      <c r="AR66" s="16">
        <f t="shared" si="25"/>
        <v>5.0346323955115384</v>
      </c>
      <c r="AS66" s="16">
        <f t="shared" si="25"/>
        <v>5.2863640152871154</v>
      </c>
      <c r="AT66" s="16">
        <f t="shared" si="25"/>
        <v>5.5506822160514711</v>
      </c>
      <c r="AU66" s="16">
        <f t="shared" si="25"/>
        <v>5.8282163268540454</v>
      </c>
      <c r="AV66" s="16">
        <f t="shared" si="25"/>
        <v>6.1196271431967473</v>
      </c>
      <c r="AW66" s="16">
        <f t="shared" si="25"/>
        <v>6.4256085003565842</v>
      </c>
      <c r="AX66" s="16">
        <f t="shared" si="25"/>
        <v>6.7468889253744138</v>
      </c>
      <c r="AY66" s="16">
        <f t="shared" si="25"/>
        <v>7.0842333716431352</v>
      </c>
      <c r="AZ66" s="16">
        <f t="shared" si="25"/>
        <v>7.4384450402252913</v>
      </c>
      <c r="BA66" s="16">
        <f t="shared" si="25"/>
        <v>19760.229249358486</v>
      </c>
      <c r="BB66" s="16">
        <f t="shared" si="25"/>
        <v>8.2008856568483814</v>
      </c>
      <c r="BC66" s="16">
        <f t="shared" si="25"/>
        <v>8.6109299396908039</v>
      </c>
      <c r="BD66" s="16">
        <f t="shared" si="25"/>
        <v>9.0414764366753442</v>
      </c>
      <c r="BE66" s="16">
        <f t="shared" si="25"/>
        <v>9.4935502585091118</v>
      </c>
      <c r="BF66" s="16">
        <f t="shared" si="25"/>
        <v>9.9682277714345666</v>
      </c>
      <c r="BG66" s="16">
        <f t="shared" si="25"/>
        <v>10.466639160006297</v>
      </c>
      <c r="BH66" s="16">
        <f t="shared" si="25"/>
        <v>10.98997111800661</v>
      </c>
      <c r="BI66" s="16">
        <f t="shared" si="25"/>
        <v>11.539469673906941</v>
      </c>
      <c r="BJ66" s="16">
        <f t="shared" si="25"/>
        <v>12.116443157602287</v>
      </c>
      <c r="BK66" s="16">
        <f t="shared" si="25"/>
        <v>32187.331248170474</v>
      </c>
      <c r="BL66" s="16">
        <f t="shared" si="25"/>
        <v>13.358378581256522</v>
      </c>
      <c r="BM66" s="16">
        <f t="shared" si="25"/>
        <v>14.026297510319349</v>
      </c>
      <c r="BN66" s="16">
        <f t="shared" si="25"/>
        <v>14.727612385835316</v>
      </c>
      <c r="BO66" s="16">
        <f t="shared" si="25"/>
        <v>15.463993005127083</v>
      </c>
      <c r="BP66" s="2"/>
      <c r="BQ66" s="2"/>
      <c r="BR66" s="2"/>
      <c r="BS66" s="2"/>
      <c r="BT66" s="2"/>
      <c r="BU66" s="2"/>
      <c r="BV66" s="2"/>
      <c r="BW66" s="2"/>
      <c r="BX66" s="2"/>
    </row>
    <row r="67" spans="3:76" s="1" customFormat="1" ht="15.75" customHeight="1" x14ac:dyDescent="0.25">
      <c r="C67" s="2" t="s">
        <v>144</v>
      </c>
      <c r="D67" s="2" t="s">
        <v>83</v>
      </c>
      <c r="E67" s="2" t="s">
        <v>150</v>
      </c>
      <c r="F67" s="2" t="s">
        <v>152</v>
      </c>
      <c r="G67" s="2"/>
      <c r="H67" s="2"/>
      <c r="I67" s="16"/>
      <c r="J67" s="16"/>
      <c r="K67" s="16"/>
      <c r="L67" s="16"/>
      <c r="M67" s="2"/>
      <c r="N67" s="2"/>
      <c r="O67" s="2"/>
      <c r="P67" s="28"/>
      <c r="Q67" s="30"/>
      <c r="R67" s="30"/>
      <c r="S67" s="30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2"/>
      <c r="BQ67" s="2"/>
      <c r="BR67" s="2"/>
      <c r="BS67" s="2"/>
      <c r="BT67" s="2"/>
      <c r="BU67" s="2"/>
      <c r="BV67" s="2"/>
      <c r="BW67" s="2"/>
      <c r="BX67" s="2"/>
    </row>
    <row r="68" spans="3:76" s="1" customFormat="1" ht="15.75" customHeight="1" x14ac:dyDescent="0.25">
      <c r="C68" s="2" t="s">
        <v>144</v>
      </c>
      <c r="D68" s="2" t="s">
        <v>55</v>
      </c>
      <c r="E68" s="2" t="s">
        <v>61</v>
      </c>
      <c r="F68" s="2" t="s">
        <v>153</v>
      </c>
      <c r="G68" s="2">
        <v>1</v>
      </c>
      <c r="H68" s="2">
        <v>2007</v>
      </c>
      <c r="I68" s="16">
        <v>3310</v>
      </c>
      <c r="J68" s="16">
        <f t="shared" ref="J68:J134" si="27">I68*G68</f>
        <v>3310</v>
      </c>
      <c r="K68" s="16">
        <f t="shared" ref="K68:K134" si="28">J68*0.15</f>
        <v>496.5</v>
      </c>
      <c r="L68" s="16">
        <f t="shared" ref="L68:L134" si="29">J68+K68</f>
        <v>3806.5</v>
      </c>
      <c r="M68" s="2">
        <v>8</v>
      </c>
      <c r="N68" s="2">
        <v>1</v>
      </c>
      <c r="O68" s="2">
        <v>2007</v>
      </c>
      <c r="P68" s="28">
        <v>5.0000000000000001E-4</v>
      </c>
      <c r="Q68" s="30">
        <f>L68*((1+$I$3)^($L$3-H68))</f>
        <v>8724.5677267096326</v>
      </c>
      <c r="R68" s="30">
        <f>Q68*0.1</f>
        <v>872.45677267096335</v>
      </c>
      <c r="S68" s="30">
        <f>SUM(Q68:R68)*0.15</f>
        <v>1439.5536749070893</v>
      </c>
      <c r="T68" s="16">
        <f>SUM(Q68:S68)</f>
        <v>11036.578174287684</v>
      </c>
      <c r="U68" s="16">
        <f t="shared" si="9"/>
        <v>1.9032500000000001</v>
      </c>
      <c r="V68" s="16">
        <f t="shared" si="26"/>
        <v>1.7263038548752834</v>
      </c>
      <c r="W68" s="16">
        <f t="shared" si="26"/>
        <v>4585.9261904761897</v>
      </c>
      <c r="X68" s="16">
        <f t="shared" si="26"/>
        <v>1.9032500000000001</v>
      </c>
      <c r="Y68" s="16">
        <f t="shared" si="26"/>
        <v>1.9984125000000001</v>
      </c>
      <c r="Z68" s="16">
        <f t="shared" si="26"/>
        <v>2.0983331250000004</v>
      </c>
      <c r="AA68" s="16">
        <f t="shared" si="26"/>
        <v>2.2032497812500003</v>
      </c>
      <c r="AB68" s="16">
        <f t="shared" si="26"/>
        <v>2.3134122703125</v>
      </c>
      <c r="AC68" s="16">
        <f t="shared" si="26"/>
        <v>2.4290828838281255</v>
      </c>
      <c r="AD68" s="16">
        <f t="shared" si="26"/>
        <v>2.5505370280195314</v>
      </c>
      <c r="AE68" s="16">
        <f t="shared" si="26"/>
        <v>6775.5016149338853</v>
      </c>
      <c r="AF68" s="16">
        <f t="shared" si="26"/>
        <v>2.8119670733915334</v>
      </c>
      <c r="AG68" s="16">
        <f t="shared" si="26"/>
        <v>2.9525654270611104</v>
      </c>
      <c r="AH68" s="16">
        <f t="shared" si="26"/>
        <v>3.100193698414166</v>
      </c>
      <c r="AI68" s="16">
        <f t="shared" si="26"/>
        <v>3.2552033833348744</v>
      </c>
      <c r="AJ68" s="16">
        <f t="shared" si="26"/>
        <v>3.4179635525016177</v>
      </c>
      <c r="AK68" s="16">
        <f t="shared" si="26"/>
        <v>3.5888617301266992</v>
      </c>
      <c r="AL68" s="16">
        <f t="shared" ref="AL68:BO71" si="30">IF(MOD(AL$6-$H68,$M68)=0,($L68*1.1*1.15)*((1+$I$3)^(AL$6-$L$3)),IF(MOD(AL$6-$O68,$N68)=0,$U68*((1+$I$3)^(AL$6-$L$3)),0))</f>
        <v>3.7683048166330333</v>
      </c>
      <c r="AM68" s="16">
        <f t="shared" si="30"/>
        <v>10010.501745385654</v>
      </c>
      <c r="AN68" s="16">
        <f t="shared" si="30"/>
        <v>4.1545560603379199</v>
      </c>
      <c r="AO68" s="16">
        <f t="shared" si="30"/>
        <v>4.3622838633548167</v>
      </c>
      <c r="AP68" s="16">
        <f t="shared" si="30"/>
        <v>4.580398056522557</v>
      </c>
      <c r="AQ68" s="16">
        <f t="shared" si="30"/>
        <v>4.8094179593486857</v>
      </c>
      <c r="AR68" s="16">
        <f t="shared" si="30"/>
        <v>5.0498888573161196</v>
      </c>
      <c r="AS68" s="16">
        <f t="shared" si="30"/>
        <v>5.3023833001819254</v>
      </c>
      <c r="AT68" s="16">
        <f t="shared" si="30"/>
        <v>5.567502465191021</v>
      </c>
      <c r="AU68" s="16">
        <f t="shared" si="30"/>
        <v>14790.070298779949</v>
      </c>
      <c r="AV68" s="16">
        <f t="shared" si="30"/>
        <v>6.138171467873101</v>
      </c>
      <c r="AW68" s="16">
        <f t="shared" si="30"/>
        <v>6.4450800412667562</v>
      </c>
      <c r="AX68" s="16">
        <f t="shared" si="30"/>
        <v>6.7673340433300941</v>
      </c>
      <c r="AY68" s="16">
        <f t="shared" si="30"/>
        <v>7.1057007454966001</v>
      </c>
      <c r="AZ68" s="16">
        <f t="shared" si="30"/>
        <v>7.460985782771429</v>
      </c>
      <c r="BA68" s="16">
        <f t="shared" si="30"/>
        <v>7.8340350719100016</v>
      </c>
      <c r="BB68" s="16">
        <f t="shared" si="30"/>
        <v>8.2257368255054981</v>
      </c>
      <c r="BC68" s="16">
        <f t="shared" si="30"/>
        <v>21851.669876955366</v>
      </c>
      <c r="BD68" s="16">
        <f t="shared" si="30"/>
        <v>9.0688748501198155</v>
      </c>
      <c r="BE68" s="16">
        <f t="shared" si="30"/>
        <v>9.5223185926258065</v>
      </c>
      <c r="BF68" s="16">
        <f t="shared" si="30"/>
        <v>9.9984345222570958</v>
      </c>
      <c r="BG68" s="16">
        <f t="shared" si="30"/>
        <v>10.498356248369953</v>
      </c>
      <c r="BH68" s="16">
        <f t="shared" si="30"/>
        <v>11.023274060788449</v>
      </c>
      <c r="BI68" s="16">
        <f t="shared" si="30"/>
        <v>11.574437763827872</v>
      </c>
      <c r="BJ68" s="16">
        <f t="shared" si="30"/>
        <v>12.153159652019264</v>
      </c>
      <c r="BK68" s="16">
        <f t="shared" si="30"/>
        <v>32284.868615589177</v>
      </c>
      <c r="BL68" s="16">
        <f t="shared" si="30"/>
        <v>13.39885851635124</v>
      </c>
      <c r="BM68" s="16">
        <f t="shared" si="30"/>
        <v>14.068801442168802</v>
      </c>
      <c r="BN68" s="16">
        <f t="shared" si="30"/>
        <v>14.772241514277242</v>
      </c>
      <c r="BO68" s="16">
        <f t="shared" si="30"/>
        <v>15.510853589991106</v>
      </c>
      <c r="BP68" s="2"/>
      <c r="BQ68" s="2"/>
      <c r="BR68" s="2"/>
      <c r="BS68" s="2"/>
      <c r="BT68" s="2"/>
      <c r="BU68" s="2"/>
      <c r="BV68" s="2"/>
      <c r="BW68" s="2"/>
      <c r="BX68" s="2"/>
    </row>
    <row r="69" spans="3:76" s="1" customFormat="1" ht="15.75" x14ac:dyDescent="0.25">
      <c r="C69" s="2" t="s">
        <v>144</v>
      </c>
      <c r="D69" s="2" t="s">
        <v>63</v>
      </c>
      <c r="E69" s="2" t="s">
        <v>64</v>
      </c>
      <c r="F69" s="2" t="s">
        <v>154</v>
      </c>
      <c r="G69" s="2">
        <v>1</v>
      </c>
      <c r="H69" s="2">
        <v>2007</v>
      </c>
      <c r="I69" s="16">
        <v>2125</v>
      </c>
      <c r="J69" s="16">
        <f t="shared" si="27"/>
        <v>2125</v>
      </c>
      <c r="K69" s="16">
        <f t="shared" si="28"/>
        <v>318.75</v>
      </c>
      <c r="L69" s="16">
        <f t="shared" si="29"/>
        <v>2443.75</v>
      </c>
      <c r="M69" s="2">
        <v>50</v>
      </c>
      <c r="N69" s="2">
        <v>1</v>
      </c>
      <c r="O69" s="2">
        <v>2007</v>
      </c>
      <c r="P69" s="28">
        <v>5.0000000000000001E-4</v>
      </c>
      <c r="Q69" s="30">
        <f>L69*((1+$I$3)^($L$3-H69))</f>
        <v>5601.1197641262752</v>
      </c>
      <c r="R69" s="30">
        <f>Q69*0.1</f>
        <v>560.11197641262754</v>
      </c>
      <c r="S69" s="30">
        <f>SUM(Q69:R69)*0.15</f>
        <v>924.18476108083541</v>
      </c>
      <c r="T69" s="16">
        <f>SUM(Q69:S69)</f>
        <v>7085.4165016197385</v>
      </c>
      <c r="U69" s="16">
        <f t="shared" si="9"/>
        <v>1.221875</v>
      </c>
      <c r="V69" s="16">
        <f t="shared" si="26"/>
        <v>1.1082766439909297</v>
      </c>
      <c r="W69" s="16">
        <f t="shared" si="26"/>
        <v>1.1636904761904763</v>
      </c>
      <c r="X69" s="16">
        <f t="shared" si="26"/>
        <v>1.221875</v>
      </c>
      <c r="Y69" s="16">
        <f t="shared" si="26"/>
        <v>1.28296875</v>
      </c>
      <c r="Z69" s="16">
        <f t="shared" si="26"/>
        <v>1.3471171875000001</v>
      </c>
      <c r="AA69" s="16">
        <f t="shared" si="26"/>
        <v>1.4144730468750002</v>
      </c>
      <c r="AB69" s="16">
        <f t="shared" si="26"/>
        <v>1.48519669921875</v>
      </c>
      <c r="AC69" s="16">
        <f t="shared" si="26"/>
        <v>1.5594565341796878</v>
      </c>
      <c r="AD69" s="16">
        <f t="shared" si="26"/>
        <v>1.6374293608886719</v>
      </c>
      <c r="AE69" s="16">
        <f t="shared" si="26"/>
        <v>1.7193008289331058</v>
      </c>
      <c r="AF69" s="16">
        <f t="shared" si="26"/>
        <v>1.8052658703797608</v>
      </c>
      <c r="AG69" s="16">
        <f t="shared" si="26"/>
        <v>1.895529163898749</v>
      </c>
      <c r="AH69" s="16">
        <f t="shared" si="26"/>
        <v>1.9903056220936866</v>
      </c>
      <c r="AI69" s="16">
        <f t="shared" si="26"/>
        <v>2.0898209031983708</v>
      </c>
      <c r="AJ69" s="16">
        <f t="shared" si="26"/>
        <v>2.1943119483582891</v>
      </c>
      <c r="AK69" s="16">
        <f t="shared" si="26"/>
        <v>2.3040275457762043</v>
      </c>
      <c r="AL69" s="16">
        <f t="shared" si="30"/>
        <v>2.4192289230650137</v>
      </c>
      <c r="AM69" s="16">
        <f t="shared" si="30"/>
        <v>2.5401903692182652</v>
      </c>
      <c r="AN69" s="16">
        <f t="shared" si="30"/>
        <v>2.6671998876791783</v>
      </c>
      <c r="AO69" s="16">
        <f t="shared" si="30"/>
        <v>2.8005598820631374</v>
      </c>
      <c r="AP69" s="16">
        <f t="shared" si="30"/>
        <v>2.9405878761662945</v>
      </c>
      <c r="AQ69" s="16">
        <f t="shared" si="30"/>
        <v>3.0876172699746092</v>
      </c>
      <c r="AR69" s="16">
        <f t="shared" si="30"/>
        <v>3.2419981334733392</v>
      </c>
      <c r="AS69" s="16">
        <f t="shared" si="30"/>
        <v>3.4040980401470065</v>
      </c>
      <c r="AT69" s="16">
        <f t="shared" si="30"/>
        <v>3.5743029421543562</v>
      </c>
      <c r="AU69" s="16">
        <f t="shared" si="30"/>
        <v>3.753018089262075</v>
      </c>
      <c r="AV69" s="16">
        <f t="shared" si="30"/>
        <v>3.9406689937251782</v>
      </c>
      <c r="AW69" s="16">
        <f t="shared" si="30"/>
        <v>4.1377024434114373</v>
      </c>
      <c r="AX69" s="16">
        <f t="shared" si="30"/>
        <v>4.3445875655820094</v>
      </c>
      <c r="AY69" s="16">
        <f t="shared" si="30"/>
        <v>4.5618169438611105</v>
      </c>
      <c r="AZ69" s="16">
        <f t="shared" si="30"/>
        <v>4.7899077910541648</v>
      </c>
      <c r="BA69" s="16">
        <f t="shared" si="30"/>
        <v>5.0294031806068737</v>
      </c>
      <c r="BB69" s="16">
        <f t="shared" si="30"/>
        <v>5.2808733396372158</v>
      </c>
      <c r="BC69" s="16">
        <f t="shared" si="30"/>
        <v>5.5449170066190785</v>
      </c>
      <c r="BD69" s="16">
        <f t="shared" si="30"/>
        <v>5.8221628569500323</v>
      </c>
      <c r="BE69" s="16">
        <f t="shared" si="30"/>
        <v>15466.575629487759</v>
      </c>
      <c r="BF69" s="16">
        <f t="shared" si="30"/>
        <v>6.4189345497874104</v>
      </c>
      <c r="BG69" s="16">
        <f t="shared" si="30"/>
        <v>6.7398812772767824</v>
      </c>
      <c r="BH69" s="16">
        <f t="shared" si="30"/>
        <v>7.07687534114062</v>
      </c>
      <c r="BI69" s="16">
        <f t="shared" si="30"/>
        <v>7.4307191081976525</v>
      </c>
      <c r="BJ69" s="16">
        <f t="shared" si="30"/>
        <v>7.8022550636075332</v>
      </c>
      <c r="BK69" s="16">
        <f t="shared" si="30"/>
        <v>8.192367816787911</v>
      </c>
      <c r="BL69" s="16">
        <f t="shared" si="30"/>
        <v>8.6019862076273057</v>
      </c>
      <c r="BM69" s="16">
        <f t="shared" si="30"/>
        <v>9.0320855180086728</v>
      </c>
      <c r="BN69" s="16">
        <f t="shared" si="30"/>
        <v>9.4836897939091056</v>
      </c>
      <c r="BO69" s="16">
        <f t="shared" si="30"/>
        <v>9.9578742836045624</v>
      </c>
      <c r="BP69" s="2"/>
      <c r="BQ69" s="2"/>
      <c r="BR69" s="2"/>
      <c r="BS69" s="2"/>
      <c r="BT69" s="2"/>
      <c r="BU69" s="2"/>
      <c r="BV69" s="2"/>
      <c r="BW69" s="2"/>
      <c r="BX69" s="2"/>
    </row>
    <row r="70" spans="3:76" s="1" customFormat="1" ht="15.75" x14ac:dyDescent="0.25">
      <c r="C70" s="2" t="s">
        <v>144</v>
      </c>
      <c r="D70" s="2" t="s">
        <v>51</v>
      </c>
      <c r="E70" s="2" t="s">
        <v>155</v>
      </c>
      <c r="F70" s="2" t="s">
        <v>156</v>
      </c>
      <c r="G70" s="2">
        <v>7</v>
      </c>
      <c r="H70" s="2">
        <v>2023</v>
      </c>
      <c r="I70" s="16">
        <v>1000</v>
      </c>
      <c r="J70" s="16">
        <f t="shared" si="27"/>
        <v>7000</v>
      </c>
      <c r="K70" s="16">
        <f t="shared" si="28"/>
        <v>1050</v>
      </c>
      <c r="L70" s="16">
        <f t="shared" si="29"/>
        <v>8050</v>
      </c>
      <c r="M70" s="2">
        <v>50</v>
      </c>
      <c r="N70" s="2">
        <v>1</v>
      </c>
      <c r="O70" s="2">
        <v>2023</v>
      </c>
      <c r="P70" s="28">
        <v>5.0000000000000001E-4</v>
      </c>
      <c r="Q70" s="30">
        <f>L70*((1+$I$3)^($L$3-H70))</f>
        <v>8452.5</v>
      </c>
      <c r="R70" s="30">
        <f>Q70*0.1</f>
        <v>845.25</v>
      </c>
      <c r="S70" s="30">
        <f>SUM(Q70:R70)*0.15</f>
        <v>1394.6624999999999</v>
      </c>
      <c r="T70" s="16">
        <f>SUM(Q70:S70)</f>
        <v>10692.4125</v>
      </c>
      <c r="U70" s="16">
        <f t="shared" si="9"/>
        <v>4.0250000000000004</v>
      </c>
      <c r="V70" s="16">
        <f t="shared" si="26"/>
        <v>3.6507936507936507</v>
      </c>
      <c r="W70" s="16">
        <f t="shared" si="26"/>
        <v>9698.3333333333321</v>
      </c>
      <c r="X70" s="16">
        <f t="shared" si="26"/>
        <v>4.0250000000000004</v>
      </c>
      <c r="Y70" s="16">
        <f t="shared" si="26"/>
        <v>4.2262500000000003</v>
      </c>
      <c r="Z70" s="16">
        <f t="shared" si="26"/>
        <v>4.4375625000000003</v>
      </c>
      <c r="AA70" s="16">
        <f t="shared" si="26"/>
        <v>4.6594406250000011</v>
      </c>
      <c r="AB70" s="16">
        <f t="shared" si="26"/>
        <v>4.8924126562500003</v>
      </c>
      <c r="AC70" s="16">
        <f t="shared" si="26"/>
        <v>5.1370332890625008</v>
      </c>
      <c r="AD70" s="16">
        <f t="shared" si="26"/>
        <v>5.3938849535156255</v>
      </c>
      <c r="AE70" s="16">
        <f t="shared" si="26"/>
        <v>5.6635792011914079</v>
      </c>
      <c r="AF70" s="16">
        <f t="shared" si="26"/>
        <v>5.946758161250977</v>
      </c>
      <c r="AG70" s="16">
        <f t="shared" si="26"/>
        <v>6.2440960693135263</v>
      </c>
      <c r="AH70" s="16">
        <f t="shared" si="26"/>
        <v>6.5563008727792029</v>
      </c>
      <c r="AI70" s="16">
        <f t="shared" si="26"/>
        <v>6.8841159164181631</v>
      </c>
      <c r="AJ70" s="16">
        <f t="shared" si="26"/>
        <v>7.2283217122390706</v>
      </c>
      <c r="AK70" s="16">
        <f t="shared" si="26"/>
        <v>7.5897377978510256</v>
      </c>
      <c r="AL70" s="16">
        <f t="shared" si="30"/>
        <v>7.9692246877435746</v>
      </c>
      <c r="AM70" s="16">
        <f t="shared" si="30"/>
        <v>8.3676859221307556</v>
      </c>
      <c r="AN70" s="16">
        <f t="shared" si="30"/>
        <v>8.7860702182372936</v>
      </c>
      <c r="AO70" s="16">
        <f t="shared" si="30"/>
        <v>9.22537372914916</v>
      </c>
      <c r="AP70" s="16">
        <f t="shared" si="30"/>
        <v>9.6866424156066167</v>
      </c>
      <c r="AQ70" s="16">
        <f t="shared" si="30"/>
        <v>10.170974536386948</v>
      </c>
      <c r="AR70" s="16">
        <f t="shared" si="30"/>
        <v>10.679523263206296</v>
      </c>
      <c r="AS70" s="16">
        <f t="shared" si="30"/>
        <v>11.21349942636661</v>
      </c>
      <c r="AT70" s="16">
        <f t="shared" si="30"/>
        <v>11.77417439768494</v>
      </c>
      <c r="AU70" s="16">
        <f t="shared" si="30"/>
        <v>12.362883117569188</v>
      </c>
      <c r="AV70" s="16">
        <f t="shared" si="30"/>
        <v>12.981027273447646</v>
      </c>
      <c r="AW70" s="16">
        <f t="shared" si="30"/>
        <v>13.630078637120029</v>
      </c>
      <c r="AX70" s="16">
        <f t="shared" si="30"/>
        <v>14.31158256897603</v>
      </c>
      <c r="AY70" s="16">
        <f t="shared" si="30"/>
        <v>15.027161697424834</v>
      </c>
      <c r="AZ70" s="16">
        <f t="shared" si="30"/>
        <v>15.778519782296073</v>
      </c>
      <c r="BA70" s="16">
        <f t="shared" si="30"/>
        <v>16.567445771410881</v>
      </c>
      <c r="BB70" s="16">
        <f t="shared" si="30"/>
        <v>17.395818059981419</v>
      </c>
      <c r="BC70" s="16">
        <f t="shared" si="30"/>
        <v>18.265608962980497</v>
      </c>
      <c r="BD70" s="16">
        <f t="shared" si="30"/>
        <v>19.178889411129518</v>
      </c>
      <c r="BE70" s="16">
        <f t="shared" si="30"/>
        <v>20.137833881685996</v>
      </c>
      <c r="BF70" s="16">
        <f t="shared" si="30"/>
        <v>21.144725575770295</v>
      </c>
      <c r="BG70" s="16">
        <f t="shared" si="30"/>
        <v>22.201961854558814</v>
      </c>
      <c r="BH70" s="16">
        <f t="shared" si="30"/>
        <v>23.312059947286752</v>
      </c>
      <c r="BI70" s="16">
        <f t="shared" si="30"/>
        <v>24.47766294465109</v>
      </c>
      <c r="BJ70" s="16">
        <f t="shared" si="30"/>
        <v>25.701546091883639</v>
      </c>
      <c r="BK70" s="16">
        <f t="shared" si="30"/>
        <v>26.986623396477828</v>
      </c>
      <c r="BL70" s="16">
        <f t="shared" si="30"/>
        <v>28.335954566301716</v>
      </c>
      <c r="BM70" s="16">
        <f t="shared" si="30"/>
        <v>29.752752294616805</v>
      </c>
      <c r="BN70" s="16">
        <f t="shared" si="30"/>
        <v>31.240389909347645</v>
      </c>
      <c r="BO70" s="16">
        <f t="shared" si="30"/>
        <v>32.80240940481503</v>
      </c>
      <c r="BP70" s="2"/>
      <c r="BQ70" s="2"/>
      <c r="BR70" s="2"/>
      <c r="BS70" s="2"/>
      <c r="BT70" s="2"/>
      <c r="BU70" s="2"/>
      <c r="BV70" s="2"/>
      <c r="BW70" s="2"/>
      <c r="BX70" s="2"/>
    </row>
    <row r="71" spans="3:76" s="1" customFormat="1" ht="31.5" x14ac:dyDescent="0.25">
      <c r="C71" s="2" t="s">
        <v>144</v>
      </c>
      <c r="D71" s="2" t="s">
        <v>83</v>
      </c>
      <c r="E71" s="2" t="s">
        <v>157</v>
      </c>
      <c r="F71" s="2" t="s">
        <v>158</v>
      </c>
      <c r="G71" s="2">
        <v>1</v>
      </c>
      <c r="H71" s="2">
        <v>2007</v>
      </c>
      <c r="I71" s="16">
        <v>2000</v>
      </c>
      <c r="J71" s="16">
        <f t="shared" si="27"/>
        <v>2000</v>
      </c>
      <c r="K71" s="16">
        <f t="shared" si="28"/>
        <v>300</v>
      </c>
      <c r="L71" s="16">
        <f t="shared" si="29"/>
        <v>2300</v>
      </c>
      <c r="M71" s="2">
        <v>10</v>
      </c>
      <c r="N71" s="2">
        <v>1</v>
      </c>
      <c r="O71" s="2">
        <v>2007</v>
      </c>
      <c r="P71" s="28">
        <v>5.0000000000000001E-4</v>
      </c>
      <c r="Q71" s="30">
        <f>L71*((1+$I$3)^($L$3-H71))</f>
        <v>5271.6421309423758</v>
      </c>
      <c r="R71" s="30">
        <f>Q71*0.1</f>
        <v>527.16421309423765</v>
      </c>
      <c r="S71" s="30">
        <f>SUM(Q71:R71)*0.15</f>
        <v>869.82095160549193</v>
      </c>
      <c r="T71" s="16">
        <f>SUM(Q71:S71)</f>
        <v>6668.6272956421053</v>
      </c>
      <c r="U71" s="16">
        <f t="shared" si="9"/>
        <v>1.1500000000000001</v>
      </c>
      <c r="V71" s="16">
        <f t="shared" si="26"/>
        <v>1.0430839002267573</v>
      </c>
      <c r="W71" s="16">
        <f t="shared" si="26"/>
        <v>1.0952380952380953</v>
      </c>
      <c r="X71" s="16">
        <f t="shared" si="26"/>
        <v>1.1500000000000001</v>
      </c>
      <c r="Y71" s="16">
        <f t="shared" si="26"/>
        <v>1.2075000000000002</v>
      </c>
      <c r="Z71" s="16">
        <f t="shared" si="26"/>
        <v>1.2678750000000001</v>
      </c>
      <c r="AA71" s="16">
        <f t="shared" si="26"/>
        <v>3368.1099375000003</v>
      </c>
      <c r="AB71" s="16">
        <f t="shared" si="26"/>
        <v>1.3978321875000002</v>
      </c>
      <c r="AC71" s="16">
        <f t="shared" si="26"/>
        <v>1.4677237968750003</v>
      </c>
      <c r="AD71" s="16">
        <f t="shared" si="26"/>
        <v>1.5411099867187501</v>
      </c>
      <c r="AE71" s="16">
        <f t="shared" si="26"/>
        <v>1.6181654860546879</v>
      </c>
      <c r="AF71" s="16">
        <f t="shared" si="26"/>
        <v>1.6990737603574222</v>
      </c>
      <c r="AG71" s="16">
        <f t="shared" si="26"/>
        <v>1.7840274483752934</v>
      </c>
      <c r="AH71" s="16">
        <f t="shared" si="26"/>
        <v>1.8732288207940579</v>
      </c>
      <c r="AI71" s="16">
        <f t="shared" si="26"/>
        <v>1.9668902618337611</v>
      </c>
      <c r="AJ71" s="16">
        <f t="shared" si="26"/>
        <v>2.0652347749254489</v>
      </c>
      <c r="AK71" s="16">
        <f t="shared" si="26"/>
        <v>5486.2961795894553</v>
      </c>
      <c r="AL71" s="16">
        <f t="shared" si="30"/>
        <v>2.2769213393553072</v>
      </c>
      <c r="AM71" s="16">
        <f t="shared" si="30"/>
        <v>2.3907674063230733</v>
      </c>
      <c r="AN71" s="16">
        <f t="shared" si="30"/>
        <v>2.5103057766392269</v>
      </c>
      <c r="AO71" s="16">
        <f t="shared" si="30"/>
        <v>2.6358210654711884</v>
      </c>
      <c r="AP71" s="16">
        <f t="shared" si="30"/>
        <v>2.767612118744748</v>
      </c>
      <c r="AQ71" s="16">
        <f t="shared" si="30"/>
        <v>2.9059927246819854</v>
      </c>
      <c r="AR71" s="16">
        <f t="shared" si="30"/>
        <v>3.0512923609160842</v>
      </c>
      <c r="AS71" s="16">
        <f t="shared" si="30"/>
        <v>3.2038569789618885</v>
      </c>
      <c r="AT71" s="16">
        <f t="shared" si="30"/>
        <v>3.3640498279099829</v>
      </c>
      <c r="AU71" s="16">
        <f t="shared" si="30"/>
        <v>8936.5983678428693</v>
      </c>
      <c r="AV71" s="16">
        <f t="shared" si="30"/>
        <v>3.7088649352707561</v>
      </c>
      <c r="AW71" s="16">
        <f t="shared" si="30"/>
        <v>3.894308182034294</v>
      </c>
      <c r="AX71" s="16">
        <f t="shared" si="30"/>
        <v>4.0890235911360087</v>
      </c>
      <c r="AY71" s="16">
        <f t="shared" si="30"/>
        <v>4.2934747706928098</v>
      </c>
      <c r="AZ71" s="16">
        <f t="shared" si="30"/>
        <v>4.5081485092274498</v>
      </c>
      <c r="BA71" s="16">
        <f t="shared" si="30"/>
        <v>4.7335559346888232</v>
      </c>
      <c r="BB71" s="16">
        <f t="shared" si="30"/>
        <v>4.9702337314232627</v>
      </c>
      <c r="BC71" s="16">
        <f t="shared" si="30"/>
        <v>5.2187454179944277</v>
      </c>
      <c r="BD71" s="16">
        <f t="shared" si="30"/>
        <v>5.4796826888941483</v>
      </c>
      <c r="BE71" s="16">
        <f t="shared" si="30"/>
        <v>14556.777063047304</v>
      </c>
      <c r="BF71" s="16">
        <f t="shared" si="30"/>
        <v>6.0413501645057988</v>
      </c>
      <c r="BG71" s="16">
        <f t="shared" si="30"/>
        <v>6.34341767273109</v>
      </c>
      <c r="BH71" s="16">
        <f t="shared" si="30"/>
        <v>6.6605885563676432</v>
      </c>
      <c r="BI71" s="16">
        <f t="shared" si="30"/>
        <v>6.9936179841860264</v>
      </c>
      <c r="BJ71" s="16">
        <f t="shared" si="30"/>
        <v>7.3432988833953257</v>
      </c>
      <c r="BK71" s="16">
        <f t="shared" si="30"/>
        <v>7.7104638275650936</v>
      </c>
      <c r="BL71" s="16">
        <f t="shared" si="30"/>
        <v>8.0959870189433474</v>
      </c>
      <c r="BM71" s="16">
        <f t="shared" si="30"/>
        <v>8.5007863698905162</v>
      </c>
      <c r="BN71" s="16">
        <f t="shared" si="30"/>
        <v>8.9258256883850411</v>
      </c>
      <c r="BO71" s="16">
        <f t="shared" si="30"/>
        <v>23711.455941194861</v>
      </c>
      <c r="BP71" s="2"/>
      <c r="BQ71" s="2"/>
      <c r="BR71" s="2"/>
      <c r="BS71" s="2"/>
      <c r="BT71" s="2"/>
      <c r="BU71" s="2"/>
      <c r="BV71" s="2"/>
      <c r="BW71" s="2"/>
      <c r="BX71" s="2"/>
    </row>
    <row r="72" spans="3:76" s="1" customFormat="1" ht="31.5" x14ac:dyDescent="0.25">
      <c r="C72" s="2" t="s">
        <v>144</v>
      </c>
      <c r="D72" s="2" t="s">
        <v>83</v>
      </c>
      <c r="E72" s="2" t="s">
        <v>157</v>
      </c>
      <c r="F72" s="2" t="s">
        <v>159</v>
      </c>
      <c r="G72" s="2">
        <v>0</v>
      </c>
      <c r="H72" s="2">
        <v>2007</v>
      </c>
      <c r="I72" s="16">
        <v>3500</v>
      </c>
      <c r="J72" s="16">
        <f t="shared" si="27"/>
        <v>0</v>
      </c>
      <c r="K72" s="16">
        <f t="shared" si="28"/>
        <v>0</v>
      </c>
      <c r="L72" s="16">
        <f t="shared" si="29"/>
        <v>0</v>
      </c>
      <c r="M72" s="2"/>
      <c r="N72" s="2"/>
      <c r="O72" s="2"/>
      <c r="P72" s="28">
        <v>5.0000000000000001E-4</v>
      </c>
      <c r="Q72" s="30"/>
      <c r="R72" s="30"/>
      <c r="S72" s="30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2"/>
      <c r="BQ72" s="2"/>
      <c r="BR72" s="2"/>
      <c r="BS72" s="2"/>
      <c r="BT72" s="2"/>
      <c r="BU72" s="2"/>
      <c r="BV72" s="2"/>
      <c r="BW72" s="2"/>
      <c r="BX72" s="2"/>
    </row>
    <row r="73" spans="3:76" s="1" customFormat="1" ht="31.5" x14ac:dyDescent="0.25">
      <c r="C73" s="2" t="s">
        <v>144</v>
      </c>
      <c r="D73" s="2" t="s">
        <v>83</v>
      </c>
      <c r="E73" s="2" t="s">
        <v>157</v>
      </c>
      <c r="F73" s="2" t="s">
        <v>81</v>
      </c>
      <c r="G73" s="2">
        <v>1</v>
      </c>
      <c r="H73" s="2">
        <v>2007</v>
      </c>
      <c r="I73" s="16">
        <v>850</v>
      </c>
      <c r="J73" s="16">
        <f t="shared" si="27"/>
        <v>850</v>
      </c>
      <c r="K73" s="16">
        <f t="shared" si="28"/>
        <v>127.5</v>
      </c>
      <c r="L73" s="16">
        <f t="shared" si="29"/>
        <v>977.5</v>
      </c>
      <c r="M73" s="2">
        <v>10</v>
      </c>
      <c r="N73" s="2">
        <v>1</v>
      </c>
      <c r="O73" s="2">
        <v>2007</v>
      </c>
      <c r="P73" s="28">
        <v>5.0000000000000001E-4</v>
      </c>
      <c r="Q73" s="30">
        <f t="shared" ref="Q73:Q139" si="31">L73*((1+$I$3)^($L$3-H73))</f>
        <v>2240.4479056505097</v>
      </c>
      <c r="R73" s="30">
        <f t="shared" ref="R73:R139" si="32">Q73*0.1</f>
        <v>224.04479056505099</v>
      </c>
      <c r="S73" s="30">
        <f t="shared" ref="S73:S139" si="33">SUM(Q73:R73)*0.15</f>
        <v>369.67390443233404</v>
      </c>
      <c r="T73" s="16">
        <f t="shared" ref="T73:T139" si="34">SUM(Q73:S73)</f>
        <v>2834.1666006478945</v>
      </c>
      <c r="U73" s="16">
        <f t="shared" ref="U73:U139" si="35">P73*L73</f>
        <v>0.48875000000000002</v>
      </c>
      <c r="V73" s="16">
        <f t="shared" ref="V73:AK88" si="36">IF(MOD(V$6-$H73,$M73)=0,($L73*1.1*1.15)*((1+$I$3)^(V$6-$L$3)),IF(MOD(V$6-$O73,$N73)=0,$U73*((1+$I$3)^(V$6-$L$3)),0))</f>
        <v>0.44331065759637189</v>
      </c>
      <c r="W73" s="16">
        <f t="shared" si="36"/>
        <v>0.46547619047619049</v>
      </c>
      <c r="X73" s="16">
        <f t="shared" si="36"/>
        <v>0.48875000000000002</v>
      </c>
      <c r="Y73" s="16">
        <f t="shared" si="36"/>
        <v>0.51318750000000002</v>
      </c>
      <c r="Z73" s="16">
        <f t="shared" si="36"/>
        <v>0.53884687500000006</v>
      </c>
      <c r="AA73" s="16">
        <f t="shared" si="36"/>
        <v>1431.4467234374999</v>
      </c>
      <c r="AB73" s="16">
        <f t="shared" si="36"/>
        <v>0.59407867968750006</v>
      </c>
      <c r="AC73" s="16">
        <f t="shared" si="36"/>
        <v>0.62378261367187504</v>
      </c>
      <c r="AD73" s="16">
        <f t="shared" si="36"/>
        <v>0.65497174435546879</v>
      </c>
      <c r="AE73" s="16">
        <f t="shared" si="36"/>
        <v>0.68772033157324231</v>
      </c>
      <c r="AF73" s="16">
        <f t="shared" si="36"/>
        <v>0.72210634815190433</v>
      </c>
      <c r="AG73" s="16">
        <f t="shared" si="36"/>
        <v>0.75821166555949959</v>
      </c>
      <c r="AH73" s="16">
        <f t="shared" si="36"/>
        <v>0.79612224883747462</v>
      </c>
      <c r="AI73" s="16">
        <f t="shared" si="36"/>
        <v>0.83592836127934833</v>
      </c>
      <c r="AJ73" s="16">
        <f t="shared" si="36"/>
        <v>0.87772477934331572</v>
      </c>
      <c r="AK73" s="16">
        <f t="shared" si="36"/>
        <v>2331.6758763255184</v>
      </c>
      <c r="AL73" s="16">
        <f t="shared" ref="AL73:BO81" si="37">IF(MOD(AL$6-$H73,$M73)=0,($L73*1.1*1.15)*((1+$I$3)^(AL$6-$L$3)),IF(MOD(AL$6-$O73,$N73)=0,$U73*((1+$I$3)^(AL$6-$L$3)),0))</f>
        <v>0.96769156922600552</v>
      </c>
      <c r="AM73" s="16">
        <f t="shared" si="37"/>
        <v>1.0160761476873061</v>
      </c>
      <c r="AN73" s="16">
        <f t="shared" si="37"/>
        <v>1.0668799550716712</v>
      </c>
      <c r="AO73" s="16">
        <f t="shared" si="37"/>
        <v>1.1202239528252549</v>
      </c>
      <c r="AP73" s="16">
        <f t="shared" si="37"/>
        <v>1.1762351504665178</v>
      </c>
      <c r="AQ73" s="16">
        <f t="shared" si="37"/>
        <v>1.2350469079898436</v>
      </c>
      <c r="AR73" s="16">
        <f t="shared" si="37"/>
        <v>1.2967992533893358</v>
      </c>
      <c r="AS73" s="16">
        <f t="shared" si="37"/>
        <v>1.3616392160588024</v>
      </c>
      <c r="AT73" s="16">
        <f t="shared" si="37"/>
        <v>1.4297211768617426</v>
      </c>
      <c r="AU73" s="16">
        <f t="shared" si="37"/>
        <v>3798.0543063332193</v>
      </c>
      <c r="AV73" s="16">
        <f t="shared" si="37"/>
        <v>1.5762675974900713</v>
      </c>
      <c r="AW73" s="16">
        <f t="shared" si="37"/>
        <v>1.6550809773645749</v>
      </c>
      <c r="AX73" s="16">
        <f t="shared" si="37"/>
        <v>1.7378350262328037</v>
      </c>
      <c r="AY73" s="16">
        <f t="shared" si="37"/>
        <v>1.824726777544444</v>
      </c>
      <c r="AZ73" s="16">
        <f t="shared" si="37"/>
        <v>1.9159631164216659</v>
      </c>
      <c r="BA73" s="16">
        <f t="shared" si="37"/>
        <v>2.0117612722427496</v>
      </c>
      <c r="BB73" s="16">
        <f t="shared" si="37"/>
        <v>2.1123493358548862</v>
      </c>
      <c r="BC73" s="16">
        <f t="shared" si="37"/>
        <v>2.2179668026476316</v>
      </c>
      <c r="BD73" s="16">
        <f t="shared" si="37"/>
        <v>2.3288651427800131</v>
      </c>
      <c r="BE73" s="16">
        <f t="shared" si="37"/>
        <v>6186.6302517951035</v>
      </c>
      <c r="BF73" s="16">
        <f t="shared" si="37"/>
        <v>2.5675738199149643</v>
      </c>
      <c r="BG73" s="16">
        <f t="shared" si="37"/>
        <v>2.695952510910713</v>
      </c>
      <c r="BH73" s="16">
        <f t="shared" si="37"/>
        <v>2.8307501364562482</v>
      </c>
      <c r="BI73" s="16">
        <f t="shared" si="37"/>
        <v>2.9722876432790608</v>
      </c>
      <c r="BJ73" s="16">
        <f t="shared" si="37"/>
        <v>3.1209020254430135</v>
      </c>
      <c r="BK73" s="16">
        <f t="shared" si="37"/>
        <v>3.2769471267151649</v>
      </c>
      <c r="BL73" s="16">
        <f t="shared" si="37"/>
        <v>3.4407944830509223</v>
      </c>
      <c r="BM73" s="16">
        <f t="shared" si="37"/>
        <v>3.6128342072034689</v>
      </c>
      <c r="BN73" s="16">
        <f t="shared" si="37"/>
        <v>3.7934759175636423</v>
      </c>
      <c r="BO73" s="16">
        <f t="shared" si="37"/>
        <v>10077.368775007815</v>
      </c>
      <c r="BP73" s="2"/>
      <c r="BQ73" s="2"/>
      <c r="BR73" s="2"/>
      <c r="BS73" s="2"/>
      <c r="BT73" s="2"/>
      <c r="BU73" s="2"/>
      <c r="BV73" s="2"/>
      <c r="BW73" s="2"/>
      <c r="BX73" s="2"/>
    </row>
    <row r="74" spans="3:76" s="1" customFormat="1" ht="31.5" x14ac:dyDescent="0.25">
      <c r="C74" s="2" t="s">
        <v>144</v>
      </c>
      <c r="D74" s="2" t="s">
        <v>83</v>
      </c>
      <c r="E74" s="2" t="s">
        <v>157</v>
      </c>
      <c r="F74" s="2" t="s">
        <v>149</v>
      </c>
      <c r="G74" s="2">
        <v>2</v>
      </c>
      <c r="H74" s="2">
        <v>2007</v>
      </c>
      <c r="I74" s="16">
        <v>850</v>
      </c>
      <c r="J74" s="16">
        <f t="shared" si="27"/>
        <v>1700</v>
      </c>
      <c r="K74" s="16">
        <f t="shared" si="28"/>
        <v>255</v>
      </c>
      <c r="L74" s="16">
        <f t="shared" si="29"/>
        <v>1955</v>
      </c>
      <c r="M74" s="2">
        <v>10</v>
      </c>
      <c r="N74" s="2">
        <v>1</v>
      </c>
      <c r="O74" s="2">
        <v>2007</v>
      </c>
      <c r="P74" s="28">
        <v>5.0000000000000001E-4</v>
      </c>
      <c r="Q74" s="30">
        <f t="shared" si="31"/>
        <v>4480.8958113010194</v>
      </c>
      <c r="R74" s="30">
        <f t="shared" si="32"/>
        <v>448.08958113010198</v>
      </c>
      <c r="S74" s="30">
        <f t="shared" si="33"/>
        <v>739.34780886466808</v>
      </c>
      <c r="T74" s="16">
        <f t="shared" si="34"/>
        <v>5668.333201295789</v>
      </c>
      <c r="U74" s="16">
        <f t="shared" si="35"/>
        <v>0.97750000000000004</v>
      </c>
      <c r="V74" s="16">
        <f t="shared" si="36"/>
        <v>0.88662131519274379</v>
      </c>
      <c r="W74" s="16">
        <f t="shared" si="36"/>
        <v>0.93095238095238098</v>
      </c>
      <c r="X74" s="16">
        <f t="shared" si="36"/>
        <v>0.97750000000000004</v>
      </c>
      <c r="Y74" s="16">
        <f t="shared" si="36"/>
        <v>1.026375</v>
      </c>
      <c r="Z74" s="16">
        <f t="shared" si="36"/>
        <v>1.0776937500000001</v>
      </c>
      <c r="AA74" s="16">
        <f t="shared" si="36"/>
        <v>2862.8934468749999</v>
      </c>
      <c r="AB74" s="16">
        <f t="shared" si="36"/>
        <v>1.1881573593750001</v>
      </c>
      <c r="AC74" s="16">
        <f t="shared" si="36"/>
        <v>1.2475652273437501</v>
      </c>
      <c r="AD74" s="16">
        <f t="shared" si="36"/>
        <v>1.3099434887109376</v>
      </c>
      <c r="AE74" s="16">
        <f t="shared" si="36"/>
        <v>1.3754406631464846</v>
      </c>
      <c r="AF74" s="16">
        <f t="shared" si="36"/>
        <v>1.4442126963038087</v>
      </c>
      <c r="AG74" s="16">
        <f t="shared" si="36"/>
        <v>1.5164233311189992</v>
      </c>
      <c r="AH74" s="16">
        <f t="shared" si="36"/>
        <v>1.5922444976749492</v>
      </c>
      <c r="AI74" s="16">
        <f t="shared" si="36"/>
        <v>1.6718567225586967</v>
      </c>
      <c r="AJ74" s="16">
        <f t="shared" si="36"/>
        <v>1.7554495586866314</v>
      </c>
      <c r="AK74" s="16">
        <f t="shared" si="36"/>
        <v>4663.3517526510368</v>
      </c>
      <c r="AL74" s="16">
        <f t="shared" si="37"/>
        <v>1.935383138452011</v>
      </c>
      <c r="AM74" s="16">
        <f t="shared" si="37"/>
        <v>2.0321522953746123</v>
      </c>
      <c r="AN74" s="16">
        <f t="shared" si="37"/>
        <v>2.1337599101433424</v>
      </c>
      <c r="AO74" s="16">
        <f t="shared" si="37"/>
        <v>2.2404479056505098</v>
      </c>
      <c r="AP74" s="16">
        <f t="shared" si="37"/>
        <v>2.3524703009330357</v>
      </c>
      <c r="AQ74" s="16">
        <f t="shared" si="37"/>
        <v>2.4700938159796872</v>
      </c>
      <c r="AR74" s="16">
        <f t="shared" si="37"/>
        <v>2.5935985067786715</v>
      </c>
      <c r="AS74" s="16">
        <f t="shared" si="37"/>
        <v>2.7232784321176049</v>
      </c>
      <c r="AT74" s="16">
        <f t="shared" si="37"/>
        <v>2.8594423537234852</v>
      </c>
      <c r="AU74" s="16">
        <f t="shared" si="37"/>
        <v>7596.1086126664386</v>
      </c>
      <c r="AV74" s="16">
        <f t="shared" si="37"/>
        <v>3.1525351949801426</v>
      </c>
      <c r="AW74" s="16">
        <f t="shared" si="37"/>
        <v>3.3101619547291499</v>
      </c>
      <c r="AX74" s="16">
        <f t="shared" si="37"/>
        <v>3.4756700524656075</v>
      </c>
      <c r="AY74" s="16">
        <f t="shared" si="37"/>
        <v>3.649453555088888</v>
      </c>
      <c r="AZ74" s="16">
        <f t="shared" si="37"/>
        <v>3.8319262328433319</v>
      </c>
      <c r="BA74" s="16">
        <f t="shared" si="37"/>
        <v>4.0235225444854992</v>
      </c>
      <c r="BB74" s="16">
        <f t="shared" si="37"/>
        <v>4.2246986717097723</v>
      </c>
      <c r="BC74" s="16">
        <f t="shared" si="37"/>
        <v>4.4359336052952631</v>
      </c>
      <c r="BD74" s="16">
        <f t="shared" si="37"/>
        <v>4.6577302855600262</v>
      </c>
      <c r="BE74" s="16">
        <f t="shared" si="37"/>
        <v>12373.260503590207</v>
      </c>
      <c r="BF74" s="16">
        <f t="shared" si="37"/>
        <v>5.1351476398299285</v>
      </c>
      <c r="BG74" s="16">
        <f t="shared" si="37"/>
        <v>5.3919050218214259</v>
      </c>
      <c r="BH74" s="16">
        <f t="shared" si="37"/>
        <v>5.6615002729124964</v>
      </c>
      <c r="BI74" s="16">
        <f t="shared" si="37"/>
        <v>5.9445752865581216</v>
      </c>
      <c r="BJ74" s="16">
        <f t="shared" si="37"/>
        <v>6.2418040508860271</v>
      </c>
      <c r="BK74" s="16">
        <f t="shared" si="37"/>
        <v>6.5538942534303297</v>
      </c>
      <c r="BL74" s="16">
        <f t="shared" si="37"/>
        <v>6.8815889661018446</v>
      </c>
      <c r="BM74" s="16">
        <f t="shared" si="37"/>
        <v>7.2256684144069379</v>
      </c>
      <c r="BN74" s="16">
        <f t="shared" si="37"/>
        <v>7.5869518351272847</v>
      </c>
      <c r="BO74" s="16">
        <f t="shared" si="37"/>
        <v>20154.73755001563</v>
      </c>
      <c r="BP74" s="2"/>
      <c r="BQ74" s="2"/>
      <c r="BR74" s="2"/>
      <c r="BS74" s="2"/>
      <c r="BT74" s="2"/>
      <c r="BU74" s="2"/>
      <c r="BV74" s="2"/>
      <c r="BW74" s="2"/>
      <c r="BX74" s="2"/>
    </row>
    <row r="75" spans="3:76" s="1" customFormat="1" ht="31.5" x14ac:dyDescent="0.25">
      <c r="C75" s="2" t="s">
        <v>144</v>
      </c>
      <c r="D75" s="2" t="s">
        <v>58</v>
      </c>
      <c r="E75" s="2" t="s">
        <v>69</v>
      </c>
      <c r="F75" s="2" t="s">
        <v>160</v>
      </c>
      <c r="G75" s="2">
        <v>2</v>
      </c>
      <c r="H75" s="2">
        <v>2007</v>
      </c>
      <c r="I75" s="16">
        <v>1870</v>
      </c>
      <c r="J75" s="16">
        <f t="shared" si="27"/>
        <v>3740</v>
      </c>
      <c r="K75" s="16">
        <f t="shared" si="28"/>
        <v>561</v>
      </c>
      <c r="L75" s="16">
        <f t="shared" si="29"/>
        <v>4301</v>
      </c>
      <c r="M75" s="2">
        <v>20</v>
      </c>
      <c r="N75" s="2">
        <v>2</v>
      </c>
      <c r="O75" s="2">
        <v>2007</v>
      </c>
      <c r="P75" s="28">
        <v>5.0000000000000001E-4</v>
      </c>
      <c r="Q75" s="30">
        <f t="shared" si="31"/>
        <v>9857.9707848622438</v>
      </c>
      <c r="R75" s="30">
        <f t="shared" si="32"/>
        <v>985.79707848622445</v>
      </c>
      <c r="S75" s="30">
        <f t="shared" si="33"/>
        <v>1626.5651795022702</v>
      </c>
      <c r="T75" s="16">
        <f t="shared" si="34"/>
        <v>12470.333042850738</v>
      </c>
      <c r="U75" s="16">
        <f t="shared" si="35"/>
        <v>2.1505000000000001</v>
      </c>
      <c r="V75" s="16">
        <f t="shared" si="36"/>
        <v>0</v>
      </c>
      <c r="W75" s="16">
        <f t="shared" si="36"/>
        <v>2.0480952380952382</v>
      </c>
      <c r="X75" s="16">
        <f t="shared" si="36"/>
        <v>0</v>
      </c>
      <c r="Y75" s="16">
        <f t="shared" si="36"/>
        <v>2.2580250000000004</v>
      </c>
      <c r="Z75" s="16">
        <f t="shared" si="36"/>
        <v>0</v>
      </c>
      <c r="AA75" s="16">
        <f t="shared" si="36"/>
        <v>6298.3655831250007</v>
      </c>
      <c r="AB75" s="16">
        <f t="shared" si="36"/>
        <v>0</v>
      </c>
      <c r="AC75" s="16">
        <f t="shared" si="36"/>
        <v>2.7446435001562506</v>
      </c>
      <c r="AD75" s="16">
        <f t="shared" si="36"/>
        <v>0</v>
      </c>
      <c r="AE75" s="16">
        <f t="shared" si="36"/>
        <v>3.0259694589222663</v>
      </c>
      <c r="AF75" s="16">
        <f t="shared" si="36"/>
        <v>0</v>
      </c>
      <c r="AG75" s="16">
        <f t="shared" si="36"/>
        <v>3.3361313284617982</v>
      </c>
      <c r="AH75" s="16">
        <f t="shared" si="36"/>
        <v>0</v>
      </c>
      <c r="AI75" s="16">
        <f t="shared" si="36"/>
        <v>3.6780847896291329</v>
      </c>
      <c r="AJ75" s="16">
        <f t="shared" si="36"/>
        <v>0</v>
      </c>
      <c r="AK75" s="16">
        <f t="shared" si="36"/>
        <v>4.0550884805661189</v>
      </c>
      <c r="AL75" s="16">
        <f t="shared" si="37"/>
        <v>0</v>
      </c>
      <c r="AM75" s="16">
        <f t="shared" si="37"/>
        <v>4.4707350498241469</v>
      </c>
      <c r="AN75" s="16">
        <f t="shared" si="37"/>
        <v>0</v>
      </c>
      <c r="AO75" s="16">
        <f t="shared" si="37"/>
        <v>4.9289853924311222</v>
      </c>
      <c r="AP75" s="16">
        <f t="shared" si="37"/>
        <v>0</v>
      </c>
      <c r="AQ75" s="16">
        <f t="shared" si="37"/>
        <v>5.4342063951553117</v>
      </c>
      <c r="AR75" s="16">
        <f t="shared" si="37"/>
        <v>0</v>
      </c>
      <c r="AS75" s="16">
        <f t="shared" si="37"/>
        <v>5.991212550658731</v>
      </c>
      <c r="AT75" s="16">
        <f t="shared" si="37"/>
        <v>0</v>
      </c>
      <c r="AU75" s="16">
        <f t="shared" si="37"/>
        <v>16711.438947866169</v>
      </c>
      <c r="AV75" s="16">
        <f t="shared" si="37"/>
        <v>0</v>
      </c>
      <c r="AW75" s="16">
        <f t="shared" si="37"/>
        <v>7.2823563004041292</v>
      </c>
      <c r="AX75" s="16">
        <f t="shared" si="37"/>
        <v>0</v>
      </c>
      <c r="AY75" s="16">
        <f t="shared" si="37"/>
        <v>8.0287978211955533</v>
      </c>
      <c r="AZ75" s="16">
        <f t="shared" si="37"/>
        <v>0</v>
      </c>
      <c r="BA75" s="16">
        <f t="shared" si="37"/>
        <v>8.851749597868098</v>
      </c>
      <c r="BB75" s="16">
        <f t="shared" si="37"/>
        <v>0</v>
      </c>
      <c r="BC75" s="16">
        <f t="shared" si="37"/>
        <v>9.7590539316495786</v>
      </c>
      <c r="BD75" s="16">
        <f t="shared" si="37"/>
        <v>0</v>
      </c>
      <c r="BE75" s="16">
        <f t="shared" si="37"/>
        <v>10.759356959643661</v>
      </c>
      <c r="BF75" s="16">
        <f t="shared" si="37"/>
        <v>0</v>
      </c>
      <c r="BG75" s="16">
        <f t="shared" si="37"/>
        <v>11.862191048007137</v>
      </c>
      <c r="BH75" s="16">
        <f t="shared" si="37"/>
        <v>0</v>
      </c>
      <c r="BI75" s="16">
        <f t="shared" si="37"/>
        <v>13.078065630427867</v>
      </c>
      <c r="BJ75" s="16">
        <f t="shared" si="37"/>
        <v>0</v>
      </c>
      <c r="BK75" s="16">
        <f t="shared" si="37"/>
        <v>14.418567357546724</v>
      </c>
      <c r="BL75" s="16">
        <f t="shared" si="37"/>
        <v>0</v>
      </c>
      <c r="BM75" s="16">
        <f t="shared" si="37"/>
        <v>15.896470511695263</v>
      </c>
      <c r="BN75" s="16">
        <f t="shared" si="37"/>
        <v>0</v>
      </c>
      <c r="BO75" s="16">
        <f t="shared" si="37"/>
        <v>44340.422610034395</v>
      </c>
      <c r="BP75" s="2"/>
      <c r="BQ75" s="2"/>
      <c r="BR75" s="2"/>
      <c r="BS75" s="2"/>
      <c r="BT75" s="2"/>
      <c r="BU75" s="2"/>
      <c r="BV75" s="2"/>
      <c r="BW75" s="2"/>
      <c r="BX75" s="2"/>
    </row>
    <row r="76" spans="3:76" s="1" customFormat="1" ht="15.75" x14ac:dyDescent="0.25">
      <c r="C76" s="2" t="s">
        <v>144</v>
      </c>
      <c r="D76" s="2" t="s">
        <v>58</v>
      </c>
      <c r="E76" s="2" t="s">
        <v>69</v>
      </c>
      <c r="F76" s="2" t="s">
        <v>161</v>
      </c>
      <c r="G76" s="2">
        <v>1</v>
      </c>
      <c r="H76" s="2">
        <v>2007</v>
      </c>
      <c r="I76" s="16">
        <v>3825</v>
      </c>
      <c r="J76" s="16">
        <f t="shared" si="27"/>
        <v>3825</v>
      </c>
      <c r="K76" s="16">
        <f t="shared" si="28"/>
        <v>573.75</v>
      </c>
      <c r="L76" s="16">
        <f t="shared" si="29"/>
        <v>4398.75</v>
      </c>
      <c r="M76" s="2">
        <v>20</v>
      </c>
      <c r="N76" s="2">
        <v>2</v>
      </c>
      <c r="O76" s="2">
        <v>2007</v>
      </c>
      <c r="P76" s="28">
        <v>5.0000000000000001E-4</v>
      </c>
      <c r="Q76" s="30">
        <f t="shared" si="31"/>
        <v>10082.015575427295</v>
      </c>
      <c r="R76" s="30">
        <f t="shared" si="32"/>
        <v>1008.2015575427295</v>
      </c>
      <c r="S76" s="30">
        <f t="shared" si="33"/>
        <v>1663.5325699455036</v>
      </c>
      <c r="T76" s="16">
        <f t="shared" si="34"/>
        <v>12753.749702915529</v>
      </c>
      <c r="U76" s="16">
        <f t="shared" si="35"/>
        <v>2.1993749999999999</v>
      </c>
      <c r="V76" s="16">
        <f t="shared" si="36"/>
        <v>0</v>
      </c>
      <c r="W76" s="16">
        <f t="shared" si="36"/>
        <v>2.094642857142857</v>
      </c>
      <c r="X76" s="16">
        <f t="shared" si="36"/>
        <v>0</v>
      </c>
      <c r="Y76" s="16">
        <f t="shared" si="36"/>
        <v>2.30934375</v>
      </c>
      <c r="Z76" s="16">
        <f t="shared" si="36"/>
        <v>0</v>
      </c>
      <c r="AA76" s="16">
        <f t="shared" si="36"/>
        <v>6441.5102554687501</v>
      </c>
      <c r="AB76" s="16">
        <f t="shared" si="36"/>
        <v>0</v>
      </c>
      <c r="AC76" s="16">
        <f t="shared" si="36"/>
        <v>2.8070217615234374</v>
      </c>
      <c r="AD76" s="16">
        <f t="shared" si="36"/>
        <v>0</v>
      </c>
      <c r="AE76" s="16">
        <f t="shared" si="36"/>
        <v>3.0947414920795904</v>
      </c>
      <c r="AF76" s="16">
        <f t="shared" si="36"/>
        <v>0</v>
      </c>
      <c r="AG76" s="16">
        <f t="shared" si="36"/>
        <v>3.411952495017748</v>
      </c>
      <c r="AH76" s="16">
        <f t="shared" si="36"/>
        <v>0</v>
      </c>
      <c r="AI76" s="16">
        <f t="shared" si="36"/>
        <v>3.7616776257570672</v>
      </c>
      <c r="AJ76" s="16">
        <f t="shared" si="36"/>
        <v>0</v>
      </c>
      <c r="AK76" s="16">
        <f t="shared" si="36"/>
        <v>4.1472495823971665</v>
      </c>
      <c r="AL76" s="16">
        <f t="shared" si="37"/>
        <v>0</v>
      </c>
      <c r="AM76" s="16">
        <f t="shared" si="37"/>
        <v>4.5723426645928766</v>
      </c>
      <c r="AN76" s="16">
        <f t="shared" si="37"/>
        <v>0</v>
      </c>
      <c r="AO76" s="16">
        <f t="shared" si="37"/>
        <v>5.0410077877136468</v>
      </c>
      <c r="AP76" s="16">
        <f t="shared" si="37"/>
        <v>0</v>
      </c>
      <c r="AQ76" s="16">
        <f t="shared" si="37"/>
        <v>5.5577110859542955</v>
      </c>
      <c r="AR76" s="16">
        <f t="shared" si="37"/>
        <v>0</v>
      </c>
      <c r="AS76" s="16">
        <f t="shared" si="37"/>
        <v>6.1273764722646105</v>
      </c>
      <c r="AT76" s="16">
        <f t="shared" si="37"/>
        <v>0</v>
      </c>
      <c r="AU76" s="16">
        <f t="shared" si="37"/>
        <v>17091.244378499487</v>
      </c>
      <c r="AV76" s="16">
        <f t="shared" si="37"/>
        <v>0</v>
      </c>
      <c r="AW76" s="16">
        <f t="shared" si="37"/>
        <v>7.4478643981405863</v>
      </c>
      <c r="AX76" s="16">
        <f t="shared" si="37"/>
        <v>0</v>
      </c>
      <c r="AY76" s="16">
        <f t="shared" si="37"/>
        <v>8.2112704989499967</v>
      </c>
      <c r="AZ76" s="16">
        <f t="shared" si="37"/>
        <v>0</v>
      </c>
      <c r="BA76" s="16">
        <f t="shared" si="37"/>
        <v>9.052925725092372</v>
      </c>
      <c r="BB76" s="16">
        <f t="shared" si="37"/>
        <v>0</v>
      </c>
      <c r="BC76" s="16">
        <f t="shared" si="37"/>
        <v>9.9808506119143416</v>
      </c>
      <c r="BD76" s="16">
        <f t="shared" si="37"/>
        <v>0</v>
      </c>
      <c r="BE76" s="16">
        <f t="shared" si="37"/>
        <v>11.00388779963556</v>
      </c>
      <c r="BF76" s="16">
        <f t="shared" si="37"/>
        <v>0</v>
      </c>
      <c r="BG76" s="16">
        <f t="shared" si="37"/>
        <v>12.131786299098207</v>
      </c>
      <c r="BH76" s="16">
        <f t="shared" si="37"/>
        <v>0</v>
      </c>
      <c r="BI76" s="16">
        <f t="shared" si="37"/>
        <v>13.375294394755771</v>
      </c>
      <c r="BJ76" s="16">
        <f t="shared" si="37"/>
        <v>0</v>
      </c>
      <c r="BK76" s="16">
        <f t="shared" si="37"/>
        <v>14.74626207021824</v>
      </c>
      <c r="BL76" s="16">
        <f t="shared" si="37"/>
        <v>0</v>
      </c>
      <c r="BM76" s="16">
        <f t="shared" si="37"/>
        <v>16.257753932415607</v>
      </c>
      <c r="BN76" s="16">
        <f t="shared" si="37"/>
        <v>0</v>
      </c>
      <c r="BO76" s="16">
        <f t="shared" si="37"/>
        <v>45348.159487535173</v>
      </c>
      <c r="BP76" s="2"/>
      <c r="BQ76" s="2"/>
      <c r="BR76" s="2"/>
      <c r="BS76" s="2"/>
      <c r="BT76" s="2"/>
      <c r="BU76" s="2"/>
      <c r="BV76" s="2"/>
      <c r="BW76" s="2"/>
      <c r="BX76" s="2"/>
    </row>
    <row r="77" spans="3:76" s="1" customFormat="1" ht="15.75" customHeight="1" x14ac:dyDescent="0.25">
      <c r="C77" s="2" t="s">
        <v>144</v>
      </c>
      <c r="D77" s="2" t="s">
        <v>58</v>
      </c>
      <c r="E77" s="2" t="s">
        <v>69</v>
      </c>
      <c r="F77" s="2" t="s">
        <v>162</v>
      </c>
      <c r="G77" s="2">
        <v>1</v>
      </c>
      <c r="H77" s="2">
        <v>2007</v>
      </c>
      <c r="I77" s="16">
        <v>7220</v>
      </c>
      <c r="J77" s="16">
        <f t="shared" si="27"/>
        <v>7220</v>
      </c>
      <c r="K77" s="16">
        <f t="shared" si="28"/>
        <v>1083</v>
      </c>
      <c r="L77" s="16">
        <f t="shared" si="29"/>
        <v>8303</v>
      </c>
      <c r="M77" s="2">
        <v>15</v>
      </c>
      <c r="N77" s="2">
        <v>1</v>
      </c>
      <c r="O77" s="2">
        <v>2007</v>
      </c>
      <c r="P77" s="28">
        <v>5.0000000000000001E-4</v>
      </c>
      <c r="Q77" s="30">
        <f t="shared" si="31"/>
        <v>19030.62809270198</v>
      </c>
      <c r="R77" s="30">
        <f t="shared" si="32"/>
        <v>1903.0628092701982</v>
      </c>
      <c r="S77" s="30">
        <f t="shared" si="33"/>
        <v>3140.0536352958266</v>
      </c>
      <c r="T77" s="16">
        <f t="shared" si="34"/>
        <v>24073.744537268005</v>
      </c>
      <c r="U77" s="16">
        <f t="shared" si="35"/>
        <v>4.1515000000000004</v>
      </c>
      <c r="V77" s="16">
        <f t="shared" si="36"/>
        <v>9526.7981859410429</v>
      </c>
      <c r="W77" s="16">
        <f t="shared" si="36"/>
        <v>3.9538095238095239</v>
      </c>
      <c r="X77" s="16">
        <f t="shared" si="36"/>
        <v>4.1515000000000004</v>
      </c>
      <c r="Y77" s="16">
        <f t="shared" si="36"/>
        <v>4.3590750000000007</v>
      </c>
      <c r="Z77" s="16">
        <f t="shared" si="36"/>
        <v>4.5770287500000002</v>
      </c>
      <c r="AA77" s="16">
        <f t="shared" si="36"/>
        <v>4.8058801875000006</v>
      </c>
      <c r="AB77" s="16">
        <f t="shared" si="36"/>
        <v>5.0461741968750005</v>
      </c>
      <c r="AC77" s="16">
        <f t="shared" si="36"/>
        <v>5.2984829067187507</v>
      </c>
      <c r="AD77" s="16">
        <f t="shared" si="36"/>
        <v>5.5634070520546883</v>
      </c>
      <c r="AE77" s="16">
        <f t="shared" si="36"/>
        <v>5.8415774046574231</v>
      </c>
      <c r="AF77" s="16">
        <f t="shared" si="36"/>
        <v>6.1336562748902939</v>
      </c>
      <c r="AG77" s="16">
        <f t="shared" si="36"/>
        <v>6.4403390886348086</v>
      </c>
      <c r="AH77" s="16">
        <f t="shared" si="36"/>
        <v>6.762356043066549</v>
      </c>
      <c r="AI77" s="16">
        <f t="shared" si="36"/>
        <v>7.1004738452198772</v>
      </c>
      <c r="AJ77" s="16">
        <f t="shared" si="36"/>
        <v>7.4554975374808699</v>
      </c>
      <c r="AK77" s="16">
        <f t="shared" si="36"/>
        <v>19805.529208317934</v>
      </c>
      <c r="AL77" s="16">
        <f t="shared" si="37"/>
        <v>8.2196860350726588</v>
      </c>
      <c r="AM77" s="16">
        <f t="shared" si="37"/>
        <v>8.6306703368262951</v>
      </c>
      <c r="AN77" s="16">
        <f t="shared" si="37"/>
        <v>9.0622038536676079</v>
      </c>
      <c r="AO77" s="16">
        <f t="shared" si="37"/>
        <v>9.5153140463509907</v>
      </c>
      <c r="AP77" s="16">
        <f t="shared" si="37"/>
        <v>9.9910797486685397</v>
      </c>
      <c r="AQ77" s="16">
        <f t="shared" si="37"/>
        <v>10.490633736101966</v>
      </c>
      <c r="AR77" s="16">
        <f t="shared" si="37"/>
        <v>11.015165422907064</v>
      </c>
      <c r="AS77" s="16">
        <f t="shared" si="37"/>
        <v>11.565923694052417</v>
      </c>
      <c r="AT77" s="16">
        <f t="shared" si="37"/>
        <v>12.144219878755038</v>
      </c>
      <c r="AU77" s="16">
        <f t="shared" si="37"/>
        <v>12.751430872692792</v>
      </c>
      <c r="AV77" s="16">
        <f t="shared" si="37"/>
        <v>13.389002416327429</v>
      </c>
      <c r="AW77" s="16">
        <f t="shared" si="37"/>
        <v>14.058452537143802</v>
      </c>
      <c r="AX77" s="16">
        <f t="shared" si="37"/>
        <v>14.761375164000992</v>
      </c>
      <c r="AY77" s="16">
        <f t="shared" si="37"/>
        <v>15.499443922201044</v>
      </c>
      <c r="AZ77" s="16">
        <f t="shared" si="37"/>
        <v>41174.272779327061</v>
      </c>
      <c r="BA77" s="16">
        <f t="shared" si="37"/>
        <v>17.088136924226649</v>
      </c>
      <c r="BB77" s="16">
        <f t="shared" si="37"/>
        <v>17.942543770437975</v>
      </c>
      <c r="BC77" s="16">
        <f t="shared" si="37"/>
        <v>18.839670958959882</v>
      </c>
      <c r="BD77" s="16">
        <f t="shared" si="37"/>
        <v>19.781654506907877</v>
      </c>
      <c r="BE77" s="16">
        <f t="shared" si="37"/>
        <v>20.770737232253271</v>
      </c>
      <c r="BF77" s="16">
        <f t="shared" si="37"/>
        <v>21.809274093865934</v>
      </c>
      <c r="BG77" s="16">
        <f t="shared" si="37"/>
        <v>22.899737798559233</v>
      </c>
      <c r="BH77" s="16">
        <f t="shared" si="37"/>
        <v>24.044724688487193</v>
      </c>
      <c r="BI77" s="16">
        <f t="shared" si="37"/>
        <v>25.246960922911555</v>
      </c>
      <c r="BJ77" s="16">
        <f t="shared" si="37"/>
        <v>26.509308969057127</v>
      </c>
      <c r="BK77" s="16">
        <f t="shared" si="37"/>
        <v>27.834774417509987</v>
      </c>
      <c r="BL77" s="16">
        <f t="shared" si="37"/>
        <v>29.226513138385485</v>
      </c>
      <c r="BM77" s="16">
        <f t="shared" si="37"/>
        <v>30.68783879530476</v>
      </c>
      <c r="BN77" s="16">
        <f t="shared" si="37"/>
        <v>32.222230735069999</v>
      </c>
      <c r="BO77" s="16">
        <f t="shared" si="37"/>
        <v>85598.355947713455</v>
      </c>
      <c r="BP77" s="2"/>
      <c r="BQ77" s="2"/>
      <c r="BR77" s="2"/>
      <c r="BS77" s="2"/>
      <c r="BT77" s="2"/>
      <c r="BU77" s="2"/>
      <c r="BV77" s="2"/>
      <c r="BW77" s="2"/>
      <c r="BX77" s="2"/>
    </row>
    <row r="78" spans="3:76" s="1" customFormat="1" ht="15.75" customHeight="1" x14ac:dyDescent="0.25">
      <c r="C78" s="2" t="s">
        <v>144</v>
      </c>
      <c r="D78" s="2" t="s">
        <v>77</v>
      </c>
      <c r="E78" s="2" t="s">
        <v>78</v>
      </c>
      <c r="F78" s="2" t="s">
        <v>163</v>
      </c>
      <c r="G78" s="2">
        <v>1</v>
      </c>
      <c r="H78" s="2">
        <v>2007</v>
      </c>
      <c r="I78" s="16">
        <v>2380</v>
      </c>
      <c r="J78" s="16">
        <f t="shared" si="27"/>
        <v>2380</v>
      </c>
      <c r="K78" s="16">
        <f t="shared" si="28"/>
        <v>357</v>
      </c>
      <c r="L78" s="16">
        <f t="shared" si="29"/>
        <v>2737</v>
      </c>
      <c r="M78" s="2">
        <v>10</v>
      </c>
      <c r="N78" s="2">
        <v>1</v>
      </c>
      <c r="O78" s="2">
        <v>2007</v>
      </c>
      <c r="P78" s="28">
        <v>5.0000000000000001E-4</v>
      </c>
      <c r="Q78" s="30">
        <f t="shared" si="31"/>
        <v>6273.2541358214276</v>
      </c>
      <c r="R78" s="30">
        <f t="shared" si="32"/>
        <v>627.3254135821428</v>
      </c>
      <c r="S78" s="30">
        <f t="shared" si="33"/>
        <v>1035.0869324105354</v>
      </c>
      <c r="T78" s="16">
        <f t="shared" si="34"/>
        <v>7935.6664818141053</v>
      </c>
      <c r="U78" s="16">
        <f t="shared" si="35"/>
        <v>1.3685</v>
      </c>
      <c r="V78" s="16">
        <f t="shared" si="36"/>
        <v>1.2412698412698413</v>
      </c>
      <c r="W78" s="16">
        <f t="shared" si="36"/>
        <v>1.3033333333333332</v>
      </c>
      <c r="X78" s="16">
        <f t="shared" si="36"/>
        <v>1.3685</v>
      </c>
      <c r="Y78" s="16">
        <f t="shared" si="36"/>
        <v>1.436925</v>
      </c>
      <c r="Z78" s="16">
        <f t="shared" si="36"/>
        <v>1.5087712500000001</v>
      </c>
      <c r="AA78" s="16">
        <f t="shared" si="36"/>
        <v>4008.0508256250005</v>
      </c>
      <c r="AB78" s="16">
        <f t="shared" si="36"/>
        <v>1.6634203031250001</v>
      </c>
      <c r="AC78" s="16">
        <f t="shared" si="36"/>
        <v>1.7465913182812502</v>
      </c>
      <c r="AD78" s="16">
        <f t="shared" si="36"/>
        <v>1.8339208841953125</v>
      </c>
      <c r="AE78" s="16">
        <f t="shared" si="36"/>
        <v>1.9256169284050786</v>
      </c>
      <c r="AF78" s="16">
        <f t="shared" si="36"/>
        <v>2.0218977748253324</v>
      </c>
      <c r="AG78" s="16">
        <f t="shared" si="36"/>
        <v>2.122992663566599</v>
      </c>
      <c r="AH78" s="16">
        <f t="shared" si="36"/>
        <v>2.229142296744929</v>
      </c>
      <c r="AI78" s="16">
        <f t="shared" si="36"/>
        <v>2.3405994115821755</v>
      </c>
      <c r="AJ78" s="16">
        <f t="shared" si="36"/>
        <v>2.4576293821612838</v>
      </c>
      <c r="AK78" s="16">
        <f t="shared" si="36"/>
        <v>6528.692453711451</v>
      </c>
      <c r="AL78" s="16">
        <f t="shared" si="37"/>
        <v>2.7095363938328152</v>
      </c>
      <c r="AM78" s="16">
        <f t="shared" si="37"/>
        <v>2.845013213524457</v>
      </c>
      <c r="AN78" s="16">
        <f t="shared" si="37"/>
        <v>2.9872638742006794</v>
      </c>
      <c r="AO78" s="16">
        <f t="shared" si="37"/>
        <v>3.1366270679107138</v>
      </c>
      <c r="AP78" s="16">
        <f t="shared" si="37"/>
        <v>3.2934584213062497</v>
      </c>
      <c r="AQ78" s="16">
        <f t="shared" si="37"/>
        <v>3.4581313423715621</v>
      </c>
      <c r="AR78" s="16">
        <f t="shared" si="37"/>
        <v>3.6310379094901402</v>
      </c>
      <c r="AS78" s="16">
        <f t="shared" si="37"/>
        <v>3.8125898049646469</v>
      </c>
      <c r="AT78" s="16">
        <f t="shared" si="37"/>
        <v>4.0032192952128796</v>
      </c>
      <c r="AU78" s="16">
        <f t="shared" si="37"/>
        <v>10634.552057733015</v>
      </c>
      <c r="AV78" s="16">
        <f t="shared" si="37"/>
        <v>4.4135492729721992</v>
      </c>
      <c r="AW78" s="16">
        <f t="shared" si="37"/>
        <v>4.6342267366208096</v>
      </c>
      <c r="AX78" s="16">
        <f t="shared" si="37"/>
        <v>4.8659380734518507</v>
      </c>
      <c r="AY78" s="16">
        <f t="shared" si="37"/>
        <v>5.1092349771244434</v>
      </c>
      <c r="AZ78" s="16">
        <f t="shared" si="37"/>
        <v>5.3646967259806644</v>
      </c>
      <c r="BA78" s="16">
        <f t="shared" si="37"/>
        <v>5.6329315622796994</v>
      </c>
      <c r="BB78" s="16">
        <f t="shared" si="37"/>
        <v>5.9145781403936821</v>
      </c>
      <c r="BC78" s="16">
        <f t="shared" si="37"/>
        <v>6.2103070474133686</v>
      </c>
      <c r="BD78" s="16">
        <f t="shared" si="37"/>
        <v>6.520822399784036</v>
      </c>
      <c r="BE78" s="16">
        <f t="shared" si="37"/>
        <v>17322.564705026292</v>
      </c>
      <c r="BF78" s="16">
        <f t="shared" si="37"/>
        <v>7.1892066957619001</v>
      </c>
      <c r="BG78" s="16">
        <f t="shared" si="37"/>
        <v>7.5486670305499963</v>
      </c>
      <c r="BH78" s="16">
        <f t="shared" si="37"/>
        <v>7.9261003820774949</v>
      </c>
      <c r="BI78" s="16">
        <f t="shared" si="37"/>
        <v>8.3224054011813706</v>
      </c>
      <c r="BJ78" s="16">
        <f t="shared" si="37"/>
        <v>8.7385256712404367</v>
      </c>
      <c r="BK78" s="16">
        <f t="shared" si="37"/>
        <v>9.1754519548024618</v>
      </c>
      <c r="BL78" s="16">
        <f t="shared" si="37"/>
        <v>9.634224552542582</v>
      </c>
      <c r="BM78" s="16">
        <f t="shared" si="37"/>
        <v>10.115935780169712</v>
      </c>
      <c r="BN78" s="16">
        <f t="shared" si="37"/>
        <v>10.621732569178198</v>
      </c>
      <c r="BO78" s="16">
        <f t="shared" si="37"/>
        <v>28216.632570021884</v>
      </c>
      <c r="BP78" s="2"/>
      <c r="BQ78" s="2"/>
      <c r="BR78" s="2"/>
      <c r="BS78" s="2"/>
      <c r="BT78" s="2"/>
      <c r="BU78" s="2"/>
      <c r="BV78" s="2"/>
      <c r="BW78" s="2"/>
      <c r="BX78" s="2"/>
    </row>
    <row r="79" spans="3:76" s="1" customFormat="1" ht="15.75" customHeight="1" x14ac:dyDescent="0.25">
      <c r="C79" s="2" t="s">
        <v>144</v>
      </c>
      <c r="D79" s="2" t="s">
        <v>77</v>
      </c>
      <c r="E79" s="2" t="s">
        <v>78</v>
      </c>
      <c r="F79" s="2" t="s">
        <v>164</v>
      </c>
      <c r="G79" s="2">
        <v>1</v>
      </c>
      <c r="H79" s="2">
        <v>2007</v>
      </c>
      <c r="I79" s="16">
        <v>1800</v>
      </c>
      <c r="J79" s="16">
        <f t="shared" si="27"/>
        <v>1800</v>
      </c>
      <c r="K79" s="16">
        <f t="shared" si="28"/>
        <v>270</v>
      </c>
      <c r="L79" s="16">
        <f t="shared" si="29"/>
        <v>2070</v>
      </c>
      <c r="M79" s="2">
        <v>10</v>
      </c>
      <c r="N79" s="2">
        <v>1</v>
      </c>
      <c r="O79" s="2">
        <v>2007</v>
      </c>
      <c r="P79" s="28">
        <v>5.0000000000000001E-4</v>
      </c>
      <c r="Q79" s="30">
        <f t="shared" si="31"/>
        <v>4744.4779178481385</v>
      </c>
      <c r="R79" s="30">
        <f t="shared" si="32"/>
        <v>474.44779178481389</v>
      </c>
      <c r="S79" s="30">
        <f t="shared" si="33"/>
        <v>782.83885644494273</v>
      </c>
      <c r="T79" s="16">
        <f t="shared" si="34"/>
        <v>6001.7645660778944</v>
      </c>
      <c r="U79" s="16">
        <f t="shared" si="35"/>
        <v>1.0349999999999999</v>
      </c>
      <c r="V79" s="16">
        <f t="shared" si="36"/>
        <v>0.93877551020408145</v>
      </c>
      <c r="W79" s="16">
        <f t="shared" si="36"/>
        <v>0.98571428571428554</v>
      </c>
      <c r="X79" s="16">
        <f t="shared" si="36"/>
        <v>1.0349999999999999</v>
      </c>
      <c r="Y79" s="16">
        <f t="shared" si="36"/>
        <v>1.0867499999999999</v>
      </c>
      <c r="Z79" s="16">
        <f t="shared" si="36"/>
        <v>1.1410875</v>
      </c>
      <c r="AA79" s="16">
        <f t="shared" si="36"/>
        <v>3031.29894375</v>
      </c>
      <c r="AB79" s="16">
        <f t="shared" si="36"/>
        <v>1.2580489687499998</v>
      </c>
      <c r="AC79" s="16">
        <f t="shared" si="36"/>
        <v>1.3209514171875001</v>
      </c>
      <c r="AD79" s="16">
        <f t="shared" si="36"/>
        <v>1.3869989880468749</v>
      </c>
      <c r="AE79" s="16">
        <f t="shared" si="36"/>
        <v>1.4563489374492189</v>
      </c>
      <c r="AF79" s="16">
        <f t="shared" si="36"/>
        <v>1.5291663843216796</v>
      </c>
      <c r="AG79" s="16">
        <f t="shared" si="36"/>
        <v>1.6056247035377638</v>
      </c>
      <c r="AH79" s="16">
        <f t="shared" si="36"/>
        <v>1.685905938714652</v>
      </c>
      <c r="AI79" s="16">
        <f t="shared" si="36"/>
        <v>1.7702012356503847</v>
      </c>
      <c r="AJ79" s="16">
        <f t="shared" si="36"/>
        <v>1.8587112974329036</v>
      </c>
      <c r="AK79" s="16">
        <f t="shared" si="36"/>
        <v>4937.666561630509</v>
      </c>
      <c r="AL79" s="16">
        <f t="shared" si="37"/>
        <v>2.0492292054197763</v>
      </c>
      <c r="AM79" s="16">
        <f t="shared" si="37"/>
        <v>2.1516906656907655</v>
      </c>
      <c r="AN79" s="16">
        <f t="shared" si="37"/>
        <v>2.2592751989753035</v>
      </c>
      <c r="AO79" s="16">
        <f t="shared" si="37"/>
        <v>2.3722389589240693</v>
      </c>
      <c r="AP79" s="16">
        <f t="shared" si="37"/>
        <v>2.4908509068702727</v>
      </c>
      <c r="AQ79" s="16">
        <f t="shared" si="37"/>
        <v>2.6153934522137861</v>
      </c>
      <c r="AR79" s="16">
        <f t="shared" si="37"/>
        <v>2.7461631248244753</v>
      </c>
      <c r="AS79" s="16">
        <f t="shared" si="37"/>
        <v>2.8834712810656993</v>
      </c>
      <c r="AT79" s="16">
        <f t="shared" si="37"/>
        <v>3.0276448451189837</v>
      </c>
      <c r="AU79" s="16">
        <f t="shared" si="37"/>
        <v>8042.9385310585822</v>
      </c>
      <c r="AV79" s="16">
        <f t="shared" si="37"/>
        <v>3.33797844174368</v>
      </c>
      <c r="AW79" s="16">
        <f t="shared" si="37"/>
        <v>3.5048773638308641</v>
      </c>
      <c r="AX79" s="16">
        <f t="shared" si="37"/>
        <v>3.6801212320224073</v>
      </c>
      <c r="AY79" s="16">
        <f t="shared" si="37"/>
        <v>3.864127293623528</v>
      </c>
      <c r="AZ79" s="16">
        <f t="shared" si="37"/>
        <v>4.0573336583047039</v>
      </c>
      <c r="BA79" s="16">
        <f t="shared" si="37"/>
        <v>4.2602003412199396</v>
      </c>
      <c r="BB79" s="16">
        <f t="shared" si="37"/>
        <v>4.4732103582809355</v>
      </c>
      <c r="BC79" s="16">
        <f t="shared" si="37"/>
        <v>4.6968708761949838</v>
      </c>
      <c r="BD79" s="16">
        <f t="shared" si="37"/>
        <v>4.9317144200047327</v>
      </c>
      <c r="BE79" s="16">
        <f t="shared" si="37"/>
        <v>13101.099356742572</v>
      </c>
      <c r="BF79" s="16">
        <f t="shared" si="37"/>
        <v>5.437215148055218</v>
      </c>
      <c r="BG79" s="16">
        <f t="shared" si="37"/>
        <v>5.7090759054579792</v>
      </c>
      <c r="BH79" s="16">
        <f t="shared" si="37"/>
        <v>5.9945297007308778</v>
      </c>
      <c r="BI79" s="16">
        <f t="shared" si="37"/>
        <v>6.2942561857674217</v>
      </c>
      <c r="BJ79" s="16">
        <f t="shared" si="37"/>
        <v>6.6089689950557924</v>
      </c>
      <c r="BK79" s="16">
        <f t="shared" si="37"/>
        <v>6.9394174448085835</v>
      </c>
      <c r="BL79" s="16">
        <f t="shared" si="37"/>
        <v>7.2863883170490116</v>
      </c>
      <c r="BM79" s="16">
        <f t="shared" si="37"/>
        <v>7.6507077329014628</v>
      </c>
      <c r="BN79" s="16">
        <f t="shared" si="37"/>
        <v>8.033243119546535</v>
      </c>
      <c r="BO79" s="16">
        <f t="shared" si="37"/>
        <v>21340.310347075374</v>
      </c>
      <c r="BP79" s="2"/>
      <c r="BQ79" s="2"/>
      <c r="BR79" s="2"/>
      <c r="BS79" s="2"/>
      <c r="BT79" s="2"/>
      <c r="BU79" s="2"/>
      <c r="BV79" s="2"/>
      <c r="BW79" s="2"/>
      <c r="BX79" s="2"/>
    </row>
    <row r="80" spans="3:76" s="1" customFormat="1" ht="15.75" customHeight="1" x14ac:dyDescent="0.25">
      <c r="C80" s="2" t="s">
        <v>144</v>
      </c>
      <c r="D80" s="2" t="s">
        <v>83</v>
      </c>
      <c r="E80" s="2" t="s">
        <v>84</v>
      </c>
      <c r="F80" s="2" t="s">
        <v>165</v>
      </c>
      <c r="G80" s="2">
        <v>2</v>
      </c>
      <c r="H80" s="2">
        <v>2018</v>
      </c>
      <c r="I80" s="16">
        <v>8000</v>
      </c>
      <c r="J80" s="16">
        <f t="shared" si="27"/>
        <v>16000</v>
      </c>
      <c r="K80" s="16">
        <f t="shared" si="28"/>
        <v>2400</v>
      </c>
      <c r="L80" s="16">
        <f t="shared" si="29"/>
        <v>18400</v>
      </c>
      <c r="M80" s="2">
        <v>15</v>
      </c>
      <c r="N80" s="2">
        <v>5</v>
      </c>
      <c r="O80" s="2">
        <v>2018</v>
      </c>
      <c r="P80" s="28">
        <v>5.0000000000000001E-4</v>
      </c>
      <c r="Q80" s="30">
        <f t="shared" si="31"/>
        <v>24657.759787499999</v>
      </c>
      <c r="R80" s="30">
        <f t="shared" si="32"/>
        <v>2465.7759787499999</v>
      </c>
      <c r="S80" s="30">
        <f t="shared" si="33"/>
        <v>4068.5303649374996</v>
      </c>
      <c r="T80" s="16">
        <f t="shared" si="34"/>
        <v>31192.066131187497</v>
      </c>
      <c r="U80" s="16">
        <f t="shared" si="35"/>
        <v>9.2000000000000011</v>
      </c>
      <c r="V80" s="16">
        <f t="shared" si="36"/>
        <v>0</v>
      </c>
      <c r="W80" s="16">
        <f t="shared" si="36"/>
        <v>8.7619047619047628</v>
      </c>
      <c r="X80" s="16">
        <f t="shared" si="36"/>
        <v>0</v>
      </c>
      <c r="Y80" s="16">
        <f t="shared" si="36"/>
        <v>0</v>
      </c>
      <c r="Z80" s="16">
        <f t="shared" si="36"/>
        <v>0</v>
      </c>
      <c r="AA80" s="16">
        <f t="shared" si="36"/>
        <v>0</v>
      </c>
      <c r="AB80" s="16">
        <f t="shared" si="36"/>
        <v>11.182657500000001</v>
      </c>
      <c r="AC80" s="16">
        <f t="shared" si="36"/>
        <v>0</v>
      </c>
      <c r="AD80" s="16">
        <f t="shared" si="36"/>
        <v>0</v>
      </c>
      <c r="AE80" s="16">
        <f t="shared" si="36"/>
        <v>0</v>
      </c>
      <c r="AF80" s="16">
        <f t="shared" si="36"/>
        <v>0</v>
      </c>
      <c r="AG80" s="16">
        <f t="shared" si="36"/>
        <v>36108.71555511593</v>
      </c>
      <c r="AH80" s="16">
        <f t="shared" si="36"/>
        <v>0</v>
      </c>
      <c r="AI80" s="16">
        <f t="shared" si="36"/>
        <v>0</v>
      </c>
      <c r="AJ80" s="16">
        <f t="shared" si="36"/>
        <v>0</v>
      </c>
      <c r="AK80" s="16">
        <f t="shared" si="36"/>
        <v>0</v>
      </c>
      <c r="AL80" s="16">
        <f t="shared" si="37"/>
        <v>18.215370714842457</v>
      </c>
      <c r="AM80" s="16">
        <f t="shared" si="37"/>
        <v>0</v>
      </c>
      <c r="AN80" s="16">
        <f t="shared" si="37"/>
        <v>0</v>
      </c>
      <c r="AO80" s="16">
        <f t="shared" si="37"/>
        <v>0</v>
      </c>
      <c r="AP80" s="16">
        <f t="shared" si="37"/>
        <v>0</v>
      </c>
      <c r="AQ80" s="16">
        <f t="shared" si="37"/>
        <v>23.247941797455884</v>
      </c>
      <c r="AR80" s="16">
        <f t="shared" si="37"/>
        <v>0</v>
      </c>
      <c r="AS80" s="16">
        <f t="shared" si="37"/>
        <v>0</v>
      </c>
      <c r="AT80" s="16">
        <f t="shared" si="37"/>
        <v>0</v>
      </c>
      <c r="AU80" s="16">
        <f t="shared" si="37"/>
        <v>0</v>
      </c>
      <c r="AV80" s="16">
        <f t="shared" si="37"/>
        <v>75067.426289880095</v>
      </c>
      <c r="AW80" s="16">
        <f t="shared" si="37"/>
        <v>0</v>
      </c>
      <c r="AX80" s="16">
        <f t="shared" si="37"/>
        <v>0</v>
      </c>
      <c r="AY80" s="16">
        <f t="shared" si="37"/>
        <v>0</v>
      </c>
      <c r="AZ80" s="16">
        <f t="shared" si="37"/>
        <v>0</v>
      </c>
      <c r="BA80" s="16">
        <f t="shared" si="37"/>
        <v>37.868447477510585</v>
      </c>
      <c r="BB80" s="16">
        <f t="shared" si="37"/>
        <v>0</v>
      </c>
      <c r="BC80" s="16">
        <f t="shared" si="37"/>
        <v>0</v>
      </c>
      <c r="BD80" s="16">
        <f t="shared" si="37"/>
        <v>0</v>
      </c>
      <c r="BE80" s="16">
        <f t="shared" si="37"/>
        <v>0</v>
      </c>
      <c r="BF80" s="16">
        <f t="shared" si="37"/>
        <v>48.33080131604639</v>
      </c>
      <c r="BG80" s="16">
        <f t="shared" si="37"/>
        <v>0</v>
      </c>
      <c r="BH80" s="16">
        <f t="shared" si="37"/>
        <v>0</v>
      </c>
      <c r="BI80" s="16">
        <f t="shared" si="37"/>
        <v>0</v>
      </c>
      <c r="BJ80" s="16">
        <f t="shared" si="37"/>
        <v>0</v>
      </c>
      <c r="BK80" s="16">
        <f t="shared" si="37"/>
        <v>156059.78786991749</v>
      </c>
      <c r="BL80" s="16">
        <f t="shared" si="37"/>
        <v>0</v>
      </c>
      <c r="BM80" s="16">
        <f t="shared" si="37"/>
        <v>0</v>
      </c>
      <c r="BN80" s="16">
        <f t="shared" si="37"/>
        <v>0</v>
      </c>
      <c r="BO80" s="16">
        <f t="shared" si="37"/>
        <v>0</v>
      </c>
      <c r="BP80" s="2"/>
      <c r="BQ80" s="2"/>
      <c r="BR80" s="2"/>
      <c r="BS80" s="2"/>
      <c r="BT80" s="2"/>
      <c r="BU80" s="2"/>
      <c r="BV80" s="2"/>
      <c r="BW80" s="2"/>
      <c r="BX80" s="2"/>
    </row>
    <row r="81" spans="1:76" s="1" customFormat="1" ht="15.75" customHeight="1" x14ac:dyDescent="0.25">
      <c r="C81" s="2" t="s">
        <v>144</v>
      </c>
      <c r="D81" s="2" t="s">
        <v>83</v>
      </c>
      <c r="E81" s="2" t="s">
        <v>84</v>
      </c>
      <c r="F81" s="2" t="s">
        <v>166</v>
      </c>
      <c r="G81" s="2">
        <v>1</v>
      </c>
      <c r="H81" s="2">
        <v>2015</v>
      </c>
      <c r="I81" s="16">
        <v>1275</v>
      </c>
      <c r="J81" s="16">
        <f t="shared" si="27"/>
        <v>1275</v>
      </c>
      <c r="K81" s="16">
        <f t="shared" si="28"/>
        <v>191.25</v>
      </c>
      <c r="L81" s="16">
        <f t="shared" si="29"/>
        <v>1466.25</v>
      </c>
      <c r="M81" s="2">
        <v>15</v>
      </c>
      <c r="N81" s="2">
        <v>5</v>
      </c>
      <c r="O81" s="2">
        <v>2015</v>
      </c>
      <c r="P81" s="28">
        <v>5.0000000000000001E-4</v>
      </c>
      <c r="Q81" s="30">
        <f t="shared" si="31"/>
        <v>2274.6349966784987</v>
      </c>
      <c r="R81" s="30">
        <f t="shared" si="32"/>
        <v>227.46349966784987</v>
      </c>
      <c r="S81" s="30">
        <f t="shared" si="33"/>
        <v>375.3147744519523</v>
      </c>
      <c r="T81" s="16">
        <f t="shared" si="34"/>
        <v>2877.4132707983013</v>
      </c>
      <c r="U81" s="16">
        <f t="shared" si="35"/>
        <v>0.73312500000000003</v>
      </c>
      <c r="V81" s="16">
        <f t="shared" si="36"/>
        <v>0</v>
      </c>
      <c r="W81" s="16">
        <f t="shared" si="36"/>
        <v>0</v>
      </c>
      <c r="X81" s="16">
        <f t="shared" si="36"/>
        <v>0</v>
      </c>
      <c r="Y81" s="16">
        <f t="shared" si="36"/>
        <v>0.76978125000000008</v>
      </c>
      <c r="Z81" s="16">
        <f t="shared" si="36"/>
        <v>0</v>
      </c>
      <c r="AA81" s="16">
        <f t="shared" si="36"/>
        <v>0</v>
      </c>
      <c r="AB81" s="16">
        <f t="shared" si="36"/>
        <v>0</v>
      </c>
      <c r="AC81" s="16">
        <f t="shared" si="36"/>
        <v>0</v>
      </c>
      <c r="AD81" s="16">
        <f t="shared" si="36"/>
        <v>2485.6177698290039</v>
      </c>
      <c r="AE81" s="16">
        <f t="shared" si="36"/>
        <v>0</v>
      </c>
      <c r="AF81" s="16">
        <f t="shared" si="36"/>
        <v>0</v>
      </c>
      <c r="AG81" s="16">
        <f t="shared" si="36"/>
        <v>0</v>
      </c>
      <c r="AH81" s="16">
        <f t="shared" si="36"/>
        <v>0</v>
      </c>
      <c r="AI81" s="16">
        <f t="shared" si="36"/>
        <v>1.2538925419190226</v>
      </c>
      <c r="AJ81" s="16">
        <f t="shared" si="36"/>
        <v>0</v>
      </c>
      <c r="AK81" s="16">
        <f t="shared" si="36"/>
        <v>0</v>
      </c>
      <c r="AL81" s="16">
        <f t="shared" si="37"/>
        <v>0</v>
      </c>
      <c r="AM81" s="16">
        <f t="shared" si="37"/>
        <v>0</v>
      </c>
      <c r="AN81" s="16">
        <f t="shared" si="37"/>
        <v>1.6003199326075068</v>
      </c>
      <c r="AO81" s="16">
        <f t="shared" si="37"/>
        <v>0</v>
      </c>
      <c r="AP81" s="16">
        <f t="shared" si="37"/>
        <v>0</v>
      </c>
      <c r="AQ81" s="16">
        <f t="shared" si="37"/>
        <v>0</v>
      </c>
      <c r="AR81" s="16">
        <f t="shared" si="37"/>
        <v>0</v>
      </c>
      <c r="AS81" s="16">
        <f t="shared" si="37"/>
        <v>5167.4208249431558</v>
      </c>
      <c r="AT81" s="16">
        <f t="shared" si="37"/>
        <v>0</v>
      </c>
      <c r="AU81" s="16">
        <f t="shared" si="37"/>
        <v>0</v>
      </c>
      <c r="AV81" s="16">
        <f t="shared" si="37"/>
        <v>0</v>
      </c>
      <c r="AW81" s="16">
        <f t="shared" si="37"/>
        <v>0</v>
      </c>
      <c r="AX81" s="16">
        <f t="shared" si="37"/>
        <v>2.6067525393492055</v>
      </c>
      <c r="AY81" s="16">
        <f t="shared" si="37"/>
        <v>0</v>
      </c>
      <c r="AZ81" s="16">
        <f t="shared" si="37"/>
        <v>0</v>
      </c>
      <c r="BA81" s="16">
        <f t="shared" ref="BA81:BO81" si="38">IF(MOD(BA$6-$H81,$M81)=0,($L81*1.1*1.15)*((1+$I$3)^(BA$6-$L$3)),IF(MOD(BA$6-$O81,$N81)=0,$U81*((1+$I$3)^(BA$6-$L$3)),0))</f>
        <v>0</v>
      </c>
      <c r="BB81" s="16">
        <f t="shared" si="38"/>
        <v>0</v>
      </c>
      <c r="BC81" s="16">
        <f t="shared" si="38"/>
        <v>3.3269502039714474</v>
      </c>
      <c r="BD81" s="16">
        <f t="shared" si="38"/>
        <v>0</v>
      </c>
      <c r="BE81" s="16">
        <f t="shared" si="38"/>
        <v>0</v>
      </c>
      <c r="BF81" s="16">
        <f t="shared" si="38"/>
        <v>0</v>
      </c>
      <c r="BG81" s="16">
        <f t="shared" si="38"/>
        <v>0</v>
      </c>
      <c r="BH81" s="16">
        <f t="shared" si="38"/>
        <v>10742.696767851461</v>
      </c>
      <c r="BI81" s="16">
        <f t="shared" si="38"/>
        <v>0</v>
      </c>
      <c r="BJ81" s="16">
        <f t="shared" si="38"/>
        <v>0</v>
      </c>
      <c r="BK81" s="16">
        <f t="shared" si="38"/>
        <v>0</v>
      </c>
      <c r="BL81" s="16">
        <f t="shared" si="38"/>
        <v>0</v>
      </c>
      <c r="BM81" s="16">
        <f t="shared" si="38"/>
        <v>5.4192513108052029</v>
      </c>
      <c r="BN81" s="16">
        <f t="shared" si="38"/>
        <v>0</v>
      </c>
      <c r="BO81" s="16">
        <f t="shared" si="38"/>
        <v>0</v>
      </c>
      <c r="BP81" s="2"/>
      <c r="BQ81" s="2"/>
      <c r="BR81" s="2"/>
      <c r="BS81" s="2"/>
      <c r="BT81" s="2"/>
      <c r="BU81" s="2"/>
      <c r="BV81" s="2"/>
      <c r="BW81" s="2"/>
      <c r="BX81" s="2"/>
    </row>
    <row r="82" spans="1:76" s="1" customFormat="1" ht="15.75" customHeight="1" x14ac:dyDescent="0.25">
      <c r="C82" s="2" t="s">
        <v>144</v>
      </c>
      <c r="D82" s="2" t="s">
        <v>83</v>
      </c>
      <c r="E82" s="2" t="s">
        <v>84</v>
      </c>
      <c r="F82" s="2" t="s">
        <v>15943</v>
      </c>
      <c r="G82" s="2">
        <v>5</v>
      </c>
      <c r="H82" s="2">
        <v>2007</v>
      </c>
      <c r="I82" s="16">
        <v>80000</v>
      </c>
      <c r="J82" s="16">
        <f t="shared" si="27"/>
        <v>400000</v>
      </c>
      <c r="K82" s="16">
        <f t="shared" si="28"/>
        <v>60000</v>
      </c>
      <c r="L82" s="16">
        <f t="shared" si="29"/>
        <v>460000</v>
      </c>
      <c r="M82" s="2">
        <v>5</v>
      </c>
      <c r="N82" s="2">
        <v>1</v>
      </c>
      <c r="O82" s="2">
        <v>2023</v>
      </c>
      <c r="P82" s="28">
        <v>5.0000000000000001E-4</v>
      </c>
      <c r="Q82" s="30">
        <f t="shared" si="31"/>
        <v>1054328.4261884752</v>
      </c>
      <c r="R82" s="30">
        <f t="shared" si="32"/>
        <v>105432.84261884753</v>
      </c>
      <c r="S82" s="30">
        <f t="shared" si="33"/>
        <v>173964.1903210984</v>
      </c>
      <c r="T82" s="16">
        <f t="shared" si="34"/>
        <v>1333725.459128421</v>
      </c>
      <c r="U82" s="16">
        <f t="shared" si="35"/>
        <v>230</v>
      </c>
      <c r="V82" s="16">
        <f t="shared" si="36"/>
        <v>527800.45351473917</v>
      </c>
      <c r="W82" s="16">
        <f t="shared" si="36"/>
        <v>219.04761904761904</v>
      </c>
      <c r="X82" s="16">
        <f t="shared" si="36"/>
        <v>230</v>
      </c>
      <c r="Y82" s="16">
        <f t="shared" si="36"/>
        <v>241.5</v>
      </c>
      <c r="Z82" s="16">
        <f t="shared" si="36"/>
        <v>253.57500000000002</v>
      </c>
      <c r="AA82" s="16">
        <f t="shared" si="36"/>
        <v>673621.98750000005</v>
      </c>
      <c r="AB82" s="16">
        <f t="shared" si="36"/>
        <v>279.56643750000001</v>
      </c>
      <c r="AC82" s="16">
        <f t="shared" si="36"/>
        <v>293.54475937500001</v>
      </c>
      <c r="AD82" s="16">
        <f t="shared" si="36"/>
        <v>308.22199734374999</v>
      </c>
      <c r="AE82" s="16">
        <f t="shared" si="36"/>
        <v>323.63309721093754</v>
      </c>
      <c r="AF82" s="16">
        <f t="shared" si="36"/>
        <v>859731.32274085551</v>
      </c>
      <c r="AG82" s="16">
        <f t="shared" si="36"/>
        <v>356.80548967505865</v>
      </c>
      <c r="AH82" s="16">
        <f t="shared" si="36"/>
        <v>374.64576415881157</v>
      </c>
      <c r="AI82" s="16">
        <f t="shared" si="36"/>
        <v>393.37805236675217</v>
      </c>
      <c r="AJ82" s="16">
        <f t="shared" si="36"/>
        <v>413.04695498508971</v>
      </c>
      <c r="AK82" s="16">
        <f t="shared" si="36"/>
        <v>1097259.2359178909</v>
      </c>
      <c r="AL82" s="16">
        <f t="shared" ref="AL82:BO87" si="39">IF(MOD(AL$6-$H82,$M82)=0,($L82*1.1*1.15)*((1+$I$3)^(AL$6-$L$3)),IF(MOD(AL$6-$O82,$N82)=0,$U82*((1+$I$3)^(AL$6-$L$3)),0))</f>
        <v>455.38426787106141</v>
      </c>
      <c r="AM82" s="16">
        <f t="shared" si="39"/>
        <v>478.15348126461458</v>
      </c>
      <c r="AN82" s="16">
        <f t="shared" si="39"/>
        <v>502.06115532784531</v>
      </c>
      <c r="AO82" s="16">
        <f t="shared" si="39"/>
        <v>527.16421309423765</v>
      </c>
      <c r="AP82" s="16">
        <f t="shared" si="39"/>
        <v>1400411.7320848422</v>
      </c>
      <c r="AQ82" s="16">
        <f t="shared" si="39"/>
        <v>581.19854493639696</v>
      </c>
      <c r="AR82" s="16">
        <f t="shared" si="39"/>
        <v>610.25847218321678</v>
      </c>
      <c r="AS82" s="16">
        <f t="shared" si="39"/>
        <v>640.77139579237758</v>
      </c>
      <c r="AT82" s="16">
        <f t="shared" si="39"/>
        <v>672.80996558199649</v>
      </c>
      <c r="AU82" s="16">
        <f t="shared" si="39"/>
        <v>1787319.673568574</v>
      </c>
      <c r="AV82" s="16">
        <f t="shared" si="39"/>
        <v>741.77298705415114</v>
      </c>
      <c r="AW82" s="16">
        <f t="shared" si="39"/>
        <v>778.86163640685879</v>
      </c>
      <c r="AX82" s="16">
        <f t="shared" si="39"/>
        <v>817.80471822720165</v>
      </c>
      <c r="AY82" s="16">
        <f t="shared" si="39"/>
        <v>858.69495413856191</v>
      </c>
      <c r="AZ82" s="16">
        <f t="shared" si="39"/>
        <v>2281123.1456690892</v>
      </c>
      <c r="BA82" s="16">
        <f t="shared" si="39"/>
        <v>946.71118693776452</v>
      </c>
      <c r="BB82" s="16">
        <f t="shared" si="39"/>
        <v>994.04674628465239</v>
      </c>
      <c r="BC82" s="16">
        <f t="shared" si="39"/>
        <v>1043.7490835988854</v>
      </c>
      <c r="BD82" s="16">
        <f t="shared" si="39"/>
        <v>1095.9365377788297</v>
      </c>
      <c r="BE82" s="16">
        <f t="shared" si="39"/>
        <v>2911355.4126094608</v>
      </c>
      <c r="BF82" s="16">
        <f t="shared" si="39"/>
        <v>1208.2700329011595</v>
      </c>
      <c r="BG82" s="16">
        <f t="shared" si="39"/>
        <v>1268.6835345462177</v>
      </c>
      <c r="BH82" s="16">
        <f t="shared" si="39"/>
        <v>1332.1177112735286</v>
      </c>
      <c r="BI82" s="16">
        <f t="shared" si="39"/>
        <v>1398.7235968372052</v>
      </c>
      <c r="BJ82" s="16">
        <f t="shared" si="39"/>
        <v>3715709.2349980348</v>
      </c>
      <c r="BK82" s="16">
        <f t="shared" si="39"/>
        <v>1542.0927655130185</v>
      </c>
      <c r="BL82" s="16">
        <f t="shared" si="39"/>
        <v>1619.1974037886694</v>
      </c>
      <c r="BM82" s="16">
        <f t="shared" si="39"/>
        <v>1700.1572739781029</v>
      </c>
      <c r="BN82" s="16">
        <f t="shared" si="39"/>
        <v>1785.165137677008</v>
      </c>
      <c r="BO82" s="16">
        <f t="shared" si="39"/>
        <v>4742291.1882389728</v>
      </c>
      <c r="BP82" s="2"/>
      <c r="BQ82" s="2"/>
      <c r="BR82" s="2"/>
      <c r="BS82" s="2"/>
      <c r="BT82" s="2"/>
      <c r="BU82" s="2"/>
      <c r="BV82" s="2"/>
      <c r="BW82" s="2"/>
      <c r="BX82" s="2"/>
    </row>
    <row r="83" spans="1:76" s="1" customFormat="1" ht="15.75" customHeight="1" x14ac:dyDescent="0.25">
      <c r="C83" s="2" t="s">
        <v>144</v>
      </c>
      <c r="D83" s="2" t="s">
        <v>83</v>
      </c>
      <c r="E83" s="2" t="s">
        <v>84</v>
      </c>
      <c r="F83" s="2" t="s">
        <v>167</v>
      </c>
      <c r="G83" s="2">
        <v>1</v>
      </c>
      <c r="H83" s="2">
        <v>2015</v>
      </c>
      <c r="I83" s="16">
        <v>7500</v>
      </c>
      <c r="J83" s="16">
        <f t="shared" si="27"/>
        <v>7500</v>
      </c>
      <c r="K83" s="16">
        <f t="shared" si="28"/>
        <v>1125</v>
      </c>
      <c r="L83" s="16">
        <f t="shared" si="29"/>
        <v>8625</v>
      </c>
      <c r="M83" s="2">
        <v>15</v>
      </c>
      <c r="N83" s="2">
        <v>1</v>
      </c>
      <c r="O83" s="2">
        <v>2015</v>
      </c>
      <c r="P83" s="28">
        <v>5.0000000000000001E-4</v>
      </c>
      <c r="Q83" s="30">
        <f t="shared" si="31"/>
        <v>13380.205862814699</v>
      </c>
      <c r="R83" s="30">
        <f t="shared" si="32"/>
        <v>1338.0205862814701</v>
      </c>
      <c r="S83" s="30">
        <f t="shared" si="33"/>
        <v>2207.7339673644251</v>
      </c>
      <c r="T83" s="16">
        <f t="shared" si="34"/>
        <v>16925.960416460592</v>
      </c>
      <c r="U83" s="16">
        <f t="shared" si="35"/>
        <v>4.3125</v>
      </c>
      <c r="V83" s="16">
        <f t="shared" si="36"/>
        <v>3.9115646258503398</v>
      </c>
      <c r="W83" s="16">
        <f t="shared" si="36"/>
        <v>4.1071428571428568</v>
      </c>
      <c r="X83" s="16">
        <f t="shared" si="36"/>
        <v>4.3125</v>
      </c>
      <c r="Y83" s="16">
        <f t="shared" si="36"/>
        <v>4.5281250000000002</v>
      </c>
      <c r="Z83" s="16">
        <f t="shared" si="36"/>
        <v>4.7545312500000003</v>
      </c>
      <c r="AA83" s="16">
        <f t="shared" si="36"/>
        <v>4.9922578125000001</v>
      </c>
      <c r="AB83" s="16">
        <f t="shared" si="36"/>
        <v>5.2418707031250005</v>
      </c>
      <c r="AC83" s="16">
        <f t="shared" si="36"/>
        <v>5.5039642382812506</v>
      </c>
      <c r="AD83" s="16">
        <f t="shared" si="36"/>
        <v>14621.28099899414</v>
      </c>
      <c r="AE83" s="16">
        <f t="shared" si="36"/>
        <v>6.0681205727050793</v>
      </c>
      <c r="AF83" s="16">
        <f t="shared" si="36"/>
        <v>6.3715266013403324</v>
      </c>
      <c r="AG83" s="16">
        <f t="shared" si="36"/>
        <v>6.690102931407349</v>
      </c>
      <c r="AH83" s="16">
        <f t="shared" si="36"/>
        <v>7.0246080779777165</v>
      </c>
      <c r="AI83" s="16">
        <f t="shared" si="36"/>
        <v>7.3758384818766034</v>
      </c>
      <c r="AJ83" s="16">
        <f t="shared" si="36"/>
        <v>7.7446304059704323</v>
      </c>
      <c r="AK83" s="16">
        <f t="shared" si="36"/>
        <v>8.1318619262689555</v>
      </c>
      <c r="AL83" s="16">
        <f t="shared" si="39"/>
        <v>8.5384550225824007</v>
      </c>
      <c r="AM83" s="16">
        <f t="shared" si="39"/>
        <v>8.9653777737115234</v>
      </c>
      <c r="AN83" s="16">
        <f t="shared" si="39"/>
        <v>9.4136466623970989</v>
      </c>
      <c r="AO83" s="16">
        <f t="shared" si="39"/>
        <v>9.884328995516956</v>
      </c>
      <c r="AP83" s="16">
        <f t="shared" si="39"/>
        <v>10.378545445292803</v>
      </c>
      <c r="AQ83" s="16">
        <f t="shared" si="39"/>
        <v>10.897472717557443</v>
      </c>
      <c r="AR83" s="16">
        <f t="shared" si="39"/>
        <v>11.442346353435315</v>
      </c>
      <c r="AS83" s="16">
        <f t="shared" si="39"/>
        <v>30396.593087900914</v>
      </c>
      <c r="AT83" s="16">
        <f t="shared" si="39"/>
        <v>12.615186854662433</v>
      </c>
      <c r="AU83" s="16">
        <f t="shared" si="39"/>
        <v>13.245946197395558</v>
      </c>
      <c r="AV83" s="16">
        <f t="shared" si="39"/>
        <v>13.908243507265334</v>
      </c>
      <c r="AW83" s="16">
        <f t="shared" si="39"/>
        <v>14.603655682628601</v>
      </c>
      <c r="AX83" s="16">
        <f t="shared" si="39"/>
        <v>15.333838466760032</v>
      </c>
      <c r="AY83" s="16">
        <f t="shared" si="39"/>
        <v>16.100530390098037</v>
      </c>
      <c r="AZ83" s="16">
        <f t="shared" si="39"/>
        <v>16.905556909602936</v>
      </c>
      <c r="BA83" s="16">
        <f t="shared" si="39"/>
        <v>17.750834755083083</v>
      </c>
      <c r="BB83" s="16">
        <f t="shared" si="39"/>
        <v>18.638376492837232</v>
      </c>
      <c r="BC83" s="16">
        <f t="shared" si="39"/>
        <v>19.570295317479101</v>
      </c>
      <c r="BD83" s="16">
        <f t="shared" si="39"/>
        <v>20.548810083353054</v>
      </c>
      <c r="BE83" s="16">
        <f t="shared" si="39"/>
        <v>21.576250587520708</v>
      </c>
      <c r="BF83" s="16">
        <f t="shared" si="39"/>
        <v>22.655063116896741</v>
      </c>
      <c r="BG83" s="16">
        <f t="shared" si="39"/>
        <v>23.787816272741583</v>
      </c>
      <c r="BH83" s="16">
        <f t="shared" si="39"/>
        <v>63192.333928538006</v>
      </c>
      <c r="BI83" s="16">
        <f t="shared" si="39"/>
        <v>26.226067440697594</v>
      </c>
      <c r="BJ83" s="16">
        <f t="shared" si="39"/>
        <v>27.537370812732469</v>
      </c>
      <c r="BK83" s="16">
        <f t="shared" si="39"/>
        <v>28.914239353369098</v>
      </c>
      <c r="BL83" s="16">
        <f t="shared" si="39"/>
        <v>30.359951321037549</v>
      </c>
      <c r="BM83" s="16">
        <f t="shared" si="39"/>
        <v>31.877948887089431</v>
      </c>
      <c r="BN83" s="16">
        <f t="shared" si="39"/>
        <v>33.471846331443899</v>
      </c>
      <c r="BO83" s="16">
        <f t="shared" si="39"/>
        <v>35.145438648016096</v>
      </c>
      <c r="BP83" s="2"/>
      <c r="BQ83" s="2"/>
      <c r="BR83" s="2"/>
      <c r="BS83" s="2"/>
      <c r="BT83" s="2"/>
      <c r="BU83" s="2"/>
      <c r="BV83" s="2"/>
      <c r="BW83" s="2"/>
      <c r="BX83" s="2"/>
    </row>
    <row r="84" spans="1:76" s="1" customFormat="1" ht="15.75" customHeight="1" x14ac:dyDescent="0.25">
      <c r="C84" s="2" t="s">
        <v>144</v>
      </c>
      <c r="D84" s="2" t="s">
        <v>83</v>
      </c>
      <c r="E84" s="2" t="s">
        <v>84</v>
      </c>
      <c r="F84" s="2" t="s">
        <v>168</v>
      </c>
      <c r="G84" s="2">
        <v>2</v>
      </c>
      <c r="H84" s="2">
        <v>2007</v>
      </c>
      <c r="I84" s="16">
        <v>10000</v>
      </c>
      <c r="J84" s="16">
        <f t="shared" si="27"/>
        <v>20000</v>
      </c>
      <c r="K84" s="16">
        <f t="shared" si="28"/>
        <v>3000</v>
      </c>
      <c r="L84" s="16">
        <f t="shared" si="29"/>
        <v>23000</v>
      </c>
      <c r="M84" s="2">
        <v>15</v>
      </c>
      <c r="N84" s="2">
        <v>1</v>
      </c>
      <c r="O84" s="2">
        <v>2007</v>
      </c>
      <c r="P84" s="28">
        <v>5.0000000000000001E-4</v>
      </c>
      <c r="Q84" s="30">
        <f t="shared" si="31"/>
        <v>52716.421309423764</v>
      </c>
      <c r="R84" s="30">
        <f t="shared" si="32"/>
        <v>5271.6421309423768</v>
      </c>
      <c r="S84" s="30">
        <f t="shared" si="33"/>
        <v>8698.2095160549197</v>
      </c>
      <c r="T84" s="16">
        <f t="shared" si="34"/>
        <v>66686.27295642106</v>
      </c>
      <c r="U84" s="16">
        <f t="shared" si="35"/>
        <v>11.5</v>
      </c>
      <c r="V84" s="16">
        <f t="shared" si="36"/>
        <v>26390.022675736964</v>
      </c>
      <c r="W84" s="16">
        <f t="shared" si="36"/>
        <v>10.952380952380953</v>
      </c>
      <c r="X84" s="16">
        <f t="shared" si="36"/>
        <v>11.5</v>
      </c>
      <c r="Y84" s="16">
        <f t="shared" si="36"/>
        <v>12.075000000000001</v>
      </c>
      <c r="Z84" s="16">
        <f t="shared" si="36"/>
        <v>12.678750000000001</v>
      </c>
      <c r="AA84" s="16">
        <f t="shared" si="36"/>
        <v>13.312687500000001</v>
      </c>
      <c r="AB84" s="16">
        <f t="shared" si="36"/>
        <v>13.978321875000001</v>
      </c>
      <c r="AC84" s="16">
        <f t="shared" si="36"/>
        <v>14.677237968750001</v>
      </c>
      <c r="AD84" s="16">
        <f t="shared" si="36"/>
        <v>15.411099867187499</v>
      </c>
      <c r="AE84" s="16">
        <f t="shared" si="36"/>
        <v>16.181654860546878</v>
      </c>
      <c r="AF84" s="16">
        <f t="shared" si="36"/>
        <v>16.990737603574221</v>
      </c>
      <c r="AG84" s="16">
        <f t="shared" si="36"/>
        <v>17.840274483752932</v>
      </c>
      <c r="AH84" s="16">
        <f t="shared" si="36"/>
        <v>18.732288207940577</v>
      </c>
      <c r="AI84" s="16">
        <f t="shared" si="36"/>
        <v>19.668902618337608</v>
      </c>
      <c r="AJ84" s="16">
        <f t="shared" si="36"/>
        <v>20.652347749254485</v>
      </c>
      <c r="AK84" s="16">
        <f t="shared" si="36"/>
        <v>54862.96179589456</v>
      </c>
      <c r="AL84" s="16">
        <f t="shared" si="39"/>
        <v>22.76921339355307</v>
      </c>
      <c r="AM84" s="16">
        <f t="shared" si="39"/>
        <v>23.907674063230729</v>
      </c>
      <c r="AN84" s="16">
        <f t="shared" si="39"/>
        <v>25.103057766392265</v>
      </c>
      <c r="AO84" s="16">
        <f t="shared" si="39"/>
        <v>26.358210654711883</v>
      </c>
      <c r="AP84" s="16">
        <f t="shared" si="39"/>
        <v>27.676121187447475</v>
      </c>
      <c r="AQ84" s="16">
        <f t="shared" si="39"/>
        <v>29.05992724681985</v>
      </c>
      <c r="AR84" s="16">
        <f t="shared" si="39"/>
        <v>30.51292360916084</v>
      </c>
      <c r="AS84" s="16">
        <f t="shared" si="39"/>
        <v>32.038569789618883</v>
      </c>
      <c r="AT84" s="16">
        <f t="shared" si="39"/>
        <v>33.640498279099823</v>
      </c>
      <c r="AU84" s="16">
        <f t="shared" si="39"/>
        <v>35.32252319305482</v>
      </c>
      <c r="AV84" s="16">
        <f t="shared" si="39"/>
        <v>37.088649352707556</v>
      </c>
      <c r="AW84" s="16">
        <f t="shared" si="39"/>
        <v>38.94308182034294</v>
      </c>
      <c r="AX84" s="16">
        <f t="shared" si="39"/>
        <v>40.890235911360087</v>
      </c>
      <c r="AY84" s="16">
        <f t="shared" si="39"/>
        <v>42.934747706928093</v>
      </c>
      <c r="AZ84" s="16">
        <f t="shared" si="39"/>
        <v>114056.15728345448</v>
      </c>
      <c r="BA84" s="16">
        <f t="shared" si="39"/>
        <v>47.335559346888225</v>
      </c>
      <c r="BB84" s="16">
        <f t="shared" si="39"/>
        <v>49.702337314232622</v>
      </c>
      <c r="BC84" s="16">
        <f t="shared" si="39"/>
        <v>52.187454179944268</v>
      </c>
      <c r="BD84" s="16">
        <f t="shared" si="39"/>
        <v>54.796826888941482</v>
      </c>
      <c r="BE84" s="16">
        <f t="shared" si="39"/>
        <v>57.536668233388554</v>
      </c>
      <c r="BF84" s="16">
        <f t="shared" si="39"/>
        <v>60.413501645057977</v>
      </c>
      <c r="BG84" s="16">
        <f t="shared" si="39"/>
        <v>63.434176727310891</v>
      </c>
      <c r="BH84" s="16">
        <f t="shared" si="39"/>
        <v>66.605885563676424</v>
      </c>
      <c r="BI84" s="16">
        <f t="shared" si="39"/>
        <v>69.936179841860252</v>
      </c>
      <c r="BJ84" s="16">
        <f t="shared" si="39"/>
        <v>73.432988833953246</v>
      </c>
      <c r="BK84" s="16">
        <f t="shared" si="39"/>
        <v>77.104638275650927</v>
      </c>
      <c r="BL84" s="16">
        <f t="shared" si="39"/>
        <v>80.95987018943346</v>
      </c>
      <c r="BM84" s="16">
        <f t="shared" si="39"/>
        <v>85.00786369890514</v>
      </c>
      <c r="BN84" s="16">
        <f t="shared" si="39"/>
        <v>89.258256883850407</v>
      </c>
      <c r="BO84" s="16">
        <f t="shared" si="39"/>
        <v>237114.55941194863</v>
      </c>
      <c r="BP84" s="2"/>
      <c r="BQ84" s="2"/>
      <c r="BR84" s="2"/>
      <c r="BS84" s="2"/>
      <c r="BT84" s="2"/>
      <c r="BU84" s="2"/>
      <c r="BV84" s="2"/>
      <c r="BW84" s="2"/>
      <c r="BX84" s="2"/>
    </row>
    <row r="85" spans="1:76" s="1" customFormat="1" ht="15.75" customHeight="1" x14ac:dyDescent="0.25">
      <c r="C85" s="2" t="s">
        <v>144</v>
      </c>
      <c r="D85" s="2" t="s">
        <v>83</v>
      </c>
      <c r="E85" s="2" t="s">
        <v>84</v>
      </c>
      <c r="F85" s="2" t="s">
        <v>169</v>
      </c>
      <c r="G85" s="2">
        <v>1</v>
      </c>
      <c r="H85" s="2">
        <v>2015</v>
      </c>
      <c r="I85" s="16">
        <v>60000</v>
      </c>
      <c r="J85" s="16">
        <f t="shared" si="27"/>
        <v>60000</v>
      </c>
      <c r="K85" s="16">
        <f t="shared" si="28"/>
        <v>9000</v>
      </c>
      <c r="L85" s="16">
        <f t="shared" si="29"/>
        <v>69000</v>
      </c>
      <c r="M85" s="2">
        <v>10</v>
      </c>
      <c r="N85" s="2">
        <v>1</v>
      </c>
      <c r="O85" s="2">
        <v>2015</v>
      </c>
      <c r="P85" s="28">
        <v>5.0000000000000001E-4</v>
      </c>
      <c r="Q85" s="30">
        <f t="shared" si="31"/>
        <v>107041.64690251759</v>
      </c>
      <c r="R85" s="30">
        <f t="shared" si="32"/>
        <v>10704.16469025176</v>
      </c>
      <c r="S85" s="30">
        <f t="shared" si="33"/>
        <v>17661.871738915401</v>
      </c>
      <c r="T85" s="16">
        <f t="shared" si="34"/>
        <v>135407.68333168473</v>
      </c>
      <c r="U85" s="16">
        <f t="shared" si="35"/>
        <v>34.5</v>
      </c>
      <c r="V85" s="16">
        <f t="shared" si="36"/>
        <v>31.292517006802719</v>
      </c>
      <c r="W85" s="16">
        <f t="shared" si="36"/>
        <v>32.857142857142854</v>
      </c>
      <c r="X85" s="16">
        <f t="shared" si="36"/>
        <v>34.5</v>
      </c>
      <c r="Y85" s="16">
        <f t="shared" si="36"/>
        <v>91649.25</v>
      </c>
      <c r="Z85" s="16">
        <f t="shared" si="36"/>
        <v>38.036250000000003</v>
      </c>
      <c r="AA85" s="16">
        <f t="shared" si="36"/>
        <v>39.938062500000001</v>
      </c>
      <c r="AB85" s="16">
        <f t="shared" si="36"/>
        <v>41.934965625000004</v>
      </c>
      <c r="AC85" s="16">
        <f t="shared" si="36"/>
        <v>44.031713906250005</v>
      </c>
      <c r="AD85" s="16">
        <f t="shared" si="36"/>
        <v>46.2332996015625</v>
      </c>
      <c r="AE85" s="16">
        <f t="shared" si="36"/>
        <v>48.544964581640635</v>
      </c>
      <c r="AF85" s="16">
        <f t="shared" si="36"/>
        <v>50.97221281072266</v>
      </c>
      <c r="AG85" s="16">
        <f t="shared" si="36"/>
        <v>53.520823451258792</v>
      </c>
      <c r="AH85" s="16">
        <f t="shared" si="36"/>
        <v>56.196864623821732</v>
      </c>
      <c r="AI85" s="16">
        <f t="shared" si="36"/>
        <v>149286.97087318244</v>
      </c>
      <c r="AJ85" s="16">
        <f t="shared" si="36"/>
        <v>61.957043247763458</v>
      </c>
      <c r="AK85" s="16">
        <f t="shared" si="36"/>
        <v>65.054895410151644</v>
      </c>
      <c r="AL85" s="16">
        <f t="shared" si="39"/>
        <v>68.307640180659206</v>
      </c>
      <c r="AM85" s="16">
        <f t="shared" si="39"/>
        <v>71.723022189692188</v>
      </c>
      <c r="AN85" s="16">
        <f t="shared" si="39"/>
        <v>75.309173299176791</v>
      </c>
      <c r="AO85" s="16">
        <f t="shared" si="39"/>
        <v>79.074631964135648</v>
      </c>
      <c r="AP85" s="16">
        <f t="shared" si="39"/>
        <v>83.02836356234242</v>
      </c>
      <c r="AQ85" s="16">
        <f t="shared" si="39"/>
        <v>87.179781740459546</v>
      </c>
      <c r="AR85" s="16">
        <f t="shared" si="39"/>
        <v>91.538770827482523</v>
      </c>
      <c r="AS85" s="16">
        <f t="shared" si="39"/>
        <v>243172.74470320731</v>
      </c>
      <c r="AT85" s="16">
        <f t="shared" si="39"/>
        <v>100.92149483729946</v>
      </c>
      <c r="AU85" s="16">
        <f t="shared" si="39"/>
        <v>105.96756957916446</v>
      </c>
      <c r="AV85" s="16">
        <f t="shared" si="39"/>
        <v>111.26594805812267</v>
      </c>
      <c r="AW85" s="16">
        <f t="shared" si="39"/>
        <v>116.8292454610288</v>
      </c>
      <c r="AX85" s="16">
        <f t="shared" si="39"/>
        <v>122.67070773408025</v>
      </c>
      <c r="AY85" s="16">
        <f t="shared" si="39"/>
        <v>128.80424312078429</v>
      </c>
      <c r="AZ85" s="16">
        <f t="shared" si="39"/>
        <v>135.24445527682349</v>
      </c>
      <c r="BA85" s="16">
        <f t="shared" si="39"/>
        <v>142.00667804066467</v>
      </c>
      <c r="BB85" s="16">
        <f t="shared" si="39"/>
        <v>149.10701194269785</v>
      </c>
      <c r="BC85" s="16">
        <f t="shared" si="39"/>
        <v>396102.77722577698</v>
      </c>
      <c r="BD85" s="16">
        <f t="shared" si="39"/>
        <v>164.39048066682443</v>
      </c>
      <c r="BE85" s="16">
        <f t="shared" si="39"/>
        <v>172.61000470016566</v>
      </c>
      <c r="BF85" s="16">
        <f t="shared" si="39"/>
        <v>181.24050493517393</v>
      </c>
      <c r="BG85" s="16">
        <f t="shared" si="39"/>
        <v>190.30253018193267</v>
      </c>
      <c r="BH85" s="16">
        <f t="shared" si="39"/>
        <v>199.81765669102927</v>
      </c>
      <c r="BI85" s="16">
        <f t="shared" si="39"/>
        <v>209.80853952558076</v>
      </c>
      <c r="BJ85" s="16">
        <f t="shared" si="39"/>
        <v>220.29896650185975</v>
      </c>
      <c r="BK85" s="16">
        <f t="shared" si="39"/>
        <v>231.31391482695278</v>
      </c>
      <c r="BL85" s="16">
        <f t="shared" si="39"/>
        <v>242.87961056830039</v>
      </c>
      <c r="BM85" s="16">
        <f t="shared" si="39"/>
        <v>645209.68547469005</v>
      </c>
      <c r="BN85" s="16">
        <f t="shared" si="39"/>
        <v>267.77477065155119</v>
      </c>
      <c r="BO85" s="16">
        <f t="shared" si="39"/>
        <v>281.16350918412877</v>
      </c>
      <c r="BP85" s="2"/>
      <c r="BQ85" s="2"/>
      <c r="BR85" s="2"/>
      <c r="BS85" s="2"/>
      <c r="BT85" s="2"/>
      <c r="BU85" s="2"/>
      <c r="BV85" s="2"/>
      <c r="BW85" s="2"/>
      <c r="BX85" s="2"/>
    </row>
    <row r="86" spans="1:76" s="1" customFormat="1" ht="15.75" customHeight="1" x14ac:dyDescent="0.25">
      <c r="C86" s="2" t="s">
        <v>144</v>
      </c>
      <c r="D86" s="2" t="s">
        <v>83</v>
      </c>
      <c r="E86" s="2" t="s">
        <v>84</v>
      </c>
      <c r="F86" s="2" t="s">
        <v>170</v>
      </c>
      <c r="G86" s="2">
        <v>2</v>
      </c>
      <c r="H86" s="2">
        <v>2007</v>
      </c>
      <c r="I86" s="16">
        <v>5000</v>
      </c>
      <c r="J86" s="16">
        <f t="shared" si="27"/>
        <v>10000</v>
      </c>
      <c r="K86" s="16">
        <f t="shared" si="28"/>
        <v>1500</v>
      </c>
      <c r="L86" s="16">
        <f t="shared" si="29"/>
        <v>11500</v>
      </c>
      <c r="M86" s="2">
        <v>5</v>
      </c>
      <c r="N86" s="2">
        <v>1</v>
      </c>
      <c r="O86" s="2">
        <v>2007</v>
      </c>
      <c r="P86" s="28">
        <v>5.0000000000000001E-4</v>
      </c>
      <c r="Q86" s="30">
        <f t="shared" si="31"/>
        <v>26358.210654711882</v>
      </c>
      <c r="R86" s="30">
        <f t="shared" si="32"/>
        <v>2635.8210654711884</v>
      </c>
      <c r="S86" s="30">
        <f t="shared" si="33"/>
        <v>4349.1047580274599</v>
      </c>
      <c r="T86" s="16">
        <f t="shared" si="34"/>
        <v>33343.13647821053</v>
      </c>
      <c r="U86" s="16">
        <f t="shared" si="35"/>
        <v>5.75</v>
      </c>
      <c r="V86" s="16">
        <f t="shared" si="36"/>
        <v>13195.011337868482</v>
      </c>
      <c r="W86" s="16">
        <f t="shared" si="36"/>
        <v>5.4761904761904763</v>
      </c>
      <c r="X86" s="16">
        <f t="shared" si="36"/>
        <v>5.75</v>
      </c>
      <c r="Y86" s="16">
        <f t="shared" si="36"/>
        <v>6.0375000000000005</v>
      </c>
      <c r="Z86" s="16">
        <f t="shared" si="36"/>
        <v>6.3393750000000004</v>
      </c>
      <c r="AA86" s="16">
        <f t="shared" si="36"/>
        <v>16840.549687500003</v>
      </c>
      <c r="AB86" s="16">
        <f t="shared" si="36"/>
        <v>6.9891609375000003</v>
      </c>
      <c r="AC86" s="16">
        <f t="shared" si="36"/>
        <v>7.3386189843750005</v>
      </c>
      <c r="AD86" s="16">
        <f t="shared" si="36"/>
        <v>7.7055499335937494</v>
      </c>
      <c r="AE86" s="16">
        <f t="shared" si="36"/>
        <v>8.0908274302734391</v>
      </c>
      <c r="AF86" s="16">
        <f t="shared" si="36"/>
        <v>21493.283068521392</v>
      </c>
      <c r="AG86" s="16">
        <f t="shared" si="36"/>
        <v>8.9201372418764659</v>
      </c>
      <c r="AH86" s="16">
        <f t="shared" si="36"/>
        <v>9.3661441039702886</v>
      </c>
      <c r="AI86" s="16">
        <f t="shared" si="36"/>
        <v>9.8344513091688039</v>
      </c>
      <c r="AJ86" s="16">
        <f t="shared" si="36"/>
        <v>10.326173874627242</v>
      </c>
      <c r="AK86" s="16">
        <f t="shared" si="36"/>
        <v>27431.48089794728</v>
      </c>
      <c r="AL86" s="16">
        <f t="shared" si="39"/>
        <v>11.384606696776535</v>
      </c>
      <c r="AM86" s="16">
        <f t="shared" si="39"/>
        <v>11.953837031615365</v>
      </c>
      <c r="AN86" s="16">
        <f t="shared" si="39"/>
        <v>12.551528883196132</v>
      </c>
      <c r="AO86" s="16">
        <f t="shared" si="39"/>
        <v>13.179105327355941</v>
      </c>
      <c r="AP86" s="16">
        <f t="shared" si="39"/>
        <v>35010.293302121063</v>
      </c>
      <c r="AQ86" s="16">
        <f t="shared" si="39"/>
        <v>14.529963623409925</v>
      </c>
      <c r="AR86" s="16">
        <f t="shared" si="39"/>
        <v>15.25646180458042</v>
      </c>
      <c r="AS86" s="16">
        <f t="shared" si="39"/>
        <v>16.019284894809442</v>
      </c>
      <c r="AT86" s="16">
        <f t="shared" si="39"/>
        <v>16.820249139549912</v>
      </c>
      <c r="AU86" s="16">
        <f t="shared" si="39"/>
        <v>44682.991839214352</v>
      </c>
      <c r="AV86" s="16">
        <f t="shared" si="39"/>
        <v>18.544324676353778</v>
      </c>
      <c r="AW86" s="16">
        <f t="shared" si="39"/>
        <v>19.47154091017147</v>
      </c>
      <c r="AX86" s="16">
        <f t="shared" si="39"/>
        <v>20.445117955680043</v>
      </c>
      <c r="AY86" s="16">
        <f t="shared" si="39"/>
        <v>21.467373853464046</v>
      </c>
      <c r="AZ86" s="16">
        <f t="shared" si="39"/>
        <v>57028.078641727239</v>
      </c>
      <c r="BA86" s="16">
        <f t="shared" si="39"/>
        <v>23.667779673444112</v>
      </c>
      <c r="BB86" s="16">
        <f t="shared" si="39"/>
        <v>24.851168657116311</v>
      </c>
      <c r="BC86" s="16">
        <f t="shared" si="39"/>
        <v>26.093727089972134</v>
      </c>
      <c r="BD86" s="16">
        <f t="shared" si="39"/>
        <v>27.398413444470741</v>
      </c>
      <c r="BE86" s="16">
        <f t="shared" si="39"/>
        <v>72783.885315236534</v>
      </c>
      <c r="BF86" s="16">
        <f t="shared" si="39"/>
        <v>30.206750822528988</v>
      </c>
      <c r="BG86" s="16">
        <f t="shared" si="39"/>
        <v>31.717088363655446</v>
      </c>
      <c r="BH86" s="16">
        <f t="shared" si="39"/>
        <v>33.302942781838212</v>
      </c>
      <c r="BI86" s="16">
        <f t="shared" si="39"/>
        <v>34.968089920930126</v>
      </c>
      <c r="BJ86" s="16">
        <f t="shared" si="39"/>
        <v>92892.730874950881</v>
      </c>
      <c r="BK86" s="16">
        <f t="shared" si="39"/>
        <v>38.552319137825464</v>
      </c>
      <c r="BL86" s="16">
        <f t="shared" si="39"/>
        <v>40.47993509471673</v>
      </c>
      <c r="BM86" s="16">
        <f t="shared" si="39"/>
        <v>42.50393184945257</v>
      </c>
      <c r="BN86" s="16">
        <f t="shared" si="39"/>
        <v>44.629128441925204</v>
      </c>
      <c r="BO86" s="16">
        <f t="shared" si="39"/>
        <v>118557.27970597432</v>
      </c>
      <c r="BP86" s="2"/>
      <c r="BQ86" s="2"/>
      <c r="BR86" s="2"/>
      <c r="BS86" s="2"/>
      <c r="BT86" s="2"/>
      <c r="BU86" s="2"/>
      <c r="BV86" s="2"/>
      <c r="BW86" s="2"/>
      <c r="BX86" s="2"/>
    </row>
    <row r="87" spans="1:76" s="1" customFormat="1" ht="15.75" customHeight="1" x14ac:dyDescent="0.25">
      <c r="C87" s="2" t="s">
        <v>144</v>
      </c>
      <c r="D87" s="2" t="s">
        <v>116</v>
      </c>
      <c r="E87" s="2" t="s">
        <v>171</v>
      </c>
      <c r="F87" s="2" t="s">
        <v>172</v>
      </c>
      <c r="G87" s="2">
        <v>1</v>
      </c>
      <c r="H87" s="2">
        <v>2007</v>
      </c>
      <c r="I87" s="16">
        <v>1360</v>
      </c>
      <c r="J87" s="16">
        <f t="shared" si="27"/>
        <v>1360</v>
      </c>
      <c r="K87" s="16">
        <f t="shared" si="28"/>
        <v>204</v>
      </c>
      <c r="L87" s="16">
        <f t="shared" si="29"/>
        <v>1564</v>
      </c>
      <c r="M87" s="2">
        <v>20</v>
      </c>
      <c r="N87" s="2">
        <v>1</v>
      </c>
      <c r="O87" s="2">
        <v>2007</v>
      </c>
      <c r="P87" s="28">
        <v>5.0000000000000001E-4</v>
      </c>
      <c r="Q87" s="30">
        <f t="shared" si="31"/>
        <v>3584.7166490408158</v>
      </c>
      <c r="R87" s="30">
        <f t="shared" si="32"/>
        <v>358.47166490408159</v>
      </c>
      <c r="S87" s="30">
        <f t="shared" si="33"/>
        <v>591.4782470917346</v>
      </c>
      <c r="T87" s="16">
        <f t="shared" si="34"/>
        <v>4534.6665610366317</v>
      </c>
      <c r="U87" s="16">
        <f t="shared" si="35"/>
        <v>0.78200000000000003</v>
      </c>
      <c r="V87" s="16">
        <f t="shared" si="36"/>
        <v>0.70929705215419503</v>
      </c>
      <c r="W87" s="16">
        <f t="shared" si="36"/>
        <v>0.74476190476190474</v>
      </c>
      <c r="X87" s="16">
        <f t="shared" si="36"/>
        <v>0.78200000000000003</v>
      </c>
      <c r="Y87" s="16">
        <f t="shared" si="36"/>
        <v>0.82110000000000005</v>
      </c>
      <c r="Z87" s="16">
        <f t="shared" si="36"/>
        <v>0.862155</v>
      </c>
      <c r="AA87" s="16">
        <f t="shared" si="36"/>
        <v>2290.3147575000003</v>
      </c>
      <c r="AB87" s="16">
        <f t="shared" si="36"/>
        <v>0.9505258875</v>
      </c>
      <c r="AC87" s="16">
        <f t="shared" si="36"/>
        <v>0.99805218187500011</v>
      </c>
      <c r="AD87" s="16">
        <f t="shared" si="36"/>
        <v>1.0479547909687501</v>
      </c>
      <c r="AE87" s="16">
        <f t="shared" si="36"/>
        <v>1.1003525305171877</v>
      </c>
      <c r="AF87" s="16">
        <f t="shared" si="36"/>
        <v>1.155370157043047</v>
      </c>
      <c r="AG87" s="16">
        <f t="shared" si="36"/>
        <v>1.2131386648951994</v>
      </c>
      <c r="AH87" s="16">
        <f t="shared" si="36"/>
        <v>1.2737955981399594</v>
      </c>
      <c r="AI87" s="16">
        <f t="shared" si="36"/>
        <v>1.3374853780469573</v>
      </c>
      <c r="AJ87" s="16">
        <f t="shared" si="36"/>
        <v>1.4043596469493052</v>
      </c>
      <c r="AK87" s="16">
        <f t="shared" si="36"/>
        <v>1.4745776292967705</v>
      </c>
      <c r="AL87" s="16">
        <f t="shared" si="39"/>
        <v>1.5483065107616087</v>
      </c>
      <c r="AM87" s="16">
        <f t="shared" si="39"/>
        <v>1.6257218362996897</v>
      </c>
      <c r="AN87" s="16">
        <f t="shared" si="39"/>
        <v>1.7070079281146739</v>
      </c>
      <c r="AO87" s="16">
        <f t="shared" si="39"/>
        <v>1.792358324520408</v>
      </c>
      <c r="AP87" s="16">
        <f t="shared" si="39"/>
        <v>1.8819762407464284</v>
      </c>
      <c r="AQ87" s="16">
        <f t="shared" si="39"/>
        <v>1.9760750527837498</v>
      </c>
      <c r="AR87" s="16">
        <f t="shared" si="39"/>
        <v>2.0748788054229372</v>
      </c>
      <c r="AS87" s="16">
        <f t="shared" si="39"/>
        <v>2.1786227456940841</v>
      </c>
      <c r="AT87" s="16">
        <f t="shared" si="39"/>
        <v>2.2875538829787883</v>
      </c>
      <c r="AU87" s="16">
        <f t="shared" si="39"/>
        <v>6076.8868901331516</v>
      </c>
      <c r="AV87" s="16">
        <f t="shared" si="39"/>
        <v>2.5220281559841142</v>
      </c>
      <c r="AW87" s="16">
        <f t="shared" si="39"/>
        <v>2.64812956378332</v>
      </c>
      <c r="AX87" s="16">
        <f t="shared" si="39"/>
        <v>2.780536041972486</v>
      </c>
      <c r="AY87" s="16">
        <f t="shared" si="39"/>
        <v>2.9195628440711103</v>
      </c>
      <c r="AZ87" s="16">
        <f t="shared" si="39"/>
        <v>3.0655409862746654</v>
      </c>
      <c r="BA87" s="16">
        <f t="shared" si="39"/>
        <v>3.2188180355883995</v>
      </c>
      <c r="BB87" s="16">
        <f t="shared" si="39"/>
        <v>3.3797589373678183</v>
      </c>
      <c r="BC87" s="16">
        <f t="shared" si="39"/>
        <v>3.5487468842362104</v>
      </c>
      <c r="BD87" s="16">
        <f t="shared" si="39"/>
        <v>3.7261842284480209</v>
      </c>
      <c r="BE87" s="16">
        <f t="shared" si="39"/>
        <v>3.9124934398704219</v>
      </c>
      <c r="BF87" s="16">
        <f t="shared" si="39"/>
        <v>4.1081181118639432</v>
      </c>
      <c r="BG87" s="16">
        <f t="shared" si="39"/>
        <v>4.3135240174571408</v>
      </c>
      <c r="BH87" s="16">
        <f t="shared" si="39"/>
        <v>4.5292002183299971</v>
      </c>
      <c r="BI87" s="16">
        <f t="shared" si="39"/>
        <v>4.7556602292464971</v>
      </c>
      <c r="BJ87" s="16">
        <f t="shared" si="39"/>
        <v>4.993443240708821</v>
      </c>
      <c r="BK87" s="16">
        <f t="shared" si="39"/>
        <v>5.2431154027442632</v>
      </c>
      <c r="BL87" s="16">
        <f t="shared" si="39"/>
        <v>5.5052711728814758</v>
      </c>
      <c r="BM87" s="16">
        <f t="shared" si="39"/>
        <v>5.7805347315255498</v>
      </c>
      <c r="BN87" s="16">
        <f t="shared" si="39"/>
        <v>6.0695614681018277</v>
      </c>
      <c r="BO87" s="16">
        <f t="shared" si="39"/>
        <v>16123.790040012507</v>
      </c>
      <c r="BP87" s="2"/>
      <c r="BQ87" s="2"/>
      <c r="BR87" s="2"/>
      <c r="BS87" s="2"/>
      <c r="BT87" s="2"/>
      <c r="BU87" s="2"/>
      <c r="BV87" s="2"/>
      <c r="BW87" s="2"/>
      <c r="BX87" s="2"/>
    </row>
    <row r="88" spans="1:76" s="1" customFormat="1" ht="15.75" customHeight="1" x14ac:dyDescent="0.25">
      <c r="C88" s="2" t="s">
        <v>144</v>
      </c>
      <c r="D88" s="2" t="s">
        <v>103</v>
      </c>
      <c r="E88" s="2" t="s">
        <v>173</v>
      </c>
      <c r="F88" s="2" t="s">
        <v>174</v>
      </c>
      <c r="G88" s="2">
        <v>1</v>
      </c>
      <c r="H88" s="2">
        <v>2007</v>
      </c>
      <c r="I88" s="16">
        <v>12750</v>
      </c>
      <c r="J88" s="16">
        <f t="shared" si="27"/>
        <v>12750</v>
      </c>
      <c r="K88" s="16">
        <f t="shared" si="28"/>
        <v>1912.5</v>
      </c>
      <c r="L88" s="16">
        <f t="shared" si="29"/>
        <v>14662.5</v>
      </c>
      <c r="M88" s="2">
        <v>15</v>
      </c>
      <c r="N88" s="2">
        <v>1</v>
      </c>
      <c r="O88" s="2">
        <v>2007</v>
      </c>
      <c r="P88" s="28">
        <v>5.0000000000000001E-4</v>
      </c>
      <c r="Q88" s="30">
        <f t="shared" si="31"/>
        <v>33606.718584757647</v>
      </c>
      <c r="R88" s="30">
        <f t="shared" si="32"/>
        <v>3360.671858475765</v>
      </c>
      <c r="S88" s="30">
        <f t="shared" si="33"/>
        <v>5545.1085664850116</v>
      </c>
      <c r="T88" s="16">
        <f t="shared" si="34"/>
        <v>42512.49900971842</v>
      </c>
      <c r="U88" s="16">
        <f t="shared" si="35"/>
        <v>7.3312499999999998</v>
      </c>
      <c r="V88" s="16">
        <f t="shared" si="36"/>
        <v>16823.639455782311</v>
      </c>
      <c r="W88" s="16">
        <f t="shared" si="36"/>
        <v>6.9821428571428568</v>
      </c>
      <c r="X88" s="16">
        <f t="shared" si="36"/>
        <v>7.3312499999999998</v>
      </c>
      <c r="Y88" s="16">
        <f t="shared" si="36"/>
        <v>7.6978125000000004</v>
      </c>
      <c r="Z88" s="16">
        <f t="shared" si="36"/>
        <v>8.0827031250000001</v>
      </c>
      <c r="AA88" s="16">
        <f t="shared" si="36"/>
        <v>8.4868382812499998</v>
      </c>
      <c r="AB88" s="16">
        <f t="shared" si="36"/>
        <v>8.9111801953125003</v>
      </c>
      <c r="AC88" s="16">
        <f t="shared" si="36"/>
        <v>9.3567392050781262</v>
      </c>
      <c r="AD88" s="16">
        <f t="shared" si="36"/>
        <v>9.8245761653320312</v>
      </c>
      <c r="AE88" s="16">
        <f t="shared" si="36"/>
        <v>10.315804973598635</v>
      </c>
      <c r="AF88" s="16">
        <f t="shared" si="36"/>
        <v>10.831595222278565</v>
      </c>
      <c r="AG88" s="16">
        <f t="shared" si="36"/>
        <v>11.373174983392493</v>
      </c>
      <c r="AH88" s="16">
        <f t="shared" si="36"/>
        <v>11.941833732562118</v>
      </c>
      <c r="AI88" s="16">
        <f t="shared" si="36"/>
        <v>12.538925419190225</v>
      </c>
      <c r="AJ88" s="16">
        <f t="shared" si="36"/>
        <v>13.165871690149734</v>
      </c>
      <c r="AK88" s="16">
        <f t="shared" ref="AK88:BO97" si="40">IF(MOD(AK$6-$H88,$M88)=0,($L88*1.1*1.15)*((1+$I$3)^(AK$6-$L$3)),IF(MOD(AK$6-$O88,$N88)=0,$U88*((1+$I$3)^(AK$6-$L$3)),0))</f>
        <v>34975.138144882774</v>
      </c>
      <c r="AL88" s="16">
        <f t="shared" si="40"/>
        <v>14.515373538390081</v>
      </c>
      <c r="AM88" s="16">
        <f t="shared" si="40"/>
        <v>15.241142215309591</v>
      </c>
      <c r="AN88" s="16">
        <f t="shared" si="40"/>
        <v>16.00319932607507</v>
      </c>
      <c r="AO88" s="16">
        <f t="shared" si="40"/>
        <v>16.803359292378826</v>
      </c>
      <c r="AP88" s="16">
        <f t="shared" si="40"/>
        <v>17.643527256997764</v>
      </c>
      <c r="AQ88" s="16">
        <f t="shared" si="40"/>
        <v>18.525703619847654</v>
      </c>
      <c r="AR88" s="16">
        <f t="shared" si="40"/>
        <v>19.451988800840034</v>
      </c>
      <c r="AS88" s="16">
        <f t="shared" si="40"/>
        <v>20.424588240882038</v>
      </c>
      <c r="AT88" s="16">
        <f t="shared" si="40"/>
        <v>21.445817652926138</v>
      </c>
      <c r="AU88" s="16">
        <f t="shared" si="40"/>
        <v>22.518108535572448</v>
      </c>
      <c r="AV88" s="16">
        <f t="shared" si="40"/>
        <v>23.644013962351067</v>
      </c>
      <c r="AW88" s="16">
        <f t="shared" si="40"/>
        <v>24.826214660468622</v>
      </c>
      <c r="AX88" s="16">
        <f t="shared" si="40"/>
        <v>26.067525393492055</v>
      </c>
      <c r="AY88" s="16">
        <f t="shared" si="40"/>
        <v>27.370901663166659</v>
      </c>
      <c r="AZ88" s="16">
        <f t="shared" si="40"/>
        <v>72710.80026820222</v>
      </c>
      <c r="BA88" s="16">
        <f t="shared" si="40"/>
        <v>30.176419083641242</v>
      </c>
      <c r="BB88" s="16">
        <f t="shared" si="40"/>
        <v>31.685240037823295</v>
      </c>
      <c r="BC88" s="16">
        <f t="shared" si="40"/>
        <v>33.269502039714475</v>
      </c>
      <c r="BD88" s="16">
        <f t="shared" si="40"/>
        <v>34.932977141700192</v>
      </c>
      <c r="BE88" s="16">
        <f t="shared" si="40"/>
        <v>36.679625998785205</v>
      </c>
      <c r="BF88" s="16">
        <f t="shared" si="40"/>
        <v>38.513607298724459</v>
      </c>
      <c r="BG88" s="16">
        <f t="shared" si="40"/>
        <v>40.439287663660693</v>
      </c>
      <c r="BH88" s="16">
        <f t="shared" si="40"/>
        <v>42.461252046843718</v>
      </c>
      <c r="BI88" s="16">
        <f t="shared" si="40"/>
        <v>44.584314649185906</v>
      </c>
      <c r="BJ88" s="16">
        <f t="shared" si="40"/>
        <v>46.813530381645194</v>
      </c>
      <c r="BK88" s="16">
        <f t="shared" si="40"/>
        <v>49.154206900727466</v>
      </c>
      <c r="BL88" s="16">
        <f t="shared" si="40"/>
        <v>51.611917245763834</v>
      </c>
      <c r="BM88" s="16">
        <f t="shared" si="40"/>
        <v>54.192513108052026</v>
      </c>
      <c r="BN88" s="16">
        <f t="shared" si="40"/>
        <v>56.90213876345463</v>
      </c>
      <c r="BO88" s="16">
        <f t="shared" si="40"/>
        <v>151160.53162511723</v>
      </c>
      <c r="BP88" s="2"/>
      <c r="BQ88" s="2"/>
      <c r="BR88" s="2"/>
      <c r="BS88" s="2"/>
      <c r="BT88" s="2"/>
      <c r="BU88" s="2"/>
      <c r="BV88" s="2"/>
      <c r="BW88" s="2"/>
      <c r="BX88" s="2"/>
    </row>
    <row r="89" spans="1:76" s="1" customFormat="1" ht="15.75" customHeight="1" x14ac:dyDescent="0.25">
      <c r="C89" s="2" t="s">
        <v>144</v>
      </c>
      <c r="D89" s="2" t="s">
        <v>99</v>
      </c>
      <c r="E89" s="2" t="s">
        <v>100</v>
      </c>
      <c r="F89" s="33" t="s">
        <v>175</v>
      </c>
      <c r="G89" s="2">
        <v>1</v>
      </c>
      <c r="H89" s="2">
        <v>2015</v>
      </c>
      <c r="I89" s="16">
        <v>2550</v>
      </c>
      <c r="J89" s="16">
        <f t="shared" si="27"/>
        <v>2550</v>
      </c>
      <c r="K89" s="16">
        <f t="shared" si="28"/>
        <v>382.5</v>
      </c>
      <c r="L89" s="16">
        <f t="shared" si="29"/>
        <v>2932.5</v>
      </c>
      <c r="M89" s="2">
        <v>20</v>
      </c>
      <c r="N89" s="2">
        <v>1</v>
      </c>
      <c r="O89" s="2">
        <v>2015</v>
      </c>
      <c r="P89" s="28">
        <v>5.0000000000000001E-4</v>
      </c>
      <c r="Q89" s="30">
        <f t="shared" si="31"/>
        <v>4549.2699933569975</v>
      </c>
      <c r="R89" s="30">
        <f t="shared" si="32"/>
        <v>454.92699933569975</v>
      </c>
      <c r="S89" s="30">
        <f t="shared" si="33"/>
        <v>750.62954890390461</v>
      </c>
      <c r="T89" s="16">
        <f t="shared" si="34"/>
        <v>5754.8265415966025</v>
      </c>
      <c r="U89" s="16">
        <f t="shared" si="35"/>
        <v>1.4662500000000001</v>
      </c>
      <c r="V89" s="16">
        <f t="shared" ref="V89:AK107" si="41">IF(MOD(V$6-$H89,$M89)=0,($L89*1.1*1.15)*((1+$I$3)^(V$6-$L$3)),IF(MOD(V$6-$O89,$N89)=0,$U89*((1+$I$3)^(V$6-$L$3)),0))</f>
        <v>1.3299319727891157</v>
      </c>
      <c r="W89" s="16">
        <f t="shared" si="41"/>
        <v>1.3964285714285714</v>
      </c>
      <c r="X89" s="16">
        <f t="shared" si="41"/>
        <v>1.4662500000000001</v>
      </c>
      <c r="Y89" s="16">
        <f t="shared" si="41"/>
        <v>1.5395625000000002</v>
      </c>
      <c r="Z89" s="16">
        <f t="shared" si="41"/>
        <v>1.6165406250000001</v>
      </c>
      <c r="AA89" s="16">
        <f t="shared" si="41"/>
        <v>1.6973676562500002</v>
      </c>
      <c r="AB89" s="16">
        <f t="shared" si="41"/>
        <v>1.7822360390625001</v>
      </c>
      <c r="AC89" s="16">
        <f t="shared" si="41"/>
        <v>1.8713478410156252</v>
      </c>
      <c r="AD89" s="16">
        <f t="shared" si="41"/>
        <v>1.9649152330664064</v>
      </c>
      <c r="AE89" s="16">
        <f t="shared" si="41"/>
        <v>2.0631609947197269</v>
      </c>
      <c r="AF89" s="16">
        <f t="shared" si="41"/>
        <v>2.166319044455713</v>
      </c>
      <c r="AG89" s="16">
        <f t="shared" si="41"/>
        <v>2.2746349966784987</v>
      </c>
      <c r="AH89" s="16">
        <f t="shared" si="41"/>
        <v>2.3883667465124239</v>
      </c>
      <c r="AI89" s="16">
        <f t="shared" si="41"/>
        <v>6344.6962621102539</v>
      </c>
      <c r="AJ89" s="16">
        <f t="shared" si="41"/>
        <v>2.633174338029947</v>
      </c>
      <c r="AK89" s="16">
        <f t="shared" si="41"/>
        <v>2.764833054931445</v>
      </c>
      <c r="AL89" s="16">
        <f t="shared" si="40"/>
        <v>2.9030747076780163</v>
      </c>
      <c r="AM89" s="16">
        <f t="shared" si="40"/>
        <v>3.0482284430619182</v>
      </c>
      <c r="AN89" s="16">
        <f t="shared" si="40"/>
        <v>3.2006398652150136</v>
      </c>
      <c r="AO89" s="16">
        <f t="shared" si="40"/>
        <v>3.3606718584757651</v>
      </c>
      <c r="AP89" s="16">
        <f t="shared" si="40"/>
        <v>3.5287054513995533</v>
      </c>
      <c r="AQ89" s="16">
        <f t="shared" si="40"/>
        <v>3.7051407239695306</v>
      </c>
      <c r="AR89" s="16">
        <f t="shared" si="40"/>
        <v>3.8903977601680073</v>
      </c>
      <c r="AS89" s="16">
        <f t="shared" si="40"/>
        <v>4.0849176481764076</v>
      </c>
      <c r="AT89" s="16">
        <f t="shared" si="40"/>
        <v>4.2891635305852276</v>
      </c>
      <c r="AU89" s="16">
        <f t="shared" si="40"/>
        <v>4.5036217071144895</v>
      </c>
      <c r="AV89" s="16">
        <f t="shared" si="40"/>
        <v>4.7288027924702138</v>
      </c>
      <c r="AW89" s="16">
        <f t="shared" si="40"/>
        <v>4.9652429320937248</v>
      </c>
      <c r="AX89" s="16">
        <f t="shared" si="40"/>
        <v>5.213505078698411</v>
      </c>
      <c r="AY89" s="16">
        <f t="shared" si="40"/>
        <v>5.474180332633332</v>
      </c>
      <c r="AZ89" s="16">
        <f t="shared" si="40"/>
        <v>5.7478893492649981</v>
      </c>
      <c r="BA89" s="16">
        <f t="shared" si="40"/>
        <v>6.0352838167282492</v>
      </c>
      <c r="BB89" s="16">
        <f t="shared" si="40"/>
        <v>6.3370480075646594</v>
      </c>
      <c r="BC89" s="16">
        <f t="shared" si="40"/>
        <v>16834.368032095525</v>
      </c>
      <c r="BD89" s="16">
        <f t="shared" si="40"/>
        <v>6.9865954283400384</v>
      </c>
      <c r="BE89" s="16">
        <f t="shared" si="40"/>
        <v>7.3359251997570407</v>
      </c>
      <c r="BF89" s="16">
        <f t="shared" si="40"/>
        <v>7.7027214597448923</v>
      </c>
      <c r="BG89" s="16">
        <f t="shared" si="40"/>
        <v>8.0878575327321389</v>
      </c>
      <c r="BH89" s="16">
        <f t="shared" si="40"/>
        <v>8.4922504093687436</v>
      </c>
      <c r="BI89" s="16">
        <f t="shared" si="40"/>
        <v>8.9168629298371833</v>
      </c>
      <c r="BJ89" s="16">
        <f t="shared" si="40"/>
        <v>9.3627060763290402</v>
      </c>
      <c r="BK89" s="16">
        <f t="shared" si="40"/>
        <v>9.8308413801454932</v>
      </c>
      <c r="BL89" s="16">
        <f t="shared" si="40"/>
        <v>10.322383449152767</v>
      </c>
      <c r="BM89" s="16">
        <f t="shared" si="40"/>
        <v>10.838502621610406</v>
      </c>
      <c r="BN89" s="16">
        <f t="shared" si="40"/>
        <v>11.380427752690927</v>
      </c>
      <c r="BO89" s="16">
        <f t="shared" si="40"/>
        <v>11.949449140325473</v>
      </c>
      <c r="BP89" s="2"/>
      <c r="BQ89" s="2"/>
      <c r="BR89" s="2"/>
      <c r="BS89" s="2"/>
      <c r="BT89" s="2"/>
      <c r="BU89" s="2"/>
      <c r="BV89" s="2"/>
      <c r="BW89" s="2"/>
      <c r="BX89" s="2"/>
    </row>
    <row r="90" spans="1:76" s="1" customFormat="1" ht="15.75" x14ac:dyDescent="0.25">
      <c r="C90" s="2" t="s">
        <v>144</v>
      </c>
      <c r="D90" s="2" t="s">
        <v>116</v>
      </c>
      <c r="E90" s="2" t="s">
        <v>117</v>
      </c>
      <c r="F90" s="2" t="s">
        <v>176</v>
      </c>
      <c r="G90" s="2">
        <v>1</v>
      </c>
      <c r="H90" s="2">
        <v>2007</v>
      </c>
      <c r="I90" s="16">
        <v>850</v>
      </c>
      <c r="J90" s="16">
        <f t="shared" si="27"/>
        <v>850</v>
      </c>
      <c r="K90" s="16">
        <f t="shared" si="28"/>
        <v>127.5</v>
      </c>
      <c r="L90" s="16">
        <f t="shared" si="29"/>
        <v>977.5</v>
      </c>
      <c r="M90" s="2">
        <v>20</v>
      </c>
      <c r="N90" s="2">
        <v>2</v>
      </c>
      <c r="O90" s="2">
        <v>2007</v>
      </c>
      <c r="P90" s="28">
        <v>5.0000000000000001E-4</v>
      </c>
      <c r="Q90" s="30">
        <f t="shared" si="31"/>
        <v>2240.4479056505097</v>
      </c>
      <c r="R90" s="30">
        <f t="shared" si="32"/>
        <v>224.04479056505099</v>
      </c>
      <c r="S90" s="30">
        <f t="shared" si="33"/>
        <v>369.67390443233404</v>
      </c>
      <c r="T90" s="16">
        <f t="shared" si="34"/>
        <v>2834.1666006478945</v>
      </c>
      <c r="U90" s="16">
        <f t="shared" si="35"/>
        <v>0.48875000000000002</v>
      </c>
      <c r="V90" s="16">
        <f t="shared" si="41"/>
        <v>0</v>
      </c>
      <c r="W90" s="16">
        <f t="shared" si="41"/>
        <v>0.46547619047619049</v>
      </c>
      <c r="X90" s="16">
        <f t="shared" si="41"/>
        <v>0</v>
      </c>
      <c r="Y90" s="16">
        <f t="shared" si="41"/>
        <v>0.51318750000000002</v>
      </c>
      <c r="Z90" s="16">
        <f t="shared" si="41"/>
        <v>0</v>
      </c>
      <c r="AA90" s="16">
        <f t="shared" si="41"/>
        <v>1431.4467234374999</v>
      </c>
      <c r="AB90" s="16">
        <f t="shared" si="41"/>
        <v>0</v>
      </c>
      <c r="AC90" s="16">
        <f t="shared" si="41"/>
        <v>0.62378261367187504</v>
      </c>
      <c r="AD90" s="16">
        <f t="shared" si="41"/>
        <v>0</v>
      </c>
      <c r="AE90" s="16">
        <f t="shared" si="41"/>
        <v>0.68772033157324231</v>
      </c>
      <c r="AF90" s="16">
        <f t="shared" si="41"/>
        <v>0</v>
      </c>
      <c r="AG90" s="16">
        <f t="shared" si="41"/>
        <v>0.75821166555949959</v>
      </c>
      <c r="AH90" s="16">
        <f t="shared" si="41"/>
        <v>0</v>
      </c>
      <c r="AI90" s="16">
        <f t="shared" si="41"/>
        <v>0.83592836127934833</v>
      </c>
      <c r="AJ90" s="16">
        <f t="shared" si="41"/>
        <v>0</v>
      </c>
      <c r="AK90" s="16">
        <f t="shared" si="41"/>
        <v>0.92161101831048164</v>
      </c>
      <c r="AL90" s="16">
        <f t="shared" si="40"/>
        <v>0</v>
      </c>
      <c r="AM90" s="16">
        <f t="shared" si="40"/>
        <v>1.0160761476873061</v>
      </c>
      <c r="AN90" s="16">
        <f t="shared" si="40"/>
        <v>0</v>
      </c>
      <c r="AO90" s="16">
        <f t="shared" si="40"/>
        <v>1.1202239528252549</v>
      </c>
      <c r="AP90" s="16">
        <f t="shared" si="40"/>
        <v>0</v>
      </c>
      <c r="AQ90" s="16">
        <f t="shared" si="40"/>
        <v>1.2350469079898436</v>
      </c>
      <c r="AR90" s="16">
        <f t="shared" si="40"/>
        <v>0</v>
      </c>
      <c r="AS90" s="16">
        <f t="shared" si="40"/>
        <v>1.3616392160588024</v>
      </c>
      <c r="AT90" s="16">
        <f t="shared" si="40"/>
        <v>0</v>
      </c>
      <c r="AU90" s="16">
        <f t="shared" si="40"/>
        <v>3798.0543063332193</v>
      </c>
      <c r="AV90" s="16">
        <f t="shared" si="40"/>
        <v>0</v>
      </c>
      <c r="AW90" s="16">
        <f t="shared" si="40"/>
        <v>1.6550809773645749</v>
      </c>
      <c r="AX90" s="16">
        <f t="shared" si="40"/>
        <v>0</v>
      </c>
      <c r="AY90" s="16">
        <f t="shared" si="40"/>
        <v>1.824726777544444</v>
      </c>
      <c r="AZ90" s="16">
        <f t="shared" si="40"/>
        <v>0</v>
      </c>
      <c r="BA90" s="16">
        <f t="shared" si="40"/>
        <v>2.0117612722427496</v>
      </c>
      <c r="BB90" s="16">
        <f t="shared" si="40"/>
        <v>0</v>
      </c>
      <c r="BC90" s="16">
        <f t="shared" si="40"/>
        <v>2.2179668026476316</v>
      </c>
      <c r="BD90" s="16">
        <f t="shared" si="40"/>
        <v>0</v>
      </c>
      <c r="BE90" s="16">
        <f t="shared" si="40"/>
        <v>2.4453083999190137</v>
      </c>
      <c r="BF90" s="16">
        <f t="shared" si="40"/>
        <v>0</v>
      </c>
      <c r="BG90" s="16">
        <f t="shared" si="40"/>
        <v>2.695952510910713</v>
      </c>
      <c r="BH90" s="16">
        <f t="shared" si="40"/>
        <v>0</v>
      </c>
      <c r="BI90" s="16">
        <f t="shared" si="40"/>
        <v>2.9722876432790608</v>
      </c>
      <c r="BJ90" s="16">
        <f t="shared" si="40"/>
        <v>0</v>
      </c>
      <c r="BK90" s="16">
        <f t="shared" si="40"/>
        <v>3.2769471267151649</v>
      </c>
      <c r="BL90" s="16">
        <f t="shared" si="40"/>
        <v>0</v>
      </c>
      <c r="BM90" s="16">
        <f t="shared" si="40"/>
        <v>3.6128342072034689</v>
      </c>
      <c r="BN90" s="16">
        <f t="shared" si="40"/>
        <v>0</v>
      </c>
      <c r="BO90" s="16">
        <f t="shared" si="40"/>
        <v>10077.368775007815</v>
      </c>
      <c r="BP90" s="2"/>
      <c r="BQ90" s="2"/>
      <c r="BR90" s="2"/>
      <c r="BS90" s="2"/>
      <c r="BT90" s="2"/>
      <c r="BU90" s="2"/>
      <c r="BV90" s="2"/>
      <c r="BW90" s="2"/>
      <c r="BX90" s="2"/>
    </row>
    <row r="91" spans="1:76" s="1" customFormat="1" ht="15.75" x14ac:dyDescent="0.25">
      <c r="C91" s="2" t="s">
        <v>144</v>
      </c>
      <c r="D91" s="2" t="s">
        <v>116</v>
      </c>
      <c r="E91" s="2" t="s">
        <v>117</v>
      </c>
      <c r="F91" s="2" t="s">
        <v>177</v>
      </c>
      <c r="G91" s="2">
        <v>1</v>
      </c>
      <c r="H91" s="2">
        <v>2007</v>
      </c>
      <c r="I91" s="16">
        <v>2125</v>
      </c>
      <c r="J91" s="16">
        <f t="shared" si="27"/>
        <v>2125</v>
      </c>
      <c r="K91" s="16">
        <f t="shared" si="28"/>
        <v>318.75</v>
      </c>
      <c r="L91" s="16">
        <f t="shared" si="29"/>
        <v>2443.75</v>
      </c>
      <c r="M91" s="2">
        <v>20</v>
      </c>
      <c r="N91" s="2">
        <v>2</v>
      </c>
      <c r="O91" s="2">
        <v>2007</v>
      </c>
      <c r="P91" s="28">
        <v>5.0000000000000001E-4</v>
      </c>
      <c r="Q91" s="30">
        <f t="shared" si="31"/>
        <v>5601.1197641262752</v>
      </c>
      <c r="R91" s="30">
        <f t="shared" si="32"/>
        <v>560.11197641262754</v>
      </c>
      <c r="S91" s="30">
        <f t="shared" si="33"/>
        <v>924.18476108083541</v>
      </c>
      <c r="T91" s="16">
        <f t="shared" si="34"/>
        <v>7085.4165016197385</v>
      </c>
      <c r="U91" s="16">
        <f t="shared" si="35"/>
        <v>1.221875</v>
      </c>
      <c r="V91" s="16">
        <f t="shared" si="41"/>
        <v>0</v>
      </c>
      <c r="W91" s="16">
        <f t="shared" si="41"/>
        <v>1.1636904761904763</v>
      </c>
      <c r="X91" s="16">
        <f t="shared" si="41"/>
        <v>0</v>
      </c>
      <c r="Y91" s="16">
        <f t="shared" si="41"/>
        <v>1.28296875</v>
      </c>
      <c r="Z91" s="16">
        <f t="shared" si="41"/>
        <v>0</v>
      </c>
      <c r="AA91" s="16">
        <f t="shared" si="41"/>
        <v>3578.6168085937497</v>
      </c>
      <c r="AB91" s="16">
        <f t="shared" si="41"/>
        <v>0</v>
      </c>
      <c r="AC91" s="16">
        <f t="shared" si="41"/>
        <v>1.5594565341796878</v>
      </c>
      <c r="AD91" s="16">
        <f t="shared" si="41"/>
        <v>0</v>
      </c>
      <c r="AE91" s="16">
        <f t="shared" si="41"/>
        <v>1.7193008289331058</v>
      </c>
      <c r="AF91" s="16">
        <f t="shared" si="41"/>
        <v>0</v>
      </c>
      <c r="AG91" s="16">
        <f t="shared" si="41"/>
        <v>1.895529163898749</v>
      </c>
      <c r="AH91" s="16">
        <f t="shared" si="41"/>
        <v>0</v>
      </c>
      <c r="AI91" s="16">
        <f t="shared" si="41"/>
        <v>2.0898209031983708</v>
      </c>
      <c r="AJ91" s="16">
        <f t="shared" si="41"/>
        <v>0</v>
      </c>
      <c r="AK91" s="16">
        <f t="shared" si="41"/>
        <v>2.3040275457762043</v>
      </c>
      <c r="AL91" s="16">
        <f t="shared" si="40"/>
        <v>0</v>
      </c>
      <c r="AM91" s="16">
        <f t="shared" si="40"/>
        <v>2.5401903692182652</v>
      </c>
      <c r="AN91" s="16">
        <f t="shared" si="40"/>
        <v>0</v>
      </c>
      <c r="AO91" s="16">
        <f t="shared" si="40"/>
        <v>2.8005598820631374</v>
      </c>
      <c r="AP91" s="16">
        <f t="shared" si="40"/>
        <v>0</v>
      </c>
      <c r="AQ91" s="16">
        <f t="shared" si="40"/>
        <v>3.0876172699746092</v>
      </c>
      <c r="AR91" s="16">
        <f t="shared" si="40"/>
        <v>0</v>
      </c>
      <c r="AS91" s="16">
        <f t="shared" si="40"/>
        <v>3.4040980401470065</v>
      </c>
      <c r="AT91" s="16">
        <f t="shared" si="40"/>
        <v>0</v>
      </c>
      <c r="AU91" s="16">
        <f t="shared" si="40"/>
        <v>9495.1357658330471</v>
      </c>
      <c r="AV91" s="16">
        <f t="shared" si="40"/>
        <v>0</v>
      </c>
      <c r="AW91" s="16">
        <f t="shared" si="40"/>
        <v>4.1377024434114373</v>
      </c>
      <c r="AX91" s="16">
        <f t="shared" si="40"/>
        <v>0</v>
      </c>
      <c r="AY91" s="16">
        <f t="shared" si="40"/>
        <v>4.5618169438611105</v>
      </c>
      <c r="AZ91" s="16">
        <f t="shared" si="40"/>
        <v>0</v>
      </c>
      <c r="BA91" s="16">
        <f t="shared" si="40"/>
        <v>5.0294031806068737</v>
      </c>
      <c r="BB91" s="16">
        <f t="shared" si="40"/>
        <v>0</v>
      </c>
      <c r="BC91" s="16">
        <f t="shared" si="40"/>
        <v>5.5449170066190785</v>
      </c>
      <c r="BD91" s="16">
        <f t="shared" si="40"/>
        <v>0</v>
      </c>
      <c r="BE91" s="16">
        <f t="shared" si="40"/>
        <v>6.1132709997975345</v>
      </c>
      <c r="BF91" s="16">
        <f t="shared" si="40"/>
        <v>0</v>
      </c>
      <c r="BG91" s="16">
        <f t="shared" si="40"/>
        <v>6.7398812772767824</v>
      </c>
      <c r="BH91" s="16">
        <f t="shared" si="40"/>
        <v>0</v>
      </c>
      <c r="BI91" s="16">
        <f t="shared" si="40"/>
        <v>7.4307191081976525</v>
      </c>
      <c r="BJ91" s="16">
        <f t="shared" si="40"/>
        <v>0</v>
      </c>
      <c r="BK91" s="16">
        <f t="shared" si="40"/>
        <v>8.192367816787911</v>
      </c>
      <c r="BL91" s="16">
        <f t="shared" si="40"/>
        <v>0</v>
      </c>
      <c r="BM91" s="16">
        <f t="shared" si="40"/>
        <v>9.0320855180086728</v>
      </c>
      <c r="BN91" s="16">
        <f t="shared" si="40"/>
        <v>0</v>
      </c>
      <c r="BO91" s="16">
        <f t="shared" si="40"/>
        <v>25193.421937519535</v>
      </c>
      <c r="BP91" s="2"/>
      <c r="BQ91" s="2"/>
      <c r="BR91" s="2"/>
      <c r="BS91" s="2"/>
      <c r="BT91" s="2"/>
      <c r="BU91" s="2"/>
      <c r="BV91" s="2"/>
      <c r="BW91" s="2"/>
      <c r="BX91" s="2"/>
    </row>
    <row r="92" spans="1:76" s="1" customFormat="1" ht="15.75" x14ac:dyDescent="0.25">
      <c r="C92" s="2" t="s">
        <v>144</v>
      </c>
      <c r="D92" s="2" t="s">
        <v>129</v>
      </c>
      <c r="E92" s="2" t="s">
        <v>130</v>
      </c>
      <c r="F92" s="2" t="s">
        <v>15942</v>
      </c>
      <c r="G92" s="2">
        <v>1</v>
      </c>
      <c r="H92" s="2">
        <v>2024</v>
      </c>
      <c r="I92" s="16">
        <v>1500</v>
      </c>
      <c r="J92" s="16">
        <f t="shared" si="27"/>
        <v>1500</v>
      </c>
      <c r="K92" s="16">
        <f t="shared" si="28"/>
        <v>225</v>
      </c>
      <c r="L92" s="16">
        <f t="shared" si="29"/>
        <v>1725</v>
      </c>
      <c r="M92" s="2">
        <v>20</v>
      </c>
      <c r="N92" s="2">
        <v>5</v>
      </c>
      <c r="O92" s="2">
        <v>2024</v>
      </c>
      <c r="P92" s="28"/>
      <c r="Q92" s="30">
        <f t="shared" si="31"/>
        <v>1725</v>
      </c>
      <c r="R92" s="30">
        <f t="shared" si="32"/>
        <v>172.5</v>
      </c>
      <c r="S92" s="30">
        <f t="shared" si="33"/>
        <v>284.625</v>
      </c>
      <c r="T92" s="16">
        <f t="shared" si="34"/>
        <v>2182.125</v>
      </c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2"/>
      <c r="BQ92" s="2"/>
      <c r="BR92" s="2"/>
      <c r="BS92" s="2"/>
      <c r="BT92" s="2"/>
      <c r="BU92" s="2"/>
      <c r="BV92" s="2"/>
      <c r="BW92" s="2"/>
      <c r="BX92" s="2"/>
    </row>
    <row r="93" spans="1:76" s="1" customFormat="1" ht="15.75" x14ac:dyDescent="0.25">
      <c r="C93" s="2" t="s">
        <v>144</v>
      </c>
      <c r="D93" s="2" t="s">
        <v>129</v>
      </c>
      <c r="E93" s="2" t="s">
        <v>86</v>
      </c>
      <c r="F93" s="2" t="s">
        <v>178</v>
      </c>
      <c r="G93" s="2">
        <v>1</v>
      </c>
      <c r="H93" s="2">
        <v>2007</v>
      </c>
      <c r="I93" s="16">
        <v>850</v>
      </c>
      <c r="J93" s="16">
        <f t="shared" si="27"/>
        <v>850</v>
      </c>
      <c r="K93" s="16">
        <f t="shared" si="28"/>
        <v>127.5</v>
      </c>
      <c r="L93" s="16">
        <f t="shared" si="29"/>
        <v>977.5</v>
      </c>
      <c r="M93" s="2">
        <v>10</v>
      </c>
      <c r="N93" s="2">
        <v>1</v>
      </c>
      <c r="O93" s="2">
        <v>2007</v>
      </c>
      <c r="P93" s="28">
        <v>5.0000000000000001E-4</v>
      </c>
      <c r="Q93" s="30">
        <f t="shared" si="31"/>
        <v>2240.4479056505097</v>
      </c>
      <c r="R93" s="30">
        <f t="shared" si="32"/>
        <v>224.04479056505099</v>
      </c>
      <c r="S93" s="30">
        <f t="shared" si="33"/>
        <v>369.67390443233404</v>
      </c>
      <c r="T93" s="16">
        <f t="shared" si="34"/>
        <v>2834.1666006478945</v>
      </c>
      <c r="U93" s="16">
        <f t="shared" si="35"/>
        <v>0.48875000000000002</v>
      </c>
      <c r="V93" s="16">
        <f t="shared" si="41"/>
        <v>0.44331065759637189</v>
      </c>
      <c r="W93" s="16">
        <f t="shared" si="41"/>
        <v>0.46547619047619049</v>
      </c>
      <c r="X93" s="16">
        <f t="shared" si="41"/>
        <v>0.48875000000000002</v>
      </c>
      <c r="Y93" s="16">
        <f t="shared" si="41"/>
        <v>0.51318750000000002</v>
      </c>
      <c r="Z93" s="16">
        <f t="shared" si="41"/>
        <v>0.53884687500000006</v>
      </c>
      <c r="AA93" s="16">
        <f t="shared" si="41"/>
        <v>1431.4467234374999</v>
      </c>
      <c r="AB93" s="16">
        <f t="shared" si="41"/>
        <v>0.59407867968750006</v>
      </c>
      <c r="AC93" s="16">
        <f t="shared" si="41"/>
        <v>0.62378261367187504</v>
      </c>
      <c r="AD93" s="16">
        <f t="shared" si="41"/>
        <v>0.65497174435546879</v>
      </c>
      <c r="AE93" s="16">
        <f t="shared" si="41"/>
        <v>0.68772033157324231</v>
      </c>
      <c r="AF93" s="16">
        <f t="shared" si="41"/>
        <v>0.72210634815190433</v>
      </c>
      <c r="AG93" s="16">
        <f t="shared" si="41"/>
        <v>0.75821166555949959</v>
      </c>
      <c r="AH93" s="16">
        <f t="shared" si="41"/>
        <v>0.79612224883747462</v>
      </c>
      <c r="AI93" s="16">
        <f t="shared" si="41"/>
        <v>0.83592836127934833</v>
      </c>
      <c r="AJ93" s="16">
        <f t="shared" si="41"/>
        <v>0.87772477934331572</v>
      </c>
      <c r="AK93" s="16">
        <f t="shared" si="41"/>
        <v>2331.6758763255184</v>
      </c>
      <c r="AL93" s="16">
        <f t="shared" si="40"/>
        <v>0.96769156922600552</v>
      </c>
      <c r="AM93" s="16">
        <f t="shared" si="40"/>
        <v>1.0160761476873061</v>
      </c>
      <c r="AN93" s="16">
        <f t="shared" si="40"/>
        <v>1.0668799550716712</v>
      </c>
      <c r="AO93" s="16">
        <f t="shared" si="40"/>
        <v>1.1202239528252549</v>
      </c>
      <c r="AP93" s="16">
        <f t="shared" si="40"/>
        <v>1.1762351504665178</v>
      </c>
      <c r="AQ93" s="16">
        <f t="shared" si="40"/>
        <v>1.2350469079898436</v>
      </c>
      <c r="AR93" s="16">
        <f t="shared" si="40"/>
        <v>1.2967992533893358</v>
      </c>
      <c r="AS93" s="16">
        <f t="shared" si="40"/>
        <v>1.3616392160588024</v>
      </c>
      <c r="AT93" s="16">
        <f t="shared" si="40"/>
        <v>1.4297211768617426</v>
      </c>
      <c r="AU93" s="16">
        <f t="shared" si="40"/>
        <v>3798.0543063332193</v>
      </c>
      <c r="AV93" s="16">
        <f t="shared" si="40"/>
        <v>1.5762675974900713</v>
      </c>
      <c r="AW93" s="16">
        <f t="shared" si="40"/>
        <v>1.6550809773645749</v>
      </c>
      <c r="AX93" s="16">
        <f t="shared" si="40"/>
        <v>1.7378350262328037</v>
      </c>
      <c r="AY93" s="16">
        <f t="shared" si="40"/>
        <v>1.824726777544444</v>
      </c>
      <c r="AZ93" s="16">
        <f t="shared" si="40"/>
        <v>1.9159631164216659</v>
      </c>
      <c r="BA93" s="16">
        <f t="shared" si="40"/>
        <v>2.0117612722427496</v>
      </c>
      <c r="BB93" s="16">
        <f t="shared" si="40"/>
        <v>2.1123493358548862</v>
      </c>
      <c r="BC93" s="16">
        <f t="shared" si="40"/>
        <v>2.2179668026476316</v>
      </c>
      <c r="BD93" s="16">
        <f t="shared" si="40"/>
        <v>2.3288651427800131</v>
      </c>
      <c r="BE93" s="16">
        <f t="shared" si="40"/>
        <v>6186.6302517951035</v>
      </c>
      <c r="BF93" s="16">
        <f t="shared" si="40"/>
        <v>2.5675738199149643</v>
      </c>
      <c r="BG93" s="16">
        <f t="shared" si="40"/>
        <v>2.695952510910713</v>
      </c>
      <c r="BH93" s="16">
        <f t="shared" si="40"/>
        <v>2.8307501364562482</v>
      </c>
      <c r="BI93" s="16">
        <f t="shared" si="40"/>
        <v>2.9722876432790608</v>
      </c>
      <c r="BJ93" s="16">
        <f t="shared" si="40"/>
        <v>3.1209020254430135</v>
      </c>
      <c r="BK93" s="16">
        <f t="shared" si="40"/>
        <v>3.2769471267151649</v>
      </c>
      <c r="BL93" s="16">
        <f t="shared" si="40"/>
        <v>3.4407944830509223</v>
      </c>
      <c r="BM93" s="16">
        <f t="shared" si="40"/>
        <v>3.6128342072034689</v>
      </c>
      <c r="BN93" s="16">
        <f t="shared" si="40"/>
        <v>3.7934759175636423</v>
      </c>
      <c r="BO93" s="16">
        <f t="shared" si="40"/>
        <v>10077.368775007815</v>
      </c>
      <c r="BP93" s="2"/>
      <c r="BQ93" s="2"/>
      <c r="BR93" s="2"/>
      <c r="BS93" s="2"/>
      <c r="BT93" s="2"/>
      <c r="BU93" s="2"/>
      <c r="BV93" s="2"/>
      <c r="BW93" s="2"/>
      <c r="BX93" s="2"/>
    </row>
    <row r="94" spans="1:76" s="1" customFormat="1" ht="15.75" x14ac:dyDescent="0.25">
      <c r="C94" s="2" t="s">
        <v>144</v>
      </c>
      <c r="D94" s="2" t="s">
        <v>29</v>
      </c>
      <c r="E94" s="2" t="s">
        <v>179</v>
      </c>
      <c r="F94" s="2" t="s">
        <v>180</v>
      </c>
      <c r="G94" s="2">
        <v>1</v>
      </c>
      <c r="H94" s="2">
        <v>2007</v>
      </c>
      <c r="I94" s="16">
        <v>12750</v>
      </c>
      <c r="J94" s="16">
        <f t="shared" si="27"/>
        <v>12750</v>
      </c>
      <c r="K94" s="16">
        <f t="shared" si="28"/>
        <v>1912.5</v>
      </c>
      <c r="L94" s="16">
        <f t="shared" si="29"/>
        <v>14662.5</v>
      </c>
      <c r="M94" s="2">
        <v>20</v>
      </c>
      <c r="N94" s="2">
        <v>2</v>
      </c>
      <c r="O94" s="2">
        <v>2007</v>
      </c>
      <c r="P94" s="28">
        <v>5.0000000000000001E-4</v>
      </c>
      <c r="Q94" s="30">
        <f t="shared" si="31"/>
        <v>33606.718584757647</v>
      </c>
      <c r="R94" s="30">
        <f t="shared" si="32"/>
        <v>3360.671858475765</v>
      </c>
      <c r="S94" s="30">
        <f t="shared" si="33"/>
        <v>5545.1085664850116</v>
      </c>
      <c r="T94" s="16">
        <f t="shared" si="34"/>
        <v>42512.49900971842</v>
      </c>
      <c r="U94" s="16">
        <f t="shared" si="35"/>
        <v>7.3312499999999998</v>
      </c>
      <c r="V94" s="16">
        <f t="shared" si="41"/>
        <v>0</v>
      </c>
      <c r="W94" s="16">
        <f t="shared" si="41"/>
        <v>6.9821428571428568</v>
      </c>
      <c r="X94" s="16">
        <f t="shared" si="41"/>
        <v>0</v>
      </c>
      <c r="Y94" s="16">
        <f t="shared" si="41"/>
        <v>7.6978125000000004</v>
      </c>
      <c r="Z94" s="16">
        <f t="shared" si="41"/>
        <v>0</v>
      </c>
      <c r="AA94" s="16">
        <f t="shared" si="41"/>
        <v>21471.700851562502</v>
      </c>
      <c r="AB94" s="16">
        <f t="shared" si="41"/>
        <v>0</v>
      </c>
      <c r="AC94" s="16">
        <f t="shared" si="41"/>
        <v>9.3567392050781262</v>
      </c>
      <c r="AD94" s="16">
        <f t="shared" si="41"/>
        <v>0</v>
      </c>
      <c r="AE94" s="16">
        <f t="shared" si="41"/>
        <v>10.315804973598635</v>
      </c>
      <c r="AF94" s="16">
        <f t="shared" si="41"/>
        <v>0</v>
      </c>
      <c r="AG94" s="16">
        <f t="shared" si="41"/>
        <v>11.373174983392493</v>
      </c>
      <c r="AH94" s="16">
        <f t="shared" si="41"/>
        <v>0</v>
      </c>
      <c r="AI94" s="16">
        <f t="shared" si="41"/>
        <v>12.538925419190225</v>
      </c>
      <c r="AJ94" s="16">
        <f t="shared" si="41"/>
        <v>0</v>
      </c>
      <c r="AK94" s="16">
        <f t="shared" si="41"/>
        <v>13.824165274657224</v>
      </c>
      <c r="AL94" s="16">
        <f t="shared" si="40"/>
        <v>0</v>
      </c>
      <c r="AM94" s="16">
        <f t="shared" si="40"/>
        <v>15.241142215309591</v>
      </c>
      <c r="AN94" s="16">
        <f t="shared" si="40"/>
        <v>0</v>
      </c>
      <c r="AO94" s="16">
        <f t="shared" si="40"/>
        <v>16.803359292378826</v>
      </c>
      <c r="AP94" s="16">
        <f t="shared" si="40"/>
        <v>0</v>
      </c>
      <c r="AQ94" s="16">
        <f t="shared" si="40"/>
        <v>18.525703619847654</v>
      </c>
      <c r="AR94" s="16">
        <f t="shared" si="40"/>
        <v>0</v>
      </c>
      <c r="AS94" s="16">
        <f t="shared" si="40"/>
        <v>20.424588240882038</v>
      </c>
      <c r="AT94" s="16">
        <f t="shared" si="40"/>
        <v>0</v>
      </c>
      <c r="AU94" s="16">
        <f t="shared" si="40"/>
        <v>56970.814594998294</v>
      </c>
      <c r="AV94" s="16">
        <f t="shared" si="40"/>
        <v>0</v>
      </c>
      <c r="AW94" s="16">
        <f t="shared" si="40"/>
        <v>24.826214660468622</v>
      </c>
      <c r="AX94" s="16">
        <f t="shared" si="40"/>
        <v>0</v>
      </c>
      <c r="AY94" s="16">
        <f t="shared" si="40"/>
        <v>27.370901663166659</v>
      </c>
      <c r="AZ94" s="16">
        <f t="shared" si="40"/>
        <v>0</v>
      </c>
      <c r="BA94" s="16">
        <f t="shared" si="40"/>
        <v>30.176419083641242</v>
      </c>
      <c r="BB94" s="16">
        <f t="shared" si="40"/>
        <v>0</v>
      </c>
      <c r="BC94" s="16">
        <f t="shared" si="40"/>
        <v>33.269502039714475</v>
      </c>
      <c r="BD94" s="16">
        <f t="shared" si="40"/>
        <v>0</v>
      </c>
      <c r="BE94" s="16">
        <f t="shared" si="40"/>
        <v>36.679625998785205</v>
      </c>
      <c r="BF94" s="16">
        <f t="shared" si="40"/>
        <v>0</v>
      </c>
      <c r="BG94" s="16">
        <f t="shared" si="40"/>
        <v>40.439287663660693</v>
      </c>
      <c r="BH94" s="16">
        <f t="shared" si="40"/>
        <v>0</v>
      </c>
      <c r="BI94" s="16">
        <f t="shared" si="40"/>
        <v>44.584314649185906</v>
      </c>
      <c r="BJ94" s="16">
        <f t="shared" si="40"/>
        <v>0</v>
      </c>
      <c r="BK94" s="16">
        <f t="shared" si="40"/>
        <v>49.154206900727466</v>
      </c>
      <c r="BL94" s="16">
        <f t="shared" si="40"/>
        <v>0</v>
      </c>
      <c r="BM94" s="16">
        <f t="shared" si="40"/>
        <v>54.192513108052026</v>
      </c>
      <c r="BN94" s="16">
        <f t="shared" si="40"/>
        <v>0</v>
      </c>
      <c r="BO94" s="16">
        <f t="shared" si="40"/>
        <v>151160.53162511723</v>
      </c>
      <c r="BP94" s="2"/>
      <c r="BQ94" s="2"/>
      <c r="BR94" s="2"/>
      <c r="BS94" s="2"/>
      <c r="BT94" s="2"/>
      <c r="BU94" s="2"/>
      <c r="BV94" s="2"/>
      <c r="BW94" s="2"/>
      <c r="BX94" s="2"/>
    </row>
    <row r="95" spans="1:76" s="1" customFormat="1" ht="15.75" x14ac:dyDescent="0.25">
      <c r="C95" s="2" t="s">
        <v>144</v>
      </c>
      <c r="D95" s="2" t="s">
        <v>51</v>
      </c>
      <c r="E95" s="2" t="s">
        <v>181</v>
      </c>
      <c r="F95" s="2" t="s">
        <v>182</v>
      </c>
      <c r="G95" s="2">
        <v>1</v>
      </c>
      <c r="H95" s="2">
        <v>2023</v>
      </c>
      <c r="I95" s="16">
        <v>5000</v>
      </c>
      <c r="J95" s="16">
        <f t="shared" si="27"/>
        <v>5000</v>
      </c>
      <c r="K95" s="16">
        <f t="shared" si="28"/>
        <v>750</v>
      </c>
      <c r="L95" s="16">
        <f t="shared" si="29"/>
        <v>5750</v>
      </c>
      <c r="M95" s="2">
        <v>10</v>
      </c>
      <c r="N95" s="2">
        <v>1</v>
      </c>
      <c r="O95" s="2">
        <v>2007</v>
      </c>
      <c r="P95" s="28">
        <v>5.0000000000000001E-4</v>
      </c>
      <c r="Q95" s="30">
        <f t="shared" si="31"/>
        <v>6037.5</v>
      </c>
      <c r="R95" s="30">
        <f t="shared" si="32"/>
        <v>603.75</v>
      </c>
      <c r="S95" s="30">
        <f t="shared" si="33"/>
        <v>996.1875</v>
      </c>
      <c r="T95" s="16">
        <f t="shared" si="34"/>
        <v>7637.4375</v>
      </c>
      <c r="U95" s="16">
        <f t="shared" si="35"/>
        <v>2.875</v>
      </c>
      <c r="V95" s="16">
        <f t="shared" si="41"/>
        <v>2.6077097505668934</v>
      </c>
      <c r="W95" s="16">
        <f t="shared" si="41"/>
        <v>6927.3809523809532</v>
      </c>
      <c r="X95" s="16">
        <f t="shared" si="41"/>
        <v>2.875</v>
      </c>
      <c r="Y95" s="16">
        <f t="shared" si="41"/>
        <v>3.0187500000000003</v>
      </c>
      <c r="Z95" s="16">
        <f t="shared" si="41"/>
        <v>3.1696875000000002</v>
      </c>
      <c r="AA95" s="16">
        <f t="shared" si="41"/>
        <v>3.3281718750000002</v>
      </c>
      <c r="AB95" s="16">
        <f t="shared" si="41"/>
        <v>3.4945804687500002</v>
      </c>
      <c r="AC95" s="16">
        <f t="shared" si="41"/>
        <v>3.6693094921875002</v>
      </c>
      <c r="AD95" s="16">
        <f t="shared" si="41"/>
        <v>3.8527749667968747</v>
      </c>
      <c r="AE95" s="16">
        <f t="shared" si="41"/>
        <v>4.0454137151367195</v>
      </c>
      <c r="AF95" s="16">
        <f t="shared" si="41"/>
        <v>4.2476844008935553</v>
      </c>
      <c r="AG95" s="16">
        <f t="shared" si="41"/>
        <v>11283.973610973731</v>
      </c>
      <c r="AH95" s="16">
        <f t="shared" si="41"/>
        <v>4.6830720519851443</v>
      </c>
      <c r="AI95" s="16">
        <f t="shared" si="41"/>
        <v>4.917225654584402</v>
      </c>
      <c r="AJ95" s="16">
        <f t="shared" si="41"/>
        <v>5.1630869373136212</v>
      </c>
      <c r="AK95" s="16">
        <f t="shared" si="41"/>
        <v>5.4212412841793034</v>
      </c>
      <c r="AL95" s="16">
        <f t="shared" si="40"/>
        <v>5.6923033483882675</v>
      </c>
      <c r="AM95" s="16">
        <f t="shared" si="40"/>
        <v>5.9769185158076823</v>
      </c>
      <c r="AN95" s="16">
        <f t="shared" si="40"/>
        <v>6.2757644415980662</v>
      </c>
      <c r="AO95" s="16">
        <f t="shared" si="40"/>
        <v>6.5895526636779707</v>
      </c>
      <c r="AP95" s="16">
        <f t="shared" si="40"/>
        <v>6.9190302968618687</v>
      </c>
      <c r="AQ95" s="16">
        <f t="shared" si="40"/>
        <v>18380.403983613556</v>
      </c>
      <c r="AR95" s="16">
        <f t="shared" si="40"/>
        <v>7.6282309022902099</v>
      </c>
      <c r="AS95" s="16">
        <f t="shared" si="40"/>
        <v>8.0096424474047208</v>
      </c>
      <c r="AT95" s="16">
        <f t="shared" si="40"/>
        <v>8.4101245697749558</v>
      </c>
      <c r="AU95" s="16">
        <f t="shared" si="40"/>
        <v>8.8306307982637051</v>
      </c>
      <c r="AV95" s="16">
        <f t="shared" si="40"/>
        <v>9.272162338176889</v>
      </c>
      <c r="AW95" s="16">
        <f t="shared" si="40"/>
        <v>9.7357704550857349</v>
      </c>
      <c r="AX95" s="16">
        <f t="shared" si="40"/>
        <v>10.222558977840022</v>
      </c>
      <c r="AY95" s="16">
        <f t="shared" si="40"/>
        <v>10.733686926732023</v>
      </c>
      <c r="AZ95" s="16">
        <f t="shared" si="40"/>
        <v>11.270371273068623</v>
      </c>
      <c r="BA95" s="16">
        <f t="shared" si="40"/>
        <v>29939.741286906807</v>
      </c>
      <c r="BB95" s="16">
        <f t="shared" si="40"/>
        <v>12.425584328558156</v>
      </c>
      <c r="BC95" s="16">
        <f t="shared" si="40"/>
        <v>13.046863544986067</v>
      </c>
      <c r="BD95" s="16">
        <f t="shared" si="40"/>
        <v>13.69920672223537</v>
      </c>
      <c r="BE95" s="16">
        <f t="shared" si="40"/>
        <v>14.384167058347138</v>
      </c>
      <c r="BF95" s="16">
        <f t="shared" si="40"/>
        <v>15.103375411264494</v>
      </c>
      <c r="BG95" s="16">
        <f t="shared" si="40"/>
        <v>15.858544181827723</v>
      </c>
      <c r="BH95" s="16">
        <f t="shared" si="40"/>
        <v>16.651471390919106</v>
      </c>
      <c r="BI95" s="16">
        <f t="shared" si="40"/>
        <v>17.484044960465063</v>
      </c>
      <c r="BJ95" s="16">
        <f t="shared" si="40"/>
        <v>18.358247208488311</v>
      </c>
      <c r="BK95" s="16">
        <f t="shared" si="40"/>
        <v>48768.683709349221</v>
      </c>
      <c r="BL95" s="16">
        <f t="shared" si="40"/>
        <v>20.239967547358365</v>
      </c>
      <c r="BM95" s="16">
        <f t="shared" si="40"/>
        <v>21.251965924726285</v>
      </c>
      <c r="BN95" s="16">
        <f t="shared" si="40"/>
        <v>22.314564220962602</v>
      </c>
      <c r="BO95" s="16">
        <f t="shared" si="40"/>
        <v>23.430292432010734</v>
      </c>
      <c r="BP95" s="2"/>
      <c r="BQ95" s="2"/>
      <c r="BR95" s="2"/>
      <c r="BS95" s="2"/>
      <c r="BT95" s="2"/>
      <c r="BU95" s="2"/>
      <c r="BV95" s="2"/>
      <c r="BW95" s="2"/>
      <c r="BX95" s="2"/>
    </row>
    <row r="96" spans="1:76" s="1" customFormat="1" ht="18.600000000000001" customHeight="1" x14ac:dyDescent="0.25">
      <c r="A96" s="12"/>
      <c r="C96" s="2" t="s">
        <v>144</v>
      </c>
      <c r="D96" s="2" t="s">
        <v>51</v>
      </c>
      <c r="E96" s="2" t="s">
        <v>193</v>
      </c>
      <c r="F96" s="2" t="s">
        <v>194</v>
      </c>
      <c r="G96" s="2">
        <v>1</v>
      </c>
      <c r="H96" s="2">
        <v>2023</v>
      </c>
      <c r="I96" s="16">
        <v>20000</v>
      </c>
      <c r="J96" s="16">
        <f t="shared" si="27"/>
        <v>20000</v>
      </c>
      <c r="K96" s="16">
        <f t="shared" si="28"/>
        <v>3000</v>
      </c>
      <c r="L96" s="16">
        <f t="shared" si="29"/>
        <v>23000</v>
      </c>
      <c r="M96" s="2">
        <v>15</v>
      </c>
      <c r="N96" s="2">
        <v>1</v>
      </c>
      <c r="O96" s="2">
        <v>2023</v>
      </c>
      <c r="P96" s="28">
        <v>5.0000000000000001E-4</v>
      </c>
      <c r="Q96" s="30">
        <f t="shared" si="31"/>
        <v>24150</v>
      </c>
      <c r="R96" s="30">
        <f t="shared" si="32"/>
        <v>2415</v>
      </c>
      <c r="S96" s="30">
        <f t="shared" si="33"/>
        <v>3984.75</v>
      </c>
      <c r="T96" s="16">
        <f t="shared" si="34"/>
        <v>30549.75</v>
      </c>
      <c r="U96" s="16">
        <f t="shared" si="35"/>
        <v>11.5</v>
      </c>
      <c r="V96" s="16">
        <f t="shared" ref="V96:BO96" si="42">IF(MOD(V$6-$H96,$M96)=0,($L96*1.1*1.15)*((1+$I$3)^(V$6-$L$3)),IF(MOD(V$6-$O96,$N96)=0,$U96*((1+$I$3)^(V$6-$L$3)),0))</f>
        <v>10.430839002267573</v>
      </c>
      <c r="W96" s="16">
        <f t="shared" si="42"/>
        <v>27709.523809523813</v>
      </c>
      <c r="X96" s="16">
        <f t="shared" si="42"/>
        <v>11.5</v>
      </c>
      <c r="Y96" s="16">
        <f t="shared" si="42"/>
        <v>12.075000000000001</v>
      </c>
      <c r="Z96" s="16">
        <f t="shared" si="42"/>
        <v>12.678750000000001</v>
      </c>
      <c r="AA96" s="16">
        <f t="shared" si="42"/>
        <v>13.312687500000001</v>
      </c>
      <c r="AB96" s="16">
        <f t="shared" si="42"/>
        <v>13.978321875000001</v>
      </c>
      <c r="AC96" s="16">
        <f t="shared" si="42"/>
        <v>14.677237968750001</v>
      </c>
      <c r="AD96" s="16">
        <f t="shared" si="42"/>
        <v>15.411099867187499</v>
      </c>
      <c r="AE96" s="16">
        <f t="shared" si="42"/>
        <v>16.181654860546878</v>
      </c>
      <c r="AF96" s="16">
        <f t="shared" si="42"/>
        <v>16.990737603574221</v>
      </c>
      <c r="AG96" s="16">
        <f t="shared" si="42"/>
        <v>17.840274483752932</v>
      </c>
      <c r="AH96" s="16">
        <f t="shared" si="42"/>
        <v>18.732288207940577</v>
      </c>
      <c r="AI96" s="16">
        <f t="shared" si="42"/>
        <v>19.668902618337608</v>
      </c>
      <c r="AJ96" s="16">
        <f t="shared" si="42"/>
        <v>20.652347749254485</v>
      </c>
      <c r="AK96" s="16">
        <f t="shared" si="42"/>
        <v>21.684965136717214</v>
      </c>
      <c r="AL96" s="16">
        <f t="shared" si="42"/>
        <v>57606.109885689271</v>
      </c>
      <c r="AM96" s="16">
        <f t="shared" si="42"/>
        <v>23.907674063230729</v>
      </c>
      <c r="AN96" s="16">
        <f t="shared" si="42"/>
        <v>25.103057766392265</v>
      </c>
      <c r="AO96" s="16">
        <f t="shared" si="42"/>
        <v>26.358210654711883</v>
      </c>
      <c r="AP96" s="16">
        <f t="shared" si="42"/>
        <v>27.676121187447475</v>
      </c>
      <c r="AQ96" s="16">
        <f t="shared" si="42"/>
        <v>29.05992724681985</v>
      </c>
      <c r="AR96" s="16">
        <f t="shared" si="42"/>
        <v>30.51292360916084</v>
      </c>
      <c r="AS96" s="16">
        <f t="shared" si="42"/>
        <v>32.038569789618883</v>
      </c>
      <c r="AT96" s="16">
        <f t="shared" si="42"/>
        <v>33.640498279099823</v>
      </c>
      <c r="AU96" s="16">
        <f t="shared" si="42"/>
        <v>35.32252319305482</v>
      </c>
      <c r="AV96" s="16">
        <f t="shared" si="42"/>
        <v>37.088649352707556</v>
      </c>
      <c r="AW96" s="16">
        <f t="shared" si="42"/>
        <v>38.94308182034294</v>
      </c>
      <c r="AX96" s="16">
        <f t="shared" si="42"/>
        <v>40.890235911360087</v>
      </c>
      <c r="AY96" s="16">
        <f t="shared" si="42"/>
        <v>42.934747706928093</v>
      </c>
      <c r="AZ96" s="16">
        <f t="shared" si="42"/>
        <v>45.081485092274491</v>
      </c>
      <c r="BA96" s="16">
        <f t="shared" si="42"/>
        <v>119758.96514762723</v>
      </c>
      <c r="BB96" s="16">
        <f t="shared" si="42"/>
        <v>49.702337314232622</v>
      </c>
      <c r="BC96" s="16">
        <f t="shared" si="42"/>
        <v>52.187454179944268</v>
      </c>
      <c r="BD96" s="16">
        <f t="shared" si="42"/>
        <v>54.796826888941482</v>
      </c>
      <c r="BE96" s="16">
        <f t="shared" si="42"/>
        <v>57.536668233388554</v>
      </c>
      <c r="BF96" s="16">
        <f t="shared" si="42"/>
        <v>60.413501645057977</v>
      </c>
      <c r="BG96" s="16">
        <f t="shared" si="42"/>
        <v>63.434176727310891</v>
      </c>
      <c r="BH96" s="16">
        <f t="shared" si="42"/>
        <v>66.605885563676424</v>
      </c>
      <c r="BI96" s="16">
        <f t="shared" si="42"/>
        <v>69.936179841860252</v>
      </c>
      <c r="BJ96" s="16">
        <f t="shared" si="42"/>
        <v>73.432988833953246</v>
      </c>
      <c r="BK96" s="16">
        <f t="shared" si="42"/>
        <v>77.104638275650927</v>
      </c>
      <c r="BL96" s="16">
        <f t="shared" si="42"/>
        <v>80.95987018943346</v>
      </c>
      <c r="BM96" s="16">
        <f t="shared" si="42"/>
        <v>85.00786369890514</v>
      </c>
      <c r="BN96" s="16">
        <f t="shared" si="42"/>
        <v>89.258256883850407</v>
      </c>
      <c r="BO96" s="16">
        <f t="shared" si="42"/>
        <v>93.721169728042938</v>
      </c>
      <c r="BP96" s="2"/>
      <c r="BQ96" s="2"/>
      <c r="BR96" s="2"/>
      <c r="BS96" s="2"/>
      <c r="BT96" s="2"/>
      <c r="BU96" s="2"/>
      <c r="BV96" s="2"/>
      <c r="BW96" s="2"/>
      <c r="BX96" s="2"/>
    </row>
    <row r="97" spans="1:76" s="1" customFormat="1" ht="15.75" x14ac:dyDescent="0.25">
      <c r="A97" s="12"/>
      <c r="C97" s="2" t="s">
        <v>183</v>
      </c>
      <c r="D97" s="2" t="s">
        <v>29</v>
      </c>
      <c r="E97" s="2" t="s">
        <v>184</v>
      </c>
      <c r="F97" s="2" t="s">
        <v>185</v>
      </c>
      <c r="G97" s="2">
        <v>1</v>
      </c>
      <c r="H97" s="2">
        <v>2022</v>
      </c>
      <c r="I97" s="16">
        <v>80000</v>
      </c>
      <c r="J97" s="16">
        <f t="shared" si="27"/>
        <v>80000</v>
      </c>
      <c r="K97" s="16">
        <f t="shared" si="28"/>
        <v>12000</v>
      </c>
      <c r="L97" s="16">
        <f t="shared" si="29"/>
        <v>92000</v>
      </c>
      <c r="M97" s="2">
        <v>15</v>
      </c>
      <c r="N97" s="2">
        <v>5</v>
      </c>
      <c r="O97" s="2">
        <v>2022</v>
      </c>
      <c r="P97" s="28">
        <v>5.0000000000000001E-4</v>
      </c>
      <c r="Q97" s="30">
        <f t="shared" si="31"/>
        <v>101430</v>
      </c>
      <c r="R97" s="30">
        <f t="shared" si="32"/>
        <v>10143</v>
      </c>
      <c r="S97" s="30">
        <f t="shared" si="33"/>
        <v>16735.95</v>
      </c>
      <c r="T97" s="16">
        <f t="shared" si="34"/>
        <v>128308.95</v>
      </c>
      <c r="U97" s="16">
        <f t="shared" si="35"/>
        <v>46</v>
      </c>
      <c r="V97" s="16">
        <f t="shared" si="41"/>
        <v>105560.09070294785</v>
      </c>
      <c r="W97" s="16">
        <f t="shared" si="41"/>
        <v>0</v>
      </c>
      <c r="X97" s="16">
        <f t="shared" si="41"/>
        <v>0</v>
      </c>
      <c r="Y97" s="16">
        <f t="shared" si="41"/>
        <v>0</v>
      </c>
      <c r="Z97" s="16">
        <f t="shared" si="41"/>
        <v>0</v>
      </c>
      <c r="AA97" s="16">
        <f t="shared" si="41"/>
        <v>53.250750000000004</v>
      </c>
      <c r="AB97" s="16">
        <f t="shared" si="41"/>
        <v>0</v>
      </c>
      <c r="AC97" s="16">
        <f t="shared" si="41"/>
        <v>0</v>
      </c>
      <c r="AD97" s="16">
        <f t="shared" si="41"/>
        <v>0</v>
      </c>
      <c r="AE97" s="16">
        <f t="shared" si="41"/>
        <v>0</v>
      </c>
      <c r="AF97" s="16">
        <f t="shared" si="41"/>
        <v>67.962950414296884</v>
      </c>
      <c r="AG97" s="16">
        <f t="shared" si="41"/>
        <v>0</v>
      </c>
      <c r="AH97" s="16">
        <f t="shared" si="41"/>
        <v>0</v>
      </c>
      <c r="AI97" s="16">
        <f t="shared" si="41"/>
        <v>0</v>
      </c>
      <c r="AJ97" s="16">
        <f t="shared" si="41"/>
        <v>0</v>
      </c>
      <c r="AK97" s="16">
        <f t="shared" si="41"/>
        <v>219451.84718357824</v>
      </c>
      <c r="AL97" s="16">
        <f t="shared" si="40"/>
        <v>0</v>
      </c>
      <c r="AM97" s="16">
        <f t="shared" si="40"/>
        <v>0</v>
      </c>
      <c r="AN97" s="16">
        <f t="shared" si="40"/>
        <v>0</v>
      </c>
      <c r="AO97" s="16">
        <f t="shared" si="40"/>
        <v>0</v>
      </c>
      <c r="AP97" s="16">
        <f t="shared" si="40"/>
        <v>110.7044847497899</v>
      </c>
      <c r="AQ97" s="16">
        <f t="shared" si="40"/>
        <v>0</v>
      </c>
      <c r="AR97" s="16">
        <f t="shared" si="40"/>
        <v>0</v>
      </c>
      <c r="AS97" s="16">
        <f t="shared" si="40"/>
        <v>0</v>
      </c>
      <c r="AT97" s="16">
        <f t="shared" si="40"/>
        <v>0</v>
      </c>
      <c r="AU97" s="16">
        <f t="shared" si="40"/>
        <v>141.29009277221928</v>
      </c>
      <c r="AV97" s="16">
        <f t="shared" si="40"/>
        <v>0</v>
      </c>
      <c r="AW97" s="16">
        <f t="shared" si="40"/>
        <v>0</v>
      </c>
      <c r="AX97" s="16">
        <f t="shared" si="40"/>
        <v>0</v>
      </c>
      <c r="AY97" s="16">
        <f t="shared" si="40"/>
        <v>0</v>
      </c>
      <c r="AZ97" s="16">
        <f t="shared" ref="AZ97:BO97" si="43">IF(MOD(AZ$6-$H97,$M97)=0,($L97*1.1*1.15)*((1+$I$3)^(AZ$6-$L$3)),IF(MOD(AZ$6-$O97,$N97)=0,$U97*((1+$I$3)^(AZ$6-$L$3)),0))</f>
        <v>456224.62913381791</v>
      </c>
      <c r="BA97" s="16">
        <f t="shared" si="43"/>
        <v>0</v>
      </c>
      <c r="BB97" s="16">
        <f t="shared" si="43"/>
        <v>0</v>
      </c>
      <c r="BC97" s="16">
        <f t="shared" si="43"/>
        <v>0</v>
      </c>
      <c r="BD97" s="16">
        <f t="shared" si="43"/>
        <v>0</v>
      </c>
      <c r="BE97" s="16">
        <f t="shared" si="43"/>
        <v>230.14667293355421</v>
      </c>
      <c r="BF97" s="16">
        <f t="shared" si="43"/>
        <v>0</v>
      </c>
      <c r="BG97" s="16">
        <f t="shared" si="43"/>
        <v>0</v>
      </c>
      <c r="BH97" s="16">
        <f t="shared" si="43"/>
        <v>0</v>
      </c>
      <c r="BI97" s="16">
        <f t="shared" si="43"/>
        <v>0</v>
      </c>
      <c r="BJ97" s="16">
        <f t="shared" si="43"/>
        <v>293.73195533581298</v>
      </c>
      <c r="BK97" s="16">
        <f t="shared" si="43"/>
        <v>0</v>
      </c>
      <c r="BL97" s="16">
        <f t="shared" si="43"/>
        <v>0</v>
      </c>
      <c r="BM97" s="16">
        <f t="shared" si="43"/>
        <v>0</v>
      </c>
      <c r="BN97" s="16">
        <f t="shared" si="43"/>
        <v>0</v>
      </c>
      <c r="BO97" s="16">
        <f t="shared" si="43"/>
        <v>948458.23764779454</v>
      </c>
      <c r="BP97" s="2"/>
      <c r="BQ97" s="2"/>
      <c r="BR97" s="2"/>
      <c r="BS97" s="2"/>
      <c r="BT97" s="2"/>
      <c r="BU97" s="2"/>
      <c r="BV97" s="2"/>
      <c r="BW97" s="2"/>
      <c r="BX97" s="2"/>
    </row>
    <row r="98" spans="1:76" s="1" customFormat="1" ht="15.75" x14ac:dyDescent="0.25">
      <c r="A98" s="12"/>
      <c r="C98" s="2" t="s">
        <v>183</v>
      </c>
      <c r="D98" s="2" t="s">
        <v>116</v>
      </c>
      <c r="E98" s="2" t="s">
        <v>117</v>
      </c>
      <c r="F98" s="2" t="s">
        <v>186</v>
      </c>
      <c r="G98" s="2">
        <v>1</v>
      </c>
      <c r="H98" s="2">
        <v>2007</v>
      </c>
      <c r="I98" s="16">
        <v>850</v>
      </c>
      <c r="J98" s="16">
        <f t="shared" si="27"/>
        <v>850</v>
      </c>
      <c r="K98" s="16">
        <f t="shared" si="28"/>
        <v>127.5</v>
      </c>
      <c r="L98" s="16">
        <f t="shared" si="29"/>
        <v>977.5</v>
      </c>
      <c r="M98" s="2">
        <v>20</v>
      </c>
      <c r="N98" s="2">
        <v>2</v>
      </c>
      <c r="O98" s="2">
        <v>2007</v>
      </c>
      <c r="P98" s="28">
        <v>5.0000000000000001E-4</v>
      </c>
      <c r="Q98" s="30">
        <f t="shared" si="31"/>
        <v>2240.4479056505097</v>
      </c>
      <c r="R98" s="30">
        <f t="shared" si="32"/>
        <v>224.04479056505099</v>
      </c>
      <c r="S98" s="30">
        <f t="shared" si="33"/>
        <v>369.67390443233404</v>
      </c>
      <c r="T98" s="16">
        <f t="shared" si="34"/>
        <v>2834.1666006478945</v>
      </c>
      <c r="U98" s="16">
        <f t="shared" si="35"/>
        <v>0.48875000000000002</v>
      </c>
      <c r="V98" s="16">
        <f t="shared" si="41"/>
        <v>0</v>
      </c>
      <c r="W98" s="16">
        <f t="shared" si="41"/>
        <v>0.46547619047619049</v>
      </c>
      <c r="X98" s="16">
        <f t="shared" si="41"/>
        <v>0</v>
      </c>
      <c r="Y98" s="16">
        <f t="shared" si="41"/>
        <v>0.51318750000000002</v>
      </c>
      <c r="Z98" s="16">
        <f t="shared" si="41"/>
        <v>0</v>
      </c>
      <c r="AA98" s="16">
        <f t="shared" si="41"/>
        <v>1431.4467234374999</v>
      </c>
      <c r="AB98" s="16">
        <f t="shared" si="41"/>
        <v>0</v>
      </c>
      <c r="AC98" s="16">
        <f t="shared" si="41"/>
        <v>0.62378261367187504</v>
      </c>
      <c r="AD98" s="16">
        <f t="shared" si="41"/>
        <v>0</v>
      </c>
      <c r="AE98" s="16">
        <f t="shared" si="41"/>
        <v>0.68772033157324231</v>
      </c>
      <c r="AF98" s="16">
        <f t="shared" si="41"/>
        <v>0</v>
      </c>
      <c r="AG98" s="16">
        <f t="shared" si="41"/>
        <v>0.75821166555949959</v>
      </c>
      <c r="AH98" s="16">
        <f t="shared" si="41"/>
        <v>0</v>
      </c>
      <c r="AI98" s="16">
        <f t="shared" si="41"/>
        <v>0.83592836127934833</v>
      </c>
      <c r="AJ98" s="16">
        <f t="shared" si="41"/>
        <v>0</v>
      </c>
      <c r="AK98" s="16">
        <f t="shared" si="41"/>
        <v>0.92161101831048164</v>
      </c>
      <c r="AL98" s="16">
        <f t="shared" ref="AL98:BO106" si="44">IF(MOD(AL$6-$H98,$M98)=0,($L98*1.1*1.15)*((1+$I$3)^(AL$6-$L$3)),IF(MOD(AL$6-$O98,$N98)=0,$U98*((1+$I$3)^(AL$6-$L$3)),0))</f>
        <v>0</v>
      </c>
      <c r="AM98" s="16">
        <f t="shared" si="44"/>
        <v>1.0160761476873061</v>
      </c>
      <c r="AN98" s="16">
        <f t="shared" si="44"/>
        <v>0</v>
      </c>
      <c r="AO98" s="16">
        <f t="shared" si="44"/>
        <v>1.1202239528252549</v>
      </c>
      <c r="AP98" s="16">
        <f t="shared" si="44"/>
        <v>0</v>
      </c>
      <c r="AQ98" s="16">
        <f t="shared" si="44"/>
        <v>1.2350469079898436</v>
      </c>
      <c r="AR98" s="16">
        <f t="shared" si="44"/>
        <v>0</v>
      </c>
      <c r="AS98" s="16">
        <f t="shared" si="44"/>
        <v>1.3616392160588024</v>
      </c>
      <c r="AT98" s="16">
        <f t="shared" si="44"/>
        <v>0</v>
      </c>
      <c r="AU98" s="16">
        <f t="shared" si="44"/>
        <v>3798.0543063332193</v>
      </c>
      <c r="AV98" s="16">
        <f t="shared" si="44"/>
        <v>0</v>
      </c>
      <c r="AW98" s="16">
        <f t="shared" si="44"/>
        <v>1.6550809773645749</v>
      </c>
      <c r="AX98" s="16">
        <f t="shared" si="44"/>
        <v>0</v>
      </c>
      <c r="AY98" s="16">
        <f t="shared" si="44"/>
        <v>1.824726777544444</v>
      </c>
      <c r="AZ98" s="16">
        <f t="shared" si="44"/>
        <v>0</v>
      </c>
      <c r="BA98" s="16">
        <f t="shared" si="44"/>
        <v>2.0117612722427496</v>
      </c>
      <c r="BB98" s="16">
        <f t="shared" si="44"/>
        <v>0</v>
      </c>
      <c r="BC98" s="16">
        <f t="shared" si="44"/>
        <v>2.2179668026476316</v>
      </c>
      <c r="BD98" s="16">
        <f t="shared" si="44"/>
        <v>0</v>
      </c>
      <c r="BE98" s="16">
        <f t="shared" si="44"/>
        <v>2.4453083999190137</v>
      </c>
      <c r="BF98" s="16">
        <f t="shared" si="44"/>
        <v>0</v>
      </c>
      <c r="BG98" s="16">
        <f t="shared" si="44"/>
        <v>2.695952510910713</v>
      </c>
      <c r="BH98" s="16">
        <f t="shared" si="44"/>
        <v>0</v>
      </c>
      <c r="BI98" s="16">
        <f t="shared" si="44"/>
        <v>2.9722876432790608</v>
      </c>
      <c r="BJ98" s="16">
        <f t="shared" si="44"/>
        <v>0</v>
      </c>
      <c r="BK98" s="16">
        <f t="shared" si="44"/>
        <v>3.2769471267151649</v>
      </c>
      <c r="BL98" s="16">
        <f t="shared" si="44"/>
        <v>0</v>
      </c>
      <c r="BM98" s="16">
        <f t="shared" si="44"/>
        <v>3.6128342072034689</v>
      </c>
      <c r="BN98" s="16">
        <f t="shared" si="44"/>
        <v>0</v>
      </c>
      <c r="BO98" s="16">
        <f t="shared" si="44"/>
        <v>10077.368775007815</v>
      </c>
      <c r="BP98" s="2"/>
      <c r="BQ98" s="2"/>
      <c r="BR98" s="2"/>
      <c r="BS98" s="2"/>
      <c r="BT98" s="2"/>
      <c r="BU98" s="2"/>
      <c r="BV98" s="2"/>
      <c r="BW98" s="2"/>
      <c r="BX98" s="2"/>
    </row>
    <row r="99" spans="1:76" s="1" customFormat="1" ht="15.75" x14ac:dyDescent="0.25">
      <c r="A99" s="12"/>
      <c r="C99" s="2" t="s">
        <v>183</v>
      </c>
      <c r="D99" s="2" t="s">
        <v>51</v>
      </c>
      <c r="E99" s="2" t="s">
        <v>181</v>
      </c>
      <c r="F99" s="2" t="s">
        <v>187</v>
      </c>
      <c r="G99" s="2">
        <v>1</v>
      </c>
      <c r="H99" s="2">
        <v>2018</v>
      </c>
      <c r="I99" s="16">
        <v>850</v>
      </c>
      <c r="J99" s="16">
        <f t="shared" si="27"/>
        <v>850</v>
      </c>
      <c r="K99" s="16">
        <f t="shared" si="28"/>
        <v>127.5</v>
      </c>
      <c r="L99" s="16">
        <f t="shared" si="29"/>
        <v>977.5</v>
      </c>
      <c r="M99" s="2">
        <v>5</v>
      </c>
      <c r="N99" s="2">
        <v>1</v>
      </c>
      <c r="O99" s="2">
        <v>2018</v>
      </c>
      <c r="P99" s="28">
        <v>5.0000000000000001E-4</v>
      </c>
      <c r="Q99" s="30">
        <f t="shared" si="31"/>
        <v>1309.9434887109376</v>
      </c>
      <c r="R99" s="30">
        <f t="shared" si="32"/>
        <v>130.99434887109376</v>
      </c>
      <c r="S99" s="30">
        <f t="shared" si="33"/>
        <v>216.1406756373047</v>
      </c>
      <c r="T99" s="16">
        <f t="shared" si="34"/>
        <v>1657.0785132193359</v>
      </c>
      <c r="U99" s="16">
        <f t="shared" si="35"/>
        <v>0.48875000000000002</v>
      </c>
      <c r="V99" s="16">
        <f t="shared" si="41"/>
        <v>0.44331065759637189</v>
      </c>
      <c r="W99" s="16">
        <f t="shared" si="41"/>
        <v>1177.6547619047617</v>
      </c>
      <c r="X99" s="16">
        <f t="shared" si="41"/>
        <v>0.48875000000000002</v>
      </c>
      <c r="Y99" s="16">
        <f t="shared" si="41"/>
        <v>0.51318750000000002</v>
      </c>
      <c r="Z99" s="16">
        <f t="shared" si="41"/>
        <v>0.53884687500000006</v>
      </c>
      <c r="AA99" s="16">
        <f t="shared" si="41"/>
        <v>0.5657892187500001</v>
      </c>
      <c r="AB99" s="16">
        <f t="shared" si="41"/>
        <v>1503.0190596093748</v>
      </c>
      <c r="AC99" s="16">
        <f t="shared" si="41"/>
        <v>0.62378261367187504</v>
      </c>
      <c r="AD99" s="16">
        <f t="shared" si="41"/>
        <v>0.65497174435546879</v>
      </c>
      <c r="AE99" s="16">
        <f t="shared" si="41"/>
        <v>0.68772033157324231</v>
      </c>
      <c r="AF99" s="16">
        <f t="shared" si="41"/>
        <v>0.72210634815190433</v>
      </c>
      <c r="AG99" s="16">
        <f t="shared" si="41"/>
        <v>1918.2755138655339</v>
      </c>
      <c r="AH99" s="16">
        <f t="shared" si="41"/>
        <v>0.79612224883747462</v>
      </c>
      <c r="AI99" s="16">
        <f t="shared" si="41"/>
        <v>0.83592836127934833</v>
      </c>
      <c r="AJ99" s="16">
        <f t="shared" si="41"/>
        <v>0.87772477934331572</v>
      </c>
      <c r="AK99" s="16">
        <f t="shared" si="41"/>
        <v>0.92161101831048164</v>
      </c>
      <c r="AL99" s="16">
        <f t="shared" si="44"/>
        <v>2448.2596701417938</v>
      </c>
      <c r="AM99" s="16">
        <f t="shared" si="44"/>
        <v>1.0160761476873061</v>
      </c>
      <c r="AN99" s="16">
        <f t="shared" si="44"/>
        <v>1.0668799550716712</v>
      </c>
      <c r="AO99" s="16">
        <f t="shared" si="44"/>
        <v>1.1202239528252549</v>
      </c>
      <c r="AP99" s="16">
        <f t="shared" si="44"/>
        <v>1.1762351504665178</v>
      </c>
      <c r="AQ99" s="16">
        <f t="shared" si="44"/>
        <v>3124.6686772143039</v>
      </c>
      <c r="AR99" s="16">
        <f t="shared" si="44"/>
        <v>1.2967992533893358</v>
      </c>
      <c r="AS99" s="16">
        <f t="shared" si="44"/>
        <v>1.3616392160588024</v>
      </c>
      <c r="AT99" s="16">
        <f t="shared" si="44"/>
        <v>1.4297211768617426</v>
      </c>
      <c r="AU99" s="16">
        <f t="shared" si="44"/>
        <v>1.5012072357048301</v>
      </c>
      <c r="AV99" s="16">
        <f t="shared" si="44"/>
        <v>3987.9570216498801</v>
      </c>
      <c r="AW99" s="16">
        <f t="shared" si="44"/>
        <v>1.6550809773645749</v>
      </c>
      <c r="AX99" s="16">
        <f t="shared" si="44"/>
        <v>1.7378350262328037</v>
      </c>
      <c r="AY99" s="16">
        <f t="shared" si="44"/>
        <v>1.824726777544444</v>
      </c>
      <c r="AZ99" s="16">
        <f t="shared" si="44"/>
        <v>1.9159631164216659</v>
      </c>
      <c r="BA99" s="16">
        <f t="shared" si="44"/>
        <v>5089.7560187741565</v>
      </c>
      <c r="BB99" s="16">
        <f t="shared" si="44"/>
        <v>2.1123493358548862</v>
      </c>
      <c r="BC99" s="16">
        <f t="shared" si="44"/>
        <v>2.2179668026476316</v>
      </c>
      <c r="BD99" s="16">
        <f t="shared" si="44"/>
        <v>2.3288651427800131</v>
      </c>
      <c r="BE99" s="16">
        <f t="shared" si="44"/>
        <v>2.4453083999190137</v>
      </c>
      <c r="BF99" s="16">
        <f t="shared" si="44"/>
        <v>6495.9617643848587</v>
      </c>
      <c r="BG99" s="16">
        <f t="shared" si="44"/>
        <v>2.695952510910713</v>
      </c>
      <c r="BH99" s="16">
        <f t="shared" si="44"/>
        <v>2.8307501364562482</v>
      </c>
      <c r="BI99" s="16">
        <f t="shared" si="44"/>
        <v>2.9722876432790608</v>
      </c>
      <c r="BJ99" s="16">
        <f t="shared" si="44"/>
        <v>3.1209020254430135</v>
      </c>
      <c r="BK99" s="16">
        <f t="shared" si="44"/>
        <v>8290.6762305893662</v>
      </c>
      <c r="BL99" s="16">
        <f t="shared" si="44"/>
        <v>3.4407944830509223</v>
      </c>
      <c r="BM99" s="16">
        <f t="shared" si="44"/>
        <v>3.6128342072034689</v>
      </c>
      <c r="BN99" s="16">
        <f t="shared" si="44"/>
        <v>3.7934759175636423</v>
      </c>
      <c r="BO99" s="16">
        <f t="shared" si="44"/>
        <v>3.9831497134418248</v>
      </c>
      <c r="BP99" s="2"/>
      <c r="BQ99" s="2"/>
      <c r="BR99" s="2"/>
      <c r="BS99" s="2"/>
      <c r="BT99" s="2"/>
      <c r="BU99" s="2"/>
      <c r="BV99" s="2"/>
      <c r="BW99" s="2"/>
      <c r="BX99" s="2"/>
    </row>
    <row r="100" spans="1:76" s="1" customFormat="1" ht="15.75" x14ac:dyDescent="0.25">
      <c r="A100" s="12"/>
      <c r="C100" s="2" t="s">
        <v>183</v>
      </c>
      <c r="D100" s="2" t="s">
        <v>51</v>
      </c>
      <c r="E100" s="2" t="s">
        <v>181</v>
      </c>
      <c r="F100" s="2" t="s">
        <v>188</v>
      </c>
      <c r="G100" s="2">
        <v>6</v>
      </c>
      <c r="H100" s="2">
        <v>2015</v>
      </c>
      <c r="I100" s="16">
        <v>850</v>
      </c>
      <c r="J100" s="16">
        <f t="shared" si="27"/>
        <v>5100</v>
      </c>
      <c r="K100" s="16">
        <f t="shared" si="28"/>
        <v>765</v>
      </c>
      <c r="L100" s="16">
        <f t="shared" si="29"/>
        <v>5865</v>
      </c>
      <c r="M100" s="2">
        <v>5</v>
      </c>
      <c r="N100" s="2">
        <v>1</v>
      </c>
      <c r="O100" s="2">
        <v>2015</v>
      </c>
      <c r="P100" s="28">
        <v>5.0000000000000001E-4</v>
      </c>
      <c r="Q100" s="30">
        <f t="shared" si="31"/>
        <v>9098.5399867139949</v>
      </c>
      <c r="R100" s="30">
        <f t="shared" si="32"/>
        <v>909.85399867139949</v>
      </c>
      <c r="S100" s="30">
        <f t="shared" si="33"/>
        <v>1501.2590978078092</v>
      </c>
      <c r="T100" s="16">
        <f t="shared" si="34"/>
        <v>11509.653083193205</v>
      </c>
      <c r="U100" s="16">
        <f t="shared" si="35"/>
        <v>2.9325000000000001</v>
      </c>
      <c r="V100" s="16">
        <f t="shared" si="41"/>
        <v>2.6598639455782314</v>
      </c>
      <c r="W100" s="16">
        <f t="shared" si="41"/>
        <v>2.7928571428571427</v>
      </c>
      <c r="X100" s="16">
        <f t="shared" si="41"/>
        <v>2.9325000000000001</v>
      </c>
      <c r="Y100" s="16">
        <f t="shared" si="41"/>
        <v>7790.1862500000007</v>
      </c>
      <c r="Z100" s="16">
        <f t="shared" si="41"/>
        <v>3.2330812500000001</v>
      </c>
      <c r="AA100" s="16">
        <f t="shared" si="41"/>
        <v>3.3947353125000004</v>
      </c>
      <c r="AB100" s="16">
        <f t="shared" si="41"/>
        <v>3.5644720781250001</v>
      </c>
      <c r="AC100" s="16">
        <f t="shared" si="41"/>
        <v>3.7426956820312505</v>
      </c>
      <c r="AD100" s="16">
        <f t="shared" si="41"/>
        <v>9942.4710793160157</v>
      </c>
      <c r="AE100" s="16">
        <f t="shared" si="41"/>
        <v>4.1263219894394538</v>
      </c>
      <c r="AF100" s="16">
        <f t="shared" si="41"/>
        <v>4.332638088911426</v>
      </c>
      <c r="AG100" s="16">
        <f t="shared" si="41"/>
        <v>4.5492699933569973</v>
      </c>
      <c r="AH100" s="16">
        <f t="shared" si="41"/>
        <v>4.7767334930248477</v>
      </c>
      <c r="AI100" s="16">
        <f t="shared" si="41"/>
        <v>12689.392524220508</v>
      </c>
      <c r="AJ100" s="16">
        <f t="shared" si="41"/>
        <v>5.2663486760598941</v>
      </c>
      <c r="AK100" s="16">
        <f t="shared" si="41"/>
        <v>5.5296661098628901</v>
      </c>
      <c r="AL100" s="16">
        <f t="shared" si="44"/>
        <v>5.8061494153560327</v>
      </c>
      <c r="AM100" s="16">
        <f t="shared" si="44"/>
        <v>6.0964568861238364</v>
      </c>
      <c r="AN100" s="16">
        <f t="shared" si="44"/>
        <v>16195.23771798797</v>
      </c>
      <c r="AO100" s="16">
        <f t="shared" si="44"/>
        <v>6.7213437169515302</v>
      </c>
      <c r="AP100" s="16">
        <f t="shared" si="44"/>
        <v>7.0574109027991065</v>
      </c>
      <c r="AQ100" s="16">
        <f t="shared" si="44"/>
        <v>7.4102814479390613</v>
      </c>
      <c r="AR100" s="16">
        <f t="shared" si="44"/>
        <v>7.7807955203360146</v>
      </c>
      <c r="AS100" s="16">
        <f t="shared" si="44"/>
        <v>20669.683299772623</v>
      </c>
      <c r="AT100" s="16">
        <f t="shared" si="44"/>
        <v>8.5783270611704552</v>
      </c>
      <c r="AU100" s="16">
        <f t="shared" si="44"/>
        <v>9.007243414228979</v>
      </c>
      <c r="AV100" s="16">
        <f t="shared" si="44"/>
        <v>9.4576055849404277</v>
      </c>
      <c r="AW100" s="16">
        <f t="shared" si="44"/>
        <v>9.9304858641874496</v>
      </c>
      <c r="AX100" s="16">
        <f t="shared" si="44"/>
        <v>26380.335698213959</v>
      </c>
      <c r="AY100" s="16">
        <f t="shared" si="44"/>
        <v>10.948360665266664</v>
      </c>
      <c r="AZ100" s="16">
        <f t="shared" si="44"/>
        <v>11.495778698529996</v>
      </c>
      <c r="BA100" s="16">
        <f t="shared" si="44"/>
        <v>12.070567633456498</v>
      </c>
      <c r="BB100" s="16">
        <f t="shared" si="44"/>
        <v>12.674096015129319</v>
      </c>
      <c r="BC100" s="16">
        <f t="shared" si="44"/>
        <v>33668.736064191049</v>
      </c>
      <c r="BD100" s="16">
        <f t="shared" si="44"/>
        <v>13.973190856680077</v>
      </c>
      <c r="BE100" s="16">
        <f t="shared" si="44"/>
        <v>14.671850399514081</v>
      </c>
      <c r="BF100" s="16">
        <f t="shared" si="44"/>
        <v>15.405442919489785</v>
      </c>
      <c r="BG100" s="16">
        <f t="shared" si="44"/>
        <v>16.175715065464278</v>
      </c>
      <c r="BH100" s="16">
        <f t="shared" si="44"/>
        <v>42970.787071405844</v>
      </c>
      <c r="BI100" s="16">
        <f t="shared" si="44"/>
        <v>17.833725859674367</v>
      </c>
      <c r="BJ100" s="16">
        <f t="shared" si="44"/>
        <v>18.72541215265808</v>
      </c>
      <c r="BK100" s="16">
        <f t="shared" si="44"/>
        <v>19.661682760290986</v>
      </c>
      <c r="BL100" s="16">
        <f t="shared" si="44"/>
        <v>20.644766898305534</v>
      </c>
      <c r="BM100" s="16">
        <f t="shared" si="44"/>
        <v>54842.823265348656</v>
      </c>
      <c r="BN100" s="16">
        <f t="shared" si="44"/>
        <v>22.760855505381855</v>
      </c>
      <c r="BO100" s="16">
        <f t="shared" si="44"/>
        <v>23.898898280650947</v>
      </c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1:76" s="1" customFormat="1" ht="15.75" x14ac:dyDescent="0.25">
      <c r="A101" s="12"/>
      <c r="C101" s="2" t="s">
        <v>183</v>
      </c>
      <c r="D101" s="2" t="s">
        <v>51</v>
      </c>
      <c r="E101" s="2" t="s">
        <v>181</v>
      </c>
      <c r="F101" s="2" t="s">
        <v>267</v>
      </c>
      <c r="G101" s="2">
        <v>2</v>
      </c>
      <c r="H101" s="2">
        <v>2023</v>
      </c>
      <c r="I101" s="16">
        <v>7000</v>
      </c>
      <c r="J101" s="16">
        <f t="shared" si="27"/>
        <v>14000</v>
      </c>
      <c r="K101" s="16">
        <f t="shared" si="28"/>
        <v>2100</v>
      </c>
      <c r="L101" s="16">
        <f t="shared" si="29"/>
        <v>16100</v>
      </c>
      <c r="M101" s="2">
        <v>5</v>
      </c>
      <c r="N101" s="2">
        <v>2</v>
      </c>
      <c r="O101" s="2">
        <v>2023</v>
      </c>
      <c r="P101" s="28"/>
      <c r="Q101" s="30">
        <f t="shared" si="31"/>
        <v>16905</v>
      </c>
      <c r="R101" s="30">
        <f t="shared" si="32"/>
        <v>1690.5</v>
      </c>
      <c r="S101" s="30">
        <f t="shared" si="33"/>
        <v>2789.3249999999998</v>
      </c>
      <c r="T101" s="16">
        <f t="shared" si="34"/>
        <v>21384.825000000001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2"/>
      <c r="BQ101" s="2"/>
      <c r="BR101" s="2"/>
      <c r="BS101" s="2"/>
      <c r="BT101" s="2"/>
      <c r="BU101" s="2"/>
      <c r="BV101" s="2"/>
      <c r="BW101" s="2"/>
      <c r="BX101" s="2"/>
    </row>
    <row r="102" spans="1:76" s="1" customFormat="1" ht="15.75" x14ac:dyDescent="0.25">
      <c r="A102" s="12"/>
      <c r="C102" s="2" t="s">
        <v>183</v>
      </c>
      <c r="D102" s="2" t="s">
        <v>51</v>
      </c>
      <c r="E102" s="2" t="s">
        <v>181</v>
      </c>
      <c r="F102" s="2" t="s">
        <v>189</v>
      </c>
      <c r="G102" s="2">
        <v>1</v>
      </c>
      <c r="H102" s="2">
        <v>2016</v>
      </c>
      <c r="I102" s="16">
        <v>7000</v>
      </c>
      <c r="J102" s="16">
        <f t="shared" si="27"/>
        <v>7000</v>
      </c>
      <c r="K102" s="16">
        <f t="shared" si="28"/>
        <v>1050</v>
      </c>
      <c r="L102" s="16">
        <f t="shared" si="29"/>
        <v>8050</v>
      </c>
      <c r="M102" s="2">
        <v>7</v>
      </c>
      <c r="N102" s="2">
        <v>1</v>
      </c>
      <c r="O102" s="2">
        <v>2016</v>
      </c>
      <c r="P102" s="28">
        <v>5.0000000000000001E-4</v>
      </c>
      <c r="Q102" s="30">
        <f t="shared" si="31"/>
        <v>11893.516322501953</v>
      </c>
      <c r="R102" s="30">
        <f t="shared" si="32"/>
        <v>1189.3516322501953</v>
      </c>
      <c r="S102" s="30">
        <f t="shared" si="33"/>
        <v>1962.4301932128221</v>
      </c>
      <c r="T102" s="16">
        <f t="shared" si="34"/>
        <v>15045.29814796497</v>
      </c>
      <c r="U102" s="16">
        <f t="shared" si="35"/>
        <v>4.0250000000000004</v>
      </c>
      <c r="V102" s="16">
        <f t="shared" si="41"/>
        <v>3.6507936507936507</v>
      </c>
      <c r="W102" s="16">
        <f t="shared" si="41"/>
        <v>9698.3333333333321</v>
      </c>
      <c r="X102" s="16">
        <f t="shared" si="41"/>
        <v>4.0250000000000004</v>
      </c>
      <c r="Y102" s="16">
        <f t="shared" si="41"/>
        <v>4.2262500000000003</v>
      </c>
      <c r="Z102" s="16">
        <f t="shared" si="41"/>
        <v>4.4375625000000003</v>
      </c>
      <c r="AA102" s="16">
        <f t="shared" si="41"/>
        <v>4.6594406250000011</v>
      </c>
      <c r="AB102" s="16">
        <f t="shared" si="41"/>
        <v>4.8924126562500003</v>
      </c>
      <c r="AC102" s="16">
        <f t="shared" si="41"/>
        <v>5.1370332890625008</v>
      </c>
      <c r="AD102" s="16">
        <f t="shared" si="41"/>
        <v>13646.528932394531</v>
      </c>
      <c r="AE102" s="16">
        <f t="shared" si="41"/>
        <v>5.6635792011914079</v>
      </c>
      <c r="AF102" s="16">
        <f t="shared" si="41"/>
        <v>5.946758161250977</v>
      </c>
      <c r="AG102" s="16">
        <f t="shared" si="41"/>
        <v>6.2440960693135263</v>
      </c>
      <c r="AH102" s="16">
        <f t="shared" si="41"/>
        <v>6.5563008727792029</v>
      </c>
      <c r="AI102" s="16">
        <f t="shared" si="41"/>
        <v>6.8841159164181631</v>
      </c>
      <c r="AJ102" s="16">
        <f t="shared" si="41"/>
        <v>7.2283217122390706</v>
      </c>
      <c r="AK102" s="16">
        <f t="shared" si="41"/>
        <v>19202.036628563092</v>
      </c>
      <c r="AL102" s="16">
        <f t="shared" si="44"/>
        <v>7.9692246877435746</v>
      </c>
      <c r="AM102" s="16">
        <f t="shared" si="44"/>
        <v>8.3676859221307556</v>
      </c>
      <c r="AN102" s="16">
        <f t="shared" si="44"/>
        <v>8.7860702182372936</v>
      </c>
      <c r="AO102" s="16">
        <f t="shared" si="44"/>
        <v>9.22537372914916</v>
      </c>
      <c r="AP102" s="16">
        <f t="shared" si="44"/>
        <v>9.6866424156066167</v>
      </c>
      <c r="AQ102" s="16">
        <f t="shared" si="44"/>
        <v>10.170974536386948</v>
      </c>
      <c r="AR102" s="16">
        <f t="shared" si="44"/>
        <v>27019.193855911923</v>
      </c>
      <c r="AS102" s="16">
        <f t="shared" si="44"/>
        <v>11.21349942636661</v>
      </c>
      <c r="AT102" s="16">
        <f t="shared" si="44"/>
        <v>11.77417439768494</v>
      </c>
      <c r="AU102" s="16">
        <f t="shared" si="44"/>
        <v>12.362883117569188</v>
      </c>
      <c r="AV102" s="16">
        <f t="shared" si="44"/>
        <v>12.981027273447646</v>
      </c>
      <c r="AW102" s="16">
        <f t="shared" si="44"/>
        <v>13.630078637120029</v>
      </c>
      <c r="AX102" s="16">
        <f t="shared" si="44"/>
        <v>14.31158256897603</v>
      </c>
      <c r="AY102" s="16">
        <f t="shared" si="44"/>
        <v>38018.719094484826</v>
      </c>
      <c r="AZ102" s="16">
        <f t="shared" si="44"/>
        <v>15.778519782296073</v>
      </c>
      <c r="BA102" s="16">
        <f t="shared" si="44"/>
        <v>16.567445771410881</v>
      </c>
      <c r="BB102" s="16">
        <f t="shared" si="44"/>
        <v>17.395818059981419</v>
      </c>
      <c r="BC102" s="16">
        <f t="shared" si="44"/>
        <v>18.265608962980497</v>
      </c>
      <c r="BD102" s="16">
        <f t="shared" si="44"/>
        <v>19.178889411129518</v>
      </c>
      <c r="BE102" s="16">
        <f t="shared" si="44"/>
        <v>20.137833881685996</v>
      </c>
      <c r="BF102" s="16">
        <f t="shared" si="44"/>
        <v>53496.155706698839</v>
      </c>
      <c r="BG102" s="16">
        <f t="shared" si="44"/>
        <v>22.201961854558814</v>
      </c>
      <c r="BH102" s="16">
        <f t="shared" si="44"/>
        <v>23.312059947286752</v>
      </c>
      <c r="BI102" s="16">
        <f t="shared" si="44"/>
        <v>24.47766294465109</v>
      </c>
      <c r="BJ102" s="16">
        <f t="shared" si="44"/>
        <v>25.701546091883639</v>
      </c>
      <c r="BK102" s="16">
        <f t="shared" si="44"/>
        <v>26.986623396477828</v>
      </c>
      <c r="BL102" s="16">
        <f t="shared" si="44"/>
        <v>28.335954566301716</v>
      </c>
      <c r="BM102" s="16">
        <f t="shared" si="44"/>
        <v>75274.463305380501</v>
      </c>
      <c r="BN102" s="16">
        <f t="shared" si="44"/>
        <v>31.240389909347645</v>
      </c>
      <c r="BO102" s="16">
        <f t="shared" si="44"/>
        <v>32.80240940481503</v>
      </c>
      <c r="BP102" s="2"/>
      <c r="BQ102" s="2"/>
      <c r="BR102" s="2"/>
      <c r="BS102" s="2"/>
      <c r="BT102" s="2"/>
      <c r="BU102" s="2"/>
      <c r="BV102" s="2"/>
      <c r="BW102" s="2"/>
      <c r="BX102" s="2"/>
    </row>
    <row r="103" spans="1:76" s="1" customFormat="1" ht="15.75" x14ac:dyDescent="0.25">
      <c r="A103" s="12"/>
      <c r="C103" s="2" t="s">
        <v>183</v>
      </c>
      <c r="D103" s="2" t="s">
        <v>51</v>
      </c>
      <c r="E103" s="2" t="s">
        <v>181</v>
      </c>
      <c r="F103" s="2" t="s">
        <v>190</v>
      </c>
      <c r="G103" s="2">
        <v>1</v>
      </c>
      <c r="H103" s="2">
        <v>2024</v>
      </c>
      <c r="I103" s="16">
        <v>2500</v>
      </c>
      <c r="J103" s="16">
        <f t="shared" si="27"/>
        <v>2500</v>
      </c>
      <c r="K103" s="16">
        <f t="shared" si="28"/>
        <v>375</v>
      </c>
      <c r="L103" s="16">
        <f t="shared" si="29"/>
        <v>2875</v>
      </c>
      <c r="M103" s="2">
        <v>7</v>
      </c>
      <c r="N103" s="2">
        <v>1</v>
      </c>
      <c r="O103" s="2">
        <v>2017</v>
      </c>
      <c r="P103" s="28">
        <v>5.0000000000000001E-4</v>
      </c>
      <c r="Q103" s="30">
        <f t="shared" si="31"/>
        <v>2875</v>
      </c>
      <c r="R103" s="30">
        <f t="shared" si="32"/>
        <v>287.5</v>
      </c>
      <c r="S103" s="30">
        <f t="shared" si="33"/>
        <v>474.375</v>
      </c>
      <c r="T103" s="16">
        <f t="shared" si="34"/>
        <v>3636.875</v>
      </c>
      <c r="U103" s="16">
        <f t="shared" si="35"/>
        <v>1.4375</v>
      </c>
      <c r="V103" s="16">
        <f t="shared" si="41"/>
        <v>1.3038548752834467</v>
      </c>
      <c r="W103" s="16">
        <f t="shared" si="41"/>
        <v>1.3690476190476191</v>
      </c>
      <c r="X103" s="16">
        <f t="shared" si="41"/>
        <v>3636.8750000000005</v>
      </c>
      <c r="Y103" s="16">
        <f t="shared" si="41"/>
        <v>1.5093750000000001</v>
      </c>
      <c r="Z103" s="16">
        <f t="shared" si="41"/>
        <v>1.5848437500000001</v>
      </c>
      <c r="AA103" s="16">
        <f t="shared" si="41"/>
        <v>1.6640859375000001</v>
      </c>
      <c r="AB103" s="16">
        <f t="shared" si="41"/>
        <v>1.7472902343750001</v>
      </c>
      <c r="AC103" s="16">
        <f t="shared" si="41"/>
        <v>1.8346547460937501</v>
      </c>
      <c r="AD103" s="16">
        <f t="shared" si="41"/>
        <v>1.9263874833984374</v>
      </c>
      <c r="AE103" s="16">
        <f t="shared" si="41"/>
        <v>5117.4483496479506</v>
      </c>
      <c r="AF103" s="16">
        <f t="shared" si="41"/>
        <v>2.1238422004467776</v>
      </c>
      <c r="AG103" s="16">
        <f t="shared" si="41"/>
        <v>2.2300343104691165</v>
      </c>
      <c r="AH103" s="16">
        <f t="shared" si="41"/>
        <v>2.3415360259925722</v>
      </c>
      <c r="AI103" s="16">
        <f t="shared" si="41"/>
        <v>2.458612827292201</v>
      </c>
      <c r="AJ103" s="16">
        <f t="shared" si="41"/>
        <v>2.5815434686568106</v>
      </c>
      <c r="AK103" s="16">
        <f t="shared" si="41"/>
        <v>2.7106206420896517</v>
      </c>
      <c r="AL103" s="16">
        <f t="shared" si="44"/>
        <v>7200.7637357111589</v>
      </c>
      <c r="AM103" s="16">
        <f t="shared" si="44"/>
        <v>2.9884592579038411</v>
      </c>
      <c r="AN103" s="16">
        <f t="shared" si="44"/>
        <v>3.1378822207990331</v>
      </c>
      <c r="AO103" s="16">
        <f t="shared" si="44"/>
        <v>3.2947763318389853</v>
      </c>
      <c r="AP103" s="16">
        <f t="shared" si="44"/>
        <v>3.4595151484309343</v>
      </c>
      <c r="AQ103" s="16">
        <f t="shared" si="44"/>
        <v>3.6324909058524812</v>
      </c>
      <c r="AR103" s="16">
        <f t="shared" si="44"/>
        <v>3.814115451145105</v>
      </c>
      <c r="AS103" s="16">
        <f t="shared" si="44"/>
        <v>10132.197695966972</v>
      </c>
      <c r="AT103" s="16">
        <f t="shared" si="44"/>
        <v>4.2050622848874779</v>
      </c>
      <c r="AU103" s="16">
        <f t="shared" si="44"/>
        <v>4.4153153991318526</v>
      </c>
      <c r="AV103" s="16">
        <f t="shared" si="44"/>
        <v>4.6360811690884445</v>
      </c>
      <c r="AW103" s="16">
        <f t="shared" si="44"/>
        <v>4.8678852275428675</v>
      </c>
      <c r="AX103" s="16">
        <f t="shared" si="44"/>
        <v>5.1112794889200108</v>
      </c>
      <c r="AY103" s="16">
        <f t="shared" si="44"/>
        <v>5.3668434633660116</v>
      </c>
      <c r="AZ103" s="16">
        <f t="shared" si="44"/>
        <v>14257.01966043181</v>
      </c>
      <c r="BA103" s="16">
        <f t="shared" si="44"/>
        <v>5.9169449183610281</v>
      </c>
      <c r="BB103" s="16">
        <f t="shared" si="44"/>
        <v>6.2127921642790778</v>
      </c>
      <c r="BC103" s="16">
        <f t="shared" si="44"/>
        <v>6.5234317724930335</v>
      </c>
      <c r="BD103" s="16">
        <f t="shared" si="44"/>
        <v>6.8496033611176852</v>
      </c>
      <c r="BE103" s="16">
        <f t="shared" si="44"/>
        <v>7.1920835291735692</v>
      </c>
      <c r="BF103" s="16">
        <f t="shared" si="44"/>
        <v>7.5516877056322471</v>
      </c>
      <c r="BG103" s="16">
        <f t="shared" si="44"/>
        <v>20061.058390012073</v>
      </c>
      <c r="BH103" s="16">
        <f t="shared" si="44"/>
        <v>8.3257356954595529</v>
      </c>
      <c r="BI103" s="16">
        <f t="shared" si="44"/>
        <v>8.7420224802325315</v>
      </c>
      <c r="BJ103" s="16">
        <f t="shared" si="44"/>
        <v>9.1791236042441557</v>
      </c>
      <c r="BK103" s="16">
        <f t="shared" si="44"/>
        <v>9.6380797844563659</v>
      </c>
      <c r="BL103" s="16">
        <f t="shared" si="44"/>
        <v>10.119983773679182</v>
      </c>
      <c r="BM103" s="16">
        <f t="shared" si="44"/>
        <v>10.625982962363143</v>
      </c>
      <c r="BN103" s="16">
        <f t="shared" si="44"/>
        <v>28227.923739517693</v>
      </c>
      <c r="BO103" s="16">
        <f t="shared" si="44"/>
        <v>11.715146216005367</v>
      </c>
      <c r="BP103" s="2"/>
      <c r="BQ103" s="2"/>
      <c r="BR103" s="2"/>
      <c r="BS103" s="2"/>
      <c r="BT103" s="2"/>
      <c r="BU103" s="2"/>
      <c r="BV103" s="2"/>
      <c r="BW103" s="2"/>
      <c r="BX103" s="2"/>
    </row>
    <row r="104" spans="1:76" s="1" customFormat="1" ht="15.75" x14ac:dyDescent="0.25">
      <c r="A104" s="12"/>
      <c r="C104" s="2" t="s">
        <v>183</v>
      </c>
      <c r="D104" s="2" t="s">
        <v>51</v>
      </c>
      <c r="E104" s="2" t="s">
        <v>181</v>
      </c>
      <c r="F104" s="2" t="s">
        <v>191</v>
      </c>
      <c r="G104" s="2">
        <v>1</v>
      </c>
      <c r="H104" s="2">
        <v>2022</v>
      </c>
      <c r="I104" s="16">
        <v>2000</v>
      </c>
      <c r="J104" s="16">
        <f t="shared" si="27"/>
        <v>2000</v>
      </c>
      <c r="K104" s="16">
        <f t="shared" si="28"/>
        <v>300</v>
      </c>
      <c r="L104" s="16">
        <f t="shared" si="29"/>
        <v>2300</v>
      </c>
      <c r="M104" s="2">
        <v>5</v>
      </c>
      <c r="N104" s="2">
        <v>1</v>
      </c>
      <c r="O104" s="2">
        <v>2022</v>
      </c>
      <c r="P104" s="28">
        <v>5.0000000000000001E-4</v>
      </c>
      <c r="Q104" s="30">
        <f t="shared" si="31"/>
        <v>2535.75</v>
      </c>
      <c r="R104" s="30">
        <f t="shared" si="32"/>
        <v>253.57500000000002</v>
      </c>
      <c r="S104" s="30">
        <f t="shared" si="33"/>
        <v>418.39874999999995</v>
      </c>
      <c r="T104" s="16">
        <f t="shared" si="34"/>
        <v>3207.7237499999997</v>
      </c>
      <c r="U104" s="16">
        <f t="shared" si="35"/>
        <v>1.1500000000000001</v>
      </c>
      <c r="V104" s="16">
        <f t="shared" si="41"/>
        <v>2639.0022675736959</v>
      </c>
      <c r="W104" s="16">
        <f t="shared" si="41"/>
        <v>1.0952380952380953</v>
      </c>
      <c r="X104" s="16">
        <f t="shared" si="41"/>
        <v>1.1500000000000001</v>
      </c>
      <c r="Y104" s="16">
        <f t="shared" si="41"/>
        <v>1.2075000000000002</v>
      </c>
      <c r="Z104" s="16">
        <f t="shared" si="41"/>
        <v>1.2678750000000001</v>
      </c>
      <c r="AA104" s="16">
        <f t="shared" si="41"/>
        <v>3368.1099375000003</v>
      </c>
      <c r="AB104" s="16">
        <f t="shared" si="41"/>
        <v>1.3978321875000002</v>
      </c>
      <c r="AC104" s="16">
        <f t="shared" si="41"/>
        <v>1.4677237968750003</v>
      </c>
      <c r="AD104" s="16">
        <f t="shared" si="41"/>
        <v>1.5411099867187501</v>
      </c>
      <c r="AE104" s="16">
        <f t="shared" si="41"/>
        <v>1.6181654860546879</v>
      </c>
      <c r="AF104" s="16">
        <f t="shared" si="41"/>
        <v>4298.6566137042773</v>
      </c>
      <c r="AG104" s="16">
        <f t="shared" si="41"/>
        <v>1.7840274483752934</v>
      </c>
      <c r="AH104" s="16">
        <f t="shared" si="41"/>
        <v>1.8732288207940579</v>
      </c>
      <c r="AI104" s="16">
        <f t="shared" si="41"/>
        <v>1.9668902618337611</v>
      </c>
      <c r="AJ104" s="16">
        <f t="shared" si="41"/>
        <v>2.0652347749254489</v>
      </c>
      <c r="AK104" s="16">
        <f t="shared" si="41"/>
        <v>5486.2961795894553</v>
      </c>
      <c r="AL104" s="16">
        <f t="shared" si="44"/>
        <v>2.2769213393553072</v>
      </c>
      <c r="AM104" s="16">
        <f t="shared" si="44"/>
        <v>2.3907674063230733</v>
      </c>
      <c r="AN104" s="16">
        <f t="shared" si="44"/>
        <v>2.5103057766392269</v>
      </c>
      <c r="AO104" s="16">
        <f t="shared" si="44"/>
        <v>2.6358210654711884</v>
      </c>
      <c r="AP104" s="16">
        <f t="shared" si="44"/>
        <v>7002.0586604242108</v>
      </c>
      <c r="AQ104" s="16">
        <f t="shared" si="44"/>
        <v>2.9059927246819854</v>
      </c>
      <c r="AR104" s="16">
        <f t="shared" si="44"/>
        <v>3.0512923609160842</v>
      </c>
      <c r="AS104" s="16">
        <f t="shared" si="44"/>
        <v>3.2038569789618885</v>
      </c>
      <c r="AT104" s="16">
        <f t="shared" si="44"/>
        <v>3.3640498279099829</v>
      </c>
      <c r="AU104" s="16">
        <f t="shared" si="44"/>
        <v>8936.5983678428693</v>
      </c>
      <c r="AV104" s="16">
        <f t="shared" si="44"/>
        <v>3.7088649352707561</v>
      </c>
      <c r="AW104" s="16">
        <f t="shared" si="44"/>
        <v>3.894308182034294</v>
      </c>
      <c r="AX104" s="16">
        <f t="shared" si="44"/>
        <v>4.0890235911360087</v>
      </c>
      <c r="AY104" s="16">
        <f t="shared" si="44"/>
        <v>4.2934747706928098</v>
      </c>
      <c r="AZ104" s="16">
        <f t="shared" si="44"/>
        <v>11405.615728345447</v>
      </c>
      <c r="BA104" s="16">
        <f t="shared" si="44"/>
        <v>4.7335559346888232</v>
      </c>
      <c r="BB104" s="16">
        <f t="shared" si="44"/>
        <v>4.9702337314232627</v>
      </c>
      <c r="BC104" s="16">
        <f t="shared" si="44"/>
        <v>5.2187454179944277</v>
      </c>
      <c r="BD104" s="16">
        <f t="shared" si="44"/>
        <v>5.4796826888941483</v>
      </c>
      <c r="BE104" s="16">
        <f t="shared" si="44"/>
        <v>14556.777063047304</v>
      </c>
      <c r="BF104" s="16">
        <f t="shared" si="44"/>
        <v>6.0413501645057988</v>
      </c>
      <c r="BG104" s="16">
        <f t="shared" si="44"/>
        <v>6.34341767273109</v>
      </c>
      <c r="BH104" s="16">
        <f t="shared" si="44"/>
        <v>6.6605885563676432</v>
      </c>
      <c r="BI104" s="16">
        <f t="shared" si="44"/>
        <v>6.9936179841860264</v>
      </c>
      <c r="BJ104" s="16">
        <f t="shared" si="44"/>
        <v>18578.546174990173</v>
      </c>
      <c r="BK104" s="16">
        <f t="shared" si="44"/>
        <v>7.7104638275650936</v>
      </c>
      <c r="BL104" s="16">
        <f t="shared" si="44"/>
        <v>8.0959870189433474</v>
      </c>
      <c r="BM104" s="16">
        <f t="shared" si="44"/>
        <v>8.5007863698905162</v>
      </c>
      <c r="BN104" s="16">
        <f t="shared" si="44"/>
        <v>8.9258256883850411</v>
      </c>
      <c r="BO104" s="16">
        <f t="shared" si="44"/>
        <v>23711.455941194861</v>
      </c>
      <c r="BP104" s="2"/>
      <c r="BQ104" s="2"/>
      <c r="BR104" s="2"/>
      <c r="BS104" s="2"/>
      <c r="BT104" s="2"/>
      <c r="BU104" s="2"/>
      <c r="BV104" s="2"/>
      <c r="BW104" s="2"/>
      <c r="BX104" s="2"/>
    </row>
    <row r="105" spans="1:76" s="1" customFormat="1" ht="15.75" x14ac:dyDescent="0.25">
      <c r="A105" s="12"/>
      <c r="C105" s="2" t="s">
        <v>192</v>
      </c>
      <c r="D105" s="2" t="s">
        <v>51</v>
      </c>
      <c r="E105" s="2" t="s">
        <v>193</v>
      </c>
      <c r="F105" s="2" t="s">
        <v>194</v>
      </c>
      <c r="G105" s="2">
        <v>1</v>
      </c>
      <c r="H105" s="2">
        <v>2007</v>
      </c>
      <c r="I105" s="16">
        <v>20000</v>
      </c>
      <c r="J105" s="16">
        <f t="shared" si="27"/>
        <v>20000</v>
      </c>
      <c r="K105" s="16">
        <f t="shared" si="28"/>
        <v>3000</v>
      </c>
      <c r="L105" s="16">
        <f t="shared" si="29"/>
        <v>23000</v>
      </c>
      <c r="M105" s="2">
        <v>15</v>
      </c>
      <c r="N105" s="2">
        <v>1</v>
      </c>
      <c r="O105" s="2">
        <v>2007</v>
      </c>
      <c r="P105" s="28">
        <v>5.0000000000000001E-4</v>
      </c>
      <c r="Q105" s="30">
        <f t="shared" si="31"/>
        <v>52716.421309423764</v>
      </c>
      <c r="R105" s="30">
        <f t="shared" si="32"/>
        <v>5271.6421309423768</v>
      </c>
      <c r="S105" s="30">
        <f t="shared" si="33"/>
        <v>8698.2095160549197</v>
      </c>
      <c r="T105" s="16">
        <f t="shared" si="34"/>
        <v>66686.27295642106</v>
      </c>
      <c r="U105" s="16">
        <f t="shared" si="35"/>
        <v>11.5</v>
      </c>
      <c r="V105" s="16">
        <f t="shared" si="41"/>
        <v>26390.022675736964</v>
      </c>
      <c r="W105" s="16">
        <f t="shared" si="41"/>
        <v>10.952380952380953</v>
      </c>
      <c r="X105" s="16">
        <f t="shared" si="41"/>
        <v>11.5</v>
      </c>
      <c r="Y105" s="16">
        <f t="shared" si="41"/>
        <v>12.075000000000001</v>
      </c>
      <c r="Z105" s="16">
        <f t="shared" si="41"/>
        <v>12.678750000000001</v>
      </c>
      <c r="AA105" s="16">
        <f t="shared" si="41"/>
        <v>13.312687500000001</v>
      </c>
      <c r="AB105" s="16">
        <f t="shared" si="41"/>
        <v>13.978321875000001</v>
      </c>
      <c r="AC105" s="16">
        <f t="shared" si="41"/>
        <v>14.677237968750001</v>
      </c>
      <c r="AD105" s="16">
        <f t="shared" si="41"/>
        <v>15.411099867187499</v>
      </c>
      <c r="AE105" s="16">
        <f t="shared" si="41"/>
        <v>16.181654860546878</v>
      </c>
      <c r="AF105" s="16">
        <f t="shared" si="41"/>
        <v>16.990737603574221</v>
      </c>
      <c r="AG105" s="16">
        <f t="shared" si="41"/>
        <v>17.840274483752932</v>
      </c>
      <c r="AH105" s="16">
        <f t="shared" si="41"/>
        <v>18.732288207940577</v>
      </c>
      <c r="AI105" s="16">
        <f t="shared" si="41"/>
        <v>19.668902618337608</v>
      </c>
      <c r="AJ105" s="16">
        <f t="shared" si="41"/>
        <v>20.652347749254485</v>
      </c>
      <c r="AK105" s="16">
        <f t="shared" si="41"/>
        <v>54862.96179589456</v>
      </c>
      <c r="AL105" s="16">
        <f t="shared" si="44"/>
        <v>22.76921339355307</v>
      </c>
      <c r="AM105" s="16">
        <f t="shared" si="44"/>
        <v>23.907674063230729</v>
      </c>
      <c r="AN105" s="16">
        <f t="shared" si="44"/>
        <v>25.103057766392265</v>
      </c>
      <c r="AO105" s="16">
        <f t="shared" si="44"/>
        <v>26.358210654711883</v>
      </c>
      <c r="AP105" s="16">
        <f t="shared" si="44"/>
        <v>27.676121187447475</v>
      </c>
      <c r="AQ105" s="16">
        <f t="shared" si="44"/>
        <v>29.05992724681985</v>
      </c>
      <c r="AR105" s="16">
        <f t="shared" si="44"/>
        <v>30.51292360916084</v>
      </c>
      <c r="AS105" s="16">
        <f t="shared" si="44"/>
        <v>32.038569789618883</v>
      </c>
      <c r="AT105" s="16">
        <f t="shared" si="44"/>
        <v>33.640498279099823</v>
      </c>
      <c r="AU105" s="16">
        <f t="shared" si="44"/>
        <v>35.32252319305482</v>
      </c>
      <c r="AV105" s="16">
        <f t="shared" si="44"/>
        <v>37.088649352707556</v>
      </c>
      <c r="AW105" s="16">
        <f t="shared" si="44"/>
        <v>38.94308182034294</v>
      </c>
      <c r="AX105" s="16">
        <f t="shared" si="44"/>
        <v>40.890235911360087</v>
      </c>
      <c r="AY105" s="16">
        <f t="shared" si="44"/>
        <v>42.934747706928093</v>
      </c>
      <c r="AZ105" s="16">
        <f t="shared" si="44"/>
        <v>114056.15728345448</v>
      </c>
      <c r="BA105" s="16">
        <f t="shared" si="44"/>
        <v>47.335559346888225</v>
      </c>
      <c r="BB105" s="16">
        <f t="shared" si="44"/>
        <v>49.702337314232622</v>
      </c>
      <c r="BC105" s="16">
        <f t="shared" si="44"/>
        <v>52.187454179944268</v>
      </c>
      <c r="BD105" s="16">
        <f t="shared" si="44"/>
        <v>54.796826888941482</v>
      </c>
      <c r="BE105" s="16">
        <f t="shared" si="44"/>
        <v>57.536668233388554</v>
      </c>
      <c r="BF105" s="16">
        <f t="shared" si="44"/>
        <v>60.413501645057977</v>
      </c>
      <c r="BG105" s="16">
        <f t="shared" si="44"/>
        <v>63.434176727310891</v>
      </c>
      <c r="BH105" s="16">
        <f t="shared" si="44"/>
        <v>66.605885563676424</v>
      </c>
      <c r="BI105" s="16">
        <f t="shared" si="44"/>
        <v>69.936179841860252</v>
      </c>
      <c r="BJ105" s="16">
        <f t="shared" si="44"/>
        <v>73.432988833953246</v>
      </c>
      <c r="BK105" s="16">
        <f t="shared" si="44"/>
        <v>77.104638275650927</v>
      </c>
      <c r="BL105" s="16">
        <f t="shared" si="44"/>
        <v>80.95987018943346</v>
      </c>
      <c r="BM105" s="16">
        <f t="shared" si="44"/>
        <v>85.00786369890514</v>
      </c>
      <c r="BN105" s="16">
        <f t="shared" si="44"/>
        <v>89.258256883850407</v>
      </c>
      <c r="BO105" s="16">
        <f t="shared" si="44"/>
        <v>237114.55941194863</v>
      </c>
      <c r="BP105" s="2"/>
      <c r="BQ105" s="2"/>
      <c r="BR105" s="2"/>
      <c r="BS105" s="2"/>
      <c r="BT105" s="2"/>
      <c r="BU105" s="2"/>
      <c r="BV105" s="2"/>
      <c r="BW105" s="2"/>
      <c r="BX105" s="2"/>
    </row>
    <row r="106" spans="1:76" s="1" customFormat="1" ht="15.75" x14ac:dyDescent="0.25">
      <c r="A106" s="12"/>
      <c r="C106" s="2" t="s">
        <v>195</v>
      </c>
      <c r="D106" s="2" t="s">
        <v>349</v>
      </c>
      <c r="E106" s="2" t="s">
        <v>15935</v>
      </c>
      <c r="F106" s="2" t="s">
        <v>15940</v>
      </c>
      <c r="G106" s="2">
        <v>1</v>
      </c>
      <c r="H106" s="2">
        <v>2022</v>
      </c>
      <c r="I106" s="16">
        <v>19800</v>
      </c>
      <c r="J106" s="16">
        <f t="shared" si="27"/>
        <v>19800</v>
      </c>
      <c r="K106" s="16">
        <f t="shared" si="28"/>
        <v>2970</v>
      </c>
      <c r="L106" s="16">
        <f t="shared" si="29"/>
        <v>22770</v>
      </c>
      <c r="M106" s="2">
        <v>20</v>
      </c>
      <c r="N106" s="2">
        <v>2</v>
      </c>
      <c r="O106" s="2">
        <v>2022</v>
      </c>
      <c r="P106" s="28">
        <v>5.0000000000000001E-4</v>
      </c>
      <c r="Q106" s="30">
        <f t="shared" si="31"/>
        <v>25103.924999999999</v>
      </c>
      <c r="R106" s="30">
        <f t="shared" si="32"/>
        <v>2510.3924999999999</v>
      </c>
      <c r="S106" s="30">
        <f t="shared" si="33"/>
        <v>4142.1476249999996</v>
      </c>
      <c r="T106" s="16">
        <f t="shared" si="34"/>
        <v>31756.465124999995</v>
      </c>
      <c r="U106" s="16">
        <f t="shared" si="35"/>
        <v>11.385</v>
      </c>
      <c r="V106" s="16">
        <f t="shared" ref="V106:AK106" si="45">IF(MOD(V$6-$H106,$M106)=0,($L106*1.1*1.15)*((1+$I$3)^(V$6-$L$3)),IF(MOD(V$6-$O106,$N106)=0,$U106*((1+$I$3)^(V$6-$L$3)),0))</f>
        <v>26126.122448979593</v>
      </c>
      <c r="W106" s="16">
        <f t="shared" si="45"/>
        <v>0</v>
      </c>
      <c r="X106" s="16">
        <f t="shared" si="45"/>
        <v>11.385</v>
      </c>
      <c r="Y106" s="16">
        <f t="shared" si="45"/>
        <v>0</v>
      </c>
      <c r="Z106" s="16">
        <f t="shared" si="45"/>
        <v>12.5519625</v>
      </c>
      <c r="AA106" s="16">
        <f t="shared" si="45"/>
        <v>0</v>
      </c>
      <c r="AB106" s="16">
        <f t="shared" si="45"/>
        <v>13.83853865625</v>
      </c>
      <c r="AC106" s="16">
        <f t="shared" si="45"/>
        <v>0</v>
      </c>
      <c r="AD106" s="16">
        <f t="shared" si="45"/>
        <v>15.256988868515624</v>
      </c>
      <c r="AE106" s="16">
        <f t="shared" si="45"/>
        <v>0</v>
      </c>
      <c r="AF106" s="16">
        <f t="shared" si="45"/>
        <v>16.820830227538476</v>
      </c>
      <c r="AG106" s="16">
        <f t="shared" si="45"/>
        <v>0</v>
      </c>
      <c r="AH106" s="16">
        <f t="shared" si="45"/>
        <v>18.54496532586117</v>
      </c>
      <c r="AI106" s="16">
        <f t="shared" si="45"/>
        <v>0</v>
      </c>
      <c r="AJ106" s="16">
        <f t="shared" si="45"/>
        <v>20.445824271761939</v>
      </c>
      <c r="AK106" s="16">
        <f t="shared" si="45"/>
        <v>0</v>
      </c>
      <c r="AL106" s="16">
        <f t="shared" si="44"/>
        <v>22.541521259617539</v>
      </c>
      <c r="AM106" s="16">
        <f t="shared" si="44"/>
        <v>0</v>
      </c>
      <c r="AN106" s="16">
        <f t="shared" si="44"/>
        <v>24.852027188728343</v>
      </c>
      <c r="AO106" s="16">
        <f t="shared" si="44"/>
        <v>0</v>
      </c>
      <c r="AP106" s="16">
        <f t="shared" si="44"/>
        <v>69320.380738199703</v>
      </c>
      <c r="AQ106" s="16">
        <f t="shared" si="44"/>
        <v>0</v>
      </c>
      <c r="AR106" s="16">
        <f t="shared" si="44"/>
        <v>30.20779437306923</v>
      </c>
      <c r="AS106" s="16">
        <f t="shared" si="44"/>
        <v>0</v>
      </c>
      <c r="AT106" s="16">
        <f t="shared" si="44"/>
        <v>33.304093296308821</v>
      </c>
      <c r="AU106" s="16">
        <f t="shared" si="44"/>
        <v>0</v>
      </c>
      <c r="AV106" s="16">
        <f t="shared" si="44"/>
        <v>36.717762859180482</v>
      </c>
      <c r="AW106" s="16">
        <f t="shared" si="44"/>
        <v>0</v>
      </c>
      <c r="AX106" s="16">
        <f t="shared" si="44"/>
        <v>40.481333552246483</v>
      </c>
      <c r="AY106" s="16">
        <f t="shared" si="44"/>
        <v>0</v>
      </c>
      <c r="AZ106" s="16">
        <f t="shared" si="44"/>
        <v>44.630670241351744</v>
      </c>
      <c r="BA106" s="16">
        <f t="shared" si="44"/>
        <v>0</v>
      </c>
      <c r="BB106" s="16">
        <f t="shared" si="44"/>
        <v>49.205313941090289</v>
      </c>
      <c r="BC106" s="16">
        <f t="shared" si="44"/>
        <v>0</v>
      </c>
      <c r="BD106" s="16">
        <f t="shared" si="44"/>
        <v>54.248858620052061</v>
      </c>
      <c r="BE106" s="16">
        <f t="shared" si="44"/>
        <v>0</v>
      </c>
      <c r="BF106" s="16">
        <f t="shared" si="44"/>
        <v>59.8093666286074</v>
      </c>
      <c r="BG106" s="16">
        <f t="shared" si="44"/>
        <v>0</v>
      </c>
      <c r="BH106" s="16">
        <f t="shared" si="44"/>
        <v>65.939826708039661</v>
      </c>
      <c r="BI106" s="16">
        <f t="shared" si="44"/>
        <v>0</v>
      </c>
      <c r="BJ106" s="16">
        <f t="shared" si="44"/>
        <v>183927.60713240274</v>
      </c>
      <c r="BK106" s="16">
        <f t="shared" si="44"/>
        <v>0</v>
      </c>
      <c r="BL106" s="16">
        <f t="shared" si="44"/>
        <v>80.150271487539129</v>
      </c>
      <c r="BM106" s="16">
        <f t="shared" si="44"/>
        <v>0</v>
      </c>
      <c r="BN106" s="16">
        <f t="shared" si="44"/>
        <v>88.365674315011901</v>
      </c>
      <c r="BO106" s="16">
        <f t="shared" si="44"/>
        <v>0</v>
      </c>
      <c r="BP106" s="2"/>
      <c r="BQ106" s="2"/>
      <c r="BR106" s="2"/>
      <c r="BS106" s="2"/>
      <c r="BT106" s="2"/>
      <c r="BU106" s="2"/>
      <c r="BV106" s="2"/>
      <c r="BW106" s="2"/>
      <c r="BX106" s="2"/>
    </row>
    <row r="107" spans="1:76" s="1" customFormat="1" ht="15.75" x14ac:dyDescent="0.25">
      <c r="C107" s="2" t="s">
        <v>195</v>
      </c>
      <c r="D107" s="2" t="s">
        <v>196</v>
      </c>
      <c r="E107" s="2" t="s">
        <v>197</v>
      </c>
      <c r="F107" s="2" t="s">
        <v>198</v>
      </c>
      <c r="G107" s="2">
        <v>1</v>
      </c>
      <c r="H107" s="2">
        <v>2007</v>
      </c>
      <c r="I107" s="16">
        <v>34000</v>
      </c>
      <c r="J107" s="16">
        <f t="shared" si="27"/>
        <v>34000</v>
      </c>
      <c r="K107" s="16">
        <f t="shared" si="28"/>
        <v>5100</v>
      </c>
      <c r="L107" s="16">
        <f t="shared" si="29"/>
        <v>39100</v>
      </c>
      <c r="M107" s="2">
        <v>30</v>
      </c>
      <c r="N107" s="2">
        <v>10</v>
      </c>
      <c r="O107" s="2">
        <v>2007</v>
      </c>
      <c r="P107" s="28">
        <v>5.0000000000000001E-4</v>
      </c>
      <c r="Q107" s="30">
        <f t="shared" si="31"/>
        <v>89617.916226020403</v>
      </c>
      <c r="R107" s="30">
        <f t="shared" si="32"/>
        <v>8961.7916226020407</v>
      </c>
      <c r="S107" s="30">
        <f t="shared" si="33"/>
        <v>14786.956177293367</v>
      </c>
      <c r="T107" s="16">
        <f t="shared" si="34"/>
        <v>113366.66402591582</v>
      </c>
      <c r="U107" s="16">
        <f t="shared" si="35"/>
        <v>19.55</v>
      </c>
      <c r="V107" s="16">
        <f t="shared" si="41"/>
        <v>0</v>
      </c>
      <c r="W107" s="16">
        <f t="shared" si="41"/>
        <v>0</v>
      </c>
      <c r="X107" s="16">
        <f t="shared" si="41"/>
        <v>0</v>
      </c>
      <c r="Y107" s="16">
        <f t="shared" si="41"/>
        <v>0</v>
      </c>
      <c r="Z107" s="16">
        <f t="shared" si="41"/>
        <v>0</v>
      </c>
      <c r="AA107" s="16">
        <f t="shared" si="41"/>
        <v>22.631568750000003</v>
      </c>
      <c r="AB107" s="16">
        <f t="shared" si="41"/>
        <v>0</v>
      </c>
      <c r="AC107" s="16">
        <f t="shared" si="41"/>
        <v>0</v>
      </c>
      <c r="AD107" s="16">
        <f t="shared" si="41"/>
        <v>0</v>
      </c>
      <c r="AE107" s="16">
        <f t="shared" si="41"/>
        <v>0</v>
      </c>
      <c r="AF107" s="16">
        <f t="shared" si="41"/>
        <v>0</v>
      </c>
      <c r="AG107" s="16">
        <f t="shared" si="41"/>
        <v>0</v>
      </c>
      <c r="AH107" s="16">
        <f t="shared" si="41"/>
        <v>0</v>
      </c>
      <c r="AI107" s="16">
        <f t="shared" si="41"/>
        <v>0</v>
      </c>
      <c r="AJ107" s="16">
        <f t="shared" si="41"/>
        <v>0</v>
      </c>
      <c r="AK107" s="16">
        <f t="shared" ref="AK107:BO115" si="46">IF(MOD(AK$6-$H107,$M107)=0,($L107*1.1*1.15)*((1+$I$3)^(AK$6-$L$3)),IF(MOD(AK$6-$O107,$N107)=0,$U107*((1+$I$3)^(AK$6-$L$3)),0))</f>
        <v>93267.035053020722</v>
      </c>
      <c r="AL107" s="16">
        <f t="shared" si="46"/>
        <v>0</v>
      </c>
      <c r="AM107" s="16">
        <f t="shared" si="46"/>
        <v>0</v>
      </c>
      <c r="AN107" s="16">
        <f t="shared" si="46"/>
        <v>0</v>
      </c>
      <c r="AO107" s="16">
        <f t="shared" si="46"/>
        <v>0</v>
      </c>
      <c r="AP107" s="16">
        <f t="shared" si="46"/>
        <v>0</v>
      </c>
      <c r="AQ107" s="16">
        <f t="shared" si="46"/>
        <v>0</v>
      </c>
      <c r="AR107" s="16">
        <f t="shared" si="46"/>
        <v>0</v>
      </c>
      <c r="AS107" s="16">
        <f t="shared" si="46"/>
        <v>0</v>
      </c>
      <c r="AT107" s="16">
        <f t="shared" si="46"/>
        <v>0</v>
      </c>
      <c r="AU107" s="16">
        <f t="shared" si="46"/>
        <v>60.0482894281932</v>
      </c>
      <c r="AV107" s="16">
        <f t="shared" si="46"/>
        <v>0</v>
      </c>
      <c r="AW107" s="16">
        <f t="shared" si="46"/>
        <v>0</v>
      </c>
      <c r="AX107" s="16">
        <f t="shared" si="46"/>
        <v>0</v>
      </c>
      <c r="AY107" s="16">
        <f t="shared" si="46"/>
        <v>0</v>
      </c>
      <c r="AZ107" s="16">
        <f t="shared" si="46"/>
        <v>0</v>
      </c>
      <c r="BA107" s="16">
        <f t="shared" si="46"/>
        <v>0</v>
      </c>
      <c r="BB107" s="16">
        <f t="shared" si="46"/>
        <v>0</v>
      </c>
      <c r="BC107" s="16">
        <f t="shared" si="46"/>
        <v>0</v>
      </c>
      <c r="BD107" s="16">
        <f t="shared" si="46"/>
        <v>0</v>
      </c>
      <c r="BE107" s="16">
        <f t="shared" si="46"/>
        <v>97.812335996760552</v>
      </c>
      <c r="BF107" s="16">
        <f t="shared" si="46"/>
        <v>0</v>
      </c>
      <c r="BG107" s="16">
        <f t="shared" si="46"/>
        <v>0</v>
      </c>
      <c r="BH107" s="16">
        <f t="shared" si="46"/>
        <v>0</v>
      </c>
      <c r="BI107" s="16">
        <f t="shared" si="46"/>
        <v>0</v>
      </c>
      <c r="BJ107" s="16">
        <f t="shared" si="46"/>
        <v>0</v>
      </c>
      <c r="BK107" s="16">
        <f t="shared" si="46"/>
        <v>0</v>
      </c>
      <c r="BL107" s="16">
        <f t="shared" si="46"/>
        <v>0</v>
      </c>
      <c r="BM107" s="16">
        <f t="shared" si="46"/>
        <v>0</v>
      </c>
      <c r="BN107" s="16">
        <f t="shared" si="46"/>
        <v>0</v>
      </c>
      <c r="BO107" s="16">
        <f t="shared" si="46"/>
        <v>403094.75100031256</v>
      </c>
      <c r="BP107" s="2"/>
      <c r="BQ107" s="2"/>
      <c r="BR107" s="2"/>
      <c r="BS107" s="2"/>
      <c r="BT107" s="2"/>
      <c r="BU107" s="2"/>
      <c r="BV107" s="2"/>
      <c r="BW107" s="2"/>
      <c r="BX107" s="2"/>
    </row>
    <row r="108" spans="1:76" s="1" customFormat="1" ht="15.75" x14ac:dyDescent="0.25">
      <c r="C108" s="2" t="s">
        <v>199</v>
      </c>
      <c r="D108" s="2" t="s">
        <v>129</v>
      </c>
      <c r="E108" s="2" t="s">
        <v>56</v>
      </c>
      <c r="F108" s="35" t="s">
        <v>200</v>
      </c>
      <c r="G108" s="2">
        <v>1</v>
      </c>
      <c r="H108" s="2">
        <v>2021</v>
      </c>
      <c r="I108" s="16">
        <v>50000</v>
      </c>
      <c r="J108" s="16">
        <f t="shared" si="27"/>
        <v>50000</v>
      </c>
      <c r="K108" s="16">
        <f t="shared" si="28"/>
        <v>7500</v>
      </c>
      <c r="L108" s="16">
        <f t="shared" si="29"/>
        <v>57500</v>
      </c>
      <c r="M108" s="2">
        <v>15</v>
      </c>
      <c r="N108" s="2">
        <v>5</v>
      </c>
      <c r="O108" s="2">
        <v>2021</v>
      </c>
      <c r="P108" s="28">
        <v>5.0000000000000001E-4</v>
      </c>
      <c r="Q108" s="30">
        <f t="shared" si="31"/>
        <v>66563.4375</v>
      </c>
      <c r="R108" s="30">
        <f t="shared" si="32"/>
        <v>6656.34375</v>
      </c>
      <c r="S108" s="30">
        <f t="shared" si="33"/>
        <v>10982.9671875</v>
      </c>
      <c r="T108" s="16">
        <f t="shared" si="34"/>
        <v>84202.748437500006</v>
      </c>
      <c r="U108" s="16">
        <f t="shared" si="35"/>
        <v>28.75</v>
      </c>
      <c r="V108" s="16">
        <f t="shared" ref="V108:AK123" si="47">IF(MOD(V$6-$H108,$M108)=0,($L108*1.1*1.15)*((1+$I$3)^(V$6-$L$3)),IF(MOD(V$6-$O108,$N108)=0,$U108*((1+$I$3)^(V$6-$L$3)),0))</f>
        <v>0</v>
      </c>
      <c r="W108" s="16">
        <f t="shared" si="47"/>
        <v>0</v>
      </c>
      <c r="X108" s="16">
        <f t="shared" si="47"/>
        <v>0</v>
      </c>
      <c r="Y108" s="16">
        <f t="shared" si="47"/>
        <v>0</v>
      </c>
      <c r="Z108" s="16">
        <f t="shared" si="47"/>
        <v>31.696875000000002</v>
      </c>
      <c r="AA108" s="16">
        <f t="shared" si="47"/>
        <v>0</v>
      </c>
      <c r="AB108" s="16">
        <f t="shared" si="47"/>
        <v>0</v>
      </c>
      <c r="AC108" s="16">
        <f t="shared" si="47"/>
        <v>0</v>
      </c>
      <c r="AD108" s="16">
        <f t="shared" si="47"/>
        <v>0</v>
      </c>
      <c r="AE108" s="16">
        <f t="shared" si="47"/>
        <v>40.454137151367192</v>
      </c>
      <c r="AF108" s="16">
        <f t="shared" si="47"/>
        <v>0</v>
      </c>
      <c r="AG108" s="16">
        <f t="shared" si="47"/>
        <v>0</v>
      </c>
      <c r="AH108" s="16">
        <f t="shared" si="47"/>
        <v>0</v>
      </c>
      <c r="AI108" s="16">
        <f t="shared" si="47"/>
        <v>0</v>
      </c>
      <c r="AJ108" s="16">
        <f t="shared" si="47"/>
        <v>130626.09951403462</v>
      </c>
      <c r="AK108" s="16">
        <f t="shared" si="47"/>
        <v>0</v>
      </c>
      <c r="AL108" s="16">
        <f t="shared" si="46"/>
        <v>0</v>
      </c>
      <c r="AM108" s="16">
        <f t="shared" si="46"/>
        <v>0</v>
      </c>
      <c r="AN108" s="16">
        <f t="shared" si="46"/>
        <v>0</v>
      </c>
      <c r="AO108" s="16">
        <f t="shared" si="46"/>
        <v>65.895526636779707</v>
      </c>
      <c r="AP108" s="16">
        <f t="shared" si="46"/>
        <v>0</v>
      </c>
      <c r="AQ108" s="16">
        <f t="shared" si="46"/>
        <v>0</v>
      </c>
      <c r="AR108" s="16">
        <f t="shared" si="46"/>
        <v>0</v>
      </c>
      <c r="AS108" s="16">
        <f t="shared" si="46"/>
        <v>0</v>
      </c>
      <c r="AT108" s="16">
        <f t="shared" si="46"/>
        <v>84.101245697749562</v>
      </c>
      <c r="AU108" s="16">
        <f t="shared" si="46"/>
        <v>0</v>
      </c>
      <c r="AV108" s="16">
        <f t="shared" si="46"/>
        <v>0</v>
      </c>
      <c r="AW108" s="16">
        <f t="shared" si="46"/>
        <v>0</v>
      </c>
      <c r="AX108" s="16">
        <f t="shared" si="46"/>
        <v>0</v>
      </c>
      <c r="AY108" s="16">
        <f t="shared" si="46"/>
        <v>271562.27924632019</v>
      </c>
      <c r="AZ108" s="16">
        <f t="shared" si="46"/>
        <v>0</v>
      </c>
      <c r="BA108" s="16">
        <f t="shared" si="46"/>
        <v>0</v>
      </c>
      <c r="BB108" s="16">
        <f t="shared" si="46"/>
        <v>0</v>
      </c>
      <c r="BC108" s="16">
        <f t="shared" si="46"/>
        <v>0</v>
      </c>
      <c r="BD108" s="16">
        <f t="shared" si="46"/>
        <v>136.99206722235371</v>
      </c>
      <c r="BE108" s="16">
        <f t="shared" si="46"/>
        <v>0</v>
      </c>
      <c r="BF108" s="16">
        <f t="shared" si="46"/>
        <v>0</v>
      </c>
      <c r="BG108" s="16">
        <f t="shared" si="46"/>
        <v>0</v>
      </c>
      <c r="BH108" s="16">
        <f t="shared" si="46"/>
        <v>0</v>
      </c>
      <c r="BI108" s="16">
        <f t="shared" si="46"/>
        <v>174.84044960465064</v>
      </c>
      <c r="BJ108" s="16">
        <f t="shared" si="46"/>
        <v>0</v>
      </c>
      <c r="BK108" s="16">
        <f t="shared" si="46"/>
        <v>0</v>
      </c>
      <c r="BL108" s="16">
        <f t="shared" si="46"/>
        <v>0</v>
      </c>
      <c r="BM108" s="16">
        <f t="shared" si="46"/>
        <v>0</v>
      </c>
      <c r="BN108" s="16">
        <f t="shared" si="46"/>
        <v>564558.47479035379</v>
      </c>
      <c r="BO108" s="16">
        <f t="shared" si="46"/>
        <v>0</v>
      </c>
      <c r="BP108" s="2"/>
      <c r="BQ108" s="2"/>
      <c r="BR108" s="2"/>
      <c r="BS108" s="2"/>
      <c r="BT108" s="2"/>
      <c r="BU108" s="2"/>
      <c r="BV108" s="2"/>
      <c r="BW108" s="2"/>
      <c r="BX108" s="2"/>
    </row>
    <row r="109" spans="1:76" s="1" customFormat="1" ht="15.75" x14ac:dyDescent="0.25">
      <c r="C109" s="2" t="s">
        <v>199</v>
      </c>
      <c r="D109" s="2" t="s">
        <v>201</v>
      </c>
      <c r="E109" s="2" t="s">
        <v>202</v>
      </c>
      <c r="F109" s="2" t="s">
        <v>202</v>
      </c>
      <c r="G109" s="2">
        <v>4</v>
      </c>
      <c r="H109" s="2">
        <v>2022</v>
      </c>
      <c r="I109" s="16">
        <v>133000</v>
      </c>
      <c r="J109" s="16">
        <f t="shared" si="27"/>
        <v>532000</v>
      </c>
      <c r="K109" s="16">
        <f t="shared" si="28"/>
        <v>79800</v>
      </c>
      <c r="L109" s="16">
        <f t="shared" si="29"/>
        <v>611800</v>
      </c>
      <c r="M109" s="2">
        <v>50</v>
      </c>
      <c r="N109" s="2">
        <v>50</v>
      </c>
      <c r="O109" s="2">
        <v>2022</v>
      </c>
      <c r="P109" s="28">
        <v>5.0000000000000001E-4</v>
      </c>
      <c r="Q109" s="30">
        <f t="shared" si="31"/>
        <v>674509.5</v>
      </c>
      <c r="R109" s="30">
        <f t="shared" si="32"/>
        <v>67450.95</v>
      </c>
      <c r="S109" s="30">
        <f t="shared" si="33"/>
        <v>111294.06749999999</v>
      </c>
      <c r="T109" s="16">
        <f t="shared" si="34"/>
        <v>853254.51749999996</v>
      </c>
      <c r="U109" s="16">
        <f t="shared" si="35"/>
        <v>305.90000000000003</v>
      </c>
      <c r="V109" s="16">
        <f t="shared" si="47"/>
        <v>701974.60317460296</v>
      </c>
      <c r="W109" s="16">
        <f t="shared" si="47"/>
        <v>0</v>
      </c>
      <c r="X109" s="16">
        <f t="shared" si="47"/>
        <v>0</v>
      </c>
      <c r="Y109" s="16">
        <f t="shared" si="47"/>
        <v>0</v>
      </c>
      <c r="Z109" s="16">
        <f t="shared" si="47"/>
        <v>0</v>
      </c>
      <c r="AA109" s="16">
        <f t="shared" si="47"/>
        <v>0</v>
      </c>
      <c r="AB109" s="16">
        <f t="shared" si="47"/>
        <v>0</v>
      </c>
      <c r="AC109" s="16">
        <f t="shared" si="47"/>
        <v>0</v>
      </c>
      <c r="AD109" s="16">
        <f t="shared" si="47"/>
        <v>0</v>
      </c>
      <c r="AE109" s="16">
        <f t="shared" si="47"/>
        <v>0</v>
      </c>
      <c r="AF109" s="16">
        <f t="shared" si="47"/>
        <v>0</v>
      </c>
      <c r="AG109" s="16">
        <f t="shared" si="47"/>
        <v>0</v>
      </c>
      <c r="AH109" s="16">
        <f t="shared" si="47"/>
        <v>0</v>
      </c>
      <c r="AI109" s="16">
        <f t="shared" si="47"/>
        <v>0</v>
      </c>
      <c r="AJ109" s="16">
        <f t="shared" si="47"/>
        <v>0</v>
      </c>
      <c r="AK109" s="16">
        <f t="shared" si="47"/>
        <v>0</v>
      </c>
      <c r="AL109" s="16">
        <f t="shared" si="46"/>
        <v>0</v>
      </c>
      <c r="AM109" s="16">
        <f t="shared" si="46"/>
        <v>0</v>
      </c>
      <c r="AN109" s="16">
        <f t="shared" si="46"/>
        <v>0</v>
      </c>
      <c r="AO109" s="16">
        <f t="shared" si="46"/>
        <v>0</v>
      </c>
      <c r="AP109" s="16">
        <f t="shared" si="46"/>
        <v>0</v>
      </c>
      <c r="AQ109" s="16">
        <f t="shared" si="46"/>
        <v>0</v>
      </c>
      <c r="AR109" s="16">
        <f t="shared" si="46"/>
        <v>0</v>
      </c>
      <c r="AS109" s="16">
        <f t="shared" si="46"/>
        <v>0</v>
      </c>
      <c r="AT109" s="16">
        <f t="shared" si="46"/>
        <v>0</v>
      </c>
      <c r="AU109" s="16">
        <f t="shared" si="46"/>
        <v>0</v>
      </c>
      <c r="AV109" s="16">
        <f t="shared" si="46"/>
        <v>0</v>
      </c>
      <c r="AW109" s="16">
        <f t="shared" si="46"/>
        <v>0</v>
      </c>
      <c r="AX109" s="16">
        <f t="shared" si="46"/>
        <v>0</v>
      </c>
      <c r="AY109" s="16">
        <f t="shared" si="46"/>
        <v>0</v>
      </c>
      <c r="AZ109" s="16">
        <f t="shared" si="46"/>
        <v>0</v>
      </c>
      <c r="BA109" s="16">
        <f t="shared" si="46"/>
        <v>0</v>
      </c>
      <c r="BB109" s="16">
        <f t="shared" si="46"/>
        <v>0</v>
      </c>
      <c r="BC109" s="16">
        <f t="shared" si="46"/>
        <v>0</v>
      </c>
      <c r="BD109" s="16">
        <f t="shared" si="46"/>
        <v>0</v>
      </c>
      <c r="BE109" s="16">
        <f t="shared" si="46"/>
        <v>0</v>
      </c>
      <c r="BF109" s="16">
        <f t="shared" si="46"/>
        <v>0</v>
      </c>
      <c r="BG109" s="16">
        <f t="shared" si="46"/>
        <v>0</v>
      </c>
      <c r="BH109" s="16">
        <f t="shared" si="46"/>
        <v>0</v>
      </c>
      <c r="BI109" s="16">
        <f t="shared" si="46"/>
        <v>0</v>
      </c>
      <c r="BJ109" s="16">
        <f t="shared" si="46"/>
        <v>0</v>
      </c>
      <c r="BK109" s="16">
        <f t="shared" si="46"/>
        <v>0</v>
      </c>
      <c r="BL109" s="16">
        <f t="shared" si="46"/>
        <v>0</v>
      </c>
      <c r="BM109" s="16">
        <f t="shared" si="46"/>
        <v>0</v>
      </c>
      <c r="BN109" s="16">
        <f t="shared" si="46"/>
        <v>0</v>
      </c>
      <c r="BO109" s="16">
        <f t="shared" si="46"/>
        <v>0</v>
      </c>
      <c r="BP109" s="2"/>
      <c r="BQ109" s="2"/>
      <c r="BR109" s="2"/>
      <c r="BS109" s="2"/>
      <c r="BT109" s="2"/>
      <c r="BU109" s="2"/>
      <c r="BV109" s="2"/>
      <c r="BW109" s="2"/>
      <c r="BX109" s="2"/>
    </row>
    <row r="110" spans="1:76" s="1" customFormat="1" ht="15.75" x14ac:dyDescent="0.25">
      <c r="C110" s="2" t="s">
        <v>199</v>
      </c>
      <c r="D110" s="2" t="s">
        <v>201</v>
      </c>
      <c r="E110" s="2" t="s">
        <v>203</v>
      </c>
      <c r="F110" s="35" t="s">
        <v>204</v>
      </c>
      <c r="G110" s="2">
        <v>4</v>
      </c>
      <c r="H110" s="2">
        <v>2022</v>
      </c>
      <c r="I110" s="16">
        <v>26496</v>
      </c>
      <c r="J110" s="16">
        <f t="shared" si="27"/>
        <v>105984</v>
      </c>
      <c r="K110" s="16">
        <f t="shared" si="28"/>
        <v>15897.599999999999</v>
      </c>
      <c r="L110" s="16">
        <f t="shared" si="29"/>
        <v>121881.60000000001</v>
      </c>
      <c r="M110" s="2">
        <v>20</v>
      </c>
      <c r="N110" s="2">
        <v>1</v>
      </c>
      <c r="O110" s="2">
        <v>2022</v>
      </c>
      <c r="P110" s="28">
        <v>5.0000000000000001E-4</v>
      </c>
      <c r="Q110" s="30">
        <f t="shared" si="31"/>
        <v>134374.46400000001</v>
      </c>
      <c r="R110" s="30">
        <f t="shared" si="32"/>
        <v>13437.446400000001</v>
      </c>
      <c r="S110" s="30">
        <f t="shared" si="33"/>
        <v>22171.786559999997</v>
      </c>
      <c r="T110" s="16">
        <f t="shared" si="34"/>
        <v>169983.69696</v>
      </c>
      <c r="U110" s="16">
        <f t="shared" si="35"/>
        <v>60.940800000000003</v>
      </c>
      <c r="V110" s="16">
        <f t="shared" si="47"/>
        <v>139846.00816326527</v>
      </c>
      <c r="W110" s="16">
        <f t="shared" si="47"/>
        <v>58.03885714285714</v>
      </c>
      <c r="X110" s="16">
        <f t="shared" si="47"/>
        <v>60.940800000000003</v>
      </c>
      <c r="Y110" s="16">
        <f t="shared" si="47"/>
        <v>63.987840000000006</v>
      </c>
      <c r="Z110" s="16">
        <f t="shared" si="47"/>
        <v>67.187232000000009</v>
      </c>
      <c r="AA110" s="16">
        <f t="shared" si="47"/>
        <v>70.546593600000008</v>
      </c>
      <c r="AB110" s="16">
        <f t="shared" si="47"/>
        <v>74.073923280000002</v>
      </c>
      <c r="AC110" s="16">
        <f t="shared" si="47"/>
        <v>77.77761944400001</v>
      </c>
      <c r="AD110" s="16">
        <f t="shared" si="47"/>
        <v>81.666500416200009</v>
      </c>
      <c r="AE110" s="16">
        <f t="shared" si="47"/>
        <v>85.749825437010017</v>
      </c>
      <c r="AF110" s="16">
        <f t="shared" si="47"/>
        <v>90.037316708860516</v>
      </c>
      <c r="AG110" s="16">
        <f t="shared" si="47"/>
        <v>94.539182544303543</v>
      </c>
      <c r="AH110" s="16">
        <f t="shared" si="47"/>
        <v>99.26614167151871</v>
      </c>
      <c r="AI110" s="16">
        <f t="shared" si="47"/>
        <v>104.22944875509467</v>
      </c>
      <c r="AJ110" s="16">
        <f t="shared" si="47"/>
        <v>109.44092119284937</v>
      </c>
      <c r="AK110" s="16">
        <f t="shared" si="47"/>
        <v>114.91296725249187</v>
      </c>
      <c r="AL110" s="16">
        <f t="shared" si="46"/>
        <v>120.65861561511643</v>
      </c>
      <c r="AM110" s="16">
        <f t="shared" si="46"/>
        <v>126.69154639587229</v>
      </c>
      <c r="AN110" s="16">
        <f t="shared" si="46"/>
        <v>133.0261237156659</v>
      </c>
      <c r="AO110" s="16">
        <f t="shared" si="46"/>
        <v>139.67742990144922</v>
      </c>
      <c r="AP110" s="16">
        <f t="shared" si="46"/>
        <v>371053.09253319976</v>
      </c>
      <c r="AQ110" s="16">
        <f t="shared" si="46"/>
        <v>153.99436646634774</v>
      </c>
      <c r="AR110" s="16">
        <f t="shared" si="46"/>
        <v>161.69408478966514</v>
      </c>
      <c r="AS110" s="16">
        <f t="shared" si="46"/>
        <v>169.77878902914838</v>
      </c>
      <c r="AT110" s="16">
        <f t="shared" si="46"/>
        <v>178.2677284806058</v>
      </c>
      <c r="AU110" s="16">
        <f t="shared" si="46"/>
        <v>187.18111490463613</v>
      </c>
      <c r="AV110" s="16">
        <f t="shared" si="46"/>
        <v>196.54017064986789</v>
      </c>
      <c r="AW110" s="16">
        <f t="shared" si="46"/>
        <v>206.3671791823613</v>
      </c>
      <c r="AX110" s="16">
        <f t="shared" si="46"/>
        <v>216.68553814147938</v>
      </c>
      <c r="AY110" s="16">
        <f t="shared" si="46"/>
        <v>227.51981504855337</v>
      </c>
      <c r="AZ110" s="16">
        <f t="shared" si="46"/>
        <v>238.89580580098101</v>
      </c>
      <c r="BA110" s="16">
        <f t="shared" si="46"/>
        <v>250.84059609103011</v>
      </c>
      <c r="BB110" s="16">
        <f t="shared" si="46"/>
        <v>263.3826258955815</v>
      </c>
      <c r="BC110" s="16">
        <f t="shared" si="46"/>
        <v>276.55175719036066</v>
      </c>
      <c r="BD110" s="16">
        <f t="shared" si="46"/>
        <v>290.37934504987868</v>
      </c>
      <c r="BE110" s="16">
        <f t="shared" si="46"/>
        <v>304.89831230237263</v>
      </c>
      <c r="BF110" s="16">
        <f t="shared" si="46"/>
        <v>320.14322791749129</v>
      </c>
      <c r="BG110" s="16">
        <f t="shared" si="46"/>
        <v>336.15038931336591</v>
      </c>
      <c r="BH110" s="16">
        <f t="shared" si="46"/>
        <v>352.95790877903414</v>
      </c>
      <c r="BI110" s="16">
        <f t="shared" si="46"/>
        <v>370.60580421798585</v>
      </c>
      <c r="BJ110" s="16">
        <f t="shared" si="46"/>
        <v>984514.31890507916</v>
      </c>
      <c r="BK110" s="16">
        <f t="shared" si="46"/>
        <v>408.5928991503294</v>
      </c>
      <c r="BL110" s="16">
        <f t="shared" si="46"/>
        <v>429.02254410784582</v>
      </c>
      <c r="BM110" s="16">
        <f t="shared" si="46"/>
        <v>450.47367131323819</v>
      </c>
      <c r="BN110" s="16">
        <f t="shared" si="46"/>
        <v>472.99735487890007</v>
      </c>
      <c r="BO110" s="16">
        <f t="shared" si="46"/>
        <v>496.64722262284511</v>
      </c>
      <c r="BP110" s="2"/>
      <c r="BQ110" s="2"/>
      <c r="BR110" s="2"/>
      <c r="BS110" s="2"/>
      <c r="BT110" s="2"/>
      <c r="BU110" s="2"/>
      <c r="BV110" s="2"/>
      <c r="BW110" s="2"/>
      <c r="BX110" s="2"/>
    </row>
    <row r="111" spans="1:76" s="1" customFormat="1" ht="15.75" x14ac:dyDescent="0.25">
      <c r="C111" s="2" t="s">
        <v>199</v>
      </c>
      <c r="D111" s="2" t="s">
        <v>201</v>
      </c>
      <c r="E111" s="2" t="s">
        <v>203</v>
      </c>
      <c r="F111" s="35" t="s">
        <v>205</v>
      </c>
      <c r="G111" s="2">
        <v>4</v>
      </c>
      <c r="H111" s="2">
        <v>2022</v>
      </c>
      <c r="I111" s="16">
        <f>28031.8848/7</f>
        <v>4004.5549714285712</v>
      </c>
      <c r="J111" s="16">
        <f t="shared" si="27"/>
        <v>16018.219885714285</v>
      </c>
      <c r="K111" s="16">
        <f t="shared" si="28"/>
        <v>2402.7329828571428</v>
      </c>
      <c r="L111" s="16">
        <f t="shared" si="29"/>
        <v>18420.952868571429</v>
      </c>
      <c r="M111" s="2">
        <v>20</v>
      </c>
      <c r="N111" s="2">
        <v>1</v>
      </c>
      <c r="O111" s="2">
        <v>2022</v>
      </c>
      <c r="P111" s="28">
        <v>5.0000000000000001E-4</v>
      </c>
      <c r="Q111" s="30">
        <f t="shared" si="31"/>
        <v>20309.100537599999</v>
      </c>
      <c r="R111" s="30">
        <f t="shared" si="32"/>
        <v>2030.91005376</v>
      </c>
      <c r="S111" s="30">
        <f t="shared" si="33"/>
        <v>3351.0015887039995</v>
      </c>
      <c r="T111" s="16">
        <f t="shared" si="34"/>
        <v>25691.012180063997</v>
      </c>
      <c r="U111" s="16">
        <f t="shared" si="35"/>
        <v>9.2104764342857148</v>
      </c>
      <c r="V111" s="16">
        <f t="shared" si="47"/>
        <v>21136.059300447032</v>
      </c>
      <c r="W111" s="16">
        <f t="shared" si="47"/>
        <v>8.7718823183673464</v>
      </c>
      <c r="X111" s="16">
        <f t="shared" si="47"/>
        <v>9.2104764342857148</v>
      </c>
      <c r="Y111" s="16">
        <f t="shared" si="47"/>
        <v>9.671000256000001</v>
      </c>
      <c r="Z111" s="16">
        <f t="shared" si="47"/>
        <v>10.154550268800001</v>
      </c>
      <c r="AA111" s="16">
        <f t="shared" si="47"/>
        <v>10.662277782240002</v>
      </c>
      <c r="AB111" s="16">
        <f t="shared" si="47"/>
        <v>11.195391671352001</v>
      </c>
      <c r="AC111" s="16">
        <f t="shared" si="47"/>
        <v>11.755161254919601</v>
      </c>
      <c r="AD111" s="16">
        <f t="shared" si="47"/>
        <v>12.342919317665581</v>
      </c>
      <c r="AE111" s="16">
        <f t="shared" si="47"/>
        <v>12.960065283548863</v>
      </c>
      <c r="AF111" s="16">
        <f t="shared" si="47"/>
        <v>13.608068547726303</v>
      </c>
      <c r="AG111" s="16">
        <f t="shared" si="47"/>
        <v>14.288471975112619</v>
      </c>
      <c r="AH111" s="16">
        <f t="shared" si="47"/>
        <v>15.002895573868249</v>
      </c>
      <c r="AI111" s="16">
        <f t="shared" si="47"/>
        <v>15.753040352561664</v>
      </c>
      <c r="AJ111" s="16">
        <f t="shared" si="47"/>
        <v>16.540692370189745</v>
      </c>
      <c r="AK111" s="16">
        <f t="shared" si="47"/>
        <v>17.367726988699236</v>
      </c>
      <c r="AL111" s="16">
        <f t="shared" si="46"/>
        <v>18.236113338134192</v>
      </c>
      <c r="AM111" s="16">
        <f t="shared" si="46"/>
        <v>19.147919005040908</v>
      </c>
      <c r="AN111" s="16">
        <f t="shared" si="46"/>
        <v>20.10531495529295</v>
      </c>
      <c r="AO111" s="16">
        <f t="shared" si="46"/>
        <v>21.110580703057604</v>
      </c>
      <c r="AP111" s="16">
        <f t="shared" si="46"/>
        <v>56080.257637672512</v>
      </c>
      <c r="AQ111" s="16">
        <f t="shared" si="46"/>
        <v>23.274415225121007</v>
      </c>
      <c r="AR111" s="16">
        <f t="shared" si="46"/>
        <v>24.438135986377056</v>
      </c>
      <c r="AS111" s="16">
        <f t="shared" si="46"/>
        <v>25.660042785695907</v>
      </c>
      <c r="AT111" s="16">
        <f t="shared" si="46"/>
        <v>26.9430449249807</v>
      </c>
      <c r="AU111" s="16">
        <f t="shared" si="46"/>
        <v>28.290197171229742</v>
      </c>
      <c r="AV111" s="16">
        <f t="shared" si="46"/>
        <v>29.704707029791226</v>
      </c>
      <c r="AW111" s="16">
        <f t="shared" si="46"/>
        <v>31.189942381280787</v>
      </c>
      <c r="AX111" s="16">
        <f t="shared" si="46"/>
        <v>32.749439500344828</v>
      </c>
      <c r="AY111" s="16">
        <f t="shared" si="46"/>
        <v>34.386911475362069</v>
      </c>
      <c r="AZ111" s="16">
        <f t="shared" si="46"/>
        <v>36.106257049130171</v>
      </c>
      <c r="BA111" s="16">
        <f t="shared" si="46"/>
        <v>37.911569901586688</v>
      </c>
      <c r="BB111" s="16">
        <f t="shared" si="46"/>
        <v>39.807148396666008</v>
      </c>
      <c r="BC111" s="16">
        <f t="shared" si="46"/>
        <v>41.797505816499324</v>
      </c>
      <c r="BD111" s="16">
        <f t="shared" si="46"/>
        <v>43.887381107324288</v>
      </c>
      <c r="BE111" s="16">
        <f t="shared" si="46"/>
        <v>46.081750162690504</v>
      </c>
      <c r="BF111" s="16">
        <f t="shared" si="46"/>
        <v>48.385837670825026</v>
      </c>
      <c r="BG111" s="16">
        <f t="shared" si="46"/>
        <v>50.805129554366282</v>
      </c>
      <c r="BH111" s="16">
        <f t="shared" si="46"/>
        <v>53.345386032084591</v>
      </c>
      <c r="BI111" s="16">
        <f t="shared" si="46"/>
        <v>56.012655333688826</v>
      </c>
      <c r="BJ111" s="16">
        <f t="shared" si="46"/>
        <v>148797.61889394431</v>
      </c>
      <c r="BK111" s="16">
        <f t="shared" si="46"/>
        <v>61.753952505391936</v>
      </c>
      <c r="BL111" s="16">
        <f t="shared" si="46"/>
        <v>64.84165013066152</v>
      </c>
      <c r="BM111" s="16">
        <f t="shared" si="46"/>
        <v>68.083732637194601</v>
      </c>
      <c r="BN111" s="16">
        <f t="shared" si="46"/>
        <v>71.487919269054331</v>
      </c>
      <c r="BO111" s="16">
        <f t="shared" si="46"/>
        <v>75.062315232507061</v>
      </c>
      <c r="BP111" s="2"/>
      <c r="BQ111" s="2"/>
      <c r="BR111" s="2"/>
      <c r="BS111" s="2"/>
      <c r="BT111" s="2"/>
      <c r="BU111" s="2"/>
      <c r="BV111" s="2"/>
      <c r="BW111" s="2"/>
      <c r="BX111" s="2"/>
    </row>
    <row r="112" spans="1:76" s="1" customFormat="1" ht="15.75" x14ac:dyDescent="0.25">
      <c r="C112" s="2" t="s">
        <v>199</v>
      </c>
      <c r="D112" s="2" t="s">
        <v>201</v>
      </c>
      <c r="E112" s="2" t="s">
        <v>203</v>
      </c>
      <c r="F112" s="35" t="s">
        <v>206</v>
      </c>
      <c r="G112" s="2">
        <v>4</v>
      </c>
      <c r="H112" s="2">
        <v>2022</v>
      </c>
      <c r="I112" s="16">
        <f>101376/4</f>
        <v>25344</v>
      </c>
      <c r="J112" s="16">
        <f t="shared" si="27"/>
        <v>101376</v>
      </c>
      <c r="K112" s="16">
        <f t="shared" si="28"/>
        <v>15206.4</v>
      </c>
      <c r="L112" s="16">
        <f t="shared" si="29"/>
        <v>116582.39999999999</v>
      </c>
      <c r="M112" s="2">
        <v>20</v>
      </c>
      <c r="N112" s="2">
        <v>1</v>
      </c>
      <c r="O112" s="2">
        <v>2022</v>
      </c>
      <c r="P112" s="28">
        <v>5.0000000000000001E-4</v>
      </c>
      <c r="Q112" s="30">
        <f t="shared" si="31"/>
        <v>128532.09599999999</v>
      </c>
      <c r="R112" s="30">
        <f t="shared" si="32"/>
        <v>12853.2096</v>
      </c>
      <c r="S112" s="30">
        <f t="shared" si="33"/>
        <v>21207.795839999999</v>
      </c>
      <c r="T112" s="16">
        <f t="shared" si="34"/>
        <v>162593.10144</v>
      </c>
      <c r="U112" s="16">
        <f t="shared" si="35"/>
        <v>58.291199999999996</v>
      </c>
      <c r="V112" s="16">
        <f t="shared" si="47"/>
        <v>133765.74693877547</v>
      </c>
      <c r="W112" s="16">
        <f t="shared" si="47"/>
        <v>55.515428571428565</v>
      </c>
      <c r="X112" s="16">
        <f t="shared" si="47"/>
        <v>58.291199999999996</v>
      </c>
      <c r="Y112" s="16">
        <f t="shared" si="47"/>
        <v>61.205759999999998</v>
      </c>
      <c r="Z112" s="16">
        <f t="shared" si="47"/>
        <v>64.266047999999998</v>
      </c>
      <c r="AA112" s="16">
        <f t="shared" si="47"/>
        <v>67.479350400000001</v>
      </c>
      <c r="AB112" s="16">
        <f t="shared" si="47"/>
        <v>70.853317919999995</v>
      </c>
      <c r="AC112" s="16">
        <f t="shared" si="47"/>
        <v>74.395983815999998</v>
      </c>
      <c r="AD112" s="16">
        <f t="shared" si="47"/>
        <v>78.115783006799987</v>
      </c>
      <c r="AE112" s="16">
        <f t="shared" si="47"/>
        <v>82.021572157140014</v>
      </c>
      <c r="AF112" s="16">
        <f t="shared" si="47"/>
        <v>86.122650764997005</v>
      </c>
      <c r="AG112" s="16">
        <f t="shared" si="47"/>
        <v>90.42878330324686</v>
      </c>
      <c r="AH112" s="16">
        <f t="shared" si="47"/>
        <v>94.950222468409194</v>
      </c>
      <c r="AI112" s="16">
        <f t="shared" si="47"/>
        <v>99.69773359182966</v>
      </c>
      <c r="AJ112" s="16">
        <f t="shared" si="47"/>
        <v>104.68262027142113</v>
      </c>
      <c r="AK112" s="16">
        <f t="shared" si="47"/>
        <v>109.9167512849922</v>
      </c>
      <c r="AL112" s="16">
        <f t="shared" si="46"/>
        <v>115.41258884924179</v>
      </c>
      <c r="AM112" s="16">
        <f t="shared" si="46"/>
        <v>121.18321829170392</v>
      </c>
      <c r="AN112" s="16">
        <f t="shared" si="46"/>
        <v>127.2423792062891</v>
      </c>
      <c r="AO112" s="16">
        <f t="shared" si="46"/>
        <v>133.60449816660358</v>
      </c>
      <c r="AP112" s="16">
        <f t="shared" si="46"/>
        <v>354920.34937958233</v>
      </c>
      <c r="AQ112" s="16">
        <f t="shared" si="46"/>
        <v>147.29895922868045</v>
      </c>
      <c r="AR112" s="16">
        <f t="shared" si="46"/>
        <v>154.66390719011446</v>
      </c>
      <c r="AS112" s="16">
        <f t="shared" si="46"/>
        <v>162.39710254962017</v>
      </c>
      <c r="AT112" s="16">
        <f t="shared" si="46"/>
        <v>170.51695767710117</v>
      </c>
      <c r="AU112" s="16">
        <f t="shared" si="46"/>
        <v>179.04280556095628</v>
      </c>
      <c r="AV112" s="16">
        <f t="shared" si="46"/>
        <v>187.99494583900406</v>
      </c>
      <c r="AW112" s="16">
        <f t="shared" si="46"/>
        <v>197.39469313095427</v>
      </c>
      <c r="AX112" s="16">
        <f t="shared" si="46"/>
        <v>207.26442778750197</v>
      </c>
      <c r="AY112" s="16">
        <f t="shared" si="46"/>
        <v>217.6276491768771</v>
      </c>
      <c r="AZ112" s="16">
        <f t="shared" si="46"/>
        <v>228.50903163572093</v>
      </c>
      <c r="BA112" s="16">
        <f t="shared" si="46"/>
        <v>239.93448321750702</v>
      </c>
      <c r="BB112" s="16">
        <f t="shared" si="46"/>
        <v>251.93120737838228</v>
      </c>
      <c r="BC112" s="16">
        <f t="shared" si="46"/>
        <v>264.52776774730148</v>
      </c>
      <c r="BD112" s="16">
        <f t="shared" si="46"/>
        <v>277.75415613466657</v>
      </c>
      <c r="BE112" s="16">
        <f t="shared" si="46"/>
        <v>291.64186394139989</v>
      </c>
      <c r="BF112" s="16">
        <f t="shared" si="46"/>
        <v>306.22395713846987</v>
      </c>
      <c r="BG112" s="16">
        <f t="shared" si="46"/>
        <v>321.53515499539344</v>
      </c>
      <c r="BH112" s="16">
        <f t="shared" si="46"/>
        <v>337.61191274516301</v>
      </c>
      <c r="BI112" s="16">
        <f t="shared" si="46"/>
        <v>354.49250838242125</v>
      </c>
      <c r="BJ112" s="16">
        <f t="shared" si="46"/>
        <v>941709.34851790173</v>
      </c>
      <c r="BK112" s="16">
        <f t="shared" si="46"/>
        <v>390.8279904916194</v>
      </c>
      <c r="BL112" s="16">
        <f t="shared" si="46"/>
        <v>410.36939001620033</v>
      </c>
      <c r="BM112" s="16">
        <f t="shared" si="46"/>
        <v>430.88785951701038</v>
      </c>
      <c r="BN112" s="16">
        <f t="shared" si="46"/>
        <v>452.43225249286087</v>
      </c>
      <c r="BO112" s="16">
        <f t="shared" si="46"/>
        <v>475.05386511750396</v>
      </c>
      <c r="BP112" s="2"/>
      <c r="BQ112" s="2"/>
      <c r="BR112" s="2"/>
      <c r="BS112" s="2"/>
      <c r="BT112" s="2"/>
      <c r="BU112" s="2"/>
      <c r="BV112" s="2"/>
      <c r="BW112" s="2"/>
      <c r="BX112" s="2"/>
    </row>
    <row r="113" spans="1:76" s="1" customFormat="1" ht="15.75" x14ac:dyDescent="0.25">
      <c r="C113" s="2" t="s">
        <v>199</v>
      </c>
      <c r="D113" s="2" t="s">
        <v>207</v>
      </c>
      <c r="E113" s="2" t="s">
        <v>208</v>
      </c>
      <c r="F113" s="35" t="s">
        <v>209</v>
      </c>
      <c r="G113" s="2">
        <v>16</v>
      </c>
      <c r="H113" s="2">
        <v>2022</v>
      </c>
      <c r="I113" s="16">
        <v>2500</v>
      </c>
      <c r="J113" s="16">
        <f t="shared" si="27"/>
        <v>40000</v>
      </c>
      <c r="K113" s="16">
        <f t="shared" si="28"/>
        <v>6000</v>
      </c>
      <c r="L113" s="16">
        <f t="shared" si="29"/>
        <v>46000</v>
      </c>
      <c r="M113" s="2">
        <v>10</v>
      </c>
      <c r="N113" s="2">
        <v>2</v>
      </c>
      <c r="O113" s="2">
        <v>2022</v>
      </c>
      <c r="P113" s="28">
        <v>5.0000000000000001E-4</v>
      </c>
      <c r="Q113" s="30">
        <f t="shared" si="31"/>
        <v>50715</v>
      </c>
      <c r="R113" s="30">
        <f t="shared" si="32"/>
        <v>5071.5</v>
      </c>
      <c r="S113" s="30">
        <f t="shared" si="33"/>
        <v>8367.9750000000004</v>
      </c>
      <c r="T113" s="16">
        <f t="shared" si="34"/>
        <v>64154.474999999999</v>
      </c>
      <c r="U113" s="16">
        <f t="shared" si="35"/>
        <v>23</v>
      </c>
      <c r="V113" s="16">
        <f t="shared" si="47"/>
        <v>52780.045351473927</v>
      </c>
      <c r="W113" s="16">
        <f t="shared" si="47"/>
        <v>0</v>
      </c>
      <c r="X113" s="16">
        <f t="shared" si="47"/>
        <v>23</v>
      </c>
      <c r="Y113" s="16">
        <f t="shared" si="47"/>
        <v>0</v>
      </c>
      <c r="Z113" s="16">
        <f t="shared" si="47"/>
        <v>25.357500000000002</v>
      </c>
      <c r="AA113" s="16">
        <f t="shared" si="47"/>
        <v>0</v>
      </c>
      <c r="AB113" s="16">
        <f t="shared" si="47"/>
        <v>27.956643750000001</v>
      </c>
      <c r="AC113" s="16">
        <f t="shared" si="47"/>
        <v>0</v>
      </c>
      <c r="AD113" s="16">
        <f t="shared" si="47"/>
        <v>30.822199734374998</v>
      </c>
      <c r="AE113" s="16">
        <f t="shared" si="47"/>
        <v>0</v>
      </c>
      <c r="AF113" s="16">
        <f t="shared" si="47"/>
        <v>85973.132274085568</v>
      </c>
      <c r="AG113" s="16">
        <f t="shared" si="47"/>
        <v>0</v>
      </c>
      <c r="AH113" s="16">
        <f t="shared" si="47"/>
        <v>37.464576415881155</v>
      </c>
      <c r="AI113" s="16">
        <f t="shared" si="47"/>
        <v>0</v>
      </c>
      <c r="AJ113" s="16">
        <f t="shared" si="47"/>
        <v>41.30469549850897</v>
      </c>
      <c r="AK113" s="16">
        <f t="shared" si="47"/>
        <v>0</v>
      </c>
      <c r="AL113" s="16">
        <f t="shared" si="46"/>
        <v>45.53842678710614</v>
      </c>
      <c r="AM113" s="16">
        <f t="shared" si="46"/>
        <v>0</v>
      </c>
      <c r="AN113" s="16">
        <f t="shared" si="46"/>
        <v>50.20611553278453</v>
      </c>
      <c r="AO113" s="16">
        <f t="shared" si="46"/>
        <v>0</v>
      </c>
      <c r="AP113" s="16">
        <f t="shared" si="46"/>
        <v>140041.17320848425</v>
      </c>
      <c r="AQ113" s="16">
        <f t="shared" si="46"/>
        <v>0</v>
      </c>
      <c r="AR113" s="16">
        <f t="shared" si="46"/>
        <v>61.02584721832168</v>
      </c>
      <c r="AS113" s="16">
        <f t="shared" si="46"/>
        <v>0</v>
      </c>
      <c r="AT113" s="16">
        <f t="shared" si="46"/>
        <v>67.280996558199647</v>
      </c>
      <c r="AU113" s="16">
        <f t="shared" si="46"/>
        <v>0</v>
      </c>
      <c r="AV113" s="16">
        <f t="shared" si="46"/>
        <v>74.177298705415112</v>
      </c>
      <c r="AW113" s="16">
        <f t="shared" si="46"/>
        <v>0</v>
      </c>
      <c r="AX113" s="16">
        <f t="shared" si="46"/>
        <v>81.780471822720173</v>
      </c>
      <c r="AY113" s="16">
        <f t="shared" si="46"/>
        <v>0</v>
      </c>
      <c r="AZ113" s="16">
        <f t="shared" si="46"/>
        <v>228112.31456690896</v>
      </c>
      <c r="BA113" s="16">
        <f t="shared" si="46"/>
        <v>0</v>
      </c>
      <c r="BB113" s="16">
        <f t="shared" si="46"/>
        <v>99.404674628465244</v>
      </c>
      <c r="BC113" s="16">
        <f t="shared" si="46"/>
        <v>0</v>
      </c>
      <c r="BD113" s="16">
        <f t="shared" si="46"/>
        <v>109.59365377788296</v>
      </c>
      <c r="BE113" s="16">
        <f t="shared" si="46"/>
        <v>0</v>
      </c>
      <c r="BF113" s="16">
        <f t="shared" si="46"/>
        <v>120.82700329011595</v>
      </c>
      <c r="BG113" s="16">
        <f t="shared" si="46"/>
        <v>0</v>
      </c>
      <c r="BH113" s="16">
        <f t="shared" si="46"/>
        <v>133.21177112735285</v>
      </c>
      <c r="BI113" s="16">
        <f t="shared" si="46"/>
        <v>0</v>
      </c>
      <c r="BJ113" s="16">
        <f t="shared" si="46"/>
        <v>371570.92349980352</v>
      </c>
      <c r="BK113" s="16">
        <f t="shared" si="46"/>
        <v>0</v>
      </c>
      <c r="BL113" s="16">
        <f t="shared" si="46"/>
        <v>161.91974037886692</v>
      </c>
      <c r="BM113" s="16">
        <f t="shared" si="46"/>
        <v>0</v>
      </c>
      <c r="BN113" s="16">
        <f t="shared" si="46"/>
        <v>178.51651376770081</v>
      </c>
      <c r="BO113" s="16">
        <f t="shared" si="46"/>
        <v>0</v>
      </c>
      <c r="BP113" s="2"/>
      <c r="BQ113" s="2"/>
      <c r="BR113" s="2"/>
      <c r="BS113" s="2"/>
      <c r="BT113" s="2"/>
      <c r="BU113" s="2"/>
      <c r="BV113" s="2"/>
      <c r="BW113" s="2"/>
      <c r="BX113" s="2"/>
    </row>
    <row r="114" spans="1:76" s="1" customFormat="1" ht="15.75" x14ac:dyDescent="0.25">
      <c r="C114" s="2" t="s">
        <v>199</v>
      </c>
      <c r="D114" s="2" t="s">
        <v>201</v>
      </c>
      <c r="E114" s="2" t="s">
        <v>210</v>
      </c>
      <c r="F114" s="2" t="s">
        <v>211</v>
      </c>
      <c r="G114" s="2">
        <v>4</v>
      </c>
      <c r="H114" s="2">
        <v>2016</v>
      </c>
      <c r="I114" s="16">
        <v>10000</v>
      </c>
      <c r="J114" s="16">
        <f t="shared" si="27"/>
        <v>40000</v>
      </c>
      <c r="K114" s="16">
        <f t="shared" si="28"/>
        <v>6000</v>
      </c>
      <c r="L114" s="16">
        <f t="shared" si="29"/>
        <v>46000</v>
      </c>
      <c r="M114" s="2">
        <v>25</v>
      </c>
      <c r="N114" s="2">
        <v>1</v>
      </c>
      <c r="O114" s="2">
        <v>2016</v>
      </c>
      <c r="P114" s="28">
        <v>5.0000000000000001E-4</v>
      </c>
      <c r="Q114" s="30">
        <f t="shared" si="31"/>
        <v>67962.95041429688</v>
      </c>
      <c r="R114" s="30">
        <f t="shared" si="32"/>
        <v>6796.2950414296884</v>
      </c>
      <c r="S114" s="30">
        <f t="shared" si="33"/>
        <v>11213.886818358986</v>
      </c>
      <c r="T114" s="16">
        <f t="shared" si="34"/>
        <v>85973.132274085554</v>
      </c>
      <c r="U114" s="16">
        <f t="shared" si="35"/>
        <v>23</v>
      </c>
      <c r="V114" s="16">
        <f t="shared" si="47"/>
        <v>20.861678004535147</v>
      </c>
      <c r="W114" s="16">
        <f t="shared" si="47"/>
        <v>21.904761904761905</v>
      </c>
      <c r="X114" s="16">
        <f t="shared" si="47"/>
        <v>23</v>
      </c>
      <c r="Y114" s="16">
        <f t="shared" si="47"/>
        <v>24.150000000000002</v>
      </c>
      <c r="Z114" s="16">
        <f t="shared" si="47"/>
        <v>25.357500000000002</v>
      </c>
      <c r="AA114" s="16">
        <f t="shared" si="47"/>
        <v>26.625375000000002</v>
      </c>
      <c r="AB114" s="16">
        <f t="shared" si="47"/>
        <v>27.956643750000001</v>
      </c>
      <c r="AC114" s="16">
        <f t="shared" si="47"/>
        <v>29.354475937500002</v>
      </c>
      <c r="AD114" s="16">
        <f t="shared" si="47"/>
        <v>30.822199734374998</v>
      </c>
      <c r="AE114" s="16">
        <f t="shared" si="47"/>
        <v>32.363309721093756</v>
      </c>
      <c r="AF114" s="16">
        <f t="shared" si="47"/>
        <v>33.981475207148442</v>
      </c>
      <c r="AG114" s="16">
        <f t="shared" si="47"/>
        <v>35.680548967505864</v>
      </c>
      <c r="AH114" s="16">
        <f t="shared" si="47"/>
        <v>37.464576415881155</v>
      </c>
      <c r="AI114" s="16">
        <f t="shared" si="47"/>
        <v>39.337805236675216</v>
      </c>
      <c r="AJ114" s="16">
        <f t="shared" si="47"/>
        <v>41.30469549850897</v>
      </c>
      <c r="AK114" s="16">
        <f t="shared" si="47"/>
        <v>43.369930273434427</v>
      </c>
      <c r="AL114" s="16">
        <f t="shared" si="46"/>
        <v>45.53842678710614</v>
      </c>
      <c r="AM114" s="16">
        <f t="shared" si="46"/>
        <v>47.815348126461458</v>
      </c>
      <c r="AN114" s="16">
        <f t="shared" si="46"/>
        <v>50.20611553278453</v>
      </c>
      <c r="AO114" s="16">
        <f t="shared" si="46"/>
        <v>133372.54591284215</v>
      </c>
      <c r="AP114" s="16">
        <f t="shared" si="46"/>
        <v>55.352242374894949</v>
      </c>
      <c r="AQ114" s="16">
        <f t="shared" si="46"/>
        <v>58.1198544936397</v>
      </c>
      <c r="AR114" s="16">
        <f t="shared" si="46"/>
        <v>61.02584721832168</v>
      </c>
      <c r="AS114" s="16">
        <f t="shared" si="46"/>
        <v>64.077139579237766</v>
      </c>
      <c r="AT114" s="16">
        <f t="shared" si="46"/>
        <v>67.280996558199647</v>
      </c>
      <c r="AU114" s="16">
        <f t="shared" si="46"/>
        <v>70.645046386109641</v>
      </c>
      <c r="AV114" s="16">
        <f t="shared" si="46"/>
        <v>74.177298705415112</v>
      </c>
      <c r="AW114" s="16">
        <f t="shared" si="46"/>
        <v>77.886163640685879</v>
      </c>
      <c r="AX114" s="16">
        <f t="shared" si="46"/>
        <v>81.780471822720173</v>
      </c>
      <c r="AY114" s="16">
        <f t="shared" si="46"/>
        <v>85.869495413856185</v>
      </c>
      <c r="AZ114" s="16">
        <f t="shared" si="46"/>
        <v>90.162970184548982</v>
      </c>
      <c r="BA114" s="16">
        <f t="shared" si="46"/>
        <v>94.67111869377645</v>
      </c>
      <c r="BB114" s="16">
        <f t="shared" si="46"/>
        <v>99.404674628465244</v>
      </c>
      <c r="BC114" s="16">
        <f t="shared" si="46"/>
        <v>104.37490835988854</v>
      </c>
      <c r="BD114" s="16">
        <f t="shared" si="46"/>
        <v>109.59365377788296</v>
      </c>
      <c r="BE114" s="16">
        <f t="shared" si="46"/>
        <v>115.07333646677711</v>
      </c>
      <c r="BF114" s="16">
        <f t="shared" si="46"/>
        <v>120.82700329011595</v>
      </c>
      <c r="BG114" s="16">
        <f t="shared" si="46"/>
        <v>126.86835345462178</v>
      </c>
      <c r="BH114" s="16">
        <f t="shared" si="46"/>
        <v>133.21177112735285</v>
      </c>
      <c r="BI114" s="16">
        <f t="shared" si="46"/>
        <v>139.8723596837205</v>
      </c>
      <c r="BJ114" s="16">
        <f t="shared" si="46"/>
        <v>146.86597766790649</v>
      </c>
      <c r="BK114" s="16">
        <f t="shared" si="46"/>
        <v>154.20927655130185</v>
      </c>
      <c r="BL114" s="16">
        <f t="shared" si="46"/>
        <v>161.91974037886692</v>
      </c>
      <c r="BM114" s="16">
        <f t="shared" si="46"/>
        <v>170.01572739781028</v>
      </c>
      <c r="BN114" s="16">
        <f t="shared" si="46"/>
        <v>451646.77983228309</v>
      </c>
      <c r="BO114" s="16">
        <f t="shared" si="46"/>
        <v>187.44233945608588</v>
      </c>
      <c r="BP114" s="2"/>
      <c r="BQ114" s="2"/>
      <c r="BR114" s="2"/>
      <c r="BS114" s="2"/>
      <c r="BT114" s="2"/>
      <c r="BU114" s="2"/>
      <c r="BV114" s="2"/>
      <c r="BW114" s="2"/>
      <c r="BX114" s="2"/>
    </row>
    <row r="115" spans="1:76" s="1" customFormat="1" ht="15.75" x14ac:dyDescent="0.25">
      <c r="C115" s="2" t="s">
        <v>199</v>
      </c>
      <c r="D115" s="2" t="s">
        <v>29</v>
      </c>
      <c r="E115" s="2" t="s">
        <v>184</v>
      </c>
      <c r="F115" s="2" t="s">
        <v>212</v>
      </c>
      <c r="G115" s="2">
        <v>2</v>
      </c>
      <c r="H115" s="2">
        <v>2018</v>
      </c>
      <c r="I115" s="16">
        <v>25500</v>
      </c>
      <c r="J115" s="16">
        <f t="shared" si="27"/>
        <v>51000</v>
      </c>
      <c r="K115" s="16">
        <f t="shared" si="28"/>
        <v>7650</v>
      </c>
      <c r="L115" s="16">
        <f t="shared" si="29"/>
        <v>58650</v>
      </c>
      <c r="M115" s="2">
        <v>20</v>
      </c>
      <c r="N115" s="2">
        <v>5</v>
      </c>
      <c r="O115" s="2">
        <v>2018</v>
      </c>
      <c r="P115" s="28">
        <v>5.0000000000000001E-4</v>
      </c>
      <c r="Q115" s="30">
        <f t="shared" si="31"/>
        <v>78596.609322656252</v>
      </c>
      <c r="R115" s="30">
        <f t="shared" si="32"/>
        <v>7859.6609322656259</v>
      </c>
      <c r="S115" s="30">
        <f t="shared" si="33"/>
        <v>12968.440538238281</v>
      </c>
      <c r="T115" s="16">
        <f t="shared" si="34"/>
        <v>99424.710793160164</v>
      </c>
      <c r="U115" s="16">
        <f t="shared" si="35"/>
        <v>29.324999999999999</v>
      </c>
      <c r="V115" s="16">
        <f t="shared" si="47"/>
        <v>0</v>
      </c>
      <c r="W115" s="16">
        <f t="shared" si="47"/>
        <v>27.928571428571427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35.644720781250001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45.492699933569973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6"/>
        <v>146895.58020850763</v>
      </c>
      <c r="AM115" s="16">
        <f t="shared" si="46"/>
        <v>0</v>
      </c>
      <c r="AN115" s="16">
        <f t="shared" si="46"/>
        <v>0</v>
      </c>
      <c r="AO115" s="16">
        <f t="shared" si="46"/>
        <v>0</v>
      </c>
      <c r="AP115" s="16">
        <f t="shared" si="46"/>
        <v>0</v>
      </c>
      <c r="AQ115" s="16">
        <f t="shared" si="46"/>
        <v>74.102814479390616</v>
      </c>
      <c r="AR115" s="16">
        <f t="shared" si="46"/>
        <v>0</v>
      </c>
      <c r="AS115" s="16">
        <f t="shared" si="46"/>
        <v>0</v>
      </c>
      <c r="AT115" s="16">
        <f t="shared" si="46"/>
        <v>0</v>
      </c>
      <c r="AU115" s="16">
        <f t="shared" si="46"/>
        <v>0</v>
      </c>
      <c r="AV115" s="16">
        <f t="shared" si="46"/>
        <v>94.57605584940427</v>
      </c>
      <c r="AW115" s="16">
        <f t="shared" si="46"/>
        <v>0</v>
      </c>
      <c r="AX115" s="16">
        <f t="shared" si="46"/>
        <v>0</v>
      </c>
      <c r="AY115" s="16">
        <f t="shared" si="46"/>
        <v>0</v>
      </c>
      <c r="AZ115" s="16">
        <f t="shared" ref="AZ115:BO115" si="48">IF(MOD(AZ$6-$H115,$M115)=0,($L115*1.1*1.15)*((1+$I$3)^(AZ$6-$L$3)),IF(MOD(AZ$6-$O115,$N115)=0,$U115*((1+$I$3)^(AZ$6-$L$3)),0))</f>
        <v>0</v>
      </c>
      <c r="BA115" s="16">
        <f t="shared" si="48"/>
        <v>120.70567633456497</v>
      </c>
      <c r="BB115" s="16">
        <f t="shared" si="48"/>
        <v>0</v>
      </c>
      <c r="BC115" s="16">
        <f t="shared" si="48"/>
        <v>0</v>
      </c>
      <c r="BD115" s="16">
        <f t="shared" si="48"/>
        <v>0</v>
      </c>
      <c r="BE115" s="16">
        <f t="shared" si="48"/>
        <v>0</v>
      </c>
      <c r="BF115" s="16">
        <f t="shared" si="48"/>
        <v>389757.70586309157</v>
      </c>
      <c r="BG115" s="16">
        <f t="shared" si="48"/>
        <v>0</v>
      </c>
      <c r="BH115" s="16">
        <f t="shared" si="48"/>
        <v>0</v>
      </c>
      <c r="BI115" s="16">
        <f t="shared" si="48"/>
        <v>0</v>
      </c>
      <c r="BJ115" s="16">
        <f t="shared" si="48"/>
        <v>0</v>
      </c>
      <c r="BK115" s="16">
        <f t="shared" si="48"/>
        <v>196.61682760290986</v>
      </c>
      <c r="BL115" s="16">
        <f t="shared" si="48"/>
        <v>0</v>
      </c>
      <c r="BM115" s="16">
        <f t="shared" si="48"/>
        <v>0</v>
      </c>
      <c r="BN115" s="16">
        <f t="shared" si="48"/>
        <v>0</v>
      </c>
      <c r="BO115" s="16">
        <f t="shared" si="48"/>
        <v>0</v>
      </c>
      <c r="BP115" s="2"/>
      <c r="BQ115" s="2"/>
      <c r="BR115" s="2"/>
      <c r="BS115" s="2"/>
      <c r="BT115" s="2"/>
      <c r="BU115" s="2"/>
      <c r="BV115" s="2"/>
      <c r="BW115" s="2"/>
      <c r="BX115" s="2"/>
    </row>
    <row r="116" spans="1:76" s="1" customFormat="1" ht="15.75" x14ac:dyDescent="0.25">
      <c r="A116" s="12"/>
      <c r="C116" s="2" t="s">
        <v>199</v>
      </c>
      <c r="D116" s="2" t="s">
        <v>29</v>
      </c>
      <c r="E116" s="2" t="s">
        <v>184</v>
      </c>
      <c r="F116" s="2" t="s">
        <v>213</v>
      </c>
      <c r="G116" s="2">
        <v>1</v>
      </c>
      <c r="H116" s="2">
        <v>2022</v>
      </c>
      <c r="I116" s="16">
        <v>17000</v>
      </c>
      <c r="J116" s="16">
        <f t="shared" si="27"/>
        <v>17000</v>
      </c>
      <c r="K116" s="16">
        <f t="shared" si="28"/>
        <v>2550</v>
      </c>
      <c r="L116" s="16">
        <f t="shared" si="29"/>
        <v>19550</v>
      </c>
      <c r="M116" s="2">
        <v>10</v>
      </c>
      <c r="N116" s="2">
        <v>5</v>
      </c>
      <c r="O116" s="2">
        <v>2022</v>
      </c>
      <c r="P116" s="28">
        <v>5.0000000000000001E-4</v>
      </c>
      <c r="Q116" s="30">
        <f t="shared" si="31"/>
        <v>21553.875</v>
      </c>
      <c r="R116" s="30">
        <f t="shared" si="32"/>
        <v>2155.3875000000003</v>
      </c>
      <c r="S116" s="30">
        <f t="shared" si="33"/>
        <v>3556.3893750000002</v>
      </c>
      <c r="T116" s="16">
        <f t="shared" si="34"/>
        <v>27265.651875</v>
      </c>
      <c r="U116" s="16">
        <f t="shared" si="35"/>
        <v>9.7750000000000004</v>
      </c>
      <c r="V116" s="16">
        <f t="shared" si="47"/>
        <v>22431.519274376413</v>
      </c>
      <c r="W116" s="16">
        <f t="shared" si="47"/>
        <v>0</v>
      </c>
      <c r="X116" s="16">
        <f t="shared" si="47"/>
        <v>0</v>
      </c>
      <c r="Y116" s="16">
        <f t="shared" si="47"/>
        <v>0</v>
      </c>
      <c r="Z116" s="16">
        <f t="shared" si="47"/>
        <v>0</v>
      </c>
      <c r="AA116" s="16">
        <f t="shared" si="47"/>
        <v>11.315784375000002</v>
      </c>
      <c r="AB116" s="16">
        <f t="shared" si="47"/>
        <v>0</v>
      </c>
      <c r="AC116" s="16">
        <f t="shared" si="47"/>
        <v>0</v>
      </c>
      <c r="AD116" s="16">
        <f t="shared" si="47"/>
        <v>0</v>
      </c>
      <c r="AE116" s="16">
        <f t="shared" si="47"/>
        <v>0</v>
      </c>
      <c r="AF116" s="16">
        <f t="shared" si="47"/>
        <v>36538.581216486353</v>
      </c>
      <c r="AG116" s="16">
        <f t="shared" si="47"/>
        <v>0</v>
      </c>
      <c r="AH116" s="16">
        <f t="shared" si="47"/>
        <v>0</v>
      </c>
      <c r="AI116" s="16">
        <f t="shared" si="47"/>
        <v>0</v>
      </c>
      <c r="AJ116" s="16">
        <f t="shared" si="47"/>
        <v>0</v>
      </c>
      <c r="AK116" s="16">
        <f t="shared" si="47"/>
        <v>18.432220366209634</v>
      </c>
      <c r="AL116" s="16">
        <f t="shared" ref="AL116:BO122" si="49">IF(MOD(AL$6-$H116,$M116)=0,($L116*1.1*1.15)*((1+$I$3)^(AL$6-$L$3)),IF(MOD(AL$6-$O116,$N116)=0,$U116*((1+$I$3)^(AL$6-$L$3)),0))</f>
        <v>0</v>
      </c>
      <c r="AM116" s="16">
        <f t="shared" si="49"/>
        <v>0</v>
      </c>
      <c r="AN116" s="16">
        <f t="shared" si="49"/>
        <v>0</v>
      </c>
      <c r="AO116" s="16">
        <f t="shared" si="49"/>
        <v>0</v>
      </c>
      <c r="AP116" s="16">
        <f t="shared" si="49"/>
        <v>59517.498613605785</v>
      </c>
      <c r="AQ116" s="16">
        <f t="shared" si="49"/>
        <v>0</v>
      </c>
      <c r="AR116" s="16">
        <f t="shared" si="49"/>
        <v>0</v>
      </c>
      <c r="AS116" s="16">
        <f t="shared" si="49"/>
        <v>0</v>
      </c>
      <c r="AT116" s="16">
        <f t="shared" si="49"/>
        <v>0</v>
      </c>
      <c r="AU116" s="16">
        <f t="shared" si="49"/>
        <v>30.0241447140966</v>
      </c>
      <c r="AV116" s="16">
        <f t="shared" si="49"/>
        <v>0</v>
      </c>
      <c r="AW116" s="16">
        <f t="shared" si="49"/>
        <v>0</v>
      </c>
      <c r="AX116" s="16">
        <f t="shared" si="49"/>
        <v>0</v>
      </c>
      <c r="AY116" s="16">
        <f t="shared" si="49"/>
        <v>0</v>
      </c>
      <c r="AZ116" s="16">
        <f t="shared" si="49"/>
        <v>96947.733690936278</v>
      </c>
      <c r="BA116" s="16">
        <f t="shared" si="49"/>
        <v>0</v>
      </c>
      <c r="BB116" s="16">
        <f t="shared" si="49"/>
        <v>0</v>
      </c>
      <c r="BC116" s="16">
        <f t="shared" si="49"/>
        <v>0</v>
      </c>
      <c r="BD116" s="16">
        <f t="shared" si="49"/>
        <v>0</v>
      </c>
      <c r="BE116" s="16">
        <f t="shared" si="49"/>
        <v>48.906167998380276</v>
      </c>
      <c r="BF116" s="16">
        <f t="shared" si="49"/>
        <v>0</v>
      </c>
      <c r="BG116" s="16">
        <f t="shared" si="49"/>
        <v>0</v>
      </c>
      <c r="BH116" s="16">
        <f t="shared" si="49"/>
        <v>0</v>
      </c>
      <c r="BI116" s="16">
        <f t="shared" si="49"/>
        <v>0</v>
      </c>
      <c r="BJ116" s="16">
        <f t="shared" si="49"/>
        <v>157917.64248741645</v>
      </c>
      <c r="BK116" s="16">
        <f t="shared" si="49"/>
        <v>0</v>
      </c>
      <c r="BL116" s="16">
        <f t="shared" si="49"/>
        <v>0</v>
      </c>
      <c r="BM116" s="16">
        <f t="shared" si="49"/>
        <v>0</v>
      </c>
      <c r="BN116" s="16">
        <f t="shared" si="49"/>
        <v>0</v>
      </c>
      <c r="BO116" s="16">
        <f t="shared" si="49"/>
        <v>79.662994268836499</v>
      </c>
      <c r="BP116" s="2"/>
      <c r="BQ116" s="2"/>
      <c r="BR116" s="2"/>
      <c r="BS116" s="2"/>
      <c r="BT116" s="2"/>
      <c r="BU116" s="2"/>
      <c r="BV116" s="2"/>
      <c r="BW116" s="2"/>
      <c r="BX116" s="2"/>
    </row>
    <row r="117" spans="1:76" s="1" customFormat="1" ht="15.75" x14ac:dyDescent="0.25">
      <c r="A117" s="12"/>
      <c r="C117" s="2" t="s">
        <v>199</v>
      </c>
      <c r="D117" s="2" t="s">
        <v>29</v>
      </c>
      <c r="E117" s="2" t="s">
        <v>184</v>
      </c>
      <c r="F117" s="2" t="s">
        <v>214</v>
      </c>
      <c r="G117" s="2">
        <v>1</v>
      </c>
      <c r="H117" s="2">
        <v>2007</v>
      </c>
      <c r="I117" s="16">
        <v>100000</v>
      </c>
      <c r="J117" s="16">
        <f t="shared" si="27"/>
        <v>100000</v>
      </c>
      <c r="K117" s="16">
        <f t="shared" si="28"/>
        <v>15000</v>
      </c>
      <c r="L117" s="16">
        <f t="shared" si="29"/>
        <v>115000</v>
      </c>
      <c r="M117" s="2">
        <v>15</v>
      </c>
      <c r="N117" s="2">
        <v>5</v>
      </c>
      <c r="O117" s="2">
        <v>2007</v>
      </c>
      <c r="P117" s="28">
        <v>5.0000000000000001E-4</v>
      </c>
      <c r="Q117" s="30">
        <f t="shared" si="31"/>
        <v>263582.1065471188</v>
      </c>
      <c r="R117" s="30">
        <f t="shared" si="32"/>
        <v>26358.210654711882</v>
      </c>
      <c r="S117" s="30">
        <f t="shared" si="33"/>
        <v>43491.0475802746</v>
      </c>
      <c r="T117" s="16">
        <f t="shared" si="34"/>
        <v>333431.36478210526</v>
      </c>
      <c r="U117" s="16">
        <f t="shared" si="35"/>
        <v>57.5</v>
      </c>
      <c r="V117" s="16">
        <f t="shared" si="47"/>
        <v>131950.11337868479</v>
      </c>
      <c r="W117" s="16">
        <f t="shared" si="47"/>
        <v>0</v>
      </c>
      <c r="X117" s="16">
        <f t="shared" si="47"/>
        <v>0</v>
      </c>
      <c r="Y117" s="16">
        <f t="shared" si="47"/>
        <v>0</v>
      </c>
      <c r="Z117" s="16">
        <f t="shared" si="47"/>
        <v>0</v>
      </c>
      <c r="AA117" s="16">
        <f t="shared" si="47"/>
        <v>66.563437500000006</v>
      </c>
      <c r="AB117" s="16">
        <f t="shared" si="47"/>
        <v>0</v>
      </c>
      <c r="AC117" s="16">
        <f t="shared" si="47"/>
        <v>0</v>
      </c>
      <c r="AD117" s="16">
        <f t="shared" si="47"/>
        <v>0</v>
      </c>
      <c r="AE117" s="16">
        <f t="shared" si="47"/>
        <v>0</v>
      </c>
      <c r="AF117" s="16">
        <f t="shared" si="47"/>
        <v>84.953688017871102</v>
      </c>
      <c r="AG117" s="16">
        <f t="shared" si="47"/>
        <v>0</v>
      </c>
      <c r="AH117" s="16">
        <f t="shared" si="47"/>
        <v>0</v>
      </c>
      <c r="AI117" s="16">
        <f t="shared" si="47"/>
        <v>0</v>
      </c>
      <c r="AJ117" s="16">
        <f t="shared" si="47"/>
        <v>0</v>
      </c>
      <c r="AK117" s="16">
        <f t="shared" si="47"/>
        <v>274314.80897947273</v>
      </c>
      <c r="AL117" s="16">
        <f t="shared" si="49"/>
        <v>0</v>
      </c>
      <c r="AM117" s="16">
        <f t="shared" si="49"/>
        <v>0</v>
      </c>
      <c r="AN117" s="16">
        <f t="shared" si="49"/>
        <v>0</v>
      </c>
      <c r="AO117" s="16">
        <f t="shared" si="49"/>
        <v>0</v>
      </c>
      <c r="AP117" s="16">
        <f t="shared" si="49"/>
        <v>138.38060593723736</v>
      </c>
      <c r="AQ117" s="16">
        <f t="shared" si="49"/>
        <v>0</v>
      </c>
      <c r="AR117" s="16">
        <f t="shared" si="49"/>
        <v>0</v>
      </c>
      <c r="AS117" s="16">
        <f t="shared" si="49"/>
        <v>0</v>
      </c>
      <c r="AT117" s="16">
        <f t="shared" si="49"/>
        <v>0</v>
      </c>
      <c r="AU117" s="16">
        <f t="shared" si="49"/>
        <v>176.6126159652741</v>
      </c>
      <c r="AV117" s="16">
        <f t="shared" si="49"/>
        <v>0</v>
      </c>
      <c r="AW117" s="16">
        <f t="shared" si="49"/>
        <v>0</v>
      </c>
      <c r="AX117" s="16">
        <f t="shared" si="49"/>
        <v>0</v>
      </c>
      <c r="AY117" s="16">
        <f t="shared" si="49"/>
        <v>0</v>
      </c>
      <c r="AZ117" s="16">
        <f t="shared" si="49"/>
        <v>570280.78641727229</v>
      </c>
      <c r="BA117" s="16">
        <f t="shared" si="49"/>
        <v>0</v>
      </c>
      <c r="BB117" s="16">
        <f t="shared" si="49"/>
        <v>0</v>
      </c>
      <c r="BC117" s="16">
        <f t="shared" si="49"/>
        <v>0</v>
      </c>
      <c r="BD117" s="16">
        <f t="shared" si="49"/>
        <v>0</v>
      </c>
      <c r="BE117" s="16">
        <f t="shared" si="49"/>
        <v>287.6833411669428</v>
      </c>
      <c r="BF117" s="16">
        <f t="shared" si="49"/>
        <v>0</v>
      </c>
      <c r="BG117" s="16">
        <f t="shared" si="49"/>
        <v>0</v>
      </c>
      <c r="BH117" s="16">
        <f t="shared" si="49"/>
        <v>0</v>
      </c>
      <c r="BI117" s="16">
        <f t="shared" si="49"/>
        <v>0</v>
      </c>
      <c r="BJ117" s="16">
        <f t="shared" si="49"/>
        <v>367.16494416976627</v>
      </c>
      <c r="BK117" s="16">
        <f t="shared" si="49"/>
        <v>0</v>
      </c>
      <c r="BL117" s="16">
        <f t="shared" si="49"/>
        <v>0</v>
      </c>
      <c r="BM117" s="16">
        <f t="shared" si="49"/>
        <v>0</v>
      </c>
      <c r="BN117" s="16">
        <f t="shared" si="49"/>
        <v>0</v>
      </c>
      <c r="BO117" s="16">
        <f t="shared" si="49"/>
        <v>1185572.7970597432</v>
      </c>
      <c r="BP117" s="2"/>
      <c r="BQ117" s="2"/>
      <c r="BR117" s="2"/>
      <c r="BS117" s="2"/>
      <c r="BT117" s="2"/>
      <c r="BU117" s="2"/>
      <c r="BV117" s="2"/>
      <c r="BW117" s="2"/>
      <c r="BX117" s="2"/>
    </row>
    <row r="118" spans="1:76" s="1" customFormat="1" ht="15.75" x14ac:dyDescent="0.25">
      <c r="C118" s="2" t="s">
        <v>199</v>
      </c>
      <c r="D118" s="2" t="s">
        <v>116</v>
      </c>
      <c r="E118" s="2" t="s">
        <v>117</v>
      </c>
      <c r="F118" s="2" t="s">
        <v>186</v>
      </c>
      <c r="G118" s="2">
        <v>2</v>
      </c>
      <c r="H118" s="2">
        <v>2007</v>
      </c>
      <c r="I118" s="16">
        <v>850</v>
      </c>
      <c r="J118" s="16">
        <f t="shared" si="27"/>
        <v>1700</v>
      </c>
      <c r="K118" s="16">
        <f t="shared" si="28"/>
        <v>255</v>
      </c>
      <c r="L118" s="16">
        <f t="shared" si="29"/>
        <v>1955</v>
      </c>
      <c r="M118" s="2">
        <v>20</v>
      </c>
      <c r="N118" s="2">
        <v>2</v>
      </c>
      <c r="O118" s="2">
        <v>2007</v>
      </c>
      <c r="P118" s="28">
        <v>5.0000000000000001E-4</v>
      </c>
      <c r="Q118" s="30">
        <f t="shared" si="31"/>
        <v>4480.8958113010194</v>
      </c>
      <c r="R118" s="30">
        <f t="shared" si="32"/>
        <v>448.08958113010198</v>
      </c>
      <c r="S118" s="30">
        <f t="shared" si="33"/>
        <v>739.34780886466808</v>
      </c>
      <c r="T118" s="16">
        <f t="shared" si="34"/>
        <v>5668.333201295789</v>
      </c>
      <c r="U118" s="16">
        <f t="shared" si="35"/>
        <v>0.97750000000000004</v>
      </c>
      <c r="V118" s="16">
        <f t="shared" si="47"/>
        <v>0</v>
      </c>
      <c r="W118" s="16">
        <f t="shared" si="47"/>
        <v>0.93095238095238098</v>
      </c>
      <c r="X118" s="16">
        <f t="shared" si="47"/>
        <v>0</v>
      </c>
      <c r="Y118" s="16">
        <f t="shared" si="47"/>
        <v>1.026375</v>
      </c>
      <c r="Z118" s="16">
        <f t="shared" si="47"/>
        <v>0</v>
      </c>
      <c r="AA118" s="16">
        <f t="shared" si="47"/>
        <v>2862.8934468749999</v>
      </c>
      <c r="AB118" s="16">
        <f t="shared" si="47"/>
        <v>0</v>
      </c>
      <c r="AC118" s="16">
        <f t="shared" si="47"/>
        <v>1.2475652273437501</v>
      </c>
      <c r="AD118" s="16">
        <f t="shared" si="47"/>
        <v>0</v>
      </c>
      <c r="AE118" s="16">
        <f t="shared" si="47"/>
        <v>1.3754406631464846</v>
      </c>
      <c r="AF118" s="16">
        <f t="shared" si="47"/>
        <v>0</v>
      </c>
      <c r="AG118" s="16">
        <f t="shared" si="47"/>
        <v>1.5164233311189992</v>
      </c>
      <c r="AH118" s="16">
        <f t="shared" si="47"/>
        <v>0</v>
      </c>
      <c r="AI118" s="16">
        <f t="shared" si="47"/>
        <v>1.6718567225586967</v>
      </c>
      <c r="AJ118" s="16">
        <f t="shared" si="47"/>
        <v>0</v>
      </c>
      <c r="AK118" s="16">
        <f t="shared" si="47"/>
        <v>1.8432220366209633</v>
      </c>
      <c r="AL118" s="16">
        <f t="shared" si="49"/>
        <v>0</v>
      </c>
      <c r="AM118" s="16">
        <f t="shared" si="49"/>
        <v>2.0321522953746123</v>
      </c>
      <c r="AN118" s="16">
        <f t="shared" si="49"/>
        <v>0</v>
      </c>
      <c r="AO118" s="16">
        <f t="shared" si="49"/>
        <v>2.2404479056505098</v>
      </c>
      <c r="AP118" s="16">
        <f t="shared" si="49"/>
        <v>0</v>
      </c>
      <c r="AQ118" s="16">
        <f t="shared" si="49"/>
        <v>2.4700938159796872</v>
      </c>
      <c r="AR118" s="16">
        <f t="shared" si="49"/>
        <v>0</v>
      </c>
      <c r="AS118" s="16">
        <f t="shared" si="49"/>
        <v>2.7232784321176049</v>
      </c>
      <c r="AT118" s="16">
        <f t="shared" si="49"/>
        <v>0</v>
      </c>
      <c r="AU118" s="16">
        <f t="shared" si="49"/>
        <v>7596.1086126664386</v>
      </c>
      <c r="AV118" s="16">
        <f t="shared" si="49"/>
        <v>0</v>
      </c>
      <c r="AW118" s="16">
        <f t="shared" si="49"/>
        <v>3.3101619547291499</v>
      </c>
      <c r="AX118" s="16">
        <f t="shared" si="49"/>
        <v>0</v>
      </c>
      <c r="AY118" s="16">
        <f t="shared" si="49"/>
        <v>3.649453555088888</v>
      </c>
      <c r="AZ118" s="16">
        <f t="shared" si="49"/>
        <v>0</v>
      </c>
      <c r="BA118" s="16">
        <f t="shared" si="49"/>
        <v>4.0235225444854992</v>
      </c>
      <c r="BB118" s="16">
        <f t="shared" si="49"/>
        <v>0</v>
      </c>
      <c r="BC118" s="16">
        <f t="shared" si="49"/>
        <v>4.4359336052952631</v>
      </c>
      <c r="BD118" s="16">
        <f t="shared" si="49"/>
        <v>0</v>
      </c>
      <c r="BE118" s="16">
        <f t="shared" si="49"/>
        <v>4.8906167998380274</v>
      </c>
      <c r="BF118" s="16">
        <f t="shared" si="49"/>
        <v>0</v>
      </c>
      <c r="BG118" s="16">
        <f t="shared" si="49"/>
        <v>5.3919050218214259</v>
      </c>
      <c r="BH118" s="16">
        <f t="shared" si="49"/>
        <v>0</v>
      </c>
      <c r="BI118" s="16">
        <f t="shared" si="49"/>
        <v>5.9445752865581216</v>
      </c>
      <c r="BJ118" s="16">
        <f t="shared" si="49"/>
        <v>0</v>
      </c>
      <c r="BK118" s="16">
        <f t="shared" si="49"/>
        <v>6.5538942534303297</v>
      </c>
      <c r="BL118" s="16">
        <f t="shared" si="49"/>
        <v>0</v>
      </c>
      <c r="BM118" s="16">
        <f t="shared" si="49"/>
        <v>7.2256684144069379</v>
      </c>
      <c r="BN118" s="16">
        <f t="shared" si="49"/>
        <v>0</v>
      </c>
      <c r="BO118" s="16">
        <f t="shared" si="49"/>
        <v>20154.73755001563</v>
      </c>
      <c r="BP118" s="2"/>
      <c r="BQ118" s="2"/>
      <c r="BR118" s="2"/>
      <c r="BS118" s="2"/>
      <c r="BT118" s="2"/>
      <c r="BU118" s="2"/>
      <c r="BV118" s="2"/>
      <c r="BW118" s="2"/>
      <c r="BX118" s="2"/>
    </row>
    <row r="119" spans="1:76" s="1" customFormat="1" ht="15.75" x14ac:dyDescent="0.25">
      <c r="A119" s="12"/>
      <c r="C119" s="2" t="s">
        <v>199</v>
      </c>
      <c r="D119" s="2" t="s">
        <v>116</v>
      </c>
      <c r="E119" s="2" t="s">
        <v>117</v>
      </c>
      <c r="F119" s="2" t="s">
        <v>215</v>
      </c>
      <c r="G119" s="2">
        <v>1</v>
      </c>
      <c r="H119" s="2">
        <v>2007</v>
      </c>
      <c r="I119" s="16">
        <v>935</v>
      </c>
      <c r="J119" s="16">
        <f t="shared" si="27"/>
        <v>935</v>
      </c>
      <c r="K119" s="16">
        <f t="shared" si="28"/>
        <v>140.25</v>
      </c>
      <c r="L119" s="16">
        <f t="shared" si="29"/>
        <v>1075.25</v>
      </c>
      <c r="M119" s="2">
        <v>20</v>
      </c>
      <c r="N119" s="2">
        <v>2</v>
      </c>
      <c r="O119" s="2">
        <v>2007</v>
      </c>
      <c r="P119" s="28">
        <v>5.0000000000000001E-4</v>
      </c>
      <c r="Q119" s="30">
        <f t="shared" si="31"/>
        <v>2464.492696215561</v>
      </c>
      <c r="R119" s="30">
        <f t="shared" si="32"/>
        <v>246.44926962155611</v>
      </c>
      <c r="S119" s="30">
        <f t="shared" si="33"/>
        <v>406.64129487556755</v>
      </c>
      <c r="T119" s="16">
        <f t="shared" si="34"/>
        <v>3117.5832607126845</v>
      </c>
      <c r="U119" s="16">
        <f t="shared" si="35"/>
        <v>0.53762500000000002</v>
      </c>
      <c r="V119" s="16">
        <f t="shared" si="47"/>
        <v>0</v>
      </c>
      <c r="W119" s="16">
        <f t="shared" si="47"/>
        <v>0.51202380952380955</v>
      </c>
      <c r="X119" s="16">
        <f t="shared" si="47"/>
        <v>0</v>
      </c>
      <c r="Y119" s="16">
        <f t="shared" si="47"/>
        <v>0.5645062500000001</v>
      </c>
      <c r="Z119" s="16">
        <f t="shared" si="47"/>
        <v>0</v>
      </c>
      <c r="AA119" s="16">
        <f t="shared" si="47"/>
        <v>1574.5913957812502</v>
      </c>
      <c r="AB119" s="16">
        <f t="shared" si="47"/>
        <v>0</v>
      </c>
      <c r="AC119" s="16">
        <f t="shared" si="47"/>
        <v>0.68616087503906265</v>
      </c>
      <c r="AD119" s="16">
        <f t="shared" si="47"/>
        <v>0</v>
      </c>
      <c r="AE119" s="16">
        <f t="shared" si="47"/>
        <v>0.75649236473056658</v>
      </c>
      <c r="AF119" s="16">
        <f t="shared" si="47"/>
        <v>0</v>
      </c>
      <c r="AG119" s="16">
        <f t="shared" si="47"/>
        <v>0.83403283211544954</v>
      </c>
      <c r="AH119" s="16">
        <f t="shared" si="47"/>
        <v>0</v>
      </c>
      <c r="AI119" s="16">
        <f t="shared" si="47"/>
        <v>0.91952119740728322</v>
      </c>
      <c r="AJ119" s="16">
        <f t="shared" si="47"/>
        <v>0</v>
      </c>
      <c r="AK119" s="16">
        <f t="shared" si="47"/>
        <v>1.0137721201415297</v>
      </c>
      <c r="AL119" s="16">
        <f t="shared" si="49"/>
        <v>0</v>
      </c>
      <c r="AM119" s="16">
        <f t="shared" si="49"/>
        <v>1.1176837624560367</v>
      </c>
      <c r="AN119" s="16">
        <f t="shared" si="49"/>
        <v>0</v>
      </c>
      <c r="AO119" s="16">
        <f t="shared" si="49"/>
        <v>1.2322463481077806</v>
      </c>
      <c r="AP119" s="16">
        <f t="shared" si="49"/>
        <v>0</v>
      </c>
      <c r="AQ119" s="16">
        <f t="shared" si="49"/>
        <v>1.3585515987888279</v>
      </c>
      <c r="AR119" s="16">
        <f t="shared" si="49"/>
        <v>0</v>
      </c>
      <c r="AS119" s="16">
        <f t="shared" si="49"/>
        <v>1.4978031376646828</v>
      </c>
      <c r="AT119" s="16">
        <f t="shared" si="49"/>
        <v>0</v>
      </c>
      <c r="AU119" s="16">
        <f t="shared" si="49"/>
        <v>4177.8597369665422</v>
      </c>
      <c r="AV119" s="16">
        <f t="shared" si="49"/>
        <v>0</v>
      </c>
      <c r="AW119" s="16">
        <f t="shared" si="49"/>
        <v>1.8205890751010323</v>
      </c>
      <c r="AX119" s="16">
        <f t="shared" si="49"/>
        <v>0</v>
      </c>
      <c r="AY119" s="16">
        <f t="shared" si="49"/>
        <v>2.0071994552988883</v>
      </c>
      <c r="AZ119" s="16">
        <f t="shared" si="49"/>
        <v>0</v>
      </c>
      <c r="BA119" s="16">
        <f t="shared" si="49"/>
        <v>2.2129373994670245</v>
      </c>
      <c r="BB119" s="16">
        <f t="shared" si="49"/>
        <v>0</v>
      </c>
      <c r="BC119" s="16">
        <f t="shared" si="49"/>
        <v>2.4397634829123946</v>
      </c>
      <c r="BD119" s="16">
        <f t="shared" si="49"/>
        <v>0</v>
      </c>
      <c r="BE119" s="16">
        <f t="shared" si="49"/>
        <v>2.6898392399109152</v>
      </c>
      <c r="BF119" s="16">
        <f t="shared" si="49"/>
        <v>0</v>
      </c>
      <c r="BG119" s="16">
        <f t="shared" si="49"/>
        <v>2.9655477620017843</v>
      </c>
      <c r="BH119" s="16">
        <f t="shared" si="49"/>
        <v>0</v>
      </c>
      <c r="BI119" s="16">
        <f t="shared" si="49"/>
        <v>3.2695164076069667</v>
      </c>
      <c r="BJ119" s="16">
        <f t="shared" si="49"/>
        <v>0</v>
      </c>
      <c r="BK119" s="16">
        <f t="shared" si="49"/>
        <v>3.604641839386681</v>
      </c>
      <c r="BL119" s="16">
        <f t="shared" si="49"/>
        <v>0</v>
      </c>
      <c r="BM119" s="16">
        <f t="shared" si="49"/>
        <v>3.9741176279238157</v>
      </c>
      <c r="BN119" s="16">
        <f t="shared" si="49"/>
        <v>0</v>
      </c>
      <c r="BO119" s="16">
        <f t="shared" si="49"/>
        <v>11085.105652508599</v>
      </c>
      <c r="BP119" s="2"/>
      <c r="BQ119" s="2"/>
      <c r="BR119" s="2"/>
      <c r="BS119" s="2"/>
      <c r="BT119" s="2"/>
      <c r="BU119" s="2"/>
      <c r="BV119" s="2"/>
      <c r="BW119" s="2"/>
      <c r="BX119" s="2"/>
    </row>
    <row r="120" spans="1:76" s="1" customFormat="1" ht="15.75" x14ac:dyDescent="0.25">
      <c r="C120" s="2" t="s">
        <v>199</v>
      </c>
      <c r="D120" s="2" t="s">
        <v>201</v>
      </c>
      <c r="E120" s="2" t="s">
        <v>216</v>
      </c>
      <c r="F120" s="35" t="s">
        <v>217</v>
      </c>
      <c r="G120" s="2">
        <v>4</v>
      </c>
      <c r="H120" s="2">
        <v>2022</v>
      </c>
      <c r="I120" s="16">
        <f>453609/4</f>
        <v>113402.25</v>
      </c>
      <c r="J120" s="16">
        <f t="shared" si="27"/>
        <v>453609</v>
      </c>
      <c r="K120" s="16">
        <f t="shared" si="28"/>
        <v>68041.349999999991</v>
      </c>
      <c r="L120" s="16">
        <f t="shared" si="29"/>
        <v>521650.35</v>
      </c>
      <c r="M120" s="2">
        <v>20</v>
      </c>
      <c r="N120" s="2">
        <v>20</v>
      </c>
      <c r="O120" s="2">
        <v>2022</v>
      </c>
      <c r="P120" s="28">
        <v>5.0000000000000001E-4</v>
      </c>
      <c r="Q120" s="30">
        <f t="shared" si="31"/>
        <v>575119.51087500004</v>
      </c>
      <c r="R120" s="30">
        <f t="shared" si="32"/>
        <v>57511.951087500005</v>
      </c>
      <c r="S120" s="30">
        <f t="shared" si="33"/>
        <v>94894.719294374998</v>
      </c>
      <c r="T120" s="16">
        <f t="shared" si="34"/>
        <v>727526.18125687505</v>
      </c>
      <c r="U120" s="16">
        <f t="shared" si="35"/>
        <v>260.825175</v>
      </c>
      <c r="V120" s="16">
        <f t="shared" si="47"/>
        <v>598537.5897959182</v>
      </c>
      <c r="W120" s="16">
        <f t="shared" si="47"/>
        <v>0</v>
      </c>
      <c r="X120" s="16">
        <f t="shared" si="47"/>
        <v>0</v>
      </c>
      <c r="Y120" s="16">
        <f t="shared" si="47"/>
        <v>0</v>
      </c>
      <c r="Z120" s="16">
        <f t="shared" si="47"/>
        <v>0</v>
      </c>
      <c r="AA120" s="16">
        <f t="shared" si="47"/>
        <v>0</v>
      </c>
      <c r="AB120" s="16">
        <f t="shared" si="47"/>
        <v>0</v>
      </c>
      <c r="AC120" s="16">
        <f t="shared" si="47"/>
        <v>0</v>
      </c>
      <c r="AD120" s="16">
        <f t="shared" si="47"/>
        <v>0</v>
      </c>
      <c r="AE120" s="16">
        <f t="shared" si="47"/>
        <v>0</v>
      </c>
      <c r="AF120" s="16">
        <f t="shared" si="47"/>
        <v>0</v>
      </c>
      <c r="AG120" s="16">
        <f t="shared" si="47"/>
        <v>0</v>
      </c>
      <c r="AH120" s="16">
        <f t="shared" si="47"/>
        <v>0</v>
      </c>
      <c r="AI120" s="16">
        <f t="shared" si="47"/>
        <v>0</v>
      </c>
      <c r="AJ120" s="16">
        <f t="shared" si="47"/>
        <v>0</v>
      </c>
      <c r="AK120" s="16">
        <f t="shared" si="47"/>
        <v>0</v>
      </c>
      <c r="AL120" s="16">
        <f t="shared" si="49"/>
        <v>0</v>
      </c>
      <c r="AM120" s="16">
        <f t="shared" si="49"/>
        <v>0</v>
      </c>
      <c r="AN120" s="16">
        <f t="shared" si="49"/>
        <v>0</v>
      </c>
      <c r="AO120" s="16">
        <f t="shared" si="49"/>
        <v>0</v>
      </c>
      <c r="AP120" s="16">
        <f t="shared" si="49"/>
        <v>1588098.4134481829</v>
      </c>
      <c r="AQ120" s="16">
        <f t="shared" si="49"/>
        <v>0</v>
      </c>
      <c r="AR120" s="16">
        <f t="shared" si="49"/>
        <v>0</v>
      </c>
      <c r="AS120" s="16">
        <f t="shared" si="49"/>
        <v>0</v>
      </c>
      <c r="AT120" s="16">
        <f t="shared" si="49"/>
        <v>0</v>
      </c>
      <c r="AU120" s="16">
        <f t="shared" si="49"/>
        <v>0</v>
      </c>
      <c r="AV120" s="16">
        <f t="shared" si="49"/>
        <v>0</v>
      </c>
      <c r="AW120" s="16">
        <f t="shared" si="49"/>
        <v>0</v>
      </c>
      <c r="AX120" s="16">
        <f t="shared" si="49"/>
        <v>0</v>
      </c>
      <c r="AY120" s="16">
        <f t="shared" si="49"/>
        <v>0</v>
      </c>
      <c r="AZ120" s="16">
        <f t="shared" si="49"/>
        <v>0</v>
      </c>
      <c r="BA120" s="16">
        <f t="shared" si="49"/>
        <v>0</v>
      </c>
      <c r="BB120" s="16">
        <f t="shared" si="49"/>
        <v>0</v>
      </c>
      <c r="BC120" s="16">
        <f t="shared" si="49"/>
        <v>0</v>
      </c>
      <c r="BD120" s="16">
        <f t="shared" si="49"/>
        <v>0</v>
      </c>
      <c r="BE120" s="16">
        <f t="shared" si="49"/>
        <v>0</v>
      </c>
      <c r="BF120" s="16">
        <f t="shared" si="49"/>
        <v>0</v>
      </c>
      <c r="BG120" s="16">
        <f t="shared" si="49"/>
        <v>0</v>
      </c>
      <c r="BH120" s="16">
        <f t="shared" si="49"/>
        <v>0</v>
      </c>
      <c r="BI120" s="16">
        <f t="shared" si="49"/>
        <v>0</v>
      </c>
      <c r="BJ120" s="16">
        <f t="shared" si="49"/>
        <v>4213697.8759455578</v>
      </c>
      <c r="BK120" s="16">
        <f t="shared" si="49"/>
        <v>0</v>
      </c>
      <c r="BL120" s="16">
        <f t="shared" si="49"/>
        <v>0</v>
      </c>
      <c r="BM120" s="16">
        <f t="shared" si="49"/>
        <v>0</v>
      </c>
      <c r="BN120" s="16">
        <f t="shared" si="49"/>
        <v>0</v>
      </c>
      <c r="BO120" s="16">
        <f t="shared" si="49"/>
        <v>0</v>
      </c>
      <c r="BP120" s="2"/>
      <c r="BQ120" s="2"/>
      <c r="BR120" s="2"/>
      <c r="BS120" s="2"/>
      <c r="BT120" s="2"/>
      <c r="BU120" s="2"/>
      <c r="BV120" s="2"/>
      <c r="BW120" s="2"/>
      <c r="BX120" s="2"/>
    </row>
    <row r="121" spans="1:76" s="1" customFormat="1" ht="15.75" x14ac:dyDescent="0.25">
      <c r="C121" s="2" t="s">
        <v>199</v>
      </c>
      <c r="D121" s="2" t="s">
        <v>55</v>
      </c>
      <c r="E121" s="2" t="s">
        <v>86</v>
      </c>
      <c r="F121" s="2" t="s">
        <v>87</v>
      </c>
      <c r="G121" s="2">
        <v>4</v>
      </c>
      <c r="H121" s="2">
        <v>2024</v>
      </c>
      <c r="I121" s="16">
        <v>2470</v>
      </c>
      <c r="J121" s="16">
        <f t="shared" si="27"/>
        <v>9880</v>
      </c>
      <c r="K121" s="16">
        <f t="shared" si="28"/>
        <v>1482</v>
      </c>
      <c r="L121" s="16">
        <f t="shared" si="29"/>
        <v>11362</v>
      </c>
      <c r="M121" s="2">
        <v>7</v>
      </c>
      <c r="N121" s="2">
        <v>1</v>
      </c>
      <c r="O121" s="2">
        <v>2007</v>
      </c>
      <c r="P121" s="28">
        <v>5.0000000000000001E-4</v>
      </c>
      <c r="Q121" s="30">
        <f t="shared" si="31"/>
        <v>11362</v>
      </c>
      <c r="R121" s="30">
        <f t="shared" si="32"/>
        <v>1136.2</v>
      </c>
      <c r="S121" s="30">
        <f t="shared" si="33"/>
        <v>1874.73</v>
      </c>
      <c r="T121" s="16">
        <f t="shared" si="34"/>
        <v>14372.93</v>
      </c>
      <c r="U121" s="16">
        <f t="shared" si="35"/>
        <v>5.681</v>
      </c>
      <c r="V121" s="16">
        <f t="shared" si="47"/>
        <v>5.1528344671201811</v>
      </c>
      <c r="W121" s="16">
        <f t="shared" si="47"/>
        <v>5.4104761904761904</v>
      </c>
      <c r="X121" s="16">
        <f t="shared" si="47"/>
        <v>14372.93</v>
      </c>
      <c r="Y121" s="16">
        <f t="shared" si="47"/>
        <v>5.9650500000000006</v>
      </c>
      <c r="Z121" s="16">
        <f t="shared" si="47"/>
        <v>6.2633025</v>
      </c>
      <c r="AA121" s="16">
        <f t="shared" si="47"/>
        <v>6.5764676250000011</v>
      </c>
      <c r="AB121" s="16">
        <f t="shared" si="47"/>
        <v>6.9052910062499997</v>
      </c>
      <c r="AC121" s="16">
        <f t="shared" si="47"/>
        <v>7.2505555565625004</v>
      </c>
      <c r="AD121" s="16">
        <f t="shared" si="47"/>
        <v>7.613083334390625</v>
      </c>
      <c r="AE121" s="16">
        <f t="shared" si="47"/>
        <v>20224.155877808698</v>
      </c>
      <c r="AF121" s="16">
        <f t="shared" si="47"/>
        <v>8.3934243761656653</v>
      </c>
      <c r="AG121" s="16">
        <f t="shared" si="47"/>
        <v>8.813095594973948</v>
      </c>
      <c r="AH121" s="16">
        <f t="shared" si="47"/>
        <v>9.2537503747226459</v>
      </c>
      <c r="AI121" s="16">
        <f t="shared" si="47"/>
        <v>9.7164378934587781</v>
      </c>
      <c r="AJ121" s="16">
        <f t="shared" si="47"/>
        <v>10.202259788131716</v>
      </c>
      <c r="AK121" s="16">
        <f t="shared" si="47"/>
        <v>10.712372777538304</v>
      </c>
      <c r="AL121" s="16">
        <f t="shared" si="49"/>
        <v>28457.418283530496</v>
      </c>
      <c r="AM121" s="16">
        <f t="shared" si="49"/>
        <v>11.810390987235982</v>
      </c>
      <c r="AN121" s="16">
        <f t="shared" si="49"/>
        <v>12.400910536597779</v>
      </c>
      <c r="AO121" s="16">
        <f t="shared" si="49"/>
        <v>13.02095606342767</v>
      </c>
      <c r="AP121" s="16">
        <f t="shared" si="49"/>
        <v>13.672003866599052</v>
      </c>
      <c r="AQ121" s="16">
        <f t="shared" si="49"/>
        <v>14.355604059929005</v>
      </c>
      <c r="AR121" s="16">
        <f t="shared" si="49"/>
        <v>15.073384262925455</v>
      </c>
      <c r="AS121" s="16">
        <f t="shared" si="49"/>
        <v>40042.445294461468</v>
      </c>
      <c r="AT121" s="16">
        <f t="shared" si="49"/>
        <v>16.618406149875312</v>
      </c>
      <c r="AU121" s="16">
        <f t="shared" si="49"/>
        <v>17.449326457369082</v>
      </c>
      <c r="AV121" s="16">
        <f t="shared" si="49"/>
        <v>18.321792780237534</v>
      </c>
      <c r="AW121" s="16">
        <f t="shared" si="49"/>
        <v>19.237882419249409</v>
      </c>
      <c r="AX121" s="16">
        <f t="shared" si="49"/>
        <v>20.199776540211882</v>
      </c>
      <c r="AY121" s="16">
        <f t="shared" si="49"/>
        <v>21.209765367222477</v>
      </c>
      <c r="AZ121" s="16">
        <f t="shared" si="49"/>
        <v>56343.741698026504</v>
      </c>
      <c r="BA121" s="16">
        <f t="shared" si="49"/>
        <v>23.383766317362785</v>
      </c>
      <c r="BB121" s="16">
        <f t="shared" si="49"/>
        <v>24.552954633230915</v>
      </c>
      <c r="BC121" s="16">
        <f t="shared" si="49"/>
        <v>25.78060236489247</v>
      </c>
      <c r="BD121" s="16">
        <f t="shared" si="49"/>
        <v>27.069632483137092</v>
      </c>
      <c r="BE121" s="16">
        <f t="shared" si="49"/>
        <v>28.423114107293948</v>
      </c>
      <c r="BF121" s="16">
        <f t="shared" si="49"/>
        <v>29.844269812658641</v>
      </c>
      <c r="BG121" s="16">
        <f t="shared" si="49"/>
        <v>79281.302757327692</v>
      </c>
      <c r="BH121" s="16">
        <f t="shared" si="49"/>
        <v>32.903307468456156</v>
      </c>
      <c r="BI121" s="16">
        <f t="shared" si="49"/>
        <v>34.548472841878962</v>
      </c>
      <c r="BJ121" s="16">
        <f t="shared" si="49"/>
        <v>36.275896483972907</v>
      </c>
      <c r="BK121" s="16">
        <f t="shared" si="49"/>
        <v>38.08969130817156</v>
      </c>
      <c r="BL121" s="16">
        <f t="shared" si="49"/>
        <v>39.994175873580133</v>
      </c>
      <c r="BM121" s="16">
        <f t="shared" si="49"/>
        <v>41.993884667259145</v>
      </c>
      <c r="BN121" s="16">
        <f t="shared" si="49"/>
        <v>111556.7546185739</v>
      </c>
      <c r="BO121" s="16">
        <f t="shared" si="49"/>
        <v>46.298257845653211</v>
      </c>
      <c r="BP121" s="2"/>
      <c r="BQ121" s="2"/>
      <c r="BR121" s="2"/>
      <c r="BS121" s="2"/>
      <c r="BT121" s="2"/>
      <c r="BU121" s="2"/>
      <c r="BV121" s="2"/>
      <c r="BW121" s="2"/>
      <c r="BX121" s="2"/>
    </row>
    <row r="122" spans="1:76" s="1" customFormat="1" ht="15.75" x14ac:dyDescent="0.25">
      <c r="C122" s="2" t="s">
        <v>199</v>
      </c>
      <c r="D122" s="2" t="s">
        <v>201</v>
      </c>
      <c r="E122" s="2" t="s">
        <v>218</v>
      </c>
      <c r="F122" s="35" t="s">
        <v>219</v>
      </c>
      <c r="G122" s="2">
        <v>4</v>
      </c>
      <c r="H122" s="2">
        <v>2018</v>
      </c>
      <c r="I122" s="16">
        <f>23*200</f>
        <v>4600</v>
      </c>
      <c r="J122" s="16">
        <f t="shared" si="27"/>
        <v>18400</v>
      </c>
      <c r="K122" s="16">
        <f t="shared" si="28"/>
        <v>2760</v>
      </c>
      <c r="L122" s="16">
        <f t="shared" si="29"/>
        <v>21160</v>
      </c>
      <c r="M122" s="2">
        <v>30</v>
      </c>
      <c r="N122" s="2">
        <v>15</v>
      </c>
      <c r="O122" s="2">
        <v>2018</v>
      </c>
      <c r="P122" s="28">
        <v>5.0000000000000001E-4</v>
      </c>
      <c r="Q122" s="30">
        <f t="shared" si="31"/>
        <v>28356.423755625001</v>
      </c>
      <c r="R122" s="30">
        <f t="shared" si="32"/>
        <v>2835.6423755625001</v>
      </c>
      <c r="S122" s="30">
        <f t="shared" si="33"/>
        <v>4678.809919678125</v>
      </c>
      <c r="T122" s="16">
        <f t="shared" si="34"/>
        <v>35870.876050865627</v>
      </c>
      <c r="U122" s="16">
        <f t="shared" si="35"/>
        <v>10.58</v>
      </c>
      <c r="V122" s="16">
        <f t="shared" si="47"/>
        <v>0</v>
      </c>
      <c r="W122" s="16">
        <f t="shared" si="47"/>
        <v>0</v>
      </c>
      <c r="X122" s="16">
        <f t="shared" si="47"/>
        <v>0</v>
      </c>
      <c r="Y122" s="16">
        <f t="shared" si="47"/>
        <v>0</v>
      </c>
      <c r="Z122" s="16">
        <f t="shared" si="47"/>
        <v>0</v>
      </c>
      <c r="AA122" s="16">
        <f t="shared" si="47"/>
        <v>0</v>
      </c>
      <c r="AB122" s="16">
        <f t="shared" si="47"/>
        <v>0</v>
      </c>
      <c r="AC122" s="16">
        <f t="shared" si="47"/>
        <v>0</v>
      </c>
      <c r="AD122" s="16">
        <f t="shared" si="47"/>
        <v>0</v>
      </c>
      <c r="AE122" s="16">
        <f t="shared" si="47"/>
        <v>0</v>
      </c>
      <c r="AF122" s="16">
        <f t="shared" si="47"/>
        <v>0</v>
      </c>
      <c r="AG122" s="16">
        <f t="shared" si="47"/>
        <v>16.413052525052699</v>
      </c>
      <c r="AH122" s="16">
        <f t="shared" si="47"/>
        <v>0</v>
      </c>
      <c r="AI122" s="16">
        <f t="shared" si="47"/>
        <v>0</v>
      </c>
      <c r="AJ122" s="16">
        <f t="shared" si="47"/>
        <v>0</v>
      </c>
      <c r="AK122" s="16">
        <f t="shared" si="47"/>
        <v>0</v>
      </c>
      <c r="AL122" s="16">
        <f t="shared" si="49"/>
        <v>0</v>
      </c>
      <c r="AM122" s="16">
        <f t="shared" si="49"/>
        <v>0</v>
      </c>
      <c r="AN122" s="16">
        <f t="shared" si="49"/>
        <v>0</v>
      </c>
      <c r="AO122" s="16">
        <f t="shared" si="49"/>
        <v>0</v>
      </c>
      <c r="AP122" s="16">
        <f t="shared" si="49"/>
        <v>0</v>
      </c>
      <c r="AQ122" s="16">
        <f t="shared" si="49"/>
        <v>0</v>
      </c>
      <c r="AR122" s="16">
        <f t="shared" si="49"/>
        <v>0</v>
      </c>
      <c r="AS122" s="16">
        <f t="shared" si="49"/>
        <v>0</v>
      </c>
      <c r="AT122" s="16">
        <f t="shared" si="49"/>
        <v>0</v>
      </c>
      <c r="AU122" s="16">
        <f t="shared" si="49"/>
        <v>0</v>
      </c>
      <c r="AV122" s="16">
        <f t="shared" si="49"/>
        <v>86327.540233362117</v>
      </c>
      <c r="AW122" s="16">
        <f t="shared" si="49"/>
        <v>0</v>
      </c>
      <c r="AX122" s="16">
        <f t="shared" si="49"/>
        <v>0</v>
      </c>
      <c r="AY122" s="16">
        <f t="shared" si="49"/>
        <v>0</v>
      </c>
      <c r="AZ122" s="16">
        <f t="shared" si="49"/>
        <v>0</v>
      </c>
      <c r="BA122" s="16">
        <f t="shared" si="49"/>
        <v>0</v>
      </c>
      <c r="BB122" s="16">
        <f t="shared" si="49"/>
        <v>0</v>
      </c>
      <c r="BC122" s="16">
        <f t="shared" si="49"/>
        <v>0</v>
      </c>
      <c r="BD122" s="16">
        <f t="shared" si="49"/>
        <v>0</v>
      </c>
      <c r="BE122" s="16">
        <f t="shared" si="49"/>
        <v>0</v>
      </c>
      <c r="BF122" s="16">
        <f t="shared" si="49"/>
        <v>0</v>
      </c>
      <c r="BG122" s="16">
        <f t="shared" si="49"/>
        <v>0</v>
      </c>
      <c r="BH122" s="16">
        <f t="shared" si="49"/>
        <v>0</v>
      </c>
      <c r="BI122" s="16">
        <f t="shared" si="49"/>
        <v>0</v>
      </c>
      <c r="BJ122" s="16">
        <f t="shared" si="49"/>
        <v>0</v>
      </c>
      <c r="BK122" s="16">
        <f t="shared" si="49"/>
        <v>70.936267213598853</v>
      </c>
      <c r="BL122" s="16">
        <f t="shared" si="49"/>
        <v>0</v>
      </c>
      <c r="BM122" s="16">
        <f t="shared" si="49"/>
        <v>0</v>
      </c>
      <c r="BN122" s="16">
        <f t="shared" si="49"/>
        <v>0</v>
      </c>
      <c r="BO122" s="16">
        <f t="shared" si="49"/>
        <v>0</v>
      </c>
      <c r="BP122" s="2"/>
      <c r="BQ122" s="2"/>
      <c r="BR122" s="2"/>
      <c r="BS122" s="2"/>
      <c r="BT122" s="2"/>
      <c r="BU122" s="2"/>
      <c r="BV122" s="2"/>
      <c r="BW122" s="2"/>
      <c r="BX122" s="2"/>
    </row>
    <row r="123" spans="1:76" s="1" customFormat="1" ht="31.5" x14ac:dyDescent="0.25">
      <c r="C123" s="2" t="s">
        <v>220</v>
      </c>
      <c r="D123" s="2" t="s">
        <v>83</v>
      </c>
      <c r="E123" s="2" t="s">
        <v>221</v>
      </c>
      <c r="F123" s="2" t="s">
        <v>222</v>
      </c>
      <c r="G123" s="2">
        <v>1</v>
      </c>
      <c r="H123" s="2">
        <v>2007</v>
      </c>
      <c r="I123" s="16">
        <v>4250</v>
      </c>
      <c r="J123" s="16">
        <f t="shared" si="27"/>
        <v>4250</v>
      </c>
      <c r="K123" s="16">
        <f t="shared" si="28"/>
        <v>637.5</v>
      </c>
      <c r="L123" s="16">
        <f t="shared" si="29"/>
        <v>4887.5</v>
      </c>
      <c r="M123" s="2">
        <v>10</v>
      </c>
      <c r="N123" s="2">
        <v>5</v>
      </c>
      <c r="O123" s="2">
        <v>2007</v>
      </c>
      <c r="P123" s="28">
        <v>5.0000000000000001E-4</v>
      </c>
      <c r="Q123" s="30">
        <f t="shared" si="31"/>
        <v>11202.23952825255</v>
      </c>
      <c r="R123" s="30">
        <f t="shared" si="32"/>
        <v>1120.2239528252551</v>
      </c>
      <c r="S123" s="30">
        <f t="shared" si="33"/>
        <v>1848.3695221616708</v>
      </c>
      <c r="T123" s="16">
        <f t="shared" si="34"/>
        <v>14170.833003239477</v>
      </c>
      <c r="U123" s="16">
        <f t="shared" si="35"/>
        <v>2.4437500000000001</v>
      </c>
      <c r="V123" s="16">
        <f t="shared" si="47"/>
        <v>2.2165532879818595</v>
      </c>
      <c r="W123" s="16">
        <f t="shared" si="47"/>
        <v>0</v>
      </c>
      <c r="X123" s="16">
        <f t="shared" si="47"/>
        <v>0</v>
      </c>
      <c r="Y123" s="16">
        <f t="shared" si="47"/>
        <v>0</v>
      </c>
      <c r="Z123" s="16">
        <f t="shared" si="47"/>
        <v>0</v>
      </c>
      <c r="AA123" s="16">
        <f t="shared" si="47"/>
        <v>7157.2336171874995</v>
      </c>
      <c r="AB123" s="16">
        <f t="shared" si="47"/>
        <v>0</v>
      </c>
      <c r="AC123" s="16">
        <f t="shared" si="47"/>
        <v>0</v>
      </c>
      <c r="AD123" s="16">
        <f t="shared" si="47"/>
        <v>0</v>
      </c>
      <c r="AE123" s="16">
        <f t="shared" si="47"/>
        <v>0</v>
      </c>
      <c r="AF123" s="16">
        <f t="shared" si="47"/>
        <v>3.6105317407595217</v>
      </c>
      <c r="AG123" s="16">
        <f t="shared" si="47"/>
        <v>0</v>
      </c>
      <c r="AH123" s="16">
        <f t="shared" si="47"/>
        <v>0</v>
      </c>
      <c r="AI123" s="16">
        <f t="shared" si="47"/>
        <v>0</v>
      </c>
      <c r="AJ123" s="16">
        <f t="shared" si="47"/>
        <v>0</v>
      </c>
      <c r="AK123" s="16">
        <f t="shared" ref="AK123:BO131" si="50">IF(MOD(AK$6-$H123,$M123)=0,($L123*1.1*1.15)*((1+$I$3)^(AK$6-$L$3)),IF(MOD(AK$6-$O123,$N123)=0,$U123*((1+$I$3)^(AK$6-$L$3)),0))</f>
        <v>11658.37938162759</v>
      </c>
      <c r="AL123" s="16">
        <f t="shared" si="50"/>
        <v>0</v>
      </c>
      <c r="AM123" s="16">
        <f t="shared" si="50"/>
        <v>0</v>
      </c>
      <c r="AN123" s="16">
        <f t="shared" si="50"/>
        <v>0</v>
      </c>
      <c r="AO123" s="16">
        <f t="shared" si="50"/>
        <v>0</v>
      </c>
      <c r="AP123" s="16">
        <f t="shared" si="50"/>
        <v>5.8811757523325889</v>
      </c>
      <c r="AQ123" s="16">
        <f t="shared" si="50"/>
        <v>0</v>
      </c>
      <c r="AR123" s="16">
        <f t="shared" si="50"/>
        <v>0</v>
      </c>
      <c r="AS123" s="16">
        <f t="shared" si="50"/>
        <v>0</v>
      </c>
      <c r="AT123" s="16">
        <f t="shared" si="50"/>
        <v>0</v>
      </c>
      <c r="AU123" s="16">
        <f t="shared" si="50"/>
        <v>18990.271531666094</v>
      </c>
      <c r="AV123" s="16">
        <f t="shared" si="50"/>
        <v>0</v>
      </c>
      <c r="AW123" s="16">
        <f t="shared" si="50"/>
        <v>0</v>
      </c>
      <c r="AX123" s="16">
        <f t="shared" si="50"/>
        <v>0</v>
      </c>
      <c r="AY123" s="16">
        <f t="shared" si="50"/>
        <v>0</v>
      </c>
      <c r="AZ123" s="16">
        <f t="shared" si="50"/>
        <v>9.5798155821083295</v>
      </c>
      <c r="BA123" s="16">
        <f t="shared" si="50"/>
        <v>0</v>
      </c>
      <c r="BB123" s="16">
        <f t="shared" si="50"/>
        <v>0</v>
      </c>
      <c r="BC123" s="16">
        <f t="shared" si="50"/>
        <v>0</v>
      </c>
      <c r="BD123" s="16">
        <f t="shared" si="50"/>
        <v>0</v>
      </c>
      <c r="BE123" s="16">
        <f t="shared" si="50"/>
        <v>30933.151258975518</v>
      </c>
      <c r="BF123" s="16">
        <f t="shared" si="50"/>
        <v>0</v>
      </c>
      <c r="BG123" s="16">
        <f t="shared" si="50"/>
        <v>0</v>
      </c>
      <c r="BH123" s="16">
        <f t="shared" si="50"/>
        <v>0</v>
      </c>
      <c r="BI123" s="16">
        <f t="shared" si="50"/>
        <v>0</v>
      </c>
      <c r="BJ123" s="16">
        <f t="shared" si="50"/>
        <v>15.604510127215066</v>
      </c>
      <c r="BK123" s="16">
        <f t="shared" si="50"/>
        <v>0</v>
      </c>
      <c r="BL123" s="16">
        <f t="shared" si="50"/>
        <v>0</v>
      </c>
      <c r="BM123" s="16">
        <f t="shared" si="50"/>
        <v>0</v>
      </c>
      <c r="BN123" s="16">
        <f t="shared" si="50"/>
        <v>0</v>
      </c>
      <c r="BO123" s="16">
        <f t="shared" si="50"/>
        <v>50386.843875039071</v>
      </c>
      <c r="BP123" s="2"/>
      <c r="BQ123" s="2"/>
      <c r="BR123" s="2"/>
      <c r="BS123" s="2"/>
      <c r="BT123" s="2"/>
      <c r="BU123" s="2"/>
      <c r="BV123" s="2"/>
      <c r="BW123" s="2"/>
      <c r="BX123" s="2"/>
    </row>
    <row r="124" spans="1:76" s="1" customFormat="1" ht="31.5" x14ac:dyDescent="0.25">
      <c r="C124" s="2" t="s">
        <v>220</v>
      </c>
      <c r="D124" s="2" t="s">
        <v>83</v>
      </c>
      <c r="E124" s="2" t="s">
        <v>221</v>
      </c>
      <c r="F124" s="2" t="s">
        <v>223</v>
      </c>
      <c r="G124" s="2">
        <v>1</v>
      </c>
      <c r="H124" s="2">
        <v>2022</v>
      </c>
      <c r="I124" s="16">
        <v>4250</v>
      </c>
      <c r="J124" s="16">
        <f t="shared" si="27"/>
        <v>4250</v>
      </c>
      <c r="K124" s="16">
        <f t="shared" si="28"/>
        <v>637.5</v>
      </c>
      <c r="L124" s="16">
        <f t="shared" si="29"/>
        <v>4887.5</v>
      </c>
      <c r="M124" s="2">
        <v>10</v>
      </c>
      <c r="N124" s="2">
        <v>2</v>
      </c>
      <c r="O124" s="2">
        <v>2022</v>
      </c>
      <c r="P124" s="28">
        <v>5.0000000000000001E-4</v>
      </c>
      <c r="Q124" s="30">
        <f t="shared" si="31"/>
        <v>5388.46875</v>
      </c>
      <c r="R124" s="30">
        <f t="shared" si="32"/>
        <v>538.84687500000007</v>
      </c>
      <c r="S124" s="30">
        <f t="shared" si="33"/>
        <v>889.09734375000005</v>
      </c>
      <c r="T124" s="16">
        <f t="shared" si="34"/>
        <v>6816.4129687499999</v>
      </c>
      <c r="U124" s="16">
        <f t="shared" si="35"/>
        <v>2.4437500000000001</v>
      </c>
      <c r="V124" s="16">
        <f t="shared" ref="V124:AK139" si="51">IF(MOD(V$6-$H124,$M124)=0,($L124*1.1*1.15)*((1+$I$3)^(V$6-$L$3)),IF(MOD(V$6-$O124,$N124)=0,$U124*((1+$I$3)^(V$6-$L$3)),0))</f>
        <v>5607.8798185941032</v>
      </c>
      <c r="W124" s="16">
        <f t="shared" si="51"/>
        <v>0</v>
      </c>
      <c r="X124" s="16">
        <f t="shared" si="51"/>
        <v>2.4437500000000001</v>
      </c>
      <c r="Y124" s="16">
        <f t="shared" si="51"/>
        <v>0</v>
      </c>
      <c r="Z124" s="16">
        <f t="shared" si="51"/>
        <v>2.6942343750000002</v>
      </c>
      <c r="AA124" s="16">
        <f t="shared" si="51"/>
        <v>0</v>
      </c>
      <c r="AB124" s="16">
        <f t="shared" si="51"/>
        <v>2.9703933984374999</v>
      </c>
      <c r="AC124" s="16">
        <f t="shared" si="51"/>
        <v>0</v>
      </c>
      <c r="AD124" s="16">
        <f t="shared" si="51"/>
        <v>3.2748587217773437</v>
      </c>
      <c r="AE124" s="16">
        <f t="shared" si="51"/>
        <v>0</v>
      </c>
      <c r="AF124" s="16">
        <f t="shared" si="51"/>
        <v>9134.6453041215882</v>
      </c>
      <c r="AG124" s="16">
        <f t="shared" si="51"/>
        <v>0</v>
      </c>
      <c r="AH124" s="16">
        <f t="shared" si="51"/>
        <v>3.9806112441873731</v>
      </c>
      <c r="AI124" s="16">
        <f t="shared" si="51"/>
        <v>0</v>
      </c>
      <c r="AJ124" s="16">
        <f t="shared" si="51"/>
        <v>4.3886238967165783</v>
      </c>
      <c r="AK124" s="16">
        <f t="shared" si="51"/>
        <v>0</v>
      </c>
      <c r="AL124" s="16">
        <f t="shared" si="50"/>
        <v>4.8384578461300274</v>
      </c>
      <c r="AM124" s="16">
        <f t="shared" si="50"/>
        <v>0</v>
      </c>
      <c r="AN124" s="16">
        <f t="shared" si="50"/>
        <v>5.3343997753583565</v>
      </c>
      <c r="AO124" s="16">
        <f t="shared" si="50"/>
        <v>0</v>
      </c>
      <c r="AP124" s="16">
        <f t="shared" si="50"/>
        <v>14879.374653401446</v>
      </c>
      <c r="AQ124" s="16">
        <f t="shared" si="50"/>
        <v>0</v>
      </c>
      <c r="AR124" s="16">
        <f t="shared" si="50"/>
        <v>6.4839962669466784</v>
      </c>
      <c r="AS124" s="16">
        <f t="shared" si="50"/>
        <v>0</v>
      </c>
      <c r="AT124" s="16">
        <f t="shared" si="50"/>
        <v>7.1486058843087124</v>
      </c>
      <c r="AU124" s="16">
        <f t="shared" si="50"/>
        <v>0</v>
      </c>
      <c r="AV124" s="16">
        <f t="shared" si="50"/>
        <v>7.8813379874503564</v>
      </c>
      <c r="AW124" s="16">
        <f t="shared" si="50"/>
        <v>0</v>
      </c>
      <c r="AX124" s="16">
        <f t="shared" si="50"/>
        <v>8.6891751311640189</v>
      </c>
      <c r="AY124" s="16">
        <f t="shared" si="50"/>
        <v>0</v>
      </c>
      <c r="AZ124" s="16">
        <f t="shared" si="50"/>
        <v>24236.93342273407</v>
      </c>
      <c r="BA124" s="16">
        <f t="shared" si="50"/>
        <v>0</v>
      </c>
      <c r="BB124" s="16">
        <f t="shared" si="50"/>
        <v>10.561746679274432</v>
      </c>
      <c r="BC124" s="16">
        <f t="shared" si="50"/>
        <v>0</v>
      </c>
      <c r="BD124" s="16">
        <f t="shared" si="50"/>
        <v>11.644325713900065</v>
      </c>
      <c r="BE124" s="16">
        <f t="shared" si="50"/>
        <v>0</v>
      </c>
      <c r="BF124" s="16">
        <f t="shared" si="50"/>
        <v>12.837869099574821</v>
      </c>
      <c r="BG124" s="16">
        <f t="shared" si="50"/>
        <v>0</v>
      </c>
      <c r="BH124" s="16">
        <f t="shared" si="50"/>
        <v>14.15375068228124</v>
      </c>
      <c r="BI124" s="16">
        <f t="shared" si="50"/>
        <v>0</v>
      </c>
      <c r="BJ124" s="16">
        <f t="shared" si="50"/>
        <v>39479.410621854113</v>
      </c>
      <c r="BK124" s="16">
        <f t="shared" si="50"/>
        <v>0</v>
      </c>
      <c r="BL124" s="16">
        <f t="shared" si="50"/>
        <v>17.203972415254611</v>
      </c>
      <c r="BM124" s="16">
        <f t="shared" si="50"/>
        <v>0</v>
      </c>
      <c r="BN124" s="16">
        <f t="shared" si="50"/>
        <v>18.967379587818211</v>
      </c>
      <c r="BO124" s="16">
        <f t="shared" si="50"/>
        <v>0</v>
      </c>
      <c r="BP124" s="2"/>
      <c r="BQ124" s="2"/>
      <c r="BR124" s="2"/>
      <c r="BS124" s="2"/>
      <c r="BT124" s="2"/>
      <c r="BU124" s="2"/>
      <c r="BV124" s="2"/>
      <c r="BW124" s="2"/>
      <c r="BX124" s="2"/>
    </row>
    <row r="125" spans="1:76" s="1" customFormat="1" ht="31.5" x14ac:dyDescent="0.25">
      <c r="C125" s="2" t="s">
        <v>220</v>
      </c>
      <c r="D125" s="2" t="s">
        <v>83</v>
      </c>
      <c r="E125" s="2" t="s">
        <v>221</v>
      </c>
      <c r="F125" s="2" t="s">
        <v>15941</v>
      </c>
      <c r="G125" s="2">
        <v>3</v>
      </c>
      <c r="H125" s="2">
        <v>2023</v>
      </c>
      <c r="I125" s="16">
        <v>2125</v>
      </c>
      <c r="J125" s="16">
        <v>3300</v>
      </c>
      <c r="K125" s="16">
        <f t="shared" si="28"/>
        <v>495</v>
      </c>
      <c r="L125" s="16">
        <f t="shared" si="29"/>
        <v>3795</v>
      </c>
      <c r="M125" s="2">
        <v>10</v>
      </c>
      <c r="N125" s="2">
        <v>1</v>
      </c>
      <c r="O125" s="2">
        <v>2020</v>
      </c>
      <c r="P125" s="28">
        <v>5.0000000000000001E-4</v>
      </c>
      <c r="Q125" s="30">
        <f t="shared" si="31"/>
        <v>3984.75</v>
      </c>
      <c r="R125" s="30">
        <f t="shared" si="32"/>
        <v>398.47500000000002</v>
      </c>
      <c r="S125" s="30">
        <f t="shared" si="33"/>
        <v>657.48374999999999</v>
      </c>
      <c r="T125" s="16">
        <f t="shared" si="34"/>
        <v>5040.7087500000007</v>
      </c>
      <c r="U125" s="16">
        <f t="shared" si="35"/>
        <v>1.8975</v>
      </c>
      <c r="V125" s="16">
        <f t="shared" si="51"/>
        <v>1.7210884353741496</v>
      </c>
      <c r="W125" s="16">
        <f t="shared" si="51"/>
        <v>4572.0714285714275</v>
      </c>
      <c r="X125" s="16">
        <f t="shared" si="51"/>
        <v>1.8975</v>
      </c>
      <c r="Y125" s="16">
        <f t="shared" si="51"/>
        <v>1.992375</v>
      </c>
      <c r="Z125" s="16">
        <f t="shared" si="51"/>
        <v>2.0919937499999999</v>
      </c>
      <c r="AA125" s="16">
        <f t="shared" si="51"/>
        <v>2.1965934375000002</v>
      </c>
      <c r="AB125" s="16">
        <f t="shared" si="51"/>
        <v>2.3064231093749998</v>
      </c>
      <c r="AC125" s="16">
        <f t="shared" si="51"/>
        <v>2.4217442648437504</v>
      </c>
      <c r="AD125" s="16">
        <f t="shared" si="51"/>
        <v>2.5428314780859376</v>
      </c>
      <c r="AE125" s="16">
        <f t="shared" si="51"/>
        <v>2.6699730519902349</v>
      </c>
      <c r="AF125" s="16">
        <f t="shared" si="51"/>
        <v>2.8034717045897461</v>
      </c>
      <c r="AG125" s="16">
        <f t="shared" si="51"/>
        <v>7447.42258324266</v>
      </c>
      <c r="AH125" s="16">
        <f t="shared" si="51"/>
        <v>3.0908275543101955</v>
      </c>
      <c r="AI125" s="16">
        <f t="shared" si="51"/>
        <v>3.2453689320257055</v>
      </c>
      <c r="AJ125" s="16">
        <f t="shared" si="51"/>
        <v>3.40763737862699</v>
      </c>
      <c r="AK125" s="16">
        <f t="shared" si="51"/>
        <v>3.5780192475583403</v>
      </c>
      <c r="AL125" s="16">
        <f t="shared" si="50"/>
        <v>3.7569202099362564</v>
      </c>
      <c r="AM125" s="16">
        <f t="shared" si="50"/>
        <v>3.9447662204330705</v>
      </c>
      <c r="AN125" s="16">
        <f t="shared" si="50"/>
        <v>4.1420045314547238</v>
      </c>
      <c r="AO125" s="16">
        <f t="shared" si="50"/>
        <v>4.34910475802746</v>
      </c>
      <c r="AP125" s="16">
        <f t="shared" si="50"/>
        <v>4.5665599959288334</v>
      </c>
      <c r="AQ125" s="16">
        <f t="shared" si="50"/>
        <v>12131.066629184945</v>
      </c>
      <c r="AR125" s="16">
        <f t="shared" si="50"/>
        <v>5.0346323955115384</v>
      </c>
      <c r="AS125" s="16">
        <f t="shared" si="50"/>
        <v>5.2863640152871154</v>
      </c>
      <c r="AT125" s="16">
        <f t="shared" si="50"/>
        <v>5.5506822160514711</v>
      </c>
      <c r="AU125" s="16">
        <f t="shared" si="50"/>
        <v>5.8282163268540454</v>
      </c>
      <c r="AV125" s="16">
        <f t="shared" si="50"/>
        <v>6.1196271431967473</v>
      </c>
      <c r="AW125" s="16">
        <f t="shared" si="50"/>
        <v>6.4256085003565842</v>
      </c>
      <c r="AX125" s="16">
        <f t="shared" si="50"/>
        <v>6.7468889253744138</v>
      </c>
      <c r="AY125" s="16">
        <f t="shared" si="50"/>
        <v>7.0842333716431352</v>
      </c>
      <c r="AZ125" s="16">
        <f t="shared" si="50"/>
        <v>7.4384450402252913</v>
      </c>
      <c r="BA125" s="16">
        <f t="shared" si="50"/>
        <v>19760.229249358486</v>
      </c>
      <c r="BB125" s="16">
        <f t="shared" si="50"/>
        <v>8.2008856568483814</v>
      </c>
      <c r="BC125" s="16">
        <f t="shared" si="50"/>
        <v>8.6109299396908039</v>
      </c>
      <c r="BD125" s="16">
        <f t="shared" si="50"/>
        <v>9.0414764366753442</v>
      </c>
      <c r="BE125" s="16">
        <f t="shared" si="50"/>
        <v>9.4935502585091118</v>
      </c>
      <c r="BF125" s="16">
        <f t="shared" si="50"/>
        <v>9.9682277714345666</v>
      </c>
      <c r="BG125" s="16">
        <f t="shared" si="50"/>
        <v>10.466639160006297</v>
      </c>
      <c r="BH125" s="16">
        <f t="shared" si="50"/>
        <v>10.98997111800661</v>
      </c>
      <c r="BI125" s="16">
        <f t="shared" si="50"/>
        <v>11.539469673906941</v>
      </c>
      <c r="BJ125" s="16">
        <f t="shared" si="50"/>
        <v>12.116443157602287</v>
      </c>
      <c r="BK125" s="16">
        <f t="shared" si="50"/>
        <v>32187.331248170474</v>
      </c>
      <c r="BL125" s="16">
        <f t="shared" si="50"/>
        <v>13.358378581256522</v>
      </c>
      <c r="BM125" s="16">
        <f t="shared" si="50"/>
        <v>14.026297510319349</v>
      </c>
      <c r="BN125" s="16">
        <f t="shared" si="50"/>
        <v>14.727612385835316</v>
      </c>
      <c r="BO125" s="16">
        <f t="shared" si="50"/>
        <v>15.463993005127083</v>
      </c>
      <c r="BP125" s="2"/>
      <c r="BQ125" s="2"/>
      <c r="BR125" s="2"/>
      <c r="BS125" s="2"/>
      <c r="BT125" s="2"/>
      <c r="BU125" s="2"/>
      <c r="BV125" s="2"/>
      <c r="BW125" s="2"/>
      <c r="BX125" s="2"/>
    </row>
    <row r="126" spans="1:76" s="1" customFormat="1" ht="31.5" x14ac:dyDescent="0.25">
      <c r="C126" s="2" t="s">
        <v>220</v>
      </c>
      <c r="D126" s="2" t="s">
        <v>83</v>
      </c>
      <c r="E126" s="2" t="s">
        <v>221</v>
      </c>
      <c r="F126" s="2" t="s">
        <v>224</v>
      </c>
      <c r="G126" s="2">
        <v>1</v>
      </c>
      <c r="H126" s="2">
        <v>2007</v>
      </c>
      <c r="I126" s="16">
        <v>8000</v>
      </c>
      <c r="J126" s="16">
        <f t="shared" si="27"/>
        <v>8000</v>
      </c>
      <c r="K126" s="16">
        <f t="shared" si="28"/>
        <v>1200</v>
      </c>
      <c r="L126" s="16">
        <f t="shared" si="29"/>
        <v>9200</v>
      </c>
      <c r="M126" s="2">
        <v>10</v>
      </c>
      <c r="N126" s="2">
        <v>1</v>
      </c>
      <c r="O126" s="2">
        <v>2007</v>
      </c>
      <c r="P126" s="28">
        <v>5.0000000000000001E-4</v>
      </c>
      <c r="Q126" s="30">
        <f t="shared" si="31"/>
        <v>21086.568523769503</v>
      </c>
      <c r="R126" s="30">
        <f t="shared" si="32"/>
        <v>2108.6568523769506</v>
      </c>
      <c r="S126" s="30">
        <f t="shared" si="33"/>
        <v>3479.2838064219677</v>
      </c>
      <c r="T126" s="16">
        <f t="shared" si="34"/>
        <v>26674.509182568421</v>
      </c>
      <c r="U126" s="16">
        <f t="shared" si="35"/>
        <v>4.6000000000000005</v>
      </c>
      <c r="V126" s="16">
        <f t="shared" si="51"/>
        <v>4.1723356009070294</v>
      </c>
      <c r="W126" s="16">
        <f t="shared" si="51"/>
        <v>4.3809523809523814</v>
      </c>
      <c r="X126" s="16">
        <f t="shared" si="51"/>
        <v>4.6000000000000005</v>
      </c>
      <c r="Y126" s="16">
        <f t="shared" si="51"/>
        <v>4.830000000000001</v>
      </c>
      <c r="Z126" s="16">
        <f t="shared" si="51"/>
        <v>5.0715000000000003</v>
      </c>
      <c r="AA126" s="16">
        <f t="shared" si="51"/>
        <v>13472.439750000001</v>
      </c>
      <c r="AB126" s="16">
        <f t="shared" si="51"/>
        <v>5.5913287500000006</v>
      </c>
      <c r="AC126" s="16">
        <f t="shared" si="51"/>
        <v>5.8708951875000013</v>
      </c>
      <c r="AD126" s="16">
        <f t="shared" si="51"/>
        <v>6.1644399468750004</v>
      </c>
      <c r="AE126" s="16">
        <f t="shared" si="51"/>
        <v>6.4726619442187516</v>
      </c>
      <c r="AF126" s="16">
        <f t="shared" si="51"/>
        <v>6.7962950414296888</v>
      </c>
      <c r="AG126" s="16">
        <f t="shared" si="51"/>
        <v>7.1361097935011735</v>
      </c>
      <c r="AH126" s="16">
        <f t="shared" si="51"/>
        <v>7.4929152831762318</v>
      </c>
      <c r="AI126" s="16">
        <f t="shared" si="51"/>
        <v>7.8675610473350446</v>
      </c>
      <c r="AJ126" s="16">
        <f t="shared" si="51"/>
        <v>8.2609390997017957</v>
      </c>
      <c r="AK126" s="16">
        <f t="shared" si="51"/>
        <v>21945.184718357821</v>
      </c>
      <c r="AL126" s="16">
        <f t="shared" si="50"/>
        <v>9.1076853574212286</v>
      </c>
      <c r="AM126" s="16">
        <f t="shared" si="50"/>
        <v>9.5630696252922931</v>
      </c>
      <c r="AN126" s="16">
        <f t="shared" si="50"/>
        <v>10.041223106556908</v>
      </c>
      <c r="AO126" s="16">
        <f t="shared" si="50"/>
        <v>10.543284261884754</v>
      </c>
      <c r="AP126" s="16">
        <f t="shared" si="50"/>
        <v>11.070448474978992</v>
      </c>
      <c r="AQ126" s="16">
        <f t="shared" si="50"/>
        <v>11.623970898727942</v>
      </c>
      <c r="AR126" s="16">
        <f t="shared" si="50"/>
        <v>12.205169443664337</v>
      </c>
      <c r="AS126" s="16">
        <f t="shared" si="50"/>
        <v>12.815427915847554</v>
      </c>
      <c r="AT126" s="16">
        <f t="shared" si="50"/>
        <v>13.456199311639931</v>
      </c>
      <c r="AU126" s="16">
        <f t="shared" si="50"/>
        <v>35746.393471371477</v>
      </c>
      <c r="AV126" s="16">
        <f t="shared" si="50"/>
        <v>14.835459741083024</v>
      </c>
      <c r="AW126" s="16">
        <f t="shared" si="50"/>
        <v>15.577232728137176</v>
      </c>
      <c r="AX126" s="16">
        <f t="shared" si="50"/>
        <v>16.356094364544035</v>
      </c>
      <c r="AY126" s="16">
        <f t="shared" si="50"/>
        <v>17.173899082771239</v>
      </c>
      <c r="AZ126" s="16">
        <f t="shared" si="50"/>
        <v>18.032594036909799</v>
      </c>
      <c r="BA126" s="16">
        <f t="shared" si="50"/>
        <v>18.934223738755293</v>
      </c>
      <c r="BB126" s="16">
        <f t="shared" si="50"/>
        <v>19.880934925693051</v>
      </c>
      <c r="BC126" s="16">
        <f t="shared" si="50"/>
        <v>20.874981671977711</v>
      </c>
      <c r="BD126" s="16">
        <f t="shared" si="50"/>
        <v>21.918730755576593</v>
      </c>
      <c r="BE126" s="16">
        <f t="shared" si="50"/>
        <v>58227.108252189217</v>
      </c>
      <c r="BF126" s="16">
        <f t="shared" si="50"/>
        <v>24.165400658023195</v>
      </c>
      <c r="BG126" s="16">
        <f t="shared" si="50"/>
        <v>25.37367069092436</v>
      </c>
      <c r="BH126" s="16">
        <f t="shared" si="50"/>
        <v>26.642354225470573</v>
      </c>
      <c r="BI126" s="16">
        <f t="shared" si="50"/>
        <v>27.974471936744106</v>
      </c>
      <c r="BJ126" s="16">
        <f t="shared" si="50"/>
        <v>29.373195533581303</v>
      </c>
      <c r="BK126" s="16">
        <f t="shared" si="50"/>
        <v>30.841855310260375</v>
      </c>
      <c r="BL126" s="16">
        <f t="shared" si="50"/>
        <v>32.38394807577339</v>
      </c>
      <c r="BM126" s="16">
        <f t="shared" si="50"/>
        <v>34.003145479562065</v>
      </c>
      <c r="BN126" s="16">
        <f t="shared" si="50"/>
        <v>35.703302753540164</v>
      </c>
      <c r="BO126" s="16">
        <f t="shared" si="50"/>
        <v>94845.823764779445</v>
      </c>
      <c r="BP126" s="2"/>
      <c r="BQ126" s="2"/>
      <c r="BR126" s="2"/>
      <c r="BS126" s="2"/>
      <c r="BT126" s="2"/>
      <c r="BU126" s="2"/>
      <c r="BV126" s="2"/>
      <c r="BW126" s="2"/>
      <c r="BX126" s="2"/>
    </row>
    <row r="127" spans="1:76" s="1" customFormat="1" ht="15.75" x14ac:dyDescent="0.25">
      <c r="C127" s="2" t="s">
        <v>220</v>
      </c>
      <c r="D127" s="2" t="s">
        <v>129</v>
      </c>
      <c r="E127" s="2" t="s">
        <v>66</v>
      </c>
      <c r="F127" s="2" t="s">
        <v>225</v>
      </c>
      <c r="G127" s="2">
        <v>1</v>
      </c>
      <c r="H127" s="2">
        <v>2007</v>
      </c>
      <c r="I127" s="16">
        <v>8500</v>
      </c>
      <c r="J127" s="16">
        <f t="shared" si="27"/>
        <v>8500</v>
      </c>
      <c r="K127" s="16">
        <f t="shared" si="28"/>
        <v>1275</v>
      </c>
      <c r="L127" s="16">
        <f t="shared" si="29"/>
        <v>9775</v>
      </c>
      <c r="M127" s="2">
        <v>15</v>
      </c>
      <c r="N127" s="2">
        <v>1</v>
      </c>
      <c r="O127" s="2">
        <v>2007</v>
      </c>
      <c r="P127" s="28">
        <v>5.0000000000000001E-4</v>
      </c>
      <c r="Q127" s="30">
        <f t="shared" si="31"/>
        <v>22404.479056505101</v>
      </c>
      <c r="R127" s="30">
        <f t="shared" si="32"/>
        <v>2240.4479056505102</v>
      </c>
      <c r="S127" s="30">
        <f t="shared" si="33"/>
        <v>3696.7390443233417</v>
      </c>
      <c r="T127" s="16">
        <f t="shared" si="34"/>
        <v>28341.666006478954</v>
      </c>
      <c r="U127" s="16">
        <f t="shared" si="35"/>
        <v>4.8875000000000002</v>
      </c>
      <c r="V127" s="16">
        <f t="shared" si="51"/>
        <v>11215.759637188206</v>
      </c>
      <c r="W127" s="16">
        <f t="shared" si="51"/>
        <v>4.6547619047619051</v>
      </c>
      <c r="X127" s="16">
        <f t="shared" si="51"/>
        <v>4.8875000000000002</v>
      </c>
      <c r="Y127" s="16">
        <f t="shared" si="51"/>
        <v>5.131875</v>
      </c>
      <c r="Z127" s="16">
        <f t="shared" si="51"/>
        <v>5.3884687500000004</v>
      </c>
      <c r="AA127" s="16">
        <f t="shared" si="51"/>
        <v>5.6578921875000008</v>
      </c>
      <c r="AB127" s="16">
        <f t="shared" si="51"/>
        <v>5.9407867968749999</v>
      </c>
      <c r="AC127" s="16">
        <f t="shared" si="51"/>
        <v>6.2378261367187511</v>
      </c>
      <c r="AD127" s="16">
        <f t="shared" si="51"/>
        <v>6.5497174435546874</v>
      </c>
      <c r="AE127" s="16">
        <f t="shared" si="51"/>
        <v>6.8772033157324231</v>
      </c>
      <c r="AF127" s="16">
        <f t="shared" si="51"/>
        <v>7.2210634815190433</v>
      </c>
      <c r="AG127" s="16">
        <f t="shared" si="51"/>
        <v>7.5821166555949961</v>
      </c>
      <c r="AH127" s="16">
        <f t="shared" si="51"/>
        <v>7.9612224883747462</v>
      </c>
      <c r="AI127" s="16">
        <f t="shared" si="51"/>
        <v>8.3592836127934831</v>
      </c>
      <c r="AJ127" s="16">
        <f t="shared" si="51"/>
        <v>8.7772477934331565</v>
      </c>
      <c r="AK127" s="16">
        <f t="shared" si="51"/>
        <v>23316.75876325518</v>
      </c>
      <c r="AL127" s="16">
        <f t="shared" si="50"/>
        <v>9.6769156922600548</v>
      </c>
      <c r="AM127" s="16">
        <f t="shared" si="50"/>
        <v>10.160761476873061</v>
      </c>
      <c r="AN127" s="16">
        <f t="shared" si="50"/>
        <v>10.668799550716713</v>
      </c>
      <c r="AO127" s="16">
        <f t="shared" si="50"/>
        <v>11.20223952825255</v>
      </c>
      <c r="AP127" s="16">
        <f t="shared" si="50"/>
        <v>11.762351504665178</v>
      </c>
      <c r="AQ127" s="16">
        <f t="shared" si="50"/>
        <v>12.350469079898437</v>
      </c>
      <c r="AR127" s="16">
        <f t="shared" si="50"/>
        <v>12.967992533893357</v>
      </c>
      <c r="AS127" s="16">
        <f t="shared" si="50"/>
        <v>13.616392160588026</v>
      </c>
      <c r="AT127" s="16">
        <f t="shared" si="50"/>
        <v>14.297211768617425</v>
      </c>
      <c r="AU127" s="16">
        <f t="shared" si="50"/>
        <v>15.0120723570483</v>
      </c>
      <c r="AV127" s="16">
        <f t="shared" si="50"/>
        <v>15.762675974900713</v>
      </c>
      <c r="AW127" s="16">
        <f t="shared" si="50"/>
        <v>16.550809773645749</v>
      </c>
      <c r="AX127" s="16">
        <f t="shared" si="50"/>
        <v>17.378350262328038</v>
      </c>
      <c r="AY127" s="16">
        <f t="shared" si="50"/>
        <v>18.247267775444442</v>
      </c>
      <c r="AZ127" s="16">
        <f t="shared" si="50"/>
        <v>48473.866845468139</v>
      </c>
      <c r="BA127" s="16">
        <f t="shared" si="50"/>
        <v>20.117612722427495</v>
      </c>
      <c r="BB127" s="16">
        <f t="shared" si="50"/>
        <v>21.123493358548863</v>
      </c>
      <c r="BC127" s="16">
        <f t="shared" si="50"/>
        <v>22.179668026476314</v>
      </c>
      <c r="BD127" s="16">
        <f t="shared" si="50"/>
        <v>23.288651427800129</v>
      </c>
      <c r="BE127" s="16">
        <f t="shared" si="50"/>
        <v>24.453083999190138</v>
      </c>
      <c r="BF127" s="16">
        <f t="shared" si="50"/>
        <v>25.675738199149642</v>
      </c>
      <c r="BG127" s="16">
        <f t="shared" si="50"/>
        <v>26.95952510910713</v>
      </c>
      <c r="BH127" s="16">
        <f t="shared" si="50"/>
        <v>28.30750136456248</v>
      </c>
      <c r="BI127" s="16">
        <f t="shared" si="50"/>
        <v>29.72287643279061</v>
      </c>
      <c r="BJ127" s="16">
        <f t="shared" si="50"/>
        <v>31.209020254430133</v>
      </c>
      <c r="BK127" s="16">
        <f t="shared" si="50"/>
        <v>32.769471267151644</v>
      </c>
      <c r="BL127" s="16">
        <f t="shared" si="50"/>
        <v>34.407944830509223</v>
      </c>
      <c r="BM127" s="16">
        <f t="shared" si="50"/>
        <v>36.128342072034691</v>
      </c>
      <c r="BN127" s="16">
        <f t="shared" si="50"/>
        <v>37.934759175636422</v>
      </c>
      <c r="BO127" s="16">
        <f t="shared" si="50"/>
        <v>100773.68775007814</v>
      </c>
      <c r="BP127" s="2"/>
      <c r="BQ127" s="2"/>
      <c r="BR127" s="2"/>
      <c r="BS127" s="2"/>
      <c r="BT127" s="2"/>
      <c r="BU127" s="2"/>
      <c r="BV127" s="2"/>
      <c r="BW127" s="2"/>
      <c r="BX127" s="2"/>
    </row>
    <row r="128" spans="1:76" s="1" customFormat="1" ht="15.75" x14ac:dyDescent="0.25">
      <c r="C128" s="2" t="s">
        <v>220</v>
      </c>
      <c r="D128" s="2" t="s">
        <v>116</v>
      </c>
      <c r="E128" s="2" t="s">
        <v>117</v>
      </c>
      <c r="F128" s="2" t="s">
        <v>118</v>
      </c>
      <c r="G128" s="2">
        <v>1</v>
      </c>
      <c r="H128" s="2">
        <v>2007</v>
      </c>
      <c r="I128" s="16">
        <v>935</v>
      </c>
      <c r="J128" s="16">
        <f t="shared" si="27"/>
        <v>935</v>
      </c>
      <c r="K128" s="16">
        <f t="shared" si="28"/>
        <v>140.25</v>
      </c>
      <c r="L128" s="16">
        <f t="shared" si="29"/>
        <v>1075.25</v>
      </c>
      <c r="M128" s="2">
        <v>20</v>
      </c>
      <c r="N128" s="2">
        <v>2</v>
      </c>
      <c r="O128" s="2">
        <v>2007</v>
      </c>
      <c r="P128" s="28">
        <v>5.0000000000000001E-4</v>
      </c>
      <c r="Q128" s="30">
        <f t="shared" si="31"/>
        <v>2464.492696215561</v>
      </c>
      <c r="R128" s="30">
        <f t="shared" si="32"/>
        <v>246.44926962155611</v>
      </c>
      <c r="S128" s="30">
        <f t="shared" si="33"/>
        <v>406.64129487556755</v>
      </c>
      <c r="T128" s="16">
        <f t="shared" si="34"/>
        <v>3117.5832607126845</v>
      </c>
      <c r="U128" s="16">
        <f t="shared" si="35"/>
        <v>0.53762500000000002</v>
      </c>
      <c r="V128" s="16">
        <f t="shared" si="51"/>
        <v>0</v>
      </c>
      <c r="W128" s="16">
        <f t="shared" si="51"/>
        <v>0.51202380952380955</v>
      </c>
      <c r="X128" s="16">
        <f t="shared" si="51"/>
        <v>0</v>
      </c>
      <c r="Y128" s="16">
        <f t="shared" si="51"/>
        <v>0.5645062500000001</v>
      </c>
      <c r="Z128" s="16">
        <f t="shared" si="51"/>
        <v>0</v>
      </c>
      <c r="AA128" s="16">
        <f t="shared" si="51"/>
        <v>1574.5913957812502</v>
      </c>
      <c r="AB128" s="16">
        <f t="shared" si="51"/>
        <v>0</v>
      </c>
      <c r="AC128" s="16">
        <f t="shared" si="51"/>
        <v>0.68616087503906265</v>
      </c>
      <c r="AD128" s="16">
        <f t="shared" si="51"/>
        <v>0</v>
      </c>
      <c r="AE128" s="16">
        <f t="shared" si="51"/>
        <v>0.75649236473056658</v>
      </c>
      <c r="AF128" s="16">
        <f t="shared" si="51"/>
        <v>0</v>
      </c>
      <c r="AG128" s="16">
        <f t="shared" si="51"/>
        <v>0.83403283211544954</v>
      </c>
      <c r="AH128" s="16">
        <f t="shared" si="51"/>
        <v>0</v>
      </c>
      <c r="AI128" s="16">
        <f t="shared" si="51"/>
        <v>0.91952119740728322</v>
      </c>
      <c r="AJ128" s="16">
        <f t="shared" si="51"/>
        <v>0</v>
      </c>
      <c r="AK128" s="16">
        <f t="shared" si="51"/>
        <v>1.0137721201415297</v>
      </c>
      <c r="AL128" s="16">
        <f t="shared" si="50"/>
        <v>0</v>
      </c>
      <c r="AM128" s="16">
        <f t="shared" si="50"/>
        <v>1.1176837624560367</v>
      </c>
      <c r="AN128" s="16">
        <f t="shared" si="50"/>
        <v>0</v>
      </c>
      <c r="AO128" s="16">
        <f t="shared" si="50"/>
        <v>1.2322463481077806</v>
      </c>
      <c r="AP128" s="16">
        <f t="shared" si="50"/>
        <v>0</v>
      </c>
      <c r="AQ128" s="16">
        <f t="shared" si="50"/>
        <v>1.3585515987888279</v>
      </c>
      <c r="AR128" s="16">
        <f t="shared" si="50"/>
        <v>0</v>
      </c>
      <c r="AS128" s="16">
        <f t="shared" si="50"/>
        <v>1.4978031376646828</v>
      </c>
      <c r="AT128" s="16">
        <f t="shared" si="50"/>
        <v>0</v>
      </c>
      <c r="AU128" s="16">
        <f t="shared" si="50"/>
        <v>4177.8597369665422</v>
      </c>
      <c r="AV128" s="16">
        <f t="shared" si="50"/>
        <v>0</v>
      </c>
      <c r="AW128" s="16">
        <f t="shared" si="50"/>
        <v>1.8205890751010323</v>
      </c>
      <c r="AX128" s="16">
        <f t="shared" si="50"/>
        <v>0</v>
      </c>
      <c r="AY128" s="16">
        <f t="shared" si="50"/>
        <v>2.0071994552988883</v>
      </c>
      <c r="AZ128" s="16">
        <f t="shared" si="50"/>
        <v>0</v>
      </c>
      <c r="BA128" s="16">
        <f t="shared" si="50"/>
        <v>2.2129373994670245</v>
      </c>
      <c r="BB128" s="16">
        <f t="shared" si="50"/>
        <v>0</v>
      </c>
      <c r="BC128" s="16">
        <f t="shared" si="50"/>
        <v>2.4397634829123946</v>
      </c>
      <c r="BD128" s="16">
        <f t="shared" si="50"/>
        <v>0</v>
      </c>
      <c r="BE128" s="16">
        <f t="shared" si="50"/>
        <v>2.6898392399109152</v>
      </c>
      <c r="BF128" s="16">
        <f t="shared" si="50"/>
        <v>0</v>
      </c>
      <c r="BG128" s="16">
        <f t="shared" si="50"/>
        <v>2.9655477620017843</v>
      </c>
      <c r="BH128" s="16">
        <f t="shared" si="50"/>
        <v>0</v>
      </c>
      <c r="BI128" s="16">
        <f t="shared" si="50"/>
        <v>3.2695164076069667</v>
      </c>
      <c r="BJ128" s="16">
        <f t="shared" si="50"/>
        <v>0</v>
      </c>
      <c r="BK128" s="16">
        <f t="shared" si="50"/>
        <v>3.604641839386681</v>
      </c>
      <c r="BL128" s="16">
        <f t="shared" si="50"/>
        <v>0</v>
      </c>
      <c r="BM128" s="16">
        <f t="shared" si="50"/>
        <v>3.9741176279238157</v>
      </c>
      <c r="BN128" s="16">
        <f t="shared" si="50"/>
        <v>0</v>
      </c>
      <c r="BO128" s="16">
        <f t="shared" si="50"/>
        <v>11085.105652508599</v>
      </c>
      <c r="BP128" s="2"/>
      <c r="BQ128" s="2"/>
      <c r="BR128" s="2"/>
      <c r="BS128" s="2"/>
      <c r="BT128" s="2"/>
      <c r="BU128" s="2"/>
      <c r="BV128" s="2"/>
      <c r="BW128" s="2"/>
      <c r="BX128" s="2"/>
    </row>
    <row r="129" spans="3:76" s="1" customFormat="1" ht="15.75" x14ac:dyDescent="0.25">
      <c r="C129" s="2" t="s">
        <v>220</v>
      </c>
      <c r="D129" s="2" t="s">
        <v>55</v>
      </c>
      <c r="E129" s="2" t="s">
        <v>86</v>
      </c>
      <c r="F129" s="2" t="s">
        <v>226</v>
      </c>
      <c r="G129" s="2">
        <v>1</v>
      </c>
      <c r="H129" s="2">
        <v>2007</v>
      </c>
      <c r="I129" s="16">
        <v>850</v>
      </c>
      <c r="J129" s="16">
        <f t="shared" si="27"/>
        <v>850</v>
      </c>
      <c r="K129" s="16">
        <f t="shared" si="28"/>
        <v>127.5</v>
      </c>
      <c r="L129" s="16">
        <f t="shared" si="29"/>
        <v>977.5</v>
      </c>
      <c r="M129" s="2">
        <v>10</v>
      </c>
      <c r="N129" s="2">
        <v>1</v>
      </c>
      <c r="O129" s="2">
        <v>2007</v>
      </c>
      <c r="P129" s="28">
        <v>5.0000000000000001E-4</v>
      </c>
      <c r="Q129" s="30">
        <f t="shared" si="31"/>
        <v>2240.4479056505097</v>
      </c>
      <c r="R129" s="30">
        <f t="shared" si="32"/>
        <v>224.04479056505099</v>
      </c>
      <c r="S129" s="30">
        <f t="shared" si="33"/>
        <v>369.67390443233404</v>
      </c>
      <c r="T129" s="16">
        <f t="shared" si="34"/>
        <v>2834.1666006478945</v>
      </c>
      <c r="U129" s="16">
        <f t="shared" si="35"/>
        <v>0.48875000000000002</v>
      </c>
      <c r="V129" s="16">
        <f t="shared" si="51"/>
        <v>0.44331065759637189</v>
      </c>
      <c r="W129" s="16">
        <f t="shared" si="51"/>
        <v>0.46547619047619049</v>
      </c>
      <c r="X129" s="16">
        <f t="shared" si="51"/>
        <v>0.48875000000000002</v>
      </c>
      <c r="Y129" s="16">
        <f t="shared" si="51"/>
        <v>0.51318750000000002</v>
      </c>
      <c r="Z129" s="16">
        <f t="shared" si="51"/>
        <v>0.53884687500000006</v>
      </c>
      <c r="AA129" s="16">
        <f t="shared" si="51"/>
        <v>1431.4467234374999</v>
      </c>
      <c r="AB129" s="16">
        <f t="shared" si="51"/>
        <v>0.59407867968750006</v>
      </c>
      <c r="AC129" s="16">
        <f t="shared" si="51"/>
        <v>0.62378261367187504</v>
      </c>
      <c r="AD129" s="16">
        <f t="shared" si="51"/>
        <v>0.65497174435546879</v>
      </c>
      <c r="AE129" s="16">
        <f t="shared" si="51"/>
        <v>0.68772033157324231</v>
      </c>
      <c r="AF129" s="16">
        <f t="shared" si="51"/>
        <v>0.72210634815190433</v>
      </c>
      <c r="AG129" s="16">
        <f t="shared" si="51"/>
        <v>0.75821166555949959</v>
      </c>
      <c r="AH129" s="16">
        <f t="shared" si="51"/>
        <v>0.79612224883747462</v>
      </c>
      <c r="AI129" s="16">
        <f t="shared" si="51"/>
        <v>0.83592836127934833</v>
      </c>
      <c r="AJ129" s="16">
        <f t="shared" si="51"/>
        <v>0.87772477934331572</v>
      </c>
      <c r="AK129" s="16">
        <f t="shared" si="51"/>
        <v>2331.6758763255184</v>
      </c>
      <c r="AL129" s="16">
        <f t="shared" si="50"/>
        <v>0.96769156922600552</v>
      </c>
      <c r="AM129" s="16">
        <f t="shared" si="50"/>
        <v>1.0160761476873061</v>
      </c>
      <c r="AN129" s="16">
        <f t="shared" si="50"/>
        <v>1.0668799550716712</v>
      </c>
      <c r="AO129" s="16">
        <f t="shared" si="50"/>
        <v>1.1202239528252549</v>
      </c>
      <c r="AP129" s="16">
        <f t="shared" si="50"/>
        <v>1.1762351504665178</v>
      </c>
      <c r="AQ129" s="16">
        <f t="shared" si="50"/>
        <v>1.2350469079898436</v>
      </c>
      <c r="AR129" s="16">
        <f t="shared" si="50"/>
        <v>1.2967992533893358</v>
      </c>
      <c r="AS129" s="16">
        <f t="shared" si="50"/>
        <v>1.3616392160588024</v>
      </c>
      <c r="AT129" s="16">
        <f t="shared" si="50"/>
        <v>1.4297211768617426</v>
      </c>
      <c r="AU129" s="16">
        <f t="shared" si="50"/>
        <v>3798.0543063332193</v>
      </c>
      <c r="AV129" s="16">
        <f t="shared" si="50"/>
        <v>1.5762675974900713</v>
      </c>
      <c r="AW129" s="16">
        <f t="shared" si="50"/>
        <v>1.6550809773645749</v>
      </c>
      <c r="AX129" s="16">
        <f t="shared" si="50"/>
        <v>1.7378350262328037</v>
      </c>
      <c r="AY129" s="16">
        <f t="shared" si="50"/>
        <v>1.824726777544444</v>
      </c>
      <c r="AZ129" s="16">
        <f t="shared" si="50"/>
        <v>1.9159631164216659</v>
      </c>
      <c r="BA129" s="16">
        <f t="shared" si="50"/>
        <v>2.0117612722427496</v>
      </c>
      <c r="BB129" s="16">
        <f t="shared" si="50"/>
        <v>2.1123493358548862</v>
      </c>
      <c r="BC129" s="16">
        <f t="shared" si="50"/>
        <v>2.2179668026476316</v>
      </c>
      <c r="BD129" s="16">
        <f t="shared" si="50"/>
        <v>2.3288651427800131</v>
      </c>
      <c r="BE129" s="16">
        <f t="shared" si="50"/>
        <v>6186.6302517951035</v>
      </c>
      <c r="BF129" s="16">
        <f t="shared" si="50"/>
        <v>2.5675738199149643</v>
      </c>
      <c r="BG129" s="16">
        <f t="shared" si="50"/>
        <v>2.695952510910713</v>
      </c>
      <c r="BH129" s="16">
        <f t="shared" si="50"/>
        <v>2.8307501364562482</v>
      </c>
      <c r="BI129" s="16">
        <f t="shared" si="50"/>
        <v>2.9722876432790608</v>
      </c>
      <c r="BJ129" s="16">
        <f t="shared" si="50"/>
        <v>3.1209020254430135</v>
      </c>
      <c r="BK129" s="16">
        <f t="shared" si="50"/>
        <v>3.2769471267151649</v>
      </c>
      <c r="BL129" s="16">
        <f t="shared" si="50"/>
        <v>3.4407944830509223</v>
      </c>
      <c r="BM129" s="16">
        <f t="shared" si="50"/>
        <v>3.6128342072034689</v>
      </c>
      <c r="BN129" s="16">
        <f t="shared" si="50"/>
        <v>3.7934759175636423</v>
      </c>
      <c r="BO129" s="16">
        <f t="shared" si="50"/>
        <v>10077.368775007815</v>
      </c>
      <c r="BP129" s="2"/>
      <c r="BQ129" s="2"/>
      <c r="BR129" s="2"/>
      <c r="BS129" s="2"/>
      <c r="BT129" s="2"/>
      <c r="BU129" s="2"/>
      <c r="BV129" s="2"/>
      <c r="BW129" s="2"/>
      <c r="BX129" s="2"/>
    </row>
    <row r="130" spans="3:76" s="1" customFormat="1" ht="15.75" x14ac:dyDescent="0.25">
      <c r="C130" s="2" t="s">
        <v>227</v>
      </c>
      <c r="D130" s="2" t="s">
        <v>58</v>
      </c>
      <c r="E130" s="2" t="s">
        <v>59</v>
      </c>
      <c r="F130" s="2" t="s">
        <v>145</v>
      </c>
      <c r="G130" s="2">
        <v>1</v>
      </c>
      <c r="H130" s="2">
        <v>2007</v>
      </c>
      <c r="I130" s="16">
        <v>600</v>
      </c>
      <c r="J130" s="16">
        <f t="shared" si="27"/>
        <v>600</v>
      </c>
      <c r="K130" s="16">
        <f t="shared" si="28"/>
        <v>90</v>
      </c>
      <c r="L130" s="16">
        <f t="shared" si="29"/>
        <v>690</v>
      </c>
      <c r="M130" s="2">
        <v>15</v>
      </c>
      <c r="N130" s="2">
        <v>1</v>
      </c>
      <c r="O130" s="2">
        <v>2007</v>
      </c>
      <c r="P130" s="28">
        <v>5.0000000000000001E-4</v>
      </c>
      <c r="Q130" s="30">
        <f t="shared" si="31"/>
        <v>1581.4926392827128</v>
      </c>
      <c r="R130" s="30">
        <f t="shared" si="32"/>
        <v>158.1492639282713</v>
      </c>
      <c r="S130" s="30">
        <f t="shared" si="33"/>
        <v>260.94628548164758</v>
      </c>
      <c r="T130" s="16">
        <f t="shared" si="34"/>
        <v>2000.5881886926318</v>
      </c>
      <c r="U130" s="16">
        <f t="shared" si="35"/>
        <v>0.34500000000000003</v>
      </c>
      <c r="V130" s="16">
        <f t="shared" si="51"/>
        <v>791.7006802721088</v>
      </c>
      <c r="W130" s="16">
        <f t="shared" si="51"/>
        <v>0.32857142857142857</v>
      </c>
      <c r="X130" s="16">
        <f t="shared" si="51"/>
        <v>0.34500000000000003</v>
      </c>
      <c r="Y130" s="16">
        <f t="shared" si="51"/>
        <v>0.36225000000000007</v>
      </c>
      <c r="Z130" s="16">
        <f t="shared" si="51"/>
        <v>0.38036250000000005</v>
      </c>
      <c r="AA130" s="16">
        <f t="shared" si="51"/>
        <v>0.3993806250000001</v>
      </c>
      <c r="AB130" s="16">
        <f t="shared" si="51"/>
        <v>0.41934965625000004</v>
      </c>
      <c r="AC130" s="16">
        <f t="shared" si="51"/>
        <v>0.44031713906250008</v>
      </c>
      <c r="AD130" s="16">
        <f t="shared" si="51"/>
        <v>0.46233299601562505</v>
      </c>
      <c r="AE130" s="16">
        <f t="shared" si="51"/>
        <v>0.48544964581640637</v>
      </c>
      <c r="AF130" s="16">
        <f t="shared" si="51"/>
        <v>0.50972212810722661</v>
      </c>
      <c r="AG130" s="16">
        <f t="shared" si="51"/>
        <v>0.53520823451258803</v>
      </c>
      <c r="AH130" s="16">
        <f t="shared" si="51"/>
        <v>0.56196864623821741</v>
      </c>
      <c r="AI130" s="16">
        <f t="shared" si="51"/>
        <v>0.5900670785501283</v>
      </c>
      <c r="AJ130" s="16">
        <f t="shared" si="51"/>
        <v>0.61957043247763466</v>
      </c>
      <c r="AK130" s="16">
        <f t="shared" si="51"/>
        <v>1645.8888538768365</v>
      </c>
      <c r="AL130" s="16">
        <f t="shared" si="50"/>
        <v>0.68307640180659213</v>
      </c>
      <c r="AM130" s="16">
        <f t="shared" si="50"/>
        <v>0.71723022189692198</v>
      </c>
      <c r="AN130" s="16">
        <f t="shared" si="50"/>
        <v>0.75309173299176801</v>
      </c>
      <c r="AO130" s="16">
        <f t="shared" si="50"/>
        <v>0.79074631964135655</v>
      </c>
      <c r="AP130" s="16">
        <f t="shared" si="50"/>
        <v>0.83028363562342433</v>
      </c>
      <c r="AQ130" s="16">
        <f t="shared" si="50"/>
        <v>0.8717978174045955</v>
      </c>
      <c r="AR130" s="16">
        <f t="shared" si="50"/>
        <v>0.9153877082748253</v>
      </c>
      <c r="AS130" s="16">
        <f t="shared" si="50"/>
        <v>0.9611570936885665</v>
      </c>
      <c r="AT130" s="16">
        <f t="shared" si="50"/>
        <v>1.0092149483729949</v>
      </c>
      <c r="AU130" s="16">
        <f t="shared" si="50"/>
        <v>1.0596756957916447</v>
      </c>
      <c r="AV130" s="16">
        <f t="shared" si="50"/>
        <v>1.1126594805812269</v>
      </c>
      <c r="AW130" s="16">
        <f t="shared" si="50"/>
        <v>1.1682924546102882</v>
      </c>
      <c r="AX130" s="16">
        <f t="shared" si="50"/>
        <v>1.2267070773408026</v>
      </c>
      <c r="AY130" s="16">
        <f t="shared" si="50"/>
        <v>1.2880424312078429</v>
      </c>
      <c r="AZ130" s="16">
        <f t="shared" si="50"/>
        <v>3421.684718503634</v>
      </c>
      <c r="BA130" s="16">
        <f t="shared" si="50"/>
        <v>1.4200667804066469</v>
      </c>
      <c r="BB130" s="16">
        <f t="shared" si="50"/>
        <v>1.4910701194269786</v>
      </c>
      <c r="BC130" s="16">
        <f t="shared" si="50"/>
        <v>1.5656236253983282</v>
      </c>
      <c r="BD130" s="16">
        <f t="shared" si="50"/>
        <v>1.6439048066682445</v>
      </c>
      <c r="BE130" s="16">
        <f t="shared" si="50"/>
        <v>1.7261000470016568</v>
      </c>
      <c r="BF130" s="16">
        <f t="shared" si="50"/>
        <v>1.8124050493517396</v>
      </c>
      <c r="BG130" s="16">
        <f t="shared" si="50"/>
        <v>1.9030253018193268</v>
      </c>
      <c r="BH130" s="16">
        <f t="shared" si="50"/>
        <v>1.9981765669102929</v>
      </c>
      <c r="BI130" s="16">
        <f t="shared" si="50"/>
        <v>2.0980853952558078</v>
      </c>
      <c r="BJ130" s="16">
        <f t="shared" si="50"/>
        <v>2.2029896650185976</v>
      </c>
      <c r="BK130" s="16">
        <f t="shared" si="50"/>
        <v>2.3131391482695283</v>
      </c>
      <c r="BL130" s="16">
        <f t="shared" si="50"/>
        <v>2.4287961056830043</v>
      </c>
      <c r="BM130" s="16">
        <f t="shared" si="50"/>
        <v>2.5502359109671544</v>
      </c>
      <c r="BN130" s="16">
        <f t="shared" si="50"/>
        <v>2.6777477065155124</v>
      </c>
      <c r="BO130" s="16">
        <f t="shared" si="50"/>
        <v>7113.4367823584589</v>
      </c>
      <c r="BP130" s="2"/>
      <c r="BQ130" s="2"/>
      <c r="BR130" s="2"/>
      <c r="BS130" s="2"/>
      <c r="BT130" s="2"/>
      <c r="BU130" s="2"/>
      <c r="BV130" s="2"/>
      <c r="BW130" s="2"/>
      <c r="BX130" s="2"/>
    </row>
    <row r="131" spans="3:76" s="1" customFormat="1" ht="15.75" x14ac:dyDescent="0.25">
      <c r="C131" s="2" t="s">
        <v>227</v>
      </c>
      <c r="D131" s="2" t="s">
        <v>58</v>
      </c>
      <c r="E131" s="2" t="s">
        <v>59</v>
      </c>
      <c r="F131" s="2" t="s">
        <v>228</v>
      </c>
      <c r="G131" s="2">
        <v>4</v>
      </c>
      <c r="H131" s="2">
        <v>2007</v>
      </c>
      <c r="I131" s="16">
        <v>2975</v>
      </c>
      <c r="J131" s="16">
        <f t="shared" si="27"/>
        <v>11900</v>
      </c>
      <c r="K131" s="16">
        <f t="shared" si="28"/>
        <v>1785</v>
      </c>
      <c r="L131" s="16">
        <f t="shared" si="29"/>
        <v>13685</v>
      </c>
      <c r="M131" s="2">
        <v>15</v>
      </c>
      <c r="N131" s="2">
        <v>1</v>
      </c>
      <c r="O131" s="2">
        <v>2007</v>
      </c>
      <c r="P131" s="28">
        <v>5.0000000000000001E-4</v>
      </c>
      <c r="Q131" s="30">
        <f t="shared" si="31"/>
        <v>31366.27067910714</v>
      </c>
      <c r="R131" s="30">
        <f t="shared" si="32"/>
        <v>3136.6270679107142</v>
      </c>
      <c r="S131" s="30">
        <f t="shared" si="33"/>
        <v>5175.4346620526776</v>
      </c>
      <c r="T131" s="16">
        <f t="shared" si="34"/>
        <v>39678.332409070528</v>
      </c>
      <c r="U131" s="16">
        <f t="shared" si="35"/>
        <v>6.8425000000000002</v>
      </c>
      <c r="V131" s="16">
        <f t="shared" si="51"/>
        <v>15702.063492063493</v>
      </c>
      <c r="W131" s="16">
        <f t="shared" si="51"/>
        <v>6.5166666666666666</v>
      </c>
      <c r="X131" s="16">
        <f t="shared" si="51"/>
        <v>6.8425000000000002</v>
      </c>
      <c r="Y131" s="16">
        <f t="shared" si="51"/>
        <v>7.1846250000000005</v>
      </c>
      <c r="Z131" s="16">
        <f t="shared" si="51"/>
        <v>7.5438562500000002</v>
      </c>
      <c r="AA131" s="16">
        <f t="shared" si="51"/>
        <v>7.9210490625000007</v>
      </c>
      <c r="AB131" s="16">
        <f t="shared" si="51"/>
        <v>8.3171015156249997</v>
      </c>
      <c r="AC131" s="16">
        <f t="shared" si="51"/>
        <v>8.7329565914062517</v>
      </c>
      <c r="AD131" s="16">
        <f t="shared" si="51"/>
        <v>9.1696044209765635</v>
      </c>
      <c r="AE131" s="16">
        <f t="shared" si="51"/>
        <v>9.6280846420253923</v>
      </c>
      <c r="AF131" s="16">
        <f t="shared" si="51"/>
        <v>10.109488874126662</v>
      </c>
      <c r="AG131" s="16">
        <f t="shared" si="51"/>
        <v>10.614963317832995</v>
      </c>
      <c r="AH131" s="16">
        <f t="shared" si="51"/>
        <v>11.145711483724645</v>
      </c>
      <c r="AI131" s="16">
        <f t="shared" si="51"/>
        <v>11.702997057910878</v>
      </c>
      <c r="AJ131" s="16">
        <f t="shared" si="51"/>
        <v>12.28814691080642</v>
      </c>
      <c r="AK131" s="16">
        <f t="shared" si="51"/>
        <v>32643.462268557261</v>
      </c>
      <c r="AL131" s="16">
        <f t="shared" si="50"/>
        <v>13.547681969164076</v>
      </c>
      <c r="AM131" s="16">
        <f t="shared" si="50"/>
        <v>14.225066067622285</v>
      </c>
      <c r="AN131" s="16">
        <f t="shared" si="50"/>
        <v>14.936319371003398</v>
      </c>
      <c r="AO131" s="16">
        <f t="shared" si="50"/>
        <v>15.683135339553569</v>
      </c>
      <c r="AP131" s="16">
        <f t="shared" si="50"/>
        <v>16.467292106531247</v>
      </c>
      <c r="AQ131" s="16">
        <f t="shared" si="50"/>
        <v>17.29065671185781</v>
      </c>
      <c r="AR131" s="16">
        <f t="shared" si="50"/>
        <v>18.1551895474507</v>
      </c>
      <c r="AS131" s="16">
        <f t="shared" si="50"/>
        <v>19.062949024823236</v>
      </c>
      <c r="AT131" s="16">
        <f t="shared" si="50"/>
        <v>20.016096476064394</v>
      </c>
      <c r="AU131" s="16">
        <f t="shared" si="50"/>
        <v>21.016901299867619</v>
      </c>
      <c r="AV131" s="16">
        <f t="shared" si="50"/>
        <v>22.067746364860998</v>
      </c>
      <c r="AW131" s="16">
        <f t="shared" si="50"/>
        <v>23.171133683104049</v>
      </c>
      <c r="AX131" s="16">
        <f t="shared" si="50"/>
        <v>24.32969036725925</v>
      </c>
      <c r="AY131" s="16">
        <f t="shared" si="50"/>
        <v>25.546174885622218</v>
      </c>
      <c r="AZ131" s="16">
        <f t="shared" ref="AZ131:BO131" si="52">IF(MOD(AZ$6-$H131,$M131)=0,($L131*1.1*1.15)*((1+$I$3)^(AZ$6-$L$3)),IF(MOD(AZ$6-$O131,$N131)=0,$U131*((1+$I$3)^(AZ$6-$L$3)),0))</f>
        <v>67863.413583655405</v>
      </c>
      <c r="BA131" s="16">
        <f t="shared" si="52"/>
        <v>28.164657811398495</v>
      </c>
      <c r="BB131" s="16">
        <f t="shared" si="52"/>
        <v>29.572890701968408</v>
      </c>
      <c r="BC131" s="16">
        <f t="shared" si="52"/>
        <v>31.05153523706684</v>
      </c>
      <c r="BD131" s="16">
        <f t="shared" si="52"/>
        <v>32.604111998920182</v>
      </c>
      <c r="BE131" s="16">
        <f t="shared" si="52"/>
        <v>34.234317598866191</v>
      </c>
      <c r="BF131" s="16">
        <f t="shared" si="52"/>
        <v>35.946033478809497</v>
      </c>
      <c r="BG131" s="16">
        <f t="shared" si="52"/>
        <v>37.743335152749978</v>
      </c>
      <c r="BH131" s="16">
        <f t="shared" si="52"/>
        <v>39.630501910387473</v>
      </c>
      <c r="BI131" s="16">
        <f t="shared" si="52"/>
        <v>41.612027005906853</v>
      </c>
      <c r="BJ131" s="16">
        <f t="shared" si="52"/>
        <v>43.692628356202185</v>
      </c>
      <c r="BK131" s="16">
        <f t="shared" si="52"/>
        <v>45.877259774012302</v>
      </c>
      <c r="BL131" s="16">
        <f t="shared" si="52"/>
        <v>48.171122762712912</v>
      </c>
      <c r="BM131" s="16">
        <f t="shared" si="52"/>
        <v>50.579678900848563</v>
      </c>
      <c r="BN131" s="16">
        <f t="shared" si="52"/>
        <v>53.10866284589099</v>
      </c>
      <c r="BO131" s="16">
        <f t="shared" si="52"/>
        <v>141083.16285010945</v>
      </c>
      <c r="BP131" s="2"/>
      <c r="BQ131" s="2"/>
      <c r="BR131" s="2"/>
      <c r="BS131" s="2"/>
      <c r="BT131" s="2"/>
      <c r="BU131" s="2"/>
      <c r="BV131" s="2"/>
      <c r="BW131" s="2"/>
      <c r="BX131" s="2"/>
    </row>
    <row r="132" spans="3:76" s="1" customFormat="1" ht="31.5" x14ac:dyDescent="0.25">
      <c r="C132" s="2" t="s">
        <v>227</v>
      </c>
      <c r="D132" s="2" t="s">
        <v>58</v>
      </c>
      <c r="E132" s="2" t="s">
        <v>229</v>
      </c>
      <c r="F132" s="2" t="s">
        <v>230</v>
      </c>
      <c r="G132" s="2">
        <v>1</v>
      </c>
      <c r="H132" s="2">
        <v>2007</v>
      </c>
      <c r="I132" s="16">
        <v>7220</v>
      </c>
      <c r="J132" s="16">
        <f t="shared" si="27"/>
        <v>7220</v>
      </c>
      <c r="K132" s="16">
        <f t="shared" si="28"/>
        <v>1083</v>
      </c>
      <c r="L132" s="16">
        <f t="shared" si="29"/>
        <v>8303</v>
      </c>
      <c r="M132" s="2">
        <v>15</v>
      </c>
      <c r="N132" s="2">
        <v>1</v>
      </c>
      <c r="O132" s="2">
        <v>2007</v>
      </c>
      <c r="P132" s="28">
        <v>5.0000000000000001E-4</v>
      </c>
      <c r="Q132" s="30">
        <f t="shared" si="31"/>
        <v>19030.62809270198</v>
      </c>
      <c r="R132" s="30">
        <f t="shared" si="32"/>
        <v>1903.0628092701982</v>
      </c>
      <c r="S132" s="30">
        <f t="shared" si="33"/>
        <v>3140.0536352958266</v>
      </c>
      <c r="T132" s="16">
        <f t="shared" si="34"/>
        <v>24073.744537268005</v>
      </c>
      <c r="U132" s="16">
        <f t="shared" si="35"/>
        <v>4.1515000000000004</v>
      </c>
      <c r="V132" s="16">
        <f t="shared" si="51"/>
        <v>9526.7981859410429</v>
      </c>
      <c r="W132" s="16">
        <f t="shared" si="51"/>
        <v>3.9538095238095239</v>
      </c>
      <c r="X132" s="16">
        <f t="shared" si="51"/>
        <v>4.1515000000000004</v>
      </c>
      <c r="Y132" s="16">
        <f t="shared" si="51"/>
        <v>4.3590750000000007</v>
      </c>
      <c r="Z132" s="16">
        <f t="shared" si="51"/>
        <v>4.5770287500000002</v>
      </c>
      <c r="AA132" s="16">
        <f t="shared" si="51"/>
        <v>4.8058801875000006</v>
      </c>
      <c r="AB132" s="16">
        <f t="shared" si="51"/>
        <v>5.0461741968750005</v>
      </c>
      <c r="AC132" s="16">
        <f t="shared" si="51"/>
        <v>5.2984829067187507</v>
      </c>
      <c r="AD132" s="16">
        <f t="shared" si="51"/>
        <v>5.5634070520546883</v>
      </c>
      <c r="AE132" s="16">
        <f t="shared" si="51"/>
        <v>5.8415774046574231</v>
      </c>
      <c r="AF132" s="16">
        <f t="shared" si="51"/>
        <v>6.1336562748902939</v>
      </c>
      <c r="AG132" s="16">
        <f t="shared" si="51"/>
        <v>6.4403390886348086</v>
      </c>
      <c r="AH132" s="16">
        <f t="shared" si="51"/>
        <v>6.762356043066549</v>
      </c>
      <c r="AI132" s="16">
        <f t="shared" si="51"/>
        <v>7.1004738452198772</v>
      </c>
      <c r="AJ132" s="16">
        <f t="shared" si="51"/>
        <v>7.4554975374808699</v>
      </c>
      <c r="AK132" s="16">
        <f t="shared" si="51"/>
        <v>19805.529208317934</v>
      </c>
      <c r="AL132" s="16">
        <f t="shared" ref="AL132:BO140" si="53">IF(MOD(AL$6-$H132,$M132)=0,($L132*1.1*1.15)*((1+$I$3)^(AL$6-$L$3)),IF(MOD(AL$6-$O132,$N132)=0,$U132*((1+$I$3)^(AL$6-$L$3)),0))</f>
        <v>8.2196860350726588</v>
      </c>
      <c r="AM132" s="16">
        <f t="shared" si="53"/>
        <v>8.6306703368262951</v>
      </c>
      <c r="AN132" s="16">
        <f t="shared" si="53"/>
        <v>9.0622038536676079</v>
      </c>
      <c r="AO132" s="16">
        <f t="shared" si="53"/>
        <v>9.5153140463509907</v>
      </c>
      <c r="AP132" s="16">
        <f t="shared" si="53"/>
        <v>9.9910797486685397</v>
      </c>
      <c r="AQ132" s="16">
        <f t="shared" si="53"/>
        <v>10.490633736101966</v>
      </c>
      <c r="AR132" s="16">
        <f t="shared" si="53"/>
        <v>11.015165422907064</v>
      </c>
      <c r="AS132" s="16">
        <f t="shared" si="53"/>
        <v>11.565923694052417</v>
      </c>
      <c r="AT132" s="16">
        <f t="shared" si="53"/>
        <v>12.144219878755038</v>
      </c>
      <c r="AU132" s="16">
        <f t="shared" si="53"/>
        <v>12.751430872692792</v>
      </c>
      <c r="AV132" s="16">
        <f t="shared" si="53"/>
        <v>13.389002416327429</v>
      </c>
      <c r="AW132" s="16">
        <f t="shared" si="53"/>
        <v>14.058452537143802</v>
      </c>
      <c r="AX132" s="16">
        <f t="shared" si="53"/>
        <v>14.761375164000992</v>
      </c>
      <c r="AY132" s="16">
        <f t="shared" si="53"/>
        <v>15.499443922201044</v>
      </c>
      <c r="AZ132" s="16">
        <f t="shared" si="53"/>
        <v>41174.272779327061</v>
      </c>
      <c r="BA132" s="16">
        <f t="shared" si="53"/>
        <v>17.088136924226649</v>
      </c>
      <c r="BB132" s="16">
        <f t="shared" si="53"/>
        <v>17.942543770437975</v>
      </c>
      <c r="BC132" s="16">
        <f t="shared" si="53"/>
        <v>18.839670958959882</v>
      </c>
      <c r="BD132" s="16">
        <f t="shared" si="53"/>
        <v>19.781654506907877</v>
      </c>
      <c r="BE132" s="16">
        <f t="shared" si="53"/>
        <v>20.770737232253271</v>
      </c>
      <c r="BF132" s="16">
        <f t="shared" si="53"/>
        <v>21.809274093865934</v>
      </c>
      <c r="BG132" s="16">
        <f t="shared" si="53"/>
        <v>22.899737798559233</v>
      </c>
      <c r="BH132" s="16">
        <f t="shared" si="53"/>
        <v>24.044724688487193</v>
      </c>
      <c r="BI132" s="16">
        <f t="shared" si="53"/>
        <v>25.246960922911555</v>
      </c>
      <c r="BJ132" s="16">
        <f t="shared" si="53"/>
        <v>26.509308969057127</v>
      </c>
      <c r="BK132" s="16">
        <f t="shared" si="53"/>
        <v>27.834774417509987</v>
      </c>
      <c r="BL132" s="16">
        <f t="shared" si="53"/>
        <v>29.226513138385485</v>
      </c>
      <c r="BM132" s="16">
        <f t="shared" si="53"/>
        <v>30.68783879530476</v>
      </c>
      <c r="BN132" s="16">
        <f t="shared" si="53"/>
        <v>32.222230735069999</v>
      </c>
      <c r="BO132" s="16">
        <f t="shared" si="53"/>
        <v>85598.355947713455</v>
      </c>
      <c r="BP132" s="2"/>
      <c r="BQ132" s="2"/>
      <c r="BR132" s="2"/>
      <c r="BS132" s="2"/>
      <c r="BT132" s="2"/>
      <c r="BU132" s="2"/>
      <c r="BV132" s="2"/>
      <c r="BW132" s="2"/>
      <c r="BX132" s="2"/>
    </row>
    <row r="133" spans="3:76" s="1" customFormat="1" ht="15.75" x14ac:dyDescent="0.25">
      <c r="C133" s="2" t="s">
        <v>227</v>
      </c>
      <c r="D133" s="2" t="s">
        <v>58</v>
      </c>
      <c r="E133" s="2" t="s">
        <v>229</v>
      </c>
      <c r="F133" s="2" t="s">
        <v>231</v>
      </c>
      <c r="G133" s="2">
        <v>1</v>
      </c>
      <c r="H133" s="2">
        <v>2007</v>
      </c>
      <c r="I133" s="16">
        <v>6120</v>
      </c>
      <c r="J133" s="16">
        <f t="shared" si="27"/>
        <v>6120</v>
      </c>
      <c r="K133" s="16">
        <f t="shared" si="28"/>
        <v>918</v>
      </c>
      <c r="L133" s="16">
        <f t="shared" si="29"/>
        <v>7038</v>
      </c>
      <c r="M133" s="2">
        <v>15</v>
      </c>
      <c r="N133" s="2">
        <v>1</v>
      </c>
      <c r="O133" s="2">
        <v>2007</v>
      </c>
      <c r="P133" s="28">
        <v>5.0000000000000001E-4</v>
      </c>
      <c r="Q133" s="30">
        <f t="shared" si="31"/>
        <v>16131.224920683671</v>
      </c>
      <c r="R133" s="30">
        <f t="shared" si="32"/>
        <v>1613.1224920683671</v>
      </c>
      <c r="S133" s="30">
        <f t="shared" si="33"/>
        <v>2661.6521119128056</v>
      </c>
      <c r="T133" s="16">
        <f t="shared" si="34"/>
        <v>20405.999524664843</v>
      </c>
      <c r="U133" s="16">
        <f t="shared" si="35"/>
        <v>3.5190000000000001</v>
      </c>
      <c r="V133" s="16">
        <f t="shared" si="51"/>
        <v>8075.3469387755094</v>
      </c>
      <c r="W133" s="16">
        <f t="shared" si="51"/>
        <v>3.3514285714285714</v>
      </c>
      <c r="X133" s="16">
        <f t="shared" si="51"/>
        <v>3.5190000000000001</v>
      </c>
      <c r="Y133" s="16">
        <f t="shared" si="51"/>
        <v>3.6949500000000004</v>
      </c>
      <c r="Z133" s="16">
        <f t="shared" si="51"/>
        <v>3.8796975000000002</v>
      </c>
      <c r="AA133" s="16">
        <f t="shared" si="51"/>
        <v>4.0736823750000006</v>
      </c>
      <c r="AB133" s="16">
        <f t="shared" si="51"/>
        <v>4.2773664937499998</v>
      </c>
      <c r="AC133" s="16">
        <f t="shared" si="51"/>
        <v>4.4912348184375004</v>
      </c>
      <c r="AD133" s="16">
        <f t="shared" si="51"/>
        <v>4.7157965593593749</v>
      </c>
      <c r="AE133" s="16">
        <f t="shared" si="51"/>
        <v>4.9515863873273451</v>
      </c>
      <c r="AF133" s="16">
        <f t="shared" si="51"/>
        <v>5.1991657066937114</v>
      </c>
      <c r="AG133" s="16">
        <f t="shared" si="51"/>
        <v>5.4591239920283972</v>
      </c>
      <c r="AH133" s="16">
        <f t="shared" si="51"/>
        <v>5.7320801916298167</v>
      </c>
      <c r="AI133" s="16">
        <f t="shared" si="51"/>
        <v>6.0186842012113084</v>
      </c>
      <c r="AJ133" s="16">
        <f t="shared" si="51"/>
        <v>6.3196184112718727</v>
      </c>
      <c r="AK133" s="16">
        <f t="shared" si="51"/>
        <v>16788.066309543734</v>
      </c>
      <c r="AL133" s="16">
        <f t="shared" si="53"/>
        <v>6.9673792984272396</v>
      </c>
      <c r="AM133" s="16">
        <f t="shared" si="53"/>
        <v>7.3157482633486035</v>
      </c>
      <c r="AN133" s="16">
        <f t="shared" si="53"/>
        <v>7.6815356765160336</v>
      </c>
      <c r="AO133" s="16">
        <f t="shared" si="53"/>
        <v>8.0656124603418355</v>
      </c>
      <c r="AP133" s="16">
        <f t="shared" si="53"/>
        <v>8.4688930833589282</v>
      </c>
      <c r="AQ133" s="16">
        <f t="shared" si="53"/>
        <v>8.8923377375268746</v>
      </c>
      <c r="AR133" s="16">
        <f t="shared" si="53"/>
        <v>9.3369546244032176</v>
      </c>
      <c r="AS133" s="16">
        <f t="shared" si="53"/>
        <v>9.8038023556233789</v>
      </c>
      <c r="AT133" s="16">
        <f t="shared" si="53"/>
        <v>10.293992473404547</v>
      </c>
      <c r="AU133" s="16">
        <f t="shared" si="53"/>
        <v>10.808692097074776</v>
      </c>
      <c r="AV133" s="16">
        <f t="shared" si="53"/>
        <v>11.349126701928514</v>
      </c>
      <c r="AW133" s="16">
        <f t="shared" si="53"/>
        <v>11.916583037024939</v>
      </c>
      <c r="AX133" s="16">
        <f t="shared" si="53"/>
        <v>12.512412188876187</v>
      </c>
      <c r="AY133" s="16">
        <f t="shared" si="53"/>
        <v>13.138032798319998</v>
      </c>
      <c r="AZ133" s="16">
        <f t="shared" si="53"/>
        <v>34901.184128737063</v>
      </c>
      <c r="BA133" s="16">
        <f t="shared" si="53"/>
        <v>14.484681160147797</v>
      </c>
      <c r="BB133" s="16">
        <f t="shared" si="53"/>
        <v>15.208915218155182</v>
      </c>
      <c r="BC133" s="16">
        <f t="shared" si="53"/>
        <v>15.969360979062948</v>
      </c>
      <c r="BD133" s="16">
        <f t="shared" si="53"/>
        <v>16.767829028016092</v>
      </c>
      <c r="BE133" s="16">
        <f t="shared" si="53"/>
        <v>17.606220479416898</v>
      </c>
      <c r="BF133" s="16">
        <f t="shared" si="53"/>
        <v>18.486531503387742</v>
      </c>
      <c r="BG133" s="16">
        <f t="shared" si="53"/>
        <v>19.410858078557133</v>
      </c>
      <c r="BH133" s="16">
        <f t="shared" si="53"/>
        <v>20.381400982484987</v>
      </c>
      <c r="BI133" s="16">
        <f t="shared" si="53"/>
        <v>21.400471031609239</v>
      </c>
      <c r="BJ133" s="16">
        <f t="shared" si="53"/>
        <v>22.470494583189694</v>
      </c>
      <c r="BK133" s="16">
        <f t="shared" si="53"/>
        <v>23.594019312349186</v>
      </c>
      <c r="BL133" s="16">
        <f t="shared" si="53"/>
        <v>24.773720277966643</v>
      </c>
      <c r="BM133" s="16">
        <f t="shared" si="53"/>
        <v>26.012406291864977</v>
      </c>
      <c r="BN133" s="16">
        <f t="shared" si="53"/>
        <v>27.313026606458223</v>
      </c>
      <c r="BO133" s="16">
        <f t="shared" si="53"/>
        <v>72557.055180056268</v>
      </c>
      <c r="BP133" s="2"/>
      <c r="BQ133" s="2"/>
      <c r="BR133" s="2"/>
      <c r="BS133" s="2"/>
      <c r="BT133" s="2"/>
      <c r="BU133" s="2"/>
      <c r="BV133" s="2"/>
      <c r="BW133" s="2"/>
      <c r="BX133" s="2"/>
    </row>
    <row r="134" spans="3:76" s="1" customFormat="1" ht="15.75" x14ac:dyDescent="0.25">
      <c r="C134" s="2" t="s">
        <v>227</v>
      </c>
      <c r="D134" s="2" t="s">
        <v>103</v>
      </c>
      <c r="E134" s="2" t="s">
        <v>232</v>
      </c>
      <c r="F134" s="2" t="s">
        <v>233</v>
      </c>
      <c r="G134" s="2">
        <v>1</v>
      </c>
      <c r="H134" s="2">
        <v>2007</v>
      </c>
      <c r="I134" s="16">
        <v>55000</v>
      </c>
      <c r="J134" s="16">
        <f t="shared" si="27"/>
        <v>55000</v>
      </c>
      <c r="K134" s="16">
        <f t="shared" si="28"/>
        <v>8250</v>
      </c>
      <c r="L134" s="16">
        <f t="shared" si="29"/>
        <v>63250</v>
      </c>
      <c r="M134" s="2">
        <v>20</v>
      </c>
      <c r="N134" s="2">
        <v>1</v>
      </c>
      <c r="O134" s="2">
        <v>2007</v>
      </c>
      <c r="P134" s="28">
        <v>5.0000000000000001E-4</v>
      </c>
      <c r="Q134" s="30">
        <f t="shared" si="31"/>
        <v>144970.15860091534</v>
      </c>
      <c r="R134" s="30">
        <f t="shared" si="32"/>
        <v>14497.015860091535</v>
      </c>
      <c r="S134" s="30">
        <f t="shared" si="33"/>
        <v>23920.076169151031</v>
      </c>
      <c r="T134" s="16">
        <f t="shared" si="34"/>
        <v>183387.25063015791</v>
      </c>
      <c r="U134" s="16">
        <f t="shared" si="35"/>
        <v>31.625</v>
      </c>
      <c r="V134" s="16">
        <f t="shared" si="51"/>
        <v>28.684807256235825</v>
      </c>
      <c r="W134" s="16">
        <f t="shared" si="51"/>
        <v>30.119047619047617</v>
      </c>
      <c r="X134" s="16">
        <f t="shared" si="51"/>
        <v>31.625</v>
      </c>
      <c r="Y134" s="16">
        <f t="shared" si="51"/>
        <v>33.206250000000004</v>
      </c>
      <c r="Z134" s="16">
        <f t="shared" si="51"/>
        <v>34.866562500000001</v>
      </c>
      <c r="AA134" s="16">
        <f t="shared" si="51"/>
        <v>92623.023281250003</v>
      </c>
      <c r="AB134" s="16">
        <f t="shared" si="51"/>
        <v>38.440385156250002</v>
      </c>
      <c r="AC134" s="16">
        <f t="shared" si="51"/>
        <v>40.362404414062503</v>
      </c>
      <c r="AD134" s="16">
        <f t="shared" si="51"/>
        <v>42.380524634765621</v>
      </c>
      <c r="AE134" s="16">
        <f t="shared" si="51"/>
        <v>44.499550866503917</v>
      </c>
      <c r="AF134" s="16">
        <f t="shared" si="51"/>
        <v>46.724528409829105</v>
      </c>
      <c r="AG134" s="16">
        <f t="shared" si="51"/>
        <v>49.060754830320562</v>
      </c>
      <c r="AH134" s="16">
        <f t="shared" si="51"/>
        <v>51.513792571836589</v>
      </c>
      <c r="AI134" s="16">
        <f t="shared" si="51"/>
        <v>54.089482200428421</v>
      </c>
      <c r="AJ134" s="16">
        <f t="shared" si="51"/>
        <v>56.793956310449836</v>
      </c>
      <c r="AK134" s="16">
        <f t="shared" si="51"/>
        <v>59.633654125972342</v>
      </c>
      <c r="AL134" s="16">
        <f t="shared" si="53"/>
        <v>62.615336832270941</v>
      </c>
      <c r="AM134" s="16">
        <f t="shared" si="53"/>
        <v>65.746103673884505</v>
      </c>
      <c r="AN134" s="16">
        <f t="shared" si="53"/>
        <v>69.033408857578721</v>
      </c>
      <c r="AO134" s="16">
        <f t="shared" si="53"/>
        <v>72.48507930045767</v>
      </c>
      <c r="AP134" s="16">
        <f t="shared" si="53"/>
        <v>76.109333265480558</v>
      </c>
      <c r="AQ134" s="16">
        <f t="shared" si="53"/>
        <v>79.91479992875459</v>
      </c>
      <c r="AR134" s="16">
        <f t="shared" si="53"/>
        <v>83.91053992519231</v>
      </c>
      <c r="AS134" s="16">
        <f t="shared" si="53"/>
        <v>88.106066921451927</v>
      </c>
      <c r="AT134" s="16">
        <f t="shared" si="53"/>
        <v>92.511370267524512</v>
      </c>
      <c r="AU134" s="16">
        <f t="shared" si="53"/>
        <v>245756.45511567892</v>
      </c>
      <c r="AV134" s="16">
        <f t="shared" si="53"/>
        <v>101.99378571994579</v>
      </c>
      <c r="AW134" s="16">
        <f t="shared" si="53"/>
        <v>107.09347500594308</v>
      </c>
      <c r="AX134" s="16">
        <f t="shared" si="53"/>
        <v>112.44814875624023</v>
      </c>
      <c r="AY134" s="16">
        <f t="shared" si="53"/>
        <v>118.07055619405226</v>
      </c>
      <c r="AZ134" s="16">
        <f t="shared" si="53"/>
        <v>123.97408400375485</v>
      </c>
      <c r="BA134" s="16">
        <f t="shared" si="53"/>
        <v>130.17278820394262</v>
      </c>
      <c r="BB134" s="16">
        <f t="shared" si="53"/>
        <v>136.68142761413969</v>
      </c>
      <c r="BC134" s="16">
        <f t="shared" si="53"/>
        <v>143.51549899484675</v>
      </c>
      <c r="BD134" s="16">
        <f t="shared" si="53"/>
        <v>150.69127394458906</v>
      </c>
      <c r="BE134" s="16">
        <f t="shared" si="53"/>
        <v>158.22583764181852</v>
      </c>
      <c r="BF134" s="16">
        <f t="shared" si="53"/>
        <v>166.13712952390944</v>
      </c>
      <c r="BG134" s="16">
        <f t="shared" si="53"/>
        <v>174.44398600010496</v>
      </c>
      <c r="BH134" s="16">
        <f t="shared" si="53"/>
        <v>183.16618530011016</v>
      </c>
      <c r="BI134" s="16">
        <f t="shared" si="53"/>
        <v>192.32449456511569</v>
      </c>
      <c r="BJ134" s="16">
        <f t="shared" si="53"/>
        <v>201.94071929337144</v>
      </c>
      <c r="BK134" s="16">
        <f t="shared" si="53"/>
        <v>212.03775525804005</v>
      </c>
      <c r="BL134" s="16">
        <f t="shared" si="53"/>
        <v>222.63964302094203</v>
      </c>
      <c r="BM134" s="16">
        <f t="shared" si="53"/>
        <v>233.77162517198914</v>
      </c>
      <c r="BN134" s="16">
        <f t="shared" si="53"/>
        <v>245.46020643058861</v>
      </c>
      <c r="BO134" s="16">
        <f t="shared" si="53"/>
        <v>652065.03838285874</v>
      </c>
      <c r="BP134" s="2"/>
      <c r="BQ134" s="2"/>
      <c r="BR134" s="2"/>
      <c r="BS134" s="2"/>
      <c r="BT134" s="2"/>
      <c r="BU134" s="2"/>
      <c r="BV134" s="2"/>
      <c r="BW134" s="2"/>
      <c r="BX134" s="2"/>
    </row>
    <row r="135" spans="3:76" s="1" customFormat="1" ht="31.5" x14ac:dyDescent="0.25">
      <c r="C135" s="2" t="s">
        <v>227</v>
      </c>
      <c r="D135" s="2" t="s">
        <v>234</v>
      </c>
      <c r="E135" s="2" t="s">
        <v>168</v>
      </c>
      <c r="F135" s="2" t="s">
        <v>168</v>
      </c>
      <c r="G135" s="2">
        <v>1</v>
      </c>
      <c r="H135" s="2">
        <v>2007</v>
      </c>
      <c r="I135" s="16">
        <v>21250</v>
      </c>
      <c r="J135" s="16">
        <f t="shared" ref="J135:J198" si="54">I135*G135</f>
        <v>21250</v>
      </c>
      <c r="K135" s="16">
        <f t="shared" ref="K135:K158" si="55">J135*0.15</f>
        <v>3187.5</v>
      </c>
      <c r="L135" s="16">
        <f t="shared" ref="L135:L158" si="56">J135+K135</f>
        <v>24437.5</v>
      </c>
      <c r="M135" s="2">
        <v>30</v>
      </c>
      <c r="N135" s="2">
        <v>1</v>
      </c>
      <c r="O135" s="2">
        <v>2007</v>
      </c>
      <c r="P135" s="28">
        <v>5.0000000000000001E-4</v>
      </c>
      <c r="Q135" s="30">
        <f t="shared" si="31"/>
        <v>56011.197641262748</v>
      </c>
      <c r="R135" s="30">
        <f t="shared" si="32"/>
        <v>5601.1197641262752</v>
      </c>
      <c r="S135" s="30">
        <f t="shared" si="33"/>
        <v>9241.8476108083541</v>
      </c>
      <c r="T135" s="16">
        <f t="shared" si="34"/>
        <v>70854.165016197381</v>
      </c>
      <c r="U135" s="16">
        <f t="shared" si="35"/>
        <v>12.21875</v>
      </c>
      <c r="V135" s="16">
        <f t="shared" si="51"/>
        <v>11.082766439909296</v>
      </c>
      <c r="W135" s="16">
        <f t="shared" si="51"/>
        <v>11.636904761904761</v>
      </c>
      <c r="X135" s="16">
        <f t="shared" si="51"/>
        <v>12.21875</v>
      </c>
      <c r="Y135" s="16">
        <f t="shared" si="51"/>
        <v>12.8296875</v>
      </c>
      <c r="Z135" s="16">
        <f t="shared" si="51"/>
        <v>13.471171875</v>
      </c>
      <c r="AA135" s="16">
        <f t="shared" si="51"/>
        <v>14.144730468750002</v>
      </c>
      <c r="AB135" s="16">
        <f t="shared" si="51"/>
        <v>14.851966992187499</v>
      </c>
      <c r="AC135" s="16">
        <f t="shared" si="51"/>
        <v>15.594565341796876</v>
      </c>
      <c r="AD135" s="16">
        <f t="shared" si="51"/>
        <v>16.374293608886717</v>
      </c>
      <c r="AE135" s="16">
        <f t="shared" si="51"/>
        <v>17.193008289331058</v>
      </c>
      <c r="AF135" s="16">
        <f t="shared" si="51"/>
        <v>18.052658703797608</v>
      </c>
      <c r="AG135" s="16">
        <f t="shared" si="51"/>
        <v>18.955291638987489</v>
      </c>
      <c r="AH135" s="16">
        <f t="shared" si="51"/>
        <v>19.903056220936865</v>
      </c>
      <c r="AI135" s="16">
        <f t="shared" si="51"/>
        <v>20.898209031983708</v>
      </c>
      <c r="AJ135" s="16">
        <f t="shared" si="51"/>
        <v>21.94311948358289</v>
      </c>
      <c r="AK135" s="16">
        <f t="shared" si="51"/>
        <v>58291.896908137962</v>
      </c>
      <c r="AL135" s="16">
        <f t="shared" si="53"/>
        <v>24.192289230650136</v>
      </c>
      <c r="AM135" s="16">
        <f t="shared" si="53"/>
        <v>25.40190369218265</v>
      </c>
      <c r="AN135" s="16">
        <f t="shared" si="53"/>
        <v>26.671998876791783</v>
      </c>
      <c r="AO135" s="16">
        <f t="shared" si="53"/>
        <v>28.005598820631374</v>
      </c>
      <c r="AP135" s="16">
        <f t="shared" si="53"/>
        <v>29.405878761662944</v>
      </c>
      <c r="AQ135" s="16">
        <f t="shared" si="53"/>
        <v>30.876172699746089</v>
      </c>
      <c r="AR135" s="16">
        <f t="shared" si="53"/>
        <v>32.419981334733393</v>
      </c>
      <c r="AS135" s="16">
        <f t="shared" si="53"/>
        <v>34.040980401470058</v>
      </c>
      <c r="AT135" s="16">
        <f t="shared" si="53"/>
        <v>35.743029421543561</v>
      </c>
      <c r="AU135" s="16">
        <f t="shared" si="53"/>
        <v>37.530180892620749</v>
      </c>
      <c r="AV135" s="16">
        <f t="shared" si="53"/>
        <v>39.406689937251777</v>
      </c>
      <c r="AW135" s="16">
        <f t="shared" si="53"/>
        <v>41.377024434114368</v>
      </c>
      <c r="AX135" s="16">
        <f t="shared" si="53"/>
        <v>43.445875655820089</v>
      </c>
      <c r="AY135" s="16">
        <f t="shared" si="53"/>
        <v>45.618169438611098</v>
      </c>
      <c r="AZ135" s="16">
        <f t="shared" si="53"/>
        <v>47.899077910541649</v>
      </c>
      <c r="BA135" s="16">
        <f t="shared" si="53"/>
        <v>50.294031806068737</v>
      </c>
      <c r="BB135" s="16">
        <f t="shared" si="53"/>
        <v>52.808733396372155</v>
      </c>
      <c r="BC135" s="16">
        <f t="shared" si="53"/>
        <v>55.449170066190788</v>
      </c>
      <c r="BD135" s="16">
        <f t="shared" si="53"/>
        <v>58.221628569500325</v>
      </c>
      <c r="BE135" s="16">
        <f t="shared" si="53"/>
        <v>61.13270999797534</v>
      </c>
      <c r="BF135" s="16">
        <f t="shared" si="53"/>
        <v>64.1893454978741</v>
      </c>
      <c r="BG135" s="16">
        <f t="shared" si="53"/>
        <v>67.398812772767826</v>
      </c>
      <c r="BH135" s="16">
        <f t="shared" si="53"/>
        <v>70.768753411406195</v>
      </c>
      <c r="BI135" s="16">
        <f t="shared" si="53"/>
        <v>74.307191081976512</v>
      </c>
      <c r="BJ135" s="16">
        <f t="shared" si="53"/>
        <v>78.022550636075337</v>
      </c>
      <c r="BK135" s="16">
        <f t="shared" si="53"/>
        <v>81.923678167879117</v>
      </c>
      <c r="BL135" s="16">
        <f t="shared" si="53"/>
        <v>86.019862076273057</v>
      </c>
      <c r="BM135" s="16">
        <f t="shared" si="53"/>
        <v>90.32085518008671</v>
      </c>
      <c r="BN135" s="16">
        <f t="shared" si="53"/>
        <v>94.836897939091045</v>
      </c>
      <c r="BO135" s="16">
        <f t="shared" si="53"/>
        <v>251934.21937519542</v>
      </c>
      <c r="BP135" s="2"/>
      <c r="BQ135" s="2"/>
      <c r="BR135" s="2"/>
      <c r="BS135" s="2"/>
      <c r="BT135" s="2"/>
      <c r="BU135" s="2"/>
      <c r="BV135" s="2"/>
      <c r="BW135" s="2"/>
      <c r="BX135" s="2"/>
    </row>
    <row r="136" spans="3:76" s="1" customFormat="1" ht="31.5" x14ac:dyDescent="0.25">
      <c r="C136" s="2" t="s">
        <v>227</v>
      </c>
      <c r="D136" s="2" t="s">
        <v>234</v>
      </c>
      <c r="E136" s="2" t="s">
        <v>235</v>
      </c>
      <c r="F136" s="2" t="s">
        <v>236</v>
      </c>
      <c r="G136" s="2">
        <v>1</v>
      </c>
      <c r="H136" s="2">
        <v>2007</v>
      </c>
      <c r="I136" s="16">
        <v>5270</v>
      </c>
      <c r="J136" s="16">
        <f t="shared" si="54"/>
        <v>5270</v>
      </c>
      <c r="K136" s="16">
        <f t="shared" si="55"/>
        <v>790.5</v>
      </c>
      <c r="L136" s="16">
        <f t="shared" si="56"/>
        <v>6060.5</v>
      </c>
      <c r="M136" s="2">
        <v>15</v>
      </c>
      <c r="N136" s="2">
        <v>1</v>
      </c>
      <c r="O136" s="2">
        <v>2007</v>
      </c>
      <c r="P136" s="28">
        <v>5.0000000000000001E-4</v>
      </c>
      <c r="Q136" s="30">
        <f t="shared" si="31"/>
        <v>13890.777015033162</v>
      </c>
      <c r="R136" s="30">
        <f t="shared" si="32"/>
        <v>1389.0777015033163</v>
      </c>
      <c r="S136" s="30">
        <f t="shared" si="33"/>
        <v>2291.9782074804716</v>
      </c>
      <c r="T136" s="16">
        <f t="shared" si="34"/>
        <v>17571.832924016948</v>
      </c>
      <c r="U136" s="16">
        <f t="shared" si="35"/>
        <v>3.0302500000000001</v>
      </c>
      <c r="V136" s="16">
        <f t="shared" si="51"/>
        <v>6953.7709750566883</v>
      </c>
      <c r="W136" s="16">
        <f t="shared" si="51"/>
        <v>2.8859523809523808</v>
      </c>
      <c r="X136" s="16">
        <f t="shared" si="51"/>
        <v>3.0302500000000001</v>
      </c>
      <c r="Y136" s="16">
        <f t="shared" si="51"/>
        <v>3.1817625</v>
      </c>
      <c r="Z136" s="16">
        <f t="shared" si="51"/>
        <v>3.3408506250000003</v>
      </c>
      <c r="AA136" s="16">
        <f t="shared" si="51"/>
        <v>3.5078931562500006</v>
      </c>
      <c r="AB136" s="16">
        <f t="shared" si="51"/>
        <v>3.6832878140625001</v>
      </c>
      <c r="AC136" s="16">
        <f t="shared" si="51"/>
        <v>3.8674522047656255</v>
      </c>
      <c r="AD136" s="16">
        <f t="shared" si="51"/>
        <v>4.0608248150039064</v>
      </c>
      <c r="AE136" s="16">
        <f t="shared" si="51"/>
        <v>4.2638660557541028</v>
      </c>
      <c r="AF136" s="16">
        <f t="shared" si="51"/>
        <v>4.4770593585418066</v>
      </c>
      <c r="AG136" s="16">
        <f t="shared" si="51"/>
        <v>4.7009123264688979</v>
      </c>
      <c r="AH136" s="16">
        <f t="shared" si="51"/>
        <v>4.9359579427923421</v>
      </c>
      <c r="AI136" s="16">
        <f t="shared" si="51"/>
        <v>5.1827558399319598</v>
      </c>
      <c r="AJ136" s="16">
        <f t="shared" si="51"/>
        <v>5.4418936319285569</v>
      </c>
      <c r="AK136" s="16">
        <f t="shared" si="51"/>
        <v>14456.390433218214</v>
      </c>
      <c r="AL136" s="16">
        <f t="shared" si="53"/>
        <v>5.9996877292012343</v>
      </c>
      <c r="AM136" s="16">
        <f t="shared" si="53"/>
        <v>6.2996721156612976</v>
      </c>
      <c r="AN136" s="16">
        <f t="shared" si="53"/>
        <v>6.614655721444362</v>
      </c>
      <c r="AO136" s="16">
        <f t="shared" si="53"/>
        <v>6.9453885075165811</v>
      </c>
      <c r="AP136" s="16">
        <f t="shared" si="53"/>
        <v>7.2926579328924097</v>
      </c>
      <c r="AQ136" s="16">
        <f t="shared" si="53"/>
        <v>7.6572908295370308</v>
      </c>
      <c r="AR136" s="16">
        <f t="shared" si="53"/>
        <v>8.0401553710138813</v>
      </c>
      <c r="AS136" s="16">
        <f t="shared" si="53"/>
        <v>8.4421631395645758</v>
      </c>
      <c r="AT136" s="16">
        <f t="shared" si="53"/>
        <v>8.8642712965428032</v>
      </c>
      <c r="AU136" s="16">
        <f t="shared" si="53"/>
        <v>9.3074848613699466</v>
      </c>
      <c r="AV136" s="16">
        <f t="shared" si="53"/>
        <v>9.7728591044384423</v>
      </c>
      <c r="AW136" s="16">
        <f t="shared" si="53"/>
        <v>10.261502059660364</v>
      </c>
      <c r="AX136" s="16">
        <f t="shared" si="53"/>
        <v>10.774577162643382</v>
      </c>
      <c r="AY136" s="16">
        <f t="shared" si="53"/>
        <v>11.313306020775553</v>
      </c>
      <c r="AZ136" s="16">
        <f t="shared" si="53"/>
        <v>30053.797444190248</v>
      </c>
      <c r="BA136" s="16">
        <f t="shared" si="53"/>
        <v>12.472919887905048</v>
      </c>
      <c r="BB136" s="16">
        <f t="shared" si="53"/>
        <v>13.096565882300295</v>
      </c>
      <c r="BC136" s="16">
        <f t="shared" si="53"/>
        <v>13.751394176415316</v>
      </c>
      <c r="BD136" s="16">
        <f t="shared" si="53"/>
        <v>14.438963885236081</v>
      </c>
      <c r="BE136" s="16">
        <f t="shared" si="53"/>
        <v>15.160912079497885</v>
      </c>
      <c r="BF136" s="16">
        <f t="shared" si="53"/>
        <v>15.918957683472778</v>
      </c>
      <c r="BG136" s="16">
        <f t="shared" si="53"/>
        <v>16.714905567646419</v>
      </c>
      <c r="BH136" s="16">
        <f t="shared" si="53"/>
        <v>17.550650846028738</v>
      </c>
      <c r="BI136" s="16">
        <f t="shared" si="53"/>
        <v>18.428183388330176</v>
      </c>
      <c r="BJ136" s="16">
        <f t="shared" si="53"/>
        <v>19.349592557746682</v>
      </c>
      <c r="BK136" s="16">
        <f t="shared" si="53"/>
        <v>20.317072185634022</v>
      </c>
      <c r="BL136" s="16">
        <f t="shared" si="53"/>
        <v>21.33292579491572</v>
      </c>
      <c r="BM136" s="16">
        <f t="shared" si="53"/>
        <v>22.399572084661507</v>
      </c>
      <c r="BN136" s="16">
        <f t="shared" si="53"/>
        <v>23.519550688894583</v>
      </c>
      <c r="BO136" s="16">
        <f t="shared" si="53"/>
        <v>62479.686405048458</v>
      </c>
      <c r="BP136" s="2"/>
      <c r="BQ136" s="2"/>
      <c r="BR136" s="2"/>
      <c r="BS136" s="2"/>
      <c r="BT136" s="2"/>
      <c r="BU136" s="2"/>
      <c r="BV136" s="2"/>
      <c r="BW136" s="2"/>
      <c r="BX136" s="2"/>
    </row>
    <row r="137" spans="3:76" s="1" customFormat="1" ht="15.75" x14ac:dyDescent="0.25">
      <c r="C137" s="2" t="s">
        <v>227</v>
      </c>
      <c r="D137" s="2" t="s">
        <v>58</v>
      </c>
      <c r="E137" s="2" t="s">
        <v>90</v>
      </c>
      <c r="F137" s="2" t="s">
        <v>237</v>
      </c>
      <c r="G137" s="2">
        <v>1</v>
      </c>
      <c r="H137" s="2">
        <v>2007</v>
      </c>
      <c r="I137" s="16">
        <v>7650</v>
      </c>
      <c r="J137" s="16">
        <f t="shared" si="54"/>
        <v>7650</v>
      </c>
      <c r="K137" s="16">
        <f t="shared" si="55"/>
        <v>1147.5</v>
      </c>
      <c r="L137" s="16">
        <f t="shared" si="56"/>
        <v>8797.5</v>
      </c>
      <c r="M137" s="2">
        <v>20</v>
      </c>
      <c r="N137" s="2">
        <v>1</v>
      </c>
      <c r="O137" s="2">
        <v>2007</v>
      </c>
      <c r="P137" s="28">
        <v>5.0000000000000001E-4</v>
      </c>
      <c r="Q137" s="30">
        <f t="shared" si="31"/>
        <v>20164.031150854589</v>
      </c>
      <c r="R137" s="30">
        <f t="shared" si="32"/>
        <v>2016.4031150854589</v>
      </c>
      <c r="S137" s="30">
        <f t="shared" si="33"/>
        <v>3327.0651398910072</v>
      </c>
      <c r="T137" s="16">
        <f t="shared" si="34"/>
        <v>25507.499405831059</v>
      </c>
      <c r="U137" s="16">
        <f t="shared" si="35"/>
        <v>4.3987499999999997</v>
      </c>
      <c r="V137" s="16">
        <f t="shared" si="51"/>
        <v>3.9897959183673466</v>
      </c>
      <c r="W137" s="16">
        <f t="shared" si="51"/>
        <v>4.1892857142857141</v>
      </c>
      <c r="X137" s="16">
        <f t="shared" si="51"/>
        <v>4.3987499999999997</v>
      </c>
      <c r="Y137" s="16">
        <f t="shared" si="51"/>
        <v>4.6186875000000001</v>
      </c>
      <c r="Z137" s="16">
        <f t="shared" si="51"/>
        <v>4.8496218749999995</v>
      </c>
      <c r="AA137" s="16">
        <f t="shared" si="51"/>
        <v>12883.0205109375</v>
      </c>
      <c r="AB137" s="16">
        <f t="shared" si="51"/>
        <v>5.3467081171874993</v>
      </c>
      <c r="AC137" s="16">
        <f t="shared" si="51"/>
        <v>5.6140435230468748</v>
      </c>
      <c r="AD137" s="16">
        <f t="shared" si="51"/>
        <v>5.894745699199218</v>
      </c>
      <c r="AE137" s="16">
        <f t="shared" si="51"/>
        <v>6.1894829841591807</v>
      </c>
      <c r="AF137" s="16">
        <f t="shared" si="51"/>
        <v>6.4989571333671385</v>
      </c>
      <c r="AG137" s="16">
        <f t="shared" si="51"/>
        <v>6.823904990035496</v>
      </c>
      <c r="AH137" s="16">
        <f t="shared" si="51"/>
        <v>7.1651002395372707</v>
      </c>
      <c r="AI137" s="16">
        <f t="shared" si="51"/>
        <v>7.5233552515141344</v>
      </c>
      <c r="AJ137" s="16">
        <f t="shared" si="51"/>
        <v>7.8995230140898407</v>
      </c>
      <c r="AK137" s="16">
        <f t="shared" si="51"/>
        <v>8.2944991647943329</v>
      </c>
      <c r="AL137" s="16">
        <f t="shared" si="53"/>
        <v>8.7092241230340477</v>
      </c>
      <c r="AM137" s="16">
        <f t="shared" si="53"/>
        <v>9.1446853291857533</v>
      </c>
      <c r="AN137" s="16">
        <f t="shared" si="53"/>
        <v>9.6019195956450414</v>
      </c>
      <c r="AO137" s="16">
        <f t="shared" si="53"/>
        <v>10.082015575427294</v>
      </c>
      <c r="AP137" s="16">
        <f t="shared" si="53"/>
        <v>10.586116354198658</v>
      </c>
      <c r="AQ137" s="16">
        <f t="shared" si="53"/>
        <v>11.115422171908591</v>
      </c>
      <c r="AR137" s="16">
        <f t="shared" si="53"/>
        <v>11.671193280504021</v>
      </c>
      <c r="AS137" s="16">
        <f t="shared" si="53"/>
        <v>12.254752944529221</v>
      </c>
      <c r="AT137" s="16">
        <f t="shared" si="53"/>
        <v>12.867490591755681</v>
      </c>
      <c r="AU137" s="16">
        <f t="shared" si="53"/>
        <v>34182.488756998973</v>
      </c>
      <c r="AV137" s="16">
        <f t="shared" si="53"/>
        <v>14.18640837741064</v>
      </c>
      <c r="AW137" s="16">
        <f t="shared" si="53"/>
        <v>14.895728796281173</v>
      </c>
      <c r="AX137" s="16">
        <f t="shared" si="53"/>
        <v>15.640515236095231</v>
      </c>
      <c r="AY137" s="16">
        <f t="shared" si="53"/>
        <v>16.422540997899993</v>
      </c>
      <c r="AZ137" s="16">
        <f t="shared" si="53"/>
        <v>17.243668047794991</v>
      </c>
      <c r="BA137" s="16">
        <f t="shared" si="53"/>
        <v>18.105851450184744</v>
      </c>
      <c r="BB137" s="16">
        <f t="shared" si="53"/>
        <v>19.011144022693976</v>
      </c>
      <c r="BC137" s="16">
        <f t="shared" si="53"/>
        <v>19.961701223828683</v>
      </c>
      <c r="BD137" s="16">
        <f t="shared" si="53"/>
        <v>20.959786285020115</v>
      </c>
      <c r="BE137" s="16">
        <f t="shared" si="53"/>
        <v>22.00777559927112</v>
      </c>
      <c r="BF137" s="16">
        <f t="shared" si="53"/>
        <v>23.108164379234676</v>
      </c>
      <c r="BG137" s="16">
        <f t="shared" si="53"/>
        <v>24.263572598196415</v>
      </c>
      <c r="BH137" s="16">
        <f t="shared" si="53"/>
        <v>25.476751228106231</v>
      </c>
      <c r="BI137" s="16">
        <f t="shared" si="53"/>
        <v>26.750588789511543</v>
      </c>
      <c r="BJ137" s="16">
        <f t="shared" si="53"/>
        <v>28.088118228987117</v>
      </c>
      <c r="BK137" s="16">
        <f t="shared" si="53"/>
        <v>29.49252414043648</v>
      </c>
      <c r="BL137" s="16">
        <f t="shared" si="53"/>
        <v>30.967150347458297</v>
      </c>
      <c r="BM137" s="16">
        <f t="shared" si="53"/>
        <v>32.515507864831214</v>
      </c>
      <c r="BN137" s="16">
        <f t="shared" si="53"/>
        <v>34.141283258072775</v>
      </c>
      <c r="BO137" s="16">
        <f t="shared" si="53"/>
        <v>90696.318975070346</v>
      </c>
      <c r="BP137" s="2"/>
      <c r="BQ137" s="2"/>
      <c r="BR137" s="2"/>
      <c r="BS137" s="2"/>
      <c r="BT137" s="2"/>
      <c r="BU137" s="2"/>
      <c r="BV137" s="2"/>
      <c r="BW137" s="2"/>
      <c r="BX137" s="2"/>
    </row>
    <row r="138" spans="3:76" s="1" customFormat="1" ht="15.75" x14ac:dyDescent="0.25">
      <c r="C138" s="2" t="s">
        <v>227</v>
      </c>
      <c r="D138" s="2" t="s">
        <v>58</v>
      </c>
      <c r="E138" s="2" t="s">
        <v>90</v>
      </c>
      <c r="F138" s="2" t="s">
        <v>238</v>
      </c>
      <c r="G138" s="2">
        <v>1</v>
      </c>
      <c r="H138" s="2">
        <v>2007</v>
      </c>
      <c r="I138" s="16">
        <v>4095</v>
      </c>
      <c r="J138" s="16">
        <f t="shared" si="54"/>
        <v>4095</v>
      </c>
      <c r="K138" s="16">
        <f t="shared" si="55"/>
        <v>614.25</v>
      </c>
      <c r="L138" s="16">
        <f t="shared" si="56"/>
        <v>4709.25</v>
      </c>
      <c r="M138" s="2">
        <v>20</v>
      </c>
      <c r="N138" s="2">
        <v>1</v>
      </c>
      <c r="O138" s="2">
        <v>2007</v>
      </c>
      <c r="P138" s="28">
        <v>5.0000000000000001E-4</v>
      </c>
      <c r="Q138" s="30">
        <f t="shared" si="31"/>
        <v>10793.687263104515</v>
      </c>
      <c r="R138" s="30">
        <f t="shared" si="32"/>
        <v>1079.3687263104516</v>
      </c>
      <c r="S138" s="30">
        <f t="shared" si="33"/>
        <v>1780.9583984122448</v>
      </c>
      <c r="T138" s="16">
        <f t="shared" si="34"/>
        <v>13654.014387827212</v>
      </c>
      <c r="U138" s="16">
        <f t="shared" si="35"/>
        <v>2.354625</v>
      </c>
      <c r="V138" s="16">
        <f t="shared" si="51"/>
        <v>2.1357142857142857</v>
      </c>
      <c r="W138" s="16">
        <f t="shared" si="51"/>
        <v>2.2424999999999997</v>
      </c>
      <c r="X138" s="16">
        <f t="shared" si="51"/>
        <v>2.354625</v>
      </c>
      <c r="Y138" s="16">
        <f t="shared" si="51"/>
        <v>2.4723562500000003</v>
      </c>
      <c r="Z138" s="16">
        <f t="shared" si="51"/>
        <v>2.5959740624999998</v>
      </c>
      <c r="AA138" s="16">
        <f t="shared" si="51"/>
        <v>6896.2050970312512</v>
      </c>
      <c r="AB138" s="16">
        <f t="shared" si="51"/>
        <v>2.86206140390625</v>
      </c>
      <c r="AC138" s="16">
        <f t="shared" si="51"/>
        <v>3.0051644741015626</v>
      </c>
      <c r="AD138" s="16">
        <f t="shared" si="51"/>
        <v>3.1554226978066406</v>
      </c>
      <c r="AE138" s="16">
        <f t="shared" si="51"/>
        <v>3.3131938326969732</v>
      </c>
      <c r="AF138" s="16">
        <f t="shared" si="51"/>
        <v>3.4788535243318215</v>
      </c>
      <c r="AG138" s="16">
        <f t="shared" si="51"/>
        <v>3.6527962005484125</v>
      </c>
      <c r="AH138" s="16">
        <f t="shared" si="51"/>
        <v>3.8354360105758332</v>
      </c>
      <c r="AI138" s="16">
        <f t="shared" si="51"/>
        <v>4.027207811104625</v>
      </c>
      <c r="AJ138" s="16">
        <f t="shared" si="51"/>
        <v>4.228568201659856</v>
      </c>
      <c r="AK138" s="16">
        <f t="shared" si="51"/>
        <v>4.4399966117428491</v>
      </c>
      <c r="AL138" s="16">
        <f t="shared" si="53"/>
        <v>4.6619964423299907</v>
      </c>
      <c r="AM138" s="16">
        <f t="shared" si="53"/>
        <v>4.8950962644464919</v>
      </c>
      <c r="AN138" s="16">
        <f t="shared" si="53"/>
        <v>5.1398510776688164</v>
      </c>
      <c r="AO138" s="16">
        <f t="shared" si="53"/>
        <v>5.3968436315522572</v>
      </c>
      <c r="AP138" s="16">
        <f t="shared" si="53"/>
        <v>5.6666858131298703</v>
      </c>
      <c r="AQ138" s="16">
        <f t="shared" si="53"/>
        <v>5.9500201037863638</v>
      </c>
      <c r="AR138" s="16">
        <f t="shared" si="53"/>
        <v>6.2475211089756817</v>
      </c>
      <c r="AS138" s="16">
        <f t="shared" si="53"/>
        <v>6.5598971644244655</v>
      </c>
      <c r="AT138" s="16">
        <f t="shared" si="53"/>
        <v>6.8878920226456888</v>
      </c>
      <c r="AU138" s="16">
        <f t="shared" si="53"/>
        <v>18297.685158158278</v>
      </c>
      <c r="AV138" s="16">
        <f t="shared" si="53"/>
        <v>7.5939009549668723</v>
      </c>
      <c r="AW138" s="16">
        <f t="shared" si="53"/>
        <v>7.9735960027152162</v>
      </c>
      <c r="AX138" s="16">
        <f t="shared" si="53"/>
        <v>8.3722758028509769</v>
      </c>
      <c r="AY138" s="16">
        <f t="shared" si="53"/>
        <v>8.7908895929935262</v>
      </c>
      <c r="AZ138" s="16">
        <f t="shared" si="53"/>
        <v>9.2304340726432024</v>
      </c>
      <c r="BA138" s="16">
        <f t="shared" si="53"/>
        <v>9.6919557762753641</v>
      </c>
      <c r="BB138" s="16">
        <f t="shared" si="53"/>
        <v>10.176553565089128</v>
      </c>
      <c r="BC138" s="16">
        <f t="shared" si="53"/>
        <v>10.685381243343588</v>
      </c>
      <c r="BD138" s="16">
        <f t="shared" si="53"/>
        <v>11.219650305510768</v>
      </c>
      <c r="BE138" s="16">
        <f t="shared" si="53"/>
        <v>11.780632820786307</v>
      </c>
      <c r="BF138" s="16">
        <f t="shared" si="53"/>
        <v>12.369664461825622</v>
      </c>
      <c r="BG138" s="16">
        <f t="shared" si="53"/>
        <v>12.988147684916905</v>
      </c>
      <c r="BH138" s="16">
        <f t="shared" si="53"/>
        <v>13.637555069162747</v>
      </c>
      <c r="BI138" s="16">
        <f t="shared" si="53"/>
        <v>14.319432822620886</v>
      </c>
      <c r="BJ138" s="16">
        <f t="shared" si="53"/>
        <v>15.035404463751927</v>
      </c>
      <c r="BK138" s="16">
        <f t="shared" si="53"/>
        <v>15.787174686939528</v>
      </c>
      <c r="BL138" s="16">
        <f t="shared" si="53"/>
        <v>16.576533421286502</v>
      </c>
      <c r="BM138" s="16">
        <f t="shared" si="53"/>
        <v>17.405360092350829</v>
      </c>
      <c r="BN138" s="16">
        <f t="shared" si="53"/>
        <v>18.275628096968369</v>
      </c>
      <c r="BO138" s="16">
        <f t="shared" si="53"/>
        <v>48549.20603959648</v>
      </c>
      <c r="BP138" s="2"/>
      <c r="BQ138" s="2"/>
      <c r="BR138" s="2"/>
      <c r="BS138" s="2"/>
      <c r="BT138" s="2"/>
      <c r="BU138" s="2"/>
      <c r="BV138" s="2"/>
      <c r="BW138" s="2"/>
      <c r="BX138" s="2"/>
    </row>
    <row r="139" spans="3:76" s="1" customFormat="1" ht="15.75" x14ac:dyDescent="0.25">
      <c r="C139" s="2" t="s">
        <v>227</v>
      </c>
      <c r="D139" s="2" t="s">
        <v>58</v>
      </c>
      <c r="E139" s="2" t="s">
        <v>90</v>
      </c>
      <c r="F139" s="2" t="s">
        <v>239</v>
      </c>
      <c r="G139" s="2">
        <v>2</v>
      </c>
      <c r="H139" s="2">
        <v>2007</v>
      </c>
      <c r="I139" s="16">
        <v>2975</v>
      </c>
      <c r="J139" s="16">
        <f t="shared" si="54"/>
        <v>5950</v>
      </c>
      <c r="K139" s="16">
        <f t="shared" si="55"/>
        <v>892.5</v>
      </c>
      <c r="L139" s="16">
        <f t="shared" si="56"/>
        <v>6842.5</v>
      </c>
      <c r="M139" s="2">
        <v>20</v>
      </c>
      <c r="N139" s="2">
        <v>1</v>
      </c>
      <c r="O139" s="2">
        <v>2007</v>
      </c>
      <c r="P139" s="28">
        <v>5.0000000000000001E-4</v>
      </c>
      <c r="Q139" s="30">
        <f t="shared" si="31"/>
        <v>15683.13533955357</v>
      </c>
      <c r="R139" s="30">
        <f t="shared" si="32"/>
        <v>1568.3135339553571</v>
      </c>
      <c r="S139" s="30">
        <f t="shared" si="33"/>
        <v>2587.7173310263388</v>
      </c>
      <c r="T139" s="16">
        <f t="shared" si="34"/>
        <v>19839.166204535264</v>
      </c>
      <c r="U139" s="16">
        <f t="shared" si="35"/>
        <v>3.4212500000000001</v>
      </c>
      <c r="V139" s="16">
        <f t="shared" si="51"/>
        <v>3.1031746031746033</v>
      </c>
      <c r="W139" s="16">
        <f t="shared" si="51"/>
        <v>3.2583333333333333</v>
      </c>
      <c r="X139" s="16">
        <f t="shared" si="51"/>
        <v>3.4212500000000001</v>
      </c>
      <c r="Y139" s="16">
        <f t="shared" si="51"/>
        <v>3.5923125000000002</v>
      </c>
      <c r="Z139" s="16">
        <f t="shared" si="51"/>
        <v>3.7719281250000001</v>
      </c>
      <c r="AA139" s="16">
        <f t="shared" si="51"/>
        <v>10020.127064062503</v>
      </c>
      <c r="AB139" s="16">
        <f t="shared" si="51"/>
        <v>4.1585507578124998</v>
      </c>
      <c r="AC139" s="16">
        <f t="shared" si="51"/>
        <v>4.3664782957031258</v>
      </c>
      <c r="AD139" s="16">
        <f t="shared" si="51"/>
        <v>4.5848022104882817</v>
      </c>
      <c r="AE139" s="16">
        <f t="shared" si="51"/>
        <v>4.8140423210126961</v>
      </c>
      <c r="AF139" s="16">
        <f t="shared" si="51"/>
        <v>5.0547444370633308</v>
      </c>
      <c r="AG139" s="16">
        <f t="shared" si="51"/>
        <v>5.3074816589164975</v>
      </c>
      <c r="AH139" s="16">
        <f t="shared" si="51"/>
        <v>5.5728557418623224</v>
      </c>
      <c r="AI139" s="16">
        <f t="shared" si="51"/>
        <v>5.8514985289554389</v>
      </c>
      <c r="AJ139" s="16">
        <f t="shared" si="51"/>
        <v>6.1440734554032099</v>
      </c>
      <c r="AK139" s="16">
        <f t="shared" ref="AK139" si="57">IF(MOD(AK$6-$H139,$M139)=0,($L139*1.1*1.15)*((1+$I$3)^(AK$6-$L$3)),IF(MOD(AK$6-$O139,$N139)=0,$U139*((1+$I$3)^(AK$6-$L$3)),0))</f>
        <v>6.4512771281733716</v>
      </c>
      <c r="AL139" s="16">
        <f t="shared" si="53"/>
        <v>6.773840984582038</v>
      </c>
      <c r="AM139" s="16">
        <f t="shared" si="53"/>
        <v>7.1125330338111423</v>
      </c>
      <c r="AN139" s="16">
        <f t="shared" si="53"/>
        <v>7.468159685501699</v>
      </c>
      <c r="AO139" s="16">
        <f t="shared" si="53"/>
        <v>7.8415676697767847</v>
      </c>
      <c r="AP139" s="16">
        <f t="shared" si="53"/>
        <v>8.2336460532656233</v>
      </c>
      <c r="AQ139" s="16">
        <f t="shared" si="53"/>
        <v>8.6453283559289051</v>
      </c>
      <c r="AR139" s="16">
        <f t="shared" si="53"/>
        <v>9.07759477372535</v>
      </c>
      <c r="AS139" s="16">
        <f t="shared" si="53"/>
        <v>9.5314745124116182</v>
      </c>
      <c r="AT139" s="16">
        <f t="shared" si="53"/>
        <v>10.008048238032197</v>
      </c>
      <c r="AU139" s="16">
        <f t="shared" si="53"/>
        <v>26586.380144332539</v>
      </c>
      <c r="AV139" s="16">
        <f t="shared" si="53"/>
        <v>11.033873182430499</v>
      </c>
      <c r="AW139" s="16">
        <f t="shared" si="53"/>
        <v>11.585566841552025</v>
      </c>
      <c r="AX139" s="16">
        <f t="shared" si="53"/>
        <v>12.164845183629625</v>
      </c>
      <c r="AY139" s="16">
        <f t="shared" si="53"/>
        <v>12.773087442811109</v>
      </c>
      <c r="AZ139" s="16">
        <f t="shared" si="53"/>
        <v>13.411741814951661</v>
      </c>
      <c r="BA139" s="16">
        <f t="shared" si="53"/>
        <v>14.082328905699248</v>
      </c>
      <c r="BB139" s="16">
        <f t="shared" si="53"/>
        <v>14.786445350984204</v>
      </c>
      <c r="BC139" s="16">
        <f t="shared" si="53"/>
        <v>15.52576761853342</v>
      </c>
      <c r="BD139" s="16">
        <f t="shared" si="53"/>
        <v>16.302055999460091</v>
      </c>
      <c r="BE139" s="16">
        <f t="shared" si="53"/>
        <v>17.117158799433096</v>
      </c>
      <c r="BF139" s="16">
        <f t="shared" si="53"/>
        <v>17.973016739404748</v>
      </c>
      <c r="BG139" s="16">
        <f t="shared" si="53"/>
        <v>18.871667576374989</v>
      </c>
      <c r="BH139" s="16">
        <f t="shared" si="53"/>
        <v>19.815250955193736</v>
      </c>
      <c r="BI139" s="16">
        <f t="shared" si="53"/>
        <v>20.806013502953427</v>
      </c>
      <c r="BJ139" s="16">
        <f t="shared" si="53"/>
        <v>21.846314178101093</v>
      </c>
      <c r="BK139" s="16">
        <f t="shared" si="53"/>
        <v>22.938629887006151</v>
      </c>
      <c r="BL139" s="16">
        <f t="shared" si="53"/>
        <v>24.085561381356456</v>
      </c>
      <c r="BM139" s="16">
        <f t="shared" si="53"/>
        <v>25.289839450424282</v>
      </c>
      <c r="BN139" s="16">
        <f t="shared" si="53"/>
        <v>26.554331422945495</v>
      </c>
      <c r="BO139" s="16">
        <f t="shared" si="53"/>
        <v>70541.581425054726</v>
      </c>
      <c r="BP139" s="2"/>
      <c r="BQ139" s="2"/>
      <c r="BR139" s="2"/>
      <c r="BS139" s="2"/>
      <c r="BT139" s="2"/>
      <c r="BU139" s="2"/>
      <c r="BV139" s="2"/>
      <c r="BW139" s="2"/>
      <c r="BX139" s="2"/>
    </row>
    <row r="140" spans="3:76" s="1" customFormat="1" ht="15.75" x14ac:dyDescent="0.25">
      <c r="C140" s="2" t="s">
        <v>227</v>
      </c>
      <c r="D140" s="2" t="s">
        <v>240</v>
      </c>
      <c r="E140" s="2" t="s">
        <v>241</v>
      </c>
      <c r="F140" s="2" t="s">
        <v>242</v>
      </c>
      <c r="G140" s="2">
        <v>5</v>
      </c>
      <c r="H140" s="2">
        <v>2023</v>
      </c>
      <c r="I140" s="16">
        <v>3500</v>
      </c>
      <c r="J140" s="16">
        <f t="shared" si="54"/>
        <v>17500</v>
      </c>
      <c r="K140" s="16">
        <f t="shared" si="55"/>
        <v>2625</v>
      </c>
      <c r="L140" s="16">
        <f t="shared" si="56"/>
        <v>20125</v>
      </c>
      <c r="M140" s="2">
        <v>10</v>
      </c>
      <c r="N140" s="2">
        <v>1</v>
      </c>
      <c r="O140" s="2">
        <v>2023</v>
      </c>
      <c r="P140" s="28">
        <v>5.0000000000000001E-4</v>
      </c>
      <c r="Q140" s="30">
        <f t="shared" ref="Q140:Q206" si="58">L140*((1+$I$3)^($L$3-H140))</f>
        <v>21131.25</v>
      </c>
      <c r="R140" s="30">
        <f t="shared" ref="R140:R206" si="59">Q140*0.1</f>
        <v>2113.125</v>
      </c>
      <c r="S140" s="30">
        <f t="shared" ref="S140:S206" si="60">SUM(Q140:R140)*0.15</f>
        <v>3486.65625</v>
      </c>
      <c r="T140" s="16">
        <f t="shared" ref="T140:T206" si="61">SUM(Q140:S140)</f>
        <v>26731.03125</v>
      </c>
      <c r="U140" s="16">
        <f t="shared" ref="U140:U206" si="62">P140*L140</f>
        <v>10.0625</v>
      </c>
      <c r="V140" s="16">
        <f t="shared" ref="V140:AK155" si="63">IF(MOD(V$6-$H140,$M140)=0,($L140*1.1*1.15)*((1+$I$3)^(V$6-$L$3)),IF(MOD(V$6-$O140,$N140)=0,$U140*((1+$I$3)^(V$6-$L$3)),0))</f>
        <v>9.1269841269841265</v>
      </c>
      <c r="W140" s="16">
        <f t="shared" si="63"/>
        <v>24245.833333333328</v>
      </c>
      <c r="X140" s="16">
        <f t="shared" si="63"/>
        <v>10.0625</v>
      </c>
      <c r="Y140" s="16">
        <f t="shared" si="63"/>
        <v>10.565625000000001</v>
      </c>
      <c r="Z140" s="16">
        <f t="shared" si="63"/>
        <v>11.09390625</v>
      </c>
      <c r="AA140" s="16">
        <f t="shared" si="63"/>
        <v>11.648601562500001</v>
      </c>
      <c r="AB140" s="16">
        <f t="shared" si="63"/>
        <v>12.231031640625</v>
      </c>
      <c r="AC140" s="16">
        <f t="shared" si="63"/>
        <v>12.842583222656252</v>
      </c>
      <c r="AD140" s="16">
        <f t="shared" si="63"/>
        <v>13.484712383789063</v>
      </c>
      <c r="AE140" s="16">
        <f t="shared" si="63"/>
        <v>14.158948002978518</v>
      </c>
      <c r="AF140" s="16">
        <f t="shared" si="63"/>
        <v>14.866895403127442</v>
      </c>
      <c r="AG140" s="16">
        <f t="shared" si="63"/>
        <v>39493.907638408047</v>
      </c>
      <c r="AH140" s="16">
        <f t="shared" si="63"/>
        <v>16.390752181948006</v>
      </c>
      <c r="AI140" s="16">
        <f t="shared" si="63"/>
        <v>17.210289791045408</v>
      </c>
      <c r="AJ140" s="16">
        <f t="shared" si="63"/>
        <v>18.070804280597674</v>
      </c>
      <c r="AK140" s="16">
        <f t="shared" si="63"/>
        <v>18.974344494627562</v>
      </c>
      <c r="AL140" s="16">
        <f t="shared" si="53"/>
        <v>19.923061719358937</v>
      </c>
      <c r="AM140" s="16">
        <f t="shared" si="53"/>
        <v>20.919214805326888</v>
      </c>
      <c r="AN140" s="16">
        <f t="shared" si="53"/>
        <v>21.965175545593233</v>
      </c>
      <c r="AO140" s="16">
        <f t="shared" si="53"/>
        <v>23.063434322872897</v>
      </c>
      <c r="AP140" s="16">
        <f t="shared" si="53"/>
        <v>24.21660603901654</v>
      </c>
      <c r="AQ140" s="16">
        <f t="shared" si="53"/>
        <v>64331.413942647428</v>
      </c>
      <c r="AR140" s="16">
        <f t="shared" si="53"/>
        <v>26.698808158015733</v>
      </c>
      <c r="AS140" s="16">
        <f t="shared" si="53"/>
        <v>28.033748565916522</v>
      </c>
      <c r="AT140" s="16">
        <f t="shared" si="53"/>
        <v>29.435435994212344</v>
      </c>
      <c r="AU140" s="16">
        <f t="shared" si="53"/>
        <v>30.907207793922968</v>
      </c>
      <c r="AV140" s="16">
        <f t="shared" si="53"/>
        <v>32.452568183619114</v>
      </c>
      <c r="AW140" s="16">
        <f t="shared" si="53"/>
        <v>34.075196592800069</v>
      </c>
      <c r="AX140" s="16">
        <f t="shared" si="53"/>
        <v>35.778956422440075</v>
      </c>
      <c r="AY140" s="16">
        <f t="shared" si="53"/>
        <v>37.567904243562083</v>
      </c>
      <c r="AZ140" s="16">
        <f t="shared" si="53"/>
        <v>39.446299455740181</v>
      </c>
      <c r="BA140" s="16">
        <f t="shared" ref="BA140:BO140" si="64">IF(MOD(BA$6-$H140,$M140)=0,($L140*1.1*1.15)*((1+$I$3)^(BA$6-$L$3)),IF(MOD(BA$6-$O140,$N140)=0,$U140*((1+$I$3)^(BA$6-$L$3)),0))</f>
        <v>104789.09450417379</v>
      </c>
      <c r="BB140" s="16">
        <f t="shared" si="64"/>
        <v>43.489545149953543</v>
      </c>
      <c r="BC140" s="16">
        <f t="shared" si="64"/>
        <v>45.664022407451235</v>
      </c>
      <c r="BD140" s="16">
        <f t="shared" si="64"/>
        <v>47.947223527823795</v>
      </c>
      <c r="BE140" s="16">
        <f t="shared" si="64"/>
        <v>50.344584704214988</v>
      </c>
      <c r="BF140" s="16">
        <f t="shared" si="64"/>
        <v>52.86181393942573</v>
      </c>
      <c r="BG140" s="16">
        <f t="shared" si="64"/>
        <v>55.504904636397029</v>
      </c>
      <c r="BH140" s="16">
        <f t="shared" si="64"/>
        <v>58.280149868216874</v>
      </c>
      <c r="BI140" s="16">
        <f t="shared" si="64"/>
        <v>61.194157361627717</v>
      </c>
      <c r="BJ140" s="16">
        <f t="shared" si="64"/>
        <v>64.253865229709092</v>
      </c>
      <c r="BK140" s="16">
        <f t="shared" si="64"/>
        <v>170690.39298272223</v>
      </c>
      <c r="BL140" s="16">
        <f t="shared" si="64"/>
        <v>70.839886415754279</v>
      </c>
      <c r="BM140" s="16">
        <f t="shared" si="64"/>
        <v>74.381880736542001</v>
      </c>
      <c r="BN140" s="16">
        <f t="shared" si="64"/>
        <v>78.100974773369103</v>
      </c>
      <c r="BO140" s="16">
        <f t="shared" si="64"/>
        <v>82.006023512037572</v>
      </c>
      <c r="BP140" s="2"/>
      <c r="BQ140" s="2"/>
      <c r="BR140" s="2"/>
      <c r="BS140" s="2"/>
      <c r="BT140" s="2"/>
      <c r="BU140" s="2"/>
      <c r="BV140" s="2"/>
      <c r="BW140" s="2"/>
      <c r="BX140" s="2"/>
    </row>
    <row r="141" spans="3:76" s="1" customFormat="1" ht="31.5" x14ac:dyDescent="0.25">
      <c r="C141" s="2" t="s">
        <v>227</v>
      </c>
      <c r="D141" s="2" t="s">
        <v>234</v>
      </c>
      <c r="E141" s="2" t="s">
        <v>243</v>
      </c>
      <c r="F141" s="2" t="s">
        <v>244</v>
      </c>
      <c r="G141" s="2">
        <v>1</v>
      </c>
      <c r="H141" s="2">
        <v>2018</v>
      </c>
      <c r="I141" s="16">
        <v>1275</v>
      </c>
      <c r="J141" s="16">
        <f t="shared" si="54"/>
        <v>1275</v>
      </c>
      <c r="K141" s="16">
        <f t="shared" si="55"/>
        <v>191.25</v>
      </c>
      <c r="L141" s="16">
        <f t="shared" si="56"/>
        <v>1466.25</v>
      </c>
      <c r="M141" s="2">
        <v>15</v>
      </c>
      <c r="N141" s="2">
        <v>1</v>
      </c>
      <c r="O141" s="2">
        <v>2018</v>
      </c>
      <c r="P141" s="28">
        <v>5.0000000000000001E-4</v>
      </c>
      <c r="Q141" s="30">
        <f t="shared" si="58"/>
        <v>1964.9152330664062</v>
      </c>
      <c r="R141" s="30">
        <f t="shared" si="59"/>
        <v>196.49152330664063</v>
      </c>
      <c r="S141" s="30">
        <f t="shared" si="60"/>
        <v>324.21101345595702</v>
      </c>
      <c r="T141" s="16">
        <f t="shared" si="61"/>
        <v>2485.6177698290039</v>
      </c>
      <c r="U141" s="16">
        <f t="shared" si="62"/>
        <v>0.73312500000000003</v>
      </c>
      <c r="V141" s="16">
        <f t="shared" si="63"/>
        <v>0.66496598639455784</v>
      </c>
      <c r="W141" s="16">
        <f t="shared" si="63"/>
        <v>0.69821428571428568</v>
      </c>
      <c r="X141" s="16">
        <f t="shared" si="63"/>
        <v>0.73312500000000003</v>
      </c>
      <c r="Y141" s="16">
        <f t="shared" si="63"/>
        <v>0.76978125000000008</v>
      </c>
      <c r="Z141" s="16">
        <f t="shared" si="63"/>
        <v>0.80827031250000003</v>
      </c>
      <c r="AA141" s="16">
        <f t="shared" si="63"/>
        <v>0.84868382812500009</v>
      </c>
      <c r="AB141" s="16">
        <f t="shared" si="63"/>
        <v>0.89111801953125003</v>
      </c>
      <c r="AC141" s="16">
        <f t="shared" si="63"/>
        <v>0.93567392050781262</v>
      </c>
      <c r="AD141" s="16">
        <f t="shared" si="63"/>
        <v>0.98245761653320318</v>
      </c>
      <c r="AE141" s="16">
        <f t="shared" si="63"/>
        <v>1.0315804973598635</v>
      </c>
      <c r="AF141" s="16">
        <f t="shared" si="63"/>
        <v>1.0831595222278565</v>
      </c>
      <c r="AG141" s="16">
        <f t="shared" si="63"/>
        <v>2877.4132707983013</v>
      </c>
      <c r="AH141" s="16">
        <f t="shared" si="63"/>
        <v>1.1941833732562119</v>
      </c>
      <c r="AI141" s="16">
        <f t="shared" si="63"/>
        <v>1.2538925419190226</v>
      </c>
      <c r="AJ141" s="16">
        <f t="shared" si="63"/>
        <v>1.3165871690149735</v>
      </c>
      <c r="AK141" s="16">
        <f t="shared" si="63"/>
        <v>1.3824165274657225</v>
      </c>
      <c r="AL141" s="16">
        <f t="shared" ref="AL141:BO149" si="65">IF(MOD(AL$6-$H141,$M141)=0,($L141*1.1*1.15)*((1+$I$3)^(AL$6-$L$3)),IF(MOD(AL$6-$O141,$N141)=0,$U141*((1+$I$3)^(AL$6-$L$3)),0))</f>
        <v>1.4515373538390082</v>
      </c>
      <c r="AM141" s="16">
        <f t="shared" si="65"/>
        <v>1.5241142215309591</v>
      </c>
      <c r="AN141" s="16">
        <f t="shared" si="65"/>
        <v>1.6003199326075068</v>
      </c>
      <c r="AO141" s="16">
        <f t="shared" si="65"/>
        <v>1.6803359292378826</v>
      </c>
      <c r="AP141" s="16">
        <f t="shared" si="65"/>
        <v>1.7643527256997766</v>
      </c>
      <c r="AQ141" s="16">
        <f t="shared" si="65"/>
        <v>1.8525703619847653</v>
      </c>
      <c r="AR141" s="16">
        <f t="shared" si="65"/>
        <v>1.9451988800840037</v>
      </c>
      <c r="AS141" s="16">
        <f t="shared" si="65"/>
        <v>2.0424588240882038</v>
      </c>
      <c r="AT141" s="16">
        <f t="shared" si="65"/>
        <v>2.1445817652926138</v>
      </c>
      <c r="AU141" s="16">
        <f t="shared" si="65"/>
        <v>2.2518108535572448</v>
      </c>
      <c r="AV141" s="16">
        <f t="shared" si="65"/>
        <v>5981.9355324748203</v>
      </c>
      <c r="AW141" s="16">
        <f t="shared" si="65"/>
        <v>2.4826214660468624</v>
      </c>
      <c r="AX141" s="16">
        <f t="shared" si="65"/>
        <v>2.6067525393492055</v>
      </c>
      <c r="AY141" s="16">
        <f t="shared" si="65"/>
        <v>2.737090166316666</v>
      </c>
      <c r="AZ141" s="16">
        <f t="shared" si="65"/>
        <v>2.873944674632499</v>
      </c>
      <c r="BA141" s="16">
        <f t="shared" si="65"/>
        <v>3.0176419083641246</v>
      </c>
      <c r="BB141" s="16">
        <f t="shared" si="65"/>
        <v>3.1685240037823297</v>
      </c>
      <c r="BC141" s="16">
        <f t="shared" si="65"/>
        <v>3.3269502039714474</v>
      </c>
      <c r="BD141" s="16">
        <f t="shared" si="65"/>
        <v>3.4932977141700192</v>
      </c>
      <c r="BE141" s="16">
        <f t="shared" si="65"/>
        <v>3.6679625998785204</v>
      </c>
      <c r="BF141" s="16">
        <f t="shared" si="65"/>
        <v>3.8513607298724462</v>
      </c>
      <c r="BG141" s="16">
        <f t="shared" si="65"/>
        <v>4.0439287663660695</v>
      </c>
      <c r="BH141" s="16">
        <f t="shared" si="65"/>
        <v>4.2461252046843718</v>
      </c>
      <c r="BI141" s="16">
        <f t="shared" si="65"/>
        <v>4.4584314649185917</v>
      </c>
      <c r="BJ141" s="16">
        <f t="shared" si="65"/>
        <v>4.6813530381645201</v>
      </c>
      <c r="BK141" s="16">
        <f t="shared" si="65"/>
        <v>12436.01434588405</v>
      </c>
      <c r="BL141" s="16">
        <f t="shared" si="65"/>
        <v>5.1611917245763834</v>
      </c>
      <c r="BM141" s="16">
        <f t="shared" si="65"/>
        <v>5.4192513108052029</v>
      </c>
      <c r="BN141" s="16">
        <f t="shared" si="65"/>
        <v>5.6902138763454637</v>
      </c>
      <c r="BO141" s="16">
        <f t="shared" si="65"/>
        <v>5.9747245701627367</v>
      </c>
      <c r="BP141" s="2"/>
      <c r="BQ141" s="2"/>
      <c r="BR141" s="2"/>
      <c r="BS141" s="2"/>
      <c r="BT141" s="2"/>
      <c r="BU141" s="2"/>
      <c r="BV141" s="2"/>
      <c r="BW141" s="2"/>
      <c r="BX141" s="2"/>
    </row>
    <row r="142" spans="3:76" s="1" customFormat="1" ht="15.75" x14ac:dyDescent="0.25">
      <c r="C142" s="2" t="s">
        <v>227</v>
      </c>
      <c r="D142" s="2" t="s">
        <v>245</v>
      </c>
      <c r="E142" s="2" t="s">
        <v>243</v>
      </c>
      <c r="F142" s="2" t="s">
        <v>246</v>
      </c>
      <c r="G142" s="2">
        <v>1</v>
      </c>
      <c r="H142" s="2">
        <v>2022</v>
      </c>
      <c r="I142" s="16">
        <v>2125</v>
      </c>
      <c r="J142" s="16">
        <f t="shared" si="54"/>
        <v>2125</v>
      </c>
      <c r="K142" s="16">
        <f t="shared" si="55"/>
        <v>318.75</v>
      </c>
      <c r="L142" s="16">
        <f t="shared" si="56"/>
        <v>2443.75</v>
      </c>
      <c r="M142" s="2">
        <v>10</v>
      </c>
      <c r="N142" s="2">
        <v>1</v>
      </c>
      <c r="O142" s="2">
        <v>2022</v>
      </c>
      <c r="P142" s="28">
        <v>5.0000000000000001E-4</v>
      </c>
      <c r="Q142" s="30">
        <f t="shared" si="58"/>
        <v>2694.234375</v>
      </c>
      <c r="R142" s="30">
        <f t="shared" si="59"/>
        <v>269.42343750000003</v>
      </c>
      <c r="S142" s="30">
        <f t="shared" si="60"/>
        <v>444.54867187500003</v>
      </c>
      <c r="T142" s="16">
        <f t="shared" si="61"/>
        <v>3408.2064843749999</v>
      </c>
      <c r="U142" s="16">
        <f t="shared" si="62"/>
        <v>1.221875</v>
      </c>
      <c r="V142" s="16">
        <f t="shared" si="63"/>
        <v>2803.9399092970516</v>
      </c>
      <c r="W142" s="16">
        <f t="shared" si="63"/>
        <v>1.1636904761904763</v>
      </c>
      <c r="X142" s="16">
        <f t="shared" si="63"/>
        <v>1.221875</v>
      </c>
      <c r="Y142" s="16">
        <f t="shared" si="63"/>
        <v>1.28296875</v>
      </c>
      <c r="Z142" s="16">
        <f t="shared" si="63"/>
        <v>1.3471171875000001</v>
      </c>
      <c r="AA142" s="16">
        <f t="shared" si="63"/>
        <v>1.4144730468750002</v>
      </c>
      <c r="AB142" s="16">
        <f t="shared" si="63"/>
        <v>1.48519669921875</v>
      </c>
      <c r="AC142" s="16">
        <f t="shared" si="63"/>
        <v>1.5594565341796878</v>
      </c>
      <c r="AD142" s="16">
        <f t="shared" si="63"/>
        <v>1.6374293608886719</v>
      </c>
      <c r="AE142" s="16">
        <f t="shared" si="63"/>
        <v>1.7193008289331058</v>
      </c>
      <c r="AF142" s="16">
        <f t="shared" si="63"/>
        <v>4567.3226520607941</v>
      </c>
      <c r="AG142" s="16">
        <f t="shared" si="63"/>
        <v>1.895529163898749</v>
      </c>
      <c r="AH142" s="16">
        <f t="shared" si="63"/>
        <v>1.9903056220936866</v>
      </c>
      <c r="AI142" s="16">
        <f t="shared" si="63"/>
        <v>2.0898209031983708</v>
      </c>
      <c r="AJ142" s="16">
        <f t="shared" si="63"/>
        <v>2.1943119483582891</v>
      </c>
      <c r="AK142" s="16">
        <f t="shared" si="63"/>
        <v>2.3040275457762043</v>
      </c>
      <c r="AL142" s="16">
        <f t="shared" si="65"/>
        <v>2.4192289230650137</v>
      </c>
      <c r="AM142" s="16">
        <f t="shared" si="65"/>
        <v>2.5401903692182652</v>
      </c>
      <c r="AN142" s="16">
        <f t="shared" si="65"/>
        <v>2.6671998876791783</v>
      </c>
      <c r="AO142" s="16">
        <f t="shared" si="65"/>
        <v>2.8005598820631374</v>
      </c>
      <c r="AP142" s="16">
        <f t="shared" si="65"/>
        <v>7439.6873267007231</v>
      </c>
      <c r="AQ142" s="16">
        <f t="shared" si="65"/>
        <v>3.0876172699746092</v>
      </c>
      <c r="AR142" s="16">
        <f t="shared" si="65"/>
        <v>3.2419981334733392</v>
      </c>
      <c r="AS142" s="16">
        <f t="shared" si="65"/>
        <v>3.4040980401470065</v>
      </c>
      <c r="AT142" s="16">
        <f t="shared" si="65"/>
        <v>3.5743029421543562</v>
      </c>
      <c r="AU142" s="16">
        <f t="shared" si="65"/>
        <v>3.753018089262075</v>
      </c>
      <c r="AV142" s="16">
        <f t="shared" si="65"/>
        <v>3.9406689937251782</v>
      </c>
      <c r="AW142" s="16">
        <f t="shared" si="65"/>
        <v>4.1377024434114373</v>
      </c>
      <c r="AX142" s="16">
        <f t="shared" si="65"/>
        <v>4.3445875655820094</v>
      </c>
      <c r="AY142" s="16">
        <f t="shared" si="65"/>
        <v>4.5618169438611105</v>
      </c>
      <c r="AZ142" s="16">
        <f t="shared" si="65"/>
        <v>12118.466711367035</v>
      </c>
      <c r="BA142" s="16">
        <f t="shared" si="65"/>
        <v>5.0294031806068737</v>
      </c>
      <c r="BB142" s="16">
        <f t="shared" si="65"/>
        <v>5.2808733396372158</v>
      </c>
      <c r="BC142" s="16">
        <f t="shared" si="65"/>
        <v>5.5449170066190785</v>
      </c>
      <c r="BD142" s="16">
        <f t="shared" si="65"/>
        <v>5.8221628569500323</v>
      </c>
      <c r="BE142" s="16">
        <f t="shared" si="65"/>
        <v>6.1132709997975345</v>
      </c>
      <c r="BF142" s="16">
        <f t="shared" si="65"/>
        <v>6.4189345497874104</v>
      </c>
      <c r="BG142" s="16">
        <f t="shared" si="65"/>
        <v>6.7398812772767824</v>
      </c>
      <c r="BH142" s="16">
        <f t="shared" si="65"/>
        <v>7.07687534114062</v>
      </c>
      <c r="BI142" s="16">
        <f t="shared" si="65"/>
        <v>7.4307191081976525</v>
      </c>
      <c r="BJ142" s="16">
        <f t="shared" si="65"/>
        <v>19739.705310927056</v>
      </c>
      <c r="BK142" s="16">
        <f t="shared" si="65"/>
        <v>8.192367816787911</v>
      </c>
      <c r="BL142" s="16">
        <f t="shared" si="65"/>
        <v>8.6019862076273057</v>
      </c>
      <c r="BM142" s="16">
        <f t="shared" si="65"/>
        <v>9.0320855180086728</v>
      </c>
      <c r="BN142" s="16">
        <f t="shared" si="65"/>
        <v>9.4836897939091056</v>
      </c>
      <c r="BO142" s="16">
        <f t="shared" si="65"/>
        <v>9.9578742836045624</v>
      </c>
      <c r="BP142" s="2"/>
      <c r="BQ142" s="2"/>
      <c r="BR142" s="2"/>
      <c r="BS142" s="2"/>
      <c r="BT142" s="2"/>
      <c r="BU142" s="2"/>
      <c r="BV142" s="2"/>
      <c r="BW142" s="2"/>
      <c r="BX142" s="2"/>
    </row>
    <row r="143" spans="3:76" s="1" customFormat="1" ht="15.75" x14ac:dyDescent="0.25">
      <c r="C143" s="2" t="s">
        <v>227</v>
      </c>
      <c r="D143" s="2" t="s">
        <v>55</v>
      </c>
      <c r="E143" s="2" t="s">
        <v>61</v>
      </c>
      <c r="F143" s="2" t="s">
        <v>247</v>
      </c>
      <c r="G143" s="2">
        <v>1</v>
      </c>
      <c r="H143" s="2">
        <v>2007</v>
      </c>
      <c r="I143" s="16">
        <v>3310</v>
      </c>
      <c r="J143" s="16">
        <f t="shared" si="54"/>
        <v>3310</v>
      </c>
      <c r="K143" s="16">
        <f t="shared" si="55"/>
        <v>496.5</v>
      </c>
      <c r="L143" s="16">
        <f t="shared" si="56"/>
        <v>3806.5</v>
      </c>
      <c r="M143" s="2">
        <v>8</v>
      </c>
      <c r="N143" s="2">
        <v>1</v>
      </c>
      <c r="O143" s="2">
        <v>2007</v>
      </c>
      <c r="P143" s="28">
        <v>5.0000000000000001E-4</v>
      </c>
      <c r="Q143" s="30">
        <f t="shared" si="58"/>
        <v>8724.5677267096326</v>
      </c>
      <c r="R143" s="30">
        <f t="shared" si="59"/>
        <v>872.45677267096335</v>
      </c>
      <c r="S143" s="30">
        <f t="shared" si="60"/>
        <v>1439.5536749070893</v>
      </c>
      <c r="T143" s="16">
        <f t="shared" si="61"/>
        <v>11036.578174287684</v>
      </c>
      <c r="U143" s="16">
        <f t="shared" si="62"/>
        <v>1.9032500000000001</v>
      </c>
      <c r="V143" s="16">
        <f t="shared" si="63"/>
        <v>1.7263038548752834</v>
      </c>
      <c r="W143" s="16">
        <f t="shared" si="63"/>
        <v>4585.9261904761897</v>
      </c>
      <c r="X143" s="16">
        <f t="shared" si="63"/>
        <v>1.9032500000000001</v>
      </c>
      <c r="Y143" s="16">
        <f t="shared" si="63"/>
        <v>1.9984125000000001</v>
      </c>
      <c r="Z143" s="16">
        <f t="shared" si="63"/>
        <v>2.0983331250000004</v>
      </c>
      <c r="AA143" s="16">
        <f t="shared" si="63"/>
        <v>2.2032497812500003</v>
      </c>
      <c r="AB143" s="16">
        <f t="shared" si="63"/>
        <v>2.3134122703125</v>
      </c>
      <c r="AC143" s="16">
        <f t="shared" si="63"/>
        <v>2.4290828838281255</v>
      </c>
      <c r="AD143" s="16">
        <f t="shared" si="63"/>
        <v>2.5505370280195314</v>
      </c>
      <c r="AE143" s="16">
        <f t="shared" si="63"/>
        <v>6775.5016149338853</v>
      </c>
      <c r="AF143" s="16">
        <f t="shared" si="63"/>
        <v>2.8119670733915334</v>
      </c>
      <c r="AG143" s="16">
        <f t="shared" si="63"/>
        <v>2.9525654270611104</v>
      </c>
      <c r="AH143" s="16">
        <f t="shared" si="63"/>
        <v>3.100193698414166</v>
      </c>
      <c r="AI143" s="16">
        <f t="shared" si="63"/>
        <v>3.2552033833348744</v>
      </c>
      <c r="AJ143" s="16">
        <f t="shared" si="63"/>
        <v>3.4179635525016177</v>
      </c>
      <c r="AK143" s="16">
        <f t="shared" si="63"/>
        <v>3.5888617301266992</v>
      </c>
      <c r="AL143" s="16">
        <f t="shared" si="65"/>
        <v>3.7683048166330333</v>
      </c>
      <c r="AM143" s="16">
        <f t="shared" si="65"/>
        <v>10010.501745385654</v>
      </c>
      <c r="AN143" s="16">
        <f t="shared" si="65"/>
        <v>4.1545560603379199</v>
      </c>
      <c r="AO143" s="16">
        <f t="shared" si="65"/>
        <v>4.3622838633548167</v>
      </c>
      <c r="AP143" s="16">
        <f t="shared" si="65"/>
        <v>4.580398056522557</v>
      </c>
      <c r="AQ143" s="16">
        <f t="shared" si="65"/>
        <v>4.8094179593486857</v>
      </c>
      <c r="AR143" s="16">
        <f t="shared" si="65"/>
        <v>5.0498888573161196</v>
      </c>
      <c r="AS143" s="16">
        <f t="shared" si="65"/>
        <v>5.3023833001819254</v>
      </c>
      <c r="AT143" s="16">
        <f t="shared" si="65"/>
        <v>5.567502465191021</v>
      </c>
      <c r="AU143" s="16">
        <f t="shared" si="65"/>
        <v>14790.070298779949</v>
      </c>
      <c r="AV143" s="16">
        <f t="shared" si="65"/>
        <v>6.138171467873101</v>
      </c>
      <c r="AW143" s="16">
        <f t="shared" si="65"/>
        <v>6.4450800412667562</v>
      </c>
      <c r="AX143" s="16">
        <f t="shared" si="65"/>
        <v>6.7673340433300941</v>
      </c>
      <c r="AY143" s="16">
        <f t="shared" si="65"/>
        <v>7.1057007454966001</v>
      </c>
      <c r="AZ143" s="16">
        <f t="shared" si="65"/>
        <v>7.460985782771429</v>
      </c>
      <c r="BA143" s="16">
        <f t="shared" si="65"/>
        <v>7.8340350719100016</v>
      </c>
      <c r="BB143" s="16">
        <f t="shared" si="65"/>
        <v>8.2257368255054981</v>
      </c>
      <c r="BC143" s="16">
        <f t="shared" si="65"/>
        <v>21851.669876955366</v>
      </c>
      <c r="BD143" s="16">
        <f t="shared" si="65"/>
        <v>9.0688748501198155</v>
      </c>
      <c r="BE143" s="16">
        <f t="shared" si="65"/>
        <v>9.5223185926258065</v>
      </c>
      <c r="BF143" s="16">
        <f t="shared" si="65"/>
        <v>9.9984345222570958</v>
      </c>
      <c r="BG143" s="16">
        <f t="shared" si="65"/>
        <v>10.498356248369953</v>
      </c>
      <c r="BH143" s="16">
        <f t="shared" si="65"/>
        <v>11.023274060788449</v>
      </c>
      <c r="BI143" s="16">
        <f t="shared" si="65"/>
        <v>11.574437763827872</v>
      </c>
      <c r="BJ143" s="16">
        <f t="shared" si="65"/>
        <v>12.153159652019264</v>
      </c>
      <c r="BK143" s="16">
        <f t="shared" si="65"/>
        <v>32284.868615589177</v>
      </c>
      <c r="BL143" s="16">
        <f t="shared" si="65"/>
        <v>13.39885851635124</v>
      </c>
      <c r="BM143" s="16">
        <f t="shared" si="65"/>
        <v>14.068801442168802</v>
      </c>
      <c r="BN143" s="16">
        <f t="shared" si="65"/>
        <v>14.772241514277242</v>
      </c>
      <c r="BO143" s="16">
        <f t="shared" si="65"/>
        <v>15.510853589991106</v>
      </c>
      <c r="BP143" s="2"/>
      <c r="BQ143" s="2"/>
      <c r="BR143" s="2"/>
      <c r="BS143" s="2"/>
      <c r="BT143" s="2"/>
      <c r="BU143" s="2"/>
      <c r="BV143" s="2"/>
      <c r="BW143" s="2"/>
      <c r="BX143" s="2"/>
    </row>
    <row r="144" spans="3:76" s="1" customFormat="1" ht="15.75" x14ac:dyDescent="0.25">
      <c r="C144" s="2" t="s">
        <v>227</v>
      </c>
      <c r="D144" s="2" t="s">
        <v>103</v>
      </c>
      <c r="E144" s="2" t="s">
        <v>248</v>
      </c>
      <c r="F144" s="2" t="s">
        <v>249</v>
      </c>
      <c r="G144" s="2">
        <v>1</v>
      </c>
      <c r="H144" s="2">
        <v>2007</v>
      </c>
      <c r="I144" s="16">
        <v>45000</v>
      </c>
      <c r="J144" s="16">
        <f t="shared" si="54"/>
        <v>45000</v>
      </c>
      <c r="K144" s="16">
        <f t="shared" si="55"/>
        <v>6750</v>
      </c>
      <c r="L144" s="16">
        <f t="shared" si="56"/>
        <v>51750</v>
      </c>
      <c r="M144" s="2">
        <v>20</v>
      </c>
      <c r="N144" s="2">
        <v>1</v>
      </c>
      <c r="O144" s="2">
        <v>2007</v>
      </c>
      <c r="P144" s="28">
        <v>5.0000000000000001E-4</v>
      </c>
      <c r="Q144" s="30">
        <f t="shared" si="58"/>
        <v>118611.94794620347</v>
      </c>
      <c r="R144" s="30">
        <f t="shared" si="59"/>
        <v>11861.194794620347</v>
      </c>
      <c r="S144" s="30">
        <f t="shared" si="60"/>
        <v>19570.97141112357</v>
      </c>
      <c r="T144" s="16">
        <f t="shared" si="61"/>
        <v>150044.11415194737</v>
      </c>
      <c r="U144" s="16">
        <f t="shared" si="62"/>
        <v>25.875</v>
      </c>
      <c r="V144" s="16">
        <f t="shared" si="63"/>
        <v>23.469387755102041</v>
      </c>
      <c r="W144" s="16">
        <f t="shared" si="63"/>
        <v>24.642857142857142</v>
      </c>
      <c r="X144" s="16">
        <f t="shared" si="63"/>
        <v>25.875</v>
      </c>
      <c r="Y144" s="16">
        <f t="shared" si="63"/>
        <v>27.168750000000003</v>
      </c>
      <c r="Z144" s="16">
        <f t="shared" si="63"/>
        <v>28.5271875</v>
      </c>
      <c r="AA144" s="16">
        <f t="shared" si="63"/>
        <v>75782.473593750008</v>
      </c>
      <c r="AB144" s="16">
        <f t="shared" si="63"/>
        <v>31.451224218749999</v>
      </c>
      <c r="AC144" s="16">
        <f t="shared" si="63"/>
        <v>33.0237854296875</v>
      </c>
      <c r="AD144" s="16">
        <f t="shared" si="63"/>
        <v>34.674974701171877</v>
      </c>
      <c r="AE144" s="16">
        <f t="shared" si="63"/>
        <v>36.408723436230474</v>
      </c>
      <c r="AF144" s="16">
        <f t="shared" si="63"/>
        <v>38.229159608041996</v>
      </c>
      <c r="AG144" s="16">
        <f t="shared" si="63"/>
        <v>40.140617588444094</v>
      </c>
      <c r="AH144" s="16">
        <f t="shared" si="63"/>
        <v>42.147648467866297</v>
      </c>
      <c r="AI144" s="16">
        <f t="shared" si="63"/>
        <v>44.255030891259622</v>
      </c>
      <c r="AJ144" s="16">
        <f t="shared" si="63"/>
        <v>46.467782435822592</v>
      </c>
      <c r="AK144" s="16">
        <f t="shared" si="63"/>
        <v>48.79117155761373</v>
      </c>
      <c r="AL144" s="16">
        <f t="shared" si="65"/>
        <v>51.230730135494404</v>
      </c>
      <c r="AM144" s="16">
        <f t="shared" si="65"/>
        <v>53.792266642269141</v>
      </c>
      <c r="AN144" s="16">
        <f t="shared" si="65"/>
        <v>56.481879974382593</v>
      </c>
      <c r="AO144" s="16">
        <f t="shared" si="65"/>
        <v>59.305973973101736</v>
      </c>
      <c r="AP144" s="16">
        <f t="shared" si="65"/>
        <v>62.271272671756819</v>
      </c>
      <c r="AQ144" s="16">
        <f t="shared" si="65"/>
        <v>65.384836305344663</v>
      </c>
      <c r="AR144" s="16">
        <f t="shared" si="65"/>
        <v>68.654078120611885</v>
      </c>
      <c r="AS144" s="16">
        <f t="shared" si="65"/>
        <v>72.086782026642481</v>
      </c>
      <c r="AT144" s="16">
        <f t="shared" si="65"/>
        <v>75.691121127974597</v>
      </c>
      <c r="AU144" s="16">
        <f t="shared" si="65"/>
        <v>201073.46327646458</v>
      </c>
      <c r="AV144" s="16">
        <f t="shared" si="65"/>
        <v>83.449461043592009</v>
      </c>
      <c r="AW144" s="16">
        <f t="shared" si="65"/>
        <v>87.621934095771607</v>
      </c>
      <c r="AX144" s="16">
        <f t="shared" si="65"/>
        <v>92.003030800560197</v>
      </c>
      <c r="AY144" s="16">
        <f t="shared" si="65"/>
        <v>96.603182340588205</v>
      </c>
      <c r="AZ144" s="16">
        <f t="shared" si="65"/>
        <v>101.4333414576176</v>
      </c>
      <c r="BA144" s="16">
        <f t="shared" si="65"/>
        <v>106.5050085304985</v>
      </c>
      <c r="BB144" s="16">
        <f t="shared" si="65"/>
        <v>111.83025895702339</v>
      </c>
      <c r="BC144" s="16">
        <f t="shared" si="65"/>
        <v>117.4217719048746</v>
      </c>
      <c r="BD144" s="16">
        <f t="shared" si="65"/>
        <v>123.29286050011832</v>
      </c>
      <c r="BE144" s="16">
        <f t="shared" si="65"/>
        <v>129.45750352512425</v>
      </c>
      <c r="BF144" s="16">
        <f t="shared" si="65"/>
        <v>135.93037870138045</v>
      </c>
      <c r="BG144" s="16">
        <f t="shared" si="65"/>
        <v>142.72689763644951</v>
      </c>
      <c r="BH144" s="16">
        <f t="shared" si="65"/>
        <v>149.86324251827196</v>
      </c>
      <c r="BI144" s="16">
        <f t="shared" si="65"/>
        <v>157.35640464418557</v>
      </c>
      <c r="BJ144" s="16">
        <f t="shared" si="65"/>
        <v>165.22422487639483</v>
      </c>
      <c r="BK144" s="16">
        <f t="shared" si="65"/>
        <v>173.48543612021459</v>
      </c>
      <c r="BL144" s="16">
        <f t="shared" si="65"/>
        <v>182.15970792622531</v>
      </c>
      <c r="BM144" s="16">
        <f t="shared" si="65"/>
        <v>191.26769332253659</v>
      </c>
      <c r="BN144" s="16">
        <f t="shared" si="65"/>
        <v>200.8310779886634</v>
      </c>
      <c r="BO144" s="16">
        <f t="shared" si="65"/>
        <v>533507.75867688435</v>
      </c>
      <c r="BP144" s="2"/>
      <c r="BQ144" s="2"/>
      <c r="BR144" s="2"/>
      <c r="BS144" s="2"/>
      <c r="BT144" s="2"/>
      <c r="BU144" s="2"/>
      <c r="BV144" s="2"/>
      <c r="BW144" s="2"/>
      <c r="BX144" s="2"/>
    </row>
    <row r="145" spans="3:76" s="1" customFormat="1" ht="15.75" x14ac:dyDescent="0.25">
      <c r="C145" s="2" t="s">
        <v>227</v>
      </c>
      <c r="D145" s="2" t="s">
        <v>103</v>
      </c>
      <c r="E145" s="2" t="s">
        <v>248</v>
      </c>
      <c r="F145" s="2" t="s">
        <v>250</v>
      </c>
      <c r="G145" s="2">
        <v>2</v>
      </c>
      <c r="H145" s="2">
        <v>2007</v>
      </c>
      <c r="I145" s="16">
        <v>59500</v>
      </c>
      <c r="J145" s="16">
        <f t="shared" si="54"/>
        <v>119000</v>
      </c>
      <c r="K145" s="16">
        <f t="shared" si="55"/>
        <v>17850</v>
      </c>
      <c r="L145" s="16">
        <f t="shared" si="56"/>
        <v>136850</v>
      </c>
      <c r="M145" s="2">
        <v>20</v>
      </c>
      <c r="N145" s="2">
        <v>1</v>
      </c>
      <c r="O145" s="2">
        <v>2007</v>
      </c>
      <c r="P145" s="28">
        <v>5.0000000000000001E-4</v>
      </c>
      <c r="Q145" s="30">
        <f t="shared" si="58"/>
        <v>313662.7067910714</v>
      </c>
      <c r="R145" s="30">
        <f t="shared" si="59"/>
        <v>31366.27067910714</v>
      </c>
      <c r="S145" s="30">
        <f t="shared" si="60"/>
        <v>51754.346620526776</v>
      </c>
      <c r="T145" s="16">
        <f t="shared" si="61"/>
        <v>396783.32409070525</v>
      </c>
      <c r="U145" s="16">
        <f t="shared" si="62"/>
        <v>68.424999999999997</v>
      </c>
      <c r="V145" s="16">
        <f t="shared" si="63"/>
        <v>62.063492063492056</v>
      </c>
      <c r="W145" s="16">
        <f t="shared" si="63"/>
        <v>65.166666666666657</v>
      </c>
      <c r="X145" s="16">
        <f t="shared" si="63"/>
        <v>68.424999999999997</v>
      </c>
      <c r="Y145" s="16">
        <f t="shared" si="63"/>
        <v>71.846249999999998</v>
      </c>
      <c r="Z145" s="16">
        <f t="shared" si="63"/>
        <v>75.438562500000003</v>
      </c>
      <c r="AA145" s="16">
        <f t="shared" si="63"/>
        <v>200402.54128125001</v>
      </c>
      <c r="AB145" s="16">
        <f t="shared" si="63"/>
        <v>83.171015156249993</v>
      </c>
      <c r="AC145" s="16">
        <f t="shared" si="63"/>
        <v>87.329565914062499</v>
      </c>
      <c r="AD145" s="16">
        <f t="shared" si="63"/>
        <v>91.696044209765617</v>
      </c>
      <c r="AE145" s="16">
        <f t="shared" si="63"/>
        <v>96.280846420253923</v>
      </c>
      <c r="AF145" s="16">
        <f t="shared" si="63"/>
        <v>101.0948887412666</v>
      </c>
      <c r="AG145" s="16">
        <f t="shared" si="63"/>
        <v>106.14963317832994</v>
      </c>
      <c r="AH145" s="16">
        <f t="shared" si="63"/>
        <v>111.45711483724644</v>
      </c>
      <c r="AI145" s="16">
        <f t="shared" si="63"/>
        <v>117.02997057910876</v>
      </c>
      <c r="AJ145" s="16">
        <f t="shared" si="63"/>
        <v>122.88146910806418</v>
      </c>
      <c r="AK145" s="16">
        <f t="shared" si="63"/>
        <v>129.02554256346741</v>
      </c>
      <c r="AL145" s="16">
        <f t="shared" si="65"/>
        <v>135.47681969164077</v>
      </c>
      <c r="AM145" s="16">
        <f t="shared" si="65"/>
        <v>142.25066067622285</v>
      </c>
      <c r="AN145" s="16">
        <f t="shared" si="65"/>
        <v>149.36319371003395</v>
      </c>
      <c r="AO145" s="16">
        <f t="shared" si="65"/>
        <v>156.8313533955357</v>
      </c>
      <c r="AP145" s="16">
        <f t="shared" si="65"/>
        <v>164.67292106531247</v>
      </c>
      <c r="AQ145" s="16">
        <f t="shared" si="65"/>
        <v>172.9065671185781</v>
      </c>
      <c r="AR145" s="16">
        <f t="shared" si="65"/>
        <v>181.55189547450698</v>
      </c>
      <c r="AS145" s="16">
        <f t="shared" si="65"/>
        <v>190.62949024823234</v>
      </c>
      <c r="AT145" s="16">
        <f t="shared" si="65"/>
        <v>200.16096476064394</v>
      </c>
      <c r="AU145" s="16">
        <f t="shared" si="65"/>
        <v>531727.60288665071</v>
      </c>
      <c r="AV145" s="16">
        <f t="shared" si="65"/>
        <v>220.67746364860997</v>
      </c>
      <c r="AW145" s="16">
        <f t="shared" si="65"/>
        <v>231.71133683104046</v>
      </c>
      <c r="AX145" s="16">
        <f t="shared" si="65"/>
        <v>243.29690367259249</v>
      </c>
      <c r="AY145" s="16">
        <f t="shared" si="65"/>
        <v>255.46174885622213</v>
      </c>
      <c r="AZ145" s="16">
        <f t="shared" si="65"/>
        <v>268.23483629903319</v>
      </c>
      <c r="BA145" s="16">
        <f t="shared" si="65"/>
        <v>281.6465781139849</v>
      </c>
      <c r="BB145" s="16">
        <f t="shared" si="65"/>
        <v>295.72890701968407</v>
      </c>
      <c r="BC145" s="16">
        <f t="shared" si="65"/>
        <v>310.51535237066838</v>
      </c>
      <c r="BD145" s="16">
        <f t="shared" si="65"/>
        <v>326.04111998920177</v>
      </c>
      <c r="BE145" s="16">
        <f t="shared" si="65"/>
        <v>342.34317598866187</v>
      </c>
      <c r="BF145" s="16">
        <f t="shared" si="65"/>
        <v>359.46033478809494</v>
      </c>
      <c r="BG145" s="16">
        <f t="shared" si="65"/>
        <v>377.43335152749978</v>
      </c>
      <c r="BH145" s="16">
        <f t="shared" si="65"/>
        <v>396.30501910387471</v>
      </c>
      <c r="BI145" s="16">
        <f t="shared" si="65"/>
        <v>416.1202700590685</v>
      </c>
      <c r="BJ145" s="16">
        <f t="shared" si="65"/>
        <v>436.92628356202181</v>
      </c>
      <c r="BK145" s="16">
        <f t="shared" si="65"/>
        <v>458.77259774012299</v>
      </c>
      <c r="BL145" s="16">
        <f t="shared" si="65"/>
        <v>481.71122762712912</v>
      </c>
      <c r="BM145" s="16">
        <f t="shared" si="65"/>
        <v>505.79678900848558</v>
      </c>
      <c r="BN145" s="16">
        <f t="shared" si="65"/>
        <v>531.0866284589099</v>
      </c>
      <c r="BO145" s="16">
        <f t="shared" si="65"/>
        <v>1410831.6285010942</v>
      </c>
      <c r="BP145" s="2"/>
      <c r="BQ145" s="2"/>
      <c r="BR145" s="2"/>
      <c r="BS145" s="2"/>
      <c r="BT145" s="2"/>
      <c r="BU145" s="2"/>
      <c r="BV145" s="2"/>
      <c r="BW145" s="2"/>
      <c r="BX145" s="2"/>
    </row>
    <row r="146" spans="3:76" s="1" customFormat="1" ht="15.75" x14ac:dyDescent="0.25">
      <c r="C146" s="2" t="s">
        <v>227</v>
      </c>
      <c r="D146" s="2" t="s">
        <v>58</v>
      </c>
      <c r="E146" s="2" t="s">
        <v>69</v>
      </c>
      <c r="F146" s="2" t="s">
        <v>251</v>
      </c>
      <c r="G146" s="2">
        <v>4</v>
      </c>
      <c r="H146" s="2">
        <v>2007</v>
      </c>
      <c r="I146" s="16">
        <v>2295</v>
      </c>
      <c r="J146" s="16">
        <f t="shared" si="54"/>
        <v>9180</v>
      </c>
      <c r="K146" s="16">
        <f t="shared" si="55"/>
        <v>1377</v>
      </c>
      <c r="L146" s="16">
        <f t="shared" si="56"/>
        <v>10557</v>
      </c>
      <c r="M146" s="2">
        <v>20</v>
      </c>
      <c r="N146" s="2">
        <v>2</v>
      </c>
      <c r="O146" s="2">
        <v>2007</v>
      </c>
      <c r="P146" s="28">
        <v>5.0000000000000001E-4</v>
      </c>
      <c r="Q146" s="30">
        <f t="shared" si="58"/>
        <v>24196.837381025507</v>
      </c>
      <c r="R146" s="30">
        <f t="shared" si="59"/>
        <v>2419.6837381025507</v>
      </c>
      <c r="S146" s="30">
        <f t="shared" si="60"/>
        <v>3992.4781678692084</v>
      </c>
      <c r="T146" s="16">
        <f t="shared" si="61"/>
        <v>30608.999286997267</v>
      </c>
      <c r="U146" s="16">
        <f t="shared" si="62"/>
        <v>5.2785000000000002</v>
      </c>
      <c r="V146" s="16">
        <f t="shared" si="63"/>
        <v>0</v>
      </c>
      <c r="W146" s="16">
        <f t="shared" si="63"/>
        <v>5.0271428571428567</v>
      </c>
      <c r="X146" s="16">
        <f t="shared" si="63"/>
        <v>0</v>
      </c>
      <c r="Y146" s="16">
        <f t="shared" si="63"/>
        <v>5.5424250000000006</v>
      </c>
      <c r="Z146" s="16">
        <f t="shared" si="63"/>
        <v>0</v>
      </c>
      <c r="AA146" s="16">
        <f t="shared" si="63"/>
        <v>15459.624613125001</v>
      </c>
      <c r="AB146" s="16">
        <f t="shared" si="63"/>
        <v>0</v>
      </c>
      <c r="AC146" s="16">
        <f t="shared" si="63"/>
        <v>6.736852227656251</v>
      </c>
      <c r="AD146" s="16">
        <f t="shared" si="63"/>
        <v>0</v>
      </c>
      <c r="AE146" s="16">
        <f t="shared" si="63"/>
        <v>7.4273795809910172</v>
      </c>
      <c r="AF146" s="16">
        <f t="shared" si="63"/>
        <v>0</v>
      </c>
      <c r="AG146" s="16">
        <f t="shared" si="63"/>
        <v>8.1886859880425966</v>
      </c>
      <c r="AH146" s="16">
        <f t="shared" si="63"/>
        <v>0</v>
      </c>
      <c r="AI146" s="16">
        <f t="shared" si="63"/>
        <v>9.0280263018169631</v>
      </c>
      <c r="AJ146" s="16">
        <f t="shared" si="63"/>
        <v>0</v>
      </c>
      <c r="AK146" s="16">
        <f t="shared" si="63"/>
        <v>9.9533989977532009</v>
      </c>
      <c r="AL146" s="16">
        <f t="shared" si="65"/>
        <v>0</v>
      </c>
      <c r="AM146" s="16">
        <f t="shared" si="65"/>
        <v>10.973622395022906</v>
      </c>
      <c r="AN146" s="16">
        <f t="shared" si="65"/>
        <v>0</v>
      </c>
      <c r="AO146" s="16">
        <f t="shared" si="65"/>
        <v>12.098418690512753</v>
      </c>
      <c r="AP146" s="16">
        <f t="shared" si="65"/>
        <v>0</v>
      </c>
      <c r="AQ146" s="16">
        <f t="shared" si="65"/>
        <v>13.338506606290311</v>
      </c>
      <c r="AR146" s="16">
        <f t="shared" si="65"/>
        <v>0</v>
      </c>
      <c r="AS146" s="16">
        <f t="shared" si="65"/>
        <v>14.705703533435067</v>
      </c>
      <c r="AT146" s="16">
        <f t="shared" si="65"/>
        <v>0</v>
      </c>
      <c r="AU146" s="16">
        <f t="shared" si="65"/>
        <v>41018.986508398768</v>
      </c>
      <c r="AV146" s="16">
        <f t="shared" si="65"/>
        <v>0</v>
      </c>
      <c r="AW146" s="16">
        <f t="shared" si="65"/>
        <v>17.87487455553741</v>
      </c>
      <c r="AX146" s="16">
        <f t="shared" si="65"/>
        <v>0</v>
      </c>
      <c r="AY146" s="16">
        <f t="shared" si="65"/>
        <v>19.707049197479996</v>
      </c>
      <c r="AZ146" s="16">
        <f t="shared" si="65"/>
        <v>0</v>
      </c>
      <c r="BA146" s="16">
        <f t="shared" si="65"/>
        <v>21.727021740221698</v>
      </c>
      <c r="BB146" s="16">
        <f t="shared" si="65"/>
        <v>0</v>
      </c>
      <c r="BC146" s="16">
        <f t="shared" si="65"/>
        <v>23.954041468594422</v>
      </c>
      <c r="BD146" s="16">
        <f t="shared" si="65"/>
        <v>0</v>
      </c>
      <c r="BE146" s="16">
        <f t="shared" si="65"/>
        <v>26.409330719125347</v>
      </c>
      <c r="BF146" s="16">
        <f t="shared" si="65"/>
        <v>0</v>
      </c>
      <c r="BG146" s="16">
        <f t="shared" si="65"/>
        <v>29.1162871178357</v>
      </c>
      <c r="BH146" s="16">
        <f t="shared" si="65"/>
        <v>0</v>
      </c>
      <c r="BI146" s="16">
        <f t="shared" si="65"/>
        <v>32.100706547413857</v>
      </c>
      <c r="BJ146" s="16">
        <f t="shared" si="65"/>
        <v>0</v>
      </c>
      <c r="BK146" s="16">
        <f t="shared" si="65"/>
        <v>35.391028968523777</v>
      </c>
      <c r="BL146" s="16">
        <f t="shared" si="65"/>
        <v>0</v>
      </c>
      <c r="BM146" s="16">
        <f t="shared" si="65"/>
        <v>39.018609437797465</v>
      </c>
      <c r="BN146" s="16">
        <f t="shared" si="65"/>
        <v>0</v>
      </c>
      <c r="BO146" s="16">
        <f t="shared" si="65"/>
        <v>108835.58277008441</v>
      </c>
      <c r="BP146" s="2"/>
      <c r="BQ146" s="2"/>
      <c r="BR146" s="2"/>
      <c r="BS146" s="2"/>
      <c r="BT146" s="2"/>
      <c r="BU146" s="2"/>
      <c r="BV146" s="2"/>
      <c r="BW146" s="2"/>
      <c r="BX146" s="2"/>
    </row>
    <row r="147" spans="3:76" s="1" customFormat="1" ht="15.75" x14ac:dyDescent="0.25">
      <c r="C147" s="2" t="s">
        <v>227</v>
      </c>
      <c r="D147" s="2" t="s">
        <v>58</v>
      </c>
      <c r="E147" s="2" t="s">
        <v>69</v>
      </c>
      <c r="F147" s="2" t="s">
        <v>252</v>
      </c>
      <c r="G147" s="2">
        <v>2</v>
      </c>
      <c r="H147" s="2">
        <v>2007</v>
      </c>
      <c r="I147" s="16">
        <v>1200</v>
      </c>
      <c r="J147" s="16">
        <f t="shared" si="54"/>
        <v>2400</v>
      </c>
      <c r="K147" s="16">
        <f t="shared" si="55"/>
        <v>360</v>
      </c>
      <c r="L147" s="16">
        <f t="shared" si="56"/>
        <v>2760</v>
      </c>
      <c r="M147" s="2">
        <v>20</v>
      </c>
      <c r="N147" s="2">
        <v>2</v>
      </c>
      <c r="O147" s="2">
        <v>2007</v>
      </c>
      <c r="P147" s="28">
        <v>5.0000000000000001E-4</v>
      </c>
      <c r="Q147" s="30">
        <f t="shared" si="58"/>
        <v>6325.9705571308514</v>
      </c>
      <c r="R147" s="30">
        <f t="shared" si="59"/>
        <v>632.59705571308518</v>
      </c>
      <c r="S147" s="30">
        <f t="shared" si="60"/>
        <v>1043.7851419265903</v>
      </c>
      <c r="T147" s="16">
        <f t="shared" si="61"/>
        <v>8002.3527547705271</v>
      </c>
      <c r="U147" s="16">
        <f t="shared" si="62"/>
        <v>1.3800000000000001</v>
      </c>
      <c r="V147" s="16">
        <f t="shared" si="63"/>
        <v>0</v>
      </c>
      <c r="W147" s="16">
        <f t="shared" si="63"/>
        <v>1.3142857142857143</v>
      </c>
      <c r="X147" s="16">
        <f t="shared" si="63"/>
        <v>0</v>
      </c>
      <c r="Y147" s="16">
        <f t="shared" si="63"/>
        <v>1.4490000000000003</v>
      </c>
      <c r="Z147" s="16">
        <f t="shared" si="63"/>
        <v>0</v>
      </c>
      <c r="AA147" s="16">
        <f t="shared" si="63"/>
        <v>4041.7319250000005</v>
      </c>
      <c r="AB147" s="16">
        <f t="shared" si="63"/>
        <v>0</v>
      </c>
      <c r="AC147" s="16">
        <f t="shared" si="63"/>
        <v>1.7612685562500003</v>
      </c>
      <c r="AD147" s="16">
        <f t="shared" si="63"/>
        <v>0</v>
      </c>
      <c r="AE147" s="16">
        <f t="shared" si="63"/>
        <v>1.9417985832656255</v>
      </c>
      <c r="AF147" s="16">
        <f t="shared" si="63"/>
        <v>0</v>
      </c>
      <c r="AG147" s="16">
        <f t="shared" si="63"/>
        <v>2.1408329380503521</v>
      </c>
      <c r="AH147" s="16">
        <f t="shared" si="63"/>
        <v>0</v>
      </c>
      <c r="AI147" s="16">
        <f t="shared" si="63"/>
        <v>2.3602683142005132</v>
      </c>
      <c r="AJ147" s="16">
        <f t="shared" si="63"/>
        <v>0</v>
      </c>
      <c r="AK147" s="16">
        <f t="shared" si="63"/>
        <v>2.6021958164060659</v>
      </c>
      <c r="AL147" s="16">
        <f t="shared" si="65"/>
        <v>0</v>
      </c>
      <c r="AM147" s="16">
        <f t="shared" si="65"/>
        <v>2.8689208875876879</v>
      </c>
      <c r="AN147" s="16">
        <f t="shared" si="65"/>
        <v>0</v>
      </c>
      <c r="AO147" s="16">
        <f t="shared" si="65"/>
        <v>3.1629852785654262</v>
      </c>
      <c r="AP147" s="16">
        <f t="shared" si="65"/>
        <v>0</v>
      </c>
      <c r="AQ147" s="16">
        <f t="shared" si="65"/>
        <v>3.487191269618382</v>
      </c>
      <c r="AR147" s="16">
        <f t="shared" si="65"/>
        <v>0</v>
      </c>
      <c r="AS147" s="16">
        <f t="shared" si="65"/>
        <v>3.844628374754266</v>
      </c>
      <c r="AT147" s="16">
        <f t="shared" si="65"/>
        <v>0</v>
      </c>
      <c r="AU147" s="16">
        <f t="shared" si="65"/>
        <v>10723.918041411443</v>
      </c>
      <c r="AV147" s="16">
        <f t="shared" si="65"/>
        <v>0</v>
      </c>
      <c r="AW147" s="16">
        <f t="shared" si="65"/>
        <v>4.6731698184411528</v>
      </c>
      <c r="AX147" s="16">
        <f t="shared" si="65"/>
        <v>0</v>
      </c>
      <c r="AY147" s="16">
        <f t="shared" si="65"/>
        <v>5.1521697248313716</v>
      </c>
      <c r="AZ147" s="16">
        <f t="shared" si="65"/>
        <v>0</v>
      </c>
      <c r="BA147" s="16">
        <f t="shared" si="65"/>
        <v>5.6802671216265876</v>
      </c>
      <c r="BB147" s="16">
        <f t="shared" si="65"/>
        <v>0</v>
      </c>
      <c r="BC147" s="16">
        <f t="shared" si="65"/>
        <v>6.2624945015933129</v>
      </c>
      <c r="BD147" s="16">
        <f t="shared" si="65"/>
        <v>0</v>
      </c>
      <c r="BE147" s="16">
        <f t="shared" si="65"/>
        <v>6.904400188006627</v>
      </c>
      <c r="BF147" s="16">
        <f t="shared" si="65"/>
        <v>0</v>
      </c>
      <c r="BG147" s="16">
        <f t="shared" si="65"/>
        <v>7.6121012072773073</v>
      </c>
      <c r="BH147" s="16">
        <f t="shared" si="65"/>
        <v>0</v>
      </c>
      <c r="BI147" s="16">
        <f t="shared" si="65"/>
        <v>8.3923415810232314</v>
      </c>
      <c r="BJ147" s="16">
        <f t="shared" si="65"/>
        <v>0</v>
      </c>
      <c r="BK147" s="16">
        <f t="shared" si="65"/>
        <v>9.2525565930781131</v>
      </c>
      <c r="BL147" s="16">
        <f t="shared" si="65"/>
        <v>0</v>
      </c>
      <c r="BM147" s="16">
        <f t="shared" si="65"/>
        <v>10.200943643868618</v>
      </c>
      <c r="BN147" s="16">
        <f t="shared" si="65"/>
        <v>0</v>
      </c>
      <c r="BO147" s="16">
        <f t="shared" si="65"/>
        <v>28453.747129433836</v>
      </c>
      <c r="BP147" s="2"/>
      <c r="BQ147" s="2"/>
      <c r="BR147" s="2"/>
      <c r="BS147" s="2"/>
      <c r="BT147" s="2"/>
      <c r="BU147" s="2"/>
      <c r="BV147" s="2"/>
      <c r="BW147" s="2"/>
      <c r="BX147" s="2"/>
    </row>
    <row r="148" spans="3:76" s="1" customFormat="1" ht="15.75" x14ac:dyDescent="0.25">
      <c r="C148" s="2" t="s">
        <v>227</v>
      </c>
      <c r="D148" s="2" t="s">
        <v>253</v>
      </c>
      <c r="E148" s="2" t="s">
        <v>254</v>
      </c>
      <c r="F148" s="2" t="s">
        <v>255</v>
      </c>
      <c r="G148" s="2">
        <v>1</v>
      </c>
      <c r="H148" s="2">
        <v>2007</v>
      </c>
      <c r="I148" s="16">
        <v>1360</v>
      </c>
      <c r="J148" s="16">
        <f t="shared" si="54"/>
        <v>1360</v>
      </c>
      <c r="K148" s="16">
        <f t="shared" si="55"/>
        <v>204</v>
      </c>
      <c r="L148" s="16">
        <f t="shared" si="56"/>
        <v>1564</v>
      </c>
      <c r="M148" s="2">
        <v>25</v>
      </c>
      <c r="N148" s="2">
        <v>1</v>
      </c>
      <c r="O148" s="2">
        <v>2007</v>
      </c>
      <c r="P148" s="28">
        <v>5.0000000000000001E-4</v>
      </c>
      <c r="Q148" s="30">
        <f t="shared" si="58"/>
        <v>3584.7166490408158</v>
      </c>
      <c r="R148" s="30">
        <f t="shared" si="59"/>
        <v>358.47166490408159</v>
      </c>
      <c r="S148" s="30">
        <f t="shared" si="60"/>
        <v>591.4782470917346</v>
      </c>
      <c r="T148" s="16">
        <f t="shared" si="61"/>
        <v>4534.6665610366317</v>
      </c>
      <c r="U148" s="16">
        <f t="shared" si="62"/>
        <v>0.78200000000000003</v>
      </c>
      <c r="V148" s="16">
        <f t="shared" si="63"/>
        <v>0.70929705215419503</v>
      </c>
      <c r="W148" s="16">
        <f t="shared" si="63"/>
        <v>0.74476190476190474</v>
      </c>
      <c r="X148" s="16">
        <f t="shared" si="63"/>
        <v>0.78200000000000003</v>
      </c>
      <c r="Y148" s="16">
        <f t="shared" si="63"/>
        <v>0.82110000000000005</v>
      </c>
      <c r="Z148" s="16">
        <f t="shared" si="63"/>
        <v>0.862155</v>
      </c>
      <c r="AA148" s="16">
        <f t="shared" si="63"/>
        <v>0.90526275000000012</v>
      </c>
      <c r="AB148" s="16">
        <f t="shared" si="63"/>
        <v>0.9505258875</v>
      </c>
      <c r="AC148" s="16">
        <f t="shared" si="63"/>
        <v>0.99805218187500011</v>
      </c>
      <c r="AD148" s="16">
        <f t="shared" si="63"/>
        <v>1.0479547909687501</v>
      </c>
      <c r="AE148" s="16">
        <f t="shared" si="63"/>
        <v>1.1003525305171877</v>
      </c>
      <c r="AF148" s="16">
        <f t="shared" si="63"/>
        <v>2923.0864973189086</v>
      </c>
      <c r="AG148" s="16">
        <f t="shared" si="63"/>
        <v>1.2131386648951994</v>
      </c>
      <c r="AH148" s="16">
        <f t="shared" si="63"/>
        <v>1.2737955981399594</v>
      </c>
      <c r="AI148" s="16">
        <f t="shared" si="63"/>
        <v>1.3374853780469573</v>
      </c>
      <c r="AJ148" s="16">
        <f t="shared" si="63"/>
        <v>1.4043596469493052</v>
      </c>
      <c r="AK148" s="16">
        <f t="shared" si="63"/>
        <v>1.4745776292967705</v>
      </c>
      <c r="AL148" s="16">
        <f t="shared" si="65"/>
        <v>1.5483065107616087</v>
      </c>
      <c r="AM148" s="16">
        <f t="shared" si="65"/>
        <v>1.6257218362996897</v>
      </c>
      <c r="AN148" s="16">
        <f t="shared" si="65"/>
        <v>1.7070079281146739</v>
      </c>
      <c r="AO148" s="16">
        <f t="shared" si="65"/>
        <v>1.792358324520408</v>
      </c>
      <c r="AP148" s="16">
        <f t="shared" si="65"/>
        <v>1.8819762407464284</v>
      </c>
      <c r="AQ148" s="16">
        <f t="shared" si="65"/>
        <v>1.9760750527837498</v>
      </c>
      <c r="AR148" s="16">
        <f t="shared" si="65"/>
        <v>2.0748788054229372</v>
      </c>
      <c r="AS148" s="16">
        <f t="shared" si="65"/>
        <v>2.1786227456940841</v>
      </c>
      <c r="AT148" s="16">
        <f t="shared" si="65"/>
        <v>2.2875538829787883</v>
      </c>
      <c r="AU148" s="16">
        <f t="shared" si="65"/>
        <v>2.4019315771277281</v>
      </c>
      <c r="AV148" s="16">
        <f t="shared" si="65"/>
        <v>2.5220281559841142</v>
      </c>
      <c r="AW148" s="16">
        <f t="shared" si="65"/>
        <v>2.64812956378332</v>
      </c>
      <c r="AX148" s="16">
        <f t="shared" si="65"/>
        <v>2.780536041972486</v>
      </c>
      <c r="AY148" s="16">
        <f t="shared" si="65"/>
        <v>2.9195628440711103</v>
      </c>
      <c r="AZ148" s="16">
        <f t="shared" si="65"/>
        <v>3.0655409862746654</v>
      </c>
      <c r="BA148" s="16">
        <f t="shared" si="65"/>
        <v>3.2188180355883995</v>
      </c>
      <c r="BB148" s="16">
        <f t="shared" si="65"/>
        <v>3.3797589373678183</v>
      </c>
      <c r="BC148" s="16">
        <f t="shared" si="65"/>
        <v>3.5487468842362104</v>
      </c>
      <c r="BD148" s="16">
        <f t="shared" si="65"/>
        <v>3.7261842284480209</v>
      </c>
      <c r="BE148" s="16">
        <f t="shared" si="65"/>
        <v>9898.6084028721671</v>
      </c>
      <c r="BF148" s="16">
        <f t="shared" si="65"/>
        <v>4.1081181118639432</v>
      </c>
      <c r="BG148" s="16">
        <f t="shared" si="65"/>
        <v>4.3135240174571408</v>
      </c>
      <c r="BH148" s="16">
        <f t="shared" si="65"/>
        <v>4.5292002183299971</v>
      </c>
      <c r="BI148" s="16">
        <f t="shared" si="65"/>
        <v>4.7556602292464971</v>
      </c>
      <c r="BJ148" s="16">
        <f t="shared" si="65"/>
        <v>4.993443240708821</v>
      </c>
      <c r="BK148" s="16">
        <f t="shared" si="65"/>
        <v>5.2431154027442632</v>
      </c>
      <c r="BL148" s="16">
        <f t="shared" si="65"/>
        <v>5.5052711728814758</v>
      </c>
      <c r="BM148" s="16">
        <f t="shared" si="65"/>
        <v>5.7805347315255498</v>
      </c>
      <c r="BN148" s="16">
        <f t="shared" si="65"/>
        <v>6.0695614681018277</v>
      </c>
      <c r="BO148" s="16">
        <f t="shared" si="65"/>
        <v>6.3730395415069196</v>
      </c>
      <c r="BP148" s="2"/>
      <c r="BQ148" s="2"/>
      <c r="BR148" s="2"/>
      <c r="BS148" s="2"/>
      <c r="BT148" s="2"/>
      <c r="BU148" s="2"/>
      <c r="BV148" s="2"/>
      <c r="BW148" s="2"/>
      <c r="BX148" s="2"/>
    </row>
    <row r="149" spans="3:76" s="1" customFormat="1" ht="15.75" x14ac:dyDescent="0.25">
      <c r="C149" s="2" t="s">
        <v>227</v>
      </c>
      <c r="D149" s="2" t="s">
        <v>253</v>
      </c>
      <c r="E149" s="2" t="s">
        <v>254</v>
      </c>
      <c r="F149" s="2" t="s">
        <v>256</v>
      </c>
      <c r="G149" s="2">
        <v>2</v>
      </c>
      <c r="H149" s="2">
        <v>2007</v>
      </c>
      <c r="I149" s="16">
        <v>850</v>
      </c>
      <c r="J149" s="16">
        <f t="shared" si="54"/>
        <v>1700</v>
      </c>
      <c r="K149" s="16">
        <f t="shared" si="55"/>
        <v>255</v>
      </c>
      <c r="L149" s="16">
        <f t="shared" si="56"/>
        <v>1955</v>
      </c>
      <c r="M149" s="2">
        <v>25</v>
      </c>
      <c r="N149" s="2">
        <v>1</v>
      </c>
      <c r="O149" s="2">
        <v>2007</v>
      </c>
      <c r="P149" s="28">
        <v>5.0000000000000001E-4</v>
      </c>
      <c r="Q149" s="30">
        <f t="shared" si="58"/>
        <v>4480.8958113010194</v>
      </c>
      <c r="R149" s="30">
        <f t="shared" si="59"/>
        <v>448.08958113010198</v>
      </c>
      <c r="S149" s="30">
        <f t="shared" si="60"/>
        <v>739.34780886466808</v>
      </c>
      <c r="T149" s="16">
        <f t="shared" si="61"/>
        <v>5668.333201295789</v>
      </c>
      <c r="U149" s="16">
        <f t="shared" si="62"/>
        <v>0.97750000000000004</v>
      </c>
      <c r="V149" s="16">
        <f t="shared" si="63"/>
        <v>0.88662131519274379</v>
      </c>
      <c r="W149" s="16">
        <f t="shared" si="63"/>
        <v>0.93095238095238098</v>
      </c>
      <c r="X149" s="16">
        <f t="shared" si="63"/>
        <v>0.97750000000000004</v>
      </c>
      <c r="Y149" s="16">
        <f t="shared" si="63"/>
        <v>1.026375</v>
      </c>
      <c r="Z149" s="16">
        <f t="shared" si="63"/>
        <v>1.0776937500000001</v>
      </c>
      <c r="AA149" s="16">
        <f t="shared" si="63"/>
        <v>1.1315784375000002</v>
      </c>
      <c r="AB149" s="16">
        <f t="shared" si="63"/>
        <v>1.1881573593750001</v>
      </c>
      <c r="AC149" s="16">
        <f t="shared" si="63"/>
        <v>1.2475652273437501</v>
      </c>
      <c r="AD149" s="16">
        <f t="shared" si="63"/>
        <v>1.3099434887109376</v>
      </c>
      <c r="AE149" s="16">
        <f t="shared" si="63"/>
        <v>1.3754406631464846</v>
      </c>
      <c r="AF149" s="16">
        <f t="shared" si="63"/>
        <v>3653.8581216486355</v>
      </c>
      <c r="AG149" s="16">
        <f t="shared" si="63"/>
        <v>1.5164233311189992</v>
      </c>
      <c r="AH149" s="16">
        <f t="shared" si="63"/>
        <v>1.5922444976749492</v>
      </c>
      <c r="AI149" s="16">
        <f t="shared" si="63"/>
        <v>1.6718567225586967</v>
      </c>
      <c r="AJ149" s="16">
        <f t="shared" si="63"/>
        <v>1.7554495586866314</v>
      </c>
      <c r="AK149" s="16">
        <f t="shared" si="63"/>
        <v>1.8432220366209633</v>
      </c>
      <c r="AL149" s="16">
        <f t="shared" si="65"/>
        <v>1.935383138452011</v>
      </c>
      <c r="AM149" s="16">
        <f t="shared" si="65"/>
        <v>2.0321522953746123</v>
      </c>
      <c r="AN149" s="16">
        <f t="shared" si="65"/>
        <v>2.1337599101433424</v>
      </c>
      <c r="AO149" s="16">
        <f t="shared" si="65"/>
        <v>2.2404479056505098</v>
      </c>
      <c r="AP149" s="16">
        <f t="shared" si="65"/>
        <v>2.3524703009330357</v>
      </c>
      <c r="AQ149" s="16">
        <f t="shared" si="65"/>
        <v>2.4700938159796872</v>
      </c>
      <c r="AR149" s="16">
        <f t="shared" si="65"/>
        <v>2.5935985067786715</v>
      </c>
      <c r="AS149" s="16">
        <f t="shared" si="65"/>
        <v>2.7232784321176049</v>
      </c>
      <c r="AT149" s="16">
        <f t="shared" si="65"/>
        <v>2.8594423537234852</v>
      </c>
      <c r="AU149" s="16">
        <f t="shared" si="65"/>
        <v>3.0024144714096601</v>
      </c>
      <c r="AV149" s="16">
        <f t="shared" si="65"/>
        <v>3.1525351949801426</v>
      </c>
      <c r="AW149" s="16">
        <f t="shared" si="65"/>
        <v>3.3101619547291499</v>
      </c>
      <c r="AX149" s="16">
        <f t="shared" si="65"/>
        <v>3.4756700524656075</v>
      </c>
      <c r="AY149" s="16">
        <f t="shared" si="65"/>
        <v>3.649453555088888</v>
      </c>
      <c r="AZ149" s="16">
        <f t="shared" si="65"/>
        <v>3.8319262328433319</v>
      </c>
      <c r="BA149" s="16">
        <f t="shared" ref="BA149:BO149" si="66">IF(MOD(BA$6-$H149,$M149)=0,($L149*1.1*1.15)*((1+$I$3)^(BA$6-$L$3)),IF(MOD(BA$6-$O149,$N149)=0,$U149*((1+$I$3)^(BA$6-$L$3)),0))</f>
        <v>4.0235225444854992</v>
      </c>
      <c r="BB149" s="16">
        <f t="shared" si="66"/>
        <v>4.2246986717097723</v>
      </c>
      <c r="BC149" s="16">
        <f t="shared" si="66"/>
        <v>4.4359336052952631</v>
      </c>
      <c r="BD149" s="16">
        <f t="shared" si="66"/>
        <v>4.6577302855600262</v>
      </c>
      <c r="BE149" s="16">
        <f t="shared" si="66"/>
        <v>12373.260503590207</v>
      </c>
      <c r="BF149" s="16">
        <f t="shared" si="66"/>
        <v>5.1351476398299285</v>
      </c>
      <c r="BG149" s="16">
        <f t="shared" si="66"/>
        <v>5.3919050218214259</v>
      </c>
      <c r="BH149" s="16">
        <f t="shared" si="66"/>
        <v>5.6615002729124964</v>
      </c>
      <c r="BI149" s="16">
        <f t="shared" si="66"/>
        <v>5.9445752865581216</v>
      </c>
      <c r="BJ149" s="16">
        <f t="shared" si="66"/>
        <v>6.2418040508860271</v>
      </c>
      <c r="BK149" s="16">
        <f t="shared" si="66"/>
        <v>6.5538942534303297</v>
      </c>
      <c r="BL149" s="16">
        <f t="shared" si="66"/>
        <v>6.8815889661018446</v>
      </c>
      <c r="BM149" s="16">
        <f t="shared" si="66"/>
        <v>7.2256684144069379</v>
      </c>
      <c r="BN149" s="16">
        <f t="shared" si="66"/>
        <v>7.5869518351272847</v>
      </c>
      <c r="BO149" s="16">
        <f t="shared" si="66"/>
        <v>7.9662994268836496</v>
      </c>
      <c r="BP149" s="2"/>
      <c r="BQ149" s="2"/>
      <c r="BR149" s="2"/>
      <c r="BS149" s="2"/>
      <c r="BT149" s="2"/>
      <c r="BU149" s="2"/>
      <c r="BV149" s="2"/>
      <c r="BW149" s="2"/>
      <c r="BX149" s="2"/>
    </row>
    <row r="150" spans="3:76" s="1" customFormat="1" ht="15.75" x14ac:dyDescent="0.25">
      <c r="C150" s="2" t="s">
        <v>227</v>
      </c>
      <c r="D150" s="2" t="s">
        <v>253</v>
      </c>
      <c r="E150" s="2" t="s">
        <v>254</v>
      </c>
      <c r="F150" s="2" t="s">
        <v>257</v>
      </c>
      <c r="G150" s="2">
        <v>1</v>
      </c>
      <c r="H150" s="2">
        <v>2007</v>
      </c>
      <c r="I150" s="16">
        <v>85000</v>
      </c>
      <c r="J150" s="16">
        <f t="shared" si="54"/>
        <v>85000</v>
      </c>
      <c r="K150" s="16">
        <f t="shared" si="55"/>
        <v>12750</v>
      </c>
      <c r="L150" s="16">
        <f t="shared" si="56"/>
        <v>97750</v>
      </c>
      <c r="M150" s="2">
        <v>75</v>
      </c>
      <c r="N150" s="2">
        <v>1</v>
      </c>
      <c r="O150" s="2">
        <v>2007</v>
      </c>
      <c r="P150" s="28">
        <v>5.0000000000000001E-4</v>
      </c>
      <c r="Q150" s="30">
        <f t="shared" si="58"/>
        <v>224044.79056505099</v>
      </c>
      <c r="R150" s="30">
        <f t="shared" si="59"/>
        <v>22404.479056505101</v>
      </c>
      <c r="S150" s="30">
        <f t="shared" si="60"/>
        <v>36967.390443233417</v>
      </c>
      <c r="T150" s="16">
        <f t="shared" si="61"/>
        <v>283416.66006478952</v>
      </c>
      <c r="U150" s="16">
        <f t="shared" si="62"/>
        <v>48.875</v>
      </c>
      <c r="V150" s="16">
        <f t="shared" si="63"/>
        <v>44.331065759637184</v>
      </c>
      <c r="W150" s="16">
        <f t="shared" si="63"/>
        <v>46.547619047619044</v>
      </c>
      <c r="X150" s="16">
        <f t="shared" si="63"/>
        <v>48.875</v>
      </c>
      <c r="Y150" s="16">
        <f t="shared" si="63"/>
        <v>51.318750000000001</v>
      </c>
      <c r="Z150" s="16">
        <f t="shared" si="63"/>
        <v>53.884687499999998</v>
      </c>
      <c r="AA150" s="16">
        <f t="shared" si="63"/>
        <v>56.578921875000006</v>
      </c>
      <c r="AB150" s="16">
        <f t="shared" si="63"/>
        <v>59.407867968749997</v>
      </c>
      <c r="AC150" s="16">
        <f t="shared" si="63"/>
        <v>62.378261367187505</v>
      </c>
      <c r="AD150" s="16">
        <f t="shared" si="63"/>
        <v>65.497174435546867</v>
      </c>
      <c r="AE150" s="16">
        <f t="shared" si="63"/>
        <v>68.772033157324231</v>
      </c>
      <c r="AF150" s="16">
        <f t="shared" si="63"/>
        <v>72.210634815190431</v>
      </c>
      <c r="AG150" s="16">
        <f t="shared" si="63"/>
        <v>75.821166555949958</v>
      </c>
      <c r="AH150" s="16">
        <f t="shared" si="63"/>
        <v>79.612224883747459</v>
      </c>
      <c r="AI150" s="16">
        <f t="shared" si="63"/>
        <v>83.592836127934831</v>
      </c>
      <c r="AJ150" s="16">
        <f t="shared" si="63"/>
        <v>87.772477934331562</v>
      </c>
      <c r="AK150" s="16">
        <f t="shared" si="63"/>
        <v>92.161101831048157</v>
      </c>
      <c r="AL150" s="16">
        <f t="shared" ref="AL150:BO154" si="67">IF(MOD(AL$6-$H150,$M150)=0,($L150*1.1*1.15)*((1+$I$3)^(AL$6-$L$3)),IF(MOD(AL$6-$O150,$N150)=0,$U150*((1+$I$3)^(AL$6-$L$3)),0))</f>
        <v>96.769156922600544</v>
      </c>
      <c r="AM150" s="16">
        <f t="shared" si="67"/>
        <v>101.6076147687306</v>
      </c>
      <c r="AN150" s="16">
        <f t="shared" si="67"/>
        <v>106.68799550716713</v>
      </c>
      <c r="AO150" s="16">
        <f t="shared" si="67"/>
        <v>112.02239528252549</v>
      </c>
      <c r="AP150" s="16">
        <f t="shared" si="67"/>
        <v>117.62351504665178</v>
      </c>
      <c r="AQ150" s="16">
        <f t="shared" si="67"/>
        <v>123.50469079898436</v>
      </c>
      <c r="AR150" s="16">
        <f t="shared" si="67"/>
        <v>129.67992533893357</v>
      </c>
      <c r="AS150" s="16">
        <f t="shared" si="67"/>
        <v>136.16392160588023</v>
      </c>
      <c r="AT150" s="16">
        <f t="shared" si="67"/>
        <v>142.97211768617424</v>
      </c>
      <c r="AU150" s="16">
        <f t="shared" si="67"/>
        <v>150.12072357048299</v>
      </c>
      <c r="AV150" s="16">
        <f t="shared" si="67"/>
        <v>157.62675974900711</v>
      </c>
      <c r="AW150" s="16">
        <f t="shared" si="67"/>
        <v>165.50809773645747</v>
      </c>
      <c r="AX150" s="16">
        <f t="shared" si="67"/>
        <v>173.78350262328036</v>
      </c>
      <c r="AY150" s="16">
        <f t="shared" si="67"/>
        <v>182.47267775444439</v>
      </c>
      <c r="AZ150" s="16">
        <f t="shared" si="67"/>
        <v>191.5963116421666</v>
      </c>
      <c r="BA150" s="16">
        <f t="shared" si="67"/>
        <v>201.17612722427495</v>
      </c>
      <c r="BB150" s="16">
        <f t="shared" si="67"/>
        <v>211.23493358548862</v>
      </c>
      <c r="BC150" s="16">
        <f t="shared" si="67"/>
        <v>221.79668026476315</v>
      </c>
      <c r="BD150" s="16">
        <f t="shared" si="67"/>
        <v>232.8865142780013</v>
      </c>
      <c r="BE150" s="16">
        <f t="shared" si="67"/>
        <v>244.53083999190136</v>
      </c>
      <c r="BF150" s="16">
        <f t="shared" si="67"/>
        <v>256.7573819914964</v>
      </c>
      <c r="BG150" s="16">
        <f t="shared" si="67"/>
        <v>269.5952510910713</v>
      </c>
      <c r="BH150" s="16">
        <f t="shared" si="67"/>
        <v>283.07501364562478</v>
      </c>
      <c r="BI150" s="16">
        <f t="shared" si="67"/>
        <v>297.22876432790605</v>
      </c>
      <c r="BJ150" s="16">
        <f t="shared" si="67"/>
        <v>312.09020254430135</v>
      </c>
      <c r="BK150" s="16">
        <f t="shared" si="67"/>
        <v>327.69471267151647</v>
      </c>
      <c r="BL150" s="16">
        <f t="shared" si="67"/>
        <v>344.07944830509223</v>
      </c>
      <c r="BM150" s="16">
        <f t="shared" si="67"/>
        <v>361.28342072034684</v>
      </c>
      <c r="BN150" s="16">
        <f t="shared" si="67"/>
        <v>379.34759175636418</v>
      </c>
      <c r="BO150" s="16">
        <f t="shared" si="67"/>
        <v>398.31497134418248</v>
      </c>
      <c r="BP150" s="2"/>
      <c r="BQ150" s="2"/>
      <c r="BR150" s="2"/>
      <c r="BS150" s="2"/>
      <c r="BT150" s="2"/>
      <c r="BU150" s="2"/>
      <c r="BV150" s="2"/>
      <c r="BW150" s="2"/>
      <c r="BX150" s="2"/>
    </row>
    <row r="151" spans="3:76" s="1" customFormat="1" ht="15.75" x14ac:dyDescent="0.25">
      <c r="C151" s="2" t="s">
        <v>227</v>
      </c>
      <c r="D151" s="2" t="s">
        <v>58</v>
      </c>
      <c r="E151" s="2" t="s">
        <v>258</v>
      </c>
      <c r="F151" s="2" t="s">
        <v>259</v>
      </c>
      <c r="G151" s="2">
        <v>1</v>
      </c>
      <c r="H151" s="2">
        <v>2007</v>
      </c>
      <c r="I151" s="16">
        <v>7650</v>
      </c>
      <c r="J151" s="16">
        <f t="shared" si="54"/>
        <v>7650</v>
      </c>
      <c r="K151" s="16">
        <f t="shared" si="55"/>
        <v>1147.5</v>
      </c>
      <c r="L151" s="16">
        <f t="shared" si="56"/>
        <v>8797.5</v>
      </c>
      <c r="M151" s="2">
        <v>15</v>
      </c>
      <c r="N151" s="2">
        <v>1</v>
      </c>
      <c r="O151" s="2">
        <v>2007</v>
      </c>
      <c r="P151" s="28">
        <v>5.0000000000000001E-4</v>
      </c>
      <c r="Q151" s="30">
        <f t="shared" si="58"/>
        <v>20164.031150854589</v>
      </c>
      <c r="R151" s="30">
        <f t="shared" si="59"/>
        <v>2016.4031150854589</v>
      </c>
      <c r="S151" s="30">
        <f t="shared" si="60"/>
        <v>3327.0651398910072</v>
      </c>
      <c r="T151" s="16">
        <f t="shared" si="61"/>
        <v>25507.499405831059</v>
      </c>
      <c r="U151" s="16">
        <f t="shared" si="62"/>
        <v>4.3987499999999997</v>
      </c>
      <c r="V151" s="16">
        <f t="shared" si="63"/>
        <v>10094.183673469386</v>
      </c>
      <c r="W151" s="16">
        <f t="shared" si="63"/>
        <v>4.1892857142857141</v>
      </c>
      <c r="X151" s="16">
        <f t="shared" si="63"/>
        <v>4.3987499999999997</v>
      </c>
      <c r="Y151" s="16">
        <f t="shared" si="63"/>
        <v>4.6186875000000001</v>
      </c>
      <c r="Z151" s="16">
        <f t="shared" si="63"/>
        <v>4.8496218749999995</v>
      </c>
      <c r="AA151" s="16">
        <f t="shared" si="63"/>
        <v>5.0921029687499999</v>
      </c>
      <c r="AB151" s="16">
        <f t="shared" si="63"/>
        <v>5.3467081171874993</v>
      </c>
      <c r="AC151" s="16">
        <f t="shared" si="63"/>
        <v>5.6140435230468748</v>
      </c>
      <c r="AD151" s="16">
        <f t="shared" si="63"/>
        <v>5.894745699199218</v>
      </c>
      <c r="AE151" s="16">
        <f t="shared" si="63"/>
        <v>6.1894829841591807</v>
      </c>
      <c r="AF151" s="16">
        <f t="shared" si="63"/>
        <v>6.4989571333671385</v>
      </c>
      <c r="AG151" s="16">
        <f t="shared" si="63"/>
        <v>6.823904990035496</v>
      </c>
      <c r="AH151" s="16">
        <f t="shared" si="63"/>
        <v>7.1651002395372707</v>
      </c>
      <c r="AI151" s="16">
        <f t="shared" si="63"/>
        <v>7.5233552515141344</v>
      </c>
      <c r="AJ151" s="16">
        <f t="shared" si="63"/>
        <v>7.8995230140898407</v>
      </c>
      <c r="AK151" s="16">
        <f t="shared" si="63"/>
        <v>20985.082886929664</v>
      </c>
      <c r="AL151" s="16">
        <f t="shared" si="67"/>
        <v>8.7092241230340477</v>
      </c>
      <c r="AM151" s="16">
        <f t="shared" si="67"/>
        <v>9.1446853291857533</v>
      </c>
      <c r="AN151" s="16">
        <f t="shared" si="67"/>
        <v>9.6019195956450414</v>
      </c>
      <c r="AO151" s="16">
        <f t="shared" si="67"/>
        <v>10.082015575427294</v>
      </c>
      <c r="AP151" s="16">
        <f t="shared" si="67"/>
        <v>10.586116354198658</v>
      </c>
      <c r="AQ151" s="16">
        <f t="shared" si="67"/>
        <v>11.115422171908591</v>
      </c>
      <c r="AR151" s="16">
        <f t="shared" si="67"/>
        <v>11.671193280504021</v>
      </c>
      <c r="AS151" s="16">
        <f t="shared" si="67"/>
        <v>12.254752944529221</v>
      </c>
      <c r="AT151" s="16">
        <f t="shared" si="67"/>
        <v>12.867490591755681</v>
      </c>
      <c r="AU151" s="16">
        <f t="shared" si="67"/>
        <v>13.510865121343468</v>
      </c>
      <c r="AV151" s="16">
        <f t="shared" si="67"/>
        <v>14.18640837741064</v>
      </c>
      <c r="AW151" s="16">
        <f t="shared" si="67"/>
        <v>14.895728796281173</v>
      </c>
      <c r="AX151" s="16">
        <f t="shared" si="67"/>
        <v>15.640515236095231</v>
      </c>
      <c r="AY151" s="16">
        <f t="shared" si="67"/>
        <v>16.422540997899993</v>
      </c>
      <c r="AZ151" s="16">
        <f t="shared" si="67"/>
        <v>43626.480160921332</v>
      </c>
      <c r="BA151" s="16">
        <f t="shared" si="67"/>
        <v>18.105851450184744</v>
      </c>
      <c r="BB151" s="16">
        <f t="shared" si="67"/>
        <v>19.011144022693976</v>
      </c>
      <c r="BC151" s="16">
        <f t="shared" si="67"/>
        <v>19.961701223828683</v>
      </c>
      <c r="BD151" s="16">
        <f t="shared" si="67"/>
        <v>20.959786285020115</v>
      </c>
      <c r="BE151" s="16">
        <f t="shared" si="67"/>
        <v>22.00777559927112</v>
      </c>
      <c r="BF151" s="16">
        <f t="shared" si="67"/>
        <v>23.108164379234676</v>
      </c>
      <c r="BG151" s="16">
        <f t="shared" si="67"/>
        <v>24.263572598196415</v>
      </c>
      <c r="BH151" s="16">
        <f t="shared" si="67"/>
        <v>25.476751228106231</v>
      </c>
      <c r="BI151" s="16">
        <f t="shared" si="67"/>
        <v>26.750588789511543</v>
      </c>
      <c r="BJ151" s="16">
        <f t="shared" si="67"/>
        <v>28.088118228987117</v>
      </c>
      <c r="BK151" s="16">
        <f t="shared" si="67"/>
        <v>29.49252414043648</v>
      </c>
      <c r="BL151" s="16">
        <f t="shared" si="67"/>
        <v>30.967150347458297</v>
      </c>
      <c r="BM151" s="16">
        <f t="shared" si="67"/>
        <v>32.515507864831214</v>
      </c>
      <c r="BN151" s="16">
        <f t="shared" si="67"/>
        <v>34.141283258072775</v>
      </c>
      <c r="BO151" s="16">
        <f t="shared" si="67"/>
        <v>90696.318975070346</v>
      </c>
      <c r="BP151" s="2"/>
      <c r="BQ151" s="2"/>
      <c r="BR151" s="2"/>
      <c r="BS151" s="2"/>
      <c r="BT151" s="2"/>
      <c r="BU151" s="2"/>
      <c r="BV151" s="2"/>
      <c r="BW151" s="2"/>
      <c r="BX151" s="2"/>
    </row>
    <row r="152" spans="3:76" s="1" customFormat="1" ht="15.75" x14ac:dyDescent="0.25">
      <c r="C152" s="2" t="s">
        <v>227</v>
      </c>
      <c r="D152" s="2" t="s">
        <v>58</v>
      </c>
      <c r="E152" s="2" t="s">
        <v>258</v>
      </c>
      <c r="F152" s="2" t="s">
        <v>260</v>
      </c>
      <c r="G152" s="2">
        <v>1</v>
      </c>
      <c r="H152" s="2">
        <v>2022</v>
      </c>
      <c r="I152" s="16">
        <v>17000</v>
      </c>
      <c r="J152" s="16">
        <f t="shared" si="54"/>
        <v>17000</v>
      </c>
      <c r="K152" s="16">
        <f t="shared" si="55"/>
        <v>2550</v>
      </c>
      <c r="L152" s="16">
        <f t="shared" si="56"/>
        <v>19550</v>
      </c>
      <c r="M152" s="2">
        <v>15</v>
      </c>
      <c r="N152" s="2">
        <v>1</v>
      </c>
      <c r="O152" s="2">
        <v>2022</v>
      </c>
      <c r="P152" s="28">
        <v>5.0000000000000001E-4</v>
      </c>
      <c r="Q152" s="30">
        <f t="shared" si="58"/>
        <v>21553.875</v>
      </c>
      <c r="R152" s="30">
        <f t="shared" si="59"/>
        <v>2155.3875000000003</v>
      </c>
      <c r="S152" s="30">
        <f t="shared" si="60"/>
        <v>3556.3893750000002</v>
      </c>
      <c r="T152" s="16">
        <f t="shared" si="61"/>
        <v>27265.651875</v>
      </c>
      <c r="U152" s="16">
        <f t="shared" si="62"/>
        <v>9.7750000000000004</v>
      </c>
      <c r="V152" s="16">
        <f t="shared" si="63"/>
        <v>22431.519274376413</v>
      </c>
      <c r="W152" s="16">
        <f t="shared" si="63"/>
        <v>9.3095238095238102</v>
      </c>
      <c r="X152" s="16">
        <f t="shared" si="63"/>
        <v>9.7750000000000004</v>
      </c>
      <c r="Y152" s="16">
        <f t="shared" si="63"/>
        <v>10.26375</v>
      </c>
      <c r="Z152" s="16">
        <f t="shared" si="63"/>
        <v>10.776937500000001</v>
      </c>
      <c r="AA152" s="16">
        <f t="shared" si="63"/>
        <v>11.315784375000002</v>
      </c>
      <c r="AB152" s="16">
        <f t="shared" si="63"/>
        <v>11.88157359375</v>
      </c>
      <c r="AC152" s="16">
        <f t="shared" si="63"/>
        <v>12.475652273437502</v>
      </c>
      <c r="AD152" s="16">
        <f t="shared" si="63"/>
        <v>13.099434887109375</v>
      </c>
      <c r="AE152" s="16">
        <f t="shared" si="63"/>
        <v>13.754406631464846</v>
      </c>
      <c r="AF152" s="16">
        <f t="shared" si="63"/>
        <v>14.442126963038087</v>
      </c>
      <c r="AG152" s="16">
        <f t="shared" si="63"/>
        <v>15.164233311189992</v>
      </c>
      <c r="AH152" s="16">
        <f t="shared" si="63"/>
        <v>15.922444976749492</v>
      </c>
      <c r="AI152" s="16">
        <f t="shared" si="63"/>
        <v>16.718567225586966</v>
      </c>
      <c r="AJ152" s="16">
        <f t="shared" si="63"/>
        <v>17.554495586866313</v>
      </c>
      <c r="AK152" s="16">
        <f t="shared" si="63"/>
        <v>46633.517526510361</v>
      </c>
      <c r="AL152" s="16">
        <f t="shared" si="67"/>
        <v>19.35383138452011</v>
      </c>
      <c r="AM152" s="16">
        <f t="shared" si="67"/>
        <v>20.321522953746122</v>
      </c>
      <c r="AN152" s="16">
        <f t="shared" si="67"/>
        <v>21.337599101433426</v>
      </c>
      <c r="AO152" s="16">
        <f t="shared" si="67"/>
        <v>22.4044790565051</v>
      </c>
      <c r="AP152" s="16">
        <f t="shared" si="67"/>
        <v>23.524703009330356</v>
      </c>
      <c r="AQ152" s="16">
        <f t="shared" si="67"/>
        <v>24.700938159796873</v>
      </c>
      <c r="AR152" s="16">
        <f t="shared" si="67"/>
        <v>25.935985067786714</v>
      </c>
      <c r="AS152" s="16">
        <f t="shared" si="67"/>
        <v>27.232784321176052</v>
      </c>
      <c r="AT152" s="16">
        <f t="shared" si="67"/>
        <v>28.594423537234849</v>
      </c>
      <c r="AU152" s="16">
        <f t="shared" si="67"/>
        <v>30.0241447140966</v>
      </c>
      <c r="AV152" s="16">
        <f t="shared" si="67"/>
        <v>31.525351949801426</v>
      </c>
      <c r="AW152" s="16">
        <f t="shared" si="67"/>
        <v>33.101619547291499</v>
      </c>
      <c r="AX152" s="16">
        <f t="shared" si="67"/>
        <v>34.756700524656075</v>
      </c>
      <c r="AY152" s="16">
        <f t="shared" si="67"/>
        <v>36.494535550888884</v>
      </c>
      <c r="AZ152" s="16">
        <f t="shared" si="67"/>
        <v>96947.733690936278</v>
      </c>
      <c r="BA152" s="16">
        <f t="shared" si="67"/>
        <v>40.23522544485499</v>
      </c>
      <c r="BB152" s="16">
        <f t="shared" si="67"/>
        <v>42.246986717097727</v>
      </c>
      <c r="BC152" s="16">
        <f t="shared" si="67"/>
        <v>44.359336052952628</v>
      </c>
      <c r="BD152" s="16">
        <f t="shared" si="67"/>
        <v>46.577302855600259</v>
      </c>
      <c r="BE152" s="16">
        <f t="shared" si="67"/>
        <v>48.906167998380276</v>
      </c>
      <c r="BF152" s="16">
        <f t="shared" si="67"/>
        <v>51.351476398299283</v>
      </c>
      <c r="BG152" s="16">
        <f t="shared" si="67"/>
        <v>53.919050218214259</v>
      </c>
      <c r="BH152" s="16">
        <f t="shared" si="67"/>
        <v>56.61500272912496</v>
      </c>
      <c r="BI152" s="16">
        <f t="shared" si="67"/>
        <v>59.44575286558122</v>
      </c>
      <c r="BJ152" s="16">
        <f t="shared" si="67"/>
        <v>62.418040508860265</v>
      </c>
      <c r="BK152" s="16">
        <f t="shared" si="67"/>
        <v>65.538942534303288</v>
      </c>
      <c r="BL152" s="16">
        <f t="shared" si="67"/>
        <v>68.815889661018446</v>
      </c>
      <c r="BM152" s="16">
        <f t="shared" si="67"/>
        <v>72.256684144069382</v>
      </c>
      <c r="BN152" s="16">
        <f t="shared" si="67"/>
        <v>75.869518351272845</v>
      </c>
      <c r="BO152" s="16">
        <f t="shared" si="67"/>
        <v>201547.37550015628</v>
      </c>
      <c r="BP152" s="2"/>
      <c r="BQ152" s="2"/>
      <c r="BR152" s="2"/>
      <c r="BS152" s="2"/>
      <c r="BT152" s="2"/>
      <c r="BU152" s="2"/>
      <c r="BV152" s="2"/>
      <c r="BW152" s="2"/>
      <c r="BX152" s="2"/>
    </row>
    <row r="153" spans="3:76" s="1" customFormat="1" ht="15.75" x14ac:dyDescent="0.25">
      <c r="C153" s="2" t="s">
        <v>227</v>
      </c>
      <c r="D153" s="2" t="s">
        <v>58</v>
      </c>
      <c r="E153" s="2" t="s">
        <v>258</v>
      </c>
      <c r="F153" s="2" t="s">
        <v>261</v>
      </c>
      <c r="G153" s="2">
        <v>1</v>
      </c>
      <c r="H153" s="2">
        <v>2007</v>
      </c>
      <c r="I153" s="16">
        <v>2975</v>
      </c>
      <c r="J153" s="16">
        <f t="shared" si="54"/>
        <v>2975</v>
      </c>
      <c r="K153" s="16">
        <f t="shared" si="55"/>
        <v>446.25</v>
      </c>
      <c r="L153" s="16">
        <f t="shared" si="56"/>
        <v>3421.25</v>
      </c>
      <c r="M153" s="2">
        <v>15</v>
      </c>
      <c r="N153" s="2">
        <v>1</v>
      </c>
      <c r="O153" s="2">
        <v>2007</v>
      </c>
      <c r="P153" s="28">
        <v>5.0000000000000001E-4</v>
      </c>
      <c r="Q153" s="30">
        <f t="shared" si="58"/>
        <v>7841.5676697767849</v>
      </c>
      <c r="R153" s="30">
        <f t="shared" si="59"/>
        <v>784.15676697767856</v>
      </c>
      <c r="S153" s="30">
        <f t="shared" si="60"/>
        <v>1293.8586655131694</v>
      </c>
      <c r="T153" s="16">
        <f t="shared" si="61"/>
        <v>9919.5831022676321</v>
      </c>
      <c r="U153" s="16">
        <f t="shared" si="62"/>
        <v>1.7106250000000001</v>
      </c>
      <c r="V153" s="16">
        <f t="shared" si="63"/>
        <v>3925.5158730158732</v>
      </c>
      <c r="W153" s="16">
        <f t="shared" si="63"/>
        <v>1.6291666666666667</v>
      </c>
      <c r="X153" s="16">
        <f t="shared" si="63"/>
        <v>1.7106250000000001</v>
      </c>
      <c r="Y153" s="16">
        <f t="shared" si="63"/>
        <v>1.7961562500000001</v>
      </c>
      <c r="Z153" s="16">
        <f t="shared" si="63"/>
        <v>1.8859640625</v>
      </c>
      <c r="AA153" s="16">
        <f t="shared" si="63"/>
        <v>1.9802622656250002</v>
      </c>
      <c r="AB153" s="16">
        <f t="shared" si="63"/>
        <v>2.0792753789062499</v>
      </c>
      <c r="AC153" s="16">
        <f t="shared" si="63"/>
        <v>2.1832391478515629</v>
      </c>
      <c r="AD153" s="16">
        <f t="shared" si="63"/>
        <v>2.2924011052441409</v>
      </c>
      <c r="AE153" s="16">
        <f t="shared" si="63"/>
        <v>2.4070211605063481</v>
      </c>
      <c r="AF153" s="16">
        <f t="shared" si="63"/>
        <v>2.5273722185316654</v>
      </c>
      <c r="AG153" s="16">
        <f t="shared" si="63"/>
        <v>2.6537408294582487</v>
      </c>
      <c r="AH153" s="16">
        <f t="shared" si="63"/>
        <v>2.7864278709311612</v>
      </c>
      <c r="AI153" s="16">
        <f t="shared" si="63"/>
        <v>2.9257492644777194</v>
      </c>
      <c r="AJ153" s="16">
        <f t="shared" si="63"/>
        <v>3.072036727701605</v>
      </c>
      <c r="AK153" s="16">
        <f t="shared" si="63"/>
        <v>8160.8655671393153</v>
      </c>
      <c r="AL153" s="16">
        <f t="shared" si="67"/>
        <v>3.386920492291019</v>
      </c>
      <c r="AM153" s="16">
        <f t="shared" si="67"/>
        <v>3.5562665169055712</v>
      </c>
      <c r="AN153" s="16">
        <f t="shared" si="67"/>
        <v>3.7340798427508495</v>
      </c>
      <c r="AO153" s="16">
        <f t="shared" si="67"/>
        <v>3.9207838348883923</v>
      </c>
      <c r="AP153" s="16">
        <f t="shared" si="67"/>
        <v>4.1168230266328116</v>
      </c>
      <c r="AQ153" s="16">
        <f t="shared" si="67"/>
        <v>4.3226641779644526</v>
      </c>
      <c r="AR153" s="16">
        <f t="shared" si="67"/>
        <v>4.538797386862675</v>
      </c>
      <c r="AS153" s="16">
        <f t="shared" si="67"/>
        <v>4.7657372562058091</v>
      </c>
      <c r="AT153" s="16">
        <f t="shared" si="67"/>
        <v>5.0040241190160986</v>
      </c>
      <c r="AU153" s="16">
        <f t="shared" si="67"/>
        <v>5.2542253249669049</v>
      </c>
      <c r="AV153" s="16">
        <f t="shared" si="67"/>
        <v>5.5169365912152495</v>
      </c>
      <c r="AW153" s="16">
        <f t="shared" si="67"/>
        <v>5.7927834207760123</v>
      </c>
      <c r="AX153" s="16">
        <f t="shared" si="67"/>
        <v>6.0824225918148125</v>
      </c>
      <c r="AY153" s="16">
        <f t="shared" si="67"/>
        <v>6.3865437214055545</v>
      </c>
      <c r="AZ153" s="16">
        <f t="shared" si="67"/>
        <v>16965.853395913851</v>
      </c>
      <c r="BA153" s="16">
        <f t="shared" si="67"/>
        <v>7.0411644528496238</v>
      </c>
      <c r="BB153" s="16">
        <f t="shared" si="67"/>
        <v>7.393222675492102</v>
      </c>
      <c r="BC153" s="16">
        <f t="shared" si="67"/>
        <v>7.7628838092667101</v>
      </c>
      <c r="BD153" s="16">
        <f t="shared" si="67"/>
        <v>8.1510279997300454</v>
      </c>
      <c r="BE153" s="16">
        <f t="shared" si="67"/>
        <v>8.5585793997165478</v>
      </c>
      <c r="BF153" s="16">
        <f t="shared" si="67"/>
        <v>8.9865083697023742</v>
      </c>
      <c r="BG153" s="16">
        <f t="shared" si="67"/>
        <v>9.4358337881874945</v>
      </c>
      <c r="BH153" s="16">
        <f t="shared" si="67"/>
        <v>9.9076254775968682</v>
      </c>
      <c r="BI153" s="16">
        <f t="shared" si="67"/>
        <v>10.403006751476713</v>
      </c>
      <c r="BJ153" s="16">
        <f t="shared" si="67"/>
        <v>10.923157089050546</v>
      </c>
      <c r="BK153" s="16">
        <f t="shared" si="67"/>
        <v>11.469314943503075</v>
      </c>
      <c r="BL153" s="16">
        <f t="shared" si="67"/>
        <v>12.042780690678228</v>
      </c>
      <c r="BM153" s="16">
        <f t="shared" si="67"/>
        <v>12.644919725212141</v>
      </c>
      <c r="BN153" s="16">
        <f t="shared" si="67"/>
        <v>13.277165711472747</v>
      </c>
      <c r="BO153" s="16">
        <f t="shared" si="67"/>
        <v>35270.790712527363</v>
      </c>
      <c r="BP153" s="2"/>
      <c r="BQ153" s="2"/>
      <c r="BR153" s="2"/>
      <c r="BS153" s="2"/>
      <c r="BT153" s="2"/>
      <c r="BU153" s="2"/>
      <c r="BV153" s="2"/>
      <c r="BW153" s="2"/>
      <c r="BX153" s="2"/>
    </row>
    <row r="154" spans="3:76" s="1" customFormat="1" ht="15.75" x14ac:dyDescent="0.25">
      <c r="C154" s="2" t="s">
        <v>227</v>
      </c>
      <c r="D154" s="2" t="s">
        <v>103</v>
      </c>
      <c r="E154" s="2" t="s">
        <v>262</v>
      </c>
      <c r="F154" s="2" t="s">
        <v>263</v>
      </c>
      <c r="G154" s="2">
        <v>1</v>
      </c>
      <c r="H154" s="2"/>
      <c r="I154" s="16">
        <v>0</v>
      </c>
      <c r="J154" s="16">
        <f t="shared" si="54"/>
        <v>0</v>
      </c>
      <c r="K154" s="16">
        <f t="shared" si="55"/>
        <v>0</v>
      </c>
      <c r="L154" s="16">
        <f t="shared" si="56"/>
        <v>0</v>
      </c>
      <c r="M154" s="2">
        <v>20</v>
      </c>
      <c r="N154" s="2">
        <v>1</v>
      </c>
      <c r="O154" s="2"/>
      <c r="P154" s="28">
        <v>5.0000000000000001E-4</v>
      </c>
      <c r="Q154" s="30">
        <f t="shared" si="58"/>
        <v>0</v>
      </c>
      <c r="R154" s="30">
        <f t="shared" si="59"/>
        <v>0</v>
      </c>
      <c r="S154" s="30">
        <f t="shared" si="60"/>
        <v>0</v>
      </c>
      <c r="T154" s="16">
        <f t="shared" si="61"/>
        <v>0</v>
      </c>
      <c r="U154" s="16">
        <f t="shared" si="62"/>
        <v>0</v>
      </c>
      <c r="V154" s="16">
        <f t="shared" si="63"/>
        <v>0</v>
      </c>
      <c r="W154" s="16">
        <f t="shared" si="63"/>
        <v>0</v>
      </c>
      <c r="X154" s="16">
        <f t="shared" si="63"/>
        <v>0</v>
      </c>
      <c r="Y154" s="16">
        <f t="shared" si="63"/>
        <v>0</v>
      </c>
      <c r="Z154" s="16">
        <f t="shared" si="63"/>
        <v>0</v>
      </c>
      <c r="AA154" s="16">
        <f t="shared" si="63"/>
        <v>0</v>
      </c>
      <c r="AB154" s="16">
        <f t="shared" si="63"/>
        <v>0</v>
      </c>
      <c r="AC154" s="16">
        <f t="shared" si="63"/>
        <v>0</v>
      </c>
      <c r="AD154" s="16">
        <f t="shared" si="63"/>
        <v>0</v>
      </c>
      <c r="AE154" s="16">
        <f t="shared" si="63"/>
        <v>0</v>
      </c>
      <c r="AF154" s="16">
        <f t="shared" si="63"/>
        <v>0</v>
      </c>
      <c r="AG154" s="16">
        <f t="shared" si="63"/>
        <v>0</v>
      </c>
      <c r="AH154" s="16">
        <f t="shared" si="63"/>
        <v>0</v>
      </c>
      <c r="AI154" s="16">
        <f t="shared" si="63"/>
        <v>0</v>
      </c>
      <c r="AJ154" s="16">
        <f t="shared" si="63"/>
        <v>0</v>
      </c>
      <c r="AK154" s="16">
        <f t="shared" si="63"/>
        <v>0</v>
      </c>
      <c r="AL154" s="16">
        <f t="shared" si="67"/>
        <v>0</v>
      </c>
      <c r="AM154" s="16">
        <f t="shared" si="67"/>
        <v>0</v>
      </c>
      <c r="AN154" s="16">
        <f t="shared" si="67"/>
        <v>0</v>
      </c>
      <c r="AO154" s="16">
        <f t="shared" si="67"/>
        <v>0</v>
      </c>
      <c r="AP154" s="16">
        <f t="shared" si="67"/>
        <v>0</v>
      </c>
      <c r="AQ154" s="16">
        <f t="shared" si="67"/>
        <v>0</v>
      </c>
      <c r="AR154" s="16">
        <f t="shared" si="67"/>
        <v>0</v>
      </c>
      <c r="AS154" s="16">
        <f t="shared" si="67"/>
        <v>0</v>
      </c>
      <c r="AT154" s="16">
        <f t="shared" si="67"/>
        <v>0</v>
      </c>
      <c r="AU154" s="16">
        <f t="shared" si="67"/>
        <v>0</v>
      </c>
      <c r="AV154" s="16">
        <f t="shared" si="67"/>
        <v>0</v>
      </c>
      <c r="AW154" s="16">
        <f t="shared" si="67"/>
        <v>0</v>
      </c>
      <c r="AX154" s="16">
        <f t="shared" si="67"/>
        <v>0</v>
      </c>
      <c r="AY154" s="16">
        <f t="shared" si="67"/>
        <v>0</v>
      </c>
      <c r="AZ154" s="16">
        <f t="shared" si="67"/>
        <v>0</v>
      </c>
      <c r="BA154" s="16">
        <f t="shared" si="67"/>
        <v>0</v>
      </c>
      <c r="BB154" s="16">
        <f t="shared" si="67"/>
        <v>0</v>
      </c>
      <c r="BC154" s="16">
        <f t="shared" si="67"/>
        <v>0</v>
      </c>
      <c r="BD154" s="16">
        <f t="shared" si="67"/>
        <v>0</v>
      </c>
      <c r="BE154" s="16">
        <f t="shared" si="67"/>
        <v>0</v>
      </c>
      <c r="BF154" s="16">
        <f t="shared" si="67"/>
        <v>0</v>
      </c>
      <c r="BG154" s="16">
        <f t="shared" si="67"/>
        <v>0</v>
      </c>
      <c r="BH154" s="16">
        <f t="shared" si="67"/>
        <v>0</v>
      </c>
      <c r="BI154" s="16">
        <f t="shared" si="67"/>
        <v>0</v>
      </c>
      <c r="BJ154" s="16">
        <f t="shared" si="67"/>
        <v>0</v>
      </c>
      <c r="BK154" s="16">
        <f t="shared" si="67"/>
        <v>0</v>
      </c>
      <c r="BL154" s="16">
        <f t="shared" si="67"/>
        <v>0</v>
      </c>
      <c r="BM154" s="16">
        <f t="shared" si="67"/>
        <v>0</v>
      </c>
      <c r="BN154" s="16">
        <f t="shared" si="67"/>
        <v>0</v>
      </c>
      <c r="BO154" s="16">
        <f t="shared" si="67"/>
        <v>0</v>
      </c>
      <c r="BP154" s="2"/>
      <c r="BQ154" s="2"/>
      <c r="BR154" s="2"/>
      <c r="BS154" s="2"/>
      <c r="BT154" s="2"/>
      <c r="BU154" s="2"/>
      <c r="BV154" s="2"/>
      <c r="BW154" s="2"/>
      <c r="BX154" s="2"/>
    </row>
    <row r="155" spans="3:76" s="1" customFormat="1" ht="15.75" x14ac:dyDescent="0.25">
      <c r="C155" s="2" t="s">
        <v>227</v>
      </c>
      <c r="D155" s="2" t="s">
        <v>116</v>
      </c>
      <c r="E155" s="2" t="s">
        <v>117</v>
      </c>
      <c r="F155" s="2" t="s">
        <v>264</v>
      </c>
      <c r="G155" s="2">
        <v>2</v>
      </c>
      <c r="H155" s="2">
        <v>2007</v>
      </c>
      <c r="I155" s="16">
        <v>850</v>
      </c>
      <c r="J155" s="16">
        <f t="shared" si="54"/>
        <v>1700</v>
      </c>
      <c r="K155" s="16">
        <f t="shared" si="55"/>
        <v>255</v>
      </c>
      <c r="L155" s="16">
        <f t="shared" si="56"/>
        <v>1955</v>
      </c>
      <c r="M155" s="2">
        <v>20</v>
      </c>
      <c r="N155" s="2">
        <v>2</v>
      </c>
      <c r="O155" s="2">
        <v>2007</v>
      </c>
      <c r="P155" s="28">
        <v>5.0000000000000001E-4</v>
      </c>
      <c r="Q155" s="30">
        <f t="shared" si="58"/>
        <v>4480.8958113010194</v>
      </c>
      <c r="R155" s="30">
        <f t="shared" si="59"/>
        <v>448.08958113010198</v>
      </c>
      <c r="S155" s="30">
        <f t="shared" si="60"/>
        <v>739.34780886466808</v>
      </c>
      <c r="T155" s="16">
        <f t="shared" si="61"/>
        <v>5668.333201295789</v>
      </c>
      <c r="U155" s="16">
        <f t="shared" si="62"/>
        <v>0.97750000000000004</v>
      </c>
      <c r="V155" s="16">
        <f t="shared" si="63"/>
        <v>0</v>
      </c>
      <c r="W155" s="16">
        <f t="shared" si="63"/>
        <v>0.93095238095238098</v>
      </c>
      <c r="X155" s="16">
        <f t="shared" si="63"/>
        <v>0</v>
      </c>
      <c r="Y155" s="16">
        <f t="shared" si="63"/>
        <v>1.026375</v>
      </c>
      <c r="Z155" s="16">
        <f t="shared" si="63"/>
        <v>0</v>
      </c>
      <c r="AA155" s="16">
        <f t="shared" si="63"/>
        <v>2862.8934468749999</v>
      </c>
      <c r="AB155" s="16">
        <f t="shared" si="63"/>
        <v>0</v>
      </c>
      <c r="AC155" s="16">
        <f t="shared" si="63"/>
        <v>1.2475652273437501</v>
      </c>
      <c r="AD155" s="16">
        <f t="shared" si="63"/>
        <v>0</v>
      </c>
      <c r="AE155" s="16">
        <f t="shared" si="63"/>
        <v>1.3754406631464846</v>
      </c>
      <c r="AF155" s="16">
        <f t="shared" si="63"/>
        <v>0</v>
      </c>
      <c r="AG155" s="16">
        <f t="shared" si="63"/>
        <v>1.5164233311189992</v>
      </c>
      <c r="AH155" s="16">
        <f t="shared" si="63"/>
        <v>0</v>
      </c>
      <c r="AI155" s="16">
        <f t="shared" si="63"/>
        <v>1.6718567225586967</v>
      </c>
      <c r="AJ155" s="16">
        <f t="shared" si="63"/>
        <v>0</v>
      </c>
      <c r="AK155" s="16">
        <f t="shared" ref="AK155:BO165" si="68">IF(MOD(AK$6-$H155,$M155)=0,($L155*1.1*1.15)*((1+$I$3)^(AK$6-$L$3)),IF(MOD(AK$6-$O155,$N155)=0,$U155*((1+$I$3)^(AK$6-$L$3)),0))</f>
        <v>1.8432220366209633</v>
      </c>
      <c r="AL155" s="16">
        <f t="shared" si="68"/>
        <v>0</v>
      </c>
      <c r="AM155" s="16">
        <f t="shared" si="68"/>
        <v>2.0321522953746123</v>
      </c>
      <c r="AN155" s="16">
        <f t="shared" si="68"/>
        <v>0</v>
      </c>
      <c r="AO155" s="16">
        <f t="shared" si="68"/>
        <v>2.2404479056505098</v>
      </c>
      <c r="AP155" s="16">
        <f t="shared" si="68"/>
        <v>0</v>
      </c>
      <c r="AQ155" s="16">
        <f t="shared" si="68"/>
        <v>2.4700938159796872</v>
      </c>
      <c r="AR155" s="16">
        <f t="shared" si="68"/>
        <v>0</v>
      </c>
      <c r="AS155" s="16">
        <f t="shared" si="68"/>
        <v>2.7232784321176049</v>
      </c>
      <c r="AT155" s="16">
        <f t="shared" si="68"/>
        <v>0</v>
      </c>
      <c r="AU155" s="16">
        <f t="shared" si="68"/>
        <v>7596.1086126664386</v>
      </c>
      <c r="AV155" s="16">
        <f t="shared" si="68"/>
        <v>0</v>
      </c>
      <c r="AW155" s="16">
        <f t="shared" si="68"/>
        <v>3.3101619547291499</v>
      </c>
      <c r="AX155" s="16">
        <f t="shared" si="68"/>
        <v>0</v>
      </c>
      <c r="AY155" s="16">
        <f t="shared" si="68"/>
        <v>3.649453555088888</v>
      </c>
      <c r="AZ155" s="16">
        <f t="shared" si="68"/>
        <v>0</v>
      </c>
      <c r="BA155" s="16">
        <f t="shared" si="68"/>
        <v>4.0235225444854992</v>
      </c>
      <c r="BB155" s="16">
        <f t="shared" si="68"/>
        <v>0</v>
      </c>
      <c r="BC155" s="16">
        <f t="shared" si="68"/>
        <v>4.4359336052952631</v>
      </c>
      <c r="BD155" s="16">
        <f t="shared" si="68"/>
        <v>0</v>
      </c>
      <c r="BE155" s="16">
        <f t="shared" si="68"/>
        <v>4.8906167998380274</v>
      </c>
      <c r="BF155" s="16">
        <f t="shared" si="68"/>
        <v>0</v>
      </c>
      <c r="BG155" s="16">
        <f t="shared" si="68"/>
        <v>5.3919050218214259</v>
      </c>
      <c r="BH155" s="16">
        <f t="shared" si="68"/>
        <v>0</v>
      </c>
      <c r="BI155" s="16">
        <f t="shared" si="68"/>
        <v>5.9445752865581216</v>
      </c>
      <c r="BJ155" s="16">
        <f t="shared" si="68"/>
        <v>0</v>
      </c>
      <c r="BK155" s="16">
        <f t="shared" si="68"/>
        <v>6.5538942534303297</v>
      </c>
      <c r="BL155" s="16">
        <f t="shared" si="68"/>
        <v>0</v>
      </c>
      <c r="BM155" s="16">
        <f t="shared" si="68"/>
        <v>7.2256684144069379</v>
      </c>
      <c r="BN155" s="16">
        <f t="shared" si="68"/>
        <v>0</v>
      </c>
      <c r="BO155" s="16">
        <f t="shared" si="68"/>
        <v>20154.73755001563</v>
      </c>
      <c r="BP155" s="2"/>
      <c r="BQ155" s="2"/>
      <c r="BR155" s="2"/>
      <c r="BS155" s="2"/>
      <c r="BT155" s="2"/>
      <c r="BU155" s="2"/>
      <c r="BV155" s="2"/>
      <c r="BW155" s="2"/>
      <c r="BX155" s="2"/>
    </row>
    <row r="156" spans="3:76" s="1" customFormat="1" ht="15.75" x14ac:dyDescent="0.25">
      <c r="C156" s="2" t="s">
        <v>227</v>
      </c>
      <c r="D156" s="2" t="s">
        <v>116</v>
      </c>
      <c r="E156" s="2" t="s">
        <v>117</v>
      </c>
      <c r="F156" s="2" t="s">
        <v>265</v>
      </c>
      <c r="G156" s="2">
        <v>1</v>
      </c>
      <c r="H156" s="2">
        <v>2007</v>
      </c>
      <c r="I156" s="16">
        <v>935</v>
      </c>
      <c r="J156" s="16">
        <f t="shared" si="54"/>
        <v>935</v>
      </c>
      <c r="K156" s="16">
        <f t="shared" si="55"/>
        <v>140.25</v>
      </c>
      <c r="L156" s="16">
        <f t="shared" si="56"/>
        <v>1075.25</v>
      </c>
      <c r="M156" s="2">
        <v>20</v>
      </c>
      <c r="N156" s="2">
        <v>2</v>
      </c>
      <c r="O156" s="2">
        <v>2007</v>
      </c>
      <c r="P156" s="28">
        <v>5.0000000000000001E-4</v>
      </c>
      <c r="Q156" s="30">
        <f t="shared" si="58"/>
        <v>2464.492696215561</v>
      </c>
      <c r="R156" s="30">
        <f t="shared" si="59"/>
        <v>246.44926962155611</v>
      </c>
      <c r="S156" s="30">
        <f t="shared" si="60"/>
        <v>406.64129487556755</v>
      </c>
      <c r="T156" s="16">
        <f t="shared" si="61"/>
        <v>3117.5832607126845</v>
      </c>
      <c r="U156" s="16">
        <f t="shared" si="62"/>
        <v>0.53762500000000002</v>
      </c>
      <c r="V156" s="16">
        <f t="shared" ref="V156:AK173" si="69">IF(MOD(V$6-$H156,$M156)=0,($L156*1.1*1.15)*((1+$I$3)^(V$6-$L$3)),IF(MOD(V$6-$O156,$N156)=0,$U156*((1+$I$3)^(V$6-$L$3)),0))</f>
        <v>0</v>
      </c>
      <c r="W156" s="16">
        <f t="shared" si="69"/>
        <v>0.51202380952380955</v>
      </c>
      <c r="X156" s="16">
        <f t="shared" si="69"/>
        <v>0</v>
      </c>
      <c r="Y156" s="16">
        <f t="shared" si="69"/>
        <v>0.5645062500000001</v>
      </c>
      <c r="Z156" s="16">
        <f t="shared" si="69"/>
        <v>0</v>
      </c>
      <c r="AA156" s="16">
        <f t="shared" si="69"/>
        <v>1574.5913957812502</v>
      </c>
      <c r="AB156" s="16">
        <f t="shared" si="69"/>
        <v>0</v>
      </c>
      <c r="AC156" s="16">
        <f t="shared" si="69"/>
        <v>0.68616087503906265</v>
      </c>
      <c r="AD156" s="16">
        <f t="shared" si="69"/>
        <v>0</v>
      </c>
      <c r="AE156" s="16">
        <f t="shared" si="69"/>
        <v>0.75649236473056658</v>
      </c>
      <c r="AF156" s="16">
        <f t="shared" si="69"/>
        <v>0</v>
      </c>
      <c r="AG156" s="16">
        <f t="shared" si="69"/>
        <v>0.83403283211544954</v>
      </c>
      <c r="AH156" s="16">
        <f t="shared" si="69"/>
        <v>0</v>
      </c>
      <c r="AI156" s="16">
        <f t="shared" si="69"/>
        <v>0.91952119740728322</v>
      </c>
      <c r="AJ156" s="16">
        <f t="shared" si="69"/>
        <v>0</v>
      </c>
      <c r="AK156" s="16">
        <f t="shared" si="69"/>
        <v>1.0137721201415297</v>
      </c>
      <c r="AL156" s="16">
        <f t="shared" si="68"/>
        <v>0</v>
      </c>
      <c r="AM156" s="16">
        <f t="shared" si="68"/>
        <v>1.1176837624560367</v>
      </c>
      <c r="AN156" s="16">
        <f t="shared" si="68"/>
        <v>0</v>
      </c>
      <c r="AO156" s="16">
        <f t="shared" si="68"/>
        <v>1.2322463481077806</v>
      </c>
      <c r="AP156" s="16">
        <f t="shared" si="68"/>
        <v>0</v>
      </c>
      <c r="AQ156" s="16">
        <f t="shared" si="68"/>
        <v>1.3585515987888279</v>
      </c>
      <c r="AR156" s="16">
        <f t="shared" si="68"/>
        <v>0</v>
      </c>
      <c r="AS156" s="16">
        <f t="shared" si="68"/>
        <v>1.4978031376646828</v>
      </c>
      <c r="AT156" s="16">
        <f t="shared" si="68"/>
        <v>0</v>
      </c>
      <c r="AU156" s="16">
        <f t="shared" si="68"/>
        <v>4177.8597369665422</v>
      </c>
      <c r="AV156" s="16">
        <f t="shared" si="68"/>
        <v>0</v>
      </c>
      <c r="AW156" s="16">
        <f t="shared" si="68"/>
        <v>1.8205890751010323</v>
      </c>
      <c r="AX156" s="16">
        <f t="shared" si="68"/>
        <v>0</v>
      </c>
      <c r="AY156" s="16">
        <f t="shared" si="68"/>
        <v>2.0071994552988883</v>
      </c>
      <c r="AZ156" s="16">
        <f t="shared" si="68"/>
        <v>0</v>
      </c>
      <c r="BA156" s="16">
        <f t="shared" si="68"/>
        <v>2.2129373994670245</v>
      </c>
      <c r="BB156" s="16">
        <f t="shared" si="68"/>
        <v>0</v>
      </c>
      <c r="BC156" s="16">
        <f t="shared" si="68"/>
        <v>2.4397634829123946</v>
      </c>
      <c r="BD156" s="16">
        <f t="shared" si="68"/>
        <v>0</v>
      </c>
      <c r="BE156" s="16">
        <f t="shared" si="68"/>
        <v>2.6898392399109152</v>
      </c>
      <c r="BF156" s="16">
        <f t="shared" si="68"/>
        <v>0</v>
      </c>
      <c r="BG156" s="16">
        <f t="shared" si="68"/>
        <v>2.9655477620017843</v>
      </c>
      <c r="BH156" s="16">
        <f t="shared" si="68"/>
        <v>0</v>
      </c>
      <c r="BI156" s="16">
        <f t="shared" si="68"/>
        <v>3.2695164076069667</v>
      </c>
      <c r="BJ156" s="16">
        <f t="shared" si="68"/>
        <v>0</v>
      </c>
      <c r="BK156" s="16">
        <f t="shared" si="68"/>
        <v>3.604641839386681</v>
      </c>
      <c r="BL156" s="16">
        <f t="shared" si="68"/>
        <v>0</v>
      </c>
      <c r="BM156" s="16">
        <f t="shared" si="68"/>
        <v>3.9741176279238157</v>
      </c>
      <c r="BN156" s="16">
        <f t="shared" si="68"/>
        <v>0</v>
      </c>
      <c r="BO156" s="16">
        <f t="shared" si="68"/>
        <v>11085.105652508599</v>
      </c>
      <c r="BP156" s="2"/>
      <c r="BQ156" s="2"/>
      <c r="BR156" s="2"/>
      <c r="BS156" s="2"/>
      <c r="BT156" s="2"/>
      <c r="BU156" s="2"/>
      <c r="BV156" s="2"/>
      <c r="BW156" s="2"/>
      <c r="BX156" s="2"/>
    </row>
    <row r="157" spans="3:76" s="1" customFormat="1" ht="15.75" x14ac:dyDescent="0.25">
      <c r="C157" s="2" t="s">
        <v>227</v>
      </c>
      <c r="D157" s="2" t="s">
        <v>116</v>
      </c>
      <c r="E157" s="2" t="s">
        <v>117</v>
      </c>
      <c r="F157" s="2" t="s">
        <v>266</v>
      </c>
      <c r="G157" s="2">
        <v>1</v>
      </c>
      <c r="H157" s="2">
        <v>2007</v>
      </c>
      <c r="I157" s="16">
        <v>1700</v>
      </c>
      <c r="J157" s="16">
        <f t="shared" si="54"/>
        <v>1700</v>
      </c>
      <c r="K157" s="16">
        <f t="shared" si="55"/>
        <v>255</v>
      </c>
      <c r="L157" s="16">
        <f t="shared" si="56"/>
        <v>1955</v>
      </c>
      <c r="M157" s="2">
        <v>20</v>
      </c>
      <c r="N157" s="2">
        <v>2</v>
      </c>
      <c r="O157" s="2">
        <v>2007</v>
      </c>
      <c r="P157" s="28">
        <v>5.0000000000000001E-4</v>
      </c>
      <c r="Q157" s="30">
        <f t="shared" si="58"/>
        <v>4480.8958113010194</v>
      </c>
      <c r="R157" s="30">
        <f t="shared" si="59"/>
        <v>448.08958113010198</v>
      </c>
      <c r="S157" s="30">
        <f t="shared" si="60"/>
        <v>739.34780886466808</v>
      </c>
      <c r="T157" s="16">
        <f t="shared" si="61"/>
        <v>5668.333201295789</v>
      </c>
      <c r="U157" s="16">
        <f t="shared" si="62"/>
        <v>0.97750000000000004</v>
      </c>
      <c r="V157" s="16">
        <f t="shared" si="69"/>
        <v>0</v>
      </c>
      <c r="W157" s="16">
        <f t="shared" si="69"/>
        <v>0.93095238095238098</v>
      </c>
      <c r="X157" s="16">
        <f t="shared" si="69"/>
        <v>0</v>
      </c>
      <c r="Y157" s="16">
        <f t="shared" si="69"/>
        <v>1.026375</v>
      </c>
      <c r="Z157" s="16">
        <f t="shared" si="69"/>
        <v>0</v>
      </c>
      <c r="AA157" s="16">
        <f t="shared" si="69"/>
        <v>2862.8934468749999</v>
      </c>
      <c r="AB157" s="16">
        <f t="shared" si="69"/>
        <v>0</v>
      </c>
      <c r="AC157" s="16">
        <f t="shared" si="69"/>
        <v>1.2475652273437501</v>
      </c>
      <c r="AD157" s="16">
        <f t="shared" si="69"/>
        <v>0</v>
      </c>
      <c r="AE157" s="16">
        <f t="shared" si="69"/>
        <v>1.3754406631464846</v>
      </c>
      <c r="AF157" s="16">
        <f t="shared" si="69"/>
        <v>0</v>
      </c>
      <c r="AG157" s="16">
        <f t="shared" si="69"/>
        <v>1.5164233311189992</v>
      </c>
      <c r="AH157" s="16">
        <f t="shared" si="69"/>
        <v>0</v>
      </c>
      <c r="AI157" s="16">
        <f t="shared" si="69"/>
        <v>1.6718567225586967</v>
      </c>
      <c r="AJ157" s="16">
        <f t="shared" si="69"/>
        <v>0</v>
      </c>
      <c r="AK157" s="16">
        <f t="shared" si="69"/>
        <v>1.8432220366209633</v>
      </c>
      <c r="AL157" s="16">
        <f t="shared" si="68"/>
        <v>0</v>
      </c>
      <c r="AM157" s="16">
        <f t="shared" si="68"/>
        <v>2.0321522953746123</v>
      </c>
      <c r="AN157" s="16">
        <f t="shared" si="68"/>
        <v>0</v>
      </c>
      <c r="AO157" s="16">
        <f t="shared" si="68"/>
        <v>2.2404479056505098</v>
      </c>
      <c r="AP157" s="16">
        <f t="shared" si="68"/>
        <v>0</v>
      </c>
      <c r="AQ157" s="16">
        <f t="shared" si="68"/>
        <v>2.4700938159796872</v>
      </c>
      <c r="AR157" s="16">
        <f t="shared" si="68"/>
        <v>0</v>
      </c>
      <c r="AS157" s="16">
        <f t="shared" si="68"/>
        <v>2.7232784321176049</v>
      </c>
      <c r="AT157" s="16">
        <f t="shared" si="68"/>
        <v>0</v>
      </c>
      <c r="AU157" s="16">
        <f t="shared" si="68"/>
        <v>7596.1086126664386</v>
      </c>
      <c r="AV157" s="16">
        <f t="shared" si="68"/>
        <v>0</v>
      </c>
      <c r="AW157" s="16">
        <f t="shared" si="68"/>
        <v>3.3101619547291499</v>
      </c>
      <c r="AX157" s="16">
        <f t="shared" si="68"/>
        <v>0</v>
      </c>
      <c r="AY157" s="16">
        <f t="shared" si="68"/>
        <v>3.649453555088888</v>
      </c>
      <c r="AZ157" s="16">
        <f t="shared" si="68"/>
        <v>0</v>
      </c>
      <c r="BA157" s="16">
        <f t="shared" si="68"/>
        <v>4.0235225444854992</v>
      </c>
      <c r="BB157" s="16">
        <f t="shared" si="68"/>
        <v>0</v>
      </c>
      <c r="BC157" s="16">
        <f t="shared" si="68"/>
        <v>4.4359336052952631</v>
      </c>
      <c r="BD157" s="16">
        <f t="shared" si="68"/>
        <v>0</v>
      </c>
      <c r="BE157" s="16">
        <f t="shared" si="68"/>
        <v>4.8906167998380274</v>
      </c>
      <c r="BF157" s="16">
        <f t="shared" si="68"/>
        <v>0</v>
      </c>
      <c r="BG157" s="16">
        <f t="shared" si="68"/>
        <v>5.3919050218214259</v>
      </c>
      <c r="BH157" s="16">
        <f t="shared" si="68"/>
        <v>0</v>
      </c>
      <c r="BI157" s="16">
        <f t="shared" si="68"/>
        <v>5.9445752865581216</v>
      </c>
      <c r="BJ157" s="16">
        <f t="shared" si="68"/>
        <v>0</v>
      </c>
      <c r="BK157" s="16">
        <f t="shared" si="68"/>
        <v>6.5538942534303297</v>
      </c>
      <c r="BL157" s="16">
        <f t="shared" si="68"/>
        <v>0</v>
      </c>
      <c r="BM157" s="16">
        <f t="shared" si="68"/>
        <v>7.2256684144069379</v>
      </c>
      <c r="BN157" s="16">
        <f t="shared" si="68"/>
        <v>0</v>
      </c>
      <c r="BO157" s="16">
        <f t="shared" si="68"/>
        <v>20154.73755001563</v>
      </c>
      <c r="BP157" s="2"/>
      <c r="BQ157" s="2"/>
      <c r="BR157" s="2"/>
      <c r="BS157" s="2"/>
      <c r="BT157" s="2"/>
      <c r="BU157" s="2"/>
      <c r="BV157" s="2"/>
      <c r="BW157" s="2"/>
      <c r="BX157" s="2"/>
    </row>
    <row r="158" spans="3:76" s="1" customFormat="1" ht="15.75" x14ac:dyDescent="0.25">
      <c r="C158" s="2" t="s">
        <v>227</v>
      </c>
      <c r="D158" s="2" t="s">
        <v>55</v>
      </c>
      <c r="E158" s="2" t="s">
        <v>86</v>
      </c>
      <c r="F158" s="2" t="s">
        <v>108</v>
      </c>
      <c r="G158" s="2">
        <v>1</v>
      </c>
      <c r="H158" s="2">
        <v>2007</v>
      </c>
      <c r="I158" s="16">
        <v>6375</v>
      </c>
      <c r="J158" s="16">
        <f t="shared" si="54"/>
        <v>6375</v>
      </c>
      <c r="K158" s="16">
        <f t="shared" si="55"/>
        <v>956.25</v>
      </c>
      <c r="L158" s="16">
        <f t="shared" si="56"/>
        <v>7331.25</v>
      </c>
      <c r="M158" s="2">
        <v>10</v>
      </c>
      <c r="N158" s="2">
        <v>1</v>
      </c>
      <c r="O158" s="2">
        <v>2007</v>
      </c>
      <c r="P158" s="28">
        <v>5.0000000000000001E-4</v>
      </c>
      <c r="Q158" s="30">
        <f t="shared" si="58"/>
        <v>16803.359292378824</v>
      </c>
      <c r="R158" s="30">
        <f t="shared" si="59"/>
        <v>1680.3359292378825</v>
      </c>
      <c r="S158" s="30">
        <f t="shared" si="60"/>
        <v>2772.5542832425058</v>
      </c>
      <c r="T158" s="16">
        <f t="shared" si="61"/>
        <v>21256.24950485921</v>
      </c>
      <c r="U158" s="16">
        <f t="shared" si="62"/>
        <v>3.6656249999999999</v>
      </c>
      <c r="V158" s="16">
        <f t="shared" si="69"/>
        <v>3.324829931972789</v>
      </c>
      <c r="W158" s="16">
        <f t="shared" si="69"/>
        <v>3.4910714285714284</v>
      </c>
      <c r="X158" s="16">
        <f t="shared" si="69"/>
        <v>3.6656249999999999</v>
      </c>
      <c r="Y158" s="16">
        <f t="shared" si="69"/>
        <v>3.8489062500000002</v>
      </c>
      <c r="Z158" s="16">
        <f t="shared" si="69"/>
        <v>4.0413515625</v>
      </c>
      <c r="AA158" s="16">
        <f t="shared" si="69"/>
        <v>10735.850425781251</v>
      </c>
      <c r="AB158" s="16">
        <f t="shared" si="69"/>
        <v>4.4555900976562501</v>
      </c>
      <c r="AC158" s="16">
        <f t="shared" si="69"/>
        <v>4.6783696025390631</v>
      </c>
      <c r="AD158" s="16">
        <f t="shared" si="69"/>
        <v>4.9122880826660156</v>
      </c>
      <c r="AE158" s="16">
        <f t="shared" si="69"/>
        <v>5.1579024867993173</v>
      </c>
      <c r="AF158" s="16">
        <f t="shared" si="69"/>
        <v>5.4157976111392827</v>
      </c>
      <c r="AG158" s="16">
        <f t="shared" si="69"/>
        <v>5.6865874916962467</v>
      </c>
      <c r="AH158" s="16">
        <f t="shared" si="69"/>
        <v>5.9709168662810592</v>
      </c>
      <c r="AI158" s="16">
        <f t="shared" si="69"/>
        <v>6.2694627095951123</v>
      </c>
      <c r="AJ158" s="16">
        <f t="shared" si="69"/>
        <v>6.582935845074867</v>
      </c>
      <c r="AK158" s="16">
        <f t="shared" si="69"/>
        <v>17487.569072441387</v>
      </c>
      <c r="AL158" s="16">
        <f t="shared" si="68"/>
        <v>7.2576867691950406</v>
      </c>
      <c r="AM158" s="16">
        <f t="shared" si="68"/>
        <v>7.6205711076547953</v>
      </c>
      <c r="AN158" s="16">
        <f t="shared" si="68"/>
        <v>8.0015996630375348</v>
      </c>
      <c r="AO158" s="16">
        <f t="shared" si="68"/>
        <v>8.4016796461894128</v>
      </c>
      <c r="AP158" s="16">
        <f t="shared" si="68"/>
        <v>8.8217636284988821</v>
      </c>
      <c r="AQ158" s="16">
        <f t="shared" si="68"/>
        <v>9.2628518099238271</v>
      </c>
      <c r="AR158" s="16">
        <f t="shared" si="68"/>
        <v>9.7259944004200172</v>
      </c>
      <c r="AS158" s="16">
        <f t="shared" si="68"/>
        <v>10.212294120441019</v>
      </c>
      <c r="AT158" s="16">
        <f t="shared" si="68"/>
        <v>10.722908826463069</v>
      </c>
      <c r="AU158" s="16">
        <f t="shared" si="68"/>
        <v>28485.407297499147</v>
      </c>
      <c r="AV158" s="16">
        <f t="shared" si="68"/>
        <v>11.822006981175534</v>
      </c>
      <c r="AW158" s="16">
        <f t="shared" si="68"/>
        <v>12.413107330234311</v>
      </c>
      <c r="AX158" s="16">
        <f t="shared" si="68"/>
        <v>13.033762696746027</v>
      </c>
      <c r="AY158" s="16">
        <f t="shared" si="68"/>
        <v>13.68545083158333</v>
      </c>
      <c r="AZ158" s="16">
        <f t="shared" si="68"/>
        <v>14.369723373162493</v>
      </c>
      <c r="BA158" s="16">
        <f t="shared" si="68"/>
        <v>15.088209541820621</v>
      </c>
      <c r="BB158" s="16">
        <f t="shared" si="68"/>
        <v>15.842620018911648</v>
      </c>
      <c r="BC158" s="16">
        <f t="shared" si="68"/>
        <v>16.634751019857237</v>
      </c>
      <c r="BD158" s="16">
        <f t="shared" si="68"/>
        <v>17.466488570850096</v>
      </c>
      <c r="BE158" s="16">
        <f t="shared" si="68"/>
        <v>46399.726888463279</v>
      </c>
      <c r="BF158" s="16">
        <f t="shared" si="68"/>
        <v>19.256803649362229</v>
      </c>
      <c r="BG158" s="16">
        <f t="shared" si="68"/>
        <v>20.219643831830346</v>
      </c>
      <c r="BH158" s="16">
        <f t="shared" si="68"/>
        <v>21.230626023421859</v>
      </c>
      <c r="BI158" s="16">
        <f t="shared" si="68"/>
        <v>22.292157324592953</v>
      </c>
      <c r="BJ158" s="16">
        <f t="shared" si="68"/>
        <v>23.406765190822597</v>
      </c>
      <c r="BK158" s="16">
        <f t="shared" si="68"/>
        <v>24.577103450363733</v>
      </c>
      <c r="BL158" s="16">
        <f t="shared" si="68"/>
        <v>25.805958622881917</v>
      </c>
      <c r="BM158" s="16">
        <f t="shared" si="68"/>
        <v>27.096256554026013</v>
      </c>
      <c r="BN158" s="16">
        <f t="shared" si="68"/>
        <v>28.451069381727315</v>
      </c>
      <c r="BO158" s="16">
        <f t="shared" si="68"/>
        <v>75580.265812558617</v>
      </c>
      <c r="BP158" s="2"/>
      <c r="BQ158" s="2"/>
      <c r="BR158" s="2"/>
      <c r="BS158" s="2"/>
      <c r="BT158" s="2"/>
      <c r="BU158" s="2"/>
      <c r="BV158" s="2"/>
      <c r="BW158" s="2"/>
      <c r="BX158" s="2"/>
    </row>
    <row r="159" spans="3:76" s="1" customFormat="1" ht="15.75" x14ac:dyDescent="0.25">
      <c r="C159" s="2" t="s">
        <v>227</v>
      </c>
      <c r="D159" s="2" t="s">
        <v>51</v>
      </c>
      <c r="E159" s="2" t="s">
        <v>181</v>
      </c>
      <c r="F159" s="2" t="s">
        <v>267</v>
      </c>
      <c r="G159" s="2">
        <v>1</v>
      </c>
      <c r="H159" s="2">
        <v>2023</v>
      </c>
      <c r="I159" s="16">
        <v>3500</v>
      </c>
      <c r="J159" s="16">
        <f t="shared" si="54"/>
        <v>3500</v>
      </c>
      <c r="K159" s="16">
        <v>1005</v>
      </c>
      <c r="L159" s="16">
        <v>7706</v>
      </c>
      <c r="M159" s="2">
        <v>5</v>
      </c>
      <c r="N159" s="2">
        <v>1</v>
      </c>
      <c r="O159" s="2">
        <v>2023</v>
      </c>
      <c r="P159" s="28">
        <v>5.0000000000000001E-4</v>
      </c>
      <c r="Q159" s="30">
        <f t="shared" si="58"/>
        <v>8091.3</v>
      </c>
      <c r="R159" s="30">
        <f t="shared" si="59"/>
        <v>809.13000000000011</v>
      </c>
      <c r="S159" s="30">
        <f t="shared" si="60"/>
        <v>1335.0645</v>
      </c>
      <c r="T159" s="16">
        <f t="shared" si="61"/>
        <v>10235.494500000001</v>
      </c>
      <c r="U159" s="16">
        <f t="shared" si="62"/>
        <v>3.8530000000000002</v>
      </c>
      <c r="V159" s="16">
        <f t="shared" si="69"/>
        <v>3.494784580498866</v>
      </c>
      <c r="W159" s="16">
        <f t="shared" si="69"/>
        <v>9283.8952380952378</v>
      </c>
      <c r="X159" s="16">
        <f t="shared" si="69"/>
        <v>3.8530000000000002</v>
      </c>
      <c r="Y159" s="16">
        <f t="shared" si="69"/>
        <v>4.0456500000000002</v>
      </c>
      <c r="Z159" s="16">
        <f t="shared" si="69"/>
        <v>4.2479325000000001</v>
      </c>
      <c r="AA159" s="16">
        <f t="shared" si="69"/>
        <v>4.4603291250000003</v>
      </c>
      <c r="AB159" s="16">
        <f t="shared" si="69"/>
        <v>11848.864320562499</v>
      </c>
      <c r="AC159" s="16">
        <f t="shared" si="69"/>
        <v>4.9175128603125007</v>
      </c>
      <c r="AD159" s="16">
        <f t="shared" si="69"/>
        <v>5.1633885033281253</v>
      </c>
      <c r="AE159" s="16">
        <f t="shared" si="69"/>
        <v>5.4215579284945328</v>
      </c>
      <c r="AF159" s="16">
        <f t="shared" si="69"/>
        <v>5.6926358249192583</v>
      </c>
      <c r="AG159" s="16">
        <f t="shared" si="69"/>
        <v>15122.48706889801</v>
      </c>
      <c r="AH159" s="16">
        <f t="shared" si="69"/>
        <v>6.2761309969734826</v>
      </c>
      <c r="AI159" s="16">
        <f t="shared" si="69"/>
        <v>6.5899375468221573</v>
      </c>
      <c r="AJ159" s="16">
        <f t="shared" si="69"/>
        <v>6.9194344241632644</v>
      </c>
      <c r="AK159" s="16">
        <f t="shared" si="69"/>
        <v>7.2654061453714283</v>
      </c>
      <c r="AL159" s="16">
        <f t="shared" si="68"/>
        <v>19300.551425179194</v>
      </c>
      <c r="AM159" s="16">
        <f t="shared" si="68"/>
        <v>8.0101102752720017</v>
      </c>
      <c r="AN159" s="16">
        <f t="shared" si="68"/>
        <v>8.4106157890355995</v>
      </c>
      <c r="AO159" s="16">
        <f t="shared" si="68"/>
        <v>8.831146578487381</v>
      </c>
      <c r="AP159" s="16">
        <f t="shared" si="68"/>
        <v>9.272703907411751</v>
      </c>
      <c r="AQ159" s="16">
        <f t="shared" si="68"/>
        <v>24632.937930039312</v>
      </c>
      <c r="AR159" s="16">
        <f t="shared" si="68"/>
        <v>10.223156057921454</v>
      </c>
      <c r="AS159" s="16">
        <f t="shared" si="68"/>
        <v>10.734313860817526</v>
      </c>
      <c r="AT159" s="16">
        <f t="shared" si="68"/>
        <v>11.271029553858403</v>
      </c>
      <c r="AU159" s="16">
        <f t="shared" si="68"/>
        <v>11.834581031551325</v>
      </c>
      <c r="AV159" s="16">
        <f t="shared" si="68"/>
        <v>31438.56451031609</v>
      </c>
      <c r="AW159" s="16">
        <f t="shared" si="68"/>
        <v>13.047625587285335</v>
      </c>
      <c r="AX159" s="16">
        <f t="shared" si="68"/>
        <v>13.700006866649602</v>
      </c>
      <c r="AY159" s="16">
        <f t="shared" si="68"/>
        <v>14.385007209982083</v>
      </c>
      <c r="AZ159" s="16">
        <f t="shared" si="68"/>
        <v>15.104257570481185</v>
      </c>
      <c r="BA159" s="16">
        <f t="shared" si="68"/>
        <v>40124.460235983272</v>
      </c>
      <c r="BB159" s="16">
        <f t="shared" si="68"/>
        <v>16.652443971455504</v>
      </c>
      <c r="BC159" s="16">
        <f t="shared" si="68"/>
        <v>17.485066170028286</v>
      </c>
      <c r="BD159" s="16">
        <f t="shared" si="68"/>
        <v>18.359319478529699</v>
      </c>
      <c r="BE159" s="16">
        <f t="shared" si="68"/>
        <v>19.277285452456184</v>
      </c>
      <c r="BF159" s="16">
        <f t="shared" si="68"/>
        <v>51210.108804449847</v>
      </c>
      <c r="BG159" s="16">
        <f t="shared" si="68"/>
        <v>21.253207211332946</v>
      </c>
      <c r="BH159" s="16">
        <f t="shared" si="68"/>
        <v>22.315867571899588</v>
      </c>
      <c r="BI159" s="16">
        <f t="shared" si="68"/>
        <v>23.431660950494571</v>
      </c>
      <c r="BJ159" s="16">
        <f t="shared" si="68"/>
        <v>24.603243998019295</v>
      </c>
      <c r="BK159" s="16">
        <f t="shared" si="68"/>
        <v>65358.517680738267</v>
      </c>
      <c r="BL159" s="16">
        <f t="shared" si="68"/>
        <v>27.125076507816274</v>
      </c>
      <c r="BM159" s="16">
        <f t="shared" si="68"/>
        <v>28.48133033320709</v>
      </c>
      <c r="BN159" s="16">
        <f t="shared" si="68"/>
        <v>29.905396849867444</v>
      </c>
      <c r="BO159" s="16">
        <f t="shared" si="68"/>
        <v>31.400666692360822</v>
      </c>
      <c r="BP159" s="2"/>
      <c r="BQ159" s="2"/>
      <c r="BR159" s="2"/>
      <c r="BS159" s="2"/>
      <c r="BT159" s="2"/>
      <c r="BU159" s="2"/>
      <c r="BV159" s="2"/>
      <c r="BW159" s="2"/>
      <c r="BX159" s="2"/>
    </row>
    <row r="160" spans="3:76" s="1" customFormat="1" ht="15.75" x14ac:dyDescent="0.25">
      <c r="C160" s="2" t="s">
        <v>227</v>
      </c>
      <c r="D160" s="2" t="s">
        <v>51</v>
      </c>
      <c r="E160" s="2" t="s">
        <v>181</v>
      </c>
      <c r="F160" s="2" t="s">
        <v>15944</v>
      </c>
      <c r="G160" s="2">
        <v>1</v>
      </c>
      <c r="H160" s="2">
        <v>2023</v>
      </c>
      <c r="I160" s="16">
        <v>3400</v>
      </c>
      <c r="J160" s="16">
        <f t="shared" si="54"/>
        <v>3400</v>
      </c>
      <c r="K160" s="16">
        <v>1005</v>
      </c>
      <c r="L160" s="16">
        <v>7706</v>
      </c>
      <c r="M160" s="2">
        <v>5</v>
      </c>
      <c r="N160" s="2">
        <v>1</v>
      </c>
      <c r="O160" s="2">
        <v>2023</v>
      </c>
      <c r="P160" s="28">
        <v>5.0000000000000001E-4</v>
      </c>
      <c r="Q160" s="30">
        <f t="shared" ref="Q160" si="70">L160*((1+$I$3)^($L$3-H160))</f>
        <v>8091.3</v>
      </c>
      <c r="R160" s="30">
        <f t="shared" ref="R160" si="71">Q160*0.1</f>
        <v>809.13000000000011</v>
      </c>
      <c r="S160" s="30">
        <f t="shared" ref="S160" si="72">SUM(Q160:R160)*0.15</f>
        <v>1335.0645</v>
      </c>
      <c r="T160" s="16">
        <f t="shared" ref="T160" si="73">SUM(Q160:S160)</f>
        <v>10235.494500000001</v>
      </c>
      <c r="U160" s="16">
        <f t="shared" ref="U160" si="74">P160*L160</f>
        <v>3.8530000000000002</v>
      </c>
      <c r="V160" s="16">
        <f t="shared" ref="V160:BO160" si="75">IF(MOD(V$6-$H160,$M160)=0,($L160*1.1*1.15)*((1+$I$3)^(V$6-$L$3)),IF(MOD(V$6-$O160,$N160)=0,$U160*((1+$I$3)^(V$6-$L$3)),0))</f>
        <v>3.494784580498866</v>
      </c>
      <c r="W160" s="16">
        <f t="shared" si="75"/>
        <v>9283.8952380952378</v>
      </c>
      <c r="X160" s="16">
        <f t="shared" si="75"/>
        <v>3.8530000000000002</v>
      </c>
      <c r="Y160" s="16">
        <f t="shared" si="75"/>
        <v>4.0456500000000002</v>
      </c>
      <c r="Z160" s="16">
        <f t="shared" si="75"/>
        <v>4.2479325000000001</v>
      </c>
      <c r="AA160" s="16">
        <f t="shared" si="75"/>
        <v>4.4603291250000003</v>
      </c>
      <c r="AB160" s="16">
        <f t="shared" si="75"/>
        <v>11848.864320562499</v>
      </c>
      <c r="AC160" s="16">
        <f t="shared" si="75"/>
        <v>4.9175128603125007</v>
      </c>
      <c r="AD160" s="16">
        <f t="shared" si="75"/>
        <v>5.1633885033281253</v>
      </c>
      <c r="AE160" s="16">
        <f t="shared" si="75"/>
        <v>5.4215579284945328</v>
      </c>
      <c r="AF160" s="16">
        <f t="shared" si="75"/>
        <v>5.6926358249192583</v>
      </c>
      <c r="AG160" s="16">
        <f t="shared" si="75"/>
        <v>15122.48706889801</v>
      </c>
      <c r="AH160" s="16">
        <f t="shared" si="75"/>
        <v>6.2761309969734826</v>
      </c>
      <c r="AI160" s="16">
        <f t="shared" si="75"/>
        <v>6.5899375468221573</v>
      </c>
      <c r="AJ160" s="16">
        <f t="shared" si="75"/>
        <v>6.9194344241632644</v>
      </c>
      <c r="AK160" s="16">
        <f t="shared" si="75"/>
        <v>7.2654061453714283</v>
      </c>
      <c r="AL160" s="16">
        <f t="shared" si="75"/>
        <v>19300.551425179194</v>
      </c>
      <c r="AM160" s="16">
        <f t="shared" si="75"/>
        <v>8.0101102752720017</v>
      </c>
      <c r="AN160" s="16">
        <f t="shared" si="75"/>
        <v>8.4106157890355995</v>
      </c>
      <c r="AO160" s="16">
        <f t="shared" si="75"/>
        <v>8.831146578487381</v>
      </c>
      <c r="AP160" s="16">
        <f t="shared" si="75"/>
        <v>9.272703907411751</v>
      </c>
      <c r="AQ160" s="16">
        <f t="shared" si="75"/>
        <v>24632.937930039312</v>
      </c>
      <c r="AR160" s="16">
        <f t="shared" si="75"/>
        <v>10.223156057921454</v>
      </c>
      <c r="AS160" s="16">
        <f t="shared" si="75"/>
        <v>10.734313860817526</v>
      </c>
      <c r="AT160" s="16">
        <f t="shared" si="75"/>
        <v>11.271029553858403</v>
      </c>
      <c r="AU160" s="16">
        <f t="shared" si="75"/>
        <v>11.834581031551325</v>
      </c>
      <c r="AV160" s="16">
        <f t="shared" si="75"/>
        <v>31438.56451031609</v>
      </c>
      <c r="AW160" s="16">
        <f t="shared" si="75"/>
        <v>13.047625587285335</v>
      </c>
      <c r="AX160" s="16">
        <f t="shared" si="75"/>
        <v>13.700006866649602</v>
      </c>
      <c r="AY160" s="16">
        <f t="shared" si="75"/>
        <v>14.385007209982083</v>
      </c>
      <c r="AZ160" s="16">
        <f t="shared" si="75"/>
        <v>15.104257570481185</v>
      </c>
      <c r="BA160" s="16">
        <f t="shared" si="75"/>
        <v>40124.460235983272</v>
      </c>
      <c r="BB160" s="16">
        <f t="shared" si="75"/>
        <v>16.652443971455504</v>
      </c>
      <c r="BC160" s="16">
        <f t="shared" si="75"/>
        <v>17.485066170028286</v>
      </c>
      <c r="BD160" s="16">
        <f t="shared" si="75"/>
        <v>18.359319478529699</v>
      </c>
      <c r="BE160" s="16">
        <f t="shared" si="75"/>
        <v>19.277285452456184</v>
      </c>
      <c r="BF160" s="16">
        <f t="shared" si="75"/>
        <v>51210.108804449847</v>
      </c>
      <c r="BG160" s="16">
        <f t="shared" si="75"/>
        <v>21.253207211332946</v>
      </c>
      <c r="BH160" s="16">
        <f t="shared" si="75"/>
        <v>22.315867571899588</v>
      </c>
      <c r="BI160" s="16">
        <f t="shared" si="75"/>
        <v>23.431660950494571</v>
      </c>
      <c r="BJ160" s="16">
        <f t="shared" si="75"/>
        <v>24.603243998019295</v>
      </c>
      <c r="BK160" s="16">
        <f t="shared" si="75"/>
        <v>65358.517680738267</v>
      </c>
      <c r="BL160" s="16">
        <f t="shared" si="75"/>
        <v>27.125076507816274</v>
      </c>
      <c r="BM160" s="16">
        <f t="shared" si="75"/>
        <v>28.48133033320709</v>
      </c>
      <c r="BN160" s="16">
        <f t="shared" si="75"/>
        <v>29.905396849867444</v>
      </c>
      <c r="BO160" s="16">
        <f t="shared" si="75"/>
        <v>31.400666692360822</v>
      </c>
      <c r="BP160" s="2"/>
      <c r="BQ160" s="2"/>
      <c r="BR160" s="2"/>
      <c r="BS160" s="2"/>
      <c r="BT160" s="2"/>
      <c r="BU160" s="2"/>
      <c r="BV160" s="2"/>
      <c r="BW160" s="2"/>
      <c r="BX160" s="2"/>
    </row>
    <row r="161" spans="1:76" s="1" customFormat="1" ht="18.600000000000001" customHeight="1" x14ac:dyDescent="0.25">
      <c r="A161" s="12"/>
      <c r="C161" s="2" t="s">
        <v>227</v>
      </c>
      <c r="D161" s="2" t="s">
        <v>51</v>
      </c>
      <c r="E161" s="2" t="s">
        <v>193</v>
      </c>
      <c r="F161" s="2" t="s">
        <v>194</v>
      </c>
      <c r="G161" s="2">
        <v>1</v>
      </c>
      <c r="H161" s="2">
        <v>2023</v>
      </c>
      <c r="I161" s="16">
        <v>20000</v>
      </c>
      <c r="J161" s="16">
        <f t="shared" si="54"/>
        <v>20000</v>
      </c>
      <c r="K161" s="16">
        <f t="shared" ref="K161" si="76">J161*0.15</f>
        <v>3000</v>
      </c>
      <c r="L161" s="16">
        <f t="shared" ref="L161" si="77">J161+K161</f>
        <v>23000</v>
      </c>
      <c r="M161" s="2">
        <v>15</v>
      </c>
      <c r="N161" s="2">
        <v>1</v>
      </c>
      <c r="O161" s="2">
        <v>2023</v>
      </c>
      <c r="P161" s="28">
        <v>5.0000000000000001E-4</v>
      </c>
      <c r="Q161" s="30">
        <f t="shared" si="58"/>
        <v>24150</v>
      </c>
      <c r="R161" s="30">
        <f t="shared" si="59"/>
        <v>2415</v>
      </c>
      <c r="S161" s="30">
        <f t="shared" si="60"/>
        <v>3984.75</v>
      </c>
      <c r="T161" s="16">
        <f t="shared" si="61"/>
        <v>30549.75</v>
      </c>
      <c r="U161" s="16">
        <f t="shared" si="62"/>
        <v>11.5</v>
      </c>
      <c r="V161" s="16">
        <f t="shared" ref="V161:BO161" si="78">IF(MOD(V$6-$H161,$M161)=0,($L161*1.1*1.15)*((1+$I$3)^(V$6-$L$3)),IF(MOD(V$6-$O161,$N161)=0,$U161*((1+$I$3)^(V$6-$L$3)),0))</f>
        <v>10.430839002267573</v>
      </c>
      <c r="W161" s="16">
        <f t="shared" si="78"/>
        <v>27709.523809523813</v>
      </c>
      <c r="X161" s="16">
        <f t="shared" si="78"/>
        <v>11.5</v>
      </c>
      <c r="Y161" s="16">
        <f t="shared" si="78"/>
        <v>12.075000000000001</v>
      </c>
      <c r="Z161" s="16">
        <f t="shared" si="78"/>
        <v>12.678750000000001</v>
      </c>
      <c r="AA161" s="16">
        <f t="shared" si="78"/>
        <v>13.312687500000001</v>
      </c>
      <c r="AB161" s="16">
        <f t="shared" si="78"/>
        <v>13.978321875000001</v>
      </c>
      <c r="AC161" s="16">
        <f t="shared" si="78"/>
        <v>14.677237968750001</v>
      </c>
      <c r="AD161" s="16">
        <f t="shared" si="78"/>
        <v>15.411099867187499</v>
      </c>
      <c r="AE161" s="16">
        <f t="shared" si="78"/>
        <v>16.181654860546878</v>
      </c>
      <c r="AF161" s="16">
        <f t="shared" si="78"/>
        <v>16.990737603574221</v>
      </c>
      <c r="AG161" s="16">
        <f t="shared" si="78"/>
        <v>17.840274483752932</v>
      </c>
      <c r="AH161" s="16">
        <f t="shared" si="78"/>
        <v>18.732288207940577</v>
      </c>
      <c r="AI161" s="16">
        <f t="shared" si="78"/>
        <v>19.668902618337608</v>
      </c>
      <c r="AJ161" s="16">
        <f t="shared" si="78"/>
        <v>20.652347749254485</v>
      </c>
      <c r="AK161" s="16">
        <f t="shared" si="78"/>
        <v>21.684965136717214</v>
      </c>
      <c r="AL161" s="16">
        <f t="shared" si="78"/>
        <v>57606.109885689271</v>
      </c>
      <c r="AM161" s="16">
        <f t="shared" si="78"/>
        <v>23.907674063230729</v>
      </c>
      <c r="AN161" s="16">
        <f t="shared" si="78"/>
        <v>25.103057766392265</v>
      </c>
      <c r="AO161" s="16">
        <f t="shared" si="78"/>
        <v>26.358210654711883</v>
      </c>
      <c r="AP161" s="16">
        <f t="shared" si="78"/>
        <v>27.676121187447475</v>
      </c>
      <c r="AQ161" s="16">
        <f t="shared" si="78"/>
        <v>29.05992724681985</v>
      </c>
      <c r="AR161" s="16">
        <f t="shared" si="78"/>
        <v>30.51292360916084</v>
      </c>
      <c r="AS161" s="16">
        <f t="shared" si="78"/>
        <v>32.038569789618883</v>
      </c>
      <c r="AT161" s="16">
        <f t="shared" si="78"/>
        <v>33.640498279099823</v>
      </c>
      <c r="AU161" s="16">
        <f t="shared" si="78"/>
        <v>35.32252319305482</v>
      </c>
      <c r="AV161" s="16">
        <f t="shared" si="78"/>
        <v>37.088649352707556</v>
      </c>
      <c r="AW161" s="16">
        <f t="shared" si="78"/>
        <v>38.94308182034294</v>
      </c>
      <c r="AX161" s="16">
        <f t="shared" si="78"/>
        <v>40.890235911360087</v>
      </c>
      <c r="AY161" s="16">
        <f t="shared" si="78"/>
        <v>42.934747706928093</v>
      </c>
      <c r="AZ161" s="16">
        <f t="shared" si="78"/>
        <v>45.081485092274491</v>
      </c>
      <c r="BA161" s="16">
        <f t="shared" si="78"/>
        <v>119758.96514762723</v>
      </c>
      <c r="BB161" s="16">
        <f t="shared" si="78"/>
        <v>49.702337314232622</v>
      </c>
      <c r="BC161" s="16">
        <f t="shared" si="78"/>
        <v>52.187454179944268</v>
      </c>
      <c r="BD161" s="16">
        <f t="shared" si="78"/>
        <v>54.796826888941482</v>
      </c>
      <c r="BE161" s="16">
        <f t="shared" si="78"/>
        <v>57.536668233388554</v>
      </c>
      <c r="BF161" s="16">
        <f t="shared" si="78"/>
        <v>60.413501645057977</v>
      </c>
      <c r="BG161" s="16">
        <f t="shared" si="78"/>
        <v>63.434176727310891</v>
      </c>
      <c r="BH161" s="16">
        <f t="shared" si="78"/>
        <v>66.605885563676424</v>
      </c>
      <c r="BI161" s="16">
        <f t="shared" si="78"/>
        <v>69.936179841860252</v>
      </c>
      <c r="BJ161" s="16">
        <f t="shared" si="78"/>
        <v>73.432988833953246</v>
      </c>
      <c r="BK161" s="16">
        <f t="shared" si="78"/>
        <v>77.104638275650927</v>
      </c>
      <c r="BL161" s="16">
        <f t="shared" si="78"/>
        <v>80.95987018943346</v>
      </c>
      <c r="BM161" s="16">
        <f t="shared" si="78"/>
        <v>85.00786369890514</v>
      </c>
      <c r="BN161" s="16">
        <f t="shared" si="78"/>
        <v>89.258256883850407</v>
      </c>
      <c r="BO161" s="16">
        <f t="shared" si="78"/>
        <v>93.721169728042938</v>
      </c>
      <c r="BP161" s="2"/>
      <c r="BQ161" s="2"/>
      <c r="BR161" s="2"/>
      <c r="BS161" s="2"/>
      <c r="BT161" s="2"/>
      <c r="BU161" s="2"/>
      <c r="BV161" s="2"/>
      <c r="BW161" s="2"/>
      <c r="BX161" s="2"/>
    </row>
    <row r="162" spans="1:76" s="1" customFormat="1" ht="15.75" x14ac:dyDescent="0.25">
      <c r="C162" s="2" t="s">
        <v>268</v>
      </c>
      <c r="D162" s="2" t="s">
        <v>55</v>
      </c>
      <c r="E162" s="2" t="s">
        <v>269</v>
      </c>
      <c r="F162" s="2" t="s">
        <v>153</v>
      </c>
      <c r="G162" s="2">
        <v>1</v>
      </c>
      <c r="H162" s="2">
        <v>2007</v>
      </c>
      <c r="I162" s="16">
        <v>3310</v>
      </c>
      <c r="J162" s="16">
        <f t="shared" si="54"/>
        <v>3310</v>
      </c>
      <c r="K162" s="16">
        <f t="shared" ref="K162:K203" si="79">J162*0.15</f>
        <v>496.5</v>
      </c>
      <c r="L162" s="16">
        <f t="shared" ref="L162:L203" si="80">J162+K162</f>
        <v>3806.5</v>
      </c>
      <c r="M162" s="2">
        <v>8</v>
      </c>
      <c r="N162" s="2">
        <v>1</v>
      </c>
      <c r="O162" s="2">
        <v>2007</v>
      </c>
      <c r="P162" s="28">
        <v>5.0000000000000001E-4</v>
      </c>
      <c r="Q162" s="30">
        <f t="shared" si="58"/>
        <v>8724.5677267096326</v>
      </c>
      <c r="R162" s="30">
        <f t="shared" si="59"/>
        <v>872.45677267096335</v>
      </c>
      <c r="S162" s="30">
        <f t="shared" si="60"/>
        <v>1439.5536749070893</v>
      </c>
      <c r="T162" s="16">
        <f t="shared" si="61"/>
        <v>11036.578174287684</v>
      </c>
      <c r="U162" s="16">
        <f t="shared" si="62"/>
        <v>1.9032500000000001</v>
      </c>
      <c r="V162" s="16">
        <f t="shared" si="69"/>
        <v>1.7263038548752834</v>
      </c>
      <c r="W162" s="16">
        <f t="shared" si="69"/>
        <v>4585.9261904761897</v>
      </c>
      <c r="X162" s="16">
        <f t="shared" si="69"/>
        <v>1.9032500000000001</v>
      </c>
      <c r="Y162" s="16">
        <f t="shared" si="69"/>
        <v>1.9984125000000001</v>
      </c>
      <c r="Z162" s="16">
        <f t="shared" si="69"/>
        <v>2.0983331250000004</v>
      </c>
      <c r="AA162" s="16">
        <f t="shared" si="69"/>
        <v>2.2032497812500003</v>
      </c>
      <c r="AB162" s="16">
        <f t="shared" si="69"/>
        <v>2.3134122703125</v>
      </c>
      <c r="AC162" s="16">
        <f t="shared" si="69"/>
        <v>2.4290828838281255</v>
      </c>
      <c r="AD162" s="16">
        <f t="shared" si="69"/>
        <v>2.5505370280195314</v>
      </c>
      <c r="AE162" s="16">
        <f t="shared" si="69"/>
        <v>6775.5016149338853</v>
      </c>
      <c r="AF162" s="16">
        <f t="shared" si="69"/>
        <v>2.8119670733915334</v>
      </c>
      <c r="AG162" s="16">
        <f t="shared" si="69"/>
        <v>2.9525654270611104</v>
      </c>
      <c r="AH162" s="16">
        <f t="shared" si="69"/>
        <v>3.100193698414166</v>
      </c>
      <c r="AI162" s="16">
        <f t="shared" si="69"/>
        <v>3.2552033833348744</v>
      </c>
      <c r="AJ162" s="16">
        <f t="shared" si="69"/>
        <v>3.4179635525016177</v>
      </c>
      <c r="AK162" s="16">
        <f t="shared" si="69"/>
        <v>3.5888617301266992</v>
      </c>
      <c r="AL162" s="16">
        <f t="shared" si="68"/>
        <v>3.7683048166330333</v>
      </c>
      <c r="AM162" s="16">
        <f t="shared" si="68"/>
        <v>10010.501745385654</v>
      </c>
      <c r="AN162" s="16">
        <f t="shared" si="68"/>
        <v>4.1545560603379199</v>
      </c>
      <c r="AO162" s="16">
        <f t="shared" si="68"/>
        <v>4.3622838633548167</v>
      </c>
      <c r="AP162" s="16">
        <f t="shared" si="68"/>
        <v>4.580398056522557</v>
      </c>
      <c r="AQ162" s="16">
        <f t="shared" si="68"/>
        <v>4.8094179593486857</v>
      </c>
      <c r="AR162" s="16">
        <f t="shared" si="68"/>
        <v>5.0498888573161196</v>
      </c>
      <c r="AS162" s="16">
        <f t="shared" si="68"/>
        <v>5.3023833001819254</v>
      </c>
      <c r="AT162" s="16">
        <f t="shared" si="68"/>
        <v>5.567502465191021</v>
      </c>
      <c r="AU162" s="16">
        <f t="shared" si="68"/>
        <v>14790.070298779949</v>
      </c>
      <c r="AV162" s="16">
        <f t="shared" si="68"/>
        <v>6.138171467873101</v>
      </c>
      <c r="AW162" s="16">
        <f t="shared" si="68"/>
        <v>6.4450800412667562</v>
      </c>
      <c r="AX162" s="16">
        <f t="shared" si="68"/>
        <v>6.7673340433300941</v>
      </c>
      <c r="AY162" s="16">
        <f t="shared" si="68"/>
        <v>7.1057007454966001</v>
      </c>
      <c r="AZ162" s="16">
        <f t="shared" si="68"/>
        <v>7.460985782771429</v>
      </c>
      <c r="BA162" s="16">
        <f t="shared" si="68"/>
        <v>7.8340350719100016</v>
      </c>
      <c r="BB162" s="16">
        <f t="shared" si="68"/>
        <v>8.2257368255054981</v>
      </c>
      <c r="BC162" s="16">
        <f t="shared" si="68"/>
        <v>21851.669876955366</v>
      </c>
      <c r="BD162" s="16">
        <f t="shared" si="68"/>
        <v>9.0688748501198155</v>
      </c>
      <c r="BE162" s="16">
        <f t="shared" si="68"/>
        <v>9.5223185926258065</v>
      </c>
      <c r="BF162" s="16">
        <f t="shared" si="68"/>
        <v>9.9984345222570958</v>
      </c>
      <c r="BG162" s="16">
        <f t="shared" si="68"/>
        <v>10.498356248369953</v>
      </c>
      <c r="BH162" s="16">
        <f t="shared" si="68"/>
        <v>11.023274060788449</v>
      </c>
      <c r="BI162" s="16">
        <f t="shared" si="68"/>
        <v>11.574437763827872</v>
      </c>
      <c r="BJ162" s="16">
        <f t="shared" si="68"/>
        <v>12.153159652019264</v>
      </c>
      <c r="BK162" s="16">
        <f t="shared" si="68"/>
        <v>32284.868615589177</v>
      </c>
      <c r="BL162" s="16">
        <f t="shared" si="68"/>
        <v>13.39885851635124</v>
      </c>
      <c r="BM162" s="16">
        <f t="shared" si="68"/>
        <v>14.068801442168802</v>
      </c>
      <c r="BN162" s="16">
        <f t="shared" si="68"/>
        <v>14.772241514277242</v>
      </c>
      <c r="BO162" s="16">
        <f t="shared" si="68"/>
        <v>15.510853589991106</v>
      </c>
      <c r="BP162" s="2"/>
      <c r="BQ162" s="2"/>
      <c r="BR162" s="2"/>
      <c r="BS162" s="2"/>
      <c r="BT162" s="2"/>
      <c r="BU162" s="2"/>
      <c r="BV162" s="2"/>
      <c r="BW162" s="2"/>
      <c r="BX162" s="2"/>
    </row>
    <row r="163" spans="1:76" s="1" customFormat="1" ht="15.75" x14ac:dyDescent="0.25">
      <c r="A163" s="12"/>
      <c r="C163" s="2" t="s">
        <v>268</v>
      </c>
      <c r="D163" s="2" t="s">
        <v>58</v>
      </c>
      <c r="E163" s="2" t="s">
        <v>69</v>
      </c>
      <c r="F163" s="2" t="s">
        <v>270</v>
      </c>
      <c r="G163" s="2">
        <v>1</v>
      </c>
      <c r="H163" s="2">
        <v>2007</v>
      </c>
      <c r="I163" s="16">
        <v>4305</v>
      </c>
      <c r="J163" s="16">
        <f t="shared" si="54"/>
        <v>4305</v>
      </c>
      <c r="K163" s="16">
        <f t="shared" si="79"/>
        <v>645.75</v>
      </c>
      <c r="L163" s="16">
        <f t="shared" si="80"/>
        <v>4950.75</v>
      </c>
      <c r="M163" s="2">
        <v>20</v>
      </c>
      <c r="N163" s="2">
        <v>2</v>
      </c>
      <c r="O163" s="2">
        <v>2007</v>
      </c>
      <c r="P163" s="28">
        <v>5.0000000000000001E-4</v>
      </c>
      <c r="Q163" s="30">
        <f t="shared" si="58"/>
        <v>11347.209686853465</v>
      </c>
      <c r="R163" s="30">
        <f t="shared" si="59"/>
        <v>1134.7209686853464</v>
      </c>
      <c r="S163" s="30">
        <f t="shared" si="60"/>
        <v>1872.2895983308215</v>
      </c>
      <c r="T163" s="16">
        <f t="shared" si="61"/>
        <v>14354.220253869631</v>
      </c>
      <c r="U163" s="16">
        <f t="shared" si="62"/>
        <v>2.4753750000000001</v>
      </c>
      <c r="V163" s="16">
        <f t="shared" si="69"/>
        <v>0</v>
      </c>
      <c r="W163" s="16">
        <f t="shared" si="69"/>
        <v>2.3574999999999999</v>
      </c>
      <c r="X163" s="16">
        <f t="shared" si="69"/>
        <v>0</v>
      </c>
      <c r="Y163" s="16">
        <f t="shared" si="69"/>
        <v>2.5991437500000001</v>
      </c>
      <c r="Z163" s="16">
        <f t="shared" si="69"/>
        <v>0</v>
      </c>
      <c r="AA163" s="16">
        <f t="shared" si="69"/>
        <v>7249.8566404687517</v>
      </c>
      <c r="AB163" s="16">
        <f t="shared" si="69"/>
        <v>0</v>
      </c>
      <c r="AC163" s="16">
        <f t="shared" si="69"/>
        <v>3.1592754727734378</v>
      </c>
      <c r="AD163" s="16">
        <f t="shared" si="69"/>
        <v>0</v>
      </c>
      <c r="AE163" s="16">
        <f t="shared" si="69"/>
        <v>3.4831012087327156</v>
      </c>
      <c r="AF163" s="16">
        <f t="shared" si="69"/>
        <v>0</v>
      </c>
      <c r="AG163" s="16">
        <f t="shared" si="69"/>
        <v>3.8401190826278189</v>
      </c>
      <c r="AH163" s="16">
        <f t="shared" si="69"/>
        <v>0</v>
      </c>
      <c r="AI163" s="16">
        <f t="shared" si="69"/>
        <v>4.2337312885971707</v>
      </c>
      <c r="AJ163" s="16">
        <f t="shared" si="69"/>
        <v>0</v>
      </c>
      <c r="AK163" s="16">
        <f t="shared" si="69"/>
        <v>4.6676887456783804</v>
      </c>
      <c r="AL163" s="16">
        <f t="shared" si="68"/>
        <v>0</v>
      </c>
      <c r="AM163" s="16">
        <f t="shared" si="68"/>
        <v>5.1461268421104149</v>
      </c>
      <c r="AN163" s="16">
        <f t="shared" si="68"/>
        <v>0</v>
      </c>
      <c r="AO163" s="16">
        <f t="shared" si="68"/>
        <v>5.673604843426733</v>
      </c>
      <c r="AP163" s="16">
        <f t="shared" si="68"/>
        <v>0</v>
      </c>
      <c r="AQ163" s="16">
        <f t="shared" si="68"/>
        <v>6.2551493398779723</v>
      </c>
      <c r="AR163" s="16">
        <f t="shared" si="68"/>
        <v>0</v>
      </c>
      <c r="AS163" s="16">
        <f t="shared" si="68"/>
        <v>6.8963021472154642</v>
      </c>
      <c r="AT163" s="16">
        <f t="shared" si="68"/>
        <v>0</v>
      </c>
      <c r="AU163" s="16">
        <f t="shared" si="68"/>
        <v>19236.027986781777</v>
      </c>
      <c r="AV163" s="16">
        <f t="shared" si="68"/>
        <v>0</v>
      </c>
      <c r="AW163" s="16">
        <f t="shared" si="68"/>
        <v>8.3824983618288176</v>
      </c>
      <c r="AX163" s="16">
        <f t="shared" si="68"/>
        <v>0</v>
      </c>
      <c r="AY163" s="16">
        <f t="shared" si="68"/>
        <v>9.241704443916273</v>
      </c>
      <c r="AZ163" s="16">
        <f t="shared" si="68"/>
        <v>0</v>
      </c>
      <c r="BA163" s="16">
        <f t="shared" si="68"/>
        <v>10.18897914941769</v>
      </c>
      <c r="BB163" s="16">
        <f t="shared" si="68"/>
        <v>0</v>
      </c>
      <c r="BC163" s="16">
        <f t="shared" si="68"/>
        <v>11.233349512233005</v>
      </c>
      <c r="BD163" s="16">
        <f t="shared" si="68"/>
        <v>0</v>
      </c>
      <c r="BE163" s="16">
        <f t="shared" si="68"/>
        <v>12.384767837236886</v>
      </c>
      <c r="BF163" s="16">
        <f t="shared" si="68"/>
        <v>0</v>
      </c>
      <c r="BG163" s="16">
        <f t="shared" si="68"/>
        <v>13.65420654055367</v>
      </c>
      <c r="BH163" s="16">
        <f t="shared" si="68"/>
        <v>0</v>
      </c>
      <c r="BI163" s="16">
        <f t="shared" si="68"/>
        <v>15.05376271096042</v>
      </c>
      <c r="BJ163" s="16">
        <f t="shared" si="68"/>
        <v>0</v>
      </c>
      <c r="BK163" s="16">
        <f t="shared" si="68"/>
        <v>16.596773388833864</v>
      </c>
      <c r="BL163" s="16">
        <f t="shared" si="68"/>
        <v>0</v>
      </c>
      <c r="BM163" s="16">
        <f t="shared" si="68"/>
        <v>18.297942661189332</v>
      </c>
      <c r="BN163" s="16">
        <f t="shared" si="68"/>
        <v>0</v>
      </c>
      <c r="BO163" s="16">
        <f t="shared" si="68"/>
        <v>51038.908913421947</v>
      </c>
      <c r="BP163" s="2"/>
      <c r="BQ163" s="2"/>
      <c r="BR163" s="2"/>
      <c r="BS163" s="2"/>
      <c r="BT163" s="2"/>
      <c r="BU163" s="2"/>
      <c r="BV163" s="2"/>
      <c r="BW163" s="2"/>
      <c r="BX163" s="2"/>
    </row>
    <row r="164" spans="1:76" s="1" customFormat="1" ht="15.75" x14ac:dyDescent="0.25">
      <c r="C164" s="2" t="s">
        <v>268</v>
      </c>
      <c r="D164" s="2" t="s">
        <v>116</v>
      </c>
      <c r="E164" s="2" t="s">
        <v>117</v>
      </c>
      <c r="F164" s="2" t="s">
        <v>215</v>
      </c>
      <c r="G164" s="2">
        <v>1</v>
      </c>
      <c r="H164" s="2">
        <v>2007</v>
      </c>
      <c r="I164" s="16">
        <v>935</v>
      </c>
      <c r="J164" s="16">
        <f t="shared" si="54"/>
        <v>935</v>
      </c>
      <c r="K164" s="16">
        <f t="shared" si="79"/>
        <v>140.25</v>
      </c>
      <c r="L164" s="16">
        <f t="shared" si="80"/>
        <v>1075.25</v>
      </c>
      <c r="M164" s="2">
        <v>20</v>
      </c>
      <c r="N164" s="2">
        <v>2</v>
      </c>
      <c r="O164" s="2">
        <v>2007</v>
      </c>
      <c r="P164" s="28">
        <v>5.0000000000000001E-4</v>
      </c>
      <c r="Q164" s="30">
        <f t="shared" si="58"/>
        <v>2464.492696215561</v>
      </c>
      <c r="R164" s="30">
        <f t="shared" si="59"/>
        <v>246.44926962155611</v>
      </c>
      <c r="S164" s="30">
        <f t="shared" si="60"/>
        <v>406.64129487556755</v>
      </c>
      <c r="T164" s="16">
        <f t="shared" si="61"/>
        <v>3117.5832607126845</v>
      </c>
      <c r="U164" s="16">
        <f t="shared" si="62"/>
        <v>0.53762500000000002</v>
      </c>
      <c r="V164" s="16">
        <f t="shared" si="69"/>
        <v>0</v>
      </c>
      <c r="W164" s="16">
        <f t="shared" si="69"/>
        <v>0.51202380952380955</v>
      </c>
      <c r="X164" s="16">
        <f t="shared" si="69"/>
        <v>0</v>
      </c>
      <c r="Y164" s="16">
        <f t="shared" si="69"/>
        <v>0.5645062500000001</v>
      </c>
      <c r="Z164" s="16">
        <f t="shared" si="69"/>
        <v>0</v>
      </c>
      <c r="AA164" s="16">
        <f t="shared" si="69"/>
        <v>1574.5913957812502</v>
      </c>
      <c r="AB164" s="16">
        <f t="shared" si="69"/>
        <v>0</v>
      </c>
      <c r="AC164" s="16">
        <f t="shared" si="69"/>
        <v>0.68616087503906265</v>
      </c>
      <c r="AD164" s="16">
        <f t="shared" si="69"/>
        <v>0</v>
      </c>
      <c r="AE164" s="16">
        <f t="shared" si="69"/>
        <v>0.75649236473056658</v>
      </c>
      <c r="AF164" s="16">
        <f t="shared" si="69"/>
        <v>0</v>
      </c>
      <c r="AG164" s="16">
        <f t="shared" si="69"/>
        <v>0.83403283211544954</v>
      </c>
      <c r="AH164" s="16">
        <f t="shared" si="69"/>
        <v>0</v>
      </c>
      <c r="AI164" s="16">
        <f t="shared" si="69"/>
        <v>0.91952119740728322</v>
      </c>
      <c r="AJ164" s="16">
        <f t="shared" si="69"/>
        <v>0</v>
      </c>
      <c r="AK164" s="16">
        <f t="shared" si="69"/>
        <v>1.0137721201415297</v>
      </c>
      <c r="AL164" s="16">
        <f t="shared" si="68"/>
        <v>0</v>
      </c>
      <c r="AM164" s="16">
        <f t="shared" si="68"/>
        <v>1.1176837624560367</v>
      </c>
      <c r="AN164" s="16">
        <f t="shared" si="68"/>
        <v>0</v>
      </c>
      <c r="AO164" s="16">
        <f t="shared" si="68"/>
        <v>1.2322463481077806</v>
      </c>
      <c r="AP164" s="16">
        <f t="shared" si="68"/>
        <v>0</v>
      </c>
      <c r="AQ164" s="16">
        <f t="shared" si="68"/>
        <v>1.3585515987888279</v>
      </c>
      <c r="AR164" s="16">
        <f t="shared" si="68"/>
        <v>0</v>
      </c>
      <c r="AS164" s="16">
        <f t="shared" si="68"/>
        <v>1.4978031376646828</v>
      </c>
      <c r="AT164" s="16">
        <f t="shared" si="68"/>
        <v>0</v>
      </c>
      <c r="AU164" s="16">
        <f t="shared" si="68"/>
        <v>4177.8597369665422</v>
      </c>
      <c r="AV164" s="16">
        <f t="shared" si="68"/>
        <v>0</v>
      </c>
      <c r="AW164" s="16">
        <f t="shared" si="68"/>
        <v>1.8205890751010323</v>
      </c>
      <c r="AX164" s="16">
        <f t="shared" si="68"/>
        <v>0</v>
      </c>
      <c r="AY164" s="16">
        <f t="shared" si="68"/>
        <v>2.0071994552988883</v>
      </c>
      <c r="AZ164" s="16">
        <f t="shared" si="68"/>
        <v>0</v>
      </c>
      <c r="BA164" s="16">
        <f t="shared" si="68"/>
        <v>2.2129373994670245</v>
      </c>
      <c r="BB164" s="16">
        <f t="shared" si="68"/>
        <v>0</v>
      </c>
      <c r="BC164" s="16">
        <f t="shared" si="68"/>
        <v>2.4397634829123946</v>
      </c>
      <c r="BD164" s="16">
        <f t="shared" si="68"/>
        <v>0</v>
      </c>
      <c r="BE164" s="16">
        <f t="shared" si="68"/>
        <v>2.6898392399109152</v>
      </c>
      <c r="BF164" s="16">
        <f t="shared" si="68"/>
        <v>0</v>
      </c>
      <c r="BG164" s="16">
        <f t="shared" si="68"/>
        <v>2.9655477620017843</v>
      </c>
      <c r="BH164" s="16">
        <f t="shared" si="68"/>
        <v>0</v>
      </c>
      <c r="BI164" s="16">
        <f t="shared" si="68"/>
        <v>3.2695164076069667</v>
      </c>
      <c r="BJ164" s="16">
        <f t="shared" si="68"/>
        <v>0</v>
      </c>
      <c r="BK164" s="16">
        <f t="shared" si="68"/>
        <v>3.604641839386681</v>
      </c>
      <c r="BL164" s="16">
        <f t="shared" si="68"/>
        <v>0</v>
      </c>
      <c r="BM164" s="16">
        <f t="shared" si="68"/>
        <v>3.9741176279238157</v>
      </c>
      <c r="BN164" s="16">
        <f t="shared" si="68"/>
        <v>0</v>
      </c>
      <c r="BO164" s="16">
        <f t="shared" si="68"/>
        <v>11085.105652508599</v>
      </c>
      <c r="BP164" s="2"/>
      <c r="BQ164" s="2"/>
      <c r="BR164" s="2"/>
      <c r="BS164" s="2"/>
      <c r="BT164" s="2"/>
      <c r="BU164" s="2"/>
      <c r="BV164" s="2"/>
      <c r="BW164" s="2"/>
      <c r="BX164" s="2"/>
    </row>
    <row r="165" spans="1:76" s="1" customFormat="1" ht="15.75" x14ac:dyDescent="0.25">
      <c r="A165" s="12"/>
      <c r="C165" s="2" t="s">
        <v>268</v>
      </c>
      <c r="D165" s="2" t="s">
        <v>116</v>
      </c>
      <c r="E165" s="2" t="s">
        <v>117</v>
      </c>
      <c r="F165" s="2" t="s">
        <v>271</v>
      </c>
      <c r="G165" s="2">
        <v>1</v>
      </c>
      <c r="H165" s="2">
        <v>2007</v>
      </c>
      <c r="I165" s="16">
        <v>935</v>
      </c>
      <c r="J165" s="16">
        <f t="shared" si="54"/>
        <v>935</v>
      </c>
      <c r="K165" s="16">
        <f t="shared" si="79"/>
        <v>140.25</v>
      </c>
      <c r="L165" s="16">
        <f t="shared" si="80"/>
        <v>1075.25</v>
      </c>
      <c r="M165" s="2">
        <v>20</v>
      </c>
      <c r="N165" s="2">
        <v>2</v>
      </c>
      <c r="O165" s="2">
        <v>2007</v>
      </c>
      <c r="P165" s="28">
        <v>5.0000000000000001E-4</v>
      </c>
      <c r="Q165" s="30">
        <f t="shared" si="58"/>
        <v>2464.492696215561</v>
      </c>
      <c r="R165" s="30">
        <f t="shared" si="59"/>
        <v>246.44926962155611</v>
      </c>
      <c r="S165" s="30">
        <f t="shared" si="60"/>
        <v>406.64129487556755</v>
      </c>
      <c r="T165" s="16">
        <f t="shared" si="61"/>
        <v>3117.5832607126845</v>
      </c>
      <c r="U165" s="16">
        <f t="shared" si="62"/>
        <v>0.53762500000000002</v>
      </c>
      <c r="V165" s="16">
        <f t="shared" si="69"/>
        <v>0</v>
      </c>
      <c r="W165" s="16">
        <f t="shared" si="69"/>
        <v>0.51202380952380955</v>
      </c>
      <c r="X165" s="16">
        <f t="shared" si="69"/>
        <v>0</v>
      </c>
      <c r="Y165" s="16">
        <f t="shared" si="69"/>
        <v>0.5645062500000001</v>
      </c>
      <c r="Z165" s="16">
        <f t="shared" si="69"/>
        <v>0</v>
      </c>
      <c r="AA165" s="16">
        <f t="shared" si="69"/>
        <v>1574.5913957812502</v>
      </c>
      <c r="AB165" s="16">
        <f t="shared" si="69"/>
        <v>0</v>
      </c>
      <c r="AC165" s="16">
        <f t="shared" si="69"/>
        <v>0.68616087503906265</v>
      </c>
      <c r="AD165" s="16">
        <f t="shared" si="69"/>
        <v>0</v>
      </c>
      <c r="AE165" s="16">
        <f t="shared" si="69"/>
        <v>0.75649236473056658</v>
      </c>
      <c r="AF165" s="16">
        <f t="shared" si="69"/>
        <v>0</v>
      </c>
      <c r="AG165" s="16">
        <f t="shared" si="69"/>
        <v>0.83403283211544954</v>
      </c>
      <c r="AH165" s="16">
        <f t="shared" si="69"/>
        <v>0</v>
      </c>
      <c r="AI165" s="16">
        <f t="shared" si="69"/>
        <v>0.91952119740728322</v>
      </c>
      <c r="AJ165" s="16">
        <f t="shared" si="69"/>
        <v>0</v>
      </c>
      <c r="AK165" s="16">
        <f t="shared" si="69"/>
        <v>1.0137721201415297</v>
      </c>
      <c r="AL165" s="16">
        <f t="shared" si="68"/>
        <v>0</v>
      </c>
      <c r="AM165" s="16">
        <f t="shared" si="68"/>
        <v>1.1176837624560367</v>
      </c>
      <c r="AN165" s="16">
        <f t="shared" si="68"/>
        <v>0</v>
      </c>
      <c r="AO165" s="16">
        <f t="shared" si="68"/>
        <v>1.2322463481077806</v>
      </c>
      <c r="AP165" s="16">
        <f t="shared" si="68"/>
        <v>0</v>
      </c>
      <c r="AQ165" s="16">
        <f t="shared" si="68"/>
        <v>1.3585515987888279</v>
      </c>
      <c r="AR165" s="16">
        <f t="shared" si="68"/>
        <v>0</v>
      </c>
      <c r="AS165" s="16">
        <f t="shared" si="68"/>
        <v>1.4978031376646828</v>
      </c>
      <c r="AT165" s="16">
        <f t="shared" si="68"/>
        <v>0</v>
      </c>
      <c r="AU165" s="16">
        <f t="shared" si="68"/>
        <v>4177.8597369665422</v>
      </c>
      <c r="AV165" s="16">
        <f t="shared" si="68"/>
        <v>0</v>
      </c>
      <c r="AW165" s="16">
        <f t="shared" si="68"/>
        <v>1.8205890751010323</v>
      </c>
      <c r="AX165" s="16">
        <f t="shared" si="68"/>
        <v>0</v>
      </c>
      <c r="AY165" s="16">
        <f t="shared" si="68"/>
        <v>2.0071994552988883</v>
      </c>
      <c r="AZ165" s="16">
        <f t="shared" ref="AZ165:BO165" si="81">IF(MOD(AZ$6-$H165,$M165)=0,($L165*1.1*1.15)*((1+$I$3)^(AZ$6-$L$3)),IF(MOD(AZ$6-$O165,$N165)=0,$U165*((1+$I$3)^(AZ$6-$L$3)),0))</f>
        <v>0</v>
      </c>
      <c r="BA165" s="16">
        <f t="shared" si="81"/>
        <v>2.2129373994670245</v>
      </c>
      <c r="BB165" s="16">
        <f t="shared" si="81"/>
        <v>0</v>
      </c>
      <c r="BC165" s="16">
        <f t="shared" si="81"/>
        <v>2.4397634829123946</v>
      </c>
      <c r="BD165" s="16">
        <f t="shared" si="81"/>
        <v>0</v>
      </c>
      <c r="BE165" s="16">
        <f t="shared" si="81"/>
        <v>2.6898392399109152</v>
      </c>
      <c r="BF165" s="16">
        <f t="shared" si="81"/>
        <v>0</v>
      </c>
      <c r="BG165" s="16">
        <f t="shared" si="81"/>
        <v>2.9655477620017843</v>
      </c>
      <c r="BH165" s="16">
        <f t="shared" si="81"/>
        <v>0</v>
      </c>
      <c r="BI165" s="16">
        <f t="shared" si="81"/>
        <v>3.2695164076069667</v>
      </c>
      <c r="BJ165" s="16">
        <f t="shared" si="81"/>
        <v>0</v>
      </c>
      <c r="BK165" s="16">
        <f t="shared" si="81"/>
        <v>3.604641839386681</v>
      </c>
      <c r="BL165" s="16">
        <f t="shared" si="81"/>
        <v>0</v>
      </c>
      <c r="BM165" s="16">
        <f t="shared" si="81"/>
        <v>3.9741176279238157</v>
      </c>
      <c r="BN165" s="16">
        <f t="shared" si="81"/>
        <v>0</v>
      </c>
      <c r="BO165" s="16">
        <f t="shared" si="81"/>
        <v>11085.105652508599</v>
      </c>
      <c r="BP165" s="2"/>
      <c r="BQ165" s="2"/>
      <c r="BR165" s="2"/>
      <c r="BS165" s="2"/>
      <c r="BT165" s="2"/>
      <c r="BU165" s="2"/>
      <c r="BV165" s="2"/>
      <c r="BW165" s="2"/>
      <c r="BX165" s="2"/>
    </row>
    <row r="166" spans="1:76" s="1" customFormat="1" ht="15.75" x14ac:dyDescent="0.25">
      <c r="A166" s="12"/>
      <c r="C166" s="2" t="s">
        <v>268</v>
      </c>
      <c r="D166" s="2" t="s">
        <v>55</v>
      </c>
      <c r="E166" s="2" t="s">
        <v>86</v>
      </c>
      <c r="F166" s="2" t="s">
        <v>272</v>
      </c>
      <c r="G166" s="2">
        <v>1</v>
      </c>
      <c r="H166" s="2">
        <v>2007</v>
      </c>
      <c r="I166" s="16">
        <v>6375</v>
      </c>
      <c r="J166" s="16">
        <f t="shared" si="54"/>
        <v>6375</v>
      </c>
      <c r="K166" s="16">
        <f t="shared" si="79"/>
        <v>956.25</v>
      </c>
      <c r="L166" s="16">
        <f t="shared" si="80"/>
        <v>7331.25</v>
      </c>
      <c r="M166" s="2">
        <v>10</v>
      </c>
      <c r="N166" s="2">
        <v>1</v>
      </c>
      <c r="O166" s="2">
        <v>2007</v>
      </c>
      <c r="P166" s="28">
        <v>5.0000000000000001E-4</v>
      </c>
      <c r="Q166" s="30">
        <f t="shared" si="58"/>
        <v>16803.359292378824</v>
      </c>
      <c r="R166" s="30">
        <f t="shared" si="59"/>
        <v>1680.3359292378825</v>
      </c>
      <c r="S166" s="30">
        <f t="shared" si="60"/>
        <v>2772.5542832425058</v>
      </c>
      <c r="T166" s="16">
        <f t="shared" si="61"/>
        <v>21256.24950485921</v>
      </c>
      <c r="U166" s="16">
        <f t="shared" si="62"/>
        <v>3.6656249999999999</v>
      </c>
      <c r="V166" s="16">
        <f t="shared" si="69"/>
        <v>3.324829931972789</v>
      </c>
      <c r="W166" s="16">
        <f t="shared" si="69"/>
        <v>3.4910714285714284</v>
      </c>
      <c r="X166" s="16">
        <f t="shared" si="69"/>
        <v>3.6656249999999999</v>
      </c>
      <c r="Y166" s="16">
        <f t="shared" si="69"/>
        <v>3.8489062500000002</v>
      </c>
      <c r="Z166" s="16">
        <f t="shared" si="69"/>
        <v>4.0413515625</v>
      </c>
      <c r="AA166" s="16">
        <f t="shared" si="69"/>
        <v>10735.850425781251</v>
      </c>
      <c r="AB166" s="16">
        <f t="shared" si="69"/>
        <v>4.4555900976562501</v>
      </c>
      <c r="AC166" s="16">
        <f t="shared" si="69"/>
        <v>4.6783696025390631</v>
      </c>
      <c r="AD166" s="16">
        <f t="shared" si="69"/>
        <v>4.9122880826660156</v>
      </c>
      <c r="AE166" s="16">
        <f t="shared" si="69"/>
        <v>5.1579024867993173</v>
      </c>
      <c r="AF166" s="16">
        <f t="shared" si="69"/>
        <v>5.4157976111392827</v>
      </c>
      <c r="AG166" s="16">
        <f t="shared" si="69"/>
        <v>5.6865874916962467</v>
      </c>
      <c r="AH166" s="16">
        <f t="shared" si="69"/>
        <v>5.9709168662810592</v>
      </c>
      <c r="AI166" s="16">
        <f t="shared" si="69"/>
        <v>6.2694627095951123</v>
      </c>
      <c r="AJ166" s="16">
        <f t="shared" si="69"/>
        <v>6.582935845074867</v>
      </c>
      <c r="AK166" s="16">
        <f t="shared" si="69"/>
        <v>17487.569072441387</v>
      </c>
      <c r="AL166" s="16">
        <f t="shared" ref="AL166:BO172" si="82">IF(MOD(AL$6-$H166,$M166)=0,($L166*1.1*1.15)*((1+$I$3)^(AL$6-$L$3)),IF(MOD(AL$6-$O166,$N166)=0,$U166*((1+$I$3)^(AL$6-$L$3)),0))</f>
        <v>7.2576867691950406</v>
      </c>
      <c r="AM166" s="16">
        <f t="shared" si="82"/>
        <v>7.6205711076547953</v>
      </c>
      <c r="AN166" s="16">
        <f t="shared" si="82"/>
        <v>8.0015996630375348</v>
      </c>
      <c r="AO166" s="16">
        <f t="shared" si="82"/>
        <v>8.4016796461894128</v>
      </c>
      <c r="AP166" s="16">
        <f t="shared" si="82"/>
        <v>8.8217636284988821</v>
      </c>
      <c r="AQ166" s="16">
        <f t="shared" si="82"/>
        <v>9.2628518099238271</v>
      </c>
      <c r="AR166" s="16">
        <f t="shared" si="82"/>
        <v>9.7259944004200172</v>
      </c>
      <c r="AS166" s="16">
        <f t="shared" si="82"/>
        <v>10.212294120441019</v>
      </c>
      <c r="AT166" s="16">
        <f t="shared" si="82"/>
        <v>10.722908826463069</v>
      </c>
      <c r="AU166" s="16">
        <f t="shared" si="82"/>
        <v>28485.407297499147</v>
      </c>
      <c r="AV166" s="16">
        <f t="shared" si="82"/>
        <v>11.822006981175534</v>
      </c>
      <c r="AW166" s="16">
        <f t="shared" si="82"/>
        <v>12.413107330234311</v>
      </c>
      <c r="AX166" s="16">
        <f t="shared" si="82"/>
        <v>13.033762696746027</v>
      </c>
      <c r="AY166" s="16">
        <f t="shared" si="82"/>
        <v>13.68545083158333</v>
      </c>
      <c r="AZ166" s="16">
        <f t="shared" si="82"/>
        <v>14.369723373162493</v>
      </c>
      <c r="BA166" s="16">
        <f t="shared" si="82"/>
        <v>15.088209541820621</v>
      </c>
      <c r="BB166" s="16">
        <f t="shared" si="82"/>
        <v>15.842620018911648</v>
      </c>
      <c r="BC166" s="16">
        <f t="shared" si="82"/>
        <v>16.634751019857237</v>
      </c>
      <c r="BD166" s="16">
        <f t="shared" si="82"/>
        <v>17.466488570850096</v>
      </c>
      <c r="BE166" s="16">
        <f t="shared" si="82"/>
        <v>46399.726888463279</v>
      </c>
      <c r="BF166" s="16">
        <f t="shared" si="82"/>
        <v>19.256803649362229</v>
      </c>
      <c r="BG166" s="16">
        <f t="shared" si="82"/>
        <v>20.219643831830346</v>
      </c>
      <c r="BH166" s="16">
        <f t="shared" si="82"/>
        <v>21.230626023421859</v>
      </c>
      <c r="BI166" s="16">
        <f t="shared" si="82"/>
        <v>22.292157324592953</v>
      </c>
      <c r="BJ166" s="16">
        <f t="shared" si="82"/>
        <v>23.406765190822597</v>
      </c>
      <c r="BK166" s="16">
        <f t="shared" si="82"/>
        <v>24.577103450363733</v>
      </c>
      <c r="BL166" s="16">
        <f t="shared" si="82"/>
        <v>25.805958622881917</v>
      </c>
      <c r="BM166" s="16">
        <f t="shared" si="82"/>
        <v>27.096256554026013</v>
      </c>
      <c r="BN166" s="16">
        <f t="shared" si="82"/>
        <v>28.451069381727315</v>
      </c>
      <c r="BO166" s="16">
        <f t="shared" si="82"/>
        <v>75580.265812558617</v>
      </c>
      <c r="BP166" s="2"/>
      <c r="BQ166" s="2"/>
      <c r="BR166" s="2"/>
      <c r="BS166" s="2"/>
      <c r="BT166" s="2"/>
      <c r="BU166" s="2"/>
      <c r="BV166" s="2"/>
      <c r="BW166" s="2"/>
      <c r="BX166" s="2"/>
    </row>
    <row r="167" spans="1:76" s="1" customFormat="1" ht="15.75" x14ac:dyDescent="0.25">
      <c r="C167" s="2" t="s">
        <v>268</v>
      </c>
      <c r="D167" s="2" t="s">
        <v>55</v>
      </c>
      <c r="E167" s="2" t="s">
        <v>86</v>
      </c>
      <c r="F167" s="2" t="s">
        <v>273</v>
      </c>
      <c r="G167" s="2">
        <v>1</v>
      </c>
      <c r="H167" s="2">
        <v>2007</v>
      </c>
      <c r="I167" s="16">
        <v>1275</v>
      </c>
      <c r="J167" s="16">
        <f t="shared" si="54"/>
        <v>1275</v>
      </c>
      <c r="K167" s="16">
        <f t="shared" si="79"/>
        <v>191.25</v>
      </c>
      <c r="L167" s="16">
        <f t="shared" si="80"/>
        <v>1466.25</v>
      </c>
      <c r="M167" s="2">
        <v>10</v>
      </c>
      <c r="N167" s="2">
        <v>1</v>
      </c>
      <c r="O167" s="2">
        <v>2007</v>
      </c>
      <c r="P167" s="28">
        <v>5.0000000000000001E-4</v>
      </c>
      <c r="Q167" s="30">
        <f t="shared" si="58"/>
        <v>3360.671858475765</v>
      </c>
      <c r="R167" s="30">
        <f t="shared" si="59"/>
        <v>336.06718584757652</v>
      </c>
      <c r="S167" s="30">
        <f t="shared" si="60"/>
        <v>554.5108566485012</v>
      </c>
      <c r="T167" s="16">
        <f t="shared" si="61"/>
        <v>4251.2499009718431</v>
      </c>
      <c r="U167" s="16">
        <f t="shared" si="62"/>
        <v>0.73312500000000003</v>
      </c>
      <c r="V167" s="16">
        <f t="shared" si="69"/>
        <v>0.66496598639455784</v>
      </c>
      <c r="W167" s="16">
        <f t="shared" si="69"/>
        <v>0.69821428571428568</v>
      </c>
      <c r="X167" s="16">
        <f t="shared" si="69"/>
        <v>0.73312500000000003</v>
      </c>
      <c r="Y167" s="16">
        <f t="shared" si="69"/>
        <v>0.76978125000000008</v>
      </c>
      <c r="Z167" s="16">
        <f t="shared" si="69"/>
        <v>0.80827031250000003</v>
      </c>
      <c r="AA167" s="16">
        <f t="shared" si="69"/>
        <v>2147.1700851562505</v>
      </c>
      <c r="AB167" s="16">
        <f t="shared" si="69"/>
        <v>0.89111801953125003</v>
      </c>
      <c r="AC167" s="16">
        <f t="shared" si="69"/>
        <v>0.93567392050781262</v>
      </c>
      <c r="AD167" s="16">
        <f t="shared" si="69"/>
        <v>0.98245761653320318</v>
      </c>
      <c r="AE167" s="16">
        <f t="shared" si="69"/>
        <v>1.0315804973598635</v>
      </c>
      <c r="AF167" s="16">
        <f t="shared" si="69"/>
        <v>1.0831595222278565</v>
      </c>
      <c r="AG167" s="16">
        <f t="shared" si="69"/>
        <v>1.1373174983392493</v>
      </c>
      <c r="AH167" s="16">
        <f t="shared" si="69"/>
        <v>1.1941833732562119</v>
      </c>
      <c r="AI167" s="16">
        <f t="shared" si="69"/>
        <v>1.2538925419190226</v>
      </c>
      <c r="AJ167" s="16">
        <f t="shared" si="69"/>
        <v>1.3165871690149735</v>
      </c>
      <c r="AK167" s="16">
        <f t="shared" si="69"/>
        <v>3497.5138144882776</v>
      </c>
      <c r="AL167" s="16">
        <f t="shared" si="82"/>
        <v>1.4515373538390082</v>
      </c>
      <c r="AM167" s="16">
        <f t="shared" si="82"/>
        <v>1.5241142215309591</v>
      </c>
      <c r="AN167" s="16">
        <f t="shared" si="82"/>
        <v>1.6003199326075068</v>
      </c>
      <c r="AO167" s="16">
        <f t="shared" si="82"/>
        <v>1.6803359292378826</v>
      </c>
      <c r="AP167" s="16">
        <f t="shared" si="82"/>
        <v>1.7643527256997766</v>
      </c>
      <c r="AQ167" s="16">
        <f t="shared" si="82"/>
        <v>1.8525703619847653</v>
      </c>
      <c r="AR167" s="16">
        <f t="shared" si="82"/>
        <v>1.9451988800840037</v>
      </c>
      <c r="AS167" s="16">
        <f t="shared" si="82"/>
        <v>2.0424588240882038</v>
      </c>
      <c r="AT167" s="16">
        <f t="shared" si="82"/>
        <v>2.1445817652926138</v>
      </c>
      <c r="AU167" s="16">
        <f t="shared" si="82"/>
        <v>5697.0814594998301</v>
      </c>
      <c r="AV167" s="16">
        <f t="shared" si="82"/>
        <v>2.3644013962351069</v>
      </c>
      <c r="AW167" s="16">
        <f t="shared" si="82"/>
        <v>2.4826214660468624</v>
      </c>
      <c r="AX167" s="16">
        <f t="shared" si="82"/>
        <v>2.6067525393492055</v>
      </c>
      <c r="AY167" s="16">
        <f t="shared" si="82"/>
        <v>2.737090166316666</v>
      </c>
      <c r="AZ167" s="16">
        <f t="shared" si="82"/>
        <v>2.873944674632499</v>
      </c>
      <c r="BA167" s="16">
        <f t="shared" si="82"/>
        <v>3.0176419083641246</v>
      </c>
      <c r="BB167" s="16">
        <f t="shared" si="82"/>
        <v>3.1685240037823297</v>
      </c>
      <c r="BC167" s="16">
        <f t="shared" si="82"/>
        <v>3.3269502039714474</v>
      </c>
      <c r="BD167" s="16">
        <f t="shared" si="82"/>
        <v>3.4932977141700192</v>
      </c>
      <c r="BE167" s="16">
        <f t="shared" si="82"/>
        <v>9279.9453776926566</v>
      </c>
      <c r="BF167" s="16">
        <f t="shared" si="82"/>
        <v>3.8513607298724462</v>
      </c>
      <c r="BG167" s="16">
        <f t="shared" si="82"/>
        <v>4.0439287663660695</v>
      </c>
      <c r="BH167" s="16">
        <f t="shared" si="82"/>
        <v>4.2461252046843718</v>
      </c>
      <c r="BI167" s="16">
        <f t="shared" si="82"/>
        <v>4.4584314649185917</v>
      </c>
      <c r="BJ167" s="16">
        <f t="shared" si="82"/>
        <v>4.6813530381645201</v>
      </c>
      <c r="BK167" s="16">
        <f t="shared" si="82"/>
        <v>4.9154206900727466</v>
      </c>
      <c r="BL167" s="16">
        <f t="shared" si="82"/>
        <v>5.1611917245763834</v>
      </c>
      <c r="BM167" s="16">
        <f t="shared" si="82"/>
        <v>5.4192513108052029</v>
      </c>
      <c r="BN167" s="16">
        <f t="shared" si="82"/>
        <v>5.6902138763454637</v>
      </c>
      <c r="BO167" s="16">
        <f t="shared" si="82"/>
        <v>15116.053162511726</v>
      </c>
      <c r="BP167" s="2"/>
      <c r="BQ167" s="2"/>
      <c r="BR167" s="2"/>
      <c r="BS167" s="2"/>
      <c r="BT167" s="2"/>
      <c r="BU167" s="2"/>
      <c r="BV167" s="2"/>
      <c r="BW167" s="2"/>
      <c r="BX167" s="2"/>
    </row>
    <row r="168" spans="1:76" s="1" customFormat="1" ht="15.75" x14ac:dyDescent="0.25">
      <c r="C168" s="2" t="s">
        <v>274</v>
      </c>
      <c r="D168" s="2" t="s">
        <v>55</v>
      </c>
      <c r="E168" s="2" t="s">
        <v>275</v>
      </c>
      <c r="F168" s="2" t="s">
        <v>276</v>
      </c>
      <c r="G168" s="2">
        <v>1</v>
      </c>
      <c r="H168" s="2">
        <v>2007</v>
      </c>
      <c r="I168" s="16">
        <v>12750</v>
      </c>
      <c r="J168" s="16">
        <f t="shared" si="54"/>
        <v>12750</v>
      </c>
      <c r="K168" s="16">
        <f t="shared" si="79"/>
        <v>1912.5</v>
      </c>
      <c r="L168" s="16">
        <f t="shared" si="80"/>
        <v>14662.5</v>
      </c>
      <c r="M168" s="2">
        <v>20</v>
      </c>
      <c r="N168" s="2">
        <v>5</v>
      </c>
      <c r="O168" s="2">
        <v>2007</v>
      </c>
      <c r="P168" s="28">
        <v>5.0000000000000001E-4</v>
      </c>
      <c r="Q168" s="30">
        <f t="shared" si="58"/>
        <v>33606.718584757647</v>
      </c>
      <c r="R168" s="30">
        <f t="shared" si="59"/>
        <v>3360.671858475765</v>
      </c>
      <c r="S168" s="30">
        <f t="shared" si="60"/>
        <v>5545.1085664850116</v>
      </c>
      <c r="T168" s="16">
        <f t="shared" si="61"/>
        <v>42512.49900971842</v>
      </c>
      <c r="U168" s="16">
        <f t="shared" si="62"/>
        <v>7.3312499999999998</v>
      </c>
      <c r="V168" s="16">
        <f t="shared" si="69"/>
        <v>6.649659863945578</v>
      </c>
      <c r="W168" s="16">
        <f t="shared" si="69"/>
        <v>0</v>
      </c>
      <c r="X168" s="16">
        <f t="shared" si="69"/>
        <v>0</v>
      </c>
      <c r="Y168" s="16">
        <f t="shared" si="69"/>
        <v>0</v>
      </c>
      <c r="Z168" s="16">
        <f t="shared" si="69"/>
        <v>0</v>
      </c>
      <c r="AA168" s="16">
        <f t="shared" si="69"/>
        <v>21471.700851562502</v>
      </c>
      <c r="AB168" s="16">
        <f t="shared" si="69"/>
        <v>0</v>
      </c>
      <c r="AC168" s="16">
        <f t="shared" si="69"/>
        <v>0</v>
      </c>
      <c r="AD168" s="16">
        <f t="shared" si="69"/>
        <v>0</v>
      </c>
      <c r="AE168" s="16">
        <f t="shared" si="69"/>
        <v>0</v>
      </c>
      <c r="AF168" s="16">
        <f t="shared" si="69"/>
        <v>10.831595222278565</v>
      </c>
      <c r="AG168" s="16">
        <f t="shared" si="69"/>
        <v>0</v>
      </c>
      <c r="AH168" s="16">
        <f t="shared" si="69"/>
        <v>0</v>
      </c>
      <c r="AI168" s="16">
        <f t="shared" si="69"/>
        <v>0</v>
      </c>
      <c r="AJ168" s="16">
        <f t="shared" si="69"/>
        <v>0</v>
      </c>
      <c r="AK168" s="16">
        <f t="shared" si="69"/>
        <v>13.824165274657224</v>
      </c>
      <c r="AL168" s="16">
        <f t="shared" si="82"/>
        <v>0</v>
      </c>
      <c r="AM168" s="16">
        <f t="shared" si="82"/>
        <v>0</v>
      </c>
      <c r="AN168" s="16">
        <f t="shared" si="82"/>
        <v>0</v>
      </c>
      <c r="AO168" s="16">
        <f t="shared" si="82"/>
        <v>0</v>
      </c>
      <c r="AP168" s="16">
        <f t="shared" si="82"/>
        <v>17.643527256997764</v>
      </c>
      <c r="AQ168" s="16">
        <f t="shared" si="82"/>
        <v>0</v>
      </c>
      <c r="AR168" s="16">
        <f t="shared" si="82"/>
        <v>0</v>
      </c>
      <c r="AS168" s="16">
        <f t="shared" si="82"/>
        <v>0</v>
      </c>
      <c r="AT168" s="16">
        <f t="shared" si="82"/>
        <v>0</v>
      </c>
      <c r="AU168" s="16">
        <f t="shared" si="82"/>
        <v>56970.814594998294</v>
      </c>
      <c r="AV168" s="16">
        <f t="shared" si="82"/>
        <v>0</v>
      </c>
      <c r="AW168" s="16">
        <f t="shared" si="82"/>
        <v>0</v>
      </c>
      <c r="AX168" s="16">
        <f t="shared" si="82"/>
        <v>0</v>
      </c>
      <c r="AY168" s="16">
        <f t="shared" si="82"/>
        <v>0</v>
      </c>
      <c r="AZ168" s="16">
        <f t="shared" si="82"/>
        <v>28.739446746324987</v>
      </c>
      <c r="BA168" s="16">
        <f t="shared" si="82"/>
        <v>0</v>
      </c>
      <c r="BB168" s="16">
        <f t="shared" si="82"/>
        <v>0</v>
      </c>
      <c r="BC168" s="16">
        <f t="shared" si="82"/>
        <v>0</v>
      </c>
      <c r="BD168" s="16">
        <f t="shared" si="82"/>
        <v>0</v>
      </c>
      <c r="BE168" s="16">
        <f t="shared" si="82"/>
        <v>36.679625998785205</v>
      </c>
      <c r="BF168" s="16">
        <f t="shared" si="82"/>
        <v>0</v>
      </c>
      <c r="BG168" s="16">
        <f t="shared" si="82"/>
        <v>0</v>
      </c>
      <c r="BH168" s="16">
        <f t="shared" si="82"/>
        <v>0</v>
      </c>
      <c r="BI168" s="16">
        <f t="shared" si="82"/>
        <v>0</v>
      </c>
      <c r="BJ168" s="16">
        <f t="shared" si="82"/>
        <v>46.813530381645194</v>
      </c>
      <c r="BK168" s="16">
        <f t="shared" si="82"/>
        <v>0</v>
      </c>
      <c r="BL168" s="16">
        <f t="shared" si="82"/>
        <v>0</v>
      </c>
      <c r="BM168" s="16">
        <f t="shared" si="82"/>
        <v>0</v>
      </c>
      <c r="BN168" s="16">
        <f t="shared" si="82"/>
        <v>0</v>
      </c>
      <c r="BO168" s="16">
        <f t="shared" si="82"/>
        <v>151160.53162511723</v>
      </c>
      <c r="BP168" s="2"/>
      <c r="BQ168" s="2"/>
      <c r="BR168" s="2"/>
      <c r="BS168" s="2"/>
      <c r="BT168" s="2"/>
      <c r="BU168" s="2"/>
      <c r="BV168" s="2"/>
      <c r="BW168" s="2"/>
      <c r="BX168" s="2"/>
    </row>
    <row r="169" spans="1:76" s="1" customFormat="1" ht="15.75" x14ac:dyDescent="0.25">
      <c r="C169" s="2" t="s">
        <v>274</v>
      </c>
      <c r="D169" s="2" t="s">
        <v>29</v>
      </c>
      <c r="E169" s="2" t="s">
        <v>277</v>
      </c>
      <c r="F169" s="2" t="s">
        <v>278</v>
      </c>
      <c r="G169" s="2">
        <v>2</v>
      </c>
      <c r="H169" s="2">
        <v>2007</v>
      </c>
      <c r="I169" s="16">
        <v>850</v>
      </c>
      <c r="J169" s="16">
        <f t="shared" si="54"/>
        <v>1700</v>
      </c>
      <c r="K169" s="16">
        <f t="shared" si="79"/>
        <v>255</v>
      </c>
      <c r="L169" s="16">
        <f t="shared" si="80"/>
        <v>1955</v>
      </c>
      <c r="M169" s="2">
        <v>20</v>
      </c>
      <c r="N169" s="2">
        <v>1</v>
      </c>
      <c r="O169" s="2">
        <v>2007</v>
      </c>
      <c r="P169" s="28">
        <v>5.0000000000000001E-4</v>
      </c>
      <c r="Q169" s="30">
        <f t="shared" si="58"/>
        <v>4480.8958113010194</v>
      </c>
      <c r="R169" s="30">
        <f t="shared" si="59"/>
        <v>448.08958113010198</v>
      </c>
      <c r="S169" s="30">
        <f t="shared" si="60"/>
        <v>739.34780886466808</v>
      </c>
      <c r="T169" s="16">
        <f t="shared" si="61"/>
        <v>5668.333201295789</v>
      </c>
      <c r="U169" s="16">
        <f t="shared" si="62"/>
        <v>0.97750000000000004</v>
      </c>
      <c r="V169" s="16">
        <f t="shared" si="69"/>
        <v>0.88662131519274379</v>
      </c>
      <c r="W169" s="16">
        <f t="shared" si="69"/>
        <v>0.93095238095238098</v>
      </c>
      <c r="X169" s="16">
        <f t="shared" si="69"/>
        <v>0.97750000000000004</v>
      </c>
      <c r="Y169" s="16">
        <f t="shared" si="69"/>
        <v>1.026375</v>
      </c>
      <c r="Z169" s="16">
        <f t="shared" si="69"/>
        <v>1.0776937500000001</v>
      </c>
      <c r="AA169" s="16">
        <f t="shared" si="69"/>
        <v>2862.8934468749999</v>
      </c>
      <c r="AB169" s="16">
        <f t="shared" si="69"/>
        <v>1.1881573593750001</v>
      </c>
      <c r="AC169" s="16">
        <f t="shared" si="69"/>
        <v>1.2475652273437501</v>
      </c>
      <c r="AD169" s="16">
        <f t="shared" si="69"/>
        <v>1.3099434887109376</v>
      </c>
      <c r="AE169" s="16">
        <f t="shared" si="69"/>
        <v>1.3754406631464846</v>
      </c>
      <c r="AF169" s="16">
        <f t="shared" si="69"/>
        <v>1.4442126963038087</v>
      </c>
      <c r="AG169" s="16">
        <f t="shared" si="69"/>
        <v>1.5164233311189992</v>
      </c>
      <c r="AH169" s="16">
        <f t="shared" si="69"/>
        <v>1.5922444976749492</v>
      </c>
      <c r="AI169" s="16">
        <f t="shared" si="69"/>
        <v>1.6718567225586967</v>
      </c>
      <c r="AJ169" s="16">
        <f t="shared" si="69"/>
        <v>1.7554495586866314</v>
      </c>
      <c r="AK169" s="16">
        <f t="shared" si="69"/>
        <v>1.8432220366209633</v>
      </c>
      <c r="AL169" s="16">
        <f t="shared" si="82"/>
        <v>1.935383138452011</v>
      </c>
      <c r="AM169" s="16">
        <f t="shared" si="82"/>
        <v>2.0321522953746123</v>
      </c>
      <c r="AN169" s="16">
        <f t="shared" si="82"/>
        <v>2.1337599101433424</v>
      </c>
      <c r="AO169" s="16">
        <f t="shared" si="82"/>
        <v>2.2404479056505098</v>
      </c>
      <c r="AP169" s="16">
        <f t="shared" si="82"/>
        <v>2.3524703009330357</v>
      </c>
      <c r="AQ169" s="16">
        <f t="shared" si="82"/>
        <v>2.4700938159796872</v>
      </c>
      <c r="AR169" s="16">
        <f t="shared" si="82"/>
        <v>2.5935985067786715</v>
      </c>
      <c r="AS169" s="16">
        <f t="shared" si="82"/>
        <v>2.7232784321176049</v>
      </c>
      <c r="AT169" s="16">
        <f t="shared" si="82"/>
        <v>2.8594423537234852</v>
      </c>
      <c r="AU169" s="16">
        <f t="shared" si="82"/>
        <v>7596.1086126664386</v>
      </c>
      <c r="AV169" s="16">
        <f t="shared" si="82"/>
        <v>3.1525351949801426</v>
      </c>
      <c r="AW169" s="16">
        <f t="shared" si="82"/>
        <v>3.3101619547291499</v>
      </c>
      <c r="AX169" s="16">
        <f t="shared" si="82"/>
        <v>3.4756700524656075</v>
      </c>
      <c r="AY169" s="16">
        <f t="shared" si="82"/>
        <v>3.649453555088888</v>
      </c>
      <c r="AZ169" s="16">
        <f t="shared" si="82"/>
        <v>3.8319262328433319</v>
      </c>
      <c r="BA169" s="16">
        <f t="shared" si="82"/>
        <v>4.0235225444854992</v>
      </c>
      <c r="BB169" s="16">
        <f t="shared" si="82"/>
        <v>4.2246986717097723</v>
      </c>
      <c r="BC169" s="16">
        <f t="shared" si="82"/>
        <v>4.4359336052952631</v>
      </c>
      <c r="BD169" s="16">
        <f t="shared" si="82"/>
        <v>4.6577302855600262</v>
      </c>
      <c r="BE169" s="16">
        <f t="shared" si="82"/>
        <v>4.8906167998380274</v>
      </c>
      <c r="BF169" s="16">
        <f t="shared" si="82"/>
        <v>5.1351476398299285</v>
      </c>
      <c r="BG169" s="16">
        <f t="shared" si="82"/>
        <v>5.3919050218214259</v>
      </c>
      <c r="BH169" s="16">
        <f t="shared" si="82"/>
        <v>5.6615002729124964</v>
      </c>
      <c r="BI169" s="16">
        <f t="shared" si="82"/>
        <v>5.9445752865581216</v>
      </c>
      <c r="BJ169" s="16">
        <f t="shared" si="82"/>
        <v>6.2418040508860271</v>
      </c>
      <c r="BK169" s="16">
        <f t="shared" si="82"/>
        <v>6.5538942534303297</v>
      </c>
      <c r="BL169" s="16">
        <f t="shared" si="82"/>
        <v>6.8815889661018446</v>
      </c>
      <c r="BM169" s="16">
        <f t="shared" si="82"/>
        <v>7.2256684144069379</v>
      </c>
      <c r="BN169" s="16">
        <f t="shared" si="82"/>
        <v>7.5869518351272847</v>
      </c>
      <c r="BO169" s="16">
        <f t="shared" si="82"/>
        <v>20154.73755001563</v>
      </c>
      <c r="BP169" s="2"/>
      <c r="BQ169" s="2"/>
      <c r="BR169" s="2"/>
      <c r="BS169" s="2"/>
      <c r="BT169" s="2"/>
      <c r="BU169" s="2"/>
      <c r="BV169" s="2"/>
      <c r="BW169" s="2"/>
      <c r="BX169" s="2"/>
    </row>
    <row r="170" spans="1:76" s="1" customFormat="1" ht="15.75" x14ac:dyDescent="0.25">
      <c r="C170" s="2" t="s">
        <v>274</v>
      </c>
      <c r="D170" s="2" t="s">
        <v>29</v>
      </c>
      <c r="E170" s="2" t="s">
        <v>277</v>
      </c>
      <c r="F170" s="2" t="s">
        <v>279</v>
      </c>
      <c r="G170" s="2">
        <v>1</v>
      </c>
      <c r="H170" s="2">
        <v>2007</v>
      </c>
      <c r="I170" s="16">
        <v>850</v>
      </c>
      <c r="J170" s="16">
        <f t="shared" si="54"/>
        <v>850</v>
      </c>
      <c r="K170" s="16">
        <f t="shared" si="79"/>
        <v>127.5</v>
      </c>
      <c r="L170" s="16">
        <f t="shared" si="80"/>
        <v>977.5</v>
      </c>
      <c r="M170" s="2">
        <v>20</v>
      </c>
      <c r="N170" s="2">
        <v>1</v>
      </c>
      <c r="O170" s="2">
        <v>2007</v>
      </c>
      <c r="P170" s="28">
        <v>5.0000000000000001E-4</v>
      </c>
      <c r="Q170" s="30">
        <f t="shared" si="58"/>
        <v>2240.4479056505097</v>
      </c>
      <c r="R170" s="30">
        <f t="shared" si="59"/>
        <v>224.04479056505099</v>
      </c>
      <c r="S170" s="30">
        <f t="shared" si="60"/>
        <v>369.67390443233404</v>
      </c>
      <c r="T170" s="16">
        <f t="shared" si="61"/>
        <v>2834.1666006478945</v>
      </c>
      <c r="U170" s="16">
        <f t="shared" si="62"/>
        <v>0.48875000000000002</v>
      </c>
      <c r="V170" s="16">
        <f t="shared" si="69"/>
        <v>0.44331065759637189</v>
      </c>
      <c r="W170" s="16">
        <f t="shared" si="69"/>
        <v>0.46547619047619049</v>
      </c>
      <c r="X170" s="16">
        <f t="shared" si="69"/>
        <v>0.48875000000000002</v>
      </c>
      <c r="Y170" s="16">
        <f t="shared" si="69"/>
        <v>0.51318750000000002</v>
      </c>
      <c r="Z170" s="16">
        <f t="shared" si="69"/>
        <v>0.53884687500000006</v>
      </c>
      <c r="AA170" s="16">
        <f t="shared" si="69"/>
        <v>1431.4467234374999</v>
      </c>
      <c r="AB170" s="16">
        <f t="shared" si="69"/>
        <v>0.59407867968750006</v>
      </c>
      <c r="AC170" s="16">
        <f t="shared" si="69"/>
        <v>0.62378261367187504</v>
      </c>
      <c r="AD170" s="16">
        <f t="shared" si="69"/>
        <v>0.65497174435546879</v>
      </c>
      <c r="AE170" s="16">
        <f t="shared" si="69"/>
        <v>0.68772033157324231</v>
      </c>
      <c r="AF170" s="16">
        <f t="shared" si="69"/>
        <v>0.72210634815190433</v>
      </c>
      <c r="AG170" s="16">
        <f t="shared" si="69"/>
        <v>0.75821166555949959</v>
      </c>
      <c r="AH170" s="16">
        <f t="shared" si="69"/>
        <v>0.79612224883747462</v>
      </c>
      <c r="AI170" s="16">
        <f t="shared" si="69"/>
        <v>0.83592836127934833</v>
      </c>
      <c r="AJ170" s="16">
        <f t="shared" si="69"/>
        <v>0.87772477934331572</v>
      </c>
      <c r="AK170" s="16">
        <f t="shared" si="69"/>
        <v>0.92161101831048164</v>
      </c>
      <c r="AL170" s="16">
        <f t="shared" si="82"/>
        <v>0.96769156922600552</v>
      </c>
      <c r="AM170" s="16">
        <f t="shared" si="82"/>
        <v>1.0160761476873061</v>
      </c>
      <c r="AN170" s="16">
        <f t="shared" si="82"/>
        <v>1.0668799550716712</v>
      </c>
      <c r="AO170" s="16">
        <f t="shared" si="82"/>
        <v>1.1202239528252549</v>
      </c>
      <c r="AP170" s="16">
        <f t="shared" si="82"/>
        <v>1.1762351504665178</v>
      </c>
      <c r="AQ170" s="16">
        <f t="shared" si="82"/>
        <v>1.2350469079898436</v>
      </c>
      <c r="AR170" s="16">
        <f t="shared" si="82"/>
        <v>1.2967992533893358</v>
      </c>
      <c r="AS170" s="16">
        <f t="shared" si="82"/>
        <v>1.3616392160588024</v>
      </c>
      <c r="AT170" s="16">
        <f t="shared" si="82"/>
        <v>1.4297211768617426</v>
      </c>
      <c r="AU170" s="16">
        <f t="shared" si="82"/>
        <v>3798.0543063332193</v>
      </c>
      <c r="AV170" s="16">
        <f t="shared" si="82"/>
        <v>1.5762675974900713</v>
      </c>
      <c r="AW170" s="16">
        <f t="shared" si="82"/>
        <v>1.6550809773645749</v>
      </c>
      <c r="AX170" s="16">
        <f t="shared" si="82"/>
        <v>1.7378350262328037</v>
      </c>
      <c r="AY170" s="16">
        <f t="shared" si="82"/>
        <v>1.824726777544444</v>
      </c>
      <c r="AZ170" s="16">
        <f t="shared" si="82"/>
        <v>1.9159631164216659</v>
      </c>
      <c r="BA170" s="16">
        <f t="shared" si="82"/>
        <v>2.0117612722427496</v>
      </c>
      <c r="BB170" s="16">
        <f t="shared" si="82"/>
        <v>2.1123493358548862</v>
      </c>
      <c r="BC170" s="16">
        <f t="shared" si="82"/>
        <v>2.2179668026476316</v>
      </c>
      <c r="BD170" s="16">
        <f t="shared" si="82"/>
        <v>2.3288651427800131</v>
      </c>
      <c r="BE170" s="16">
        <f t="shared" si="82"/>
        <v>2.4453083999190137</v>
      </c>
      <c r="BF170" s="16">
        <f t="shared" si="82"/>
        <v>2.5675738199149643</v>
      </c>
      <c r="BG170" s="16">
        <f t="shared" si="82"/>
        <v>2.695952510910713</v>
      </c>
      <c r="BH170" s="16">
        <f t="shared" si="82"/>
        <v>2.8307501364562482</v>
      </c>
      <c r="BI170" s="16">
        <f t="shared" si="82"/>
        <v>2.9722876432790608</v>
      </c>
      <c r="BJ170" s="16">
        <f t="shared" si="82"/>
        <v>3.1209020254430135</v>
      </c>
      <c r="BK170" s="16">
        <f t="shared" si="82"/>
        <v>3.2769471267151649</v>
      </c>
      <c r="BL170" s="16">
        <f t="shared" si="82"/>
        <v>3.4407944830509223</v>
      </c>
      <c r="BM170" s="16">
        <f t="shared" si="82"/>
        <v>3.6128342072034689</v>
      </c>
      <c r="BN170" s="16">
        <f t="shared" si="82"/>
        <v>3.7934759175636423</v>
      </c>
      <c r="BO170" s="16">
        <f t="shared" si="82"/>
        <v>10077.368775007815</v>
      </c>
      <c r="BP170" s="2"/>
      <c r="BQ170" s="2"/>
      <c r="BR170" s="2"/>
      <c r="BS170" s="2"/>
      <c r="BT170" s="2"/>
      <c r="BU170" s="2"/>
      <c r="BV170" s="2"/>
      <c r="BW170" s="2"/>
      <c r="BX170" s="2"/>
    </row>
    <row r="171" spans="1:76" s="1" customFormat="1" ht="15.75" x14ac:dyDescent="0.25">
      <c r="C171" s="2" t="s">
        <v>274</v>
      </c>
      <c r="D171" s="2" t="s">
        <v>29</v>
      </c>
      <c r="E171" s="2" t="s">
        <v>277</v>
      </c>
      <c r="F171" s="2" t="s">
        <v>280</v>
      </c>
      <c r="G171" s="2">
        <v>4</v>
      </c>
      <c r="H171" s="2">
        <v>2007</v>
      </c>
      <c r="I171" s="16">
        <v>850</v>
      </c>
      <c r="J171" s="16">
        <f t="shared" si="54"/>
        <v>3400</v>
      </c>
      <c r="K171" s="16">
        <f t="shared" si="79"/>
        <v>510</v>
      </c>
      <c r="L171" s="16">
        <f t="shared" si="80"/>
        <v>3910</v>
      </c>
      <c r="M171" s="2">
        <v>20</v>
      </c>
      <c r="N171" s="2">
        <v>1</v>
      </c>
      <c r="O171" s="2">
        <v>2007</v>
      </c>
      <c r="P171" s="28">
        <v>5.0000000000000001E-4</v>
      </c>
      <c r="Q171" s="30">
        <f t="shared" si="58"/>
        <v>8961.7916226020388</v>
      </c>
      <c r="R171" s="30">
        <f t="shared" si="59"/>
        <v>896.17916226020395</v>
      </c>
      <c r="S171" s="30">
        <f t="shared" si="60"/>
        <v>1478.6956177293362</v>
      </c>
      <c r="T171" s="16">
        <f t="shared" si="61"/>
        <v>11336.666402591578</v>
      </c>
      <c r="U171" s="16">
        <f t="shared" si="62"/>
        <v>1.9550000000000001</v>
      </c>
      <c r="V171" s="16">
        <f t="shared" si="69"/>
        <v>1.7732426303854876</v>
      </c>
      <c r="W171" s="16">
        <f t="shared" si="69"/>
        <v>1.861904761904762</v>
      </c>
      <c r="X171" s="16">
        <f t="shared" si="69"/>
        <v>1.9550000000000001</v>
      </c>
      <c r="Y171" s="16">
        <f t="shared" si="69"/>
        <v>2.0527500000000001</v>
      </c>
      <c r="Z171" s="16">
        <f t="shared" si="69"/>
        <v>2.1553875000000002</v>
      </c>
      <c r="AA171" s="16">
        <f t="shared" si="69"/>
        <v>5725.7868937499998</v>
      </c>
      <c r="AB171" s="16">
        <f t="shared" si="69"/>
        <v>2.3763147187500002</v>
      </c>
      <c r="AC171" s="16">
        <f t="shared" si="69"/>
        <v>2.4951304546875002</v>
      </c>
      <c r="AD171" s="16">
        <f t="shared" si="69"/>
        <v>2.6198869774218752</v>
      </c>
      <c r="AE171" s="16">
        <f t="shared" si="69"/>
        <v>2.7508813262929692</v>
      </c>
      <c r="AF171" s="16">
        <f t="shared" si="69"/>
        <v>2.8884253926076173</v>
      </c>
      <c r="AG171" s="16">
        <f t="shared" si="69"/>
        <v>3.0328466622379984</v>
      </c>
      <c r="AH171" s="16">
        <f t="shared" si="69"/>
        <v>3.1844889953498985</v>
      </c>
      <c r="AI171" s="16">
        <f t="shared" si="69"/>
        <v>3.3437134451173933</v>
      </c>
      <c r="AJ171" s="16">
        <f t="shared" si="69"/>
        <v>3.5108991173732629</v>
      </c>
      <c r="AK171" s="16">
        <f t="shared" si="69"/>
        <v>3.6864440732419266</v>
      </c>
      <c r="AL171" s="16">
        <f t="shared" si="82"/>
        <v>3.8707662769040221</v>
      </c>
      <c r="AM171" s="16">
        <f t="shared" si="82"/>
        <v>4.0643045907492246</v>
      </c>
      <c r="AN171" s="16">
        <f t="shared" si="82"/>
        <v>4.2675198202866849</v>
      </c>
      <c r="AO171" s="16">
        <f t="shared" si="82"/>
        <v>4.4808958113010195</v>
      </c>
      <c r="AP171" s="16">
        <f t="shared" si="82"/>
        <v>4.7049406018660713</v>
      </c>
      <c r="AQ171" s="16">
        <f t="shared" si="82"/>
        <v>4.9401876319593745</v>
      </c>
      <c r="AR171" s="16">
        <f t="shared" si="82"/>
        <v>5.1871970135573431</v>
      </c>
      <c r="AS171" s="16">
        <f t="shared" si="82"/>
        <v>5.4465568642352098</v>
      </c>
      <c r="AT171" s="16">
        <f t="shared" si="82"/>
        <v>5.7188847074469704</v>
      </c>
      <c r="AU171" s="16">
        <f t="shared" si="82"/>
        <v>15192.217225332877</v>
      </c>
      <c r="AV171" s="16">
        <f t="shared" si="82"/>
        <v>6.3050703899602851</v>
      </c>
      <c r="AW171" s="16">
        <f t="shared" si="82"/>
        <v>6.6203239094582997</v>
      </c>
      <c r="AX171" s="16">
        <f t="shared" si="82"/>
        <v>6.9513401049312149</v>
      </c>
      <c r="AY171" s="16">
        <f t="shared" si="82"/>
        <v>7.298907110177776</v>
      </c>
      <c r="AZ171" s="16">
        <f t="shared" si="82"/>
        <v>7.6638524656866638</v>
      </c>
      <c r="BA171" s="16">
        <f t="shared" si="82"/>
        <v>8.0470450889709983</v>
      </c>
      <c r="BB171" s="16">
        <f t="shared" si="82"/>
        <v>8.4493973434195446</v>
      </c>
      <c r="BC171" s="16">
        <f t="shared" si="82"/>
        <v>8.8718672105905263</v>
      </c>
      <c r="BD171" s="16">
        <f t="shared" si="82"/>
        <v>9.3154605711200524</v>
      </c>
      <c r="BE171" s="16">
        <f t="shared" si="82"/>
        <v>9.7812335996760549</v>
      </c>
      <c r="BF171" s="16">
        <f t="shared" si="82"/>
        <v>10.270295279659857</v>
      </c>
      <c r="BG171" s="16">
        <f t="shared" si="82"/>
        <v>10.783810043642852</v>
      </c>
      <c r="BH171" s="16">
        <f t="shared" si="82"/>
        <v>11.323000545824993</v>
      </c>
      <c r="BI171" s="16">
        <f t="shared" si="82"/>
        <v>11.889150573116243</v>
      </c>
      <c r="BJ171" s="16">
        <f t="shared" si="82"/>
        <v>12.483608101772054</v>
      </c>
      <c r="BK171" s="16">
        <f t="shared" si="82"/>
        <v>13.107788506860659</v>
      </c>
      <c r="BL171" s="16">
        <f t="shared" si="82"/>
        <v>13.763177932203689</v>
      </c>
      <c r="BM171" s="16">
        <f t="shared" si="82"/>
        <v>14.451336828813876</v>
      </c>
      <c r="BN171" s="16">
        <f t="shared" si="82"/>
        <v>15.173903670254569</v>
      </c>
      <c r="BO171" s="16">
        <f t="shared" si="82"/>
        <v>40309.475100031261</v>
      </c>
      <c r="BP171" s="2"/>
      <c r="BQ171" s="2"/>
      <c r="BR171" s="2"/>
      <c r="BS171" s="2"/>
      <c r="BT171" s="2"/>
      <c r="BU171" s="2"/>
      <c r="BV171" s="2"/>
      <c r="BW171" s="2"/>
      <c r="BX171" s="2"/>
    </row>
    <row r="172" spans="1:76" s="1" customFormat="1" ht="15.75" x14ac:dyDescent="0.25">
      <c r="C172" s="2" t="s">
        <v>274</v>
      </c>
      <c r="D172" s="2" t="s">
        <v>29</v>
      </c>
      <c r="E172" s="2" t="s">
        <v>281</v>
      </c>
      <c r="F172" s="2" t="s">
        <v>282</v>
      </c>
      <c r="G172" s="2">
        <v>1</v>
      </c>
      <c r="H172" s="2">
        <v>2007</v>
      </c>
      <c r="I172" s="16">
        <v>85000</v>
      </c>
      <c r="J172" s="16">
        <f t="shared" si="54"/>
        <v>85000</v>
      </c>
      <c r="K172" s="16">
        <f t="shared" si="79"/>
        <v>12750</v>
      </c>
      <c r="L172" s="16">
        <f t="shared" si="80"/>
        <v>97750</v>
      </c>
      <c r="M172" s="2">
        <v>20</v>
      </c>
      <c r="N172" s="2">
        <v>1</v>
      </c>
      <c r="O172" s="2">
        <v>2007</v>
      </c>
      <c r="P172" s="28">
        <v>5.0000000000000001E-3</v>
      </c>
      <c r="Q172" s="30">
        <f t="shared" si="58"/>
        <v>224044.79056505099</v>
      </c>
      <c r="R172" s="30">
        <f t="shared" si="59"/>
        <v>22404.479056505101</v>
      </c>
      <c r="S172" s="30">
        <f t="shared" si="60"/>
        <v>36967.390443233417</v>
      </c>
      <c r="T172" s="16">
        <f t="shared" si="61"/>
        <v>283416.66006478952</v>
      </c>
      <c r="U172" s="16">
        <f t="shared" si="62"/>
        <v>488.75</v>
      </c>
      <c r="V172" s="16">
        <f t="shared" si="69"/>
        <v>443.31065759637187</v>
      </c>
      <c r="W172" s="16">
        <f t="shared" si="69"/>
        <v>465.47619047619042</v>
      </c>
      <c r="X172" s="16">
        <f t="shared" si="69"/>
        <v>488.75</v>
      </c>
      <c r="Y172" s="16">
        <f t="shared" si="69"/>
        <v>513.1875</v>
      </c>
      <c r="Z172" s="16">
        <f t="shared" si="69"/>
        <v>538.84687500000007</v>
      </c>
      <c r="AA172" s="16">
        <f t="shared" si="69"/>
        <v>143144.67234375002</v>
      </c>
      <c r="AB172" s="16">
        <f t="shared" si="69"/>
        <v>594.07867968749997</v>
      </c>
      <c r="AC172" s="16">
        <f t="shared" si="69"/>
        <v>623.78261367187508</v>
      </c>
      <c r="AD172" s="16">
        <f t="shared" si="69"/>
        <v>654.97174435546879</v>
      </c>
      <c r="AE172" s="16">
        <f t="shared" si="69"/>
        <v>687.72033157324233</v>
      </c>
      <c r="AF172" s="16">
        <f t="shared" si="69"/>
        <v>722.10634815190429</v>
      </c>
      <c r="AG172" s="16">
        <f t="shared" si="69"/>
        <v>758.21166555949958</v>
      </c>
      <c r="AH172" s="16">
        <f t="shared" si="69"/>
        <v>796.12224883747456</v>
      </c>
      <c r="AI172" s="16">
        <f t="shared" si="69"/>
        <v>835.92836127934834</v>
      </c>
      <c r="AJ172" s="16">
        <f t="shared" si="69"/>
        <v>877.72477934331562</v>
      </c>
      <c r="AK172" s="16">
        <f t="shared" si="69"/>
        <v>921.61101831048154</v>
      </c>
      <c r="AL172" s="16">
        <f t="shared" si="82"/>
        <v>967.69156922600541</v>
      </c>
      <c r="AM172" s="16">
        <f t="shared" si="82"/>
        <v>1016.076147687306</v>
      </c>
      <c r="AN172" s="16">
        <f t="shared" si="82"/>
        <v>1066.8799550716712</v>
      </c>
      <c r="AO172" s="16">
        <f t="shared" si="82"/>
        <v>1120.2239528252549</v>
      </c>
      <c r="AP172" s="16">
        <f t="shared" si="82"/>
        <v>1176.2351504665178</v>
      </c>
      <c r="AQ172" s="16">
        <f t="shared" si="82"/>
        <v>1235.0469079898435</v>
      </c>
      <c r="AR172" s="16">
        <f t="shared" si="82"/>
        <v>1296.7992533893357</v>
      </c>
      <c r="AS172" s="16">
        <f t="shared" si="82"/>
        <v>1361.6392160588025</v>
      </c>
      <c r="AT172" s="16">
        <f t="shared" si="82"/>
        <v>1429.7211768617424</v>
      </c>
      <c r="AU172" s="16">
        <f t="shared" si="82"/>
        <v>379805.43063332199</v>
      </c>
      <c r="AV172" s="16">
        <f t="shared" si="82"/>
        <v>1576.2675974900712</v>
      </c>
      <c r="AW172" s="16">
        <f t="shared" si="82"/>
        <v>1655.0809773645749</v>
      </c>
      <c r="AX172" s="16">
        <f t="shared" si="82"/>
        <v>1737.8350262328036</v>
      </c>
      <c r="AY172" s="16">
        <f t="shared" si="82"/>
        <v>1824.7267775444438</v>
      </c>
      <c r="AZ172" s="16">
        <f t="shared" si="82"/>
        <v>1915.963116421666</v>
      </c>
      <c r="BA172" s="16">
        <f t="shared" si="82"/>
        <v>2011.7612722427496</v>
      </c>
      <c r="BB172" s="16">
        <f t="shared" si="82"/>
        <v>2112.3493358548862</v>
      </c>
      <c r="BC172" s="16">
        <f t="shared" si="82"/>
        <v>2217.9668026476315</v>
      </c>
      <c r="BD172" s="16">
        <f t="shared" si="82"/>
        <v>2328.8651427800128</v>
      </c>
      <c r="BE172" s="16">
        <f t="shared" si="82"/>
        <v>2445.3083999190135</v>
      </c>
      <c r="BF172" s="16">
        <f t="shared" si="82"/>
        <v>2567.5738199149641</v>
      </c>
      <c r="BG172" s="16">
        <f t="shared" si="82"/>
        <v>2695.9525109107126</v>
      </c>
      <c r="BH172" s="16">
        <f t="shared" si="82"/>
        <v>2830.7501364562481</v>
      </c>
      <c r="BI172" s="16">
        <f t="shared" si="82"/>
        <v>2972.2876432790608</v>
      </c>
      <c r="BJ172" s="16">
        <f t="shared" si="82"/>
        <v>3120.9020254430134</v>
      </c>
      <c r="BK172" s="16">
        <f t="shared" si="82"/>
        <v>3276.9471267151644</v>
      </c>
      <c r="BL172" s="16">
        <f t="shared" si="82"/>
        <v>3440.7944830509223</v>
      </c>
      <c r="BM172" s="16">
        <f t="shared" si="82"/>
        <v>3612.8342072034688</v>
      </c>
      <c r="BN172" s="16">
        <f t="shared" si="82"/>
        <v>3793.4759175636423</v>
      </c>
      <c r="BO172" s="16">
        <f t="shared" si="82"/>
        <v>1007736.8775007817</v>
      </c>
      <c r="BP172" s="2"/>
      <c r="BQ172" s="2"/>
      <c r="BR172" s="2"/>
      <c r="BS172" s="2"/>
      <c r="BT172" s="2"/>
      <c r="BU172" s="2"/>
      <c r="BV172" s="2"/>
      <c r="BW172" s="2"/>
      <c r="BX172" s="2"/>
    </row>
    <row r="173" spans="1:76" s="1" customFormat="1" ht="15.75" x14ac:dyDescent="0.25">
      <c r="C173" s="2" t="s">
        <v>274</v>
      </c>
      <c r="D173" s="2" t="s">
        <v>29</v>
      </c>
      <c r="E173" s="2" t="s">
        <v>281</v>
      </c>
      <c r="F173" s="2" t="s">
        <v>283</v>
      </c>
      <c r="G173" s="2">
        <v>1</v>
      </c>
      <c r="H173" s="2">
        <v>2007</v>
      </c>
      <c r="I173" s="16">
        <v>85000</v>
      </c>
      <c r="J173" s="16">
        <f t="shared" si="54"/>
        <v>85000</v>
      </c>
      <c r="K173" s="16">
        <f t="shared" si="79"/>
        <v>12750</v>
      </c>
      <c r="L173" s="16">
        <f t="shared" si="80"/>
        <v>97750</v>
      </c>
      <c r="M173" s="2">
        <v>20</v>
      </c>
      <c r="N173" s="2">
        <v>1</v>
      </c>
      <c r="O173" s="2">
        <v>2007</v>
      </c>
      <c r="P173" s="28">
        <v>5.0000000000000001E-3</v>
      </c>
      <c r="Q173" s="30">
        <f t="shared" si="58"/>
        <v>224044.79056505099</v>
      </c>
      <c r="R173" s="30">
        <f t="shared" si="59"/>
        <v>22404.479056505101</v>
      </c>
      <c r="S173" s="30">
        <f t="shared" si="60"/>
        <v>36967.390443233417</v>
      </c>
      <c r="T173" s="16">
        <f t="shared" si="61"/>
        <v>283416.66006478952</v>
      </c>
      <c r="U173" s="16">
        <f t="shared" si="62"/>
        <v>488.75</v>
      </c>
      <c r="V173" s="16">
        <f t="shared" si="69"/>
        <v>443.31065759637187</v>
      </c>
      <c r="W173" s="16">
        <f t="shared" si="69"/>
        <v>465.47619047619042</v>
      </c>
      <c r="X173" s="16">
        <f t="shared" si="69"/>
        <v>488.75</v>
      </c>
      <c r="Y173" s="16">
        <f t="shared" si="69"/>
        <v>513.1875</v>
      </c>
      <c r="Z173" s="16">
        <f t="shared" si="69"/>
        <v>538.84687500000007</v>
      </c>
      <c r="AA173" s="16">
        <f t="shared" si="69"/>
        <v>143144.67234375002</v>
      </c>
      <c r="AB173" s="16">
        <f t="shared" si="69"/>
        <v>594.07867968749997</v>
      </c>
      <c r="AC173" s="16">
        <f t="shared" si="69"/>
        <v>623.78261367187508</v>
      </c>
      <c r="AD173" s="16">
        <f t="shared" si="69"/>
        <v>654.97174435546879</v>
      </c>
      <c r="AE173" s="16">
        <f t="shared" si="69"/>
        <v>687.72033157324233</v>
      </c>
      <c r="AF173" s="16">
        <f t="shared" si="69"/>
        <v>722.10634815190429</v>
      </c>
      <c r="AG173" s="16">
        <f t="shared" si="69"/>
        <v>758.21166555949958</v>
      </c>
      <c r="AH173" s="16">
        <f t="shared" si="69"/>
        <v>796.12224883747456</v>
      </c>
      <c r="AI173" s="16">
        <f t="shared" si="69"/>
        <v>835.92836127934834</v>
      </c>
      <c r="AJ173" s="16">
        <f t="shared" si="69"/>
        <v>877.72477934331562</v>
      </c>
      <c r="AK173" s="16">
        <f t="shared" ref="AK173:BO181" si="83">IF(MOD(AK$6-$H173,$M173)=0,($L173*1.1*1.15)*((1+$I$3)^(AK$6-$L$3)),IF(MOD(AK$6-$O173,$N173)=0,$U173*((1+$I$3)^(AK$6-$L$3)),0))</f>
        <v>921.61101831048154</v>
      </c>
      <c r="AL173" s="16">
        <f t="shared" si="83"/>
        <v>967.69156922600541</v>
      </c>
      <c r="AM173" s="16">
        <f t="shared" si="83"/>
        <v>1016.076147687306</v>
      </c>
      <c r="AN173" s="16">
        <f t="shared" si="83"/>
        <v>1066.8799550716712</v>
      </c>
      <c r="AO173" s="16">
        <f t="shared" si="83"/>
        <v>1120.2239528252549</v>
      </c>
      <c r="AP173" s="16">
        <f t="shared" si="83"/>
        <v>1176.2351504665178</v>
      </c>
      <c r="AQ173" s="16">
        <f t="shared" si="83"/>
        <v>1235.0469079898435</v>
      </c>
      <c r="AR173" s="16">
        <f t="shared" si="83"/>
        <v>1296.7992533893357</v>
      </c>
      <c r="AS173" s="16">
        <f t="shared" si="83"/>
        <v>1361.6392160588025</v>
      </c>
      <c r="AT173" s="16">
        <f t="shared" si="83"/>
        <v>1429.7211768617424</v>
      </c>
      <c r="AU173" s="16">
        <f t="shared" si="83"/>
        <v>379805.43063332199</v>
      </c>
      <c r="AV173" s="16">
        <f t="shared" si="83"/>
        <v>1576.2675974900712</v>
      </c>
      <c r="AW173" s="16">
        <f t="shared" si="83"/>
        <v>1655.0809773645749</v>
      </c>
      <c r="AX173" s="16">
        <f t="shared" si="83"/>
        <v>1737.8350262328036</v>
      </c>
      <c r="AY173" s="16">
        <f t="shared" si="83"/>
        <v>1824.7267775444438</v>
      </c>
      <c r="AZ173" s="16">
        <f t="shared" si="83"/>
        <v>1915.963116421666</v>
      </c>
      <c r="BA173" s="16">
        <f t="shared" si="83"/>
        <v>2011.7612722427496</v>
      </c>
      <c r="BB173" s="16">
        <f t="shared" si="83"/>
        <v>2112.3493358548862</v>
      </c>
      <c r="BC173" s="16">
        <f t="shared" si="83"/>
        <v>2217.9668026476315</v>
      </c>
      <c r="BD173" s="16">
        <f t="shared" si="83"/>
        <v>2328.8651427800128</v>
      </c>
      <c r="BE173" s="16">
        <f t="shared" si="83"/>
        <v>2445.3083999190135</v>
      </c>
      <c r="BF173" s="16">
        <f t="shared" si="83"/>
        <v>2567.5738199149641</v>
      </c>
      <c r="BG173" s="16">
        <f t="shared" si="83"/>
        <v>2695.9525109107126</v>
      </c>
      <c r="BH173" s="16">
        <f t="shared" si="83"/>
        <v>2830.7501364562481</v>
      </c>
      <c r="BI173" s="16">
        <f t="shared" si="83"/>
        <v>2972.2876432790608</v>
      </c>
      <c r="BJ173" s="16">
        <f t="shared" si="83"/>
        <v>3120.9020254430134</v>
      </c>
      <c r="BK173" s="16">
        <f t="shared" si="83"/>
        <v>3276.9471267151644</v>
      </c>
      <c r="BL173" s="16">
        <f t="shared" si="83"/>
        <v>3440.7944830509223</v>
      </c>
      <c r="BM173" s="16">
        <f t="shared" si="83"/>
        <v>3612.8342072034688</v>
      </c>
      <c r="BN173" s="16">
        <f t="shared" si="83"/>
        <v>3793.4759175636423</v>
      </c>
      <c r="BO173" s="16">
        <f t="shared" si="83"/>
        <v>1007736.8775007817</v>
      </c>
      <c r="BP173" s="2"/>
      <c r="BQ173" s="2"/>
      <c r="BR173" s="2"/>
      <c r="BS173" s="2"/>
      <c r="BT173" s="2"/>
      <c r="BU173" s="2"/>
      <c r="BV173" s="2"/>
      <c r="BW173" s="2"/>
      <c r="BX173" s="2"/>
    </row>
    <row r="174" spans="1:76" s="1" customFormat="1" ht="15.75" x14ac:dyDescent="0.25">
      <c r="C174" s="2" t="s">
        <v>274</v>
      </c>
      <c r="D174" s="2" t="s">
        <v>29</v>
      </c>
      <c r="E174" s="2" t="s">
        <v>184</v>
      </c>
      <c r="F174" s="2" t="s">
        <v>284</v>
      </c>
      <c r="G174" s="2">
        <v>1</v>
      </c>
      <c r="H174" s="2">
        <v>2007</v>
      </c>
      <c r="I174" s="16">
        <v>850</v>
      </c>
      <c r="J174" s="16">
        <f t="shared" si="54"/>
        <v>850</v>
      </c>
      <c r="K174" s="16">
        <f t="shared" si="79"/>
        <v>127.5</v>
      </c>
      <c r="L174" s="16">
        <f t="shared" si="80"/>
        <v>977.5</v>
      </c>
      <c r="M174" s="2">
        <v>10</v>
      </c>
      <c r="N174" s="2">
        <v>5</v>
      </c>
      <c r="O174" s="2">
        <v>2007</v>
      </c>
      <c r="P174" s="28">
        <v>5.0000000000000001E-3</v>
      </c>
      <c r="Q174" s="30">
        <f t="shared" si="58"/>
        <v>2240.4479056505097</v>
      </c>
      <c r="R174" s="30">
        <f t="shared" si="59"/>
        <v>224.04479056505099</v>
      </c>
      <c r="S174" s="30">
        <f t="shared" si="60"/>
        <v>369.67390443233404</v>
      </c>
      <c r="T174" s="16">
        <f t="shared" si="61"/>
        <v>2834.1666006478945</v>
      </c>
      <c r="U174" s="16">
        <f t="shared" si="62"/>
        <v>4.8875000000000002</v>
      </c>
      <c r="V174" s="16">
        <f t="shared" ref="V174:AK189" si="84">IF(MOD(V$6-$H174,$M174)=0,($L174*1.1*1.15)*((1+$I$3)^(V$6-$L$3)),IF(MOD(V$6-$O174,$N174)=0,$U174*((1+$I$3)^(V$6-$L$3)),0))</f>
        <v>4.4331065759637189</v>
      </c>
      <c r="W174" s="16">
        <f t="shared" si="84"/>
        <v>0</v>
      </c>
      <c r="X174" s="16">
        <f t="shared" si="84"/>
        <v>0</v>
      </c>
      <c r="Y174" s="16">
        <f t="shared" si="84"/>
        <v>0</v>
      </c>
      <c r="Z174" s="16">
        <f t="shared" si="84"/>
        <v>0</v>
      </c>
      <c r="AA174" s="16">
        <f t="shared" si="84"/>
        <v>1431.4467234374999</v>
      </c>
      <c r="AB174" s="16">
        <f t="shared" si="84"/>
        <v>0</v>
      </c>
      <c r="AC174" s="16">
        <f t="shared" si="84"/>
        <v>0</v>
      </c>
      <c r="AD174" s="16">
        <f t="shared" si="84"/>
        <v>0</v>
      </c>
      <c r="AE174" s="16">
        <f t="shared" si="84"/>
        <v>0</v>
      </c>
      <c r="AF174" s="16">
        <f t="shared" si="84"/>
        <v>7.2210634815190433</v>
      </c>
      <c r="AG174" s="16">
        <f t="shared" si="84"/>
        <v>0</v>
      </c>
      <c r="AH174" s="16">
        <f t="shared" si="84"/>
        <v>0</v>
      </c>
      <c r="AI174" s="16">
        <f t="shared" si="84"/>
        <v>0</v>
      </c>
      <c r="AJ174" s="16">
        <f t="shared" si="84"/>
        <v>0</v>
      </c>
      <c r="AK174" s="16">
        <f t="shared" si="84"/>
        <v>2331.6758763255184</v>
      </c>
      <c r="AL174" s="16">
        <f t="shared" si="83"/>
        <v>0</v>
      </c>
      <c r="AM174" s="16">
        <f t="shared" si="83"/>
        <v>0</v>
      </c>
      <c r="AN174" s="16">
        <f t="shared" si="83"/>
        <v>0</v>
      </c>
      <c r="AO174" s="16">
        <f t="shared" si="83"/>
        <v>0</v>
      </c>
      <c r="AP174" s="16">
        <f t="shared" si="83"/>
        <v>11.762351504665178</v>
      </c>
      <c r="AQ174" s="16">
        <f t="shared" si="83"/>
        <v>0</v>
      </c>
      <c r="AR174" s="16">
        <f t="shared" si="83"/>
        <v>0</v>
      </c>
      <c r="AS174" s="16">
        <f t="shared" si="83"/>
        <v>0</v>
      </c>
      <c r="AT174" s="16">
        <f t="shared" si="83"/>
        <v>0</v>
      </c>
      <c r="AU174" s="16">
        <f t="shared" si="83"/>
        <v>3798.0543063332193</v>
      </c>
      <c r="AV174" s="16">
        <f t="shared" si="83"/>
        <v>0</v>
      </c>
      <c r="AW174" s="16">
        <f t="shared" si="83"/>
        <v>0</v>
      </c>
      <c r="AX174" s="16">
        <f t="shared" si="83"/>
        <v>0</v>
      </c>
      <c r="AY174" s="16">
        <f t="shared" si="83"/>
        <v>0</v>
      </c>
      <c r="AZ174" s="16">
        <f t="shared" si="83"/>
        <v>19.159631164216659</v>
      </c>
      <c r="BA174" s="16">
        <f t="shared" si="83"/>
        <v>0</v>
      </c>
      <c r="BB174" s="16">
        <f t="shared" si="83"/>
        <v>0</v>
      </c>
      <c r="BC174" s="16">
        <f t="shared" si="83"/>
        <v>0</v>
      </c>
      <c r="BD174" s="16">
        <f t="shared" si="83"/>
        <v>0</v>
      </c>
      <c r="BE174" s="16">
        <f t="shared" si="83"/>
        <v>6186.6302517951035</v>
      </c>
      <c r="BF174" s="16">
        <f t="shared" si="83"/>
        <v>0</v>
      </c>
      <c r="BG174" s="16">
        <f t="shared" si="83"/>
        <v>0</v>
      </c>
      <c r="BH174" s="16">
        <f t="shared" si="83"/>
        <v>0</v>
      </c>
      <c r="BI174" s="16">
        <f t="shared" si="83"/>
        <v>0</v>
      </c>
      <c r="BJ174" s="16">
        <f t="shared" si="83"/>
        <v>31.209020254430133</v>
      </c>
      <c r="BK174" s="16">
        <f t="shared" si="83"/>
        <v>0</v>
      </c>
      <c r="BL174" s="16">
        <f t="shared" si="83"/>
        <v>0</v>
      </c>
      <c r="BM174" s="16">
        <f t="shared" si="83"/>
        <v>0</v>
      </c>
      <c r="BN174" s="16">
        <f t="shared" si="83"/>
        <v>0</v>
      </c>
      <c r="BO174" s="16">
        <f t="shared" si="83"/>
        <v>10077.368775007815</v>
      </c>
      <c r="BP174" s="2"/>
      <c r="BQ174" s="2"/>
      <c r="BR174" s="2"/>
      <c r="BS174" s="2"/>
      <c r="BT174" s="2"/>
      <c r="BU174" s="2"/>
      <c r="BV174" s="2"/>
      <c r="BW174" s="2"/>
      <c r="BX174" s="2"/>
    </row>
    <row r="175" spans="1:76" s="1" customFormat="1" ht="15.75" x14ac:dyDescent="0.25">
      <c r="C175" s="2" t="s">
        <v>274</v>
      </c>
      <c r="D175" s="2" t="s">
        <v>29</v>
      </c>
      <c r="E175" s="2" t="s">
        <v>285</v>
      </c>
      <c r="F175" s="2" t="s">
        <v>286</v>
      </c>
      <c r="G175" s="2">
        <v>1</v>
      </c>
      <c r="H175" s="2">
        <v>2019</v>
      </c>
      <c r="I175" s="16">
        <v>300000</v>
      </c>
      <c r="J175" s="16">
        <f t="shared" si="54"/>
        <v>300000</v>
      </c>
      <c r="K175" s="16">
        <f t="shared" si="79"/>
        <v>45000</v>
      </c>
      <c r="L175" s="16">
        <f t="shared" si="80"/>
        <v>345000</v>
      </c>
      <c r="M175" s="2">
        <v>30</v>
      </c>
      <c r="N175" s="2">
        <v>1</v>
      </c>
      <c r="O175" s="2">
        <v>2019</v>
      </c>
      <c r="P175" s="28">
        <v>5.0000000000000001E-4</v>
      </c>
      <c r="Q175" s="30">
        <f t="shared" si="58"/>
        <v>440317.13906250003</v>
      </c>
      <c r="R175" s="30">
        <f t="shared" si="59"/>
        <v>44031.713906250006</v>
      </c>
      <c r="S175" s="30">
        <f t="shared" si="60"/>
        <v>72652.3279453125</v>
      </c>
      <c r="T175" s="16">
        <f t="shared" si="61"/>
        <v>557001.18091406254</v>
      </c>
      <c r="U175" s="16">
        <f t="shared" si="62"/>
        <v>172.5</v>
      </c>
      <c r="V175" s="16">
        <f t="shared" si="84"/>
        <v>156.46258503401359</v>
      </c>
      <c r="W175" s="16">
        <f t="shared" si="84"/>
        <v>164.28571428571428</v>
      </c>
      <c r="X175" s="16">
        <f t="shared" si="84"/>
        <v>172.5</v>
      </c>
      <c r="Y175" s="16">
        <f t="shared" si="84"/>
        <v>181.125</v>
      </c>
      <c r="Z175" s="16">
        <f t="shared" si="84"/>
        <v>190.18125000000001</v>
      </c>
      <c r="AA175" s="16">
        <f t="shared" si="84"/>
        <v>199.69031250000003</v>
      </c>
      <c r="AB175" s="16">
        <f t="shared" si="84"/>
        <v>209.674828125</v>
      </c>
      <c r="AC175" s="16">
        <f t="shared" si="84"/>
        <v>220.15856953125001</v>
      </c>
      <c r="AD175" s="16">
        <f t="shared" si="84"/>
        <v>231.16649800781249</v>
      </c>
      <c r="AE175" s="16">
        <f t="shared" si="84"/>
        <v>242.72482290820318</v>
      </c>
      <c r="AF175" s="16">
        <f t="shared" si="84"/>
        <v>254.86106405361329</v>
      </c>
      <c r="AG175" s="16">
        <f t="shared" si="84"/>
        <v>267.60411725629399</v>
      </c>
      <c r="AH175" s="16">
        <f t="shared" si="84"/>
        <v>280.98432311910869</v>
      </c>
      <c r="AI175" s="16">
        <f t="shared" si="84"/>
        <v>295.03353927506413</v>
      </c>
      <c r="AJ175" s="16">
        <f t="shared" si="84"/>
        <v>309.78521623881727</v>
      </c>
      <c r="AK175" s="16">
        <f t="shared" si="84"/>
        <v>325.27447705075821</v>
      </c>
      <c r="AL175" s="16">
        <f t="shared" si="83"/>
        <v>341.53820090329606</v>
      </c>
      <c r="AM175" s="16">
        <f t="shared" si="83"/>
        <v>358.61511094846094</v>
      </c>
      <c r="AN175" s="16">
        <f t="shared" si="83"/>
        <v>376.54586649588396</v>
      </c>
      <c r="AO175" s="16">
        <f t="shared" si="83"/>
        <v>395.37315982067821</v>
      </c>
      <c r="AP175" s="16">
        <f t="shared" si="83"/>
        <v>415.14181781171214</v>
      </c>
      <c r="AQ175" s="16">
        <f t="shared" si="83"/>
        <v>435.89890870229772</v>
      </c>
      <c r="AR175" s="16">
        <f t="shared" si="83"/>
        <v>457.69385413741259</v>
      </c>
      <c r="AS175" s="16">
        <f t="shared" si="83"/>
        <v>480.57854684428321</v>
      </c>
      <c r="AT175" s="16">
        <f t="shared" si="83"/>
        <v>504.60747418649737</v>
      </c>
      <c r="AU175" s="16">
        <f t="shared" si="83"/>
        <v>529.83784789582228</v>
      </c>
      <c r="AV175" s="16">
        <f t="shared" si="83"/>
        <v>556.32974029061336</v>
      </c>
      <c r="AW175" s="16">
        <f t="shared" si="83"/>
        <v>1477889.9550820147</v>
      </c>
      <c r="AX175" s="16">
        <f t="shared" si="83"/>
        <v>613.35353867040124</v>
      </c>
      <c r="AY175" s="16">
        <f t="shared" si="83"/>
        <v>644.02121560392141</v>
      </c>
      <c r="AZ175" s="16">
        <f t="shared" si="83"/>
        <v>676.22227638411732</v>
      </c>
      <c r="BA175" s="16">
        <f t="shared" si="83"/>
        <v>710.03339020332339</v>
      </c>
      <c r="BB175" s="16">
        <f t="shared" si="83"/>
        <v>745.53505971348932</v>
      </c>
      <c r="BC175" s="16">
        <f t="shared" si="83"/>
        <v>782.81181269916408</v>
      </c>
      <c r="BD175" s="16">
        <f t="shared" si="83"/>
        <v>821.95240333412221</v>
      </c>
      <c r="BE175" s="16">
        <f t="shared" si="83"/>
        <v>863.05002350082827</v>
      </c>
      <c r="BF175" s="16">
        <f t="shared" si="83"/>
        <v>906.20252467586965</v>
      </c>
      <c r="BG175" s="16">
        <f t="shared" si="83"/>
        <v>951.51265090966331</v>
      </c>
      <c r="BH175" s="16">
        <f t="shared" si="83"/>
        <v>999.08828345514632</v>
      </c>
      <c r="BI175" s="16">
        <f t="shared" si="83"/>
        <v>1049.0426976279039</v>
      </c>
      <c r="BJ175" s="16">
        <f t="shared" si="83"/>
        <v>1101.4948325092987</v>
      </c>
      <c r="BK175" s="16">
        <f t="shared" si="83"/>
        <v>1156.569574134764</v>
      </c>
      <c r="BL175" s="16">
        <f t="shared" si="83"/>
        <v>1214.398052841502</v>
      </c>
      <c r="BM175" s="16">
        <f t="shared" si="83"/>
        <v>1275.1179554835771</v>
      </c>
      <c r="BN175" s="16">
        <f t="shared" si="83"/>
        <v>1338.8738532577561</v>
      </c>
      <c r="BO175" s="16">
        <f t="shared" si="83"/>
        <v>1405.8175459206441</v>
      </c>
      <c r="BP175" s="2"/>
      <c r="BQ175" s="2"/>
      <c r="BR175" s="2"/>
      <c r="BS175" s="2"/>
      <c r="BT175" s="2"/>
      <c r="BU175" s="2"/>
      <c r="BV175" s="2"/>
      <c r="BW175" s="2"/>
      <c r="BX175" s="2"/>
    </row>
    <row r="176" spans="1:76" s="1" customFormat="1" ht="15.75" x14ac:dyDescent="0.25">
      <c r="C176" s="2" t="s">
        <v>274</v>
      </c>
      <c r="D176" s="2" t="s">
        <v>29</v>
      </c>
      <c r="E176" s="2" t="s">
        <v>285</v>
      </c>
      <c r="F176" s="2" t="s">
        <v>287</v>
      </c>
      <c r="G176" s="2">
        <v>1</v>
      </c>
      <c r="H176" s="2">
        <v>2007</v>
      </c>
      <c r="I176" s="16">
        <v>12750</v>
      </c>
      <c r="J176" s="16">
        <f t="shared" si="54"/>
        <v>12750</v>
      </c>
      <c r="K176" s="16">
        <f t="shared" si="79"/>
        <v>1912.5</v>
      </c>
      <c r="L176" s="16">
        <f t="shared" si="80"/>
        <v>14662.5</v>
      </c>
      <c r="M176" s="2">
        <v>20</v>
      </c>
      <c r="N176" s="2">
        <v>1</v>
      </c>
      <c r="O176" s="2">
        <v>2007</v>
      </c>
      <c r="P176" s="28">
        <v>5.0000000000000001E-4</v>
      </c>
      <c r="Q176" s="30">
        <f t="shared" si="58"/>
        <v>33606.718584757647</v>
      </c>
      <c r="R176" s="30">
        <f t="shared" si="59"/>
        <v>3360.671858475765</v>
      </c>
      <c r="S176" s="30">
        <f t="shared" si="60"/>
        <v>5545.1085664850116</v>
      </c>
      <c r="T176" s="16">
        <f t="shared" si="61"/>
        <v>42512.49900971842</v>
      </c>
      <c r="U176" s="16">
        <f t="shared" si="62"/>
        <v>7.3312499999999998</v>
      </c>
      <c r="V176" s="16">
        <f t="shared" si="84"/>
        <v>6.649659863945578</v>
      </c>
      <c r="W176" s="16">
        <f t="shared" si="84"/>
        <v>6.9821428571428568</v>
      </c>
      <c r="X176" s="16">
        <f t="shared" si="84"/>
        <v>7.3312499999999998</v>
      </c>
      <c r="Y176" s="16">
        <f t="shared" si="84"/>
        <v>7.6978125000000004</v>
      </c>
      <c r="Z176" s="16">
        <f t="shared" si="84"/>
        <v>8.0827031250000001</v>
      </c>
      <c r="AA176" s="16">
        <f t="shared" si="84"/>
        <v>21471.700851562502</v>
      </c>
      <c r="AB176" s="16">
        <f t="shared" si="84"/>
        <v>8.9111801953125003</v>
      </c>
      <c r="AC176" s="16">
        <f t="shared" si="84"/>
        <v>9.3567392050781262</v>
      </c>
      <c r="AD176" s="16">
        <f t="shared" si="84"/>
        <v>9.8245761653320312</v>
      </c>
      <c r="AE176" s="16">
        <f t="shared" si="84"/>
        <v>10.315804973598635</v>
      </c>
      <c r="AF176" s="16">
        <f t="shared" si="84"/>
        <v>10.831595222278565</v>
      </c>
      <c r="AG176" s="16">
        <f t="shared" si="84"/>
        <v>11.373174983392493</v>
      </c>
      <c r="AH176" s="16">
        <f t="shared" si="84"/>
        <v>11.941833732562118</v>
      </c>
      <c r="AI176" s="16">
        <f t="shared" si="84"/>
        <v>12.538925419190225</v>
      </c>
      <c r="AJ176" s="16">
        <f t="shared" si="84"/>
        <v>13.165871690149734</v>
      </c>
      <c r="AK176" s="16">
        <f t="shared" si="84"/>
        <v>13.824165274657224</v>
      </c>
      <c r="AL176" s="16">
        <f t="shared" si="83"/>
        <v>14.515373538390081</v>
      </c>
      <c r="AM176" s="16">
        <f t="shared" si="83"/>
        <v>15.241142215309591</v>
      </c>
      <c r="AN176" s="16">
        <f t="shared" si="83"/>
        <v>16.00319932607507</v>
      </c>
      <c r="AO176" s="16">
        <f t="shared" si="83"/>
        <v>16.803359292378826</v>
      </c>
      <c r="AP176" s="16">
        <f t="shared" si="83"/>
        <v>17.643527256997764</v>
      </c>
      <c r="AQ176" s="16">
        <f t="shared" si="83"/>
        <v>18.525703619847654</v>
      </c>
      <c r="AR176" s="16">
        <f t="shared" si="83"/>
        <v>19.451988800840034</v>
      </c>
      <c r="AS176" s="16">
        <f t="shared" si="83"/>
        <v>20.424588240882038</v>
      </c>
      <c r="AT176" s="16">
        <f t="shared" si="83"/>
        <v>21.445817652926138</v>
      </c>
      <c r="AU176" s="16">
        <f t="shared" si="83"/>
        <v>56970.814594998294</v>
      </c>
      <c r="AV176" s="16">
        <f t="shared" si="83"/>
        <v>23.644013962351067</v>
      </c>
      <c r="AW176" s="16">
        <f t="shared" si="83"/>
        <v>24.826214660468622</v>
      </c>
      <c r="AX176" s="16">
        <f t="shared" si="83"/>
        <v>26.067525393492055</v>
      </c>
      <c r="AY176" s="16">
        <f t="shared" si="83"/>
        <v>27.370901663166659</v>
      </c>
      <c r="AZ176" s="16">
        <f t="shared" si="83"/>
        <v>28.739446746324987</v>
      </c>
      <c r="BA176" s="16">
        <f t="shared" si="83"/>
        <v>30.176419083641242</v>
      </c>
      <c r="BB176" s="16">
        <f t="shared" si="83"/>
        <v>31.685240037823295</v>
      </c>
      <c r="BC176" s="16">
        <f t="shared" si="83"/>
        <v>33.269502039714475</v>
      </c>
      <c r="BD176" s="16">
        <f t="shared" si="83"/>
        <v>34.932977141700192</v>
      </c>
      <c r="BE176" s="16">
        <f t="shared" si="83"/>
        <v>36.679625998785205</v>
      </c>
      <c r="BF176" s="16">
        <f t="shared" si="83"/>
        <v>38.513607298724459</v>
      </c>
      <c r="BG176" s="16">
        <f t="shared" si="83"/>
        <v>40.439287663660693</v>
      </c>
      <c r="BH176" s="16">
        <f t="shared" si="83"/>
        <v>42.461252046843718</v>
      </c>
      <c r="BI176" s="16">
        <f t="shared" si="83"/>
        <v>44.584314649185906</v>
      </c>
      <c r="BJ176" s="16">
        <f t="shared" si="83"/>
        <v>46.813530381645194</v>
      </c>
      <c r="BK176" s="16">
        <f t="shared" si="83"/>
        <v>49.154206900727466</v>
      </c>
      <c r="BL176" s="16">
        <f t="shared" si="83"/>
        <v>51.611917245763834</v>
      </c>
      <c r="BM176" s="16">
        <f t="shared" si="83"/>
        <v>54.192513108052026</v>
      </c>
      <c r="BN176" s="16">
        <f t="shared" si="83"/>
        <v>56.90213876345463</v>
      </c>
      <c r="BO176" s="16">
        <f t="shared" si="83"/>
        <v>151160.53162511723</v>
      </c>
      <c r="BP176" s="2"/>
      <c r="BQ176" s="2"/>
      <c r="BR176" s="2"/>
      <c r="BS176" s="2"/>
      <c r="BT176" s="2"/>
      <c r="BU176" s="2"/>
      <c r="BV176" s="2"/>
      <c r="BW176" s="2"/>
      <c r="BX176" s="2"/>
    </row>
    <row r="177" spans="3:76" s="1" customFormat="1" ht="15.75" x14ac:dyDescent="0.25">
      <c r="C177" s="2" t="s">
        <v>274</v>
      </c>
      <c r="D177" s="2" t="s">
        <v>29</v>
      </c>
      <c r="E177" s="2" t="s">
        <v>285</v>
      </c>
      <c r="F177" s="2" t="s">
        <v>288</v>
      </c>
      <c r="G177" s="2">
        <v>2</v>
      </c>
      <c r="H177" s="2">
        <v>2007</v>
      </c>
      <c r="I177" s="16">
        <v>6375</v>
      </c>
      <c r="J177" s="16">
        <f t="shared" si="54"/>
        <v>12750</v>
      </c>
      <c r="K177" s="16">
        <f t="shared" si="79"/>
        <v>1912.5</v>
      </c>
      <c r="L177" s="16">
        <f t="shared" si="80"/>
        <v>14662.5</v>
      </c>
      <c r="M177" s="2">
        <v>20</v>
      </c>
      <c r="N177" s="2">
        <v>1</v>
      </c>
      <c r="O177" s="2">
        <v>2007</v>
      </c>
      <c r="P177" s="28">
        <v>5.0000000000000001E-4</v>
      </c>
      <c r="Q177" s="30">
        <f t="shared" si="58"/>
        <v>33606.718584757647</v>
      </c>
      <c r="R177" s="30">
        <f t="shared" si="59"/>
        <v>3360.671858475765</v>
      </c>
      <c r="S177" s="30">
        <f t="shared" si="60"/>
        <v>5545.1085664850116</v>
      </c>
      <c r="T177" s="16">
        <f t="shared" si="61"/>
        <v>42512.49900971842</v>
      </c>
      <c r="U177" s="16">
        <f t="shared" si="62"/>
        <v>7.3312499999999998</v>
      </c>
      <c r="V177" s="16">
        <f t="shared" si="84"/>
        <v>6.649659863945578</v>
      </c>
      <c r="W177" s="16">
        <f t="shared" si="84"/>
        <v>6.9821428571428568</v>
      </c>
      <c r="X177" s="16">
        <f t="shared" si="84"/>
        <v>7.3312499999999998</v>
      </c>
      <c r="Y177" s="16">
        <f t="shared" si="84"/>
        <v>7.6978125000000004</v>
      </c>
      <c r="Z177" s="16">
        <f t="shared" si="84"/>
        <v>8.0827031250000001</v>
      </c>
      <c r="AA177" s="16">
        <f t="shared" si="84"/>
        <v>21471.700851562502</v>
      </c>
      <c r="AB177" s="16">
        <f t="shared" si="84"/>
        <v>8.9111801953125003</v>
      </c>
      <c r="AC177" s="16">
        <f t="shared" si="84"/>
        <v>9.3567392050781262</v>
      </c>
      <c r="AD177" s="16">
        <f t="shared" si="84"/>
        <v>9.8245761653320312</v>
      </c>
      <c r="AE177" s="16">
        <f t="shared" si="84"/>
        <v>10.315804973598635</v>
      </c>
      <c r="AF177" s="16">
        <f t="shared" si="84"/>
        <v>10.831595222278565</v>
      </c>
      <c r="AG177" s="16">
        <f t="shared" si="84"/>
        <v>11.373174983392493</v>
      </c>
      <c r="AH177" s="16">
        <f t="shared" si="84"/>
        <v>11.941833732562118</v>
      </c>
      <c r="AI177" s="16">
        <f t="shared" si="84"/>
        <v>12.538925419190225</v>
      </c>
      <c r="AJ177" s="16">
        <f t="shared" si="84"/>
        <v>13.165871690149734</v>
      </c>
      <c r="AK177" s="16">
        <f t="shared" si="84"/>
        <v>13.824165274657224</v>
      </c>
      <c r="AL177" s="16">
        <f t="shared" si="83"/>
        <v>14.515373538390081</v>
      </c>
      <c r="AM177" s="16">
        <f t="shared" si="83"/>
        <v>15.241142215309591</v>
      </c>
      <c r="AN177" s="16">
        <f t="shared" si="83"/>
        <v>16.00319932607507</v>
      </c>
      <c r="AO177" s="16">
        <f t="shared" si="83"/>
        <v>16.803359292378826</v>
      </c>
      <c r="AP177" s="16">
        <f t="shared" si="83"/>
        <v>17.643527256997764</v>
      </c>
      <c r="AQ177" s="16">
        <f t="shared" si="83"/>
        <v>18.525703619847654</v>
      </c>
      <c r="AR177" s="16">
        <f t="shared" si="83"/>
        <v>19.451988800840034</v>
      </c>
      <c r="AS177" s="16">
        <f t="shared" si="83"/>
        <v>20.424588240882038</v>
      </c>
      <c r="AT177" s="16">
        <f t="shared" si="83"/>
        <v>21.445817652926138</v>
      </c>
      <c r="AU177" s="16">
        <f t="shared" si="83"/>
        <v>56970.814594998294</v>
      </c>
      <c r="AV177" s="16">
        <f t="shared" si="83"/>
        <v>23.644013962351067</v>
      </c>
      <c r="AW177" s="16">
        <f t="shared" si="83"/>
        <v>24.826214660468622</v>
      </c>
      <c r="AX177" s="16">
        <f t="shared" si="83"/>
        <v>26.067525393492055</v>
      </c>
      <c r="AY177" s="16">
        <f t="shared" si="83"/>
        <v>27.370901663166659</v>
      </c>
      <c r="AZ177" s="16">
        <f t="shared" si="83"/>
        <v>28.739446746324987</v>
      </c>
      <c r="BA177" s="16">
        <f t="shared" si="83"/>
        <v>30.176419083641242</v>
      </c>
      <c r="BB177" s="16">
        <f t="shared" si="83"/>
        <v>31.685240037823295</v>
      </c>
      <c r="BC177" s="16">
        <f t="shared" si="83"/>
        <v>33.269502039714475</v>
      </c>
      <c r="BD177" s="16">
        <f t="shared" si="83"/>
        <v>34.932977141700192</v>
      </c>
      <c r="BE177" s="16">
        <f t="shared" si="83"/>
        <v>36.679625998785205</v>
      </c>
      <c r="BF177" s="16">
        <f t="shared" si="83"/>
        <v>38.513607298724459</v>
      </c>
      <c r="BG177" s="16">
        <f t="shared" si="83"/>
        <v>40.439287663660693</v>
      </c>
      <c r="BH177" s="16">
        <f t="shared" si="83"/>
        <v>42.461252046843718</v>
      </c>
      <c r="BI177" s="16">
        <f t="shared" si="83"/>
        <v>44.584314649185906</v>
      </c>
      <c r="BJ177" s="16">
        <f t="shared" si="83"/>
        <v>46.813530381645194</v>
      </c>
      <c r="BK177" s="16">
        <f t="shared" si="83"/>
        <v>49.154206900727466</v>
      </c>
      <c r="BL177" s="16">
        <f t="shared" si="83"/>
        <v>51.611917245763834</v>
      </c>
      <c r="BM177" s="16">
        <f t="shared" si="83"/>
        <v>54.192513108052026</v>
      </c>
      <c r="BN177" s="16">
        <f t="shared" si="83"/>
        <v>56.90213876345463</v>
      </c>
      <c r="BO177" s="16">
        <f t="shared" si="83"/>
        <v>151160.53162511723</v>
      </c>
      <c r="BP177" s="2"/>
      <c r="BQ177" s="2"/>
      <c r="BR177" s="2"/>
      <c r="BS177" s="2"/>
      <c r="BT177" s="2"/>
      <c r="BU177" s="2"/>
      <c r="BV177" s="2"/>
      <c r="BW177" s="2"/>
      <c r="BX177" s="2"/>
    </row>
    <row r="178" spans="3:76" s="1" customFormat="1" ht="15.75" x14ac:dyDescent="0.25">
      <c r="C178" s="2" t="s">
        <v>274</v>
      </c>
      <c r="D178" s="2" t="s">
        <v>116</v>
      </c>
      <c r="E178" s="2" t="s">
        <v>117</v>
      </c>
      <c r="F178" s="2" t="s">
        <v>176</v>
      </c>
      <c r="G178" s="2">
        <v>1</v>
      </c>
      <c r="H178" s="2">
        <v>2007</v>
      </c>
      <c r="I178" s="16">
        <v>850</v>
      </c>
      <c r="J178" s="16">
        <f t="shared" si="54"/>
        <v>850</v>
      </c>
      <c r="K178" s="16">
        <f t="shared" si="79"/>
        <v>127.5</v>
      </c>
      <c r="L178" s="16">
        <f t="shared" si="80"/>
        <v>977.5</v>
      </c>
      <c r="M178" s="2">
        <v>20</v>
      </c>
      <c r="N178" s="2">
        <v>2</v>
      </c>
      <c r="O178" s="2">
        <v>2007</v>
      </c>
      <c r="P178" s="28">
        <v>5.0000000000000001E-4</v>
      </c>
      <c r="Q178" s="30">
        <f t="shared" si="58"/>
        <v>2240.4479056505097</v>
      </c>
      <c r="R178" s="30">
        <f t="shared" si="59"/>
        <v>224.04479056505099</v>
      </c>
      <c r="S178" s="30">
        <f t="shared" si="60"/>
        <v>369.67390443233404</v>
      </c>
      <c r="T178" s="16">
        <f t="shared" si="61"/>
        <v>2834.1666006478945</v>
      </c>
      <c r="U178" s="16">
        <f t="shared" si="62"/>
        <v>0.48875000000000002</v>
      </c>
      <c r="V178" s="16">
        <f t="shared" si="84"/>
        <v>0</v>
      </c>
      <c r="W178" s="16">
        <f t="shared" si="84"/>
        <v>0.46547619047619049</v>
      </c>
      <c r="X178" s="16">
        <f t="shared" si="84"/>
        <v>0</v>
      </c>
      <c r="Y178" s="16">
        <f t="shared" si="84"/>
        <v>0.51318750000000002</v>
      </c>
      <c r="Z178" s="16">
        <f t="shared" si="84"/>
        <v>0</v>
      </c>
      <c r="AA178" s="16">
        <f t="shared" si="84"/>
        <v>1431.4467234374999</v>
      </c>
      <c r="AB178" s="16">
        <f t="shared" si="84"/>
        <v>0</v>
      </c>
      <c r="AC178" s="16">
        <f t="shared" si="84"/>
        <v>0.62378261367187504</v>
      </c>
      <c r="AD178" s="16">
        <f t="shared" si="84"/>
        <v>0</v>
      </c>
      <c r="AE178" s="16">
        <f t="shared" si="84"/>
        <v>0.68772033157324231</v>
      </c>
      <c r="AF178" s="16">
        <f t="shared" si="84"/>
        <v>0</v>
      </c>
      <c r="AG178" s="16">
        <f t="shared" si="84"/>
        <v>0.75821166555949959</v>
      </c>
      <c r="AH178" s="16">
        <f t="shared" si="84"/>
        <v>0</v>
      </c>
      <c r="AI178" s="16">
        <f t="shared" si="84"/>
        <v>0.83592836127934833</v>
      </c>
      <c r="AJ178" s="16">
        <f t="shared" si="84"/>
        <v>0</v>
      </c>
      <c r="AK178" s="16">
        <f t="shared" si="84"/>
        <v>0.92161101831048164</v>
      </c>
      <c r="AL178" s="16">
        <f t="shared" si="83"/>
        <v>0</v>
      </c>
      <c r="AM178" s="16">
        <f t="shared" si="83"/>
        <v>1.0160761476873061</v>
      </c>
      <c r="AN178" s="16">
        <f t="shared" si="83"/>
        <v>0</v>
      </c>
      <c r="AO178" s="16">
        <f t="shared" si="83"/>
        <v>1.1202239528252549</v>
      </c>
      <c r="AP178" s="16">
        <f t="shared" si="83"/>
        <v>0</v>
      </c>
      <c r="AQ178" s="16">
        <f t="shared" si="83"/>
        <v>1.2350469079898436</v>
      </c>
      <c r="AR178" s="16">
        <f t="shared" si="83"/>
        <v>0</v>
      </c>
      <c r="AS178" s="16">
        <f t="shared" si="83"/>
        <v>1.3616392160588024</v>
      </c>
      <c r="AT178" s="16">
        <f t="shared" si="83"/>
        <v>0</v>
      </c>
      <c r="AU178" s="16">
        <f t="shared" si="83"/>
        <v>3798.0543063332193</v>
      </c>
      <c r="AV178" s="16">
        <f t="shared" si="83"/>
        <v>0</v>
      </c>
      <c r="AW178" s="16">
        <f t="shared" si="83"/>
        <v>1.6550809773645749</v>
      </c>
      <c r="AX178" s="16">
        <f t="shared" si="83"/>
        <v>0</v>
      </c>
      <c r="AY178" s="16">
        <f t="shared" si="83"/>
        <v>1.824726777544444</v>
      </c>
      <c r="AZ178" s="16">
        <f t="shared" si="83"/>
        <v>0</v>
      </c>
      <c r="BA178" s="16">
        <f t="shared" si="83"/>
        <v>2.0117612722427496</v>
      </c>
      <c r="BB178" s="16">
        <f t="shared" si="83"/>
        <v>0</v>
      </c>
      <c r="BC178" s="16">
        <f t="shared" si="83"/>
        <v>2.2179668026476316</v>
      </c>
      <c r="BD178" s="16">
        <f t="shared" si="83"/>
        <v>0</v>
      </c>
      <c r="BE178" s="16">
        <f t="shared" si="83"/>
        <v>2.4453083999190137</v>
      </c>
      <c r="BF178" s="16">
        <f t="shared" si="83"/>
        <v>0</v>
      </c>
      <c r="BG178" s="16">
        <f t="shared" si="83"/>
        <v>2.695952510910713</v>
      </c>
      <c r="BH178" s="16">
        <f t="shared" si="83"/>
        <v>0</v>
      </c>
      <c r="BI178" s="16">
        <f t="shared" si="83"/>
        <v>2.9722876432790608</v>
      </c>
      <c r="BJ178" s="16">
        <f t="shared" si="83"/>
        <v>0</v>
      </c>
      <c r="BK178" s="16">
        <f t="shared" si="83"/>
        <v>3.2769471267151649</v>
      </c>
      <c r="BL178" s="16">
        <f t="shared" si="83"/>
        <v>0</v>
      </c>
      <c r="BM178" s="16">
        <f t="shared" si="83"/>
        <v>3.6128342072034689</v>
      </c>
      <c r="BN178" s="16">
        <f t="shared" si="83"/>
        <v>0</v>
      </c>
      <c r="BO178" s="16">
        <f t="shared" si="83"/>
        <v>10077.368775007815</v>
      </c>
      <c r="BP178" s="2"/>
      <c r="BQ178" s="2"/>
      <c r="BR178" s="2"/>
      <c r="BS178" s="2"/>
      <c r="BT178" s="2"/>
      <c r="BU178" s="2"/>
      <c r="BV178" s="2"/>
      <c r="BW178" s="2"/>
      <c r="BX178" s="2"/>
    </row>
    <row r="179" spans="3:76" s="1" customFormat="1" ht="15.75" x14ac:dyDescent="0.25">
      <c r="C179" s="2" t="s">
        <v>274</v>
      </c>
      <c r="D179" s="2" t="s">
        <v>116</v>
      </c>
      <c r="E179" s="2" t="s">
        <v>117</v>
      </c>
      <c r="F179" s="2" t="s">
        <v>289</v>
      </c>
      <c r="G179" s="2">
        <v>1</v>
      </c>
      <c r="H179" s="2">
        <v>2007</v>
      </c>
      <c r="I179" s="16">
        <v>850</v>
      </c>
      <c r="J179" s="16">
        <f t="shared" si="54"/>
        <v>850</v>
      </c>
      <c r="K179" s="16">
        <f t="shared" si="79"/>
        <v>127.5</v>
      </c>
      <c r="L179" s="16">
        <f t="shared" si="80"/>
        <v>977.5</v>
      </c>
      <c r="M179" s="2">
        <v>20</v>
      </c>
      <c r="N179" s="2">
        <v>2</v>
      </c>
      <c r="O179" s="2">
        <v>2007</v>
      </c>
      <c r="P179" s="28">
        <v>5.0000000000000001E-4</v>
      </c>
      <c r="Q179" s="30">
        <f t="shared" si="58"/>
        <v>2240.4479056505097</v>
      </c>
      <c r="R179" s="30">
        <f t="shared" si="59"/>
        <v>224.04479056505099</v>
      </c>
      <c r="S179" s="30">
        <f t="shared" si="60"/>
        <v>369.67390443233404</v>
      </c>
      <c r="T179" s="16">
        <f t="shared" si="61"/>
        <v>2834.1666006478945</v>
      </c>
      <c r="U179" s="16">
        <f t="shared" si="62"/>
        <v>0.48875000000000002</v>
      </c>
      <c r="V179" s="16">
        <f t="shared" si="84"/>
        <v>0</v>
      </c>
      <c r="W179" s="16">
        <f t="shared" si="84"/>
        <v>0.46547619047619049</v>
      </c>
      <c r="X179" s="16">
        <f t="shared" si="84"/>
        <v>0</v>
      </c>
      <c r="Y179" s="16">
        <f t="shared" si="84"/>
        <v>0.51318750000000002</v>
      </c>
      <c r="Z179" s="16">
        <f t="shared" si="84"/>
        <v>0</v>
      </c>
      <c r="AA179" s="16">
        <f t="shared" si="84"/>
        <v>1431.4467234374999</v>
      </c>
      <c r="AB179" s="16">
        <f t="shared" si="84"/>
        <v>0</v>
      </c>
      <c r="AC179" s="16">
        <f t="shared" si="84"/>
        <v>0.62378261367187504</v>
      </c>
      <c r="AD179" s="16">
        <f t="shared" si="84"/>
        <v>0</v>
      </c>
      <c r="AE179" s="16">
        <f t="shared" si="84"/>
        <v>0.68772033157324231</v>
      </c>
      <c r="AF179" s="16">
        <f t="shared" si="84"/>
        <v>0</v>
      </c>
      <c r="AG179" s="16">
        <f t="shared" si="84"/>
        <v>0.75821166555949959</v>
      </c>
      <c r="AH179" s="16">
        <f t="shared" si="84"/>
        <v>0</v>
      </c>
      <c r="AI179" s="16">
        <f t="shared" si="84"/>
        <v>0.83592836127934833</v>
      </c>
      <c r="AJ179" s="16">
        <f t="shared" si="84"/>
        <v>0</v>
      </c>
      <c r="AK179" s="16">
        <f t="shared" si="84"/>
        <v>0.92161101831048164</v>
      </c>
      <c r="AL179" s="16">
        <f t="shared" si="83"/>
        <v>0</v>
      </c>
      <c r="AM179" s="16">
        <f t="shared" si="83"/>
        <v>1.0160761476873061</v>
      </c>
      <c r="AN179" s="16">
        <f t="shared" si="83"/>
        <v>0</v>
      </c>
      <c r="AO179" s="16">
        <f t="shared" si="83"/>
        <v>1.1202239528252549</v>
      </c>
      <c r="AP179" s="16">
        <f t="shared" si="83"/>
        <v>0</v>
      </c>
      <c r="AQ179" s="16">
        <f t="shared" si="83"/>
        <v>1.2350469079898436</v>
      </c>
      <c r="AR179" s="16">
        <f t="shared" si="83"/>
        <v>0</v>
      </c>
      <c r="AS179" s="16">
        <f t="shared" si="83"/>
        <v>1.3616392160588024</v>
      </c>
      <c r="AT179" s="16">
        <f t="shared" si="83"/>
        <v>0</v>
      </c>
      <c r="AU179" s="16">
        <f t="shared" si="83"/>
        <v>3798.0543063332193</v>
      </c>
      <c r="AV179" s="16">
        <f t="shared" si="83"/>
        <v>0</v>
      </c>
      <c r="AW179" s="16">
        <f t="shared" si="83"/>
        <v>1.6550809773645749</v>
      </c>
      <c r="AX179" s="16">
        <f t="shared" si="83"/>
        <v>0</v>
      </c>
      <c r="AY179" s="16">
        <f t="shared" si="83"/>
        <v>1.824726777544444</v>
      </c>
      <c r="AZ179" s="16">
        <f t="shared" si="83"/>
        <v>0</v>
      </c>
      <c r="BA179" s="16">
        <f t="shared" si="83"/>
        <v>2.0117612722427496</v>
      </c>
      <c r="BB179" s="16">
        <f t="shared" si="83"/>
        <v>0</v>
      </c>
      <c r="BC179" s="16">
        <f t="shared" si="83"/>
        <v>2.2179668026476316</v>
      </c>
      <c r="BD179" s="16">
        <f t="shared" si="83"/>
        <v>0</v>
      </c>
      <c r="BE179" s="16">
        <f t="shared" si="83"/>
        <v>2.4453083999190137</v>
      </c>
      <c r="BF179" s="16">
        <f t="shared" si="83"/>
        <v>0</v>
      </c>
      <c r="BG179" s="16">
        <f t="shared" si="83"/>
        <v>2.695952510910713</v>
      </c>
      <c r="BH179" s="16">
        <f t="shared" si="83"/>
        <v>0</v>
      </c>
      <c r="BI179" s="16">
        <f t="shared" si="83"/>
        <v>2.9722876432790608</v>
      </c>
      <c r="BJ179" s="16">
        <f t="shared" si="83"/>
        <v>0</v>
      </c>
      <c r="BK179" s="16">
        <f t="shared" si="83"/>
        <v>3.2769471267151649</v>
      </c>
      <c r="BL179" s="16">
        <f t="shared" si="83"/>
        <v>0</v>
      </c>
      <c r="BM179" s="16">
        <f t="shared" si="83"/>
        <v>3.6128342072034689</v>
      </c>
      <c r="BN179" s="16">
        <f t="shared" si="83"/>
        <v>0</v>
      </c>
      <c r="BO179" s="16">
        <f t="shared" si="83"/>
        <v>10077.368775007815</v>
      </c>
      <c r="BP179" s="2"/>
      <c r="BQ179" s="2"/>
      <c r="BR179" s="2"/>
      <c r="BS179" s="2"/>
      <c r="BT179" s="2"/>
      <c r="BU179" s="2"/>
      <c r="BV179" s="2"/>
      <c r="BW179" s="2"/>
      <c r="BX179" s="2"/>
    </row>
    <row r="180" spans="3:76" s="1" customFormat="1" ht="15.75" x14ac:dyDescent="0.25">
      <c r="C180" s="2" t="s">
        <v>274</v>
      </c>
      <c r="D180" s="2" t="s">
        <v>29</v>
      </c>
      <c r="E180" s="2" t="s">
        <v>290</v>
      </c>
      <c r="F180" s="2" t="s">
        <v>291</v>
      </c>
      <c r="G180" s="2">
        <v>1</v>
      </c>
      <c r="H180" s="2">
        <v>2007</v>
      </c>
      <c r="I180" s="16">
        <v>8500</v>
      </c>
      <c r="J180" s="16">
        <f t="shared" si="54"/>
        <v>8500</v>
      </c>
      <c r="K180" s="16">
        <f t="shared" si="79"/>
        <v>1275</v>
      </c>
      <c r="L180" s="16">
        <f t="shared" si="80"/>
        <v>9775</v>
      </c>
      <c r="M180" s="2">
        <v>20</v>
      </c>
      <c r="N180" s="2">
        <v>5</v>
      </c>
      <c r="O180" s="2">
        <v>2007</v>
      </c>
      <c r="P180" s="28">
        <v>5.0000000000000001E-4</v>
      </c>
      <c r="Q180" s="30">
        <f t="shared" si="58"/>
        <v>22404.479056505101</v>
      </c>
      <c r="R180" s="30">
        <f t="shared" si="59"/>
        <v>2240.4479056505102</v>
      </c>
      <c r="S180" s="30">
        <f t="shared" si="60"/>
        <v>3696.7390443233417</v>
      </c>
      <c r="T180" s="16">
        <f t="shared" si="61"/>
        <v>28341.666006478954</v>
      </c>
      <c r="U180" s="16">
        <f t="shared" si="62"/>
        <v>4.8875000000000002</v>
      </c>
      <c r="V180" s="16">
        <f t="shared" si="84"/>
        <v>4.4331065759637189</v>
      </c>
      <c r="W180" s="16">
        <f t="shared" si="84"/>
        <v>0</v>
      </c>
      <c r="X180" s="16">
        <f t="shared" si="84"/>
        <v>0</v>
      </c>
      <c r="Y180" s="16">
        <f t="shared" si="84"/>
        <v>0</v>
      </c>
      <c r="Z180" s="16">
        <f t="shared" si="84"/>
        <v>0</v>
      </c>
      <c r="AA180" s="16">
        <f t="shared" si="84"/>
        <v>14314.467234374999</v>
      </c>
      <c r="AB180" s="16">
        <f t="shared" si="84"/>
        <v>0</v>
      </c>
      <c r="AC180" s="16">
        <f t="shared" si="84"/>
        <v>0</v>
      </c>
      <c r="AD180" s="16">
        <f t="shared" si="84"/>
        <v>0</v>
      </c>
      <c r="AE180" s="16">
        <f t="shared" si="84"/>
        <v>0</v>
      </c>
      <c r="AF180" s="16">
        <f t="shared" si="84"/>
        <v>7.2210634815190433</v>
      </c>
      <c r="AG180" s="16">
        <f t="shared" si="84"/>
        <v>0</v>
      </c>
      <c r="AH180" s="16">
        <f t="shared" si="84"/>
        <v>0</v>
      </c>
      <c r="AI180" s="16">
        <f t="shared" si="84"/>
        <v>0</v>
      </c>
      <c r="AJ180" s="16">
        <f t="shared" si="84"/>
        <v>0</v>
      </c>
      <c r="AK180" s="16">
        <f t="shared" si="84"/>
        <v>9.2161101831048171</v>
      </c>
      <c r="AL180" s="16">
        <f t="shared" si="83"/>
        <v>0</v>
      </c>
      <c r="AM180" s="16">
        <f t="shared" si="83"/>
        <v>0</v>
      </c>
      <c r="AN180" s="16">
        <f t="shared" si="83"/>
        <v>0</v>
      </c>
      <c r="AO180" s="16">
        <f t="shared" si="83"/>
        <v>0</v>
      </c>
      <c r="AP180" s="16">
        <f t="shared" si="83"/>
        <v>11.762351504665178</v>
      </c>
      <c r="AQ180" s="16">
        <f t="shared" si="83"/>
        <v>0</v>
      </c>
      <c r="AR180" s="16">
        <f t="shared" si="83"/>
        <v>0</v>
      </c>
      <c r="AS180" s="16">
        <f t="shared" si="83"/>
        <v>0</v>
      </c>
      <c r="AT180" s="16">
        <f t="shared" si="83"/>
        <v>0</v>
      </c>
      <c r="AU180" s="16">
        <f t="shared" si="83"/>
        <v>37980.543063332188</v>
      </c>
      <c r="AV180" s="16">
        <f t="shared" si="83"/>
        <v>0</v>
      </c>
      <c r="AW180" s="16">
        <f t="shared" si="83"/>
        <v>0</v>
      </c>
      <c r="AX180" s="16">
        <f t="shared" si="83"/>
        <v>0</v>
      </c>
      <c r="AY180" s="16">
        <f t="shared" si="83"/>
        <v>0</v>
      </c>
      <c r="AZ180" s="16">
        <f t="shared" si="83"/>
        <v>19.159631164216659</v>
      </c>
      <c r="BA180" s="16">
        <f t="shared" si="83"/>
        <v>0</v>
      </c>
      <c r="BB180" s="16">
        <f t="shared" si="83"/>
        <v>0</v>
      </c>
      <c r="BC180" s="16">
        <f t="shared" si="83"/>
        <v>0</v>
      </c>
      <c r="BD180" s="16">
        <f t="shared" si="83"/>
        <v>0</v>
      </c>
      <c r="BE180" s="16">
        <f t="shared" si="83"/>
        <v>24.453083999190138</v>
      </c>
      <c r="BF180" s="16">
        <f t="shared" si="83"/>
        <v>0</v>
      </c>
      <c r="BG180" s="16">
        <f t="shared" si="83"/>
        <v>0</v>
      </c>
      <c r="BH180" s="16">
        <f t="shared" si="83"/>
        <v>0</v>
      </c>
      <c r="BI180" s="16">
        <f t="shared" si="83"/>
        <v>0</v>
      </c>
      <c r="BJ180" s="16">
        <f t="shared" si="83"/>
        <v>31.209020254430133</v>
      </c>
      <c r="BK180" s="16">
        <f t="shared" si="83"/>
        <v>0</v>
      </c>
      <c r="BL180" s="16">
        <f t="shared" si="83"/>
        <v>0</v>
      </c>
      <c r="BM180" s="16">
        <f t="shared" si="83"/>
        <v>0</v>
      </c>
      <c r="BN180" s="16">
        <f t="shared" si="83"/>
        <v>0</v>
      </c>
      <c r="BO180" s="16">
        <f t="shared" si="83"/>
        <v>100773.68775007814</v>
      </c>
      <c r="BP180" s="2"/>
      <c r="BQ180" s="2"/>
      <c r="BR180" s="2"/>
      <c r="BS180" s="2"/>
      <c r="BT180" s="2"/>
      <c r="BU180" s="2"/>
      <c r="BV180" s="2"/>
      <c r="BW180" s="2"/>
      <c r="BX180" s="2"/>
    </row>
    <row r="181" spans="3:76" s="1" customFormat="1" ht="15.75" x14ac:dyDescent="0.25">
      <c r="C181" s="2" t="s">
        <v>274</v>
      </c>
      <c r="D181" s="2" t="s">
        <v>55</v>
      </c>
      <c r="E181" s="2" t="s">
        <v>86</v>
      </c>
      <c r="F181" s="2" t="s">
        <v>273</v>
      </c>
      <c r="G181" s="2">
        <v>1</v>
      </c>
      <c r="H181" s="2">
        <v>2007</v>
      </c>
      <c r="I181" s="16">
        <v>1275</v>
      </c>
      <c r="J181" s="16">
        <f t="shared" si="54"/>
        <v>1275</v>
      </c>
      <c r="K181" s="16">
        <f t="shared" si="79"/>
        <v>191.25</v>
      </c>
      <c r="L181" s="16">
        <f t="shared" si="80"/>
        <v>1466.25</v>
      </c>
      <c r="M181" s="2">
        <v>10</v>
      </c>
      <c r="N181" s="2">
        <v>1</v>
      </c>
      <c r="O181" s="2">
        <v>2007</v>
      </c>
      <c r="P181" s="28">
        <v>5.0000000000000001E-4</v>
      </c>
      <c r="Q181" s="30">
        <f t="shared" si="58"/>
        <v>3360.671858475765</v>
      </c>
      <c r="R181" s="30">
        <f t="shared" si="59"/>
        <v>336.06718584757652</v>
      </c>
      <c r="S181" s="30">
        <f t="shared" si="60"/>
        <v>554.5108566485012</v>
      </c>
      <c r="T181" s="16">
        <f t="shared" si="61"/>
        <v>4251.2499009718431</v>
      </c>
      <c r="U181" s="16">
        <f t="shared" si="62"/>
        <v>0.73312500000000003</v>
      </c>
      <c r="V181" s="16">
        <f t="shared" si="84"/>
        <v>0.66496598639455784</v>
      </c>
      <c r="W181" s="16">
        <f t="shared" si="84"/>
        <v>0.69821428571428568</v>
      </c>
      <c r="X181" s="16">
        <f t="shared" si="84"/>
        <v>0.73312500000000003</v>
      </c>
      <c r="Y181" s="16">
        <f t="shared" si="84"/>
        <v>0.76978125000000008</v>
      </c>
      <c r="Z181" s="16">
        <f t="shared" si="84"/>
        <v>0.80827031250000003</v>
      </c>
      <c r="AA181" s="16">
        <f t="shared" si="84"/>
        <v>2147.1700851562505</v>
      </c>
      <c r="AB181" s="16">
        <f t="shared" si="84"/>
        <v>0.89111801953125003</v>
      </c>
      <c r="AC181" s="16">
        <f t="shared" si="84"/>
        <v>0.93567392050781262</v>
      </c>
      <c r="AD181" s="16">
        <f t="shared" si="84"/>
        <v>0.98245761653320318</v>
      </c>
      <c r="AE181" s="16">
        <f t="shared" si="84"/>
        <v>1.0315804973598635</v>
      </c>
      <c r="AF181" s="16">
        <f t="shared" si="84"/>
        <v>1.0831595222278565</v>
      </c>
      <c r="AG181" s="16">
        <f t="shared" si="84"/>
        <v>1.1373174983392493</v>
      </c>
      <c r="AH181" s="16">
        <f t="shared" si="84"/>
        <v>1.1941833732562119</v>
      </c>
      <c r="AI181" s="16">
        <f t="shared" si="84"/>
        <v>1.2538925419190226</v>
      </c>
      <c r="AJ181" s="16">
        <f t="shared" si="84"/>
        <v>1.3165871690149735</v>
      </c>
      <c r="AK181" s="16">
        <f t="shared" si="84"/>
        <v>3497.5138144882776</v>
      </c>
      <c r="AL181" s="16">
        <f t="shared" si="83"/>
        <v>1.4515373538390082</v>
      </c>
      <c r="AM181" s="16">
        <f t="shared" si="83"/>
        <v>1.5241142215309591</v>
      </c>
      <c r="AN181" s="16">
        <f t="shared" si="83"/>
        <v>1.6003199326075068</v>
      </c>
      <c r="AO181" s="16">
        <f t="shared" si="83"/>
        <v>1.6803359292378826</v>
      </c>
      <c r="AP181" s="16">
        <f t="shared" si="83"/>
        <v>1.7643527256997766</v>
      </c>
      <c r="AQ181" s="16">
        <f t="shared" si="83"/>
        <v>1.8525703619847653</v>
      </c>
      <c r="AR181" s="16">
        <f t="shared" si="83"/>
        <v>1.9451988800840037</v>
      </c>
      <c r="AS181" s="16">
        <f t="shared" si="83"/>
        <v>2.0424588240882038</v>
      </c>
      <c r="AT181" s="16">
        <f t="shared" si="83"/>
        <v>2.1445817652926138</v>
      </c>
      <c r="AU181" s="16">
        <f t="shared" si="83"/>
        <v>5697.0814594998301</v>
      </c>
      <c r="AV181" s="16">
        <f t="shared" si="83"/>
        <v>2.3644013962351069</v>
      </c>
      <c r="AW181" s="16">
        <f t="shared" si="83"/>
        <v>2.4826214660468624</v>
      </c>
      <c r="AX181" s="16">
        <f t="shared" si="83"/>
        <v>2.6067525393492055</v>
      </c>
      <c r="AY181" s="16">
        <f t="shared" si="83"/>
        <v>2.737090166316666</v>
      </c>
      <c r="AZ181" s="16">
        <f t="shared" ref="AZ181:BO181" si="85">IF(MOD(AZ$6-$H181,$M181)=0,($L181*1.1*1.15)*((1+$I$3)^(AZ$6-$L$3)),IF(MOD(AZ$6-$O181,$N181)=0,$U181*((1+$I$3)^(AZ$6-$L$3)),0))</f>
        <v>2.873944674632499</v>
      </c>
      <c r="BA181" s="16">
        <f t="shared" si="85"/>
        <v>3.0176419083641246</v>
      </c>
      <c r="BB181" s="16">
        <f t="shared" si="85"/>
        <v>3.1685240037823297</v>
      </c>
      <c r="BC181" s="16">
        <f t="shared" si="85"/>
        <v>3.3269502039714474</v>
      </c>
      <c r="BD181" s="16">
        <f t="shared" si="85"/>
        <v>3.4932977141700192</v>
      </c>
      <c r="BE181" s="16">
        <f t="shared" si="85"/>
        <v>9279.9453776926566</v>
      </c>
      <c r="BF181" s="16">
        <f t="shared" si="85"/>
        <v>3.8513607298724462</v>
      </c>
      <c r="BG181" s="16">
        <f t="shared" si="85"/>
        <v>4.0439287663660695</v>
      </c>
      <c r="BH181" s="16">
        <f t="shared" si="85"/>
        <v>4.2461252046843718</v>
      </c>
      <c r="BI181" s="16">
        <f t="shared" si="85"/>
        <v>4.4584314649185917</v>
      </c>
      <c r="BJ181" s="16">
        <f t="shared" si="85"/>
        <v>4.6813530381645201</v>
      </c>
      <c r="BK181" s="16">
        <f t="shared" si="85"/>
        <v>4.9154206900727466</v>
      </c>
      <c r="BL181" s="16">
        <f t="shared" si="85"/>
        <v>5.1611917245763834</v>
      </c>
      <c r="BM181" s="16">
        <f t="shared" si="85"/>
        <v>5.4192513108052029</v>
      </c>
      <c r="BN181" s="16">
        <f t="shared" si="85"/>
        <v>5.6902138763454637</v>
      </c>
      <c r="BO181" s="16">
        <f t="shared" si="85"/>
        <v>15116.053162511726</v>
      </c>
      <c r="BP181" s="2"/>
      <c r="BQ181" s="2"/>
      <c r="BR181" s="2"/>
      <c r="BS181" s="2"/>
      <c r="BT181" s="2"/>
      <c r="BU181" s="2"/>
      <c r="BV181" s="2"/>
      <c r="BW181" s="2"/>
      <c r="BX181" s="2"/>
    </row>
    <row r="182" spans="3:76" s="1" customFormat="1" ht="15.75" x14ac:dyDescent="0.25">
      <c r="C182" s="2" t="s">
        <v>274</v>
      </c>
      <c r="D182" s="2" t="s">
        <v>29</v>
      </c>
      <c r="E182" s="2" t="s">
        <v>179</v>
      </c>
      <c r="F182" s="2" t="s">
        <v>292</v>
      </c>
      <c r="G182" s="2">
        <v>1</v>
      </c>
      <c r="H182" s="2">
        <v>2007</v>
      </c>
      <c r="I182" s="16">
        <v>4250</v>
      </c>
      <c r="J182" s="16">
        <f t="shared" si="54"/>
        <v>4250</v>
      </c>
      <c r="K182" s="16">
        <f t="shared" si="79"/>
        <v>637.5</v>
      </c>
      <c r="L182" s="16">
        <f t="shared" si="80"/>
        <v>4887.5</v>
      </c>
      <c r="M182" s="2">
        <v>20</v>
      </c>
      <c r="N182" s="2">
        <v>2</v>
      </c>
      <c r="O182" s="2">
        <v>2007</v>
      </c>
      <c r="P182" s="28">
        <v>5.0000000000000001E-4</v>
      </c>
      <c r="Q182" s="30">
        <f t="shared" si="58"/>
        <v>11202.23952825255</v>
      </c>
      <c r="R182" s="30">
        <f t="shared" si="59"/>
        <v>1120.2239528252551</v>
      </c>
      <c r="S182" s="30">
        <f t="shared" si="60"/>
        <v>1848.3695221616708</v>
      </c>
      <c r="T182" s="16">
        <f t="shared" si="61"/>
        <v>14170.833003239477</v>
      </c>
      <c r="U182" s="16">
        <f t="shared" si="62"/>
        <v>2.4437500000000001</v>
      </c>
      <c r="V182" s="16">
        <f t="shared" si="84"/>
        <v>0</v>
      </c>
      <c r="W182" s="16">
        <f t="shared" si="84"/>
        <v>2.3273809523809526</v>
      </c>
      <c r="X182" s="16">
        <f t="shared" si="84"/>
        <v>0</v>
      </c>
      <c r="Y182" s="16">
        <f t="shared" si="84"/>
        <v>2.5659375</v>
      </c>
      <c r="Z182" s="16">
        <f t="shared" si="84"/>
        <v>0</v>
      </c>
      <c r="AA182" s="16">
        <f t="shared" si="84"/>
        <v>7157.2336171874995</v>
      </c>
      <c r="AB182" s="16">
        <f t="shared" si="84"/>
        <v>0</v>
      </c>
      <c r="AC182" s="16">
        <f t="shared" si="84"/>
        <v>3.1189130683593755</v>
      </c>
      <c r="AD182" s="16">
        <f t="shared" si="84"/>
        <v>0</v>
      </c>
      <c r="AE182" s="16">
        <f t="shared" si="84"/>
        <v>3.4386016578662115</v>
      </c>
      <c r="AF182" s="16">
        <f t="shared" si="84"/>
        <v>0</v>
      </c>
      <c r="AG182" s="16">
        <f t="shared" si="84"/>
        <v>3.7910583277974981</v>
      </c>
      <c r="AH182" s="16">
        <f t="shared" si="84"/>
        <v>0</v>
      </c>
      <c r="AI182" s="16">
        <f t="shared" si="84"/>
        <v>4.1796418063967415</v>
      </c>
      <c r="AJ182" s="16">
        <f t="shared" si="84"/>
        <v>0</v>
      </c>
      <c r="AK182" s="16">
        <f t="shared" si="84"/>
        <v>4.6080550915524086</v>
      </c>
      <c r="AL182" s="16">
        <f t="shared" ref="AL182:BO188" si="86">IF(MOD(AL$6-$H182,$M182)=0,($L182*1.1*1.15)*((1+$I$3)^(AL$6-$L$3)),IF(MOD(AL$6-$O182,$N182)=0,$U182*((1+$I$3)^(AL$6-$L$3)),0))</f>
        <v>0</v>
      </c>
      <c r="AM182" s="16">
        <f t="shared" si="86"/>
        <v>5.0803807384365305</v>
      </c>
      <c r="AN182" s="16">
        <f t="shared" si="86"/>
        <v>0</v>
      </c>
      <c r="AO182" s="16">
        <f t="shared" si="86"/>
        <v>5.6011197641262749</v>
      </c>
      <c r="AP182" s="16">
        <f t="shared" si="86"/>
        <v>0</v>
      </c>
      <c r="AQ182" s="16">
        <f t="shared" si="86"/>
        <v>6.1752345399492183</v>
      </c>
      <c r="AR182" s="16">
        <f t="shared" si="86"/>
        <v>0</v>
      </c>
      <c r="AS182" s="16">
        <f t="shared" si="86"/>
        <v>6.8081960802940129</v>
      </c>
      <c r="AT182" s="16">
        <f t="shared" si="86"/>
        <v>0</v>
      </c>
      <c r="AU182" s="16">
        <f t="shared" si="86"/>
        <v>18990.271531666094</v>
      </c>
      <c r="AV182" s="16">
        <f t="shared" si="86"/>
        <v>0</v>
      </c>
      <c r="AW182" s="16">
        <f t="shared" si="86"/>
        <v>8.2754048868228747</v>
      </c>
      <c r="AX182" s="16">
        <f t="shared" si="86"/>
        <v>0</v>
      </c>
      <c r="AY182" s="16">
        <f t="shared" si="86"/>
        <v>9.1236338877222209</v>
      </c>
      <c r="AZ182" s="16">
        <f t="shared" si="86"/>
        <v>0</v>
      </c>
      <c r="BA182" s="16">
        <f t="shared" si="86"/>
        <v>10.058806361213747</v>
      </c>
      <c r="BB182" s="16">
        <f t="shared" si="86"/>
        <v>0</v>
      </c>
      <c r="BC182" s="16">
        <f t="shared" si="86"/>
        <v>11.089834013238157</v>
      </c>
      <c r="BD182" s="16">
        <f t="shared" si="86"/>
        <v>0</v>
      </c>
      <c r="BE182" s="16">
        <f t="shared" si="86"/>
        <v>12.226541999595069</v>
      </c>
      <c r="BF182" s="16">
        <f t="shared" si="86"/>
        <v>0</v>
      </c>
      <c r="BG182" s="16">
        <f t="shared" si="86"/>
        <v>13.479762554553565</v>
      </c>
      <c r="BH182" s="16">
        <f t="shared" si="86"/>
        <v>0</v>
      </c>
      <c r="BI182" s="16">
        <f t="shared" si="86"/>
        <v>14.861438216395305</v>
      </c>
      <c r="BJ182" s="16">
        <f t="shared" si="86"/>
        <v>0</v>
      </c>
      <c r="BK182" s="16">
        <f t="shared" si="86"/>
        <v>16.384735633575822</v>
      </c>
      <c r="BL182" s="16">
        <f t="shared" si="86"/>
        <v>0</v>
      </c>
      <c r="BM182" s="16">
        <f t="shared" si="86"/>
        <v>18.064171036017346</v>
      </c>
      <c r="BN182" s="16">
        <f t="shared" si="86"/>
        <v>0</v>
      </c>
      <c r="BO182" s="16">
        <f t="shared" si="86"/>
        <v>50386.843875039071</v>
      </c>
      <c r="BP182" s="2"/>
      <c r="BQ182" s="2"/>
      <c r="BR182" s="2"/>
      <c r="BS182" s="2"/>
      <c r="BT182" s="2"/>
      <c r="BU182" s="2"/>
      <c r="BV182" s="2"/>
      <c r="BW182" s="2"/>
      <c r="BX182" s="2"/>
    </row>
    <row r="183" spans="3:76" s="1" customFormat="1" ht="15.75" x14ac:dyDescent="0.25">
      <c r="C183" s="2" t="s">
        <v>274</v>
      </c>
      <c r="D183" s="2" t="s">
        <v>29</v>
      </c>
      <c r="E183" s="2" t="s">
        <v>179</v>
      </c>
      <c r="F183" s="2" t="s">
        <v>293</v>
      </c>
      <c r="G183" s="2">
        <v>1</v>
      </c>
      <c r="H183" s="2">
        <v>2007</v>
      </c>
      <c r="I183" s="16">
        <v>12750</v>
      </c>
      <c r="J183" s="16">
        <f t="shared" si="54"/>
        <v>12750</v>
      </c>
      <c r="K183" s="16">
        <f t="shared" si="79"/>
        <v>1912.5</v>
      </c>
      <c r="L183" s="16">
        <f t="shared" si="80"/>
        <v>14662.5</v>
      </c>
      <c r="M183" s="2">
        <v>20</v>
      </c>
      <c r="N183" s="2">
        <v>5</v>
      </c>
      <c r="O183" s="2">
        <v>2007</v>
      </c>
      <c r="P183" s="28">
        <v>5.0000000000000001E-4</v>
      </c>
      <c r="Q183" s="30">
        <f t="shared" si="58"/>
        <v>33606.718584757647</v>
      </c>
      <c r="R183" s="30">
        <f t="shared" si="59"/>
        <v>3360.671858475765</v>
      </c>
      <c r="S183" s="30">
        <f t="shared" si="60"/>
        <v>5545.1085664850116</v>
      </c>
      <c r="T183" s="16">
        <f t="shared" si="61"/>
        <v>42512.49900971842</v>
      </c>
      <c r="U183" s="16">
        <f t="shared" si="62"/>
        <v>7.3312499999999998</v>
      </c>
      <c r="V183" s="16">
        <f t="shared" si="84"/>
        <v>6.649659863945578</v>
      </c>
      <c r="W183" s="16">
        <f t="shared" si="84"/>
        <v>0</v>
      </c>
      <c r="X183" s="16">
        <f t="shared" si="84"/>
        <v>0</v>
      </c>
      <c r="Y183" s="16">
        <f t="shared" si="84"/>
        <v>0</v>
      </c>
      <c r="Z183" s="16">
        <f t="shared" si="84"/>
        <v>0</v>
      </c>
      <c r="AA183" s="16">
        <f t="shared" si="84"/>
        <v>21471.700851562502</v>
      </c>
      <c r="AB183" s="16">
        <f t="shared" si="84"/>
        <v>0</v>
      </c>
      <c r="AC183" s="16">
        <f t="shared" si="84"/>
        <v>0</v>
      </c>
      <c r="AD183" s="16">
        <f t="shared" si="84"/>
        <v>0</v>
      </c>
      <c r="AE183" s="16">
        <f t="shared" si="84"/>
        <v>0</v>
      </c>
      <c r="AF183" s="16">
        <f t="shared" si="84"/>
        <v>10.831595222278565</v>
      </c>
      <c r="AG183" s="16">
        <f t="shared" si="84"/>
        <v>0</v>
      </c>
      <c r="AH183" s="16">
        <f t="shared" si="84"/>
        <v>0</v>
      </c>
      <c r="AI183" s="16">
        <f t="shared" si="84"/>
        <v>0</v>
      </c>
      <c r="AJ183" s="16">
        <f t="shared" si="84"/>
        <v>0</v>
      </c>
      <c r="AK183" s="16">
        <f t="shared" si="84"/>
        <v>13.824165274657224</v>
      </c>
      <c r="AL183" s="16">
        <f t="shared" si="86"/>
        <v>0</v>
      </c>
      <c r="AM183" s="16">
        <f t="shared" si="86"/>
        <v>0</v>
      </c>
      <c r="AN183" s="16">
        <f t="shared" si="86"/>
        <v>0</v>
      </c>
      <c r="AO183" s="16">
        <f t="shared" si="86"/>
        <v>0</v>
      </c>
      <c r="AP183" s="16">
        <f t="shared" si="86"/>
        <v>17.643527256997764</v>
      </c>
      <c r="AQ183" s="16">
        <f t="shared" si="86"/>
        <v>0</v>
      </c>
      <c r="AR183" s="16">
        <f t="shared" si="86"/>
        <v>0</v>
      </c>
      <c r="AS183" s="16">
        <f t="shared" si="86"/>
        <v>0</v>
      </c>
      <c r="AT183" s="16">
        <f t="shared" si="86"/>
        <v>0</v>
      </c>
      <c r="AU183" s="16">
        <f t="shared" si="86"/>
        <v>56970.814594998294</v>
      </c>
      <c r="AV183" s="16">
        <f t="shared" si="86"/>
        <v>0</v>
      </c>
      <c r="AW183" s="16">
        <f t="shared" si="86"/>
        <v>0</v>
      </c>
      <c r="AX183" s="16">
        <f t="shared" si="86"/>
        <v>0</v>
      </c>
      <c r="AY183" s="16">
        <f t="shared" si="86"/>
        <v>0</v>
      </c>
      <c r="AZ183" s="16">
        <f t="shared" si="86"/>
        <v>28.739446746324987</v>
      </c>
      <c r="BA183" s="16">
        <f t="shared" si="86"/>
        <v>0</v>
      </c>
      <c r="BB183" s="16">
        <f t="shared" si="86"/>
        <v>0</v>
      </c>
      <c r="BC183" s="16">
        <f t="shared" si="86"/>
        <v>0</v>
      </c>
      <c r="BD183" s="16">
        <f t="shared" si="86"/>
        <v>0</v>
      </c>
      <c r="BE183" s="16">
        <f t="shared" si="86"/>
        <v>36.679625998785205</v>
      </c>
      <c r="BF183" s="16">
        <f t="shared" si="86"/>
        <v>0</v>
      </c>
      <c r="BG183" s="16">
        <f t="shared" si="86"/>
        <v>0</v>
      </c>
      <c r="BH183" s="16">
        <f t="shared" si="86"/>
        <v>0</v>
      </c>
      <c r="BI183" s="16">
        <f t="shared" si="86"/>
        <v>0</v>
      </c>
      <c r="BJ183" s="16">
        <f t="shared" si="86"/>
        <v>46.813530381645194</v>
      </c>
      <c r="BK183" s="16">
        <f t="shared" si="86"/>
        <v>0</v>
      </c>
      <c r="BL183" s="16">
        <f t="shared" si="86"/>
        <v>0</v>
      </c>
      <c r="BM183" s="16">
        <f t="shared" si="86"/>
        <v>0</v>
      </c>
      <c r="BN183" s="16">
        <f t="shared" si="86"/>
        <v>0</v>
      </c>
      <c r="BO183" s="16">
        <f t="shared" si="86"/>
        <v>151160.53162511723</v>
      </c>
      <c r="BP183" s="2"/>
      <c r="BQ183" s="2"/>
      <c r="BR183" s="2"/>
      <c r="BS183" s="2"/>
      <c r="BT183" s="2"/>
      <c r="BU183" s="2"/>
      <c r="BV183" s="2"/>
      <c r="BW183" s="2"/>
      <c r="BX183" s="2"/>
    </row>
    <row r="184" spans="3:76" s="1" customFormat="1" ht="15.75" x14ac:dyDescent="0.25">
      <c r="C184" s="2" t="s">
        <v>274</v>
      </c>
      <c r="D184" s="2" t="s">
        <v>29</v>
      </c>
      <c r="E184" s="2" t="s">
        <v>179</v>
      </c>
      <c r="F184" s="2" t="s">
        <v>294</v>
      </c>
      <c r="G184" s="2">
        <v>4</v>
      </c>
      <c r="H184" s="2">
        <v>2022</v>
      </c>
      <c r="I184" s="16">
        <v>21250</v>
      </c>
      <c r="J184" s="16">
        <f t="shared" si="54"/>
        <v>85000</v>
      </c>
      <c r="K184" s="16">
        <f t="shared" si="79"/>
        <v>12750</v>
      </c>
      <c r="L184" s="16">
        <f t="shared" si="80"/>
        <v>97750</v>
      </c>
      <c r="M184" s="2">
        <v>20</v>
      </c>
      <c r="N184" s="2">
        <v>2</v>
      </c>
      <c r="O184" s="2">
        <v>2022</v>
      </c>
      <c r="P184" s="28">
        <v>5.0000000000000001E-4</v>
      </c>
      <c r="Q184" s="30">
        <f t="shared" si="58"/>
        <v>107769.375</v>
      </c>
      <c r="R184" s="30">
        <f t="shared" si="59"/>
        <v>10776.9375</v>
      </c>
      <c r="S184" s="30">
        <f t="shared" si="60"/>
        <v>17781.946874999998</v>
      </c>
      <c r="T184" s="16">
        <f t="shared" si="61"/>
        <v>136328.25937499999</v>
      </c>
      <c r="U184" s="16">
        <f t="shared" si="62"/>
        <v>48.875</v>
      </c>
      <c r="V184" s="16">
        <f t="shared" si="84"/>
        <v>112157.59637188207</v>
      </c>
      <c r="W184" s="16">
        <f t="shared" si="84"/>
        <v>0</v>
      </c>
      <c r="X184" s="16">
        <f t="shared" si="84"/>
        <v>48.875</v>
      </c>
      <c r="Y184" s="16">
        <f t="shared" si="84"/>
        <v>0</v>
      </c>
      <c r="Z184" s="16">
        <f t="shared" si="84"/>
        <v>53.884687499999998</v>
      </c>
      <c r="AA184" s="16">
        <f t="shared" si="84"/>
        <v>0</v>
      </c>
      <c r="AB184" s="16">
        <f t="shared" si="84"/>
        <v>59.407867968749997</v>
      </c>
      <c r="AC184" s="16">
        <f t="shared" si="84"/>
        <v>0</v>
      </c>
      <c r="AD184" s="16">
        <f t="shared" si="84"/>
        <v>65.497174435546867</v>
      </c>
      <c r="AE184" s="16">
        <f t="shared" si="84"/>
        <v>0</v>
      </c>
      <c r="AF184" s="16">
        <f t="shared" si="84"/>
        <v>72.210634815190431</v>
      </c>
      <c r="AG184" s="16">
        <f t="shared" si="84"/>
        <v>0</v>
      </c>
      <c r="AH184" s="16">
        <f t="shared" si="84"/>
        <v>79.612224883747459</v>
      </c>
      <c r="AI184" s="16">
        <f t="shared" si="84"/>
        <v>0</v>
      </c>
      <c r="AJ184" s="16">
        <f t="shared" si="84"/>
        <v>87.772477934331562</v>
      </c>
      <c r="AK184" s="16">
        <f t="shared" si="84"/>
        <v>0</v>
      </c>
      <c r="AL184" s="16">
        <f t="shared" si="86"/>
        <v>96.769156922600544</v>
      </c>
      <c r="AM184" s="16">
        <f t="shared" si="86"/>
        <v>0</v>
      </c>
      <c r="AN184" s="16">
        <f t="shared" si="86"/>
        <v>106.68799550716713</v>
      </c>
      <c r="AO184" s="16">
        <f t="shared" si="86"/>
        <v>0</v>
      </c>
      <c r="AP184" s="16">
        <f t="shared" si="86"/>
        <v>297587.493068029</v>
      </c>
      <c r="AQ184" s="16">
        <f t="shared" si="86"/>
        <v>0</v>
      </c>
      <c r="AR184" s="16">
        <f t="shared" si="86"/>
        <v>129.67992533893357</v>
      </c>
      <c r="AS184" s="16">
        <f t="shared" si="86"/>
        <v>0</v>
      </c>
      <c r="AT184" s="16">
        <f t="shared" si="86"/>
        <v>142.97211768617424</v>
      </c>
      <c r="AU184" s="16">
        <f t="shared" si="86"/>
        <v>0</v>
      </c>
      <c r="AV184" s="16">
        <f t="shared" si="86"/>
        <v>157.62675974900711</v>
      </c>
      <c r="AW184" s="16">
        <f t="shared" si="86"/>
        <v>0</v>
      </c>
      <c r="AX184" s="16">
        <f t="shared" si="86"/>
        <v>173.78350262328036</v>
      </c>
      <c r="AY184" s="16">
        <f t="shared" si="86"/>
        <v>0</v>
      </c>
      <c r="AZ184" s="16">
        <f t="shared" si="86"/>
        <v>191.5963116421666</v>
      </c>
      <c r="BA184" s="16">
        <f t="shared" si="86"/>
        <v>0</v>
      </c>
      <c r="BB184" s="16">
        <f t="shared" si="86"/>
        <v>211.23493358548862</v>
      </c>
      <c r="BC184" s="16">
        <f t="shared" si="86"/>
        <v>0</v>
      </c>
      <c r="BD184" s="16">
        <f t="shared" si="86"/>
        <v>232.8865142780013</v>
      </c>
      <c r="BE184" s="16">
        <f t="shared" si="86"/>
        <v>0</v>
      </c>
      <c r="BF184" s="16">
        <f t="shared" si="86"/>
        <v>256.7573819914964</v>
      </c>
      <c r="BG184" s="16">
        <f t="shared" si="86"/>
        <v>0</v>
      </c>
      <c r="BH184" s="16">
        <f t="shared" si="86"/>
        <v>283.07501364562478</v>
      </c>
      <c r="BI184" s="16">
        <f t="shared" si="86"/>
        <v>0</v>
      </c>
      <c r="BJ184" s="16">
        <f t="shared" si="86"/>
        <v>789588.21243708231</v>
      </c>
      <c r="BK184" s="16">
        <f t="shared" si="86"/>
        <v>0</v>
      </c>
      <c r="BL184" s="16">
        <f t="shared" si="86"/>
        <v>344.07944830509223</v>
      </c>
      <c r="BM184" s="16">
        <f t="shared" si="86"/>
        <v>0</v>
      </c>
      <c r="BN184" s="16">
        <f t="shared" si="86"/>
        <v>379.34759175636418</v>
      </c>
      <c r="BO184" s="16">
        <f t="shared" si="86"/>
        <v>0</v>
      </c>
      <c r="BP184" s="2"/>
      <c r="BQ184" s="2"/>
      <c r="BR184" s="2"/>
      <c r="BS184" s="2"/>
      <c r="BT184" s="2"/>
      <c r="BU184" s="2"/>
      <c r="BV184" s="2"/>
      <c r="BW184" s="2"/>
      <c r="BX184" s="2"/>
    </row>
    <row r="185" spans="3:76" s="1" customFormat="1" ht="15.75" x14ac:dyDescent="0.25">
      <c r="C185" s="2" t="s">
        <v>295</v>
      </c>
      <c r="D185" s="2" t="s">
        <v>58</v>
      </c>
      <c r="E185" s="2" t="s">
        <v>59</v>
      </c>
      <c r="F185" s="2" t="s">
        <v>296</v>
      </c>
      <c r="G185" s="2">
        <v>1</v>
      </c>
      <c r="H185" s="2">
        <v>2007</v>
      </c>
      <c r="I185" s="16">
        <v>850</v>
      </c>
      <c r="J185" s="16">
        <f t="shared" si="54"/>
        <v>850</v>
      </c>
      <c r="K185" s="16">
        <f t="shared" si="79"/>
        <v>127.5</v>
      </c>
      <c r="L185" s="16">
        <f t="shared" si="80"/>
        <v>977.5</v>
      </c>
      <c r="M185" s="2">
        <v>15</v>
      </c>
      <c r="N185" s="2">
        <v>1</v>
      </c>
      <c r="O185" s="2">
        <v>2007</v>
      </c>
      <c r="P185" s="28">
        <v>5.0000000000000001E-4</v>
      </c>
      <c r="Q185" s="30">
        <f t="shared" si="58"/>
        <v>2240.4479056505097</v>
      </c>
      <c r="R185" s="30">
        <f t="shared" si="59"/>
        <v>224.04479056505099</v>
      </c>
      <c r="S185" s="30">
        <f t="shared" si="60"/>
        <v>369.67390443233404</v>
      </c>
      <c r="T185" s="16">
        <f t="shared" si="61"/>
        <v>2834.1666006478945</v>
      </c>
      <c r="U185" s="16">
        <f t="shared" si="62"/>
        <v>0.48875000000000002</v>
      </c>
      <c r="V185" s="16">
        <f t="shared" si="84"/>
        <v>1121.5759637188207</v>
      </c>
      <c r="W185" s="16">
        <f t="shared" si="84"/>
        <v>0.46547619047619049</v>
      </c>
      <c r="X185" s="16">
        <f t="shared" si="84"/>
        <v>0.48875000000000002</v>
      </c>
      <c r="Y185" s="16">
        <f t="shared" si="84"/>
        <v>0.51318750000000002</v>
      </c>
      <c r="Z185" s="16">
        <f t="shared" si="84"/>
        <v>0.53884687500000006</v>
      </c>
      <c r="AA185" s="16">
        <f t="shared" si="84"/>
        <v>0.5657892187500001</v>
      </c>
      <c r="AB185" s="16">
        <f t="shared" si="84"/>
        <v>0.59407867968750006</v>
      </c>
      <c r="AC185" s="16">
        <f t="shared" si="84"/>
        <v>0.62378261367187504</v>
      </c>
      <c r="AD185" s="16">
        <f t="shared" si="84"/>
        <v>0.65497174435546879</v>
      </c>
      <c r="AE185" s="16">
        <f t="shared" si="84"/>
        <v>0.68772033157324231</v>
      </c>
      <c r="AF185" s="16">
        <f t="shared" si="84"/>
        <v>0.72210634815190433</v>
      </c>
      <c r="AG185" s="16">
        <f t="shared" si="84"/>
        <v>0.75821166555949959</v>
      </c>
      <c r="AH185" s="16">
        <f t="shared" si="84"/>
        <v>0.79612224883747462</v>
      </c>
      <c r="AI185" s="16">
        <f t="shared" si="84"/>
        <v>0.83592836127934833</v>
      </c>
      <c r="AJ185" s="16">
        <f t="shared" si="84"/>
        <v>0.87772477934331572</v>
      </c>
      <c r="AK185" s="16">
        <f t="shared" si="84"/>
        <v>2331.6758763255184</v>
      </c>
      <c r="AL185" s="16">
        <f t="shared" si="86"/>
        <v>0.96769156922600552</v>
      </c>
      <c r="AM185" s="16">
        <f t="shared" si="86"/>
        <v>1.0160761476873061</v>
      </c>
      <c r="AN185" s="16">
        <f t="shared" si="86"/>
        <v>1.0668799550716712</v>
      </c>
      <c r="AO185" s="16">
        <f t="shared" si="86"/>
        <v>1.1202239528252549</v>
      </c>
      <c r="AP185" s="16">
        <f t="shared" si="86"/>
        <v>1.1762351504665178</v>
      </c>
      <c r="AQ185" s="16">
        <f t="shared" si="86"/>
        <v>1.2350469079898436</v>
      </c>
      <c r="AR185" s="16">
        <f t="shared" si="86"/>
        <v>1.2967992533893358</v>
      </c>
      <c r="AS185" s="16">
        <f t="shared" si="86"/>
        <v>1.3616392160588024</v>
      </c>
      <c r="AT185" s="16">
        <f t="shared" si="86"/>
        <v>1.4297211768617426</v>
      </c>
      <c r="AU185" s="16">
        <f t="shared" si="86"/>
        <v>1.5012072357048301</v>
      </c>
      <c r="AV185" s="16">
        <f t="shared" si="86"/>
        <v>1.5762675974900713</v>
      </c>
      <c r="AW185" s="16">
        <f t="shared" si="86"/>
        <v>1.6550809773645749</v>
      </c>
      <c r="AX185" s="16">
        <f t="shared" si="86"/>
        <v>1.7378350262328037</v>
      </c>
      <c r="AY185" s="16">
        <f t="shared" si="86"/>
        <v>1.824726777544444</v>
      </c>
      <c r="AZ185" s="16">
        <f t="shared" si="86"/>
        <v>4847.3866845468146</v>
      </c>
      <c r="BA185" s="16">
        <f t="shared" si="86"/>
        <v>2.0117612722427496</v>
      </c>
      <c r="BB185" s="16">
        <f t="shared" si="86"/>
        <v>2.1123493358548862</v>
      </c>
      <c r="BC185" s="16">
        <f t="shared" si="86"/>
        <v>2.2179668026476316</v>
      </c>
      <c r="BD185" s="16">
        <f t="shared" si="86"/>
        <v>2.3288651427800131</v>
      </c>
      <c r="BE185" s="16">
        <f t="shared" si="86"/>
        <v>2.4453083999190137</v>
      </c>
      <c r="BF185" s="16">
        <f t="shared" si="86"/>
        <v>2.5675738199149643</v>
      </c>
      <c r="BG185" s="16">
        <f t="shared" si="86"/>
        <v>2.695952510910713</v>
      </c>
      <c r="BH185" s="16">
        <f t="shared" si="86"/>
        <v>2.8307501364562482</v>
      </c>
      <c r="BI185" s="16">
        <f t="shared" si="86"/>
        <v>2.9722876432790608</v>
      </c>
      <c r="BJ185" s="16">
        <f t="shared" si="86"/>
        <v>3.1209020254430135</v>
      </c>
      <c r="BK185" s="16">
        <f t="shared" si="86"/>
        <v>3.2769471267151649</v>
      </c>
      <c r="BL185" s="16">
        <f t="shared" si="86"/>
        <v>3.4407944830509223</v>
      </c>
      <c r="BM185" s="16">
        <f t="shared" si="86"/>
        <v>3.6128342072034689</v>
      </c>
      <c r="BN185" s="16">
        <f t="shared" si="86"/>
        <v>3.7934759175636423</v>
      </c>
      <c r="BO185" s="16">
        <f t="shared" si="86"/>
        <v>10077.368775007815</v>
      </c>
      <c r="BP185" s="2"/>
      <c r="BQ185" s="2"/>
      <c r="BR185" s="2"/>
      <c r="BS185" s="2"/>
      <c r="BT185" s="2"/>
      <c r="BU185" s="2"/>
      <c r="BV185" s="2"/>
      <c r="BW185" s="2"/>
      <c r="BX185" s="2"/>
    </row>
    <row r="186" spans="3:76" s="1" customFormat="1" ht="31.5" x14ac:dyDescent="0.25">
      <c r="C186" s="2" t="s">
        <v>295</v>
      </c>
      <c r="D186" s="2" t="s">
        <v>58</v>
      </c>
      <c r="E186" s="2" t="s">
        <v>229</v>
      </c>
      <c r="F186" s="2" t="s">
        <v>297</v>
      </c>
      <c r="G186" s="2">
        <v>4</v>
      </c>
      <c r="H186" s="2">
        <v>2022</v>
      </c>
      <c r="I186" s="16">
        <v>13000</v>
      </c>
      <c r="J186" s="16">
        <f t="shared" si="54"/>
        <v>52000</v>
      </c>
      <c r="K186" s="16">
        <f t="shared" si="79"/>
        <v>7800</v>
      </c>
      <c r="L186" s="16">
        <f t="shared" si="80"/>
        <v>59800</v>
      </c>
      <c r="M186" s="2">
        <v>15</v>
      </c>
      <c r="N186" s="2">
        <v>1</v>
      </c>
      <c r="O186" s="2">
        <v>2022</v>
      </c>
      <c r="P186" s="28">
        <v>5.0000000000000001E-4</v>
      </c>
      <c r="Q186" s="30">
        <f t="shared" si="58"/>
        <v>65929.5</v>
      </c>
      <c r="R186" s="30">
        <f t="shared" si="59"/>
        <v>6592.9500000000007</v>
      </c>
      <c r="S186" s="30">
        <f t="shared" si="60"/>
        <v>10878.367499999998</v>
      </c>
      <c r="T186" s="16">
        <f t="shared" si="61"/>
        <v>83400.81749999999</v>
      </c>
      <c r="U186" s="16">
        <f t="shared" si="62"/>
        <v>29.900000000000002</v>
      </c>
      <c r="V186" s="16">
        <f t="shared" si="84"/>
        <v>68614.058956916095</v>
      </c>
      <c r="W186" s="16">
        <f t="shared" si="84"/>
        <v>28.476190476190478</v>
      </c>
      <c r="X186" s="16">
        <f t="shared" si="84"/>
        <v>29.900000000000002</v>
      </c>
      <c r="Y186" s="16">
        <f t="shared" si="84"/>
        <v>31.395000000000003</v>
      </c>
      <c r="Z186" s="16">
        <f t="shared" si="84"/>
        <v>32.964750000000002</v>
      </c>
      <c r="AA186" s="16">
        <f t="shared" si="84"/>
        <v>34.61298750000001</v>
      </c>
      <c r="AB186" s="16">
        <f t="shared" si="84"/>
        <v>36.343636875000001</v>
      </c>
      <c r="AC186" s="16">
        <f t="shared" si="84"/>
        <v>38.160818718750008</v>
      </c>
      <c r="AD186" s="16">
        <f t="shared" si="84"/>
        <v>40.0688596546875</v>
      </c>
      <c r="AE186" s="16">
        <f t="shared" si="84"/>
        <v>42.072302637421885</v>
      </c>
      <c r="AF186" s="16">
        <f t="shared" si="84"/>
        <v>44.175917769292973</v>
      </c>
      <c r="AG186" s="16">
        <f t="shared" si="84"/>
        <v>46.384713657757622</v>
      </c>
      <c r="AH186" s="16">
        <f t="shared" si="84"/>
        <v>48.703949340645508</v>
      </c>
      <c r="AI186" s="16">
        <f t="shared" si="84"/>
        <v>51.139146807677783</v>
      </c>
      <c r="AJ186" s="16">
        <f t="shared" si="84"/>
        <v>53.696104148061664</v>
      </c>
      <c r="AK186" s="16">
        <f t="shared" si="84"/>
        <v>142643.70066932583</v>
      </c>
      <c r="AL186" s="16">
        <f t="shared" si="86"/>
        <v>59.199954823237988</v>
      </c>
      <c r="AM186" s="16">
        <f t="shared" si="86"/>
        <v>62.159952564399902</v>
      </c>
      <c r="AN186" s="16">
        <f t="shared" si="86"/>
        <v>65.267950192619892</v>
      </c>
      <c r="AO186" s="16">
        <f t="shared" si="86"/>
        <v>68.531347702250898</v>
      </c>
      <c r="AP186" s="16">
        <f t="shared" si="86"/>
        <v>71.957915087363446</v>
      </c>
      <c r="AQ186" s="16">
        <f t="shared" si="86"/>
        <v>75.555810841731613</v>
      </c>
      <c r="AR186" s="16">
        <f t="shared" si="86"/>
        <v>79.333601383818191</v>
      </c>
      <c r="AS186" s="16">
        <f t="shared" si="86"/>
        <v>83.300281453009092</v>
      </c>
      <c r="AT186" s="16">
        <f t="shared" si="86"/>
        <v>87.465295525659542</v>
      </c>
      <c r="AU186" s="16">
        <f t="shared" si="86"/>
        <v>91.838560301942536</v>
      </c>
      <c r="AV186" s="16">
        <f t="shared" si="86"/>
        <v>96.430488317039661</v>
      </c>
      <c r="AW186" s="16">
        <f t="shared" si="86"/>
        <v>101.25201273289164</v>
      </c>
      <c r="AX186" s="16">
        <f t="shared" si="86"/>
        <v>106.31461336953623</v>
      </c>
      <c r="AY186" s="16">
        <f t="shared" si="86"/>
        <v>111.63034403801305</v>
      </c>
      <c r="AZ186" s="16">
        <f t="shared" si="86"/>
        <v>296546.00893698161</v>
      </c>
      <c r="BA186" s="16">
        <f t="shared" si="86"/>
        <v>123.07245430190939</v>
      </c>
      <c r="BB186" s="16">
        <f t="shared" si="86"/>
        <v>129.22607701700483</v>
      </c>
      <c r="BC186" s="16">
        <f t="shared" si="86"/>
        <v>135.68738086785513</v>
      </c>
      <c r="BD186" s="16">
        <f t="shared" si="86"/>
        <v>142.47174991124785</v>
      </c>
      <c r="BE186" s="16">
        <f t="shared" si="86"/>
        <v>149.59533740681024</v>
      </c>
      <c r="BF186" s="16">
        <f t="shared" si="86"/>
        <v>157.07510427715076</v>
      </c>
      <c r="BG186" s="16">
        <f t="shared" si="86"/>
        <v>164.92885949100832</v>
      </c>
      <c r="BH186" s="16">
        <f t="shared" si="86"/>
        <v>173.1753024655587</v>
      </c>
      <c r="BI186" s="16">
        <f t="shared" si="86"/>
        <v>181.83406758883666</v>
      </c>
      <c r="BJ186" s="16">
        <f t="shared" si="86"/>
        <v>190.92577096827847</v>
      </c>
      <c r="BK186" s="16">
        <f t="shared" si="86"/>
        <v>200.47205951669244</v>
      </c>
      <c r="BL186" s="16">
        <f t="shared" si="86"/>
        <v>210.49566249252703</v>
      </c>
      <c r="BM186" s="16">
        <f t="shared" si="86"/>
        <v>221.0204456171534</v>
      </c>
      <c r="BN186" s="16">
        <f t="shared" si="86"/>
        <v>232.07146789801106</v>
      </c>
      <c r="BO186" s="16">
        <f t="shared" si="86"/>
        <v>616497.85447106638</v>
      </c>
      <c r="BP186" s="2"/>
      <c r="BQ186" s="2"/>
      <c r="BR186" s="2"/>
      <c r="BS186" s="2"/>
      <c r="BT186" s="2"/>
      <c r="BU186" s="2"/>
      <c r="BV186" s="2"/>
      <c r="BW186" s="2"/>
      <c r="BX186" s="2"/>
    </row>
    <row r="187" spans="3:76" s="1" customFormat="1" ht="15.75" x14ac:dyDescent="0.25">
      <c r="C187" s="2" t="s">
        <v>295</v>
      </c>
      <c r="D187" s="2" t="s">
        <v>58</v>
      </c>
      <c r="E187" s="2" t="s">
        <v>229</v>
      </c>
      <c r="F187" s="2" t="s">
        <v>298</v>
      </c>
      <c r="G187" s="2">
        <v>4</v>
      </c>
      <c r="H187" s="2">
        <v>2022</v>
      </c>
      <c r="I187" s="16">
        <v>5270</v>
      </c>
      <c r="J187" s="16">
        <f t="shared" si="54"/>
        <v>21080</v>
      </c>
      <c r="K187" s="16">
        <f t="shared" si="79"/>
        <v>3162</v>
      </c>
      <c r="L187" s="16">
        <f t="shared" si="80"/>
        <v>24242</v>
      </c>
      <c r="M187" s="2">
        <v>15</v>
      </c>
      <c r="N187" s="2">
        <v>1</v>
      </c>
      <c r="O187" s="2">
        <v>2022</v>
      </c>
      <c r="P187" s="28">
        <v>5.0000000000000001E-4</v>
      </c>
      <c r="Q187" s="30">
        <f t="shared" si="58"/>
        <v>26726.805</v>
      </c>
      <c r="R187" s="30">
        <f t="shared" si="59"/>
        <v>2672.6805000000004</v>
      </c>
      <c r="S187" s="30">
        <f t="shared" si="60"/>
        <v>4409.9228250000006</v>
      </c>
      <c r="T187" s="16">
        <f t="shared" si="61"/>
        <v>33809.408325000004</v>
      </c>
      <c r="U187" s="16">
        <f t="shared" si="62"/>
        <v>12.121</v>
      </c>
      <c r="V187" s="16">
        <f t="shared" si="84"/>
        <v>27815.083900226753</v>
      </c>
      <c r="W187" s="16">
        <f t="shared" si="84"/>
        <v>11.543809523809523</v>
      </c>
      <c r="X187" s="16">
        <f t="shared" si="84"/>
        <v>12.121</v>
      </c>
      <c r="Y187" s="16">
        <f t="shared" si="84"/>
        <v>12.72705</v>
      </c>
      <c r="Z187" s="16">
        <f t="shared" si="84"/>
        <v>13.363402500000001</v>
      </c>
      <c r="AA187" s="16">
        <f t="shared" si="84"/>
        <v>14.031572625000003</v>
      </c>
      <c r="AB187" s="16">
        <f t="shared" si="84"/>
        <v>14.73315125625</v>
      </c>
      <c r="AC187" s="16">
        <f t="shared" si="84"/>
        <v>15.469808819062502</v>
      </c>
      <c r="AD187" s="16">
        <f t="shared" si="84"/>
        <v>16.243299260015625</v>
      </c>
      <c r="AE187" s="16">
        <f t="shared" si="84"/>
        <v>17.055464223016411</v>
      </c>
      <c r="AF187" s="16">
        <f t="shared" si="84"/>
        <v>17.908237434167226</v>
      </c>
      <c r="AG187" s="16">
        <f t="shared" si="84"/>
        <v>18.803649305875592</v>
      </c>
      <c r="AH187" s="16">
        <f t="shared" si="84"/>
        <v>19.743831771169368</v>
      </c>
      <c r="AI187" s="16">
        <f t="shared" si="84"/>
        <v>20.731023359727839</v>
      </c>
      <c r="AJ187" s="16">
        <f t="shared" si="84"/>
        <v>21.767574527714228</v>
      </c>
      <c r="AK187" s="16">
        <f t="shared" si="84"/>
        <v>57825.561732872855</v>
      </c>
      <c r="AL187" s="16">
        <f t="shared" si="86"/>
        <v>23.998750916804937</v>
      </c>
      <c r="AM187" s="16">
        <f t="shared" si="86"/>
        <v>25.19868846264519</v>
      </c>
      <c r="AN187" s="16">
        <f t="shared" si="86"/>
        <v>26.458622885777448</v>
      </c>
      <c r="AO187" s="16">
        <f t="shared" si="86"/>
        <v>27.781554030066324</v>
      </c>
      <c r="AP187" s="16">
        <f t="shared" si="86"/>
        <v>29.170631731569639</v>
      </c>
      <c r="AQ187" s="16">
        <f t="shared" si="86"/>
        <v>30.629163318148123</v>
      </c>
      <c r="AR187" s="16">
        <f t="shared" si="86"/>
        <v>32.160621484055525</v>
      </c>
      <c r="AS187" s="16">
        <f t="shared" si="86"/>
        <v>33.768652558258303</v>
      </c>
      <c r="AT187" s="16">
        <f t="shared" si="86"/>
        <v>35.457085186171213</v>
      </c>
      <c r="AU187" s="16">
        <f t="shared" si="86"/>
        <v>37.229939445479786</v>
      </c>
      <c r="AV187" s="16">
        <f t="shared" si="86"/>
        <v>39.091436417753769</v>
      </c>
      <c r="AW187" s="16">
        <f t="shared" si="86"/>
        <v>41.046008238641456</v>
      </c>
      <c r="AX187" s="16">
        <f t="shared" si="86"/>
        <v>43.098308650573529</v>
      </c>
      <c r="AY187" s="16">
        <f t="shared" si="86"/>
        <v>45.253224083102211</v>
      </c>
      <c r="AZ187" s="16">
        <f t="shared" si="86"/>
        <v>120215.18977676099</v>
      </c>
      <c r="BA187" s="16">
        <f t="shared" si="86"/>
        <v>49.891679551620193</v>
      </c>
      <c r="BB187" s="16">
        <f t="shared" si="86"/>
        <v>52.38626352920118</v>
      </c>
      <c r="BC187" s="16">
        <f t="shared" si="86"/>
        <v>55.005576705661262</v>
      </c>
      <c r="BD187" s="16">
        <f t="shared" si="86"/>
        <v>57.755855540944324</v>
      </c>
      <c r="BE187" s="16">
        <f t="shared" si="86"/>
        <v>60.643648317991541</v>
      </c>
      <c r="BF187" s="16">
        <f t="shared" si="86"/>
        <v>63.675830733891111</v>
      </c>
      <c r="BG187" s="16">
        <f t="shared" si="86"/>
        <v>66.859622270585675</v>
      </c>
      <c r="BH187" s="16">
        <f t="shared" si="86"/>
        <v>70.202603384114951</v>
      </c>
      <c r="BI187" s="16">
        <f t="shared" si="86"/>
        <v>73.712733553320703</v>
      </c>
      <c r="BJ187" s="16">
        <f t="shared" si="86"/>
        <v>77.398370230986728</v>
      </c>
      <c r="BK187" s="16">
        <f t="shared" si="86"/>
        <v>81.268288742536086</v>
      </c>
      <c r="BL187" s="16">
        <f t="shared" si="86"/>
        <v>85.331703179662881</v>
      </c>
      <c r="BM187" s="16">
        <f t="shared" si="86"/>
        <v>89.598288338646029</v>
      </c>
      <c r="BN187" s="16">
        <f t="shared" si="86"/>
        <v>94.078202755578332</v>
      </c>
      <c r="BO187" s="16">
        <f t="shared" si="86"/>
        <v>249918.74562019383</v>
      </c>
      <c r="BP187" s="2"/>
      <c r="BQ187" s="2"/>
      <c r="BR187" s="2"/>
      <c r="BS187" s="2"/>
      <c r="BT187" s="2"/>
      <c r="BU187" s="2"/>
      <c r="BV187" s="2"/>
      <c r="BW187" s="2"/>
      <c r="BX187" s="2"/>
    </row>
    <row r="188" spans="3:76" s="1" customFormat="1" ht="15.75" x14ac:dyDescent="0.25">
      <c r="C188" s="2" t="s">
        <v>295</v>
      </c>
      <c r="D188" s="2" t="s">
        <v>58</v>
      </c>
      <c r="E188" s="2" t="s">
        <v>229</v>
      </c>
      <c r="F188" s="2" t="s">
        <v>299</v>
      </c>
      <c r="G188" s="2">
        <v>4</v>
      </c>
      <c r="H188" s="2">
        <v>2022</v>
      </c>
      <c r="I188" s="16">
        <v>4600</v>
      </c>
      <c r="J188" s="16">
        <f t="shared" si="54"/>
        <v>18400</v>
      </c>
      <c r="K188" s="16">
        <f t="shared" si="79"/>
        <v>2760</v>
      </c>
      <c r="L188" s="16">
        <f t="shared" si="80"/>
        <v>21160</v>
      </c>
      <c r="M188" s="2">
        <v>20</v>
      </c>
      <c r="N188" s="2">
        <v>1</v>
      </c>
      <c r="O188" s="2">
        <v>2022</v>
      </c>
      <c r="P188" s="28">
        <v>5.0000000000000001E-4</v>
      </c>
      <c r="Q188" s="30">
        <f t="shared" si="58"/>
        <v>23328.9</v>
      </c>
      <c r="R188" s="30">
        <f t="shared" si="59"/>
        <v>2332.8900000000003</v>
      </c>
      <c r="S188" s="30">
        <f t="shared" si="60"/>
        <v>3849.2685000000001</v>
      </c>
      <c r="T188" s="16">
        <f t="shared" si="61"/>
        <v>29511.058499999999</v>
      </c>
      <c r="U188" s="16">
        <f t="shared" si="62"/>
        <v>10.58</v>
      </c>
      <c r="V188" s="16">
        <f t="shared" si="84"/>
        <v>24278.820861678003</v>
      </c>
      <c r="W188" s="16">
        <f t="shared" si="84"/>
        <v>10.076190476190476</v>
      </c>
      <c r="X188" s="16">
        <f t="shared" si="84"/>
        <v>10.58</v>
      </c>
      <c r="Y188" s="16">
        <f t="shared" si="84"/>
        <v>11.109</v>
      </c>
      <c r="Z188" s="16">
        <f t="shared" si="84"/>
        <v>11.66445</v>
      </c>
      <c r="AA188" s="16">
        <f t="shared" si="84"/>
        <v>12.247672500000002</v>
      </c>
      <c r="AB188" s="16">
        <f t="shared" si="84"/>
        <v>12.860056125</v>
      </c>
      <c r="AC188" s="16">
        <f t="shared" si="84"/>
        <v>13.503058931250001</v>
      </c>
      <c r="AD188" s="16">
        <f t="shared" si="84"/>
        <v>14.178211877812499</v>
      </c>
      <c r="AE188" s="16">
        <f t="shared" si="84"/>
        <v>14.887122471703128</v>
      </c>
      <c r="AF188" s="16">
        <f t="shared" si="84"/>
        <v>15.631478595288282</v>
      </c>
      <c r="AG188" s="16">
        <f t="shared" si="84"/>
        <v>16.413052525052699</v>
      </c>
      <c r="AH188" s="16">
        <f t="shared" si="84"/>
        <v>17.233705151305333</v>
      </c>
      <c r="AI188" s="16">
        <f t="shared" si="84"/>
        <v>18.0953904088706</v>
      </c>
      <c r="AJ188" s="16">
        <f t="shared" si="84"/>
        <v>19.000159929314126</v>
      </c>
      <c r="AK188" s="16">
        <f t="shared" si="84"/>
        <v>19.950167925779837</v>
      </c>
      <c r="AL188" s="16">
        <f t="shared" si="86"/>
        <v>20.947676322068823</v>
      </c>
      <c r="AM188" s="16">
        <f t="shared" si="86"/>
        <v>21.995060138172271</v>
      </c>
      <c r="AN188" s="16">
        <f t="shared" si="86"/>
        <v>23.094813145080884</v>
      </c>
      <c r="AO188" s="16">
        <f t="shared" si="86"/>
        <v>24.24955380233493</v>
      </c>
      <c r="AP188" s="16">
        <f t="shared" si="86"/>
        <v>64418.939675902744</v>
      </c>
      <c r="AQ188" s="16">
        <f t="shared" si="86"/>
        <v>26.735133067074262</v>
      </c>
      <c r="AR188" s="16">
        <f t="shared" si="86"/>
        <v>28.071889720427972</v>
      </c>
      <c r="AS188" s="16">
        <f t="shared" si="86"/>
        <v>29.475484206449369</v>
      </c>
      <c r="AT188" s="16">
        <f t="shared" si="86"/>
        <v>30.949258416771837</v>
      </c>
      <c r="AU188" s="16">
        <f t="shared" si="86"/>
        <v>32.496721337610438</v>
      </c>
      <c r="AV188" s="16">
        <f t="shared" si="86"/>
        <v>34.12155740449095</v>
      </c>
      <c r="AW188" s="16">
        <f t="shared" si="86"/>
        <v>35.827635274715504</v>
      </c>
      <c r="AX188" s="16">
        <f t="shared" si="86"/>
        <v>37.619017038451275</v>
      </c>
      <c r="AY188" s="16">
        <f t="shared" si="86"/>
        <v>39.499967890373846</v>
      </c>
      <c r="AZ188" s="16">
        <f t="shared" si="86"/>
        <v>41.474966284892531</v>
      </c>
      <c r="BA188" s="16">
        <f t="shared" si="86"/>
        <v>43.54871459913717</v>
      </c>
      <c r="BB188" s="16">
        <f t="shared" si="86"/>
        <v>45.726150329094011</v>
      </c>
      <c r="BC188" s="16">
        <f t="shared" si="86"/>
        <v>48.012457845548731</v>
      </c>
      <c r="BD188" s="16">
        <f t="shared" si="86"/>
        <v>50.413080737826164</v>
      </c>
      <c r="BE188" s="16">
        <f t="shared" si="86"/>
        <v>52.933734774717472</v>
      </c>
      <c r="BF188" s="16">
        <f t="shared" si="86"/>
        <v>55.580421513453345</v>
      </c>
      <c r="BG188" s="16">
        <f t="shared" si="86"/>
        <v>58.359442589126019</v>
      </c>
      <c r="BH188" s="16">
        <f t="shared" si="86"/>
        <v>61.277414718582314</v>
      </c>
      <c r="BI188" s="16">
        <f t="shared" si="86"/>
        <v>64.341285454511436</v>
      </c>
      <c r="BJ188" s="16">
        <f t="shared" si="86"/>
        <v>170922.62480990961</v>
      </c>
      <c r="BK188" s="16">
        <f t="shared" si="86"/>
        <v>70.936267213598853</v>
      </c>
      <c r="BL188" s="16">
        <f t="shared" si="86"/>
        <v>74.483080574278787</v>
      </c>
      <c r="BM188" s="16">
        <f t="shared" si="86"/>
        <v>78.207234602992727</v>
      </c>
      <c r="BN188" s="16">
        <f t="shared" si="86"/>
        <v>82.117596333142373</v>
      </c>
      <c r="BO188" s="16">
        <f t="shared" si="86"/>
        <v>86.223476149799495</v>
      </c>
      <c r="BP188" s="2"/>
      <c r="BQ188" s="2"/>
      <c r="BR188" s="2"/>
      <c r="BS188" s="2"/>
      <c r="BT188" s="2"/>
      <c r="BU188" s="2"/>
      <c r="BV188" s="2"/>
      <c r="BW188" s="2"/>
      <c r="BX188" s="2"/>
    </row>
    <row r="189" spans="3:76" s="1" customFormat="1" ht="15.75" x14ac:dyDescent="0.25">
      <c r="C189" s="2" t="s">
        <v>295</v>
      </c>
      <c r="D189" s="2" t="s">
        <v>55</v>
      </c>
      <c r="E189" s="2" t="s">
        <v>300</v>
      </c>
      <c r="F189" s="2" t="s">
        <v>301</v>
      </c>
      <c r="G189" s="2">
        <v>2</v>
      </c>
      <c r="H189" s="2">
        <v>2007</v>
      </c>
      <c r="I189" s="16">
        <v>850</v>
      </c>
      <c r="J189" s="16">
        <f t="shared" si="54"/>
        <v>1700</v>
      </c>
      <c r="K189" s="16">
        <f t="shared" si="79"/>
        <v>255</v>
      </c>
      <c r="L189" s="16">
        <f t="shared" si="80"/>
        <v>1955</v>
      </c>
      <c r="M189" s="2">
        <v>10</v>
      </c>
      <c r="N189" s="2">
        <v>1</v>
      </c>
      <c r="O189" s="2">
        <v>2007</v>
      </c>
      <c r="P189" s="28">
        <v>5.0000000000000001E-4</v>
      </c>
      <c r="Q189" s="30">
        <f t="shared" si="58"/>
        <v>4480.8958113010194</v>
      </c>
      <c r="R189" s="30">
        <f t="shared" si="59"/>
        <v>448.08958113010198</v>
      </c>
      <c r="S189" s="30">
        <f t="shared" si="60"/>
        <v>739.34780886466808</v>
      </c>
      <c r="T189" s="16">
        <f t="shared" si="61"/>
        <v>5668.333201295789</v>
      </c>
      <c r="U189" s="16">
        <f t="shared" si="62"/>
        <v>0.97750000000000004</v>
      </c>
      <c r="V189" s="16">
        <f t="shared" si="84"/>
        <v>0.88662131519274379</v>
      </c>
      <c r="W189" s="16">
        <f t="shared" si="84"/>
        <v>0.93095238095238098</v>
      </c>
      <c r="X189" s="16">
        <f t="shared" si="84"/>
        <v>0.97750000000000004</v>
      </c>
      <c r="Y189" s="16">
        <f t="shared" si="84"/>
        <v>1.026375</v>
      </c>
      <c r="Z189" s="16">
        <f t="shared" si="84"/>
        <v>1.0776937500000001</v>
      </c>
      <c r="AA189" s="16">
        <f t="shared" si="84"/>
        <v>2862.8934468749999</v>
      </c>
      <c r="AB189" s="16">
        <f t="shared" si="84"/>
        <v>1.1881573593750001</v>
      </c>
      <c r="AC189" s="16">
        <f t="shared" si="84"/>
        <v>1.2475652273437501</v>
      </c>
      <c r="AD189" s="16">
        <f t="shared" si="84"/>
        <v>1.3099434887109376</v>
      </c>
      <c r="AE189" s="16">
        <f t="shared" si="84"/>
        <v>1.3754406631464846</v>
      </c>
      <c r="AF189" s="16">
        <f t="shared" si="84"/>
        <v>1.4442126963038087</v>
      </c>
      <c r="AG189" s="16">
        <f t="shared" si="84"/>
        <v>1.5164233311189992</v>
      </c>
      <c r="AH189" s="16">
        <f t="shared" si="84"/>
        <v>1.5922444976749492</v>
      </c>
      <c r="AI189" s="16">
        <f t="shared" si="84"/>
        <v>1.6718567225586967</v>
      </c>
      <c r="AJ189" s="16">
        <f t="shared" si="84"/>
        <v>1.7554495586866314</v>
      </c>
      <c r="AK189" s="16">
        <f t="shared" ref="AK189:BO197" si="87">IF(MOD(AK$6-$H189,$M189)=0,($L189*1.1*1.15)*((1+$I$3)^(AK$6-$L$3)),IF(MOD(AK$6-$O189,$N189)=0,$U189*((1+$I$3)^(AK$6-$L$3)),0))</f>
        <v>4663.3517526510368</v>
      </c>
      <c r="AL189" s="16">
        <f t="shared" si="87"/>
        <v>1.935383138452011</v>
      </c>
      <c r="AM189" s="16">
        <f t="shared" si="87"/>
        <v>2.0321522953746123</v>
      </c>
      <c r="AN189" s="16">
        <f t="shared" si="87"/>
        <v>2.1337599101433424</v>
      </c>
      <c r="AO189" s="16">
        <f t="shared" si="87"/>
        <v>2.2404479056505098</v>
      </c>
      <c r="AP189" s="16">
        <f t="shared" si="87"/>
        <v>2.3524703009330357</v>
      </c>
      <c r="AQ189" s="16">
        <f t="shared" si="87"/>
        <v>2.4700938159796872</v>
      </c>
      <c r="AR189" s="16">
        <f t="shared" si="87"/>
        <v>2.5935985067786715</v>
      </c>
      <c r="AS189" s="16">
        <f t="shared" si="87"/>
        <v>2.7232784321176049</v>
      </c>
      <c r="AT189" s="16">
        <f t="shared" si="87"/>
        <v>2.8594423537234852</v>
      </c>
      <c r="AU189" s="16">
        <f t="shared" si="87"/>
        <v>7596.1086126664386</v>
      </c>
      <c r="AV189" s="16">
        <f t="shared" si="87"/>
        <v>3.1525351949801426</v>
      </c>
      <c r="AW189" s="16">
        <f t="shared" si="87"/>
        <v>3.3101619547291499</v>
      </c>
      <c r="AX189" s="16">
        <f t="shared" si="87"/>
        <v>3.4756700524656075</v>
      </c>
      <c r="AY189" s="16">
        <f t="shared" si="87"/>
        <v>3.649453555088888</v>
      </c>
      <c r="AZ189" s="16">
        <f t="shared" si="87"/>
        <v>3.8319262328433319</v>
      </c>
      <c r="BA189" s="16">
        <f t="shared" si="87"/>
        <v>4.0235225444854992</v>
      </c>
      <c r="BB189" s="16">
        <f t="shared" si="87"/>
        <v>4.2246986717097723</v>
      </c>
      <c r="BC189" s="16">
        <f t="shared" si="87"/>
        <v>4.4359336052952631</v>
      </c>
      <c r="BD189" s="16">
        <f t="shared" si="87"/>
        <v>4.6577302855600262</v>
      </c>
      <c r="BE189" s="16">
        <f t="shared" si="87"/>
        <v>12373.260503590207</v>
      </c>
      <c r="BF189" s="16">
        <f t="shared" si="87"/>
        <v>5.1351476398299285</v>
      </c>
      <c r="BG189" s="16">
        <f t="shared" si="87"/>
        <v>5.3919050218214259</v>
      </c>
      <c r="BH189" s="16">
        <f t="shared" si="87"/>
        <v>5.6615002729124964</v>
      </c>
      <c r="BI189" s="16">
        <f t="shared" si="87"/>
        <v>5.9445752865581216</v>
      </c>
      <c r="BJ189" s="16">
        <f t="shared" si="87"/>
        <v>6.2418040508860271</v>
      </c>
      <c r="BK189" s="16">
        <f t="shared" si="87"/>
        <v>6.5538942534303297</v>
      </c>
      <c r="BL189" s="16">
        <f t="shared" si="87"/>
        <v>6.8815889661018446</v>
      </c>
      <c r="BM189" s="16">
        <f t="shared" si="87"/>
        <v>7.2256684144069379</v>
      </c>
      <c r="BN189" s="16">
        <f t="shared" si="87"/>
        <v>7.5869518351272847</v>
      </c>
      <c r="BO189" s="16">
        <f t="shared" si="87"/>
        <v>20154.73755001563</v>
      </c>
      <c r="BP189" s="2"/>
      <c r="BQ189" s="2"/>
      <c r="BR189" s="2"/>
      <c r="BS189" s="2"/>
      <c r="BT189" s="2"/>
      <c r="BU189" s="2"/>
      <c r="BV189" s="2"/>
      <c r="BW189" s="2"/>
      <c r="BX189" s="2"/>
    </row>
    <row r="190" spans="3:76" s="1" customFormat="1" ht="15.75" x14ac:dyDescent="0.25">
      <c r="C190" s="2" t="s">
        <v>295</v>
      </c>
      <c r="D190" s="2" t="s">
        <v>55</v>
      </c>
      <c r="E190" s="2" t="s">
        <v>61</v>
      </c>
      <c r="F190" s="2" t="s">
        <v>153</v>
      </c>
      <c r="G190" s="2">
        <v>2</v>
      </c>
      <c r="H190" s="2">
        <v>2007</v>
      </c>
      <c r="I190" s="16">
        <v>3310</v>
      </c>
      <c r="J190" s="16">
        <f t="shared" si="54"/>
        <v>6620</v>
      </c>
      <c r="K190" s="16">
        <f t="shared" si="79"/>
        <v>993</v>
      </c>
      <c r="L190" s="16">
        <f t="shared" si="80"/>
        <v>7613</v>
      </c>
      <c r="M190" s="2">
        <v>8</v>
      </c>
      <c r="N190" s="2">
        <v>1</v>
      </c>
      <c r="O190" s="2">
        <v>2007</v>
      </c>
      <c r="P190" s="28">
        <v>5.0000000000000001E-4</v>
      </c>
      <c r="Q190" s="30">
        <f t="shared" si="58"/>
        <v>17449.135453419265</v>
      </c>
      <c r="R190" s="30">
        <f t="shared" si="59"/>
        <v>1744.9135453419267</v>
      </c>
      <c r="S190" s="30">
        <f t="shared" si="60"/>
        <v>2879.1073498141786</v>
      </c>
      <c r="T190" s="16">
        <f t="shared" si="61"/>
        <v>22073.156348575369</v>
      </c>
      <c r="U190" s="16">
        <f t="shared" si="62"/>
        <v>3.8065000000000002</v>
      </c>
      <c r="V190" s="16">
        <f t="shared" ref="V190:AK206" si="88">IF(MOD(V$6-$H190,$M190)=0,($L190*1.1*1.15)*((1+$I$3)^(V$6-$L$3)),IF(MOD(V$6-$O190,$N190)=0,$U190*((1+$I$3)^(V$6-$L$3)),0))</f>
        <v>3.4526077097505667</v>
      </c>
      <c r="W190" s="16">
        <f t="shared" si="88"/>
        <v>9171.8523809523795</v>
      </c>
      <c r="X190" s="16">
        <f t="shared" si="88"/>
        <v>3.8065000000000002</v>
      </c>
      <c r="Y190" s="16">
        <f t="shared" si="88"/>
        <v>3.9968250000000003</v>
      </c>
      <c r="Z190" s="16">
        <f t="shared" si="88"/>
        <v>4.1966662500000007</v>
      </c>
      <c r="AA190" s="16">
        <f t="shared" si="88"/>
        <v>4.4064995625000005</v>
      </c>
      <c r="AB190" s="16">
        <f t="shared" si="88"/>
        <v>4.6268245406249999</v>
      </c>
      <c r="AC190" s="16">
        <f t="shared" si="88"/>
        <v>4.8581657676562511</v>
      </c>
      <c r="AD190" s="16">
        <f t="shared" si="88"/>
        <v>5.1010740560390628</v>
      </c>
      <c r="AE190" s="16">
        <f t="shared" si="88"/>
        <v>13551.003229867771</v>
      </c>
      <c r="AF190" s="16">
        <f t="shared" si="88"/>
        <v>5.6239341467830668</v>
      </c>
      <c r="AG190" s="16">
        <f t="shared" si="88"/>
        <v>5.9051308541222207</v>
      </c>
      <c r="AH190" s="16">
        <f t="shared" si="88"/>
        <v>6.2003873968283321</v>
      </c>
      <c r="AI190" s="16">
        <f t="shared" si="88"/>
        <v>6.5104067666697487</v>
      </c>
      <c r="AJ190" s="16">
        <f t="shared" si="88"/>
        <v>6.8359271050032353</v>
      </c>
      <c r="AK190" s="16">
        <f t="shared" si="88"/>
        <v>7.1777234602533984</v>
      </c>
      <c r="AL190" s="16">
        <f t="shared" si="87"/>
        <v>7.5366096332660666</v>
      </c>
      <c r="AM190" s="16">
        <f t="shared" si="87"/>
        <v>20021.003490771309</v>
      </c>
      <c r="AN190" s="16">
        <f t="shared" si="87"/>
        <v>8.3091121206758398</v>
      </c>
      <c r="AO190" s="16">
        <f t="shared" si="87"/>
        <v>8.7245677267096333</v>
      </c>
      <c r="AP190" s="16">
        <f t="shared" si="87"/>
        <v>9.1607961130451141</v>
      </c>
      <c r="AQ190" s="16">
        <f t="shared" si="87"/>
        <v>9.6188359186973713</v>
      </c>
      <c r="AR190" s="16">
        <f t="shared" si="87"/>
        <v>10.099777714632239</v>
      </c>
      <c r="AS190" s="16">
        <f t="shared" si="87"/>
        <v>10.604766600363851</v>
      </c>
      <c r="AT190" s="16">
        <f t="shared" si="87"/>
        <v>11.135004930382042</v>
      </c>
      <c r="AU190" s="16">
        <f t="shared" si="87"/>
        <v>29580.140597559897</v>
      </c>
      <c r="AV190" s="16">
        <f t="shared" si="87"/>
        <v>12.276342935746202</v>
      </c>
      <c r="AW190" s="16">
        <f t="shared" si="87"/>
        <v>12.890160082533512</v>
      </c>
      <c r="AX190" s="16">
        <f t="shared" si="87"/>
        <v>13.534668086660188</v>
      </c>
      <c r="AY190" s="16">
        <f t="shared" si="87"/>
        <v>14.2114014909932</v>
      </c>
      <c r="AZ190" s="16">
        <f t="shared" si="87"/>
        <v>14.921971565542858</v>
      </c>
      <c r="BA190" s="16">
        <f t="shared" si="87"/>
        <v>15.668070143820003</v>
      </c>
      <c r="BB190" s="16">
        <f t="shared" si="87"/>
        <v>16.451473651010996</v>
      </c>
      <c r="BC190" s="16">
        <f t="shared" si="87"/>
        <v>43703.339753910732</v>
      </c>
      <c r="BD190" s="16">
        <f t="shared" si="87"/>
        <v>18.137749700239631</v>
      </c>
      <c r="BE190" s="16">
        <f t="shared" si="87"/>
        <v>19.044637185251613</v>
      </c>
      <c r="BF190" s="16">
        <f t="shared" si="87"/>
        <v>19.996869044514192</v>
      </c>
      <c r="BG190" s="16">
        <f t="shared" si="87"/>
        <v>20.996712496739907</v>
      </c>
      <c r="BH190" s="16">
        <f t="shared" si="87"/>
        <v>22.046548121576897</v>
      </c>
      <c r="BI190" s="16">
        <f t="shared" si="87"/>
        <v>23.148875527655743</v>
      </c>
      <c r="BJ190" s="16">
        <f t="shared" si="87"/>
        <v>24.306319304038528</v>
      </c>
      <c r="BK190" s="16">
        <f t="shared" si="87"/>
        <v>64569.737231178355</v>
      </c>
      <c r="BL190" s="16">
        <f t="shared" si="87"/>
        <v>26.797717032702479</v>
      </c>
      <c r="BM190" s="16">
        <f t="shared" si="87"/>
        <v>28.137602884337603</v>
      </c>
      <c r="BN190" s="16">
        <f t="shared" si="87"/>
        <v>29.544483028554485</v>
      </c>
      <c r="BO190" s="16">
        <f t="shared" si="87"/>
        <v>31.021707179982211</v>
      </c>
      <c r="BP190" s="2"/>
      <c r="BQ190" s="2"/>
      <c r="BR190" s="2"/>
      <c r="BS190" s="2"/>
      <c r="BT190" s="2"/>
      <c r="BU190" s="2"/>
      <c r="BV190" s="2"/>
      <c r="BW190" s="2"/>
      <c r="BX190" s="2"/>
    </row>
    <row r="191" spans="3:76" s="1" customFormat="1" ht="15.75" x14ac:dyDescent="0.25">
      <c r="C191" s="2" t="s">
        <v>295</v>
      </c>
      <c r="D191" s="2" t="s">
        <v>63</v>
      </c>
      <c r="E191" s="2" t="s">
        <v>64</v>
      </c>
      <c r="F191" s="2" t="s">
        <v>302</v>
      </c>
      <c r="G191" s="2">
        <v>1</v>
      </c>
      <c r="H191" s="2">
        <v>2007</v>
      </c>
      <c r="I191" s="16">
        <v>2125</v>
      </c>
      <c r="J191" s="16">
        <f t="shared" si="54"/>
        <v>2125</v>
      </c>
      <c r="K191" s="16">
        <f t="shared" si="79"/>
        <v>318.75</v>
      </c>
      <c r="L191" s="16">
        <f t="shared" si="80"/>
        <v>2443.75</v>
      </c>
      <c r="M191" s="2">
        <v>50</v>
      </c>
      <c r="N191" s="2">
        <v>1</v>
      </c>
      <c r="O191" s="2">
        <v>2007</v>
      </c>
      <c r="P191" s="28">
        <v>5.0000000000000001E-4</v>
      </c>
      <c r="Q191" s="30">
        <f t="shared" si="58"/>
        <v>5601.1197641262752</v>
      </c>
      <c r="R191" s="30">
        <f t="shared" si="59"/>
        <v>560.11197641262754</v>
      </c>
      <c r="S191" s="30">
        <f t="shared" si="60"/>
        <v>924.18476108083541</v>
      </c>
      <c r="T191" s="16">
        <f t="shared" si="61"/>
        <v>7085.4165016197385</v>
      </c>
      <c r="U191" s="16">
        <f t="shared" si="62"/>
        <v>1.221875</v>
      </c>
      <c r="V191" s="16">
        <f t="shared" si="88"/>
        <v>1.1082766439909297</v>
      </c>
      <c r="W191" s="16">
        <f t="shared" si="88"/>
        <v>1.1636904761904763</v>
      </c>
      <c r="X191" s="16">
        <f t="shared" si="88"/>
        <v>1.221875</v>
      </c>
      <c r="Y191" s="16">
        <f t="shared" si="88"/>
        <v>1.28296875</v>
      </c>
      <c r="Z191" s="16">
        <f t="shared" si="88"/>
        <v>1.3471171875000001</v>
      </c>
      <c r="AA191" s="16">
        <f t="shared" si="88"/>
        <v>1.4144730468750002</v>
      </c>
      <c r="AB191" s="16">
        <f t="shared" si="88"/>
        <v>1.48519669921875</v>
      </c>
      <c r="AC191" s="16">
        <f t="shared" si="88"/>
        <v>1.5594565341796878</v>
      </c>
      <c r="AD191" s="16">
        <f t="shared" si="88"/>
        <v>1.6374293608886719</v>
      </c>
      <c r="AE191" s="16">
        <f t="shared" si="88"/>
        <v>1.7193008289331058</v>
      </c>
      <c r="AF191" s="16">
        <f t="shared" si="88"/>
        <v>1.8052658703797608</v>
      </c>
      <c r="AG191" s="16">
        <f t="shared" si="88"/>
        <v>1.895529163898749</v>
      </c>
      <c r="AH191" s="16">
        <f t="shared" si="88"/>
        <v>1.9903056220936866</v>
      </c>
      <c r="AI191" s="16">
        <f t="shared" si="88"/>
        <v>2.0898209031983708</v>
      </c>
      <c r="AJ191" s="16">
        <f t="shared" si="88"/>
        <v>2.1943119483582891</v>
      </c>
      <c r="AK191" s="16">
        <f t="shared" si="88"/>
        <v>2.3040275457762043</v>
      </c>
      <c r="AL191" s="16">
        <f t="shared" si="87"/>
        <v>2.4192289230650137</v>
      </c>
      <c r="AM191" s="16">
        <f t="shared" si="87"/>
        <v>2.5401903692182652</v>
      </c>
      <c r="AN191" s="16">
        <f t="shared" si="87"/>
        <v>2.6671998876791783</v>
      </c>
      <c r="AO191" s="16">
        <f t="shared" si="87"/>
        <v>2.8005598820631374</v>
      </c>
      <c r="AP191" s="16">
        <f t="shared" si="87"/>
        <v>2.9405878761662945</v>
      </c>
      <c r="AQ191" s="16">
        <f t="shared" si="87"/>
        <v>3.0876172699746092</v>
      </c>
      <c r="AR191" s="16">
        <f t="shared" si="87"/>
        <v>3.2419981334733392</v>
      </c>
      <c r="AS191" s="16">
        <f t="shared" si="87"/>
        <v>3.4040980401470065</v>
      </c>
      <c r="AT191" s="16">
        <f t="shared" si="87"/>
        <v>3.5743029421543562</v>
      </c>
      <c r="AU191" s="16">
        <f t="shared" si="87"/>
        <v>3.753018089262075</v>
      </c>
      <c r="AV191" s="16">
        <f t="shared" si="87"/>
        <v>3.9406689937251782</v>
      </c>
      <c r="AW191" s="16">
        <f t="shared" si="87"/>
        <v>4.1377024434114373</v>
      </c>
      <c r="AX191" s="16">
        <f t="shared" si="87"/>
        <v>4.3445875655820094</v>
      </c>
      <c r="AY191" s="16">
        <f t="shared" si="87"/>
        <v>4.5618169438611105</v>
      </c>
      <c r="AZ191" s="16">
        <f t="shared" si="87"/>
        <v>4.7899077910541648</v>
      </c>
      <c r="BA191" s="16">
        <f t="shared" si="87"/>
        <v>5.0294031806068737</v>
      </c>
      <c r="BB191" s="16">
        <f t="shared" si="87"/>
        <v>5.2808733396372158</v>
      </c>
      <c r="BC191" s="16">
        <f t="shared" si="87"/>
        <v>5.5449170066190785</v>
      </c>
      <c r="BD191" s="16">
        <f t="shared" si="87"/>
        <v>5.8221628569500323</v>
      </c>
      <c r="BE191" s="16">
        <f t="shared" si="87"/>
        <v>15466.575629487759</v>
      </c>
      <c r="BF191" s="16">
        <f t="shared" si="87"/>
        <v>6.4189345497874104</v>
      </c>
      <c r="BG191" s="16">
        <f t="shared" si="87"/>
        <v>6.7398812772767824</v>
      </c>
      <c r="BH191" s="16">
        <f t="shared" si="87"/>
        <v>7.07687534114062</v>
      </c>
      <c r="BI191" s="16">
        <f t="shared" si="87"/>
        <v>7.4307191081976525</v>
      </c>
      <c r="BJ191" s="16">
        <f t="shared" si="87"/>
        <v>7.8022550636075332</v>
      </c>
      <c r="BK191" s="16">
        <f t="shared" si="87"/>
        <v>8.192367816787911</v>
      </c>
      <c r="BL191" s="16">
        <f t="shared" si="87"/>
        <v>8.6019862076273057</v>
      </c>
      <c r="BM191" s="16">
        <f t="shared" si="87"/>
        <v>9.0320855180086728</v>
      </c>
      <c r="BN191" s="16">
        <f t="shared" si="87"/>
        <v>9.4836897939091056</v>
      </c>
      <c r="BO191" s="16">
        <f t="shared" si="87"/>
        <v>9.9578742836045624</v>
      </c>
      <c r="BP191" s="2"/>
      <c r="BQ191" s="2"/>
      <c r="BR191" s="2"/>
      <c r="BS191" s="2"/>
      <c r="BT191" s="2"/>
      <c r="BU191" s="2"/>
      <c r="BV191" s="2"/>
      <c r="BW191" s="2"/>
      <c r="BX191" s="2"/>
    </row>
    <row r="192" spans="3:76" s="1" customFormat="1" ht="15.75" x14ac:dyDescent="0.25">
      <c r="C192" s="2" t="s">
        <v>295</v>
      </c>
      <c r="D192" s="2" t="s">
        <v>58</v>
      </c>
      <c r="E192" s="2" t="s">
        <v>69</v>
      </c>
      <c r="F192" s="2" t="s">
        <v>303</v>
      </c>
      <c r="G192" s="2">
        <v>4</v>
      </c>
      <c r="H192" s="2">
        <v>2007</v>
      </c>
      <c r="I192" s="16">
        <v>4800</v>
      </c>
      <c r="J192" s="16">
        <f t="shared" si="54"/>
        <v>19200</v>
      </c>
      <c r="K192" s="16">
        <f t="shared" si="79"/>
        <v>2880</v>
      </c>
      <c r="L192" s="16">
        <f t="shared" si="80"/>
        <v>22080</v>
      </c>
      <c r="M192" s="2">
        <v>15</v>
      </c>
      <c r="N192" s="2">
        <v>1</v>
      </c>
      <c r="O192" s="2">
        <v>2007</v>
      </c>
      <c r="P192" s="28">
        <v>5.0000000000000001E-4</v>
      </c>
      <c r="Q192" s="30">
        <f t="shared" si="58"/>
        <v>50607.764457046811</v>
      </c>
      <c r="R192" s="30">
        <f t="shared" si="59"/>
        <v>5060.7764457046815</v>
      </c>
      <c r="S192" s="30">
        <f t="shared" si="60"/>
        <v>8350.2811354127225</v>
      </c>
      <c r="T192" s="16">
        <f t="shared" si="61"/>
        <v>64018.822038164217</v>
      </c>
      <c r="U192" s="16">
        <f t="shared" si="62"/>
        <v>11.040000000000001</v>
      </c>
      <c r="V192" s="16">
        <f t="shared" si="88"/>
        <v>25334.421768707482</v>
      </c>
      <c r="W192" s="16">
        <f t="shared" si="88"/>
        <v>10.514285714285714</v>
      </c>
      <c r="X192" s="16">
        <f t="shared" si="88"/>
        <v>11.040000000000001</v>
      </c>
      <c r="Y192" s="16">
        <f t="shared" si="88"/>
        <v>11.592000000000002</v>
      </c>
      <c r="Z192" s="16">
        <f t="shared" si="88"/>
        <v>12.171600000000002</v>
      </c>
      <c r="AA192" s="16">
        <f t="shared" si="88"/>
        <v>12.780180000000003</v>
      </c>
      <c r="AB192" s="16">
        <f t="shared" si="88"/>
        <v>13.419189000000001</v>
      </c>
      <c r="AC192" s="16">
        <f t="shared" si="88"/>
        <v>14.090148450000003</v>
      </c>
      <c r="AD192" s="16">
        <f t="shared" si="88"/>
        <v>14.794655872500002</v>
      </c>
      <c r="AE192" s="16">
        <f t="shared" si="88"/>
        <v>15.534388666125004</v>
      </c>
      <c r="AF192" s="16">
        <f t="shared" si="88"/>
        <v>16.311108099431252</v>
      </c>
      <c r="AG192" s="16">
        <f t="shared" si="88"/>
        <v>17.126663504402817</v>
      </c>
      <c r="AH192" s="16">
        <f t="shared" si="88"/>
        <v>17.982996679622957</v>
      </c>
      <c r="AI192" s="16">
        <f t="shared" si="88"/>
        <v>18.882146513604106</v>
      </c>
      <c r="AJ192" s="16">
        <f t="shared" si="88"/>
        <v>19.826253839284309</v>
      </c>
      <c r="AK192" s="16">
        <f t="shared" si="88"/>
        <v>52668.443324058768</v>
      </c>
      <c r="AL192" s="16">
        <f t="shared" si="87"/>
        <v>21.858444857810948</v>
      </c>
      <c r="AM192" s="16">
        <f t="shared" si="87"/>
        <v>22.951367100701503</v>
      </c>
      <c r="AN192" s="16">
        <f t="shared" si="87"/>
        <v>24.098935455736576</v>
      </c>
      <c r="AO192" s="16">
        <f t="shared" si="87"/>
        <v>25.30388222852341</v>
      </c>
      <c r="AP192" s="16">
        <f t="shared" si="87"/>
        <v>26.569076339949579</v>
      </c>
      <c r="AQ192" s="16">
        <f t="shared" si="87"/>
        <v>27.897530156947056</v>
      </c>
      <c r="AR192" s="16">
        <f t="shared" si="87"/>
        <v>29.292406664794409</v>
      </c>
      <c r="AS192" s="16">
        <f t="shared" si="87"/>
        <v>30.757026998034128</v>
      </c>
      <c r="AT192" s="16">
        <f t="shared" si="87"/>
        <v>32.294878347935835</v>
      </c>
      <c r="AU192" s="16">
        <f t="shared" si="87"/>
        <v>33.909622265332629</v>
      </c>
      <c r="AV192" s="16">
        <f t="shared" si="87"/>
        <v>35.60510337859926</v>
      </c>
      <c r="AW192" s="16">
        <f t="shared" si="87"/>
        <v>37.385358547529222</v>
      </c>
      <c r="AX192" s="16">
        <f t="shared" si="87"/>
        <v>39.254626474905685</v>
      </c>
      <c r="AY192" s="16">
        <f t="shared" si="87"/>
        <v>41.217357798650973</v>
      </c>
      <c r="AZ192" s="16">
        <f t="shared" si="87"/>
        <v>109493.91099211629</v>
      </c>
      <c r="BA192" s="16">
        <f t="shared" si="87"/>
        <v>45.442136973012701</v>
      </c>
      <c r="BB192" s="16">
        <f t="shared" si="87"/>
        <v>47.714243821663317</v>
      </c>
      <c r="BC192" s="16">
        <f t="shared" si="87"/>
        <v>50.099956012746503</v>
      </c>
      <c r="BD192" s="16">
        <f t="shared" si="87"/>
        <v>52.604953813383823</v>
      </c>
      <c r="BE192" s="16">
        <f t="shared" si="87"/>
        <v>55.235201504053016</v>
      </c>
      <c r="BF192" s="16">
        <f t="shared" si="87"/>
        <v>57.996961579255668</v>
      </c>
      <c r="BG192" s="16">
        <f t="shared" si="87"/>
        <v>60.896809658218459</v>
      </c>
      <c r="BH192" s="16">
        <f t="shared" si="87"/>
        <v>63.941650141129372</v>
      </c>
      <c r="BI192" s="16">
        <f t="shared" si="87"/>
        <v>67.138732648185851</v>
      </c>
      <c r="BJ192" s="16">
        <f t="shared" si="87"/>
        <v>70.495669280595123</v>
      </c>
      <c r="BK192" s="16">
        <f t="shared" si="87"/>
        <v>74.020452744624905</v>
      </c>
      <c r="BL192" s="16">
        <f t="shared" si="87"/>
        <v>77.721475381856138</v>
      </c>
      <c r="BM192" s="16">
        <f t="shared" si="87"/>
        <v>81.607549150948941</v>
      </c>
      <c r="BN192" s="16">
        <f t="shared" si="87"/>
        <v>85.687926608496397</v>
      </c>
      <c r="BO192" s="16">
        <f t="shared" si="87"/>
        <v>227629.97703547069</v>
      </c>
      <c r="BP192" s="2"/>
      <c r="BQ192" s="2"/>
      <c r="BR192" s="2"/>
      <c r="BS192" s="2"/>
      <c r="BT192" s="2"/>
      <c r="BU192" s="2"/>
      <c r="BV192" s="2"/>
      <c r="BW192" s="2"/>
      <c r="BX192" s="2"/>
    </row>
    <row r="193" spans="1:76" s="1" customFormat="1" ht="15.75" x14ac:dyDescent="0.25">
      <c r="C193" s="2" t="s">
        <v>295</v>
      </c>
      <c r="D193" s="2" t="s">
        <v>58</v>
      </c>
      <c r="E193" s="2" t="s">
        <v>69</v>
      </c>
      <c r="F193" s="2" t="s">
        <v>304</v>
      </c>
      <c r="G193" s="2">
        <v>2</v>
      </c>
      <c r="H193" s="2">
        <v>2022</v>
      </c>
      <c r="I193" s="16">
        <v>3825</v>
      </c>
      <c r="J193" s="16">
        <f t="shared" si="54"/>
        <v>7650</v>
      </c>
      <c r="K193" s="16">
        <f t="shared" si="79"/>
        <v>1147.5</v>
      </c>
      <c r="L193" s="16">
        <f t="shared" si="80"/>
        <v>8797.5</v>
      </c>
      <c r="M193" s="2">
        <v>20</v>
      </c>
      <c r="N193" s="2">
        <v>1</v>
      </c>
      <c r="O193" s="2">
        <v>2022</v>
      </c>
      <c r="P193" s="28">
        <v>5.0000000000000001E-4</v>
      </c>
      <c r="Q193" s="30">
        <f t="shared" si="58"/>
        <v>9699.2437499999996</v>
      </c>
      <c r="R193" s="30">
        <f t="shared" si="59"/>
        <v>969.92437500000005</v>
      </c>
      <c r="S193" s="30">
        <f t="shared" si="60"/>
        <v>1600.3752187499999</v>
      </c>
      <c r="T193" s="16">
        <f t="shared" si="61"/>
        <v>12269.54334375</v>
      </c>
      <c r="U193" s="16">
        <f t="shared" si="62"/>
        <v>4.3987499999999997</v>
      </c>
      <c r="V193" s="16">
        <f t="shared" si="88"/>
        <v>10094.183673469386</v>
      </c>
      <c r="W193" s="16">
        <f t="shared" si="88"/>
        <v>4.1892857142857141</v>
      </c>
      <c r="X193" s="16">
        <f t="shared" si="88"/>
        <v>4.3987499999999997</v>
      </c>
      <c r="Y193" s="16">
        <f t="shared" si="88"/>
        <v>4.6186875000000001</v>
      </c>
      <c r="Z193" s="16">
        <f t="shared" si="88"/>
        <v>4.8496218749999995</v>
      </c>
      <c r="AA193" s="16">
        <f t="shared" si="88"/>
        <v>5.0921029687499999</v>
      </c>
      <c r="AB193" s="16">
        <f t="shared" si="88"/>
        <v>5.3467081171874993</v>
      </c>
      <c r="AC193" s="16">
        <f t="shared" si="88"/>
        <v>5.6140435230468748</v>
      </c>
      <c r="AD193" s="16">
        <f t="shared" si="88"/>
        <v>5.894745699199218</v>
      </c>
      <c r="AE193" s="16">
        <f t="shared" si="88"/>
        <v>6.1894829841591807</v>
      </c>
      <c r="AF193" s="16">
        <f t="shared" si="88"/>
        <v>6.4989571333671385</v>
      </c>
      <c r="AG193" s="16">
        <f t="shared" si="88"/>
        <v>6.823904990035496</v>
      </c>
      <c r="AH193" s="16">
        <f t="shared" si="88"/>
        <v>7.1651002395372707</v>
      </c>
      <c r="AI193" s="16">
        <f t="shared" si="88"/>
        <v>7.5233552515141344</v>
      </c>
      <c r="AJ193" s="16">
        <f t="shared" si="88"/>
        <v>7.8995230140898407</v>
      </c>
      <c r="AK193" s="16">
        <f t="shared" si="88"/>
        <v>8.2944991647943329</v>
      </c>
      <c r="AL193" s="16">
        <f t="shared" si="87"/>
        <v>8.7092241230340477</v>
      </c>
      <c r="AM193" s="16">
        <f t="shared" si="87"/>
        <v>9.1446853291857533</v>
      </c>
      <c r="AN193" s="16">
        <f t="shared" si="87"/>
        <v>9.6019195956450414</v>
      </c>
      <c r="AO193" s="16">
        <f t="shared" si="87"/>
        <v>10.082015575427294</v>
      </c>
      <c r="AP193" s="16">
        <f t="shared" si="87"/>
        <v>26782.874376122607</v>
      </c>
      <c r="AQ193" s="16">
        <f t="shared" si="87"/>
        <v>11.115422171908591</v>
      </c>
      <c r="AR193" s="16">
        <f t="shared" si="87"/>
        <v>11.671193280504021</v>
      </c>
      <c r="AS193" s="16">
        <f t="shared" si="87"/>
        <v>12.254752944529221</v>
      </c>
      <c r="AT193" s="16">
        <f t="shared" si="87"/>
        <v>12.867490591755681</v>
      </c>
      <c r="AU193" s="16">
        <f t="shared" si="87"/>
        <v>13.510865121343468</v>
      </c>
      <c r="AV193" s="16">
        <f t="shared" si="87"/>
        <v>14.18640837741064</v>
      </c>
      <c r="AW193" s="16">
        <f t="shared" si="87"/>
        <v>14.895728796281173</v>
      </c>
      <c r="AX193" s="16">
        <f t="shared" si="87"/>
        <v>15.640515236095231</v>
      </c>
      <c r="AY193" s="16">
        <f t="shared" si="87"/>
        <v>16.422540997899993</v>
      </c>
      <c r="AZ193" s="16">
        <f t="shared" si="87"/>
        <v>17.243668047794991</v>
      </c>
      <c r="BA193" s="16">
        <f t="shared" si="87"/>
        <v>18.105851450184744</v>
      </c>
      <c r="BB193" s="16">
        <f t="shared" si="87"/>
        <v>19.011144022693976</v>
      </c>
      <c r="BC193" s="16">
        <f t="shared" si="87"/>
        <v>19.961701223828683</v>
      </c>
      <c r="BD193" s="16">
        <f t="shared" si="87"/>
        <v>20.959786285020115</v>
      </c>
      <c r="BE193" s="16">
        <f t="shared" si="87"/>
        <v>22.00777559927112</v>
      </c>
      <c r="BF193" s="16">
        <f t="shared" si="87"/>
        <v>23.108164379234676</v>
      </c>
      <c r="BG193" s="16">
        <f t="shared" si="87"/>
        <v>24.263572598196415</v>
      </c>
      <c r="BH193" s="16">
        <f t="shared" si="87"/>
        <v>25.476751228106231</v>
      </c>
      <c r="BI193" s="16">
        <f t="shared" si="87"/>
        <v>26.750588789511543</v>
      </c>
      <c r="BJ193" s="16">
        <f t="shared" si="87"/>
        <v>71062.939119337403</v>
      </c>
      <c r="BK193" s="16">
        <f t="shared" si="87"/>
        <v>29.49252414043648</v>
      </c>
      <c r="BL193" s="16">
        <f t="shared" si="87"/>
        <v>30.967150347458297</v>
      </c>
      <c r="BM193" s="16">
        <f t="shared" si="87"/>
        <v>32.515507864831214</v>
      </c>
      <c r="BN193" s="16">
        <f t="shared" si="87"/>
        <v>34.141283258072775</v>
      </c>
      <c r="BO193" s="16">
        <f t="shared" si="87"/>
        <v>35.848347420976417</v>
      </c>
      <c r="BP193" s="2"/>
      <c r="BQ193" s="2"/>
      <c r="BR193" s="2"/>
      <c r="BS193" s="2"/>
      <c r="BT193" s="2"/>
      <c r="BU193" s="2"/>
      <c r="BV193" s="2"/>
      <c r="BW193" s="2"/>
      <c r="BX193" s="2"/>
    </row>
    <row r="194" spans="1:76" s="1" customFormat="1" ht="31.5" x14ac:dyDescent="0.25">
      <c r="C194" s="2" t="s">
        <v>295</v>
      </c>
      <c r="D194" s="2" t="s">
        <v>58</v>
      </c>
      <c r="E194" s="2" t="s">
        <v>69</v>
      </c>
      <c r="F194" s="2" t="s">
        <v>305</v>
      </c>
      <c r="G194" s="2">
        <v>1</v>
      </c>
      <c r="H194" s="2">
        <v>2007</v>
      </c>
      <c r="I194" s="16">
        <v>3825</v>
      </c>
      <c r="J194" s="16">
        <f t="shared" si="54"/>
        <v>3825</v>
      </c>
      <c r="K194" s="16">
        <f t="shared" si="79"/>
        <v>573.75</v>
      </c>
      <c r="L194" s="16">
        <f t="shared" si="80"/>
        <v>4398.75</v>
      </c>
      <c r="M194" s="2">
        <v>20</v>
      </c>
      <c r="N194" s="2">
        <v>2</v>
      </c>
      <c r="O194" s="2">
        <v>2007</v>
      </c>
      <c r="P194" s="28">
        <v>5.0000000000000001E-4</v>
      </c>
      <c r="Q194" s="30">
        <f t="shared" si="58"/>
        <v>10082.015575427295</v>
      </c>
      <c r="R194" s="30">
        <f t="shared" si="59"/>
        <v>1008.2015575427295</v>
      </c>
      <c r="S194" s="30">
        <f t="shared" si="60"/>
        <v>1663.5325699455036</v>
      </c>
      <c r="T194" s="16">
        <f t="shared" si="61"/>
        <v>12753.749702915529</v>
      </c>
      <c r="U194" s="16">
        <f t="shared" si="62"/>
        <v>2.1993749999999999</v>
      </c>
      <c r="V194" s="16">
        <f t="shared" si="88"/>
        <v>0</v>
      </c>
      <c r="W194" s="16">
        <f t="shared" si="88"/>
        <v>2.094642857142857</v>
      </c>
      <c r="X194" s="16">
        <f t="shared" si="88"/>
        <v>0</v>
      </c>
      <c r="Y194" s="16">
        <f t="shared" si="88"/>
        <v>2.30934375</v>
      </c>
      <c r="Z194" s="16">
        <f t="shared" si="88"/>
        <v>0</v>
      </c>
      <c r="AA194" s="16">
        <f t="shared" si="88"/>
        <v>6441.5102554687501</v>
      </c>
      <c r="AB194" s="16">
        <f t="shared" si="88"/>
        <v>0</v>
      </c>
      <c r="AC194" s="16">
        <f t="shared" si="88"/>
        <v>2.8070217615234374</v>
      </c>
      <c r="AD194" s="16">
        <f t="shared" si="88"/>
        <v>0</v>
      </c>
      <c r="AE194" s="16">
        <f t="shared" si="88"/>
        <v>3.0947414920795904</v>
      </c>
      <c r="AF194" s="16">
        <f t="shared" si="88"/>
        <v>0</v>
      </c>
      <c r="AG194" s="16">
        <f t="shared" si="88"/>
        <v>3.411952495017748</v>
      </c>
      <c r="AH194" s="16">
        <f t="shared" si="88"/>
        <v>0</v>
      </c>
      <c r="AI194" s="16">
        <f t="shared" si="88"/>
        <v>3.7616776257570672</v>
      </c>
      <c r="AJ194" s="16">
        <f t="shared" si="88"/>
        <v>0</v>
      </c>
      <c r="AK194" s="16">
        <f t="shared" si="88"/>
        <v>4.1472495823971665</v>
      </c>
      <c r="AL194" s="16">
        <f t="shared" si="87"/>
        <v>0</v>
      </c>
      <c r="AM194" s="16">
        <f t="shared" si="87"/>
        <v>4.5723426645928766</v>
      </c>
      <c r="AN194" s="16">
        <f t="shared" si="87"/>
        <v>0</v>
      </c>
      <c r="AO194" s="16">
        <f t="shared" si="87"/>
        <v>5.0410077877136468</v>
      </c>
      <c r="AP194" s="16">
        <f t="shared" si="87"/>
        <v>0</v>
      </c>
      <c r="AQ194" s="16">
        <f t="shared" si="87"/>
        <v>5.5577110859542955</v>
      </c>
      <c r="AR194" s="16">
        <f t="shared" si="87"/>
        <v>0</v>
      </c>
      <c r="AS194" s="16">
        <f t="shared" si="87"/>
        <v>6.1273764722646105</v>
      </c>
      <c r="AT194" s="16">
        <f t="shared" si="87"/>
        <v>0</v>
      </c>
      <c r="AU194" s="16">
        <f t="shared" si="87"/>
        <v>17091.244378499487</v>
      </c>
      <c r="AV194" s="16">
        <f t="shared" si="87"/>
        <v>0</v>
      </c>
      <c r="AW194" s="16">
        <f t="shared" si="87"/>
        <v>7.4478643981405863</v>
      </c>
      <c r="AX194" s="16">
        <f t="shared" si="87"/>
        <v>0</v>
      </c>
      <c r="AY194" s="16">
        <f t="shared" si="87"/>
        <v>8.2112704989499967</v>
      </c>
      <c r="AZ194" s="16">
        <f t="shared" si="87"/>
        <v>0</v>
      </c>
      <c r="BA194" s="16">
        <f t="shared" si="87"/>
        <v>9.052925725092372</v>
      </c>
      <c r="BB194" s="16">
        <f t="shared" si="87"/>
        <v>0</v>
      </c>
      <c r="BC194" s="16">
        <f t="shared" si="87"/>
        <v>9.9808506119143416</v>
      </c>
      <c r="BD194" s="16">
        <f t="shared" si="87"/>
        <v>0</v>
      </c>
      <c r="BE194" s="16">
        <f t="shared" si="87"/>
        <v>11.00388779963556</v>
      </c>
      <c r="BF194" s="16">
        <f t="shared" si="87"/>
        <v>0</v>
      </c>
      <c r="BG194" s="16">
        <f t="shared" si="87"/>
        <v>12.131786299098207</v>
      </c>
      <c r="BH194" s="16">
        <f t="shared" si="87"/>
        <v>0</v>
      </c>
      <c r="BI194" s="16">
        <f t="shared" si="87"/>
        <v>13.375294394755771</v>
      </c>
      <c r="BJ194" s="16">
        <f t="shared" si="87"/>
        <v>0</v>
      </c>
      <c r="BK194" s="16">
        <f t="shared" si="87"/>
        <v>14.74626207021824</v>
      </c>
      <c r="BL194" s="16">
        <f t="shared" si="87"/>
        <v>0</v>
      </c>
      <c r="BM194" s="16">
        <f t="shared" si="87"/>
        <v>16.257753932415607</v>
      </c>
      <c r="BN194" s="16">
        <f t="shared" si="87"/>
        <v>0</v>
      </c>
      <c r="BO194" s="16">
        <f t="shared" si="87"/>
        <v>45348.159487535173</v>
      </c>
      <c r="BP194" s="2"/>
      <c r="BQ194" s="2"/>
      <c r="BR194" s="2"/>
      <c r="BS194" s="2"/>
      <c r="BT194" s="2"/>
      <c r="BU194" s="2"/>
      <c r="BV194" s="2"/>
      <c r="BW194" s="2"/>
      <c r="BX194" s="2"/>
    </row>
    <row r="195" spans="1:76" s="1" customFormat="1" ht="31.5" x14ac:dyDescent="0.25">
      <c r="C195" s="2" t="s">
        <v>295</v>
      </c>
      <c r="D195" s="2" t="s">
        <v>58</v>
      </c>
      <c r="E195" s="2" t="s">
        <v>69</v>
      </c>
      <c r="F195" s="2" t="s">
        <v>306</v>
      </c>
      <c r="G195" s="2">
        <v>4</v>
      </c>
      <c r="H195" s="2">
        <v>2022</v>
      </c>
      <c r="I195" s="16">
        <v>7220</v>
      </c>
      <c r="J195" s="16">
        <f t="shared" si="54"/>
        <v>28880</v>
      </c>
      <c r="K195" s="16">
        <f t="shared" si="79"/>
        <v>4332</v>
      </c>
      <c r="L195" s="16">
        <f t="shared" si="80"/>
        <v>33212</v>
      </c>
      <c r="M195" s="2">
        <v>15</v>
      </c>
      <c r="N195" s="2">
        <v>1</v>
      </c>
      <c r="O195" s="2">
        <v>2022</v>
      </c>
      <c r="P195" s="28">
        <v>5.0000000000000001E-4</v>
      </c>
      <c r="Q195" s="30">
        <f t="shared" si="58"/>
        <v>36616.230000000003</v>
      </c>
      <c r="R195" s="30">
        <f t="shared" si="59"/>
        <v>3661.6230000000005</v>
      </c>
      <c r="S195" s="30">
        <f t="shared" si="60"/>
        <v>6041.6779500000002</v>
      </c>
      <c r="T195" s="16">
        <f t="shared" si="61"/>
        <v>46319.53095</v>
      </c>
      <c r="U195" s="16">
        <f t="shared" si="62"/>
        <v>16.606000000000002</v>
      </c>
      <c r="V195" s="16">
        <f t="shared" si="88"/>
        <v>38107.192743764172</v>
      </c>
      <c r="W195" s="16">
        <f t="shared" si="88"/>
        <v>15.815238095238096</v>
      </c>
      <c r="X195" s="16">
        <f t="shared" si="88"/>
        <v>16.606000000000002</v>
      </c>
      <c r="Y195" s="16">
        <f t="shared" si="88"/>
        <v>17.436300000000003</v>
      </c>
      <c r="Z195" s="16">
        <f t="shared" si="88"/>
        <v>18.308115000000001</v>
      </c>
      <c r="AA195" s="16">
        <f t="shared" si="88"/>
        <v>19.223520750000002</v>
      </c>
      <c r="AB195" s="16">
        <f t="shared" si="88"/>
        <v>20.184696787500002</v>
      </c>
      <c r="AC195" s="16">
        <f t="shared" si="88"/>
        <v>21.193931626875003</v>
      </c>
      <c r="AD195" s="16">
        <f t="shared" si="88"/>
        <v>22.253628208218753</v>
      </c>
      <c r="AE195" s="16">
        <f t="shared" si="88"/>
        <v>23.366309618629693</v>
      </c>
      <c r="AF195" s="16">
        <f t="shared" si="88"/>
        <v>24.534625099561175</v>
      </c>
      <c r="AG195" s="16">
        <f t="shared" si="88"/>
        <v>25.761356354539235</v>
      </c>
      <c r="AH195" s="16">
        <f t="shared" si="88"/>
        <v>27.049424172266196</v>
      </c>
      <c r="AI195" s="16">
        <f t="shared" si="88"/>
        <v>28.401895380879509</v>
      </c>
      <c r="AJ195" s="16">
        <f t="shared" si="88"/>
        <v>29.821990149923479</v>
      </c>
      <c r="AK195" s="16">
        <f t="shared" si="88"/>
        <v>79222.116833271735</v>
      </c>
      <c r="AL195" s="16">
        <f t="shared" si="87"/>
        <v>32.878744140290635</v>
      </c>
      <c r="AM195" s="16">
        <f t="shared" si="87"/>
        <v>34.522681347305181</v>
      </c>
      <c r="AN195" s="16">
        <f t="shared" si="87"/>
        <v>36.248815414670432</v>
      </c>
      <c r="AO195" s="16">
        <f t="shared" si="87"/>
        <v>38.061256185403963</v>
      </c>
      <c r="AP195" s="16">
        <f t="shared" si="87"/>
        <v>39.964318994674159</v>
      </c>
      <c r="AQ195" s="16">
        <f t="shared" si="87"/>
        <v>41.962534944407864</v>
      </c>
      <c r="AR195" s="16">
        <f t="shared" si="87"/>
        <v>44.060661691628255</v>
      </c>
      <c r="AS195" s="16">
        <f t="shared" si="87"/>
        <v>46.263694776209668</v>
      </c>
      <c r="AT195" s="16">
        <f t="shared" si="87"/>
        <v>48.576879515020153</v>
      </c>
      <c r="AU195" s="16">
        <f t="shared" si="87"/>
        <v>51.005723490771167</v>
      </c>
      <c r="AV195" s="16">
        <f t="shared" si="87"/>
        <v>53.556009665309716</v>
      </c>
      <c r="AW195" s="16">
        <f t="shared" si="87"/>
        <v>56.233810148575209</v>
      </c>
      <c r="AX195" s="16">
        <f t="shared" si="87"/>
        <v>59.045500656003966</v>
      </c>
      <c r="AY195" s="16">
        <f t="shared" si="87"/>
        <v>61.997775688804175</v>
      </c>
      <c r="AZ195" s="16">
        <f t="shared" si="87"/>
        <v>164697.09111730824</v>
      </c>
      <c r="BA195" s="16">
        <f t="shared" si="87"/>
        <v>68.352547696906598</v>
      </c>
      <c r="BB195" s="16">
        <f t="shared" si="87"/>
        <v>71.770175081751901</v>
      </c>
      <c r="BC195" s="16">
        <f t="shared" si="87"/>
        <v>75.358683835839528</v>
      </c>
      <c r="BD195" s="16">
        <f t="shared" si="87"/>
        <v>79.126618027631508</v>
      </c>
      <c r="BE195" s="16">
        <f t="shared" si="87"/>
        <v>83.082948929013085</v>
      </c>
      <c r="BF195" s="16">
        <f t="shared" si="87"/>
        <v>87.237096375463736</v>
      </c>
      <c r="BG195" s="16">
        <f t="shared" si="87"/>
        <v>91.598951194236932</v>
      </c>
      <c r="BH195" s="16">
        <f t="shared" si="87"/>
        <v>96.178898753948772</v>
      </c>
      <c r="BI195" s="16">
        <f t="shared" si="87"/>
        <v>100.98784369164622</v>
      </c>
      <c r="BJ195" s="16">
        <f t="shared" si="87"/>
        <v>106.03723587622851</v>
      </c>
      <c r="BK195" s="16">
        <f t="shared" si="87"/>
        <v>111.33909767003995</v>
      </c>
      <c r="BL195" s="16">
        <f t="shared" si="87"/>
        <v>116.90605255354194</v>
      </c>
      <c r="BM195" s="16">
        <f t="shared" si="87"/>
        <v>122.75135518121904</v>
      </c>
      <c r="BN195" s="16">
        <f t="shared" si="87"/>
        <v>128.88892294028</v>
      </c>
      <c r="BO195" s="16">
        <f t="shared" si="87"/>
        <v>342393.42379085382</v>
      </c>
      <c r="BP195" s="2"/>
      <c r="BQ195" s="2"/>
      <c r="BR195" s="2"/>
      <c r="BS195" s="2"/>
      <c r="BT195" s="2"/>
      <c r="BU195" s="2"/>
      <c r="BV195" s="2"/>
      <c r="BW195" s="2"/>
      <c r="BX195" s="2"/>
    </row>
    <row r="196" spans="1:76" s="1" customFormat="1" ht="15.75" x14ac:dyDescent="0.25">
      <c r="C196" s="2" t="s">
        <v>295</v>
      </c>
      <c r="D196" s="2" t="s">
        <v>77</v>
      </c>
      <c r="E196" s="2" t="s">
        <v>78</v>
      </c>
      <c r="F196" s="2" t="s">
        <v>307</v>
      </c>
      <c r="G196" s="2">
        <v>1</v>
      </c>
      <c r="H196" s="2">
        <v>2007</v>
      </c>
      <c r="I196" s="16">
        <v>2380</v>
      </c>
      <c r="J196" s="16">
        <f t="shared" si="54"/>
        <v>2380</v>
      </c>
      <c r="K196" s="16">
        <f t="shared" si="79"/>
        <v>357</v>
      </c>
      <c r="L196" s="16">
        <f t="shared" si="80"/>
        <v>2737</v>
      </c>
      <c r="M196" s="2">
        <v>10</v>
      </c>
      <c r="N196" s="2">
        <v>1</v>
      </c>
      <c r="O196" s="2">
        <v>2007</v>
      </c>
      <c r="P196" s="28">
        <v>5.0000000000000001E-4</v>
      </c>
      <c r="Q196" s="30">
        <f t="shared" si="58"/>
        <v>6273.2541358214276</v>
      </c>
      <c r="R196" s="30">
        <f t="shared" si="59"/>
        <v>627.3254135821428</v>
      </c>
      <c r="S196" s="30">
        <f t="shared" si="60"/>
        <v>1035.0869324105354</v>
      </c>
      <c r="T196" s="16">
        <f t="shared" si="61"/>
        <v>7935.6664818141053</v>
      </c>
      <c r="U196" s="16">
        <f t="shared" si="62"/>
        <v>1.3685</v>
      </c>
      <c r="V196" s="16">
        <f t="shared" si="88"/>
        <v>1.2412698412698413</v>
      </c>
      <c r="W196" s="16">
        <f t="shared" si="88"/>
        <v>1.3033333333333332</v>
      </c>
      <c r="X196" s="16">
        <f t="shared" si="88"/>
        <v>1.3685</v>
      </c>
      <c r="Y196" s="16">
        <f t="shared" si="88"/>
        <v>1.436925</v>
      </c>
      <c r="Z196" s="16">
        <f t="shared" si="88"/>
        <v>1.5087712500000001</v>
      </c>
      <c r="AA196" s="16">
        <f t="shared" si="88"/>
        <v>4008.0508256250005</v>
      </c>
      <c r="AB196" s="16">
        <f t="shared" si="88"/>
        <v>1.6634203031250001</v>
      </c>
      <c r="AC196" s="16">
        <f t="shared" si="88"/>
        <v>1.7465913182812502</v>
      </c>
      <c r="AD196" s="16">
        <f t="shared" si="88"/>
        <v>1.8339208841953125</v>
      </c>
      <c r="AE196" s="16">
        <f t="shared" si="88"/>
        <v>1.9256169284050786</v>
      </c>
      <c r="AF196" s="16">
        <f t="shared" si="88"/>
        <v>2.0218977748253324</v>
      </c>
      <c r="AG196" s="16">
        <f t="shared" si="88"/>
        <v>2.122992663566599</v>
      </c>
      <c r="AH196" s="16">
        <f t="shared" si="88"/>
        <v>2.229142296744929</v>
      </c>
      <c r="AI196" s="16">
        <f t="shared" si="88"/>
        <v>2.3405994115821755</v>
      </c>
      <c r="AJ196" s="16">
        <f t="shared" si="88"/>
        <v>2.4576293821612838</v>
      </c>
      <c r="AK196" s="16">
        <f t="shared" si="88"/>
        <v>6528.692453711451</v>
      </c>
      <c r="AL196" s="16">
        <f t="shared" si="87"/>
        <v>2.7095363938328152</v>
      </c>
      <c r="AM196" s="16">
        <f t="shared" si="87"/>
        <v>2.845013213524457</v>
      </c>
      <c r="AN196" s="16">
        <f t="shared" si="87"/>
        <v>2.9872638742006794</v>
      </c>
      <c r="AO196" s="16">
        <f t="shared" si="87"/>
        <v>3.1366270679107138</v>
      </c>
      <c r="AP196" s="16">
        <f t="shared" si="87"/>
        <v>3.2934584213062497</v>
      </c>
      <c r="AQ196" s="16">
        <f t="shared" si="87"/>
        <v>3.4581313423715621</v>
      </c>
      <c r="AR196" s="16">
        <f t="shared" si="87"/>
        <v>3.6310379094901402</v>
      </c>
      <c r="AS196" s="16">
        <f t="shared" si="87"/>
        <v>3.8125898049646469</v>
      </c>
      <c r="AT196" s="16">
        <f t="shared" si="87"/>
        <v>4.0032192952128796</v>
      </c>
      <c r="AU196" s="16">
        <f t="shared" si="87"/>
        <v>10634.552057733015</v>
      </c>
      <c r="AV196" s="16">
        <f t="shared" si="87"/>
        <v>4.4135492729721992</v>
      </c>
      <c r="AW196" s="16">
        <f t="shared" si="87"/>
        <v>4.6342267366208096</v>
      </c>
      <c r="AX196" s="16">
        <f t="shared" si="87"/>
        <v>4.8659380734518507</v>
      </c>
      <c r="AY196" s="16">
        <f t="shared" si="87"/>
        <v>5.1092349771244434</v>
      </c>
      <c r="AZ196" s="16">
        <f t="shared" si="87"/>
        <v>5.3646967259806644</v>
      </c>
      <c r="BA196" s="16">
        <f t="shared" si="87"/>
        <v>5.6329315622796994</v>
      </c>
      <c r="BB196" s="16">
        <f t="shared" si="87"/>
        <v>5.9145781403936821</v>
      </c>
      <c r="BC196" s="16">
        <f t="shared" si="87"/>
        <v>6.2103070474133686</v>
      </c>
      <c r="BD196" s="16">
        <f t="shared" si="87"/>
        <v>6.520822399784036</v>
      </c>
      <c r="BE196" s="16">
        <f t="shared" si="87"/>
        <v>17322.564705026292</v>
      </c>
      <c r="BF196" s="16">
        <f t="shared" si="87"/>
        <v>7.1892066957619001</v>
      </c>
      <c r="BG196" s="16">
        <f t="shared" si="87"/>
        <v>7.5486670305499963</v>
      </c>
      <c r="BH196" s="16">
        <f t="shared" si="87"/>
        <v>7.9261003820774949</v>
      </c>
      <c r="BI196" s="16">
        <f t="shared" si="87"/>
        <v>8.3224054011813706</v>
      </c>
      <c r="BJ196" s="16">
        <f t="shared" si="87"/>
        <v>8.7385256712404367</v>
      </c>
      <c r="BK196" s="16">
        <f t="shared" si="87"/>
        <v>9.1754519548024618</v>
      </c>
      <c r="BL196" s="16">
        <f t="shared" si="87"/>
        <v>9.634224552542582</v>
      </c>
      <c r="BM196" s="16">
        <f t="shared" si="87"/>
        <v>10.115935780169712</v>
      </c>
      <c r="BN196" s="16">
        <f t="shared" si="87"/>
        <v>10.621732569178198</v>
      </c>
      <c r="BO196" s="16">
        <f t="shared" si="87"/>
        <v>28216.632570021884</v>
      </c>
      <c r="BP196" s="2"/>
      <c r="BQ196" s="2"/>
      <c r="BR196" s="2"/>
      <c r="BS196" s="2"/>
      <c r="BT196" s="2"/>
      <c r="BU196" s="2"/>
      <c r="BV196" s="2"/>
      <c r="BW196" s="2"/>
      <c r="BX196" s="2"/>
    </row>
    <row r="197" spans="1:76" s="1" customFormat="1" ht="15.75" x14ac:dyDescent="0.25">
      <c r="C197" s="2" t="s">
        <v>295</v>
      </c>
      <c r="D197" s="2" t="s">
        <v>253</v>
      </c>
      <c r="E197" s="2" t="s">
        <v>254</v>
      </c>
      <c r="F197" s="2" t="s">
        <v>257</v>
      </c>
      <c r="G197" s="2">
        <v>1</v>
      </c>
      <c r="H197" s="2">
        <v>2007</v>
      </c>
      <c r="I197" s="16">
        <v>127500</v>
      </c>
      <c r="J197" s="16">
        <f t="shared" si="54"/>
        <v>127500</v>
      </c>
      <c r="K197" s="16">
        <f t="shared" si="79"/>
        <v>19125</v>
      </c>
      <c r="L197" s="16">
        <f t="shared" si="80"/>
        <v>146625</v>
      </c>
      <c r="M197" s="2">
        <v>75</v>
      </c>
      <c r="N197" s="2">
        <v>1</v>
      </c>
      <c r="O197" s="2">
        <v>2007</v>
      </c>
      <c r="P197" s="28">
        <v>5.0000000000000001E-4</v>
      </c>
      <c r="Q197" s="30">
        <f t="shared" si="58"/>
        <v>336067.18584757647</v>
      </c>
      <c r="R197" s="30">
        <f t="shared" si="59"/>
        <v>33606.718584757647</v>
      </c>
      <c r="S197" s="30">
        <f t="shared" si="60"/>
        <v>55451.085664850114</v>
      </c>
      <c r="T197" s="16">
        <f t="shared" si="61"/>
        <v>425124.99009718426</v>
      </c>
      <c r="U197" s="16">
        <f t="shared" si="62"/>
        <v>73.3125</v>
      </c>
      <c r="V197" s="16">
        <f t="shared" si="88"/>
        <v>66.496598639455783</v>
      </c>
      <c r="W197" s="16">
        <f t="shared" si="88"/>
        <v>69.821428571428569</v>
      </c>
      <c r="X197" s="16">
        <f t="shared" si="88"/>
        <v>73.3125</v>
      </c>
      <c r="Y197" s="16">
        <f t="shared" si="88"/>
        <v>76.978125000000006</v>
      </c>
      <c r="Z197" s="16">
        <f t="shared" si="88"/>
        <v>80.827031250000005</v>
      </c>
      <c r="AA197" s="16">
        <f t="shared" si="88"/>
        <v>84.868382812500016</v>
      </c>
      <c r="AB197" s="16">
        <f t="shared" si="88"/>
        <v>89.111801953124996</v>
      </c>
      <c r="AC197" s="16">
        <f t="shared" si="88"/>
        <v>93.567392050781265</v>
      </c>
      <c r="AD197" s="16">
        <f t="shared" si="88"/>
        <v>98.245761653320315</v>
      </c>
      <c r="AE197" s="16">
        <f t="shared" si="88"/>
        <v>103.15804973598634</v>
      </c>
      <c r="AF197" s="16">
        <f t="shared" si="88"/>
        <v>108.31595222278565</v>
      </c>
      <c r="AG197" s="16">
        <f t="shared" si="88"/>
        <v>113.73174983392494</v>
      </c>
      <c r="AH197" s="16">
        <f t="shared" si="88"/>
        <v>119.41833732562118</v>
      </c>
      <c r="AI197" s="16">
        <f t="shared" si="88"/>
        <v>125.38925419190225</v>
      </c>
      <c r="AJ197" s="16">
        <f t="shared" si="88"/>
        <v>131.65871690149734</v>
      </c>
      <c r="AK197" s="16">
        <f t="shared" si="88"/>
        <v>138.24165274657224</v>
      </c>
      <c r="AL197" s="16">
        <f t="shared" si="87"/>
        <v>145.15373538390082</v>
      </c>
      <c r="AM197" s="16">
        <f t="shared" si="87"/>
        <v>152.41142215309591</v>
      </c>
      <c r="AN197" s="16">
        <f t="shared" si="87"/>
        <v>160.03199326075068</v>
      </c>
      <c r="AO197" s="16">
        <f t="shared" si="87"/>
        <v>168.03359292378823</v>
      </c>
      <c r="AP197" s="16">
        <f t="shared" si="87"/>
        <v>176.43527256997766</v>
      </c>
      <c r="AQ197" s="16">
        <f t="shared" si="87"/>
        <v>185.25703619847653</v>
      </c>
      <c r="AR197" s="16">
        <f t="shared" si="87"/>
        <v>194.51988800840036</v>
      </c>
      <c r="AS197" s="16">
        <f t="shared" si="87"/>
        <v>204.24588240882036</v>
      </c>
      <c r="AT197" s="16">
        <f t="shared" si="87"/>
        <v>214.45817652926138</v>
      </c>
      <c r="AU197" s="16">
        <f t="shared" si="87"/>
        <v>225.18108535572449</v>
      </c>
      <c r="AV197" s="16">
        <f t="shared" si="87"/>
        <v>236.44013962351067</v>
      </c>
      <c r="AW197" s="16">
        <f t="shared" si="87"/>
        <v>248.26214660468622</v>
      </c>
      <c r="AX197" s="16">
        <f t="shared" si="87"/>
        <v>260.67525393492053</v>
      </c>
      <c r="AY197" s="16">
        <f t="shared" si="87"/>
        <v>273.7090166316666</v>
      </c>
      <c r="AZ197" s="16">
        <f t="shared" ref="AZ197:BO197" si="89">IF(MOD(AZ$6-$H197,$M197)=0,($L197*1.1*1.15)*((1+$I$3)^(AZ$6-$L$3)),IF(MOD(AZ$6-$O197,$N197)=0,$U197*((1+$I$3)^(AZ$6-$L$3)),0))</f>
        <v>287.3944674632499</v>
      </c>
      <c r="BA197" s="16">
        <f t="shared" si="89"/>
        <v>301.76419083641241</v>
      </c>
      <c r="BB197" s="16">
        <f t="shared" si="89"/>
        <v>316.85240037823297</v>
      </c>
      <c r="BC197" s="16">
        <f t="shared" si="89"/>
        <v>332.69502039714473</v>
      </c>
      <c r="BD197" s="16">
        <f t="shared" si="89"/>
        <v>349.32977141700195</v>
      </c>
      <c r="BE197" s="16">
        <f t="shared" si="89"/>
        <v>366.79625998785201</v>
      </c>
      <c r="BF197" s="16">
        <f t="shared" si="89"/>
        <v>385.13607298724463</v>
      </c>
      <c r="BG197" s="16">
        <f t="shared" si="89"/>
        <v>404.3928766366069</v>
      </c>
      <c r="BH197" s="16">
        <f t="shared" si="89"/>
        <v>424.6125204684372</v>
      </c>
      <c r="BI197" s="16">
        <f t="shared" si="89"/>
        <v>445.8431464918591</v>
      </c>
      <c r="BJ197" s="16">
        <f t="shared" si="89"/>
        <v>468.13530381645199</v>
      </c>
      <c r="BK197" s="16">
        <f t="shared" si="89"/>
        <v>491.54206900727468</v>
      </c>
      <c r="BL197" s="16">
        <f t="shared" si="89"/>
        <v>516.11917245763834</v>
      </c>
      <c r="BM197" s="16">
        <f t="shared" si="89"/>
        <v>541.92513108052026</v>
      </c>
      <c r="BN197" s="16">
        <f t="shared" si="89"/>
        <v>569.02138763454627</v>
      </c>
      <c r="BO197" s="16">
        <f t="shared" si="89"/>
        <v>597.47245701627367</v>
      </c>
      <c r="BP197" s="2"/>
      <c r="BQ197" s="2"/>
      <c r="BR197" s="2"/>
      <c r="BS197" s="2"/>
      <c r="BT197" s="2"/>
      <c r="BU197" s="2"/>
      <c r="BV197" s="2"/>
      <c r="BW197" s="2"/>
      <c r="BX197" s="2"/>
    </row>
    <row r="198" spans="1:76" s="1" customFormat="1" ht="15.75" x14ac:dyDescent="0.25">
      <c r="C198" s="2" t="s">
        <v>295</v>
      </c>
      <c r="D198" s="2" t="s">
        <v>253</v>
      </c>
      <c r="E198" s="2" t="s">
        <v>308</v>
      </c>
      <c r="F198" s="2" t="s">
        <v>309</v>
      </c>
      <c r="G198" s="2">
        <v>4</v>
      </c>
      <c r="H198" s="2">
        <v>2007</v>
      </c>
      <c r="I198" s="16">
        <v>1275</v>
      </c>
      <c r="J198" s="16">
        <f t="shared" si="54"/>
        <v>5100</v>
      </c>
      <c r="K198" s="16">
        <f t="shared" si="79"/>
        <v>765</v>
      </c>
      <c r="L198" s="16">
        <f t="shared" si="80"/>
        <v>5865</v>
      </c>
      <c r="M198" s="2">
        <v>10</v>
      </c>
      <c r="N198" s="2">
        <v>1</v>
      </c>
      <c r="O198" s="2">
        <v>2007</v>
      </c>
      <c r="P198" s="28">
        <v>5.0000000000000001E-4</v>
      </c>
      <c r="Q198" s="30">
        <f t="shared" si="58"/>
        <v>13442.68743390306</v>
      </c>
      <c r="R198" s="30">
        <f t="shared" si="59"/>
        <v>1344.2687433903061</v>
      </c>
      <c r="S198" s="30">
        <f t="shared" si="60"/>
        <v>2218.0434265940048</v>
      </c>
      <c r="T198" s="16">
        <f t="shared" si="61"/>
        <v>17004.999603887372</v>
      </c>
      <c r="U198" s="16">
        <f t="shared" si="62"/>
        <v>2.9325000000000001</v>
      </c>
      <c r="V198" s="16">
        <f t="shared" si="88"/>
        <v>2.6598639455782314</v>
      </c>
      <c r="W198" s="16">
        <f t="shared" si="88"/>
        <v>2.7928571428571427</v>
      </c>
      <c r="X198" s="16">
        <f t="shared" si="88"/>
        <v>2.9325000000000001</v>
      </c>
      <c r="Y198" s="16">
        <f t="shared" si="88"/>
        <v>3.0791250000000003</v>
      </c>
      <c r="Z198" s="16">
        <f t="shared" si="88"/>
        <v>3.2330812500000001</v>
      </c>
      <c r="AA198" s="16">
        <f t="shared" si="88"/>
        <v>8588.6803406250019</v>
      </c>
      <c r="AB198" s="16">
        <f t="shared" si="88"/>
        <v>3.5644720781250001</v>
      </c>
      <c r="AC198" s="16">
        <f t="shared" si="88"/>
        <v>3.7426956820312505</v>
      </c>
      <c r="AD198" s="16">
        <f t="shared" si="88"/>
        <v>3.9298304661328127</v>
      </c>
      <c r="AE198" s="16">
        <f t="shared" si="88"/>
        <v>4.1263219894394538</v>
      </c>
      <c r="AF198" s="16">
        <f t="shared" si="88"/>
        <v>4.332638088911426</v>
      </c>
      <c r="AG198" s="16">
        <f t="shared" si="88"/>
        <v>4.5492699933569973</v>
      </c>
      <c r="AH198" s="16">
        <f t="shared" si="88"/>
        <v>4.7767334930248477</v>
      </c>
      <c r="AI198" s="16">
        <f t="shared" si="88"/>
        <v>5.0155701676760902</v>
      </c>
      <c r="AJ198" s="16">
        <f t="shared" si="88"/>
        <v>5.2663486760598941</v>
      </c>
      <c r="AK198" s="16">
        <f t="shared" si="88"/>
        <v>13990.05525795311</v>
      </c>
      <c r="AL198" s="16">
        <f t="shared" ref="AL198:BO207" si="90">IF(MOD(AL$6-$H198,$M198)=0,($L198*1.1*1.15)*((1+$I$3)^(AL$6-$L$3)),IF(MOD(AL$6-$O198,$N198)=0,$U198*((1+$I$3)^(AL$6-$L$3)),0))</f>
        <v>5.8061494153560327</v>
      </c>
      <c r="AM198" s="16">
        <f t="shared" si="90"/>
        <v>6.0964568861238364</v>
      </c>
      <c r="AN198" s="16">
        <f t="shared" si="90"/>
        <v>6.4012797304300273</v>
      </c>
      <c r="AO198" s="16">
        <f t="shared" si="90"/>
        <v>6.7213437169515302</v>
      </c>
      <c r="AP198" s="16">
        <f t="shared" si="90"/>
        <v>7.0574109027991065</v>
      </c>
      <c r="AQ198" s="16">
        <f t="shared" si="90"/>
        <v>7.4102814479390613</v>
      </c>
      <c r="AR198" s="16">
        <f t="shared" si="90"/>
        <v>7.7807955203360146</v>
      </c>
      <c r="AS198" s="16">
        <f t="shared" si="90"/>
        <v>8.1698352963528151</v>
      </c>
      <c r="AT198" s="16">
        <f t="shared" si="90"/>
        <v>8.5783270611704552</v>
      </c>
      <c r="AU198" s="16">
        <f t="shared" si="90"/>
        <v>22788.32583799932</v>
      </c>
      <c r="AV198" s="16">
        <f t="shared" si="90"/>
        <v>9.4576055849404277</v>
      </c>
      <c r="AW198" s="16">
        <f t="shared" si="90"/>
        <v>9.9304858641874496</v>
      </c>
      <c r="AX198" s="16">
        <f t="shared" si="90"/>
        <v>10.427010157396822</v>
      </c>
      <c r="AY198" s="16">
        <f t="shared" si="90"/>
        <v>10.948360665266664</v>
      </c>
      <c r="AZ198" s="16">
        <f t="shared" si="90"/>
        <v>11.495778698529996</v>
      </c>
      <c r="BA198" s="16">
        <f t="shared" si="90"/>
        <v>12.070567633456498</v>
      </c>
      <c r="BB198" s="16">
        <f t="shared" si="90"/>
        <v>12.674096015129319</v>
      </c>
      <c r="BC198" s="16">
        <f t="shared" si="90"/>
        <v>13.307800815885789</v>
      </c>
      <c r="BD198" s="16">
        <f t="shared" si="90"/>
        <v>13.973190856680077</v>
      </c>
      <c r="BE198" s="16">
        <f t="shared" si="90"/>
        <v>37119.781510770626</v>
      </c>
      <c r="BF198" s="16">
        <f t="shared" si="90"/>
        <v>15.405442919489785</v>
      </c>
      <c r="BG198" s="16">
        <f t="shared" si="90"/>
        <v>16.175715065464278</v>
      </c>
      <c r="BH198" s="16">
        <f t="shared" si="90"/>
        <v>16.984500818737487</v>
      </c>
      <c r="BI198" s="16">
        <f t="shared" si="90"/>
        <v>17.833725859674367</v>
      </c>
      <c r="BJ198" s="16">
        <f t="shared" si="90"/>
        <v>18.72541215265808</v>
      </c>
      <c r="BK198" s="16">
        <f t="shared" si="90"/>
        <v>19.661682760290986</v>
      </c>
      <c r="BL198" s="16">
        <f t="shared" si="90"/>
        <v>20.644766898305534</v>
      </c>
      <c r="BM198" s="16">
        <f t="shared" si="90"/>
        <v>21.677005243220812</v>
      </c>
      <c r="BN198" s="16">
        <f t="shared" si="90"/>
        <v>22.760855505381855</v>
      </c>
      <c r="BO198" s="16">
        <f t="shared" si="90"/>
        <v>60464.212650046902</v>
      </c>
      <c r="BP198" s="2"/>
      <c r="BQ198" s="2"/>
      <c r="BR198" s="2"/>
      <c r="BS198" s="2"/>
      <c r="BT198" s="2"/>
      <c r="BU198" s="2"/>
      <c r="BV198" s="2"/>
      <c r="BW198" s="2"/>
      <c r="BX198" s="2"/>
    </row>
    <row r="199" spans="1:76" s="1" customFormat="1" ht="15.75" x14ac:dyDescent="0.25">
      <c r="C199" s="2" t="s">
        <v>295</v>
      </c>
      <c r="D199" s="2" t="s">
        <v>253</v>
      </c>
      <c r="E199" s="2" t="s">
        <v>308</v>
      </c>
      <c r="F199" s="2" t="s">
        <v>310</v>
      </c>
      <c r="G199" s="2">
        <v>1</v>
      </c>
      <c r="H199" s="2">
        <v>2018</v>
      </c>
      <c r="I199" s="16">
        <v>2500</v>
      </c>
      <c r="J199" s="16">
        <f t="shared" ref="J199:J216" si="91">I199*G199</f>
        <v>2500</v>
      </c>
      <c r="K199" s="16">
        <f t="shared" si="79"/>
        <v>375</v>
      </c>
      <c r="L199" s="16">
        <f t="shared" si="80"/>
        <v>2875</v>
      </c>
      <c r="M199" s="2">
        <v>10</v>
      </c>
      <c r="N199" s="2">
        <v>1</v>
      </c>
      <c r="O199" s="2">
        <v>2018</v>
      </c>
      <c r="P199" s="28">
        <v>5.0000000000000001E-4</v>
      </c>
      <c r="Q199" s="30">
        <f t="shared" si="58"/>
        <v>3852.7749667968751</v>
      </c>
      <c r="R199" s="30">
        <f t="shared" si="59"/>
        <v>385.27749667968754</v>
      </c>
      <c r="S199" s="30">
        <f t="shared" si="60"/>
        <v>635.70786952148433</v>
      </c>
      <c r="T199" s="16">
        <f t="shared" si="61"/>
        <v>4873.7603329980466</v>
      </c>
      <c r="U199" s="16">
        <f t="shared" si="62"/>
        <v>1.4375</v>
      </c>
      <c r="V199" s="16">
        <f t="shared" si="88"/>
        <v>1.3038548752834467</v>
      </c>
      <c r="W199" s="16">
        <f t="shared" si="88"/>
        <v>1.3690476190476191</v>
      </c>
      <c r="X199" s="16">
        <f t="shared" si="88"/>
        <v>1.4375</v>
      </c>
      <c r="Y199" s="16">
        <f t="shared" si="88"/>
        <v>1.5093750000000001</v>
      </c>
      <c r="Z199" s="16">
        <f t="shared" si="88"/>
        <v>1.5848437500000001</v>
      </c>
      <c r="AA199" s="16">
        <f t="shared" si="88"/>
        <v>1.6640859375000001</v>
      </c>
      <c r="AB199" s="16">
        <f t="shared" si="88"/>
        <v>4420.644292968751</v>
      </c>
      <c r="AC199" s="16">
        <f t="shared" si="88"/>
        <v>1.8346547460937501</v>
      </c>
      <c r="AD199" s="16">
        <f t="shared" si="88"/>
        <v>1.9263874833984374</v>
      </c>
      <c r="AE199" s="16">
        <f t="shared" si="88"/>
        <v>2.0227068575683598</v>
      </c>
      <c r="AF199" s="16">
        <f t="shared" si="88"/>
        <v>2.1238422004467776</v>
      </c>
      <c r="AG199" s="16">
        <f t="shared" si="88"/>
        <v>2.2300343104691165</v>
      </c>
      <c r="AH199" s="16">
        <f t="shared" si="88"/>
        <v>2.3415360259925722</v>
      </c>
      <c r="AI199" s="16">
        <f t="shared" si="88"/>
        <v>2.458612827292201</v>
      </c>
      <c r="AJ199" s="16">
        <f t="shared" si="88"/>
        <v>2.5815434686568106</v>
      </c>
      <c r="AK199" s="16">
        <f t="shared" si="88"/>
        <v>2.7106206420896517</v>
      </c>
      <c r="AL199" s="16">
        <f t="shared" si="90"/>
        <v>7200.7637357111589</v>
      </c>
      <c r="AM199" s="16">
        <f t="shared" si="90"/>
        <v>2.9884592579038411</v>
      </c>
      <c r="AN199" s="16">
        <f t="shared" si="90"/>
        <v>3.1378822207990331</v>
      </c>
      <c r="AO199" s="16">
        <f t="shared" si="90"/>
        <v>3.2947763318389853</v>
      </c>
      <c r="AP199" s="16">
        <f t="shared" si="90"/>
        <v>3.4595151484309343</v>
      </c>
      <c r="AQ199" s="16">
        <f t="shared" si="90"/>
        <v>3.6324909058524812</v>
      </c>
      <c r="AR199" s="16">
        <f t="shared" si="90"/>
        <v>3.814115451145105</v>
      </c>
      <c r="AS199" s="16">
        <f t="shared" si="90"/>
        <v>4.0048212237023604</v>
      </c>
      <c r="AT199" s="16">
        <f t="shared" si="90"/>
        <v>4.2050622848874779</v>
      </c>
      <c r="AU199" s="16">
        <f t="shared" si="90"/>
        <v>4.4153153991318526</v>
      </c>
      <c r="AV199" s="16">
        <f t="shared" si="90"/>
        <v>11729.285357793766</v>
      </c>
      <c r="AW199" s="16">
        <f t="shared" si="90"/>
        <v>4.8678852275428675</v>
      </c>
      <c r="AX199" s="16">
        <f t="shared" si="90"/>
        <v>5.1112794889200108</v>
      </c>
      <c r="AY199" s="16">
        <f t="shared" si="90"/>
        <v>5.3668434633660116</v>
      </c>
      <c r="AZ199" s="16">
        <f t="shared" si="90"/>
        <v>5.6351856365343114</v>
      </c>
      <c r="BA199" s="16">
        <f t="shared" si="90"/>
        <v>5.9169449183610281</v>
      </c>
      <c r="BB199" s="16">
        <f t="shared" si="90"/>
        <v>6.2127921642790778</v>
      </c>
      <c r="BC199" s="16">
        <f t="shared" si="90"/>
        <v>6.5234317724930335</v>
      </c>
      <c r="BD199" s="16">
        <f t="shared" si="90"/>
        <v>6.8496033611176852</v>
      </c>
      <c r="BE199" s="16">
        <f t="shared" si="90"/>
        <v>7.1920835291735692</v>
      </c>
      <c r="BF199" s="16">
        <f t="shared" si="90"/>
        <v>19105.769895249588</v>
      </c>
      <c r="BG199" s="16">
        <f t="shared" si="90"/>
        <v>7.9292720909138614</v>
      </c>
      <c r="BH199" s="16">
        <f t="shared" si="90"/>
        <v>8.3257356954595529</v>
      </c>
      <c r="BI199" s="16">
        <f t="shared" si="90"/>
        <v>8.7420224802325315</v>
      </c>
      <c r="BJ199" s="16">
        <f t="shared" si="90"/>
        <v>9.1791236042441557</v>
      </c>
      <c r="BK199" s="16">
        <f t="shared" si="90"/>
        <v>9.6380797844563659</v>
      </c>
      <c r="BL199" s="16">
        <f t="shared" si="90"/>
        <v>10.119983773679182</v>
      </c>
      <c r="BM199" s="16">
        <f t="shared" si="90"/>
        <v>10.625982962363143</v>
      </c>
      <c r="BN199" s="16">
        <f t="shared" si="90"/>
        <v>11.157282110481301</v>
      </c>
      <c r="BO199" s="16">
        <f t="shared" si="90"/>
        <v>11.715146216005367</v>
      </c>
      <c r="BP199" s="2"/>
      <c r="BQ199" s="2"/>
      <c r="BR199" s="2"/>
      <c r="BS199" s="2"/>
      <c r="BT199" s="2"/>
      <c r="BU199" s="2"/>
      <c r="BV199" s="2"/>
      <c r="BW199" s="2"/>
      <c r="BX199" s="2"/>
    </row>
    <row r="200" spans="1:76" s="1" customFormat="1" ht="15.75" x14ac:dyDescent="0.25">
      <c r="C200" s="2" t="s">
        <v>295</v>
      </c>
      <c r="D200" s="2" t="s">
        <v>253</v>
      </c>
      <c r="E200" s="2" t="s">
        <v>311</v>
      </c>
      <c r="F200" s="2" t="s">
        <v>312</v>
      </c>
      <c r="G200" s="2">
        <v>2</v>
      </c>
      <c r="H200" s="2">
        <v>2022</v>
      </c>
      <c r="I200" s="16">
        <v>9600</v>
      </c>
      <c r="J200" s="16">
        <f t="shared" si="91"/>
        <v>19200</v>
      </c>
      <c r="K200" s="16">
        <f t="shared" si="79"/>
        <v>2880</v>
      </c>
      <c r="L200" s="16">
        <f t="shared" si="80"/>
        <v>22080</v>
      </c>
      <c r="M200" s="2">
        <v>10</v>
      </c>
      <c r="N200" s="2">
        <v>1</v>
      </c>
      <c r="O200" s="2">
        <v>2022</v>
      </c>
      <c r="P200" s="28">
        <v>5.0000000000000001E-4</v>
      </c>
      <c r="Q200" s="30">
        <f t="shared" si="58"/>
        <v>24343.200000000001</v>
      </c>
      <c r="R200" s="30">
        <f t="shared" si="59"/>
        <v>2434.3200000000002</v>
      </c>
      <c r="S200" s="30">
        <f t="shared" si="60"/>
        <v>4016.6279999999997</v>
      </c>
      <c r="T200" s="16">
        <f t="shared" si="61"/>
        <v>30794.148000000001</v>
      </c>
      <c r="U200" s="16">
        <f t="shared" si="62"/>
        <v>11.040000000000001</v>
      </c>
      <c r="V200" s="16">
        <f t="shared" si="88"/>
        <v>25334.421768707482</v>
      </c>
      <c r="W200" s="16">
        <f t="shared" si="88"/>
        <v>10.514285714285714</v>
      </c>
      <c r="X200" s="16">
        <f t="shared" si="88"/>
        <v>11.040000000000001</v>
      </c>
      <c r="Y200" s="16">
        <f t="shared" si="88"/>
        <v>11.592000000000002</v>
      </c>
      <c r="Z200" s="16">
        <f t="shared" si="88"/>
        <v>12.171600000000002</v>
      </c>
      <c r="AA200" s="16">
        <f t="shared" si="88"/>
        <v>12.780180000000003</v>
      </c>
      <c r="AB200" s="16">
        <f t="shared" si="88"/>
        <v>13.419189000000001</v>
      </c>
      <c r="AC200" s="16">
        <f t="shared" si="88"/>
        <v>14.090148450000003</v>
      </c>
      <c r="AD200" s="16">
        <f t="shared" si="88"/>
        <v>14.794655872500002</v>
      </c>
      <c r="AE200" s="16">
        <f t="shared" si="88"/>
        <v>15.534388666125004</v>
      </c>
      <c r="AF200" s="16">
        <f t="shared" si="88"/>
        <v>41267.103491561065</v>
      </c>
      <c r="AG200" s="16">
        <f t="shared" si="88"/>
        <v>17.126663504402817</v>
      </c>
      <c r="AH200" s="16">
        <f t="shared" si="88"/>
        <v>17.982996679622957</v>
      </c>
      <c r="AI200" s="16">
        <f t="shared" si="88"/>
        <v>18.882146513604106</v>
      </c>
      <c r="AJ200" s="16">
        <f t="shared" si="88"/>
        <v>19.826253839284309</v>
      </c>
      <c r="AK200" s="16">
        <f t="shared" si="88"/>
        <v>20.817566531248527</v>
      </c>
      <c r="AL200" s="16">
        <f t="shared" si="90"/>
        <v>21.858444857810948</v>
      </c>
      <c r="AM200" s="16">
        <f t="shared" si="90"/>
        <v>22.951367100701503</v>
      </c>
      <c r="AN200" s="16">
        <f t="shared" si="90"/>
        <v>24.098935455736576</v>
      </c>
      <c r="AO200" s="16">
        <f t="shared" si="90"/>
        <v>25.30388222852341</v>
      </c>
      <c r="AP200" s="16">
        <f t="shared" si="90"/>
        <v>67219.763140072435</v>
      </c>
      <c r="AQ200" s="16">
        <f t="shared" si="90"/>
        <v>27.897530156947056</v>
      </c>
      <c r="AR200" s="16">
        <f t="shared" si="90"/>
        <v>29.292406664794409</v>
      </c>
      <c r="AS200" s="16">
        <f t="shared" si="90"/>
        <v>30.757026998034128</v>
      </c>
      <c r="AT200" s="16">
        <f t="shared" si="90"/>
        <v>32.294878347935835</v>
      </c>
      <c r="AU200" s="16">
        <f t="shared" si="90"/>
        <v>33.909622265332629</v>
      </c>
      <c r="AV200" s="16">
        <f t="shared" si="90"/>
        <v>35.60510337859926</v>
      </c>
      <c r="AW200" s="16">
        <f t="shared" si="90"/>
        <v>37.385358547529222</v>
      </c>
      <c r="AX200" s="16">
        <f t="shared" si="90"/>
        <v>39.254626474905685</v>
      </c>
      <c r="AY200" s="16">
        <f t="shared" si="90"/>
        <v>41.217357798650973</v>
      </c>
      <c r="AZ200" s="16">
        <f t="shared" si="90"/>
        <v>109493.91099211629</v>
      </c>
      <c r="BA200" s="16">
        <f t="shared" si="90"/>
        <v>45.442136973012701</v>
      </c>
      <c r="BB200" s="16">
        <f t="shared" si="90"/>
        <v>47.714243821663317</v>
      </c>
      <c r="BC200" s="16">
        <f t="shared" si="90"/>
        <v>50.099956012746503</v>
      </c>
      <c r="BD200" s="16">
        <f t="shared" si="90"/>
        <v>52.604953813383823</v>
      </c>
      <c r="BE200" s="16">
        <f t="shared" si="90"/>
        <v>55.235201504053016</v>
      </c>
      <c r="BF200" s="16">
        <f t="shared" si="90"/>
        <v>57.996961579255668</v>
      </c>
      <c r="BG200" s="16">
        <f t="shared" si="90"/>
        <v>60.896809658218459</v>
      </c>
      <c r="BH200" s="16">
        <f t="shared" si="90"/>
        <v>63.941650141129372</v>
      </c>
      <c r="BI200" s="16">
        <f t="shared" si="90"/>
        <v>67.138732648185851</v>
      </c>
      <c r="BJ200" s="16">
        <f t="shared" si="90"/>
        <v>178354.04327990566</v>
      </c>
      <c r="BK200" s="16">
        <f t="shared" si="90"/>
        <v>74.020452744624905</v>
      </c>
      <c r="BL200" s="16">
        <f t="shared" si="90"/>
        <v>77.721475381856138</v>
      </c>
      <c r="BM200" s="16">
        <f t="shared" si="90"/>
        <v>81.607549150948941</v>
      </c>
      <c r="BN200" s="16">
        <f t="shared" si="90"/>
        <v>85.687926608496397</v>
      </c>
      <c r="BO200" s="16">
        <f t="shared" si="90"/>
        <v>89.972322938921224</v>
      </c>
      <c r="BP200" s="2"/>
      <c r="BQ200" s="2"/>
      <c r="BR200" s="2"/>
      <c r="BS200" s="2"/>
      <c r="BT200" s="2"/>
      <c r="BU200" s="2"/>
      <c r="BV200" s="2"/>
      <c r="BW200" s="2"/>
      <c r="BX200" s="2"/>
    </row>
    <row r="201" spans="1:76" s="1" customFormat="1" ht="15.75" x14ac:dyDescent="0.25">
      <c r="C201" s="2" t="s">
        <v>295</v>
      </c>
      <c r="D201" s="2" t="s">
        <v>116</v>
      </c>
      <c r="E201" s="2" t="s">
        <v>117</v>
      </c>
      <c r="F201" s="2" t="s">
        <v>313</v>
      </c>
      <c r="G201" s="2">
        <v>1</v>
      </c>
      <c r="H201" s="2">
        <v>2007</v>
      </c>
      <c r="I201" s="16">
        <v>850</v>
      </c>
      <c r="J201" s="16">
        <f t="shared" si="91"/>
        <v>850</v>
      </c>
      <c r="K201" s="16">
        <f t="shared" si="79"/>
        <v>127.5</v>
      </c>
      <c r="L201" s="16">
        <f t="shared" si="80"/>
        <v>977.5</v>
      </c>
      <c r="M201" s="2">
        <v>20</v>
      </c>
      <c r="N201" s="2">
        <v>2</v>
      </c>
      <c r="O201" s="2">
        <v>2007</v>
      </c>
      <c r="P201" s="28">
        <v>5.0000000000000001E-4</v>
      </c>
      <c r="Q201" s="30">
        <f t="shared" si="58"/>
        <v>2240.4479056505097</v>
      </c>
      <c r="R201" s="30">
        <f t="shared" si="59"/>
        <v>224.04479056505099</v>
      </c>
      <c r="S201" s="30">
        <f t="shared" si="60"/>
        <v>369.67390443233404</v>
      </c>
      <c r="T201" s="16">
        <f t="shared" si="61"/>
        <v>2834.1666006478945</v>
      </c>
      <c r="U201" s="16">
        <f t="shared" si="62"/>
        <v>0.48875000000000002</v>
      </c>
      <c r="V201" s="16">
        <f t="shared" si="88"/>
        <v>0</v>
      </c>
      <c r="W201" s="16">
        <f t="shared" si="88"/>
        <v>0.46547619047619049</v>
      </c>
      <c r="X201" s="16">
        <f t="shared" si="88"/>
        <v>0</v>
      </c>
      <c r="Y201" s="16">
        <f t="shared" si="88"/>
        <v>0.51318750000000002</v>
      </c>
      <c r="Z201" s="16">
        <f t="shared" si="88"/>
        <v>0</v>
      </c>
      <c r="AA201" s="16">
        <f t="shared" si="88"/>
        <v>1431.4467234374999</v>
      </c>
      <c r="AB201" s="16">
        <f t="shared" si="88"/>
        <v>0</v>
      </c>
      <c r="AC201" s="16">
        <f t="shared" si="88"/>
        <v>0.62378261367187504</v>
      </c>
      <c r="AD201" s="16">
        <f t="shared" si="88"/>
        <v>0</v>
      </c>
      <c r="AE201" s="16">
        <f t="shared" si="88"/>
        <v>0.68772033157324231</v>
      </c>
      <c r="AF201" s="16">
        <f t="shared" si="88"/>
        <v>0</v>
      </c>
      <c r="AG201" s="16">
        <f t="shared" si="88"/>
        <v>0.75821166555949959</v>
      </c>
      <c r="AH201" s="16">
        <f t="shared" si="88"/>
        <v>0</v>
      </c>
      <c r="AI201" s="16">
        <f t="shared" si="88"/>
        <v>0.83592836127934833</v>
      </c>
      <c r="AJ201" s="16">
        <f t="shared" si="88"/>
        <v>0</v>
      </c>
      <c r="AK201" s="16">
        <f t="shared" si="88"/>
        <v>0.92161101831048164</v>
      </c>
      <c r="AL201" s="16">
        <f t="shared" si="90"/>
        <v>0</v>
      </c>
      <c r="AM201" s="16">
        <f t="shared" si="90"/>
        <v>1.0160761476873061</v>
      </c>
      <c r="AN201" s="16">
        <f t="shared" si="90"/>
        <v>0</v>
      </c>
      <c r="AO201" s="16">
        <f t="shared" si="90"/>
        <v>1.1202239528252549</v>
      </c>
      <c r="AP201" s="16">
        <f t="shared" si="90"/>
        <v>0</v>
      </c>
      <c r="AQ201" s="16">
        <f t="shared" si="90"/>
        <v>1.2350469079898436</v>
      </c>
      <c r="AR201" s="16">
        <f t="shared" si="90"/>
        <v>0</v>
      </c>
      <c r="AS201" s="16">
        <f t="shared" si="90"/>
        <v>1.3616392160588024</v>
      </c>
      <c r="AT201" s="16">
        <f t="shared" si="90"/>
        <v>0</v>
      </c>
      <c r="AU201" s="16">
        <f t="shared" si="90"/>
        <v>3798.0543063332193</v>
      </c>
      <c r="AV201" s="16">
        <f t="shared" si="90"/>
        <v>0</v>
      </c>
      <c r="AW201" s="16">
        <f t="shared" si="90"/>
        <v>1.6550809773645749</v>
      </c>
      <c r="AX201" s="16">
        <f t="shared" si="90"/>
        <v>0</v>
      </c>
      <c r="AY201" s="16">
        <f t="shared" si="90"/>
        <v>1.824726777544444</v>
      </c>
      <c r="AZ201" s="16">
        <f t="shared" si="90"/>
        <v>0</v>
      </c>
      <c r="BA201" s="16">
        <f t="shared" si="90"/>
        <v>2.0117612722427496</v>
      </c>
      <c r="BB201" s="16">
        <f t="shared" si="90"/>
        <v>0</v>
      </c>
      <c r="BC201" s="16">
        <f t="shared" si="90"/>
        <v>2.2179668026476316</v>
      </c>
      <c r="BD201" s="16">
        <f t="shared" si="90"/>
        <v>0</v>
      </c>
      <c r="BE201" s="16">
        <f t="shared" si="90"/>
        <v>2.4453083999190137</v>
      </c>
      <c r="BF201" s="16">
        <f t="shared" si="90"/>
        <v>0</v>
      </c>
      <c r="BG201" s="16">
        <f t="shared" si="90"/>
        <v>2.695952510910713</v>
      </c>
      <c r="BH201" s="16">
        <f t="shared" si="90"/>
        <v>0</v>
      </c>
      <c r="BI201" s="16">
        <f t="shared" si="90"/>
        <v>2.9722876432790608</v>
      </c>
      <c r="BJ201" s="16">
        <f t="shared" si="90"/>
        <v>0</v>
      </c>
      <c r="BK201" s="16">
        <f t="shared" si="90"/>
        <v>3.2769471267151649</v>
      </c>
      <c r="BL201" s="16">
        <f t="shared" si="90"/>
        <v>0</v>
      </c>
      <c r="BM201" s="16">
        <f t="shared" si="90"/>
        <v>3.6128342072034689</v>
      </c>
      <c r="BN201" s="16">
        <f t="shared" si="90"/>
        <v>0</v>
      </c>
      <c r="BO201" s="16">
        <f t="shared" si="90"/>
        <v>10077.368775007815</v>
      </c>
      <c r="BP201" s="2"/>
      <c r="BQ201" s="2"/>
      <c r="BR201" s="2"/>
      <c r="BS201" s="2"/>
      <c r="BT201" s="2"/>
      <c r="BU201" s="2"/>
      <c r="BV201" s="2"/>
      <c r="BW201" s="2"/>
      <c r="BX201" s="2"/>
    </row>
    <row r="202" spans="1:76" s="1" customFormat="1" ht="15.75" x14ac:dyDescent="0.25">
      <c r="C202" s="2" t="s">
        <v>295</v>
      </c>
      <c r="D202" s="2" t="s">
        <v>116</v>
      </c>
      <c r="E202" s="2" t="s">
        <v>117</v>
      </c>
      <c r="F202" s="2" t="s">
        <v>266</v>
      </c>
      <c r="G202" s="2">
        <v>1</v>
      </c>
      <c r="H202" s="2">
        <v>2007</v>
      </c>
      <c r="I202" s="16">
        <v>1700</v>
      </c>
      <c r="J202" s="16">
        <f t="shared" si="91"/>
        <v>1700</v>
      </c>
      <c r="K202" s="16">
        <f t="shared" si="79"/>
        <v>255</v>
      </c>
      <c r="L202" s="16">
        <f t="shared" si="80"/>
        <v>1955</v>
      </c>
      <c r="M202" s="2">
        <v>20</v>
      </c>
      <c r="N202" s="2">
        <v>2</v>
      </c>
      <c r="O202" s="2">
        <v>2007</v>
      </c>
      <c r="P202" s="28">
        <v>5.0000000000000001E-4</v>
      </c>
      <c r="Q202" s="30">
        <f t="shared" si="58"/>
        <v>4480.8958113010194</v>
      </c>
      <c r="R202" s="30">
        <f t="shared" si="59"/>
        <v>448.08958113010198</v>
      </c>
      <c r="S202" s="30">
        <f t="shared" si="60"/>
        <v>739.34780886466808</v>
      </c>
      <c r="T202" s="16">
        <f t="shared" si="61"/>
        <v>5668.333201295789</v>
      </c>
      <c r="U202" s="16">
        <f t="shared" si="62"/>
        <v>0.97750000000000004</v>
      </c>
      <c r="V202" s="16">
        <f t="shared" si="88"/>
        <v>0</v>
      </c>
      <c r="W202" s="16">
        <f t="shared" si="88"/>
        <v>0.93095238095238098</v>
      </c>
      <c r="X202" s="16">
        <f t="shared" si="88"/>
        <v>0</v>
      </c>
      <c r="Y202" s="16">
        <f t="shared" si="88"/>
        <v>1.026375</v>
      </c>
      <c r="Z202" s="16">
        <f t="shared" si="88"/>
        <v>0</v>
      </c>
      <c r="AA202" s="16">
        <f t="shared" si="88"/>
        <v>2862.8934468749999</v>
      </c>
      <c r="AB202" s="16">
        <f t="shared" si="88"/>
        <v>0</v>
      </c>
      <c r="AC202" s="16">
        <f t="shared" si="88"/>
        <v>1.2475652273437501</v>
      </c>
      <c r="AD202" s="16">
        <f t="shared" si="88"/>
        <v>0</v>
      </c>
      <c r="AE202" s="16">
        <f t="shared" si="88"/>
        <v>1.3754406631464846</v>
      </c>
      <c r="AF202" s="16">
        <f t="shared" si="88"/>
        <v>0</v>
      </c>
      <c r="AG202" s="16">
        <f t="shared" si="88"/>
        <v>1.5164233311189992</v>
      </c>
      <c r="AH202" s="16">
        <f t="shared" si="88"/>
        <v>0</v>
      </c>
      <c r="AI202" s="16">
        <f t="shared" si="88"/>
        <v>1.6718567225586967</v>
      </c>
      <c r="AJ202" s="16">
        <f t="shared" si="88"/>
        <v>0</v>
      </c>
      <c r="AK202" s="16">
        <f t="shared" si="88"/>
        <v>1.8432220366209633</v>
      </c>
      <c r="AL202" s="16">
        <f t="shared" si="90"/>
        <v>0</v>
      </c>
      <c r="AM202" s="16">
        <f t="shared" si="90"/>
        <v>2.0321522953746123</v>
      </c>
      <c r="AN202" s="16">
        <f t="shared" si="90"/>
        <v>0</v>
      </c>
      <c r="AO202" s="16">
        <f t="shared" si="90"/>
        <v>2.2404479056505098</v>
      </c>
      <c r="AP202" s="16">
        <f t="shared" si="90"/>
        <v>0</v>
      </c>
      <c r="AQ202" s="16">
        <f t="shared" si="90"/>
        <v>2.4700938159796872</v>
      </c>
      <c r="AR202" s="16">
        <f t="shared" si="90"/>
        <v>0</v>
      </c>
      <c r="AS202" s="16">
        <f t="shared" si="90"/>
        <v>2.7232784321176049</v>
      </c>
      <c r="AT202" s="16">
        <f t="shared" si="90"/>
        <v>0</v>
      </c>
      <c r="AU202" s="16">
        <f t="shared" si="90"/>
        <v>7596.1086126664386</v>
      </c>
      <c r="AV202" s="16">
        <f t="shared" si="90"/>
        <v>0</v>
      </c>
      <c r="AW202" s="16">
        <f t="shared" si="90"/>
        <v>3.3101619547291499</v>
      </c>
      <c r="AX202" s="16">
        <f t="shared" si="90"/>
        <v>0</v>
      </c>
      <c r="AY202" s="16">
        <f t="shared" si="90"/>
        <v>3.649453555088888</v>
      </c>
      <c r="AZ202" s="16">
        <f t="shared" si="90"/>
        <v>0</v>
      </c>
      <c r="BA202" s="16">
        <f t="shared" si="90"/>
        <v>4.0235225444854992</v>
      </c>
      <c r="BB202" s="16">
        <f t="shared" si="90"/>
        <v>0</v>
      </c>
      <c r="BC202" s="16">
        <f t="shared" si="90"/>
        <v>4.4359336052952631</v>
      </c>
      <c r="BD202" s="16">
        <f t="shared" si="90"/>
        <v>0</v>
      </c>
      <c r="BE202" s="16">
        <f t="shared" si="90"/>
        <v>4.8906167998380274</v>
      </c>
      <c r="BF202" s="16">
        <f t="shared" si="90"/>
        <v>0</v>
      </c>
      <c r="BG202" s="16">
        <f t="shared" si="90"/>
        <v>5.3919050218214259</v>
      </c>
      <c r="BH202" s="16">
        <f t="shared" si="90"/>
        <v>0</v>
      </c>
      <c r="BI202" s="16">
        <f t="shared" si="90"/>
        <v>5.9445752865581216</v>
      </c>
      <c r="BJ202" s="16">
        <f t="shared" si="90"/>
        <v>0</v>
      </c>
      <c r="BK202" s="16">
        <f t="shared" si="90"/>
        <v>6.5538942534303297</v>
      </c>
      <c r="BL202" s="16">
        <f t="shared" si="90"/>
        <v>0</v>
      </c>
      <c r="BM202" s="16">
        <f t="shared" si="90"/>
        <v>7.2256684144069379</v>
      </c>
      <c r="BN202" s="16">
        <f t="shared" si="90"/>
        <v>0</v>
      </c>
      <c r="BO202" s="16">
        <f t="shared" si="90"/>
        <v>20154.73755001563</v>
      </c>
      <c r="BP202" s="2"/>
      <c r="BQ202" s="2"/>
      <c r="BR202" s="2"/>
      <c r="BS202" s="2"/>
      <c r="BT202" s="2"/>
      <c r="BU202" s="2"/>
      <c r="BV202" s="2"/>
      <c r="BW202" s="2"/>
      <c r="BX202" s="2"/>
    </row>
    <row r="203" spans="1:76" s="1" customFormat="1" ht="15.75" x14ac:dyDescent="0.25">
      <c r="C203" s="2" t="s">
        <v>295</v>
      </c>
      <c r="D203" s="2" t="s">
        <v>55</v>
      </c>
      <c r="E203" s="2" t="s">
        <v>86</v>
      </c>
      <c r="F203" s="2" t="s">
        <v>87</v>
      </c>
      <c r="G203" s="2">
        <v>2</v>
      </c>
      <c r="H203" s="2">
        <v>2007</v>
      </c>
      <c r="I203" s="16">
        <v>1275</v>
      </c>
      <c r="J203" s="16">
        <f t="shared" si="91"/>
        <v>2550</v>
      </c>
      <c r="K203" s="16">
        <f t="shared" si="79"/>
        <v>382.5</v>
      </c>
      <c r="L203" s="16">
        <f t="shared" si="80"/>
        <v>2932.5</v>
      </c>
      <c r="M203" s="2">
        <v>10</v>
      </c>
      <c r="N203" s="2">
        <v>1</v>
      </c>
      <c r="O203" s="2">
        <v>2007</v>
      </c>
      <c r="P203" s="28">
        <v>5.0000000000000001E-4</v>
      </c>
      <c r="Q203" s="30">
        <f t="shared" si="58"/>
        <v>6721.34371695153</v>
      </c>
      <c r="R203" s="30">
        <f t="shared" si="59"/>
        <v>672.13437169515305</v>
      </c>
      <c r="S203" s="30">
        <f t="shared" si="60"/>
        <v>1109.0217132970024</v>
      </c>
      <c r="T203" s="16">
        <f t="shared" si="61"/>
        <v>8502.4998019436862</v>
      </c>
      <c r="U203" s="16">
        <f t="shared" si="62"/>
        <v>1.4662500000000001</v>
      </c>
      <c r="V203" s="16">
        <f t="shared" si="88"/>
        <v>1.3299319727891157</v>
      </c>
      <c r="W203" s="16">
        <f t="shared" si="88"/>
        <v>1.3964285714285714</v>
      </c>
      <c r="X203" s="16">
        <f t="shared" si="88"/>
        <v>1.4662500000000001</v>
      </c>
      <c r="Y203" s="16">
        <f t="shared" si="88"/>
        <v>1.5395625000000002</v>
      </c>
      <c r="Z203" s="16">
        <f t="shared" si="88"/>
        <v>1.6165406250000001</v>
      </c>
      <c r="AA203" s="16">
        <f t="shared" si="88"/>
        <v>4294.340170312501</v>
      </c>
      <c r="AB203" s="16">
        <f t="shared" si="88"/>
        <v>1.7822360390625001</v>
      </c>
      <c r="AC203" s="16">
        <f t="shared" si="88"/>
        <v>1.8713478410156252</v>
      </c>
      <c r="AD203" s="16">
        <f t="shared" si="88"/>
        <v>1.9649152330664064</v>
      </c>
      <c r="AE203" s="16">
        <f t="shared" si="88"/>
        <v>2.0631609947197269</v>
      </c>
      <c r="AF203" s="16">
        <f t="shared" si="88"/>
        <v>2.166319044455713</v>
      </c>
      <c r="AG203" s="16">
        <f t="shared" si="88"/>
        <v>2.2746349966784987</v>
      </c>
      <c r="AH203" s="16">
        <f t="shared" si="88"/>
        <v>2.3883667465124239</v>
      </c>
      <c r="AI203" s="16">
        <f t="shared" si="88"/>
        <v>2.5077850838380451</v>
      </c>
      <c r="AJ203" s="16">
        <f t="shared" si="88"/>
        <v>2.633174338029947</v>
      </c>
      <c r="AK203" s="16">
        <f t="shared" si="88"/>
        <v>6995.0276289765552</v>
      </c>
      <c r="AL203" s="16">
        <f t="shared" si="90"/>
        <v>2.9030747076780163</v>
      </c>
      <c r="AM203" s="16">
        <f t="shared" si="90"/>
        <v>3.0482284430619182</v>
      </c>
      <c r="AN203" s="16">
        <f t="shared" si="90"/>
        <v>3.2006398652150136</v>
      </c>
      <c r="AO203" s="16">
        <f t="shared" si="90"/>
        <v>3.3606718584757651</v>
      </c>
      <c r="AP203" s="16">
        <f t="shared" si="90"/>
        <v>3.5287054513995533</v>
      </c>
      <c r="AQ203" s="16">
        <f t="shared" si="90"/>
        <v>3.7051407239695306</v>
      </c>
      <c r="AR203" s="16">
        <f t="shared" si="90"/>
        <v>3.8903977601680073</v>
      </c>
      <c r="AS203" s="16">
        <f t="shared" si="90"/>
        <v>4.0849176481764076</v>
      </c>
      <c r="AT203" s="16">
        <f t="shared" si="90"/>
        <v>4.2891635305852276</v>
      </c>
      <c r="AU203" s="16">
        <f t="shared" si="90"/>
        <v>11394.16291899966</v>
      </c>
      <c r="AV203" s="16">
        <f t="shared" si="90"/>
        <v>4.7288027924702138</v>
      </c>
      <c r="AW203" s="16">
        <f t="shared" si="90"/>
        <v>4.9652429320937248</v>
      </c>
      <c r="AX203" s="16">
        <f t="shared" si="90"/>
        <v>5.213505078698411</v>
      </c>
      <c r="AY203" s="16">
        <f t="shared" si="90"/>
        <v>5.474180332633332</v>
      </c>
      <c r="AZ203" s="16">
        <f t="shared" si="90"/>
        <v>5.7478893492649981</v>
      </c>
      <c r="BA203" s="16">
        <f t="shared" si="90"/>
        <v>6.0352838167282492</v>
      </c>
      <c r="BB203" s="16">
        <f t="shared" si="90"/>
        <v>6.3370480075646594</v>
      </c>
      <c r="BC203" s="16">
        <f t="shared" si="90"/>
        <v>6.6539004079428947</v>
      </c>
      <c r="BD203" s="16">
        <f t="shared" si="90"/>
        <v>6.9865954283400384</v>
      </c>
      <c r="BE203" s="16">
        <f t="shared" si="90"/>
        <v>18559.890755385313</v>
      </c>
      <c r="BF203" s="16">
        <f t="shared" si="90"/>
        <v>7.7027214597448923</v>
      </c>
      <c r="BG203" s="16">
        <f t="shared" si="90"/>
        <v>8.0878575327321389</v>
      </c>
      <c r="BH203" s="16">
        <f t="shared" si="90"/>
        <v>8.4922504093687436</v>
      </c>
      <c r="BI203" s="16">
        <f t="shared" si="90"/>
        <v>8.9168629298371833</v>
      </c>
      <c r="BJ203" s="16">
        <f t="shared" si="90"/>
        <v>9.3627060763290402</v>
      </c>
      <c r="BK203" s="16">
        <f t="shared" si="90"/>
        <v>9.8308413801454932</v>
      </c>
      <c r="BL203" s="16">
        <f t="shared" si="90"/>
        <v>10.322383449152767</v>
      </c>
      <c r="BM203" s="16">
        <f t="shared" si="90"/>
        <v>10.838502621610406</v>
      </c>
      <c r="BN203" s="16">
        <f t="shared" si="90"/>
        <v>11.380427752690927</v>
      </c>
      <c r="BO203" s="16">
        <f t="shared" si="90"/>
        <v>30232.106325023451</v>
      </c>
      <c r="BP203" s="2"/>
      <c r="BQ203" s="2"/>
      <c r="BR203" s="2"/>
      <c r="BS203" s="2"/>
      <c r="BT203" s="2"/>
      <c r="BU203" s="2"/>
      <c r="BV203" s="2"/>
      <c r="BW203" s="2"/>
      <c r="BX203" s="2"/>
    </row>
    <row r="204" spans="1:76" s="1" customFormat="1" ht="15.75" x14ac:dyDescent="0.25">
      <c r="C204" s="2" t="s">
        <v>295</v>
      </c>
      <c r="D204" s="2" t="s">
        <v>51</v>
      </c>
      <c r="E204" s="2" t="s">
        <v>181</v>
      </c>
      <c r="F204" s="2" t="s">
        <v>15944</v>
      </c>
      <c r="G204" s="2">
        <v>1</v>
      </c>
      <c r="H204" s="2">
        <v>2023</v>
      </c>
      <c r="I204" s="16">
        <v>3400</v>
      </c>
      <c r="J204" s="16">
        <f t="shared" si="91"/>
        <v>3400</v>
      </c>
      <c r="K204" s="16">
        <v>1005</v>
      </c>
      <c r="L204" s="16">
        <v>7706</v>
      </c>
      <c r="M204" s="2">
        <v>5</v>
      </c>
      <c r="N204" s="2">
        <v>1</v>
      </c>
      <c r="O204" s="2">
        <v>2023</v>
      </c>
      <c r="P204" s="28">
        <v>5.0000000000000001E-4</v>
      </c>
      <c r="Q204" s="30">
        <f t="shared" si="58"/>
        <v>8091.3</v>
      </c>
      <c r="R204" s="30">
        <f t="shared" si="59"/>
        <v>809.13000000000011</v>
      </c>
      <c r="S204" s="30">
        <f t="shared" si="60"/>
        <v>1335.0645</v>
      </c>
      <c r="T204" s="16">
        <f t="shared" si="61"/>
        <v>10235.494500000001</v>
      </c>
      <c r="U204" s="16">
        <f t="shared" si="62"/>
        <v>3.8530000000000002</v>
      </c>
      <c r="V204" s="16">
        <f t="shared" ref="V204:BO204" si="92">IF(MOD(V$6-$H204,$M204)=0,($L204*1.1*1.15)*((1+$I$3)^(V$6-$L$3)),IF(MOD(V$6-$O204,$N204)=0,$U204*((1+$I$3)^(V$6-$L$3)),0))</f>
        <v>3.494784580498866</v>
      </c>
      <c r="W204" s="16">
        <f t="shared" si="92"/>
        <v>9283.8952380952378</v>
      </c>
      <c r="X204" s="16">
        <f t="shared" si="92"/>
        <v>3.8530000000000002</v>
      </c>
      <c r="Y204" s="16">
        <f t="shared" si="92"/>
        <v>4.0456500000000002</v>
      </c>
      <c r="Z204" s="16">
        <f t="shared" si="92"/>
        <v>4.2479325000000001</v>
      </c>
      <c r="AA204" s="16">
        <f t="shared" si="92"/>
        <v>4.4603291250000003</v>
      </c>
      <c r="AB204" s="16">
        <f t="shared" si="92"/>
        <v>11848.864320562499</v>
      </c>
      <c r="AC204" s="16">
        <f t="shared" si="92"/>
        <v>4.9175128603125007</v>
      </c>
      <c r="AD204" s="16">
        <f t="shared" si="92"/>
        <v>5.1633885033281253</v>
      </c>
      <c r="AE204" s="16">
        <f t="shared" si="92"/>
        <v>5.4215579284945328</v>
      </c>
      <c r="AF204" s="16">
        <f t="shared" si="92"/>
        <v>5.6926358249192583</v>
      </c>
      <c r="AG204" s="16">
        <f t="shared" si="92"/>
        <v>15122.48706889801</v>
      </c>
      <c r="AH204" s="16">
        <f t="shared" si="92"/>
        <v>6.2761309969734826</v>
      </c>
      <c r="AI204" s="16">
        <f t="shared" si="92"/>
        <v>6.5899375468221573</v>
      </c>
      <c r="AJ204" s="16">
        <f t="shared" si="92"/>
        <v>6.9194344241632644</v>
      </c>
      <c r="AK204" s="16">
        <f t="shared" si="92"/>
        <v>7.2654061453714283</v>
      </c>
      <c r="AL204" s="16">
        <f t="shared" si="92"/>
        <v>19300.551425179194</v>
      </c>
      <c r="AM204" s="16">
        <f t="shared" si="92"/>
        <v>8.0101102752720017</v>
      </c>
      <c r="AN204" s="16">
        <f t="shared" si="92"/>
        <v>8.4106157890355995</v>
      </c>
      <c r="AO204" s="16">
        <f t="shared" si="92"/>
        <v>8.831146578487381</v>
      </c>
      <c r="AP204" s="16">
        <f t="shared" si="92"/>
        <v>9.272703907411751</v>
      </c>
      <c r="AQ204" s="16">
        <f t="shared" si="92"/>
        <v>24632.937930039312</v>
      </c>
      <c r="AR204" s="16">
        <f t="shared" si="92"/>
        <v>10.223156057921454</v>
      </c>
      <c r="AS204" s="16">
        <f t="shared" si="92"/>
        <v>10.734313860817526</v>
      </c>
      <c r="AT204" s="16">
        <f t="shared" si="92"/>
        <v>11.271029553858403</v>
      </c>
      <c r="AU204" s="16">
        <f t="shared" si="92"/>
        <v>11.834581031551325</v>
      </c>
      <c r="AV204" s="16">
        <f t="shared" si="92"/>
        <v>31438.56451031609</v>
      </c>
      <c r="AW204" s="16">
        <f t="shared" si="92"/>
        <v>13.047625587285335</v>
      </c>
      <c r="AX204" s="16">
        <f t="shared" si="92"/>
        <v>13.700006866649602</v>
      </c>
      <c r="AY204" s="16">
        <f t="shared" si="92"/>
        <v>14.385007209982083</v>
      </c>
      <c r="AZ204" s="16">
        <f t="shared" si="92"/>
        <v>15.104257570481185</v>
      </c>
      <c r="BA204" s="16">
        <f t="shared" si="92"/>
        <v>40124.460235983272</v>
      </c>
      <c r="BB204" s="16">
        <f t="shared" si="92"/>
        <v>16.652443971455504</v>
      </c>
      <c r="BC204" s="16">
        <f t="shared" si="92"/>
        <v>17.485066170028286</v>
      </c>
      <c r="BD204" s="16">
        <f t="shared" si="92"/>
        <v>18.359319478529699</v>
      </c>
      <c r="BE204" s="16">
        <f t="shared" si="92"/>
        <v>19.277285452456184</v>
      </c>
      <c r="BF204" s="16">
        <f t="shared" si="92"/>
        <v>51210.108804449847</v>
      </c>
      <c r="BG204" s="16">
        <f t="shared" si="92"/>
        <v>21.253207211332946</v>
      </c>
      <c r="BH204" s="16">
        <f t="shared" si="92"/>
        <v>22.315867571899588</v>
      </c>
      <c r="BI204" s="16">
        <f t="shared" si="92"/>
        <v>23.431660950494571</v>
      </c>
      <c r="BJ204" s="16">
        <f t="shared" si="92"/>
        <v>24.603243998019295</v>
      </c>
      <c r="BK204" s="16">
        <f t="shared" si="92"/>
        <v>65358.517680738267</v>
      </c>
      <c r="BL204" s="16">
        <f t="shared" si="92"/>
        <v>27.125076507816274</v>
      </c>
      <c r="BM204" s="16">
        <f t="shared" si="92"/>
        <v>28.48133033320709</v>
      </c>
      <c r="BN204" s="16">
        <f t="shared" si="92"/>
        <v>29.905396849867444</v>
      </c>
      <c r="BO204" s="16">
        <f t="shared" si="92"/>
        <v>31.400666692360822</v>
      </c>
      <c r="BP204" s="2"/>
      <c r="BQ204" s="2"/>
      <c r="BR204" s="2"/>
      <c r="BS204" s="2"/>
      <c r="BT204" s="2"/>
      <c r="BU204" s="2"/>
      <c r="BV204" s="2"/>
      <c r="BW204" s="2"/>
      <c r="BX204" s="2"/>
    </row>
    <row r="205" spans="1:76" s="1" customFormat="1" ht="15.75" x14ac:dyDescent="0.25">
      <c r="C205" s="2" t="s">
        <v>295</v>
      </c>
      <c r="D205" s="2" t="s">
        <v>51</v>
      </c>
      <c r="E205" s="2" t="s">
        <v>181</v>
      </c>
      <c r="F205" s="2" t="s">
        <v>314</v>
      </c>
      <c r="G205" s="2">
        <v>1</v>
      </c>
      <c r="H205" s="2">
        <v>2023</v>
      </c>
      <c r="I205" s="16">
        <v>3500</v>
      </c>
      <c r="J205" s="16">
        <f t="shared" si="91"/>
        <v>3500</v>
      </c>
      <c r="K205" s="16">
        <v>1005</v>
      </c>
      <c r="L205" s="16">
        <v>7706</v>
      </c>
      <c r="M205" s="2">
        <v>5</v>
      </c>
      <c r="N205" s="2">
        <v>1</v>
      </c>
      <c r="O205" s="2">
        <v>2023</v>
      </c>
      <c r="P205" s="28">
        <v>5.0000000000000001E-4</v>
      </c>
      <c r="Q205" s="30">
        <f t="shared" si="58"/>
        <v>8091.3</v>
      </c>
      <c r="R205" s="30">
        <f t="shared" si="59"/>
        <v>809.13000000000011</v>
      </c>
      <c r="S205" s="30">
        <f t="shared" si="60"/>
        <v>1335.0645</v>
      </c>
      <c r="T205" s="16">
        <f t="shared" si="61"/>
        <v>10235.494500000001</v>
      </c>
      <c r="U205" s="16">
        <f t="shared" si="62"/>
        <v>3.8530000000000002</v>
      </c>
      <c r="V205" s="16">
        <f t="shared" si="88"/>
        <v>3.494784580498866</v>
      </c>
      <c r="W205" s="16">
        <f t="shared" si="88"/>
        <v>9283.8952380952378</v>
      </c>
      <c r="X205" s="16">
        <f t="shared" si="88"/>
        <v>3.8530000000000002</v>
      </c>
      <c r="Y205" s="16">
        <f t="shared" si="88"/>
        <v>4.0456500000000002</v>
      </c>
      <c r="Z205" s="16">
        <f t="shared" si="88"/>
        <v>4.2479325000000001</v>
      </c>
      <c r="AA205" s="16">
        <f t="shared" si="88"/>
        <v>4.4603291250000003</v>
      </c>
      <c r="AB205" s="16">
        <f t="shared" si="88"/>
        <v>11848.864320562499</v>
      </c>
      <c r="AC205" s="16">
        <f t="shared" si="88"/>
        <v>4.9175128603125007</v>
      </c>
      <c r="AD205" s="16">
        <f t="shared" si="88"/>
        <v>5.1633885033281253</v>
      </c>
      <c r="AE205" s="16">
        <f t="shared" si="88"/>
        <v>5.4215579284945328</v>
      </c>
      <c r="AF205" s="16">
        <f t="shared" si="88"/>
        <v>5.6926358249192583</v>
      </c>
      <c r="AG205" s="16">
        <f t="shared" si="88"/>
        <v>15122.48706889801</v>
      </c>
      <c r="AH205" s="16">
        <f t="shared" si="88"/>
        <v>6.2761309969734826</v>
      </c>
      <c r="AI205" s="16">
        <f t="shared" si="88"/>
        <v>6.5899375468221573</v>
      </c>
      <c r="AJ205" s="16">
        <f t="shared" si="88"/>
        <v>6.9194344241632644</v>
      </c>
      <c r="AK205" s="16">
        <f t="shared" si="88"/>
        <v>7.2654061453714283</v>
      </c>
      <c r="AL205" s="16">
        <f t="shared" si="90"/>
        <v>19300.551425179194</v>
      </c>
      <c r="AM205" s="16">
        <f t="shared" si="90"/>
        <v>8.0101102752720017</v>
      </c>
      <c r="AN205" s="16">
        <f t="shared" si="90"/>
        <v>8.4106157890355995</v>
      </c>
      <c r="AO205" s="16">
        <f t="shared" si="90"/>
        <v>8.831146578487381</v>
      </c>
      <c r="AP205" s="16">
        <f t="shared" si="90"/>
        <v>9.272703907411751</v>
      </c>
      <c r="AQ205" s="16">
        <f t="shared" si="90"/>
        <v>24632.937930039312</v>
      </c>
      <c r="AR205" s="16">
        <f t="shared" si="90"/>
        <v>10.223156057921454</v>
      </c>
      <c r="AS205" s="16">
        <f t="shared" si="90"/>
        <v>10.734313860817526</v>
      </c>
      <c r="AT205" s="16">
        <f t="shared" si="90"/>
        <v>11.271029553858403</v>
      </c>
      <c r="AU205" s="16">
        <f t="shared" si="90"/>
        <v>11.834581031551325</v>
      </c>
      <c r="AV205" s="16">
        <f t="shared" si="90"/>
        <v>31438.56451031609</v>
      </c>
      <c r="AW205" s="16">
        <f t="shared" si="90"/>
        <v>13.047625587285335</v>
      </c>
      <c r="AX205" s="16">
        <f t="shared" si="90"/>
        <v>13.700006866649602</v>
      </c>
      <c r="AY205" s="16">
        <f t="shared" si="90"/>
        <v>14.385007209982083</v>
      </c>
      <c r="AZ205" s="16">
        <f t="shared" si="90"/>
        <v>15.104257570481185</v>
      </c>
      <c r="BA205" s="16">
        <f t="shared" si="90"/>
        <v>40124.460235983272</v>
      </c>
      <c r="BB205" s="16">
        <f t="shared" si="90"/>
        <v>16.652443971455504</v>
      </c>
      <c r="BC205" s="16">
        <f t="shared" si="90"/>
        <v>17.485066170028286</v>
      </c>
      <c r="BD205" s="16">
        <f t="shared" si="90"/>
        <v>18.359319478529699</v>
      </c>
      <c r="BE205" s="16">
        <f t="shared" si="90"/>
        <v>19.277285452456184</v>
      </c>
      <c r="BF205" s="16">
        <f t="shared" si="90"/>
        <v>51210.108804449847</v>
      </c>
      <c r="BG205" s="16">
        <f t="shared" si="90"/>
        <v>21.253207211332946</v>
      </c>
      <c r="BH205" s="16">
        <f t="shared" si="90"/>
        <v>22.315867571899588</v>
      </c>
      <c r="BI205" s="16">
        <f t="shared" si="90"/>
        <v>23.431660950494571</v>
      </c>
      <c r="BJ205" s="16">
        <f t="shared" si="90"/>
        <v>24.603243998019295</v>
      </c>
      <c r="BK205" s="16">
        <f t="shared" si="90"/>
        <v>65358.517680738267</v>
      </c>
      <c r="BL205" s="16">
        <f t="shared" si="90"/>
        <v>27.125076507816274</v>
      </c>
      <c r="BM205" s="16">
        <f t="shared" si="90"/>
        <v>28.48133033320709</v>
      </c>
      <c r="BN205" s="16">
        <f t="shared" si="90"/>
        <v>29.905396849867444</v>
      </c>
      <c r="BO205" s="16">
        <f t="shared" si="90"/>
        <v>31.400666692360822</v>
      </c>
      <c r="BP205" s="2"/>
      <c r="BQ205" s="2"/>
      <c r="BR205" s="2"/>
      <c r="BS205" s="2"/>
      <c r="BT205" s="2"/>
      <c r="BU205" s="2"/>
      <c r="BV205" s="2"/>
      <c r="BW205" s="2"/>
      <c r="BX205" s="2"/>
    </row>
    <row r="206" spans="1:76" s="1" customFormat="1" ht="15.75" x14ac:dyDescent="0.25">
      <c r="C206" s="2" t="s">
        <v>295</v>
      </c>
      <c r="D206" s="2" t="s">
        <v>51</v>
      </c>
      <c r="E206" s="2" t="s">
        <v>181</v>
      </c>
      <c r="F206" s="2" t="s">
        <v>315</v>
      </c>
      <c r="G206" s="2">
        <v>1</v>
      </c>
      <c r="H206" s="2">
        <v>2007</v>
      </c>
      <c r="I206" s="16">
        <v>4000</v>
      </c>
      <c r="J206" s="16">
        <f t="shared" si="91"/>
        <v>4000</v>
      </c>
      <c r="K206" s="16">
        <f t="shared" ref="K206:K216" si="93">J206*0.15</f>
        <v>600</v>
      </c>
      <c r="L206" s="16">
        <f t="shared" ref="L206:L216" si="94">J206+K206</f>
        <v>4600</v>
      </c>
      <c r="M206" s="2">
        <v>7</v>
      </c>
      <c r="N206" s="2">
        <v>1</v>
      </c>
      <c r="O206" s="2">
        <v>2007</v>
      </c>
      <c r="P206" s="28">
        <v>5.0000000000000001E-4</v>
      </c>
      <c r="Q206" s="30">
        <f t="shared" si="58"/>
        <v>10543.284261884752</v>
      </c>
      <c r="R206" s="30">
        <f t="shared" si="59"/>
        <v>1054.3284261884753</v>
      </c>
      <c r="S206" s="30">
        <f t="shared" si="60"/>
        <v>1739.6419032109839</v>
      </c>
      <c r="T206" s="16">
        <f t="shared" si="61"/>
        <v>13337.254591284211</v>
      </c>
      <c r="U206" s="16">
        <f t="shared" si="62"/>
        <v>2.3000000000000003</v>
      </c>
      <c r="V206" s="16">
        <f t="shared" si="88"/>
        <v>2.0861678004535147</v>
      </c>
      <c r="W206" s="16">
        <f t="shared" si="88"/>
        <v>2.1904761904761907</v>
      </c>
      <c r="X206" s="16">
        <f t="shared" si="88"/>
        <v>2.3000000000000003</v>
      </c>
      <c r="Y206" s="16">
        <f t="shared" si="88"/>
        <v>2.4150000000000005</v>
      </c>
      <c r="Z206" s="16">
        <f t="shared" si="88"/>
        <v>2.5357500000000002</v>
      </c>
      <c r="AA206" s="16">
        <f t="shared" si="88"/>
        <v>2.6625375000000004</v>
      </c>
      <c r="AB206" s="16">
        <f t="shared" si="88"/>
        <v>7073.0308687500001</v>
      </c>
      <c r="AC206" s="16">
        <f t="shared" si="88"/>
        <v>2.9354475937500006</v>
      </c>
      <c r="AD206" s="16">
        <f t="shared" si="88"/>
        <v>3.0822199734375002</v>
      </c>
      <c r="AE206" s="16">
        <f t="shared" si="88"/>
        <v>3.2363309721093758</v>
      </c>
      <c r="AF206" s="16">
        <f t="shared" si="88"/>
        <v>3.3981475207148444</v>
      </c>
      <c r="AG206" s="16">
        <f t="shared" si="88"/>
        <v>3.5680548967505867</v>
      </c>
      <c r="AH206" s="16">
        <f t="shared" si="88"/>
        <v>3.7464576415881159</v>
      </c>
      <c r="AI206" s="16">
        <f t="shared" si="88"/>
        <v>9952.4647248788297</v>
      </c>
      <c r="AJ206" s="16">
        <f t="shared" si="88"/>
        <v>4.1304695498508979</v>
      </c>
      <c r="AK206" s="16">
        <f t="shared" ref="AK206" si="95">IF(MOD(AK$6-$H206,$M206)=0,($L206*1.1*1.15)*((1+$I$3)^(AK$6-$L$3)),IF(MOD(AK$6-$O206,$N206)=0,$U206*((1+$I$3)^(AK$6-$L$3)),0))</f>
        <v>4.3369930273434436</v>
      </c>
      <c r="AL206" s="16">
        <f t="shared" si="90"/>
        <v>4.5538426787106143</v>
      </c>
      <c r="AM206" s="16">
        <f t="shared" si="90"/>
        <v>4.7815348126461465</v>
      </c>
      <c r="AN206" s="16">
        <f t="shared" si="90"/>
        <v>5.0206115532784539</v>
      </c>
      <c r="AO206" s="16">
        <f t="shared" si="90"/>
        <v>5.2716421309423769</v>
      </c>
      <c r="AP206" s="16">
        <f t="shared" si="90"/>
        <v>14004.117320848422</v>
      </c>
      <c r="AQ206" s="16">
        <f t="shared" si="90"/>
        <v>5.8119854493639709</v>
      </c>
      <c r="AR206" s="16">
        <f t="shared" si="90"/>
        <v>6.1025847218321685</v>
      </c>
      <c r="AS206" s="16">
        <f t="shared" si="90"/>
        <v>6.407713957923777</v>
      </c>
      <c r="AT206" s="16">
        <f t="shared" si="90"/>
        <v>6.7280996558199657</v>
      </c>
      <c r="AU206" s="16">
        <f t="shared" si="90"/>
        <v>7.0645046386109653</v>
      </c>
      <c r="AV206" s="16">
        <f t="shared" si="90"/>
        <v>7.4177298705415122</v>
      </c>
      <c r="AW206" s="16">
        <f t="shared" si="90"/>
        <v>19705.199401093527</v>
      </c>
      <c r="AX206" s="16">
        <f t="shared" si="90"/>
        <v>8.1780471822720173</v>
      </c>
      <c r="AY206" s="16">
        <f t="shared" si="90"/>
        <v>8.5869495413856196</v>
      </c>
      <c r="AZ206" s="16">
        <f t="shared" si="90"/>
        <v>9.0162970184548996</v>
      </c>
      <c r="BA206" s="16">
        <f t="shared" si="90"/>
        <v>9.4671118693776464</v>
      </c>
      <c r="BB206" s="16">
        <f t="shared" si="90"/>
        <v>9.9404674628465255</v>
      </c>
      <c r="BC206" s="16">
        <f t="shared" si="90"/>
        <v>10.437490835988855</v>
      </c>
      <c r="BD206" s="16">
        <f t="shared" si="90"/>
        <v>27727.194405804388</v>
      </c>
      <c r="BE206" s="16">
        <f t="shared" si="90"/>
        <v>11.507333646677713</v>
      </c>
      <c r="BF206" s="16">
        <f t="shared" si="90"/>
        <v>12.082700329011598</v>
      </c>
      <c r="BG206" s="16">
        <f t="shared" si="90"/>
        <v>12.68683534546218</v>
      </c>
      <c r="BH206" s="16">
        <f t="shared" si="90"/>
        <v>13.321177112735286</v>
      </c>
      <c r="BI206" s="16">
        <f t="shared" si="90"/>
        <v>13.987235968372053</v>
      </c>
      <c r="BJ206" s="16">
        <f t="shared" si="90"/>
        <v>14.686597766790651</v>
      </c>
      <c r="BK206" s="16">
        <f t="shared" si="90"/>
        <v>39014.946967479373</v>
      </c>
      <c r="BL206" s="16">
        <f t="shared" si="90"/>
        <v>16.191974037886695</v>
      </c>
      <c r="BM206" s="16">
        <f t="shared" si="90"/>
        <v>17.001572739781032</v>
      </c>
      <c r="BN206" s="16">
        <f t="shared" si="90"/>
        <v>17.851651376770082</v>
      </c>
      <c r="BO206" s="16">
        <f t="shared" si="90"/>
        <v>18.744233945608588</v>
      </c>
      <c r="BP206" s="2"/>
      <c r="BQ206" s="2"/>
      <c r="BR206" s="2"/>
      <c r="BS206" s="2"/>
      <c r="BT206" s="2"/>
      <c r="BU206" s="2"/>
      <c r="BV206" s="2"/>
      <c r="BW206" s="2"/>
      <c r="BX206" s="2"/>
    </row>
    <row r="207" spans="1:76" s="1" customFormat="1" ht="15.75" x14ac:dyDescent="0.25">
      <c r="C207" s="2" t="s">
        <v>295</v>
      </c>
      <c r="D207" s="2" t="s">
        <v>51</v>
      </c>
      <c r="E207" s="2" t="s">
        <v>181</v>
      </c>
      <c r="F207" s="2" t="s">
        <v>316</v>
      </c>
      <c r="G207" s="2">
        <v>1</v>
      </c>
      <c r="H207" s="2">
        <v>2017</v>
      </c>
      <c r="I207" s="16">
        <v>2710</v>
      </c>
      <c r="J207" s="16">
        <f t="shared" si="91"/>
        <v>2710</v>
      </c>
      <c r="K207" s="16">
        <f t="shared" si="93"/>
        <v>406.5</v>
      </c>
      <c r="L207" s="16">
        <f t="shared" si="94"/>
        <v>3116.5</v>
      </c>
      <c r="M207" s="2">
        <v>5</v>
      </c>
      <c r="N207" s="2">
        <v>1</v>
      </c>
      <c r="O207" s="2">
        <v>2017</v>
      </c>
      <c r="P207" s="28">
        <v>5.0000000000000001E-4</v>
      </c>
      <c r="Q207" s="34">
        <f t="shared" ref="Q207:Q216" si="96">L207*((1+$I$3)^($L$3-H207))</f>
        <v>4385.2284672082042</v>
      </c>
      <c r="R207" s="34">
        <f t="shared" ref="R207:R216" si="97">Q207*0.1</f>
        <v>438.52284672082044</v>
      </c>
      <c r="S207" s="34">
        <f t="shared" ref="S207:S216" si="98">SUM(Q207:R207)*0.15</f>
        <v>723.56269708935372</v>
      </c>
      <c r="T207" s="16">
        <f t="shared" ref="T207:T216" si="99">SUM(Q207:S207)</f>
        <v>5547.3140110183786</v>
      </c>
      <c r="U207" s="16">
        <f t="shared" ref="U207:U216" si="100">P207*L207</f>
        <v>1.5582500000000001</v>
      </c>
      <c r="V207" s="16">
        <f t="shared" ref="V207:AK216" si="101">IF(MOD(V$6-$H207,$M207)=0,($L207*1.1*1.15)*((1+$I$3)^(V$6-$L$3)),IF(MOD(V$6-$O207,$N207)=0,$U207*((1+$I$3)^(V$6-$L$3)),0))</f>
        <v>3575.8480725623581</v>
      </c>
      <c r="W207" s="16">
        <f t="shared" si="101"/>
        <v>1.4840476190476191</v>
      </c>
      <c r="X207" s="16">
        <f t="shared" si="101"/>
        <v>1.5582500000000001</v>
      </c>
      <c r="Y207" s="16">
        <f t="shared" si="101"/>
        <v>1.6361625000000002</v>
      </c>
      <c r="Z207" s="16">
        <f t="shared" si="101"/>
        <v>1.7179706250000002</v>
      </c>
      <c r="AA207" s="16">
        <f t="shared" si="101"/>
        <v>4563.7889653125003</v>
      </c>
      <c r="AB207" s="16">
        <f t="shared" si="101"/>
        <v>1.8940626140625001</v>
      </c>
      <c r="AC207" s="16">
        <f t="shared" si="101"/>
        <v>1.9887657447656253</v>
      </c>
      <c r="AD207" s="16">
        <f t="shared" si="101"/>
        <v>2.0882040320039064</v>
      </c>
      <c r="AE207" s="16">
        <f t="shared" si="101"/>
        <v>2.1926142336041021</v>
      </c>
      <c r="AF207" s="16">
        <f t="shared" si="101"/>
        <v>5824.6797115692962</v>
      </c>
      <c r="AG207" s="16">
        <f t="shared" si="101"/>
        <v>2.4173571925485224</v>
      </c>
      <c r="AH207" s="16">
        <f t="shared" si="101"/>
        <v>2.5382250521759486</v>
      </c>
      <c r="AI207" s="16">
        <f t="shared" si="101"/>
        <v>2.6651363047847463</v>
      </c>
      <c r="AJ207" s="16">
        <f t="shared" si="101"/>
        <v>2.7983931200239831</v>
      </c>
      <c r="AK207" s="16">
        <f t="shared" si="101"/>
        <v>7433.9313233437115</v>
      </c>
      <c r="AL207" s="16">
        <f t="shared" si="90"/>
        <v>3.0852284148264411</v>
      </c>
      <c r="AM207" s="16">
        <f t="shared" si="90"/>
        <v>3.2394898355677642</v>
      </c>
      <c r="AN207" s="16">
        <f t="shared" si="90"/>
        <v>3.4014643273461522</v>
      </c>
      <c r="AO207" s="16">
        <f t="shared" si="90"/>
        <v>3.5715375437134602</v>
      </c>
      <c r="AP207" s="16">
        <f t="shared" si="90"/>
        <v>9487.7894848748056</v>
      </c>
      <c r="AQ207" s="16">
        <f t="shared" si="90"/>
        <v>3.9376201419440897</v>
      </c>
      <c r="AR207" s="16">
        <f t="shared" si="90"/>
        <v>4.1345011490412942</v>
      </c>
      <c r="AS207" s="16">
        <f t="shared" si="90"/>
        <v>4.3412262064933591</v>
      </c>
      <c r="AT207" s="16">
        <f t="shared" si="90"/>
        <v>4.5582875168180266</v>
      </c>
      <c r="AU207" s="16">
        <f t="shared" si="90"/>
        <v>12109.090788427089</v>
      </c>
      <c r="AV207" s="16">
        <f t="shared" si="90"/>
        <v>5.0255119872918748</v>
      </c>
      <c r="AW207" s="16">
        <f t="shared" si="90"/>
        <v>5.2767875866564689</v>
      </c>
      <c r="AX207" s="16">
        <f t="shared" si="90"/>
        <v>5.5406269659892917</v>
      </c>
      <c r="AY207" s="16">
        <f t="shared" si="90"/>
        <v>5.8176583142887575</v>
      </c>
      <c r="AZ207" s="16">
        <f t="shared" si="90"/>
        <v>15454.60931190808</v>
      </c>
      <c r="BA207" s="16">
        <f t="shared" ref="BA207:BO207" si="102">IF(MOD(BA$6-$H207,$M207)=0,($L207*1.1*1.15)*((1+$I$3)^(BA$6-$L$3)),IF(MOD(BA$6-$O207,$N207)=0,$U207*((1+$I$3)^(BA$6-$L$3)),0))</f>
        <v>6.4139682915033553</v>
      </c>
      <c r="BB207" s="16">
        <f t="shared" si="102"/>
        <v>6.7346667060785208</v>
      </c>
      <c r="BC207" s="16">
        <f t="shared" si="102"/>
        <v>7.0714000413824492</v>
      </c>
      <c r="BD207" s="16">
        <f t="shared" si="102"/>
        <v>7.4249700434515713</v>
      </c>
      <c r="BE207" s="16">
        <f t="shared" si="102"/>
        <v>19724.432920429099</v>
      </c>
      <c r="BF207" s="16">
        <f t="shared" si="102"/>
        <v>8.1860294729053571</v>
      </c>
      <c r="BG207" s="16">
        <f t="shared" si="102"/>
        <v>8.5953309465506269</v>
      </c>
      <c r="BH207" s="16">
        <f t="shared" si="102"/>
        <v>9.0250974938781567</v>
      </c>
      <c r="BI207" s="16">
        <f t="shared" si="102"/>
        <v>9.4763523685720656</v>
      </c>
      <c r="BJ207" s="16">
        <f t="shared" si="102"/>
        <v>25173.930067111683</v>
      </c>
      <c r="BK207" s="16">
        <f t="shared" si="102"/>
        <v>10.447678486350702</v>
      </c>
      <c r="BL207" s="16">
        <f t="shared" si="102"/>
        <v>10.970062410668236</v>
      </c>
      <c r="BM207" s="16">
        <f t="shared" si="102"/>
        <v>11.518565531201649</v>
      </c>
      <c r="BN207" s="16">
        <f t="shared" si="102"/>
        <v>12.094493807761731</v>
      </c>
      <c r="BO207" s="16">
        <f t="shared" si="102"/>
        <v>32129.022800319039</v>
      </c>
      <c r="BP207" s="2"/>
      <c r="BQ207" s="2"/>
      <c r="BR207" s="2"/>
      <c r="BS207" s="2"/>
      <c r="BT207" s="2"/>
      <c r="BU207" s="2"/>
      <c r="BV207" s="2"/>
      <c r="BW207" s="2"/>
      <c r="BX207" s="2"/>
    </row>
    <row r="208" spans="1:76" s="1" customFormat="1" ht="18.600000000000001" customHeight="1" x14ac:dyDescent="0.25">
      <c r="A208" s="12"/>
      <c r="C208" s="2" t="s">
        <v>295</v>
      </c>
      <c r="D208" s="2" t="s">
        <v>51</v>
      </c>
      <c r="E208" s="2" t="s">
        <v>193</v>
      </c>
      <c r="F208" s="2" t="s">
        <v>194</v>
      </c>
      <c r="G208" s="2">
        <v>1</v>
      </c>
      <c r="H208" s="2">
        <v>2022</v>
      </c>
      <c r="I208" s="16">
        <v>20000</v>
      </c>
      <c r="J208" s="16">
        <f t="shared" si="91"/>
        <v>20000</v>
      </c>
      <c r="K208" s="16">
        <f t="shared" si="93"/>
        <v>3000</v>
      </c>
      <c r="L208" s="16">
        <f t="shared" si="94"/>
        <v>23000</v>
      </c>
      <c r="M208" s="2">
        <v>15</v>
      </c>
      <c r="N208" s="2">
        <v>1</v>
      </c>
      <c r="O208" s="2">
        <v>2022</v>
      </c>
      <c r="P208" s="28">
        <v>5.0000000000000001E-4</v>
      </c>
      <c r="Q208" s="30">
        <f t="shared" si="96"/>
        <v>25357.5</v>
      </c>
      <c r="R208" s="30">
        <f t="shared" si="97"/>
        <v>2535.75</v>
      </c>
      <c r="S208" s="30">
        <f t="shared" si="98"/>
        <v>4183.9875000000002</v>
      </c>
      <c r="T208" s="16">
        <f t="shared" si="99"/>
        <v>32077.237499999999</v>
      </c>
      <c r="U208" s="16">
        <f t="shared" si="100"/>
        <v>11.5</v>
      </c>
      <c r="V208" s="16">
        <f t="shared" si="101"/>
        <v>26390.022675736964</v>
      </c>
      <c r="W208" s="16">
        <f t="shared" si="101"/>
        <v>10.952380952380953</v>
      </c>
      <c r="X208" s="16">
        <f t="shared" si="101"/>
        <v>11.5</v>
      </c>
      <c r="Y208" s="16">
        <f t="shared" si="101"/>
        <v>12.075000000000001</v>
      </c>
      <c r="Z208" s="16">
        <f t="shared" si="101"/>
        <v>12.678750000000001</v>
      </c>
      <c r="AA208" s="16">
        <f t="shared" si="101"/>
        <v>13.312687500000001</v>
      </c>
      <c r="AB208" s="16">
        <f t="shared" si="101"/>
        <v>13.978321875000001</v>
      </c>
      <c r="AC208" s="16">
        <f t="shared" si="101"/>
        <v>14.677237968750001</v>
      </c>
      <c r="AD208" s="16">
        <f t="shared" si="101"/>
        <v>15.411099867187499</v>
      </c>
      <c r="AE208" s="16">
        <f t="shared" si="101"/>
        <v>16.181654860546878</v>
      </c>
      <c r="AF208" s="16">
        <f t="shared" si="101"/>
        <v>16.990737603574221</v>
      </c>
      <c r="AG208" s="16">
        <f t="shared" si="101"/>
        <v>17.840274483752932</v>
      </c>
      <c r="AH208" s="16">
        <f t="shared" si="101"/>
        <v>18.732288207940577</v>
      </c>
      <c r="AI208" s="16">
        <f t="shared" si="101"/>
        <v>19.668902618337608</v>
      </c>
      <c r="AJ208" s="16">
        <f t="shared" si="101"/>
        <v>20.652347749254485</v>
      </c>
      <c r="AK208" s="16">
        <f t="shared" si="101"/>
        <v>54862.96179589456</v>
      </c>
      <c r="AL208" s="16">
        <f t="shared" ref="AL208:BO208" si="103">IF(MOD(AL$6-$H208,$M208)=0,($L208*1.1*1.15)*((1+$I$3)^(AL$6-$L$3)),IF(MOD(AL$6-$O208,$N208)=0,$U208*((1+$I$3)^(AL$6-$L$3)),0))</f>
        <v>22.76921339355307</v>
      </c>
      <c r="AM208" s="16">
        <f t="shared" si="103"/>
        <v>23.907674063230729</v>
      </c>
      <c r="AN208" s="16">
        <f t="shared" si="103"/>
        <v>25.103057766392265</v>
      </c>
      <c r="AO208" s="16">
        <f t="shared" si="103"/>
        <v>26.358210654711883</v>
      </c>
      <c r="AP208" s="16">
        <f t="shared" si="103"/>
        <v>27.676121187447475</v>
      </c>
      <c r="AQ208" s="16">
        <f t="shared" si="103"/>
        <v>29.05992724681985</v>
      </c>
      <c r="AR208" s="16">
        <f t="shared" si="103"/>
        <v>30.51292360916084</v>
      </c>
      <c r="AS208" s="16">
        <f t="shared" si="103"/>
        <v>32.038569789618883</v>
      </c>
      <c r="AT208" s="16">
        <f t="shared" si="103"/>
        <v>33.640498279099823</v>
      </c>
      <c r="AU208" s="16">
        <f t="shared" si="103"/>
        <v>35.32252319305482</v>
      </c>
      <c r="AV208" s="16">
        <f t="shared" si="103"/>
        <v>37.088649352707556</v>
      </c>
      <c r="AW208" s="16">
        <f t="shared" si="103"/>
        <v>38.94308182034294</v>
      </c>
      <c r="AX208" s="16">
        <f t="shared" si="103"/>
        <v>40.890235911360087</v>
      </c>
      <c r="AY208" s="16">
        <f t="shared" si="103"/>
        <v>42.934747706928093</v>
      </c>
      <c r="AZ208" s="16">
        <f t="shared" si="103"/>
        <v>114056.15728345448</v>
      </c>
      <c r="BA208" s="16">
        <f t="shared" si="103"/>
        <v>47.335559346888225</v>
      </c>
      <c r="BB208" s="16">
        <f t="shared" si="103"/>
        <v>49.702337314232622</v>
      </c>
      <c r="BC208" s="16">
        <f t="shared" si="103"/>
        <v>52.187454179944268</v>
      </c>
      <c r="BD208" s="16">
        <f t="shared" si="103"/>
        <v>54.796826888941482</v>
      </c>
      <c r="BE208" s="16">
        <f t="shared" si="103"/>
        <v>57.536668233388554</v>
      </c>
      <c r="BF208" s="16">
        <f t="shared" si="103"/>
        <v>60.413501645057977</v>
      </c>
      <c r="BG208" s="16">
        <f t="shared" si="103"/>
        <v>63.434176727310891</v>
      </c>
      <c r="BH208" s="16">
        <f t="shared" si="103"/>
        <v>66.605885563676424</v>
      </c>
      <c r="BI208" s="16">
        <f t="shared" si="103"/>
        <v>69.936179841860252</v>
      </c>
      <c r="BJ208" s="16">
        <f t="shared" si="103"/>
        <v>73.432988833953246</v>
      </c>
      <c r="BK208" s="16">
        <f t="shared" si="103"/>
        <v>77.104638275650927</v>
      </c>
      <c r="BL208" s="16">
        <f t="shared" si="103"/>
        <v>80.95987018943346</v>
      </c>
      <c r="BM208" s="16">
        <f t="shared" si="103"/>
        <v>85.00786369890514</v>
      </c>
      <c r="BN208" s="16">
        <f t="shared" si="103"/>
        <v>89.258256883850407</v>
      </c>
      <c r="BO208" s="16">
        <f t="shared" si="103"/>
        <v>237114.55941194863</v>
      </c>
      <c r="BP208" s="2"/>
      <c r="BQ208" s="2"/>
      <c r="BR208" s="2"/>
      <c r="BS208" s="2"/>
      <c r="BT208" s="2"/>
      <c r="BU208" s="2"/>
      <c r="BV208" s="2"/>
      <c r="BW208" s="2"/>
      <c r="BX208" s="2"/>
    </row>
    <row r="209" spans="3:76" s="1" customFormat="1" ht="15.75" x14ac:dyDescent="0.25">
      <c r="C209" s="2" t="s">
        <v>317</v>
      </c>
      <c r="D209" s="2" t="s">
        <v>318</v>
      </c>
      <c r="E209" s="2" t="s">
        <v>319</v>
      </c>
      <c r="F209" s="2" t="s">
        <v>320</v>
      </c>
      <c r="G209" s="2">
        <v>1</v>
      </c>
      <c r="H209" s="2">
        <v>2016</v>
      </c>
      <c r="I209" s="16">
        <v>2500</v>
      </c>
      <c r="J209" s="16">
        <f t="shared" si="91"/>
        <v>2500</v>
      </c>
      <c r="K209" s="16">
        <f t="shared" si="93"/>
        <v>375</v>
      </c>
      <c r="L209" s="16">
        <f t="shared" si="94"/>
        <v>2875</v>
      </c>
      <c r="M209" s="2">
        <v>10</v>
      </c>
      <c r="N209" s="2">
        <v>1</v>
      </c>
      <c r="O209" s="2">
        <v>2016</v>
      </c>
      <c r="P209" s="28">
        <v>5.0000000000000001E-4</v>
      </c>
      <c r="Q209" s="30">
        <f t="shared" si="96"/>
        <v>4247.684400893555</v>
      </c>
      <c r="R209" s="30">
        <f t="shared" si="97"/>
        <v>424.76844008935552</v>
      </c>
      <c r="S209" s="30">
        <f t="shared" si="98"/>
        <v>700.86792614743661</v>
      </c>
      <c r="T209" s="16">
        <f t="shared" si="99"/>
        <v>5373.3207671303471</v>
      </c>
      <c r="U209" s="16">
        <f t="shared" si="100"/>
        <v>1.4375</v>
      </c>
      <c r="V209" s="16">
        <f t="shared" si="101"/>
        <v>1.3038548752834467</v>
      </c>
      <c r="W209" s="16">
        <f t="shared" si="101"/>
        <v>1.3690476190476191</v>
      </c>
      <c r="X209" s="16">
        <f t="shared" si="101"/>
        <v>1.4375</v>
      </c>
      <c r="Y209" s="16">
        <f t="shared" si="101"/>
        <v>1.5093750000000001</v>
      </c>
      <c r="Z209" s="16">
        <f t="shared" si="101"/>
        <v>4009.6546875000008</v>
      </c>
      <c r="AA209" s="16">
        <f t="shared" si="101"/>
        <v>1.6640859375000001</v>
      </c>
      <c r="AB209" s="16">
        <f t="shared" si="101"/>
        <v>1.7472902343750001</v>
      </c>
      <c r="AC209" s="16">
        <f t="shared" si="101"/>
        <v>1.8346547460937501</v>
      </c>
      <c r="AD209" s="16">
        <f t="shared" si="101"/>
        <v>1.9263874833984374</v>
      </c>
      <c r="AE209" s="16">
        <f t="shared" si="101"/>
        <v>2.0227068575683598</v>
      </c>
      <c r="AF209" s="16">
        <f t="shared" si="101"/>
        <v>2.1238422004467776</v>
      </c>
      <c r="AG209" s="16">
        <f t="shared" si="101"/>
        <v>2.2300343104691165</v>
      </c>
      <c r="AH209" s="16">
        <f t="shared" si="101"/>
        <v>2.3415360259925722</v>
      </c>
      <c r="AI209" s="16">
        <f t="shared" si="101"/>
        <v>2.458612827292201</v>
      </c>
      <c r="AJ209" s="16">
        <f t="shared" si="101"/>
        <v>6531.3049757017316</v>
      </c>
      <c r="AK209" s="16">
        <f t="shared" si="101"/>
        <v>2.7106206420896517</v>
      </c>
      <c r="AL209" s="16">
        <f t="shared" ref="AL209:BO216" si="104">IF(MOD(AL$6-$H209,$M209)=0,($L209*1.1*1.15)*((1+$I$3)^(AL$6-$L$3)),IF(MOD(AL$6-$O209,$N209)=0,$U209*((1+$I$3)^(AL$6-$L$3)),0))</f>
        <v>2.8461516741941337</v>
      </c>
      <c r="AM209" s="16">
        <f t="shared" si="104"/>
        <v>2.9884592579038411</v>
      </c>
      <c r="AN209" s="16">
        <f t="shared" si="104"/>
        <v>3.1378822207990331</v>
      </c>
      <c r="AO209" s="16">
        <f t="shared" si="104"/>
        <v>3.2947763318389853</v>
      </c>
      <c r="AP209" s="16">
        <f t="shared" si="104"/>
        <v>3.4595151484309343</v>
      </c>
      <c r="AQ209" s="16">
        <f t="shared" si="104"/>
        <v>3.6324909058524812</v>
      </c>
      <c r="AR209" s="16">
        <f t="shared" si="104"/>
        <v>3.814115451145105</v>
      </c>
      <c r="AS209" s="16">
        <f t="shared" si="104"/>
        <v>4.0048212237023604</v>
      </c>
      <c r="AT209" s="16">
        <f t="shared" si="104"/>
        <v>10638.80758076532</v>
      </c>
      <c r="AU209" s="16">
        <f t="shared" si="104"/>
        <v>4.4153153991318526</v>
      </c>
      <c r="AV209" s="16">
        <f t="shared" si="104"/>
        <v>4.6360811690884445</v>
      </c>
      <c r="AW209" s="16">
        <f t="shared" si="104"/>
        <v>4.8678852275428675</v>
      </c>
      <c r="AX209" s="16">
        <f t="shared" si="104"/>
        <v>5.1112794889200108</v>
      </c>
      <c r="AY209" s="16">
        <f t="shared" si="104"/>
        <v>5.3668434633660116</v>
      </c>
      <c r="AZ209" s="16">
        <f t="shared" si="104"/>
        <v>5.6351856365343114</v>
      </c>
      <c r="BA209" s="16">
        <f t="shared" si="104"/>
        <v>5.9169449183610281</v>
      </c>
      <c r="BB209" s="16">
        <f t="shared" si="104"/>
        <v>6.2127921642790778</v>
      </c>
      <c r="BC209" s="16">
        <f t="shared" si="104"/>
        <v>6.5234317724930335</v>
      </c>
      <c r="BD209" s="16">
        <f t="shared" si="104"/>
        <v>17329.496503627746</v>
      </c>
      <c r="BE209" s="16">
        <f t="shared" si="104"/>
        <v>7.1920835291735692</v>
      </c>
      <c r="BF209" s="16">
        <f t="shared" si="104"/>
        <v>7.5516877056322471</v>
      </c>
      <c r="BG209" s="16">
        <f t="shared" si="104"/>
        <v>7.9292720909138614</v>
      </c>
      <c r="BH209" s="16">
        <f t="shared" si="104"/>
        <v>8.3257356954595529</v>
      </c>
      <c r="BI209" s="16">
        <f t="shared" si="104"/>
        <v>8.7420224802325315</v>
      </c>
      <c r="BJ209" s="16">
        <f t="shared" si="104"/>
        <v>9.1791236042441557</v>
      </c>
      <c r="BK209" s="16">
        <f t="shared" si="104"/>
        <v>9.6380797844563659</v>
      </c>
      <c r="BL209" s="16">
        <f t="shared" si="104"/>
        <v>10.119983773679182</v>
      </c>
      <c r="BM209" s="16">
        <f t="shared" si="104"/>
        <v>10.625982962363143</v>
      </c>
      <c r="BN209" s="16">
        <f t="shared" si="104"/>
        <v>28227.923739517693</v>
      </c>
      <c r="BO209" s="16">
        <f t="shared" si="104"/>
        <v>11.715146216005367</v>
      </c>
      <c r="BP209" s="2"/>
      <c r="BQ209" s="2"/>
      <c r="BR209" s="2"/>
      <c r="BS209" s="2"/>
      <c r="BT209" s="2"/>
      <c r="BU209" s="2"/>
      <c r="BV209" s="2"/>
      <c r="BW209" s="2"/>
      <c r="BX209" s="2"/>
    </row>
    <row r="210" spans="3:76" s="1" customFormat="1" ht="15.75" x14ac:dyDescent="0.25">
      <c r="C210" s="2" t="s">
        <v>321</v>
      </c>
      <c r="D210" s="2" t="s">
        <v>245</v>
      </c>
      <c r="E210" s="2" t="s">
        <v>243</v>
      </c>
      <c r="F210" s="2" t="s">
        <v>322</v>
      </c>
      <c r="G210" s="2">
        <v>3</v>
      </c>
      <c r="H210" s="2">
        <v>2007</v>
      </c>
      <c r="I210" s="16">
        <v>850</v>
      </c>
      <c r="J210" s="16">
        <f t="shared" si="91"/>
        <v>2550</v>
      </c>
      <c r="K210" s="16">
        <f t="shared" si="93"/>
        <v>382.5</v>
      </c>
      <c r="L210" s="16">
        <f t="shared" si="94"/>
        <v>2932.5</v>
      </c>
      <c r="M210" s="2">
        <v>15</v>
      </c>
      <c r="N210" s="2">
        <v>1</v>
      </c>
      <c r="O210" s="2">
        <v>2007</v>
      </c>
      <c r="P210" s="28">
        <v>5.0000000000000001E-4</v>
      </c>
      <c r="Q210" s="30">
        <f t="shared" si="96"/>
        <v>6721.34371695153</v>
      </c>
      <c r="R210" s="30">
        <f t="shared" si="97"/>
        <v>672.13437169515305</v>
      </c>
      <c r="S210" s="30">
        <f t="shared" si="98"/>
        <v>1109.0217132970024</v>
      </c>
      <c r="T210" s="16">
        <f t="shared" si="99"/>
        <v>8502.4998019436862</v>
      </c>
      <c r="U210" s="16">
        <f t="shared" si="100"/>
        <v>1.4662500000000001</v>
      </c>
      <c r="V210" s="16">
        <f t="shared" si="101"/>
        <v>3364.7278911564626</v>
      </c>
      <c r="W210" s="16">
        <f t="shared" si="101"/>
        <v>1.3964285714285714</v>
      </c>
      <c r="X210" s="16">
        <f t="shared" si="101"/>
        <v>1.4662500000000001</v>
      </c>
      <c r="Y210" s="16">
        <f t="shared" si="101"/>
        <v>1.5395625000000002</v>
      </c>
      <c r="Z210" s="16">
        <f t="shared" si="101"/>
        <v>1.6165406250000001</v>
      </c>
      <c r="AA210" s="16">
        <f t="shared" si="101"/>
        <v>1.6973676562500002</v>
      </c>
      <c r="AB210" s="16">
        <f t="shared" si="101"/>
        <v>1.7822360390625001</v>
      </c>
      <c r="AC210" s="16">
        <f t="shared" si="101"/>
        <v>1.8713478410156252</v>
      </c>
      <c r="AD210" s="16">
        <f t="shared" si="101"/>
        <v>1.9649152330664064</v>
      </c>
      <c r="AE210" s="16">
        <f t="shared" si="101"/>
        <v>2.0631609947197269</v>
      </c>
      <c r="AF210" s="16">
        <f t="shared" si="101"/>
        <v>2.166319044455713</v>
      </c>
      <c r="AG210" s="16">
        <f t="shared" si="101"/>
        <v>2.2746349966784987</v>
      </c>
      <c r="AH210" s="16">
        <f t="shared" si="101"/>
        <v>2.3883667465124239</v>
      </c>
      <c r="AI210" s="16">
        <f t="shared" si="101"/>
        <v>2.5077850838380451</v>
      </c>
      <c r="AJ210" s="16">
        <f t="shared" si="101"/>
        <v>2.633174338029947</v>
      </c>
      <c r="AK210" s="16">
        <f t="shared" si="101"/>
        <v>6995.0276289765552</v>
      </c>
      <c r="AL210" s="16">
        <f t="shared" si="104"/>
        <v>2.9030747076780163</v>
      </c>
      <c r="AM210" s="16">
        <f t="shared" si="104"/>
        <v>3.0482284430619182</v>
      </c>
      <c r="AN210" s="16">
        <f t="shared" si="104"/>
        <v>3.2006398652150136</v>
      </c>
      <c r="AO210" s="16">
        <f t="shared" si="104"/>
        <v>3.3606718584757651</v>
      </c>
      <c r="AP210" s="16">
        <f t="shared" si="104"/>
        <v>3.5287054513995533</v>
      </c>
      <c r="AQ210" s="16">
        <f t="shared" si="104"/>
        <v>3.7051407239695306</v>
      </c>
      <c r="AR210" s="16">
        <f t="shared" si="104"/>
        <v>3.8903977601680073</v>
      </c>
      <c r="AS210" s="16">
        <f t="shared" si="104"/>
        <v>4.0849176481764076</v>
      </c>
      <c r="AT210" s="16">
        <f t="shared" si="104"/>
        <v>4.2891635305852276</v>
      </c>
      <c r="AU210" s="16">
        <f t="shared" si="104"/>
        <v>4.5036217071144895</v>
      </c>
      <c r="AV210" s="16">
        <f t="shared" si="104"/>
        <v>4.7288027924702138</v>
      </c>
      <c r="AW210" s="16">
        <f t="shared" si="104"/>
        <v>4.9652429320937248</v>
      </c>
      <c r="AX210" s="16">
        <f t="shared" si="104"/>
        <v>5.213505078698411</v>
      </c>
      <c r="AY210" s="16">
        <f t="shared" si="104"/>
        <v>5.474180332633332</v>
      </c>
      <c r="AZ210" s="16">
        <f t="shared" si="104"/>
        <v>14542.160053640444</v>
      </c>
      <c r="BA210" s="16">
        <f t="shared" si="104"/>
        <v>6.0352838167282492</v>
      </c>
      <c r="BB210" s="16">
        <f t="shared" si="104"/>
        <v>6.3370480075646594</v>
      </c>
      <c r="BC210" s="16">
        <f t="shared" si="104"/>
        <v>6.6539004079428947</v>
      </c>
      <c r="BD210" s="16">
        <f t="shared" si="104"/>
        <v>6.9865954283400384</v>
      </c>
      <c r="BE210" s="16">
        <f t="shared" si="104"/>
        <v>7.3359251997570407</v>
      </c>
      <c r="BF210" s="16">
        <f t="shared" si="104"/>
        <v>7.7027214597448923</v>
      </c>
      <c r="BG210" s="16">
        <f t="shared" si="104"/>
        <v>8.0878575327321389</v>
      </c>
      <c r="BH210" s="16">
        <f t="shared" si="104"/>
        <v>8.4922504093687436</v>
      </c>
      <c r="BI210" s="16">
        <f t="shared" si="104"/>
        <v>8.9168629298371833</v>
      </c>
      <c r="BJ210" s="16">
        <f t="shared" si="104"/>
        <v>9.3627060763290402</v>
      </c>
      <c r="BK210" s="16">
        <f t="shared" si="104"/>
        <v>9.8308413801454932</v>
      </c>
      <c r="BL210" s="16">
        <f t="shared" si="104"/>
        <v>10.322383449152767</v>
      </c>
      <c r="BM210" s="16">
        <f t="shared" si="104"/>
        <v>10.838502621610406</v>
      </c>
      <c r="BN210" s="16">
        <f t="shared" si="104"/>
        <v>11.380427752690927</v>
      </c>
      <c r="BO210" s="16">
        <f t="shared" si="104"/>
        <v>30232.106325023451</v>
      </c>
      <c r="BP210" s="2"/>
      <c r="BQ210" s="2"/>
      <c r="BR210" s="2"/>
      <c r="BS210" s="2"/>
      <c r="BT210" s="2"/>
      <c r="BU210" s="2"/>
      <c r="BV210" s="2"/>
      <c r="BW210" s="2"/>
      <c r="BX210" s="2"/>
    </row>
    <row r="211" spans="3:76" s="1" customFormat="1" ht="15.75" x14ac:dyDescent="0.25">
      <c r="C211" s="2" t="s">
        <v>321</v>
      </c>
      <c r="D211" s="2" t="s">
        <v>63</v>
      </c>
      <c r="E211" s="2" t="s">
        <v>64</v>
      </c>
      <c r="F211" s="2" t="s">
        <v>92</v>
      </c>
      <c r="G211" s="2">
        <v>1</v>
      </c>
      <c r="H211" s="2">
        <v>2007</v>
      </c>
      <c r="I211" s="16">
        <v>2125</v>
      </c>
      <c r="J211" s="16">
        <f t="shared" si="91"/>
        <v>2125</v>
      </c>
      <c r="K211" s="16">
        <f t="shared" si="93"/>
        <v>318.75</v>
      </c>
      <c r="L211" s="16">
        <f t="shared" si="94"/>
        <v>2443.75</v>
      </c>
      <c r="M211" s="2">
        <v>50</v>
      </c>
      <c r="N211" s="2">
        <v>1</v>
      </c>
      <c r="O211" s="2">
        <v>2007</v>
      </c>
      <c r="P211" s="28">
        <v>5.0000000000000001E-4</v>
      </c>
      <c r="Q211" s="30">
        <f t="shared" si="96"/>
        <v>5601.1197641262752</v>
      </c>
      <c r="R211" s="30">
        <f t="shared" si="97"/>
        <v>560.11197641262754</v>
      </c>
      <c r="S211" s="30">
        <f t="shared" si="98"/>
        <v>924.18476108083541</v>
      </c>
      <c r="T211" s="16">
        <f t="shared" si="99"/>
        <v>7085.4165016197385</v>
      </c>
      <c r="U211" s="16">
        <f t="shared" si="100"/>
        <v>1.221875</v>
      </c>
      <c r="V211" s="16">
        <f t="shared" si="101"/>
        <v>1.1082766439909297</v>
      </c>
      <c r="W211" s="16">
        <f t="shared" si="101"/>
        <v>1.1636904761904763</v>
      </c>
      <c r="X211" s="16">
        <f t="shared" si="101"/>
        <v>1.221875</v>
      </c>
      <c r="Y211" s="16">
        <f t="shared" si="101"/>
        <v>1.28296875</v>
      </c>
      <c r="Z211" s="16">
        <f t="shared" si="101"/>
        <v>1.3471171875000001</v>
      </c>
      <c r="AA211" s="16">
        <f t="shared" si="101"/>
        <v>1.4144730468750002</v>
      </c>
      <c r="AB211" s="16">
        <f t="shared" si="101"/>
        <v>1.48519669921875</v>
      </c>
      <c r="AC211" s="16">
        <f t="shared" si="101"/>
        <v>1.5594565341796878</v>
      </c>
      <c r="AD211" s="16">
        <f t="shared" si="101"/>
        <v>1.6374293608886719</v>
      </c>
      <c r="AE211" s="16">
        <f t="shared" si="101"/>
        <v>1.7193008289331058</v>
      </c>
      <c r="AF211" s="16">
        <f t="shared" si="101"/>
        <v>1.8052658703797608</v>
      </c>
      <c r="AG211" s="16">
        <f t="shared" si="101"/>
        <v>1.895529163898749</v>
      </c>
      <c r="AH211" s="16">
        <f t="shared" si="101"/>
        <v>1.9903056220936866</v>
      </c>
      <c r="AI211" s="16">
        <f t="shared" si="101"/>
        <v>2.0898209031983708</v>
      </c>
      <c r="AJ211" s="16">
        <f t="shared" si="101"/>
        <v>2.1943119483582891</v>
      </c>
      <c r="AK211" s="16">
        <f t="shared" si="101"/>
        <v>2.3040275457762043</v>
      </c>
      <c r="AL211" s="16">
        <f t="shared" si="104"/>
        <v>2.4192289230650137</v>
      </c>
      <c r="AM211" s="16">
        <f t="shared" si="104"/>
        <v>2.5401903692182652</v>
      </c>
      <c r="AN211" s="16">
        <f t="shared" si="104"/>
        <v>2.6671998876791783</v>
      </c>
      <c r="AO211" s="16">
        <f t="shared" si="104"/>
        <v>2.8005598820631374</v>
      </c>
      <c r="AP211" s="16">
        <f t="shared" si="104"/>
        <v>2.9405878761662945</v>
      </c>
      <c r="AQ211" s="16">
        <f t="shared" si="104"/>
        <v>3.0876172699746092</v>
      </c>
      <c r="AR211" s="16">
        <f t="shared" si="104"/>
        <v>3.2419981334733392</v>
      </c>
      <c r="AS211" s="16">
        <f t="shared" si="104"/>
        <v>3.4040980401470065</v>
      </c>
      <c r="AT211" s="16">
        <f t="shared" si="104"/>
        <v>3.5743029421543562</v>
      </c>
      <c r="AU211" s="16">
        <f t="shared" si="104"/>
        <v>3.753018089262075</v>
      </c>
      <c r="AV211" s="16">
        <f t="shared" si="104"/>
        <v>3.9406689937251782</v>
      </c>
      <c r="AW211" s="16">
        <f t="shared" si="104"/>
        <v>4.1377024434114373</v>
      </c>
      <c r="AX211" s="16">
        <f t="shared" si="104"/>
        <v>4.3445875655820094</v>
      </c>
      <c r="AY211" s="16">
        <f t="shared" si="104"/>
        <v>4.5618169438611105</v>
      </c>
      <c r="AZ211" s="16">
        <f t="shared" si="104"/>
        <v>4.7899077910541648</v>
      </c>
      <c r="BA211" s="16">
        <f t="shared" si="104"/>
        <v>5.0294031806068737</v>
      </c>
      <c r="BB211" s="16">
        <f t="shared" si="104"/>
        <v>5.2808733396372158</v>
      </c>
      <c r="BC211" s="16">
        <f t="shared" si="104"/>
        <v>5.5449170066190785</v>
      </c>
      <c r="BD211" s="16">
        <f t="shared" si="104"/>
        <v>5.8221628569500323</v>
      </c>
      <c r="BE211" s="16">
        <f t="shared" si="104"/>
        <v>15466.575629487759</v>
      </c>
      <c r="BF211" s="16">
        <f t="shared" si="104"/>
        <v>6.4189345497874104</v>
      </c>
      <c r="BG211" s="16">
        <f t="shared" si="104"/>
        <v>6.7398812772767824</v>
      </c>
      <c r="BH211" s="16">
        <f t="shared" si="104"/>
        <v>7.07687534114062</v>
      </c>
      <c r="BI211" s="16">
        <f t="shared" si="104"/>
        <v>7.4307191081976525</v>
      </c>
      <c r="BJ211" s="16">
        <f t="shared" si="104"/>
        <v>7.8022550636075332</v>
      </c>
      <c r="BK211" s="16">
        <f t="shared" si="104"/>
        <v>8.192367816787911</v>
      </c>
      <c r="BL211" s="16">
        <f t="shared" si="104"/>
        <v>8.6019862076273057</v>
      </c>
      <c r="BM211" s="16">
        <f t="shared" si="104"/>
        <v>9.0320855180086728</v>
      </c>
      <c r="BN211" s="16">
        <f t="shared" si="104"/>
        <v>9.4836897939091056</v>
      </c>
      <c r="BO211" s="16">
        <f t="shared" si="104"/>
        <v>9.9578742836045624</v>
      </c>
      <c r="BP211" s="2"/>
      <c r="BQ211" s="2"/>
      <c r="BR211" s="2"/>
      <c r="BS211" s="2"/>
      <c r="BT211" s="2"/>
      <c r="BU211" s="2"/>
      <c r="BV211" s="2"/>
      <c r="BW211" s="2"/>
      <c r="BX211" s="2"/>
    </row>
    <row r="212" spans="3:76" s="1" customFormat="1" ht="15.75" customHeight="1" x14ac:dyDescent="0.25">
      <c r="C212" s="2" t="s">
        <v>323</v>
      </c>
      <c r="D212" s="2" t="s">
        <v>129</v>
      </c>
      <c r="E212" s="2" t="s">
        <v>275</v>
      </c>
      <c r="F212" s="2" t="s">
        <v>324</v>
      </c>
      <c r="G212" s="2">
        <v>1</v>
      </c>
      <c r="H212" s="2">
        <v>2007</v>
      </c>
      <c r="I212" s="16">
        <v>21250</v>
      </c>
      <c r="J212" s="16">
        <f t="shared" si="91"/>
        <v>21250</v>
      </c>
      <c r="K212" s="16">
        <f t="shared" si="93"/>
        <v>3187.5</v>
      </c>
      <c r="L212" s="16">
        <f t="shared" si="94"/>
        <v>24437.5</v>
      </c>
      <c r="M212" s="2">
        <v>20</v>
      </c>
      <c r="N212" s="2">
        <v>5</v>
      </c>
      <c r="O212" s="2">
        <v>2007</v>
      </c>
      <c r="P212" s="28">
        <v>5.0000000000000001E-4</v>
      </c>
      <c r="Q212" s="30">
        <f t="shared" si="96"/>
        <v>56011.197641262748</v>
      </c>
      <c r="R212" s="30">
        <f t="shared" si="97"/>
        <v>5601.1197641262752</v>
      </c>
      <c r="S212" s="30">
        <f t="shared" si="98"/>
        <v>9241.8476108083541</v>
      </c>
      <c r="T212" s="16">
        <f t="shared" si="99"/>
        <v>70854.165016197381</v>
      </c>
      <c r="U212" s="16">
        <f t="shared" si="100"/>
        <v>12.21875</v>
      </c>
      <c r="V212" s="16">
        <f t="shared" si="101"/>
        <v>11.082766439909296</v>
      </c>
      <c r="W212" s="16">
        <f t="shared" si="101"/>
        <v>0</v>
      </c>
      <c r="X212" s="16">
        <f t="shared" si="101"/>
        <v>0</v>
      </c>
      <c r="Y212" s="16">
        <f t="shared" si="101"/>
        <v>0</v>
      </c>
      <c r="Z212" s="16">
        <f t="shared" si="101"/>
        <v>0</v>
      </c>
      <c r="AA212" s="16">
        <f t="shared" si="101"/>
        <v>35786.168085937505</v>
      </c>
      <c r="AB212" s="16">
        <f t="shared" si="101"/>
        <v>0</v>
      </c>
      <c r="AC212" s="16">
        <f t="shared" si="101"/>
        <v>0</v>
      </c>
      <c r="AD212" s="16">
        <f t="shared" si="101"/>
        <v>0</v>
      </c>
      <c r="AE212" s="16">
        <f t="shared" si="101"/>
        <v>0</v>
      </c>
      <c r="AF212" s="16">
        <f t="shared" si="101"/>
        <v>18.052658703797608</v>
      </c>
      <c r="AG212" s="16">
        <f t="shared" si="101"/>
        <v>0</v>
      </c>
      <c r="AH212" s="16">
        <f t="shared" si="101"/>
        <v>0</v>
      </c>
      <c r="AI212" s="16">
        <f t="shared" si="101"/>
        <v>0</v>
      </c>
      <c r="AJ212" s="16">
        <f t="shared" si="101"/>
        <v>0</v>
      </c>
      <c r="AK212" s="16">
        <f t="shared" si="101"/>
        <v>23.040275457762039</v>
      </c>
      <c r="AL212" s="16">
        <f t="shared" si="104"/>
        <v>0</v>
      </c>
      <c r="AM212" s="16">
        <f t="shared" si="104"/>
        <v>0</v>
      </c>
      <c r="AN212" s="16">
        <f t="shared" si="104"/>
        <v>0</v>
      </c>
      <c r="AO212" s="16">
        <f t="shared" si="104"/>
        <v>0</v>
      </c>
      <c r="AP212" s="16">
        <f t="shared" si="104"/>
        <v>29.405878761662944</v>
      </c>
      <c r="AQ212" s="16">
        <f t="shared" si="104"/>
        <v>0</v>
      </c>
      <c r="AR212" s="16">
        <f t="shared" si="104"/>
        <v>0</v>
      </c>
      <c r="AS212" s="16">
        <f t="shared" si="104"/>
        <v>0</v>
      </c>
      <c r="AT212" s="16">
        <f t="shared" si="104"/>
        <v>0</v>
      </c>
      <c r="AU212" s="16">
        <f t="shared" si="104"/>
        <v>94951.357658330497</v>
      </c>
      <c r="AV212" s="16">
        <f t="shared" si="104"/>
        <v>0</v>
      </c>
      <c r="AW212" s="16">
        <f t="shared" si="104"/>
        <v>0</v>
      </c>
      <c r="AX212" s="16">
        <f t="shared" si="104"/>
        <v>0</v>
      </c>
      <c r="AY212" s="16">
        <f t="shared" si="104"/>
        <v>0</v>
      </c>
      <c r="AZ212" s="16">
        <f t="shared" si="104"/>
        <v>47.899077910541649</v>
      </c>
      <c r="BA212" s="16">
        <f t="shared" si="104"/>
        <v>0</v>
      </c>
      <c r="BB212" s="16">
        <f t="shared" si="104"/>
        <v>0</v>
      </c>
      <c r="BC212" s="16">
        <f t="shared" si="104"/>
        <v>0</v>
      </c>
      <c r="BD212" s="16">
        <f t="shared" si="104"/>
        <v>0</v>
      </c>
      <c r="BE212" s="16">
        <f t="shared" si="104"/>
        <v>61.13270999797534</v>
      </c>
      <c r="BF212" s="16">
        <f t="shared" si="104"/>
        <v>0</v>
      </c>
      <c r="BG212" s="16">
        <f t="shared" si="104"/>
        <v>0</v>
      </c>
      <c r="BH212" s="16">
        <f t="shared" si="104"/>
        <v>0</v>
      </c>
      <c r="BI212" s="16">
        <f t="shared" si="104"/>
        <v>0</v>
      </c>
      <c r="BJ212" s="16">
        <f t="shared" si="104"/>
        <v>78.022550636075337</v>
      </c>
      <c r="BK212" s="16">
        <f t="shared" si="104"/>
        <v>0</v>
      </c>
      <c r="BL212" s="16">
        <f t="shared" si="104"/>
        <v>0</v>
      </c>
      <c r="BM212" s="16">
        <f t="shared" si="104"/>
        <v>0</v>
      </c>
      <c r="BN212" s="16">
        <f t="shared" si="104"/>
        <v>0</v>
      </c>
      <c r="BO212" s="16">
        <f t="shared" si="104"/>
        <v>251934.21937519542</v>
      </c>
      <c r="BP212" s="2"/>
      <c r="BQ212" s="2"/>
      <c r="BR212" s="2"/>
      <c r="BS212" s="2"/>
      <c r="BT212" s="2"/>
      <c r="BU212" s="2"/>
      <c r="BV212" s="2"/>
      <c r="BW212" s="2"/>
      <c r="BX212" s="2"/>
    </row>
    <row r="213" spans="3:76" s="1" customFormat="1" ht="15.75" x14ac:dyDescent="0.25">
      <c r="C213" s="2" t="s">
        <v>323</v>
      </c>
      <c r="D213" s="2" t="s">
        <v>129</v>
      </c>
      <c r="E213" s="2" t="s">
        <v>275</v>
      </c>
      <c r="F213" s="2" t="s">
        <v>325</v>
      </c>
      <c r="G213" s="2">
        <v>1</v>
      </c>
      <c r="H213" s="2">
        <v>2007</v>
      </c>
      <c r="I213" s="16">
        <v>21250</v>
      </c>
      <c r="J213" s="16">
        <f t="shared" si="91"/>
        <v>21250</v>
      </c>
      <c r="K213" s="16">
        <f t="shared" si="93"/>
        <v>3187.5</v>
      </c>
      <c r="L213" s="16">
        <f t="shared" si="94"/>
        <v>24437.5</v>
      </c>
      <c r="M213" s="2">
        <v>20</v>
      </c>
      <c r="N213" s="2">
        <v>5</v>
      </c>
      <c r="O213" s="2">
        <v>2007</v>
      </c>
      <c r="P213" s="28">
        <v>5.0000000000000001E-4</v>
      </c>
      <c r="Q213" s="30">
        <f t="shared" si="96"/>
        <v>56011.197641262748</v>
      </c>
      <c r="R213" s="30">
        <f t="shared" si="97"/>
        <v>5601.1197641262752</v>
      </c>
      <c r="S213" s="30">
        <f t="shared" si="98"/>
        <v>9241.8476108083541</v>
      </c>
      <c r="T213" s="16">
        <f t="shared" si="99"/>
        <v>70854.165016197381</v>
      </c>
      <c r="U213" s="16">
        <f t="shared" si="100"/>
        <v>12.21875</v>
      </c>
      <c r="V213" s="16">
        <f t="shared" si="101"/>
        <v>11.082766439909296</v>
      </c>
      <c r="W213" s="16">
        <f t="shared" si="101"/>
        <v>0</v>
      </c>
      <c r="X213" s="16">
        <f t="shared" si="101"/>
        <v>0</v>
      </c>
      <c r="Y213" s="16">
        <f t="shared" si="101"/>
        <v>0</v>
      </c>
      <c r="Z213" s="16">
        <f t="shared" si="101"/>
        <v>0</v>
      </c>
      <c r="AA213" s="16">
        <f t="shared" si="101"/>
        <v>35786.168085937505</v>
      </c>
      <c r="AB213" s="16">
        <f t="shared" si="101"/>
        <v>0</v>
      </c>
      <c r="AC213" s="16">
        <f t="shared" si="101"/>
        <v>0</v>
      </c>
      <c r="AD213" s="16">
        <f t="shared" si="101"/>
        <v>0</v>
      </c>
      <c r="AE213" s="16">
        <f t="shared" si="101"/>
        <v>0</v>
      </c>
      <c r="AF213" s="16">
        <f t="shared" si="101"/>
        <v>18.052658703797608</v>
      </c>
      <c r="AG213" s="16">
        <f t="shared" si="101"/>
        <v>0</v>
      </c>
      <c r="AH213" s="16">
        <f t="shared" si="101"/>
        <v>0</v>
      </c>
      <c r="AI213" s="16">
        <f t="shared" si="101"/>
        <v>0</v>
      </c>
      <c r="AJ213" s="16">
        <f t="shared" si="101"/>
        <v>0</v>
      </c>
      <c r="AK213" s="16">
        <f t="shared" si="101"/>
        <v>23.040275457762039</v>
      </c>
      <c r="AL213" s="16">
        <f t="shared" si="104"/>
        <v>0</v>
      </c>
      <c r="AM213" s="16">
        <f t="shared" si="104"/>
        <v>0</v>
      </c>
      <c r="AN213" s="16">
        <f t="shared" si="104"/>
        <v>0</v>
      </c>
      <c r="AO213" s="16">
        <f t="shared" si="104"/>
        <v>0</v>
      </c>
      <c r="AP213" s="16">
        <f t="shared" si="104"/>
        <v>29.405878761662944</v>
      </c>
      <c r="AQ213" s="16">
        <f t="shared" si="104"/>
        <v>0</v>
      </c>
      <c r="AR213" s="16">
        <f t="shared" si="104"/>
        <v>0</v>
      </c>
      <c r="AS213" s="16">
        <f t="shared" si="104"/>
        <v>0</v>
      </c>
      <c r="AT213" s="16">
        <f t="shared" si="104"/>
        <v>0</v>
      </c>
      <c r="AU213" s="16">
        <f t="shared" si="104"/>
        <v>94951.357658330497</v>
      </c>
      <c r="AV213" s="16">
        <f t="shared" si="104"/>
        <v>0</v>
      </c>
      <c r="AW213" s="16">
        <f t="shared" si="104"/>
        <v>0</v>
      </c>
      <c r="AX213" s="16">
        <f t="shared" si="104"/>
        <v>0</v>
      </c>
      <c r="AY213" s="16">
        <f t="shared" si="104"/>
        <v>0</v>
      </c>
      <c r="AZ213" s="16">
        <f t="shared" si="104"/>
        <v>47.899077910541649</v>
      </c>
      <c r="BA213" s="16">
        <f t="shared" si="104"/>
        <v>0</v>
      </c>
      <c r="BB213" s="16">
        <f t="shared" si="104"/>
        <v>0</v>
      </c>
      <c r="BC213" s="16">
        <f t="shared" si="104"/>
        <v>0</v>
      </c>
      <c r="BD213" s="16">
        <f t="shared" si="104"/>
        <v>0</v>
      </c>
      <c r="BE213" s="16">
        <f t="shared" si="104"/>
        <v>61.13270999797534</v>
      </c>
      <c r="BF213" s="16">
        <f t="shared" si="104"/>
        <v>0</v>
      </c>
      <c r="BG213" s="16">
        <f t="shared" si="104"/>
        <v>0</v>
      </c>
      <c r="BH213" s="16">
        <f t="shared" si="104"/>
        <v>0</v>
      </c>
      <c r="BI213" s="16">
        <f t="shared" si="104"/>
        <v>0</v>
      </c>
      <c r="BJ213" s="16">
        <f t="shared" si="104"/>
        <v>78.022550636075337</v>
      </c>
      <c r="BK213" s="16">
        <f t="shared" si="104"/>
        <v>0</v>
      </c>
      <c r="BL213" s="16">
        <f t="shared" si="104"/>
        <v>0</v>
      </c>
      <c r="BM213" s="16">
        <f t="shared" si="104"/>
        <v>0</v>
      </c>
      <c r="BN213" s="16">
        <f t="shared" si="104"/>
        <v>0</v>
      </c>
      <c r="BO213" s="16">
        <f t="shared" si="104"/>
        <v>251934.21937519542</v>
      </c>
      <c r="BP213" s="2"/>
      <c r="BQ213" s="2"/>
      <c r="BR213" s="2"/>
      <c r="BS213" s="2"/>
      <c r="BT213" s="2"/>
      <c r="BU213" s="2"/>
      <c r="BV213" s="2"/>
      <c r="BW213" s="2"/>
      <c r="BX213" s="2"/>
    </row>
    <row r="214" spans="3:76" s="1" customFormat="1" ht="15.75" x14ac:dyDescent="0.25">
      <c r="C214" s="2" t="s">
        <v>323</v>
      </c>
      <c r="D214" s="2" t="s">
        <v>29</v>
      </c>
      <c r="E214" s="2" t="s">
        <v>281</v>
      </c>
      <c r="F214" s="2" t="s">
        <v>326</v>
      </c>
      <c r="G214" s="2">
        <v>1</v>
      </c>
      <c r="H214" s="2">
        <v>2007</v>
      </c>
      <c r="I214" s="16">
        <v>17000</v>
      </c>
      <c r="J214" s="16">
        <f t="shared" si="91"/>
        <v>17000</v>
      </c>
      <c r="K214" s="16">
        <f t="shared" si="93"/>
        <v>2550</v>
      </c>
      <c r="L214" s="16">
        <f t="shared" si="94"/>
        <v>19550</v>
      </c>
      <c r="M214" s="2">
        <v>20</v>
      </c>
      <c r="N214" s="2">
        <v>1</v>
      </c>
      <c r="O214" s="2">
        <v>2007</v>
      </c>
      <c r="P214" s="28">
        <v>5.0000000000000001E-4</v>
      </c>
      <c r="Q214" s="30">
        <f t="shared" si="96"/>
        <v>44808.958113010201</v>
      </c>
      <c r="R214" s="30">
        <f t="shared" si="97"/>
        <v>4480.8958113010203</v>
      </c>
      <c r="S214" s="30">
        <f t="shared" si="98"/>
        <v>7393.4780886466833</v>
      </c>
      <c r="T214" s="16">
        <f t="shared" si="99"/>
        <v>56683.332012957908</v>
      </c>
      <c r="U214" s="16">
        <f t="shared" si="100"/>
        <v>9.7750000000000004</v>
      </c>
      <c r="V214" s="16">
        <f t="shared" si="101"/>
        <v>8.8662131519274379</v>
      </c>
      <c r="W214" s="16">
        <f t="shared" si="101"/>
        <v>9.3095238095238102</v>
      </c>
      <c r="X214" s="16">
        <f t="shared" si="101"/>
        <v>9.7750000000000004</v>
      </c>
      <c r="Y214" s="16">
        <f t="shared" si="101"/>
        <v>10.26375</v>
      </c>
      <c r="Z214" s="16">
        <f t="shared" si="101"/>
        <v>10.776937500000001</v>
      </c>
      <c r="AA214" s="16">
        <f t="shared" si="101"/>
        <v>28628.934468749998</v>
      </c>
      <c r="AB214" s="16">
        <f t="shared" si="101"/>
        <v>11.88157359375</v>
      </c>
      <c r="AC214" s="16">
        <f t="shared" si="101"/>
        <v>12.475652273437502</v>
      </c>
      <c r="AD214" s="16">
        <f t="shared" si="101"/>
        <v>13.099434887109375</v>
      </c>
      <c r="AE214" s="16">
        <f t="shared" si="101"/>
        <v>13.754406631464846</v>
      </c>
      <c r="AF214" s="16">
        <f t="shared" si="101"/>
        <v>14.442126963038087</v>
      </c>
      <c r="AG214" s="16">
        <f t="shared" si="101"/>
        <v>15.164233311189992</v>
      </c>
      <c r="AH214" s="16">
        <f t="shared" si="101"/>
        <v>15.922444976749492</v>
      </c>
      <c r="AI214" s="16">
        <f t="shared" si="101"/>
        <v>16.718567225586966</v>
      </c>
      <c r="AJ214" s="16">
        <f t="shared" si="101"/>
        <v>17.554495586866313</v>
      </c>
      <c r="AK214" s="16">
        <f t="shared" si="101"/>
        <v>18.432220366209634</v>
      </c>
      <c r="AL214" s="16">
        <f t="shared" si="104"/>
        <v>19.35383138452011</v>
      </c>
      <c r="AM214" s="16">
        <f t="shared" si="104"/>
        <v>20.321522953746122</v>
      </c>
      <c r="AN214" s="16">
        <f t="shared" si="104"/>
        <v>21.337599101433426</v>
      </c>
      <c r="AO214" s="16">
        <f t="shared" si="104"/>
        <v>22.4044790565051</v>
      </c>
      <c r="AP214" s="16">
        <f t="shared" si="104"/>
        <v>23.524703009330356</v>
      </c>
      <c r="AQ214" s="16">
        <f t="shared" si="104"/>
        <v>24.700938159796873</v>
      </c>
      <c r="AR214" s="16">
        <f t="shared" si="104"/>
        <v>25.935985067786714</v>
      </c>
      <c r="AS214" s="16">
        <f t="shared" si="104"/>
        <v>27.232784321176052</v>
      </c>
      <c r="AT214" s="16">
        <f t="shared" si="104"/>
        <v>28.594423537234849</v>
      </c>
      <c r="AU214" s="16">
        <f t="shared" si="104"/>
        <v>75961.086126664377</v>
      </c>
      <c r="AV214" s="16">
        <f t="shared" si="104"/>
        <v>31.525351949801426</v>
      </c>
      <c r="AW214" s="16">
        <f t="shared" si="104"/>
        <v>33.101619547291499</v>
      </c>
      <c r="AX214" s="16">
        <f t="shared" si="104"/>
        <v>34.756700524656075</v>
      </c>
      <c r="AY214" s="16">
        <f t="shared" si="104"/>
        <v>36.494535550888884</v>
      </c>
      <c r="AZ214" s="16">
        <f t="shared" si="104"/>
        <v>38.319262328433318</v>
      </c>
      <c r="BA214" s="16">
        <f t="shared" si="104"/>
        <v>40.23522544485499</v>
      </c>
      <c r="BB214" s="16">
        <f t="shared" si="104"/>
        <v>42.246986717097727</v>
      </c>
      <c r="BC214" s="16">
        <f t="shared" si="104"/>
        <v>44.359336052952628</v>
      </c>
      <c r="BD214" s="16">
        <f t="shared" si="104"/>
        <v>46.577302855600259</v>
      </c>
      <c r="BE214" s="16">
        <f t="shared" si="104"/>
        <v>48.906167998380276</v>
      </c>
      <c r="BF214" s="16">
        <f t="shared" si="104"/>
        <v>51.351476398299283</v>
      </c>
      <c r="BG214" s="16">
        <f t="shared" si="104"/>
        <v>53.919050218214259</v>
      </c>
      <c r="BH214" s="16">
        <f t="shared" si="104"/>
        <v>56.61500272912496</v>
      </c>
      <c r="BI214" s="16">
        <f t="shared" si="104"/>
        <v>59.44575286558122</v>
      </c>
      <c r="BJ214" s="16">
        <f t="shared" si="104"/>
        <v>62.418040508860265</v>
      </c>
      <c r="BK214" s="16">
        <f t="shared" si="104"/>
        <v>65.538942534303288</v>
      </c>
      <c r="BL214" s="16">
        <f t="shared" si="104"/>
        <v>68.815889661018446</v>
      </c>
      <c r="BM214" s="16">
        <f t="shared" si="104"/>
        <v>72.256684144069382</v>
      </c>
      <c r="BN214" s="16">
        <f t="shared" si="104"/>
        <v>75.869518351272845</v>
      </c>
      <c r="BO214" s="16">
        <f t="shared" si="104"/>
        <v>201547.37550015628</v>
      </c>
      <c r="BP214" s="2"/>
      <c r="BQ214" s="2"/>
      <c r="BR214" s="2"/>
      <c r="BS214" s="2"/>
      <c r="BT214" s="2"/>
      <c r="BU214" s="2"/>
      <c r="BV214" s="2"/>
      <c r="BW214" s="2"/>
      <c r="BX214" s="2"/>
    </row>
    <row r="215" spans="3:76" s="1" customFormat="1" ht="15.75" x14ac:dyDescent="0.25">
      <c r="C215" s="2" t="s">
        <v>323</v>
      </c>
      <c r="D215" s="2" t="s">
        <v>116</v>
      </c>
      <c r="E215" s="2" t="s">
        <v>117</v>
      </c>
      <c r="F215" s="2" t="s">
        <v>327</v>
      </c>
      <c r="G215" s="2">
        <v>1</v>
      </c>
      <c r="H215" s="2">
        <v>2007</v>
      </c>
      <c r="I215" s="16">
        <v>850</v>
      </c>
      <c r="J215" s="16">
        <f t="shared" si="91"/>
        <v>850</v>
      </c>
      <c r="K215" s="16">
        <f t="shared" si="93"/>
        <v>127.5</v>
      </c>
      <c r="L215" s="16">
        <f t="shared" si="94"/>
        <v>977.5</v>
      </c>
      <c r="M215" s="2">
        <v>20</v>
      </c>
      <c r="N215" s="2">
        <v>2</v>
      </c>
      <c r="O215" s="2">
        <v>2007</v>
      </c>
      <c r="P215" s="28">
        <v>5.0000000000000001E-4</v>
      </c>
      <c r="Q215" s="30">
        <f t="shared" si="96"/>
        <v>2240.4479056505097</v>
      </c>
      <c r="R215" s="30">
        <f t="shared" si="97"/>
        <v>224.04479056505099</v>
      </c>
      <c r="S215" s="30">
        <f t="shared" si="98"/>
        <v>369.67390443233404</v>
      </c>
      <c r="T215" s="16">
        <f t="shared" si="99"/>
        <v>2834.1666006478945</v>
      </c>
      <c r="U215" s="16">
        <f t="shared" si="100"/>
        <v>0.48875000000000002</v>
      </c>
      <c r="V215" s="16">
        <f t="shared" si="101"/>
        <v>0</v>
      </c>
      <c r="W215" s="16">
        <f t="shared" si="101"/>
        <v>0.46547619047619049</v>
      </c>
      <c r="X215" s="16">
        <f t="shared" si="101"/>
        <v>0</v>
      </c>
      <c r="Y215" s="16">
        <f t="shared" si="101"/>
        <v>0.51318750000000002</v>
      </c>
      <c r="Z215" s="16">
        <f t="shared" si="101"/>
        <v>0</v>
      </c>
      <c r="AA215" s="16">
        <f t="shared" si="101"/>
        <v>1431.4467234374999</v>
      </c>
      <c r="AB215" s="16">
        <f t="shared" si="101"/>
        <v>0</v>
      </c>
      <c r="AC215" s="16">
        <f t="shared" si="101"/>
        <v>0.62378261367187504</v>
      </c>
      <c r="AD215" s="16">
        <f t="shared" si="101"/>
        <v>0</v>
      </c>
      <c r="AE215" s="16">
        <f t="shared" si="101"/>
        <v>0.68772033157324231</v>
      </c>
      <c r="AF215" s="16">
        <f t="shared" si="101"/>
        <v>0</v>
      </c>
      <c r="AG215" s="16">
        <f t="shared" si="101"/>
        <v>0.75821166555949959</v>
      </c>
      <c r="AH215" s="16">
        <f t="shared" si="101"/>
        <v>0</v>
      </c>
      <c r="AI215" s="16">
        <f t="shared" si="101"/>
        <v>0.83592836127934833</v>
      </c>
      <c r="AJ215" s="16">
        <f t="shared" si="101"/>
        <v>0</v>
      </c>
      <c r="AK215" s="16">
        <f t="shared" si="101"/>
        <v>0.92161101831048164</v>
      </c>
      <c r="AL215" s="16">
        <f t="shared" si="104"/>
        <v>0</v>
      </c>
      <c r="AM215" s="16">
        <f t="shared" si="104"/>
        <v>1.0160761476873061</v>
      </c>
      <c r="AN215" s="16">
        <f t="shared" si="104"/>
        <v>0</v>
      </c>
      <c r="AO215" s="16">
        <f t="shared" si="104"/>
        <v>1.1202239528252549</v>
      </c>
      <c r="AP215" s="16">
        <f t="shared" si="104"/>
        <v>0</v>
      </c>
      <c r="AQ215" s="16">
        <f t="shared" si="104"/>
        <v>1.2350469079898436</v>
      </c>
      <c r="AR215" s="16">
        <f t="shared" si="104"/>
        <v>0</v>
      </c>
      <c r="AS215" s="16">
        <f t="shared" si="104"/>
        <v>1.3616392160588024</v>
      </c>
      <c r="AT215" s="16">
        <f t="shared" si="104"/>
        <v>0</v>
      </c>
      <c r="AU215" s="16">
        <f t="shared" si="104"/>
        <v>3798.0543063332193</v>
      </c>
      <c r="AV215" s="16">
        <f t="shared" si="104"/>
        <v>0</v>
      </c>
      <c r="AW215" s="16">
        <f t="shared" si="104"/>
        <v>1.6550809773645749</v>
      </c>
      <c r="AX215" s="16">
        <f t="shared" si="104"/>
        <v>0</v>
      </c>
      <c r="AY215" s="16">
        <f t="shared" si="104"/>
        <v>1.824726777544444</v>
      </c>
      <c r="AZ215" s="16">
        <f t="shared" si="104"/>
        <v>0</v>
      </c>
      <c r="BA215" s="16">
        <f t="shared" si="104"/>
        <v>2.0117612722427496</v>
      </c>
      <c r="BB215" s="16">
        <f t="shared" si="104"/>
        <v>0</v>
      </c>
      <c r="BC215" s="16">
        <f t="shared" si="104"/>
        <v>2.2179668026476316</v>
      </c>
      <c r="BD215" s="16">
        <f t="shared" si="104"/>
        <v>0</v>
      </c>
      <c r="BE215" s="16">
        <f t="shared" si="104"/>
        <v>2.4453083999190137</v>
      </c>
      <c r="BF215" s="16">
        <f t="shared" si="104"/>
        <v>0</v>
      </c>
      <c r="BG215" s="16">
        <f t="shared" si="104"/>
        <v>2.695952510910713</v>
      </c>
      <c r="BH215" s="16">
        <f t="shared" si="104"/>
        <v>0</v>
      </c>
      <c r="BI215" s="16">
        <f t="shared" si="104"/>
        <v>2.9722876432790608</v>
      </c>
      <c r="BJ215" s="16">
        <f t="shared" si="104"/>
        <v>0</v>
      </c>
      <c r="BK215" s="16">
        <f t="shared" si="104"/>
        <v>3.2769471267151649</v>
      </c>
      <c r="BL215" s="16">
        <f t="shared" si="104"/>
        <v>0</v>
      </c>
      <c r="BM215" s="16">
        <f t="shared" si="104"/>
        <v>3.6128342072034689</v>
      </c>
      <c r="BN215" s="16">
        <f t="shared" si="104"/>
        <v>0</v>
      </c>
      <c r="BO215" s="16">
        <f t="shared" si="104"/>
        <v>10077.368775007815</v>
      </c>
      <c r="BP215" s="2"/>
      <c r="BQ215" s="2"/>
      <c r="BR215" s="2"/>
      <c r="BS215" s="2"/>
      <c r="BT215" s="2"/>
      <c r="BU215" s="2"/>
      <c r="BV215" s="2"/>
      <c r="BW215" s="2"/>
      <c r="BX215" s="2"/>
    </row>
    <row r="216" spans="3:76" s="1" customFormat="1" ht="15.75" x14ac:dyDescent="0.25">
      <c r="C216" s="20" t="s">
        <v>323</v>
      </c>
      <c r="D216" s="20" t="s">
        <v>29</v>
      </c>
      <c r="E216" s="20" t="s">
        <v>179</v>
      </c>
      <c r="F216" s="20" t="s">
        <v>328</v>
      </c>
      <c r="G216" s="20">
        <v>3</v>
      </c>
      <c r="H216" s="20">
        <v>2023</v>
      </c>
      <c r="I216" s="21">
        <v>25000</v>
      </c>
      <c r="J216" s="16">
        <f t="shared" si="91"/>
        <v>75000</v>
      </c>
      <c r="K216" s="21">
        <f t="shared" si="93"/>
        <v>11250</v>
      </c>
      <c r="L216" s="21">
        <f t="shared" si="94"/>
        <v>86250</v>
      </c>
      <c r="M216" s="20">
        <v>20</v>
      </c>
      <c r="N216" s="20">
        <v>2</v>
      </c>
      <c r="O216" s="20">
        <v>2007</v>
      </c>
      <c r="P216" s="28">
        <v>5.0000000000000001E-4</v>
      </c>
      <c r="Q216" s="36">
        <f t="shared" si="96"/>
        <v>90562.5</v>
      </c>
      <c r="R216" s="36">
        <f t="shared" si="97"/>
        <v>9056.25</v>
      </c>
      <c r="S216" s="36">
        <f t="shared" si="98"/>
        <v>14942.8125</v>
      </c>
      <c r="T216" s="21">
        <f t="shared" si="99"/>
        <v>114561.5625</v>
      </c>
      <c r="U216" s="21">
        <f t="shared" si="100"/>
        <v>43.125</v>
      </c>
      <c r="V216" s="21">
        <f t="shared" si="101"/>
        <v>0</v>
      </c>
      <c r="W216" s="21">
        <f t="shared" si="101"/>
        <v>103910.71428571429</v>
      </c>
      <c r="X216" s="21">
        <f t="shared" si="101"/>
        <v>0</v>
      </c>
      <c r="Y216" s="21">
        <f t="shared" si="101"/>
        <v>45.28125</v>
      </c>
      <c r="Z216" s="21">
        <f t="shared" si="101"/>
        <v>0</v>
      </c>
      <c r="AA216" s="21">
        <f t="shared" si="101"/>
        <v>49.922578125000008</v>
      </c>
      <c r="AB216" s="21">
        <f t="shared" si="101"/>
        <v>0</v>
      </c>
      <c r="AC216" s="21">
        <f t="shared" si="101"/>
        <v>55.039642382812502</v>
      </c>
      <c r="AD216" s="21">
        <f t="shared" si="101"/>
        <v>0</v>
      </c>
      <c r="AE216" s="21">
        <f t="shared" si="101"/>
        <v>60.681205727050795</v>
      </c>
      <c r="AF216" s="21">
        <f t="shared" si="101"/>
        <v>0</v>
      </c>
      <c r="AG216" s="21">
        <f t="shared" si="101"/>
        <v>66.901029314073497</v>
      </c>
      <c r="AH216" s="21">
        <f t="shared" si="101"/>
        <v>0</v>
      </c>
      <c r="AI216" s="21">
        <f t="shared" si="101"/>
        <v>73.758384818766032</v>
      </c>
      <c r="AJ216" s="21">
        <f t="shared" si="101"/>
        <v>0</v>
      </c>
      <c r="AK216" s="21">
        <f t="shared" si="101"/>
        <v>81.318619262689552</v>
      </c>
      <c r="AL216" s="21">
        <f t="shared" si="104"/>
        <v>0</v>
      </c>
      <c r="AM216" s="21">
        <f t="shared" si="104"/>
        <v>89.653777737115234</v>
      </c>
      <c r="AN216" s="21">
        <f t="shared" si="104"/>
        <v>0</v>
      </c>
      <c r="AO216" s="21">
        <f t="shared" si="104"/>
        <v>98.843289955169553</v>
      </c>
      <c r="AP216" s="21">
        <f t="shared" si="104"/>
        <v>0</v>
      </c>
      <c r="AQ216" s="21">
        <f t="shared" si="104"/>
        <v>275706.05975420336</v>
      </c>
      <c r="AR216" s="21">
        <f t="shared" si="104"/>
        <v>0</v>
      </c>
      <c r="AS216" s="21">
        <f t="shared" si="104"/>
        <v>120.1446367110708</v>
      </c>
      <c r="AT216" s="21">
        <f t="shared" si="104"/>
        <v>0</v>
      </c>
      <c r="AU216" s="21">
        <f t="shared" si="104"/>
        <v>132.45946197395557</v>
      </c>
      <c r="AV216" s="21">
        <f t="shared" si="104"/>
        <v>0</v>
      </c>
      <c r="AW216" s="21">
        <f t="shared" si="104"/>
        <v>146.03655682628602</v>
      </c>
      <c r="AX216" s="21">
        <f t="shared" si="104"/>
        <v>0</v>
      </c>
      <c r="AY216" s="21">
        <f t="shared" si="104"/>
        <v>161.00530390098035</v>
      </c>
      <c r="AZ216" s="21">
        <f t="shared" si="104"/>
        <v>0</v>
      </c>
      <c r="BA216" s="21">
        <f t="shared" si="104"/>
        <v>177.50834755083085</v>
      </c>
      <c r="BB216" s="21">
        <f t="shared" si="104"/>
        <v>0</v>
      </c>
      <c r="BC216" s="21">
        <f t="shared" si="104"/>
        <v>195.70295317479102</v>
      </c>
      <c r="BD216" s="21">
        <f t="shared" si="104"/>
        <v>0</v>
      </c>
      <c r="BE216" s="21">
        <f t="shared" si="104"/>
        <v>215.76250587520707</v>
      </c>
      <c r="BF216" s="21">
        <f t="shared" si="104"/>
        <v>0</v>
      </c>
      <c r="BG216" s="21">
        <f t="shared" si="104"/>
        <v>237.87816272741583</v>
      </c>
      <c r="BH216" s="21">
        <f t="shared" si="104"/>
        <v>0</v>
      </c>
      <c r="BI216" s="21">
        <f t="shared" si="104"/>
        <v>262.26067440697597</v>
      </c>
      <c r="BJ216" s="21">
        <f t="shared" si="104"/>
        <v>0</v>
      </c>
      <c r="BK216" s="21">
        <f t="shared" si="104"/>
        <v>731530.25564023829</v>
      </c>
      <c r="BL216" s="21">
        <f t="shared" si="104"/>
        <v>0</v>
      </c>
      <c r="BM216" s="21">
        <f t="shared" si="104"/>
        <v>318.77948887089428</v>
      </c>
      <c r="BN216" s="21">
        <f t="shared" si="104"/>
        <v>0</v>
      </c>
      <c r="BO216" s="21">
        <f t="shared" si="104"/>
        <v>351.45438648016102</v>
      </c>
      <c r="BP216" s="2"/>
      <c r="BQ216" s="2"/>
      <c r="BR216" s="2"/>
      <c r="BS216" s="2"/>
      <c r="BT216" s="2"/>
      <c r="BU216" s="2"/>
      <c r="BV216" s="2"/>
      <c r="BW216" s="2"/>
      <c r="BX216" s="2"/>
    </row>
    <row r="217" spans="3:76" s="1" customFormat="1" ht="15.75" x14ac:dyDescent="0.25">
      <c r="C217" s="2"/>
      <c r="D217" s="2"/>
      <c r="E217" s="2"/>
      <c r="F217" s="2"/>
      <c r="G217" s="2"/>
      <c r="H217" s="2"/>
      <c r="I217" s="16">
        <f>SUM(I7:I216)</f>
        <v>5673550.0049714288</v>
      </c>
      <c r="J217" s="16">
        <f>SUM(J7:J216)</f>
        <v>7696370.4198857145</v>
      </c>
      <c r="K217" s="16">
        <f>SUM(K7:K216)</f>
        <v>1156405.5629828572</v>
      </c>
      <c r="L217" s="16">
        <f>SUM(L7:L216)</f>
        <v>8865779.9828685708</v>
      </c>
      <c r="M217" s="2"/>
      <c r="N217" s="2"/>
      <c r="O217" s="2"/>
      <c r="P217" s="2"/>
      <c r="Q217" s="16">
        <f t="shared" ref="Q217:BO217" si="105">SUM(Q7:Q216)</f>
        <v>16647151.339819195</v>
      </c>
      <c r="R217" s="16">
        <f t="shared" si="105"/>
        <v>1664715.1339819173</v>
      </c>
      <c r="S217" s="16">
        <f t="shared" si="105"/>
        <v>2746779.9710701681</v>
      </c>
      <c r="T217" s="16">
        <f t="shared" si="105"/>
        <v>21058646.444871273</v>
      </c>
      <c r="U217" s="16">
        <f t="shared" si="105"/>
        <v>5308.1262414342882</v>
      </c>
      <c r="V217" s="16">
        <f t="shared" si="105"/>
        <v>3503651.2696995381</v>
      </c>
      <c r="W217" s="16">
        <f t="shared" si="105"/>
        <v>340763.03934898495</v>
      </c>
      <c r="X217" s="16">
        <f t="shared" si="105"/>
        <v>28020.615316434287</v>
      </c>
      <c r="Y217" s="16">
        <f t="shared" si="105"/>
        <v>569183.5857135054</v>
      </c>
      <c r="Z217" s="16">
        <f t="shared" si="105"/>
        <v>7068.393551368802</v>
      </c>
      <c r="AA217" s="16">
        <f t="shared" si="105"/>
        <v>2765003.1540788515</v>
      </c>
      <c r="AB217" s="16">
        <f t="shared" si="105"/>
        <v>66762.286943805171</v>
      </c>
      <c r="AC217" s="16">
        <f t="shared" si="105"/>
        <v>17954.63944725908</v>
      </c>
      <c r="AD217" s="16">
        <f t="shared" si="105"/>
        <v>44362.110746629754</v>
      </c>
      <c r="AE217" s="16">
        <f t="shared" si="105"/>
        <v>85803.973217179228</v>
      </c>
      <c r="AF217" s="16">
        <f t="shared" si="105"/>
        <v>1090656.7190903809</v>
      </c>
      <c r="AG217" s="16">
        <f t="shared" si="105"/>
        <v>217904.99853088456</v>
      </c>
      <c r="AH217" s="16">
        <f t="shared" si="105"/>
        <v>4474.6612010582749</v>
      </c>
      <c r="AI217" s="16">
        <f t="shared" si="105"/>
        <v>943430.80384002905</v>
      </c>
      <c r="AJ217" s="16">
        <f t="shared" si="105"/>
        <v>147637.55183783255</v>
      </c>
      <c r="AK217" s="16">
        <f t="shared" si="105"/>
        <v>3893629.9390527951</v>
      </c>
      <c r="AL217" s="16">
        <f t="shared" si="105"/>
        <v>423326.52056688938</v>
      </c>
      <c r="AM217" s="16">
        <f t="shared" si="105"/>
        <v>104401.11279981335</v>
      </c>
      <c r="AN217" s="16">
        <f t="shared" si="105"/>
        <v>22186.910727002156</v>
      </c>
      <c r="AO217" s="16">
        <f t="shared" si="105"/>
        <v>165629.67785097635</v>
      </c>
      <c r="AP217" s="16">
        <f t="shared" si="105"/>
        <v>5053713.3346919809</v>
      </c>
      <c r="AQ217" s="16">
        <f t="shared" si="105"/>
        <v>567035.4358976396</v>
      </c>
      <c r="AR217" s="16">
        <f t="shared" si="105"/>
        <v>34297.265919702055</v>
      </c>
      <c r="AS217" s="16">
        <f t="shared" si="105"/>
        <v>1595918.2698855961</v>
      </c>
      <c r="AT217" s="16">
        <f t="shared" si="105"/>
        <v>18754.55238890446</v>
      </c>
      <c r="AU217" s="16">
        <f t="shared" si="105"/>
        <v>7425081.8699616566</v>
      </c>
      <c r="AV217" s="16">
        <f t="shared" si="105"/>
        <v>325725.65063043073</v>
      </c>
      <c r="AW217" s="16">
        <f t="shared" si="105"/>
        <v>1544642.223281547</v>
      </c>
      <c r="AX217" s="16">
        <f t="shared" si="105"/>
        <v>36140.13966800458</v>
      </c>
      <c r="AY217" s="16">
        <f t="shared" si="105"/>
        <v>373624.80774555664</v>
      </c>
      <c r="AZ217" s="16">
        <f t="shared" si="105"/>
        <v>6846295.3604046237</v>
      </c>
      <c r="BA217" s="16">
        <f t="shared" si="105"/>
        <v>773283.16796318965</v>
      </c>
      <c r="BB217" s="16">
        <f t="shared" si="105"/>
        <v>43296.911062990264</v>
      </c>
      <c r="BC217" s="16">
        <f t="shared" si="105"/>
        <v>2607864.5695868162</v>
      </c>
      <c r="BD217" s="16">
        <f t="shared" si="105"/>
        <v>58265.424654329108</v>
      </c>
      <c r="BE217" s="16">
        <f t="shared" si="105"/>
        <v>4307953.2881774306</v>
      </c>
      <c r="BF217" s="16">
        <f t="shared" si="105"/>
        <v>701064.27028734912</v>
      </c>
      <c r="BG217" s="16">
        <f t="shared" si="105"/>
        <v>176902.01244960623</v>
      </c>
      <c r="BH217" s="16">
        <f t="shared" si="105"/>
        <v>132774.28668029734</v>
      </c>
      <c r="BI217" s="16">
        <f t="shared" si="105"/>
        <v>85727.646505675686</v>
      </c>
      <c r="BJ217" s="16">
        <f t="shared" si="105"/>
        <v>13371863.587643767</v>
      </c>
      <c r="BK217" s="16">
        <f t="shared" si="105"/>
        <v>1905646.1329820305</v>
      </c>
      <c r="BL217" s="16">
        <f t="shared" si="105"/>
        <v>19339.227859296305</v>
      </c>
      <c r="BM217" s="16">
        <f t="shared" si="105"/>
        <v>4082290.729102802</v>
      </c>
      <c r="BN217" s="16">
        <f t="shared" si="105"/>
        <v>1229278.6822670263</v>
      </c>
      <c r="BO217" s="16">
        <f t="shared" si="105"/>
        <v>30360372.333926965</v>
      </c>
      <c r="BP217" s="2"/>
      <c r="BQ217" s="2"/>
      <c r="BR217" s="2"/>
      <c r="BS217" s="2"/>
      <c r="BT217" s="2"/>
      <c r="BU217" s="2"/>
      <c r="BV217" s="2"/>
      <c r="BW217" s="2"/>
      <c r="BX217" s="2"/>
    </row>
    <row r="218" spans="3:76" s="1" customFormat="1" ht="15.75" x14ac:dyDescent="0.25">
      <c r="C218" s="2"/>
      <c r="D218" s="2"/>
      <c r="E218" s="2"/>
      <c r="F218" s="2"/>
      <c r="G218" s="2"/>
      <c r="H218" s="2"/>
      <c r="I218" s="2"/>
      <c r="J218" s="2"/>
      <c r="K218" s="2"/>
      <c r="L218" s="37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</row>
    <row r="219" spans="3:76" x14ac:dyDescent="0.25">
      <c r="H219" s="38"/>
      <c r="I219" s="39"/>
      <c r="J219" s="39"/>
      <c r="K219" s="39"/>
      <c r="L219" s="39"/>
    </row>
  </sheetData>
  <protectedRanges>
    <protectedRange algorithmName="SHA-512" hashValue="gHU044nGou1xmmt9DHzDnUwVqDtt3WY3PDcALM+/nF5VnzxeGP/UaRTjTC8z0bcWNQ6UCqVvlXcZR4QpzEX02Q==" saltValue="Xx21qBwRU4BdS7MrYKE5Lg==" spinCount="100000" sqref="M7:N216" name="Range2"/>
    <protectedRange algorithmName="SHA-512" hashValue="ZEDWkL7gbZ3OhcnJWVjd8kSLAOdt3oAx1UttUSc8a43grv5dGKkrPJeMl2f5EJFAMolQ1TMYpfIrgcH8iwT33Q==" saltValue="HPOnXuiCtuq/h6KkIyzBdQ==" spinCount="100000" sqref="O7:O216 F7:H216" name="Range1"/>
  </protectedRanges>
  <mergeCells count="21">
    <mergeCell ref="U4:U5"/>
    <mergeCell ref="V4:AQ5"/>
    <mergeCell ref="AS4:BO5"/>
    <mergeCell ref="O4:O5"/>
    <mergeCell ref="P4:P5"/>
    <mergeCell ref="Q4:Q5"/>
    <mergeCell ref="R4:R5"/>
    <mergeCell ref="S4:S5"/>
    <mergeCell ref="T4:T5"/>
    <mergeCell ref="N4:N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45" right="0.7" top="0.28000000000000003" bottom="0.25" header="0.3" footer="0.3"/>
  <pageSetup paperSize="3" scale="37" orientation="landscape" r:id="rId1"/>
  <rowBreaks count="1" manualBreakCount="1">
    <brk id="114" min="1" max="66" man="1"/>
  </rowBreaks>
  <colBreaks count="1" manualBreakCount="1">
    <brk id="26" max="2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2410-B1F1-45A4-B952-4956A0F573A6}">
  <sheetPr>
    <pageSetUpPr fitToPage="1"/>
  </sheetPr>
  <dimension ref="A2:BX72"/>
  <sheetViews>
    <sheetView view="pageBreakPreview" zoomScale="60" zoomScaleNormal="8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45" sqref="I45"/>
    </sheetView>
  </sheetViews>
  <sheetFormatPr defaultRowHeight="15" x14ac:dyDescent="0.25"/>
  <cols>
    <col min="2" max="2" width="13.85546875" customWidth="1"/>
    <col min="3" max="4" width="26.42578125" style="23" customWidth="1"/>
    <col min="5" max="5" width="18.85546875" style="23" customWidth="1"/>
    <col min="6" max="6" width="24" style="23" customWidth="1"/>
    <col min="7" max="7" width="17.140625" style="23" customWidth="1"/>
    <col min="8" max="8" width="10.42578125" style="23" customWidth="1"/>
    <col min="9" max="9" width="12.85546875" style="23" customWidth="1"/>
    <col min="10" max="10" width="14.140625" style="23" customWidth="1"/>
    <col min="11" max="11" width="15.5703125" style="23" customWidth="1"/>
    <col min="12" max="12" width="14.140625" style="23" customWidth="1"/>
    <col min="13" max="13" width="10.42578125" style="23" customWidth="1"/>
    <col min="14" max="14" width="16" style="23" customWidth="1"/>
    <col min="15" max="15" width="10.42578125" style="23" customWidth="1"/>
    <col min="16" max="16" width="15" style="23" customWidth="1"/>
    <col min="17" max="17" width="19.85546875" style="23" customWidth="1"/>
    <col min="18" max="19" width="15" style="23" customWidth="1"/>
    <col min="20" max="20" width="14.85546875" style="23" customWidth="1"/>
    <col min="21" max="21" width="13.85546875" style="23" customWidth="1"/>
    <col min="22" max="39" width="12" style="23" customWidth="1"/>
    <col min="40" max="40" width="15.85546875" style="23" customWidth="1"/>
    <col min="41" max="51" width="12" style="23" customWidth="1"/>
    <col min="52" max="52" width="14.85546875" style="23" customWidth="1"/>
    <col min="53" max="54" width="12" style="23" customWidth="1"/>
    <col min="55" max="55" width="15.5703125" style="23" customWidth="1"/>
    <col min="56" max="57" width="12" style="23" customWidth="1"/>
    <col min="58" max="58" width="14" style="23" customWidth="1"/>
    <col min="59" max="59" width="12" style="23" customWidth="1"/>
    <col min="60" max="60" width="14.28515625" style="23" customWidth="1"/>
    <col min="61" max="61" width="12" style="23" customWidth="1"/>
    <col min="62" max="62" width="14.85546875" style="23" customWidth="1"/>
    <col min="63" max="63" width="12" style="23" customWidth="1"/>
    <col min="64" max="64" width="15" customWidth="1"/>
    <col min="65" max="65" width="12" customWidth="1"/>
    <col min="66" max="66" width="15.85546875" customWidth="1"/>
    <col min="67" max="67" width="12" customWidth="1"/>
  </cols>
  <sheetData>
    <row r="2" spans="1:76" s="3" customFormat="1" ht="23.25" x14ac:dyDescent="0.35">
      <c r="B2" s="4" t="s">
        <v>329</v>
      </c>
      <c r="C2" s="5"/>
      <c r="D2" s="5"/>
      <c r="E2" s="5"/>
      <c r="F2" s="5"/>
      <c r="G2" s="5"/>
      <c r="H2" s="5"/>
      <c r="I2" s="5"/>
      <c r="J2" s="5"/>
      <c r="K2" s="108" t="s">
        <v>1</v>
      </c>
      <c r="L2" s="109" t="str" cm="1">
        <f t="array" aca="1" ref="L2" ca="1">CELL("filename")</f>
        <v>C:\Users\tthompson\AppData\Local\Microsoft\Windows\INetCache\Content.Outlook\G3B1OTAF\[Baxter Water System CAMP.v5.xlsx]Annual Summary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</row>
    <row r="3" spans="1:76" s="1" customFormat="1" ht="15.75" x14ac:dyDescent="0.25">
      <c r="B3" s="6"/>
      <c r="C3" s="2"/>
      <c r="D3" s="2"/>
      <c r="E3" s="2"/>
      <c r="F3" s="2"/>
      <c r="G3" s="2"/>
      <c r="H3" s="7" t="s">
        <v>2</v>
      </c>
      <c r="I3" s="9">
        <f>Wells!I3</f>
        <v>0.05</v>
      </c>
      <c r="J3" s="9"/>
      <c r="K3" s="9" t="s">
        <v>3</v>
      </c>
      <c r="L3" s="24">
        <f>Wells!L3</f>
        <v>2024</v>
      </c>
      <c r="M3" s="7"/>
      <c r="N3" s="7"/>
      <c r="O3" s="7"/>
      <c r="P3" s="7"/>
      <c r="Q3" s="7"/>
      <c r="R3" s="7"/>
      <c r="S3" s="7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76" s="11" customFormat="1" ht="15.75" x14ac:dyDescent="0.25">
      <c r="C4" s="125" t="s">
        <v>4</v>
      </c>
      <c r="D4" s="125" t="s">
        <v>5</v>
      </c>
      <c r="E4" s="125" t="s">
        <v>6</v>
      </c>
      <c r="F4" s="125" t="s">
        <v>7</v>
      </c>
      <c r="G4" s="125" t="s">
        <v>8</v>
      </c>
      <c r="H4" s="125" t="s">
        <v>9</v>
      </c>
      <c r="I4" s="125" t="s">
        <v>10</v>
      </c>
      <c r="J4" s="125" t="s">
        <v>11</v>
      </c>
      <c r="K4" s="125" t="s">
        <v>12</v>
      </c>
      <c r="L4" s="125" t="s">
        <v>13</v>
      </c>
      <c r="M4" s="125" t="s">
        <v>14</v>
      </c>
      <c r="N4" s="125" t="s">
        <v>15</v>
      </c>
      <c r="O4" s="125" t="s">
        <v>16</v>
      </c>
      <c r="P4" s="125" t="s">
        <v>17</v>
      </c>
      <c r="Q4" s="125" t="s">
        <v>18</v>
      </c>
      <c r="R4" s="125" t="s">
        <v>19</v>
      </c>
      <c r="S4" s="125" t="s">
        <v>20</v>
      </c>
      <c r="T4" s="125" t="s">
        <v>21</v>
      </c>
      <c r="U4" s="125" t="s">
        <v>22</v>
      </c>
      <c r="V4" s="125" t="s">
        <v>23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</row>
    <row r="5" spans="1:76" s="11" customFormat="1" ht="15.75" x14ac:dyDescent="0.25"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</row>
    <row r="6" spans="1:76" s="1" customFormat="1" ht="15.75" x14ac:dyDescent="0.25">
      <c r="A6" s="12"/>
      <c r="B6" s="13"/>
      <c r="C6" s="13"/>
      <c r="D6" s="13"/>
      <c r="E6" s="13"/>
      <c r="F6" s="13"/>
      <c r="G6" s="14" t="s">
        <v>49</v>
      </c>
      <c r="H6" s="14" t="s">
        <v>24</v>
      </c>
      <c r="I6" s="14" t="s">
        <v>25</v>
      </c>
      <c r="J6" s="14" t="s">
        <v>25</v>
      </c>
      <c r="K6" s="14" t="s">
        <v>25</v>
      </c>
      <c r="L6" s="14" t="s">
        <v>25</v>
      </c>
      <c r="M6" s="14" t="s">
        <v>26</v>
      </c>
      <c r="N6" s="14" t="s">
        <v>26</v>
      </c>
      <c r="O6" s="14" t="s">
        <v>24</v>
      </c>
      <c r="P6" s="14" t="s">
        <v>27</v>
      </c>
      <c r="Q6" s="14" t="s">
        <v>25</v>
      </c>
      <c r="R6" s="14" t="s">
        <v>25</v>
      </c>
      <c r="S6" s="14" t="s">
        <v>25</v>
      </c>
      <c r="T6" s="14" t="s">
        <v>25</v>
      </c>
      <c r="U6" s="14" t="s">
        <v>25</v>
      </c>
      <c r="V6" s="20">
        <f>2022</f>
        <v>2022</v>
      </c>
      <c r="W6" s="20">
        <f>V6+1</f>
        <v>2023</v>
      </c>
      <c r="X6" s="20">
        <f t="shared" ref="X6:BO6" si="0">W6+1</f>
        <v>2024</v>
      </c>
      <c r="Y6" s="20">
        <f t="shared" si="0"/>
        <v>2025</v>
      </c>
      <c r="Z6" s="20">
        <f t="shared" si="0"/>
        <v>2026</v>
      </c>
      <c r="AA6" s="20">
        <f t="shared" si="0"/>
        <v>2027</v>
      </c>
      <c r="AB6" s="20">
        <f t="shared" si="0"/>
        <v>2028</v>
      </c>
      <c r="AC6" s="20">
        <f t="shared" si="0"/>
        <v>2029</v>
      </c>
      <c r="AD6" s="20">
        <f t="shared" si="0"/>
        <v>2030</v>
      </c>
      <c r="AE6" s="20">
        <f t="shared" si="0"/>
        <v>2031</v>
      </c>
      <c r="AF6" s="20">
        <f t="shared" si="0"/>
        <v>2032</v>
      </c>
      <c r="AG6" s="20">
        <f t="shared" si="0"/>
        <v>2033</v>
      </c>
      <c r="AH6" s="20">
        <f t="shared" si="0"/>
        <v>2034</v>
      </c>
      <c r="AI6" s="20">
        <f t="shared" si="0"/>
        <v>2035</v>
      </c>
      <c r="AJ6" s="20">
        <f t="shared" si="0"/>
        <v>2036</v>
      </c>
      <c r="AK6" s="20">
        <f t="shared" si="0"/>
        <v>2037</v>
      </c>
      <c r="AL6" s="20">
        <f t="shared" si="0"/>
        <v>2038</v>
      </c>
      <c r="AM6" s="20">
        <f t="shared" si="0"/>
        <v>2039</v>
      </c>
      <c r="AN6" s="20">
        <f t="shared" si="0"/>
        <v>2040</v>
      </c>
      <c r="AO6" s="20">
        <f t="shared" si="0"/>
        <v>2041</v>
      </c>
      <c r="AP6" s="20">
        <f t="shared" si="0"/>
        <v>2042</v>
      </c>
      <c r="AQ6" s="20">
        <f t="shared" si="0"/>
        <v>2043</v>
      </c>
      <c r="AR6" s="20">
        <f t="shared" si="0"/>
        <v>2044</v>
      </c>
      <c r="AS6" s="20">
        <f t="shared" si="0"/>
        <v>2045</v>
      </c>
      <c r="AT6" s="20">
        <f t="shared" si="0"/>
        <v>2046</v>
      </c>
      <c r="AU6" s="20">
        <f t="shared" si="0"/>
        <v>2047</v>
      </c>
      <c r="AV6" s="20">
        <f t="shared" si="0"/>
        <v>2048</v>
      </c>
      <c r="AW6" s="20">
        <f t="shared" si="0"/>
        <v>2049</v>
      </c>
      <c r="AX6" s="20">
        <f t="shared" si="0"/>
        <v>2050</v>
      </c>
      <c r="AY6" s="20">
        <f t="shared" si="0"/>
        <v>2051</v>
      </c>
      <c r="AZ6" s="20">
        <f t="shared" si="0"/>
        <v>2052</v>
      </c>
      <c r="BA6" s="20">
        <f t="shared" si="0"/>
        <v>2053</v>
      </c>
      <c r="BB6" s="20">
        <f t="shared" si="0"/>
        <v>2054</v>
      </c>
      <c r="BC6" s="20">
        <f t="shared" si="0"/>
        <v>2055</v>
      </c>
      <c r="BD6" s="20">
        <f t="shared" si="0"/>
        <v>2056</v>
      </c>
      <c r="BE6" s="20">
        <f t="shared" si="0"/>
        <v>2057</v>
      </c>
      <c r="BF6" s="20">
        <f t="shared" si="0"/>
        <v>2058</v>
      </c>
      <c r="BG6" s="20">
        <f t="shared" si="0"/>
        <v>2059</v>
      </c>
      <c r="BH6" s="20">
        <f t="shared" si="0"/>
        <v>2060</v>
      </c>
      <c r="BI6" s="20">
        <f t="shared" si="0"/>
        <v>2061</v>
      </c>
      <c r="BJ6" s="20">
        <f t="shared" si="0"/>
        <v>2062</v>
      </c>
      <c r="BK6" s="20">
        <f t="shared" si="0"/>
        <v>2063</v>
      </c>
      <c r="BL6" s="20">
        <f t="shared" si="0"/>
        <v>2064</v>
      </c>
      <c r="BM6" s="20">
        <f t="shared" si="0"/>
        <v>2065</v>
      </c>
      <c r="BN6" s="20">
        <f t="shared" si="0"/>
        <v>2066</v>
      </c>
      <c r="BO6" s="20">
        <f t="shared" si="0"/>
        <v>2067</v>
      </c>
      <c r="BP6" s="2"/>
      <c r="BQ6" s="2"/>
      <c r="BR6" s="2"/>
      <c r="BS6" s="2"/>
      <c r="BT6" s="2"/>
      <c r="BU6" s="2"/>
      <c r="BV6" s="2"/>
      <c r="BW6" s="2"/>
      <c r="BX6" s="2"/>
    </row>
    <row r="7" spans="1:76" s="1" customFormat="1" ht="31.5" x14ac:dyDescent="0.25">
      <c r="B7" s="2" t="s">
        <v>330</v>
      </c>
      <c r="C7" s="126" t="s">
        <v>331</v>
      </c>
      <c r="D7" s="2" t="s">
        <v>332</v>
      </c>
      <c r="E7" s="2" t="s">
        <v>333</v>
      </c>
      <c r="F7" s="2" t="s">
        <v>334</v>
      </c>
      <c r="G7" s="2">
        <v>1</v>
      </c>
      <c r="H7" s="2">
        <v>1997</v>
      </c>
      <c r="I7" s="16">
        <v>1000000</v>
      </c>
      <c r="J7" s="16">
        <f>I7*G7</f>
        <v>1000000</v>
      </c>
      <c r="K7" s="16">
        <f>J7*0.15</f>
        <v>150000</v>
      </c>
      <c r="L7" s="16">
        <f>SUM(J7:K7)</f>
        <v>1150000</v>
      </c>
      <c r="M7" s="2">
        <v>100</v>
      </c>
      <c r="N7" s="2">
        <v>100</v>
      </c>
      <c r="O7" s="2">
        <v>1997</v>
      </c>
      <c r="P7" s="40">
        <v>2.5000000000000001E-4</v>
      </c>
      <c r="Q7" s="16">
        <f>L7*((1+$I$3)^(2022-H7))</f>
        <v>3894308.1820342937</v>
      </c>
      <c r="R7" s="16">
        <f>Q7*0.1</f>
        <v>389430.8182034294</v>
      </c>
      <c r="S7" s="16">
        <f>SUM(Q7:R7)*0.15</f>
        <v>642560.85003565846</v>
      </c>
      <c r="T7" s="16">
        <f>SUM(Q7:S7)</f>
        <v>4926299.850273381</v>
      </c>
      <c r="U7" s="16">
        <f>P7*L7</f>
        <v>287.5</v>
      </c>
      <c r="V7" s="16">
        <f>IF(MOD(V$6-$H7,$M7)=0,($L7*1.1*1.15)*((1+$I$3)^(V$6-$L$3)),IF(MOD(V$6-$O7,$N7)=0,$U7*((1+$I$3)^(V$6-$L$3)),0))</f>
        <v>0</v>
      </c>
      <c r="W7" s="16">
        <f t="shared" ref="W7:BO12" si="1">IF(MOD(W$6-$H7,$M7)=0,($L7*1.1*1.15)*((1+$I$3)^(W$6-$L$3)),IF(MOD(W$6-$O7,$N7)=0,$U7*((1+$I$3)^(W$6-$L$3)),0))</f>
        <v>0</v>
      </c>
      <c r="X7" s="16">
        <f t="shared" si="1"/>
        <v>0</v>
      </c>
      <c r="Y7" s="16">
        <f t="shared" si="1"/>
        <v>0</v>
      </c>
      <c r="Z7" s="16">
        <f t="shared" si="1"/>
        <v>0</v>
      </c>
      <c r="AA7" s="16">
        <f t="shared" si="1"/>
        <v>0</v>
      </c>
      <c r="AB7" s="16">
        <f t="shared" si="1"/>
        <v>0</v>
      </c>
      <c r="AC7" s="16">
        <f t="shared" si="1"/>
        <v>0</v>
      </c>
      <c r="AD7" s="16">
        <f t="shared" si="1"/>
        <v>0</v>
      </c>
      <c r="AE7" s="16">
        <f t="shared" si="1"/>
        <v>0</v>
      </c>
      <c r="AF7" s="16">
        <f t="shared" si="1"/>
        <v>0</v>
      </c>
      <c r="AG7" s="16">
        <f t="shared" si="1"/>
        <v>0</v>
      </c>
      <c r="AH7" s="16">
        <f t="shared" si="1"/>
        <v>0</v>
      </c>
      <c r="AI7" s="16">
        <f t="shared" si="1"/>
        <v>0</v>
      </c>
      <c r="AJ7" s="16">
        <f t="shared" si="1"/>
        <v>0</v>
      </c>
      <c r="AK7" s="16">
        <f t="shared" si="1"/>
        <v>0</v>
      </c>
      <c r="AL7" s="16">
        <f t="shared" si="1"/>
        <v>0</v>
      </c>
      <c r="AM7" s="16">
        <f t="shared" si="1"/>
        <v>0</v>
      </c>
      <c r="AN7" s="16">
        <f t="shared" si="1"/>
        <v>0</v>
      </c>
      <c r="AO7" s="16">
        <f t="shared" si="1"/>
        <v>0</v>
      </c>
      <c r="AP7" s="16">
        <f t="shared" si="1"/>
        <v>0</v>
      </c>
      <c r="AQ7" s="16">
        <f t="shared" si="1"/>
        <v>0</v>
      </c>
      <c r="AR7" s="16">
        <f t="shared" si="1"/>
        <v>0</v>
      </c>
      <c r="AS7" s="16">
        <f t="shared" si="1"/>
        <v>0</v>
      </c>
      <c r="AT7" s="16">
        <f t="shared" si="1"/>
        <v>0</v>
      </c>
      <c r="AU7" s="16">
        <f t="shared" si="1"/>
        <v>0</v>
      </c>
      <c r="AV7" s="16">
        <f t="shared" si="1"/>
        <v>0</v>
      </c>
      <c r="AW7" s="16">
        <f t="shared" si="1"/>
        <v>0</v>
      </c>
      <c r="AX7" s="16">
        <f t="shared" si="1"/>
        <v>0</v>
      </c>
      <c r="AY7" s="16">
        <f t="shared" si="1"/>
        <v>0</v>
      </c>
      <c r="AZ7" s="16">
        <f t="shared" si="1"/>
        <v>0</v>
      </c>
      <c r="BA7" s="16">
        <f t="shared" si="1"/>
        <v>0</v>
      </c>
      <c r="BB7" s="16">
        <f t="shared" si="1"/>
        <v>0</v>
      </c>
      <c r="BC7" s="16">
        <f t="shared" si="1"/>
        <v>0</v>
      </c>
      <c r="BD7" s="16">
        <f t="shared" si="1"/>
        <v>0</v>
      </c>
      <c r="BE7" s="16">
        <f t="shared" si="1"/>
        <v>0</v>
      </c>
      <c r="BF7" s="16">
        <f t="shared" si="1"/>
        <v>0</v>
      </c>
      <c r="BG7" s="16">
        <f t="shared" si="1"/>
        <v>0</v>
      </c>
      <c r="BH7" s="16">
        <f t="shared" si="1"/>
        <v>0</v>
      </c>
      <c r="BI7" s="16">
        <f t="shared" si="1"/>
        <v>0</v>
      </c>
      <c r="BJ7" s="16">
        <f t="shared" si="1"/>
        <v>0</v>
      </c>
      <c r="BK7" s="16">
        <f t="shared" si="1"/>
        <v>0</v>
      </c>
      <c r="BL7" s="16">
        <f t="shared" si="1"/>
        <v>0</v>
      </c>
      <c r="BM7" s="16">
        <f t="shared" si="1"/>
        <v>0</v>
      </c>
      <c r="BN7" s="16">
        <f t="shared" si="1"/>
        <v>0</v>
      </c>
      <c r="BO7" s="16">
        <f t="shared" si="1"/>
        <v>0</v>
      </c>
    </row>
    <row r="8" spans="1:76" s="1" customFormat="1" ht="15.75" x14ac:dyDescent="0.25">
      <c r="B8" s="2"/>
      <c r="C8" s="127"/>
      <c r="D8" s="2" t="s">
        <v>332</v>
      </c>
      <c r="E8" s="2" t="s">
        <v>335</v>
      </c>
      <c r="F8" s="2" t="s">
        <v>335</v>
      </c>
      <c r="G8" s="2">
        <v>1</v>
      </c>
      <c r="H8" s="2">
        <v>2017</v>
      </c>
      <c r="I8" s="16">
        <v>5000</v>
      </c>
      <c r="J8" s="16">
        <f t="shared" ref="J8:J52" si="2">I8*G8</f>
        <v>5000</v>
      </c>
      <c r="K8" s="16">
        <f t="shared" ref="K8:K52" si="3">J8*0.15</f>
        <v>750</v>
      </c>
      <c r="L8" s="16">
        <f t="shared" ref="L8:L52" si="4">SUM(J8:K8)</f>
        <v>5750</v>
      </c>
      <c r="M8" s="2">
        <v>5</v>
      </c>
      <c r="N8" s="2">
        <v>5</v>
      </c>
      <c r="O8" s="2">
        <v>2017</v>
      </c>
      <c r="P8" s="40">
        <v>5.0000000000000002E-5</v>
      </c>
      <c r="Q8" s="16">
        <f t="shared" ref="Q8:Q52" si="5">L8*((1+$I$3)^(2022-H8))</f>
        <v>7338.6189843750008</v>
      </c>
      <c r="R8" s="16">
        <f t="shared" ref="R8:R52" si="6">Q8*0.1</f>
        <v>733.86189843750014</v>
      </c>
      <c r="S8" s="16">
        <f t="shared" ref="S8:S52" si="7">SUM(Q8:R8)*0.15</f>
        <v>1210.872132421875</v>
      </c>
      <c r="T8" s="16">
        <f t="shared" ref="T8:T52" si="8">SUM(Q8:S8)</f>
        <v>9283.3530152343756</v>
      </c>
      <c r="U8" s="16">
        <f>P8*L8</f>
        <v>0.28750000000000003</v>
      </c>
      <c r="V8" s="16">
        <f t="shared" ref="V8:AK28" si="9">IF(MOD(V$6-$H8,$M8)=0,($L8*1.1*1.15)*((1+$I$3)^(V$6-$L$3)),IF(MOD(V$6-$O8,$N8)=0,$U8*((1+$I$3)^(V$6-$L$3)),0))</f>
        <v>6597.5056689342409</v>
      </c>
      <c r="W8" s="16">
        <f t="shared" si="9"/>
        <v>0</v>
      </c>
      <c r="X8" s="16">
        <f t="shared" si="9"/>
        <v>0</v>
      </c>
      <c r="Y8" s="16">
        <f t="shared" si="9"/>
        <v>0</v>
      </c>
      <c r="Z8" s="16">
        <f t="shared" si="9"/>
        <v>0</v>
      </c>
      <c r="AA8" s="16">
        <f t="shared" si="9"/>
        <v>8420.2748437500013</v>
      </c>
      <c r="AB8" s="16">
        <f t="shared" si="9"/>
        <v>0</v>
      </c>
      <c r="AC8" s="16">
        <f t="shared" si="9"/>
        <v>0</v>
      </c>
      <c r="AD8" s="16">
        <f t="shared" si="9"/>
        <v>0</v>
      </c>
      <c r="AE8" s="16">
        <f t="shared" si="9"/>
        <v>0</v>
      </c>
      <c r="AF8" s="16">
        <f t="shared" si="9"/>
        <v>10746.641534260696</v>
      </c>
      <c r="AG8" s="16">
        <f t="shared" si="9"/>
        <v>0</v>
      </c>
      <c r="AH8" s="16">
        <f t="shared" si="9"/>
        <v>0</v>
      </c>
      <c r="AI8" s="16">
        <f t="shared" si="9"/>
        <v>0</v>
      </c>
      <c r="AJ8" s="16">
        <f t="shared" si="9"/>
        <v>0</v>
      </c>
      <c r="AK8" s="16">
        <f t="shared" si="9"/>
        <v>13715.74044897364</v>
      </c>
      <c r="AL8" s="16">
        <f t="shared" si="1"/>
        <v>0</v>
      </c>
      <c r="AM8" s="16">
        <f t="shared" si="1"/>
        <v>0</v>
      </c>
      <c r="AN8" s="16">
        <f t="shared" si="1"/>
        <v>0</v>
      </c>
      <c r="AO8" s="16">
        <f t="shared" si="1"/>
        <v>0</v>
      </c>
      <c r="AP8" s="16">
        <f t="shared" si="1"/>
        <v>17505.146651060531</v>
      </c>
      <c r="AQ8" s="16">
        <f t="shared" si="1"/>
        <v>0</v>
      </c>
      <c r="AR8" s="16">
        <f t="shared" si="1"/>
        <v>0</v>
      </c>
      <c r="AS8" s="16">
        <f t="shared" si="1"/>
        <v>0</v>
      </c>
      <c r="AT8" s="16">
        <f t="shared" si="1"/>
        <v>0</v>
      </c>
      <c r="AU8" s="16">
        <f t="shared" si="1"/>
        <v>22341.495919607176</v>
      </c>
      <c r="AV8" s="16">
        <f t="shared" si="1"/>
        <v>0</v>
      </c>
      <c r="AW8" s="16">
        <f t="shared" si="1"/>
        <v>0</v>
      </c>
      <c r="AX8" s="16">
        <f t="shared" si="1"/>
        <v>0</v>
      </c>
      <c r="AY8" s="16">
        <f t="shared" si="1"/>
        <v>0</v>
      </c>
      <c r="AZ8" s="16">
        <f t="shared" si="1"/>
        <v>28514.03932086362</v>
      </c>
      <c r="BA8" s="16">
        <f t="shared" si="1"/>
        <v>0</v>
      </c>
      <c r="BB8" s="16">
        <f t="shared" si="1"/>
        <v>0</v>
      </c>
      <c r="BC8" s="16">
        <f t="shared" si="1"/>
        <v>0</v>
      </c>
      <c r="BD8" s="16">
        <f t="shared" si="1"/>
        <v>0</v>
      </c>
      <c r="BE8" s="16">
        <f t="shared" si="1"/>
        <v>36391.942657618267</v>
      </c>
      <c r="BF8" s="16">
        <f t="shared" si="1"/>
        <v>0</v>
      </c>
      <c r="BG8" s="16">
        <f t="shared" si="1"/>
        <v>0</v>
      </c>
      <c r="BH8" s="16">
        <f t="shared" si="1"/>
        <v>0</v>
      </c>
      <c r="BI8" s="16">
        <f t="shared" si="1"/>
        <v>0</v>
      </c>
      <c r="BJ8" s="16">
        <f t="shared" si="1"/>
        <v>46446.365437475441</v>
      </c>
      <c r="BK8" s="16">
        <f t="shared" si="1"/>
        <v>0</v>
      </c>
      <c r="BL8" s="16">
        <f t="shared" si="1"/>
        <v>0</v>
      </c>
      <c r="BM8" s="16">
        <f t="shared" si="1"/>
        <v>0</v>
      </c>
      <c r="BN8" s="16">
        <f t="shared" si="1"/>
        <v>0</v>
      </c>
      <c r="BO8" s="16">
        <f t="shared" si="1"/>
        <v>59278.639852987159</v>
      </c>
    </row>
    <row r="9" spans="1:76" s="1" customFormat="1" ht="15.75" x14ac:dyDescent="0.25">
      <c r="B9" s="2"/>
      <c r="C9" s="127"/>
      <c r="D9" s="2" t="s">
        <v>332</v>
      </c>
      <c r="E9" s="2" t="s">
        <v>336</v>
      </c>
      <c r="F9" s="2" t="s">
        <v>336</v>
      </c>
      <c r="G9" s="2">
        <v>1</v>
      </c>
      <c r="H9" s="2">
        <v>2017</v>
      </c>
      <c r="I9" s="16">
        <v>5000</v>
      </c>
      <c r="J9" s="16">
        <f t="shared" si="2"/>
        <v>5000</v>
      </c>
      <c r="K9" s="16">
        <f t="shared" si="3"/>
        <v>750</v>
      </c>
      <c r="L9" s="16">
        <f t="shared" si="4"/>
        <v>5750</v>
      </c>
      <c r="M9" s="2">
        <v>5</v>
      </c>
      <c r="N9" s="2">
        <v>5</v>
      </c>
      <c r="O9" s="2">
        <v>2017</v>
      </c>
      <c r="P9" s="40">
        <v>5.0000000000000002E-5</v>
      </c>
      <c r="Q9" s="16">
        <f t="shared" si="5"/>
        <v>7338.6189843750008</v>
      </c>
      <c r="R9" s="16">
        <f t="shared" si="6"/>
        <v>733.86189843750014</v>
      </c>
      <c r="S9" s="16">
        <f t="shared" si="7"/>
        <v>1210.872132421875</v>
      </c>
      <c r="T9" s="16">
        <f t="shared" si="8"/>
        <v>9283.3530152343756</v>
      </c>
      <c r="U9" s="16">
        <f t="shared" ref="U9:U52" si="10">P9*L9</f>
        <v>0.28750000000000003</v>
      </c>
      <c r="V9" s="16">
        <f t="shared" si="9"/>
        <v>6597.5056689342409</v>
      </c>
      <c r="W9" s="16">
        <f t="shared" si="1"/>
        <v>0</v>
      </c>
      <c r="X9" s="16">
        <f t="shared" si="1"/>
        <v>0</v>
      </c>
      <c r="Y9" s="16">
        <f t="shared" si="1"/>
        <v>0</v>
      </c>
      <c r="Z9" s="16">
        <f t="shared" si="1"/>
        <v>0</v>
      </c>
      <c r="AA9" s="16">
        <f t="shared" si="1"/>
        <v>8420.2748437500013</v>
      </c>
      <c r="AB9" s="16">
        <f t="shared" si="1"/>
        <v>0</v>
      </c>
      <c r="AC9" s="16">
        <f t="shared" si="1"/>
        <v>0</v>
      </c>
      <c r="AD9" s="16">
        <f t="shared" si="1"/>
        <v>0</v>
      </c>
      <c r="AE9" s="16">
        <f t="shared" si="1"/>
        <v>0</v>
      </c>
      <c r="AF9" s="16">
        <f t="shared" si="1"/>
        <v>10746.641534260696</v>
      </c>
      <c r="AG9" s="16">
        <f t="shared" si="1"/>
        <v>0</v>
      </c>
      <c r="AH9" s="16">
        <f t="shared" si="1"/>
        <v>0</v>
      </c>
      <c r="AI9" s="16">
        <f t="shared" si="1"/>
        <v>0</v>
      </c>
      <c r="AJ9" s="16">
        <f t="shared" si="1"/>
        <v>0</v>
      </c>
      <c r="AK9" s="16">
        <f t="shared" si="1"/>
        <v>13715.74044897364</v>
      </c>
      <c r="AL9" s="16">
        <f t="shared" si="1"/>
        <v>0</v>
      </c>
      <c r="AM9" s="16">
        <f t="shared" si="1"/>
        <v>0</v>
      </c>
      <c r="AN9" s="16">
        <f t="shared" si="1"/>
        <v>0</v>
      </c>
      <c r="AO9" s="16">
        <f t="shared" si="1"/>
        <v>0</v>
      </c>
      <c r="AP9" s="16">
        <f t="shared" si="1"/>
        <v>17505.146651060531</v>
      </c>
      <c r="AQ9" s="16">
        <f t="shared" si="1"/>
        <v>0</v>
      </c>
      <c r="AR9" s="16">
        <f t="shared" si="1"/>
        <v>0</v>
      </c>
      <c r="AS9" s="16">
        <f t="shared" si="1"/>
        <v>0</v>
      </c>
      <c r="AT9" s="16">
        <f t="shared" si="1"/>
        <v>0</v>
      </c>
      <c r="AU9" s="16">
        <f t="shared" si="1"/>
        <v>22341.495919607176</v>
      </c>
      <c r="AV9" s="16">
        <f t="shared" si="1"/>
        <v>0</v>
      </c>
      <c r="AW9" s="16">
        <f t="shared" si="1"/>
        <v>0</v>
      </c>
      <c r="AX9" s="16">
        <f t="shared" si="1"/>
        <v>0</v>
      </c>
      <c r="AY9" s="16">
        <f t="shared" si="1"/>
        <v>0</v>
      </c>
      <c r="AZ9" s="16">
        <f t="shared" si="1"/>
        <v>28514.03932086362</v>
      </c>
      <c r="BA9" s="16">
        <f t="shared" si="1"/>
        <v>0</v>
      </c>
      <c r="BB9" s="16">
        <f t="shared" si="1"/>
        <v>0</v>
      </c>
      <c r="BC9" s="16">
        <f t="shared" si="1"/>
        <v>0</v>
      </c>
      <c r="BD9" s="16">
        <f t="shared" si="1"/>
        <v>0</v>
      </c>
      <c r="BE9" s="16">
        <f t="shared" si="1"/>
        <v>36391.942657618267</v>
      </c>
      <c r="BF9" s="16">
        <f t="shared" si="1"/>
        <v>0</v>
      </c>
      <c r="BG9" s="16">
        <f t="shared" si="1"/>
        <v>0</v>
      </c>
      <c r="BH9" s="16">
        <f t="shared" si="1"/>
        <v>0</v>
      </c>
      <c r="BI9" s="16">
        <f t="shared" si="1"/>
        <v>0</v>
      </c>
      <c r="BJ9" s="16">
        <f t="shared" si="1"/>
        <v>46446.365437475441</v>
      </c>
      <c r="BK9" s="16">
        <f t="shared" si="1"/>
        <v>0</v>
      </c>
      <c r="BL9" s="16">
        <f t="shared" si="1"/>
        <v>0</v>
      </c>
      <c r="BM9" s="16">
        <f t="shared" si="1"/>
        <v>0</v>
      </c>
      <c r="BN9" s="16">
        <f t="shared" si="1"/>
        <v>0</v>
      </c>
      <c r="BO9" s="16">
        <f t="shared" si="1"/>
        <v>59278.639852987159</v>
      </c>
    </row>
    <row r="10" spans="1:76" s="1" customFormat="1" ht="15.75" x14ac:dyDescent="0.25">
      <c r="B10" s="2"/>
      <c r="C10" s="127"/>
      <c r="D10" s="2" t="s">
        <v>332</v>
      </c>
      <c r="E10" s="2" t="s">
        <v>337</v>
      </c>
      <c r="F10" s="2" t="s">
        <v>337</v>
      </c>
      <c r="G10" s="2">
        <v>1</v>
      </c>
      <c r="H10" s="2">
        <v>2018</v>
      </c>
      <c r="I10" s="16">
        <v>600000</v>
      </c>
      <c r="J10" s="16">
        <f t="shared" si="2"/>
        <v>600000</v>
      </c>
      <c r="K10" s="16">
        <f t="shared" si="3"/>
        <v>90000</v>
      </c>
      <c r="L10" s="16">
        <f t="shared" si="4"/>
        <v>690000</v>
      </c>
      <c r="M10" s="2">
        <v>30</v>
      </c>
      <c r="N10" s="2">
        <v>5</v>
      </c>
      <c r="O10" s="2">
        <v>2018</v>
      </c>
      <c r="P10" s="40">
        <v>5.0000000000000002E-5</v>
      </c>
      <c r="Q10" s="16">
        <f t="shared" si="5"/>
        <v>838699.3125</v>
      </c>
      <c r="R10" s="16">
        <f t="shared" si="6"/>
        <v>83869.931250000009</v>
      </c>
      <c r="S10" s="16">
        <f t="shared" si="7"/>
        <v>138385.3865625</v>
      </c>
      <c r="T10" s="16">
        <f t="shared" si="8"/>
        <v>1060954.6303125001</v>
      </c>
      <c r="U10" s="16">
        <f t="shared" si="10"/>
        <v>34.5</v>
      </c>
      <c r="V10" s="16">
        <f t="shared" si="9"/>
        <v>0</v>
      </c>
      <c r="W10" s="16">
        <f t="shared" si="1"/>
        <v>32.857142857142854</v>
      </c>
      <c r="X10" s="16">
        <f t="shared" si="1"/>
        <v>0</v>
      </c>
      <c r="Y10" s="16">
        <f t="shared" si="1"/>
        <v>0</v>
      </c>
      <c r="Z10" s="16">
        <f t="shared" si="1"/>
        <v>0</v>
      </c>
      <c r="AA10" s="16">
        <f t="shared" si="1"/>
        <v>0</v>
      </c>
      <c r="AB10" s="16">
        <f t="shared" si="1"/>
        <v>41.934965625000004</v>
      </c>
      <c r="AC10" s="16">
        <f t="shared" si="1"/>
        <v>0</v>
      </c>
      <c r="AD10" s="16">
        <f t="shared" si="1"/>
        <v>0</v>
      </c>
      <c r="AE10" s="16">
        <f t="shared" si="1"/>
        <v>0</v>
      </c>
      <c r="AF10" s="16">
        <f t="shared" si="1"/>
        <v>0</v>
      </c>
      <c r="AG10" s="16">
        <f t="shared" si="1"/>
        <v>53.520823451258792</v>
      </c>
      <c r="AH10" s="16">
        <f t="shared" si="1"/>
        <v>0</v>
      </c>
      <c r="AI10" s="16">
        <f t="shared" si="1"/>
        <v>0</v>
      </c>
      <c r="AJ10" s="16">
        <f t="shared" si="1"/>
        <v>0</v>
      </c>
      <c r="AK10" s="16">
        <f t="shared" si="1"/>
        <v>0</v>
      </c>
      <c r="AL10" s="16">
        <f t="shared" si="1"/>
        <v>68.307640180659206</v>
      </c>
      <c r="AM10" s="16">
        <f t="shared" si="1"/>
        <v>0</v>
      </c>
      <c r="AN10" s="16">
        <f t="shared" si="1"/>
        <v>0</v>
      </c>
      <c r="AO10" s="16">
        <f t="shared" si="1"/>
        <v>0</v>
      </c>
      <c r="AP10" s="16">
        <f t="shared" si="1"/>
        <v>0</v>
      </c>
      <c r="AQ10" s="16">
        <f t="shared" si="1"/>
        <v>87.179781740459546</v>
      </c>
      <c r="AR10" s="16">
        <f t="shared" si="1"/>
        <v>0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2815028.4858705038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142.00667804066467</v>
      </c>
      <c r="BB10" s="16">
        <f t="shared" si="1"/>
        <v>0</v>
      </c>
      <c r="BC10" s="16">
        <f t="shared" si="1"/>
        <v>0</v>
      </c>
      <c r="BD10" s="16">
        <f t="shared" si="1"/>
        <v>0</v>
      </c>
      <c r="BE10" s="16">
        <f t="shared" si="1"/>
        <v>0</v>
      </c>
      <c r="BF10" s="16">
        <f t="shared" si="1"/>
        <v>181.24050493517393</v>
      </c>
      <c r="BG10" s="16">
        <f t="shared" si="1"/>
        <v>0</v>
      </c>
      <c r="BH10" s="16">
        <f t="shared" si="1"/>
        <v>0</v>
      </c>
      <c r="BI10" s="16">
        <f t="shared" si="1"/>
        <v>0</v>
      </c>
      <c r="BJ10" s="16">
        <f t="shared" si="1"/>
        <v>0</v>
      </c>
      <c r="BK10" s="16">
        <f t="shared" si="1"/>
        <v>231.31391482695278</v>
      </c>
      <c r="BL10" s="16">
        <f t="shared" si="1"/>
        <v>0</v>
      </c>
      <c r="BM10" s="16">
        <f t="shared" si="1"/>
        <v>0</v>
      </c>
      <c r="BN10" s="16">
        <f t="shared" si="1"/>
        <v>0</v>
      </c>
      <c r="BO10" s="16">
        <f t="shared" si="1"/>
        <v>0</v>
      </c>
    </row>
    <row r="11" spans="1:76" s="1" customFormat="1" ht="31.5" x14ac:dyDescent="0.25">
      <c r="B11" s="2"/>
      <c r="C11" s="127"/>
      <c r="D11" s="2" t="s">
        <v>51</v>
      </c>
      <c r="E11" s="2" t="s">
        <v>338</v>
      </c>
      <c r="F11" s="2" t="s">
        <v>339</v>
      </c>
      <c r="G11" s="2">
        <v>1</v>
      </c>
      <c r="H11" s="2">
        <v>2019</v>
      </c>
      <c r="I11" s="16">
        <v>15000</v>
      </c>
      <c r="J11" s="16">
        <f t="shared" si="2"/>
        <v>15000</v>
      </c>
      <c r="K11" s="16">
        <f t="shared" si="3"/>
        <v>2250</v>
      </c>
      <c r="L11" s="16">
        <f t="shared" si="4"/>
        <v>17250</v>
      </c>
      <c r="M11" s="2">
        <v>8</v>
      </c>
      <c r="N11" s="2">
        <v>2</v>
      </c>
      <c r="O11" s="2">
        <v>2019</v>
      </c>
      <c r="P11" s="40">
        <v>0.02</v>
      </c>
      <c r="Q11" s="16">
        <f t="shared" si="5"/>
        <v>19969.031250000004</v>
      </c>
      <c r="R11" s="16">
        <f t="shared" si="6"/>
        <v>1996.9031250000005</v>
      </c>
      <c r="S11" s="16">
        <f t="shared" si="7"/>
        <v>3294.8901562500005</v>
      </c>
      <c r="T11" s="16">
        <f t="shared" si="8"/>
        <v>25260.824531250004</v>
      </c>
      <c r="U11" s="16">
        <f t="shared" si="10"/>
        <v>345</v>
      </c>
      <c r="V11" s="16">
        <f t="shared" si="9"/>
        <v>0</v>
      </c>
      <c r="W11" s="16">
        <f t="shared" si="1"/>
        <v>328.57142857142856</v>
      </c>
      <c r="X11" s="16">
        <f t="shared" si="1"/>
        <v>0</v>
      </c>
      <c r="Y11" s="16">
        <f t="shared" si="1"/>
        <v>362.25</v>
      </c>
      <c r="Z11" s="16">
        <f t="shared" si="1"/>
        <v>0</v>
      </c>
      <c r="AA11" s="16">
        <f t="shared" si="1"/>
        <v>25260.824531250004</v>
      </c>
      <c r="AB11" s="16">
        <f t="shared" si="1"/>
        <v>0</v>
      </c>
      <c r="AC11" s="16">
        <f t="shared" si="1"/>
        <v>440.31713906250002</v>
      </c>
      <c r="AD11" s="16">
        <f t="shared" si="1"/>
        <v>0</v>
      </c>
      <c r="AE11" s="16">
        <f t="shared" si="1"/>
        <v>485.44964581640636</v>
      </c>
      <c r="AF11" s="16">
        <f t="shared" si="1"/>
        <v>0</v>
      </c>
      <c r="AG11" s="16">
        <f t="shared" si="1"/>
        <v>535.20823451258798</v>
      </c>
      <c r="AH11" s="16">
        <f t="shared" si="1"/>
        <v>0</v>
      </c>
      <c r="AI11" s="16">
        <f t="shared" si="1"/>
        <v>37321.742718295609</v>
      </c>
      <c r="AJ11" s="16">
        <f t="shared" si="1"/>
        <v>0</v>
      </c>
      <c r="AK11" s="16">
        <f t="shared" si="1"/>
        <v>650.54895410151641</v>
      </c>
      <c r="AL11" s="16">
        <f t="shared" si="1"/>
        <v>0</v>
      </c>
      <c r="AM11" s="16">
        <f t="shared" si="1"/>
        <v>717.23022189692188</v>
      </c>
      <c r="AN11" s="16">
        <f t="shared" si="1"/>
        <v>0</v>
      </c>
      <c r="AO11" s="16">
        <f t="shared" si="1"/>
        <v>790.74631964135642</v>
      </c>
      <c r="AP11" s="16">
        <f t="shared" si="1"/>
        <v>0</v>
      </c>
      <c r="AQ11" s="16">
        <f t="shared" si="1"/>
        <v>55141.211950840661</v>
      </c>
      <c r="AR11" s="16">
        <f t="shared" si="1"/>
        <v>0</v>
      </c>
      <c r="AS11" s="16">
        <f t="shared" si="1"/>
        <v>961.15709368856642</v>
      </c>
      <c r="AT11" s="16">
        <f t="shared" si="1"/>
        <v>0</v>
      </c>
      <c r="AU11" s="16">
        <f t="shared" si="1"/>
        <v>1059.6756957916446</v>
      </c>
      <c r="AV11" s="16">
        <f t="shared" si="1"/>
        <v>0</v>
      </c>
      <c r="AW11" s="16">
        <f t="shared" si="1"/>
        <v>1168.2924546102881</v>
      </c>
      <c r="AX11" s="16">
        <f t="shared" si="1"/>
        <v>0</v>
      </c>
      <c r="AY11" s="16">
        <f t="shared" si="1"/>
        <v>81468.68377389606</v>
      </c>
      <c r="AZ11" s="16">
        <f t="shared" si="1"/>
        <v>0</v>
      </c>
      <c r="BA11" s="16">
        <f t="shared" si="1"/>
        <v>1420.0667804066468</v>
      </c>
      <c r="BB11" s="16">
        <f t="shared" si="1"/>
        <v>0</v>
      </c>
      <c r="BC11" s="16">
        <f t="shared" si="1"/>
        <v>1565.6236253983282</v>
      </c>
      <c r="BD11" s="16">
        <f t="shared" si="1"/>
        <v>0</v>
      </c>
      <c r="BE11" s="16">
        <f t="shared" si="1"/>
        <v>1726.1000470016565</v>
      </c>
      <c r="BF11" s="16">
        <f t="shared" si="1"/>
        <v>0</v>
      </c>
      <c r="BG11" s="16">
        <f t="shared" si="1"/>
        <v>120366.35034007241</v>
      </c>
      <c r="BH11" s="16">
        <f t="shared" si="1"/>
        <v>0</v>
      </c>
      <c r="BI11" s="16">
        <f t="shared" si="1"/>
        <v>2098.0853952558077</v>
      </c>
      <c r="BJ11" s="16">
        <f t="shared" si="1"/>
        <v>0</v>
      </c>
      <c r="BK11" s="16">
        <f t="shared" si="1"/>
        <v>2313.1391482695281</v>
      </c>
      <c r="BL11" s="16">
        <f t="shared" si="1"/>
        <v>0</v>
      </c>
      <c r="BM11" s="16">
        <f t="shared" si="1"/>
        <v>2550.2359109671543</v>
      </c>
      <c r="BN11" s="16">
        <f t="shared" si="1"/>
        <v>0</v>
      </c>
      <c r="BO11" s="16">
        <f t="shared" si="1"/>
        <v>177835.91955896147</v>
      </c>
    </row>
    <row r="12" spans="1:76" s="1" customFormat="1" ht="31.5" x14ac:dyDescent="0.25">
      <c r="B12" s="2"/>
      <c r="C12" s="127"/>
      <c r="D12" s="2" t="s">
        <v>51</v>
      </c>
      <c r="E12" s="2" t="s">
        <v>338</v>
      </c>
      <c r="F12" s="2" t="s">
        <v>340</v>
      </c>
      <c r="G12" s="2">
        <v>1</v>
      </c>
      <c r="H12" s="2">
        <v>1997</v>
      </c>
      <c r="I12" s="16">
        <v>15000</v>
      </c>
      <c r="J12" s="16">
        <f t="shared" si="2"/>
        <v>15000</v>
      </c>
      <c r="K12" s="16">
        <f t="shared" si="3"/>
        <v>2250</v>
      </c>
      <c r="L12" s="16">
        <f t="shared" si="4"/>
        <v>17250</v>
      </c>
      <c r="M12" s="2">
        <v>10</v>
      </c>
      <c r="N12" s="2">
        <v>2</v>
      </c>
      <c r="O12" s="2">
        <v>1997</v>
      </c>
      <c r="P12" s="40">
        <v>0.02</v>
      </c>
      <c r="Q12" s="16">
        <f t="shared" si="5"/>
        <v>58414.622730514406</v>
      </c>
      <c r="R12" s="16">
        <f t="shared" si="6"/>
        <v>5841.4622730514411</v>
      </c>
      <c r="S12" s="16">
        <f t="shared" si="7"/>
        <v>9638.412750534877</v>
      </c>
      <c r="T12" s="16">
        <f t="shared" si="8"/>
        <v>73894.497754100725</v>
      </c>
      <c r="U12" s="16">
        <f t="shared" si="10"/>
        <v>345</v>
      </c>
      <c r="V12" s="16">
        <f t="shared" si="9"/>
        <v>0</v>
      </c>
      <c r="W12" s="16">
        <f t="shared" si="1"/>
        <v>328.57142857142856</v>
      </c>
      <c r="X12" s="16">
        <f t="shared" si="1"/>
        <v>0</v>
      </c>
      <c r="Y12" s="16">
        <f t="shared" si="1"/>
        <v>362.25</v>
      </c>
      <c r="Z12" s="16">
        <f t="shared" si="1"/>
        <v>0</v>
      </c>
      <c r="AA12" s="16">
        <f t="shared" si="1"/>
        <v>25260.824531250004</v>
      </c>
      <c r="AB12" s="16">
        <f t="shared" si="1"/>
        <v>0</v>
      </c>
      <c r="AC12" s="16">
        <f t="shared" si="1"/>
        <v>440.31713906250002</v>
      </c>
      <c r="AD12" s="16">
        <f t="shared" si="1"/>
        <v>0</v>
      </c>
      <c r="AE12" s="16">
        <f t="shared" si="1"/>
        <v>485.44964581640636</v>
      </c>
      <c r="AF12" s="16">
        <f t="shared" si="1"/>
        <v>0</v>
      </c>
      <c r="AG12" s="16">
        <f t="shared" si="1"/>
        <v>535.20823451258798</v>
      </c>
      <c r="AH12" s="16">
        <f t="shared" si="1"/>
        <v>0</v>
      </c>
      <c r="AI12" s="16">
        <f t="shared" si="1"/>
        <v>590.06707855012826</v>
      </c>
      <c r="AJ12" s="16">
        <f t="shared" si="1"/>
        <v>0</v>
      </c>
      <c r="AK12" s="16">
        <f t="shared" si="1"/>
        <v>41147.221346920916</v>
      </c>
      <c r="AL12" s="16">
        <f t="shared" si="1"/>
        <v>0</v>
      </c>
      <c r="AM12" s="16">
        <f t="shared" si="1"/>
        <v>717.23022189692188</v>
      </c>
      <c r="AN12" s="16">
        <f t="shared" si="1"/>
        <v>0</v>
      </c>
      <c r="AO12" s="16">
        <f t="shared" si="1"/>
        <v>790.74631964135642</v>
      </c>
      <c r="AP12" s="16">
        <f t="shared" si="1"/>
        <v>0</v>
      </c>
      <c r="AQ12" s="16">
        <f t="shared" si="1"/>
        <v>871.79781740459543</v>
      </c>
      <c r="AR12" s="16">
        <f t="shared" si="1"/>
        <v>0</v>
      </c>
      <c r="AS12" s="16">
        <f t="shared" si="1"/>
        <v>961.15709368856642</v>
      </c>
      <c r="AT12" s="16">
        <f t="shared" si="1"/>
        <v>0</v>
      </c>
      <c r="AU12" s="16">
        <f t="shared" si="1"/>
        <v>67024.487758821517</v>
      </c>
      <c r="AV12" s="16">
        <f t="shared" si="1"/>
        <v>0</v>
      </c>
      <c r="AW12" s="16">
        <f t="shared" si="1"/>
        <v>1168.2924546102881</v>
      </c>
      <c r="AX12" s="16">
        <f t="shared" si="1"/>
        <v>0</v>
      </c>
      <c r="AY12" s="16">
        <f t="shared" si="1"/>
        <v>1288.0424312078428</v>
      </c>
      <c r="AZ12" s="16">
        <f t="shared" si="1"/>
        <v>0</v>
      </c>
      <c r="BA12" s="16">
        <f t="shared" si="1"/>
        <v>1420.0667804066468</v>
      </c>
      <c r="BB12" s="16">
        <f t="shared" si="1"/>
        <v>0</v>
      </c>
      <c r="BC12" s="16">
        <f t="shared" si="1"/>
        <v>1565.6236253983282</v>
      </c>
      <c r="BD12" s="16">
        <f t="shared" si="1"/>
        <v>0</v>
      </c>
      <c r="BE12" s="16">
        <f t="shared" si="1"/>
        <v>109175.82797285478</v>
      </c>
      <c r="BF12" s="16">
        <f t="shared" si="1"/>
        <v>0</v>
      </c>
      <c r="BG12" s="16">
        <f t="shared" si="1"/>
        <v>1903.0253018193266</v>
      </c>
      <c r="BH12" s="16">
        <f t="shared" si="1"/>
        <v>0</v>
      </c>
      <c r="BI12" s="16">
        <f t="shared" si="1"/>
        <v>2098.0853952558077</v>
      </c>
      <c r="BJ12" s="16">
        <f t="shared" si="1"/>
        <v>0</v>
      </c>
      <c r="BK12" s="16">
        <f t="shared" si="1"/>
        <v>2313.1391482695281</v>
      </c>
      <c r="BL12" s="16">
        <f t="shared" si="1"/>
        <v>0</v>
      </c>
      <c r="BM12" s="16">
        <f t="shared" si="1"/>
        <v>2550.2359109671543</v>
      </c>
      <c r="BN12" s="16">
        <f t="shared" si="1"/>
        <v>0</v>
      </c>
      <c r="BO12" s="16">
        <f t="shared" si="1"/>
        <v>177835.91955896147</v>
      </c>
    </row>
    <row r="13" spans="1:76" s="1" customFormat="1" ht="15.75" x14ac:dyDescent="0.25">
      <c r="B13" s="2"/>
      <c r="C13" s="127"/>
      <c r="D13" s="2" t="s">
        <v>29</v>
      </c>
      <c r="E13" s="2" t="s">
        <v>184</v>
      </c>
      <c r="F13" s="2" t="s">
        <v>341</v>
      </c>
      <c r="G13" s="2">
        <v>2</v>
      </c>
      <c r="H13" s="2">
        <v>1997</v>
      </c>
      <c r="I13" s="16">
        <v>5000</v>
      </c>
      <c r="J13" s="16">
        <f t="shared" si="2"/>
        <v>10000</v>
      </c>
      <c r="K13" s="16">
        <f t="shared" si="3"/>
        <v>1500</v>
      </c>
      <c r="L13" s="16">
        <f t="shared" si="4"/>
        <v>11500</v>
      </c>
      <c r="M13" s="2">
        <v>15</v>
      </c>
      <c r="N13" s="2">
        <v>2</v>
      </c>
      <c r="O13" s="2">
        <v>1997</v>
      </c>
      <c r="P13" s="40">
        <v>0.02</v>
      </c>
      <c r="Q13" s="16">
        <f t="shared" si="5"/>
        <v>38943.081820342937</v>
      </c>
      <c r="R13" s="16">
        <f t="shared" si="6"/>
        <v>3894.3081820342941</v>
      </c>
      <c r="S13" s="16">
        <f t="shared" si="7"/>
        <v>6425.608500356584</v>
      </c>
      <c r="T13" s="16">
        <f t="shared" si="8"/>
        <v>49262.998502733812</v>
      </c>
      <c r="U13" s="16">
        <f t="shared" si="10"/>
        <v>230</v>
      </c>
      <c r="V13" s="16">
        <f t="shared" si="9"/>
        <v>0</v>
      </c>
      <c r="W13" s="16">
        <f t="shared" si="9"/>
        <v>219.04761904761904</v>
      </c>
      <c r="X13" s="16">
        <f t="shared" si="9"/>
        <v>0</v>
      </c>
      <c r="Y13" s="16">
        <f t="shared" si="9"/>
        <v>241.5</v>
      </c>
      <c r="Z13" s="16">
        <f t="shared" si="9"/>
        <v>0</v>
      </c>
      <c r="AA13" s="16">
        <f t="shared" si="9"/>
        <v>16840.549687500003</v>
      </c>
      <c r="AB13" s="16">
        <f t="shared" si="9"/>
        <v>0</v>
      </c>
      <c r="AC13" s="16">
        <f t="shared" si="9"/>
        <v>293.54475937500001</v>
      </c>
      <c r="AD13" s="16">
        <f t="shared" si="9"/>
        <v>0</v>
      </c>
      <c r="AE13" s="16">
        <f t="shared" si="9"/>
        <v>323.63309721093754</v>
      </c>
      <c r="AF13" s="16">
        <f t="shared" si="9"/>
        <v>0</v>
      </c>
      <c r="AG13" s="16">
        <f t="shared" si="9"/>
        <v>356.80548967505865</v>
      </c>
      <c r="AH13" s="16">
        <f t="shared" si="9"/>
        <v>0</v>
      </c>
      <c r="AI13" s="16">
        <f t="shared" si="9"/>
        <v>393.37805236675217</v>
      </c>
      <c r="AJ13" s="16">
        <f t="shared" si="9"/>
        <v>0</v>
      </c>
      <c r="AK13" s="16">
        <f t="shared" si="9"/>
        <v>433.69930273434426</v>
      </c>
      <c r="AL13" s="16">
        <f t="shared" ref="AL13:BO21" si="11">IF(MOD(AL$6-$H13,$M13)=0,($L13*1.1*1.15)*((1+$I$3)^(AL$6-$L$3)),IF(MOD(AL$6-$O13,$N13)=0,$U13*((1+$I$3)^(AL$6-$L$3)),0))</f>
        <v>0</v>
      </c>
      <c r="AM13" s="16">
        <f t="shared" si="11"/>
        <v>478.15348126461458</v>
      </c>
      <c r="AN13" s="16">
        <f t="shared" si="11"/>
        <v>0</v>
      </c>
      <c r="AO13" s="16">
        <f t="shared" si="11"/>
        <v>527.16421309423765</v>
      </c>
      <c r="AP13" s="16">
        <f t="shared" si="11"/>
        <v>35010.293302121063</v>
      </c>
      <c r="AQ13" s="16">
        <f t="shared" si="11"/>
        <v>581.19854493639696</v>
      </c>
      <c r="AR13" s="16">
        <f t="shared" si="11"/>
        <v>0</v>
      </c>
      <c r="AS13" s="16">
        <f t="shared" si="11"/>
        <v>640.77139579237758</v>
      </c>
      <c r="AT13" s="16">
        <f t="shared" si="11"/>
        <v>0</v>
      </c>
      <c r="AU13" s="16">
        <f t="shared" si="11"/>
        <v>706.45046386109641</v>
      </c>
      <c r="AV13" s="16">
        <f t="shared" si="11"/>
        <v>0</v>
      </c>
      <c r="AW13" s="16">
        <f t="shared" si="11"/>
        <v>778.86163640685879</v>
      </c>
      <c r="AX13" s="16">
        <f t="shared" si="11"/>
        <v>0</v>
      </c>
      <c r="AY13" s="16">
        <f t="shared" si="11"/>
        <v>858.69495413856191</v>
      </c>
      <c r="AZ13" s="16">
        <f t="shared" si="11"/>
        <v>0</v>
      </c>
      <c r="BA13" s="16">
        <f t="shared" si="11"/>
        <v>946.71118693776452</v>
      </c>
      <c r="BB13" s="16">
        <f t="shared" si="11"/>
        <v>0</v>
      </c>
      <c r="BC13" s="16">
        <f t="shared" si="11"/>
        <v>1043.7490835988854</v>
      </c>
      <c r="BD13" s="16">
        <f t="shared" si="11"/>
        <v>0</v>
      </c>
      <c r="BE13" s="16">
        <f t="shared" si="11"/>
        <v>72783.885315236534</v>
      </c>
      <c r="BF13" s="16">
        <f t="shared" si="11"/>
        <v>0</v>
      </c>
      <c r="BG13" s="16">
        <f t="shared" si="11"/>
        <v>1268.6835345462177</v>
      </c>
      <c r="BH13" s="16">
        <f t="shared" si="11"/>
        <v>0</v>
      </c>
      <c r="BI13" s="16">
        <f t="shared" si="11"/>
        <v>1398.7235968372052</v>
      </c>
      <c r="BJ13" s="16">
        <f t="shared" si="11"/>
        <v>0</v>
      </c>
      <c r="BK13" s="16">
        <f t="shared" si="11"/>
        <v>1542.0927655130185</v>
      </c>
      <c r="BL13" s="16">
        <f t="shared" si="11"/>
        <v>0</v>
      </c>
      <c r="BM13" s="16">
        <f t="shared" si="11"/>
        <v>1700.1572739781029</v>
      </c>
      <c r="BN13" s="16">
        <f t="shared" si="11"/>
        <v>0</v>
      </c>
      <c r="BO13" s="16">
        <f t="shared" si="11"/>
        <v>1874.4233945608587</v>
      </c>
    </row>
    <row r="14" spans="1:76" s="1" customFormat="1" ht="15.75" x14ac:dyDescent="0.25">
      <c r="B14" s="2"/>
      <c r="C14" s="127"/>
      <c r="D14" s="2" t="s">
        <v>29</v>
      </c>
      <c r="E14" s="2" t="s">
        <v>184</v>
      </c>
      <c r="F14" s="2" t="s">
        <v>342</v>
      </c>
      <c r="G14" s="2">
        <v>1</v>
      </c>
      <c r="H14" s="2">
        <v>1997</v>
      </c>
      <c r="I14" s="16">
        <v>7500</v>
      </c>
      <c r="J14" s="16">
        <f t="shared" si="2"/>
        <v>7500</v>
      </c>
      <c r="K14" s="16">
        <f t="shared" si="3"/>
        <v>1125</v>
      </c>
      <c r="L14" s="16">
        <f t="shared" si="4"/>
        <v>8625</v>
      </c>
      <c r="M14" s="2">
        <v>10</v>
      </c>
      <c r="N14" s="2">
        <v>2</v>
      </c>
      <c r="O14" s="2">
        <v>1997</v>
      </c>
      <c r="P14" s="40">
        <v>0.02</v>
      </c>
      <c r="Q14" s="16">
        <f t="shared" si="5"/>
        <v>29207.311365257203</v>
      </c>
      <c r="R14" s="16">
        <f t="shared" si="6"/>
        <v>2920.7311365257206</v>
      </c>
      <c r="S14" s="16">
        <f t="shared" si="7"/>
        <v>4819.2063752674385</v>
      </c>
      <c r="T14" s="16">
        <f t="shared" si="8"/>
        <v>36947.248877050362</v>
      </c>
      <c r="U14" s="16">
        <f t="shared" si="10"/>
        <v>172.5</v>
      </c>
      <c r="V14" s="16">
        <f t="shared" si="9"/>
        <v>0</v>
      </c>
      <c r="W14" s="16">
        <f t="shared" si="9"/>
        <v>164.28571428571428</v>
      </c>
      <c r="X14" s="16">
        <f t="shared" si="9"/>
        <v>0</v>
      </c>
      <c r="Y14" s="16">
        <f t="shared" si="9"/>
        <v>181.125</v>
      </c>
      <c r="Z14" s="16">
        <f t="shared" si="9"/>
        <v>0</v>
      </c>
      <c r="AA14" s="16">
        <f t="shared" si="9"/>
        <v>12630.412265625002</v>
      </c>
      <c r="AB14" s="16">
        <f t="shared" si="9"/>
        <v>0</v>
      </c>
      <c r="AC14" s="16">
        <f t="shared" si="9"/>
        <v>220.15856953125001</v>
      </c>
      <c r="AD14" s="16">
        <f t="shared" si="9"/>
        <v>0</v>
      </c>
      <c r="AE14" s="16">
        <f t="shared" si="9"/>
        <v>242.72482290820318</v>
      </c>
      <c r="AF14" s="16">
        <f t="shared" si="9"/>
        <v>0</v>
      </c>
      <c r="AG14" s="16">
        <f t="shared" si="9"/>
        <v>267.60411725629399</v>
      </c>
      <c r="AH14" s="16">
        <f t="shared" si="9"/>
        <v>0</v>
      </c>
      <c r="AI14" s="16">
        <f t="shared" si="9"/>
        <v>295.03353927506413</v>
      </c>
      <c r="AJ14" s="16">
        <f t="shared" si="9"/>
        <v>0</v>
      </c>
      <c r="AK14" s="16">
        <f t="shared" si="9"/>
        <v>20573.610673460458</v>
      </c>
      <c r="AL14" s="16">
        <f t="shared" si="11"/>
        <v>0</v>
      </c>
      <c r="AM14" s="16">
        <f t="shared" si="11"/>
        <v>358.61511094846094</v>
      </c>
      <c r="AN14" s="16">
        <f t="shared" si="11"/>
        <v>0</v>
      </c>
      <c r="AO14" s="16">
        <f t="shared" si="11"/>
        <v>395.37315982067821</v>
      </c>
      <c r="AP14" s="16">
        <f t="shared" si="11"/>
        <v>0</v>
      </c>
      <c r="AQ14" s="16">
        <f t="shared" si="11"/>
        <v>435.89890870229772</v>
      </c>
      <c r="AR14" s="16">
        <f t="shared" si="11"/>
        <v>0</v>
      </c>
      <c r="AS14" s="16">
        <f t="shared" si="11"/>
        <v>480.57854684428321</v>
      </c>
      <c r="AT14" s="16">
        <f t="shared" si="11"/>
        <v>0</v>
      </c>
      <c r="AU14" s="16">
        <f t="shared" si="11"/>
        <v>33512.243879410758</v>
      </c>
      <c r="AV14" s="16">
        <f t="shared" si="11"/>
        <v>0</v>
      </c>
      <c r="AW14" s="16">
        <f t="shared" si="11"/>
        <v>584.14622730514407</v>
      </c>
      <c r="AX14" s="16">
        <f t="shared" si="11"/>
        <v>0</v>
      </c>
      <c r="AY14" s="16">
        <f t="shared" si="11"/>
        <v>644.02121560392141</v>
      </c>
      <c r="AZ14" s="16">
        <f t="shared" si="11"/>
        <v>0</v>
      </c>
      <c r="BA14" s="16">
        <f t="shared" si="11"/>
        <v>710.03339020332339</v>
      </c>
      <c r="BB14" s="16">
        <f t="shared" si="11"/>
        <v>0</v>
      </c>
      <c r="BC14" s="16">
        <f t="shared" si="11"/>
        <v>782.81181269916408</v>
      </c>
      <c r="BD14" s="16">
        <f t="shared" si="11"/>
        <v>0</v>
      </c>
      <c r="BE14" s="16">
        <f t="shared" si="11"/>
        <v>54587.913986427389</v>
      </c>
      <c r="BF14" s="16">
        <f t="shared" si="11"/>
        <v>0</v>
      </c>
      <c r="BG14" s="16">
        <f t="shared" si="11"/>
        <v>951.51265090966331</v>
      </c>
      <c r="BH14" s="16">
        <f t="shared" si="11"/>
        <v>0</v>
      </c>
      <c r="BI14" s="16">
        <f t="shared" si="11"/>
        <v>1049.0426976279039</v>
      </c>
      <c r="BJ14" s="16">
        <f t="shared" si="11"/>
        <v>0</v>
      </c>
      <c r="BK14" s="16">
        <f t="shared" si="11"/>
        <v>1156.569574134764</v>
      </c>
      <c r="BL14" s="16">
        <f t="shared" si="11"/>
        <v>0</v>
      </c>
      <c r="BM14" s="16">
        <f t="shared" si="11"/>
        <v>1275.1179554835771</v>
      </c>
      <c r="BN14" s="16">
        <f t="shared" si="11"/>
        <v>0</v>
      </c>
      <c r="BO14" s="16">
        <f t="shared" si="11"/>
        <v>88917.959779480734</v>
      </c>
    </row>
    <row r="15" spans="1:76" s="1" customFormat="1" ht="14.45" customHeight="1" x14ac:dyDescent="0.25">
      <c r="B15" s="2"/>
      <c r="C15" s="127"/>
      <c r="D15" s="2" t="s">
        <v>29</v>
      </c>
      <c r="E15" s="2" t="s">
        <v>184</v>
      </c>
      <c r="F15" s="2" t="s">
        <v>343</v>
      </c>
      <c r="G15" s="2">
        <v>1</v>
      </c>
      <c r="H15" s="2">
        <v>1997</v>
      </c>
      <c r="I15" s="16">
        <v>7500</v>
      </c>
      <c r="J15" s="16">
        <f t="shared" si="2"/>
        <v>7500</v>
      </c>
      <c r="K15" s="16">
        <f t="shared" si="3"/>
        <v>1125</v>
      </c>
      <c r="L15" s="16">
        <f t="shared" si="4"/>
        <v>8625</v>
      </c>
      <c r="M15" s="2">
        <v>15</v>
      </c>
      <c r="N15" s="2">
        <v>2</v>
      </c>
      <c r="O15" s="2">
        <v>1997</v>
      </c>
      <c r="P15" s="40">
        <v>0.02</v>
      </c>
      <c r="Q15" s="16">
        <f t="shared" si="5"/>
        <v>29207.311365257203</v>
      </c>
      <c r="R15" s="16">
        <f t="shared" si="6"/>
        <v>2920.7311365257206</v>
      </c>
      <c r="S15" s="16">
        <f t="shared" si="7"/>
        <v>4819.2063752674385</v>
      </c>
      <c r="T15" s="16">
        <f t="shared" si="8"/>
        <v>36947.248877050362</v>
      </c>
      <c r="U15" s="16">
        <f t="shared" si="10"/>
        <v>172.5</v>
      </c>
      <c r="V15" s="16">
        <f t="shared" si="9"/>
        <v>0</v>
      </c>
      <c r="W15" s="16">
        <f t="shared" si="9"/>
        <v>164.28571428571428</v>
      </c>
      <c r="X15" s="16">
        <f t="shared" si="9"/>
        <v>0</v>
      </c>
      <c r="Y15" s="16">
        <f t="shared" si="9"/>
        <v>181.125</v>
      </c>
      <c r="Z15" s="16">
        <f t="shared" si="9"/>
        <v>0</v>
      </c>
      <c r="AA15" s="16">
        <f t="shared" si="9"/>
        <v>12630.412265625002</v>
      </c>
      <c r="AB15" s="16">
        <f t="shared" si="9"/>
        <v>0</v>
      </c>
      <c r="AC15" s="16">
        <f t="shared" si="9"/>
        <v>220.15856953125001</v>
      </c>
      <c r="AD15" s="16">
        <f t="shared" si="9"/>
        <v>0</v>
      </c>
      <c r="AE15" s="16">
        <f t="shared" si="9"/>
        <v>242.72482290820318</v>
      </c>
      <c r="AF15" s="16">
        <f t="shared" si="9"/>
        <v>0</v>
      </c>
      <c r="AG15" s="16">
        <f t="shared" si="9"/>
        <v>267.60411725629399</v>
      </c>
      <c r="AH15" s="16">
        <f t="shared" si="9"/>
        <v>0</v>
      </c>
      <c r="AI15" s="16">
        <f t="shared" si="9"/>
        <v>295.03353927506413</v>
      </c>
      <c r="AJ15" s="16">
        <f t="shared" si="9"/>
        <v>0</v>
      </c>
      <c r="AK15" s="16">
        <f t="shared" si="9"/>
        <v>325.27447705075821</v>
      </c>
      <c r="AL15" s="16">
        <f t="shared" si="11"/>
        <v>0</v>
      </c>
      <c r="AM15" s="16">
        <f t="shared" si="11"/>
        <v>358.61511094846094</v>
      </c>
      <c r="AN15" s="16">
        <f t="shared" si="11"/>
        <v>0</v>
      </c>
      <c r="AO15" s="16">
        <f t="shared" si="11"/>
        <v>395.37315982067821</v>
      </c>
      <c r="AP15" s="16">
        <f t="shared" si="11"/>
        <v>26257.719976590794</v>
      </c>
      <c r="AQ15" s="16">
        <f t="shared" si="11"/>
        <v>435.89890870229772</v>
      </c>
      <c r="AR15" s="16">
        <f t="shared" si="11"/>
        <v>0</v>
      </c>
      <c r="AS15" s="16">
        <f t="shared" si="11"/>
        <v>480.57854684428321</v>
      </c>
      <c r="AT15" s="16">
        <f t="shared" si="11"/>
        <v>0</v>
      </c>
      <c r="AU15" s="16">
        <f t="shared" si="11"/>
        <v>529.83784789582228</v>
      </c>
      <c r="AV15" s="16">
        <f t="shared" si="11"/>
        <v>0</v>
      </c>
      <c r="AW15" s="16">
        <f t="shared" si="11"/>
        <v>584.14622730514407</v>
      </c>
      <c r="AX15" s="16">
        <f t="shared" si="11"/>
        <v>0</v>
      </c>
      <c r="AY15" s="16">
        <f t="shared" si="11"/>
        <v>644.02121560392141</v>
      </c>
      <c r="AZ15" s="16">
        <f t="shared" si="11"/>
        <v>0</v>
      </c>
      <c r="BA15" s="16">
        <f t="shared" si="11"/>
        <v>710.03339020332339</v>
      </c>
      <c r="BB15" s="16">
        <f t="shared" si="11"/>
        <v>0</v>
      </c>
      <c r="BC15" s="16">
        <f t="shared" si="11"/>
        <v>782.81181269916408</v>
      </c>
      <c r="BD15" s="16">
        <f t="shared" si="11"/>
        <v>0</v>
      </c>
      <c r="BE15" s="16">
        <f t="shared" si="11"/>
        <v>54587.913986427389</v>
      </c>
      <c r="BF15" s="16">
        <f t="shared" si="11"/>
        <v>0</v>
      </c>
      <c r="BG15" s="16">
        <f t="shared" si="11"/>
        <v>951.51265090966331</v>
      </c>
      <c r="BH15" s="16">
        <f t="shared" si="11"/>
        <v>0</v>
      </c>
      <c r="BI15" s="16">
        <f t="shared" si="11"/>
        <v>1049.0426976279039</v>
      </c>
      <c r="BJ15" s="16">
        <f t="shared" si="11"/>
        <v>0</v>
      </c>
      <c r="BK15" s="16">
        <f t="shared" si="11"/>
        <v>1156.569574134764</v>
      </c>
      <c r="BL15" s="16">
        <f t="shared" si="11"/>
        <v>0</v>
      </c>
      <c r="BM15" s="16">
        <f t="shared" si="11"/>
        <v>1275.1179554835771</v>
      </c>
      <c r="BN15" s="16">
        <f t="shared" si="11"/>
        <v>0</v>
      </c>
      <c r="BO15" s="16">
        <f t="shared" si="11"/>
        <v>1405.8175459206441</v>
      </c>
    </row>
    <row r="16" spans="1:76" s="1" customFormat="1" ht="15.75" x14ac:dyDescent="0.25">
      <c r="B16" s="2"/>
      <c r="C16" s="127"/>
      <c r="D16" s="2" t="s">
        <v>55</v>
      </c>
      <c r="E16" s="2" t="s">
        <v>345</v>
      </c>
      <c r="F16" s="2" t="s">
        <v>346</v>
      </c>
      <c r="G16" s="2">
        <v>2</v>
      </c>
      <c r="H16" s="2">
        <v>1997</v>
      </c>
      <c r="I16" s="16">
        <v>1500</v>
      </c>
      <c r="J16" s="16">
        <f t="shared" si="2"/>
        <v>3000</v>
      </c>
      <c r="K16" s="16">
        <f t="shared" si="3"/>
        <v>450</v>
      </c>
      <c r="L16" s="16">
        <f t="shared" si="4"/>
        <v>3450</v>
      </c>
      <c r="M16" s="2">
        <v>10</v>
      </c>
      <c r="N16" s="2">
        <v>2</v>
      </c>
      <c r="O16" s="2">
        <v>1997</v>
      </c>
      <c r="P16" s="40">
        <v>0.02</v>
      </c>
      <c r="Q16" s="16">
        <f t="shared" si="5"/>
        <v>11682.92454610288</v>
      </c>
      <c r="R16" s="16">
        <f t="shared" si="6"/>
        <v>1168.2924546102881</v>
      </c>
      <c r="S16" s="16">
        <f t="shared" si="7"/>
        <v>1927.6825501069752</v>
      </c>
      <c r="T16" s="16">
        <f t="shared" si="8"/>
        <v>14778.899550820144</v>
      </c>
      <c r="U16" s="16">
        <f t="shared" si="10"/>
        <v>69</v>
      </c>
      <c r="V16" s="16">
        <f t="shared" si="9"/>
        <v>0</v>
      </c>
      <c r="W16" s="16">
        <f t="shared" si="9"/>
        <v>65.714285714285708</v>
      </c>
      <c r="X16" s="16">
        <f t="shared" si="9"/>
        <v>0</v>
      </c>
      <c r="Y16" s="16">
        <f t="shared" si="9"/>
        <v>72.45</v>
      </c>
      <c r="Z16" s="16">
        <f t="shared" si="9"/>
        <v>0</v>
      </c>
      <c r="AA16" s="16">
        <f t="shared" si="9"/>
        <v>5052.164906250001</v>
      </c>
      <c r="AB16" s="16">
        <f t="shared" si="9"/>
        <v>0</v>
      </c>
      <c r="AC16" s="16">
        <f t="shared" si="9"/>
        <v>88.063427812500009</v>
      </c>
      <c r="AD16" s="16">
        <f t="shared" si="9"/>
        <v>0</v>
      </c>
      <c r="AE16" s="16">
        <f t="shared" si="9"/>
        <v>97.089929163281269</v>
      </c>
      <c r="AF16" s="16">
        <f t="shared" si="9"/>
        <v>0</v>
      </c>
      <c r="AG16" s="16">
        <f t="shared" si="9"/>
        <v>107.04164690251758</v>
      </c>
      <c r="AH16" s="16">
        <f t="shared" si="9"/>
        <v>0</v>
      </c>
      <c r="AI16" s="16">
        <f t="shared" si="9"/>
        <v>118.01341571002565</v>
      </c>
      <c r="AJ16" s="16">
        <f t="shared" si="9"/>
        <v>0</v>
      </c>
      <c r="AK16" s="16">
        <f t="shared" si="9"/>
        <v>8229.4442693841829</v>
      </c>
      <c r="AL16" s="16">
        <f t="shared" si="11"/>
        <v>0</v>
      </c>
      <c r="AM16" s="16">
        <f t="shared" si="11"/>
        <v>143.44604437938438</v>
      </c>
      <c r="AN16" s="16">
        <f t="shared" si="11"/>
        <v>0</v>
      </c>
      <c r="AO16" s="16">
        <f t="shared" si="11"/>
        <v>158.1492639282713</v>
      </c>
      <c r="AP16" s="16">
        <f t="shared" si="11"/>
        <v>0</v>
      </c>
      <c r="AQ16" s="16">
        <f t="shared" si="11"/>
        <v>174.35956348091909</v>
      </c>
      <c r="AR16" s="16">
        <f t="shared" si="11"/>
        <v>0</v>
      </c>
      <c r="AS16" s="16">
        <f t="shared" si="11"/>
        <v>192.23141873771328</v>
      </c>
      <c r="AT16" s="16">
        <f t="shared" si="11"/>
        <v>0</v>
      </c>
      <c r="AU16" s="16">
        <f t="shared" si="11"/>
        <v>13404.897551764305</v>
      </c>
      <c r="AV16" s="16">
        <f t="shared" si="11"/>
        <v>0</v>
      </c>
      <c r="AW16" s="16">
        <f t="shared" si="11"/>
        <v>233.65849092205761</v>
      </c>
      <c r="AX16" s="16">
        <f t="shared" si="11"/>
        <v>0</v>
      </c>
      <c r="AY16" s="16">
        <f t="shared" si="11"/>
        <v>257.60848624156858</v>
      </c>
      <c r="AZ16" s="16">
        <f t="shared" si="11"/>
        <v>0</v>
      </c>
      <c r="BA16" s="16">
        <f t="shared" si="11"/>
        <v>284.01335608132933</v>
      </c>
      <c r="BB16" s="16">
        <f t="shared" si="11"/>
        <v>0</v>
      </c>
      <c r="BC16" s="16">
        <f t="shared" si="11"/>
        <v>313.12472507966561</v>
      </c>
      <c r="BD16" s="16">
        <f t="shared" si="11"/>
        <v>0</v>
      </c>
      <c r="BE16" s="16">
        <f t="shared" si="11"/>
        <v>21835.165594570957</v>
      </c>
      <c r="BF16" s="16">
        <f t="shared" si="11"/>
        <v>0</v>
      </c>
      <c r="BG16" s="16">
        <f t="shared" si="11"/>
        <v>380.60506036386533</v>
      </c>
      <c r="BH16" s="16">
        <f t="shared" si="11"/>
        <v>0</v>
      </c>
      <c r="BI16" s="16">
        <f t="shared" si="11"/>
        <v>419.61707905116151</v>
      </c>
      <c r="BJ16" s="16">
        <f t="shared" si="11"/>
        <v>0</v>
      </c>
      <c r="BK16" s="16">
        <f t="shared" si="11"/>
        <v>462.62782965390556</v>
      </c>
      <c r="BL16" s="16">
        <f t="shared" si="11"/>
        <v>0</v>
      </c>
      <c r="BM16" s="16">
        <f t="shared" si="11"/>
        <v>510.0471821934309</v>
      </c>
      <c r="BN16" s="16">
        <f t="shared" si="11"/>
        <v>0</v>
      </c>
      <c r="BO16" s="16">
        <f t="shared" si="11"/>
        <v>35567.183911792294</v>
      </c>
    </row>
    <row r="17" spans="2:67" s="1" customFormat="1" ht="31.5" x14ac:dyDescent="0.25">
      <c r="B17" s="2"/>
      <c r="C17" s="127"/>
      <c r="D17" s="2" t="s">
        <v>347</v>
      </c>
      <c r="E17" s="2" t="s">
        <v>347</v>
      </c>
      <c r="F17" s="2" t="s">
        <v>348</v>
      </c>
      <c r="G17" s="2">
        <v>1</v>
      </c>
      <c r="H17" s="2">
        <v>1997</v>
      </c>
      <c r="I17" s="16">
        <v>7500</v>
      </c>
      <c r="J17" s="16">
        <f t="shared" si="2"/>
        <v>7500</v>
      </c>
      <c r="K17" s="16">
        <f t="shared" si="3"/>
        <v>1125</v>
      </c>
      <c r="L17" s="16">
        <f t="shared" si="4"/>
        <v>8625</v>
      </c>
      <c r="M17" s="2">
        <v>20</v>
      </c>
      <c r="N17" s="2">
        <v>2</v>
      </c>
      <c r="O17" s="2">
        <v>1997</v>
      </c>
      <c r="P17" s="40">
        <v>0.02</v>
      </c>
      <c r="Q17" s="16">
        <f t="shared" si="5"/>
        <v>29207.311365257203</v>
      </c>
      <c r="R17" s="16">
        <f t="shared" si="6"/>
        <v>2920.7311365257206</v>
      </c>
      <c r="S17" s="16">
        <f t="shared" si="7"/>
        <v>4819.2063752674385</v>
      </c>
      <c r="T17" s="16">
        <f t="shared" si="8"/>
        <v>36947.248877050362</v>
      </c>
      <c r="U17" s="16">
        <f t="shared" si="10"/>
        <v>172.5</v>
      </c>
      <c r="V17" s="16">
        <f t="shared" si="9"/>
        <v>0</v>
      </c>
      <c r="W17" s="16">
        <f t="shared" si="9"/>
        <v>164.28571428571428</v>
      </c>
      <c r="X17" s="16">
        <f t="shared" si="9"/>
        <v>0</v>
      </c>
      <c r="Y17" s="16">
        <f t="shared" si="9"/>
        <v>181.125</v>
      </c>
      <c r="Z17" s="16">
        <f t="shared" si="9"/>
        <v>0</v>
      </c>
      <c r="AA17" s="16">
        <f t="shared" si="9"/>
        <v>199.69031250000003</v>
      </c>
      <c r="AB17" s="16">
        <f t="shared" si="9"/>
        <v>0</v>
      </c>
      <c r="AC17" s="16">
        <f t="shared" si="9"/>
        <v>220.15856953125001</v>
      </c>
      <c r="AD17" s="16">
        <f t="shared" si="9"/>
        <v>0</v>
      </c>
      <c r="AE17" s="16">
        <f t="shared" si="9"/>
        <v>242.72482290820318</v>
      </c>
      <c r="AF17" s="16">
        <f t="shared" si="9"/>
        <v>0</v>
      </c>
      <c r="AG17" s="16">
        <f t="shared" si="9"/>
        <v>267.60411725629399</v>
      </c>
      <c r="AH17" s="16">
        <f t="shared" si="9"/>
        <v>0</v>
      </c>
      <c r="AI17" s="16">
        <f t="shared" si="9"/>
        <v>295.03353927506413</v>
      </c>
      <c r="AJ17" s="16">
        <f t="shared" si="9"/>
        <v>0</v>
      </c>
      <c r="AK17" s="16">
        <f t="shared" si="9"/>
        <v>20573.610673460458</v>
      </c>
      <c r="AL17" s="16">
        <f t="shared" si="11"/>
        <v>0</v>
      </c>
      <c r="AM17" s="16">
        <f t="shared" si="11"/>
        <v>358.61511094846094</v>
      </c>
      <c r="AN17" s="16">
        <f t="shared" si="11"/>
        <v>0</v>
      </c>
      <c r="AO17" s="16">
        <f t="shared" si="11"/>
        <v>395.37315982067821</v>
      </c>
      <c r="AP17" s="16">
        <f t="shared" si="11"/>
        <v>0</v>
      </c>
      <c r="AQ17" s="16">
        <f t="shared" si="11"/>
        <v>435.89890870229772</v>
      </c>
      <c r="AR17" s="16">
        <f t="shared" si="11"/>
        <v>0</v>
      </c>
      <c r="AS17" s="16">
        <f t="shared" si="11"/>
        <v>480.57854684428321</v>
      </c>
      <c r="AT17" s="16">
        <f t="shared" si="11"/>
        <v>0</v>
      </c>
      <c r="AU17" s="16">
        <f t="shared" si="11"/>
        <v>529.83784789582228</v>
      </c>
      <c r="AV17" s="16">
        <f t="shared" si="11"/>
        <v>0</v>
      </c>
      <c r="AW17" s="16">
        <f t="shared" si="11"/>
        <v>584.14622730514407</v>
      </c>
      <c r="AX17" s="16">
        <f t="shared" si="11"/>
        <v>0</v>
      </c>
      <c r="AY17" s="16">
        <f t="shared" si="11"/>
        <v>644.02121560392141</v>
      </c>
      <c r="AZ17" s="16">
        <f t="shared" si="11"/>
        <v>0</v>
      </c>
      <c r="BA17" s="16">
        <f t="shared" si="11"/>
        <v>710.03339020332339</v>
      </c>
      <c r="BB17" s="16">
        <f t="shared" si="11"/>
        <v>0</v>
      </c>
      <c r="BC17" s="16">
        <f t="shared" si="11"/>
        <v>782.81181269916408</v>
      </c>
      <c r="BD17" s="16">
        <f t="shared" si="11"/>
        <v>0</v>
      </c>
      <c r="BE17" s="16">
        <f t="shared" si="11"/>
        <v>54587.913986427389</v>
      </c>
      <c r="BF17" s="16">
        <f t="shared" si="11"/>
        <v>0</v>
      </c>
      <c r="BG17" s="16">
        <f t="shared" si="11"/>
        <v>951.51265090966331</v>
      </c>
      <c r="BH17" s="16">
        <f t="shared" si="11"/>
        <v>0</v>
      </c>
      <c r="BI17" s="16">
        <f t="shared" si="11"/>
        <v>1049.0426976279039</v>
      </c>
      <c r="BJ17" s="16">
        <f t="shared" si="11"/>
        <v>0</v>
      </c>
      <c r="BK17" s="16">
        <f t="shared" si="11"/>
        <v>1156.569574134764</v>
      </c>
      <c r="BL17" s="16">
        <f t="shared" si="11"/>
        <v>0</v>
      </c>
      <c r="BM17" s="16">
        <f t="shared" si="11"/>
        <v>1275.1179554835771</v>
      </c>
      <c r="BN17" s="16">
        <f t="shared" si="11"/>
        <v>0</v>
      </c>
      <c r="BO17" s="16">
        <f t="shared" si="11"/>
        <v>1405.8175459206441</v>
      </c>
    </row>
    <row r="18" spans="2:67" s="1" customFormat="1" ht="15.75" x14ac:dyDescent="0.25">
      <c r="B18" s="2"/>
      <c r="C18" s="127"/>
      <c r="D18" s="2" t="s">
        <v>116</v>
      </c>
      <c r="E18" s="2" t="s">
        <v>117</v>
      </c>
      <c r="F18" s="2" t="s">
        <v>176</v>
      </c>
      <c r="G18" s="2">
        <v>1</v>
      </c>
      <c r="H18" s="2">
        <v>1997</v>
      </c>
      <c r="I18" s="16">
        <v>850</v>
      </c>
      <c r="J18" s="16">
        <f t="shared" si="2"/>
        <v>850</v>
      </c>
      <c r="K18" s="16">
        <f t="shared" si="3"/>
        <v>127.5</v>
      </c>
      <c r="L18" s="16">
        <f t="shared" si="4"/>
        <v>977.5</v>
      </c>
      <c r="M18" s="2">
        <v>20</v>
      </c>
      <c r="N18" s="2">
        <v>2</v>
      </c>
      <c r="O18" s="2">
        <v>1997</v>
      </c>
      <c r="P18" s="40">
        <v>0.02</v>
      </c>
      <c r="Q18" s="16">
        <f t="shared" si="5"/>
        <v>3310.1619547291498</v>
      </c>
      <c r="R18" s="16">
        <f t="shared" si="6"/>
        <v>331.016195472915</v>
      </c>
      <c r="S18" s="16">
        <f t="shared" si="7"/>
        <v>546.17672253030969</v>
      </c>
      <c r="T18" s="16">
        <f t="shared" si="8"/>
        <v>4187.3548727323741</v>
      </c>
      <c r="U18" s="16">
        <f t="shared" si="10"/>
        <v>19.55</v>
      </c>
      <c r="V18" s="16">
        <f t="shared" si="9"/>
        <v>0</v>
      </c>
      <c r="W18" s="16">
        <f t="shared" si="9"/>
        <v>18.61904761904762</v>
      </c>
      <c r="X18" s="16">
        <f t="shared" si="9"/>
        <v>0</v>
      </c>
      <c r="Y18" s="16">
        <f t="shared" si="9"/>
        <v>20.5275</v>
      </c>
      <c r="Z18" s="16">
        <f t="shared" si="9"/>
        <v>0</v>
      </c>
      <c r="AA18" s="16">
        <f t="shared" si="9"/>
        <v>22.631568750000003</v>
      </c>
      <c r="AB18" s="16">
        <f t="shared" si="9"/>
        <v>0</v>
      </c>
      <c r="AC18" s="16">
        <f t="shared" si="9"/>
        <v>24.951304546875004</v>
      </c>
      <c r="AD18" s="16">
        <f t="shared" si="9"/>
        <v>0</v>
      </c>
      <c r="AE18" s="16">
        <f t="shared" si="9"/>
        <v>27.508813262929692</v>
      </c>
      <c r="AF18" s="16">
        <f t="shared" si="9"/>
        <v>0</v>
      </c>
      <c r="AG18" s="16">
        <f t="shared" si="9"/>
        <v>30.328466622379985</v>
      </c>
      <c r="AH18" s="16">
        <f t="shared" si="9"/>
        <v>0</v>
      </c>
      <c r="AI18" s="16">
        <f t="shared" si="9"/>
        <v>33.437134451173932</v>
      </c>
      <c r="AJ18" s="16">
        <f t="shared" si="9"/>
        <v>0</v>
      </c>
      <c r="AK18" s="16">
        <f t="shared" si="9"/>
        <v>2331.6758763255184</v>
      </c>
      <c r="AL18" s="16">
        <f t="shared" si="11"/>
        <v>0</v>
      </c>
      <c r="AM18" s="16">
        <f t="shared" si="11"/>
        <v>40.643045907492244</v>
      </c>
      <c r="AN18" s="16">
        <f t="shared" si="11"/>
        <v>0</v>
      </c>
      <c r="AO18" s="16">
        <f t="shared" si="11"/>
        <v>44.808958113010199</v>
      </c>
      <c r="AP18" s="16">
        <f t="shared" si="11"/>
        <v>0</v>
      </c>
      <c r="AQ18" s="16">
        <f t="shared" si="11"/>
        <v>49.401876319593747</v>
      </c>
      <c r="AR18" s="16">
        <f t="shared" si="11"/>
        <v>0</v>
      </c>
      <c r="AS18" s="16">
        <f t="shared" si="11"/>
        <v>54.465568642352103</v>
      </c>
      <c r="AT18" s="16">
        <f t="shared" si="11"/>
        <v>0</v>
      </c>
      <c r="AU18" s="16">
        <f t="shared" si="11"/>
        <v>60.0482894281932</v>
      </c>
      <c r="AV18" s="16">
        <f t="shared" si="11"/>
        <v>0</v>
      </c>
      <c r="AW18" s="16">
        <f t="shared" si="11"/>
        <v>66.203239094582997</v>
      </c>
      <c r="AX18" s="16">
        <f t="shared" si="11"/>
        <v>0</v>
      </c>
      <c r="AY18" s="16">
        <f t="shared" si="11"/>
        <v>72.989071101777768</v>
      </c>
      <c r="AZ18" s="16">
        <f t="shared" si="11"/>
        <v>0</v>
      </c>
      <c r="BA18" s="16">
        <f t="shared" si="11"/>
        <v>80.47045088970998</v>
      </c>
      <c r="BB18" s="16">
        <f t="shared" si="11"/>
        <v>0</v>
      </c>
      <c r="BC18" s="16">
        <f t="shared" si="11"/>
        <v>88.718672105905256</v>
      </c>
      <c r="BD18" s="16">
        <f t="shared" si="11"/>
        <v>0</v>
      </c>
      <c r="BE18" s="16">
        <f t="shared" si="11"/>
        <v>6186.6302517951035</v>
      </c>
      <c r="BF18" s="16">
        <f t="shared" si="11"/>
        <v>0</v>
      </c>
      <c r="BG18" s="16">
        <f t="shared" si="11"/>
        <v>107.83810043642852</v>
      </c>
      <c r="BH18" s="16">
        <f t="shared" si="11"/>
        <v>0</v>
      </c>
      <c r="BI18" s="16">
        <f t="shared" si="11"/>
        <v>118.89150573116244</v>
      </c>
      <c r="BJ18" s="16">
        <f t="shared" si="11"/>
        <v>0</v>
      </c>
      <c r="BK18" s="16">
        <f t="shared" si="11"/>
        <v>131.07788506860658</v>
      </c>
      <c r="BL18" s="16">
        <f t="shared" si="11"/>
        <v>0</v>
      </c>
      <c r="BM18" s="16">
        <f t="shared" si="11"/>
        <v>144.51336828813876</v>
      </c>
      <c r="BN18" s="16">
        <f t="shared" si="11"/>
        <v>0</v>
      </c>
      <c r="BO18" s="16">
        <f t="shared" si="11"/>
        <v>159.325988537673</v>
      </c>
    </row>
    <row r="19" spans="2:67" s="1" customFormat="1" ht="15.75" x14ac:dyDescent="0.25">
      <c r="B19" s="2"/>
      <c r="C19" s="127"/>
      <c r="D19" s="2" t="s">
        <v>349</v>
      </c>
      <c r="E19" s="2" t="s">
        <v>350</v>
      </c>
      <c r="F19" s="2" t="s">
        <v>351</v>
      </c>
      <c r="G19" s="2">
        <v>1</v>
      </c>
      <c r="H19" s="41">
        <v>1997</v>
      </c>
      <c r="I19" s="31">
        <v>2000</v>
      </c>
      <c r="J19" s="16">
        <f t="shared" si="2"/>
        <v>2000</v>
      </c>
      <c r="K19" s="16">
        <f t="shared" si="3"/>
        <v>300</v>
      </c>
      <c r="L19" s="16">
        <f t="shared" si="4"/>
        <v>2300</v>
      </c>
      <c r="M19" s="2">
        <v>20</v>
      </c>
      <c r="N19" s="2">
        <v>2</v>
      </c>
      <c r="O19" s="41">
        <v>1997</v>
      </c>
      <c r="P19" s="40">
        <v>5.0000000000000002E-5</v>
      </c>
      <c r="Q19" s="16">
        <f t="shared" si="5"/>
        <v>7788.6163640685872</v>
      </c>
      <c r="R19" s="16">
        <f t="shared" si="6"/>
        <v>778.86163640685879</v>
      </c>
      <c r="S19" s="16">
        <f t="shared" si="7"/>
        <v>1285.121700071317</v>
      </c>
      <c r="T19" s="16">
        <f t="shared" si="8"/>
        <v>9852.5997005467634</v>
      </c>
      <c r="U19" s="16">
        <f t="shared" si="10"/>
        <v>0.115</v>
      </c>
      <c r="V19" s="16">
        <f t="shared" si="9"/>
        <v>0</v>
      </c>
      <c r="W19" s="16">
        <f t="shared" si="9"/>
        <v>0.10952380952380952</v>
      </c>
      <c r="X19" s="16">
        <f t="shared" si="9"/>
        <v>0</v>
      </c>
      <c r="Y19" s="16">
        <f t="shared" si="9"/>
        <v>0.12075000000000001</v>
      </c>
      <c r="Z19" s="16">
        <f t="shared" si="9"/>
        <v>0</v>
      </c>
      <c r="AA19" s="16">
        <f t="shared" si="9"/>
        <v>0.13312687500000003</v>
      </c>
      <c r="AB19" s="16">
        <f t="shared" si="9"/>
        <v>0</v>
      </c>
      <c r="AC19" s="16">
        <f t="shared" si="9"/>
        <v>0.14677237968750001</v>
      </c>
      <c r="AD19" s="16">
        <f t="shared" si="9"/>
        <v>0</v>
      </c>
      <c r="AE19" s="16">
        <f t="shared" si="9"/>
        <v>0.16181654860546879</v>
      </c>
      <c r="AF19" s="16">
        <f t="shared" si="9"/>
        <v>0</v>
      </c>
      <c r="AG19" s="16">
        <f t="shared" si="9"/>
        <v>0.17840274483752933</v>
      </c>
      <c r="AH19" s="16">
        <f t="shared" si="9"/>
        <v>0</v>
      </c>
      <c r="AI19" s="16">
        <f t="shared" si="9"/>
        <v>0.19668902618337608</v>
      </c>
      <c r="AJ19" s="16">
        <f t="shared" si="9"/>
        <v>0</v>
      </c>
      <c r="AK19" s="16">
        <f t="shared" si="9"/>
        <v>5486.2961795894553</v>
      </c>
      <c r="AL19" s="16">
        <f t="shared" si="11"/>
        <v>0</v>
      </c>
      <c r="AM19" s="16">
        <f t="shared" si="11"/>
        <v>0.23907674063230733</v>
      </c>
      <c r="AN19" s="16">
        <f t="shared" si="11"/>
        <v>0</v>
      </c>
      <c r="AO19" s="16">
        <f t="shared" si="11"/>
        <v>0.26358210654711883</v>
      </c>
      <c r="AP19" s="16">
        <f t="shared" si="11"/>
        <v>0</v>
      </c>
      <c r="AQ19" s="16">
        <f t="shared" si="11"/>
        <v>0.2905992724681985</v>
      </c>
      <c r="AR19" s="16">
        <f t="shared" si="11"/>
        <v>0</v>
      </c>
      <c r="AS19" s="16">
        <f t="shared" si="11"/>
        <v>0.32038569789618881</v>
      </c>
      <c r="AT19" s="16">
        <f t="shared" si="11"/>
        <v>0</v>
      </c>
      <c r="AU19" s="16">
        <f t="shared" si="11"/>
        <v>0.35322523193054822</v>
      </c>
      <c r="AV19" s="16">
        <f t="shared" si="11"/>
        <v>0</v>
      </c>
      <c r="AW19" s="16">
        <f t="shared" si="11"/>
        <v>0.3894308182034294</v>
      </c>
      <c r="AX19" s="16">
        <f t="shared" si="11"/>
        <v>0</v>
      </c>
      <c r="AY19" s="16">
        <f t="shared" si="11"/>
        <v>0.42934747706928095</v>
      </c>
      <c r="AZ19" s="16">
        <f t="shared" si="11"/>
        <v>0</v>
      </c>
      <c r="BA19" s="16">
        <f t="shared" si="11"/>
        <v>0.47335559346888229</v>
      </c>
      <c r="BB19" s="16">
        <f t="shared" si="11"/>
        <v>0</v>
      </c>
      <c r="BC19" s="16">
        <f t="shared" si="11"/>
        <v>0.5218745417994427</v>
      </c>
      <c r="BD19" s="16">
        <f t="shared" si="11"/>
        <v>0</v>
      </c>
      <c r="BE19" s="16">
        <f t="shared" si="11"/>
        <v>14556.777063047304</v>
      </c>
      <c r="BF19" s="16">
        <f t="shared" si="11"/>
        <v>0</v>
      </c>
      <c r="BG19" s="16">
        <f t="shared" si="11"/>
        <v>0.63434176727310887</v>
      </c>
      <c r="BH19" s="16">
        <f t="shared" si="11"/>
        <v>0</v>
      </c>
      <c r="BI19" s="16">
        <f t="shared" si="11"/>
        <v>0.69936179841860258</v>
      </c>
      <c r="BJ19" s="16">
        <f t="shared" si="11"/>
        <v>0</v>
      </c>
      <c r="BK19" s="16">
        <f t="shared" si="11"/>
        <v>0.77104638275650939</v>
      </c>
      <c r="BL19" s="16">
        <f t="shared" si="11"/>
        <v>0</v>
      </c>
      <c r="BM19" s="16">
        <f t="shared" si="11"/>
        <v>0.85007863698905151</v>
      </c>
      <c r="BN19" s="16">
        <f t="shared" si="11"/>
        <v>0</v>
      </c>
      <c r="BO19" s="16">
        <f t="shared" si="11"/>
        <v>0.93721169728042941</v>
      </c>
    </row>
    <row r="20" spans="2:67" s="1" customFormat="1" ht="15.75" x14ac:dyDescent="0.25">
      <c r="B20" s="2"/>
      <c r="C20" s="127"/>
      <c r="D20" s="2" t="s">
        <v>349</v>
      </c>
      <c r="E20" s="2" t="s">
        <v>15935</v>
      </c>
      <c r="F20" s="2" t="s">
        <v>15936</v>
      </c>
      <c r="G20" s="2">
        <v>1</v>
      </c>
      <c r="H20" s="2">
        <v>2023</v>
      </c>
      <c r="I20" s="16">
        <v>8500</v>
      </c>
      <c r="J20" s="16">
        <f t="shared" si="2"/>
        <v>8500</v>
      </c>
      <c r="K20" s="16">
        <f t="shared" si="3"/>
        <v>1275</v>
      </c>
      <c r="L20" s="16">
        <f t="shared" si="4"/>
        <v>9775</v>
      </c>
      <c r="M20" s="2">
        <v>15</v>
      </c>
      <c r="N20" s="2">
        <v>1</v>
      </c>
      <c r="O20" s="2">
        <v>2023</v>
      </c>
      <c r="P20" s="40">
        <v>0.02</v>
      </c>
      <c r="Q20" s="16">
        <f t="shared" si="5"/>
        <v>9309.5238095238092</v>
      </c>
      <c r="R20" s="16">
        <f t="shared" si="6"/>
        <v>930.95238095238096</v>
      </c>
      <c r="S20" s="16">
        <f t="shared" si="7"/>
        <v>1536.0714285714287</v>
      </c>
      <c r="T20" s="16">
        <f t="shared" si="8"/>
        <v>11776.54761904762</v>
      </c>
      <c r="U20" s="16">
        <f t="shared" si="10"/>
        <v>195.5</v>
      </c>
      <c r="V20" s="16">
        <f t="shared" ref="V20:BO20" si="12">IF(MOD(V$6-$H20,$M20)=0,($L20*1.1*1.15)*((1+$I$3)^(V$6-$L$3)),IF(MOD(V$6-$O20,$N20)=0,$U20*((1+$I$3)^(V$6-$L$3)),0))</f>
        <v>177.32426303854874</v>
      </c>
      <c r="W20" s="16">
        <f t="shared" si="12"/>
        <v>11776.547619047617</v>
      </c>
      <c r="X20" s="16">
        <f t="shared" si="12"/>
        <v>195.5</v>
      </c>
      <c r="Y20" s="16">
        <f t="shared" si="12"/>
        <v>205.27500000000001</v>
      </c>
      <c r="Z20" s="16">
        <f t="shared" si="12"/>
        <v>215.53874999999999</v>
      </c>
      <c r="AA20" s="16">
        <f t="shared" si="12"/>
        <v>226.31568750000002</v>
      </c>
      <c r="AB20" s="16">
        <f t="shared" si="12"/>
        <v>237.63147187499999</v>
      </c>
      <c r="AC20" s="16">
        <f t="shared" si="12"/>
        <v>249.51304546875002</v>
      </c>
      <c r="AD20" s="16">
        <f t="shared" si="12"/>
        <v>261.98869774218747</v>
      </c>
      <c r="AE20" s="16">
        <f t="shared" si="12"/>
        <v>275.08813262929692</v>
      </c>
      <c r="AF20" s="16">
        <f t="shared" si="12"/>
        <v>288.84253926076173</v>
      </c>
      <c r="AG20" s="16">
        <f t="shared" si="12"/>
        <v>303.28466622379983</v>
      </c>
      <c r="AH20" s="16">
        <f t="shared" si="12"/>
        <v>318.44889953498983</v>
      </c>
      <c r="AI20" s="16">
        <f t="shared" si="12"/>
        <v>334.37134451173932</v>
      </c>
      <c r="AJ20" s="16">
        <f t="shared" si="12"/>
        <v>351.08991173732625</v>
      </c>
      <c r="AK20" s="16">
        <f t="shared" si="12"/>
        <v>368.64440732419263</v>
      </c>
      <c r="AL20" s="16">
        <f t="shared" si="12"/>
        <v>24482.596701417933</v>
      </c>
      <c r="AM20" s="16">
        <f t="shared" si="12"/>
        <v>406.4304590749224</v>
      </c>
      <c r="AN20" s="16">
        <f t="shared" si="12"/>
        <v>426.75198202866852</v>
      </c>
      <c r="AO20" s="16">
        <f t="shared" si="12"/>
        <v>448.08958113010198</v>
      </c>
      <c r="AP20" s="16">
        <f t="shared" si="12"/>
        <v>470.4940601866071</v>
      </c>
      <c r="AQ20" s="16">
        <f t="shared" si="12"/>
        <v>494.01876319593742</v>
      </c>
      <c r="AR20" s="16">
        <f t="shared" si="12"/>
        <v>518.71970135573429</v>
      </c>
      <c r="AS20" s="16">
        <f t="shared" si="12"/>
        <v>544.65568642352093</v>
      </c>
      <c r="AT20" s="16">
        <f t="shared" si="12"/>
        <v>571.88847074469697</v>
      </c>
      <c r="AU20" s="16">
        <f t="shared" si="12"/>
        <v>600.48289428193198</v>
      </c>
      <c r="AV20" s="16">
        <f t="shared" si="12"/>
        <v>630.50703899602843</v>
      </c>
      <c r="AW20" s="16">
        <f t="shared" si="12"/>
        <v>662.03239094582989</v>
      </c>
      <c r="AX20" s="16">
        <f t="shared" si="12"/>
        <v>695.13401049312142</v>
      </c>
      <c r="AY20" s="16">
        <f t="shared" si="12"/>
        <v>729.89071101777756</v>
      </c>
      <c r="AZ20" s="16">
        <f t="shared" si="12"/>
        <v>766.38524656866639</v>
      </c>
      <c r="BA20" s="16">
        <f t="shared" si="12"/>
        <v>50897.560187741554</v>
      </c>
      <c r="BB20" s="16">
        <f t="shared" si="12"/>
        <v>844.93973434195448</v>
      </c>
      <c r="BC20" s="16">
        <f t="shared" si="12"/>
        <v>887.18672105905262</v>
      </c>
      <c r="BD20" s="16">
        <f t="shared" si="12"/>
        <v>931.5460571120052</v>
      </c>
      <c r="BE20" s="16">
        <f t="shared" si="12"/>
        <v>978.12335996760544</v>
      </c>
      <c r="BF20" s="16">
        <f t="shared" si="12"/>
        <v>1027.0295279659856</v>
      </c>
      <c r="BG20" s="16">
        <f t="shared" si="12"/>
        <v>1078.3810043642852</v>
      </c>
      <c r="BH20" s="16">
        <f t="shared" si="12"/>
        <v>1132.3000545824991</v>
      </c>
      <c r="BI20" s="16">
        <f t="shared" si="12"/>
        <v>1188.9150573116242</v>
      </c>
      <c r="BJ20" s="16">
        <f t="shared" si="12"/>
        <v>1248.3608101772054</v>
      </c>
      <c r="BK20" s="16">
        <f t="shared" si="12"/>
        <v>1310.7788506860659</v>
      </c>
      <c r="BL20" s="16">
        <f t="shared" si="12"/>
        <v>1376.3177932203689</v>
      </c>
      <c r="BM20" s="16">
        <f t="shared" si="12"/>
        <v>1445.1336828813874</v>
      </c>
      <c r="BN20" s="16">
        <f t="shared" si="12"/>
        <v>1517.3903670254567</v>
      </c>
      <c r="BO20" s="16">
        <f t="shared" si="12"/>
        <v>1593.2598853767299</v>
      </c>
    </row>
    <row r="21" spans="2:67" s="1" customFormat="1" ht="15.75" x14ac:dyDescent="0.25">
      <c r="B21" s="2"/>
      <c r="C21" s="127"/>
      <c r="D21" s="2" t="s">
        <v>349</v>
      </c>
      <c r="E21" s="2" t="s">
        <v>352</v>
      </c>
      <c r="F21" s="2" t="s">
        <v>353</v>
      </c>
      <c r="G21" s="2">
        <v>1</v>
      </c>
      <c r="H21" s="41">
        <v>1997</v>
      </c>
      <c r="I21" s="31">
        <v>5000</v>
      </c>
      <c r="J21" s="16">
        <f t="shared" si="2"/>
        <v>5000</v>
      </c>
      <c r="K21" s="16">
        <f t="shared" si="3"/>
        <v>750</v>
      </c>
      <c r="L21" s="16">
        <f t="shared" ref="L21" si="13">SUM(J21:K21)</f>
        <v>5750</v>
      </c>
      <c r="M21" s="2">
        <v>20</v>
      </c>
      <c r="N21" s="2">
        <v>2</v>
      </c>
      <c r="O21" s="41">
        <v>1997</v>
      </c>
      <c r="P21" s="40">
        <v>5.0000000000000002E-5</v>
      </c>
      <c r="Q21" s="16">
        <f t="shared" si="5"/>
        <v>19471.540910171469</v>
      </c>
      <c r="R21" s="16">
        <f t="shared" si="6"/>
        <v>1947.154091017147</v>
      </c>
      <c r="S21" s="16">
        <f t="shared" si="7"/>
        <v>3212.804250178292</v>
      </c>
      <c r="T21" s="16">
        <f>SUM(Q21:S21)</f>
        <v>24631.499251366906</v>
      </c>
      <c r="U21" s="16">
        <f t="shared" si="10"/>
        <v>0.28750000000000003</v>
      </c>
      <c r="V21" s="16">
        <f t="shared" si="9"/>
        <v>0</v>
      </c>
      <c r="W21" s="16">
        <f t="shared" si="9"/>
        <v>0.27380952380952384</v>
      </c>
      <c r="X21" s="16">
        <f t="shared" si="9"/>
        <v>0</v>
      </c>
      <c r="Y21" s="16">
        <f t="shared" si="9"/>
        <v>0.30187500000000006</v>
      </c>
      <c r="Z21" s="16">
        <f t="shared" si="9"/>
        <v>0</v>
      </c>
      <c r="AA21" s="16">
        <f t="shared" si="9"/>
        <v>0.33281718750000006</v>
      </c>
      <c r="AB21" s="16">
        <f t="shared" si="9"/>
        <v>0</v>
      </c>
      <c r="AC21" s="16">
        <f t="shared" si="9"/>
        <v>0.36693094921875008</v>
      </c>
      <c r="AD21" s="16">
        <f t="shared" si="9"/>
        <v>0</v>
      </c>
      <c r="AE21" s="16">
        <f t="shared" si="9"/>
        <v>0.40454137151367198</v>
      </c>
      <c r="AF21" s="16">
        <f t="shared" si="9"/>
        <v>0</v>
      </c>
      <c r="AG21" s="16">
        <f t="shared" si="9"/>
        <v>0.44600686209382334</v>
      </c>
      <c r="AH21" s="16">
        <f t="shared" si="9"/>
        <v>0</v>
      </c>
      <c r="AI21" s="16">
        <f t="shared" si="9"/>
        <v>0.49172256545844029</v>
      </c>
      <c r="AJ21" s="16">
        <f t="shared" si="9"/>
        <v>0</v>
      </c>
      <c r="AK21" s="16">
        <f t="shared" si="9"/>
        <v>13715.74044897364</v>
      </c>
      <c r="AL21" s="16">
        <f t="shared" si="11"/>
        <v>0</v>
      </c>
      <c r="AM21" s="16">
        <f t="shared" si="11"/>
        <v>0.59769185158076832</v>
      </c>
      <c r="AN21" s="16">
        <f t="shared" si="11"/>
        <v>0</v>
      </c>
      <c r="AO21" s="16">
        <f t="shared" si="11"/>
        <v>0.65895526636779711</v>
      </c>
      <c r="AP21" s="16">
        <f t="shared" si="11"/>
        <v>0</v>
      </c>
      <c r="AQ21" s="16">
        <f t="shared" si="11"/>
        <v>0.72649818117049636</v>
      </c>
      <c r="AR21" s="16">
        <f t="shared" si="11"/>
        <v>0</v>
      </c>
      <c r="AS21" s="16">
        <f t="shared" si="11"/>
        <v>0.80096424474047212</v>
      </c>
      <c r="AT21" s="16">
        <f t="shared" si="11"/>
        <v>0</v>
      </c>
      <c r="AU21" s="16">
        <f t="shared" si="11"/>
        <v>0.88306307982637067</v>
      </c>
      <c r="AV21" s="16">
        <f t="shared" si="11"/>
        <v>0</v>
      </c>
      <c r="AW21" s="16">
        <f t="shared" si="11"/>
        <v>0.97357704550857349</v>
      </c>
      <c r="AX21" s="16">
        <f t="shared" si="11"/>
        <v>0</v>
      </c>
      <c r="AY21" s="16">
        <f t="shared" si="11"/>
        <v>1.0733686926732025</v>
      </c>
      <c r="AZ21" s="16">
        <f t="shared" si="11"/>
        <v>0</v>
      </c>
      <c r="BA21" s="16">
        <f t="shared" ref="BA21:BO21" si="14">IF(MOD(BA$6-$H21,$M21)=0,($L21*1.1*1.15)*((1+$I$3)^(BA$6-$L$3)),IF(MOD(BA$6-$O21,$N21)=0,$U21*((1+$I$3)^(BA$6-$L$3)),0))</f>
        <v>1.1833889836722058</v>
      </c>
      <c r="BB21" s="16">
        <f t="shared" si="14"/>
        <v>0</v>
      </c>
      <c r="BC21" s="16">
        <f t="shared" si="14"/>
        <v>1.3046863544986069</v>
      </c>
      <c r="BD21" s="16">
        <f t="shared" si="14"/>
        <v>0</v>
      </c>
      <c r="BE21" s="16">
        <f t="shared" si="14"/>
        <v>36391.942657618267</v>
      </c>
      <c r="BF21" s="16">
        <f t="shared" si="14"/>
        <v>0</v>
      </c>
      <c r="BG21" s="16">
        <f t="shared" si="14"/>
        <v>1.5858544181827725</v>
      </c>
      <c r="BH21" s="16">
        <f t="shared" si="14"/>
        <v>0</v>
      </c>
      <c r="BI21" s="16">
        <f t="shared" si="14"/>
        <v>1.7484044960465066</v>
      </c>
      <c r="BJ21" s="16">
        <f t="shared" si="14"/>
        <v>0</v>
      </c>
      <c r="BK21" s="16">
        <f t="shared" si="14"/>
        <v>1.9276159568912734</v>
      </c>
      <c r="BL21" s="16">
        <f t="shared" si="14"/>
        <v>0</v>
      </c>
      <c r="BM21" s="16">
        <f t="shared" si="14"/>
        <v>2.125196592472629</v>
      </c>
      <c r="BN21" s="16">
        <f t="shared" si="14"/>
        <v>0</v>
      </c>
      <c r="BO21" s="16">
        <f t="shared" si="14"/>
        <v>2.3430292432010735</v>
      </c>
    </row>
    <row r="22" spans="2:67" s="1" customFormat="1" ht="15.75" x14ac:dyDescent="0.25">
      <c r="B22" s="2"/>
      <c r="C22" s="2"/>
      <c r="D22" s="2"/>
      <c r="E22" s="2"/>
      <c r="F22" s="2"/>
      <c r="G22" s="2"/>
      <c r="H22" s="2"/>
      <c r="I22" s="2"/>
      <c r="J22" s="16"/>
      <c r="K22" s="16"/>
      <c r="L22" s="16"/>
      <c r="M22" s="2"/>
      <c r="N22" s="2"/>
      <c r="O22" s="2"/>
      <c r="P22" s="40"/>
      <c r="Q22" s="16"/>
      <c r="R22" s="16"/>
      <c r="S22" s="16"/>
      <c r="T22" s="16"/>
      <c r="U22" s="16">
        <f t="shared" si="10"/>
        <v>0</v>
      </c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</row>
    <row r="23" spans="2:67" s="1" customFormat="1" ht="31.5" x14ac:dyDescent="0.25">
      <c r="B23" s="2" t="s">
        <v>354</v>
      </c>
      <c r="C23" s="127" t="s">
        <v>355</v>
      </c>
      <c r="D23" s="2" t="s">
        <v>332</v>
      </c>
      <c r="E23" s="2" t="s">
        <v>333</v>
      </c>
      <c r="F23" s="2" t="s">
        <v>334</v>
      </c>
      <c r="G23" s="2">
        <v>1</v>
      </c>
      <c r="H23" s="2">
        <v>2012</v>
      </c>
      <c r="I23" s="16">
        <v>2500000</v>
      </c>
      <c r="J23" s="16">
        <f t="shared" si="2"/>
        <v>2500000</v>
      </c>
      <c r="K23" s="16">
        <f t="shared" si="3"/>
        <v>375000</v>
      </c>
      <c r="L23" s="16">
        <f t="shared" si="4"/>
        <v>2875000</v>
      </c>
      <c r="M23" s="2">
        <v>100</v>
      </c>
      <c r="N23" s="2">
        <v>100</v>
      </c>
      <c r="O23" s="2">
        <v>2012</v>
      </c>
      <c r="P23" s="40">
        <v>2.5000000000000001E-4</v>
      </c>
      <c r="Q23" s="16">
        <f t="shared" si="5"/>
        <v>4683072.0519851446</v>
      </c>
      <c r="R23" s="16">
        <f t="shared" si="6"/>
        <v>468307.20519851451</v>
      </c>
      <c r="S23" s="16">
        <f t="shared" si="7"/>
        <v>772706.88857754879</v>
      </c>
      <c r="T23" s="16">
        <f t="shared" si="8"/>
        <v>5924086.1457612077</v>
      </c>
      <c r="U23" s="16">
        <f t="shared" si="10"/>
        <v>718.75</v>
      </c>
      <c r="V23" s="16">
        <f t="shared" si="9"/>
        <v>0</v>
      </c>
      <c r="W23" s="16">
        <f t="shared" si="9"/>
        <v>0</v>
      </c>
      <c r="X23" s="16">
        <f t="shared" si="9"/>
        <v>0</v>
      </c>
      <c r="Y23" s="16">
        <f t="shared" si="9"/>
        <v>0</v>
      </c>
      <c r="Z23" s="16">
        <f t="shared" si="9"/>
        <v>0</v>
      </c>
      <c r="AA23" s="16">
        <f t="shared" si="9"/>
        <v>0</v>
      </c>
      <c r="AB23" s="16">
        <f t="shared" si="9"/>
        <v>0</v>
      </c>
      <c r="AC23" s="16">
        <f t="shared" si="9"/>
        <v>0</v>
      </c>
      <c r="AD23" s="16">
        <f t="shared" si="9"/>
        <v>0</v>
      </c>
      <c r="AE23" s="16">
        <f t="shared" si="9"/>
        <v>0</v>
      </c>
      <c r="AF23" s="16">
        <f t="shared" si="9"/>
        <v>0</v>
      </c>
      <c r="AG23" s="16">
        <f t="shared" si="9"/>
        <v>0</v>
      </c>
      <c r="AH23" s="16">
        <f t="shared" si="9"/>
        <v>0</v>
      </c>
      <c r="AI23" s="16">
        <f t="shared" si="9"/>
        <v>0</v>
      </c>
      <c r="AJ23" s="16">
        <f t="shared" si="9"/>
        <v>0</v>
      </c>
      <c r="AK23" s="16">
        <f t="shared" si="9"/>
        <v>0</v>
      </c>
      <c r="AL23" s="16">
        <f t="shared" ref="AL23:BO27" si="15">IF(MOD(AL$6-$H23,$M23)=0,($L23*1.1*1.15)*((1+$I$3)^(AL$6-$L$3)),IF(MOD(AL$6-$O23,$N23)=0,$U23*((1+$I$3)^(AL$6-$L$3)),0))</f>
        <v>0</v>
      </c>
      <c r="AM23" s="16">
        <f t="shared" si="15"/>
        <v>0</v>
      </c>
      <c r="AN23" s="16">
        <f t="shared" si="15"/>
        <v>0</v>
      </c>
      <c r="AO23" s="16">
        <f t="shared" si="15"/>
        <v>0</v>
      </c>
      <c r="AP23" s="16">
        <f t="shared" si="15"/>
        <v>0</v>
      </c>
      <c r="AQ23" s="16">
        <f t="shared" si="15"/>
        <v>0</v>
      </c>
      <c r="AR23" s="16">
        <f t="shared" si="15"/>
        <v>0</v>
      </c>
      <c r="AS23" s="16">
        <f t="shared" si="15"/>
        <v>0</v>
      </c>
      <c r="AT23" s="16">
        <f t="shared" si="15"/>
        <v>0</v>
      </c>
      <c r="AU23" s="16">
        <f t="shared" si="15"/>
        <v>0</v>
      </c>
      <c r="AV23" s="16">
        <f t="shared" si="15"/>
        <v>0</v>
      </c>
      <c r="AW23" s="16">
        <f t="shared" si="15"/>
        <v>0</v>
      </c>
      <c r="AX23" s="16">
        <f t="shared" si="15"/>
        <v>0</v>
      </c>
      <c r="AY23" s="16">
        <f t="shared" si="15"/>
        <v>0</v>
      </c>
      <c r="AZ23" s="16">
        <f t="shared" si="15"/>
        <v>0</v>
      </c>
      <c r="BA23" s="16">
        <f t="shared" si="15"/>
        <v>0</v>
      </c>
      <c r="BB23" s="16">
        <f t="shared" si="15"/>
        <v>0</v>
      </c>
      <c r="BC23" s="16">
        <f t="shared" si="15"/>
        <v>0</v>
      </c>
      <c r="BD23" s="16">
        <f t="shared" si="15"/>
        <v>0</v>
      </c>
      <c r="BE23" s="16">
        <f t="shared" si="15"/>
        <v>0</v>
      </c>
      <c r="BF23" s="16">
        <f t="shared" si="15"/>
        <v>0</v>
      </c>
      <c r="BG23" s="16">
        <f t="shared" si="15"/>
        <v>0</v>
      </c>
      <c r="BH23" s="16">
        <f t="shared" si="15"/>
        <v>0</v>
      </c>
      <c r="BI23" s="16">
        <f t="shared" si="15"/>
        <v>0</v>
      </c>
      <c r="BJ23" s="16">
        <f t="shared" si="15"/>
        <v>0</v>
      </c>
      <c r="BK23" s="16">
        <f t="shared" si="15"/>
        <v>0</v>
      </c>
      <c r="BL23" s="16">
        <f t="shared" si="15"/>
        <v>0</v>
      </c>
      <c r="BM23" s="16">
        <f t="shared" si="15"/>
        <v>0</v>
      </c>
      <c r="BN23" s="16">
        <f t="shared" si="15"/>
        <v>0</v>
      </c>
      <c r="BO23" s="16">
        <f t="shared" si="15"/>
        <v>0</v>
      </c>
    </row>
    <row r="24" spans="2:67" s="1" customFormat="1" ht="15.75" x14ac:dyDescent="0.25">
      <c r="B24" s="2"/>
      <c r="C24" s="127"/>
      <c r="D24" s="2" t="s">
        <v>332</v>
      </c>
      <c r="E24" s="2" t="s">
        <v>335</v>
      </c>
      <c r="F24" s="2" t="s">
        <v>335</v>
      </c>
      <c r="G24" s="2">
        <v>1</v>
      </c>
      <c r="H24" s="2">
        <v>2022</v>
      </c>
      <c r="I24" s="16">
        <v>5000</v>
      </c>
      <c r="J24" s="16">
        <f t="shared" si="2"/>
        <v>5000</v>
      </c>
      <c r="K24" s="16">
        <f t="shared" si="3"/>
        <v>750</v>
      </c>
      <c r="L24" s="16">
        <f t="shared" si="4"/>
        <v>5750</v>
      </c>
      <c r="M24" s="2">
        <v>5</v>
      </c>
      <c r="N24" s="2">
        <v>5</v>
      </c>
      <c r="O24" s="2">
        <v>2022</v>
      </c>
      <c r="P24" s="40">
        <v>5.0000000000000002E-5</v>
      </c>
      <c r="Q24" s="16">
        <f t="shared" si="5"/>
        <v>5750</v>
      </c>
      <c r="R24" s="16">
        <f t="shared" si="6"/>
        <v>575</v>
      </c>
      <c r="S24" s="16">
        <f t="shared" si="7"/>
        <v>948.75</v>
      </c>
      <c r="T24" s="16">
        <f t="shared" si="8"/>
        <v>7273.75</v>
      </c>
      <c r="U24" s="16">
        <f t="shared" si="10"/>
        <v>0.28750000000000003</v>
      </c>
      <c r="V24" s="16">
        <f t="shared" si="9"/>
        <v>6597.5056689342409</v>
      </c>
      <c r="W24" s="16">
        <f t="shared" si="9"/>
        <v>0</v>
      </c>
      <c r="X24" s="16">
        <f t="shared" si="9"/>
        <v>0</v>
      </c>
      <c r="Y24" s="16">
        <f t="shared" si="9"/>
        <v>0</v>
      </c>
      <c r="Z24" s="16">
        <f t="shared" si="9"/>
        <v>0</v>
      </c>
      <c r="AA24" s="16">
        <f t="shared" si="9"/>
        <v>8420.2748437500013</v>
      </c>
      <c r="AB24" s="16">
        <f t="shared" si="9"/>
        <v>0</v>
      </c>
      <c r="AC24" s="16">
        <f t="shared" si="9"/>
        <v>0</v>
      </c>
      <c r="AD24" s="16">
        <f t="shared" si="9"/>
        <v>0</v>
      </c>
      <c r="AE24" s="16">
        <f t="shared" si="9"/>
        <v>0</v>
      </c>
      <c r="AF24" s="16">
        <f t="shared" si="9"/>
        <v>10746.641534260696</v>
      </c>
      <c r="AG24" s="16">
        <f t="shared" si="9"/>
        <v>0</v>
      </c>
      <c r="AH24" s="16">
        <f t="shared" si="9"/>
        <v>0</v>
      </c>
      <c r="AI24" s="16">
        <f t="shared" si="9"/>
        <v>0</v>
      </c>
      <c r="AJ24" s="16">
        <f t="shared" si="9"/>
        <v>0</v>
      </c>
      <c r="AK24" s="16">
        <f t="shared" si="9"/>
        <v>13715.74044897364</v>
      </c>
      <c r="AL24" s="16">
        <f t="shared" si="15"/>
        <v>0</v>
      </c>
      <c r="AM24" s="16">
        <f t="shared" si="15"/>
        <v>0</v>
      </c>
      <c r="AN24" s="16">
        <f t="shared" si="15"/>
        <v>0</v>
      </c>
      <c r="AO24" s="16">
        <f t="shared" si="15"/>
        <v>0</v>
      </c>
      <c r="AP24" s="16">
        <f t="shared" si="15"/>
        <v>17505.146651060531</v>
      </c>
      <c r="AQ24" s="16">
        <f t="shared" si="15"/>
        <v>0</v>
      </c>
      <c r="AR24" s="16">
        <f t="shared" si="15"/>
        <v>0</v>
      </c>
      <c r="AS24" s="16">
        <f t="shared" si="15"/>
        <v>0</v>
      </c>
      <c r="AT24" s="16">
        <f t="shared" si="15"/>
        <v>0</v>
      </c>
      <c r="AU24" s="16">
        <f t="shared" si="15"/>
        <v>22341.495919607176</v>
      </c>
      <c r="AV24" s="16">
        <f t="shared" si="15"/>
        <v>0</v>
      </c>
      <c r="AW24" s="16">
        <f t="shared" si="15"/>
        <v>0</v>
      </c>
      <c r="AX24" s="16">
        <f t="shared" si="15"/>
        <v>0</v>
      </c>
      <c r="AY24" s="16">
        <f t="shared" si="15"/>
        <v>0</v>
      </c>
      <c r="AZ24" s="16">
        <f t="shared" si="15"/>
        <v>28514.03932086362</v>
      </c>
      <c r="BA24" s="16">
        <f t="shared" si="15"/>
        <v>0</v>
      </c>
      <c r="BB24" s="16">
        <f t="shared" si="15"/>
        <v>0</v>
      </c>
      <c r="BC24" s="16">
        <f t="shared" si="15"/>
        <v>0</v>
      </c>
      <c r="BD24" s="16">
        <f t="shared" si="15"/>
        <v>0</v>
      </c>
      <c r="BE24" s="16">
        <f t="shared" si="15"/>
        <v>36391.942657618267</v>
      </c>
      <c r="BF24" s="16">
        <f t="shared" si="15"/>
        <v>0</v>
      </c>
      <c r="BG24" s="16">
        <f t="shared" si="15"/>
        <v>0</v>
      </c>
      <c r="BH24" s="16">
        <f t="shared" si="15"/>
        <v>0</v>
      </c>
      <c r="BI24" s="16">
        <f t="shared" si="15"/>
        <v>0</v>
      </c>
      <c r="BJ24" s="16">
        <f t="shared" si="15"/>
        <v>46446.365437475441</v>
      </c>
      <c r="BK24" s="16">
        <f t="shared" si="15"/>
        <v>0</v>
      </c>
      <c r="BL24" s="16">
        <f t="shared" si="15"/>
        <v>0</v>
      </c>
      <c r="BM24" s="16">
        <f t="shared" si="15"/>
        <v>0</v>
      </c>
      <c r="BN24" s="16">
        <f t="shared" si="15"/>
        <v>0</v>
      </c>
      <c r="BO24" s="16">
        <f t="shared" si="15"/>
        <v>59278.639852987159</v>
      </c>
    </row>
    <row r="25" spans="2:67" s="1" customFormat="1" ht="15.75" x14ac:dyDescent="0.25">
      <c r="B25" s="2"/>
      <c r="C25" s="127"/>
      <c r="D25" s="2" t="s">
        <v>332</v>
      </c>
      <c r="E25" s="2" t="s">
        <v>336</v>
      </c>
      <c r="F25" s="2" t="s">
        <v>336</v>
      </c>
      <c r="G25" s="2">
        <v>1</v>
      </c>
      <c r="H25" s="2">
        <v>2017</v>
      </c>
      <c r="I25" s="16">
        <v>5000</v>
      </c>
      <c r="J25" s="16">
        <f t="shared" si="2"/>
        <v>5000</v>
      </c>
      <c r="K25" s="16">
        <f t="shared" si="3"/>
        <v>750</v>
      </c>
      <c r="L25" s="16">
        <f t="shared" ref="L25" si="16">SUM(J25:K25)</f>
        <v>5750</v>
      </c>
      <c r="M25" s="2">
        <v>5</v>
      </c>
      <c r="N25" s="2">
        <v>5</v>
      </c>
      <c r="O25" s="2">
        <v>2017</v>
      </c>
      <c r="P25" s="40">
        <v>5.0000000000000002E-5</v>
      </c>
      <c r="Q25" s="16">
        <f t="shared" si="5"/>
        <v>7338.6189843750008</v>
      </c>
      <c r="R25" s="16">
        <f t="shared" si="6"/>
        <v>733.86189843750014</v>
      </c>
      <c r="S25" s="16">
        <f t="shared" si="7"/>
        <v>1210.872132421875</v>
      </c>
      <c r="T25" s="16">
        <f t="shared" si="8"/>
        <v>9283.3530152343756</v>
      </c>
      <c r="U25" s="16">
        <f t="shared" si="10"/>
        <v>0.28750000000000003</v>
      </c>
      <c r="V25" s="16">
        <f t="shared" si="9"/>
        <v>6597.5056689342409</v>
      </c>
      <c r="W25" s="16">
        <f t="shared" si="9"/>
        <v>0</v>
      </c>
      <c r="X25" s="16">
        <f t="shared" si="9"/>
        <v>0</v>
      </c>
      <c r="Y25" s="16">
        <f t="shared" si="9"/>
        <v>0</v>
      </c>
      <c r="Z25" s="16">
        <f t="shared" si="9"/>
        <v>0</v>
      </c>
      <c r="AA25" s="16">
        <f t="shared" si="9"/>
        <v>8420.2748437500013</v>
      </c>
      <c r="AB25" s="16">
        <f t="shared" si="9"/>
        <v>0</v>
      </c>
      <c r="AC25" s="16">
        <f t="shared" si="9"/>
        <v>0</v>
      </c>
      <c r="AD25" s="16">
        <f t="shared" si="9"/>
        <v>0</v>
      </c>
      <c r="AE25" s="16">
        <f t="shared" si="9"/>
        <v>0</v>
      </c>
      <c r="AF25" s="16">
        <f t="shared" si="9"/>
        <v>10746.641534260696</v>
      </c>
      <c r="AG25" s="16">
        <f t="shared" si="9"/>
        <v>0</v>
      </c>
      <c r="AH25" s="16">
        <f t="shared" si="9"/>
        <v>0</v>
      </c>
      <c r="AI25" s="16">
        <f t="shared" si="9"/>
        <v>0</v>
      </c>
      <c r="AJ25" s="16">
        <f t="shared" si="9"/>
        <v>0</v>
      </c>
      <c r="AK25" s="16">
        <f t="shared" si="9"/>
        <v>13715.74044897364</v>
      </c>
      <c r="AL25" s="16">
        <f t="shared" si="15"/>
        <v>0</v>
      </c>
      <c r="AM25" s="16">
        <f t="shared" si="15"/>
        <v>0</v>
      </c>
      <c r="AN25" s="16">
        <f t="shared" si="15"/>
        <v>0</v>
      </c>
      <c r="AO25" s="16">
        <f t="shared" si="15"/>
        <v>0</v>
      </c>
      <c r="AP25" s="16">
        <f t="shared" si="15"/>
        <v>17505.146651060531</v>
      </c>
      <c r="AQ25" s="16">
        <f t="shared" si="15"/>
        <v>0</v>
      </c>
      <c r="AR25" s="16">
        <f t="shared" si="15"/>
        <v>0</v>
      </c>
      <c r="AS25" s="16">
        <f t="shared" si="15"/>
        <v>0</v>
      </c>
      <c r="AT25" s="16">
        <f t="shared" si="15"/>
        <v>0</v>
      </c>
      <c r="AU25" s="16">
        <f t="shared" si="15"/>
        <v>22341.495919607176</v>
      </c>
      <c r="AV25" s="16">
        <f t="shared" si="15"/>
        <v>0</v>
      </c>
      <c r="AW25" s="16">
        <f t="shared" si="15"/>
        <v>0</v>
      </c>
      <c r="AX25" s="16">
        <f t="shared" si="15"/>
        <v>0</v>
      </c>
      <c r="AY25" s="16">
        <f t="shared" si="15"/>
        <v>0</v>
      </c>
      <c r="AZ25" s="16">
        <f t="shared" si="15"/>
        <v>28514.03932086362</v>
      </c>
      <c r="BA25" s="16">
        <f t="shared" si="15"/>
        <v>0</v>
      </c>
      <c r="BB25" s="16">
        <f t="shared" si="15"/>
        <v>0</v>
      </c>
      <c r="BC25" s="16">
        <f t="shared" si="15"/>
        <v>0</v>
      </c>
      <c r="BD25" s="16">
        <f t="shared" si="15"/>
        <v>0</v>
      </c>
      <c r="BE25" s="16">
        <f t="shared" si="15"/>
        <v>36391.942657618267</v>
      </c>
      <c r="BF25" s="16">
        <f t="shared" si="15"/>
        <v>0</v>
      </c>
      <c r="BG25" s="16">
        <f t="shared" si="15"/>
        <v>0</v>
      </c>
      <c r="BH25" s="16">
        <f t="shared" si="15"/>
        <v>0</v>
      </c>
      <c r="BI25" s="16">
        <f t="shared" si="15"/>
        <v>0</v>
      </c>
      <c r="BJ25" s="16">
        <f t="shared" si="15"/>
        <v>46446.365437475441</v>
      </c>
      <c r="BK25" s="16">
        <f t="shared" si="15"/>
        <v>0</v>
      </c>
      <c r="BL25" s="16">
        <f t="shared" si="15"/>
        <v>0</v>
      </c>
      <c r="BM25" s="16">
        <f t="shared" si="15"/>
        <v>0</v>
      </c>
      <c r="BN25" s="16">
        <f t="shared" si="15"/>
        <v>0</v>
      </c>
      <c r="BO25" s="16">
        <f t="shared" si="15"/>
        <v>59278.639852987159</v>
      </c>
    </row>
    <row r="26" spans="2:67" s="1" customFormat="1" ht="15.75" x14ac:dyDescent="0.25">
      <c r="B26" s="2"/>
      <c r="C26" s="127"/>
      <c r="D26" s="2" t="s">
        <v>332</v>
      </c>
      <c r="E26" s="2" t="s">
        <v>337</v>
      </c>
      <c r="F26" s="2" t="s">
        <v>337</v>
      </c>
      <c r="G26" s="2">
        <v>1</v>
      </c>
      <c r="H26" s="2">
        <v>2022</v>
      </c>
      <c r="I26" s="16">
        <v>750000</v>
      </c>
      <c r="J26" s="16">
        <f t="shared" si="2"/>
        <v>750000</v>
      </c>
      <c r="K26" s="16">
        <f t="shared" si="3"/>
        <v>112500</v>
      </c>
      <c r="L26" s="16">
        <f t="shared" si="4"/>
        <v>862500</v>
      </c>
      <c r="M26" s="2">
        <v>30</v>
      </c>
      <c r="N26" s="2">
        <v>15</v>
      </c>
      <c r="O26" s="2">
        <v>2022</v>
      </c>
      <c r="P26" s="40">
        <v>5.0000000000000002E-5</v>
      </c>
      <c r="Q26" s="16">
        <f t="shared" si="5"/>
        <v>862500</v>
      </c>
      <c r="R26" s="16">
        <f t="shared" si="6"/>
        <v>86250</v>
      </c>
      <c r="S26" s="16">
        <f t="shared" si="7"/>
        <v>142312.5</v>
      </c>
      <c r="T26" s="16">
        <f t="shared" si="8"/>
        <v>1091062.5</v>
      </c>
      <c r="U26" s="16">
        <f t="shared" si="10"/>
        <v>43.125</v>
      </c>
      <c r="V26" s="16">
        <f t="shared" si="9"/>
        <v>989625.85034013598</v>
      </c>
      <c r="W26" s="16">
        <f t="shared" si="9"/>
        <v>0</v>
      </c>
      <c r="X26" s="16">
        <f t="shared" si="9"/>
        <v>0</v>
      </c>
      <c r="Y26" s="16">
        <f t="shared" si="9"/>
        <v>0</v>
      </c>
      <c r="Z26" s="16">
        <f t="shared" si="9"/>
        <v>0</v>
      </c>
      <c r="AA26" s="16">
        <f t="shared" si="9"/>
        <v>0</v>
      </c>
      <c r="AB26" s="16">
        <f t="shared" si="9"/>
        <v>0</v>
      </c>
      <c r="AC26" s="16">
        <f t="shared" si="9"/>
        <v>0</v>
      </c>
      <c r="AD26" s="16">
        <f t="shared" si="9"/>
        <v>0</v>
      </c>
      <c r="AE26" s="16">
        <f t="shared" si="9"/>
        <v>0</v>
      </c>
      <c r="AF26" s="16">
        <f t="shared" si="9"/>
        <v>0</v>
      </c>
      <c r="AG26" s="16">
        <f t="shared" si="9"/>
        <v>0</v>
      </c>
      <c r="AH26" s="16">
        <f t="shared" si="9"/>
        <v>0</v>
      </c>
      <c r="AI26" s="16">
        <f t="shared" si="9"/>
        <v>0</v>
      </c>
      <c r="AJ26" s="16">
        <f t="shared" si="9"/>
        <v>0</v>
      </c>
      <c r="AK26" s="16">
        <f t="shared" si="9"/>
        <v>81.318619262689552</v>
      </c>
      <c r="AL26" s="16">
        <f t="shared" si="15"/>
        <v>0</v>
      </c>
      <c r="AM26" s="16">
        <f t="shared" si="15"/>
        <v>0</v>
      </c>
      <c r="AN26" s="16">
        <f t="shared" si="15"/>
        <v>0</v>
      </c>
      <c r="AO26" s="16">
        <f t="shared" si="15"/>
        <v>0</v>
      </c>
      <c r="AP26" s="16">
        <f t="shared" si="15"/>
        <v>0</v>
      </c>
      <c r="AQ26" s="16">
        <f t="shared" si="15"/>
        <v>0</v>
      </c>
      <c r="AR26" s="16">
        <f t="shared" si="15"/>
        <v>0</v>
      </c>
      <c r="AS26" s="16">
        <f t="shared" si="15"/>
        <v>0</v>
      </c>
      <c r="AT26" s="16">
        <f t="shared" si="15"/>
        <v>0</v>
      </c>
      <c r="AU26" s="16">
        <f t="shared" si="15"/>
        <v>0</v>
      </c>
      <c r="AV26" s="16">
        <f t="shared" si="15"/>
        <v>0</v>
      </c>
      <c r="AW26" s="16">
        <f t="shared" si="15"/>
        <v>0</v>
      </c>
      <c r="AX26" s="16">
        <f t="shared" si="15"/>
        <v>0</v>
      </c>
      <c r="AY26" s="16">
        <f t="shared" si="15"/>
        <v>0</v>
      </c>
      <c r="AZ26" s="16">
        <f t="shared" si="15"/>
        <v>4277105.8981295424</v>
      </c>
      <c r="BA26" s="16">
        <f t="shared" si="15"/>
        <v>0</v>
      </c>
      <c r="BB26" s="16">
        <f t="shared" si="15"/>
        <v>0</v>
      </c>
      <c r="BC26" s="16">
        <f t="shared" si="15"/>
        <v>0</v>
      </c>
      <c r="BD26" s="16">
        <f t="shared" si="15"/>
        <v>0</v>
      </c>
      <c r="BE26" s="16">
        <f t="shared" si="15"/>
        <v>0</v>
      </c>
      <c r="BF26" s="16">
        <f t="shared" si="15"/>
        <v>0</v>
      </c>
      <c r="BG26" s="16">
        <f t="shared" si="15"/>
        <v>0</v>
      </c>
      <c r="BH26" s="16">
        <f t="shared" si="15"/>
        <v>0</v>
      </c>
      <c r="BI26" s="16">
        <f t="shared" si="15"/>
        <v>0</v>
      </c>
      <c r="BJ26" s="16">
        <f t="shared" si="15"/>
        <v>0</v>
      </c>
      <c r="BK26" s="16">
        <f t="shared" si="15"/>
        <v>0</v>
      </c>
      <c r="BL26" s="16">
        <f t="shared" si="15"/>
        <v>0</v>
      </c>
      <c r="BM26" s="16">
        <f t="shared" si="15"/>
        <v>0</v>
      </c>
      <c r="BN26" s="16">
        <f t="shared" si="15"/>
        <v>0</v>
      </c>
      <c r="BO26" s="16">
        <f t="shared" si="15"/>
        <v>351.45438648016102</v>
      </c>
    </row>
    <row r="27" spans="2:67" s="1" customFormat="1" ht="31.5" x14ac:dyDescent="0.25">
      <c r="B27" s="2"/>
      <c r="C27" s="127"/>
      <c r="D27" s="2" t="s">
        <v>51</v>
      </c>
      <c r="E27" s="2" t="s">
        <v>338</v>
      </c>
      <c r="F27" s="2" t="s">
        <v>339</v>
      </c>
      <c r="G27" s="2">
        <v>1</v>
      </c>
      <c r="H27" s="2">
        <v>2012</v>
      </c>
      <c r="I27" s="16">
        <v>15000</v>
      </c>
      <c r="J27" s="16">
        <f t="shared" si="2"/>
        <v>15000</v>
      </c>
      <c r="K27" s="16">
        <f t="shared" si="3"/>
        <v>2250</v>
      </c>
      <c r="L27" s="16">
        <f t="shared" si="4"/>
        <v>17250</v>
      </c>
      <c r="M27" s="2">
        <v>7</v>
      </c>
      <c r="N27" s="2">
        <v>2</v>
      </c>
      <c r="O27" s="2">
        <v>2023</v>
      </c>
      <c r="P27" s="40">
        <v>0.02</v>
      </c>
      <c r="Q27" s="16">
        <f t="shared" si="5"/>
        <v>28098.432311910867</v>
      </c>
      <c r="R27" s="16">
        <f t="shared" si="6"/>
        <v>2809.8432311910869</v>
      </c>
      <c r="S27" s="16">
        <f t="shared" si="7"/>
        <v>4636.2413314652931</v>
      </c>
      <c r="T27" s="16">
        <f t="shared" si="8"/>
        <v>35544.516874567249</v>
      </c>
      <c r="U27" s="16">
        <f t="shared" si="10"/>
        <v>345</v>
      </c>
      <c r="V27" s="16">
        <f t="shared" si="9"/>
        <v>0</v>
      </c>
      <c r="W27" s="16">
        <f t="shared" si="9"/>
        <v>328.57142857142856</v>
      </c>
      <c r="X27" s="16">
        <f t="shared" si="9"/>
        <v>0</v>
      </c>
      <c r="Y27" s="16">
        <f t="shared" si="9"/>
        <v>362.25</v>
      </c>
      <c r="Z27" s="16">
        <f t="shared" si="9"/>
        <v>24057.928125000002</v>
      </c>
      <c r="AA27" s="16">
        <f t="shared" si="9"/>
        <v>399.38062500000007</v>
      </c>
      <c r="AB27" s="16">
        <f t="shared" si="9"/>
        <v>0</v>
      </c>
      <c r="AC27" s="16">
        <f t="shared" si="9"/>
        <v>440.31713906250002</v>
      </c>
      <c r="AD27" s="16">
        <f t="shared" si="9"/>
        <v>0</v>
      </c>
      <c r="AE27" s="16">
        <f t="shared" si="9"/>
        <v>485.44964581640636</v>
      </c>
      <c r="AF27" s="16">
        <f t="shared" si="9"/>
        <v>0</v>
      </c>
      <c r="AG27" s="16">
        <f t="shared" si="9"/>
        <v>33851.920832921191</v>
      </c>
      <c r="AH27" s="16">
        <f t="shared" si="9"/>
        <v>0</v>
      </c>
      <c r="AI27" s="16">
        <f t="shared" si="9"/>
        <v>590.06707855012826</v>
      </c>
      <c r="AJ27" s="16">
        <f t="shared" si="9"/>
        <v>0</v>
      </c>
      <c r="AK27" s="16">
        <f t="shared" si="9"/>
        <v>650.54895410151641</v>
      </c>
      <c r="AL27" s="16">
        <f t="shared" si="15"/>
        <v>0</v>
      </c>
      <c r="AM27" s="16">
        <f t="shared" si="15"/>
        <v>717.23022189692188</v>
      </c>
      <c r="AN27" s="16">
        <f t="shared" si="15"/>
        <v>47633.052111729325</v>
      </c>
      <c r="AO27" s="16">
        <f t="shared" si="15"/>
        <v>790.74631964135642</v>
      </c>
      <c r="AP27" s="16">
        <f t="shared" si="15"/>
        <v>0</v>
      </c>
      <c r="AQ27" s="16">
        <f t="shared" si="15"/>
        <v>871.79781740459543</v>
      </c>
      <c r="AR27" s="16">
        <f t="shared" si="15"/>
        <v>0</v>
      </c>
      <c r="AS27" s="16">
        <f t="shared" si="15"/>
        <v>961.15709368856642</v>
      </c>
      <c r="AT27" s="16">
        <f t="shared" si="15"/>
        <v>0</v>
      </c>
      <c r="AU27" s="16">
        <f t="shared" si="15"/>
        <v>67024.487758821517</v>
      </c>
      <c r="AV27" s="16">
        <f t="shared" si="15"/>
        <v>0</v>
      </c>
      <c r="AW27" s="16">
        <f t="shared" si="15"/>
        <v>1168.2924546102881</v>
      </c>
      <c r="AX27" s="16">
        <f t="shared" si="15"/>
        <v>0</v>
      </c>
      <c r="AY27" s="16">
        <f t="shared" si="15"/>
        <v>1288.0424312078428</v>
      </c>
      <c r="AZ27" s="16">
        <f t="shared" si="15"/>
        <v>0</v>
      </c>
      <c r="BA27" s="16">
        <f t="shared" si="15"/>
        <v>1420.0667804066468</v>
      </c>
      <c r="BB27" s="16">
        <f t="shared" si="15"/>
        <v>94310.185053756388</v>
      </c>
      <c r="BC27" s="16">
        <f t="shared" si="15"/>
        <v>1565.6236253983282</v>
      </c>
      <c r="BD27" s="16">
        <f t="shared" si="15"/>
        <v>0</v>
      </c>
      <c r="BE27" s="16">
        <f t="shared" si="15"/>
        <v>1726.1000470016565</v>
      </c>
      <c r="BF27" s="16">
        <f t="shared" si="15"/>
        <v>0</v>
      </c>
      <c r="BG27" s="16">
        <f t="shared" si="15"/>
        <v>1903.0253018193266</v>
      </c>
      <c r="BH27" s="16">
        <f t="shared" si="15"/>
        <v>0</v>
      </c>
      <c r="BI27" s="16">
        <f t="shared" si="15"/>
        <v>132703.90124992983</v>
      </c>
      <c r="BJ27" s="16">
        <f t="shared" si="15"/>
        <v>0</v>
      </c>
      <c r="BK27" s="16">
        <f t="shared" si="15"/>
        <v>2313.1391482695281</v>
      </c>
      <c r="BL27" s="16">
        <f t="shared" si="15"/>
        <v>0</v>
      </c>
      <c r="BM27" s="16">
        <f t="shared" si="15"/>
        <v>2550.2359109671543</v>
      </c>
      <c r="BN27" s="16">
        <f t="shared" si="15"/>
        <v>0</v>
      </c>
      <c r="BO27" s="16">
        <f t="shared" si="15"/>
        <v>2811.6350918412882</v>
      </c>
    </row>
    <row r="28" spans="2:67" s="1" customFormat="1" ht="31.5" x14ac:dyDescent="0.25">
      <c r="B28" s="2"/>
      <c r="C28" s="127"/>
      <c r="D28" s="2" t="s">
        <v>51</v>
      </c>
      <c r="E28" s="2" t="s">
        <v>338</v>
      </c>
      <c r="F28" s="2" t="s">
        <v>340</v>
      </c>
      <c r="G28" s="2">
        <v>1</v>
      </c>
      <c r="H28" s="2">
        <v>2012</v>
      </c>
      <c r="I28" s="16">
        <v>15000</v>
      </c>
      <c r="J28" s="16">
        <f t="shared" si="2"/>
        <v>15000</v>
      </c>
      <c r="K28" s="16">
        <f t="shared" si="3"/>
        <v>2250</v>
      </c>
      <c r="L28" s="16">
        <f t="shared" si="4"/>
        <v>17250</v>
      </c>
      <c r="M28" s="2">
        <v>10</v>
      </c>
      <c r="N28" s="2">
        <v>2</v>
      </c>
      <c r="O28" s="2">
        <v>2023</v>
      </c>
      <c r="P28" s="40">
        <v>0.02</v>
      </c>
      <c r="Q28" s="16">
        <f t="shared" si="5"/>
        <v>28098.432311910867</v>
      </c>
      <c r="R28" s="16">
        <f t="shared" si="6"/>
        <v>2809.8432311910869</v>
      </c>
      <c r="S28" s="16">
        <f t="shared" si="7"/>
        <v>4636.2413314652931</v>
      </c>
      <c r="T28" s="16">
        <f t="shared" si="8"/>
        <v>35544.516874567249</v>
      </c>
      <c r="U28" s="16">
        <f t="shared" si="10"/>
        <v>345</v>
      </c>
      <c r="V28" s="16">
        <f t="shared" si="9"/>
        <v>19792.517006802718</v>
      </c>
      <c r="W28" s="16">
        <f t="shared" si="9"/>
        <v>328.57142857142856</v>
      </c>
      <c r="X28" s="16">
        <f t="shared" si="9"/>
        <v>0</v>
      </c>
      <c r="Y28" s="16">
        <f t="shared" si="9"/>
        <v>362.25</v>
      </c>
      <c r="Z28" s="16">
        <f t="shared" si="9"/>
        <v>0</v>
      </c>
      <c r="AA28" s="16">
        <f t="shared" si="9"/>
        <v>399.38062500000007</v>
      </c>
      <c r="AB28" s="16">
        <f t="shared" si="9"/>
        <v>0</v>
      </c>
      <c r="AC28" s="16">
        <f t="shared" si="9"/>
        <v>440.31713906250002</v>
      </c>
      <c r="AD28" s="16">
        <f t="shared" si="9"/>
        <v>0</v>
      </c>
      <c r="AE28" s="16">
        <f t="shared" si="9"/>
        <v>485.44964581640636</v>
      </c>
      <c r="AF28" s="16">
        <f t="shared" si="9"/>
        <v>32239.924602782081</v>
      </c>
      <c r="AG28" s="16">
        <f t="shared" ref="AG28:BO38" si="17">IF(MOD(AG$6-$H28,$M28)=0,($L28*1.1*1.15)*((1+$I$3)^(AG$6-$L$3)),IF(MOD(AG$6-$O28,$N28)=0,$U28*((1+$I$3)^(AG$6-$L$3)),0))</f>
        <v>535.20823451258798</v>
      </c>
      <c r="AH28" s="16">
        <f t="shared" si="17"/>
        <v>0</v>
      </c>
      <c r="AI28" s="16">
        <f t="shared" si="17"/>
        <v>590.06707855012826</v>
      </c>
      <c r="AJ28" s="16">
        <f t="shared" si="17"/>
        <v>0</v>
      </c>
      <c r="AK28" s="16">
        <f t="shared" si="17"/>
        <v>650.54895410151641</v>
      </c>
      <c r="AL28" s="16">
        <f t="shared" si="17"/>
        <v>0</v>
      </c>
      <c r="AM28" s="16">
        <f t="shared" si="17"/>
        <v>717.23022189692188</v>
      </c>
      <c r="AN28" s="16">
        <f t="shared" si="17"/>
        <v>0</v>
      </c>
      <c r="AO28" s="16">
        <f t="shared" si="17"/>
        <v>790.74631964135642</v>
      </c>
      <c r="AP28" s="16">
        <f t="shared" si="17"/>
        <v>52515.439953181587</v>
      </c>
      <c r="AQ28" s="16">
        <f t="shared" si="17"/>
        <v>871.79781740459543</v>
      </c>
      <c r="AR28" s="16">
        <f t="shared" si="17"/>
        <v>0</v>
      </c>
      <c r="AS28" s="16">
        <f t="shared" si="17"/>
        <v>961.15709368856642</v>
      </c>
      <c r="AT28" s="16">
        <f t="shared" si="17"/>
        <v>0</v>
      </c>
      <c r="AU28" s="16">
        <f t="shared" si="17"/>
        <v>1059.6756957916446</v>
      </c>
      <c r="AV28" s="16">
        <f t="shared" si="17"/>
        <v>0</v>
      </c>
      <c r="AW28" s="16">
        <f t="shared" si="17"/>
        <v>1168.2924546102881</v>
      </c>
      <c r="AX28" s="16">
        <f t="shared" si="17"/>
        <v>0</v>
      </c>
      <c r="AY28" s="16">
        <f t="shared" si="17"/>
        <v>1288.0424312078428</v>
      </c>
      <c r="AZ28" s="16">
        <f t="shared" si="17"/>
        <v>85542.117962590841</v>
      </c>
      <c r="BA28" s="16">
        <f t="shared" si="17"/>
        <v>1420.0667804066468</v>
      </c>
      <c r="BB28" s="16">
        <f t="shared" si="17"/>
        <v>0</v>
      </c>
      <c r="BC28" s="16">
        <f t="shared" si="17"/>
        <v>1565.6236253983282</v>
      </c>
      <c r="BD28" s="16">
        <f t="shared" si="17"/>
        <v>0</v>
      </c>
      <c r="BE28" s="16">
        <f t="shared" si="17"/>
        <v>1726.1000470016565</v>
      </c>
      <c r="BF28" s="16">
        <f t="shared" si="17"/>
        <v>0</v>
      </c>
      <c r="BG28" s="16">
        <f t="shared" si="17"/>
        <v>1903.0253018193266</v>
      </c>
      <c r="BH28" s="16">
        <f t="shared" si="17"/>
        <v>0</v>
      </c>
      <c r="BI28" s="16">
        <f t="shared" si="17"/>
        <v>2098.0853952558077</v>
      </c>
      <c r="BJ28" s="16">
        <f t="shared" si="17"/>
        <v>139339.09631242629</v>
      </c>
      <c r="BK28" s="16">
        <f t="shared" si="17"/>
        <v>2313.1391482695281</v>
      </c>
      <c r="BL28" s="16">
        <f t="shared" si="17"/>
        <v>0</v>
      </c>
      <c r="BM28" s="16">
        <f t="shared" si="17"/>
        <v>2550.2359109671543</v>
      </c>
      <c r="BN28" s="16">
        <f t="shared" si="17"/>
        <v>0</v>
      </c>
      <c r="BO28" s="16">
        <f t="shared" si="17"/>
        <v>2811.6350918412882</v>
      </c>
    </row>
    <row r="29" spans="2:67" s="1" customFormat="1" ht="15.75" x14ac:dyDescent="0.25">
      <c r="B29" s="2"/>
      <c r="C29" s="127"/>
      <c r="D29" s="2" t="s">
        <v>29</v>
      </c>
      <c r="E29" s="2" t="s">
        <v>184</v>
      </c>
      <c r="F29" s="2" t="s">
        <v>341</v>
      </c>
      <c r="G29" s="2">
        <v>2</v>
      </c>
      <c r="H29" s="2">
        <v>2012</v>
      </c>
      <c r="I29" s="16">
        <v>5000</v>
      </c>
      <c r="J29" s="16">
        <f t="shared" si="2"/>
        <v>10000</v>
      </c>
      <c r="K29" s="16">
        <f t="shared" si="3"/>
        <v>1500</v>
      </c>
      <c r="L29" s="16">
        <f t="shared" si="4"/>
        <v>11500</v>
      </c>
      <c r="M29" s="2">
        <v>15</v>
      </c>
      <c r="N29" s="2">
        <v>2</v>
      </c>
      <c r="O29" s="2">
        <v>2012</v>
      </c>
      <c r="P29" s="40">
        <v>0.02</v>
      </c>
      <c r="Q29" s="16">
        <f t="shared" si="5"/>
        <v>18732.288207940579</v>
      </c>
      <c r="R29" s="16">
        <f t="shared" si="6"/>
        <v>1873.228820794058</v>
      </c>
      <c r="S29" s="16">
        <f t="shared" si="7"/>
        <v>3090.8275543101954</v>
      </c>
      <c r="T29" s="16">
        <f t="shared" si="8"/>
        <v>23696.344583044833</v>
      </c>
      <c r="U29" s="16">
        <f t="shared" si="10"/>
        <v>230</v>
      </c>
      <c r="V29" s="16">
        <f t="shared" ref="V29:AK47" si="18">IF(MOD(V$6-$H29,$M29)=0,($L29*1.1*1.15)*((1+$I$3)^(V$6-$L$3)),IF(MOD(V$6-$O29,$N29)=0,$U29*((1+$I$3)^(V$6-$L$3)),0))</f>
        <v>208.61678004535145</v>
      </c>
      <c r="W29" s="16">
        <f t="shared" si="18"/>
        <v>0</v>
      </c>
      <c r="X29" s="16">
        <f t="shared" si="18"/>
        <v>230</v>
      </c>
      <c r="Y29" s="16">
        <f t="shared" si="18"/>
        <v>0</v>
      </c>
      <c r="Z29" s="16">
        <f t="shared" si="18"/>
        <v>253.57500000000002</v>
      </c>
      <c r="AA29" s="16">
        <f t="shared" si="18"/>
        <v>16840.549687500003</v>
      </c>
      <c r="AB29" s="16">
        <f t="shared" si="18"/>
        <v>279.56643750000001</v>
      </c>
      <c r="AC29" s="16">
        <f t="shared" si="18"/>
        <v>0</v>
      </c>
      <c r="AD29" s="16">
        <f t="shared" si="18"/>
        <v>308.22199734374999</v>
      </c>
      <c r="AE29" s="16">
        <f t="shared" si="18"/>
        <v>0</v>
      </c>
      <c r="AF29" s="16">
        <f t="shared" si="18"/>
        <v>339.81475207148441</v>
      </c>
      <c r="AG29" s="16">
        <f t="shared" si="18"/>
        <v>0</v>
      </c>
      <c r="AH29" s="16">
        <f t="shared" si="18"/>
        <v>374.64576415881157</v>
      </c>
      <c r="AI29" s="16">
        <f t="shared" si="18"/>
        <v>0</v>
      </c>
      <c r="AJ29" s="16">
        <f t="shared" si="18"/>
        <v>413.04695498508971</v>
      </c>
      <c r="AK29" s="16">
        <f t="shared" si="18"/>
        <v>0</v>
      </c>
      <c r="AL29" s="16">
        <f t="shared" si="17"/>
        <v>455.38426787106141</v>
      </c>
      <c r="AM29" s="16">
        <f t="shared" si="17"/>
        <v>0</v>
      </c>
      <c r="AN29" s="16">
        <f t="shared" si="17"/>
        <v>502.06115532784531</v>
      </c>
      <c r="AO29" s="16">
        <f t="shared" si="17"/>
        <v>0</v>
      </c>
      <c r="AP29" s="16">
        <f t="shared" si="17"/>
        <v>35010.293302121063</v>
      </c>
      <c r="AQ29" s="16">
        <f t="shared" si="17"/>
        <v>0</v>
      </c>
      <c r="AR29" s="16">
        <f t="shared" si="17"/>
        <v>610.25847218321678</v>
      </c>
      <c r="AS29" s="16">
        <f t="shared" si="17"/>
        <v>0</v>
      </c>
      <c r="AT29" s="16">
        <f t="shared" si="17"/>
        <v>672.80996558199649</v>
      </c>
      <c r="AU29" s="16">
        <f t="shared" si="17"/>
        <v>0</v>
      </c>
      <c r="AV29" s="16">
        <f t="shared" si="17"/>
        <v>741.77298705415114</v>
      </c>
      <c r="AW29" s="16">
        <f t="shared" si="17"/>
        <v>0</v>
      </c>
      <c r="AX29" s="16">
        <f t="shared" si="17"/>
        <v>817.80471822720165</v>
      </c>
      <c r="AY29" s="16">
        <f t="shared" si="17"/>
        <v>0</v>
      </c>
      <c r="AZ29" s="16">
        <f t="shared" si="17"/>
        <v>901.62970184548988</v>
      </c>
      <c r="BA29" s="16">
        <f t="shared" si="17"/>
        <v>0</v>
      </c>
      <c r="BB29" s="16">
        <f t="shared" si="17"/>
        <v>994.04674628465239</v>
      </c>
      <c r="BC29" s="16">
        <f t="shared" si="17"/>
        <v>0</v>
      </c>
      <c r="BD29" s="16">
        <f t="shared" si="17"/>
        <v>1095.9365377788297</v>
      </c>
      <c r="BE29" s="16">
        <f t="shared" si="17"/>
        <v>72783.885315236534</v>
      </c>
      <c r="BF29" s="16">
        <f t="shared" si="17"/>
        <v>1208.2700329011595</v>
      </c>
      <c r="BG29" s="16">
        <f t="shared" si="17"/>
        <v>0</v>
      </c>
      <c r="BH29" s="16">
        <f t="shared" si="17"/>
        <v>1332.1177112735286</v>
      </c>
      <c r="BI29" s="16">
        <f t="shared" si="17"/>
        <v>0</v>
      </c>
      <c r="BJ29" s="16">
        <f t="shared" si="17"/>
        <v>1468.6597766790651</v>
      </c>
      <c r="BK29" s="16">
        <f t="shared" si="17"/>
        <v>0</v>
      </c>
      <c r="BL29" s="16">
        <f t="shared" si="17"/>
        <v>1619.1974037886694</v>
      </c>
      <c r="BM29" s="16">
        <f t="shared" si="17"/>
        <v>0</v>
      </c>
      <c r="BN29" s="16">
        <f t="shared" si="17"/>
        <v>1785.165137677008</v>
      </c>
      <c r="BO29" s="16">
        <f t="shared" si="17"/>
        <v>0</v>
      </c>
    </row>
    <row r="30" spans="2:67" s="1" customFormat="1" ht="15.75" x14ac:dyDescent="0.25">
      <c r="B30" s="2"/>
      <c r="C30" s="127"/>
      <c r="D30" s="2" t="s">
        <v>29</v>
      </c>
      <c r="E30" s="2" t="s">
        <v>184</v>
      </c>
      <c r="F30" s="2" t="s">
        <v>342</v>
      </c>
      <c r="G30" s="2">
        <v>2</v>
      </c>
      <c r="H30" s="2">
        <v>2012</v>
      </c>
      <c r="I30" s="16">
        <v>7500</v>
      </c>
      <c r="J30" s="16">
        <f t="shared" si="2"/>
        <v>15000</v>
      </c>
      <c r="K30" s="16">
        <f t="shared" si="3"/>
        <v>2250</v>
      </c>
      <c r="L30" s="16">
        <f t="shared" si="4"/>
        <v>17250</v>
      </c>
      <c r="M30" s="2">
        <v>10</v>
      </c>
      <c r="N30" s="2">
        <v>2</v>
      </c>
      <c r="O30" s="2">
        <v>2012</v>
      </c>
      <c r="P30" s="40">
        <v>0.02</v>
      </c>
      <c r="Q30" s="16">
        <f t="shared" si="5"/>
        <v>28098.432311910867</v>
      </c>
      <c r="R30" s="16">
        <f t="shared" si="6"/>
        <v>2809.8432311910869</v>
      </c>
      <c r="S30" s="16">
        <f t="shared" si="7"/>
        <v>4636.2413314652931</v>
      </c>
      <c r="T30" s="16">
        <f t="shared" si="8"/>
        <v>35544.516874567249</v>
      </c>
      <c r="U30" s="16">
        <f t="shared" si="10"/>
        <v>345</v>
      </c>
      <c r="V30" s="16">
        <f t="shared" si="18"/>
        <v>19792.517006802718</v>
      </c>
      <c r="W30" s="16">
        <f t="shared" si="18"/>
        <v>0</v>
      </c>
      <c r="X30" s="16">
        <f t="shared" si="18"/>
        <v>345</v>
      </c>
      <c r="Y30" s="16">
        <f t="shared" si="18"/>
        <v>0</v>
      </c>
      <c r="Z30" s="16">
        <f t="shared" si="18"/>
        <v>380.36250000000001</v>
      </c>
      <c r="AA30" s="16">
        <f t="shared" si="18"/>
        <v>0</v>
      </c>
      <c r="AB30" s="16">
        <f t="shared" si="18"/>
        <v>419.34965625000001</v>
      </c>
      <c r="AC30" s="16">
        <f t="shared" si="18"/>
        <v>0</v>
      </c>
      <c r="AD30" s="16">
        <f t="shared" si="18"/>
        <v>462.33299601562499</v>
      </c>
      <c r="AE30" s="16">
        <f t="shared" si="18"/>
        <v>0</v>
      </c>
      <c r="AF30" s="16">
        <f t="shared" si="18"/>
        <v>32239.924602782081</v>
      </c>
      <c r="AG30" s="16">
        <f t="shared" si="18"/>
        <v>0</v>
      </c>
      <c r="AH30" s="16">
        <f t="shared" si="18"/>
        <v>561.96864623821739</v>
      </c>
      <c r="AI30" s="16">
        <f t="shared" si="18"/>
        <v>0</v>
      </c>
      <c r="AJ30" s="16">
        <f t="shared" si="18"/>
        <v>619.57043247763454</v>
      </c>
      <c r="AK30" s="16">
        <f t="shared" si="18"/>
        <v>0</v>
      </c>
      <c r="AL30" s="16">
        <f t="shared" si="17"/>
        <v>683.07640180659212</v>
      </c>
      <c r="AM30" s="16">
        <f t="shared" si="17"/>
        <v>0</v>
      </c>
      <c r="AN30" s="16">
        <f t="shared" si="17"/>
        <v>753.09173299176791</v>
      </c>
      <c r="AO30" s="16">
        <f t="shared" si="17"/>
        <v>0</v>
      </c>
      <c r="AP30" s="16">
        <f t="shared" si="17"/>
        <v>52515.439953181587</v>
      </c>
      <c r="AQ30" s="16">
        <f t="shared" si="17"/>
        <v>0</v>
      </c>
      <c r="AR30" s="16">
        <f t="shared" si="17"/>
        <v>915.38770827482517</v>
      </c>
      <c r="AS30" s="16">
        <f t="shared" si="17"/>
        <v>0</v>
      </c>
      <c r="AT30" s="16">
        <f t="shared" si="17"/>
        <v>1009.2149483729947</v>
      </c>
      <c r="AU30" s="16">
        <f t="shared" si="17"/>
        <v>0</v>
      </c>
      <c r="AV30" s="16">
        <f t="shared" si="17"/>
        <v>1112.6594805812267</v>
      </c>
      <c r="AW30" s="16">
        <f t="shared" si="17"/>
        <v>0</v>
      </c>
      <c r="AX30" s="16">
        <f t="shared" si="17"/>
        <v>1226.7070773408025</v>
      </c>
      <c r="AY30" s="16">
        <f t="shared" si="17"/>
        <v>0</v>
      </c>
      <c r="AZ30" s="16">
        <f t="shared" si="17"/>
        <v>85542.117962590841</v>
      </c>
      <c r="BA30" s="16">
        <f t="shared" si="17"/>
        <v>0</v>
      </c>
      <c r="BB30" s="16">
        <f t="shared" si="17"/>
        <v>1491.0701194269786</v>
      </c>
      <c r="BC30" s="16">
        <f t="shared" si="17"/>
        <v>0</v>
      </c>
      <c r="BD30" s="16">
        <f t="shared" si="17"/>
        <v>1643.9048066682444</v>
      </c>
      <c r="BE30" s="16">
        <f t="shared" si="17"/>
        <v>0</v>
      </c>
      <c r="BF30" s="16">
        <f t="shared" si="17"/>
        <v>1812.4050493517393</v>
      </c>
      <c r="BG30" s="16">
        <f t="shared" si="17"/>
        <v>0</v>
      </c>
      <c r="BH30" s="16">
        <f t="shared" si="17"/>
        <v>1998.1765669102926</v>
      </c>
      <c r="BI30" s="16">
        <f t="shared" si="17"/>
        <v>0</v>
      </c>
      <c r="BJ30" s="16">
        <f t="shared" si="17"/>
        <v>139339.09631242629</v>
      </c>
      <c r="BK30" s="16">
        <f t="shared" si="17"/>
        <v>0</v>
      </c>
      <c r="BL30" s="16">
        <f t="shared" si="17"/>
        <v>2428.796105683004</v>
      </c>
      <c r="BM30" s="16">
        <f t="shared" si="17"/>
        <v>0</v>
      </c>
      <c r="BN30" s="16">
        <f t="shared" si="17"/>
        <v>2677.7477065155122</v>
      </c>
      <c r="BO30" s="16">
        <f t="shared" si="17"/>
        <v>0</v>
      </c>
    </row>
    <row r="31" spans="2:67" s="1" customFormat="1" ht="15.75" x14ac:dyDescent="0.25">
      <c r="B31" s="2"/>
      <c r="C31" s="127"/>
      <c r="D31" s="2" t="s">
        <v>29</v>
      </c>
      <c r="E31" s="2" t="s">
        <v>184</v>
      </c>
      <c r="F31" s="2" t="s">
        <v>343</v>
      </c>
      <c r="G31" s="2">
        <v>1</v>
      </c>
      <c r="H31" s="2">
        <v>2012</v>
      </c>
      <c r="I31" s="16">
        <v>7500</v>
      </c>
      <c r="J31" s="16">
        <f t="shared" si="2"/>
        <v>7500</v>
      </c>
      <c r="K31" s="16">
        <f t="shared" si="3"/>
        <v>1125</v>
      </c>
      <c r="L31" s="16">
        <f t="shared" si="4"/>
        <v>8625</v>
      </c>
      <c r="M31" s="2">
        <v>15</v>
      </c>
      <c r="N31" s="2">
        <v>2</v>
      </c>
      <c r="O31" s="2">
        <v>2012</v>
      </c>
      <c r="P31" s="40">
        <v>0.02</v>
      </c>
      <c r="Q31" s="16">
        <f t="shared" si="5"/>
        <v>14049.216155955433</v>
      </c>
      <c r="R31" s="16">
        <f t="shared" si="6"/>
        <v>1404.9216155955435</v>
      </c>
      <c r="S31" s="16">
        <f t="shared" si="7"/>
        <v>2318.1206657326466</v>
      </c>
      <c r="T31" s="16">
        <f t="shared" si="8"/>
        <v>17772.258437283625</v>
      </c>
      <c r="U31" s="16">
        <f t="shared" si="10"/>
        <v>172.5</v>
      </c>
      <c r="V31" s="16">
        <f t="shared" si="18"/>
        <v>156.46258503401359</v>
      </c>
      <c r="W31" s="16">
        <f t="shared" si="18"/>
        <v>0</v>
      </c>
      <c r="X31" s="16">
        <f t="shared" si="18"/>
        <v>172.5</v>
      </c>
      <c r="Y31" s="16">
        <f t="shared" si="18"/>
        <v>0</v>
      </c>
      <c r="Z31" s="16">
        <f t="shared" si="18"/>
        <v>190.18125000000001</v>
      </c>
      <c r="AA31" s="16">
        <f t="shared" si="18"/>
        <v>12630.412265625002</v>
      </c>
      <c r="AB31" s="16">
        <f t="shared" si="18"/>
        <v>209.674828125</v>
      </c>
      <c r="AC31" s="16">
        <f t="shared" si="18"/>
        <v>0</v>
      </c>
      <c r="AD31" s="16">
        <f t="shared" si="18"/>
        <v>231.16649800781249</v>
      </c>
      <c r="AE31" s="16">
        <f t="shared" si="18"/>
        <v>0</v>
      </c>
      <c r="AF31" s="16">
        <f t="shared" si="18"/>
        <v>254.86106405361329</v>
      </c>
      <c r="AG31" s="16">
        <f t="shared" si="18"/>
        <v>0</v>
      </c>
      <c r="AH31" s="16">
        <f t="shared" si="18"/>
        <v>280.98432311910869</v>
      </c>
      <c r="AI31" s="16">
        <f t="shared" si="18"/>
        <v>0</v>
      </c>
      <c r="AJ31" s="16">
        <f t="shared" si="18"/>
        <v>309.78521623881727</v>
      </c>
      <c r="AK31" s="16">
        <f t="shared" si="18"/>
        <v>0</v>
      </c>
      <c r="AL31" s="16">
        <f t="shared" si="17"/>
        <v>341.53820090329606</v>
      </c>
      <c r="AM31" s="16">
        <f t="shared" si="17"/>
        <v>0</v>
      </c>
      <c r="AN31" s="16">
        <f t="shared" si="17"/>
        <v>376.54586649588396</v>
      </c>
      <c r="AO31" s="16">
        <f t="shared" si="17"/>
        <v>0</v>
      </c>
      <c r="AP31" s="16">
        <f t="shared" si="17"/>
        <v>26257.719976590794</v>
      </c>
      <c r="AQ31" s="16">
        <f t="shared" si="17"/>
        <v>0</v>
      </c>
      <c r="AR31" s="16">
        <f t="shared" si="17"/>
        <v>457.69385413741259</v>
      </c>
      <c r="AS31" s="16">
        <f t="shared" si="17"/>
        <v>0</v>
      </c>
      <c r="AT31" s="16">
        <f t="shared" si="17"/>
        <v>504.60747418649737</v>
      </c>
      <c r="AU31" s="16">
        <f t="shared" si="17"/>
        <v>0</v>
      </c>
      <c r="AV31" s="16">
        <f t="shared" si="17"/>
        <v>556.32974029061336</v>
      </c>
      <c r="AW31" s="16">
        <f t="shared" si="17"/>
        <v>0</v>
      </c>
      <c r="AX31" s="16">
        <f t="shared" si="17"/>
        <v>613.35353867040124</v>
      </c>
      <c r="AY31" s="16">
        <f t="shared" si="17"/>
        <v>0</v>
      </c>
      <c r="AZ31" s="16">
        <f t="shared" si="17"/>
        <v>676.22227638411732</v>
      </c>
      <c r="BA31" s="16">
        <f t="shared" si="17"/>
        <v>0</v>
      </c>
      <c r="BB31" s="16">
        <f t="shared" si="17"/>
        <v>745.53505971348932</v>
      </c>
      <c r="BC31" s="16">
        <f t="shared" si="17"/>
        <v>0</v>
      </c>
      <c r="BD31" s="16">
        <f t="shared" si="17"/>
        <v>821.95240333412221</v>
      </c>
      <c r="BE31" s="16">
        <f t="shared" si="17"/>
        <v>54587.913986427389</v>
      </c>
      <c r="BF31" s="16">
        <f t="shared" si="17"/>
        <v>906.20252467586965</v>
      </c>
      <c r="BG31" s="16">
        <f t="shared" si="17"/>
        <v>0</v>
      </c>
      <c r="BH31" s="16">
        <f t="shared" si="17"/>
        <v>999.08828345514632</v>
      </c>
      <c r="BI31" s="16">
        <f t="shared" si="17"/>
        <v>0</v>
      </c>
      <c r="BJ31" s="16">
        <f t="shared" si="17"/>
        <v>1101.4948325092987</v>
      </c>
      <c r="BK31" s="16">
        <f t="shared" si="17"/>
        <v>0</v>
      </c>
      <c r="BL31" s="16">
        <f t="shared" si="17"/>
        <v>1214.398052841502</v>
      </c>
      <c r="BM31" s="16">
        <f t="shared" si="17"/>
        <v>0</v>
      </c>
      <c r="BN31" s="16">
        <f t="shared" si="17"/>
        <v>1338.8738532577561</v>
      </c>
      <c r="BO31" s="16">
        <f t="shared" si="17"/>
        <v>0</v>
      </c>
    </row>
    <row r="32" spans="2:67" s="1" customFormat="1" ht="15.75" x14ac:dyDescent="0.25">
      <c r="B32" s="2"/>
      <c r="C32" s="127"/>
      <c r="D32" s="2" t="s">
        <v>58</v>
      </c>
      <c r="E32" s="2" t="s">
        <v>344</v>
      </c>
      <c r="F32" s="2" t="s">
        <v>15937</v>
      </c>
      <c r="G32" s="2">
        <v>1</v>
      </c>
      <c r="H32" s="2">
        <v>2012</v>
      </c>
      <c r="I32" s="16">
        <v>30000</v>
      </c>
      <c r="J32" s="16">
        <f t="shared" si="2"/>
        <v>30000</v>
      </c>
      <c r="K32" s="16">
        <f t="shared" si="3"/>
        <v>4500</v>
      </c>
      <c r="L32" s="16">
        <f t="shared" si="4"/>
        <v>34500</v>
      </c>
      <c r="M32" s="2">
        <v>50</v>
      </c>
      <c r="N32" s="2">
        <v>5</v>
      </c>
      <c r="O32" s="2">
        <v>2012</v>
      </c>
      <c r="P32" s="40">
        <v>0.02</v>
      </c>
      <c r="Q32" s="16">
        <f t="shared" si="5"/>
        <v>56196.864623821733</v>
      </c>
      <c r="R32" s="16">
        <f t="shared" si="6"/>
        <v>5619.6864623821739</v>
      </c>
      <c r="S32" s="16">
        <f t="shared" si="7"/>
        <v>9272.4826629305862</v>
      </c>
      <c r="T32" s="16">
        <f t="shared" si="8"/>
        <v>71089.033749134498</v>
      </c>
      <c r="U32" s="16">
        <f t="shared" si="10"/>
        <v>690</v>
      </c>
      <c r="V32" s="16">
        <f t="shared" si="18"/>
        <v>625.85034013605434</v>
      </c>
      <c r="W32" s="16">
        <f t="shared" si="18"/>
        <v>0</v>
      </c>
      <c r="X32" s="16">
        <f t="shared" si="18"/>
        <v>0</v>
      </c>
      <c r="Y32" s="16">
        <f t="shared" si="18"/>
        <v>0</v>
      </c>
      <c r="Z32" s="16">
        <f t="shared" si="18"/>
        <v>0</v>
      </c>
      <c r="AA32" s="16">
        <f t="shared" si="18"/>
        <v>798.76125000000013</v>
      </c>
      <c r="AB32" s="16">
        <f t="shared" si="18"/>
        <v>0</v>
      </c>
      <c r="AC32" s="16">
        <f t="shared" si="18"/>
        <v>0</v>
      </c>
      <c r="AD32" s="16">
        <f t="shared" si="18"/>
        <v>0</v>
      </c>
      <c r="AE32" s="16">
        <f t="shared" si="18"/>
        <v>0</v>
      </c>
      <c r="AF32" s="16">
        <f t="shared" si="18"/>
        <v>1019.4442562144532</v>
      </c>
      <c r="AG32" s="16">
        <f t="shared" si="18"/>
        <v>0</v>
      </c>
      <c r="AH32" s="16">
        <f t="shared" si="18"/>
        <v>0</v>
      </c>
      <c r="AI32" s="16">
        <f t="shared" si="18"/>
        <v>0</v>
      </c>
      <c r="AJ32" s="16">
        <f t="shared" si="18"/>
        <v>0</v>
      </c>
      <c r="AK32" s="16">
        <f t="shared" si="18"/>
        <v>1301.0979082030328</v>
      </c>
      <c r="AL32" s="16">
        <f t="shared" si="17"/>
        <v>0</v>
      </c>
      <c r="AM32" s="16">
        <f t="shared" si="17"/>
        <v>0</v>
      </c>
      <c r="AN32" s="16">
        <f t="shared" si="17"/>
        <v>0</v>
      </c>
      <c r="AO32" s="16">
        <f t="shared" si="17"/>
        <v>0</v>
      </c>
      <c r="AP32" s="16">
        <f t="shared" si="17"/>
        <v>1660.5672712468486</v>
      </c>
      <c r="AQ32" s="16">
        <f t="shared" si="17"/>
        <v>0</v>
      </c>
      <c r="AR32" s="16">
        <f t="shared" si="17"/>
        <v>0</v>
      </c>
      <c r="AS32" s="16">
        <f t="shared" si="17"/>
        <v>0</v>
      </c>
      <c r="AT32" s="16">
        <f t="shared" si="17"/>
        <v>0</v>
      </c>
      <c r="AU32" s="16">
        <f t="shared" si="17"/>
        <v>2119.3513915832891</v>
      </c>
      <c r="AV32" s="16">
        <f t="shared" si="17"/>
        <v>0</v>
      </c>
      <c r="AW32" s="16">
        <f t="shared" si="17"/>
        <v>0</v>
      </c>
      <c r="AX32" s="16">
        <f t="shared" si="17"/>
        <v>0</v>
      </c>
      <c r="AY32" s="16">
        <f t="shared" si="17"/>
        <v>0</v>
      </c>
      <c r="AZ32" s="16">
        <f t="shared" si="17"/>
        <v>2704.8891055364693</v>
      </c>
      <c r="BA32" s="16">
        <f t="shared" si="17"/>
        <v>0</v>
      </c>
      <c r="BB32" s="16">
        <f t="shared" si="17"/>
        <v>0</v>
      </c>
      <c r="BC32" s="16">
        <f t="shared" si="17"/>
        <v>0</v>
      </c>
      <c r="BD32" s="16">
        <f t="shared" si="17"/>
        <v>0</v>
      </c>
      <c r="BE32" s="16">
        <f t="shared" si="17"/>
        <v>3452.2000940033131</v>
      </c>
      <c r="BF32" s="16">
        <f t="shared" si="17"/>
        <v>0</v>
      </c>
      <c r="BG32" s="16">
        <f t="shared" si="17"/>
        <v>0</v>
      </c>
      <c r="BH32" s="16">
        <f t="shared" si="17"/>
        <v>0</v>
      </c>
      <c r="BI32" s="16">
        <f t="shared" si="17"/>
        <v>0</v>
      </c>
      <c r="BJ32" s="16">
        <f t="shared" si="17"/>
        <v>278678.19262485259</v>
      </c>
      <c r="BK32" s="16">
        <f t="shared" si="17"/>
        <v>0</v>
      </c>
      <c r="BL32" s="16">
        <f t="shared" si="17"/>
        <v>0</v>
      </c>
      <c r="BM32" s="16">
        <f t="shared" si="17"/>
        <v>0</v>
      </c>
      <c r="BN32" s="16">
        <f t="shared" si="17"/>
        <v>0</v>
      </c>
      <c r="BO32" s="16">
        <f t="shared" si="17"/>
        <v>5623.2701836825763</v>
      </c>
    </row>
    <row r="33" spans="2:67" s="1" customFormat="1" ht="15.75" x14ac:dyDescent="0.25">
      <c r="B33" s="2"/>
      <c r="C33" s="127"/>
      <c r="D33" s="2" t="s">
        <v>58</v>
      </c>
      <c r="E33" s="2" t="s">
        <v>344</v>
      </c>
      <c r="F33" s="2" t="s">
        <v>15938</v>
      </c>
      <c r="G33" s="2">
        <v>1</v>
      </c>
      <c r="H33" s="2">
        <v>2012</v>
      </c>
      <c r="I33" s="16">
        <v>2000</v>
      </c>
      <c r="J33" s="16">
        <f t="shared" si="2"/>
        <v>2000</v>
      </c>
      <c r="K33" s="16">
        <f t="shared" si="3"/>
        <v>300</v>
      </c>
      <c r="L33" s="16">
        <f t="shared" si="4"/>
        <v>2300</v>
      </c>
      <c r="M33" s="2">
        <v>50</v>
      </c>
      <c r="N33" s="2"/>
      <c r="O33" s="2">
        <v>2012</v>
      </c>
      <c r="P33" s="40">
        <v>0.02</v>
      </c>
      <c r="Q33" s="16">
        <f t="shared" si="5"/>
        <v>3746.4576415881156</v>
      </c>
      <c r="R33" s="16">
        <f t="shared" si="6"/>
        <v>374.64576415881157</v>
      </c>
      <c r="S33" s="16">
        <f t="shared" si="7"/>
        <v>618.16551086203901</v>
      </c>
      <c r="T33" s="16">
        <f t="shared" si="8"/>
        <v>4739.2689166089658</v>
      </c>
      <c r="U33" s="16">
        <f t="shared" si="10"/>
        <v>46</v>
      </c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</row>
    <row r="34" spans="2:67" s="1" customFormat="1" ht="15.75" x14ac:dyDescent="0.25">
      <c r="B34" s="2"/>
      <c r="C34" s="127"/>
      <c r="D34" s="2" t="s">
        <v>55</v>
      </c>
      <c r="E34" s="2" t="s">
        <v>345</v>
      </c>
      <c r="F34" s="2" t="s">
        <v>346</v>
      </c>
      <c r="G34" s="2">
        <v>1</v>
      </c>
      <c r="H34" s="2">
        <v>2012</v>
      </c>
      <c r="I34" s="16">
        <v>1500</v>
      </c>
      <c r="J34" s="16">
        <f t="shared" si="2"/>
        <v>1500</v>
      </c>
      <c r="K34" s="16">
        <f t="shared" si="3"/>
        <v>225</v>
      </c>
      <c r="L34" s="16">
        <f t="shared" si="4"/>
        <v>1725</v>
      </c>
      <c r="M34" s="2">
        <v>10</v>
      </c>
      <c r="N34" s="2">
        <v>2</v>
      </c>
      <c r="O34" s="2">
        <v>2012</v>
      </c>
      <c r="P34" s="40">
        <v>0.02</v>
      </c>
      <c r="Q34" s="16">
        <f t="shared" si="5"/>
        <v>2809.8432311910865</v>
      </c>
      <c r="R34" s="16">
        <f t="shared" si="6"/>
        <v>280.98432311910864</v>
      </c>
      <c r="S34" s="16">
        <f t="shared" si="7"/>
        <v>463.62413314652923</v>
      </c>
      <c r="T34" s="16">
        <f t="shared" si="8"/>
        <v>3554.4516874567244</v>
      </c>
      <c r="U34" s="16">
        <f t="shared" si="10"/>
        <v>34.5</v>
      </c>
      <c r="V34" s="16">
        <f t="shared" si="18"/>
        <v>1979.2517006802721</v>
      </c>
      <c r="W34" s="16">
        <f t="shared" si="18"/>
        <v>0</v>
      </c>
      <c r="X34" s="16">
        <f t="shared" si="18"/>
        <v>34.5</v>
      </c>
      <c r="Y34" s="16">
        <f t="shared" si="18"/>
        <v>0</v>
      </c>
      <c r="Z34" s="16">
        <f t="shared" si="18"/>
        <v>38.036250000000003</v>
      </c>
      <c r="AA34" s="16">
        <f t="shared" si="18"/>
        <v>0</v>
      </c>
      <c r="AB34" s="16">
        <f t="shared" si="18"/>
        <v>41.934965625000004</v>
      </c>
      <c r="AC34" s="16">
        <f t="shared" si="18"/>
        <v>0</v>
      </c>
      <c r="AD34" s="16">
        <f t="shared" si="18"/>
        <v>46.2332996015625</v>
      </c>
      <c r="AE34" s="16">
        <f t="shared" si="18"/>
        <v>0</v>
      </c>
      <c r="AF34" s="16">
        <f t="shared" si="18"/>
        <v>3223.992460278208</v>
      </c>
      <c r="AG34" s="16">
        <f t="shared" si="18"/>
        <v>0</v>
      </c>
      <c r="AH34" s="16">
        <f t="shared" si="18"/>
        <v>56.196864623821732</v>
      </c>
      <c r="AI34" s="16">
        <f t="shared" si="18"/>
        <v>0</v>
      </c>
      <c r="AJ34" s="16">
        <f t="shared" si="18"/>
        <v>61.957043247763458</v>
      </c>
      <c r="AK34" s="16">
        <f t="shared" si="18"/>
        <v>0</v>
      </c>
      <c r="AL34" s="16">
        <f t="shared" si="17"/>
        <v>68.307640180659206</v>
      </c>
      <c r="AM34" s="16">
        <f t="shared" si="17"/>
        <v>0</v>
      </c>
      <c r="AN34" s="16">
        <f t="shared" si="17"/>
        <v>75.309173299176791</v>
      </c>
      <c r="AO34" s="16">
        <f t="shared" si="17"/>
        <v>0</v>
      </c>
      <c r="AP34" s="16">
        <f t="shared" si="17"/>
        <v>5251.5439953181585</v>
      </c>
      <c r="AQ34" s="16">
        <f t="shared" si="17"/>
        <v>0</v>
      </c>
      <c r="AR34" s="16">
        <f t="shared" si="17"/>
        <v>91.538770827482523</v>
      </c>
      <c r="AS34" s="16">
        <f t="shared" si="17"/>
        <v>0</v>
      </c>
      <c r="AT34" s="16">
        <f t="shared" si="17"/>
        <v>100.92149483729946</v>
      </c>
      <c r="AU34" s="16">
        <f t="shared" si="17"/>
        <v>0</v>
      </c>
      <c r="AV34" s="16">
        <f t="shared" si="17"/>
        <v>111.26594805812267</v>
      </c>
      <c r="AW34" s="16">
        <f t="shared" si="17"/>
        <v>0</v>
      </c>
      <c r="AX34" s="16">
        <f t="shared" si="17"/>
        <v>122.67070773408025</v>
      </c>
      <c r="AY34" s="16">
        <f t="shared" si="17"/>
        <v>0</v>
      </c>
      <c r="AZ34" s="16">
        <f t="shared" si="17"/>
        <v>8554.2117962590855</v>
      </c>
      <c r="BA34" s="16">
        <f t="shared" si="17"/>
        <v>0</v>
      </c>
      <c r="BB34" s="16">
        <f t="shared" si="17"/>
        <v>149.10701194269785</v>
      </c>
      <c r="BC34" s="16">
        <f t="shared" si="17"/>
        <v>0</v>
      </c>
      <c r="BD34" s="16">
        <f t="shared" si="17"/>
        <v>164.39048066682443</v>
      </c>
      <c r="BE34" s="16">
        <f t="shared" si="17"/>
        <v>0</v>
      </c>
      <c r="BF34" s="16">
        <f t="shared" si="17"/>
        <v>181.24050493517393</v>
      </c>
      <c r="BG34" s="16">
        <f t="shared" si="17"/>
        <v>0</v>
      </c>
      <c r="BH34" s="16">
        <f t="shared" si="17"/>
        <v>199.81765669102927</v>
      </c>
      <c r="BI34" s="16">
        <f t="shared" si="17"/>
        <v>0</v>
      </c>
      <c r="BJ34" s="16">
        <f t="shared" si="17"/>
        <v>13933.90963124263</v>
      </c>
      <c r="BK34" s="16">
        <f t="shared" si="17"/>
        <v>0</v>
      </c>
      <c r="BL34" s="16">
        <f t="shared" si="17"/>
        <v>242.87961056830039</v>
      </c>
      <c r="BM34" s="16">
        <f t="shared" si="17"/>
        <v>0</v>
      </c>
      <c r="BN34" s="16">
        <f t="shared" si="17"/>
        <v>267.77477065155119</v>
      </c>
      <c r="BO34" s="16">
        <f t="shared" si="17"/>
        <v>0</v>
      </c>
    </row>
    <row r="35" spans="2:67" s="1" customFormat="1" ht="31.5" x14ac:dyDescent="0.25">
      <c r="B35" s="2"/>
      <c r="C35" s="127"/>
      <c r="D35" s="2" t="s">
        <v>347</v>
      </c>
      <c r="E35" s="2" t="s">
        <v>356</v>
      </c>
      <c r="F35" s="2" t="s">
        <v>348</v>
      </c>
      <c r="G35" s="2">
        <v>1</v>
      </c>
      <c r="H35" s="2">
        <v>2012</v>
      </c>
      <c r="I35" s="16">
        <v>7500</v>
      </c>
      <c r="J35" s="16">
        <f t="shared" si="2"/>
        <v>7500</v>
      </c>
      <c r="K35" s="16">
        <f t="shared" si="3"/>
        <v>1125</v>
      </c>
      <c r="L35" s="16">
        <f t="shared" si="4"/>
        <v>8625</v>
      </c>
      <c r="M35" s="2">
        <v>20</v>
      </c>
      <c r="N35" s="2">
        <v>2</v>
      </c>
      <c r="O35" s="2">
        <v>2012</v>
      </c>
      <c r="P35" s="40">
        <v>0.02</v>
      </c>
      <c r="Q35" s="16">
        <f t="shared" si="5"/>
        <v>14049.216155955433</v>
      </c>
      <c r="R35" s="16">
        <f t="shared" si="6"/>
        <v>1404.9216155955435</v>
      </c>
      <c r="S35" s="16">
        <f t="shared" si="7"/>
        <v>2318.1206657326466</v>
      </c>
      <c r="T35" s="16">
        <f t="shared" si="8"/>
        <v>17772.258437283625</v>
      </c>
      <c r="U35" s="16">
        <f t="shared" si="10"/>
        <v>172.5</v>
      </c>
      <c r="V35" s="16">
        <f t="shared" si="18"/>
        <v>156.46258503401359</v>
      </c>
      <c r="W35" s="16">
        <f t="shared" si="18"/>
        <v>0</v>
      </c>
      <c r="X35" s="16">
        <f t="shared" si="18"/>
        <v>172.5</v>
      </c>
      <c r="Y35" s="16">
        <f t="shared" si="18"/>
        <v>0</v>
      </c>
      <c r="Z35" s="16">
        <f t="shared" si="18"/>
        <v>190.18125000000001</v>
      </c>
      <c r="AA35" s="16">
        <f t="shared" si="18"/>
        <v>0</v>
      </c>
      <c r="AB35" s="16">
        <f t="shared" si="18"/>
        <v>209.674828125</v>
      </c>
      <c r="AC35" s="16">
        <f t="shared" si="18"/>
        <v>0</v>
      </c>
      <c r="AD35" s="16">
        <f t="shared" si="18"/>
        <v>231.16649800781249</v>
      </c>
      <c r="AE35" s="16">
        <f t="shared" si="18"/>
        <v>0</v>
      </c>
      <c r="AF35" s="16">
        <f t="shared" si="18"/>
        <v>16119.96230139104</v>
      </c>
      <c r="AG35" s="16">
        <f t="shared" si="18"/>
        <v>0</v>
      </c>
      <c r="AH35" s="16">
        <f t="shared" si="18"/>
        <v>280.98432311910869</v>
      </c>
      <c r="AI35" s="16">
        <f t="shared" si="18"/>
        <v>0</v>
      </c>
      <c r="AJ35" s="16">
        <f t="shared" si="18"/>
        <v>309.78521623881727</v>
      </c>
      <c r="AK35" s="16">
        <f t="shared" si="18"/>
        <v>0</v>
      </c>
      <c r="AL35" s="16">
        <f t="shared" si="17"/>
        <v>341.53820090329606</v>
      </c>
      <c r="AM35" s="16">
        <f t="shared" si="17"/>
        <v>0</v>
      </c>
      <c r="AN35" s="16">
        <f t="shared" si="17"/>
        <v>376.54586649588396</v>
      </c>
      <c r="AO35" s="16">
        <f t="shared" si="17"/>
        <v>0</v>
      </c>
      <c r="AP35" s="16">
        <f t="shared" si="17"/>
        <v>415.14181781171214</v>
      </c>
      <c r="AQ35" s="16">
        <f t="shared" si="17"/>
        <v>0</v>
      </c>
      <c r="AR35" s="16">
        <f t="shared" si="17"/>
        <v>457.69385413741259</v>
      </c>
      <c r="AS35" s="16">
        <f t="shared" si="17"/>
        <v>0</v>
      </c>
      <c r="AT35" s="16">
        <f t="shared" si="17"/>
        <v>504.60747418649737</v>
      </c>
      <c r="AU35" s="16">
        <f t="shared" si="17"/>
        <v>0</v>
      </c>
      <c r="AV35" s="16">
        <f t="shared" si="17"/>
        <v>556.32974029061336</v>
      </c>
      <c r="AW35" s="16">
        <f t="shared" si="17"/>
        <v>0</v>
      </c>
      <c r="AX35" s="16">
        <f t="shared" si="17"/>
        <v>613.35353867040124</v>
      </c>
      <c r="AY35" s="16">
        <f t="shared" si="17"/>
        <v>0</v>
      </c>
      <c r="AZ35" s="16">
        <f t="shared" si="17"/>
        <v>42771.05898129542</v>
      </c>
      <c r="BA35" s="16">
        <f t="shared" si="17"/>
        <v>0</v>
      </c>
      <c r="BB35" s="16">
        <f t="shared" si="17"/>
        <v>745.53505971348932</v>
      </c>
      <c r="BC35" s="16">
        <f t="shared" si="17"/>
        <v>0</v>
      </c>
      <c r="BD35" s="16">
        <f t="shared" si="17"/>
        <v>821.95240333412221</v>
      </c>
      <c r="BE35" s="16">
        <f t="shared" si="17"/>
        <v>0</v>
      </c>
      <c r="BF35" s="16">
        <f t="shared" si="17"/>
        <v>906.20252467586965</v>
      </c>
      <c r="BG35" s="16">
        <f t="shared" si="17"/>
        <v>0</v>
      </c>
      <c r="BH35" s="16">
        <f t="shared" si="17"/>
        <v>999.08828345514632</v>
      </c>
      <c r="BI35" s="16">
        <f t="shared" si="17"/>
        <v>0</v>
      </c>
      <c r="BJ35" s="16">
        <f t="shared" si="17"/>
        <v>1101.4948325092987</v>
      </c>
      <c r="BK35" s="16">
        <f t="shared" si="17"/>
        <v>0</v>
      </c>
      <c r="BL35" s="16">
        <f t="shared" si="17"/>
        <v>1214.398052841502</v>
      </c>
      <c r="BM35" s="16">
        <f t="shared" si="17"/>
        <v>0</v>
      </c>
      <c r="BN35" s="16">
        <f t="shared" si="17"/>
        <v>1338.8738532577561</v>
      </c>
      <c r="BO35" s="16">
        <f t="shared" si="17"/>
        <v>0</v>
      </c>
    </row>
    <row r="36" spans="2:67" s="1" customFormat="1" ht="15.75" x14ac:dyDescent="0.25">
      <c r="B36" s="2"/>
      <c r="C36" s="127"/>
      <c r="D36" s="2" t="s">
        <v>347</v>
      </c>
      <c r="E36" s="2" t="s">
        <v>117</v>
      </c>
      <c r="F36" s="2" t="s">
        <v>357</v>
      </c>
      <c r="G36" s="2">
        <v>1</v>
      </c>
      <c r="H36" s="2">
        <v>2012</v>
      </c>
      <c r="I36" s="16">
        <v>850</v>
      </c>
      <c r="J36" s="16">
        <f t="shared" si="2"/>
        <v>850</v>
      </c>
      <c r="K36" s="16">
        <f t="shared" si="3"/>
        <v>127.5</v>
      </c>
      <c r="L36" s="16">
        <f t="shared" si="4"/>
        <v>977.5</v>
      </c>
      <c r="M36" s="2">
        <v>20</v>
      </c>
      <c r="N36" s="2">
        <v>2</v>
      </c>
      <c r="O36" s="2">
        <v>2012</v>
      </c>
      <c r="P36" s="40">
        <v>5.0000000000000002E-5</v>
      </c>
      <c r="Q36" s="16">
        <f t="shared" si="5"/>
        <v>1592.2444976749491</v>
      </c>
      <c r="R36" s="16">
        <f t="shared" si="6"/>
        <v>159.22444976749492</v>
      </c>
      <c r="S36" s="16">
        <f t="shared" si="7"/>
        <v>262.72034211636657</v>
      </c>
      <c r="T36" s="16">
        <f t="shared" si="8"/>
        <v>2014.1892895588105</v>
      </c>
      <c r="U36" s="16">
        <f t="shared" si="10"/>
        <v>4.8875000000000002E-2</v>
      </c>
      <c r="V36" s="16">
        <f t="shared" si="18"/>
        <v>4.4331065759637189E-2</v>
      </c>
      <c r="W36" s="16">
        <f t="shared" si="18"/>
        <v>0</v>
      </c>
      <c r="X36" s="16">
        <f t="shared" si="18"/>
        <v>4.8875000000000002E-2</v>
      </c>
      <c r="Y36" s="16">
        <f t="shared" si="18"/>
        <v>0</v>
      </c>
      <c r="Z36" s="16">
        <f t="shared" si="18"/>
        <v>5.38846875E-2</v>
      </c>
      <c r="AA36" s="16">
        <f t="shared" si="18"/>
        <v>0</v>
      </c>
      <c r="AB36" s="16">
        <f t="shared" si="18"/>
        <v>5.940786796875E-2</v>
      </c>
      <c r="AC36" s="16">
        <f t="shared" si="18"/>
        <v>0</v>
      </c>
      <c r="AD36" s="16">
        <f t="shared" si="18"/>
        <v>6.5497174435546882E-2</v>
      </c>
      <c r="AE36" s="16">
        <f t="shared" si="18"/>
        <v>0</v>
      </c>
      <c r="AF36" s="16">
        <f t="shared" si="18"/>
        <v>1826.9290608243177</v>
      </c>
      <c r="AG36" s="16">
        <f t="shared" si="18"/>
        <v>0</v>
      </c>
      <c r="AH36" s="16">
        <f t="shared" si="18"/>
        <v>7.9612224883747459E-2</v>
      </c>
      <c r="AI36" s="16">
        <f t="shared" si="18"/>
        <v>0</v>
      </c>
      <c r="AJ36" s="16">
        <f t="shared" si="18"/>
        <v>8.7772477934331572E-2</v>
      </c>
      <c r="AK36" s="16">
        <f t="shared" si="18"/>
        <v>0</v>
      </c>
      <c r="AL36" s="16">
        <f t="shared" si="17"/>
        <v>9.6769156922600547E-2</v>
      </c>
      <c r="AM36" s="16">
        <f t="shared" si="17"/>
        <v>0</v>
      </c>
      <c r="AN36" s="16">
        <f t="shared" si="17"/>
        <v>0.10668799550716712</v>
      </c>
      <c r="AO36" s="16">
        <f t="shared" si="17"/>
        <v>0</v>
      </c>
      <c r="AP36" s="16">
        <f t="shared" si="17"/>
        <v>0.11762351504665178</v>
      </c>
      <c r="AQ36" s="16">
        <f t="shared" si="17"/>
        <v>0</v>
      </c>
      <c r="AR36" s="16">
        <f t="shared" si="17"/>
        <v>0.12967992533893358</v>
      </c>
      <c r="AS36" s="16">
        <f t="shared" si="17"/>
        <v>0</v>
      </c>
      <c r="AT36" s="16">
        <f t="shared" si="17"/>
        <v>0.14297211768617427</v>
      </c>
      <c r="AU36" s="16">
        <f t="shared" si="17"/>
        <v>0</v>
      </c>
      <c r="AV36" s="16">
        <f t="shared" si="17"/>
        <v>0.15762675974900714</v>
      </c>
      <c r="AW36" s="16">
        <f t="shared" si="17"/>
        <v>0</v>
      </c>
      <c r="AX36" s="16">
        <f t="shared" si="17"/>
        <v>0.17378350262328038</v>
      </c>
      <c r="AY36" s="16">
        <f t="shared" si="17"/>
        <v>0</v>
      </c>
      <c r="AZ36" s="16">
        <f t="shared" si="17"/>
        <v>4847.3866845468146</v>
      </c>
      <c r="BA36" s="16">
        <f t="shared" si="17"/>
        <v>0</v>
      </c>
      <c r="BB36" s="16">
        <f t="shared" si="17"/>
        <v>0.21123493358548864</v>
      </c>
      <c r="BC36" s="16">
        <f t="shared" si="17"/>
        <v>0</v>
      </c>
      <c r="BD36" s="16">
        <f t="shared" si="17"/>
        <v>0.23288651427800131</v>
      </c>
      <c r="BE36" s="16">
        <f t="shared" si="17"/>
        <v>0</v>
      </c>
      <c r="BF36" s="16">
        <f t="shared" si="17"/>
        <v>0.25675738199149645</v>
      </c>
      <c r="BG36" s="16">
        <f t="shared" si="17"/>
        <v>0</v>
      </c>
      <c r="BH36" s="16">
        <f t="shared" si="17"/>
        <v>0.28307501364562482</v>
      </c>
      <c r="BI36" s="16">
        <f t="shared" si="17"/>
        <v>0</v>
      </c>
      <c r="BJ36" s="16">
        <f t="shared" si="17"/>
        <v>0.31209020254430131</v>
      </c>
      <c r="BK36" s="16">
        <f t="shared" si="17"/>
        <v>0</v>
      </c>
      <c r="BL36" s="16">
        <f t="shared" si="17"/>
        <v>0.34407944830509224</v>
      </c>
      <c r="BM36" s="16">
        <f t="shared" si="17"/>
        <v>0</v>
      </c>
      <c r="BN36" s="16">
        <f t="shared" si="17"/>
        <v>0.37934759175636423</v>
      </c>
      <c r="BO36" s="16">
        <f t="shared" si="17"/>
        <v>0</v>
      </c>
    </row>
    <row r="37" spans="2:67" s="1" customFormat="1" ht="15.75" x14ac:dyDescent="0.25">
      <c r="B37" s="2"/>
      <c r="C37" s="127"/>
      <c r="D37" s="2" t="s">
        <v>349</v>
      </c>
      <c r="E37" s="2" t="s">
        <v>15935</v>
      </c>
      <c r="F37" s="2" t="s">
        <v>15936</v>
      </c>
      <c r="G37" s="2">
        <v>1</v>
      </c>
      <c r="H37" s="2">
        <v>2023</v>
      </c>
      <c r="I37" s="16">
        <v>8500</v>
      </c>
      <c r="J37" s="16">
        <f t="shared" ref="J37" si="19">I37*G37</f>
        <v>8500</v>
      </c>
      <c r="K37" s="16">
        <f t="shared" ref="K37" si="20">J37*0.15</f>
        <v>1275</v>
      </c>
      <c r="L37" s="16">
        <f t="shared" ref="L37" si="21">SUM(J37:K37)</f>
        <v>9775</v>
      </c>
      <c r="M37" s="2">
        <v>15</v>
      </c>
      <c r="N37" s="2">
        <v>1</v>
      </c>
      <c r="O37" s="2">
        <v>2023</v>
      </c>
      <c r="P37" s="40">
        <v>0.02</v>
      </c>
      <c r="Q37" s="16">
        <f t="shared" ref="Q37" si="22">L37*((1+$I$3)^(2022-H37))</f>
        <v>9309.5238095238092</v>
      </c>
      <c r="R37" s="16">
        <f t="shared" ref="R37" si="23">Q37*0.1</f>
        <v>930.95238095238096</v>
      </c>
      <c r="S37" s="16">
        <f t="shared" ref="S37" si="24">SUM(Q37:R37)*0.15</f>
        <v>1536.0714285714287</v>
      </c>
      <c r="T37" s="16">
        <f t="shared" ref="T37" si="25">SUM(Q37:S37)</f>
        <v>11776.54761904762</v>
      </c>
      <c r="U37" s="16">
        <f t="shared" ref="U37" si="26">P37*L37</f>
        <v>195.5</v>
      </c>
      <c r="V37" s="16">
        <f t="shared" si="18"/>
        <v>177.32426303854874</v>
      </c>
      <c r="W37" s="16">
        <f t="shared" ref="W37:BO37" si="27">IF(MOD(W$6-$H37,$M37)=0,($L37*1.1*1.15)*((1+$I$3)^(W$6-$L$3)),IF(MOD(W$6-$O37,$N37)=0,$U37*((1+$I$3)^(W$6-$L$3)),0))</f>
        <v>11776.547619047617</v>
      </c>
      <c r="X37" s="16">
        <f t="shared" si="27"/>
        <v>195.5</v>
      </c>
      <c r="Y37" s="16">
        <f t="shared" si="27"/>
        <v>205.27500000000001</v>
      </c>
      <c r="Z37" s="16">
        <f t="shared" si="27"/>
        <v>215.53874999999999</v>
      </c>
      <c r="AA37" s="16">
        <f t="shared" si="27"/>
        <v>226.31568750000002</v>
      </c>
      <c r="AB37" s="16">
        <f t="shared" si="27"/>
        <v>237.63147187499999</v>
      </c>
      <c r="AC37" s="16">
        <f t="shared" si="27"/>
        <v>249.51304546875002</v>
      </c>
      <c r="AD37" s="16">
        <f t="shared" si="27"/>
        <v>261.98869774218747</v>
      </c>
      <c r="AE37" s="16">
        <f t="shared" si="27"/>
        <v>275.08813262929692</v>
      </c>
      <c r="AF37" s="16">
        <f t="shared" si="27"/>
        <v>288.84253926076173</v>
      </c>
      <c r="AG37" s="16">
        <f t="shared" si="27"/>
        <v>303.28466622379983</v>
      </c>
      <c r="AH37" s="16">
        <f t="shared" si="27"/>
        <v>318.44889953498983</v>
      </c>
      <c r="AI37" s="16">
        <f t="shared" si="27"/>
        <v>334.37134451173932</v>
      </c>
      <c r="AJ37" s="16">
        <f t="shared" si="27"/>
        <v>351.08991173732625</v>
      </c>
      <c r="AK37" s="16">
        <f t="shared" si="27"/>
        <v>368.64440732419263</v>
      </c>
      <c r="AL37" s="16">
        <f t="shared" si="27"/>
        <v>24482.596701417933</v>
      </c>
      <c r="AM37" s="16">
        <f t="shared" si="27"/>
        <v>406.4304590749224</v>
      </c>
      <c r="AN37" s="16">
        <f t="shared" si="27"/>
        <v>426.75198202866852</v>
      </c>
      <c r="AO37" s="16">
        <f t="shared" si="27"/>
        <v>448.08958113010198</v>
      </c>
      <c r="AP37" s="16">
        <f t="shared" si="27"/>
        <v>470.4940601866071</v>
      </c>
      <c r="AQ37" s="16">
        <f t="shared" si="27"/>
        <v>494.01876319593742</v>
      </c>
      <c r="AR37" s="16">
        <f t="shared" si="27"/>
        <v>518.71970135573429</v>
      </c>
      <c r="AS37" s="16">
        <f t="shared" si="27"/>
        <v>544.65568642352093</v>
      </c>
      <c r="AT37" s="16">
        <f t="shared" si="27"/>
        <v>571.88847074469697</v>
      </c>
      <c r="AU37" s="16">
        <f t="shared" si="27"/>
        <v>600.48289428193198</v>
      </c>
      <c r="AV37" s="16">
        <f t="shared" si="27"/>
        <v>630.50703899602843</v>
      </c>
      <c r="AW37" s="16">
        <f t="shared" si="27"/>
        <v>662.03239094582989</v>
      </c>
      <c r="AX37" s="16">
        <f t="shared" si="27"/>
        <v>695.13401049312142</v>
      </c>
      <c r="AY37" s="16">
        <f t="shared" si="27"/>
        <v>729.89071101777756</v>
      </c>
      <c r="AZ37" s="16">
        <f t="shared" si="27"/>
        <v>766.38524656866639</v>
      </c>
      <c r="BA37" s="16">
        <f t="shared" si="27"/>
        <v>50897.560187741554</v>
      </c>
      <c r="BB37" s="16">
        <f t="shared" si="27"/>
        <v>844.93973434195448</v>
      </c>
      <c r="BC37" s="16">
        <f t="shared" si="27"/>
        <v>887.18672105905262</v>
      </c>
      <c r="BD37" s="16">
        <f t="shared" si="27"/>
        <v>931.5460571120052</v>
      </c>
      <c r="BE37" s="16">
        <f t="shared" si="27"/>
        <v>978.12335996760544</v>
      </c>
      <c r="BF37" s="16">
        <f t="shared" si="27"/>
        <v>1027.0295279659856</v>
      </c>
      <c r="BG37" s="16">
        <f t="shared" si="27"/>
        <v>1078.3810043642852</v>
      </c>
      <c r="BH37" s="16">
        <f t="shared" si="27"/>
        <v>1132.3000545824991</v>
      </c>
      <c r="BI37" s="16">
        <f t="shared" si="27"/>
        <v>1188.9150573116242</v>
      </c>
      <c r="BJ37" s="16">
        <f t="shared" si="27"/>
        <v>1248.3608101772054</v>
      </c>
      <c r="BK37" s="16">
        <f t="shared" si="27"/>
        <v>1310.7788506860659</v>
      </c>
      <c r="BL37" s="16">
        <f t="shared" si="27"/>
        <v>1376.3177932203689</v>
      </c>
      <c r="BM37" s="16">
        <f t="shared" si="27"/>
        <v>1445.1336828813874</v>
      </c>
      <c r="BN37" s="16">
        <f t="shared" si="27"/>
        <v>1517.3903670254567</v>
      </c>
      <c r="BO37" s="16">
        <f t="shared" si="27"/>
        <v>1593.2598853767299</v>
      </c>
    </row>
    <row r="38" spans="2:67" s="1" customFormat="1" ht="15.75" x14ac:dyDescent="0.25">
      <c r="B38" s="2"/>
      <c r="C38" s="127"/>
      <c r="D38" s="2" t="s">
        <v>349</v>
      </c>
      <c r="E38" s="2" t="s">
        <v>352</v>
      </c>
      <c r="F38" s="2" t="s">
        <v>353</v>
      </c>
      <c r="G38" s="2">
        <v>1</v>
      </c>
      <c r="H38" s="41">
        <v>2012</v>
      </c>
      <c r="I38" s="31">
        <v>10000</v>
      </c>
      <c r="J38" s="16">
        <f t="shared" si="2"/>
        <v>10000</v>
      </c>
      <c r="K38" s="16">
        <f t="shared" si="3"/>
        <v>1500</v>
      </c>
      <c r="L38" s="16">
        <f t="shared" si="4"/>
        <v>11500</v>
      </c>
      <c r="M38" s="2">
        <v>20</v>
      </c>
      <c r="N38" s="2">
        <v>2</v>
      </c>
      <c r="O38" s="41">
        <v>2012</v>
      </c>
      <c r="P38" s="40">
        <v>5.0000000000000002E-5</v>
      </c>
      <c r="Q38" s="16">
        <f t="shared" si="5"/>
        <v>18732.288207940579</v>
      </c>
      <c r="R38" s="16">
        <f t="shared" si="6"/>
        <v>1873.228820794058</v>
      </c>
      <c r="S38" s="16">
        <f t="shared" si="7"/>
        <v>3090.8275543101954</v>
      </c>
      <c r="T38" s="16">
        <f t="shared" si="8"/>
        <v>23696.344583044833</v>
      </c>
      <c r="U38" s="16">
        <f t="shared" si="10"/>
        <v>0.57500000000000007</v>
      </c>
      <c r="V38" s="16">
        <f t="shared" si="18"/>
        <v>0.52154195011337867</v>
      </c>
      <c r="W38" s="16">
        <f t="shared" si="18"/>
        <v>0</v>
      </c>
      <c r="X38" s="16">
        <f t="shared" si="18"/>
        <v>0.57500000000000007</v>
      </c>
      <c r="Y38" s="16">
        <f t="shared" si="18"/>
        <v>0</v>
      </c>
      <c r="Z38" s="16">
        <f t="shared" si="18"/>
        <v>0.63393750000000004</v>
      </c>
      <c r="AA38" s="16">
        <f t="shared" si="18"/>
        <v>0</v>
      </c>
      <c r="AB38" s="16">
        <f t="shared" si="18"/>
        <v>0.69891609375000008</v>
      </c>
      <c r="AC38" s="16">
        <f t="shared" si="18"/>
        <v>0</v>
      </c>
      <c r="AD38" s="16">
        <f t="shared" si="18"/>
        <v>0.77055499335937505</v>
      </c>
      <c r="AE38" s="16">
        <f t="shared" si="18"/>
        <v>0</v>
      </c>
      <c r="AF38" s="16">
        <f t="shared" si="18"/>
        <v>21493.283068521392</v>
      </c>
      <c r="AG38" s="16">
        <f t="shared" si="18"/>
        <v>0</v>
      </c>
      <c r="AH38" s="16">
        <f t="shared" si="18"/>
        <v>0.93661441039702897</v>
      </c>
      <c r="AI38" s="16">
        <f t="shared" si="18"/>
        <v>0</v>
      </c>
      <c r="AJ38" s="16">
        <f t="shared" si="18"/>
        <v>1.0326173874627245</v>
      </c>
      <c r="AK38" s="16">
        <f t="shared" si="18"/>
        <v>0</v>
      </c>
      <c r="AL38" s="16">
        <f t="shared" si="17"/>
        <v>1.1384606696776536</v>
      </c>
      <c r="AM38" s="16">
        <f t="shared" si="17"/>
        <v>0</v>
      </c>
      <c r="AN38" s="16">
        <f t="shared" si="17"/>
        <v>1.2551528883196135</v>
      </c>
      <c r="AO38" s="16">
        <f t="shared" si="17"/>
        <v>0</v>
      </c>
      <c r="AP38" s="16">
        <f t="shared" si="17"/>
        <v>1.383806059372374</v>
      </c>
      <c r="AQ38" s="16">
        <f t="shared" si="17"/>
        <v>0</v>
      </c>
      <c r="AR38" s="16">
        <f t="shared" si="17"/>
        <v>1.5256461804580421</v>
      </c>
      <c r="AS38" s="16">
        <f t="shared" si="17"/>
        <v>0</v>
      </c>
      <c r="AT38" s="16">
        <f t="shared" si="17"/>
        <v>1.6820249139549914</v>
      </c>
      <c r="AU38" s="16">
        <f t="shared" si="17"/>
        <v>0</v>
      </c>
      <c r="AV38" s="16">
        <f t="shared" ref="AV38:BO38" si="28">IF(MOD(AV$6-$H38,$M38)=0,($L38*1.1*1.15)*((1+$I$3)^(AV$6-$L$3)),IF(MOD(AV$6-$O38,$N38)=0,$U38*((1+$I$3)^(AV$6-$L$3)),0))</f>
        <v>1.8544324676353781</v>
      </c>
      <c r="AW38" s="16">
        <f t="shared" si="28"/>
        <v>0</v>
      </c>
      <c r="AX38" s="16">
        <f t="shared" si="28"/>
        <v>2.0445117955680043</v>
      </c>
      <c r="AY38" s="16">
        <f t="shared" si="28"/>
        <v>0</v>
      </c>
      <c r="AZ38" s="16">
        <f t="shared" si="28"/>
        <v>57028.078641727239</v>
      </c>
      <c r="BA38" s="16">
        <f t="shared" si="28"/>
        <v>0</v>
      </c>
      <c r="BB38" s="16">
        <f t="shared" si="28"/>
        <v>2.4851168657116314</v>
      </c>
      <c r="BC38" s="16">
        <f t="shared" si="28"/>
        <v>0</v>
      </c>
      <c r="BD38" s="16">
        <f t="shared" si="28"/>
        <v>2.7398413444470742</v>
      </c>
      <c r="BE38" s="16">
        <f t="shared" si="28"/>
        <v>0</v>
      </c>
      <c r="BF38" s="16">
        <f t="shared" si="28"/>
        <v>3.0206750822528994</v>
      </c>
      <c r="BG38" s="16">
        <f t="shared" si="28"/>
        <v>0</v>
      </c>
      <c r="BH38" s="16">
        <f t="shared" si="28"/>
        <v>3.3302942781838216</v>
      </c>
      <c r="BI38" s="16">
        <f t="shared" si="28"/>
        <v>0</v>
      </c>
      <c r="BJ38" s="16">
        <f t="shared" si="28"/>
        <v>3.6716494416976628</v>
      </c>
      <c r="BK38" s="16">
        <f t="shared" si="28"/>
        <v>0</v>
      </c>
      <c r="BL38" s="16">
        <f t="shared" si="28"/>
        <v>4.0479935094716737</v>
      </c>
      <c r="BM38" s="16">
        <f t="shared" si="28"/>
        <v>0</v>
      </c>
      <c r="BN38" s="16">
        <f t="shared" si="28"/>
        <v>4.4629128441925205</v>
      </c>
      <c r="BO38" s="16">
        <f t="shared" si="28"/>
        <v>0</v>
      </c>
    </row>
    <row r="39" spans="2:67" s="1" customFormat="1" ht="15.75" x14ac:dyDescent="0.25">
      <c r="B39" s="2"/>
      <c r="C39" s="2"/>
      <c r="D39" s="2"/>
      <c r="E39" s="2"/>
      <c r="F39" s="2"/>
      <c r="G39" s="2"/>
      <c r="H39" s="2"/>
      <c r="I39" s="2"/>
      <c r="J39" s="16"/>
      <c r="K39" s="16"/>
      <c r="L39" s="16"/>
      <c r="M39" s="2"/>
      <c r="N39" s="2"/>
      <c r="O39" s="2"/>
      <c r="P39" s="40"/>
      <c r="Q39" s="16"/>
      <c r="R39" s="16"/>
      <c r="S39" s="16"/>
      <c r="T39" s="16"/>
      <c r="U39" s="16">
        <f t="shared" si="10"/>
        <v>0</v>
      </c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</row>
    <row r="40" spans="2:67" s="1" customFormat="1" ht="31.5" x14ac:dyDescent="0.25">
      <c r="B40" s="2" t="s">
        <v>358</v>
      </c>
      <c r="C40" s="127" t="s">
        <v>359</v>
      </c>
      <c r="D40" s="2" t="s">
        <v>332</v>
      </c>
      <c r="E40" s="2" t="s">
        <v>333</v>
      </c>
      <c r="F40" s="2" t="s">
        <v>360</v>
      </c>
      <c r="G40" s="2">
        <v>1</v>
      </c>
      <c r="H40" s="2">
        <v>1977</v>
      </c>
      <c r="I40" s="16">
        <v>500000</v>
      </c>
      <c r="J40" s="16">
        <f t="shared" si="2"/>
        <v>500000</v>
      </c>
      <c r="K40" s="16">
        <f t="shared" si="3"/>
        <v>75000</v>
      </c>
      <c r="L40" s="16">
        <f t="shared" si="4"/>
        <v>575000</v>
      </c>
      <c r="M40" s="2">
        <v>100</v>
      </c>
      <c r="N40" s="2">
        <v>100</v>
      </c>
      <c r="O40" s="2">
        <v>1977</v>
      </c>
      <c r="P40" s="40">
        <v>2.5000000000000001E-4</v>
      </c>
      <c r="Q40" s="16">
        <f t="shared" si="5"/>
        <v>5166379.4812583672</v>
      </c>
      <c r="R40" s="16">
        <f t="shared" si="6"/>
        <v>516637.94812583673</v>
      </c>
      <c r="S40" s="16">
        <f t="shared" si="7"/>
        <v>852452.61440763052</v>
      </c>
      <c r="T40" s="16">
        <f t="shared" si="8"/>
        <v>6535470.0437918343</v>
      </c>
      <c r="U40" s="16">
        <f t="shared" si="10"/>
        <v>143.75</v>
      </c>
      <c r="V40" s="16">
        <f t="shared" si="18"/>
        <v>0</v>
      </c>
      <c r="W40" s="16">
        <f t="shared" si="18"/>
        <v>0</v>
      </c>
      <c r="X40" s="16">
        <f t="shared" si="18"/>
        <v>0</v>
      </c>
      <c r="Y40" s="16">
        <f t="shared" si="18"/>
        <v>0</v>
      </c>
      <c r="Z40" s="16">
        <f t="shared" si="18"/>
        <v>0</v>
      </c>
      <c r="AA40" s="16">
        <f t="shared" si="18"/>
        <v>0</v>
      </c>
      <c r="AB40" s="16">
        <f t="shared" si="18"/>
        <v>0</v>
      </c>
      <c r="AC40" s="16">
        <f t="shared" si="18"/>
        <v>0</v>
      </c>
      <c r="AD40" s="16">
        <f t="shared" si="18"/>
        <v>0</v>
      </c>
      <c r="AE40" s="16">
        <f t="shared" si="18"/>
        <v>0</v>
      </c>
      <c r="AF40" s="16">
        <f t="shared" si="18"/>
        <v>0</v>
      </c>
      <c r="AG40" s="16">
        <f t="shared" si="18"/>
        <v>0</v>
      </c>
      <c r="AH40" s="16">
        <f t="shared" si="18"/>
        <v>0</v>
      </c>
      <c r="AI40" s="16">
        <f t="shared" si="18"/>
        <v>0</v>
      </c>
      <c r="AJ40" s="16">
        <f t="shared" si="18"/>
        <v>0</v>
      </c>
      <c r="AK40" s="16">
        <f t="shared" si="18"/>
        <v>0</v>
      </c>
      <c r="AL40" s="16">
        <f t="shared" ref="AL40:BO46" si="29">IF(MOD(AL$6-$H40,$M40)=0,($L40*1.1*1.15)*((1+$I$3)^(AL$6-$L$3)),IF(MOD(AL$6-$O40,$N40)=0,$U40*((1+$I$3)^(AL$6-$L$3)),0))</f>
        <v>0</v>
      </c>
      <c r="AM40" s="16">
        <f t="shared" si="29"/>
        <v>0</v>
      </c>
      <c r="AN40" s="16">
        <f t="shared" si="29"/>
        <v>0</v>
      </c>
      <c r="AO40" s="16">
        <f t="shared" si="29"/>
        <v>0</v>
      </c>
      <c r="AP40" s="16">
        <f t="shared" si="29"/>
        <v>0</v>
      </c>
      <c r="AQ40" s="16">
        <f t="shared" si="29"/>
        <v>0</v>
      </c>
      <c r="AR40" s="16">
        <f t="shared" si="29"/>
        <v>0</v>
      </c>
      <c r="AS40" s="16">
        <f t="shared" si="29"/>
        <v>0</v>
      </c>
      <c r="AT40" s="16">
        <f t="shared" si="29"/>
        <v>0</v>
      </c>
      <c r="AU40" s="16">
        <f t="shared" si="29"/>
        <v>0</v>
      </c>
      <c r="AV40" s="16">
        <f t="shared" si="29"/>
        <v>0</v>
      </c>
      <c r="AW40" s="16">
        <f t="shared" si="29"/>
        <v>0</v>
      </c>
      <c r="AX40" s="16">
        <f t="shared" si="29"/>
        <v>0</v>
      </c>
      <c r="AY40" s="16">
        <f t="shared" si="29"/>
        <v>0</v>
      </c>
      <c r="AZ40" s="16">
        <f t="shared" si="29"/>
        <v>0</v>
      </c>
      <c r="BA40" s="16">
        <f t="shared" si="29"/>
        <v>0</v>
      </c>
      <c r="BB40" s="16">
        <f t="shared" si="29"/>
        <v>0</v>
      </c>
      <c r="BC40" s="16">
        <f t="shared" si="29"/>
        <v>0</v>
      </c>
      <c r="BD40" s="16">
        <f t="shared" si="29"/>
        <v>0</v>
      </c>
      <c r="BE40" s="16">
        <f t="shared" si="29"/>
        <v>0</v>
      </c>
      <c r="BF40" s="16">
        <f t="shared" si="29"/>
        <v>0</v>
      </c>
      <c r="BG40" s="16">
        <f t="shared" si="29"/>
        <v>0</v>
      </c>
      <c r="BH40" s="16">
        <f t="shared" si="29"/>
        <v>0</v>
      </c>
      <c r="BI40" s="16">
        <f t="shared" si="29"/>
        <v>0</v>
      </c>
      <c r="BJ40" s="16">
        <f t="shared" si="29"/>
        <v>0</v>
      </c>
      <c r="BK40" s="16">
        <f t="shared" si="29"/>
        <v>0</v>
      </c>
      <c r="BL40" s="16">
        <f t="shared" si="29"/>
        <v>0</v>
      </c>
      <c r="BM40" s="16">
        <f t="shared" si="29"/>
        <v>0</v>
      </c>
      <c r="BN40" s="16">
        <f t="shared" si="29"/>
        <v>0</v>
      </c>
      <c r="BO40" s="16">
        <f t="shared" si="29"/>
        <v>0</v>
      </c>
    </row>
    <row r="41" spans="2:67" s="1" customFormat="1" ht="15.75" x14ac:dyDescent="0.25">
      <c r="B41" s="2"/>
      <c r="C41" s="127"/>
      <c r="D41" s="2" t="s">
        <v>332</v>
      </c>
      <c r="E41" s="2" t="s">
        <v>335</v>
      </c>
      <c r="F41" s="2" t="s">
        <v>335</v>
      </c>
      <c r="G41" s="2">
        <v>1</v>
      </c>
      <c r="H41" s="2">
        <v>2017</v>
      </c>
      <c r="I41" s="16">
        <v>5000</v>
      </c>
      <c r="J41" s="16">
        <f t="shared" si="2"/>
        <v>5000</v>
      </c>
      <c r="K41" s="16">
        <f t="shared" si="3"/>
        <v>750</v>
      </c>
      <c r="L41" s="16">
        <f t="shared" si="4"/>
        <v>5750</v>
      </c>
      <c r="M41" s="2">
        <v>5</v>
      </c>
      <c r="N41" s="2">
        <v>5</v>
      </c>
      <c r="O41" s="2">
        <v>2022</v>
      </c>
      <c r="P41" s="40">
        <v>5.0000000000000002E-5</v>
      </c>
      <c r="Q41" s="16">
        <f t="shared" si="5"/>
        <v>7338.6189843750008</v>
      </c>
      <c r="R41" s="16">
        <f t="shared" si="6"/>
        <v>733.86189843750014</v>
      </c>
      <c r="S41" s="16">
        <f t="shared" si="7"/>
        <v>1210.872132421875</v>
      </c>
      <c r="T41" s="16">
        <f t="shared" si="8"/>
        <v>9283.3530152343756</v>
      </c>
      <c r="U41" s="16">
        <f t="shared" si="10"/>
        <v>0.28750000000000003</v>
      </c>
      <c r="V41" s="16">
        <f t="shared" si="18"/>
        <v>6597.5056689342409</v>
      </c>
      <c r="W41" s="16">
        <f t="shared" si="18"/>
        <v>0</v>
      </c>
      <c r="X41" s="16">
        <f t="shared" si="18"/>
        <v>0</v>
      </c>
      <c r="Y41" s="16">
        <f t="shared" si="18"/>
        <v>0</v>
      </c>
      <c r="Z41" s="16">
        <f t="shared" si="18"/>
        <v>0</v>
      </c>
      <c r="AA41" s="16">
        <f t="shared" si="18"/>
        <v>8420.2748437500013</v>
      </c>
      <c r="AB41" s="16">
        <f t="shared" si="18"/>
        <v>0</v>
      </c>
      <c r="AC41" s="16">
        <f t="shared" si="18"/>
        <v>0</v>
      </c>
      <c r="AD41" s="16">
        <f t="shared" si="18"/>
        <v>0</v>
      </c>
      <c r="AE41" s="16">
        <f t="shared" si="18"/>
        <v>0</v>
      </c>
      <c r="AF41" s="16">
        <f t="shared" si="18"/>
        <v>10746.641534260696</v>
      </c>
      <c r="AG41" s="16">
        <f t="shared" si="18"/>
        <v>0</v>
      </c>
      <c r="AH41" s="16">
        <f t="shared" si="18"/>
        <v>0</v>
      </c>
      <c r="AI41" s="16">
        <f t="shared" si="18"/>
        <v>0</v>
      </c>
      <c r="AJ41" s="16">
        <f t="shared" si="18"/>
        <v>0</v>
      </c>
      <c r="AK41" s="16">
        <f t="shared" si="18"/>
        <v>13715.74044897364</v>
      </c>
      <c r="AL41" s="16">
        <f t="shared" si="29"/>
        <v>0</v>
      </c>
      <c r="AM41" s="16">
        <f t="shared" si="29"/>
        <v>0</v>
      </c>
      <c r="AN41" s="16">
        <f t="shared" si="29"/>
        <v>0</v>
      </c>
      <c r="AO41" s="16">
        <f t="shared" si="29"/>
        <v>0</v>
      </c>
      <c r="AP41" s="16">
        <f t="shared" si="29"/>
        <v>17505.146651060531</v>
      </c>
      <c r="AQ41" s="16">
        <f t="shared" si="29"/>
        <v>0</v>
      </c>
      <c r="AR41" s="16">
        <f t="shared" si="29"/>
        <v>0</v>
      </c>
      <c r="AS41" s="16">
        <f t="shared" si="29"/>
        <v>0</v>
      </c>
      <c r="AT41" s="16">
        <f t="shared" si="29"/>
        <v>0</v>
      </c>
      <c r="AU41" s="16">
        <f t="shared" si="29"/>
        <v>22341.495919607176</v>
      </c>
      <c r="AV41" s="16">
        <f t="shared" si="29"/>
        <v>0</v>
      </c>
      <c r="AW41" s="16">
        <f t="shared" si="29"/>
        <v>0</v>
      </c>
      <c r="AX41" s="16">
        <f t="shared" si="29"/>
        <v>0</v>
      </c>
      <c r="AY41" s="16">
        <f t="shared" si="29"/>
        <v>0</v>
      </c>
      <c r="AZ41" s="16">
        <f t="shared" si="29"/>
        <v>28514.03932086362</v>
      </c>
      <c r="BA41" s="16">
        <f t="shared" si="29"/>
        <v>0</v>
      </c>
      <c r="BB41" s="16">
        <f t="shared" si="29"/>
        <v>0</v>
      </c>
      <c r="BC41" s="16">
        <f t="shared" si="29"/>
        <v>0</v>
      </c>
      <c r="BD41" s="16">
        <f t="shared" si="29"/>
        <v>0</v>
      </c>
      <c r="BE41" s="16">
        <f t="shared" si="29"/>
        <v>36391.942657618267</v>
      </c>
      <c r="BF41" s="16">
        <f t="shared" si="29"/>
        <v>0</v>
      </c>
      <c r="BG41" s="16">
        <f t="shared" si="29"/>
        <v>0</v>
      </c>
      <c r="BH41" s="16">
        <f t="shared" si="29"/>
        <v>0</v>
      </c>
      <c r="BI41" s="16">
        <f t="shared" si="29"/>
        <v>0</v>
      </c>
      <c r="BJ41" s="16">
        <f t="shared" si="29"/>
        <v>46446.365437475441</v>
      </c>
      <c r="BK41" s="16">
        <f t="shared" si="29"/>
        <v>0</v>
      </c>
      <c r="BL41" s="16">
        <f t="shared" si="29"/>
        <v>0</v>
      </c>
      <c r="BM41" s="16">
        <f t="shared" si="29"/>
        <v>0</v>
      </c>
      <c r="BN41" s="16">
        <f t="shared" si="29"/>
        <v>0</v>
      </c>
      <c r="BO41" s="16">
        <f t="shared" si="29"/>
        <v>59278.639852987159</v>
      </c>
    </row>
    <row r="42" spans="2:67" s="1" customFormat="1" ht="15.75" x14ac:dyDescent="0.25">
      <c r="B42" s="2"/>
      <c r="C42" s="127"/>
      <c r="D42" s="2" t="s">
        <v>332</v>
      </c>
      <c r="E42" s="2" t="s">
        <v>336</v>
      </c>
      <c r="F42" s="2" t="s">
        <v>336</v>
      </c>
      <c r="G42" s="2">
        <v>1</v>
      </c>
      <c r="H42" s="2">
        <v>2017</v>
      </c>
      <c r="I42" s="16">
        <v>5000</v>
      </c>
      <c r="J42" s="16">
        <f t="shared" si="2"/>
        <v>5000</v>
      </c>
      <c r="K42" s="16">
        <f t="shared" si="3"/>
        <v>750</v>
      </c>
      <c r="L42" s="16">
        <f t="shared" si="4"/>
        <v>5750</v>
      </c>
      <c r="M42" s="2">
        <v>5</v>
      </c>
      <c r="N42" s="2">
        <v>5</v>
      </c>
      <c r="O42" s="2">
        <v>2017</v>
      </c>
      <c r="P42" s="40">
        <v>5.0000000000000002E-5</v>
      </c>
      <c r="Q42" s="16">
        <f t="shared" si="5"/>
        <v>7338.6189843750008</v>
      </c>
      <c r="R42" s="16">
        <f t="shared" si="6"/>
        <v>733.86189843750014</v>
      </c>
      <c r="S42" s="16">
        <f t="shared" si="7"/>
        <v>1210.872132421875</v>
      </c>
      <c r="T42" s="16">
        <f t="shared" si="8"/>
        <v>9283.3530152343756</v>
      </c>
      <c r="U42" s="16">
        <f t="shared" si="10"/>
        <v>0.28750000000000003</v>
      </c>
      <c r="V42" s="16">
        <f t="shared" si="18"/>
        <v>6597.5056689342409</v>
      </c>
      <c r="W42" s="16">
        <f t="shared" si="18"/>
        <v>0</v>
      </c>
      <c r="X42" s="16">
        <f t="shared" si="18"/>
        <v>0</v>
      </c>
      <c r="Y42" s="16">
        <f t="shared" si="18"/>
        <v>0</v>
      </c>
      <c r="Z42" s="16">
        <f t="shared" si="18"/>
        <v>0</v>
      </c>
      <c r="AA42" s="16">
        <f t="shared" si="18"/>
        <v>8420.2748437500013</v>
      </c>
      <c r="AB42" s="16">
        <f t="shared" si="18"/>
        <v>0</v>
      </c>
      <c r="AC42" s="16">
        <f t="shared" si="18"/>
        <v>0</v>
      </c>
      <c r="AD42" s="16">
        <f t="shared" si="18"/>
        <v>0</v>
      </c>
      <c r="AE42" s="16">
        <f t="shared" si="18"/>
        <v>0</v>
      </c>
      <c r="AF42" s="16">
        <f t="shared" si="18"/>
        <v>10746.641534260696</v>
      </c>
      <c r="AG42" s="16">
        <f t="shared" si="18"/>
        <v>0</v>
      </c>
      <c r="AH42" s="16">
        <f t="shared" si="18"/>
        <v>0</v>
      </c>
      <c r="AI42" s="16">
        <f t="shared" si="18"/>
        <v>0</v>
      </c>
      <c r="AJ42" s="16">
        <f t="shared" si="18"/>
        <v>0</v>
      </c>
      <c r="AK42" s="16">
        <f t="shared" si="18"/>
        <v>13715.74044897364</v>
      </c>
      <c r="AL42" s="16">
        <f t="shared" si="29"/>
        <v>0</v>
      </c>
      <c r="AM42" s="16">
        <f t="shared" si="29"/>
        <v>0</v>
      </c>
      <c r="AN42" s="16">
        <f t="shared" si="29"/>
        <v>0</v>
      </c>
      <c r="AO42" s="16">
        <f t="shared" si="29"/>
        <v>0</v>
      </c>
      <c r="AP42" s="16">
        <f t="shared" si="29"/>
        <v>17505.146651060531</v>
      </c>
      <c r="AQ42" s="16">
        <f t="shared" si="29"/>
        <v>0</v>
      </c>
      <c r="AR42" s="16">
        <f t="shared" si="29"/>
        <v>0</v>
      </c>
      <c r="AS42" s="16">
        <f t="shared" si="29"/>
        <v>0</v>
      </c>
      <c r="AT42" s="16">
        <f t="shared" si="29"/>
        <v>0</v>
      </c>
      <c r="AU42" s="16">
        <f t="shared" si="29"/>
        <v>22341.495919607176</v>
      </c>
      <c r="AV42" s="16">
        <f t="shared" si="29"/>
        <v>0</v>
      </c>
      <c r="AW42" s="16">
        <f t="shared" si="29"/>
        <v>0</v>
      </c>
      <c r="AX42" s="16">
        <f t="shared" si="29"/>
        <v>0</v>
      </c>
      <c r="AY42" s="16">
        <f t="shared" si="29"/>
        <v>0</v>
      </c>
      <c r="AZ42" s="16">
        <f t="shared" si="29"/>
        <v>28514.03932086362</v>
      </c>
      <c r="BA42" s="16">
        <f t="shared" si="29"/>
        <v>0</v>
      </c>
      <c r="BB42" s="16">
        <f t="shared" si="29"/>
        <v>0</v>
      </c>
      <c r="BC42" s="16">
        <f t="shared" si="29"/>
        <v>0</v>
      </c>
      <c r="BD42" s="16">
        <f t="shared" si="29"/>
        <v>0</v>
      </c>
      <c r="BE42" s="16">
        <f t="shared" si="29"/>
        <v>36391.942657618267</v>
      </c>
      <c r="BF42" s="16">
        <f t="shared" si="29"/>
        <v>0</v>
      </c>
      <c r="BG42" s="16">
        <f t="shared" si="29"/>
        <v>0</v>
      </c>
      <c r="BH42" s="16">
        <f t="shared" si="29"/>
        <v>0</v>
      </c>
      <c r="BI42" s="16">
        <f t="shared" si="29"/>
        <v>0</v>
      </c>
      <c r="BJ42" s="16">
        <f t="shared" si="29"/>
        <v>46446.365437475441</v>
      </c>
      <c r="BK42" s="16">
        <f t="shared" si="29"/>
        <v>0</v>
      </c>
      <c r="BL42" s="16">
        <f t="shared" si="29"/>
        <v>0</v>
      </c>
      <c r="BM42" s="16">
        <f t="shared" si="29"/>
        <v>0</v>
      </c>
      <c r="BN42" s="16">
        <f t="shared" si="29"/>
        <v>0</v>
      </c>
      <c r="BO42" s="16">
        <f t="shared" si="29"/>
        <v>59278.639852987159</v>
      </c>
    </row>
    <row r="43" spans="2:67" s="1" customFormat="1" ht="15.75" x14ac:dyDescent="0.25">
      <c r="B43" s="2"/>
      <c r="C43" s="127"/>
      <c r="D43" s="2" t="s">
        <v>332</v>
      </c>
      <c r="E43" s="2" t="s">
        <v>337</v>
      </c>
      <c r="F43" s="2" t="s">
        <v>337</v>
      </c>
      <c r="G43" s="2">
        <v>1</v>
      </c>
      <c r="H43" s="2">
        <v>2010</v>
      </c>
      <c r="I43" s="16">
        <v>350000</v>
      </c>
      <c r="J43" s="16">
        <f t="shared" si="2"/>
        <v>350000</v>
      </c>
      <c r="K43" s="16">
        <f t="shared" si="3"/>
        <v>52500</v>
      </c>
      <c r="L43" s="16">
        <f t="shared" si="4"/>
        <v>402500</v>
      </c>
      <c r="M43" s="2">
        <v>15</v>
      </c>
      <c r="N43" s="2">
        <v>5</v>
      </c>
      <c r="O43" s="2">
        <v>2010</v>
      </c>
      <c r="P43" s="40">
        <v>5.0000000000000002E-5</v>
      </c>
      <c r="Q43" s="16">
        <f t="shared" si="5"/>
        <v>722832.17122390703</v>
      </c>
      <c r="R43" s="16">
        <f t="shared" si="6"/>
        <v>72283.217122390706</v>
      </c>
      <c r="S43" s="16">
        <f t="shared" si="7"/>
        <v>119267.30825194466</v>
      </c>
      <c r="T43" s="16">
        <f t="shared" si="8"/>
        <v>914382.6965982425</v>
      </c>
      <c r="U43" s="16">
        <f t="shared" si="10"/>
        <v>20.125</v>
      </c>
      <c r="V43" s="16">
        <f t="shared" si="18"/>
        <v>0</v>
      </c>
      <c r="W43" s="16">
        <f t="shared" si="18"/>
        <v>0</v>
      </c>
      <c r="X43" s="16">
        <f t="shared" si="18"/>
        <v>0</v>
      </c>
      <c r="Y43" s="16">
        <f>IF(MOD(Y$6-$H43,$M43)=0,($L43*1.1*1.15)*((1+$I$3)^(Y$6-$L$3)),IF(MOD(Y$6-$O43,$N43)=0,$U43*((1+$I$3)^(Y$6-$L$3)),0))</f>
        <v>534620.625</v>
      </c>
      <c r="Z43" s="16">
        <f t="shared" si="18"/>
        <v>0</v>
      </c>
      <c r="AA43" s="16">
        <f t="shared" si="18"/>
        <v>0</v>
      </c>
      <c r="AB43" s="16">
        <f t="shared" si="18"/>
        <v>0</v>
      </c>
      <c r="AC43" s="16">
        <f t="shared" si="18"/>
        <v>0</v>
      </c>
      <c r="AD43" s="16">
        <f t="shared" si="18"/>
        <v>26.969424767578126</v>
      </c>
      <c r="AE43" s="16">
        <f t="shared" si="18"/>
        <v>0</v>
      </c>
      <c r="AF43" s="16">
        <f t="shared" si="18"/>
        <v>0</v>
      </c>
      <c r="AG43" s="16">
        <f t="shared" si="18"/>
        <v>0</v>
      </c>
      <c r="AH43" s="16">
        <f t="shared" si="18"/>
        <v>0</v>
      </c>
      <c r="AI43" s="16">
        <f t="shared" si="18"/>
        <v>34.420579582090816</v>
      </c>
      <c r="AJ43" s="16">
        <f t="shared" si="18"/>
        <v>0</v>
      </c>
      <c r="AK43" s="16">
        <f t="shared" si="18"/>
        <v>0</v>
      </c>
      <c r="AL43" s="16">
        <f t="shared" si="29"/>
        <v>0</v>
      </c>
      <c r="AM43" s="16">
        <f t="shared" si="29"/>
        <v>0</v>
      </c>
      <c r="AN43" s="16">
        <f t="shared" si="29"/>
        <v>1111437.8826070174</v>
      </c>
      <c r="AO43" s="16">
        <f t="shared" si="29"/>
        <v>0</v>
      </c>
      <c r="AP43" s="16">
        <f t="shared" si="29"/>
        <v>0</v>
      </c>
      <c r="AQ43" s="16">
        <f t="shared" si="29"/>
        <v>0</v>
      </c>
      <c r="AR43" s="16">
        <f t="shared" si="29"/>
        <v>0</v>
      </c>
      <c r="AS43" s="16">
        <f t="shared" si="29"/>
        <v>56.067497131833044</v>
      </c>
      <c r="AT43" s="16">
        <f t="shared" si="29"/>
        <v>0</v>
      </c>
      <c r="AU43" s="16">
        <f t="shared" si="29"/>
        <v>0</v>
      </c>
      <c r="AV43" s="16">
        <f t="shared" si="29"/>
        <v>0</v>
      </c>
      <c r="AW43" s="16">
        <f t="shared" si="29"/>
        <v>0</v>
      </c>
      <c r="AX43" s="16">
        <f t="shared" si="29"/>
        <v>71.55791284488015</v>
      </c>
      <c r="AY43" s="16">
        <f t="shared" si="29"/>
        <v>0</v>
      </c>
      <c r="AZ43" s="16">
        <f t="shared" si="29"/>
        <v>0</v>
      </c>
      <c r="BA43" s="16">
        <f t="shared" si="29"/>
        <v>0</v>
      </c>
      <c r="BB43" s="16">
        <f t="shared" si="29"/>
        <v>0</v>
      </c>
      <c r="BC43" s="16">
        <f t="shared" si="29"/>
        <v>2310599.5338170324</v>
      </c>
      <c r="BD43" s="16">
        <f t="shared" si="29"/>
        <v>0</v>
      </c>
      <c r="BE43" s="16">
        <f t="shared" si="29"/>
        <v>0</v>
      </c>
      <c r="BF43" s="16">
        <f t="shared" si="29"/>
        <v>0</v>
      </c>
      <c r="BG43" s="16">
        <f t="shared" si="29"/>
        <v>0</v>
      </c>
      <c r="BH43" s="16">
        <f t="shared" si="29"/>
        <v>116.56029973643375</v>
      </c>
      <c r="BI43" s="16">
        <f t="shared" si="29"/>
        <v>0</v>
      </c>
      <c r="BJ43" s="16">
        <f t="shared" si="29"/>
        <v>0</v>
      </c>
      <c r="BK43" s="16">
        <f t="shared" si="29"/>
        <v>0</v>
      </c>
      <c r="BL43" s="16">
        <f t="shared" si="29"/>
        <v>0</v>
      </c>
      <c r="BM43" s="16">
        <f t="shared" si="29"/>
        <v>148.763761473084</v>
      </c>
      <c r="BN43" s="16">
        <f t="shared" si="29"/>
        <v>0</v>
      </c>
      <c r="BO43" s="16">
        <f t="shared" si="29"/>
        <v>0</v>
      </c>
    </row>
    <row r="44" spans="2:67" s="1" customFormat="1" ht="20.45" customHeight="1" x14ac:dyDescent="0.25">
      <c r="B44" s="2"/>
      <c r="C44" s="127"/>
      <c r="D44" s="2" t="s">
        <v>51</v>
      </c>
      <c r="E44" s="2" t="s">
        <v>338</v>
      </c>
      <c r="F44" s="2" t="s">
        <v>339</v>
      </c>
      <c r="G44" s="2">
        <v>1</v>
      </c>
      <c r="H44" s="2">
        <v>2024</v>
      </c>
      <c r="I44" s="16">
        <v>20000</v>
      </c>
      <c r="J44" s="16">
        <f t="shared" si="2"/>
        <v>20000</v>
      </c>
      <c r="K44" s="16">
        <f t="shared" si="3"/>
        <v>3000</v>
      </c>
      <c r="L44" s="16">
        <f t="shared" si="4"/>
        <v>23000</v>
      </c>
      <c r="M44" s="2">
        <v>7</v>
      </c>
      <c r="N44" s="2">
        <v>2</v>
      </c>
      <c r="O44" s="2">
        <v>2024</v>
      </c>
      <c r="P44" s="40">
        <v>0.02</v>
      </c>
      <c r="Q44" s="16">
        <f t="shared" si="5"/>
        <v>20861.678004535144</v>
      </c>
      <c r="R44" s="16">
        <f t="shared" si="6"/>
        <v>2086.1678004535147</v>
      </c>
      <c r="S44" s="16">
        <f t="shared" si="7"/>
        <v>3442.1768707482984</v>
      </c>
      <c r="T44" s="16">
        <f t="shared" si="8"/>
        <v>26390.022675736956</v>
      </c>
      <c r="U44" s="16">
        <f t="shared" si="10"/>
        <v>460</v>
      </c>
      <c r="V44" s="16">
        <f t="shared" si="18"/>
        <v>417.23356009070289</v>
      </c>
      <c r="W44" s="16">
        <f t="shared" si="18"/>
        <v>0</v>
      </c>
      <c r="X44" s="16">
        <f t="shared" si="18"/>
        <v>29095.000000000004</v>
      </c>
      <c r="Y44" s="16">
        <f t="shared" si="18"/>
        <v>0</v>
      </c>
      <c r="Z44" s="16">
        <f t="shared" si="18"/>
        <v>507.15000000000003</v>
      </c>
      <c r="AA44" s="16">
        <f t="shared" si="18"/>
        <v>0</v>
      </c>
      <c r="AB44" s="16">
        <f t="shared" si="18"/>
        <v>559.13287500000001</v>
      </c>
      <c r="AC44" s="16">
        <f t="shared" si="18"/>
        <v>0</v>
      </c>
      <c r="AD44" s="16">
        <f t="shared" si="18"/>
        <v>616.44399468749998</v>
      </c>
      <c r="AE44" s="16">
        <f t="shared" si="18"/>
        <v>40939.586797183605</v>
      </c>
      <c r="AF44" s="16">
        <f t="shared" si="18"/>
        <v>679.62950414296881</v>
      </c>
      <c r="AG44" s="16">
        <f t="shared" si="18"/>
        <v>0</v>
      </c>
      <c r="AH44" s="16">
        <f t="shared" si="18"/>
        <v>749.29152831762315</v>
      </c>
      <c r="AI44" s="16">
        <f t="shared" si="18"/>
        <v>0</v>
      </c>
      <c r="AJ44" s="16">
        <f t="shared" si="18"/>
        <v>826.09390997017942</v>
      </c>
      <c r="AK44" s="16">
        <f t="shared" si="18"/>
        <v>0</v>
      </c>
      <c r="AL44" s="16">
        <f t="shared" si="29"/>
        <v>57606.109885689271</v>
      </c>
      <c r="AM44" s="16">
        <f t="shared" si="29"/>
        <v>0</v>
      </c>
      <c r="AN44" s="16">
        <f t="shared" si="29"/>
        <v>1004.1223106556906</v>
      </c>
      <c r="AO44" s="16">
        <f t="shared" si="29"/>
        <v>0</v>
      </c>
      <c r="AP44" s="16">
        <f t="shared" si="29"/>
        <v>1107.0448474978989</v>
      </c>
      <c r="AQ44" s="16">
        <f t="shared" si="29"/>
        <v>0</v>
      </c>
      <c r="AR44" s="16">
        <f t="shared" si="29"/>
        <v>1220.5169443664336</v>
      </c>
      <c r="AS44" s="16">
        <f t="shared" si="29"/>
        <v>81057.581567735775</v>
      </c>
      <c r="AT44" s="16">
        <f t="shared" si="29"/>
        <v>1345.619931163993</v>
      </c>
      <c r="AU44" s="16">
        <f t="shared" si="29"/>
        <v>0</v>
      </c>
      <c r="AV44" s="16">
        <f t="shared" si="29"/>
        <v>1483.5459741083023</v>
      </c>
      <c r="AW44" s="16">
        <f t="shared" si="29"/>
        <v>0</v>
      </c>
      <c r="AX44" s="16">
        <f t="shared" si="29"/>
        <v>1635.6094364544033</v>
      </c>
      <c r="AY44" s="16">
        <f t="shared" si="29"/>
        <v>0</v>
      </c>
      <c r="AZ44" s="16">
        <f t="shared" si="29"/>
        <v>114056.15728345448</v>
      </c>
      <c r="BA44" s="16">
        <f t="shared" si="29"/>
        <v>0</v>
      </c>
      <c r="BB44" s="16">
        <f t="shared" si="29"/>
        <v>1988.0934925693048</v>
      </c>
      <c r="BC44" s="16">
        <f t="shared" si="29"/>
        <v>0</v>
      </c>
      <c r="BD44" s="16">
        <f t="shared" si="29"/>
        <v>2191.8730755576594</v>
      </c>
      <c r="BE44" s="16">
        <f t="shared" si="29"/>
        <v>0</v>
      </c>
      <c r="BF44" s="16">
        <f t="shared" si="29"/>
        <v>2416.5400658023191</v>
      </c>
      <c r="BG44" s="16">
        <f t="shared" si="29"/>
        <v>160488.46712009658</v>
      </c>
      <c r="BH44" s="16">
        <f t="shared" si="29"/>
        <v>2664.2354225470572</v>
      </c>
      <c r="BI44" s="16">
        <f t="shared" si="29"/>
        <v>0</v>
      </c>
      <c r="BJ44" s="16">
        <f t="shared" si="29"/>
        <v>2937.3195533581302</v>
      </c>
      <c r="BK44" s="16">
        <f t="shared" si="29"/>
        <v>0</v>
      </c>
      <c r="BL44" s="16">
        <f t="shared" si="29"/>
        <v>3238.3948075773387</v>
      </c>
      <c r="BM44" s="16">
        <f t="shared" si="29"/>
        <v>0</v>
      </c>
      <c r="BN44" s="16">
        <f t="shared" si="29"/>
        <v>225823.38991614155</v>
      </c>
      <c r="BO44" s="16">
        <f t="shared" si="29"/>
        <v>0</v>
      </c>
    </row>
    <row r="45" spans="2:67" s="1" customFormat="1" ht="15.75" x14ac:dyDescent="0.25">
      <c r="B45" s="2"/>
      <c r="C45" s="127"/>
      <c r="D45" s="2" t="s">
        <v>29</v>
      </c>
      <c r="E45" s="2" t="s">
        <v>184</v>
      </c>
      <c r="F45" s="2" t="s">
        <v>341</v>
      </c>
      <c r="G45" s="2">
        <v>2</v>
      </c>
      <c r="H45" s="2">
        <v>2017</v>
      </c>
      <c r="I45" s="16">
        <v>5000</v>
      </c>
      <c r="J45" s="16">
        <f t="shared" si="2"/>
        <v>10000</v>
      </c>
      <c r="K45" s="16">
        <f t="shared" si="3"/>
        <v>1500</v>
      </c>
      <c r="L45" s="16">
        <f t="shared" si="4"/>
        <v>11500</v>
      </c>
      <c r="M45" s="2">
        <v>15</v>
      </c>
      <c r="N45" s="2">
        <v>2</v>
      </c>
      <c r="O45" s="2">
        <v>2017</v>
      </c>
      <c r="P45" s="40">
        <v>0.02</v>
      </c>
      <c r="Q45" s="16">
        <f t="shared" si="5"/>
        <v>14677.237968750002</v>
      </c>
      <c r="R45" s="16">
        <f t="shared" si="6"/>
        <v>1467.7237968750003</v>
      </c>
      <c r="S45" s="16">
        <f t="shared" si="7"/>
        <v>2421.74426484375</v>
      </c>
      <c r="T45" s="16">
        <f t="shared" si="8"/>
        <v>18566.706030468751</v>
      </c>
      <c r="U45" s="16">
        <f t="shared" si="10"/>
        <v>230</v>
      </c>
      <c r="V45" s="16">
        <f t="shared" si="18"/>
        <v>0</v>
      </c>
      <c r="W45" s="16">
        <f t="shared" si="18"/>
        <v>219.04761904761904</v>
      </c>
      <c r="X45" s="16">
        <f t="shared" si="18"/>
        <v>0</v>
      </c>
      <c r="Y45" s="16">
        <f t="shared" si="18"/>
        <v>241.5</v>
      </c>
      <c r="Z45" s="16">
        <f t="shared" si="18"/>
        <v>0</v>
      </c>
      <c r="AA45" s="16">
        <f t="shared" si="18"/>
        <v>266.25375000000003</v>
      </c>
      <c r="AB45" s="16">
        <f t="shared" si="18"/>
        <v>0</v>
      </c>
      <c r="AC45" s="16">
        <f t="shared" si="18"/>
        <v>293.54475937500001</v>
      </c>
      <c r="AD45" s="16">
        <f t="shared" si="18"/>
        <v>0</v>
      </c>
      <c r="AE45" s="16">
        <f t="shared" si="18"/>
        <v>323.63309721093754</v>
      </c>
      <c r="AF45" s="16">
        <f t="shared" si="18"/>
        <v>21493.283068521392</v>
      </c>
      <c r="AG45" s="16">
        <f t="shared" si="18"/>
        <v>356.80548967505865</v>
      </c>
      <c r="AH45" s="16">
        <f t="shared" si="18"/>
        <v>0</v>
      </c>
      <c r="AI45" s="16">
        <f t="shared" si="18"/>
        <v>393.37805236675217</v>
      </c>
      <c r="AJ45" s="16">
        <f t="shared" si="18"/>
        <v>0</v>
      </c>
      <c r="AK45" s="16">
        <f t="shared" si="18"/>
        <v>433.69930273434426</v>
      </c>
      <c r="AL45" s="16">
        <f t="shared" si="29"/>
        <v>0</v>
      </c>
      <c r="AM45" s="16">
        <f t="shared" si="29"/>
        <v>478.15348126461458</v>
      </c>
      <c r="AN45" s="16">
        <f t="shared" si="29"/>
        <v>0</v>
      </c>
      <c r="AO45" s="16">
        <f t="shared" si="29"/>
        <v>527.16421309423765</v>
      </c>
      <c r="AP45" s="16">
        <f t="shared" si="29"/>
        <v>0</v>
      </c>
      <c r="AQ45" s="16">
        <f t="shared" si="29"/>
        <v>581.19854493639696</v>
      </c>
      <c r="AR45" s="16">
        <f t="shared" si="29"/>
        <v>0</v>
      </c>
      <c r="AS45" s="16">
        <f t="shared" si="29"/>
        <v>640.77139579237758</v>
      </c>
      <c r="AT45" s="16">
        <f t="shared" si="29"/>
        <v>0</v>
      </c>
      <c r="AU45" s="16">
        <f t="shared" si="29"/>
        <v>44682.991839214352</v>
      </c>
      <c r="AV45" s="16">
        <f t="shared" si="29"/>
        <v>0</v>
      </c>
      <c r="AW45" s="16">
        <f t="shared" si="29"/>
        <v>778.86163640685879</v>
      </c>
      <c r="AX45" s="16">
        <f t="shared" si="29"/>
        <v>0</v>
      </c>
      <c r="AY45" s="16">
        <f t="shared" si="29"/>
        <v>858.69495413856191</v>
      </c>
      <c r="AZ45" s="16">
        <f t="shared" si="29"/>
        <v>0</v>
      </c>
      <c r="BA45" s="16">
        <f t="shared" si="29"/>
        <v>946.71118693776452</v>
      </c>
      <c r="BB45" s="16">
        <f t="shared" si="29"/>
        <v>0</v>
      </c>
      <c r="BC45" s="16">
        <f t="shared" si="29"/>
        <v>1043.7490835988854</v>
      </c>
      <c r="BD45" s="16">
        <f t="shared" si="29"/>
        <v>0</v>
      </c>
      <c r="BE45" s="16">
        <f t="shared" si="29"/>
        <v>1150.7333646677712</v>
      </c>
      <c r="BF45" s="16">
        <f t="shared" si="29"/>
        <v>0</v>
      </c>
      <c r="BG45" s="16">
        <f t="shared" si="29"/>
        <v>1268.6835345462177</v>
      </c>
      <c r="BH45" s="16">
        <f t="shared" si="29"/>
        <v>0</v>
      </c>
      <c r="BI45" s="16">
        <f t="shared" si="29"/>
        <v>1398.7235968372052</v>
      </c>
      <c r="BJ45" s="16">
        <f t="shared" si="29"/>
        <v>92892.730874950881</v>
      </c>
      <c r="BK45" s="16">
        <f t="shared" si="29"/>
        <v>1542.0927655130185</v>
      </c>
      <c r="BL45" s="16">
        <f t="shared" si="29"/>
        <v>0</v>
      </c>
      <c r="BM45" s="16">
        <f t="shared" si="29"/>
        <v>1700.1572739781029</v>
      </c>
      <c r="BN45" s="16">
        <f t="shared" si="29"/>
        <v>0</v>
      </c>
      <c r="BO45" s="16">
        <f t="shared" si="29"/>
        <v>1874.4233945608587</v>
      </c>
    </row>
    <row r="46" spans="2:67" s="1" customFormat="1" ht="15.75" x14ac:dyDescent="0.25">
      <c r="B46" s="2"/>
      <c r="C46" s="127"/>
      <c r="D46" s="2" t="s">
        <v>29</v>
      </c>
      <c r="E46" s="2" t="s">
        <v>184</v>
      </c>
      <c r="F46" s="2" t="s">
        <v>342</v>
      </c>
      <c r="G46" s="2">
        <v>1</v>
      </c>
      <c r="H46" s="2">
        <v>2017</v>
      </c>
      <c r="I46" s="16">
        <v>7500</v>
      </c>
      <c r="J46" s="16">
        <f t="shared" si="2"/>
        <v>7500</v>
      </c>
      <c r="K46" s="16">
        <f t="shared" si="3"/>
        <v>1125</v>
      </c>
      <c r="L46" s="16">
        <f t="shared" si="4"/>
        <v>8625</v>
      </c>
      <c r="M46" s="2">
        <v>10</v>
      </c>
      <c r="N46" s="2">
        <v>2</v>
      </c>
      <c r="O46" s="2">
        <v>2017</v>
      </c>
      <c r="P46" s="40">
        <v>0.02</v>
      </c>
      <c r="Q46" s="16">
        <f t="shared" si="5"/>
        <v>11007.928476562502</v>
      </c>
      <c r="R46" s="16">
        <f t="shared" si="6"/>
        <v>1100.7928476562502</v>
      </c>
      <c r="S46" s="16">
        <f t="shared" si="7"/>
        <v>1816.3081986328127</v>
      </c>
      <c r="T46" s="16">
        <f t="shared" si="8"/>
        <v>13925.029522851564</v>
      </c>
      <c r="U46" s="16">
        <f t="shared" si="10"/>
        <v>172.5</v>
      </c>
      <c r="V46" s="16">
        <f t="shared" si="18"/>
        <v>0</v>
      </c>
      <c r="W46" s="16">
        <f t="shared" si="18"/>
        <v>164.28571428571428</v>
      </c>
      <c r="X46" s="16">
        <f t="shared" si="18"/>
        <v>0</v>
      </c>
      <c r="Y46" s="16">
        <f t="shared" si="18"/>
        <v>181.125</v>
      </c>
      <c r="Z46" s="16">
        <f t="shared" si="18"/>
        <v>0</v>
      </c>
      <c r="AA46" s="16">
        <f t="shared" si="18"/>
        <v>12630.412265625002</v>
      </c>
      <c r="AB46" s="16">
        <f t="shared" si="18"/>
        <v>0</v>
      </c>
      <c r="AC46" s="16">
        <f t="shared" si="18"/>
        <v>220.15856953125001</v>
      </c>
      <c r="AD46" s="16">
        <f t="shared" si="18"/>
        <v>0</v>
      </c>
      <c r="AE46" s="16">
        <f t="shared" si="18"/>
        <v>242.72482290820318</v>
      </c>
      <c r="AF46" s="16">
        <f t="shared" si="18"/>
        <v>0</v>
      </c>
      <c r="AG46" s="16">
        <f t="shared" si="18"/>
        <v>267.60411725629399</v>
      </c>
      <c r="AH46" s="16">
        <f t="shared" si="18"/>
        <v>0</v>
      </c>
      <c r="AI46" s="16">
        <f t="shared" si="18"/>
        <v>295.03353927506413</v>
      </c>
      <c r="AJ46" s="16">
        <f t="shared" si="18"/>
        <v>0</v>
      </c>
      <c r="AK46" s="16">
        <f t="shared" si="18"/>
        <v>20573.610673460458</v>
      </c>
      <c r="AL46" s="16">
        <f t="shared" si="29"/>
        <v>0</v>
      </c>
      <c r="AM46" s="16">
        <f t="shared" si="29"/>
        <v>358.61511094846094</v>
      </c>
      <c r="AN46" s="16">
        <f t="shared" si="29"/>
        <v>0</v>
      </c>
      <c r="AO46" s="16">
        <f t="shared" si="29"/>
        <v>395.37315982067821</v>
      </c>
      <c r="AP46" s="16">
        <f t="shared" si="29"/>
        <v>0</v>
      </c>
      <c r="AQ46" s="16">
        <f t="shared" si="29"/>
        <v>435.89890870229772</v>
      </c>
      <c r="AR46" s="16">
        <f t="shared" si="29"/>
        <v>0</v>
      </c>
      <c r="AS46" s="16">
        <f t="shared" si="29"/>
        <v>480.57854684428321</v>
      </c>
      <c r="AT46" s="16">
        <f t="shared" si="29"/>
        <v>0</v>
      </c>
      <c r="AU46" s="16">
        <f t="shared" si="29"/>
        <v>33512.243879410758</v>
      </c>
      <c r="AV46" s="16">
        <f t="shared" si="29"/>
        <v>0</v>
      </c>
      <c r="AW46" s="16">
        <f t="shared" si="29"/>
        <v>584.14622730514407</v>
      </c>
      <c r="AX46" s="16">
        <f t="shared" si="29"/>
        <v>0</v>
      </c>
      <c r="AY46" s="16">
        <f t="shared" si="29"/>
        <v>644.02121560392141</v>
      </c>
      <c r="AZ46" s="16">
        <f t="shared" si="29"/>
        <v>0</v>
      </c>
      <c r="BA46" s="16">
        <f t="shared" si="29"/>
        <v>710.03339020332339</v>
      </c>
      <c r="BB46" s="16">
        <f t="shared" si="29"/>
        <v>0</v>
      </c>
      <c r="BC46" s="16">
        <f t="shared" si="29"/>
        <v>782.81181269916408</v>
      </c>
      <c r="BD46" s="16">
        <f t="shared" si="29"/>
        <v>0</v>
      </c>
      <c r="BE46" s="16">
        <f t="shared" si="29"/>
        <v>54587.913986427389</v>
      </c>
      <c r="BF46" s="16">
        <f t="shared" si="29"/>
        <v>0</v>
      </c>
      <c r="BG46" s="16">
        <f t="shared" si="29"/>
        <v>951.51265090966331</v>
      </c>
      <c r="BH46" s="16">
        <f t="shared" si="29"/>
        <v>0</v>
      </c>
      <c r="BI46" s="16">
        <f t="shared" si="29"/>
        <v>1049.0426976279039</v>
      </c>
      <c r="BJ46" s="16">
        <f t="shared" si="29"/>
        <v>0</v>
      </c>
      <c r="BK46" s="16">
        <f t="shared" si="29"/>
        <v>1156.569574134764</v>
      </c>
      <c r="BL46" s="16">
        <f t="shared" si="29"/>
        <v>0</v>
      </c>
      <c r="BM46" s="16">
        <f t="shared" si="29"/>
        <v>1275.1179554835771</v>
      </c>
      <c r="BN46" s="16">
        <f t="shared" si="29"/>
        <v>0</v>
      </c>
      <c r="BO46" s="16">
        <f t="shared" si="29"/>
        <v>88917.959779480734</v>
      </c>
    </row>
    <row r="47" spans="2:67" s="1" customFormat="1" ht="15.75" x14ac:dyDescent="0.25">
      <c r="B47" s="2"/>
      <c r="C47" s="127"/>
      <c r="D47" s="2" t="s">
        <v>29</v>
      </c>
      <c r="E47" s="2" t="s">
        <v>184</v>
      </c>
      <c r="F47" s="2" t="s">
        <v>343</v>
      </c>
      <c r="G47" s="2">
        <v>1</v>
      </c>
      <c r="H47" s="2">
        <v>2017</v>
      </c>
      <c r="I47" s="16">
        <v>7500</v>
      </c>
      <c r="J47" s="16">
        <f t="shared" si="2"/>
        <v>7500</v>
      </c>
      <c r="K47" s="16">
        <f t="shared" si="3"/>
        <v>1125</v>
      </c>
      <c r="L47" s="16">
        <f t="shared" si="4"/>
        <v>8625</v>
      </c>
      <c r="M47" s="2">
        <v>15</v>
      </c>
      <c r="N47" s="2">
        <v>2</v>
      </c>
      <c r="O47" s="2">
        <v>2017</v>
      </c>
      <c r="P47" s="40">
        <v>0.02</v>
      </c>
      <c r="Q47" s="16">
        <f t="shared" si="5"/>
        <v>11007.928476562502</v>
      </c>
      <c r="R47" s="16">
        <f t="shared" si="6"/>
        <v>1100.7928476562502</v>
      </c>
      <c r="S47" s="16">
        <f t="shared" si="7"/>
        <v>1816.3081986328127</v>
      </c>
      <c r="T47" s="16">
        <f t="shared" si="8"/>
        <v>13925.029522851564</v>
      </c>
      <c r="U47" s="16">
        <f t="shared" si="10"/>
        <v>172.5</v>
      </c>
      <c r="V47" s="16">
        <f t="shared" si="18"/>
        <v>0</v>
      </c>
      <c r="W47" s="16">
        <f t="shared" si="18"/>
        <v>164.28571428571428</v>
      </c>
      <c r="X47" s="16">
        <f t="shared" si="18"/>
        <v>0</v>
      </c>
      <c r="Y47" s="16">
        <f t="shared" si="18"/>
        <v>181.125</v>
      </c>
      <c r="Z47" s="16">
        <f t="shared" si="18"/>
        <v>0</v>
      </c>
      <c r="AA47" s="16">
        <f t="shared" si="18"/>
        <v>199.69031250000003</v>
      </c>
      <c r="AB47" s="16">
        <f t="shared" si="18"/>
        <v>0</v>
      </c>
      <c r="AC47" s="16">
        <f t="shared" si="18"/>
        <v>220.15856953125001</v>
      </c>
      <c r="AD47" s="16">
        <f t="shared" si="18"/>
        <v>0</v>
      </c>
      <c r="AE47" s="16">
        <f t="shared" si="18"/>
        <v>242.72482290820318</v>
      </c>
      <c r="AF47" s="16">
        <f t="shared" si="18"/>
        <v>16119.96230139104</v>
      </c>
      <c r="AG47" s="16">
        <f t="shared" si="18"/>
        <v>267.60411725629399</v>
      </c>
      <c r="AH47" s="16">
        <f t="shared" si="18"/>
        <v>0</v>
      </c>
      <c r="AI47" s="16">
        <f t="shared" si="18"/>
        <v>295.03353927506413</v>
      </c>
      <c r="AJ47" s="16">
        <f t="shared" si="18"/>
        <v>0</v>
      </c>
      <c r="AK47" s="16">
        <f t="shared" ref="AK47:BO52" si="30">IF(MOD(AK$6-$H47,$M47)=0,($L47*1.1*1.15)*((1+$I$3)^(AK$6-$L$3)),IF(MOD(AK$6-$O47,$N47)=0,$U47*((1+$I$3)^(AK$6-$L$3)),0))</f>
        <v>325.27447705075821</v>
      </c>
      <c r="AL47" s="16">
        <f t="shared" si="30"/>
        <v>0</v>
      </c>
      <c r="AM47" s="16">
        <f t="shared" si="30"/>
        <v>358.61511094846094</v>
      </c>
      <c r="AN47" s="16">
        <f t="shared" si="30"/>
        <v>0</v>
      </c>
      <c r="AO47" s="16">
        <f t="shared" si="30"/>
        <v>395.37315982067821</v>
      </c>
      <c r="AP47" s="16">
        <f t="shared" si="30"/>
        <v>0</v>
      </c>
      <c r="AQ47" s="16">
        <f t="shared" si="30"/>
        <v>435.89890870229772</v>
      </c>
      <c r="AR47" s="16">
        <f t="shared" si="30"/>
        <v>0</v>
      </c>
      <c r="AS47" s="16">
        <f t="shared" si="30"/>
        <v>480.57854684428321</v>
      </c>
      <c r="AT47" s="16">
        <f t="shared" si="30"/>
        <v>0</v>
      </c>
      <c r="AU47" s="16">
        <f t="shared" si="30"/>
        <v>33512.243879410758</v>
      </c>
      <c r="AV47" s="16">
        <f t="shared" si="30"/>
        <v>0</v>
      </c>
      <c r="AW47" s="16">
        <f t="shared" si="30"/>
        <v>584.14622730514407</v>
      </c>
      <c r="AX47" s="16">
        <f t="shared" si="30"/>
        <v>0</v>
      </c>
      <c r="AY47" s="16">
        <f t="shared" si="30"/>
        <v>644.02121560392141</v>
      </c>
      <c r="AZ47" s="16">
        <f t="shared" si="30"/>
        <v>0</v>
      </c>
      <c r="BA47" s="16">
        <f t="shared" si="30"/>
        <v>710.03339020332339</v>
      </c>
      <c r="BB47" s="16">
        <f t="shared" si="30"/>
        <v>0</v>
      </c>
      <c r="BC47" s="16">
        <f t="shared" si="30"/>
        <v>782.81181269916408</v>
      </c>
      <c r="BD47" s="16">
        <f t="shared" si="30"/>
        <v>0</v>
      </c>
      <c r="BE47" s="16">
        <f t="shared" si="30"/>
        <v>863.05002350082827</v>
      </c>
      <c r="BF47" s="16">
        <f t="shared" si="30"/>
        <v>0</v>
      </c>
      <c r="BG47" s="16">
        <f t="shared" si="30"/>
        <v>951.51265090966331</v>
      </c>
      <c r="BH47" s="16">
        <f t="shared" si="30"/>
        <v>0</v>
      </c>
      <c r="BI47" s="16">
        <f t="shared" si="30"/>
        <v>1049.0426976279039</v>
      </c>
      <c r="BJ47" s="16">
        <f t="shared" si="30"/>
        <v>69669.548156213146</v>
      </c>
      <c r="BK47" s="16">
        <f t="shared" si="30"/>
        <v>1156.569574134764</v>
      </c>
      <c r="BL47" s="16">
        <f t="shared" si="30"/>
        <v>0</v>
      </c>
      <c r="BM47" s="16">
        <f t="shared" si="30"/>
        <v>1275.1179554835771</v>
      </c>
      <c r="BN47" s="16">
        <f t="shared" si="30"/>
        <v>0</v>
      </c>
      <c r="BO47" s="16">
        <f t="shared" si="30"/>
        <v>1405.8175459206441</v>
      </c>
    </row>
    <row r="48" spans="2:67" s="1" customFormat="1" ht="15.75" x14ac:dyDescent="0.25">
      <c r="B48" s="2"/>
      <c r="C48" s="127"/>
      <c r="D48" s="2" t="s">
        <v>58</v>
      </c>
      <c r="E48" s="2" t="s">
        <v>344</v>
      </c>
      <c r="F48" s="2" t="s">
        <v>15937</v>
      </c>
      <c r="G48" s="2">
        <v>1</v>
      </c>
      <c r="H48" s="2">
        <v>1977</v>
      </c>
      <c r="I48" s="16">
        <v>30000</v>
      </c>
      <c r="J48" s="16">
        <f t="shared" si="2"/>
        <v>30000</v>
      </c>
      <c r="K48" s="16">
        <f t="shared" si="3"/>
        <v>4500</v>
      </c>
      <c r="L48" s="16">
        <f t="shared" si="4"/>
        <v>34500</v>
      </c>
      <c r="M48" s="2">
        <v>50</v>
      </c>
      <c r="N48" s="2">
        <v>5</v>
      </c>
      <c r="O48" s="119"/>
      <c r="P48" s="40">
        <v>5.0000000000000001E-4</v>
      </c>
      <c r="Q48" s="16">
        <f t="shared" si="5"/>
        <v>309982.76887550205</v>
      </c>
      <c r="R48" s="16">
        <f t="shared" si="6"/>
        <v>30998.276887550208</v>
      </c>
      <c r="S48" s="16">
        <f t="shared" si="7"/>
        <v>51147.156864457836</v>
      </c>
      <c r="T48" s="16">
        <f t="shared" si="8"/>
        <v>392128.20262751007</v>
      </c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</row>
    <row r="49" spans="2:67" s="1" customFormat="1" ht="15.75" x14ac:dyDescent="0.25">
      <c r="B49" s="2"/>
      <c r="C49" s="127"/>
      <c r="D49" s="2" t="s">
        <v>58</v>
      </c>
      <c r="E49" s="2" t="s">
        <v>344</v>
      </c>
      <c r="F49" s="2" t="s">
        <v>15939</v>
      </c>
      <c r="G49" s="2">
        <v>3</v>
      </c>
      <c r="H49" s="2">
        <v>1977</v>
      </c>
      <c r="I49" s="16">
        <v>1500</v>
      </c>
      <c r="J49" s="16">
        <f t="shared" si="2"/>
        <v>4500</v>
      </c>
      <c r="K49" s="16">
        <f t="shared" si="3"/>
        <v>675</v>
      </c>
      <c r="L49" s="16">
        <f t="shared" si="4"/>
        <v>5175</v>
      </c>
      <c r="M49" s="2">
        <v>50</v>
      </c>
      <c r="N49" s="2">
        <v>5</v>
      </c>
      <c r="O49" s="119"/>
      <c r="P49" s="40">
        <v>5.0000000000000001E-4</v>
      </c>
      <c r="Q49" s="16">
        <f t="shared" si="5"/>
        <v>46497.415331325305</v>
      </c>
      <c r="R49" s="16">
        <f t="shared" si="6"/>
        <v>4649.741533132531</v>
      </c>
      <c r="S49" s="16">
        <f t="shared" si="7"/>
        <v>7672.0735296686753</v>
      </c>
      <c r="T49" s="16">
        <f t="shared" si="8"/>
        <v>58819.230394126513</v>
      </c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</row>
    <row r="50" spans="2:67" s="1" customFormat="1" ht="15.75" x14ac:dyDescent="0.25">
      <c r="B50" s="2"/>
      <c r="C50" s="127"/>
      <c r="D50" s="2" t="s">
        <v>55</v>
      </c>
      <c r="E50" s="2" t="s">
        <v>345</v>
      </c>
      <c r="F50" s="2" t="s">
        <v>346</v>
      </c>
      <c r="G50" s="2">
        <v>1</v>
      </c>
      <c r="H50" s="2">
        <v>2017</v>
      </c>
      <c r="I50" s="16">
        <v>1500</v>
      </c>
      <c r="J50" s="16">
        <f t="shared" si="2"/>
        <v>1500</v>
      </c>
      <c r="K50" s="16">
        <f t="shared" si="3"/>
        <v>225</v>
      </c>
      <c r="L50" s="16">
        <f t="shared" si="4"/>
        <v>1725</v>
      </c>
      <c r="M50" s="2">
        <v>10</v>
      </c>
      <c r="N50" s="2">
        <v>5</v>
      </c>
      <c r="O50" s="2">
        <v>2017</v>
      </c>
      <c r="P50" s="40">
        <v>0.02</v>
      </c>
      <c r="Q50" s="16">
        <f t="shared" si="5"/>
        <v>2201.5856953125003</v>
      </c>
      <c r="R50" s="16">
        <f t="shared" si="6"/>
        <v>220.15856953125004</v>
      </c>
      <c r="S50" s="16">
        <f t="shared" si="7"/>
        <v>363.26163972656258</v>
      </c>
      <c r="T50" s="16">
        <f t="shared" si="8"/>
        <v>2785.0059045703129</v>
      </c>
      <c r="U50" s="16">
        <f t="shared" si="10"/>
        <v>34.5</v>
      </c>
      <c r="V50" s="16">
        <f t="shared" ref="V50:AK52" si="31">IF(MOD(V$6-$H50,$M50)=0,($L50*1.1*1.15)*((1+$I$3)^(V$6-$L$3)),IF(MOD(V$6-$O50,$N50)=0,$U50*((1+$I$3)^(V$6-$L$3)),0))</f>
        <v>31.292517006802719</v>
      </c>
      <c r="W50" s="16">
        <f t="shared" si="31"/>
        <v>0</v>
      </c>
      <c r="X50" s="16">
        <f t="shared" si="31"/>
        <v>0</v>
      </c>
      <c r="Y50" s="16">
        <f t="shared" si="31"/>
        <v>0</v>
      </c>
      <c r="Z50" s="16">
        <f t="shared" si="31"/>
        <v>0</v>
      </c>
      <c r="AA50" s="16">
        <f t="shared" si="31"/>
        <v>2526.0824531250005</v>
      </c>
      <c r="AB50" s="16">
        <f t="shared" si="31"/>
        <v>0</v>
      </c>
      <c r="AC50" s="16">
        <f t="shared" si="31"/>
        <v>0</v>
      </c>
      <c r="AD50" s="16">
        <f t="shared" si="31"/>
        <v>0</v>
      </c>
      <c r="AE50" s="16">
        <f t="shared" si="31"/>
        <v>0</v>
      </c>
      <c r="AF50" s="16">
        <f t="shared" si="31"/>
        <v>50.97221281072266</v>
      </c>
      <c r="AG50" s="16">
        <f t="shared" si="31"/>
        <v>0</v>
      </c>
      <c r="AH50" s="16">
        <f t="shared" si="31"/>
        <v>0</v>
      </c>
      <c r="AI50" s="16">
        <f t="shared" si="31"/>
        <v>0</v>
      </c>
      <c r="AJ50" s="16">
        <f t="shared" si="31"/>
        <v>0</v>
      </c>
      <c r="AK50" s="16">
        <f t="shared" si="31"/>
        <v>4114.7221346920915</v>
      </c>
      <c r="AL50" s="16">
        <f t="shared" si="30"/>
        <v>0</v>
      </c>
      <c r="AM50" s="16">
        <f t="shared" si="30"/>
        <v>0</v>
      </c>
      <c r="AN50" s="16">
        <f t="shared" si="30"/>
        <v>0</v>
      </c>
      <c r="AO50" s="16">
        <f t="shared" si="30"/>
        <v>0</v>
      </c>
      <c r="AP50" s="16">
        <f t="shared" si="30"/>
        <v>83.02836356234242</v>
      </c>
      <c r="AQ50" s="16">
        <f t="shared" si="30"/>
        <v>0</v>
      </c>
      <c r="AR50" s="16">
        <f t="shared" si="30"/>
        <v>0</v>
      </c>
      <c r="AS50" s="16">
        <f t="shared" si="30"/>
        <v>0</v>
      </c>
      <c r="AT50" s="16">
        <f t="shared" si="30"/>
        <v>0</v>
      </c>
      <c r="AU50" s="16">
        <f t="shared" si="30"/>
        <v>6702.4487758821524</v>
      </c>
      <c r="AV50" s="16">
        <f t="shared" si="30"/>
        <v>0</v>
      </c>
      <c r="AW50" s="16">
        <f t="shared" si="30"/>
        <v>0</v>
      </c>
      <c r="AX50" s="16">
        <f t="shared" si="30"/>
        <v>0</v>
      </c>
      <c r="AY50" s="16">
        <f t="shared" si="30"/>
        <v>0</v>
      </c>
      <c r="AZ50" s="16">
        <f t="shared" si="30"/>
        <v>135.24445527682349</v>
      </c>
      <c r="BA50" s="16">
        <f t="shared" si="30"/>
        <v>0</v>
      </c>
      <c r="BB50" s="16">
        <f t="shared" si="30"/>
        <v>0</v>
      </c>
      <c r="BC50" s="16">
        <f t="shared" si="30"/>
        <v>0</v>
      </c>
      <c r="BD50" s="16">
        <f t="shared" si="30"/>
        <v>0</v>
      </c>
      <c r="BE50" s="16">
        <f t="shared" si="30"/>
        <v>10917.582797285479</v>
      </c>
      <c r="BF50" s="16">
        <f t="shared" si="30"/>
        <v>0</v>
      </c>
      <c r="BG50" s="16">
        <f t="shared" si="30"/>
        <v>0</v>
      </c>
      <c r="BH50" s="16">
        <f t="shared" si="30"/>
        <v>0</v>
      </c>
      <c r="BI50" s="16">
        <f t="shared" si="30"/>
        <v>0</v>
      </c>
      <c r="BJ50" s="16">
        <f t="shared" si="30"/>
        <v>220.29896650185975</v>
      </c>
      <c r="BK50" s="16">
        <f t="shared" si="30"/>
        <v>0</v>
      </c>
      <c r="BL50" s="16">
        <f t="shared" si="30"/>
        <v>0</v>
      </c>
      <c r="BM50" s="16">
        <f t="shared" si="30"/>
        <v>0</v>
      </c>
      <c r="BN50" s="16">
        <f t="shared" si="30"/>
        <v>0</v>
      </c>
      <c r="BO50" s="16">
        <f t="shared" si="30"/>
        <v>17783.591955896147</v>
      </c>
    </row>
    <row r="51" spans="2:67" s="1" customFormat="1" ht="15.75" x14ac:dyDescent="0.25">
      <c r="B51" s="2"/>
      <c r="C51" s="127"/>
      <c r="D51" s="2" t="s">
        <v>361</v>
      </c>
      <c r="E51" s="2" t="s">
        <v>262</v>
      </c>
      <c r="F51" s="2" t="s">
        <v>106</v>
      </c>
      <c r="G51" s="2">
        <v>1</v>
      </c>
      <c r="H51" s="2">
        <v>2017</v>
      </c>
      <c r="I51" s="16"/>
      <c r="J51" s="16">
        <f t="shared" si="2"/>
        <v>0</v>
      </c>
      <c r="K51" s="16">
        <f t="shared" si="3"/>
        <v>0</v>
      </c>
      <c r="L51" s="16">
        <f t="shared" si="4"/>
        <v>0</v>
      </c>
      <c r="M51" s="2">
        <v>5</v>
      </c>
      <c r="N51" s="2">
        <v>2</v>
      </c>
      <c r="O51" s="2">
        <v>2017</v>
      </c>
      <c r="P51" s="40">
        <v>0.02</v>
      </c>
      <c r="Q51" s="16">
        <f t="shared" si="5"/>
        <v>0</v>
      </c>
      <c r="R51" s="16">
        <f t="shared" si="6"/>
        <v>0</v>
      </c>
      <c r="S51" s="16">
        <f t="shared" si="7"/>
        <v>0</v>
      </c>
      <c r="T51" s="16">
        <f t="shared" si="8"/>
        <v>0</v>
      </c>
      <c r="U51" s="16">
        <f t="shared" si="10"/>
        <v>0</v>
      </c>
      <c r="V51" s="16">
        <f t="shared" si="31"/>
        <v>0</v>
      </c>
      <c r="W51" s="16">
        <f t="shared" si="31"/>
        <v>0</v>
      </c>
      <c r="X51" s="16">
        <f t="shared" si="31"/>
        <v>0</v>
      </c>
      <c r="Y51" s="16">
        <f t="shared" si="31"/>
        <v>0</v>
      </c>
      <c r="Z51" s="16">
        <f t="shared" si="31"/>
        <v>0</v>
      </c>
      <c r="AA51" s="16">
        <f t="shared" si="31"/>
        <v>0</v>
      </c>
      <c r="AB51" s="16">
        <f t="shared" si="31"/>
        <v>0</v>
      </c>
      <c r="AC51" s="16">
        <f t="shared" si="31"/>
        <v>0</v>
      </c>
      <c r="AD51" s="16">
        <f t="shared" si="31"/>
        <v>0</v>
      </c>
      <c r="AE51" s="16">
        <f t="shared" si="31"/>
        <v>0</v>
      </c>
      <c r="AF51" s="16">
        <f t="shared" si="31"/>
        <v>0</v>
      </c>
      <c r="AG51" s="16">
        <f t="shared" si="31"/>
        <v>0</v>
      </c>
      <c r="AH51" s="16">
        <f t="shared" si="31"/>
        <v>0</v>
      </c>
      <c r="AI51" s="16">
        <f t="shared" si="31"/>
        <v>0</v>
      </c>
      <c r="AJ51" s="16">
        <f t="shared" si="31"/>
        <v>0</v>
      </c>
      <c r="AK51" s="16">
        <f t="shared" si="31"/>
        <v>0</v>
      </c>
      <c r="AL51" s="16">
        <f t="shared" si="30"/>
        <v>0</v>
      </c>
      <c r="AM51" s="16">
        <f t="shared" si="30"/>
        <v>0</v>
      </c>
      <c r="AN51" s="16">
        <f t="shared" si="30"/>
        <v>0</v>
      </c>
      <c r="AO51" s="16">
        <f t="shared" si="30"/>
        <v>0</v>
      </c>
      <c r="AP51" s="16">
        <f t="shared" si="30"/>
        <v>0</v>
      </c>
      <c r="AQ51" s="16">
        <f t="shared" si="30"/>
        <v>0</v>
      </c>
      <c r="AR51" s="16">
        <f t="shared" si="30"/>
        <v>0</v>
      </c>
      <c r="AS51" s="16">
        <f t="shared" si="30"/>
        <v>0</v>
      </c>
      <c r="AT51" s="16">
        <f t="shared" si="30"/>
        <v>0</v>
      </c>
      <c r="AU51" s="16">
        <f t="shared" si="30"/>
        <v>0</v>
      </c>
      <c r="AV51" s="16">
        <f t="shared" si="30"/>
        <v>0</v>
      </c>
      <c r="AW51" s="16">
        <f t="shared" si="30"/>
        <v>0</v>
      </c>
      <c r="AX51" s="16">
        <f t="shared" si="30"/>
        <v>0</v>
      </c>
      <c r="AY51" s="16">
        <f t="shared" si="30"/>
        <v>0</v>
      </c>
      <c r="AZ51" s="16">
        <f t="shared" si="30"/>
        <v>0</v>
      </c>
      <c r="BA51" s="16">
        <f t="shared" si="30"/>
        <v>0</v>
      </c>
      <c r="BB51" s="16">
        <f t="shared" si="30"/>
        <v>0</v>
      </c>
      <c r="BC51" s="16">
        <f t="shared" si="30"/>
        <v>0</v>
      </c>
      <c r="BD51" s="16">
        <f t="shared" si="30"/>
        <v>0</v>
      </c>
      <c r="BE51" s="16">
        <f t="shared" si="30"/>
        <v>0</v>
      </c>
      <c r="BF51" s="16">
        <f t="shared" si="30"/>
        <v>0</v>
      </c>
      <c r="BG51" s="16">
        <f t="shared" si="30"/>
        <v>0</v>
      </c>
      <c r="BH51" s="16">
        <f t="shared" si="30"/>
        <v>0</v>
      </c>
      <c r="BI51" s="16">
        <f t="shared" si="30"/>
        <v>0</v>
      </c>
      <c r="BJ51" s="16">
        <f t="shared" si="30"/>
        <v>0</v>
      </c>
      <c r="BK51" s="16">
        <f t="shared" si="30"/>
        <v>0</v>
      </c>
      <c r="BL51" s="16">
        <f t="shared" si="30"/>
        <v>0</v>
      </c>
      <c r="BM51" s="16">
        <f t="shared" si="30"/>
        <v>0</v>
      </c>
      <c r="BN51" s="16">
        <f t="shared" si="30"/>
        <v>0</v>
      </c>
      <c r="BO51" s="16">
        <f t="shared" si="30"/>
        <v>0</v>
      </c>
    </row>
    <row r="52" spans="2:67" s="1" customFormat="1" ht="15.75" x14ac:dyDescent="0.25">
      <c r="B52" s="20"/>
      <c r="C52" s="128"/>
      <c r="D52" s="20" t="s">
        <v>347</v>
      </c>
      <c r="E52" s="20" t="s">
        <v>362</v>
      </c>
      <c r="F52" s="20" t="s">
        <v>363</v>
      </c>
      <c r="G52" s="20">
        <v>1</v>
      </c>
      <c r="H52" s="20">
        <v>1977</v>
      </c>
      <c r="I52" s="21">
        <v>3500</v>
      </c>
      <c r="J52" s="21">
        <f t="shared" si="2"/>
        <v>3500</v>
      </c>
      <c r="K52" s="21">
        <f t="shared" si="3"/>
        <v>525</v>
      </c>
      <c r="L52" s="21">
        <f t="shared" si="4"/>
        <v>4025</v>
      </c>
      <c r="M52" s="20">
        <v>20</v>
      </c>
      <c r="N52" s="20">
        <v>2</v>
      </c>
      <c r="O52" s="20">
        <v>1977</v>
      </c>
      <c r="P52" s="42">
        <v>0.02</v>
      </c>
      <c r="Q52" s="21">
        <f t="shared" si="5"/>
        <v>36164.656368808566</v>
      </c>
      <c r="R52" s="21">
        <f t="shared" si="6"/>
        <v>3616.4656368808569</v>
      </c>
      <c r="S52" s="21">
        <f t="shared" si="7"/>
        <v>5967.1683008534137</v>
      </c>
      <c r="T52" s="21">
        <f t="shared" si="8"/>
        <v>45748.29030654284</v>
      </c>
      <c r="U52" s="21">
        <f t="shared" si="10"/>
        <v>80.5</v>
      </c>
      <c r="V52" s="21">
        <f t="shared" si="31"/>
        <v>0</v>
      </c>
      <c r="W52" s="21">
        <f t="shared" si="31"/>
        <v>76.666666666666657</v>
      </c>
      <c r="X52" s="21">
        <f t="shared" si="31"/>
        <v>0</v>
      </c>
      <c r="Y52" s="21">
        <f t="shared" si="31"/>
        <v>84.525000000000006</v>
      </c>
      <c r="Z52" s="21">
        <f t="shared" si="31"/>
        <v>0</v>
      </c>
      <c r="AA52" s="21">
        <f t="shared" si="31"/>
        <v>93.188812500000012</v>
      </c>
      <c r="AB52" s="21">
        <f t="shared" si="31"/>
        <v>0</v>
      </c>
      <c r="AC52" s="21">
        <f t="shared" si="31"/>
        <v>102.74066578125002</v>
      </c>
      <c r="AD52" s="21">
        <f t="shared" si="31"/>
        <v>0</v>
      </c>
      <c r="AE52" s="21">
        <f t="shared" si="31"/>
        <v>113.27158402382814</v>
      </c>
      <c r="AF52" s="21">
        <f t="shared" si="31"/>
        <v>0</v>
      </c>
      <c r="AG52" s="21">
        <f t="shared" si="31"/>
        <v>124.88192138627052</v>
      </c>
      <c r="AH52" s="21">
        <f t="shared" si="31"/>
        <v>0</v>
      </c>
      <c r="AI52" s="21">
        <f t="shared" si="31"/>
        <v>137.68231832836327</v>
      </c>
      <c r="AJ52" s="21">
        <f t="shared" si="31"/>
        <v>0</v>
      </c>
      <c r="AK52" s="21">
        <f t="shared" si="31"/>
        <v>9601.0183142815458</v>
      </c>
      <c r="AL52" s="21">
        <f t="shared" si="30"/>
        <v>0</v>
      </c>
      <c r="AM52" s="21">
        <f t="shared" si="30"/>
        <v>167.3537184426151</v>
      </c>
      <c r="AN52" s="21">
        <f t="shared" si="30"/>
        <v>0</v>
      </c>
      <c r="AO52" s="21">
        <f t="shared" si="30"/>
        <v>184.50747458298318</v>
      </c>
      <c r="AP52" s="21">
        <f t="shared" si="30"/>
        <v>0</v>
      </c>
      <c r="AQ52" s="21">
        <f t="shared" si="30"/>
        <v>203.41949072773895</v>
      </c>
      <c r="AR52" s="21">
        <f t="shared" si="30"/>
        <v>0</v>
      </c>
      <c r="AS52" s="21">
        <f t="shared" si="30"/>
        <v>224.26998852733217</v>
      </c>
      <c r="AT52" s="21">
        <f t="shared" si="30"/>
        <v>0</v>
      </c>
      <c r="AU52" s="21">
        <f t="shared" si="30"/>
        <v>247.25766235138374</v>
      </c>
      <c r="AV52" s="21">
        <f t="shared" si="30"/>
        <v>0</v>
      </c>
      <c r="AW52" s="21">
        <f t="shared" si="30"/>
        <v>272.60157274240055</v>
      </c>
      <c r="AX52" s="21">
        <f t="shared" si="30"/>
        <v>0</v>
      </c>
      <c r="AY52" s="21">
        <f t="shared" si="30"/>
        <v>300.54323394849666</v>
      </c>
      <c r="AZ52" s="21">
        <f t="shared" si="30"/>
        <v>0</v>
      </c>
      <c r="BA52" s="21">
        <f t="shared" si="30"/>
        <v>331.34891542821759</v>
      </c>
      <c r="BB52" s="21">
        <f t="shared" si="30"/>
        <v>0</v>
      </c>
      <c r="BC52" s="21">
        <f t="shared" si="30"/>
        <v>365.31217925960988</v>
      </c>
      <c r="BD52" s="21">
        <f t="shared" si="30"/>
        <v>0</v>
      </c>
      <c r="BE52" s="21">
        <f t="shared" si="30"/>
        <v>25474.359860332781</v>
      </c>
      <c r="BF52" s="21">
        <f t="shared" si="30"/>
        <v>0</v>
      </c>
      <c r="BG52" s="21">
        <f t="shared" si="30"/>
        <v>444.03923709117623</v>
      </c>
      <c r="BH52" s="21">
        <f t="shared" si="30"/>
        <v>0</v>
      </c>
      <c r="BI52" s="21">
        <f t="shared" si="30"/>
        <v>489.55325889302173</v>
      </c>
      <c r="BJ52" s="21">
        <f t="shared" si="30"/>
        <v>0</v>
      </c>
      <c r="BK52" s="21">
        <f t="shared" si="30"/>
        <v>539.73246792955649</v>
      </c>
      <c r="BL52" s="21">
        <f t="shared" si="30"/>
        <v>0</v>
      </c>
      <c r="BM52" s="21">
        <f t="shared" si="30"/>
        <v>595.05504589233601</v>
      </c>
      <c r="BN52" s="21">
        <f t="shared" si="30"/>
        <v>0</v>
      </c>
      <c r="BO52" s="21">
        <f t="shared" si="30"/>
        <v>656.04818809630058</v>
      </c>
    </row>
    <row r="53" spans="2:67" ht="15.75" x14ac:dyDescent="0.25">
      <c r="B53" s="23"/>
      <c r="C53" s="43"/>
      <c r="J53" s="16">
        <f>SUM(J7:J52)</f>
        <v>6019200</v>
      </c>
      <c r="K53" s="16"/>
      <c r="L53" s="16">
        <f>SUM(L7:L52)</f>
        <v>6922080</v>
      </c>
      <c r="Q53" s="16">
        <f>SUM(Q7:Q52)</f>
        <v>17142660.170069497</v>
      </c>
      <c r="T53" s="16">
        <f t="shared" ref="T53:BO53" si="32">SUM(T7:T52)</f>
        <v>21685465.115137909</v>
      </c>
      <c r="U53" s="16">
        <f t="shared" si="32"/>
        <v>6698.0513750000009</v>
      </c>
      <c r="V53" s="16">
        <f t="shared" si="32"/>
        <v>1072726.302834467</v>
      </c>
      <c r="W53" s="16">
        <f t="shared" si="32"/>
        <v>26321.145238095236</v>
      </c>
      <c r="X53" s="16">
        <f t="shared" si="32"/>
        <v>30441.123875000005</v>
      </c>
      <c r="Y53" s="16">
        <f t="shared" si="32"/>
        <v>538046.725125</v>
      </c>
      <c r="Z53" s="16">
        <f t="shared" si="32"/>
        <v>26049.179697187505</v>
      </c>
      <c r="AA53" s="16">
        <f t="shared" si="32"/>
        <v>195656.3684971875</v>
      </c>
      <c r="AB53" s="16">
        <f t="shared" si="32"/>
        <v>2237.2898239617189</v>
      </c>
      <c r="AC53" s="16">
        <f t="shared" si="32"/>
        <v>4164.4461150632824</v>
      </c>
      <c r="AD53" s="16">
        <f t="shared" si="32"/>
        <v>2447.3481560838104</v>
      </c>
      <c r="AE53" s="16">
        <f t="shared" si="32"/>
        <v>45530.888639040873</v>
      </c>
      <c r="AF53" s="16">
        <f t="shared" si="32"/>
        <v>212159.51753987049</v>
      </c>
      <c r="AG53" s="16">
        <f t="shared" si="32"/>
        <v>38432.143702507499</v>
      </c>
      <c r="AH53" s="16">
        <f t="shared" si="32"/>
        <v>2941.9854752819515</v>
      </c>
      <c r="AI53" s="16">
        <f t="shared" si="32"/>
        <v>42346.852303741587</v>
      </c>
      <c r="AJ53" s="16">
        <f t="shared" si="32"/>
        <v>3243.5389864983513</v>
      </c>
      <c r="AK53" s="16">
        <f t="shared" si="32"/>
        <v>234230.69304837938</v>
      </c>
      <c r="AL53" s="16">
        <f t="shared" si="32"/>
        <v>108530.6908701973</v>
      </c>
      <c r="AM53" s="16">
        <f t="shared" si="32"/>
        <v>6783.4439003307707</v>
      </c>
      <c r="AN53" s="16">
        <f t="shared" si="32"/>
        <v>1163013.4766289541</v>
      </c>
      <c r="AO53" s="16">
        <f t="shared" si="32"/>
        <v>7478.7469001146737</v>
      </c>
      <c r="AP53" s="16">
        <f t="shared" si="32"/>
        <v>342057.60221553472</v>
      </c>
      <c r="AQ53" s="16">
        <f t="shared" si="32"/>
        <v>62601.912372552957</v>
      </c>
      <c r="AR53" s="16">
        <f t="shared" si="32"/>
        <v>4792.1843327440492</v>
      </c>
      <c r="AS53" s="16">
        <f t="shared" si="32"/>
        <v>90204.112664125118</v>
      </c>
      <c r="AT53" s="16">
        <f t="shared" si="32"/>
        <v>5283.3832268503138</v>
      </c>
      <c r="AU53" s="16">
        <f t="shared" si="32"/>
        <v>440939.35781185364</v>
      </c>
      <c r="AV53" s="16">
        <f t="shared" si="32"/>
        <v>2820853.4158781064</v>
      </c>
      <c r="AW53" s="16">
        <f t="shared" si="32"/>
        <v>11049.515320295</v>
      </c>
      <c r="AX53" s="16">
        <f t="shared" si="32"/>
        <v>6493.5432462266035</v>
      </c>
      <c r="AY53" s="16">
        <f t="shared" si="32"/>
        <v>92362.731983313439</v>
      </c>
      <c r="AZ53" s="16">
        <f t="shared" si="32"/>
        <v>4852482.0193993691</v>
      </c>
      <c r="BA53" s="16">
        <f t="shared" si="32"/>
        <v>113758.47296701888</v>
      </c>
      <c r="BB53" s="16">
        <f t="shared" si="32"/>
        <v>102116.1483638902</v>
      </c>
      <c r="BC53" s="16">
        <f t="shared" si="32"/>
        <v>2325406.9411287792</v>
      </c>
      <c r="BD53" s="16">
        <f t="shared" si="32"/>
        <v>8606.0745494225375</v>
      </c>
      <c r="BE53" s="16">
        <f t="shared" si="32"/>
        <v>873997.81304893643</v>
      </c>
      <c r="BF53" s="16">
        <f t="shared" si="32"/>
        <v>9669.4376956735196</v>
      </c>
      <c r="BG53" s="16">
        <f t="shared" si="32"/>
        <v>296950.28829207324</v>
      </c>
      <c r="BH53" s="16">
        <f t="shared" si="32"/>
        <v>10577.297702525462</v>
      </c>
      <c r="BI53" s="16">
        <f t="shared" si="32"/>
        <v>150449.15784210424</v>
      </c>
      <c r="BJ53" s="16">
        <f t="shared" si="32"/>
        <v>1021860.739858521</v>
      </c>
      <c r="BK53" s="16">
        <f t="shared" si="32"/>
        <v>22108.598455968771</v>
      </c>
      <c r="BL53" s="16">
        <f t="shared" si="32"/>
        <v>12715.091692698832</v>
      </c>
      <c r="BM53" s="16">
        <f t="shared" si="32"/>
        <v>24268.469968081936</v>
      </c>
      <c r="BN53" s="16">
        <f t="shared" si="32"/>
        <v>236271.448231988</v>
      </c>
      <c r="BO53" s="16">
        <f t="shared" si="32"/>
        <v>966099.84203155234</v>
      </c>
    </row>
    <row r="54" spans="2:67" x14ac:dyDescent="0.25">
      <c r="B54" s="23"/>
      <c r="C54" s="43"/>
      <c r="T54" s="44"/>
      <c r="BK54"/>
    </row>
    <row r="55" spans="2:67" x14ac:dyDescent="0.25">
      <c r="B55" s="23"/>
      <c r="C55" s="43"/>
      <c r="T55" s="44"/>
      <c r="BK55"/>
    </row>
    <row r="56" spans="2:67" x14ac:dyDescent="0.25">
      <c r="B56" s="23"/>
      <c r="T56" s="44"/>
      <c r="BK56"/>
    </row>
    <row r="57" spans="2:67" x14ac:dyDescent="0.25">
      <c r="B57" s="23"/>
      <c r="T57" s="44"/>
      <c r="BK57"/>
    </row>
    <row r="58" spans="2:67" x14ac:dyDescent="0.25">
      <c r="B58" s="23"/>
      <c r="T58" s="44"/>
      <c r="BK58"/>
    </row>
    <row r="59" spans="2:67" x14ac:dyDescent="0.25">
      <c r="B59" s="23"/>
      <c r="T59" s="44"/>
      <c r="BK59"/>
    </row>
    <row r="60" spans="2:67" x14ac:dyDescent="0.25">
      <c r="B60" s="23"/>
      <c r="T60" s="44"/>
      <c r="BK60"/>
    </row>
    <row r="61" spans="2:67" x14ac:dyDescent="0.25">
      <c r="B61" s="23"/>
      <c r="T61" s="44"/>
      <c r="BK61"/>
    </row>
    <row r="62" spans="2:67" x14ac:dyDescent="0.25">
      <c r="B62" s="23"/>
      <c r="T62" s="44"/>
      <c r="BK62"/>
    </row>
    <row r="63" spans="2:67" x14ac:dyDescent="0.25">
      <c r="B63" s="23"/>
      <c r="T63" s="44"/>
      <c r="BK63"/>
    </row>
    <row r="64" spans="2:67" x14ac:dyDescent="0.25">
      <c r="B64" s="23"/>
      <c r="T64" s="44"/>
      <c r="BK64"/>
    </row>
    <row r="65" spans="2:63" x14ac:dyDescent="0.25">
      <c r="B65" s="23"/>
      <c r="T65" s="44"/>
      <c r="BK65"/>
    </row>
    <row r="66" spans="2:63" x14ac:dyDescent="0.25">
      <c r="U66" s="44"/>
    </row>
    <row r="67" spans="2:63" x14ac:dyDescent="0.25">
      <c r="U67" s="44"/>
    </row>
    <row r="68" spans="2:63" x14ac:dyDescent="0.25">
      <c r="U68" s="44"/>
    </row>
    <row r="69" spans="2:63" x14ac:dyDescent="0.25">
      <c r="U69" s="44"/>
    </row>
    <row r="70" spans="2:63" x14ac:dyDescent="0.25">
      <c r="U70" s="44"/>
    </row>
    <row r="71" spans="2:63" x14ac:dyDescent="0.25">
      <c r="U71" s="44"/>
    </row>
    <row r="72" spans="2:63" x14ac:dyDescent="0.25">
      <c r="U72" s="44"/>
    </row>
  </sheetData>
  <protectedRanges>
    <protectedRange algorithmName="SHA-512" hashValue="N932x8NqAl2oOMOVyksLfxOydBZUjirjtvISIJmrvu+mz+BrgKN+aorBTBfZJkzJqEmYS/MsLuk5ETGzAiDzRw==" saltValue="R87c6ip6dY1mjXDoKsIiwQ==" spinCount="100000" sqref="M7:N52" name="Range2"/>
    <protectedRange algorithmName="SHA-512" hashValue="xHbmGYuxkwHM3sdVa0m4CbGCWCukQ3g9ZU38uPOlvcSMtKHT3nY2Cyam2KwdkNp6aHN9zDaYTavrbEeto1wxPw==" saltValue="2aqFO0i59lwZWNQVymNPTg==" spinCount="100000" sqref="O7:O52 F7:I52" name="Range1"/>
  </protectedRanges>
  <mergeCells count="23">
    <mergeCell ref="U4:U5"/>
    <mergeCell ref="V4:BO5"/>
    <mergeCell ref="C7:C21"/>
    <mergeCell ref="C23:C38"/>
    <mergeCell ref="C40:C52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3" scale="47" fitToWidth="0" orientation="landscape" r:id="rId1"/>
  <colBreaks count="1" manualBreakCount="1">
    <brk id="18" max="4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B290-929F-472F-895E-DC76754E9992}">
  <dimension ref="A2:BX31"/>
  <sheetViews>
    <sheetView view="pageBreakPreview" zoomScale="60" zoomScaleNormal="80" workbookViewId="0">
      <selection activeCell="F26" sqref="F26"/>
    </sheetView>
  </sheetViews>
  <sheetFormatPr defaultRowHeight="15" x14ac:dyDescent="0.25"/>
  <cols>
    <col min="2" max="2" width="13.85546875" customWidth="1"/>
    <col min="3" max="3" width="26.42578125" style="23" customWidth="1"/>
    <col min="4" max="4" width="18.85546875" style="23" customWidth="1"/>
    <col min="5" max="5" width="24" style="23" customWidth="1"/>
    <col min="6" max="6" width="37" style="23" customWidth="1"/>
    <col min="7" max="7" width="10.42578125" style="23" customWidth="1"/>
    <col min="8" max="8" width="10.42578125" customWidth="1"/>
    <col min="9" max="9" width="13.7109375" customWidth="1"/>
    <col min="10" max="10" width="10.42578125" customWidth="1"/>
    <col min="11" max="11" width="13.5703125" customWidth="1"/>
    <col min="12" max="12" width="13.85546875" customWidth="1"/>
    <col min="13" max="15" width="13.5703125" customWidth="1"/>
    <col min="16" max="19" width="17.5703125" customWidth="1"/>
    <col min="20" max="20" width="16" customWidth="1"/>
    <col min="21" max="21" width="15.42578125" customWidth="1"/>
    <col min="22" max="56" width="12.85546875" customWidth="1"/>
    <col min="57" max="57" width="16.140625" customWidth="1"/>
    <col min="58" max="67" width="12.85546875" customWidth="1"/>
  </cols>
  <sheetData>
    <row r="2" spans="1:76" ht="23.25" x14ac:dyDescent="0.25">
      <c r="B2" s="4" t="s">
        <v>365</v>
      </c>
      <c r="C2" s="5"/>
      <c r="D2" s="5"/>
      <c r="E2" s="5"/>
      <c r="F2" s="5"/>
      <c r="G2" s="5"/>
      <c r="H2" s="4"/>
      <c r="I2" s="4"/>
      <c r="J2" s="4"/>
      <c r="K2" s="108" t="s">
        <v>1</v>
      </c>
      <c r="L2" s="109" t="str" cm="1">
        <f t="array" aca="1" ref="L2" ca="1">CELL("filename")</f>
        <v>C:\Users\tthompson\AppData\Local\Microsoft\Windows\INetCache\Content.Outlook\G3B1OTAF\[Baxter Water System CAMP.v5.xlsx]Annual Summary</v>
      </c>
      <c r="M2" s="5"/>
      <c r="N2" s="5"/>
      <c r="O2" s="5"/>
      <c r="P2" s="5"/>
      <c r="Q2" s="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76" s="1" customFormat="1" ht="15.75" x14ac:dyDescent="0.25">
      <c r="B3" s="6"/>
      <c r="C3" s="2"/>
      <c r="D3" s="2"/>
      <c r="E3" s="2"/>
      <c r="F3" s="2"/>
      <c r="G3" s="2"/>
      <c r="H3" s="7" t="s">
        <v>2</v>
      </c>
      <c r="I3" s="9">
        <f>Wells!I3</f>
        <v>0.05</v>
      </c>
      <c r="J3" s="9"/>
      <c r="K3" s="9" t="s">
        <v>3</v>
      </c>
      <c r="L3" s="24">
        <f>Wells!L3</f>
        <v>2024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76" s="11" customFormat="1" ht="15.75" x14ac:dyDescent="0.25">
      <c r="C4" s="125" t="s">
        <v>4</v>
      </c>
      <c r="D4" s="125" t="s">
        <v>5</v>
      </c>
      <c r="E4" s="125" t="s">
        <v>6</v>
      </c>
      <c r="F4" s="125" t="s">
        <v>7</v>
      </c>
      <c r="G4" s="125" t="s">
        <v>8</v>
      </c>
      <c r="H4" s="125" t="s">
        <v>9</v>
      </c>
      <c r="I4" s="125" t="s">
        <v>10</v>
      </c>
      <c r="J4" s="125" t="s">
        <v>11</v>
      </c>
      <c r="K4" s="125" t="s">
        <v>12</v>
      </c>
      <c r="L4" s="125" t="s">
        <v>13</v>
      </c>
      <c r="M4" s="125" t="s">
        <v>14</v>
      </c>
      <c r="N4" s="125" t="s">
        <v>15</v>
      </c>
      <c r="O4" s="125" t="s">
        <v>16</v>
      </c>
      <c r="P4" s="125" t="s">
        <v>17</v>
      </c>
      <c r="Q4" s="125" t="s">
        <v>18</v>
      </c>
      <c r="R4" s="125" t="s">
        <v>19</v>
      </c>
      <c r="S4" s="125" t="s">
        <v>20</v>
      </c>
      <c r="T4" s="125" t="s">
        <v>21</v>
      </c>
      <c r="U4" s="125" t="s">
        <v>22</v>
      </c>
      <c r="V4" s="125" t="s">
        <v>23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</row>
    <row r="5" spans="1:76" s="11" customFormat="1" ht="15.75" x14ac:dyDescent="0.25"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</row>
    <row r="6" spans="1:76" s="1" customFormat="1" ht="15.75" x14ac:dyDescent="0.25">
      <c r="A6" s="12"/>
      <c r="B6" s="12"/>
      <c r="C6" s="13"/>
      <c r="D6" s="13"/>
      <c r="E6" s="13"/>
      <c r="F6" s="13"/>
      <c r="G6" s="14" t="s">
        <v>49</v>
      </c>
      <c r="H6" s="14" t="s">
        <v>24</v>
      </c>
      <c r="I6" s="14" t="s">
        <v>25</v>
      </c>
      <c r="J6" s="14" t="s">
        <v>25</v>
      </c>
      <c r="K6" s="14" t="s">
        <v>25</v>
      </c>
      <c r="L6" s="14" t="s">
        <v>25</v>
      </c>
      <c r="M6" s="14" t="s">
        <v>26</v>
      </c>
      <c r="N6" s="14" t="s">
        <v>26</v>
      </c>
      <c r="O6" s="14" t="s">
        <v>24</v>
      </c>
      <c r="P6" s="14" t="s">
        <v>27</v>
      </c>
      <c r="Q6" s="14" t="s">
        <v>25</v>
      </c>
      <c r="R6" s="14" t="s">
        <v>25</v>
      </c>
      <c r="S6" s="14" t="s">
        <v>25</v>
      </c>
      <c r="T6" s="14" t="s">
        <v>25</v>
      </c>
      <c r="U6" s="14" t="s">
        <v>25</v>
      </c>
      <c r="V6" s="20">
        <f>2022</f>
        <v>2022</v>
      </c>
      <c r="W6" s="20">
        <f>V6+1</f>
        <v>2023</v>
      </c>
      <c r="X6" s="20">
        <f t="shared" ref="X6:BO6" si="0">W6+1</f>
        <v>2024</v>
      </c>
      <c r="Y6" s="20">
        <f t="shared" si="0"/>
        <v>2025</v>
      </c>
      <c r="Z6" s="20">
        <f t="shared" si="0"/>
        <v>2026</v>
      </c>
      <c r="AA6" s="20">
        <f t="shared" si="0"/>
        <v>2027</v>
      </c>
      <c r="AB6" s="20">
        <f t="shared" si="0"/>
        <v>2028</v>
      </c>
      <c r="AC6" s="20">
        <f t="shared" si="0"/>
        <v>2029</v>
      </c>
      <c r="AD6" s="20">
        <f t="shared" si="0"/>
        <v>2030</v>
      </c>
      <c r="AE6" s="20">
        <f t="shared" si="0"/>
        <v>2031</v>
      </c>
      <c r="AF6" s="20">
        <f t="shared" si="0"/>
        <v>2032</v>
      </c>
      <c r="AG6" s="20">
        <f t="shared" si="0"/>
        <v>2033</v>
      </c>
      <c r="AH6" s="20">
        <f t="shared" si="0"/>
        <v>2034</v>
      </c>
      <c r="AI6" s="20">
        <f t="shared" si="0"/>
        <v>2035</v>
      </c>
      <c r="AJ6" s="20">
        <f t="shared" si="0"/>
        <v>2036</v>
      </c>
      <c r="AK6" s="20">
        <f t="shared" si="0"/>
        <v>2037</v>
      </c>
      <c r="AL6" s="20">
        <f t="shared" si="0"/>
        <v>2038</v>
      </c>
      <c r="AM6" s="20">
        <f t="shared" si="0"/>
        <v>2039</v>
      </c>
      <c r="AN6" s="20">
        <f t="shared" si="0"/>
        <v>2040</v>
      </c>
      <c r="AO6" s="20">
        <f t="shared" si="0"/>
        <v>2041</v>
      </c>
      <c r="AP6" s="20">
        <f t="shared" si="0"/>
        <v>2042</v>
      </c>
      <c r="AQ6" s="20">
        <f t="shared" si="0"/>
        <v>2043</v>
      </c>
      <c r="AR6" s="20">
        <f t="shared" si="0"/>
        <v>2044</v>
      </c>
      <c r="AS6" s="20">
        <f t="shared" si="0"/>
        <v>2045</v>
      </c>
      <c r="AT6" s="20">
        <f t="shared" si="0"/>
        <v>2046</v>
      </c>
      <c r="AU6" s="20">
        <f t="shared" si="0"/>
        <v>2047</v>
      </c>
      <c r="AV6" s="20">
        <f t="shared" si="0"/>
        <v>2048</v>
      </c>
      <c r="AW6" s="20">
        <f t="shared" si="0"/>
        <v>2049</v>
      </c>
      <c r="AX6" s="20">
        <f t="shared" si="0"/>
        <v>2050</v>
      </c>
      <c r="AY6" s="20">
        <f t="shared" si="0"/>
        <v>2051</v>
      </c>
      <c r="AZ6" s="20">
        <f t="shared" si="0"/>
        <v>2052</v>
      </c>
      <c r="BA6" s="20">
        <f t="shared" si="0"/>
        <v>2053</v>
      </c>
      <c r="BB6" s="20">
        <f t="shared" si="0"/>
        <v>2054</v>
      </c>
      <c r="BC6" s="20">
        <f t="shared" si="0"/>
        <v>2055</v>
      </c>
      <c r="BD6" s="20">
        <f t="shared" si="0"/>
        <v>2056</v>
      </c>
      <c r="BE6" s="20">
        <f t="shared" si="0"/>
        <v>2057</v>
      </c>
      <c r="BF6" s="20">
        <f t="shared" si="0"/>
        <v>2058</v>
      </c>
      <c r="BG6" s="20">
        <f t="shared" si="0"/>
        <v>2059</v>
      </c>
      <c r="BH6" s="20">
        <f t="shared" si="0"/>
        <v>2060</v>
      </c>
      <c r="BI6" s="20">
        <f t="shared" si="0"/>
        <v>2061</v>
      </c>
      <c r="BJ6" s="20">
        <f t="shared" si="0"/>
        <v>2062</v>
      </c>
      <c r="BK6" s="20">
        <f t="shared" si="0"/>
        <v>2063</v>
      </c>
      <c r="BL6" s="20">
        <f t="shared" si="0"/>
        <v>2064</v>
      </c>
      <c r="BM6" s="20">
        <f t="shared" si="0"/>
        <v>2065</v>
      </c>
      <c r="BN6" s="20">
        <f t="shared" si="0"/>
        <v>2066</v>
      </c>
      <c r="BO6" s="20">
        <f t="shared" si="0"/>
        <v>2067</v>
      </c>
      <c r="BP6" s="2"/>
      <c r="BQ6" s="2"/>
      <c r="BR6" s="2"/>
      <c r="BS6" s="2"/>
      <c r="BT6" s="2"/>
      <c r="BU6" s="2"/>
      <c r="BV6" s="2"/>
      <c r="BW6" s="2"/>
      <c r="BX6" s="2"/>
    </row>
    <row r="7" spans="1:76" s="1" customFormat="1" ht="15.75" x14ac:dyDescent="0.25">
      <c r="A7" s="12"/>
      <c r="B7" s="12"/>
      <c r="C7" s="2" t="s">
        <v>366</v>
      </c>
      <c r="D7" s="2" t="s">
        <v>29</v>
      </c>
      <c r="E7" s="2" t="s">
        <v>367</v>
      </c>
      <c r="F7" s="2" t="s">
        <v>368</v>
      </c>
      <c r="G7" s="2">
        <v>2</v>
      </c>
      <c r="H7" s="12">
        <v>2007</v>
      </c>
      <c r="I7" s="45">
        <v>21250</v>
      </c>
      <c r="J7" s="44">
        <f>I7*G7</f>
        <v>42500</v>
      </c>
      <c r="K7" s="16">
        <f>J7*0.15</f>
        <v>6375</v>
      </c>
      <c r="L7" s="16">
        <f>J7+K7</f>
        <v>48875</v>
      </c>
      <c r="M7" s="2">
        <v>20</v>
      </c>
      <c r="N7" s="2">
        <v>2</v>
      </c>
      <c r="O7" s="12">
        <v>2007</v>
      </c>
      <c r="P7" s="46">
        <v>0.02</v>
      </c>
      <c r="Q7" s="30">
        <f>L7*((1+$I$3)^($L$3-H7))</f>
        <v>112022.3952825255</v>
      </c>
      <c r="R7" s="30">
        <f t="shared" ref="R7:R9" si="1">Q7*0.1</f>
        <v>11202.23952825255</v>
      </c>
      <c r="S7" s="30">
        <f t="shared" ref="S7:S9" si="2">SUM(Q7:R7)*0.15</f>
        <v>18483.695221616708</v>
      </c>
      <c r="T7" s="16">
        <f>SUM(Q7:S7)</f>
        <v>141708.33003239476</v>
      </c>
      <c r="U7" s="16">
        <f>P7*L7</f>
        <v>977.5</v>
      </c>
      <c r="V7" s="16">
        <f>IF(MOD(V$6-$H7,$M7)=0,($L7*1.1*1.15)*((1+$I$3)^(V$6-$L$3)),IF(MOD(V$6-$O7,$N7)=0,$U7*((1+$I$3)^(V$6-$L$3)),0))</f>
        <v>0</v>
      </c>
      <c r="W7" s="16">
        <f t="shared" ref="W7:BO12" si="3">IF(MOD(W$6-$H7,$M7)=0,($L7*1.1*1.15)*((1+$I$3)^(W$6-$L$3)),IF(MOD(W$6-$O7,$N7)=0,$U7*((1+$I$3)^(W$6-$L$3)),0))</f>
        <v>930.95238095238085</v>
      </c>
      <c r="X7" s="16">
        <f t="shared" si="3"/>
        <v>0</v>
      </c>
      <c r="Y7" s="16">
        <f t="shared" si="3"/>
        <v>1026.375</v>
      </c>
      <c r="Z7" s="16">
        <f t="shared" si="3"/>
        <v>0</v>
      </c>
      <c r="AA7" s="16">
        <f t="shared" si="3"/>
        <v>71572.336171875009</v>
      </c>
      <c r="AB7" s="16">
        <f t="shared" si="3"/>
        <v>0</v>
      </c>
      <c r="AC7" s="16">
        <f t="shared" si="3"/>
        <v>1247.5652273437502</v>
      </c>
      <c r="AD7" s="16">
        <f t="shared" si="3"/>
        <v>0</v>
      </c>
      <c r="AE7" s="16">
        <f t="shared" si="3"/>
        <v>1375.4406631464847</v>
      </c>
      <c r="AF7" s="16">
        <f t="shared" si="3"/>
        <v>0</v>
      </c>
      <c r="AG7" s="16">
        <f t="shared" si="3"/>
        <v>1516.4233311189992</v>
      </c>
      <c r="AH7" s="16">
        <f t="shared" si="3"/>
        <v>0</v>
      </c>
      <c r="AI7" s="16">
        <f t="shared" si="3"/>
        <v>1671.8567225586967</v>
      </c>
      <c r="AJ7" s="16">
        <f t="shared" si="3"/>
        <v>0</v>
      </c>
      <c r="AK7" s="16">
        <f t="shared" si="3"/>
        <v>1843.2220366209631</v>
      </c>
      <c r="AL7" s="16">
        <f t="shared" si="3"/>
        <v>0</v>
      </c>
      <c r="AM7" s="16">
        <f t="shared" si="3"/>
        <v>2032.1522953746121</v>
      </c>
      <c r="AN7" s="16">
        <f t="shared" si="3"/>
        <v>0</v>
      </c>
      <c r="AO7" s="16">
        <f t="shared" si="3"/>
        <v>2240.4479056505097</v>
      </c>
      <c r="AP7" s="16">
        <f t="shared" si="3"/>
        <v>0</v>
      </c>
      <c r="AQ7" s="16">
        <f t="shared" si="3"/>
        <v>2470.093815979687</v>
      </c>
      <c r="AR7" s="16">
        <f t="shared" si="3"/>
        <v>0</v>
      </c>
      <c r="AS7" s="16">
        <f t="shared" si="3"/>
        <v>2723.278432117605</v>
      </c>
      <c r="AT7" s="16">
        <f t="shared" si="3"/>
        <v>0</v>
      </c>
      <c r="AU7" s="16">
        <f t="shared" si="3"/>
        <v>189902.71531666099</v>
      </c>
      <c r="AV7" s="16">
        <f t="shared" si="3"/>
        <v>0</v>
      </c>
      <c r="AW7" s="16">
        <f t="shared" si="3"/>
        <v>3310.1619547291498</v>
      </c>
      <c r="AX7" s="16">
        <f t="shared" si="3"/>
        <v>0</v>
      </c>
      <c r="AY7" s="16">
        <f t="shared" si="3"/>
        <v>3649.4535550888877</v>
      </c>
      <c r="AZ7" s="16">
        <f t="shared" si="3"/>
        <v>0</v>
      </c>
      <c r="BA7" s="16">
        <f t="shared" si="3"/>
        <v>4023.5225444854991</v>
      </c>
      <c r="BB7" s="16">
        <f t="shared" si="3"/>
        <v>0</v>
      </c>
      <c r="BC7" s="16">
        <f t="shared" si="3"/>
        <v>4435.9336052952631</v>
      </c>
      <c r="BD7" s="16">
        <f t="shared" si="3"/>
        <v>0</v>
      </c>
      <c r="BE7" s="16">
        <f t="shared" si="3"/>
        <v>4890.616799838027</v>
      </c>
      <c r="BF7" s="16">
        <f t="shared" si="3"/>
        <v>0</v>
      </c>
      <c r="BG7" s="16">
        <f t="shared" si="3"/>
        <v>5391.9050218214252</v>
      </c>
      <c r="BH7" s="16">
        <f t="shared" si="3"/>
        <v>0</v>
      </c>
      <c r="BI7" s="16">
        <f t="shared" si="3"/>
        <v>5944.5752865581217</v>
      </c>
      <c r="BJ7" s="16">
        <f t="shared" si="3"/>
        <v>0</v>
      </c>
      <c r="BK7" s="16">
        <f t="shared" si="3"/>
        <v>6553.8942534303287</v>
      </c>
      <c r="BL7" s="16">
        <f t="shared" si="3"/>
        <v>0</v>
      </c>
      <c r="BM7" s="16">
        <f t="shared" si="3"/>
        <v>7225.6684144069377</v>
      </c>
      <c r="BN7" s="16">
        <f t="shared" si="3"/>
        <v>0</v>
      </c>
      <c r="BO7" s="16">
        <f t="shared" si="3"/>
        <v>503868.43875039084</v>
      </c>
    </row>
    <row r="8" spans="1:76" s="1" customFormat="1" ht="15.75" x14ac:dyDescent="0.25">
      <c r="A8" s="12"/>
      <c r="B8" s="12"/>
      <c r="C8" s="2">
        <v>1998</v>
      </c>
      <c r="D8" s="2" t="s">
        <v>29</v>
      </c>
      <c r="E8" s="2" t="s">
        <v>290</v>
      </c>
      <c r="F8" s="2" t="s">
        <v>290</v>
      </c>
      <c r="G8" s="2">
        <v>1</v>
      </c>
      <c r="H8" s="12">
        <v>2007</v>
      </c>
      <c r="I8" s="45">
        <v>15000</v>
      </c>
      <c r="J8" s="44">
        <f t="shared" ref="J8:J30" si="4">I8*G8</f>
        <v>15000</v>
      </c>
      <c r="K8" s="16">
        <f t="shared" ref="K8:K30" si="5">J8*0.15</f>
        <v>2250</v>
      </c>
      <c r="L8" s="16">
        <f t="shared" ref="L8:L30" si="6">J8+K8</f>
        <v>17250</v>
      </c>
      <c r="M8" s="2">
        <v>20</v>
      </c>
      <c r="N8" s="2">
        <v>10</v>
      </c>
      <c r="O8" s="12">
        <v>2007</v>
      </c>
      <c r="P8" s="46">
        <v>0.02</v>
      </c>
      <c r="Q8" s="30">
        <f t="shared" ref="Q8:Q30" si="7">L8*((1+$I$3)^($L$3-H8))</f>
        <v>39537.315982067819</v>
      </c>
      <c r="R8" s="30">
        <f t="shared" si="1"/>
        <v>3953.7315982067821</v>
      </c>
      <c r="S8" s="30">
        <f t="shared" si="2"/>
        <v>6523.6571370411903</v>
      </c>
      <c r="T8" s="16">
        <f t="shared" ref="T8:T30" si="8">SUM(Q8:S8)</f>
        <v>50014.704717315792</v>
      </c>
      <c r="U8" s="16">
        <f t="shared" ref="U8:U30" si="9">P8*L8</f>
        <v>345</v>
      </c>
      <c r="V8" s="16">
        <f t="shared" ref="V8:AK28" si="10">IF(MOD(V$6-$H8,$M8)=0,($L8*1.1*1.15)*((1+$I$3)^(V$6-$L$3)),IF(MOD(V$6-$O8,$N8)=0,$U8*((1+$I$3)^(V$6-$L$3)),0))</f>
        <v>0</v>
      </c>
      <c r="W8" s="16">
        <f t="shared" si="10"/>
        <v>0</v>
      </c>
      <c r="X8" s="16">
        <f t="shared" si="10"/>
        <v>0</v>
      </c>
      <c r="Y8" s="16">
        <f t="shared" si="10"/>
        <v>0</v>
      </c>
      <c r="Z8" s="16">
        <f t="shared" si="10"/>
        <v>0</v>
      </c>
      <c r="AA8" s="16">
        <f t="shared" si="10"/>
        <v>25260.824531250004</v>
      </c>
      <c r="AB8" s="16">
        <f t="shared" si="10"/>
        <v>0</v>
      </c>
      <c r="AC8" s="16">
        <f t="shared" si="10"/>
        <v>0</v>
      </c>
      <c r="AD8" s="16">
        <f t="shared" si="10"/>
        <v>0</v>
      </c>
      <c r="AE8" s="16">
        <f t="shared" si="10"/>
        <v>0</v>
      </c>
      <c r="AF8" s="16">
        <f t="shared" si="10"/>
        <v>0</v>
      </c>
      <c r="AG8" s="16">
        <f t="shared" si="10"/>
        <v>0</v>
      </c>
      <c r="AH8" s="16">
        <f t="shared" si="10"/>
        <v>0</v>
      </c>
      <c r="AI8" s="16">
        <f t="shared" si="10"/>
        <v>0</v>
      </c>
      <c r="AJ8" s="16">
        <f t="shared" si="10"/>
        <v>0</v>
      </c>
      <c r="AK8" s="16">
        <f t="shared" si="10"/>
        <v>650.54895410151641</v>
      </c>
      <c r="AL8" s="16">
        <f t="shared" si="3"/>
        <v>0</v>
      </c>
      <c r="AM8" s="16">
        <f t="shared" si="3"/>
        <v>0</v>
      </c>
      <c r="AN8" s="16">
        <f t="shared" si="3"/>
        <v>0</v>
      </c>
      <c r="AO8" s="16">
        <f t="shared" si="3"/>
        <v>0</v>
      </c>
      <c r="AP8" s="16">
        <f t="shared" si="3"/>
        <v>0</v>
      </c>
      <c r="AQ8" s="16">
        <f t="shared" si="3"/>
        <v>0</v>
      </c>
      <c r="AR8" s="16">
        <f t="shared" si="3"/>
        <v>0</v>
      </c>
      <c r="AS8" s="16">
        <f t="shared" si="3"/>
        <v>0</v>
      </c>
      <c r="AT8" s="16">
        <f t="shared" si="3"/>
        <v>0</v>
      </c>
      <c r="AU8" s="16">
        <f t="shared" si="3"/>
        <v>67024.487758821517</v>
      </c>
      <c r="AV8" s="16">
        <f t="shared" si="3"/>
        <v>0</v>
      </c>
      <c r="AW8" s="16">
        <f t="shared" si="3"/>
        <v>0</v>
      </c>
      <c r="AX8" s="16">
        <f t="shared" si="3"/>
        <v>0</v>
      </c>
      <c r="AY8" s="16">
        <f t="shared" si="3"/>
        <v>0</v>
      </c>
      <c r="AZ8" s="16">
        <f t="shared" si="3"/>
        <v>0</v>
      </c>
      <c r="BA8" s="16">
        <f t="shared" si="3"/>
        <v>0</v>
      </c>
      <c r="BB8" s="16">
        <f t="shared" si="3"/>
        <v>0</v>
      </c>
      <c r="BC8" s="16">
        <f t="shared" si="3"/>
        <v>0</v>
      </c>
      <c r="BD8" s="16">
        <f t="shared" si="3"/>
        <v>0</v>
      </c>
      <c r="BE8" s="16">
        <f t="shared" si="3"/>
        <v>1726.1000470016565</v>
      </c>
      <c r="BF8" s="16">
        <f t="shared" si="3"/>
        <v>0</v>
      </c>
      <c r="BG8" s="16">
        <f t="shared" si="3"/>
        <v>0</v>
      </c>
      <c r="BH8" s="16">
        <f t="shared" si="3"/>
        <v>0</v>
      </c>
      <c r="BI8" s="16">
        <f t="shared" si="3"/>
        <v>0</v>
      </c>
      <c r="BJ8" s="16">
        <f t="shared" si="3"/>
        <v>0</v>
      </c>
      <c r="BK8" s="16">
        <f t="shared" si="3"/>
        <v>0</v>
      </c>
      <c r="BL8" s="16">
        <f t="shared" si="3"/>
        <v>0</v>
      </c>
      <c r="BM8" s="16">
        <f t="shared" si="3"/>
        <v>0</v>
      </c>
      <c r="BN8" s="16">
        <f t="shared" si="3"/>
        <v>0</v>
      </c>
      <c r="BO8" s="16">
        <f t="shared" si="3"/>
        <v>177835.91955896147</v>
      </c>
    </row>
    <row r="9" spans="1:76" s="1" customFormat="1" ht="15.75" x14ac:dyDescent="0.25">
      <c r="A9" s="12"/>
      <c r="B9" s="12"/>
      <c r="C9" s="2"/>
      <c r="D9" s="2" t="s">
        <v>29</v>
      </c>
      <c r="E9" s="2" t="s">
        <v>342</v>
      </c>
      <c r="F9" s="2" t="s">
        <v>167</v>
      </c>
      <c r="G9" s="2">
        <v>1</v>
      </c>
      <c r="H9" s="12">
        <v>2007</v>
      </c>
      <c r="I9" s="45">
        <v>20000</v>
      </c>
      <c r="J9" s="44">
        <f t="shared" si="4"/>
        <v>20000</v>
      </c>
      <c r="K9" s="16">
        <f t="shared" si="5"/>
        <v>3000</v>
      </c>
      <c r="L9" s="16">
        <f t="shared" si="6"/>
        <v>23000</v>
      </c>
      <c r="M9" s="2">
        <v>20</v>
      </c>
      <c r="N9" s="2">
        <v>2</v>
      </c>
      <c r="O9" s="12">
        <v>2007</v>
      </c>
      <c r="P9" s="46">
        <v>0.02</v>
      </c>
      <c r="Q9" s="30">
        <f t="shared" si="7"/>
        <v>52716.421309423764</v>
      </c>
      <c r="R9" s="30">
        <f t="shared" si="1"/>
        <v>5271.6421309423768</v>
      </c>
      <c r="S9" s="30">
        <f t="shared" si="2"/>
        <v>8698.2095160549197</v>
      </c>
      <c r="T9" s="16">
        <f t="shared" si="8"/>
        <v>66686.27295642106</v>
      </c>
      <c r="U9" s="16">
        <f t="shared" si="9"/>
        <v>460</v>
      </c>
      <c r="V9" s="16">
        <f t="shared" si="10"/>
        <v>0</v>
      </c>
      <c r="W9" s="16">
        <f t="shared" si="3"/>
        <v>438.09523809523807</v>
      </c>
      <c r="X9" s="16">
        <f t="shared" si="3"/>
        <v>0</v>
      </c>
      <c r="Y9" s="16">
        <f t="shared" si="3"/>
        <v>483</v>
      </c>
      <c r="Z9" s="16">
        <f t="shared" si="3"/>
        <v>0</v>
      </c>
      <c r="AA9" s="16">
        <f t="shared" si="3"/>
        <v>33681.099375000005</v>
      </c>
      <c r="AB9" s="16">
        <f t="shared" si="3"/>
        <v>0</v>
      </c>
      <c r="AC9" s="16">
        <f t="shared" si="3"/>
        <v>587.08951875000002</v>
      </c>
      <c r="AD9" s="16">
        <f t="shared" si="3"/>
        <v>0</v>
      </c>
      <c r="AE9" s="16">
        <f t="shared" si="3"/>
        <v>647.26619442187507</v>
      </c>
      <c r="AF9" s="16">
        <f t="shared" si="3"/>
        <v>0</v>
      </c>
      <c r="AG9" s="16">
        <f t="shared" si="3"/>
        <v>713.6109793501173</v>
      </c>
      <c r="AH9" s="16">
        <f t="shared" si="3"/>
        <v>0</v>
      </c>
      <c r="AI9" s="16">
        <f t="shared" si="3"/>
        <v>786.75610473350434</v>
      </c>
      <c r="AJ9" s="16">
        <f t="shared" si="3"/>
        <v>0</v>
      </c>
      <c r="AK9" s="16">
        <f t="shared" si="3"/>
        <v>867.39860546868852</v>
      </c>
      <c r="AL9" s="16">
        <f t="shared" si="3"/>
        <v>0</v>
      </c>
      <c r="AM9" s="16">
        <f t="shared" si="3"/>
        <v>956.30696252922917</v>
      </c>
      <c r="AN9" s="16">
        <f t="shared" si="3"/>
        <v>0</v>
      </c>
      <c r="AO9" s="16">
        <f t="shared" si="3"/>
        <v>1054.3284261884753</v>
      </c>
      <c r="AP9" s="16">
        <f t="shared" si="3"/>
        <v>0</v>
      </c>
      <c r="AQ9" s="16">
        <f t="shared" si="3"/>
        <v>1162.3970898727939</v>
      </c>
      <c r="AR9" s="16">
        <f t="shared" si="3"/>
        <v>0</v>
      </c>
      <c r="AS9" s="16">
        <f t="shared" si="3"/>
        <v>1281.5427915847552</v>
      </c>
      <c r="AT9" s="16">
        <f t="shared" si="3"/>
        <v>0</v>
      </c>
      <c r="AU9" s="16">
        <f t="shared" si="3"/>
        <v>89365.983678428704</v>
      </c>
      <c r="AV9" s="16">
        <f t="shared" si="3"/>
        <v>0</v>
      </c>
      <c r="AW9" s="16">
        <f t="shared" si="3"/>
        <v>1557.7232728137176</v>
      </c>
      <c r="AX9" s="16">
        <f t="shared" si="3"/>
        <v>0</v>
      </c>
      <c r="AY9" s="16">
        <f t="shared" si="3"/>
        <v>1717.3899082771238</v>
      </c>
      <c r="AZ9" s="16">
        <f t="shared" si="3"/>
        <v>0</v>
      </c>
      <c r="BA9" s="16">
        <f t="shared" si="3"/>
        <v>1893.422373875529</v>
      </c>
      <c r="BB9" s="16">
        <f t="shared" si="3"/>
        <v>0</v>
      </c>
      <c r="BC9" s="16">
        <f t="shared" si="3"/>
        <v>2087.4981671977707</v>
      </c>
      <c r="BD9" s="16">
        <f t="shared" si="3"/>
        <v>0</v>
      </c>
      <c r="BE9" s="16">
        <f t="shared" si="3"/>
        <v>2301.4667293355424</v>
      </c>
      <c r="BF9" s="16">
        <f t="shared" si="3"/>
        <v>0</v>
      </c>
      <c r="BG9" s="16">
        <f t="shared" si="3"/>
        <v>2537.3670690924355</v>
      </c>
      <c r="BH9" s="16">
        <f t="shared" si="3"/>
        <v>0</v>
      </c>
      <c r="BI9" s="16">
        <f t="shared" si="3"/>
        <v>2797.4471936744103</v>
      </c>
      <c r="BJ9" s="16">
        <f t="shared" si="3"/>
        <v>0</v>
      </c>
      <c r="BK9" s="16">
        <f t="shared" si="3"/>
        <v>3084.1855310260371</v>
      </c>
      <c r="BL9" s="16">
        <f t="shared" si="3"/>
        <v>0</v>
      </c>
      <c r="BM9" s="16">
        <f t="shared" si="3"/>
        <v>3400.3145479562058</v>
      </c>
      <c r="BN9" s="16">
        <f t="shared" si="3"/>
        <v>0</v>
      </c>
      <c r="BO9" s="16">
        <f t="shared" si="3"/>
        <v>237114.55941194863</v>
      </c>
    </row>
    <row r="10" spans="1:76" s="1" customFormat="1" ht="15.75" x14ac:dyDescent="0.25">
      <c r="A10" s="12"/>
      <c r="B10" s="12"/>
      <c r="C10" s="2"/>
      <c r="D10" s="2" t="s">
        <v>29</v>
      </c>
      <c r="E10" s="2" t="s">
        <v>342</v>
      </c>
      <c r="F10" s="2" t="s">
        <v>369</v>
      </c>
      <c r="G10" s="2">
        <v>1</v>
      </c>
      <c r="H10" s="12">
        <v>2007</v>
      </c>
      <c r="I10" s="45">
        <v>15000</v>
      </c>
      <c r="J10" s="44">
        <f t="shared" si="4"/>
        <v>15000</v>
      </c>
      <c r="K10" s="16">
        <f t="shared" si="5"/>
        <v>2250</v>
      </c>
      <c r="L10" s="16">
        <f t="shared" si="6"/>
        <v>17250</v>
      </c>
      <c r="M10" s="2">
        <v>15</v>
      </c>
      <c r="N10" s="2">
        <v>2</v>
      </c>
      <c r="O10" s="12">
        <v>2007</v>
      </c>
      <c r="P10" s="46">
        <v>0.02</v>
      </c>
      <c r="Q10" s="30">
        <f t="shared" si="7"/>
        <v>39537.315982067819</v>
      </c>
      <c r="R10" s="30">
        <f>Q10*0.1</f>
        <v>3953.7315982067821</v>
      </c>
      <c r="S10" s="30">
        <f>SUM(Q10:R10)*0.15</f>
        <v>6523.6571370411903</v>
      </c>
      <c r="T10" s="16">
        <f t="shared" si="8"/>
        <v>50014.704717315792</v>
      </c>
      <c r="U10" s="16">
        <f t="shared" si="9"/>
        <v>345</v>
      </c>
      <c r="V10" s="16">
        <f t="shared" si="10"/>
        <v>19792.517006802718</v>
      </c>
      <c r="W10" s="16">
        <f t="shared" si="3"/>
        <v>328.57142857142856</v>
      </c>
      <c r="X10" s="16">
        <f t="shared" si="3"/>
        <v>0</v>
      </c>
      <c r="Y10" s="16">
        <f t="shared" si="3"/>
        <v>362.25</v>
      </c>
      <c r="Z10" s="16">
        <f t="shared" si="3"/>
        <v>0</v>
      </c>
      <c r="AA10" s="16">
        <f t="shared" si="3"/>
        <v>399.38062500000007</v>
      </c>
      <c r="AB10" s="16">
        <f t="shared" si="3"/>
        <v>0</v>
      </c>
      <c r="AC10" s="16">
        <f t="shared" si="3"/>
        <v>440.31713906250002</v>
      </c>
      <c r="AD10" s="16">
        <f t="shared" si="3"/>
        <v>0</v>
      </c>
      <c r="AE10" s="16">
        <f t="shared" si="3"/>
        <v>485.44964581640636</v>
      </c>
      <c r="AF10" s="16">
        <f t="shared" si="3"/>
        <v>0</v>
      </c>
      <c r="AG10" s="16">
        <f t="shared" si="3"/>
        <v>535.20823451258798</v>
      </c>
      <c r="AH10" s="16">
        <f t="shared" si="3"/>
        <v>0</v>
      </c>
      <c r="AI10" s="16">
        <f t="shared" si="3"/>
        <v>590.06707855012826</v>
      </c>
      <c r="AJ10" s="16">
        <f t="shared" si="3"/>
        <v>0</v>
      </c>
      <c r="AK10" s="16">
        <f t="shared" si="3"/>
        <v>41147.221346920916</v>
      </c>
      <c r="AL10" s="16">
        <f t="shared" si="3"/>
        <v>0</v>
      </c>
      <c r="AM10" s="16">
        <f t="shared" si="3"/>
        <v>717.23022189692188</v>
      </c>
      <c r="AN10" s="16">
        <f t="shared" si="3"/>
        <v>0</v>
      </c>
      <c r="AO10" s="16">
        <f t="shared" si="3"/>
        <v>790.74631964135642</v>
      </c>
      <c r="AP10" s="16">
        <f t="shared" si="3"/>
        <v>0</v>
      </c>
      <c r="AQ10" s="16">
        <f t="shared" si="3"/>
        <v>871.79781740459543</v>
      </c>
      <c r="AR10" s="16">
        <f t="shared" si="3"/>
        <v>0</v>
      </c>
      <c r="AS10" s="16">
        <f t="shared" si="3"/>
        <v>961.15709368856642</v>
      </c>
      <c r="AT10" s="16">
        <f t="shared" si="3"/>
        <v>0</v>
      </c>
      <c r="AU10" s="16">
        <f t="shared" si="3"/>
        <v>1059.6756957916446</v>
      </c>
      <c r="AV10" s="16">
        <f t="shared" si="3"/>
        <v>0</v>
      </c>
      <c r="AW10" s="16">
        <f t="shared" si="3"/>
        <v>1168.2924546102881</v>
      </c>
      <c r="AX10" s="16">
        <f t="shared" si="3"/>
        <v>0</v>
      </c>
      <c r="AY10" s="16">
        <f t="shared" si="3"/>
        <v>1288.0424312078428</v>
      </c>
      <c r="AZ10" s="16">
        <f t="shared" si="3"/>
        <v>85542.117962590841</v>
      </c>
      <c r="BA10" s="16">
        <f t="shared" si="3"/>
        <v>1420.0667804066468</v>
      </c>
      <c r="BB10" s="16">
        <f t="shared" si="3"/>
        <v>0</v>
      </c>
      <c r="BC10" s="16">
        <f t="shared" si="3"/>
        <v>1565.6236253983282</v>
      </c>
      <c r="BD10" s="16">
        <f t="shared" si="3"/>
        <v>0</v>
      </c>
      <c r="BE10" s="16">
        <f t="shared" si="3"/>
        <v>1726.1000470016565</v>
      </c>
      <c r="BF10" s="16">
        <f t="shared" si="3"/>
        <v>0</v>
      </c>
      <c r="BG10" s="16">
        <f t="shared" si="3"/>
        <v>1903.0253018193266</v>
      </c>
      <c r="BH10" s="16">
        <f t="shared" si="3"/>
        <v>0</v>
      </c>
      <c r="BI10" s="16">
        <f t="shared" si="3"/>
        <v>2098.0853952558077</v>
      </c>
      <c r="BJ10" s="16">
        <f t="shared" si="3"/>
        <v>0</v>
      </c>
      <c r="BK10" s="16">
        <f t="shared" si="3"/>
        <v>2313.1391482695281</v>
      </c>
      <c r="BL10" s="16">
        <f t="shared" si="3"/>
        <v>0</v>
      </c>
      <c r="BM10" s="16">
        <f t="shared" si="3"/>
        <v>2550.2359109671543</v>
      </c>
      <c r="BN10" s="16">
        <f t="shared" si="3"/>
        <v>0</v>
      </c>
      <c r="BO10" s="16">
        <f t="shared" si="3"/>
        <v>177835.91955896147</v>
      </c>
    </row>
    <row r="11" spans="1:76" s="1" customFormat="1" ht="15.75" x14ac:dyDescent="0.25">
      <c r="C11" s="2"/>
      <c r="D11" s="2" t="s">
        <v>129</v>
      </c>
      <c r="E11" s="2" t="s">
        <v>345</v>
      </c>
      <c r="F11" s="2" t="s">
        <v>370</v>
      </c>
      <c r="G11" s="2">
        <v>1</v>
      </c>
      <c r="H11" s="12">
        <v>2007</v>
      </c>
      <c r="I11" s="45">
        <v>1275</v>
      </c>
      <c r="J11" s="44">
        <f t="shared" si="4"/>
        <v>1275</v>
      </c>
      <c r="K11" s="16">
        <f t="shared" si="5"/>
        <v>191.25</v>
      </c>
      <c r="L11" s="16">
        <f t="shared" si="6"/>
        <v>1466.25</v>
      </c>
      <c r="M11" s="2">
        <v>10</v>
      </c>
      <c r="N11" s="2">
        <v>2</v>
      </c>
      <c r="O11" s="12">
        <v>2007</v>
      </c>
      <c r="P11" s="46">
        <v>0.02</v>
      </c>
      <c r="Q11" s="30">
        <f t="shared" si="7"/>
        <v>3360.671858475765</v>
      </c>
      <c r="R11" s="30">
        <f t="shared" ref="R11:R30" si="11">Q11*0.1</f>
        <v>336.06718584757652</v>
      </c>
      <c r="S11" s="30">
        <f t="shared" ref="S11:S30" si="12">SUM(Q11:R11)*0.15</f>
        <v>554.5108566485012</v>
      </c>
      <c r="T11" s="16">
        <f t="shared" si="8"/>
        <v>4251.2499009718431</v>
      </c>
      <c r="U11" s="16">
        <f t="shared" si="9"/>
        <v>29.324999999999999</v>
      </c>
      <c r="V11" s="16">
        <f t="shared" si="10"/>
        <v>0</v>
      </c>
      <c r="W11" s="16">
        <f t="shared" si="3"/>
        <v>27.928571428571427</v>
      </c>
      <c r="X11" s="16">
        <f t="shared" si="3"/>
        <v>0</v>
      </c>
      <c r="Y11" s="16">
        <f t="shared" si="3"/>
        <v>30.791250000000002</v>
      </c>
      <c r="Z11" s="16">
        <f t="shared" si="3"/>
        <v>0</v>
      </c>
      <c r="AA11" s="16">
        <f t="shared" si="3"/>
        <v>2147.1700851562505</v>
      </c>
      <c r="AB11" s="16">
        <f t="shared" si="3"/>
        <v>0</v>
      </c>
      <c r="AC11" s="16">
        <f t="shared" si="3"/>
        <v>37.426956820312505</v>
      </c>
      <c r="AD11" s="16">
        <f t="shared" si="3"/>
        <v>0</v>
      </c>
      <c r="AE11" s="16">
        <f t="shared" si="3"/>
        <v>41.263219894394538</v>
      </c>
      <c r="AF11" s="16">
        <f t="shared" si="3"/>
        <v>0</v>
      </c>
      <c r="AG11" s="16">
        <f t="shared" si="3"/>
        <v>45.492699933569973</v>
      </c>
      <c r="AH11" s="16">
        <f t="shared" si="3"/>
        <v>0</v>
      </c>
      <c r="AI11" s="16">
        <f t="shared" si="3"/>
        <v>50.155701676760899</v>
      </c>
      <c r="AJ11" s="16">
        <f t="shared" si="3"/>
        <v>0</v>
      </c>
      <c r="AK11" s="16">
        <f t="shared" si="3"/>
        <v>3497.5138144882776</v>
      </c>
      <c r="AL11" s="16">
        <f t="shared" si="3"/>
        <v>0</v>
      </c>
      <c r="AM11" s="16">
        <f t="shared" si="3"/>
        <v>60.964568861238362</v>
      </c>
      <c r="AN11" s="16">
        <f t="shared" si="3"/>
        <v>0</v>
      </c>
      <c r="AO11" s="16">
        <f t="shared" si="3"/>
        <v>67.213437169515302</v>
      </c>
      <c r="AP11" s="16">
        <f t="shared" si="3"/>
        <v>0</v>
      </c>
      <c r="AQ11" s="16">
        <f t="shared" si="3"/>
        <v>74.102814479390616</v>
      </c>
      <c r="AR11" s="16">
        <f t="shared" si="3"/>
        <v>0</v>
      </c>
      <c r="AS11" s="16">
        <f t="shared" si="3"/>
        <v>81.698352963528151</v>
      </c>
      <c r="AT11" s="16">
        <f t="shared" si="3"/>
        <v>0</v>
      </c>
      <c r="AU11" s="16">
        <f t="shared" si="3"/>
        <v>5697.0814594998301</v>
      </c>
      <c r="AV11" s="16">
        <f t="shared" si="3"/>
        <v>0</v>
      </c>
      <c r="AW11" s="16">
        <f t="shared" si="3"/>
        <v>99.304858641874489</v>
      </c>
      <c r="AX11" s="16">
        <f t="shared" si="3"/>
        <v>0</v>
      </c>
      <c r="AY11" s="16">
        <f t="shared" si="3"/>
        <v>109.48360665266664</v>
      </c>
      <c r="AZ11" s="16">
        <f t="shared" si="3"/>
        <v>0</v>
      </c>
      <c r="BA11" s="16">
        <f t="shared" si="3"/>
        <v>120.70567633456497</v>
      </c>
      <c r="BB11" s="16">
        <f t="shared" si="3"/>
        <v>0</v>
      </c>
      <c r="BC11" s="16">
        <f t="shared" si="3"/>
        <v>133.0780081588579</v>
      </c>
      <c r="BD11" s="16">
        <f t="shared" si="3"/>
        <v>0</v>
      </c>
      <c r="BE11" s="16">
        <f t="shared" si="3"/>
        <v>9279.9453776926566</v>
      </c>
      <c r="BF11" s="16">
        <f t="shared" si="3"/>
        <v>0</v>
      </c>
      <c r="BG11" s="16">
        <f t="shared" si="3"/>
        <v>161.75715065464277</v>
      </c>
      <c r="BH11" s="16">
        <f t="shared" si="3"/>
        <v>0</v>
      </c>
      <c r="BI11" s="16">
        <f t="shared" si="3"/>
        <v>178.33725859674362</v>
      </c>
      <c r="BJ11" s="16">
        <f t="shared" si="3"/>
        <v>0</v>
      </c>
      <c r="BK11" s="16">
        <f t="shared" si="3"/>
        <v>196.61682760290986</v>
      </c>
      <c r="BL11" s="16">
        <f t="shared" si="3"/>
        <v>0</v>
      </c>
      <c r="BM11" s="16">
        <f t="shared" si="3"/>
        <v>216.7700524322081</v>
      </c>
      <c r="BN11" s="16">
        <f t="shared" si="3"/>
        <v>0</v>
      </c>
      <c r="BO11" s="16">
        <f t="shared" si="3"/>
        <v>15116.053162511726</v>
      </c>
    </row>
    <row r="12" spans="1:76" s="1" customFormat="1" ht="15.75" x14ac:dyDescent="0.25">
      <c r="C12" s="2"/>
      <c r="D12" s="2" t="s">
        <v>99</v>
      </c>
      <c r="E12" s="2" t="s">
        <v>99</v>
      </c>
      <c r="F12" s="2" t="s">
        <v>371</v>
      </c>
      <c r="G12" s="2">
        <v>1</v>
      </c>
      <c r="H12" s="12">
        <v>2007</v>
      </c>
      <c r="I12" s="45">
        <v>2125</v>
      </c>
      <c r="J12" s="44">
        <f t="shared" si="4"/>
        <v>2125</v>
      </c>
      <c r="K12" s="16">
        <f t="shared" si="5"/>
        <v>318.75</v>
      </c>
      <c r="L12" s="16">
        <f t="shared" si="6"/>
        <v>2443.75</v>
      </c>
      <c r="M12" s="2">
        <v>15</v>
      </c>
      <c r="N12" s="2">
        <v>2</v>
      </c>
      <c r="O12" s="12">
        <v>2007</v>
      </c>
      <c r="P12" s="46">
        <v>0.02</v>
      </c>
      <c r="Q12" s="30">
        <f t="shared" si="7"/>
        <v>5601.1197641262752</v>
      </c>
      <c r="R12" s="30">
        <f t="shared" si="11"/>
        <v>560.11197641262754</v>
      </c>
      <c r="S12" s="30">
        <f t="shared" si="12"/>
        <v>924.18476108083541</v>
      </c>
      <c r="T12" s="16">
        <f t="shared" si="8"/>
        <v>7085.4165016197385</v>
      </c>
      <c r="U12" s="16">
        <f t="shared" si="9"/>
        <v>48.875</v>
      </c>
      <c r="V12" s="16">
        <f t="shared" si="10"/>
        <v>2803.9399092970516</v>
      </c>
      <c r="W12" s="16">
        <f t="shared" si="3"/>
        <v>46.547619047619044</v>
      </c>
      <c r="X12" s="16">
        <f t="shared" si="3"/>
        <v>0</v>
      </c>
      <c r="Y12" s="16">
        <f t="shared" si="3"/>
        <v>51.318750000000001</v>
      </c>
      <c r="Z12" s="16">
        <f t="shared" si="3"/>
        <v>0</v>
      </c>
      <c r="AA12" s="16">
        <f t="shared" si="3"/>
        <v>56.578921875000006</v>
      </c>
      <c r="AB12" s="16">
        <f t="shared" si="3"/>
        <v>0</v>
      </c>
      <c r="AC12" s="16">
        <f t="shared" si="3"/>
        <v>62.378261367187505</v>
      </c>
      <c r="AD12" s="16">
        <f t="shared" si="3"/>
        <v>0</v>
      </c>
      <c r="AE12" s="16">
        <f t="shared" si="3"/>
        <v>68.772033157324231</v>
      </c>
      <c r="AF12" s="16">
        <f t="shared" si="3"/>
        <v>0</v>
      </c>
      <c r="AG12" s="16">
        <f t="shared" si="3"/>
        <v>75.821166555949958</v>
      </c>
      <c r="AH12" s="16">
        <f t="shared" si="3"/>
        <v>0</v>
      </c>
      <c r="AI12" s="16">
        <f t="shared" si="3"/>
        <v>83.592836127934831</v>
      </c>
      <c r="AJ12" s="16">
        <f t="shared" si="3"/>
        <v>0</v>
      </c>
      <c r="AK12" s="16">
        <f t="shared" si="3"/>
        <v>5829.1896908137951</v>
      </c>
      <c r="AL12" s="16">
        <f t="shared" si="3"/>
        <v>0</v>
      </c>
      <c r="AM12" s="16">
        <f t="shared" si="3"/>
        <v>101.6076147687306</v>
      </c>
      <c r="AN12" s="16">
        <f t="shared" si="3"/>
        <v>0</v>
      </c>
      <c r="AO12" s="16">
        <f t="shared" si="3"/>
        <v>112.02239528252549</v>
      </c>
      <c r="AP12" s="16">
        <f t="shared" si="3"/>
        <v>0</v>
      </c>
      <c r="AQ12" s="16">
        <f t="shared" si="3"/>
        <v>123.50469079898436</v>
      </c>
      <c r="AR12" s="16">
        <f t="shared" si="3"/>
        <v>0</v>
      </c>
      <c r="AS12" s="16">
        <f t="shared" si="3"/>
        <v>136.16392160588023</v>
      </c>
      <c r="AT12" s="16">
        <f t="shared" si="3"/>
        <v>0</v>
      </c>
      <c r="AU12" s="16">
        <f t="shared" si="3"/>
        <v>150.12072357048299</v>
      </c>
      <c r="AV12" s="16">
        <f t="shared" si="3"/>
        <v>0</v>
      </c>
      <c r="AW12" s="16">
        <f t="shared" si="3"/>
        <v>165.50809773645747</v>
      </c>
      <c r="AX12" s="16">
        <f t="shared" si="3"/>
        <v>0</v>
      </c>
      <c r="AY12" s="16">
        <f t="shared" si="3"/>
        <v>182.47267775444439</v>
      </c>
      <c r="AZ12" s="16">
        <f t="shared" si="3"/>
        <v>12118.466711367035</v>
      </c>
      <c r="BA12" s="16">
        <f t="shared" si="3"/>
        <v>201.17612722427495</v>
      </c>
      <c r="BB12" s="16">
        <f t="shared" si="3"/>
        <v>0</v>
      </c>
      <c r="BC12" s="16">
        <f t="shared" si="3"/>
        <v>221.79668026476315</v>
      </c>
      <c r="BD12" s="16">
        <f t="shared" si="3"/>
        <v>0</v>
      </c>
      <c r="BE12" s="16">
        <f t="shared" si="3"/>
        <v>244.53083999190136</v>
      </c>
      <c r="BF12" s="16">
        <f t="shared" si="3"/>
        <v>0</v>
      </c>
      <c r="BG12" s="16">
        <f t="shared" si="3"/>
        <v>269.5952510910713</v>
      </c>
      <c r="BH12" s="16">
        <f t="shared" si="3"/>
        <v>0</v>
      </c>
      <c r="BI12" s="16">
        <f t="shared" si="3"/>
        <v>297.22876432790605</v>
      </c>
      <c r="BJ12" s="16">
        <f t="shared" si="3"/>
        <v>0</v>
      </c>
      <c r="BK12" s="16">
        <f t="shared" si="3"/>
        <v>327.69471267151647</v>
      </c>
      <c r="BL12" s="16">
        <f t="shared" si="3"/>
        <v>0</v>
      </c>
      <c r="BM12" s="16">
        <f t="shared" si="3"/>
        <v>361.28342072034684</v>
      </c>
      <c r="BN12" s="16">
        <f t="shared" si="3"/>
        <v>0</v>
      </c>
      <c r="BO12" s="16">
        <f t="shared" si="3"/>
        <v>25193.421937519535</v>
      </c>
    </row>
    <row r="13" spans="1:76" s="1" customFormat="1" ht="15.75" x14ac:dyDescent="0.25">
      <c r="C13" s="2"/>
      <c r="D13" s="2" t="s">
        <v>372</v>
      </c>
      <c r="E13" s="2" t="s">
        <v>332</v>
      </c>
      <c r="F13" s="2" t="s">
        <v>332</v>
      </c>
      <c r="G13" s="2">
        <v>1</v>
      </c>
      <c r="H13" s="12">
        <v>2007</v>
      </c>
      <c r="I13" s="45">
        <v>300000</v>
      </c>
      <c r="J13" s="44">
        <f t="shared" si="4"/>
        <v>300000</v>
      </c>
      <c r="K13" s="16">
        <f t="shared" si="5"/>
        <v>45000</v>
      </c>
      <c r="L13" s="16">
        <f t="shared" si="6"/>
        <v>345000</v>
      </c>
      <c r="M13" s="2">
        <v>50</v>
      </c>
      <c r="N13" s="2">
        <v>50</v>
      </c>
      <c r="O13" s="12">
        <v>2007</v>
      </c>
      <c r="P13" s="46">
        <v>0.02</v>
      </c>
      <c r="Q13" s="30">
        <f t="shared" si="7"/>
        <v>790746.31964135647</v>
      </c>
      <c r="R13" s="30">
        <f t="shared" si="11"/>
        <v>79074.631964135653</v>
      </c>
      <c r="S13" s="30">
        <f t="shared" ref="S13:S14" si="13">SUM(Q13:R13)*0.15</f>
        <v>130473.14274082382</v>
      </c>
      <c r="T13" s="16">
        <f t="shared" si="8"/>
        <v>1000294.0943463159</v>
      </c>
      <c r="U13" s="16">
        <f t="shared" si="9"/>
        <v>6900</v>
      </c>
      <c r="V13" s="16">
        <f t="shared" si="10"/>
        <v>0</v>
      </c>
      <c r="W13" s="16">
        <f t="shared" si="10"/>
        <v>0</v>
      </c>
      <c r="X13" s="16">
        <f t="shared" si="10"/>
        <v>0</v>
      </c>
      <c r="Y13" s="16">
        <f t="shared" si="10"/>
        <v>0</v>
      </c>
      <c r="Z13" s="16">
        <f t="shared" si="10"/>
        <v>0</v>
      </c>
      <c r="AA13" s="16">
        <f t="shared" si="10"/>
        <v>0</v>
      </c>
      <c r="AB13" s="16">
        <f t="shared" si="10"/>
        <v>0</v>
      </c>
      <c r="AC13" s="16">
        <f t="shared" si="10"/>
        <v>0</v>
      </c>
      <c r="AD13" s="16">
        <f t="shared" si="10"/>
        <v>0</v>
      </c>
      <c r="AE13" s="16">
        <f t="shared" si="10"/>
        <v>0</v>
      </c>
      <c r="AF13" s="16">
        <f t="shared" si="10"/>
        <v>0</v>
      </c>
      <c r="AG13" s="16">
        <f t="shared" si="10"/>
        <v>0</v>
      </c>
      <c r="AH13" s="16">
        <f t="shared" si="10"/>
        <v>0</v>
      </c>
      <c r="AI13" s="16">
        <f t="shared" si="10"/>
        <v>0</v>
      </c>
      <c r="AJ13" s="16">
        <f t="shared" si="10"/>
        <v>0</v>
      </c>
      <c r="AK13" s="16">
        <f t="shared" si="10"/>
        <v>0</v>
      </c>
      <c r="AL13" s="16">
        <f t="shared" ref="AL13:BO21" si="14">IF(MOD(AL$6-$H13,$M13)=0,($L13*1.1*1.15)*((1+$I$3)^(AL$6-$L$3)),IF(MOD(AL$6-$O13,$N13)=0,$U13*((1+$I$3)^(AL$6-$L$3)),0))</f>
        <v>0</v>
      </c>
      <c r="AM13" s="16">
        <f t="shared" si="14"/>
        <v>0</v>
      </c>
      <c r="AN13" s="16">
        <f t="shared" si="14"/>
        <v>0</v>
      </c>
      <c r="AO13" s="16">
        <f t="shared" si="14"/>
        <v>0</v>
      </c>
      <c r="AP13" s="16">
        <f t="shared" si="14"/>
        <v>0</v>
      </c>
      <c r="AQ13" s="16">
        <f t="shared" si="14"/>
        <v>0</v>
      </c>
      <c r="AR13" s="16">
        <f t="shared" si="14"/>
        <v>0</v>
      </c>
      <c r="AS13" s="16">
        <f t="shared" si="14"/>
        <v>0</v>
      </c>
      <c r="AT13" s="16">
        <f t="shared" si="14"/>
        <v>0</v>
      </c>
      <c r="AU13" s="16">
        <f t="shared" si="14"/>
        <v>0</v>
      </c>
      <c r="AV13" s="16">
        <f t="shared" si="14"/>
        <v>0</v>
      </c>
      <c r="AW13" s="16">
        <f t="shared" si="14"/>
        <v>0</v>
      </c>
      <c r="AX13" s="16">
        <f t="shared" si="14"/>
        <v>0</v>
      </c>
      <c r="AY13" s="16">
        <f t="shared" si="14"/>
        <v>0</v>
      </c>
      <c r="AZ13" s="16">
        <f t="shared" si="14"/>
        <v>0</v>
      </c>
      <c r="BA13" s="16">
        <f t="shared" si="14"/>
        <v>0</v>
      </c>
      <c r="BB13" s="16">
        <f t="shared" si="14"/>
        <v>0</v>
      </c>
      <c r="BC13" s="16">
        <f t="shared" si="14"/>
        <v>0</v>
      </c>
      <c r="BD13" s="16">
        <f t="shared" si="14"/>
        <v>0</v>
      </c>
      <c r="BE13" s="16">
        <f t="shared" si="14"/>
        <v>2183516.5594570958</v>
      </c>
      <c r="BF13" s="16">
        <f t="shared" si="14"/>
        <v>0</v>
      </c>
      <c r="BG13" s="16">
        <f t="shared" si="14"/>
        <v>0</v>
      </c>
      <c r="BH13" s="16">
        <f t="shared" si="14"/>
        <v>0</v>
      </c>
      <c r="BI13" s="16">
        <f t="shared" si="14"/>
        <v>0</v>
      </c>
      <c r="BJ13" s="16">
        <f t="shared" si="14"/>
        <v>0</v>
      </c>
      <c r="BK13" s="16">
        <f t="shared" si="14"/>
        <v>0</v>
      </c>
      <c r="BL13" s="16">
        <f t="shared" si="14"/>
        <v>0</v>
      </c>
      <c r="BM13" s="16">
        <f t="shared" si="14"/>
        <v>0</v>
      </c>
      <c r="BN13" s="16">
        <f t="shared" si="14"/>
        <v>0</v>
      </c>
      <c r="BO13" s="16">
        <f t="shared" si="14"/>
        <v>0</v>
      </c>
    </row>
    <row r="14" spans="1:76" s="1" customFormat="1" ht="31.5" x14ac:dyDescent="0.25">
      <c r="C14" s="2"/>
      <c r="D14" s="2" t="s">
        <v>134</v>
      </c>
      <c r="E14" s="2" t="s">
        <v>135</v>
      </c>
      <c r="F14" s="2" t="s">
        <v>136</v>
      </c>
      <c r="G14" s="2">
        <v>1</v>
      </c>
      <c r="H14" s="47">
        <v>2007</v>
      </c>
      <c r="I14" s="48">
        <v>30000</v>
      </c>
      <c r="J14" s="44">
        <f t="shared" si="4"/>
        <v>30000</v>
      </c>
      <c r="K14" s="16">
        <f t="shared" si="5"/>
        <v>4500</v>
      </c>
      <c r="L14" s="16">
        <f t="shared" si="6"/>
        <v>34500</v>
      </c>
      <c r="M14" s="2">
        <v>20</v>
      </c>
      <c r="N14" s="2">
        <v>5</v>
      </c>
      <c r="O14" s="47">
        <v>2007</v>
      </c>
      <c r="P14" s="46">
        <v>0.02</v>
      </c>
      <c r="Q14" s="30">
        <f t="shared" si="7"/>
        <v>79074.631964135639</v>
      </c>
      <c r="R14" s="30">
        <f t="shared" si="11"/>
        <v>7907.4631964135642</v>
      </c>
      <c r="S14" s="30">
        <f t="shared" si="13"/>
        <v>13047.314274082381</v>
      </c>
      <c r="T14" s="16">
        <f t="shared" si="8"/>
        <v>100029.40943463158</v>
      </c>
      <c r="U14" s="16">
        <f t="shared" si="9"/>
        <v>690</v>
      </c>
      <c r="V14" s="16">
        <f t="shared" si="10"/>
        <v>625.85034013605434</v>
      </c>
      <c r="W14" s="16">
        <f t="shared" si="10"/>
        <v>0</v>
      </c>
      <c r="X14" s="16">
        <f t="shared" si="10"/>
        <v>0</v>
      </c>
      <c r="Y14" s="16">
        <f t="shared" si="10"/>
        <v>0</v>
      </c>
      <c r="Z14" s="16">
        <f t="shared" si="10"/>
        <v>0</v>
      </c>
      <c r="AA14" s="16">
        <f t="shared" si="10"/>
        <v>50521.649062500008</v>
      </c>
      <c r="AB14" s="16">
        <f t="shared" si="10"/>
        <v>0</v>
      </c>
      <c r="AC14" s="16">
        <f t="shared" si="10"/>
        <v>0</v>
      </c>
      <c r="AD14" s="16">
        <f t="shared" si="10"/>
        <v>0</v>
      </c>
      <c r="AE14" s="16">
        <f t="shared" si="10"/>
        <v>0</v>
      </c>
      <c r="AF14" s="16">
        <f t="shared" si="10"/>
        <v>1019.4442562144532</v>
      </c>
      <c r="AG14" s="16">
        <f t="shared" si="10"/>
        <v>0</v>
      </c>
      <c r="AH14" s="16">
        <f t="shared" si="10"/>
        <v>0</v>
      </c>
      <c r="AI14" s="16">
        <f t="shared" si="10"/>
        <v>0</v>
      </c>
      <c r="AJ14" s="16">
        <f t="shared" si="10"/>
        <v>0</v>
      </c>
      <c r="AK14" s="16">
        <f t="shared" si="10"/>
        <v>1301.0979082030328</v>
      </c>
      <c r="AL14" s="16">
        <f t="shared" si="14"/>
        <v>0</v>
      </c>
      <c r="AM14" s="16">
        <f t="shared" si="14"/>
        <v>0</v>
      </c>
      <c r="AN14" s="16">
        <f t="shared" si="14"/>
        <v>0</v>
      </c>
      <c r="AO14" s="16">
        <f t="shared" si="14"/>
        <v>0</v>
      </c>
      <c r="AP14" s="16">
        <f t="shared" si="14"/>
        <v>1660.5672712468486</v>
      </c>
      <c r="AQ14" s="16">
        <f t="shared" si="14"/>
        <v>0</v>
      </c>
      <c r="AR14" s="16">
        <f t="shared" si="14"/>
        <v>0</v>
      </c>
      <c r="AS14" s="16">
        <f t="shared" si="14"/>
        <v>0</v>
      </c>
      <c r="AT14" s="16">
        <f t="shared" si="14"/>
        <v>0</v>
      </c>
      <c r="AU14" s="16">
        <f t="shared" si="14"/>
        <v>134048.97551764303</v>
      </c>
      <c r="AV14" s="16">
        <f t="shared" si="14"/>
        <v>0</v>
      </c>
      <c r="AW14" s="16">
        <f t="shared" si="14"/>
        <v>0</v>
      </c>
      <c r="AX14" s="16">
        <f t="shared" si="14"/>
        <v>0</v>
      </c>
      <c r="AY14" s="16">
        <f t="shared" si="14"/>
        <v>0</v>
      </c>
      <c r="AZ14" s="16">
        <f t="shared" si="14"/>
        <v>2704.8891055364693</v>
      </c>
      <c r="BA14" s="16">
        <f t="shared" si="14"/>
        <v>0</v>
      </c>
      <c r="BB14" s="16">
        <f t="shared" si="14"/>
        <v>0</v>
      </c>
      <c r="BC14" s="16">
        <f t="shared" si="14"/>
        <v>0</v>
      </c>
      <c r="BD14" s="16">
        <f t="shared" si="14"/>
        <v>0</v>
      </c>
      <c r="BE14" s="16">
        <f t="shared" si="14"/>
        <v>3452.2000940033131</v>
      </c>
      <c r="BF14" s="16">
        <f t="shared" si="14"/>
        <v>0</v>
      </c>
      <c r="BG14" s="16">
        <f t="shared" si="14"/>
        <v>0</v>
      </c>
      <c r="BH14" s="16">
        <f t="shared" si="14"/>
        <v>0</v>
      </c>
      <c r="BI14" s="16">
        <f t="shared" si="14"/>
        <v>0</v>
      </c>
      <c r="BJ14" s="16">
        <f t="shared" si="14"/>
        <v>4405.9793300371948</v>
      </c>
      <c r="BK14" s="16">
        <f t="shared" si="14"/>
        <v>0</v>
      </c>
      <c r="BL14" s="16">
        <f t="shared" si="14"/>
        <v>0</v>
      </c>
      <c r="BM14" s="16">
        <f t="shared" si="14"/>
        <v>0</v>
      </c>
      <c r="BN14" s="16">
        <f t="shared" si="14"/>
        <v>0</v>
      </c>
      <c r="BO14" s="16">
        <f t="shared" si="14"/>
        <v>355671.83911792294</v>
      </c>
    </row>
    <row r="15" spans="1:76" s="1" customFormat="1" ht="15.75" x14ac:dyDescent="0.25">
      <c r="C15" s="2"/>
      <c r="D15" s="2" t="s">
        <v>129</v>
      </c>
      <c r="E15" s="2" t="s">
        <v>373</v>
      </c>
      <c r="F15" s="2" t="s">
        <v>374</v>
      </c>
      <c r="G15" s="2">
        <v>1</v>
      </c>
      <c r="H15" s="12">
        <v>2007</v>
      </c>
      <c r="I15" s="45">
        <v>35000</v>
      </c>
      <c r="J15" s="44">
        <f t="shared" si="4"/>
        <v>35000</v>
      </c>
      <c r="K15" s="16">
        <f t="shared" si="5"/>
        <v>5250</v>
      </c>
      <c r="L15" s="16">
        <f t="shared" si="6"/>
        <v>40250</v>
      </c>
      <c r="M15" s="2">
        <v>15</v>
      </c>
      <c r="N15" s="2">
        <v>5</v>
      </c>
      <c r="O15" s="12">
        <v>2007</v>
      </c>
      <c r="P15" s="46">
        <v>0.02</v>
      </c>
      <c r="Q15" s="30">
        <f t="shared" si="7"/>
        <v>92253.73729149159</v>
      </c>
      <c r="R15" s="30">
        <f t="shared" si="11"/>
        <v>9225.3737291491598</v>
      </c>
      <c r="S15" s="30">
        <f t="shared" si="12"/>
        <v>15221.866653096111</v>
      </c>
      <c r="T15" s="16">
        <f t="shared" si="8"/>
        <v>116700.97767373685</v>
      </c>
      <c r="U15" s="16">
        <f t="shared" si="9"/>
        <v>805</v>
      </c>
      <c r="V15" s="16">
        <f t="shared" si="10"/>
        <v>46182.539682539675</v>
      </c>
      <c r="W15" s="16">
        <f t="shared" si="10"/>
        <v>0</v>
      </c>
      <c r="X15" s="16">
        <f t="shared" si="10"/>
        <v>0</v>
      </c>
      <c r="Y15" s="16">
        <f t="shared" si="10"/>
        <v>0</v>
      </c>
      <c r="Z15" s="16">
        <f t="shared" si="10"/>
        <v>0</v>
      </c>
      <c r="AA15" s="16">
        <f t="shared" si="10"/>
        <v>931.88812500000006</v>
      </c>
      <c r="AB15" s="16">
        <f t="shared" si="10"/>
        <v>0</v>
      </c>
      <c r="AC15" s="16">
        <f t="shared" si="10"/>
        <v>0</v>
      </c>
      <c r="AD15" s="16">
        <f t="shared" si="10"/>
        <v>0</v>
      </c>
      <c r="AE15" s="16">
        <f t="shared" si="10"/>
        <v>0</v>
      </c>
      <c r="AF15" s="16">
        <f t="shared" si="10"/>
        <v>1189.3516322501953</v>
      </c>
      <c r="AG15" s="16">
        <f t="shared" si="10"/>
        <v>0</v>
      </c>
      <c r="AH15" s="16">
        <f t="shared" si="10"/>
        <v>0</v>
      </c>
      <c r="AI15" s="16">
        <f t="shared" si="10"/>
        <v>0</v>
      </c>
      <c r="AJ15" s="16">
        <f t="shared" si="10"/>
        <v>0</v>
      </c>
      <c r="AK15" s="16">
        <f t="shared" si="10"/>
        <v>96010.183142815455</v>
      </c>
      <c r="AL15" s="16">
        <f t="shared" si="14"/>
        <v>0</v>
      </c>
      <c r="AM15" s="16">
        <f t="shared" si="14"/>
        <v>0</v>
      </c>
      <c r="AN15" s="16">
        <f t="shared" si="14"/>
        <v>0</v>
      </c>
      <c r="AO15" s="16">
        <f t="shared" si="14"/>
        <v>0</v>
      </c>
      <c r="AP15" s="16">
        <f t="shared" si="14"/>
        <v>1937.3284831213232</v>
      </c>
      <c r="AQ15" s="16">
        <f t="shared" si="14"/>
        <v>0</v>
      </c>
      <c r="AR15" s="16">
        <f t="shared" si="14"/>
        <v>0</v>
      </c>
      <c r="AS15" s="16">
        <f t="shared" si="14"/>
        <v>0</v>
      </c>
      <c r="AT15" s="16">
        <f t="shared" si="14"/>
        <v>0</v>
      </c>
      <c r="AU15" s="16">
        <f t="shared" si="14"/>
        <v>2472.5766235138376</v>
      </c>
      <c r="AV15" s="16">
        <f t="shared" si="14"/>
        <v>0</v>
      </c>
      <c r="AW15" s="16">
        <f t="shared" si="14"/>
        <v>0</v>
      </c>
      <c r="AX15" s="16">
        <f t="shared" si="14"/>
        <v>0</v>
      </c>
      <c r="AY15" s="16">
        <f t="shared" si="14"/>
        <v>0</v>
      </c>
      <c r="AZ15" s="16">
        <f t="shared" si="14"/>
        <v>199598.27524604529</v>
      </c>
      <c r="BA15" s="16">
        <f t="shared" si="14"/>
        <v>0</v>
      </c>
      <c r="BB15" s="16">
        <f t="shared" si="14"/>
        <v>0</v>
      </c>
      <c r="BC15" s="16">
        <f t="shared" si="14"/>
        <v>0</v>
      </c>
      <c r="BD15" s="16">
        <f t="shared" si="14"/>
        <v>0</v>
      </c>
      <c r="BE15" s="16">
        <f t="shared" si="14"/>
        <v>4027.5667763371989</v>
      </c>
      <c r="BF15" s="16">
        <f t="shared" si="14"/>
        <v>0</v>
      </c>
      <c r="BG15" s="16">
        <f t="shared" si="14"/>
        <v>0</v>
      </c>
      <c r="BH15" s="16">
        <f t="shared" si="14"/>
        <v>0</v>
      </c>
      <c r="BI15" s="16">
        <f t="shared" si="14"/>
        <v>0</v>
      </c>
      <c r="BJ15" s="16">
        <f t="shared" si="14"/>
        <v>5140.3092183767276</v>
      </c>
      <c r="BK15" s="16">
        <f t="shared" si="14"/>
        <v>0</v>
      </c>
      <c r="BL15" s="16">
        <f t="shared" si="14"/>
        <v>0</v>
      </c>
      <c r="BM15" s="16">
        <f t="shared" si="14"/>
        <v>0</v>
      </c>
      <c r="BN15" s="16">
        <f t="shared" si="14"/>
        <v>0</v>
      </c>
      <c r="BO15" s="16">
        <f t="shared" si="14"/>
        <v>414950.47897091002</v>
      </c>
    </row>
    <row r="16" spans="1:76" s="1" customFormat="1" ht="15.75" x14ac:dyDescent="0.25">
      <c r="C16" s="2"/>
      <c r="D16" s="2" t="s">
        <v>375</v>
      </c>
      <c r="E16" s="2" t="s">
        <v>262</v>
      </c>
      <c r="F16" s="2" t="s">
        <v>376</v>
      </c>
      <c r="G16" s="2">
        <v>2</v>
      </c>
      <c r="H16" s="12">
        <v>2007</v>
      </c>
      <c r="I16" s="45">
        <v>35000</v>
      </c>
      <c r="J16" s="44">
        <f t="shared" si="4"/>
        <v>70000</v>
      </c>
      <c r="K16" s="16">
        <f t="shared" si="5"/>
        <v>10500</v>
      </c>
      <c r="L16" s="16">
        <f t="shared" si="6"/>
        <v>80500</v>
      </c>
      <c r="M16" s="2">
        <v>20</v>
      </c>
      <c r="N16" s="2">
        <v>5</v>
      </c>
      <c r="O16" s="12">
        <v>2007</v>
      </c>
      <c r="P16" s="46">
        <v>0.02</v>
      </c>
      <c r="Q16" s="30">
        <f t="shared" si="7"/>
        <v>184507.47458298318</v>
      </c>
      <c r="R16" s="30">
        <f t="shared" si="11"/>
        <v>18450.74745829832</v>
      </c>
      <c r="S16" s="30">
        <f t="shared" si="12"/>
        <v>30443.733306192222</v>
      </c>
      <c r="T16" s="16">
        <f t="shared" si="8"/>
        <v>233401.9553474737</v>
      </c>
      <c r="U16" s="16">
        <f t="shared" si="9"/>
        <v>1610</v>
      </c>
      <c r="V16" s="16">
        <f t="shared" si="10"/>
        <v>1460.3174603174602</v>
      </c>
      <c r="W16" s="16">
        <f t="shared" si="10"/>
        <v>0</v>
      </c>
      <c r="X16" s="16">
        <f t="shared" si="10"/>
        <v>0</v>
      </c>
      <c r="Y16" s="16">
        <f t="shared" si="10"/>
        <v>0</v>
      </c>
      <c r="Z16" s="16">
        <f t="shared" si="10"/>
        <v>0</v>
      </c>
      <c r="AA16" s="16">
        <f t="shared" si="10"/>
        <v>117883.8478125</v>
      </c>
      <c r="AB16" s="16">
        <f t="shared" si="10"/>
        <v>0</v>
      </c>
      <c r="AC16" s="16">
        <f t="shared" si="10"/>
        <v>0</v>
      </c>
      <c r="AD16" s="16">
        <f t="shared" si="10"/>
        <v>0</v>
      </c>
      <c r="AE16" s="16">
        <f t="shared" si="10"/>
        <v>0</v>
      </c>
      <c r="AF16" s="16">
        <f t="shared" si="10"/>
        <v>2378.7032645003906</v>
      </c>
      <c r="AG16" s="16">
        <f t="shared" si="10"/>
        <v>0</v>
      </c>
      <c r="AH16" s="16">
        <f t="shared" si="10"/>
        <v>0</v>
      </c>
      <c r="AI16" s="16">
        <f t="shared" si="10"/>
        <v>0</v>
      </c>
      <c r="AJ16" s="16">
        <f t="shared" si="10"/>
        <v>0</v>
      </c>
      <c r="AK16" s="16">
        <f t="shared" si="10"/>
        <v>3035.8951191404099</v>
      </c>
      <c r="AL16" s="16">
        <f t="shared" si="14"/>
        <v>0</v>
      </c>
      <c r="AM16" s="16">
        <f t="shared" si="14"/>
        <v>0</v>
      </c>
      <c r="AN16" s="16">
        <f t="shared" si="14"/>
        <v>0</v>
      </c>
      <c r="AO16" s="16">
        <f t="shared" si="14"/>
        <v>0</v>
      </c>
      <c r="AP16" s="16">
        <f t="shared" si="14"/>
        <v>3874.6569662426464</v>
      </c>
      <c r="AQ16" s="16">
        <f t="shared" si="14"/>
        <v>0</v>
      </c>
      <c r="AR16" s="16">
        <f t="shared" si="14"/>
        <v>0</v>
      </c>
      <c r="AS16" s="16">
        <f t="shared" si="14"/>
        <v>0</v>
      </c>
      <c r="AT16" s="16">
        <f t="shared" si="14"/>
        <v>0</v>
      </c>
      <c r="AU16" s="16">
        <f t="shared" si="14"/>
        <v>312780.94287450041</v>
      </c>
      <c r="AV16" s="16">
        <f t="shared" si="14"/>
        <v>0</v>
      </c>
      <c r="AW16" s="16">
        <f t="shared" si="14"/>
        <v>0</v>
      </c>
      <c r="AX16" s="16">
        <f t="shared" si="14"/>
        <v>0</v>
      </c>
      <c r="AY16" s="16">
        <f t="shared" si="14"/>
        <v>0</v>
      </c>
      <c r="AZ16" s="16">
        <f t="shared" si="14"/>
        <v>6311.4079129184283</v>
      </c>
      <c r="BA16" s="16">
        <f t="shared" si="14"/>
        <v>0</v>
      </c>
      <c r="BB16" s="16">
        <f t="shared" si="14"/>
        <v>0</v>
      </c>
      <c r="BC16" s="16">
        <f t="shared" si="14"/>
        <v>0</v>
      </c>
      <c r="BD16" s="16">
        <f t="shared" si="14"/>
        <v>0</v>
      </c>
      <c r="BE16" s="16">
        <f t="shared" si="14"/>
        <v>8055.1335526743978</v>
      </c>
      <c r="BF16" s="16">
        <f t="shared" si="14"/>
        <v>0</v>
      </c>
      <c r="BG16" s="16">
        <f t="shared" si="14"/>
        <v>0</v>
      </c>
      <c r="BH16" s="16">
        <f t="shared" si="14"/>
        <v>0</v>
      </c>
      <c r="BI16" s="16">
        <f t="shared" si="14"/>
        <v>0</v>
      </c>
      <c r="BJ16" s="16">
        <f t="shared" si="14"/>
        <v>10280.618436753455</v>
      </c>
      <c r="BK16" s="16">
        <f t="shared" si="14"/>
        <v>0</v>
      </c>
      <c r="BL16" s="16">
        <f t="shared" si="14"/>
        <v>0</v>
      </c>
      <c r="BM16" s="16">
        <f t="shared" si="14"/>
        <v>0</v>
      </c>
      <c r="BN16" s="16">
        <f t="shared" si="14"/>
        <v>0</v>
      </c>
      <c r="BO16" s="16">
        <f t="shared" si="14"/>
        <v>829900.95794182003</v>
      </c>
    </row>
    <row r="17" spans="2:67" s="1" customFormat="1" ht="31.5" x14ac:dyDescent="0.25">
      <c r="C17" s="2"/>
      <c r="D17" s="2" t="s">
        <v>77</v>
      </c>
      <c r="E17" s="2" t="s">
        <v>377</v>
      </c>
      <c r="F17" s="2" t="s">
        <v>378</v>
      </c>
      <c r="G17" s="2">
        <v>1</v>
      </c>
      <c r="H17" s="12">
        <v>2007</v>
      </c>
      <c r="I17" s="45">
        <v>2380</v>
      </c>
      <c r="J17" s="44">
        <f t="shared" si="4"/>
        <v>2380</v>
      </c>
      <c r="K17" s="16">
        <f t="shared" si="5"/>
        <v>357</v>
      </c>
      <c r="L17" s="16">
        <f t="shared" si="6"/>
        <v>2737</v>
      </c>
      <c r="M17" s="2">
        <v>10</v>
      </c>
      <c r="N17" s="2">
        <v>5</v>
      </c>
      <c r="O17" s="12">
        <v>2007</v>
      </c>
      <c r="P17" s="46">
        <v>0.02</v>
      </c>
      <c r="Q17" s="30">
        <f t="shared" si="7"/>
        <v>6273.2541358214276</v>
      </c>
      <c r="R17" s="30">
        <f t="shared" si="11"/>
        <v>627.3254135821428</v>
      </c>
      <c r="S17" s="30">
        <f t="shared" si="12"/>
        <v>1035.0869324105354</v>
      </c>
      <c r="T17" s="16">
        <f t="shared" si="8"/>
        <v>7935.6664818141053</v>
      </c>
      <c r="U17" s="16">
        <f t="shared" si="9"/>
        <v>54.74</v>
      </c>
      <c r="V17" s="16">
        <f t="shared" si="10"/>
        <v>49.650793650793652</v>
      </c>
      <c r="W17" s="16">
        <f t="shared" si="10"/>
        <v>0</v>
      </c>
      <c r="X17" s="16">
        <f t="shared" si="10"/>
        <v>0</v>
      </c>
      <c r="Y17" s="16">
        <f t="shared" si="10"/>
        <v>0</v>
      </c>
      <c r="Z17" s="16">
        <f t="shared" si="10"/>
        <v>0</v>
      </c>
      <c r="AA17" s="16">
        <f t="shared" si="10"/>
        <v>4008.0508256250005</v>
      </c>
      <c r="AB17" s="16">
        <f t="shared" si="10"/>
        <v>0</v>
      </c>
      <c r="AC17" s="16">
        <f t="shared" si="10"/>
        <v>0</v>
      </c>
      <c r="AD17" s="16">
        <f t="shared" si="10"/>
        <v>0</v>
      </c>
      <c r="AE17" s="16">
        <f t="shared" si="10"/>
        <v>0</v>
      </c>
      <c r="AF17" s="16">
        <f t="shared" si="10"/>
        <v>80.875910993013292</v>
      </c>
      <c r="AG17" s="16">
        <f t="shared" si="10"/>
        <v>0</v>
      </c>
      <c r="AH17" s="16">
        <f t="shared" si="10"/>
        <v>0</v>
      </c>
      <c r="AI17" s="16">
        <f t="shared" si="10"/>
        <v>0</v>
      </c>
      <c r="AJ17" s="16">
        <f t="shared" si="10"/>
        <v>0</v>
      </c>
      <c r="AK17" s="16">
        <f t="shared" si="10"/>
        <v>6528.692453711451</v>
      </c>
      <c r="AL17" s="16">
        <f t="shared" si="14"/>
        <v>0</v>
      </c>
      <c r="AM17" s="16">
        <f t="shared" si="14"/>
        <v>0</v>
      </c>
      <c r="AN17" s="16">
        <f t="shared" si="14"/>
        <v>0</v>
      </c>
      <c r="AO17" s="16">
        <f t="shared" si="14"/>
        <v>0</v>
      </c>
      <c r="AP17" s="16">
        <f t="shared" si="14"/>
        <v>131.73833685224997</v>
      </c>
      <c r="AQ17" s="16">
        <f t="shared" si="14"/>
        <v>0</v>
      </c>
      <c r="AR17" s="16">
        <f t="shared" si="14"/>
        <v>0</v>
      </c>
      <c r="AS17" s="16">
        <f t="shared" si="14"/>
        <v>0</v>
      </c>
      <c r="AT17" s="16">
        <f t="shared" si="14"/>
        <v>0</v>
      </c>
      <c r="AU17" s="16">
        <f t="shared" si="14"/>
        <v>10634.552057733015</v>
      </c>
      <c r="AV17" s="16">
        <f t="shared" si="14"/>
        <v>0</v>
      </c>
      <c r="AW17" s="16">
        <f t="shared" si="14"/>
        <v>0</v>
      </c>
      <c r="AX17" s="16">
        <f t="shared" si="14"/>
        <v>0</v>
      </c>
      <c r="AY17" s="16">
        <f t="shared" si="14"/>
        <v>0</v>
      </c>
      <c r="AZ17" s="16">
        <f t="shared" si="14"/>
        <v>214.58786903922658</v>
      </c>
      <c r="BA17" s="16">
        <f t="shared" si="14"/>
        <v>0</v>
      </c>
      <c r="BB17" s="16">
        <f t="shared" si="14"/>
        <v>0</v>
      </c>
      <c r="BC17" s="16">
        <f t="shared" si="14"/>
        <v>0</v>
      </c>
      <c r="BD17" s="16">
        <f t="shared" si="14"/>
        <v>0</v>
      </c>
      <c r="BE17" s="16">
        <f t="shared" si="14"/>
        <v>17322.564705026292</v>
      </c>
      <c r="BF17" s="16">
        <f t="shared" si="14"/>
        <v>0</v>
      </c>
      <c r="BG17" s="16">
        <f t="shared" si="14"/>
        <v>0</v>
      </c>
      <c r="BH17" s="16">
        <f t="shared" si="14"/>
        <v>0</v>
      </c>
      <c r="BI17" s="16">
        <f t="shared" si="14"/>
        <v>0</v>
      </c>
      <c r="BJ17" s="16">
        <f t="shared" si="14"/>
        <v>349.54102684961748</v>
      </c>
      <c r="BK17" s="16">
        <f t="shared" si="14"/>
        <v>0</v>
      </c>
      <c r="BL17" s="16">
        <f t="shared" si="14"/>
        <v>0</v>
      </c>
      <c r="BM17" s="16">
        <f t="shared" si="14"/>
        <v>0</v>
      </c>
      <c r="BN17" s="16">
        <f t="shared" si="14"/>
        <v>0</v>
      </c>
      <c r="BO17" s="16">
        <f t="shared" si="14"/>
        <v>28216.632570021884</v>
      </c>
    </row>
    <row r="18" spans="2:67" s="1" customFormat="1" ht="31.5" x14ac:dyDescent="0.25">
      <c r="C18" s="2"/>
      <c r="D18" s="2" t="s">
        <v>77</v>
      </c>
      <c r="E18" s="2" t="s">
        <v>377</v>
      </c>
      <c r="F18" s="2" t="s">
        <v>379</v>
      </c>
      <c r="G18" s="2">
        <v>1</v>
      </c>
      <c r="H18" s="12">
        <v>2007</v>
      </c>
      <c r="I18" s="45">
        <v>450</v>
      </c>
      <c r="J18" s="44">
        <f t="shared" si="4"/>
        <v>450</v>
      </c>
      <c r="K18" s="16">
        <f t="shared" si="5"/>
        <v>67.5</v>
      </c>
      <c r="L18" s="16">
        <f t="shared" si="6"/>
        <v>517.5</v>
      </c>
      <c r="M18" s="2">
        <v>10</v>
      </c>
      <c r="N18" s="2">
        <v>5</v>
      </c>
      <c r="O18" s="12">
        <v>2007</v>
      </c>
      <c r="P18" s="46">
        <v>0.02</v>
      </c>
      <c r="Q18" s="30">
        <f t="shared" si="7"/>
        <v>1186.1194794620346</v>
      </c>
      <c r="R18" s="30">
        <f t="shared" si="11"/>
        <v>118.61194794620347</v>
      </c>
      <c r="S18" s="30">
        <f t="shared" si="12"/>
        <v>195.70971411123568</v>
      </c>
      <c r="T18" s="16">
        <f t="shared" si="8"/>
        <v>1500.4411415194736</v>
      </c>
      <c r="U18" s="16">
        <f t="shared" si="9"/>
        <v>10.35</v>
      </c>
      <c r="V18" s="16">
        <f t="shared" si="10"/>
        <v>9.3877551020408152</v>
      </c>
      <c r="W18" s="16">
        <f t="shared" si="10"/>
        <v>0</v>
      </c>
      <c r="X18" s="16">
        <f t="shared" si="10"/>
        <v>0</v>
      </c>
      <c r="Y18" s="16">
        <f t="shared" si="10"/>
        <v>0</v>
      </c>
      <c r="Z18" s="16">
        <f t="shared" si="10"/>
        <v>0</v>
      </c>
      <c r="AA18" s="16">
        <f t="shared" si="10"/>
        <v>757.82473593750001</v>
      </c>
      <c r="AB18" s="16">
        <f t="shared" si="10"/>
        <v>0</v>
      </c>
      <c r="AC18" s="16">
        <f t="shared" si="10"/>
        <v>0</v>
      </c>
      <c r="AD18" s="16">
        <f t="shared" si="10"/>
        <v>0</v>
      </c>
      <c r="AE18" s="16">
        <f t="shared" si="10"/>
        <v>0</v>
      </c>
      <c r="AF18" s="16">
        <f t="shared" si="10"/>
        <v>15.291663843216798</v>
      </c>
      <c r="AG18" s="16">
        <f t="shared" si="10"/>
        <v>0</v>
      </c>
      <c r="AH18" s="16">
        <f t="shared" si="10"/>
        <v>0</v>
      </c>
      <c r="AI18" s="16">
        <f t="shared" si="10"/>
        <v>0</v>
      </c>
      <c r="AJ18" s="16">
        <f t="shared" si="10"/>
        <v>0</v>
      </c>
      <c r="AK18" s="16">
        <f t="shared" si="10"/>
        <v>1234.4166404076273</v>
      </c>
      <c r="AL18" s="16">
        <f t="shared" si="14"/>
        <v>0</v>
      </c>
      <c r="AM18" s="16">
        <f t="shared" si="14"/>
        <v>0</v>
      </c>
      <c r="AN18" s="16">
        <f t="shared" si="14"/>
        <v>0</v>
      </c>
      <c r="AO18" s="16">
        <f t="shared" si="14"/>
        <v>0</v>
      </c>
      <c r="AP18" s="16">
        <f t="shared" si="14"/>
        <v>24.908509068702728</v>
      </c>
      <c r="AQ18" s="16">
        <f t="shared" si="14"/>
        <v>0</v>
      </c>
      <c r="AR18" s="16">
        <f t="shared" si="14"/>
        <v>0</v>
      </c>
      <c r="AS18" s="16">
        <f t="shared" si="14"/>
        <v>0</v>
      </c>
      <c r="AT18" s="16">
        <f t="shared" si="14"/>
        <v>0</v>
      </c>
      <c r="AU18" s="16">
        <f t="shared" si="14"/>
        <v>2010.7346327646455</v>
      </c>
      <c r="AV18" s="16">
        <f t="shared" si="14"/>
        <v>0</v>
      </c>
      <c r="AW18" s="16">
        <f t="shared" si="14"/>
        <v>0</v>
      </c>
      <c r="AX18" s="16">
        <f t="shared" si="14"/>
        <v>0</v>
      </c>
      <c r="AY18" s="16">
        <f t="shared" si="14"/>
        <v>0</v>
      </c>
      <c r="AZ18" s="16">
        <f t="shared" si="14"/>
        <v>40.573336583047038</v>
      </c>
      <c r="BA18" s="16">
        <f t="shared" si="14"/>
        <v>0</v>
      </c>
      <c r="BB18" s="16">
        <f t="shared" si="14"/>
        <v>0</v>
      </c>
      <c r="BC18" s="16">
        <f t="shared" si="14"/>
        <v>0</v>
      </c>
      <c r="BD18" s="16">
        <f t="shared" si="14"/>
        <v>0</v>
      </c>
      <c r="BE18" s="16">
        <f t="shared" si="14"/>
        <v>3275.274839185643</v>
      </c>
      <c r="BF18" s="16">
        <f t="shared" si="14"/>
        <v>0</v>
      </c>
      <c r="BG18" s="16">
        <f t="shared" si="14"/>
        <v>0</v>
      </c>
      <c r="BH18" s="16">
        <f t="shared" si="14"/>
        <v>0</v>
      </c>
      <c r="BI18" s="16">
        <f t="shared" si="14"/>
        <v>0</v>
      </c>
      <c r="BJ18" s="16">
        <f t="shared" si="14"/>
        <v>66.089689950557926</v>
      </c>
      <c r="BK18" s="16">
        <f t="shared" si="14"/>
        <v>0</v>
      </c>
      <c r="BL18" s="16">
        <f t="shared" si="14"/>
        <v>0</v>
      </c>
      <c r="BM18" s="16">
        <f t="shared" si="14"/>
        <v>0</v>
      </c>
      <c r="BN18" s="16">
        <f t="shared" si="14"/>
        <v>0</v>
      </c>
      <c r="BO18" s="16">
        <f t="shared" si="14"/>
        <v>5335.0775867688435</v>
      </c>
    </row>
    <row r="19" spans="2:67" s="1" customFormat="1" ht="15.75" x14ac:dyDescent="0.25">
      <c r="C19" s="2"/>
      <c r="D19" s="2" t="s">
        <v>58</v>
      </c>
      <c r="E19" s="2" t="s">
        <v>40</v>
      </c>
      <c r="F19" s="2" t="s">
        <v>380</v>
      </c>
      <c r="G19" s="2">
        <v>1</v>
      </c>
      <c r="H19" s="12">
        <v>2007</v>
      </c>
      <c r="I19" s="45">
        <v>1200</v>
      </c>
      <c r="J19" s="44">
        <f t="shared" si="4"/>
        <v>1200</v>
      </c>
      <c r="K19" s="16">
        <f t="shared" si="5"/>
        <v>180</v>
      </c>
      <c r="L19" s="16">
        <f t="shared" si="6"/>
        <v>1380</v>
      </c>
      <c r="M19" s="2">
        <v>20</v>
      </c>
      <c r="N19" s="2">
        <v>5</v>
      </c>
      <c r="O19" s="12">
        <v>2007</v>
      </c>
      <c r="P19" s="46">
        <v>0.02</v>
      </c>
      <c r="Q19" s="30">
        <f t="shared" si="7"/>
        <v>3162.9852785654257</v>
      </c>
      <c r="R19" s="30">
        <f t="shared" si="11"/>
        <v>316.29852785654259</v>
      </c>
      <c r="S19" s="30">
        <f t="shared" si="12"/>
        <v>521.89257096329516</v>
      </c>
      <c r="T19" s="16">
        <f t="shared" si="8"/>
        <v>4001.1763773852635</v>
      </c>
      <c r="U19" s="16">
        <f t="shared" si="9"/>
        <v>27.6</v>
      </c>
      <c r="V19" s="16">
        <f t="shared" si="10"/>
        <v>25.034013605442176</v>
      </c>
      <c r="W19" s="16">
        <f t="shared" si="10"/>
        <v>0</v>
      </c>
      <c r="X19" s="16">
        <f t="shared" si="10"/>
        <v>0</v>
      </c>
      <c r="Y19" s="16">
        <f t="shared" si="10"/>
        <v>0</v>
      </c>
      <c r="Z19" s="16">
        <f t="shared" si="10"/>
        <v>0</v>
      </c>
      <c r="AA19" s="16">
        <f t="shared" si="10"/>
        <v>2020.8659625000003</v>
      </c>
      <c r="AB19" s="16">
        <f t="shared" si="10"/>
        <v>0</v>
      </c>
      <c r="AC19" s="16">
        <f t="shared" si="10"/>
        <v>0</v>
      </c>
      <c r="AD19" s="16">
        <f t="shared" si="10"/>
        <v>0</v>
      </c>
      <c r="AE19" s="16">
        <f t="shared" si="10"/>
        <v>0</v>
      </c>
      <c r="AF19" s="16">
        <f t="shared" si="10"/>
        <v>40.777770248578129</v>
      </c>
      <c r="AG19" s="16">
        <f t="shared" si="10"/>
        <v>0</v>
      </c>
      <c r="AH19" s="16">
        <f t="shared" si="10"/>
        <v>0</v>
      </c>
      <c r="AI19" s="16">
        <f t="shared" si="10"/>
        <v>0</v>
      </c>
      <c r="AJ19" s="16">
        <f t="shared" si="10"/>
        <v>0</v>
      </c>
      <c r="AK19" s="16">
        <f t="shared" si="10"/>
        <v>52.043916328121313</v>
      </c>
      <c r="AL19" s="16">
        <f t="shared" si="14"/>
        <v>0</v>
      </c>
      <c r="AM19" s="16">
        <f t="shared" si="14"/>
        <v>0</v>
      </c>
      <c r="AN19" s="16">
        <f t="shared" si="14"/>
        <v>0</v>
      </c>
      <c r="AO19" s="16">
        <f t="shared" si="14"/>
        <v>0</v>
      </c>
      <c r="AP19" s="16">
        <f t="shared" si="14"/>
        <v>66.422690849873945</v>
      </c>
      <c r="AQ19" s="16">
        <f t="shared" si="14"/>
        <v>0</v>
      </c>
      <c r="AR19" s="16">
        <f t="shared" si="14"/>
        <v>0</v>
      </c>
      <c r="AS19" s="16">
        <f t="shared" si="14"/>
        <v>0</v>
      </c>
      <c r="AT19" s="16">
        <f t="shared" si="14"/>
        <v>0</v>
      </c>
      <c r="AU19" s="16">
        <f t="shared" si="14"/>
        <v>5361.9590207057217</v>
      </c>
      <c r="AV19" s="16">
        <f t="shared" si="14"/>
        <v>0</v>
      </c>
      <c r="AW19" s="16">
        <f t="shared" si="14"/>
        <v>0</v>
      </c>
      <c r="AX19" s="16">
        <f t="shared" si="14"/>
        <v>0</v>
      </c>
      <c r="AY19" s="16">
        <f t="shared" si="14"/>
        <v>0</v>
      </c>
      <c r="AZ19" s="16">
        <f t="shared" si="14"/>
        <v>108.19556422145878</v>
      </c>
      <c r="BA19" s="16">
        <f t="shared" si="14"/>
        <v>0</v>
      </c>
      <c r="BB19" s="16">
        <f t="shared" si="14"/>
        <v>0</v>
      </c>
      <c r="BC19" s="16">
        <f t="shared" si="14"/>
        <v>0</v>
      </c>
      <c r="BD19" s="16">
        <f t="shared" si="14"/>
        <v>0</v>
      </c>
      <c r="BE19" s="16">
        <f t="shared" si="14"/>
        <v>138.08800376013255</v>
      </c>
      <c r="BF19" s="16">
        <f t="shared" si="14"/>
        <v>0</v>
      </c>
      <c r="BG19" s="16">
        <f t="shared" si="14"/>
        <v>0</v>
      </c>
      <c r="BH19" s="16">
        <f t="shared" si="14"/>
        <v>0</v>
      </c>
      <c r="BI19" s="16">
        <f t="shared" si="14"/>
        <v>0</v>
      </c>
      <c r="BJ19" s="16">
        <f t="shared" si="14"/>
        <v>176.2391732014878</v>
      </c>
      <c r="BK19" s="16">
        <f t="shared" si="14"/>
        <v>0</v>
      </c>
      <c r="BL19" s="16">
        <f t="shared" si="14"/>
        <v>0</v>
      </c>
      <c r="BM19" s="16">
        <f t="shared" si="14"/>
        <v>0</v>
      </c>
      <c r="BN19" s="16">
        <f t="shared" si="14"/>
        <v>0</v>
      </c>
      <c r="BO19" s="16">
        <f t="shared" si="14"/>
        <v>14226.873564716918</v>
      </c>
    </row>
    <row r="20" spans="2:67" s="1" customFormat="1" ht="15.75" x14ac:dyDescent="0.25">
      <c r="C20" s="2"/>
      <c r="D20" s="2" t="s">
        <v>58</v>
      </c>
      <c r="E20" s="2" t="s">
        <v>40</v>
      </c>
      <c r="F20" s="2" t="s">
        <v>381</v>
      </c>
      <c r="G20" s="2">
        <v>2</v>
      </c>
      <c r="H20" s="12">
        <v>2007</v>
      </c>
      <c r="I20" s="45">
        <v>1000</v>
      </c>
      <c r="J20" s="44">
        <f t="shared" si="4"/>
        <v>2000</v>
      </c>
      <c r="K20" s="16">
        <f t="shared" si="5"/>
        <v>300</v>
      </c>
      <c r="L20" s="16">
        <f t="shared" si="6"/>
        <v>2300</v>
      </c>
      <c r="M20" s="2">
        <v>20</v>
      </c>
      <c r="N20" s="2">
        <v>5</v>
      </c>
      <c r="O20" s="12">
        <v>2007</v>
      </c>
      <c r="P20" s="46">
        <v>0.02</v>
      </c>
      <c r="Q20" s="30">
        <f t="shared" si="7"/>
        <v>5271.6421309423758</v>
      </c>
      <c r="R20" s="30">
        <f t="shared" si="11"/>
        <v>527.16421309423765</v>
      </c>
      <c r="S20" s="30">
        <f t="shared" si="12"/>
        <v>869.82095160549193</v>
      </c>
      <c r="T20" s="16">
        <f t="shared" si="8"/>
        <v>6668.6272956421053</v>
      </c>
      <c r="U20" s="16">
        <f t="shared" si="9"/>
        <v>46</v>
      </c>
      <c r="V20" s="16">
        <f t="shared" si="10"/>
        <v>41.723356009070294</v>
      </c>
      <c r="W20" s="16">
        <f t="shared" si="10"/>
        <v>0</v>
      </c>
      <c r="X20" s="16">
        <f t="shared" si="10"/>
        <v>0</v>
      </c>
      <c r="Y20" s="16">
        <f t="shared" si="10"/>
        <v>0</v>
      </c>
      <c r="Z20" s="16">
        <f t="shared" si="10"/>
        <v>0</v>
      </c>
      <c r="AA20" s="16">
        <f t="shared" si="10"/>
        <v>3368.1099375000003</v>
      </c>
      <c r="AB20" s="16">
        <f t="shared" si="10"/>
        <v>0</v>
      </c>
      <c r="AC20" s="16">
        <f t="shared" si="10"/>
        <v>0</v>
      </c>
      <c r="AD20" s="16">
        <f t="shared" si="10"/>
        <v>0</v>
      </c>
      <c r="AE20" s="16">
        <f t="shared" si="10"/>
        <v>0</v>
      </c>
      <c r="AF20" s="16">
        <f t="shared" si="10"/>
        <v>67.962950414296884</v>
      </c>
      <c r="AG20" s="16">
        <f t="shared" si="10"/>
        <v>0</v>
      </c>
      <c r="AH20" s="16">
        <f t="shared" si="10"/>
        <v>0</v>
      </c>
      <c r="AI20" s="16">
        <f t="shared" si="10"/>
        <v>0</v>
      </c>
      <c r="AJ20" s="16">
        <f t="shared" si="10"/>
        <v>0</v>
      </c>
      <c r="AK20" s="16">
        <f t="shared" si="10"/>
        <v>86.739860546868854</v>
      </c>
      <c r="AL20" s="16">
        <f t="shared" si="14"/>
        <v>0</v>
      </c>
      <c r="AM20" s="16">
        <f t="shared" si="14"/>
        <v>0</v>
      </c>
      <c r="AN20" s="16">
        <f t="shared" si="14"/>
        <v>0</v>
      </c>
      <c r="AO20" s="16">
        <f t="shared" si="14"/>
        <v>0</v>
      </c>
      <c r="AP20" s="16">
        <f t="shared" si="14"/>
        <v>110.7044847497899</v>
      </c>
      <c r="AQ20" s="16">
        <f t="shared" si="14"/>
        <v>0</v>
      </c>
      <c r="AR20" s="16">
        <f t="shared" si="14"/>
        <v>0</v>
      </c>
      <c r="AS20" s="16">
        <f t="shared" si="14"/>
        <v>0</v>
      </c>
      <c r="AT20" s="16">
        <f t="shared" si="14"/>
        <v>0</v>
      </c>
      <c r="AU20" s="16">
        <f t="shared" si="14"/>
        <v>8936.5983678428693</v>
      </c>
      <c r="AV20" s="16">
        <f t="shared" si="14"/>
        <v>0</v>
      </c>
      <c r="AW20" s="16">
        <f t="shared" si="14"/>
        <v>0</v>
      </c>
      <c r="AX20" s="16">
        <f t="shared" si="14"/>
        <v>0</v>
      </c>
      <c r="AY20" s="16">
        <f t="shared" si="14"/>
        <v>0</v>
      </c>
      <c r="AZ20" s="16">
        <f t="shared" si="14"/>
        <v>180.32594036909796</v>
      </c>
      <c r="BA20" s="16">
        <f t="shared" si="14"/>
        <v>0</v>
      </c>
      <c r="BB20" s="16">
        <f t="shared" si="14"/>
        <v>0</v>
      </c>
      <c r="BC20" s="16">
        <f t="shared" si="14"/>
        <v>0</v>
      </c>
      <c r="BD20" s="16">
        <f t="shared" si="14"/>
        <v>0</v>
      </c>
      <c r="BE20" s="16">
        <f t="shared" si="14"/>
        <v>230.14667293355421</v>
      </c>
      <c r="BF20" s="16">
        <f t="shared" si="14"/>
        <v>0</v>
      </c>
      <c r="BG20" s="16">
        <f t="shared" si="14"/>
        <v>0</v>
      </c>
      <c r="BH20" s="16">
        <f t="shared" si="14"/>
        <v>0</v>
      </c>
      <c r="BI20" s="16">
        <f t="shared" si="14"/>
        <v>0</v>
      </c>
      <c r="BJ20" s="16">
        <f t="shared" si="14"/>
        <v>293.73195533581298</v>
      </c>
      <c r="BK20" s="16">
        <f t="shared" si="14"/>
        <v>0</v>
      </c>
      <c r="BL20" s="16">
        <f t="shared" si="14"/>
        <v>0</v>
      </c>
      <c r="BM20" s="16">
        <f t="shared" si="14"/>
        <v>0</v>
      </c>
      <c r="BN20" s="16">
        <f t="shared" si="14"/>
        <v>0</v>
      </c>
      <c r="BO20" s="16">
        <f t="shared" si="14"/>
        <v>23711.455941194861</v>
      </c>
    </row>
    <row r="21" spans="2:67" s="1" customFormat="1" ht="15.75" x14ac:dyDescent="0.25">
      <c r="C21" s="2"/>
      <c r="D21" s="2" t="s">
        <v>99</v>
      </c>
      <c r="E21" s="2" t="s">
        <v>40</v>
      </c>
      <c r="F21" s="2" t="s">
        <v>382</v>
      </c>
      <c r="G21" s="2">
        <v>1</v>
      </c>
      <c r="H21" s="12">
        <v>2007</v>
      </c>
      <c r="I21" s="45">
        <v>1300</v>
      </c>
      <c r="J21" s="44">
        <f t="shared" si="4"/>
        <v>1300</v>
      </c>
      <c r="K21" s="16">
        <f t="shared" si="5"/>
        <v>195</v>
      </c>
      <c r="L21" s="16">
        <f t="shared" si="6"/>
        <v>1495</v>
      </c>
      <c r="M21" s="2">
        <v>20</v>
      </c>
      <c r="N21" s="2">
        <v>1</v>
      </c>
      <c r="O21" s="12">
        <v>2007</v>
      </c>
      <c r="P21" s="46">
        <v>0.05</v>
      </c>
      <c r="Q21" s="30">
        <f t="shared" si="7"/>
        <v>3426.5673851125443</v>
      </c>
      <c r="R21" s="30">
        <f t="shared" si="11"/>
        <v>342.65673851125445</v>
      </c>
      <c r="S21" s="30">
        <f t="shared" si="12"/>
        <v>565.38361854356981</v>
      </c>
      <c r="T21" s="16">
        <f t="shared" si="8"/>
        <v>4334.607742167369</v>
      </c>
      <c r="U21" s="16">
        <f t="shared" si="9"/>
        <v>74.75</v>
      </c>
      <c r="V21" s="16">
        <f t="shared" si="10"/>
        <v>67.800453514739218</v>
      </c>
      <c r="W21" s="16">
        <f t="shared" si="10"/>
        <v>71.19047619047619</v>
      </c>
      <c r="X21" s="16">
        <f t="shared" si="10"/>
        <v>74.75</v>
      </c>
      <c r="Y21" s="16">
        <f t="shared" si="10"/>
        <v>78.487499999999997</v>
      </c>
      <c r="Z21" s="16">
        <f t="shared" si="10"/>
        <v>82.411875000000009</v>
      </c>
      <c r="AA21" s="16">
        <f t="shared" si="10"/>
        <v>2189.2714593750006</v>
      </c>
      <c r="AB21" s="16">
        <f t="shared" si="10"/>
        <v>90.859092187499996</v>
      </c>
      <c r="AC21" s="16">
        <f t="shared" si="10"/>
        <v>95.402046796875013</v>
      </c>
      <c r="AD21" s="16">
        <f t="shared" si="10"/>
        <v>100.17214913671874</v>
      </c>
      <c r="AE21" s="16">
        <f t="shared" si="10"/>
        <v>105.1807565935547</v>
      </c>
      <c r="AF21" s="16">
        <f t="shared" si="10"/>
        <v>110.43979442323243</v>
      </c>
      <c r="AG21" s="16">
        <f t="shared" si="10"/>
        <v>115.96178414439406</v>
      </c>
      <c r="AH21" s="16">
        <f t="shared" si="10"/>
        <v>121.75987335161376</v>
      </c>
      <c r="AI21" s="16">
        <f t="shared" si="10"/>
        <v>127.84786701919445</v>
      </c>
      <c r="AJ21" s="16">
        <f t="shared" si="10"/>
        <v>134.24026037015415</v>
      </c>
      <c r="AK21" s="16">
        <f t="shared" si="10"/>
        <v>140.95227338866189</v>
      </c>
      <c r="AL21" s="16">
        <f t="shared" si="14"/>
        <v>147.99988705809494</v>
      </c>
      <c r="AM21" s="16">
        <f t="shared" si="14"/>
        <v>155.39988141099974</v>
      </c>
      <c r="AN21" s="16">
        <f t="shared" si="14"/>
        <v>163.16987548154972</v>
      </c>
      <c r="AO21" s="16">
        <f t="shared" si="14"/>
        <v>171.32836925562722</v>
      </c>
      <c r="AP21" s="16">
        <f t="shared" si="14"/>
        <v>179.89478771840859</v>
      </c>
      <c r="AQ21" s="16">
        <f t="shared" si="14"/>
        <v>188.88952710432901</v>
      </c>
      <c r="AR21" s="16">
        <f t="shared" si="14"/>
        <v>198.33400345954547</v>
      </c>
      <c r="AS21" s="16">
        <f t="shared" si="14"/>
        <v>208.25070363252271</v>
      </c>
      <c r="AT21" s="16">
        <f t="shared" si="14"/>
        <v>218.66323881414885</v>
      </c>
      <c r="AU21" s="16">
        <f t="shared" si="14"/>
        <v>5808.7889390978662</v>
      </c>
      <c r="AV21" s="16">
        <f t="shared" si="14"/>
        <v>241.07622079259912</v>
      </c>
      <c r="AW21" s="16">
        <f t="shared" si="14"/>
        <v>253.13003183222909</v>
      </c>
      <c r="AX21" s="16">
        <f t="shared" si="14"/>
        <v>265.78653342384052</v>
      </c>
      <c r="AY21" s="16">
        <f t="shared" si="14"/>
        <v>279.07586009503262</v>
      </c>
      <c r="AZ21" s="16">
        <f t="shared" si="14"/>
        <v>293.02965309978418</v>
      </c>
      <c r="BA21" s="16">
        <f t="shared" ref="BA21:BO21" si="15">IF(MOD(BA$6-$H21,$M21)=0,($L21*1.1*1.15)*((1+$I$3)^(BA$6-$L$3)),IF(MOD(BA$6-$O21,$N21)=0,$U21*((1+$I$3)^(BA$6-$L$3)),0))</f>
        <v>307.68113575477344</v>
      </c>
      <c r="BB21" s="16">
        <f t="shared" si="15"/>
        <v>323.06519254251202</v>
      </c>
      <c r="BC21" s="16">
        <f t="shared" si="15"/>
        <v>339.21845216963777</v>
      </c>
      <c r="BD21" s="16">
        <f t="shared" si="15"/>
        <v>356.17937477811961</v>
      </c>
      <c r="BE21" s="16">
        <f t="shared" si="15"/>
        <v>373.98834351702561</v>
      </c>
      <c r="BF21" s="16">
        <f t="shared" si="15"/>
        <v>392.68776069287685</v>
      </c>
      <c r="BG21" s="16">
        <f t="shared" si="15"/>
        <v>412.32214872752076</v>
      </c>
      <c r="BH21" s="16">
        <f t="shared" si="15"/>
        <v>432.93825616389677</v>
      </c>
      <c r="BI21" s="16">
        <f t="shared" si="15"/>
        <v>454.58516897209165</v>
      </c>
      <c r="BJ21" s="16">
        <f t="shared" si="15"/>
        <v>477.31442742069612</v>
      </c>
      <c r="BK21" s="16">
        <f t="shared" si="15"/>
        <v>501.18014879173103</v>
      </c>
      <c r="BL21" s="16">
        <f t="shared" si="15"/>
        <v>526.23915623131757</v>
      </c>
      <c r="BM21" s="16">
        <f t="shared" si="15"/>
        <v>552.55111404288346</v>
      </c>
      <c r="BN21" s="16">
        <f t="shared" si="15"/>
        <v>580.17866974502761</v>
      </c>
      <c r="BO21" s="16">
        <f t="shared" si="15"/>
        <v>15412.446361776661</v>
      </c>
    </row>
    <row r="22" spans="2:67" s="1" customFormat="1" ht="15.75" x14ac:dyDescent="0.25">
      <c r="C22" s="2"/>
      <c r="D22" s="2" t="s">
        <v>116</v>
      </c>
      <c r="E22" s="2" t="s">
        <v>171</v>
      </c>
      <c r="F22" s="2" t="s">
        <v>383</v>
      </c>
      <c r="G22" s="2">
        <v>4</v>
      </c>
      <c r="H22" s="12">
        <v>2007</v>
      </c>
      <c r="I22" s="45">
        <v>900</v>
      </c>
      <c r="J22" s="44">
        <f t="shared" si="4"/>
        <v>3600</v>
      </c>
      <c r="K22" s="16">
        <f t="shared" si="5"/>
        <v>540</v>
      </c>
      <c r="L22" s="16">
        <f t="shared" si="6"/>
        <v>4140</v>
      </c>
      <c r="M22" s="2">
        <v>20</v>
      </c>
      <c r="N22" s="2">
        <v>10</v>
      </c>
      <c r="O22" s="12">
        <v>2007</v>
      </c>
      <c r="P22" s="46">
        <v>0.02</v>
      </c>
      <c r="Q22" s="30">
        <f t="shared" si="7"/>
        <v>9488.9558356962771</v>
      </c>
      <c r="R22" s="30">
        <f t="shared" si="11"/>
        <v>948.89558356962777</v>
      </c>
      <c r="S22" s="30">
        <f t="shared" si="12"/>
        <v>1565.6777128898855</v>
      </c>
      <c r="T22" s="16">
        <f t="shared" si="8"/>
        <v>12003.529132155789</v>
      </c>
      <c r="U22" s="16">
        <f t="shared" si="9"/>
        <v>82.8</v>
      </c>
      <c r="V22" s="16">
        <f t="shared" si="10"/>
        <v>0</v>
      </c>
      <c r="W22" s="16">
        <f t="shared" si="10"/>
        <v>0</v>
      </c>
      <c r="X22" s="16">
        <f t="shared" si="10"/>
        <v>0</v>
      </c>
      <c r="Y22" s="16">
        <f t="shared" si="10"/>
        <v>0</v>
      </c>
      <c r="Z22" s="16">
        <f t="shared" si="10"/>
        <v>0</v>
      </c>
      <c r="AA22" s="16">
        <f t="shared" si="10"/>
        <v>6062.5978875000001</v>
      </c>
      <c r="AB22" s="16">
        <f t="shared" si="10"/>
        <v>0</v>
      </c>
      <c r="AC22" s="16">
        <f t="shared" si="10"/>
        <v>0</v>
      </c>
      <c r="AD22" s="16">
        <f t="shared" si="10"/>
        <v>0</v>
      </c>
      <c r="AE22" s="16">
        <f t="shared" si="10"/>
        <v>0</v>
      </c>
      <c r="AF22" s="16">
        <f t="shared" si="10"/>
        <v>0</v>
      </c>
      <c r="AG22" s="16">
        <f t="shared" si="10"/>
        <v>0</v>
      </c>
      <c r="AH22" s="16">
        <f t="shared" si="10"/>
        <v>0</v>
      </c>
      <c r="AI22" s="16">
        <f t="shared" si="10"/>
        <v>0</v>
      </c>
      <c r="AJ22" s="16">
        <f t="shared" si="10"/>
        <v>0</v>
      </c>
      <c r="AK22" s="16">
        <f t="shared" si="10"/>
        <v>156.13174898436392</v>
      </c>
      <c r="AL22" s="16">
        <f t="shared" ref="AL22:BO27" si="16">IF(MOD(AL$6-$H22,$M22)=0,($L22*1.1*1.15)*((1+$I$3)^(AL$6-$L$3)),IF(MOD(AL$6-$O22,$N22)=0,$U22*((1+$I$3)^(AL$6-$L$3)),0))</f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16">
        <f t="shared" si="16"/>
        <v>0</v>
      </c>
      <c r="AT22" s="16">
        <f t="shared" si="16"/>
        <v>0</v>
      </c>
      <c r="AU22" s="16">
        <f t="shared" si="16"/>
        <v>16085.877062117164</v>
      </c>
      <c r="AV22" s="16">
        <f t="shared" si="16"/>
        <v>0</v>
      </c>
      <c r="AW22" s="16">
        <f t="shared" si="16"/>
        <v>0</v>
      </c>
      <c r="AX22" s="16">
        <f t="shared" si="16"/>
        <v>0</v>
      </c>
      <c r="AY22" s="16">
        <f t="shared" si="16"/>
        <v>0</v>
      </c>
      <c r="AZ22" s="16">
        <f t="shared" si="16"/>
        <v>0</v>
      </c>
      <c r="BA22" s="16">
        <f t="shared" si="16"/>
        <v>0</v>
      </c>
      <c r="BB22" s="16">
        <f t="shared" si="16"/>
        <v>0</v>
      </c>
      <c r="BC22" s="16">
        <f t="shared" si="16"/>
        <v>0</v>
      </c>
      <c r="BD22" s="16">
        <f t="shared" si="16"/>
        <v>0</v>
      </c>
      <c r="BE22" s="16">
        <f t="shared" si="16"/>
        <v>414.2640112803976</v>
      </c>
      <c r="BF22" s="16">
        <f t="shared" si="16"/>
        <v>0</v>
      </c>
      <c r="BG22" s="16">
        <f t="shared" si="16"/>
        <v>0</v>
      </c>
      <c r="BH22" s="16">
        <f t="shared" si="16"/>
        <v>0</v>
      </c>
      <c r="BI22" s="16">
        <f t="shared" si="16"/>
        <v>0</v>
      </c>
      <c r="BJ22" s="16">
        <f t="shared" si="16"/>
        <v>0</v>
      </c>
      <c r="BK22" s="16">
        <f t="shared" si="16"/>
        <v>0</v>
      </c>
      <c r="BL22" s="16">
        <f t="shared" si="16"/>
        <v>0</v>
      </c>
      <c r="BM22" s="16">
        <f t="shared" si="16"/>
        <v>0</v>
      </c>
      <c r="BN22" s="16">
        <f t="shared" si="16"/>
        <v>0</v>
      </c>
      <c r="BO22" s="16">
        <f t="shared" si="16"/>
        <v>42680.620694150748</v>
      </c>
    </row>
    <row r="23" spans="2:67" s="1" customFormat="1" ht="15.75" x14ac:dyDescent="0.25">
      <c r="C23" s="2"/>
      <c r="D23" s="2" t="s">
        <v>116</v>
      </c>
      <c r="E23" s="2" t="s">
        <v>117</v>
      </c>
      <c r="F23" s="2" t="s">
        <v>264</v>
      </c>
      <c r="G23" s="2">
        <v>1</v>
      </c>
      <c r="H23" s="12">
        <v>2007</v>
      </c>
      <c r="I23" s="45">
        <v>850</v>
      </c>
      <c r="J23" s="44">
        <f t="shared" si="4"/>
        <v>850</v>
      </c>
      <c r="K23" s="16">
        <f t="shared" si="5"/>
        <v>127.5</v>
      </c>
      <c r="L23" s="16">
        <f t="shared" si="6"/>
        <v>977.5</v>
      </c>
      <c r="M23" s="2">
        <v>20</v>
      </c>
      <c r="N23" s="2">
        <v>10</v>
      </c>
      <c r="O23" s="12">
        <v>2007</v>
      </c>
      <c r="P23" s="46">
        <v>0.02</v>
      </c>
      <c r="Q23" s="30">
        <f t="shared" si="7"/>
        <v>2240.4479056505097</v>
      </c>
      <c r="R23" s="30">
        <f t="shared" si="11"/>
        <v>224.04479056505099</v>
      </c>
      <c r="S23" s="30">
        <f t="shared" si="12"/>
        <v>369.67390443233404</v>
      </c>
      <c r="T23" s="16">
        <f t="shared" si="8"/>
        <v>2834.1666006478945</v>
      </c>
      <c r="U23" s="16">
        <f t="shared" si="9"/>
        <v>19.55</v>
      </c>
      <c r="V23" s="16">
        <f t="shared" si="10"/>
        <v>0</v>
      </c>
      <c r="W23" s="16">
        <f t="shared" si="10"/>
        <v>0</v>
      </c>
      <c r="X23" s="16">
        <f t="shared" si="10"/>
        <v>0</v>
      </c>
      <c r="Y23" s="16">
        <f t="shared" si="10"/>
        <v>0</v>
      </c>
      <c r="Z23" s="16">
        <f t="shared" si="10"/>
        <v>0</v>
      </c>
      <c r="AA23" s="16">
        <f t="shared" si="10"/>
        <v>1431.4467234374999</v>
      </c>
      <c r="AB23" s="16">
        <f t="shared" si="10"/>
        <v>0</v>
      </c>
      <c r="AC23" s="16">
        <f t="shared" si="10"/>
        <v>0</v>
      </c>
      <c r="AD23" s="16">
        <f t="shared" si="10"/>
        <v>0</v>
      </c>
      <c r="AE23" s="16">
        <f t="shared" si="10"/>
        <v>0</v>
      </c>
      <c r="AF23" s="16">
        <f t="shared" si="10"/>
        <v>0</v>
      </c>
      <c r="AG23" s="16">
        <f t="shared" si="10"/>
        <v>0</v>
      </c>
      <c r="AH23" s="16">
        <f t="shared" si="10"/>
        <v>0</v>
      </c>
      <c r="AI23" s="16">
        <f t="shared" si="10"/>
        <v>0</v>
      </c>
      <c r="AJ23" s="16">
        <f t="shared" si="10"/>
        <v>0</v>
      </c>
      <c r="AK23" s="16">
        <f t="shared" si="10"/>
        <v>36.864440732419268</v>
      </c>
      <c r="AL23" s="16">
        <f t="shared" si="16"/>
        <v>0</v>
      </c>
      <c r="AM23" s="16">
        <f t="shared" si="16"/>
        <v>0</v>
      </c>
      <c r="AN23" s="16">
        <f t="shared" si="16"/>
        <v>0</v>
      </c>
      <c r="AO23" s="16">
        <f t="shared" si="16"/>
        <v>0</v>
      </c>
      <c r="AP23" s="16">
        <f t="shared" si="16"/>
        <v>0</v>
      </c>
      <c r="AQ23" s="16">
        <f t="shared" si="16"/>
        <v>0</v>
      </c>
      <c r="AR23" s="16">
        <f t="shared" si="16"/>
        <v>0</v>
      </c>
      <c r="AS23" s="16">
        <f t="shared" si="16"/>
        <v>0</v>
      </c>
      <c r="AT23" s="16">
        <f t="shared" si="16"/>
        <v>0</v>
      </c>
      <c r="AU23" s="16">
        <f t="shared" si="16"/>
        <v>3798.0543063332193</v>
      </c>
      <c r="AV23" s="16">
        <f t="shared" si="16"/>
        <v>0</v>
      </c>
      <c r="AW23" s="16">
        <f t="shared" si="16"/>
        <v>0</v>
      </c>
      <c r="AX23" s="16">
        <f t="shared" si="16"/>
        <v>0</v>
      </c>
      <c r="AY23" s="16">
        <f t="shared" si="16"/>
        <v>0</v>
      </c>
      <c r="AZ23" s="16">
        <f t="shared" si="16"/>
        <v>0</v>
      </c>
      <c r="BA23" s="16">
        <f t="shared" si="16"/>
        <v>0</v>
      </c>
      <c r="BB23" s="16">
        <f t="shared" si="16"/>
        <v>0</v>
      </c>
      <c r="BC23" s="16">
        <f t="shared" si="16"/>
        <v>0</v>
      </c>
      <c r="BD23" s="16">
        <f t="shared" si="16"/>
        <v>0</v>
      </c>
      <c r="BE23" s="16">
        <f t="shared" si="16"/>
        <v>97.812335996760552</v>
      </c>
      <c r="BF23" s="16">
        <f t="shared" si="16"/>
        <v>0</v>
      </c>
      <c r="BG23" s="16">
        <f t="shared" si="16"/>
        <v>0</v>
      </c>
      <c r="BH23" s="16">
        <f t="shared" si="16"/>
        <v>0</v>
      </c>
      <c r="BI23" s="16">
        <f t="shared" si="16"/>
        <v>0</v>
      </c>
      <c r="BJ23" s="16">
        <f t="shared" si="16"/>
        <v>0</v>
      </c>
      <c r="BK23" s="16">
        <f t="shared" si="16"/>
        <v>0</v>
      </c>
      <c r="BL23" s="16">
        <f t="shared" si="16"/>
        <v>0</v>
      </c>
      <c r="BM23" s="16">
        <f t="shared" si="16"/>
        <v>0</v>
      </c>
      <c r="BN23" s="16">
        <f t="shared" si="16"/>
        <v>0</v>
      </c>
      <c r="BO23" s="16">
        <f t="shared" si="16"/>
        <v>10077.368775007815</v>
      </c>
    </row>
    <row r="24" spans="2:67" s="1" customFormat="1" ht="15.75" x14ac:dyDescent="0.25">
      <c r="C24" s="2"/>
      <c r="D24" s="2" t="s">
        <v>349</v>
      </c>
      <c r="E24" s="2" t="s">
        <v>15935</v>
      </c>
      <c r="F24" s="2" t="s">
        <v>15936</v>
      </c>
      <c r="G24" s="2">
        <v>1</v>
      </c>
      <c r="H24" s="12">
        <v>2023</v>
      </c>
      <c r="I24" s="45">
        <v>8500</v>
      </c>
      <c r="J24" s="44">
        <f t="shared" si="4"/>
        <v>8500</v>
      </c>
      <c r="K24" s="16">
        <f t="shared" si="5"/>
        <v>1275</v>
      </c>
      <c r="L24" s="16">
        <f t="shared" si="6"/>
        <v>9775</v>
      </c>
      <c r="M24" s="2">
        <v>15</v>
      </c>
      <c r="N24" s="2">
        <v>1</v>
      </c>
      <c r="O24" s="12">
        <v>2023</v>
      </c>
      <c r="P24" s="46">
        <v>0.02</v>
      </c>
      <c r="Q24" s="30">
        <f t="shared" si="7"/>
        <v>10263.75</v>
      </c>
      <c r="R24" s="30">
        <f t="shared" si="11"/>
        <v>1026.375</v>
      </c>
      <c r="S24" s="30">
        <f t="shared" si="12"/>
        <v>1693.51875</v>
      </c>
      <c r="T24" s="16">
        <f t="shared" si="8"/>
        <v>12983.643749999999</v>
      </c>
      <c r="U24" s="16">
        <f t="shared" si="9"/>
        <v>195.5</v>
      </c>
      <c r="V24" s="16">
        <f t="shared" ref="V24:AK24" si="17">IF(MOD(V$6-$H24,$M24)=0,($L24*1.1*1.15)*((1+$I$3)^(V$6-$L$3)),IF(MOD(V$6-$O24,$N24)=0,$U24*((1+$I$3)^(V$6-$L$3)),0))</f>
        <v>177.32426303854874</v>
      </c>
      <c r="W24" s="16">
        <f t="shared" si="17"/>
        <v>11776.547619047617</v>
      </c>
      <c r="X24" s="16">
        <f t="shared" si="17"/>
        <v>195.5</v>
      </c>
      <c r="Y24" s="16">
        <f t="shared" si="17"/>
        <v>205.27500000000001</v>
      </c>
      <c r="Z24" s="16">
        <f t="shared" si="17"/>
        <v>215.53874999999999</v>
      </c>
      <c r="AA24" s="16">
        <f t="shared" si="17"/>
        <v>226.31568750000002</v>
      </c>
      <c r="AB24" s="16">
        <f t="shared" si="17"/>
        <v>237.63147187499999</v>
      </c>
      <c r="AC24" s="16">
        <f t="shared" si="17"/>
        <v>249.51304546875002</v>
      </c>
      <c r="AD24" s="16">
        <f t="shared" si="17"/>
        <v>261.98869774218747</v>
      </c>
      <c r="AE24" s="16">
        <f t="shared" si="17"/>
        <v>275.08813262929692</v>
      </c>
      <c r="AF24" s="16">
        <f t="shared" si="17"/>
        <v>288.84253926076173</v>
      </c>
      <c r="AG24" s="16">
        <f t="shared" si="17"/>
        <v>303.28466622379983</v>
      </c>
      <c r="AH24" s="16">
        <f t="shared" si="17"/>
        <v>318.44889953498983</v>
      </c>
      <c r="AI24" s="16">
        <f t="shared" si="17"/>
        <v>334.37134451173932</v>
      </c>
      <c r="AJ24" s="16">
        <f t="shared" si="17"/>
        <v>351.08991173732625</v>
      </c>
      <c r="AK24" s="16">
        <f t="shared" si="17"/>
        <v>368.64440732419263</v>
      </c>
      <c r="AL24" s="16">
        <f t="shared" si="16"/>
        <v>24482.596701417933</v>
      </c>
      <c r="AM24" s="16">
        <f t="shared" si="16"/>
        <v>406.4304590749224</v>
      </c>
      <c r="AN24" s="16">
        <f t="shared" si="16"/>
        <v>426.75198202866852</v>
      </c>
      <c r="AO24" s="16">
        <f t="shared" si="16"/>
        <v>448.08958113010198</v>
      </c>
      <c r="AP24" s="16">
        <f t="shared" si="16"/>
        <v>470.4940601866071</v>
      </c>
      <c r="AQ24" s="16">
        <f t="shared" si="16"/>
        <v>494.01876319593742</v>
      </c>
      <c r="AR24" s="16">
        <f t="shared" si="16"/>
        <v>518.71970135573429</v>
      </c>
      <c r="AS24" s="16">
        <f t="shared" si="16"/>
        <v>544.65568642352093</v>
      </c>
      <c r="AT24" s="16">
        <f t="shared" si="16"/>
        <v>571.88847074469697</v>
      </c>
      <c r="AU24" s="16">
        <f t="shared" si="16"/>
        <v>600.48289428193198</v>
      </c>
      <c r="AV24" s="16">
        <f t="shared" si="16"/>
        <v>630.50703899602843</v>
      </c>
      <c r="AW24" s="16">
        <f t="shared" si="16"/>
        <v>662.03239094582989</v>
      </c>
      <c r="AX24" s="16">
        <f t="shared" si="16"/>
        <v>695.13401049312142</v>
      </c>
      <c r="AY24" s="16">
        <f t="shared" si="16"/>
        <v>729.89071101777756</v>
      </c>
      <c r="AZ24" s="16">
        <f t="shared" si="16"/>
        <v>766.38524656866639</v>
      </c>
      <c r="BA24" s="16">
        <f t="shared" si="16"/>
        <v>50897.560187741554</v>
      </c>
      <c r="BB24" s="16">
        <f t="shared" si="16"/>
        <v>844.93973434195448</v>
      </c>
      <c r="BC24" s="16">
        <f t="shared" si="16"/>
        <v>887.18672105905262</v>
      </c>
      <c r="BD24" s="16">
        <f t="shared" si="16"/>
        <v>931.5460571120052</v>
      </c>
      <c r="BE24" s="16">
        <f t="shared" si="16"/>
        <v>978.12335996760544</v>
      </c>
      <c r="BF24" s="16">
        <f t="shared" si="16"/>
        <v>1027.0295279659856</v>
      </c>
      <c r="BG24" s="16">
        <f t="shared" si="16"/>
        <v>1078.3810043642852</v>
      </c>
      <c r="BH24" s="16">
        <f t="shared" si="16"/>
        <v>1132.3000545824991</v>
      </c>
      <c r="BI24" s="16">
        <f t="shared" si="16"/>
        <v>1188.9150573116242</v>
      </c>
      <c r="BJ24" s="16">
        <f t="shared" si="16"/>
        <v>1248.3608101772054</v>
      </c>
      <c r="BK24" s="16">
        <f t="shared" si="16"/>
        <v>1310.7788506860659</v>
      </c>
      <c r="BL24" s="16">
        <f t="shared" si="16"/>
        <v>1376.3177932203689</v>
      </c>
      <c r="BM24" s="16">
        <f t="shared" si="16"/>
        <v>1445.1336828813874</v>
      </c>
      <c r="BN24" s="16">
        <f t="shared" si="16"/>
        <v>1517.3903670254567</v>
      </c>
      <c r="BO24" s="16">
        <f t="shared" si="16"/>
        <v>1593.2598853767299</v>
      </c>
    </row>
    <row r="25" spans="2:67" s="1" customFormat="1" ht="15.75" x14ac:dyDescent="0.25">
      <c r="C25" s="2"/>
      <c r="D25" s="2" t="s">
        <v>51</v>
      </c>
      <c r="E25" s="2" t="s">
        <v>181</v>
      </c>
      <c r="F25" s="2" t="s">
        <v>384</v>
      </c>
      <c r="G25" s="2">
        <v>1</v>
      </c>
      <c r="H25" s="12">
        <v>2007</v>
      </c>
      <c r="I25" s="45">
        <v>850</v>
      </c>
      <c r="J25" s="44">
        <f t="shared" si="4"/>
        <v>850</v>
      </c>
      <c r="K25" s="16">
        <f t="shared" si="5"/>
        <v>127.5</v>
      </c>
      <c r="L25" s="16">
        <f t="shared" si="6"/>
        <v>977.5</v>
      </c>
      <c r="M25" s="2">
        <v>10</v>
      </c>
      <c r="N25" s="2">
        <v>1</v>
      </c>
      <c r="O25" s="12">
        <v>2007</v>
      </c>
      <c r="P25" s="46">
        <v>0.02</v>
      </c>
      <c r="Q25" s="30">
        <f t="shared" si="7"/>
        <v>2240.4479056505097</v>
      </c>
      <c r="R25" s="30">
        <f t="shared" si="11"/>
        <v>224.04479056505099</v>
      </c>
      <c r="S25" s="30">
        <f t="shared" si="12"/>
        <v>369.67390443233404</v>
      </c>
      <c r="T25" s="16">
        <f t="shared" si="8"/>
        <v>2834.1666006478945</v>
      </c>
      <c r="U25" s="16">
        <f t="shared" si="9"/>
        <v>19.55</v>
      </c>
      <c r="V25" s="16">
        <f t="shared" si="10"/>
        <v>17.732426303854876</v>
      </c>
      <c r="W25" s="16">
        <f t="shared" si="10"/>
        <v>18.61904761904762</v>
      </c>
      <c r="X25" s="16">
        <f t="shared" si="10"/>
        <v>19.55</v>
      </c>
      <c r="Y25" s="16">
        <f t="shared" si="10"/>
        <v>20.5275</v>
      </c>
      <c r="Z25" s="16">
        <f t="shared" si="10"/>
        <v>21.553875000000001</v>
      </c>
      <c r="AA25" s="16">
        <f t="shared" si="10"/>
        <v>1431.4467234374999</v>
      </c>
      <c r="AB25" s="16">
        <f t="shared" si="10"/>
        <v>23.7631471875</v>
      </c>
      <c r="AC25" s="16">
        <f t="shared" si="10"/>
        <v>24.951304546875004</v>
      </c>
      <c r="AD25" s="16">
        <f t="shared" si="10"/>
        <v>26.19886977421875</v>
      </c>
      <c r="AE25" s="16">
        <f t="shared" si="10"/>
        <v>27.508813262929692</v>
      </c>
      <c r="AF25" s="16">
        <f t="shared" si="10"/>
        <v>28.884253926076173</v>
      </c>
      <c r="AG25" s="16">
        <f t="shared" si="10"/>
        <v>30.328466622379985</v>
      </c>
      <c r="AH25" s="16">
        <f t="shared" si="10"/>
        <v>31.844889953498985</v>
      </c>
      <c r="AI25" s="16">
        <f t="shared" si="10"/>
        <v>33.437134451173932</v>
      </c>
      <c r="AJ25" s="16">
        <f t="shared" si="10"/>
        <v>35.108991173732626</v>
      </c>
      <c r="AK25" s="16">
        <f t="shared" si="10"/>
        <v>2331.6758763255184</v>
      </c>
      <c r="AL25" s="16">
        <f t="shared" si="16"/>
        <v>38.707662769040219</v>
      </c>
      <c r="AM25" s="16">
        <f t="shared" si="16"/>
        <v>40.643045907492244</v>
      </c>
      <c r="AN25" s="16">
        <f t="shared" si="16"/>
        <v>42.675198202866852</v>
      </c>
      <c r="AO25" s="16">
        <f t="shared" si="16"/>
        <v>44.808958113010199</v>
      </c>
      <c r="AP25" s="16">
        <f t="shared" si="16"/>
        <v>47.049406018660711</v>
      </c>
      <c r="AQ25" s="16">
        <f t="shared" si="16"/>
        <v>49.401876319593747</v>
      </c>
      <c r="AR25" s="16">
        <f t="shared" si="16"/>
        <v>51.871970135573427</v>
      </c>
      <c r="AS25" s="16">
        <f t="shared" si="16"/>
        <v>54.465568642352103</v>
      </c>
      <c r="AT25" s="16">
        <f t="shared" si="16"/>
        <v>57.188847074469699</v>
      </c>
      <c r="AU25" s="16">
        <f t="shared" si="16"/>
        <v>3798.0543063332193</v>
      </c>
      <c r="AV25" s="16">
        <f t="shared" si="16"/>
        <v>63.050703899602851</v>
      </c>
      <c r="AW25" s="16">
        <f t="shared" si="16"/>
        <v>66.203239094582997</v>
      </c>
      <c r="AX25" s="16">
        <f t="shared" si="16"/>
        <v>69.513401049312151</v>
      </c>
      <c r="AY25" s="16">
        <f t="shared" si="16"/>
        <v>72.989071101777768</v>
      </c>
      <c r="AZ25" s="16">
        <f t="shared" si="16"/>
        <v>76.638524656866636</v>
      </c>
      <c r="BA25" s="16">
        <f t="shared" si="16"/>
        <v>80.47045088970998</v>
      </c>
      <c r="BB25" s="16">
        <f t="shared" si="16"/>
        <v>84.493973434195453</v>
      </c>
      <c r="BC25" s="16">
        <f t="shared" si="16"/>
        <v>88.718672105905256</v>
      </c>
      <c r="BD25" s="16">
        <f t="shared" si="16"/>
        <v>93.154605711200517</v>
      </c>
      <c r="BE25" s="16">
        <f t="shared" si="16"/>
        <v>6186.6302517951035</v>
      </c>
      <c r="BF25" s="16">
        <f t="shared" si="16"/>
        <v>102.70295279659857</v>
      </c>
      <c r="BG25" s="16">
        <f t="shared" si="16"/>
        <v>107.83810043642852</v>
      </c>
      <c r="BH25" s="16">
        <f t="shared" si="16"/>
        <v>113.23000545824992</v>
      </c>
      <c r="BI25" s="16">
        <f t="shared" si="16"/>
        <v>118.89150573116244</v>
      </c>
      <c r="BJ25" s="16">
        <f t="shared" si="16"/>
        <v>124.83608101772053</v>
      </c>
      <c r="BK25" s="16">
        <f t="shared" si="16"/>
        <v>131.07788506860658</v>
      </c>
      <c r="BL25" s="16">
        <f t="shared" si="16"/>
        <v>137.63177932203689</v>
      </c>
      <c r="BM25" s="16">
        <f t="shared" si="16"/>
        <v>144.51336828813876</v>
      </c>
      <c r="BN25" s="16">
        <f t="shared" si="16"/>
        <v>151.73903670254569</v>
      </c>
      <c r="BO25" s="16">
        <f t="shared" si="16"/>
        <v>10077.368775007815</v>
      </c>
    </row>
    <row r="26" spans="2:67" s="1" customFormat="1" ht="31.5" x14ac:dyDescent="0.25">
      <c r="C26" s="2"/>
      <c r="D26" s="2" t="s">
        <v>83</v>
      </c>
      <c r="E26" s="2" t="s">
        <v>150</v>
      </c>
      <c r="F26" s="2" t="s">
        <v>385</v>
      </c>
      <c r="G26" s="2">
        <v>1</v>
      </c>
      <c r="H26" s="47">
        <v>2007</v>
      </c>
      <c r="I26" s="48">
        <v>2500</v>
      </c>
      <c r="J26" s="44">
        <f t="shared" si="4"/>
        <v>2500</v>
      </c>
      <c r="K26" s="16">
        <f t="shared" si="5"/>
        <v>375</v>
      </c>
      <c r="L26" s="16">
        <f t="shared" si="6"/>
        <v>2875</v>
      </c>
      <c r="M26" s="2">
        <v>10</v>
      </c>
      <c r="N26" s="2">
        <v>2</v>
      </c>
      <c r="O26" s="47">
        <v>2007</v>
      </c>
      <c r="P26" s="46">
        <v>0.02</v>
      </c>
      <c r="Q26" s="30">
        <f t="shared" si="7"/>
        <v>6589.5526636779705</v>
      </c>
      <c r="R26" s="30">
        <f t="shared" si="11"/>
        <v>658.95526636779709</v>
      </c>
      <c r="S26" s="30">
        <f t="shared" si="12"/>
        <v>1087.276189506865</v>
      </c>
      <c r="T26" s="16">
        <f t="shared" si="8"/>
        <v>8335.7841195526325</v>
      </c>
      <c r="U26" s="16">
        <f t="shared" si="9"/>
        <v>57.5</v>
      </c>
      <c r="V26" s="16">
        <f t="shared" si="10"/>
        <v>0</v>
      </c>
      <c r="W26" s="16">
        <f t="shared" si="10"/>
        <v>54.761904761904759</v>
      </c>
      <c r="X26" s="16">
        <f t="shared" si="10"/>
        <v>0</v>
      </c>
      <c r="Y26" s="16">
        <f t="shared" si="10"/>
        <v>60.375</v>
      </c>
      <c r="Z26" s="16">
        <f t="shared" si="10"/>
        <v>0</v>
      </c>
      <c r="AA26" s="16">
        <f t="shared" si="10"/>
        <v>4210.1374218750007</v>
      </c>
      <c r="AB26" s="16">
        <f t="shared" si="10"/>
        <v>0</v>
      </c>
      <c r="AC26" s="16">
        <f t="shared" si="10"/>
        <v>73.386189843750003</v>
      </c>
      <c r="AD26" s="16">
        <f t="shared" si="10"/>
        <v>0</v>
      </c>
      <c r="AE26" s="16">
        <f t="shared" si="10"/>
        <v>80.908274302734384</v>
      </c>
      <c r="AF26" s="16">
        <f t="shared" si="10"/>
        <v>0</v>
      </c>
      <c r="AG26" s="16">
        <f t="shared" si="10"/>
        <v>89.201372418764663</v>
      </c>
      <c r="AH26" s="16">
        <f t="shared" si="10"/>
        <v>0</v>
      </c>
      <c r="AI26" s="16">
        <f t="shared" si="10"/>
        <v>98.344513091688043</v>
      </c>
      <c r="AJ26" s="16">
        <f t="shared" si="10"/>
        <v>0</v>
      </c>
      <c r="AK26" s="16">
        <f t="shared" si="10"/>
        <v>6857.87022448682</v>
      </c>
      <c r="AL26" s="16">
        <f t="shared" si="16"/>
        <v>0</v>
      </c>
      <c r="AM26" s="16">
        <f t="shared" si="16"/>
        <v>119.53837031615365</v>
      </c>
      <c r="AN26" s="16">
        <f t="shared" si="16"/>
        <v>0</v>
      </c>
      <c r="AO26" s="16">
        <f t="shared" si="16"/>
        <v>131.79105327355941</v>
      </c>
      <c r="AP26" s="16">
        <f t="shared" si="16"/>
        <v>0</v>
      </c>
      <c r="AQ26" s="16">
        <f t="shared" si="16"/>
        <v>145.29963623409924</v>
      </c>
      <c r="AR26" s="16">
        <f t="shared" si="16"/>
        <v>0</v>
      </c>
      <c r="AS26" s="16">
        <f t="shared" si="16"/>
        <v>160.19284894809439</v>
      </c>
      <c r="AT26" s="16">
        <f t="shared" si="16"/>
        <v>0</v>
      </c>
      <c r="AU26" s="16">
        <f t="shared" si="16"/>
        <v>11170.747959803588</v>
      </c>
      <c r="AV26" s="16">
        <f t="shared" si="16"/>
        <v>0</v>
      </c>
      <c r="AW26" s="16">
        <f t="shared" si="16"/>
        <v>194.7154091017147</v>
      </c>
      <c r="AX26" s="16">
        <f t="shared" si="16"/>
        <v>0</v>
      </c>
      <c r="AY26" s="16">
        <f t="shared" si="16"/>
        <v>214.67373853464048</v>
      </c>
      <c r="AZ26" s="16">
        <f t="shared" si="16"/>
        <v>0</v>
      </c>
      <c r="BA26" s="16">
        <f t="shared" si="16"/>
        <v>236.67779673444113</v>
      </c>
      <c r="BB26" s="16">
        <f t="shared" si="16"/>
        <v>0</v>
      </c>
      <c r="BC26" s="16">
        <f t="shared" si="16"/>
        <v>260.93727089972134</v>
      </c>
      <c r="BD26" s="16">
        <f t="shared" si="16"/>
        <v>0</v>
      </c>
      <c r="BE26" s="16">
        <f t="shared" si="16"/>
        <v>18195.971328809133</v>
      </c>
      <c r="BF26" s="16">
        <f t="shared" si="16"/>
        <v>0</v>
      </c>
      <c r="BG26" s="16">
        <f t="shared" si="16"/>
        <v>317.17088363655444</v>
      </c>
      <c r="BH26" s="16">
        <f t="shared" si="16"/>
        <v>0</v>
      </c>
      <c r="BI26" s="16">
        <f t="shared" si="16"/>
        <v>349.68089920930129</v>
      </c>
      <c r="BJ26" s="16">
        <f t="shared" si="16"/>
        <v>0</v>
      </c>
      <c r="BK26" s="16">
        <f t="shared" si="16"/>
        <v>385.52319137825464</v>
      </c>
      <c r="BL26" s="16">
        <f t="shared" si="16"/>
        <v>0</v>
      </c>
      <c r="BM26" s="16">
        <f t="shared" si="16"/>
        <v>425.03931849452573</v>
      </c>
      <c r="BN26" s="16">
        <f t="shared" si="16"/>
        <v>0</v>
      </c>
      <c r="BO26" s="16">
        <f t="shared" si="16"/>
        <v>29639.319926493579</v>
      </c>
    </row>
    <row r="27" spans="2:67" s="1" customFormat="1" ht="31.5" x14ac:dyDescent="0.25">
      <c r="C27" s="2"/>
      <c r="D27" s="2" t="s">
        <v>83</v>
      </c>
      <c r="E27" s="2" t="s">
        <v>150</v>
      </c>
      <c r="F27" s="2" t="s">
        <v>386</v>
      </c>
      <c r="G27" s="2">
        <v>1</v>
      </c>
      <c r="H27" s="47">
        <v>2007</v>
      </c>
      <c r="I27" s="48">
        <v>4500</v>
      </c>
      <c r="J27" s="44">
        <f t="shared" si="4"/>
        <v>4500</v>
      </c>
      <c r="K27" s="16">
        <f t="shared" si="5"/>
        <v>675</v>
      </c>
      <c r="L27" s="16">
        <f t="shared" si="6"/>
        <v>5175</v>
      </c>
      <c r="M27" s="2">
        <v>10</v>
      </c>
      <c r="N27" s="2">
        <v>2</v>
      </c>
      <c r="O27" s="47">
        <v>2007</v>
      </c>
      <c r="P27" s="46">
        <v>0.02</v>
      </c>
      <c r="Q27" s="30">
        <f t="shared" si="7"/>
        <v>11861.194794620347</v>
      </c>
      <c r="R27" s="30">
        <f t="shared" si="11"/>
        <v>1186.1194794620349</v>
      </c>
      <c r="S27" s="30">
        <f t="shared" si="12"/>
        <v>1957.0971411123573</v>
      </c>
      <c r="T27" s="16">
        <f t="shared" si="8"/>
        <v>15004.41141519474</v>
      </c>
      <c r="U27" s="16">
        <f t="shared" si="9"/>
        <v>103.5</v>
      </c>
      <c r="V27" s="16">
        <f t="shared" si="10"/>
        <v>0</v>
      </c>
      <c r="W27" s="16">
        <f t="shared" si="10"/>
        <v>98.571428571428569</v>
      </c>
      <c r="X27" s="16">
        <f t="shared" si="10"/>
        <v>0</v>
      </c>
      <c r="Y27" s="16">
        <f t="shared" si="10"/>
        <v>108.67500000000001</v>
      </c>
      <c r="Z27" s="16">
        <f t="shared" si="10"/>
        <v>0</v>
      </c>
      <c r="AA27" s="16">
        <f t="shared" si="10"/>
        <v>7578.2473593750019</v>
      </c>
      <c r="AB27" s="16">
        <f t="shared" si="10"/>
        <v>0</v>
      </c>
      <c r="AC27" s="16">
        <f t="shared" si="10"/>
        <v>132.09514171875</v>
      </c>
      <c r="AD27" s="16">
        <f t="shared" si="10"/>
        <v>0</v>
      </c>
      <c r="AE27" s="16">
        <f t="shared" si="10"/>
        <v>145.6348937449219</v>
      </c>
      <c r="AF27" s="16">
        <f t="shared" si="10"/>
        <v>0</v>
      </c>
      <c r="AG27" s="16">
        <f t="shared" si="10"/>
        <v>160.56247035377638</v>
      </c>
      <c r="AH27" s="16">
        <f t="shared" si="10"/>
        <v>0</v>
      </c>
      <c r="AI27" s="16">
        <f t="shared" si="10"/>
        <v>177.02012356503849</v>
      </c>
      <c r="AJ27" s="16">
        <f t="shared" si="10"/>
        <v>0</v>
      </c>
      <c r="AK27" s="16">
        <f t="shared" si="10"/>
        <v>12344.166404076275</v>
      </c>
      <c r="AL27" s="16">
        <f t="shared" si="16"/>
        <v>0</v>
      </c>
      <c r="AM27" s="16">
        <f t="shared" si="16"/>
        <v>215.16906656907656</v>
      </c>
      <c r="AN27" s="16">
        <f t="shared" si="16"/>
        <v>0</v>
      </c>
      <c r="AO27" s="16">
        <f t="shared" si="16"/>
        <v>237.22389589240694</v>
      </c>
      <c r="AP27" s="16">
        <f t="shared" si="16"/>
        <v>0</v>
      </c>
      <c r="AQ27" s="16">
        <f t="shared" si="16"/>
        <v>261.53934522137865</v>
      </c>
      <c r="AR27" s="16">
        <f t="shared" si="16"/>
        <v>0</v>
      </c>
      <c r="AS27" s="16">
        <f t="shared" si="16"/>
        <v>288.34712810656993</v>
      </c>
      <c r="AT27" s="16">
        <f t="shared" si="16"/>
        <v>0</v>
      </c>
      <c r="AU27" s="16">
        <f t="shared" si="16"/>
        <v>20107.346327646461</v>
      </c>
      <c r="AV27" s="16">
        <f t="shared" si="16"/>
        <v>0</v>
      </c>
      <c r="AW27" s="16">
        <f t="shared" si="16"/>
        <v>350.48773638308643</v>
      </c>
      <c r="AX27" s="16">
        <f t="shared" si="16"/>
        <v>0</v>
      </c>
      <c r="AY27" s="16">
        <f t="shared" si="16"/>
        <v>386.41272936235282</v>
      </c>
      <c r="AZ27" s="16">
        <f t="shared" si="16"/>
        <v>0</v>
      </c>
      <c r="BA27" s="16">
        <f t="shared" si="16"/>
        <v>426.020034121994</v>
      </c>
      <c r="BB27" s="16">
        <f t="shared" si="16"/>
        <v>0</v>
      </c>
      <c r="BC27" s="16">
        <f t="shared" si="16"/>
        <v>469.68708761949841</v>
      </c>
      <c r="BD27" s="16">
        <f t="shared" si="16"/>
        <v>0</v>
      </c>
      <c r="BE27" s="16">
        <f t="shared" si="16"/>
        <v>32752.748391856439</v>
      </c>
      <c r="BF27" s="16">
        <f t="shared" si="16"/>
        <v>0</v>
      </c>
      <c r="BG27" s="16">
        <f t="shared" si="16"/>
        <v>570.90759054579803</v>
      </c>
      <c r="BH27" s="16">
        <f t="shared" si="16"/>
        <v>0</v>
      </c>
      <c r="BI27" s="16">
        <f t="shared" si="16"/>
        <v>629.42561857674229</v>
      </c>
      <c r="BJ27" s="16">
        <f t="shared" si="16"/>
        <v>0</v>
      </c>
      <c r="BK27" s="16">
        <f t="shared" si="16"/>
        <v>693.94174448085835</v>
      </c>
      <c r="BL27" s="16">
        <f t="shared" si="16"/>
        <v>0</v>
      </c>
      <c r="BM27" s="16">
        <f t="shared" si="16"/>
        <v>765.07077329014635</v>
      </c>
      <c r="BN27" s="16">
        <f t="shared" si="16"/>
        <v>0</v>
      </c>
      <c r="BO27" s="16">
        <f t="shared" si="16"/>
        <v>53350.775867688448</v>
      </c>
    </row>
    <row r="28" spans="2:67" s="1" customFormat="1" ht="31.5" x14ac:dyDescent="0.25">
      <c r="C28" s="2"/>
      <c r="D28" s="2" t="s">
        <v>83</v>
      </c>
      <c r="E28" s="2" t="s">
        <v>387</v>
      </c>
      <c r="F28" s="2" t="s">
        <v>388</v>
      </c>
      <c r="G28" s="2">
        <v>1</v>
      </c>
      <c r="H28" s="47">
        <v>2021</v>
      </c>
      <c r="I28" s="48">
        <v>15000</v>
      </c>
      <c r="J28" s="44">
        <f t="shared" si="4"/>
        <v>15000</v>
      </c>
      <c r="K28" s="16">
        <f t="shared" si="5"/>
        <v>2250</v>
      </c>
      <c r="L28" s="16">
        <f t="shared" si="6"/>
        <v>17250</v>
      </c>
      <c r="M28" s="2">
        <v>20</v>
      </c>
      <c r="N28" s="2">
        <v>2</v>
      </c>
      <c r="O28" s="47">
        <v>2021</v>
      </c>
      <c r="P28" s="46">
        <v>0.05</v>
      </c>
      <c r="Q28" s="30">
        <f t="shared" si="7"/>
        <v>19969.031250000004</v>
      </c>
      <c r="R28" s="30">
        <f t="shared" si="11"/>
        <v>1996.9031250000005</v>
      </c>
      <c r="S28" s="30">
        <f t="shared" si="12"/>
        <v>3294.8901562500005</v>
      </c>
      <c r="T28" s="16">
        <f t="shared" si="8"/>
        <v>25260.824531250004</v>
      </c>
      <c r="U28" s="16">
        <f t="shared" si="9"/>
        <v>862.5</v>
      </c>
      <c r="V28" s="16">
        <f t="shared" si="10"/>
        <v>0</v>
      </c>
      <c r="W28" s="16">
        <f t="shared" si="10"/>
        <v>821.42857142857133</v>
      </c>
      <c r="X28" s="16">
        <f t="shared" si="10"/>
        <v>0</v>
      </c>
      <c r="Y28" s="16">
        <f t="shared" si="10"/>
        <v>905.625</v>
      </c>
      <c r="Z28" s="16">
        <f t="shared" si="10"/>
        <v>0</v>
      </c>
      <c r="AA28" s="16">
        <f t="shared" si="10"/>
        <v>998.45156250000014</v>
      </c>
      <c r="AB28" s="16">
        <f t="shared" si="10"/>
        <v>0</v>
      </c>
      <c r="AC28" s="16">
        <f t="shared" si="10"/>
        <v>1100.7928476562502</v>
      </c>
      <c r="AD28" s="16">
        <f t="shared" si="10"/>
        <v>0</v>
      </c>
      <c r="AE28" s="16">
        <f t="shared" si="10"/>
        <v>1213.6241145410158</v>
      </c>
      <c r="AF28" s="16">
        <f t="shared" si="10"/>
        <v>0</v>
      </c>
      <c r="AG28" s="16">
        <f t="shared" ref="AG28:BO30" si="18">IF(MOD(AG$6-$H28,$M28)=0,($L28*1.1*1.15)*((1+$I$3)^(AG$6-$L$3)),IF(MOD(AG$6-$O28,$N28)=0,$U28*((1+$I$3)^(AG$6-$L$3)),0))</f>
        <v>1338.0205862814698</v>
      </c>
      <c r="AH28" s="16">
        <f t="shared" si="18"/>
        <v>0</v>
      </c>
      <c r="AI28" s="16">
        <f t="shared" si="18"/>
        <v>1475.1676963753207</v>
      </c>
      <c r="AJ28" s="16">
        <f t="shared" si="18"/>
        <v>0</v>
      </c>
      <c r="AK28" s="16">
        <f t="shared" si="18"/>
        <v>1626.372385253791</v>
      </c>
      <c r="AL28" s="16">
        <f t="shared" si="18"/>
        <v>0</v>
      </c>
      <c r="AM28" s="16">
        <f t="shared" si="18"/>
        <v>1793.0755547423048</v>
      </c>
      <c r="AN28" s="16">
        <f t="shared" si="18"/>
        <v>0</v>
      </c>
      <c r="AO28" s="16">
        <f t="shared" si="18"/>
        <v>50014.704717315792</v>
      </c>
      <c r="AP28" s="16">
        <f t="shared" si="18"/>
        <v>0</v>
      </c>
      <c r="AQ28" s="16">
        <f t="shared" si="18"/>
        <v>2179.4945435114887</v>
      </c>
      <c r="AR28" s="16">
        <f t="shared" si="18"/>
        <v>0</v>
      </c>
      <c r="AS28" s="16">
        <f t="shared" si="18"/>
        <v>2402.892734221416</v>
      </c>
      <c r="AT28" s="16">
        <f t="shared" si="18"/>
        <v>0</v>
      </c>
      <c r="AU28" s="16">
        <f t="shared" si="18"/>
        <v>2649.1892394791116</v>
      </c>
      <c r="AV28" s="16">
        <f t="shared" si="18"/>
        <v>0</v>
      </c>
      <c r="AW28" s="16">
        <f t="shared" si="18"/>
        <v>2920.7311365257201</v>
      </c>
      <c r="AX28" s="16">
        <f t="shared" si="18"/>
        <v>0</v>
      </c>
      <c r="AY28" s="16">
        <f t="shared" si="18"/>
        <v>3220.1060780196071</v>
      </c>
      <c r="AZ28" s="16">
        <f t="shared" si="18"/>
        <v>0</v>
      </c>
      <c r="BA28" s="16">
        <f t="shared" si="18"/>
        <v>3550.1669510166171</v>
      </c>
      <c r="BB28" s="16">
        <f t="shared" si="18"/>
        <v>0</v>
      </c>
      <c r="BC28" s="16">
        <f t="shared" si="18"/>
        <v>3914.0590634958203</v>
      </c>
      <c r="BD28" s="16">
        <f t="shared" si="18"/>
        <v>0</v>
      </c>
      <c r="BE28" s="16">
        <f t="shared" si="18"/>
        <v>4315.2501175041416</v>
      </c>
      <c r="BF28" s="16">
        <f t="shared" si="18"/>
        <v>0</v>
      </c>
      <c r="BG28" s="16">
        <f t="shared" si="18"/>
        <v>4757.5632545483168</v>
      </c>
      <c r="BH28" s="16">
        <f t="shared" si="18"/>
        <v>0</v>
      </c>
      <c r="BI28" s="16">
        <f t="shared" si="18"/>
        <v>132703.90124992983</v>
      </c>
      <c r="BJ28" s="16">
        <f t="shared" si="18"/>
        <v>0</v>
      </c>
      <c r="BK28" s="16">
        <f t="shared" si="18"/>
        <v>5782.8478706738197</v>
      </c>
      <c r="BL28" s="16">
        <f t="shared" si="18"/>
        <v>0</v>
      </c>
      <c r="BM28" s="16">
        <f t="shared" si="18"/>
        <v>6375.5897774178857</v>
      </c>
      <c r="BN28" s="16">
        <f t="shared" si="18"/>
        <v>0</v>
      </c>
      <c r="BO28" s="16">
        <f t="shared" si="18"/>
        <v>7029.0877296032195</v>
      </c>
    </row>
    <row r="29" spans="2:67" s="1" customFormat="1" ht="31.5" x14ac:dyDescent="0.25">
      <c r="C29" s="2"/>
      <c r="D29" s="2" t="s">
        <v>83</v>
      </c>
      <c r="E29" s="2" t="s">
        <v>387</v>
      </c>
      <c r="F29" s="2" t="s">
        <v>389</v>
      </c>
      <c r="G29" s="2">
        <v>1</v>
      </c>
      <c r="H29" s="47">
        <v>2021</v>
      </c>
      <c r="I29" s="48">
        <v>4000</v>
      </c>
      <c r="J29" s="44">
        <f t="shared" si="4"/>
        <v>4000</v>
      </c>
      <c r="K29" s="16">
        <f t="shared" si="5"/>
        <v>600</v>
      </c>
      <c r="L29" s="16">
        <f t="shared" si="6"/>
        <v>4600</v>
      </c>
      <c r="M29" s="2">
        <v>10</v>
      </c>
      <c r="N29" s="2">
        <v>2</v>
      </c>
      <c r="O29" s="47">
        <v>2021</v>
      </c>
      <c r="P29" s="46">
        <v>0.02</v>
      </c>
      <c r="Q29" s="30">
        <f t="shared" si="7"/>
        <v>5325.0750000000007</v>
      </c>
      <c r="R29" s="30">
        <f t="shared" si="11"/>
        <v>532.50750000000005</v>
      </c>
      <c r="S29" s="30">
        <f t="shared" ref="S29" si="19">SUM(Q29:R29)*0.15</f>
        <v>878.63737500000002</v>
      </c>
      <c r="T29" s="16">
        <f t="shared" ref="T29" si="20">SUM(Q29:S29)</f>
        <v>6736.2198750000007</v>
      </c>
      <c r="U29" s="16">
        <f t="shared" si="9"/>
        <v>92</v>
      </c>
      <c r="V29" s="16">
        <f t="shared" ref="V29:AK30" si="21">IF(MOD(V$6-$H29,$M29)=0,($L29*1.1*1.15)*((1+$I$3)^(V$6-$L$3)),IF(MOD(V$6-$O29,$N29)=0,$U29*((1+$I$3)^(V$6-$L$3)),0))</f>
        <v>0</v>
      </c>
      <c r="W29" s="16">
        <f t="shared" si="21"/>
        <v>87.61904761904762</v>
      </c>
      <c r="X29" s="16">
        <f t="shared" si="21"/>
        <v>0</v>
      </c>
      <c r="Y29" s="16">
        <f t="shared" si="21"/>
        <v>96.600000000000009</v>
      </c>
      <c r="Z29" s="16">
        <f t="shared" si="21"/>
        <v>0</v>
      </c>
      <c r="AA29" s="16">
        <f t="shared" si="21"/>
        <v>106.50150000000001</v>
      </c>
      <c r="AB29" s="16">
        <f t="shared" si="21"/>
        <v>0</v>
      </c>
      <c r="AC29" s="16">
        <f t="shared" si="21"/>
        <v>117.41790375000001</v>
      </c>
      <c r="AD29" s="16">
        <f t="shared" si="21"/>
        <v>0</v>
      </c>
      <c r="AE29" s="16">
        <f t="shared" si="21"/>
        <v>8187.9173594367203</v>
      </c>
      <c r="AF29" s="16">
        <f t="shared" si="21"/>
        <v>0</v>
      </c>
      <c r="AG29" s="16">
        <f t="shared" si="21"/>
        <v>142.72219587002346</v>
      </c>
      <c r="AH29" s="16">
        <f t="shared" si="21"/>
        <v>0</v>
      </c>
      <c r="AI29" s="16">
        <f t="shared" si="21"/>
        <v>157.35122094670086</v>
      </c>
      <c r="AJ29" s="16">
        <f t="shared" si="21"/>
        <v>0</v>
      </c>
      <c r="AK29" s="16">
        <f t="shared" si="21"/>
        <v>173.47972109373771</v>
      </c>
      <c r="AL29" s="16">
        <f t="shared" si="18"/>
        <v>0</v>
      </c>
      <c r="AM29" s="16">
        <f t="shared" si="18"/>
        <v>191.26139250584583</v>
      </c>
      <c r="AN29" s="16">
        <f t="shared" si="18"/>
        <v>0</v>
      </c>
      <c r="AO29" s="16">
        <f t="shared" si="18"/>
        <v>13337.254591284212</v>
      </c>
      <c r="AP29" s="16">
        <f t="shared" si="18"/>
        <v>0</v>
      </c>
      <c r="AQ29" s="16">
        <f t="shared" si="18"/>
        <v>232.4794179745588</v>
      </c>
      <c r="AR29" s="16">
        <f t="shared" si="18"/>
        <v>0</v>
      </c>
      <c r="AS29" s="16">
        <f t="shared" si="18"/>
        <v>256.30855831695106</v>
      </c>
      <c r="AT29" s="16">
        <f t="shared" si="18"/>
        <v>0</v>
      </c>
      <c r="AU29" s="16">
        <f t="shared" si="18"/>
        <v>282.58018554443856</v>
      </c>
      <c r="AV29" s="16">
        <f t="shared" si="18"/>
        <v>0</v>
      </c>
      <c r="AW29" s="16">
        <f t="shared" si="18"/>
        <v>311.54465456274352</v>
      </c>
      <c r="AX29" s="16">
        <f t="shared" si="18"/>
        <v>0</v>
      </c>
      <c r="AY29" s="16">
        <f t="shared" si="18"/>
        <v>21724.982339705613</v>
      </c>
      <c r="AZ29" s="16">
        <f t="shared" si="18"/>
        <v>0</v>
      </c>
      <c r="BA29" s="16">
        <f t="shared" si="18"/>
        <v>378.6844747751058</v>
      </c>
      <c r="BB29" s="16">
        <f t="shared" si="18"/>
        <v>0</v>
      </c>
      <c r="BC29" s="16">
        <f t="shared" si="18"/>
        <v>417.49963343955415</v>
      </c>
      <c r="BD29" s="16">
        <f t="shared" si="18"/>
        <v>0</v>
      </c>
      <c r="BE29" s="16">
        <f t="shared" si="18"/>
        <v>460.29334586710843</v>
      </c>
      <c r="BF29" s="16">
        <f t="shared" si="18"/>
        <v>0</v>
      </c>
      <c r="BG29" s="16">
        <f t="shared" si="18"/>
        <v>507.47341381848713</v>
      </c>
      <c r="BH29" s="16">
        <f t="shared" si="18"/>
        <v>0</v>
      </c>
      <c r="BI29" s="16">
        <f t="shared" si="18"/>
        <v>35387.706999981288</v>
      </c>
      <c r="BJ29" s="16">
        <f t="shared" si="18"/>
        <v>0</v>
      </c>
      <c r="BK29" s="16">
        <f t="shared" si="18"/>
        <v>616.83710620520742</v>
      </c>
      <c r="BL29" s="16">
        <f t="shared" si="18"/>
        <v>0</v>
      </c>
      <c r="BM29" s="16">
        <f t="shared" si="18"/>
        <v>680.06290959124112</v>
      </c>
      <c r="BN29" s="16">
        <f t="shared" si="18"/>
        <v>0</v>
      </c>
      <c r="BO29" s="16">
        <f t="shared" si="18"/>
        <v>749.7693578243435</v>
      </c>
    </row>
    <row r="30" spans="2:67" s="1" customFormat="1" ht="31.5" x14ac:dyDescent="0.25">
      <c r="B30" s="19"/>
      <c r="C30" s="20"/>
      <c r="D30" s="20" t="s">
        <v>83</v>
      </c>
      <c r="E30" s="20" t="s">
        <v>387</v>
      </c>
      <c r="F30" s="20" t="s">
        <v>390</v>
      </c>
      <c r="G30" s="20">
        <v>1</v>
      </c>
      <c r="H30" s="49">
        <v>2021</v>
      </c>
      <c r="I30" s="50">
        <v>5000</v>
      </c>
      <c r="J30" s="51">
        <f t="shared" si="4"/>
        <v>5000</v>
      </c>
      <c r="K30" s="21">
        <f t="shared" si="5"/>
        <v>750</v>
      </c>
      <c r="L30" s="21">
        <f t="shared" si="6"/>
        <v>5750</v>
      </c>
      <c r="M30" s="20">
        <v>10</v>
      </c>
      <c r="N30" s="20">
        <v>2</v>
      </c>
      <c r="O30" s="49">
        <v>2021</v>
      </c>
      <c r="P30" s="52">
        <v>0.02</v>
      </c>
      <c r="Q30" s="36">
        <f t="shared" si="7"/>
        <v>6656.3437500000009</v>
      </c>
      <c r="R30" s="36">
        <f t="shared" si="11"/>
        <v>665.63437500000009</v>
      </c>
      <c r="S30" s="36">
        <f t="shared" si="12"/>
        <v>1098.2967187500001</v>
      </c>
      <c r="T30" s="21">
        <f t="shared" si="8"/>
        <v>8420.2748437500013</v>
      </c>
      <c r="U30" s="21">
        <f t="shared" si="9"/>
        <v>115</v>
      </c>
      <c r="V30" s="21">
        <f t="shared" si="21"/>
        <v>0</v>
      </c>
      <c r="W30" s="21">
        <f t="shared" si="21"/>
        <v>109.52380952380952</v>
      </c>
      <c r="X30" s="21">
        <f t="shared" si="21"/>
        <v>0</v>
      </c>
      <c r="Y30" s="21">
        <f t="shared" si="21"/>
        <v>120.75</v>
      </c>
      <c r="Z30" s="21">
        <f t="shared" si="21"/>
        <v>0</v>
      </c>
      <c r="AA30" s="21">
        <f t="shared" si="21"/>
        <v>133.12687500000001</v>
      </c>
      <c r="AB30" s="21">
        <f t="shared" si="21"/>
        <v>0</v>
      </c>
      <c r="AC30" s="21">
        <f t="shared" si="21"/>
        <v>146.77237968750001</v>
      </c>
      <c r="AD30" s="21">
        <f t="shared" si="21"/>
        <v>0</v>
      </c>
      <c r="AE30" s="21">
        <f t="shared" si="21"/>
        <v>10234.896699295901</v>
      </c>
      <c r="AF30" s="21">
        <f t="shared" si="21"/>
        <v>0</v>
      </c>
      <c r="AG30" s="21">
        <f t="shared" si="21"/>
        <v>178.40274483752933</v>
      </c>
      <c r="AH30" s="21">
        <f t="shared" si="21"/>
        <v>0</v>
      </c>
      <c r="AI30" s="21">
        <f t="shared" si="21"/>
        <v>196.68902618337609</v>
      </c>
      <c r="AJ30" s="21">
        <f t="shared" si="21"/>
        <v>0</v>
      </c>
      <c r="AK30" s="21">
        <f t="shared" si="21"/>
        <v>216.84965136717213</v>
      </c>
      <c r="AL30" s="21">
        <f t="shared" si="18"/>
        <v>0</v>
      </c>
      <c r="AM30" s="21">
        <f t="shared" si="18"/>
        <v>239.07674063230729</v>
      </c>
      <c r="AN30" s="21">
        <f t="shared" si="18"/>
        <v>0</v>
      </c>
      <c r="AO30" s="21">
        <f t="shared" si="18"/>
        <v>16671.568239105269</v>
      </c>
      <c r="AP30" s="21">
        <f t="shared" si="18"/>
        <v>0</v>
      </c>
      <c r="AQ30" s="21">
        <f t="shared" si="18"/>
        <v>290.59927246819848</v>
      </c>
      <c r="AR30" s="21">
        <f t="shared" si="18"/>
        <v>0</v>
      </c>
      <c r="AS30" s="21">
        <f t="shared" si="18"/>
        <v>320.38569789618879</v>
      </c>
      <c r="AT30" s="21">
        <f t="shared" si="18"/>
        <v>0</v>
      </c>
      <c r="AU30" s="21">
        <f t="shared" si="18"/>
        <v>353.2252319305482</v>
      </c>
      <c r="AV30" s="21">
        <f t="shared" si="18"/>
        <v>0</v>
      </c>
      <c r="AW30" s="21">
        <f t="shared" si="18"/>
        <v>389.4308182034294</v>
      </c>
      <c r="AX30" s="21">
        <f t="shared" si="18"/>
        <v>0</v>
      </c>
      <c r="AY30" s="21">
        <f t="shared" si="18"/>
        <v>27156.227924632021</v>
      </c>
      <c r="AZ30" s="21">
        <f t="shared" si="18"/>
        <v>0</v>
      </c>
      <c r="BA30" s="21">
        <f t="shared" si="18"/>
        <v>473.35559346888226</v>
      </c>
      <c r="BB30" s="21">
        <f t="shared" si="18"/>
        <v>0</v>
      </c>
      <c r="BC30" s="21">
        <f t="shared" si="18"/>
        <v>521.87454179944268</v>
      </c>
      <c r="BD30" s="21">
        <f t="shared" si="18"/>
        <v>0</v>
      </c>
      <c r="BE30" s="21">
        <f t="shared" si="18"/>
        <v>575.36668233388559</v>
      </c>
      <c r="BF30" s="21">
        <f t="shared" si="18"/>
        <v>0</v>
      </c>
      <c r="BG30" s="21">
        <f t="shared" si="18"/>
        <v>634.34176727310887</v>
      </c>
      <c r="BH30" s="21">
        <f t="shared" si="18"/>
        <v>0</v>
      </c>
      <c r="BI30" s="21">
        <f t="shared" si="18"/>
        <v>44234.633749976616</v>
      </c>
      <c r="BJ30" s="21">
        <f t="shared" si="18"/>
        <v>0</v>
      </c>
      <c r="BK30" s="21">
        <f t="shared" si="18"/>
        <v>771.04638275650927</v>
      </c>
      <c r="BL30" s="21">
        <f t="shared" si="18"/>
        <v>0</v>
      </c>
      <c r="BM30" s="21">
        <f t="shared" si="18"/>
        <v>850.07863698905146</v>
      </c>
      <c r="BN30" s="21">
        <f t="shared" si="18"/>
        <v>0</v>
      </c>
      <c r="BO30" s="21">
        <f t="shared" si="18"/>
        <v>937.21169728042935</v>
      </c>
    </row>
    <row r="31" spans="2:67" s="53" customFormat="1" x14ac:dyDescent="0.25">
      <c r="C31" s="23"/>
      <c r="D31" s="23"/>
      <c r="E31" s="23"/>
      <c r="F31" s="23"/>
      <c r="G31" s="23"/>
      <c r="J31" s="54">
        <f>SUM(J7:J30)</f>
        <v>583030</v>
      </c>
      <c r="L31" s="54">
        <f>SUM(L7:L30)</f>
        <v>670484.5</v>
      </c>
      <c r="T31" s="54">
        <f>SUM(T7:T30)</f>
        <v>1889040.6555349238</v>
      </c>
      <c r="U31" s="54">
        <f t="shared" ref="U31:BO31" si="22">SUM(U7:U30)</f>
        <v>13972.039999999999</v>
      </c>
      <c r="V31" s="54">
        <f t="shared" si="22"/>
        <v>71253.817460317456</v>
      </c>
      <c r="W31" s="54">
        <f t="shared" si="22"/>
        <v>14810.357142857139</v>
      </c>
      <c r="X31" s="54">
        <f t="shared" si="22"/>
        <v>289.8</v>
      </c>
      <c r="Y31" s="54">
        <f t="shared" si="22"/>
        <v>3550.05</v>
      </c>
      <c r="Z31" s="54">
        <f t="shared" si="22"/>
        <v>319.50450000000001</v>
      </c>
      <c r="AA31" s="54">
        <f t="shared" si="22"/>
        <v>336977.16937171889</v>
      </c>
      <c r="AB31" s="54">
        <f t="shared" si="22"/>
        <v>352.25371124999998</v>
      </c>
      <c r="AC31" s="54">
        <f t="shared" si="22"/>
        <v>4315.1079628124999</v>
      </c>
      <c r="AD31" s="54">
        <f t="shared" si="22"/>
        <v>388.35971665312496</v>
      </c>
      <c r="AE31" s="54">
        <f t="shared" si="22"/>
        <v>22888.950800243561</v>
      </c>
      <c r="AF31" s="54">
        <f t="shared" si="22"/>
        <v>5220.5740360742147</v>
      </c>
      <c r="AG31" s="54">
        <f t="shared" si="22"/>
        <v>5245.0406982233617</v>
      </c>
      <c r="AH31" s="54">
        <f t="shared" si="22"/>
        <v>472.05366284010256</v>
      </c>
      <c r="AI31" s="54">
        <f t="shared" si="22"/>
        <v>5782.6573697912563</v>
      </c>
      <c r="AJ31" s="54">
        <f t="shared" si="22"/>
        <v>520.43916328121304</v>
      </c>
      <c r="AK31" s="54">
        <f t="shared" si="22"/>
        <v>186337.17062260007</v>
      </c>
      <c r="AL31" s="54">
        <f t="shared" si="22"/>
        <v>24669.30425124507</v>
      </c>
      <c r="AM31" s="54">
        <f t="shared" si="22"/>
        <v>7028.8561745898342</v>
      </c>
      <c r="AN31" s="54">
        <f t="shared" si="22"/>
        <v>632.59705571308518</v>
      </c>
      <c r="AO31" s="54">
        <f t="shared" si="22"/>
        <v>85321.527889302364</v>
      </c>
      <c r="AP31" s="54">
        <f t="shared" si="22"/>
        <v>8503.7649960551116</v>
      </c>
      <c r="AQ31" s="54">
        <f t="shared" si="22"/>
        <v>8543.6186105650359</v>
      </c>
      <c r="AR31" s="54">
        <f t="shared" si="22"/>
        <v>768.92567495085314</v>
      </c>
      <c r="AS31" s="54">
        <f t="shared" si="22"/>
        <v>9419.3395181479482</v>
      </c>
      <c r="AT31" s="54">
        <f t="shared" si="22"/>
        <v>847.74055663331546</v>
      </c>
      <c r="AU31" s="54">
        <f t="shared" si="22"/>
        <v>894100.75018004433</v>
      </c>
      <c r="AV31" s="54">
        <f t="shared" si="22"/>
        <v>934.63396368823032</v>
      </c>
      <c r="AW31" s="54">
        <f t="shared" si="22"/>
        <v>11449.266055180824</v>
      </c>
      <c r="AX31" s="54">
        <f t="shared" si="22"/>
        <v>1030.4339449662741</v>
      </c>
      <c r="AY31" s="54">
        <f t="shared" si="22"/>
        <v>60731.200631449785</v>
      </c>
      <c r="AZ31" s="54">
        <f t="shared" si="22"/>
        <v>307954.89307299617</v>
      </c>
      <c r="BA31" s="54">
        <f t="shared" si="22"/>
        <v>64009.510126829598</v>
      </c>
      <c r="BB31" s="54">
        <f t="shared" si="22"/>
        <v>1252.4989003186618</v>
      </c>
      <c r="BC31" s="54">
        <f t="shared" si="22"/>
        <v>15343.111528903619</v>
      </c>
      <c r="BD31" s="54">
        <f t="shared" si="22"/>
        <v>1380.8800376013253</v>
      </c>
      <c r="BE31" s="54">
        <f t="shared" si="22"/>
        <v>2304536.7421108047</v>
      </c>
      <c r="BF31" s="54">
        <f t="shared" si="22"/>
        <v>1522.4202414554609</v>
      </c>
      <c r="BG31" s="54">
        <f t="shared" si="22"/>
        <v>18649.647957829402</v>
      </c>
      <c r="BH31" s="54">
        <f t="shared" si="22"/>
        <v>1678.4683162046458</v>
      </c>
      <c r="BI31" s="54">
        <f t="shared" si="22"/>
        <v>226383.41414810164</v>
      </c>
      <c r="BJ31" s="54">
        <f t="shared" si="22"/>
        <v>22563.020149120475</v>
      </c>
      <c r="BK31" s="54">
        <f t="shared" si="22"/>
        <v>22668.763653041373</v>
      </c>
      <c r="BL31" s="54">
        <f t="shared" si="22"/>
        <v>2040.1887287737234</v>
      </c>
      <c r="BM31" s="54">
        <f t="shared" si="22"/>
        <v>24992.311927478109</v>
      </c>
      <c r="BN31" s="54">
        <f t="shared" si="22"/>
        <v>2249.3080734730297</v>
      </c>
      <c r="BO31" s="54">
        <f t="shared" si="22"/>
        <v>2980524.857143858</v>
      </c>
    </row>
  </sheetData>
  <protectedRanges>
    <protectedRange algorithmName="SHA-512" hashValue="9Bh9CAO94MU2y7PO0bJMQsSPPT1u7dgYW1iMx9BMUwx2b/Uw++wOtgfYhYbgXRsLXt9oa5HTapQqgMYWEbW/ZA==" saltValue="MiK/sTEPurxtMbryrFx+HQ==" spinCount="100000" sqref="M7:N30" name="Range2_1"/>
    <protectedRange algorithmName="SHA-512" hashValue="MSBnL1HxBLvqWkw0OCwc8crIyZ4PCLiX70gm1rmJJSPXodeBTSN2zygKCxZ/Hl/GSZZ+dRCbZuyjEXeMA6UZTA==" saltValue="iWCXGC3Eit+MKYs8QwGcyA==" spinCount="100000" sqref="F7:H30 O7:O30" name="Range1_1"/>
  </protectedRanges>
  <mergeCells count="20">
    <mergeCell ref="U4:U5"/>
    <mergeCell ref="V4:BO5"/>
    <mergeCell ref="O4:O5"/>
    <mergeCell ref="P4:P5"/>
    <mergeCell ref="Q4:Q5"/>
    <mergeCell ref="R4:R5"/>
    <mergeCell ref="S4:S5"/>
    <mergeCell ref="T4:T5"/>
    <mergeCell ref="N4:N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7" right="0.7" top="0.75" bottom="0.75" header="0.3" footer="0.3"/>
  <pageSetup paperSize="3" scale="6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990F-31D5-45A5-9D04-CA31556A8898}">
  <dimension ref="A1:AQ3835"/>
  <sheetViews>
    <sheetView zoomScale="49" zoomScaleNormal="70" zoomScaleSheetLayoutView="55" workbookViewId="0">
      <pane xSplit="14" ySplit="5" topLeftCell="O3458" activePane="bottomRight" state="frozen"/>
      <selection pane="topRight" activeCell="O1" sqref="O1"/>
      <selection pane="bottomLeft" activeCell="A6" sqref="A6"/>
      <selection pane="bottomRight" activeCell="H3826" sqref="H3826"/>
    </sheetView>
  </sheetViews>
  <sheetFormatPr defaultRowHeight="15" x14ac:dyDescent="0.25"/>
  <cols>
    <col min="1" max="1" width="14.140625" style="55" customWidth="1"/>
    <col min="2" max="2" width="11.85546875" style="55" bestFit="1" customWidth="1"/>
    <col min="3" max="3" width="13.85546875" style="55" customWidth="1"/>
    <col min="4" max="4" width="47.42578125" style="55" customWidth="1"/>
    <col min="5" max="5" width="14.140625" style="53" bestFit="1" customWidth="1"/>
    <col min="6" max="6" width="29.42578125" style="55" customWidth="1"/>
    <col min="7" max="7" width="26.5703125" style="55" customWidth="1"/>
    <col min="8" max="8" width="34.140625" style="55" bestFit="1" customWidth="1"/>
    <col min="9" max="9" width="18.85546875" style="55" customWidth="1"/>
    <col min="10" max="10" width="14.85546875" style="55" customWidth="1"/>
    <col min="11" max="11" width="12.85546875" style="55" customWidth="1"/>
    <col min="12" max="12" width="21.85546875" style="55" customWidth="1"/>
    <col min="13" max="13" width="10.85546875" style="55" customWidth="1"/>
    <col min="14" max="14" width="13.85546875" style="55" customWidth="1"/>
    <col min="15" max="19" width="15" style="55" customWidth="1"/>
    <col min="20" max="20" width="54.42578125" style="55" customWidth="1"/>
    <col min="21" max="21" width="12.42578125" style="55" customWidth="1"/>
    <col min="22" max="22" width="9.85546875" style="55" customWidth="1"/>
    <col min="23" max="23" width="12.42578125" style="55" customWidth="1"/>
    <col min="24" max="24" width="11.140625" style="55" customWidth="1"/>
    <col min="25" max="25" width="10" style="55" customWidth="1"/>
    <col min="26" max="26" width="21.5703125" style="55" customWidth="1"/>
    <col min="27" max="27" width="20.5703125" style="55" customWidth="1"/>
    <col min="28" max="28" width="12.85546875" style="53" customWidth="1"/>
    <col min="29" max="30" width="11.140625" style="53" customWidth="1"/>
    <col min="31" max="31" width="22.140625" style="53" customWidth="1"/>
    <col min="32" max="32" width="45" style="55" customWidth="1"/>
    <col min="33" max="43" width="9.140625" style="55"/>
  </cols>
  <sheetData>
    <row r="1" spans="1:43" ht="15.75" x14ac:dyDescent="0.25">
      <c r="A1" s="1"/>
      <c r="B1" s="1"/>
      <c r="C1" s="2"/>
      <c r="D1" s="2"/>
      <c r="E1" s="2"/>
      <c r="F1" s="2"/>
      <c r="G1" s="2"/>
      <c r="H1" s="2"/>
      <c r="I1" s="2"/>
    </row>
    <row r="2" spans="1:43" ht="23.25" x14ac:dyDescent="0.35">
      <c r="A2" s="3"/>
      <c r="B2" s="4" t="s">
        <v>391</v>
      </c>
      <c r="C2" s="5"/>
      <c r="D2" s="5"/>
      <c r="E2" s="5"/>
      <c r="F2" s="5"/>
      <c r="G2" s="5"/>
      <c r="H2" s="56" t="s">
        <v>392</v>
      </c>
      <c r="I2" s="24">
        <f>Wells!L3</f>
        <v>2024</v>
      </c>
      <c r="L2" s="108" t="s">
        <v>1</v>
      </c>
      <c r="M2" s="109" t="str" cm="1">
        <f t="array" aca="1" ref="M2" ca="1">CELL("filename")</f>
        <v>C:\Users\tthompson\AppData\Local\Microsoft\Windows\INetCache\Content.Outlook\G3B1OTAF\[Baxter Water System CAMP.v5.xlsx]Annual Summary</v>
      </c>
      <c r="N2" s="5"/>
      <c r="O2" s="5"/>
      <c r="P2" s="5"/>
      <c r="Q2" s="5"/>
    </row>
    <row r="3" spans="1:43" ht="15.75" customHeight="1" x14ac:dyDescent="0.25">
      <c r="A3" s="1"/>
      <c r="B3" s="6"/>
      <c r="C3" s="2"/>
      <c r="D3" s="2"/>
      <c r="E3" s="2"/>
      <c r="F3" s="2"/>
      <c r="G3" s="2"/>
      <c r="H3" s="7" t="s">
        <v>393</v>
      </c>
      <c r="I3" s="9">
        <f>Wells!I3</f>
        <v>0.05</v>
      </c>
      <c r="M3" s="125" t="s">
        <v>14</v>
      </c>
      <c r="N3" s="125" t="s">
        <v>394</v>
      </c>
      <c r="O3" s="125" t="s">
        <v>18</v>
      </c>
      <c r="P3" s="125" t="s">
        <v>19</v>
      </c>
      <c r="Q3" s="125" t="s">
        <v>20</v>
      </c>
      <c r="R3" s="125" t="s">
        <v>395</v>
      </c>
      <c r="S3" s="125" t="s">
        <v>396</v>
      </c>
    </row>
    <row r="4" spans="1:43" s="11" customFormat="1" ht="59.25" customHeight="1" x14ac:dyDescent="0.25">
      <c r="A4" s="57" t="s">
        <v>397</v>
      </c>
      <c r="B4" s="57" t="s">
        <v>398</v>
      </c>
      <c r="C4" s="57" t="s">
        <v>399</v>
      </c>
      <c r="D4" s="57" t="s">
        <v>400</v>
      </c>
      <c r="E4" s="57" t="s">
        <v>401</v>
      </c>
      <c r="F4" s="57" t="s">
        <v>402</v>
      </c>
      <c r="G4" s="57" t="s">
        <v>403</v>
      </c>
      <c r="H4" s="57" t="s">
        <v>404</v>
      </c>
      <c r="I4" s="57" t="s">
        <v>405</v>
      </c>
      <c r="J4" s="57" t="s">
        <v>406</v>
      </c>
      <c r="K4" s="57" t="s">
        <v>407</v>
      </c>
      <c r="L4" s="58" t="s">
        <v>408</v>
      </c>
      <c r="M4" s="125"/>
      <c r="N4" s="125"/>
      <c r="O4" s="125"/>
      <c r="P4" s="125"/>
      <c r="Q4" s="125"/>
      <c r="R4" s="125"/>
      <c r="S4" s="125"/>
      <c r="T4" s="57" t="s">
        <v>409</v>
      </c>
      <c r="U4" s="57" t="s">
        <v>410</v>
      </c>
      <c r="V4" s="57" t="s">
        <v>411</v>
      </c>
      <c r="W4" s="57" t="s">
        <v>412</v>
      </c>
      <c r="X4" s="57" t="s">
        <v>413</v>
      </c>
      <c r="Y4" s="57" t="s">
        <v>414</v>
      </c>
      <c r="Z4" s="57" t="s">
        <v>415</v>
      </c>
      <c r="AA4" s="57" t="s">
        <v>416</v>
      </c>
      <c r="AB4" s="57" t="s">
        <v>417</v>
      </c>
      <c r="AC4" s="57" t="s">
        <v>418</v>
      </c>
      <c r="AD4" s="57" t="s">
        <v>419</v>
      </c>
      <c r="AE4" s="57" t="s">
        <v>420</v>
      </c>
      <c r="AF4" s="57" t="s">
        <v>421</v>
      </c>
    </row>
    <row r="5" spans="1:43" s="1" customFormat="1" ht="15.75" x14ac:dyDescent="0.25">
      <c r="A5" s="57"/>
      <c r="B5" s="57"/>
      <c r="C5" s="57"/>
      <c r="D5" s="57"/>
      <c r="E5" s="57"/>
      <c r="F5" s="57"/>
      <c r="G5" s="57"/>
      <c r="H5" s="57"/>
      <c r="I5" s="25" t="s">
        <v>422</v>
      </c>
      <c r="J5" s="57"/>
      <c r="K5" s="57"/>
      <c r="L5" s="6"/>
      <c r="M5" s="25" t="s">
        <v>26</v>
      </c>
      <c r="N5" s="25" t="s">
        <v>423</v>
      </c>
      <c r="O5" s="25" t="s">
        <v>25</v>
      </c>
      <c r="P5" s="25" t="s">
        <v>25</v>
      </c>
      <c r="Q5" s="25" t="s">
        <v>25</v>
      </c>
      <c r="R5" s="25" t="s">
        <v>25</v>
      </c>
      <c r="S5" s="25" t="s">
        <v>26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</row>
    <row r="6" spans="1:43" s="11" customFormat="1" ht="15.75" x14ac:dyDescent="0.25">
      <c r="A6" s="59">
        <v>1</v>
      </c>
      <c r="B6" s="59" t="s">
        <v>424</v>
      </c>
      <c r="C6" s="59" t="s">
        <v>425</v>
      </c>
      <c r="D6" s="60" t="s">
        <v>426</v>
      </c>
      <c r="E6" s="59">
        <v>2009</v>
      </c>
      <c r="F6" s="60" t="s">
        <v>427</v>
      </c>
      <c r="G6" s="60" t="s">
        <v>428</v>
      </c>
      <c r="H6" s="60" t="s">
        <v>429</v>
      </c>
      <c r="I6" s="61">
        <v>1.999971983491305</v>
      </c>
      <c r="J6" s="59" t="s">
        <v>430</v>
      </c>
      <c r="K6" s="59">
        <v>6</v>
      </c>
      <c r="L6" s="62"/>
      <c r="M6" s="59">
        <v>75</v>
      </c>
      <c r="N6" s="63">
        <f t="shared" ref="N6:N69" si="0">IF(K6=4,100,IF(K6=6,140,IF(K6=8,160,IF(K6=10,180,IF(K6=12,200,IF(K6=14,225,IF(K6=16,275,IF(K6=18,350,0))))))))</f>
        <v>140</v>
      </c>
      <c r="O6" s="63">
        <f t="shared" ref="O6:O69" si="1">N6*I6</f>
        <v>279.99607768878269</v>
      </c>
      <c r="P6" s="64">
        <f t="shared" ref="P6:P69" si="2">O6*0.1</f>
        <v>27.999607768878271</v>
      </c>
      <c r="Q6" s="65">
        <f t="shared" ref="Q6:Q69" si="3">SUM(O6:P6)*0.15</f>
        <v>46.199352818649139</v>
      </c>
      <c r="R6" s="63">
        <f t="shared" ref="R6:R69" si="4">SUM(O6:Q6)</f>
        <v>354.19503827631007</v>
      </c>
      <c r="S6" s="66">
        <v>60</v>
      </c>
      <c r="T6" s="67" t="s">
        <v>431</v>
      </c>
      <c r="U6" s="59" t="s">
        <v>432</v>
      </c>
      <c r="V6" s="59">
        <v>1</v>
      </c>
      <c r="W6" s="59">
        <v>1</v>
      </c>
      <c r="X6" s="59">
        <v>1</v>
      </c>
      <c r="Y6" s="59">
        <v>1</v>
      </c>
      <c r="Z6" s="68">
        <v>40855.634560185194</v>
      </c>
      <c r="AA6" s="67" t="s">
        <v>433</v>
      </c>
      <c r="AB6" s="59" t="s">
        <v>431</v>
      </c>
      <c r="AC6" s="59" t="s">
        <v>434</v>
      </c>
      <c r="AD6" s="59" t="s">
        <v>435</v>
      </c>
      <c r="AE6" s="59" t="s">
        <v>436</v>
      </c>
      <c r="AF6" s="67" t="s">
        <v>437</v>
      </c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</row>
    <row r="7" spans="1:43" s="1" customFormat="1" ht="15.75" x14ac:dyDescent="0.25">
      <c r="A7" s="47">
        <v>2</v>
      </c>
      <c r="B7" s="47" t="s">
        <v>438</v>
      </c>
      <c r="C7" s="47" t="s">
        <v>439</v>
      </c>
      <c r="D7" s="69" t="s">
        <v>440</v>
      </c>
      <c r="E7" s="47">
        <v>2008</v>
      </c>
      <c r="F7" s="69" t="s">
        <v>441</v>
      </c>
      <c r="G7" s="69" t="s">
        <v>442</v>
      </c>
      <c r="H7" s="69" t="s">
        <v>443</v>
      </c>
      <c r="I7" s="70">
        <v>8.1142300114574315</v>
      </c>
      <c r="J7" s="47" t="s">
        <v>430</v>
      </c>
      <c r="K7" s="47">
        <v>10</v>
      </c>
      <c r="L7" s="71"/>
      <c r="M7" s="47">
        <v>75</v>
      </c>
      <c r="N7" s="48">
        <f t="shared" si="0"/>
        <v>180</v>
      </c>
      <c r="O7" s="48">
        <f t="shared" si="1"/>
        <v>1460.5614020623377</v>
      </c>
      <c r="P7" s="72">
        <f t="shared" si="2"/>
        <v>146.05614020623378</v>
      </c>
      <c r="Q7" s="73">
        <f t="shared" si="3"/>
        <v>240.9926313402857</v>
      </c>
      <c r="R7" s="48">
        <f t="shared" si="4"/>
        <v>1847.6101736088572</v>
      </c>
      <c r="S7" s="74">
        <f t="shared" ref="S7:S70" si="5">M7-ABS($I$2-E7)</f>
        <v>59</v>
      </c>
      <c r="T7" s="6" t="s">
        <v>431</v>
      </c>
      <c r="U7" s="47" t="s">
        <v>432</v>
      </c>
      <c r="V7" s="47">
        <v>1</v>
      </c>
      <c r="W7" s="47">
        <v>1</v>
      </c>
      <c r="X7" s="47">
        <v>1</v>
      </c>
      <c r="Y7" s="47">
        <v>1</v>
      </c>
      <c r="Z7" s="75">
        <v>40855.634560185194</v>
      </c>
      <c r="AA7" s="6" t="s">
        <v>433</v>
      </c>
      <c r="AB7" s="47" t="s">
        <v>444</v>
      </c>
      <c r="AC7" s="47" t="s">
        <v>445</v>
      </c>
      <c r="AD7" s="47" t="s">
        <v>446</v>
      </c>
      <c r="AE7" s="47" t="s">
        <v>447</v>
      </c>
      <c r="AF7" s="6" t="s">
        <v>448</v>
      </c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</row>
    <row r="8" spans="1:43" s="1" customFormat="1" ht="15.75" x14ac:dyDescent="0.25">
      <c r="A8" s="47">
        <v>3</v>
      </c>
      <c r="B8" s="47" t="s">
        <v>449</v>
      </c>
      <c r="C8" s="47" t="s">
        <v>439</v>
      </c>
      <c r="D8" s="69" t="s">
        <v>440</v>
      </c>
      <c r="E8" s="47">
        <v>2008</v>
      </c>
      <c r="F8" s="69" t="s">
        <v>441</v>
      </c>
      <c r="G8" s="69" t="s">
        <v>450</v>
      </c>
      <c r="H8" s="69" t="s">
        <v>451</v>
      </c>
      <c r="I8" s="70">
        <v>3.244044036736065</v>
      </c>
      <c r="J8" s="47" t="s">
        <v>430</v>
      </c>
      <c r="K8" s="47">
        <v>8</v>
      </c>
      <c r="L8" s="71"/>
      <c r="M8" s="47">
        <v>75</v>
      </c>
      <c r="N8" s="48">
        <f t="shared" si="0"/>
        <v>160</v>
      </c>
      <c r="O8" s="48">
        <f t="shared" si="1"/>
        <v>519.04704587777042</v>
      </c>
      <c r="P8" s="72">
        <f t="shared" si="2"/>
        <v>51.904704587777047</v>
      </c>
      <c r="Q8" s="73">
        <f t="shared" si="3"/>
        <v>85.642762569832115</v>
      </c>
      <c r="R8" s="48">
        <f t="shared" si="4"/>
        <v>656.59451303537958</v>
      </c>
      <c r="S8" s="74">
        <f t="shared" si="5"/>
        <v>59</v>
      </c>
      <c r="T8" s="6" t="s">
        <v>431</v>
      </c>
      <c r="U8" s="47" t="s">
        <v>432</v>
      </c>
      <c r="V8" s="47">
        <v>1</v>
      </c>
      <c r="W8" s="47">
        <v>1</v>
      </c>
      <c r="X8" s="47">
        <v>1</v>
      </c>
      <c r="Y8" s="47">
        <v>1</v>
      </c>
      <c r="Z8" s="75">
        <v>40855.634560185194</v>
      </c>
      <c r="AA8" s="6" t="s">
        <v>433</v>
      </c>
      <c r="AB8" s="47" t="s">
        <v>444</v>
      </c>
      <c r="AC8" s="47" t="s">
        <v>452</v>
      </c>
      <c r="AD8" s="47" t="s">
        <v>453</v>
      </c>
      <c r="AE8" s="47" t="s">
        <v>454</v>
      </c>
      <c r="AF8" s="6" t="s">
        <v>455</v>
      </c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</row>
    <row r="9" spans="1:43" s="1" customFormat="1" ht="15.75" x14ac:dyDescent="0.25">
      <c r="A9" s="47">
        <v>4</v>
      </c>
      <c r="B9" s="47" t="s">
        <v>456</v>
      </c>
      <c r="C9" s="47" t="s">
        <v>439</v>
      </c>
      <c r="D9" s="69" t="s">
        <v>440</v>
      </c>
      <c r="E9" s="47">
        <v>2008</v>
      </c>
      <c r="F9" s="69" t="s">
        <v>441</v>
      </c>
      <c r="G9" s="69" t="s">
        <v>450</v>
      </c>
      <c r="H9" s="69" t="s">
        <v>457</v>
      </c>
      <c r="I9" s="70">
        <v>4.9999243790096166</v>
      </c>
      <c r="J9" s="47" t="s">
        <v>430</v>
      </c>
      <c r="K9" s="47">
        <v>8</v>
      </c>
      <c r="L9" s="71"/>
      <c r="M9" s="47">
        <v>75</v>
      </c>
      <c r="N9" s="48">
        <f t="shared" si="0"/>
        <v>160</v>
      </c>
      <c r="O9" s="48">
        <f t="shared" si="1"/>
        <v>799.98790064153866</v>
      </c>
      <c r="P9" s="72">
        <f t="shared" si="2"/>
        <v>79.998790064153866</v>
      </c>
      <c r="Q9" s="73">
        <f t="shared" si="3"/>
        <v>131.99800360585388</v>
      </c>
      <c r="R9" s="48">
        <f t="shared" si="4"/>
        <v>1011.9846943115465</v>
      </c>
      <c r="S9" s="74">
        <f t="shared" si="5"/>
        <v>59</v>
      </c>
      <c r="T9" s="6" t="s">
        <v>431</v>
      </c>
      <c r="U9" s="47" t="s">
        <v>432</v>
      </c>
      <c r="V9" s="47">
        <v>1</v>
      </c>
      <c r="W9" s="47">
        <v>1</v>
      </c>
      <c r="X9" s="47">
        <v>1</v>
      </c>
      <c r="Y9" s="47">
        <v>1</v>
      </c>
      <c r="Z9" s="75">
        <v>40855.634560185194</v>
      </c>
      <c r="AA9" s="6" t="s">
        <v>433</v>
      </c>
      <c r="AB9" s="47" t="s">
        <v>444</v>
      </c>
      <c r="AC9" s="47" t="s">
        <v>458</v>
      </c>
      <c r="AD9" s="47" t="s">
        <v>452</v>
      </c>
      <c r="AE9" s="47" t="s">
        <v>459</v>
      </c>
      <c r="AF9" s="6" t="s">
        <v>460</v>
      </c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</row>
    <row r="10" spans="1:43" s="1" customFormat="1" ht="15.75" x14ac:dyDescent="0.25">
      <c r="A10" s="47">
        <v>5</v>
      </c>
      <c r="B10" s="47" t="s">
        <v>461</v>
      </c>
      <c r="C10" s="47" t="s">
        <v>439</v>
      </c>
      <c r="D10" s="69" t="s">
        <v>440</v>
      </c>
      <c r="E10" s="47">
        <v>2008</v>
      </c>
      <c r="F10" s="69" t="s">
        <v>441</v>
      </c>
      <c r="G10" s="69" t="s">
        <v>450</v>
      </c>
      <c r="H10" s="69" t="s">
        <v>451</v>
      </c>
      <c r="I10" s="70">
        <v>499.92639798750088</v>
      </c>
      <c r="J10" s="47" t="s">
        <v>462</v>
      </c>
      <c r="K10" s="47">
        <v>8</v>
      </c>
      <c r="L10" s="71"/>
      <c r="M10" s="47">
        <v>75</v>
      </c>
      <c r="N10" s="48">
        <f t="shared" si="0"/>
        <v>160</v>
      </c>
      <c r="O10" s="48">
        <f t="shared" si="1"/>
        <v>79988.22367800014</v>
      </c>
      <c r="P10" s="72">
        <f t="shared" si="2"/>
        <v>7998.822367800014</v>
      </c>
      <c r="Q10" s="73">
        <f t="shared" si="3"/>
        <v>13198.056906870022</v>
      </c>
      <c r="R10" s="48">
        <f t="shared" si="4"/>
        <v>101185.10295267018</v>
      </c>
      <c r="S10" s="74">
        <f t="shared" si="5"/>
        <v>59</v>
      </c>
      <c r="T10" s="6" t="s">
        <v>431</v>
      </c>
      <c r="U10" s="47" t="s">
        <v>432</v>
      </c>
      <c r="V10" s="47">
        <v>1</v>
      </c>
      <c r="W10" s="47">
        <v>1</v>
      </c>
      <c r="X10" s="47">
        <v>1</v>
      </c>
      <c r="Y10" s="47">
        <v>1</v>
      </c>
      <c r="Z10" s="75">
        <v>40855.634560185194</v>
      </c>
      <c r="AA10" s="6" t="s">
        <v>433</v>
      </c>
      <c r="AB10" s="47" t="s">
        <v>444</v>
      </c>
      <c r="AC10" s="47" t="s">
        <v>463</v>
      </c>
      <c r="AD10" s="47" t="s">
        <v>458</v>
      </c>
      <c r="AE10" s="47" t="s">
        <v>464</v>
      </c>
      <c r="AF10" s="6" t="s">
        <v>465</v>
      </c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</row>
    <row r="11" spans="1:43" s="1" customFormat="1" ht="15.75" x14ac:dyDescent="0.25">
      <c r="A11" s="47">
        <v>6</v>
      </c>
      <c r="B11" s="47" t="s">
        <v>466</v>
      </c>
      <c r="C11" s="47" t="s">
        <v>439</v>
      </c>
      <c r="D11" s="69" t="s">
        <v>440</v>
      </c>
      <c r="E11" s="47">
        <v>2008</v>
      </c>
      <c r="F11" s="69" t="s">
        <v>450</v>
      </c>
      <c r="G11" s="69" t="s">
        <v>451</v>
      </c>
      <c r="H11" s="69" t="s">
        <v>451</v>
      </c>
      <c r="I11" s="70">
        <v>2.9835879744966278</v>
      </c>
      <c r="J11" s="47" t="s">
        <v>430</v>
      </c>
      <c r="K11" s="47">
        <v>8</v>
      </c>
      <c r="L11" s="71"/>
      <c r="M11" s="47">
        <v>75</v>
      </c>
      <c r="N11" s="48">
        <f t="shared" si="0"/>
        <v>160</v>
      </c>
      <c r="O11" s="48">
        <f t="shared" si="1"/>
        <v>477.37407591946044</v>
      </c>
      <c r="P11" s="72">
        <f t="shared" si="2"/>
        <v>47.737407591946045</v>
      </c>
      <c r="Q11" s="73">
        <f t="shared" si="3"/>
        <v>78.766722526710979</v>
      </c>
      <c r="R11" s="48">
        <f t="shared" si="4"/>
        <v>603.87820603811747</v>
      </c>
      <c r="S11" s="74">
        <f t="shared" si="5"/>
        <v>59</v>
      </c>
      <c r="T11" s="6" t="s">
        <v>431</v>
      </c>
      <c r="U11" s="47" t="s">
        <v>432</v>
      </c>
      <c r="V11" s="47">
        <v>1</v>
      </c>
      <c r="W11" s="47">
        <v>1</v>
      </c>
      <c r="X11" s="47">
        <v>1</v>
      </c>
      <c r="Y11" s="47">
        <v>1</v>
      </c>
      <c r="Z11" s="75">
        <v>40855.634560185194</v>
      </c>
      <c r="AA11" s="6" t="s">
        <v>433</v>
      </c>
      <c r="AB11" s="47" t="s">
        <v>444</v>
      </c>
      <c r="AC11" s="47" t="s">
        <v>467</v>
      </c>
      <c r="AD11" s="47" t="s">
        <v>468</v>
      </c>
      <c r="AE11" s="47" t="s">
        <v>469</v>
      </c>
      <c r="AF11" s="6" t="s">
        <v>470</v>
      </c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</row>
    <row r="12" spans="1:43" s="1" customFormat="1" ht="15.75" x14ac:dyDescent="0.25">
      <c r="A12" s="47">
        <v>7</v>
      </c>
      <c r="B12" s="47" t="s">
        <v>471</v>
      </c>
      <c r="C12" s="47" t="s">
        <v>472</v>
      </c>
      <c r="D12" s="69" t="s">
        <v>440</v>
      </c>
      <c r="E12" s="47">
        <v>2008</v>
      </c>
      <c r="F12" s="69" t="s">
        <v>441</v>
      </c>
      <c r="G12" s="69" t="s">
        <v>442</v>
      </c>
      <c r="H12" s="69" t="s">
        <v>443</v>
      </c>
      <c r="I12" s="70">
        <v>2.2392137536689312</v>
      </c>
      <c r="J12" s="47" t="s">
        <v>430</v>
      </c>
      <c r="K12" s="47">
        <v>10</v>
      </c>
      <c r="L12" s="71"/>
      <c r="M12" s="47">
        <v>75</v>
      </c>
      <c r="N12" s="48">
        <f t="shared" si="0"/>
        <v>180</v>
      </c>
      <c r="O12" s="48">
        <f t="shared" si="1"/>
        <v>403.05847566040762</v>
      </c>
      <c r="P12" s="72">
        <f t="shared" si="2"/>
        <v>40.305847566040768</v>
      </c>
      <c r="Q12" s="73">
        <f t="shared" si="3"/>
        <v>66.504648483967259</v>
      </c>
      <c r="R12" s="48">
        <f t="shared" si="4"/>
        <v>509.86897171041562</v>
      </c>
      <c r="S12" s="74">
        <f t="shared" si="5"/>
        <v>59</v>
      </c>
      <c r="T12" s="6" t="s">
        <v>431</v>
      </c>
      <c r="U12" s="47" t="s">
        <v>432</v>
      </c>
      <c r="V12" s="47">
        <v>1</v>
      </c>
      <c r="W12" s="47">
        <v>1</v>
      </c>
      <c r="X12" s="47">
        <v>1</v>
      </c>
      <c r="Y12" s="47">
        <v>1</v>
      </c>
      <c r="Z12" s="75">
        <v>40855.634560185194</v>
      </c>
      <c r="AA12" s="6" t="s">
        <v>433</v>
      </c>
      <c r="AB12" s="47" t="s">
        <v>444</v>
      </c>
      <c r="AC12" s="47" t="s">
        <v>473</v>
      </c>
      <c r="AD12" s="47" t="s">
        <v>474</v>
      </c>
      <c r="AE12" s="47" t="s">
        <v>475</v>
      </c>
      <c r="AF12" s="6" t="s">
        <v>476</v>
      </c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</row>
    <row r="13" spans="1:43" s="1" customFormat="1" ht="15.75" x14ac:dyDescent="0.25">
      <c r="A13" s="47">
        <v>8</v>
      </c>
      <c r="B13" s="47" t="s">
        <v>477</v>
      </c>
      <c r="C13" s="47" t="s">
        <v>472</v>
      </c>
      <c r="D13" s="69" t="s">
        <v>440</v>
      </c>
      <c r="E13" s="47">
        <v>2008</v>
      </c>
      <c r="F13" s="69" t="s">
        <v>441</v>
      </c>
      <c r="G13" s="69" t="s">
        <v>442</v>
      </c>
      <c r="H13" s="69" t="s">
        <v>443</v>
      </c>
      <c r="I13" s="70">
        <v>510.12062238052619</v>
      </c>
      <c r="J13" s="47" t="s">
        <v>430</v>
      </c>
      <c r="K13" s="47">
        <v>10</v>
      </c>
      <c r="L13" s="71"/>
      <c r="M13" s="47">
        <v>75</v>
      </c>
      <c r="N13" s="48">
        <f t="shared" si="0"/>
        <v>180</v>
      </c>
      <c r="O13" s="48">
        <f t="shared" si="1"/>
        <v>91821.712028494716</v>
      </c>
      <c r="P13" s="72">
        <f t="shared" si="2"/>
        <v>9182.1712028494712</v>
      </c>
      <c r="Q13" s="73">
        <f t="shared" si="3"/>
        <v>15150.582484701627</v>
      </c>
      <c r="R13" s="48">
        <f t="shared" si="4"/>
        <v>116154.46571604582</v>
      </c>
      <c r="S13" s="74">
        <f t="shared" si="5"/>
        <v>59</v>
      </c>
      <c r="T13" s="6" t="s">
        <v>431</v>
      </c>
      <c r="U13" s="47" t="s">
        <v>432</v>
      </c>
      <c r="V13" s="47">
        <v>1</v>
      </c>
      <c r="W13" s="47">
        <v>1</v>
      </c>
      <c r="X13" s="47">
        <v>1</v>
      </c>
      <c r="Y13" s="47">
        <v>1</v>
      </c>
      <c r="Z13" s="75">
        <v>40855.634571759263</v>
      </c>
      <c r="AA13" s="6" t="s">
        <v>433</v>
      </c>
      <c r="AB13" s="47" t="s">
        <v>444</v>
      </c>
      <c r="AC13" s="47" t="s">
        <v>478</v>
      </c>
      <c r="AD13" s="47" t="s">
        <v>473</v>
      </c>
      <c r="AE13" s="47" t="s">
        <v>479</v>
      </c>
      <c r="AF13" s="6" t="s">
        <v>480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</row>
    <row r="14" spans="1:43" s="1" customFormat="1" ht="15.75" x14ac:dyDescent="0.25">
      <c r="A14" s="47">
        <v>9</v>
      </c>
      <c r="B14" s="47" t="s">
        <v>481</v>
      </c>
      <c r="C14" s="47" t="s">
        <v>472</v>
      </c>
      <c r="D14" s="69" t="s">
        <v>440</v>
      </c>
      <c r="E14" s="47">
        <v>2008</v>
      </c>
      <c r="F14" s="69" t="s">
        <v>441</v>
      </c>
      <c r="G14" s="69" t="s">
        <v>442</v>
      </c>
      <c r="H14" s="69" t="s">
        <v>443</v>
      </c>
      <c r="I14" s="70">
        <v>598.40190639684261</v>
      </c>
      <c r="J14" s="47" t="s">
        <v>430</v>
      </c>
      <c r="K14" s="47">
        <v>10</v>
      </c>
      <c r="L14" s="71"/>
      <c r="M14" s="47">
        <v>75</v>
      </c>
      <c r="N14" s="48">
        <f t="shared" si="0"/>
        <v>180</v>
      </c>
      <c r="O14" s="48">
        <f t="shared" si="1"/>
        <v>107712.34315143168</v>
      </c>
      <c r="P14" s="72">
        <f t="shared" si="2"/>
        <v>10771.234315143169</v>
      </c>
      <c r="Q14" s="73">
        <f t="shared" si="3"/>
        <v>17772.536619986226</v>
      </c>
      <c r="R14" s="48">
        <f t="shared" si="4"/>
        <v>136256.11408656108</v>
      </c>
      <c r="S14" s="74">
        <f t="shared" si="5"/>
        <v>59</v>
      </c>
      <c r="T14" s="6" t="s">
        <v>431</v>
      </c>
      <c r="U14" s="47" t="s">
        <v>432</v>
      </c>
      <c r="V14" s="47">
        <v>1</v>
      </c>
      <c r="W14" s="47">
        <v>1</v>
      </c>
      <c r="X14" s="47">
        <v>1</v>
      </c>
      <c r="Y14" s="47">
        <v>1</v>
      </c>
      <c r="Z14" s="75">
        <v>40855.634571759263</v>
      </c>
      <c r="AA14" s="6" t="s">
        <v>433</v>
      </c>
      <c r="AB14" s="47" t="s">
        <v>444</v>
      </c>
      <c r="AC14" s="47" t="s">
        <v>482</v>
      </c>
      <c r="AD14" s="47" t="s">
        <v>478</v>
      </c>
      <c r="AE14" s="47" t="s">
        <v>483</v>
      </c>
      <c r="AF14" s="6" t="s">
        <v>484</v>
      </c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</row>
    <row r="15" spans="1:43" s="1" customFormat="1" ht="15.75" x14ac:dyDescent="0.25">
      <c r="A15" s="47">
        <v>10</v>
      </c>
      <c r="B15" s="47" t="s">
        <v>485</v>
      </c>
      <c r="C15" s="47" t="s">
        <v>486</v>
      </c>
      <c r="D15" s="69" t="s">
        <v>440</v>
      </c>
      <c r="E15" s="47">
        <v>2008</v>
      </c>
      <c r="F15" s="69" t="s">
        <v>441</v>
      </c>
      <c r="G15" s="69" t="s">
        <v>442</v>
      </c>
      <c r="H15" s="69" t="s">
        <v>443</v>
      </c>
      <c r="I15" s="70">
        <v>524.05872556781844</v>
      </c>
      <c r="J15" s="47" t="s">
        <v>430</v>
      </c>
      <c r="K15" s="47">
        <v>10</v>
      </c>
      <c r="L15" s="71"/>
      <c r="M15" s="47">
        <v>75</v>
      </c>
      <c r="N15" s="48">
        <f t="shared" si="0"/>
        <v>180</v>
      </c>
      <c r="O15" s="48">
        <f t="shared" si="1"/>
        <v>94330.570602207314</v>
      </c>
      <c r="P15" s="72">
        <f t="shared" si="2"/>
        <v>9433.0570602207317</v>
      </c>
      <c r="Q15" s="73">
        <f t="shared" si="3"/>
        <v>15564.544149364207</v>
      </c>
      <c r="R15" s="48">
        <f t="shared" si="4"/>
        <v>119328.17181179224</v>
      </c>
      <c r="S15" s="74">
        <f t="shared" si="5"/>
        <v>59</v>
      </c>
      <c r="T15" s="6" t="s">
        <v>431</v>
      </c>
      <c r="U15" s="47" t="s">
        <v>432</v>
      </c>
      <c r="V15" s="47">
        <v>1</v>
      </c>
      <c r="W15" s="47">
        <v>1</v>
      </c>
      <c r="X15" s="47">
        <v>1</v>
      </c>
      <c r="Y15" s="47">
        <v>1</v>
      </c>
      <c r="Z15" s="75">
        <v>40855.634571759263</v>
      </c>
      <c r="AA15" s="6" t="s">
        <v>433</v>
      </c>
      <c r="AB15" s="47" t="s">
        <v>444</v>
      </c>
      <c r="AC15" s="47" t="s">
        <v>487</v>
      </c>
      <c r="AD15" s="47" t="s">
        <v>482</v>
      </c>
      <c r="AE15" s="47" t="s">
        <v>488</v>
      </c>
      <c r="AF15" s="6" t="s">
        <v>489</v>
      </c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</row>
    <row r="16" spans="1:43" s="1" customFormat="1" ht="15.75" x14ac:dyDescent="0.25">
      <c r="A16" s="47">
        <v>11</v>
      </c>
      <c r="B16" s="47" t="s">
        <v>490</v>
      </c>
      <c r="C16" s="47" t="s">
        <v>439</v>
      </c>
      <c r="D16" s="69" t="s">
        <v>440</v>
      </c>
      <c r="E16" s="47">
        <v>2008</v>
      </c>
      <c r="F16" s="69" t="s">
        <v>441</v>
      </c>
      <c r="G16" s="69" t="s">
        <v>442</v>
      </c>
      <c r="H16" s="69" t="s">
        <v>443</v>
      </c>
      <c r="I16" s="70">
        <v>3.7026418680746578</v>
      </c>
      <c r="J16" s="47" t="s">
        <v>430</v>
      </c>
      <c r="K16" s="47">
        <v>10</v>
      </c>
      <c r="L16" s="71"/>
      <c r="M16" s="47">
        <v>75</v>
      </c>
      <c r="N16" s="48">
        <f t="shared" si="0"/>
        <v>180</v>
      </c>
      <c r="O16" s="48">
        <f t="shared" si="1"/>
        <v>666.47553625343835</v>
      </c>
      <c r="P16" s="72">
        <f t="shared" si="2"/>
        <v>66.647553625343832</v>
      </c>
      <c r="Q16" s="73">
        <f t="shared" si="3"/>
        <v>109.96846348181732</v>
      </c>
      <c r="R16" s="48">
        <f t="shared" si="4"/>
        <v>843.09155336059951</v>
      </c>
      <c r="S16" s="74">
        <f t="shared" si="5"/>
        <v>59</v>
      </c>
      <c r="T16" s="6" t="s">
        <v>431</v>
      </c>
      <c r="U16" s="47" t="s">
        <v>432</v>
      </c>
      <c r="V16" s="47">
        <v>1</v>
      </c>
      <c r="W16" s="47">
        <v>1</v>
      </c>
      <c r="X16" s="47">
        <v>1</v>
      </c>
      <c r="Y16" s="47">
        <v>1</v>
      </c>
      <c r="Z16" s="75">
        <v>40855.634583333333</v>
      </c>
      <c r="AA16" s="6" t="s">
        <v>433</v>
      </c>
      <c r="AB16" s="47" t="s">
        <v>444</v>
      </c>
      <c r="AC16" s="47" t="s">
        <v>453</v>
      </c>
      <c r="AD16" s="47" t="s">
        <v>487</v>
      </c>
      <c r="AE16" s="47" t="s">
        <v>491</v>
      </c>
      <c r="AF16" s="6" t="s">
        <v>492</v>
      </c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</row>
    <row r="17" spans="1:43" s="1" customFormat="1" ht="15.75" x14ac:dyDescent="0.25">
      <c r="A17" s="47">
        <v>12</v>
      </c>
      <c r="B17" s="47" t="s">
        <v>493</v>
      </c>
      <c r="C17" s="47" t="s">
        <v>439</v>
      </c>
      <c r="D17" s="69" t="s">
        <v>440</v>
      </c>
      <c r="E17" s="47">
        <v>2008</v>
      </c>
      <c r="F17" s="69" t="s">
        <v>441</v>
      </c>
      <c r="G17" s="69" t="s">
        <v>494</v>
      </c>
      <c r="H17" s="69" t="s">
        <v>443</v>
      </c>
      <c r="I17" s="70">
        <v>3.9471695786260539</v>
      </c>
      <c r="J17" s="47" t="s">
        <v>430</v>
      </c>
      <c r="K17" s="47">
        <v>10</v>
      </c>
      <c r="L17" s="71"/>
      <c r="M17" s="47">
        <v>75</v>
      </c>
      <c r="N17" s="48">
        <f t="shared" si="0"/>
        <v>180</v>
      </c>
      <c r="O17" s="48">
        <f t="shared" si="1"/>
        <v>710.49052415268966</v>
      </c>
      <c r="P17" s="72">
        <f t="shared" si="2"/>
        <v>71.049052415268974</v>
      </c>
      <c r="Q17" s="73">
        <f t="shared" si="3"/>
        <v>117.23093648519379</v>
      </c>
      <c r="R17" s="48">
        <f t="shared" si="4"/>
        <v>898.7705130531524</v>
      </c>
      <c r="S17" s="74">
        <f t="shared" si="5"/>
        <v>59</v>
      </c>
      <c r="T17" s="6" t="s">
        <v>431</v>
      </c>
      <c r="U17" s="47" t="s">
        <v>432</v>
      </c>
      <c r="V17" s="47">
        <v>1</v>
      </c>
      <c r="W17" s="47">
        <v>1</v>
      </c>
      <c r="X17" s="47">
        <v>1</v>
      </c>
      <c r="Y17" s="47">
        <v>1</v>
      </c>
      <c r="Z17" s="75">
        <v>40855.634583333333</v>
      </c>
      <c r="AA17" s="6" t="s">
        <v>433</v>
      </c>
      <c r="AB17" s="47" t="s">
        <v>444</v>
      </c>
      <c r="AC17" s="47" t="s">
        <v>445</v>
      </c>
      <c r="AD17" s="47" t="s">
        <v>453</v>
      </c>
      <c r="AE17" s="47" t="s">
        <v>495</v>
      </c>
      <c r="AF17" s="6" t="s">
        <v>496</v>
      </c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</row>
    <row r="18" spans="1:43" s="1" customFormat="1" ht="15.75" x14ac:dyDescent="0.25">
      <c r="A18" s="47">
        <v>13</v>
      </c>
      <c r="B18" s="47" t="s">
        <v>497</v>
      </c>
      <c r="C18" s="47" t="s">
        <v>439</v>
      </c>
      <c r="D18" s="69" t="s">
        <v>440</v>
      </c>
      <c r="E18" s="47">
        <v>2008</v>
      </c>
      <c r="F18" s="69" t="s">
        <v>441</v>
      </c>
      <c r="G18" s="69" t="s">
        <v>442</v>
      </c>
      <c r="H18" s="69" t="s">
        <v>443</v>
      </c>
      <c r="I18" s="70">
        <v>467.91427810320653</v>
      </c>
      <c r="J18" s="47" t="s">
        <v>430</v>
      </c>
      <c r="K18" s="47">
        <v>10</v>
      </c>
      <c r="L18" s="71"/>
      <c r="M18" s="47">
        <v>75</v>
      </c>
      <c r="N18" s="48">
        <f t="shared" si="0"/>
        <v>180</v>
      </c>
      <c r="O18" s="48">
        <f t="shared" si="1"/>
        <v>84224.57005857717</v>
      </c>
      <c r="P18" s="72">
        <f t="shared" si="2"/>
        <v>8422.4570058577174</v>
      </c>
      <c r="Q18" s="73">
        <f t="shared" si="3"/>
        <v>13897.054059665234</v>
      </c>
      <c r="R18" s="48">
        <f t="shared" si="4"/>
        <v>106544.08112410012</v>
      </c>
      <c r="S18" s="74">
        <f t="shared" si="5"/>
        <v>59</v>
      </c>
      <c r="T18" s="6" t="s">
        <v>431</v>
      </c>
      <c r="U18" s="47" t="s">
        <v>432</v>
      </c>
      <c r="V18" s="47">
        <v>1</v>
      </c>
      <c r="W18" s="47">
        <v>1</v>
      </c>
      <c r="X18" s="47">
        <v>1</v>
      </c>
      <c r="Y18" s="47">
        <v>1</v>
      </c>
      <c r="Z18" s="75">
        <v>40855.634583333333</v>
      </c>
      <c r="AA18" s="6" t="s">
        <v>433</v>
      </c>
      <c r="AB18" s="47" t="s">
        <v>444</v>
      </c>
      <c r="AC18" s="47" t="s">
        <v>446</v>
      </c>
      <c r="AD18" s="47" t="s">
        <v>498</v>
      </c>
      <c r="AE18" s="47" t="s">
        <v>499</v>
      </c>
      <c r="AF18" s="6" t="s">
        <v>500</v>
      </c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</row>
    <row r="19" spans="1:43" s="1" customFormat="1" ht="15.75" x14ac:dyDescent="0.25">
      <c r="A19" s="47">
        <v>14</v>
      </c>
      <c r="B19" s="47" t="s">
        <v>501</v>
      </c>
      <c r="C19" s="47" t="s">
        <v>439</v>
      </c>
      <c r="D19" s="69" t="s">
        <v>440</v>
      </c>
      <c r="E19" s="47">
        <v>2008</v>
      </c>
      <c r="F19" s="69" t="s">
        <v>441</v>
      </c>
      <c r="G19" s="69" t="s">
        <v>442</v>
      </c>
      <c r="H19" s="69" t="s">
        <v>443</v>
      </c>
      <c r="I19" s="70">
        <v>657.68973554391891</v>
      </c>
      <c r="J19" s="47" t="s">
        <v>430</v>
      </c>
      <c r="K19" s="47">
        <v>10</v>
      </c>
      <c r="L19" s="71"/>
      <c r="M19" s="47">
        <v>75</v>
      </c>
      <c r="N19" s="48">
        <f t="shared" si="0"/>
        <v>180</v>
      </c>
      <c r="O19" s="48">
        <f t="shared" si="1"/>
        <v>118384.1523979054</v>
      </c>
      <c r="P19" s="72">
        <f t="shared" si="2"/>
        <v>11838.415239790542</v>
      </c>
      <c r="Q19" s="73">
        <f t="shared" si="3"/>
        <v>19533.385145654393</v>
      </c>
      <c r="R19" s="48">
        <f t="shared" si="4"/>
        <v>149755.95278335034</v>
      </c>
      <c r="S19" s="74">
        <f t="shared" si="5"/>
        <v>59</v>
      </c>
      <c r="T19" s="6" t="s">
        <v>431</v>
      </c>
      <c r="U19" s="47" t="s">
        <v>432</v>
      </c>
      <c r="V19" s="47">
        <v>1</v>
      </c>
      <c r="W19" s="47">
        <v>1</v>
      </c>
      <c r="X19" s="47">
        <v>1</v>
      </c>
      <c r="Y19" s="47">
        <v>1</v>
      </c>
      <c r="Z19" s="75">
        <v>40855.634583333333</v>
      </c>
      <c r="AA19" s="6" t="s">
        <v>433</v>
      </c>
      <c r="AB19" s="47" t="s">
        <v>444</v>
      </c>
      <c r="AC19" s="47" t="s">
        <v>498</v>
      </c>
      <c r="AD19" s="47" t="s">
        <v>502</v>
      </c>
      <c r="AE19" s="47" t="s">
        <v>503</v>
      </c>
      <c r="AF19" s="6" t="s">
        <v>504</v>
      </c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</row>
    <row r="20" spans="1:43" s="1" customFormat="1" ht="15.75" x14ac:dyDescent="0.25">
      <c r="A20" s="47">
        <v>15</v>
      </c>
      <c r="B20" s="47" t="s">
        <v>505</v>
      </c>
      <c r="C20" s="47" t="s">
        <v>506</v>
      </c>
      <c r="D20" s="69" t="s">
        <v>440</v>
      </c>
      <c r="E20" s="47">
        <v>2008</v>
      </c>
      <c r="F20" s="69" t="s">
        <v>441</v>
      </c>
      <c r="G20" s="69" t="s">
        <v>442</v>
      </c>
      <c r="H20" s="69" t="s">
        <v>443</v>
      </c>
      <c r="I20" s="70">
        <v>415.88842021394339</v>
      </c>
      <c r="J20" s="47" t="s">
        <v>430</v>
      </c>
      <c r="K20" s="47">
        <v>10</v>
      </c>
      <c r="L20" s="71"/>
      <c r="M20" s="47">
        <v>75</v>
      </c>
      <c r="N20" s="48">
        <f t="shared" si="0"/>
        <v>180</v>
      </c>
      <c r="O20" s="48">
        <f t="shared" si="1"/>
        <v>74859.915638509818</v>
      </c>
      <c r="P20" s="72">
        <f t="shared" si="2"/>
        <v>7485.9915638509819</v>
      </c>
      <c r="Q20" s="73">
        <f t="shared" si="3"/>
        <v>12351.886080354119</v>
      </c>
      <c r="R20" s="48">
        <f t="shared" si="4"/>
        <v>94697.79328271492</v>
      </c>
      <c r="S20" s="74">
        <f t="shared" si="5"/>
        <v>59</v>
      </c>
      <c r="T20" s="6" t="s">
        <v>431</v>
      </c>
      <c r="U20" s="47" t="s">
        <v>432</v>
      </c>
      <c r="V20" s="47">
        <v>1</v>
      </c>
      <c r="W20" s="47">
        <v>1</v>
      </c>
      <c r="X20" s="47">
        <v>1</v>
      </c>
      <c r="Y20" s="47">
        <v>1</v>
      </c>
      <c r="Z20" s="75">
        <v>40855.634583333333</v>
      </c>
      <c r="AA20" s="6" t="s">
        <v>433</v>
      </c>
      <c r="AB20" s="47" t="s">
        <v>444</v>
      </c>
      <c r="AC20" s="47" t="s">
        <v>507</v>
      </c>
      <c r="AD20" s="47" t="s">
        <v>502</v>
      </c>
      <c r="AE20" s="47" t="s">
        <v>508</v>
      </c>
      <c r="AF20" s="6" t="s">
        <v>509</v>
      </c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</row>
    <row r="21" spans="1:43" s="1" customFormat="1" ht="15.75" x14ac:dyDescent="0.25">
      <c r="A21" s="47">
        <v>16</v>
      </c>
      <c r="B21" s="47" t="s">
        <v>510</v>
      </c>
      <c r="C21" s="47" t="s">
        <v>506</v>
      </c>
      <c r="D21" s="69" t="s">
        <v>440</v>
      </c>
      <c r="E21" s="47">
        <v>2008</v>
      </c>
      <c r="F21" s="69" t="s">
        <v>441</v>
      </c>
      <c r="G21" s="69" t="s">
        <v>442</v>
      </c>
      <c r="H21" s="69" t="s">
        <v>443</v>
      </c>
      <c r="I21" s="70">
        <v>183.33519389668999</v>
      </c>
      <c r="J21" s="47" t="s">
        <v>430</v>
      </c>
      <c r="K21" s="47">
        <v>10</v>
      </c>
      <c r="L21" s="71"/>
      <c r="M21" s="47">
        <v>75</v>
      </c>
      <c r="N21" s="48">
        <f t="shared" si="0"/>
        <v>180</v>
      </c>
      <c r="O21" s="48">
        <f t="shared" si="1"/>
        <v>33000.334901404196</v>
      </c>
      <c r="P21" s="72">
        <f t="shared" si="2"/>
        <v>3300.0334901404199</v>
      </c>
      <c r="Q21" s="73">
        <f t="shared" si="3"/>
        <v>5445.0552587316924</v>
      </c>
      <c r="R21" s="48">
        <f t="shared" si="4"/>
        <v>41745.423650276309</v>
      </c>
      <c r="S21" s="74">
        <f t="shared" si="5"/>
        <v>59</v>
      </c>
      <c r="T21" s="6" t="s">
        <v>431</v>
      </c>
      <c r="U21" s="47" t="s">
        <v>432</v>
      </c>
      <c r="V21" s="47">
        <v>1</v>
      </c>
      <c r="W21" s="47">
        <v>1</v>
      </c>
      <c r="X21" s="47">
        <v>1</v>
      </c>
      <c r="Y21" s="47">
        <v>1</v>
      </c>
      <c r="Z21" s="75">
        <v>40855.634583333333</v>
      </c>
      <c r="AA21" s="6" t="s">
        <v>433</v>
      </c>
      <c r="AB21" s="47" t="s">
        <v>444</v>
      </c>
      <c r="AC21" s="47" t="s">
        <v>511</v>
      </c>
      <c r="AD21" s="47" t="s">
        <v>507</v>
      </c>
      <c r="AE21" s="47" t="s">
        <v>512</v>
      </c>
      <c r="AF21" s="6" t="s">
        <v>513</v>
      </c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</row>
    <row r="22" spans="1:43" s="1" customFormat="1" ht="15.75" x14ac:dyDescent="0.25">
      <c r="A22" s="47">
        <v>17</v>
      </c>
      <c r="B22" s="47" t="s">
        <v>514</v>
      </c>
      <c r="C22" s="47" t="s">
        <v>439</v>
      </c>
      <c r="D22" s="69" t="s">
        <v>440</v>
      </c>
      <c r="E22" s="47">
        <v>2008</v>
      </c>
      <c r="F22" s="69" t="s">
        <v>515</v>
      </c>
      <c r="G22" s="69" t="s">
        <v>451</v>
      </c>
      <c r="H22" s="69" t="s">
        <v>451</v>
      </c>
      <c r="I22" s="70">
        <v>6.9998054434900299</v>
      </c>
      <c r="J22" s="47" t="s">
        <v>430</v>
      </c>
      <c r="K22" s="47">
        <v>8</v>
      </c>
      <c r="L22" s="71"/>
      <c r="M22" s="47">
        <v>75</v>
      </c>
      <c r="N22" s="48">
        <f t="shared" si="0"/>
        <v>160</v>
      </c>
      <c r="O22" s="48">
        <f t="shared" si="1"/>
        <v>1119.9688709584048</v>
      </c>
      <c r="P22" s="72">
        <f t="shared" si="2"/>
        <v>111.99688709584048</v>
      </c>
      <c r="Q22" s="73">
        <f t="shared" si="3"/>
        <v>184.79486370813677</v>
      </c>
      <c r="R22" s="48">
        <f t="shared" si="4"/>
        <v>1416.760621762382</v>
      </c>
      <c r="S22" s="74">
        <f t="shared" si="5"/>
        <v>59</v>
      </c>
      <c r="T22" s="6" t="s">
        <v>431</v>
      </c>
      <c r="U22" s="47" t="s">
        <v>432</v>
      </c>
      <c r="V22" s="47">
        <v>1</v>
      </c>
      <c r="W22" s="47">
        <v>1</v>
      </c>
      <c r="X22" s="47">
        <v>1</v>
      </c>
      <c r="Y22" s="47">
        <v>1</v>
      </c>
      <c r="Z22" s="75">
        <v>40855.634583333333</v>
      </c>
      <c r="AA22" s="6" t="s">
        <v>433</v>
      </c>
      <c r="AB22" s="47" t="s">
        <v>444</v>
      </c>
      <c r="AC22" s="47" t="s">
        <v>468</v>
      </c>
      <c r="AD22" s="47" t="s">
        <v>463</v>
      </c>
      <c r="AE22" s="47" t="s">
        <v>516</v>
      </c>
      <c r="AF22" s="6" t="s">
        <v>517</v>
      </c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</row>
    <row r="23" spans="1:43" s="1" customFormat="1" ht="15.75" x14ac:dyDescent="0.25">
      <c r="A23" s="47">
        <v>18</v>
      </c>
      <c r="B23" s="47" t="s">
        <v>518</v>
      </c>
      <c r="C23" s="47" t="s">
        <v>439</v>
      </c>
      <c r="D23" s="69" t="s">
        <v>440</v>
      </c>
      <c r="E23" s="47">
        <v>2008</v>
      </c>
      <c r="F23" s="69" t="s">
        <v>515</v>
      </c>
      <c r="G23" s="69" t="s">
        <v>451</v>
      </c>
      <c r="H23" s="69" t="s">
        <v>451</v>
      </c>
      <c r="I23" s="70">
        <v>189.9437306330216</v>
      </c>
      <c r="J23" s="47" t="s">
        <v>430</v>
      </c>
      <c r="K23" s="47">
        <v>8</v>
      </c>
      <c r="L23" s="71"/>
      <c r="M23" s="47">
        <v>75</v>
      </c>
      <c r="N23" s="48">
        <f t="shared" si="0"/>
        <v>160</v>
      </c>
      <c r="O23" s="48">
        <f t="shared" si="1"/>
        <v>30390.996901283455</v>
      </c>
      <c r="P23" s="72">
        <f t="shared" si="2"/>
        <v>3039.0996901283456</v>
      </c>
      <c r="Q23" s="73">
        <f t="shared" si="3"/>
        <v>5014.5144887117694</v>
      </c>
      <c r="R23" s="48">
        <f t="shared" si="4"/>
        <v>38444.61108012357</v>
      </c>
      <c r="S23" s="74">
        <f t="shared" si="5"/>
        <v>59</v>
      </c>
      <c r="T23" s="6" t="s">
        <v>431</v>
      </c>
      <c r="U23" s="47" t="s">
        <v>432</v>
      </c>
      <c r="V23" s="47">
        <v>1</v>
      </c>
      <c r="W23" s="47">
        <v>1</v>
      </c>
      <c r="X23" s="47">
        <v>1</v>
      </c>
      <c r="Y23" s="47">
        <v>1</v>
      </c>
      <c r="Z23" s="75">
        <v>40855.634594907409</v>
      </c>
      <c r="AA23" s="6" t="s">
        <v>433</v>
      </c>
      <c r="AB23" s="47" t="s">
        <v>444</v>
      </c>
      <c r="AC23" s="47" t="s">
        <v>519</v>
      </c>
      <c r="AD23" s="47" t="s">
        <v>467</v>
      </c>
      <c r="AE23" s="47" t="s">
        <v>520</v>
      </c>
      <c r="AF23" s="6" t="s">
        <v>521</v>
      </c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</row>
    <row r="24" spans="1:43" s="1" customFormat="1" ht="15.75" x14ac:dyDescent="0.25">
      <c r="A24" s="47">
        <v>19</v>
      </c>
      <c r="B24" s="47" t="s">
        <v>522</v>
      </c>
      <c r="C24" s="47" t="s">
        <v>439</v>
      </c>
      <c r="D24" s="69" t="s">
        <v>440</v>
      </c>
      <c r="E24" s="47">
        <v>2008</v>
      </c>
      <c r="F24" s="69" t="s">
        <v>515</v>
      </c>
      <c r="G24" s="69" t="s">
        <v>451</v>
      </c>
      <c r="H24" s="69" t="s">
        <v>451</v>
      </c>
      <c r="I24" s="70">
        <v>564.27472847692536</v>
      </c>
      <c r="J24" s="47" t="s">
        <v>430</v>
      </c>
      <c r="K24" s="47">
        <v>8</v>
      </c>
      <c r="L24" s="71"/>
      <c r="M24" s="47">
        <v>75</v>
      </c>
      <c r="N24" s="48">
        <f t="shared" si="0"/>
        <v>160</v>
      </c>
      <c r="O24" s="48">
        <f t="shared" si="1"/>
        <v>90283.956556308054</v>
      </c>
      <c r="P24" s="72">
        <f t="shared" si="2"/>
        <v>9028.3956556308058</v>
      </c>
      <c r="Q24" s="73">
        <f t="shared" si="3"/>
        <v>14896.852831790829</v>
      </c>
      <c r="R24" s="48">
        <f t="shared" si="4"/>
        <v>114209.2050437297</v>
      </c>
      <c r="S24" s="74">
        <f t="shared" si="5"/>
        <v>59</v>
      </c>
      <c r="T24" s="6" t="s">
        <v>431</v>
      </c>
      <c r="U24" s="47" t="s">
        <v>432</v>
      </c>
      <c r="V24" s="47">
        <v>1</v>
      </c>
      <c r="W24" s="47">
        <v>1</v>
      </c>
      <c r="X24" s="47">
        <v>1</v>
      </c>
      <c r="Y24" s="47">
        <v>1</v>
      </c>
      <c r="Z24" s="75">
        <v>40855.634594907409</v>
      </c>
      <c r="AA24" s="6" t="s">
        <v>433</v>
      </c>
      <c r="AB24" s="47" t="s">
        <v>444</v>
      </c>
      <c r="AC24" s="47" t="s">
        <v>523</v>
      </c>
      <c r="AD24" s="47" t="s">
        <v>519</v>
      </c>
      <c r="AE24" s="47" t="s">
        <v>524</v>
      </c>
      <c r="AF24" s="6" t="s">
        <v>525</v>
      </c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 s="1" customFormat="1" ht="15.75" x14ac:dyDescent="0.25">
      <c r="A25" s="47">
        <v>20</v>
      </c>
      <c r="B25" s="47" t="s">
        <v>526</v>
      </c>
      <c r="C25" s="47" t="s">
        <v>439</v>
      </c>
      <c r="D25" s="69" t="s">
        <v>440</v>
      </c>
      <c r="E25" s="47">
        <v>2008</v>
      </c>
      <c r="F25" s="69" t="s">
        <v>515</v>
      </c>
      <c r="G25" s="69" t="s">
        <v>451</v>
      </c>
      <c r="H25" s="69" t="s">
        <v>451</v>
      </c>
      <c r="I25" s="70">
        <v>646.73928776954449</v>
      </c>
      <c r="J25" s="47" t="s">
        <v>430</v>
      </c>
      <c r="K25" s="47">
        <v>8</v>
      </c>
      <c r="L25" s="71"/>
      <c r="M25" s="47">
        <v>75</v>
      </c>
      <c r="N25" s="48">
        <f t="shared" si="0"/>
        <v>160</v>
      </c>
      <c r="O25" s="48">
        <f t="shared" si="1"/>
        <v>103478.28604312713</v>
      </c>
      <c r="P25" s="72">
        <f t="shared" si="2"/>
        <v>10347.828604312714</v>
      </c>
      <c r="Q25" s="73">
        <f t="shared" si="3"/>
        <v>17073.917197115974</v>
      </c>
      <c r="R25" s="48">
        <f t="shared" si="4"/>
        <v>130900.03184455581</v>
      </c>
      <c r="S25" s="74">
        <f t="shared" si="5"/>
        <v>59</v>
      </c>
      <c r="T25" s="6" t="s">
        <v>431</v>
      </c>
      <c r="U25" s="47" t="s">
        <v>432</v>
      </c>
      <c r="V25" s="47">
        <v>1</v>
      </c>
      <c r="W25" s="47">
        <v>1</v>
      </c>
      <c r="X25" s="47">
        <v>1</v>
      </c>
      <c r="Y25" s="47">
        <v>1</v>
      </c>
      <c r="Z25" s="75">
        <v>40855.634594907409</v>
      </c>
      <c r="AA25" s="6" t="s">
        <v>433</v>
      </c>
      <c r="AB25" s="47" t="s">
        <v>444</v>
      </c>
      <c r="AC25" s="47" t="s">
        <v>527</v>
      </c>
      <c r="AD25" s="47" t="s">
        <v>523</v>
      </c>
      <c r="AE25" s="47" t="s">
        <v>528</v>
      </c>
      <c r="AF25" s="6" t="s">
        <v>529</v>
      </c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</row>
    <row r="26" spans="1:43" s="1" customFormat="1" ht="15.75" x14ac:dyDescent="0.25">
      <c r="A26" s="47">
        <v>21</v>
      </c>
      <c r="B26" s="47" t="s">
        <v>530</v>
      </c>
      <c r="C26" s="47" t="s">
        <v>531</v>
      </c>
      <c r="D26" s="69" t="s">
        <v>532</v>
      </c>
      <c r="E26" s="47">
        <v>2001</v>
      </c>
      <c r="F26" s="69" t="s">
        <v>533</v>
      </c>
      <c r="G26" s="69" t="s">
        <v>451</v>
      </c>
      <c r="H26" s="69" t="s">
        <v>451</v>
      </c>
      <c r="I26" s="70">
        <v>243.2792667311661</v>
      </c>
      <c r="J26" s="47" t="s">
        <v>430</v>
      </c>
      <c r="K26" s="47">
        <v>8</v>
      </c>
      <c r="L26" s="71"/>
      <c r="M26" s="47">
        <v>75</v>
      </c>
      <c r="N26" s="48">
        <f t="shared" si="0"/>
        <v>160</v>
      </c>
      <c r="O26" s="48">
        <f t="shared" si="1"/>
        <v>38924.682676986573</v>
      </c>
      <c r="P26" s="72">
        <f t="shared" si="2"/>
        <v>3892.4682676986577</v>
      </c>
      <c r="Q26" s="73">
        <f t="shared" si="3"/>
        <v>6422.5726417027845</v>
      </c>
      <c r="R26" s="48">
        <f t="shared" si="4"/>
        <v>49239.723586388012</v>
      </c>
      <c r="S26" s="74">
        <f t="shared" si="5"/>
        <v>52</v>
      </c>
      <c r="T26" s="6" t="s">
        <v>534</v>
      </c>
      <c r="U26" s="47" t="s">
        <v>432</v>
      </c>
      <c r="V26" s="47">
        <v>1</v>
      </c>
      <c r="W26" s="47">
        <v>1</v>
      </c>
      <c r="X26" s="47">
        <v>1</v>
      </c>
      <c r="Y26" s="47">
        <v>1</v>
      </c>
      <c r="Z26" s="75">
        <v>40855.634594907409</v>
      </c>
      <c r="AA26" s="6" t="s">
        <v>433</v>
      </c>
      <c r="AB26" s="47" t="s">
        <v>431</v>
      </c>
      <c r="AC26" s="47"/>
      <c r="AD26" s="47" t="s">
        <v>535</v>
      </c>
      <c r="AE26" s="47" t="s">
        <v>536</v>
      </c>
      <c r="AF26" s="6" t="s">
        <v>537</v>
      </c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</row>
    <row r="27" spans="1:43" s="1" customFormat="1" ht="15.75" x14ac:dyDescent="0.25">
      <c r="A27" s="47">
        <v>22</v>
      </c>
      <c r="B27" s="47" t="s">
        <v>538</v>
      </c>
      <c r="C27" s="47" t="s">
        <v>531</v>
      </c>
      <c r="D27" s="69" t="s">
        <v>532</v>
      </c>
      <c r="E27" s="47">
        <v>2001</v>
      </c>
      <c r="F27" s="69" t="s">
        <v>533</v>
      </c>
      <c r="G27" s="69" t="s">
        <v>451</v>
      </c>
      <c r="H27" s="69" t="s">
        <v>451</v>
      </c>
      <c r="I27" s="70">
        <v>245.3401920576292</v>
      </c>
      <c r="J27" s="47" t="s">
        <v>430</v>
      </c>
      <c r="K27" s="47">
        <v>8</v>
      </c>
      <c r="L27" s="71"/>
      <c r="M27" s="47">
        <v>75</v>
      </c>
      <c r="N27" s="48">
        <f t="shared" si="0"/>
        <v>160</v>
      </c>
      <c r="O27" s="48">
        <f t="shared" si="1"/>
        <v>39254.430729220672</v>
      </c>
      <c r="P27" s="72">
        <f t="shared" si="2"/>
        <v>3925.4430729220676</v>
      </c>
      <c r="Q27" s="73">
        <f t="shared" si="3"/>
        <v>6476.9810703214107</v>
      </c>
      <c r="R27" s="48">
        <f t="shared" si="4"/>
        <v>49656.854872464151</v>
      </c>
      <c r="S27" s="74">
        <f t="shared" si="5"/>
        <v>52</v>
      </c>
      <c r="T27" s="6" t="s">
        <v>431</v>
      </c>
      <c r="U27" s="47" t="s">
        <v>432</v>
      </c>
      <c r="V27" s="47">
        <v>1</v>
      </c>
      <c r="W27" s="47">
        <v>1</v>
      </c>
      <c r="X27" s="47">
        <v>1</v>
      </c>
      <c r="Y27" s="47">
        <v>1</v>
      </c>
      <c r="Z27" s="75">
        <v>40855.634594907409</v>
      </c>
      <c r="AA27" s="6" t="s">
        <v>433</v>
      </c>
      <c r="AB27" s="47" t="s">
        <v>431</v>
      </c>
      <c r="AC27" s="47" t="s">
        <v>539</v>
      </c>
      <c r="AD27" s="47" t="s">
        <v>535</v>
      </c>
      <c r="AE27" s="47" t="s">
        <v>540</v>
      </c>
      <c r="AF27" s="6" t="s">
        <v>541</v>
      </c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</row>
    <row r="28" spans="1:43" s="1" customFormat="1" ht="15.75" x14ac:dyDescent="0.25">
      <c r="A28" s="47">
        <v>23</v>
      </c>
      <c r="B28" s="47" t="s">
        <v>542</v>
      </c>
      <c r="C28" s="47" t="s">
        <v>531</v>
      </c>
      <c r="D28" s="69" t="s">
        <v>532</v>
      </c>
      <c r="E28" s="47">
        <v>2001</v>
      </c>
      <c r="F28" s="69" t="s">
        <v>533</v>
      </c>
      <c r="G28" s="69" t="s">
        <v>451</v>
      </c>
      <c r="H28" s="69" t="s">
        <v>451</v>
      </c>
      <c r="I28" s="70">
        <v>71.626445947349623</v>
      </c>
      <c r="J28" s="47" t="s">
        <v>430</v>
      </c>
      <c r="K28" s="47">
        <v>8</v>
      </c>
      <c r="L28" s="71"/>
      <c r="M28" s="47">
        <v>75</v>
      </c>
      <c r="N28" s="48">
        <f t="shared" si="0"/>
        <v>160</v>
      </c>
      <c r="O28" s="48">
        <f t="shared" si="1"/>
        <v>11460.23135157594</v>
      </c>
      <c r="P28" s="72">
        <f t="shared" si="2"/>
        <v>1146.023135157594</v>
      </c>
      <c r="Q28" s="73">
        <f t="shared" si="3"/>
        <v>1890.9381730100301</v>
      </c>
      <c r="R28" s="48">
        <f t="shared" si="4"/>
        <v>14497.192659743565</v>
      </c>
      <c r="S28" s="74">
        <f t="shared" si="5"/>
        <v>52</v>
      </c>
      <c r="T28" s="6" t="s">
        <v>431</v>
      </c>
      <c r="U28" s="47" t="s">
        <v>432</v>
      </c>
      <c r="V28" s="47">
        <v>1</v>
      </c>
      <c r="W28" s="47">
        <v>1</v>
      </c>
      <c r="X28" s="47">
        <v>1</v>
      </c>
      <c r="Y28" s="47">
        <v>1</v>
      </c>
      <c r="Z28" s="75">
        <v>40855.634594907409</v>
      </c>
      <c r="AA28" s="6" t="s">
        <v>433</v>
      </c>
      <c r="AB28" s="47" t="s">
        <v>431</v>
      </c>
      <c r="AC28" s="47" t="s">
        <v>543</v>
      </c>
      <c r="AD28" s="47" t="s">
        <v>539</v>
      </c>
      <c r="AE28" s="47" t="s">
        <v>544</v>
      </c>
      <c r="AF28" s="6" t="s">
        <v>545</v>
      </c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43" s="1" customFormat="1" ht="15.75" x14ac:dyDescent="0.25">
      <c r="A29" s="47">
        <v>24</v>
      </c>
      <c r="B29" s="47" t="s">
        <v>546</v>
      </c>
      <c r="C29" s="47" t="s">
        <v>531</v>
      </c>
      <c r="D29" s="69" t="s">
        <v>547</v>
      </c>
      <c r="E29" s="47">
        <v>2001</v>
      </c>
      <c r="F29" s="69" t="s">
        <v>533</v>
      </c>
      <c r="G29" s="69" t="s">
        <v>548</v>
      </c>
      <c r="H29" s="69" t="s">
        <v>451</v>
      </c>
      <c r="I29" s="70">
        <v>55.794058293723687</v>
      </c>
      <c r="J29" s="47" t="s">
        <v>430</v>
      </c>
      <c r="K29" s="47">
        <v>8</v>
      </c>
      <c r="L29" s="71"/>
      <c r="M29" s="47">
        <v>75</v>
      </c>
      <c r="N29" s="48">
        <f t="shared" si="0"/>
        <v>160</v>
      </c>
      <c r="O29" s="48">
        <f t="shared" si="1"/>
        <v>8927.0493269957897</v>
      </c>
      <c r="P29" s="72">
        <f t="shared" si="2"/>
        <v>892.70493269957899</v>
      </c>
      <c r="Q29" s="73">
        <f t="shared" si="3"/>
        <v>1472.9631389543051</v>
      </c>
      <c r="R29" s="48">
        <f t="shared" si="4"/>
        <v>11292.717398649673</v>
      </c>
      <c r="S29" s="74">
        <f t="shared" si="5"/>
        <v>52</v>
      </c>
      <c r="T29" s="6" t="s">
        <v>431</v>
      </c>
      <c r="U29" s="47" t="s">
        <v>432</v>
      </c>
      <c r="V29" s="47">
        <v>1</v>
      </c>
      <c r="W29" s="47">
        <v>1</v>
      </c>
      <c r="X29" s="47">
        <v>1</v>
      </c>
      <c r="Y29" s="47">
        <v>1</v>
      </c>
      <c r="Z29" s="75">
        <v>40855.634594907409</v>
      </c>
      <c r="AA29" s="6" t="s">
        <v>433</v>
      </c>
      <c r="AB29" s="47" t="s">
        <v>431</v>
      </c>
      <c r="AC29" s="47" t="s">
        <v>549</v>
      </c>
      <c r="AD29" s="47" t="s">
        <v>543</v>
      </c>
      <c r="AE29" s="47" t="s">
        <v>550</v>
      </c>
      <c r="AF29" s="6" t="s">
        <v>551</v>
      </c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 s="1" customFormat="1" ht="15.75" x14ac:dyDescent="0.25">
      <c r="A30" s="47">
        <v>25</v>
      </c>
      <c r="B30" s="47" t="s">
        <v>552</v>
      </c>
      <c r="C30" s="47" t="s">
        <v>531</v>
      </c>
      <c r="D30" s="69" t="s">
        <v>547</v>
      </c>
      <c r="E30" s="47">
        <v>2001</v>
      </c>
      <c r="F30" s="69" t="s">
        <v>548</v>
      </c>
      <c r="G30" s="69" t="s">
        <v>553</v>
      </c>
      <c r="H30" s="69" t="s">
        <v>554</v>
      </c>
      <c r="I30" s="70">
        <v>27.62003438310246</v>
      </c>
      <c r="J30" s="47" t="s">
        <v>430</v>
      </c>
      <c r="K30" s="47">
        <v>12</v>
      </c>
      <c r="L30" s="71"/>
      <c r="M30" s="47">
        <v>75</v>
      </c>
      <c r="N30" s="48">
        <f t="shared" si="0"/>
        <v>200</v>
      </c>
      <c r="O30" s="48">
        <f t="shared" si="1"/>
        <v>5524.0068766204922</v>
      </c>
      <c r="P30" s="72">
        <f t="shared" si="2"/>
        <v>552.40068766204922</v>
      </c>
      <c r="Q30" s="73">
        <f t="shared" si="3"/>
        <v>911.46113464238113</v>
      </c>
      <c r="R30" s="48">
        <f t="shared" si="4"/>
        <v>6987.8686989249218</v>
      </c>
      <c r="S30" s="74">
        <f t="shared" si="5"/>
        <v>52</v>
      </c>
      <c r="T30" s="6" t="s">
        <v>431</v>
      </c>
      <c r="U30" s="47" t="s">
        <v>432</v>
      </c>
      <c r="V30" s="47">
        <v>1</v>
      </c>
      <c r="W30" s="47">
        <v>1</v>
      </c>
      <c r="X30" s="47">
        <v>1</v>
      </c>
      <c r="Y30" s="47">
        <v>1</v>
      </c>
      <c r="Z30" s="75">
        <v>40855.634606481479</v>
      </c>
      <c r="AA30" s="6" t="s">
        <v>433</v>
      </c>
      <c r="AB30" s="47" t="s">
        <v>431</v>
      </c>
      <c r="AC30" s="47" t="s">
        <v>549</v>
      </c>
      <c r="AD30" s="47" t="s">
        <v>555</v>
      </c>
      <c r="AE30" s="47" t="s">
        <v>556</v>
      </c>
      <c r="AF30" s="6" t="s">
        <v>557</v>
      </c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 s="1" customFormat="1" ht="31.5" x14ac:dyDescent="0.25">
      <c r="A31" s="47">
        <v>26</v>
      </c>
      <c r="B31" s="47" t="s">
        <v>558</v>
      </c>
      <c r="C31" s="47" t="s">
        <v>559</v>
      </c>
      <c r="D31" s="69" t="s">
        <v>560</v>
      </c>
      <c r="E31" s="47">
        <v>2003</v>
      </c>
      <c r="F31" s="69" t="s">
        <v>561</v>
      </c>
      <c r="G31" s="69" t="s">
        <v>562</v>
      </c>
      <c r="H31" s="69" t="s">
        <v>563</v>
      </c>
      <c r="I31" s="70">
        <v>292.67108008204008</v>
      </c>
      <c r="J31" s="47" t="s">
        <v>430</v>
      </c>
      <c r="K31" s="47">
        <v>10</v>
      </c>
      <c r="L31" s="71"/>
      <c r="M31" s="47">
        <v>75</v>
      </c>
      <c r="N31" s="48">
        <f t="shared" si="0"/>
        <v>180</v>
      </c>
      <c r="O31" s="48">
        <f t="shared" si="1"/>
        <v>52680.794414767217</v>
      </c>
      <c r="P31" s="72">
        <f t="shared" si="2"/>
        <v>5268.0794414767224</v>
      </c>
      <c r="Q31" s="73">
        <f t="shared" si="3"/>
        <v>8692.3310784365913</v>
      </c>
      <c r="R31" s="48">
        <f t="shared" si="4"/>
        <v>66641.204934680529</v>
      </c>
      <c r="S31" s="74">
        <f t="shared" si="5"/>
        <v>54</v>
      </c>
      <c r="T31" s="6" t="s">
        <v>431</v>
      </c>
      <c r="U31" s="47" t="s">
        <v>432</v>
      </c>
      <c r="V31" s="47">
        <v>1</v>
      </c>
      <c r="W31" s="47">
        <v>1</v>
      </c>
      <c r="X31" s="47">
        <v>1</v>
      </c>
      <c r="Y31" s="47">
        <v>1</v>
      </c>
      <c r="Z31" s="75">
        <v>40855.634606481479</v>
      </c>
      <c r="AA31" s="6" t="s">
        <v>433</v>
      </c>
      <c r="AB31" s="47" t="s">
        <v>431</v>
      </c>
      <c r="AC31" s="47" t="s">
        <v>564</v>
      </c>
      <c r="AD31" s="47" t="s">
        <v>565</v>
      </c>
      <c r="AE31" s="47" t="s">
        <v>566</v>
      </c>
      <c r="AF31" s="6" t="s">
        <v>567</v>
      </c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</row>
    <row r="32" spans="1:43" s="1" customFormat="1" ht="31.5" x14ac:dyDescent="0.25">
      <c r="A32" s="47">
        <v>27</v>
      </c>
      <c r="B32" s="47" t="s">
        <v>568</v>
      </c>
      <c r="C32" s="47" t="s">
        <v>559</v>
      </c>
      <c r="D32" s="69" t="s">
        <v>569</v>
      </c>
      <c r="E32" s="47">
        <v>2003</v>
      </c>
      <c r="F32" s="69" t="s">
        <v>561</v>
      </c>
      <c r="G32" s="69" t="s">
        <v>562</v>
      </c>
      <c r="H32" s="69" t="s">
        <v>563</v>
      </c>
      <c r="I32" s="70">
        <v>3.695174723080636</v>
      </c>
      <c r="J32" s="47" t="s">
        <v>430</v>
      </c>
      <c r="K32" s="47">
        <v>8</v>
      </c>
      <c r="L32" s="71"/>
      <c r="M32" s="47">
        <v>75</v>
      </c>
      <c r="N32" s="48">
        <f t="shared" si="0"/>
        <v>160</v>
      </c>
      <c r="O32" s="48">
        <f t="shared" si="1"/>
        <v>591.22795569290179</v>
      </c>
      <c r="P32" s="72">
        <f t="shared" si="2"/>
        <v>59.122795569290183</v>
      </c>
      <c r="Q32" s="73">
        <f t="shared" si="3"/>
        <v>97.552612689328782</v>
      </c>
      <c r="R32" s="48">
        <f t="shared" si="4"/>
        <v>747.90336395152076</v>
      </c>
      <c r="S32" s="74">
        <f t="shared" si="5"/>
        <v>54</v>
      </c>
      <c r="T32" s="6" t="s">
        <v>431</v>
      </c>
      <c r="U32" s="47" t="s">
        <v>432</v>
      </c>
      <c r="V32" s="47">
        <v>1</v>
      </c>
      <c r="W32" s="47">
        <v>1</v>
      </c>
      <c r="X32" s="47">
        <v>1</v>
      </c>
      <c r="Y32" s="47">
        <v>1</v>
      </c>
      <c r="Z32" s="75">
        <v>40855.634606481479</v>
      </c>
      <c r="AA32" s="6" t="s">
        <v>433</v>
      </c>
      <c r="AB32" s="47" t="s">
        <v>431</v>
      </c>
      <c r="AC32" s="47" t="s">
        <v>570</v>
      </c>
      <c r="AD32" s="47" t="s">
        <v>571</v>
      </c>
      <c r="AE32" s="47" t="s">
        <v>572</v>
      </c>
      <c r="AF32" s="6" t="s">
        <v>573</v>
      </c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</row>
    <row r="33" spans="1:43" s="1" customFormat="1" ht="31.5" x14ac:dyDescent="0.25">
      <c r="A33" s="47">
        <v>28</v>
      </c>
      <c r="B33" s="47" t="s">
        <v>574</v>
      </c>
      <c r="C33" s="47" t="s">
        <v>559</v>
      </c>
      <c r="D33" s="69" t="s">
        <v>560</v>
      </c>
      <c r="E33" s="47">
        <v>2003</v>
      </c>
      <c r="F33" s="69" t="s">
        <v>561</v>
      </c>
      <c r="G33" s="69" t="s">
        <v>562</v>
      </c>
      <c r="H33" s="69" t="s">
        <v>563</v>
      </c>
      <c r="I33" s="70">
        <v>6.6013051273976036</v>
      </c>
      <c r="J33" s="47" t="s">
        <v>430</v>
      </c>
      <c r="K33" s="47">
        <v>8</v>
      </c>
      <c r="L33" s="71"/>
      <c r="M33" s="47">
        <v>75</v>
      </c>
      <c r="N33" s="48">
        <f t="shared" si="0"/>
        <v>160</v>
      </c>
      <c r="O33" s="48">
        <f t="shared" si="1"/>
        <v>1056.2088203836165</v>
      </c>
      <c r="P33" s="72">
        <f t="shared" si="2"/>
        <v>105.62088203836166</v>
      </c>
      <c r="Q33" s="73">
        <f t="shared" si="3"/>
        <v>174.27445536329674</v>
      </c>
      <c r="R33" s="48">
        <f t="shared" si="4"/>
        <v>1336.104157785275</v>
      </c>
      <c r="S33" s="74">
        <f t="shared" si="5"/>
        <v>54</v>
      </c>
      <c r="T33" s="6" t="s">
        <v>431</v>
      </c>
      <c r="U33" s="47" t="s">
        <v>432</v>
      </c>
      <c r="V33" s="47">
        <v>1</v>
      </c>
      <c r="W33" s="47">
        <v>1</v>
      </c>
      <c r="X33" s="47">
        <v>1</v>
      </c>
      <c r="Y33" s="47">
        <v>1</v>
      </c>
      <c r="Z33" s="75">
        <v>40855.634606481479</v>
      </c>
      <c r="AA33" s="6" t="s">
        <v>433</v>
      </c>
      <c r="AB33" s="47" t="s">
        <v>431</v>
      </c>
      <c r="AC33" s="47" t="s">
        <v>564</v>
      </c>
      <c r="AD33" s="47" t="s">
        <v>570</v>
      </c>
      <c r="AE33" s="47" t="s">
        <v>575</v>
      </c>
      <c r="AF33" s="6" t="s">
        <v>576</v>
      </c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</row>
    <row r="34" spans="1:43" s="1" customFormat="1" ht="15.75" x14ac:dyDescent="0.25">
      <c r="A34" s="47">
        <v>29</v>
      </c>
      <c r="B34" s="47" t="s">
        <v>577</v>
      </c>
      <c r="C34" s="47" t="s">
        <v>578</v>
      </c>
      <c r="D34" s="69" t="s">
        <v>579</v>
      </c>
      <c r="E34" s="47">
        <v>2007</v>
      </c>
      <c r="F34" s="69" t="s">
        <v>580</v>
      </c>
      <c r="G34" s="69" t="s">
        <v>451</v>
      </c>
      <c r="H34" s="69" t="s">
        <v>451</v>
      </c>
      <c r="I34" s="70">
        <v>3.8182869800597521</v>
      </c>
      <c r="J34" s="47" t="s">
        <v>430</v>
      </c>
      <c r="K34" s="47">
        <v>4</v>
      </c>
      <c r="L34" s="71"/>
      <c r="M34" s="47">
        <v>75</v>
      </c>
      <c r="N34" s="48">
        <f t="shared" si="0"/>
        <v>100</v>
      </c>
      <c r="O34" s="48">
        <f t="shared" si="1"/>
        <v>381.82869800597518</v>
      </c>
      <c r="P34" s="72">
        <f t="shared" si="2"/>
        <v>38.182869800597523</v>
      </c>
      <c r="Q34" s="73">
        <f t="shared" si="3"/>
        <v>63.001735170985903</v>
      </c>
      <c r="R34" s="48">
        <f t="shared" si="4"/>
        <v>483.01330297755862</v>
      </c>
      <c r="S34" s="74">
        <f t="shared" si="5"/>
        <v>58</v>
      </c>
      <c r="T34" s="6" t="s">
        <v>581</v>
      </c>
      <c r="U34" s="47" t="s">
        <v>432</v>
      </c>
      <c r="V34" s="47">
        <v>1</v>
      </c>
      <c r="W34" s="47">
        <v>1</v>
      </c>
      <c r="X34" s="47">
        <v>1</v>
      </c>
      <c r="Y34" s="47">
        <v>1</v>
      </c>
      <c r="Z34" s="75">
        <v>40855.634606481479</v>
      </c>
      <c r="AA34" s="6" t="s">
        <v>433</v>
      </c>
      <c r="AB34" s="47" t="s">
        <v>431</v>
      </c>
      <c r="AC34" s="47" t="s">
        <v>582</v>
      </c>
      <c r="AD34" s="47"/>
      <c r="AE34" s="47" t="s">
        <v>583</v>
      </c>
      <c r="AF34" s="6" t="s">
        <v>584</v>
      </c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</row>
    <row r="35" spans="1:43" s="1" customFormat="1" ht="15.75" x14ac:dyDescent="0.25">
      <c r="A35" s="47">
        <v>30</v>
      </c>
      <c r="B35" s="47" t="s">
        <v>585</v>
      </c>
      <c r="C35" s="47" t="s">
        <v>578</v>
      </c>
      <c r="D35" s="69" t="s">
        <v>579</v>
      </c>
      <c r="E35" s="47">
        <v>2007</v>
      </c>
      <c r="F35" s="69" t="s">
        <v>580</v>
      </c>
      <c r="G35" s="69" t="s">
        <v>451</v>
      </c>
      <c r="H35" s="69" t="s">
        <v>451</v>
      </c>
      <c r="I35" s="70">
        <v>3.4414938673214062</v>
      </c>
      <c r="J35" s="47" t="s">
        <v>430</v>
      </c>
      <c r="K35" s="47">
        <v>4</v>
      </c>
      <c r="L35" s="71"/>
      <c r="M35" s="47">
        <v>75</v>
      </c>
      <c r="N35" s="48">
        <f t="shared" si="0"/>
        <v>100</v>
      </c>
      <c r="O35" s="48">
        <f t="shared" si="1"/>
        <v>344.14938673214061</v>
      </c>
      <c r="P35" s="72">
        <f t="shared" si="2"/>
        <v>34.41493867321406</v>
      </c>
      <c r="Q35" s="73">
        <f t="shared" si="3"/>
        <v>56.784648810803198</v>
      </c>
      <c r="R35" s="48">
        <f t="shared" si="4"/>
        <v>435.3489742161579</v>
      </c>
      <c r="S35" s="74">
        <f t="shared" si="5"/>
        <v>58</v>
      </c>
      <c r="T35" s="6" t="s">
        <v>581</v>
      </c>
      <c r="U35" s="47" t="s">
        <v>432</v>
      </c>
      <c r="V35" s="47">
        <v>1</v>
      </c>
      <c r="W35" s="47">
        <v>1</v>
      </c>
      <c r="X35" s="47">
        <v>1</v>
      </c>
      <c r="Y35" s="47">
        <v>1</v>
      </c>
      <c r="Z35" s="75">
        <v>40855.634606481479</v>
      </c>
      <c r="AA35" s="6" t="s">
        <v>433</v>
      </c>
      <c r="AB35" s="47" t="s">
        <v>431</v>
      </c>
      <c r="AC35" s="47"/>
      <c r="AD35" s="47" t="s">
        <v>582</v>
      </c>
      <c r="AE35" s="47" t="s">
        <v>586</v>
      </c>
      <c r="AF35" s="6" t="s">
        <v>587</v>
      </c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</row>
    <row r="36" spans="1:43" s="1" customFormat="1" ht="15.75" x14ac:dyDescent="0.25">
      <c r="A36" s="47">
        <v>31</v>
      </c>
      <c r="B36" s="47" t="s">
        <v>588</v>
      </c>
      <c r="C36" s="47" t="s">
        <v>578</v>
      </c>
      <c r="D36" s="69" t="s">
        <v>579</v>
      </c>
      <c r="E36" s="47">
        <v>2007</v>
      </c>
      <c r="F36" s="69" t="s">
        <v>580</v>
      </c>
      <c r="G36" s="69" t="s">
        <v>451</v>
      </c>
      <c r="H36" s="69" t="s">
        <v>451</v>
      </c>
      <c r="I36" s="70">
        <v>3.78346365210811</v>
      </c>
      <c r="J36" s="47" t="s">
        <v>430</v>
      </c>
      <c r="K36" s="47">
        <v>6</v>
      </c>
      <c r="L36" s="71"/>
      <c r="M36" s="47">
        <v>75</v>
      </c>
      <c r="N36" s="48">
        <f t="shared" si="0"/>
        <v>140</v>
      </c>
      <c r="O36" s="48">
        <f t="shared" si="1"/>
        <v>529.68491129513541</v>
      </c>
      <c r="P36" s="72">
        <f t="shared" si="2"/>
        <v>52.968491129513545</v>
      </c>
      <c r="Q36" s="73">
        <f t="shared" si="3"/>
        <v>87.398010363697338</v>
      </c>
      <c r="R36" s="48">
        <f t="shared" si="4"/>
        <v>670.05141278834628</v>
      </c>
      <c r="S36" s="74">
        <f t="shared" si="5"/>
        <v>58</v>
      </c>
      <c r="T36" s="6" t="s">
        <v>431</v>
      </c>
      <c r="U36" s="47" t="s">
        <v>432</v>
      </c>
      <c r="V36" s="47">
        <v>1</v>
      </c>
      <c r="W36" s="47">
        <v>1</v>
      </c>
      <c r="X36" s="47">
        <v>1</v>
      </c>
      <c r="Y36" s="47">
        <v>1</v>
      </c>
      <c r="Z36" s="75">
        <v>40855.634606481479</v>
      </c>
      <c r="AA36" s="6" t="s">
        <v>433</v>
      </c>
      <c r="AB36" s="47" t="s">
        <v>431</v>
      </c>
      <c r="AC36" s="47" t="s">
        <v>589</v>
      </c>
      <c r="AD36" s="47"/>
      <c r="AE36" s="47" t="s">
        <v>590</v>
      </c>
      <c r="AF36" s="6" t="s">
        <v>591</v>
      </c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43" s="1" customFormat="1" ht="15.75" x14ac:dyDescent="0.25">
      <c r="A37" s="47">
        <v>32</v>
      </c>
      <c r="B37" s="47" t="s">
        <v>592</v>
      </c>
      <c r="C37" s="47" t="s">
        <v>578</v>
      </c>
      <c r="D37" s="69" t="s">
        <v>579</v>
      </c>
      <c r="E37" s="47">
        <v>2007</v>
      </c>
      <c r="F37" s="69" t="s">
        <v>580</v>
      </c>
      <c r="G37" s="69" t="s">
        <v>451</v>
      </c>
      <c r="H37" s="69" t="s">
        <v>451</v>
      </c>
      <c r="I37" s="70">
        <v>3.9682269331990931</v>
      </c>
      <c r="J37" s="47" t="s">
        <v>430</v>
      </c>
      <c r="K37" s="47">
        <v>6</v>
      </c>
      <c r="L37" s="71"/>
      <c r="M37" s="47">
        <v>75</v>
      </c>
      <c r="N37" s="48">
        <f t="shared" si="0"/>
        <v>140</v>
      </c>
      <c r="O37" s="48">
        <f t="shared" si="1"/>
        <v>555.55177064787301</v>
      </c>
      <c r="P37" s="72">
        <f t="shared" si="2"/>
        <v>55.555177064787301</v>
      </c>
      <c r="Q37" s="73">
        <f t="shared" si="3"/>
        <v>91.666042156899039</v>
      </c>
      <c r="R37" s="48">
        <f t="shared" si="4"/>
        <v>702.7729898695593</v>
      </c>
      <c r="S37" s="74">
        <f t="shared" si="5"/>
        <v>58</v>
      </c>
      <c r="T37" s="6" t="s">
        <v>431</v>
      </c>
      <c r="U37" s="47" t="s">
        <v>432</v>
      </c>
      <c r="V37" s="47">
        <v>1</v>
      </c>
      <c r="W37" s="47">
        <v>1</v>
      </c>
      <c r="X37" s="47">
        <v>1</v>
      </c>
      <c r="Y37" s="47">
        <v>1</v>
      </c>
      <c r="Z37" s="75">
        <v>40855.634606481479</v>
      </c>
      <c r="AA37" s="6" t="s">
        <v>433</v>
      </c>
      <c r="AB37" s="47" t="s">
        <v>431</v>
      </c>
      <c r="AC37" s="47" t="s">
        <v>593</v>
      </c>
      <c r="AD37" s="47" t="s">
        <v>589</v>
      </c>
      <c r="AE37" s="47" t="s">
        <v>594</v>
      </c>
      <c r="AF37" s="6" t="s">
        <v>595</v>
      </c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</row>
    <row r="38" spans="1:43" s="1" customFormat="1" ht="15.75" x14ac:dyDescent="0.25">
      <c r="A38" s="47">
        <v>33</v>
      </c>
      <c r="B38" s="47" t="s">
        <v>596</v>
      </c>
      <c r="C38" s="47" t="s">
        <v>578</v>
      </c>
      <c r="D38" s="69" t="s">
        <v>579</v>
      </c>
      <c r="E38" s="47">
        <v>2007</v>
      </c>
      <c r="F38" s="69" t="s">
        <v>580</v>
      </c>
      <c r="G38" s="69" t="s">
        <v>451</v>
      </c>
      <c r="H38" s="69" t="s">
        <v>451</v>
      </c>
      <c r="I38" s="70">
        <v>113.4465856847161</v>
      </c>
      <c r="J38" s="47" t="s">
        <v>430</v>
      </c>
      <c r="K38" s="47">
        <v>8</v>
      </c>
      <c r="L38" s="71"/>
      <c r="M38" s="47">
        <v>75</v>
      </c>
      <c r="N38" s="48">
        <f t="shared" si="0"/>
        <v>160</v>
      </c>
      <c r="O38" s="48">
        <f t="shared" si="1"/>
        <v>18151.453709554575</v>
      </c>
      <c r="P38" s="72">
        <f t="shared" si="2"/>
        <v>1815.1453709554576</v>
      </c>
      <c r="Q38" s="73">
        <f t="shared" si="3"/>
        <v>2994.9898620765048</v>
      </c>
      <c r="R38" s="48">
        <f t="shared" si="4"/>
        <v>22961.588942586539</v>
      </c>
      <c r="S38" s="74">
        <f t="shared" si="5"/>
        <v>58</v>
      </c>
      <c r="T38" s="6" t="s">
        <v>431</v>
      </c>
      <c r="U38" s="47" t="s">
        <v>432</v>
      </c>
      <c r="V38" s="47">
        <v>1</v>
      </c>
      <c r="W38" s="47">
        <v>1</v>
      </c>
      <c r="X38" s="47">
        <v>1</v>
      </c>
      <c r="Y38" s="47">
        <v>1</v>
      </c>
      <c r="Z38" s="75">
        <v>40855.634606481479</v>
      </c>
      <c r="AA38" s="6" t="s">
        <v>433</v>
      </c>
      <c r="AB38" s="47" t="s">
        <v>431</v>
      </c>
      <c r="AC38" s="47" t="s">
        <v>597</v>
      </c>
      <c r="AD38" s="47" t="s">
        <v>593</v>
      </c>
      <c r="AE38" s="47" t="s">
        <v>598</v>
      </c>
      <c r="AF38" s="6" t="s">
        <v>599</v>
      </c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</row>
    <row r="39" spans="1:43" s="1" customFormat="1" ht="15.75" x14ac:dyDescent="0.25">
      <c r="A39" s="47">
        <v>34</v>
      </c>
      <c r="B39" s="47" t="s">
        <v>600</v>
      </c>
      <c r="C39" s="47" t="s">
        <v>601</v>
      </c>
      <c r="D39" s="69" t="s">
        <v>602</v>
      </c>
      <c r="E39" s="47">
        <v>2007</v>
      </c>
      <c r="F39" s="69" t="s">
        <v>603</v>
      </c>
      <c r="G39" s="69" t="s">
        <v>604</v>
      </c>
      <c r="H39" s="69" t="s">
        <v>451</v>
      </c>
      <c r="I39" s="70">
        <v>48.987699847474971</v>
      </c>
      <c r="J39" s="47" t="s">
        <v>430</v>
      </c>
      <c r="K39" s="47">
        <v>8</v>
      </c>
      <c r="L39" s="71"/>
      <c r="M39" s="47">
        <v>75</v>
      </c>
      <c r="N39" s="48">
        <f t="shared" si="0"/>
        <v>160</v>
      </c>
      <c r="O39" s="48">
        <f t="shared" si="1"/>
        <v>7838.0319755959954</v>
      </c>
      <c r="P39" s="72">
        <f t="shared" si="2"/>
        <v>783.80319755959954</v>
      </c>
      <c r="Q39" s="73">
        <f t="shared" si="3"/>
        <v>1293.2752759733394</v>
      </c>
      <c r="R39" s="48">
        <f t="shared" si="4"/>
        <v>9915.1104491289352</v>
      </c>
      <c r="S39" s="74">
        <f t="shared" si="5"/>
        <v>58</v>
      </c>
      <c r="T39" s="6" t="s">
        <v>605</v>
      </c>
      <c r="U39" s="47" t="s">
        <v>432</v>
      </c>
      <c r="V39" s="47">
        <v>1</v>
      </c>
      <c r="W39" s="47">
        <v>1</v>
      </c>
      <c r="X39" s="47">
        <v>1</v>
      </c>
      <c r="Y39" s="47">
        <v>1</v>
      </c>
      <c r="Z39" s="75">
        <v>43129.60837962963</v>
      </c>
      <c r="AA39" s="6" t="s">
        <v>606</v>
      </c>
      <c r="AB39" s="47" t="s">
        <v>431</v>
      </c>
      <c r="AC39" s="47" t="s">
        <v>607</v>
      </c>
      <c r="AD39" s="47" t="s">
        <v>608</v>
      </c>
      <c r="AE39" s="47" t="s">
        <v>609</v>
      </c>
      <c r="AF39" s="6" t="s">
        <v>610</v>
      </c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 s="1" customFormat="1" ht="15.75" x14ac:dyDescent="0.25">
      <c r="A40" s="47">
        <v>35</v>
      </c>
      <c r="B40" s="47" t="s">
        <v>611</v>
      </c>
      <c r="C40" s="47" t="s">
        <v>601</v>
      </c>
      <c r="D40" s="69" t="s">
        <v>602</v>
      </c>
      <c r="E40" s="47">
        <v>2007</v>
      </c>
      <c r="F40" s="69" t="s">
        <v>603</v>
      </c>
      <c r="G40" s="69" t="s">
        <v>451</v>
      </c>
      <c r="H40" s="69" t="s">
        <v>451</v>
      </c>
      <c r="I40" s="70">
        <v>15.381499998271471</v>
      </c>
      <c r="J40" s="47" t="s">
        <v>430</v>
      </c>
      <c r="K40" s="47">
        <v>4</v>
      </c>
      <c r="L40" s="71"/>
      <c r="M40" s="47">
        <v>75</v>
      </c>
      <c r="N40" s="48">
        <f t="shared" si="0"/>
        <v>100</v>
      </c>
      <c r="O40" s="48">
        <f t="shared" si="1"/>
        <v>1538.149999827147</v>
      </c>
      <c r="P40" s="72">
        <f t="shared" si="2"/>
        <v>153.81499998271471</v>
      </c>
      <c r="Q40" s="73">
        <f t="shared" si="3"/>
        <v>253.79474997147923</v>
      </c>
      <c r="R40" s="48">
        <f t="shared" si="4"/>
        <v>1945.7597497813408</v>
      </c>
      <c r="S40" s="74">
        <f t="shared" si="5"/>
        <v>58</v>
      </c>
      <c r="T40" s="6" t="s">
        <v>581</v>
      </c>
      <c r="U40" s="47" t="s">
        <v>432</v>
      </c>
      <c r="V40" s="47">
        <v>1</v>
      </c>
      <c r="W40" s="47">
        <v>1</v>
      </c>
      <c r="X40" s="47">
        <v>1</v>
      </c>
      <c r="Y40" s="47">
        <v>1</v>
      </c>
      <c r="Z40" s="75">
        <v>40855.634618055563</v>
      </c>
      <c r="AA40" s="6" t="s">
        <v>433</v>
      </c>
      <c r="AB40" s="47" t="s">
        <v>431</v>
      </c>
      <c r="AC40" s="47" t="s">
        <v>612</v>
      </c>
      <c r="AD40" s="47"/>
      <c r="AE40" s="47" t="s">
        <v>613</v>
      </c>
      <c r="AF40" s="6" t="s">
        <v>614</v>
      </c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 s="1" customFormat="1" ht="15.75" x14ac:dyDescent="0.25">
      <c r="A41" s="47">
        <v>36</v>
      </c>
      <c r="B41" s="47" t="s">
        <v>615</v>
      </c>
      <c r="C41" s="47" t="s">
        <v>601</v>
      </c>
      <c r="D41" s="69" t="s">
        <v>602</v>
      </c>
      <c r="E41" s="47">
        <v>2007</v>
      </c>
      <c r="F41" s="69" t="s">
        <v>603</v>
      </c>
      <c r="G41" s="69" t="s">
        <v>451</v>
      </c>
      <c r="H41" s="69" t="s">
        <v>451</v>
      </c>
      <c r="I41" s="70">
        <v>16.31960000097752</v>
      </c>
      <c r="J41" s="47" t="s">
        <v>430</v>
      </c>
      <c r="K41" s="47">
        <v>8</v>
      </c>
      <c r="L41" s="71"/>
      <c r="M41" s="47">
        <v>75</v>
      </c>
      <c r="N41" s="48">
        <f t="shared" si="0"/>
        <v>160</v>
      </c>
      <c r="O41" s="48">
        <f t="shared" si="1"/>
        <v>2611.136000156403</v>
      </c>
      <c r="P41" s="72">
        <f t="shared" si="2"/>
        <v>261.11360001564032</v>
      </c>
      <c r="Q41" s="73">
        <f t="shared" si="3"/>
        <v>430.83744002580647</v>
      </c>
      <c r="R41" s="48">
        <f t="shared" si="4"/>
        <v>3303.08704019785</v>
      </c>
      <c r="S41" s="74">
        <f t="shared" si="5"/>
        <v>58</v>
      </c>
      <c r="T41" s="6" t="s">
        <v>616</v>
      </c>
      <c r="U41" s="47" t="s">
        <v>432</v>
      </c>
      <c r="V41" s="47">
        <v>1</v>
      </c>
      <c r="W41" s="47">
        <v>1</v>
      </c>
      <c r="X41" s="47">
        <v>1</v>
      </c>
      <c r="Y41" s="47">
        <v>1</v>
      </c>
      <c r="Z41" s="75">
        <v>40855.634618055563</v>
      </c>
      <c r="AA41" s="6" t="s">
        <v>433</v>
      </c>
      <c r="AB41" s="47" t="s">
        <v>431</v>
      </c>
      <c r="AC41" s="47" t="s">
        <v>617</v>
      </c>
      <c r="AD41" s="47"/>
      <c r="AE41" s="47" t="s">
        <v>618</v>
      </c>
      <c r="AF41" s="6" t="s">
        <v>619</v>
      </c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 s="1" customFormat="1" ht="15.75" x14ac:dyDescent="0.25">
      <c r="A42" s="47">
        <v>37</v>
      </c>
      <c r="B42" s="47" t="s">
        <v>620</v>
      </c>
      <c r="C42" s="47" t="s">
        <v>601</v>
      </c>
      <c r="D42" s="69" t="s">
        <v>602</v>
      </c>
      <c r="E42" s="47">
        <v>2007</v>
      </c>
      <c r="F42" s="69" t="s">
        <v>621</v>
      </c>
      <c r="G42" s="69" t="s">
        <v>622</v>
      </c>
      <c r="H42" s="69" t="s">
        <v>604</v>
      </c>
      <c r="I42" s="70">
        <v>31.986711490611871</v>
      </c>
      <c r="J42" s="47" t="s">
        <v>430</v>
      </c>
      <c r="K42" s="47">
        <v>8</v>
      </c>
      <c r="L42" s="71"/>
      <c r="M42" s="47">
        <v>75</v>
      </c>
      <c r="N42" s="48">
        <f t="shared" si="0"/>
        <v>160</v>
      </c>
      <c r="O42" s="48">
        <f t="shared" si="1"/>
        <v>5117.8738384978997</v>
      </c>
      <c r="P42" s="72">
        <f t="shared" si="2"/>
        <v>511.78738384978999</v>
      </c>
      <c r="Q42" s="73">
        <f t="shared" si="3"/>
        <v>844.44918335215345</v>
      </c>
      <c r="R42" s="48">
        <f t="shared" si="4"/>
        <v>6474.1104056998429</v>
      </c>
      <c r="S42" s="74">
        <f t="shared" si="5"/>
        <v>58</v>
      </c>
      <c r="T42" s="6" t="s">
        <v>623</v>
      </c>
      <c r="U42" s="47" t="s">
        <v>432</v>
      </c>
      <c r="V42" s="47">
        <v>1</v>
      </c>
      <c r="W42" s="47">
        <v>1</v>
      </c>
      <c r="X42" s="47">
        <v>1</v>
      </c>
      <c r="Y42" s="47">
        <v>1</v>
      </c>
      <c r="Z42" s="75">
        <v>40855.634618055563</v>
      </c>
      <c r="AA42" s="6" t="s">
        <v>433</v>
      </c>
      <c r="AB42" s="47" t="s">
        <v>431</v>
      </c>
      <c r="AC42" s="47" t="s">
        <v>624</v>
      </c>
      <c r="AD42" s="47" t="s">
        <v>625</v>
      </c>
      <c r="AE42" s="47" t="s">
        <v>626</v>
      </c>
      <c r="AF42" s="6" t="s">
        <v>627</v>
      </c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 s="1" customFormat="1" ht="15.75" x14ac:dyDescent="0.25">
      <c r="A43" s="47">
        <v>38</v>
      </c>
      <c r="B43" s="47" t="s">
        <v>628</v>
      </c>
      <c r="C43" s="47" t="s">
        <v>601</v>
      </c>
      <c r="D43" s="69" t="s">
        <v>602</v>
      </c>
      <c r="E43" s="47">
        <v>2007</v>
      </c>
      <c r="F43" s="69" t="s">
        <v>603</v>
      </c>
      <c r="G43" s="69" t="s">
        <v>604</v>
      </c>
      <c r="H43" s="69" t="s">
        <v>451</v>
      </c>
      <c r="I43" s="70">
        <v>43.714653965357797</v>
      </c>
      <c r="J43" s="47" t="s">
        <v>430</v>
      </c>
      <c r="K43" s="47">
        <v>8</v>
      </c>
      <c r="L43" s="71"/>
      <c r="M43" s="47">
        <v>75</v>
      </c>
      <c r="N43" s="48">
        <f t="shared" si="0"/>
        <v>160</v>
      </c>
      <c r="O43" s="48">
        <f t="shared" si="1"/>
        <v>6994.3446344572476</v>
      </c>
      <c r="P43" s="72">
        <f t="shared" si="2"/>
        <v>699.43446344572476</v>
      </c>
      <c r="Q43" s="73">
        <f t="shared" si="3"/>
        <v>1154.0668646854458</v>
      </c>
      <c r="R43" s="48">
        <f t="shared" si="4"/>
        <v>8847.8459625884188</v>
      </c>
      <c r="S43" s="74">
        <f t="shared" si="5"/>
        <v>58</v>
      </c>
      <c r="T43" s="6" t="s">
        <v>431</v>
      </c>
      <c r="U43" s="47" t="s">
        <v>432</v>
      </c>
      <c r="V43" s="47">
        <v>1</v>
      </c>
      <c r="W43" s="47">
        <v>1</v>
      </c>
      <c r="X43" s="47">
        <v>1</v>
      </c>
      <c r="Y43" s="47">
        <v>1</v>
      </c>
      <c r="Z43" s="75">
        <v>43130.389618055553</v>
      </c>
      <c r="AA43" s="6" t="s">
        <v>606</v>
      </c>
      <c r="AB43" s="47" t="s">
        <v>431</v>
      </c>
      <c r="AC43" s="47" t="s">
        <v>629</v>
      </c>
      <c r="AD43" s="47" t="s">
        <v>630</v>
      </c>
      <c r="AE43" s="47" t="s">
        <v>631</v>
      </c>
      <c r="AF43" s="6" t="s">
        <v>632</v>
      </c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 s="1" customFormat="1" ht="15.75" x14ac:dyDescent="0.25">
      <c r="A44" s="47">
        <v>39</v>
      </c>
      <c r="B44" s="47" t="s">
        <v>633</v>
      </c>
      <c r="C44" s="47" t="s">
        <v>601</v>
      </c>
      <c r="D44" s="69" t="s">
        <v>602</v>
      </c>
      <c r="E44" s="47">
        <v>2007</v>
      </c>
      <c r="F44" s="69" t="s">
        <v>603</v>
      </c>
      <c r="G44" s="69" t="s">
        <v>604</v>
      </c>
      <c r="H44" s="69" t="s">
        <v>451</v>
      </c>
      <c r="I44" s="70">
        <v>3.265054371285419</v>
      </c>
      <c r="J44" s="47" t="s">
        <v>430</v>
      </c>
      <c r="K44" s="47">
        <v>8</v>
      </c>
      <c r="L44" s="71"/>
      <c r="M44" s="47">
        <v>75</v>
      </c>
      <c r="N44" s="48">
        <f t="shared" si="0"/>
        <v>160</v>
      </c>
      <c r="O44" s="48">
        <f t="shared" si="1"/>
        <v>522.40869940566699</v>
      </c>
      <c r="P44" s="72">
        <f t="shared" si="2"/>
        <v>52.240869940566704</v>
      </c>
      <c r="Q44" s="73">
        <f t="shared" si="3"/>
        <v>86.197435401935039</v>
      </c>
      <c r="R44" s="48">
        <f t="shared" si="4"/>
        <v>660.84700474816873</v>
      </c>
      <c r="S44" s="74">
        <f t="shared" si="5"/>
        <v>58</v>
      </c>
      <c r="T44" s="6" t="s">
        <v>431</v>
      </c>
      <c r="U44" s="47" t="s">
        <v>432</v>
      </c>
      <c r="V44" s="47">
        <v>1</v>
      </c>
      <c r="W44" s="47">
        <v>1</v>
      </c>
      <c r="X44" s="47">
        <v>1</v>
      </c>
      <c r="Y44" s="47">
        <v>1</v>
      </c>
      <c r="Z44" s="75">
        <v>40855.634618055563</v>
      </c>
      <c r="AA44" s="6" t="s">
        <v>433</v>
      </c>
      <c r="AB44" s="47" t="s">
        <v>431</v>
      </c>
      <c r="AC44" s="47" t="s">
        <v>624</v>
      </c>
      <c r="AD44" s="47" t="s">
        <v>634</v>
      </c>
      <c r="AE44" s="47" t="s">
        <v>635</v>
      </c>
      <c r="AF44" s="6" t="s">
        <v>636</v>
      </c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 s="1" customFormat="1" ht="15.75" x14ac:dyDescent="0.25">
      <c r="A45" s="47">
        <v>40</v>
      </c>
      <c r="B45" s="47" t="s">
        <v>637</v>
      </c>
      <c r="C45" s="47" t="s">
        <v>601</v>
      </c>
      <c r="D45" s="69" t="s">
        <v>602</v>
      </c>
      <c r="E45" s="47">
        <v>2007</v>
      </c>
      <c r="F45" s="69" t="s">
        <v>603</v>
      </c>
      <c r="G45" s="69" t="s">
        <v>604</v>
      </c>
      <c r="H45" s="69" t="s">
        <v>451</v>
      </c>
      <c r="I45" s="70">
        <v>3.2601453969997598</v>
      </c>
      <c r="J45" s="47" t="s">
        <v>430</v>
      </c>
      <c r="K45" s="47">
        <v>8</v>
      </c>
      <c r="L45" s="71"/>
      <c r="M45" s="47">
        <v>75</v>
      </c>
      <c r="N45" s="48">
        <f t="shared" si="0"/>
        <v>160</v>
      </c>
      <c r="O45" s="48">
        <f t="shared" si="1"/>
        <v>521.6232635199616</v>
      </c>
      <c r="P45" s="72">
        <f t="shared" si="2"/>
        <v>52.162326351996164</v>
      </c>
      <c r="Q45" s="73">
        <f t="shared" si="3"/>
        <v>86.067838480793668</v>
      </c>
      <c r="R45" s="48">
        <f t="shared" si="4"/>
        <v>659.85342835275139</v>
      </c>
      <c r="S45" s="74">
        <f t="shared" si="5"/>
        <v>58</v>
      </c>
      <c r="T45" s="6" t="s">
        <v>431</v>
      </c>
      <c r="U45" s="47" t="s">
        <v>432</v>
      </c>
      <c r="V45" s="47">
        <v>1</v>
      </c>
      <c r="W45" s="47">
        <v>1</v>
      </c>
      <c r="X45" s="47">
        <v>1</v>
      </c>
      <c r="Y45" s="47">
        <v>1</v>
      </c>
      <c r="Z45" s="75">
        <v>40855.634618055563</v>
      </c>
      <c r="AA45" s="6" t="s">
        <v>433</v>
      </c>
      <c r="AB45" s="47" t="s">
        <v>431</v>
      </c>
      <c r="AC45" s="47" t="s">
        <v>638</v>
      </c>
      <c r="AD45" s="47" t="s">
        <v>624</v>
      </c>
      <c r="AE45" s="47" t="s">
        <v>639</v>
      </c>
      <c r="AF45" s="6" t="s">
        <v>640</v>
      </c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</row>
    <row r="46" spans="1:43" s="1" customFormat="1" ht="15.75" x14ac:dyDescent="0.25">
      <c r="A46" s="47">
        <v>41</v>
      </c>
      <c r="B46" s="47" t="s">
        <v>641</v>
      </c>
      <c r="C46" s="47" t="s">
        <v>601</v>
      </c>
      <c r="D46" s="69" t="s">
        <v>602</v>
      </c>
      <c r="E46" s="47">
        <v>2007</v>
      </c>
      <c r="F46" s="69" t="s">
        <v>603</v>
      </c>
      <c r="G46" s="69" t="s">
        <v>604</v>
      </c>
      <c r="H46" s="69" t="s">
        <v>451</v>
      </c>
      <c r="I46" s="70">
        <v>72.234313576182686</v>
      </c>
      <c r="J46" s="47" t="s">
        <v>430</v>
      </c>
      <c r="K46" s="47">
        <v>8</v>
      </c>
      <c r="L46" s="71"/>
      <c r="M46" s="47">
        <v>75</v>
      </c>
      <c r="N46" s="48">
        <f t="shared" si="0"/>
        <v>160</v>
      </c>
      <c r="O46" s="48">
        <f t="shared" si="1"/>
        <v>11557.490172189229</v>
      </c>
      <c r="P46" s="72">
        <f t="shared" si="2"/>
        <v>1155.749017218923</v>
      </c>
      <c r="Q46" s="73">
        <f t="shared" si="3"/>
        <v>1906.9858784112228</v>
      </c>
      <c r="R46" s="48">
        <f t="shared" si="4"/>
        <v>14620.225067819374</v>
      </c>
      <c r="S46" s="74">
        <f t="shared" si="5"/>
        <v>58</v>
      </c>
      <c r="T46" s="6" t="s">
        <v>431</v>
      </c>
      <c r="U46" s="47" t="s">
        <v>432</v>
      </c>
      <c r="V46" s="47">
        <v>1</v>
      </c>
      <c r="W46" s="47">
        <v>1</v>
      </c>
      <c r="X46" s="47">
        <v>1</v>
      </c>
      <c r="Y46" s="47">
        <v>1</v>
      </c>
      <c r="Z46" s="75">
        <v>40855.634618055563</v>
      </c>
      <c r="AA46" s="6" t="s">
        <v>433</v>
      </c>
      <c r="AB46" s="47" t="s">
        <v>431</v>
      </c>
      <c r="AC46" s="47" t="s">
        <v>642</v>
      </c>
      <c r="AD46" s="47" t="s">
        <v>638</v>
      </c>
      <c r="AE46" s="47" t="s">
        <v>643</v>
      </c>
      <c r="AF46" s="6" t="s">
        <v>644</v>
      </c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</row>
    <row r="47" spans="1:43" s="1" customFormat="1" ht="15.75" x14ac:dyDescent="0.25">
      <c r="A47" s="47">
        <v>42</v>
      </c>
      <c r="B47" s="47" t="s">
        <v>645</v>
      </c>
      <c r="C47" s="47" t="s">
        <v>601</v>
      </c>
      <c r="D47" s="69" t="s">
        <v>602</v>
      </c>
      <c r="E47" s="47">
        <v>2007</v>
      </c>
      <c r="F47" s="69" t="s">
        <v>603</v>
      </c>
      <c r="G47" s="69" t="s">
        <v>451</v>
      </c>
      <c r="H47" s="69" t="s">
        <v>451</v>
      </c>
      <c r="I47" s="70">
        <v>26.61156973934396</v>
      </c>
      <c r="J47" s="47" t="s">
        <v>430</v>
      </c>
      <c r="K47" s="47">
        <v>8</v>
      </c>
      <c r="L47" s="71"/>
      <c r="M47" s="47">
        <v>75</v>
      </c>
      <c r="N47" s="48">
        <f t="shared" si="0"/>
        <v>160</v>
      </c>
      <c r="O47" s="48">
        <f t="shared" si="1"/>
        <v>4257.8511582950332</v>
      </c>
      <c r="P47" s="72">
        <f t="shared" si="2"/>
        <v>425.78511582950335</v>
      </c>
      <c r="Q47" s="73">
        <f t="shared" si="3"/>
        <v>702.54544111868051</v>
      </c>
      <c r="R47" s="48">
        <f t="shared" si="4"/>
        <v>5386.1817152432168</v>
      </c>
      <c r="S47" s="74">
        <f t="shared" si="5"/>
        <v>58</v>
      </c>
      <c r="T47" s="6" t="s">
        <v>431</v>
      </c>
      <c r="U47" s="47" t="s">
        <v>432</v>
      </c>
      <c r="V47" s="47">
        <v>1</v>
      </c>
      <c r="W47" s="47">
        <v>1</v>
      </c>
      <c r="X47" s="47">
        <v>1</v>
      </c>
      <c r="Y47" s="47">
        <v>1</v>
      </c>
      <c r="Z47" s="75">
        <v>40855.634618055563</v>
      </c>
      <c r="AA47" s="6" t="s">
        <v>433</v>
      </c>
      <c r="AB47" s="47" t="s">
        <v>431</v>
      </c>
      <c r="AC47" s="47" t="s">
        <v>642</v>
      </c>
      <c r="AD47" s="47" t="s">
        <v>646</v>
      </c>
      <c r="AE47" s="47" t="s">
        <v>647</v>
      </c>
      <c r="AF47" s="6" t="s">
        <v>648</v>
      </c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</row>
    <row r="48" spans="1:43" s="1" customFormat="1" ht="15.75" x14ac:dyDescent="0.25">
      <c r="A48" s="47">
        <v>43</v>
      </c>
      <c r="B48" s="47" t="s">
        <v>649</v>
      </c>
      <c r="C48" s="47" t="s">
        <v>601</v>
      </c>
      <c r="D48" s="69" t="s">
        <v>602</v>
      </c>
      <c r="E48" s="47">
        <v>2007</v>
      </c>
      <c r="F48" s="69" t="s">
        <v>603</v>
      </c>
      <c r="G48" s="69" t="s">
        <v>451</v>
      </c>
      <c r="H48" s="69" t="s">
        <v>451</v>
      </c>
      <c r="I48" s="70">
        <v>71.47874323804092</v>
      </c>
      <c r="J48" s="47" t="s">
        <v>430</v>
      </c>
      <c r="K48" s="47">
        <v>8</v>
      </c>
      <c r="L48" s="71"/>
      <c r="M48" s="47">
        <v>75</v>
      </c>
      <c r="N48" s="48">
        <f t="shared" si="0"/>
        <v>160</v>
      </c>
      <c r="O48" s="48">
        <f t="shared" si="1"/>
        <v>11436.598918086547</v>
      </c>
      <c r="P48" s="72">
        <f t="shared" si="2"/>
        <v>1143.6598918086547</v>
      </c>
      <c r="Q48" s="73">
        <f t="shared" si="3"/>
        <v>1887.0388214842801</v>
      </c>
      <c r="R48" s="48">
        <f t="shared" si="4"/>
        <v>14467.297631379482</v>
      </c>
      <c r="S48" s="74">
        <f t="shared" si="5"/>
        <v>58</v>
      </c>
      <c r="T48" s="6" t="s">
        <v>431</v>
      </c>
      <c r="U48" s="47" t="s">
        <v>432</v>
      </c>
      <c r="V48" s="47">
        <v>1</v>
      </c>
      <c r="W48" s="47">
        <v>1</v>
      </c>
      <c r="X48" s="47">
        <v>1</v>
      </c>
      <c r="Y48" s="47">
        <v>1</v>
      </c>
      <c r="Z48" s="75">
        <v>40855.634618055563</v>
      </c>
      <c r="AA48" s="6" t="s">
        <v>433</v>
      </c>
      <c r="AB48" s="47" t="s">
        <v>431</v>
      </c>
      <c r="AC48" s="47" t="s">
        <v>650</v>
      </c>
      <c r="AD48" s="47" t="s">
        <v>642</v>
      </c>
      <c r="AE48" s="47" t="s">
        <v>651</v>
      </c>
      <c r="AF48" s="6" t="s">
        <v>652</v>
      </c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</row>
    <row r="49" spans="1:43" s="1" customFormat="1" ht="15.75" x14ac:dyDescent="0.25">
      <c r="A49" s="47">
        <v>44</v>
      </c>
      <c r="B49" s="47" t="s">
        <v>653</v>
      </c>
      <c r="C49" s="47" t="s">
        <v>601</v>
      </c>
      <c r="D49" s="69" t="s">
        <v>602</v>
      </c>
      <c r="E49" s="47">
        <v>2007</v>
      </c>
      <c r="F49" s="69" t="s">
        <v>603</v>
      </c>
      <c r="G49" s="69" t="s">
        <v>451</v>
      </c>
      <c r="H49" s="69" t="s">
        <v>451</v>
      </c>
      <c r="I49" s="70">
        <v>102.13487272111669</v>
      </c>
      <c r="J49" s="47" t="s">
        <v>430</v>
      </c>
      <c r="K49" s="47">
        <v>8</v>
      </c>
      <c r="L49" s="71"/>
      <c r="M49" s="47">
        <v>75</v>
      </c>
      <c r="N49" s="48">
        <f t="shared" si="0"/>
        <v>160</v>
      </c>
      <c r="O49" s="48">
        <f t="shared" si="1"/>
        <v>16341.579635378672</v>
      </c>
      <c r="P49" s="72">
        <f t="shared" si="2"/>
        <v>1634.1579635378673</v>
      </c>
      <c r="Q49" s="73">
        <f t="shared" si="3"/>
        <v>2696.3606398374804</v>
      </c>
      <c r="R49" s="48">
        <f t="shared" si="4"/>
        <v>20672.098238754017</v>
      </c>
      <c r="S49" s="74">
        <f t="shared" si="5"/>
        <v>58</v>
      </c>
      <c r="T49" s="6" t="s">
        <v>431</v>
      </c>
      <c r="U49" s="47" t="s">
        <v>432</v>
      </c>
      <c r="V49" s="47">
        <v>1</v>
      </c>
      <c r="W49" s="47">
        <v>1</v>
      </c>
      <c r="X49" s="47">
        <v>1</v>
      </c>
      <c r="Y49" s="47">
        <v>1</v>
      </c>
      <c r="Z49" s="75">
        <v>40855.634618055563</v>
      </c>
      <c r="AA49" s="6" t="s">
        <v>433</v>
      </c>
      <c r="AB49" s="47" t="s">
        <v>431</v>
      </c>
      <c r="AC49" s="47" t="s">
        <v>654</v>
      </c>
      <c r="AD49" s="47" t="s">
        <v>650</v>
      </c>
      <c r="AE49" s="47" t="s">
        <v>655</v>
      </c>
      <c r="AF49" s="6" t="s">
        <v>656</v>
      </c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</row>
    <row r="50" spans="1:43" s="1" customFormat="1" ht="15.75" x14ac:dyDescent="0.25">
      <c r="A50" s="47">
        <v>45</v>
      </c>
      <c r="B50" s="47" t="s">
        <v>657</v>
      </c>
      <c r="C50" s="47" t="s">
        <v>601</v>
      </c>
      <c r="D50" s="69" t="s">
        <v>602</v>
      </c>
      <c r="E50" s="47">
        <v>2007</v>
      </c>
      <c r="F50" s="69" t="s">
        <v>603</v>
      </c>
      <c r="G50" s="69" t="s">
        <v>451</v>
      </c>
      <c r="H50" s="69" t="s">
        <v>451</v>
      </c>
      <c r="I50" s="70">
        <v>14.59024269694682</v>
      </c>
      <c r="J50" s="47" t="s">
        <v>430</v>
      </c>
      <c r="K50" s="47">
        <v>8</v>
      </c>
      <c r="L50" s="71"/>
      <c r="M50" s="47">
        <v>75</v>
      </c>
      <c r="N50" s="48">
        <f t="shared" si="0"/>
        <v>160</v>
      </c>
      <c r="O50" s="48">
        <f t="shared" si="1"/>
        <v>2334.4388315114911</v>
      </c>
      <c r="P50" s="72">
        <f t="shared" si="2"/>
        <v>233.44388315114912</v>
      </c>
      <c r="Q50" s="73">
        <f t="shared" si="3"/>
        <v>385.18240719939604</v>
      </c>
      <c r="R50" s="48">
        <f t="shared" si="4"/>
        <v>2953.0651218620364</v>
      </c>
      <c r="S50" s="74">
        <f t="shared" si="5"/>
        <v>58</v>
      </c>
      <c r="T50" s="6" t="s">
        <v>431</v>
      </c>
      <c r="U50" s="47" t="s">
        <v>432</v>
      </c>
      <c r="V50" s="47">
        <v>1</v>
      </c>
      <c r="W50" s="47">
        <v>1</v>
      </c>
      <c r="X50" s="47">
        <v>1</v>
      </c>
      <c r="Y50" s="47">
        <v>1</v>
      </c>
      <c r="Z50" s="75">
        <v>40855.63462962964</v>
      </c>
      <c r="AA50" s="6" t="s">
        <v>433</v>
      </c>
      <c r="AB50" s="47" t="s">
        <v>431</v>
      </c>
      <c r="AC50" s="47" t="s">
        <v>654</v>
      </c>
      <c r="AD50" s="47" t="s">
        <v>658</v>
      </c>
      <c r="AE50" s="47" t="s">
        <v>659</v>
      </c>
      <c r="AF50" s="6" t="s">
        <v>660</v>
      </c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</row>
    <row r="51" spans="1:43" s="1" customFormat="1" ht="15.75" x14ac:dyDescent="0.25">
      <c r="A51" s="47">
        <v>46</v>
      </c>
      <c r="B51" s="47" t="s">
        <v>661</v>
      </c>
      <c r="C51" s="47" t="s">
        <v>601</v>
      </c>
      <c r="D51" s="69" t="s">
        <v>602</v>
      </c>
      <c r="E51" s="47">
        <v>2007</v>
      </c>
      <c r="F51" s="69" t="s">
        <v>603</v>
      </c>
      <c r="G51" s="69" t="s">
        <v>451</v>
      </c>
      <c r="H51" s="69" t="s">
        <v>451</v>
      </c>
      <c r="I51" s="70">
        <v>100.9898726389105</v>
      </c>
      <c r="J51" s="47" t="s">
        <v>430</v>
      </c>
      <c r="K51" s="47">
        <v>8</v>
      </c>
      <c r="L51" s="71"/>
      <c r="M51" s="47">
        <v>75</v>
      </c>
      <c r="N51" s="48">
        <f t="shared" si="0"/>
        <v>160</v>
      </c>
      <c r="O51" s="48">
        <f t="shared" si="1"/>
        <v>16158.379622225679</v>
      </c>
      <c r="P51" s="72">
        <f t="shared" si="2"/>
        <v>1615.837962222568</v>
      </c>
      <c r="Q51" s="73">
        <f t="shared" si="3"/>
        <v>2666.1326376672373</v>
      </c>
      <c r="R51" s="48">
        <f t="shared" si="4"/>
        <v>20440.350222115485</v>
      </c>
      <c r="S51" s="74">
        <f t="shared" si="5"/>
        <v>58</v>
      </c>
      <c r="T51" s="6" t="s">
        <v>431</v>
      </c>
      <c r="U51" s="47" t="s">
        <v>432</v>
      </c>
      <c r="V51" s="47">
        <v>1</v>
      </c>
      <c r="W51" s="47">
        <v>1</v>
      </c>
      <c r="X51" s="47">
        <v>1</v>
      </c>
      <c r="Y51" s="47">
        <v>1</v>
      </c>
      <c r="Z51" s="75">
        <v>41359.362384259257</v>
      </c>
      <c r="AA51" s="6" t="s">
        <v>433</v>
      </c>
      <c r="AB51" s="47" t="s">
        <v>431</v>
      </c>
      <c r="AC51" s="47" t="s">
        <v>662</v>
      </c>
      <c r="AD51" s="47" t="s">
        <v>663</v>
      </c>
      <c r="AE51" s="47" t="s">
        <v>664</v>
      </c>
      <c r="AF51" s="6" t="s">
        <v>665</v>
      </c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</row>
    <row r="52" spans="1:43" s="1" customFormat="1" ht="15.75" x14ac:dyDescent="0.25">
      <c r="A52" s="47">
        <v>47</v>
      </c>
      <c r="B52" s="47" t="s">
        <v>666</v>
      </c>
      <c r="C52" s="47" t="s">
        <v>601</v>
      </c>
      <c r="D52" s="69" t="s">
        <v>602</v>
      </c>
      <c r="E52" s="47">
        <v>2007</v>
      </c>
      <c r="F52" s="69" t="s">
        <v>603</v>
      </c>
      <c r="G52" s="69" t="s">
        <v>451</v>
      </c>
      <c r="H52" s="69" t="s">
        <v>451</v>
      </c>
      <c r="I52" s="70">
        <v>100.5765149260036</v>
      </c>
      <c r="J52" s="47" t="s">
        <v>430</v>
      </c>
      <c r="K52" s="47">
        <v>8</v>
      </c>
      <c r="L52" s="71"/>
      <c r="M52" s="47">
        <v>75</v>
      </c>
      <c r="N52" s="48">
        <f t="shared" si="0"/>
        <v>160</v>
      </c>
      <c r="O52" s="48">
        <f t="shared" si="1"/>
        <v>16092.242388160576</v>
      </c>
      <c r="P52" s="72">
        <f t="shared" si="2"/>
        <v>1609.2242388160576</v>
      </c>
      <c r="Q52" s="73">
        <f t="shared" si="3"/>
        <v>2655.2199940464948</v>
      </c>
      <c r="R52" s="48">
        <f t="shared" si="4"/>
        <v>20356.686621023127</v>
      </c>
      <c r="S52" s="74">
        <f t="shared" si="5"/>
        <v>58</v>
      </c>
      <c r="T52" s="6" t="s">
        <v>431</v>
      </c>
      <c r="U52" s="47" t="s">
        <v>432</v>
      </c>
      <c r="V52" s="47">
        <v>1</v>
      </c>
      <c r="W52" s="47">
        <v>1</v>
      </c>
      <c r="X52" s="47">
        <v>1</v>
      </c>
      <c r="Y52" s="47">
        <v>1</v>
      </c>
      <c r="Z52" s="75">
        <v>41359.362395833326</v>
      </c>
      <c r="AA52" s="6" t="s">
        <v>433</v>
      </c>
      <c r="AB52" s="47" t="s">
        <v>431</v>
      </c>
      <c r="AC52" s="47" t="s">
        <v>667</v>
      </c>
      <c r="AD52" s="47" t="s">
        <v>662</v>
      </c>
      <c r="AE52" s="47" t="s">
        <v>668</v>
      </c>
      <c r="AF52" s="6" t="s">
        <v>669</v>
      </c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43" s="1" customFormat="1" ht="15.75" x14ac:dyDescent="0.25">
      <c r="A53" s="47">
        <v>48</v>
      </c>
      <c r="B53" s="47" t="s">
        <v>670</v>
      </c>
      <c r="C53" s="47" t="s">
        <v>601</v>
      </c>
      <c r="D53" s="69" t="s">
        <v>602</v>
      </c>
      <c r="E53" s="47">
        <v>2007</v>
      </c>
      <c r="F53" s="69" t="s">
        <v>603</v>
      </c>
      <c r="G53" s="69" t="s">
        <v>451</v>
      </c>
      <c r="H53" s="69" t="s">
        <v>451</v>
      </c>
      <c r="I53" s="70">
        <v>126.5583462882348</v>
      </c>
      <c r="J53" s="47" t="s">
        <v>430</v>
      </c>
      <c r="K53" s="47">
        <v>8</v>
      </c>
      <c r="L53" s="71"/>
      <c r="M53" s="47">
        <v>75</v>
      </c>
      <c r="N53" s="48">
        <f t="shared" si="0"/>
        <v>160</v>
      </c>
      <c r="O53" s="48">
        <f t="shared" si="1"/>
        <v>20249.335406117567</v>
      </c>
      <c r="P53" s="72">
        <f t="shared" si="2"/>
        <v>2024.9335406117568</v>
      </c>
      <c r="Q53" s="73">
        <f t="shared" si="3"/>
        <v>3341.1403420093984</v>
      </c>
      <c r="R53" s="48">
        <f t="shared" si="4"/>
        <v>25615.409288738723</v>
      </c>
      <c r="S53" s="74">
        <f t="shared" si="5"/>
        <v>58</v>
      </c>
      <c r="T53" s="6" t="s">
        <v>431</v>
      </c>
      <c r="U53" s="47" t="s">
        <v>432</v>
      </c>
      <c r="V53" s="47">
        <v>1</v>
      </c>
      <c r="W53" s="47">
        <v>1</v>
      </c>
      <c r="X53" s="47">
        <v>1</v>
      </c>
      <c r="Y53" s="47">
        <v>1</v>
      </c>
      <c r="Z53" s="75">
        <v>40855.63462962964</v>
      </c>
      <c r="AA53" s="6" t="s">
        <v>433</v>
      </c>
      <c r="AB53" s="47" t="s">
        <v>431</v>
      </c>
      <c r="AC53" s="47" t="s">
        <v>671</v>
      </c>
      <c r="AD53" s="47" t="s">
        <v>672</v>
      </c>
      <c r="AE53" s="47" t="s">
        <v>673</v>
      </c>
      <c r="AF53" s="6" t="s">
        <v>674</v>
      </c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</row>
    <row r="54" spans="1:43" s="1" customFormat="1" ht="15.75" x14ac:dyDescent="0.25">
      <c r="A54" s="47">
        <v>49</v>
      </c>
      <c r="B54" s="47" t="s">
        <v>675</v>
      </c>
      <c r="C54" s="47" t="s">
        <v>601</v>
      </c>
      <c r="D54" s="69" t="s">
        <v>602</v>
      </c>
      <c r="E54" s="47">
        <v>2007</v>
      </c>
      <c r="F54" s="69" t="s">
        <v>603</v>
      </c>
      <c r="G54" s="69" t="s">
        <v>451</v>
      </c>
      <c r="H54" s="69" t="s">
        <v>457</v>
      </c>
      <c r="I54" s="70">
        <v>2.137475789231511</v>
      </c>
      <c r="J54" s="47" t="s">
        <v>430</v>
      </c>
      <c r="K54" s="47">
        <v>6</v>
      </c>
      <c r="L54" s="71"/>
      <c r="M54" s="47">
        <v>75</v>
      </c>
      <c r="N54" s="48">
        <f t="shared" si="0"/>
        <v>140</v>
      </c>
      <c r="O54" s="48">
        <f t="shared" si="1"/>
        <v>299.24661049241155</v>
      </c>
      <c r="P54" s="72">
        <f t="shared" si="2"/>
        <v>29.924661049241156</v>
      </c>
      <c r="Q54" s="73">
        <f t="shared" si="3"/>
        <v>49.3756907312479</v>
      </c>
      <c r="R54" s="48">
        <f t="shared" si="4"/>
        <v>378.5469622729006</v>
      </c>
      <c r="S54" s="74">
        <f t="shared" si="5"/>
        <v>58</v>
      </c>
      <c r="T54" s="6" t="s">
        <v>431</v>
      </c>
      <c r="U54" s="47" t="s">
        <v>432</v>
      </c>
      <c r="V54" s="47">
        <v>1</v>
      </c>
      <c r="W54" s="47">
        <v>1</v>
      </c>
      <c r="X54" s="47">
        <v>1</v>
      </c>
      <c r="Y54" s="47">
        <v>1</v>
      </c>
      <c r="Z54" s="75">
        <v>40855.63462962964</v>
      </c>
      <c r="AA54" s="6" t="s">
        <v>433</v>
      </c>
      <c r="AB54" s="47" t="s">
        <v>431</v>
      </c>
      <c r="AC54" s="47" t="s">
        <v>676</v>
      </c>
      <c r="AD54" s="47" t="s">
        <v>671</v>
      </c>
      <c r="AE54" s="47" t="s">
        <v>677</v>
      </c>
      <c r="AF54" s="6" t="s">
        <v>678</v>
      </c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 s="1" customFormat="1" ht="15.75" x14ac:dyDescent="0.25">
      <c r="A55" s="47">
        <v>50</v>
      </c>
      <c r="B55" s="47" t="s">
        <v>679</v>
      </c>
      <c r="C55" s="47" t="s">
        <v>601</v>
      </c>
      <c r="D55" s="69" t="s">
        <v>602</v>
      </c>
      <c r="E55" s="47">
        <v>2007</v>
      </c>
      <c r="F55" s="69" t="s">
        <v>603</v>
      </c>
      <c r="G55" s="69" t="s">
        <v>451</v>
      </c>
      <c r="H55" s="69" t="s">
        <v>451</v>
      </c>
      <c r="I55" s="70">
        <v>17.68310243721282</v>
      </c>
      <c r="J55" s="47" t="s">
        <v>430</v>
      </c>
      <c r="K55" s="47">
        <v>8</v>
      </c>
      <c r="L55" s="71"/>
      <c r="M55" s="47">
        <v>75</v>
      </c>
      <c r="N55" s="48">
        <f t="shared" si="0"/>
        <v>160</v>
      </c>
      <c r="O55" s="48">
        <f t="shared" si="1"/>
        <v>2829.2963899540514</v>
      </c>
      <c r="P55" s="72">
        <f t="shared" si="2"/>
        <v>282.92963899540513</v>
      </c>
      <c r="Q55" s="73">
        <f t="shared" si="3"/>
        <v>466.83390434241846</v>
      </c>
      <c r="R55" s="48">
        <f t="shared" si="4"/>
        <v>3579.059933291875</v>
      </c>
      <c r="S55" s="74">
        <f t="shared" si="5"/>
        <v>58</v>
      </c>
      <c r="T55" s="6" t="s">
        <v>431</v>
      </c>
      <c r="U55" s="47" t="s">
        <v>432</v>
      </c>
      <c r="V55" s="47">
        <v>1</v>
      </c>
      <c r="W55" s="47">
        <v>1</v>
      </c>
      <c r="X55" s="47">
        <v>1</v>
      </c>
      <c r="Y55" s="47">
        <v>1</v>
      </c>
      <c r="Z55" s="75">
        <v>41359.364756944437</v>
      </c>
      <c r="AA55" s="6" t="s">
        <v>433</v>
      </c>
      <c r="AB55" s="47" t="s">
        <v>431</v>
      </c>
      <c r="AC55" s="47" t="s">
        <v>667</v>
      </c>
      <c r="AD55" s="47" t="s">
        <v>680</v>
      </c>
      <c r="AE55" s="47" t="s">
        <v>681</v>
      </c>
      <c r="AF55" s="6" t="s">
        <v>682</v>
      </c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 s="1" customFormat="1" ht="15.75" x14ac:dyDescent="0.25">
      <c r="A56" s="47">
        <v>51</v>
      </c>
      <c r="B56" s="47" t="s">
        <v>683</v>
      </c>
      <c r="C56" s="47" t="s">
        <v>601</v>
      </c>
      <c r="D56" s="69" t="s">
        <v>602</v>
      </c>
      <c r="E56" s="47">
        <v>2007</v>
      </c>
      <c r="F56" s="69" t="s">
        <v>603</v>
      </c>
      <c r="G56" s="69" t="s">
        <v>451</v>
      </c>
      <c r="H56" s="69" t="s">
        <v>451</v>
      </c>
      <c r="I56" s="70">
        <v>45.002545799415991</v>
      </c>
      <c r="J56" s="47" t="s">
        <v>430</v>
      </c>
      <c r="K56" s="47">
        <v>6</v>
      </c>
      <c r="L56" s="71"/>
      <c r="M56" s="47">
        <v>75</v>
      </c>
      <c r="N56" s="48">
        <f t="shared" si="0"/>
        <v>140</v>
      </c>
      <c r="O56" s="48">
        <f t="shared" si="1"/>
        <v>6300.3564119182383</v>
      </c>
      <c r="P56" s="72">
        <f t="shared" si="2"/>
        <v>630.03564119182386</v>
      </c>
      <c r="Q56" s="73">
        <f t="shared" si="3"/>
        <v>1039.5588079665092</v>
      </c>
      <c r="R56" s="48">
        <f t="shared" si="4"/>
        <v>7969.9508610765715</v>
      </c>
      <c r="S56" s="74">
        <f t="shared" si="5"/>
        <v>58</v>
      </c>
      <c r="T56" s="6" t="s">
        <v>431</v>
      </c>
      <c r="U56" s="47" t="s">
        <v>432</v>
      </c>
      <c r="V56" s="47">
        <v>1</v>
      </c>
      <c r="W56" s="47">
        <v>1</v>
      </c>
      <c r="X56" s="47">
        <v>1</v>
      </c>
      <c r="Y56" s="47">
        <v>1</v>
      </c>
      <c r="Z56" s="75">
        <v>40855.63462962964</v>
      </c>
      <c r="AA56" s="6" t="s">
        <v>433</v>
      </c>
      <c r="AB56" s="47" t="s">
        <v>431</v>
      </c>
      <c r="AC56" s="47" t="s">
        <v>684</v>
      </c>
      <c r="AD56" s="47" t="s">
        <v>676</v>
      </c>
      <c r="AE56" s="47" t="s">
        <v>685</v>
      </c>
      <c r="AF56" s="6" t="s">
        <v>686</v>
      </c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</row>
    <row r="57" spans="1:43" s="1" customFormat="1" ht="15.75" x14ac:dyDescent="0.25">
      <c r="A57" s="47">
        <v>52</v>
      </c>
      <c r="B57" s="47" t="s">
        <v>687</v>
      </c>
      <c r="C57" s="47" t="s">
        <v>688</v>
      </c>
      <c r="D57" s="69" t="s">
        <v>689</v>
      </c>
      <c r="E57" s="47">
        <v>2007</v>
      </c>
      <c r="F57" s="69" t="s">
        <v>690</v>
      </c>
      <c r="G57" s="69" t="s">
        <v>451</v>
      </c>
      <c r="H57" s="69" t="s">
        <v>451</v>
      </c>
      <c r="I57" s="70">
        <v>314.07868482734688</v>
      </c>
      <c r="J57" s="47" t="s">
        <v>430</v>
      </c>
      <c r="K57" s="47">
        <v>8</v>
      </c>
      <c r="L57" s="71"/>
      <c r="M57" s="47">
        <v>75</v>
      </c>
      <c r="N57" s="48">
        <f t="shared" si="0"/>
        <v>160</v>
      </c>
      <c r="O57" s="48">
        <f t="shared" si="1"/>
        <v>50252.589572375502</v>
      </c>
      <c r="P57" s="72">
        <f t="shared" si="2"/>
        <v>5025.2589572375509</v>
      </c>
      <c r="Q57" s="73">
        <f t="shared" si="3"/>
        <v>8291.6772794419576</v>
      </c>
      <c r="R57" s="48">
        <f t="shared" si="4"/>
        <v>63569.525809055012</v>
      </c>
      <c r="S57" s="74">
        <f t="shared" si="5"/>
        <v>58</v>
      </c>
      <c r="T57" s="6" t="s">
        <v>431</v>
      </c>
      <c r="U57" s="47" t="s">
        <v>432</v>
      </c>
      <c r="V57" s="47">
        <v>1</v>
      </c>
      <c r="W57" s="47">
        <v>1</v>
      </c>
      <c r="X57" s="47">
        <v>1</v>
      </c>
      <c r="Y57" s="47">
        <v>1</v>
      </c>
      <c r="Z57" s="75">
        <v>40855.63462962964</v>
      </c>
      <c r="AA57" s="6" t="s">
        <v>433</v>
      </c>
      <c r="AB57" s="47" t="s">
        <v>431</v>
      </c>
      <c r="AC57" s="47" t="s">
        <v>691</v>
      </c>
      <c r="AD57" s="47" t="s">
        <v>692</v>
      </c>
      <c r="AE57" s="47" t="s">
        <v>693</v>
      </c>
      <c r="AF57" s="6" t="s">
        <v>694</v>
      </c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</row>
    <row r="58" spans="1:43" s="1" customFormat="1" ht="15.75" x14ac:dyDescent="0.25">
      <c r="A58" s="47">
        <v>53</v>
      </c>
      <c r="B58" s="47" t="s">
        <v>695</v>
      </c>
      <c r="C58" s="47" t="s">
        <v>696</v>
      </c>
      <c r="D58" s="69" t="s">
        <v>697</v>
      </c>
      <c r="E58" s="47">
        <v>2007</v>
      </c>
      <c r="F58" s="69" t="s">
        <v>698</v>
      </c>
      <c r="G58" s="69" t="s">
        <v>699</v>
      </c>
      <c r="H58" s="69" t="s">
        <v>457</v>
      </c>
      <c r="I58" s="70">
        <v>1.534847696515425</v>
      </c>
      <c r="J58" s="47" t="s">
        <v>430</v>
      </c>
      <c r="K58" s="47">
        <v>8</v>
      </c>
      <c r="L58" s="71"/>
      <c r="M58" s="47">
        <v>75</v>
      </c>
      <c r="N58" s="48">
        <f t="shared" si="0"/>
        <v>160</v>
      </c>
      <c r="O58" s="48">
        <f t="shared" si="1"/>
        <v>245.57563144246799</v>
      </c>
      <c r="P58" s="72">
        <f t="shared" si="2"/>
        <v>24.557563144246799</v>
      </c>
      <c r="Q58" s="73">
        <f t="shared" si="3"/>
        <v>40.51997918800722</v>
      </c>
      <c r="R58" s="48">
        <f t="shared" si="4"/>
        <v>310.65317377472201</v>
      </c>
      <c r="S58" s="74">
        <f t="shared" si="5"/>
        <v>58</v>
      </c>
      <c r="T58" s="6" t="s">
        <v>431</v>
      </c>
      <c r="U58" s="47" t="s">
        <v>432</v>
      </c>
      <c r="V58" s="47">
        <v>1</v>
      </c>
      <c r="W58" s="47">
        <v>1</v>
      </c>
      <c r="X58" s="47">
        <v>1</v>
      </c>
      <c r="Y58" s="47">
        <v>1</v>
      </c>
      <c r="Z58" s="75">
        <v>40855.634641203702</v>
      </c>
      <c r="AA58" s="6" t="s">
        <v>433</v>
      </c>
      <c r="AB58" s="47" t="s">
        <v>431</v>
      </c>
      <c r="AC58" s="47" t="s">
        <v>700</v>
      </c>
      <c r="AD58" s="47" t="s">
        <v>701</v>
      </c>
      <c r="AE58" s="47" t="s">
        <v>702</v>
      </c>
      <c r="AF58" s="6" t="s">
        <v>703</v>
      </c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</row>
    <row r="59" spans="1:43" s="1" customFormat="1" ht="15.75" x14ac:dyDescent="0.25">
      <c r="A59" s="47">
        <v>54</v>
      </c>
      <c r="B59" s="47" t="s">
        <v>704</v>
      </c>
      <c r="C59" s="47" t="s">
        <v>696</v>
      </c>
      <c r="D59" s="69" t="s">
        <v>697</v>
      </c>
      <c r="E59" s="47">
        <v>2007</v>
      </c>
      <c r="F59" s="69" t="s">
        <v>698</v>
      </c>
      <c r="G59" s="69" t="s">
        <v>699</v>
      </c>
      <c r="H59" s="69" t="s">
        <v>457</v>
      </c>
      <c r="I59" s="70">
        <v>488.81768443167221</v>
      </c>
      <c r="J59" s="47" t="s">
        <v>430</v>
      </c>
      <c r="K59" s="47">
        <v>8</v>
      </c>
      <c r="L59" s="71"/>
      <c r="M59" s="47">
        <v>75</v>
      </c>
      <c r="N59" s="48">
        <f t="shared" si="0"/>
        <v>160</v>
      </c>
      <c r="O59" s="48">
        <f t="shared" si="1"/>
        <v>78210.829509067553</v>
      </c>
      <c r="P59" s="72">
        <f t="shared" si="2"/>
        <v>7821.0829509067553</v>
      </c>
      <c r="Q59" s="73">
        <f t="shared" si="3"/>
        <v>12904.786868996145</v>
      </c>
      <c r="R59" s="48">
        <f t="shared" si="4"/>
        <v>98936.699328970455</v>
      </c>
      <c r="S59" s="74">
        <f t="shared" si="5"/>
        <v>58</v>
      </c>
      <c r="T59" s="6" t="s">
        <v>431</v>
      </c>
      <c r="U59" s="47" t="s">
        <v>432</v>
      </c>
      <c r="V59" s="47">
        <v>1</v>
      </c>
      <c r="W59" s="47">
        <v>1</v>
      </c>
      <c r="X59" s="47">
        <v>1</v>
      </c>
      <c r="Y59" s="47">
        <v>1</v>
      </c>
      <c r="Z59" s="75">
        <v>40855.634641203702</v>
      </c>
      <c r="AA59" s="6" t="s">
        <v>433</v>
      </c>
      <c r="AB59" s="47" t="s">
        <v>431</v>
      </c>
      <c r="AC59" s="47" t="s">
        <v>705</v>
      </c>
      <c r="AD59" s="47" t="s">
        <v>700</v>
      </c>
      <c r="AE59" s="47" t="s">
        <v>706</v>
      </c>
      <c r="AF59" s="6" t="s">
        <v>707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</row>
    <row r="60" spans="1:43" s="1" customFormat="1" ht="15.75" x14ac:dyDescent="0.25">
      <c r="A60" s="47">
        <v>55</v>
      </c>
      <c r="B60" s="47" t="s">
        <v>708</v>
      </c>
      <c r="C60" s="47" t="s">
        <v>696</v>
      </c>
      <c r="D60" s="69" t="s">
        <v>697</v>
      </c>
      <c r="E60" s="47">
        <v>2007</v>
      </c>
      <c r="F60" s="69" t="s">
        <v>698</v>
      </c>
      <c r="G60" s="69" t="s">
        <v>699</v>
      </c>
      <c r="H60" s="69" t="s">
        <v>457</v>
      </c>
      <c r="I60" s="70">
        <v>45.826701094149357</v>
      </c>
      <c r="J60" s="47" t="s">
        <v>430</v>
      </c>
      <c r="K60" s="47">
        <v>8</v>
      </c>
      <c r="L60" s="71"/>
      <c r="M60" s="47">
        <v>75</v>
      </c>
      <c r="N60" s="48">
        <f t="shared" si="0"/>
        <v>160</v>
      </c>
      <c r="O60" s="48">
        <f t="shared" si="1"/>
        <v>7332.2721750638975</v>
      </c>
      <c r="P60" s="72">
        <f t="shared" si="2"/>
        <v>733.22721750638982</v>
      </c>
      <c r="Q60" s="73">
        <f t="shared" si="3"/>
        <v>1209.824908885543</v>
      </c>
      <c r="R60" s="48">
        <f t="shared" si="4"/>
        <v>9275.3243014558302</v>
      </c>
      <c r="S60" s="74">
        <f t="shared" si="5"/>
        <v>58</v>
      </c>
      <c r="T60" s="6" t="s">
        <v>431</v>
      </c>
      <c r="U60" s="47" t="s">
        <v>432</v>
      </c>
      <c r="V60" s="47">
        <v>1</v>
      </c>
      <c r="W60" s="47">
        <v>1</v>
      </c>
      <c r="X60" s="47">
        <v>1</v>
      </c>
      <c r="Y60" s="47">
        <v>1</v>
      </c>
      <c r="Z60" s="75">
        <v>40855.634641203702</v>
      </c>
      <c r="AA60" s="6" t="s">
        <v>433</v>
      </c>
      <c r="AB60" s="47" t="s">
        <v>431</v>
      </c>
      <c r="AC60" s="47" t="s">
        <v>709</v>
      </c>
      <c r="AD60" s="47" t="s">
        <v>705</v>
      </c>
      <c r="AE60" s="47" t="s">
        <v>710</v>
      </c>
      <c r="AF60" s="6" t="s">
        <v>711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</row>
    <row r="61" spans="1:43" s="1" customFormat="1" ht="15.75" x14ac:dyDescent="0.25">
      <c r="A61" s="47">
        <v>56</v>
      </c>
      <c r="B61" s="47" t="s">
        <v>712</v>
      </c>
      <c r="C61" s="47" t="s">
        <v>696</v>
      </c>
      <c r="D61" s="69" t="s">
        <v>697</v>
      </c>
      <c r="E61" s="47">
        <v>2007</v>
      </c>
      <c r="F61" s="69" t="s">
        <v>698</v>
      </c>
      <c r="G61" s="69" t="s">
        <v>699</v>
      </c>
      <c r="H61" s="69" t="s">
        <v>457</v>
      </c>
      <c r="I61" s="70">
        <v>386.43532275711158</v>
      </c>
      <c r="J61" s="47" t="s">
        <v>430</v>
      </c>
      <c r="K61" s="47">
        <v>8</v>
      </c>
      <c r="L61" s="71"/>
      <c r="M61" s="47">
        <v>75</v>
      </c>
      <c r="N61" s="48">
        <f t="shared" si="0"/>
        <v>160</v>
      </c>
      <c r="O61" s="48">
        <f t="shared" si="1"/>
        <v>61829.651641137854</v>
      </c>
      <c r="P61" s="72">
        <f t="shared" si="2"/>
        <v>6182.9651641137862</v>
      </c>
      <c r="Q61" s="73">
        <f t="shared" si="3"/>
        <v>10201.892520787746</v>
      </c>
      <c r="R61" s="48">
        <f t="shared" si="4"/>
        <v>78214.509326039391</v>
      </c>
      <c r="S61" s="74">
        <f t="shared" si="5"/>
        <v>58</v>
      </c>
      <c r="T61" s="6" t="s">
        <v>431</v>
      </c>
      <c r="U61" s="47" t="s">
        <v>432</v>
      </c>
      <c r="V61" s="47">
        <v>1</v>
      </c>
      <c r="W61" s="47">
        <v>1</v>
      </c>
      <c r="X61" s="47">
        <v>1</v>
      </c>
      <c r="Y61" s="47">
        <v>1</v>
      </c>
      <c r="Z61" s="75">
        <v>40855.634641203702</v>
      </c>
      <c r="AA61" s="6" t="s">
        <v>433</v>
      </c>
      <c r="AB61" s="47" t="s">
        <v>431</v>
      </c>
      <c r="AC61" s="47" t="s">
        <v>713</v>
      </c>
      <c r="AD61" s="47" t="s">
        <v>709</v>
      </c>
      <c r="AE61" s="47" t="s">
        <v>714</v>
      </c>
      <c r="AF61" s="6" t="s">
        <v>715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</row>
    <row r="62" spans="1:43" s="1" customFormat="1" ht="15.75" x14ac:dyDescent="0.25">
      <c r="A62" s="47">
        <v>57</v>
      </c>
      <c r="B62" s="47" t="s">
        <v>716</v>
      </c>
      <c r="C62" s="47" t="s">
        <v>696</v>
      </c>
      <c r="D62" s="69" t="s">
        <v>697</v>
      </c>
      <c r="E62" s="47">
        <v>2007</v>
      </c>
      <c r="F62" s="69" t="s">
        <v>698</v>
      </c>
      <c r="G62" s="69" t="s">
        <v>699</v>
      </c>
      <c r="H62" s="69" t="s">
        <v>457</v>
      </c>
      <c r="I62" s="70">
        <v>138.07750069020861</v>
      </c>
      <c r="J62" s="47" t="s">
        <v>430</v>
      </c>
      <c r="K62" s="47">
        <v>8</v>
      </c>
      <c r="L62" s="71"/>
      <c r="M62" s="47">
        <v>75</v>
      </c>
      <c r="N62" s="48">
        <f t="shared" si="0"/>
        <v>160</v>
      </c>
      <c r="O62" s="48">
        <f t="shared" si="1"/>
        <v>22092.400110433377</v>
      </c>
      <c r="P62" s="72">
        <f t="shared" si="2"/>
        <v>2209.2400110433377</v>
      </c>
      <c r="Q62" s="73">
        <f t="shared" si="3"/>
        <v>3645.2460182215068</v>
      </c>
      <c r="R62" s="48">
        <f t="shared" si="4"/>
        <v>27946.886139698221</v>
      </c>
      <c r="S62" s="74">
        <f t="shared" si="5"/>
        <v>58</v>
      </c>
      <c r="T62" s="6" t="s">
        <v>431</v>
      </c>
      <c r="U62" s="47" t="s">
        <v>432</v>
      </c>
      <c r="V62" s="47">
        <v>1</v>
      </c>
      <c r="W62" s="47">
        <v>1</v>
      </c>
      <c r="X62" s="47">
        <v>1</v>
      </c>
      <c r="Y62" s="47">
        <v>1</v>
      </c>
      <c r="Z62" s="75">
        <v>40855.634652777779</v>
      </c>
      <c r="AA62" s="6" t="s">
        <v>433</v>
      </c>
      <c r="AB62" s="47" t="s">
        <v>431</v>
      </c>
      <c r="AC62" s="47" t="s">
        <v>717</v>
      </c>
      <c r="AD62" s="47" t="s">
        <v>713</v>
      </c>
      <c r="AE62" s="47" t="s">
        <v>718</v>
      </c>
      <c r="AF62" s="6" t="s">
        <v>719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</row>
    <row r="63" spans="1:43" s="1" customFormat="1" ht="15.75" x14ac:dyDescent="0.25">
      <c r="A63" s="47">
        <v>58</v>
      </c>
      <c r="B63" s="47" t="s">
        <v>720</v>
      </c>
      <c r="C63" s="47" t="s">
        <v>696</v>
      </c>
      <c r="D63" s="69" t="s">
        <v>697</v>
      </c>
      <c r="E63" s="47">
        <v>2007</v>
      </c>
      <c r="F63" s="69" t="s">
        <v>698</v>
      </c>
      <c r="G63" s="69" t="s">
        <v>698</v>
      </c>
      <c r="H63" s="69" t="s">
        <v>457</v>
      </c>
      <c r="I63" s="70">
        <v>3.9721113613031669</v>
      </c>
      <c r="J63" s="47" t="s">
        <v>430</v>
      </c>
      <c r="K63" s="47">
        <v>8</v>
      </c>
      <c r="L63" s="71"/>
      <c r="M63" s="47">
        <v>75</v>
      </c>
      <c r="N63" s="48">
        <f t="shared" si="0"/>
        <v>160</v>
      </c>
      <c r="O63" s="48">
        <f t="shared" si="1"/>
        <v>635.5378178085067</v>
      </c>
      <c r="P63" s="72">
        <f t="shared" si="2"/>
        <v>63.55378178085067</v>
      </c>
      <c r="Q63" s="73">
        <f t="shared" si="3"/>
        <v>104.86373993840361</v>
      </c>
      <c r="R63" s="48">
        <f t="shared" si="4"/>
        <v>803.955339527761</v>
      </c>
      <c r="S63" s="74">
        <f t="shared" si="5"/>
        <v>58</v>
      </c>
      <c r="T63" s="6" t="s">
        <v>431</v>
      </c>
      <c r="U63" s="47" t="s">
        <v>432</v>
      </c>
      <c r="V63" s="47">
        <v>1</v>
      </c>
      <c r="W63" s="47">
        <v>1</v>
      </c>
      <c r="X63" s="47">
        <v>1</v>
      </c>
      <c r="Y63" s="47">
        <v>1</v>
      </c>
      <c r="Z63" s="75">
        <v>40855.634652777779</v>
      </c>
      <c r="AA63" s="6" t="s">
        <v>433</v>
      </c>
      <c r="AB63" s="47" t="s">
        <v>431</v>
      </c>
      <c r="AC63" s="47" t="s">
        <v>721</v>
      </c>
      <c r="AD63" s="47" t="s">
        <v>717</v>
      </c>
      <c r="AE63" s="47" t="s">
        <v>722</v>
      </c>
      <c r="AF63" s="6" t="s">
        <v>723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</row>
    <row r="64" spans="1:43" s="1" customFormat="1" ht="15.75" x14ac:dyDescent="0.25">
      <c r="A64" s="47">
        <v>59</v>
      </c>
      <c r="B64" s="47" t="s">
        <v>724</v>
      </c>
      <c r="C64" s="47" t="s">
        <v>696</v>
      </c>
      <c r="D64" s="69" t="s">
        <v>697</v>
      </c>
      <c r="E64" s="47">
        <v>2007</v>
      </c>
      <c r="F64" s="69" t="s">
        <v>725</v>
      </c>
      <c r="G64" s="69" t="s">
        <v>698</v>
      </c>
      <c r="H64" s="69" t="s">
        <v>457</v>
      </c>
      <c r="I64" s="70">
        <v>1.499736755566601</v>
      </c>
      <c r="J64" s="47" t="s">
        <v>430</v>
      </c>
      <c r="K64" s="47">
        <v>12</v>
      </c>
      <c r="L64" s="71"/>
      <c r="M64" s="47">
        <v>75</v>
      </c>
      <c r="N64" s="48">
        <f t="shared" si="0"/>
        <v>200</v>
      </c>
      <c r="O64" s="48">
        <f t="shared" si="1"/>
        <v>299.94735111332022</v>
      </c>
      <c r="P64" s="72">
        <f t="shared" si="2"/>
        <v>29.994735111332023</v>
      </c>
      <c r="Q64" s="73">
        <f t="shared" si="3"/>
        <v>49.491312933697834</v>
      </c>
      <c r="R64" s="48">
        <f t="shared" si="4"/>
        <v>379.43339915835008</v>
      </c>
      <c r="S64" s="74">
        <f t="shared" si="5"/>
        <v>58</v>
      </c>
      <c r="T64" s="6" t="s">
        <v>431</v>
      </c>
      <c r="U64" s="47" t="s">
        <v>432</v>
      </c>
      <c r="V64" s="47">
        <v>1</v>
      </c>
      <c r="W64" s="47">
        <v>1</v>
      </c>
      <c r="X64" s="47">
        <v>1</v>
      </c>
      <c r="Y64" s="47">
        <v>1</v>
      </c>
      <c r="Z64" s="75">
        <v>40855.634652777779</v>
      </c>
      <c r="AA64" s="6" t="s">
        <v>433</v>
      </c>
      <c r="AB64" s="47" t="s">
        <v>431</v>
      </c>
      <c r="AC64" s="47" t="s">
        <v>726</v>
      </c>
      <c r="AD64" s="47" t="s">
        <v>727</v>
      </c>
      <c r="AE64" s="47" t="s">
        <v>728</v>
      </c>
      <c r="AF64" s="6" t="s">
        <v>729</v>
      </c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</row>
    <row r="65" spans="1:43" s="1" customFormat="1" ht="15.75" x14ac:dyDescent="0.25">
      <c r="A65" s="47">
        <v>60</v>
      </c>
      <c r="B65" s="47" t="s">
        <v>730</v>
      </c>
      <c r="C65" s="47" t="s">
        <v>696</v>
      </c>
      <c r="D65" s="69" t="s">
        <v>697</v>
      </c>
      <c r="E65" s="47">
        <v>2007</v>
      </c>
      <c r="F65" s="69" t="s">
        <v>698</v>
      </c>
      <c r="G65" s="69" t="s">
        <v>731</v>
      </c>
      <c r="H65" s="69" t="s">
        <v>698</v>
      </c>
      <c r="I65" s="70">
        <v>192.65981627494989</v>
      </c>
      <c r="J65" s="47" t="s">
        <v>430</v>
      </c>
      <c r="K65" s="47">
        <v>12</v>
      </c>
      <c r="L65" s="71"/>
      <c r="M65" s="47">
        <v>75</v>
      </c>
      <c r="N65" s="48">
        <f t="shared" si="0"/>
        <v>200</v>
      </c>
      <c r="O65" s="48">
        <f t="shared" si="1"/>
        <v>38531.963254989976</v>
      </c>
      <c r="P65" s="72">
        <f t="shared" si="2"/>
        <v>3853.1963254989978</v>
      </c>
      <c r="Q65" s="73">
        <f t="shared" si="3"/>
        <v>6357.7739370733461</v>
      </c>
      <c r="R65" s="48">
        <f t="shared" si="4"/>
        <v>48742.93351756232</v>
      </c>
      <c r="S65" s="74">
        <f t="shared" si="5"/>
        <v>58</v>
      </c>
      <c r="T65" s="6" t="s">
        <v>431</v>
      </c>
      <c r="U65" s="47" t="s">
        <v>432</v>
      </c>
      <c r="V65" s="47">
        <v>1</v>
      </c>
      <c r="W65" s="47">
        <v>1</v>
      </c>
      <c r="X65" s="47">
        <v>1</v>
      </c>
      <c r="Y65" s="47">
        <v>1</v>
      </c>
      <c r="Z65" s="75">
        <v>40855.634652777779</v>
      </c>
      <c r="AA65" s="6" t="s">
        <v>433</v>
      </c>
      <c r="AB65" s="47" t="s">
        <v>431</v>
      </c>
      <c r="AC65" s="47" t="s">
        <v>732</v>
      </c>
      <c r="AD65" s="47" t="s">
        <v>726</v>
      </c>
      <c r="AE65" s="47" t="s">
        <v>733</v>
      </c>
      <c r="AF65" s="6" t="s">
        <v>734</v>
      </c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</row>
    <row r="66" spans="1:43" s="1" customFormat="1" ht="15.75" x14ac:dyDescent="0.25">
      <c r="A66" s="47">
        <v>61</v>
      </c>
      <c r="B66" s="47" t="s">
        <v>735</v>
      </c>
      <c r="C66" s="47" t="s">
        <v>696</v>
      </c>
      <c r="D66" s="69" t="s">
        <v>697</v>
      </c>
      <c r="E66" s="47">
        <v>2007</v>
      </c>
      <c r="F66" s="69" t="s">
        <v>698</v>
      </c>
      <c r="G66" s="69" t="s">
        <v>698</v>
      </c>
      <c r="H66" s="69" t="s">
        <v>731</v>
      </c>
      <c r="I66" s="70">
        <v>4.3904880137778637</v>
      </c>
      <c r="J66" s="47" t="s">
        <v>430</v>
      </c>
      <c r="K66" s="47">
        <v>12</v>
      </c>
      <c r="L66" s="71"/>
      <c r="M66" s="47">
        <v>75</v>
      </c>
      <c r="N66" s="48">
        <f t="shared" si="0"/>
        <v>200</v>
      </c>
      <c r="O66" s="48">
        <f t="shared" si="1"/>
        <v>878.09760275557278</v>
      </c>
      <c r="P66" s="72">
        <f t="shared" si="2"/>
        <v>87.809760275557281</v>
      </c>
      <c r="Q66" s="73">
        <f t="shared" si="3"/>
        <v>144.88610445466952</v>
      </c>
      <c r="R66" s="48">
        <f t="shared" si="4"/>
        <v>1110.7934674857997</v>
      </c>
      <c r="S66" s="74">
        <f t="shared" si="5"/>
        <v>58</v>
      </c>
      <c r="T66" s="6" t="s">
        <v>431</v>
      </c>
      <c r="U66" s="47" t="s">
        <v>432</v>
      </c>
      <c r="V66" s="47">
        <v>1</v>
      </c>
      <c r="W66" s="47">
        <v>1</v>
      </c>
      <c r="X66" s="47">
        <v>1</v>
      </c>
      <c r="Y66" s="47">
        <v>1</v>
      </c>
      <c r="Z66" s="75">
        <v>40855.634652777779</v>
      </c>
      <c r="AA66" s="6" t="s">
        <v>433</v>
      </c>
      <c r="AB66" s="47" t="s">
        <v>431</v>
      </c>
      <c r="AC66" s="47" t="s">
        <v>721</v>
      </c>
      <c r="AD66" s="47" t="s">
        <v>732</v>
      </c>
      <c r="AE66" s="47" t="s">
        <v>736</v>
      </c>
      <c r="AF66" s="6" t="s">
        <v>737</v>
      </c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</row>
    <row r="67" spans="1:43" s="1" customFormat="1" ht="15.75" x14ac:dyDescent="0.25">
      <c r="A67" s="47">
        <v>62</v>
      </c>
      <c r="B67" s="47" t="s">
        <v>738</v>
      </c>
      <c r="C67" s="47" t="s">
        <v>696</v>
      </c>
      <c r="D67" s="69" t="s">
        <v>697</v>
      </c>
      <c r="E67" s="47">
        <v>2007</v>
      </c>
      <c r="F67" s="69" t="s">
        <v>725</v>
      </c>
      <c r="G67" s="69" t="s">
        <v>731</v>
      </c>
      <c r="H67" s="69" t="s">
        <v>698</v>
      </c>
      <c r="I67" s="70">
        <v>206.80352413562539</v>
      </c>
      <c r="J67" s="47" t="s">
        <v>430</v>
      </c>
      <c r="K67" s="47">
        <v>12</v>
      </c>
      <c r="L67" s="71"/>
      <c r="M67" s="47">
        <v>75</v>
      </c>
      <c r="N67" s="48">
        <f t="shared" si="0"/>
        <v>200</v>
      </c>
      <c r="O67" s="48">
        <f t="shared" si="1"/>
        <v>41360.704827125082</v>
      </c>
      <c r="P67" s="72">
        <f t="shared" si="2"/>
        <v>4136.0704827125082</v>
      </c>
      <c r="Q67" s="73">
        <f t="shared" si="3"/>
        <v>6824.5162964756382</v>
      </c>
      <c r="R67" s="48">
        <f t="shared" si="4"/>
        <v>52321.291606313229</v>
      </c>
      <c r="S67" s="74">
        <f t="shared" si="5"/>
        <v>58</v>
      </c>
      <c r="T67" s="6" t="s">
        <v>431</v>
      </c>
      <c r="U67" s="47" t="s">
        <v>432</v>
      </c>
      <c r="V67" s="47">
        <v>1</v>
      </c>
      <c r="W67" s="47">
        <v>1</v>
      </c>
      <c r="X67" s="47">
        <v>1</v>
      </c>
      <c r="Y67" s="47">
        <v>1</v>
      </c>
      <c r="Z67" s="75">
        <v>40855.634652777779</v>
      </c>
      <c r="AA67" s="6" t="s">
        <v>433</v>
      </c>
      <c r="AB67" s="47" t="s">
        <v>431</v>
      </c>
      <c r="AC67" s="47" t="s">
        <v>739</v>
      </c>
      <c r="AD67" s="47" t="s">
        <v>721</v>
      </c>
      <c r="AE67" s="47" t="s">
        <v>740</v>
      </c>
      <c r="AF67" s="6" t="s">
        <v>741</v>
      </c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</row>
    <row r="68" spans="1:43" s="1" customFormat="1" ht="15.75" x14ac:dyDescent="0.25">
      <c r="A68" s="47">
        <v>63</v>
      </c>
      <c r="B68" s="47" t="s">
        <v>742</v>
      </c>
      <c r="C68" s="47" t="s">
        <v>696</v>
      </c>
      <c r="D68" s="69" t="s">
        <v>697</v>
      </c>
      <c r="E68" s="47">
        <v>2007</v>
      </c>
      <c r="F68" s="69" t="s">
        <v>725</v>
      </c>
      <c r="G68" s="69" t="s">
        <v>699</v>
      </c>
      <c r="H68" s="69" t="s">
        <v>743</v>
      </c>
      <c r="I68" s="70">
        <v>568.9420789168621</v>
      </c>
      <c r="J68" s="47" t="s">
        <v>430</v>
      </c>
      <c r="K68" s="47">
        <v>12</v>
      </c>
      <c r="L68" s="71"/>
      <c r="M68" s="47">
        <v>75</v>
      </c>
      <c r="N68" s="48">
        <f t="shared" si="0"/>
        <v>200</v>
      </c>
      <c r="O68" s="48">
        <f t="shared" si="1"/>
        <v>113788.41578337242</v>
      </c>
      <c r="P68" s="72">
        <f t="shared" si="2"/>
        <v>11378.841578337242</v>
      </c>
      <c r="Q68" s="73">
        <f t="shared" si="3"/>
        <v>18775.088604256449</v>
      </c>
      <c r="R68" s="48">
        <f t="shared" si="4"/>
        <v>143942.34596596612</v>
      </c>
      <c r="S68" s="74">
        <f t="shared" si="5"/>
        <v>58</v>
      </c>
      <c r="T68" s="6" t="s">
        <v>431</v>
      </c>
      <c r="U68" s="47" t="s">
        <v>432</v>
      </c>
      <c r="V68" s="47">
        <v>1</v>
      </c>
      <c r="W68" s="47">
        <v>1</v>
      </c>
      <c r="X68" s="47">
        <v>1</v>
      </c>
      <c r="Y68" s="47">
        <v>1</v>
      </c>
      <c r="Z68" s="75">
        <v>40855.634652777779</v>
      </c>
      <c r="AA68" s="6" t="s">
        <v>433</v>
      </c>
      <c r="AB68" s="47" t="s">
        <v>431</v>
      </c>
      <c r="AC68" s="47" t="s">
        <v>744</v>
      </c>
      <c r="AD68" s="47" t="s">
        <v>739</v>
      </c>
      <c r="AE68" s="47" t="s">
        <v>745</v>
      </c>
      <c r="AF68" s="6" t="s">
        <v>746</v>
      </c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</row>
    <row r="69" spans="1:43" s="1" customFormat="1" ht="15.75" x14ac:dyDescent="0.25">
      <c r="A69" s="47">
        <v>64</v>
      </c>
      <c r="B69" s="47" t="s">
        <v>747</v>
      </c>
      <c r="C69" s="47" t="s">
        <v>748</v>
      </c>
      <c r="D69" s="69" t="s">
        <v>697</v>
      </c>
      <c r="E69" s="47">
        <v>2007</v>
      </c>
      <c r="F69" s="69" t="s">
        <v>749</v>
      </c>
      <c r="G69" s="69" t="s">
        <v>731</v>
      </c>
      <c r="H69" s="69" t="s">
        <v>457</v>
      </c>
      <c r="I69" s="70">
        <v>1.5000096414912549</v>
      </c>
      <c r="J69" s="47" t="s">
        <v>430</v>
      </c>
      <c r="K69" s="47">
        <v>8</v>
      </c>
      <c r="L69" s="71"/>
      <c r="M69" s="47">
        <v>75</v>
      </c>
      <c r="N69" s="48">
        <f t="shared" si="0"/>
        <v>160</v>
      </c>
      <c r="O69" s="48">
        <f t="shared" si="1"/>
        <v>240.0015426386008</v>
      </c>
      <c r="P69" s="72">
        <f t="shared" si="2"/>
        <v>24.000154263860082</v>
      </c>
      <c r="Q69" s="73">
        <f t="shared" si="3"/>
        <v>39.600254535369132</v>
      </c>
      <c r="R69" s="48">
        <f t="shared" si="4"/>
        <v>303.60195143783</v>
      </c>
      <c r="S69" s="74">
        <f t="shared" si="5"/>
        <v>58</v>
      </c>
      <c r="T69" s="6" t="s">
        <v>431</v>
      </c>
      <c r="U69" s="47" t="s">
        <v>432</v>
      </c>
      <c r="V69" s="47">
        <v>1</v>
      </c>
      <c r="W69" s="47">
        <v>1</v>
      </c>
      <c r="X69" s="47">
        <v>1</v>
      </c>
      <c r="Y69" s="47">
        <v>1</v>
      </c>
      <c r="Z69" s="75">
        <v>40855.634652777779</v>
      </c>
      <c r="AA69" s="6" t="s">
        <v>433</v>
      </c>
      <c r="AB69" s="47" t="s">
        <v>431</v>
      </c>
      <c r="AC69" s="47" t="s">
        <v>750</v>
      </c>
      <c r="AD69" s="47" t="s">
        <v>751</v>
      </c>
      <c r="AE69" s="47" t="s">
        <v>752</v>
      </c>
      <c r="AF69" s="6" t="s">
        <v>753</v>
      </c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</row>
    <row r="70" spans="1:43" s="1" customFormat="1" ht="15.75" x14ac:dyDescent="0.25">
      <c r="A70" s="47">
        <v>65</v>
      </c>
      <c r="B70" s="47" t="s">
        <v>754</v>
      </c>
      <c r="C70" s="47" t="s">
        <v>748</v>
      </c>
      <c r="D70" s="69" t="s">
        <v>697</v>
      </c>
      <c r="E70" s="47">
        <v>2007</v>
      </c>
      <c r="F70" s="69" t="s">
        <v>749</v>
      </c>
      <c r="G70" s="69" t="s">
        <v>731</v>
      </c>
      <c r="H70" s="69" t="s">
        <v>457</v>
      </c>
      <c r="I70" s="70">
        <v>427.73664667509638</v>
      </c>
      <c r="J70" s="47" t="s">
        <v>430</v>
      </c>
      <c r="K70" s="47">
        <v>8</v>
      </c>
      <c r="L70" s="71"/>
      <c r="M70" s="47">
        <v>75</v>
      </c>
      <c r="N70" s="48">
        <f t="shared" ref="N70:N78" si="6">IF(K70=4,100,IF(K70=6,140,IF(K70=8,160,IF(K70=10,180,IF(K70=12,200,IF(K70=14,225,IF(K70=16,275,IF(K70=18,350,0))))))))</f>
        <v>160</v>
      </c>
      <c r="O70" s="48">
        <f t="shared" ref="O70:O133" si="7">N70*I70</f>
        <v>68437.863468015421</v>
      </c>
      <c r="P70" s="72">
        <f t="shared" ref="P70:P133" si="8">O70*0.1</f>
        <v>6843.7863468015421</v>
      </c>
      <c r="Q70" s="73">
        <f t="shared" ref="Q70:Q133" si="9">SUM(O70:P70)*0.15</f>
        <v>11292.247472222543</v>
      </c>
      <c r="R70" s="48">
        <f t="shared" ref="R70:R133" si="10">SUM(O70:Q70)</f>
        <v>86573.897287039508</v>
      </c>
      <c r="S70" s="74">
        <f t="shared" si="5"/>
        <v>58</v>
      </c>
      <c r="T70" s="6" t="s">
        <v>431</v>
      </c>
      <c r="U70" s="47" t="s">
        <v>432</v>
      </c>
      <c r="V70" s="47">
        <v>1</v>
      </c>
      <c r="W70" s="47">
        <v>1</v>
      </c>
      <c r="X70" s="47">
        <v>1</v>
      </c>
      <c r="Y70" s="47">
        <v>1</v>
      </c>
      <c r="Z70" s="75">
        <v>40855.634664351863</v>
      </c>
      <c r="AA70" s="6" t="s">
        <v>433</v>
      </c>
      <c r="AB70" s="47" t="s">
        <v>431</v>
      </c>
      <c r="AC70" s="47" t="s">
        <v>755</v>
      </c>
      <c r="AD70" s="47" t="s">
        <v>750</v>
      </c>
      <c r="AE70" s="47" t="s">
        <v>756</v>
      </c>
      <c r="AF70" s="6" t="s">
        <v>757</v>
      </c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</row>
    <row r="71" spans="1:43" s="1" customFormat="1" ht="15.75" x14ac:dyDescent="0.25">
      <c r="A71" s="47">
        <v>66</v>
      </c>
      <c r="B71" s="47" t="s">
        <v>758</v>
      </c>
      <c r="C71" s="47" t="s">
        <v>748</v>
      </c>
      <c r="D71" s="69" t="s">
        <v>697</v>
      </c>
      <c r="E71" s="47">
        <v>2007</v>
      </c>
      <c r="F71" s="69" t="s">
        <v>749</v>
      </c>
      <c r="G71" s="69" t="s">
        <v>731</v>
      </c>
      <c r="H71" s="69" t="s">
        <v>457</v>
      </c>
      <c r="I71" s="70">
        <v>472.48607037439263</v>
      </c>
      <c r="J71" s="47" t="s">
        <v>430</v>
      </c>
      <c r="K71" s="47">
        <v>8</v>
      </c>
      <c r="L71" s="71"/>
      <c r="M71" s="47">
        <v>75</v>
      </c>
      <c r="N71" s="48">
        <f t="shared" si="6"/>
        <v>160</v>
      </c>
      <c r="O71" s="48">
        <f t="shared" si="7"/>
        <v>75597.771259902816</v>
      </c>
      <c r="P71" s="72">
        <f t="shared" si="8"/>
        <v>7559.777125990282</v>
      </c>
      <c r="Q71" s="73">
        <f t="shared" si="9"/>
        <v>12473.632257883964</v>
      </c>
      <c r="R71" s="48">
        <f t="shared" si="10"/>
        <v>95631.180643777057</v>
      </c>
      <c r="S71" s="74">
        <f t="shared" ref="S71:S134" si="11">M71-ABS($I$2-E71)</f>
        <v>58</v>
      </c>
      <c r="T71" s="6" t="s">
        <v>431</v>
      </c>
      <c r="U71" s="47" t="s">
        <v>432</v>
      </c>
      <c r="V71" s="47">
        <v>1</v>
      </c>
      <c r="W71" s="47">
        <v>1</v>
      </c>
      <c r="X71" s="47">
        <v>1</v>
      </c>
      <c r="Y71" s="47">
        <v>1</v>
      </c>
      <c r="Z71" s="75">
        <v>40855.634664351863</v>
      </c>
      <c r="AA71" s="6" t="s">
        <v>433</v>
      </c>
      <c r="AB71" s="47" t="s">
        <v>431</v>
      </c>
      <c r="AC71" s="47" t="s">
        <v>759</v>
      </c>
      <c r="AD71" s="47" t="s">
        <v>755</v>
      </c>
      <c r="AE71" s="47" t="s">
        <v>760</v>
      </c>
      <c r="AF71" s="6" t="s">
        <v>761</v>
      </c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</row>
    <row r="72" spans="1:43" s="1" customFormat="1" ht="15.75" x14ac:dyDescent="0.25">
      <c r="A72" s="47">
        <v>67</v>
      </c>
      <c r="B72" s="47" t="s">
        <v>762</v>
      </c>
      <c r="C72" s="47" t="s">
        <v>763</v>
      </c>
      <c r="D72" s="69" t="s">
        <v>697</v>
      </c>
      <c r="E72" s="47">
        <v>2007</v>
      </c>
      <c r="F72" s="69" t="s">
        <v>749</v>
      </c>
      <c r="G72" s="69" t="s">
        <v>731</v>
      </c>
      <c r="H72" s="69" t="s">
        <v>457</v>
      </c>
      <c r="I72" s="70">
        <v>616.92136392539965</v>
      </c>
      <c r="J72" s="47" t="s">
        <v>430</v>
      </c>
      <c r="K72" s="47">
        <v>8</v>
      </c>
      <c r="L72" s="71"/>
      <c r="M72" s="47">
        <v>75</v>
      </c>
      <c r="N72" s="48">
        <f t="shared" si="6"/>
        <v>160</v>
      </c>
      <c r="O72" s="48">
        <f t="shared" si="7"/>
        <v>98707.418228063936</v>
      </c>
      <c r="P72" s="72">
        <f t="shared" si="8"/>
        <v>9870.7418228063943</v>
      </c>
      <c r="Q72" s="73">
        <f t="shared" si="9"/>
        <v>16286.724007630548</v>
      </c>
      <c r="R72" s="48">
        <f t="shared" si="10"/>
        <v>124864.88405850087</v>
      </c>
      <c r="S72" s="74">
        <f t="shared" si="11"/>
        <v>58</v>
      </c>
      <c r="T72" s="6" t="s">
        <v>431</v>
      </c>
      <c r="U72" s="47" t="s">
        <v>432</v>
      </c>
      <c r="V72" s="47">
        <v>1</v>
      </c>
      <c r="W72" s="47">
        <v>1</v>
      </c>
      <c r="X72" s="47">
        <v>1</v>
      </c>
      <c r="Y72" s="47">
        <v>1</v>
      </c>
      <c r="Z72" s="75">
        <v>40855.634664351863</v>
      </c>
      <c r="AA72" s="6" t="s">
        <v>433</v>
      </c>
      <c r="AB72" s="47" t="s">
        <v>431</v>
      </c>
      <c r="AC72" s="47" t="s">
        <v>764</v>
      </c>
      <c r="AD72" s="47" t="s">
        <v>759</v>
      </c>
      <c r="AE72" s="47" t="s">
        <v>765</v>
      </c>
      <c r="AF72" s="6" t="s">
        <v>766</v>
      </c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</row>
    <row r="73" spans="1:43" s="1" customFormat="1" ht="15.75" x14ac:dyDescent="0.25">
      <c r="A73" s="47">
        <v>68</v>
      </c>
      <c r="B73" s="47" t="s">
        <v>767</v>
      </c>
      <c r="C73" s="47" t="s">
        <v>763</v>
      </c>
      <c r="D73" s="69" t="s">
        <v>697</v>
      </c>
      <c r="E73" s="47">
        <v>2007</v>
      </c>
      <c r="F73" s="69" t="s">
        <v>725</v>
      </c>
      <c r="G73" s="69" t="s">
        <v>731</v>
      </c>
      <c r="H73" s="69" t="s">
        <v>457</v>
      </c>
      <c r="I73" s="70">
        <v>256.43032435317667</v>
      </c>
      <c r="J73" s="47" t="s">
        <v>430</v>
      </c>
      <c r="K73" s="47">
        <v>8</v>
      </c>
      <c r="L73" s="71"/>
      <c r="M73" s="47">
        <v>75</v>
      </c>
      <c r="N73" s="48">
        <f t="shared" si="6"/>
        <v>160</v>
      </c>
      <c r="O73" s="48">
        <f t="shared" si="7"/>
        <v>41028.851896508269</v>
      </c>
      <c r="P73" s="72">
        <f t="shared" si="8"/>
        <v>4102.8851896508268</v>
      </c>
      <c r="Q73" s="73">
        <f t="shared" si="9"/>
        <v>6769.7605629238642</v>
      </c>
      <c r="R73" s="48">
        <f t="shared" si="10"/>
        <v>51901.497649082958</v>
      </c>
      <c r="S73" s="74">
        <f t="shared" si="11"/>
        <v>58</v>
      </c>
      <c r="T73" s="6" t="s">
        <v>431</v>
      </c>
      <c r="U73" s="47" t="s">
        <v>432</v>
      </c>
      <c r="V73" s="47">
        <v>1</v>
      </c>
      <c r="W73" s="47">
        <v>1</v>
      </c>
      <c r="X73" s="47">
        <v>1</v>
      </c>
      <c r="Y73" s="47">
        <v>1</v>
      </c>
      <c r="Z73" s="75">
        <v>40855.634664351863</v>
      </c>
      <c r="AA73" s="6" t="s">
        <v>433</v>
      </c>
      <c r="AB73" s="47" t="s">
        <v>431</v>
      </c>
      <c r="AC73" s="47" t="s">
        <v>768</v>
      </c>
      <c r="AD73" s="47" t="s">
        <v>764</v>
      </c>
      <c r="AE73" s="47" t="s">
        <v>769</v>
      </c>
      <c r="AF73" s="6" t="s">
        <v>770</v>
      </c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</row>
    <row r="74" spans="1:43" s="1" customFormat="1" ht="15.75" x14ac:dyDescent="0.25">
      <c r="A74" s="47">
        <v>69</v>
      </c>
      <c r="B74" s="47" t="s">
        <v>771</v>
      </c>
      <c r="C74" s="47" t="s">
        <v>763</v>
      </c>
      <c r="D74" s="69" t="s">
        <v>697</v>
      </c>
      <c r="E74" s="47">
        <v>2007</v>
      </c>
      <c r="F74" s="69" t="s">
        <v>725</v>
      </c>
      <c r="G74" s="69" t="s">
        <v>749</v>
      </c>
      <c r="H74" s="69" t="s">
        <v>772</v>
      </c>
      <c r="I74" s="70">
        <v>3.909796171251795</v>
      </c>
      <c r="J74" s="47" t="s">
        <v>430</v>
      </c>
      <c r="K74" s="47">
        <v>8</v>
      </c>
      <c r="L74" s="71"/>
      <c r="M74" s="47">
        <v>75</v>
      </c>
      <c r="N74" s="48">
        <f t="shared" si="6"/>
        <v>160</v>
      </c>
      <c r="O74" s="48">
        <f t="shared" si="7"/>
        <v>625.5673874002872</v>
      </c>
      <c r="P74" s="72">
        <f t="shared" si="8"/>
        <v>62.55673874002872</v>
      </c>
      <c r="Q74" s="73">
        <f t="shared" si="9"/>
        <v>103.21861892104738</v>
      </c>
      <c r="R74" s="48">
        <f t="shared" si="10"/>
        <v>791.3427450613633</v>
      </c>
      <c r="S74" s="74">
        <f t="shared" si="11"/>
        <v>58</v>
      </c>
      <c r="T74" s="6" t="s">
        <v>431</v>
      </c>
      <c r="U74" s="47" t="s">
        <v>432</v>
      </c>
      <c r="V74" s="47">
        <v>1</v>
      </c>
      <c r="W74" s="47">
        <v>1</v>
      </c>
      <c r="X74" s="47">
        <v>1</v>
      </c>
      <c r="Y74" s="47">
        <v>1</v>
      </c>
      <c r="Z74" s="75">
        <v>40855.634664351863</v>
      </c>
      <c r="AA74" s="6" t="s">
        <v>433</v>
      </c>
      <c r="AB74" s="47" t="s">
        <v>431</v>
      </c>
      <c r="AC74" s="47" t="s">
        <v>744</v>
      </c>
      <c r="AD74" s="47" t="s">
        <v>768</v>
      </c>
      <c r="AE74" s="47" t="s">
        <v>773</v>
      </c>
      <c r="AF74" s="6" t="s">
        <v>774</v>
      </c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</row>
    <row r="75" spans="1:43" s="1" customFormat="1" ht="15.75" x14ac:dyDescent="0.25">
      <c r="A75" s="47">
        <v>70</v>
      </c>
      <c r="B75" s="47" t="s">
        <v>775</v>
      </c>
      <c r="C75" s="47" t="s">
        <v>763</v>
      </c>
      <c r="D75" s="69" t="s">
        <v>697</v>
      </c>
      <c r="E75" s="47">
        <v>2007</v>
      </c>
      <c r="F75" s="69" t="s">
        <v>725</v>
      </c>
      <c r="G75" s="69" t="s">
        <v>749</v>
      </c>
      <c r="H75" s="69" t="s">
        <v>772</v>
      </c>
      <c r="I75" s="70">
        <v>8.9302412751865194</v>
      </c>
      <c r="J75" s="47" t="s">
        <v>430</v>
      </c>
      <c r="K75" s="47">
        <v>12</v>
      </c>
      <c r="L75" s="71"/>
      <c r="M75" s="47">
        <v>75</v>
      </c>
      <c r="N75" s="48">
        <f t="shared" si="6"/>
        <v>200</v>
      </c>
      <c r="O75" s="48">
        <f t="shared" si="7"/>
        <v>1786.048255037304</v>
      </c>
      <c r="P75" s="72">
        <f t="shared" si="8"/>
        <v>178.60482550373041</v>
      </c>
      <c r="Q75" s="73">
        <f t="shared" si="9"/>
        <v>294.69796208115514</v>
      </c>
      <c r="R75" s="48">
        <f t="shared" si="10"/>
        <v>2259.3510426221897</v>
      </c>
      <c r="S75" s="74">
        <f t="shared" si="11"/>
        <v>58</v>
      </c>
      <c r="T75" s="6" t="s">
        <v>431</v>
      </c>
      <c r="U75" s="47" t="s">
        <v>432</v>
      </c>
      <c r="V75" s="47">
        <v>1</v>
      </c>
      <c r="W75" s="47">
        <v>1</v>
      </c>
      <c r="X75" s="47">
        <v>1</v>
      </c>
      <c r="Y75" s="47">
        <v>1</v>
      </c>
      <c r="Z75" s="75">
        <v>40855.634664351863</v>
      </c>
      <c r="AA75" s="6" t="s">
        <v>433</v>
      </c>
      <c r="AB75" s="47" t="s">
        <v>431</v>
      </c>
      <c r="AC75" s="47" t="s">
        <v>776</v>
      </c>
      <c r="AD75" s="47" t="s">
        <v>744</v>
      </c>
      <c r="AE75" s="47" t="s">
        <v>777</v>
      </c>
      <c r="AF75" s="6" t="s">
        <v>778</v>
      </c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</row>
    <row r="76" spans="1:43" s="1" customFormat="1" ht="15.75" x14ac:dyDescent="0.25">
      <c r="A76" s="47">
        <v>71</v>
      </c>
      <c r="B76" s="47" t="s">
        <v>779</v>
      </c>
      <c r="C76" s="47" t="s">
        <v>763</v>
      </c>
      <c r="D76" s="69" t="s">
        <v>697</v>
      </c>
      <c r="E76" s="47">
        <v>2007</v>
      </c>
      <c r="F76" s="69" t="s">
        <v>725</v>
      </c>
      <c r="G76" s="69" t="s">
        <v>743</v>
      </c>
      <c r="H76" s="69" t="s">
        <v>772</v>
      </c>
      <c r="I76" s="70">
        <v>20.20380946409534</v>
      </c>
      <c r="J76" s="47" t="s">
        <v>430</v>
      </c>
      <c r="K76" s="47">
        <v>12</v>
      </c>
      <c r="L76" s="71"/>
      <c r="M76" s="47">
        <v>75</v>
      </c>
      <c r="N76" s="48">
        <f t="shared" si="6"/>
        <v>200</v>
      </c>
      <c r="O76" s="48">
        <f t="shared" si="7"/>
        <v>4040.7618928190677</v>
      </c>
      <c r="P76" s="72">
        <f t="shared" si="8"/>
        <v>404.07618928190681</v>
      </c>
      <c r="Q76" s="73">
        <f t="shared" si="9"/>
        <v>666.7257123151461</v>
      </c>
      <c r="R76" s="48">
        <f t="shared" si="10"/>
        <v>5111.5637944161199</v>
      </c>
      <c r="S76" s="74">
        <f t="shared" si="11"/>
        <v>58</v>
      </c>
      <c r="T76" s="6" t="s">
        <v>431</v>
      </c>
      <c r="U76" s="47" t="s">
        <v>432</v>
      </c>
      <c r="V76" s="47">
        <v>1</v>
      </c>
      <c r="W76" s="47">
        <v>1</v>
      </c>
      <c r="X76" s="47">
        <v>1</v>
      </c>
      <c r="Y76" s="47">
        <v>1</v>
      </c>
      <c r="Z76" s="75">
        <v>40855.634664351863</v>
      </c>
      <c r="AA76" s="6" t="s">
        <v>433</v>
      </c>
      <c r="AB76" s="47" t="s">
        <v>431</v>
      </c>
      <c r="AC76" s="47" t="s">
        <v>780</v>
      </c>
      <c r="AD76" s="47" t="s">
        <v>776</v>
      </c>
      <c r="AE76" s="47" t="s">
        <v>781</v>
      </c>
      <c r="AF76" s="6" t="s">
        <v>782</v>
      </c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</row>
    <row r="77" spans="1:43" s="1" customFormat="1" ht="15.75" x14ac:dyDescent="0.25">
      <c r="A77" s="47">
        <v>72</v>
      </c>
      <c r="B77" s="47" t="s">
        <v>783</v>
      </c>
      <c r="C77" s="47" t="s">
        <v>763</v>
      </c>
      <c r="D77" s="69" t="s">
        <v>697</v>
      </c>
      <c r="E77" s="47">
        <v>2007</v>
      </c>
      <c r="F77" s="69" t="s">
        <v>725</v>
      </c>
      <c r="G77" s="69" t="s">
        <v>749</v>
      </c>
      <c r="H77" s="69" t="s">
        <v>784</v>
      </c>
      <c r="I77" s="70">
        <v>512.30921330638876</v>
      </c>
      <c r="J77" s="47" t="s">
        <v>430</v>
      </c>
      <c r="K77" s="47">
        <v>12</v>
      </c>
      <c r="L77" s="71"/>
      <c r="M77" s="47">
        <v>75</v>
      </c>
      <c r="N77" s="48">
        <f t="shared" si="6"/>
        <v>200</v>
      </c>
      <c r="O77" s="48">
        <f t="shared" si="7"/>
        <v>102461.84266127775</v>
      </c>
      <c r="P77" s="72">
        <f t="shared" si="8"/>
        <v>10246.184266127777</v>
      </c>
      <c r="Q77" s="73">
        <f t="shared" si="9"/>
        <v>16906.204039110828</v>
      </c>
      <c r="R77" s="48">
        <f t="shared" si="10"/>
        <v>129614.23096651636</v>
      </c>
      <c r="S77" s="74">
        <f t="shared" si="11"/>
        <v>58</v>
      </c>
      <c r="T77" s="6" t="s">
        <v>431</v>
      </c>
      <c r="U77" s="47" t="s">
        <v>432</v>
      </c>
      <c r="V77" s="47">
        <v>1</v>
      </c>
      <c r="W77" s="47">
        <v>1</v>
      </c>
      <c r="X77" s="47">
        <v>1</v>
      </c>
      <c r="Y77" s="47">
        <v>1</v>
      </c>
      <c r="Z77" s="75">
        <v>40855.634675925918</v>
      </c>
      <c r="AA77" s="6" t="s">
        <v>433</v>
      </c>
      <c r="AB77" s="47" t="s">
        <v>431</v>
      </c>
      <c r="AC77" s="47" t="s">
        <v>785</v>
      </c>
      <c r="AD77" s="47" t="s">
        <v>780</v>
      </c>
      <c r="AE77" s="47" t="s">
        <v>786</v>
      </c>
      <c r="AF77" s="6" t="s">
        <v>787</v>
      </c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</row>
    <row r="78" spans="1:43" s="1" customFormat="1" ht="15.75" x14ac:dyDescent="0.25">
      <c r="A78" s="47">
        <v>73</v>
      </c>
      <c r="B78" s="47" t="s">
        <v>788</v>
      </c>
      <c r="C78" s="47" t="s">
        <v>763</v>
      </c>
      <c r="D78" s="69" t="s">
        <v>697</v>
      </c>
      <c r="E78" s="47">
        <v>2007</v>
      </c>
      <c r="F78" s="69" t="s">
        <v>725</v>
      </c>
      <c r="G78" s="69" t="s">
        <v>749</v>
      </c>
      <c r="H78" s="69" t="s">
        <v>784</v>
      </c>
      <c r="I78" s="70">
        <v>461.76298832184671</v>
      </c>
      <c r="J78" s="47" t="s">
        <v>430</v>
      </c>
      <c r="K78" s="47">
        <v>12</v>
      </c>
      <c r="L78" s="71"/>
      <c r="M78" s="47">
        <v>75</v>
      </c>
      <c r="N78" s="48">
        <f t="shared" si="6"/>
        <v>200</v>
      </c>
      <c r="O78" s="48">
        <f t="shared" si="7"/>
        <v>92352.597664369343</v>
      </c>
      <c r="P78" s="72">
        <f t="shared" si="8"/>
        <v>9235.259766436935</v>
      </c>
      <c r="Q78" s="73">
        <f t="shared" si="9"/>
        <v>15238.178614620942</v>
      </c>
      <c r="R78" s="48">
        <f t="shared" si="10"/>
        <v>116826.03604542723</v>
      </c>
      <c r="S78" s="74">
        <f t="shared" si="11"/>
        <v>58</v>
      </c>
      <c r="T78" s="6" t="s">
        <v>431</v>
      </c>
      <c r="U78" s="47" t="s">
        <v>432</v>
      </c>
      <c r="V78" s="47">
        <v>1</v>
      </c>
      <c r="W78" s="47">
        <v>1</v>
      </c>
      <c r="X78" s="47">
        <v>1</v>
      </c>
      <c r="Y78" s="47">
        <v>1</v>
      </c>
      <c r="Z78" s="75">
        <v>40855.634675925918</v>
      </c>
      <c r="AA78" s="6" t="s">
        <v>433</v>
      </c>
      <c r="AB78" s="47" t="s">
        <v>431</v>
      </c>
      <c r="AC78" s="47" t="s">
        <v>789</v>
      </c>
      <c r="AD78" s="47" t="s">
        <v>785</v>
      </c>
      <c r="AE78" s="47" t="s">
        <v>790</v>
      </c>
      <c r="AF78" s="6" t="s">
        <v>791</v>
      </c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</row>
    <row r="79" spans="1:43" s="1" customFormat="1" ht="47.25" x14ac:dyDescent="0.25">
      <c r="A79" s="47">
        <v>74</v>
      </c>
      <c r="B79" s="47" t="s">
        <v>792</v>
      </c>
      <c r="C79" s="47" t="s">
        <v>506</v>
      </c>
      <c r="D79" s="69" t="s">
        <v>793</v>
      </c>
      <c r="E79" s="47">
        <v>2004</v>
      </c>
      <c r="F79" s="69" t="s">
        <v>794</v>
      </c>
      <c r="G79" s="69" t="s">
        <v>457</v>
      </c>
      <c r="H79" s="69" t="s">
        <v>457</v>
      </c>
      <c r="I79" s="70">
        <v>316.55032514731113</v>
      </c>
      <c r="J79" s="47" t="s">
        <v>430</v>
      </c>
      <c r="K79" s="47">
        <v>12</v>
      </c>
      <c r="L79" s="71"/>
      <c r="M79" s="47">
        <v>75</v>
      </c>
      <c r="N79" s="76"/>
      <c r="O79" s="48">
        <f t="shared" si="7"/>
        <v>0</v>
      </c>
      <c r="P79" s="72">
        <f t="shared" si="8"/>
        <v>0</v>
      </c>
      <c r="Q79" s="73">
        <f t="shared" si="9"/>
        <v>0</v>
      </c>
      <c r="R79" s="48">
        <f t="shared" si="10"/>
        <v>0</v>
      </c>
      <c r="S79" s="74">
        <f t="shared" si="11"/>
        <v>55</v>
      </c>
      <c r="T79" s="6" t="s">
        <v>431</v>
      </c>
      <c r="U79" s="47" t="s">
        <v>432</v>
      </c>
      <c r="V79" s="47">
        <v>1</v>
      </c>
      <c r="W79" s="47">
        <v>1</v>
      </c>
      <c r="X79" s="47">
        <v>1</v>
      </c>
      <c r="Y79" s="47">
        <v>1</v>
      </c>
      <c r="Z79" s="75">
        <v>40855.634675925918</v>
      </c>
      <c r="AA79" s="6" t="s">
        <v>433</v>
      </c>
      <c r="AB79" s="47" t="s">
        <v>431</v>
      </c>
      <c r="AC79" s="47" t="s">
        <v>795</v>
      </c>
      <c r="AD79" s="47" t="s">
        <v>796</v>
      </c>
      <c r="AE79" s="47" t="s">
        <v>431</v>
      </c>
      <c r="AF79" s="6" t="s">
        <v>797</v>
      </c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</row>
    <row r="80" spans="1:43" s="1" customFormat="1" ht="47.25" x14ac:dyDescent="0.25">
      <c r="A80" s="47">
        <v>75</v>
      </c>
      <c r="B80" s="47" t="s">
        <v>798</v>
      </c>
      <c r="C80" s="47" t="s">
        <v>506</v>
      </c>
      <c r="D80" s="69" t="s">
        <v>793</v>
      </c>
      <c r="E80" s="47">
        <v>2004</v>
      </c>
      <c r="F80" s="69" t="s">
        <v>794</v>
      </c>
      <c r="G80" s="69" t="s">
        <v>457</v>
      </c>
      <c r="H80" s="69" t="s">
        <v>457</v>
      </c>
      <c r="I80" s="70">
        <v>2.8298684575646278</v>
      </c>
      <c r="J80" s="47" t="s">
        <v>799</v>
      </c>
      <c r="K80" s="47">
        <v>10</v>
      </c>
      <c r="L80" s="71"/>
      <c r="M80" s="47">
        <v>75</v>
      </c>
      <c r="N80" s="76"/>
      <c r="O80" s="48">
        <f t="shared" si="7"/>
        <v>0</v>
      </c>
      <c r="P80" s="72">
        <f t="shared" si="8"/>
        <v>0</v>
      </c>
      <c r="Q80" s="73">
        <f t="shared" si="9"/>
        <v>0</v>
      </c>
      <c r="R80" s="48">
        <f t="shared" si="10"/>
        <v>0</v>
      </c>
      <c r="S80" s="74">
        <f t="shared" si="11"/>
        <v>55</v>
      </c>
      <c r="T80" s="6" t="s">
        <v>431</v>
      </c>
      <c r="U80" s="47" t="s">
        <v>432</v>
      </c>
      <c r="V80" s="47">
        <v>1</v>
      </c>
      <c r="W80" s="47">
        <v>1</v>
      </c>
      <c r="X80" s="47">
        <v>1</v>
      </c>
      <c r="Y80" s="47">
        <v>1</v>
      </c>
      <c r="Z80" s="75">
        <v>40855.634675925918</v>
      </c>
      <c r="AA80" s="6" t="s">
        <v>433</v>
      </c>
      <c r="AB80" s="47" t="s">
        <v>431</v>
      </c>
      <c r="AC80" s="47" t="s">
        <v>800</v>
      </c>
      <c r="AD80" s="47" t="s">
        <v>801</v>
      </c>
      <c r="AE80" s="47" t="s">
        <v>431</v>
      </c>
      <c r="AF80" s="6" t="s">
        <v>802</v>
      </c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</row>
    <row r="81" spans="1:43" s="1" customFormat="1" ht="47.25" x14ac:dyDescent="0.25">
      <c r="A81" s="47">
        <v>76</v>
      </c>
      <c r="B81" s="47" t="s">
        <v>803</v>
      </c>
      <c r="C81" s="47" t="s">
        <v>506</v>
      </c>
      <c r="D81" s="69" t="s">
        <v>793</v>
      </c>
      <c r="E81" s="47">
        <v>2004</v>
      </c>
      <c r="F81" s="69" t="s">
        <v>794</v>
      </c>
      <c r="G81" s="69" t="s">
        <v>457</v>
      </c>
      <c r="H81" s="69" t="s">
        <v>457</v>
      </c>
      <c r="I81" s="70">
        <v>36.169966350202081</v>
      </c>
      <c r="J81" s="47" t="s">
        <v>799</v>
      </c>
      <c r="K81" s="47">
        <v>10</v>
      </c>
      <c r="L81" s="71"/>
      <c r="M81" s="47">
        <v>75</v>
      </c>
      <c r="N81" s="76"/>
      <c r="O81" s="48">
        <f t="shared" si="7"/>
        <v>0</v>
      </c>
      <c r="P81" s="72">
        <f t="shared" si="8"/>
        <v>0</v>
      </c>
      <c r="Q81" s="73">
        <f t="shared" si="9"/>
        <v>0</v>
      </c>
      <c r="R81" s="48">
        <f t="shared" si="10"/>
        <v>0</v>
      </c>
      <c r="S81" s="74">
        <f t="shared" si="11"/>
        <v>55</v>
      </c>
      <c r="T81" s="6" t="s">
        <v>431</v>
      </c>
      <c r="U81" s="47" t="s">
        <v>432</v>
      </c>
      <c r="V81" s="47">
        <v>1</v>
      </c>
      <c r="W81" s="47">
        <v>1</v>
      </c>
      <c r="X81" s="47">
        <v>1</v>
      </c>
      <c r="Y81" s="47">
        <v>1</v>
      </c>
      <c r="Z81" s="75">
        <v>40855.634675925918</v>
      </c>
      <c r="AA81" s="6" t="s">
        <v>433</v>
      </c>
      <c r="AB81" s="47" t="s">
        <v>431</v>
      </c>
      <c r="AC81" s="47"/>
      <c r="AD81" s="47" t="s">
        <v>800</v>
      </c>
      <c r="AE81" s="47" t="s">
        <v>431</v>
      </c>
      <c r="AF81" s="6" t="s">
        <v>804</v>
      </c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</row>
    <row r="82" spans="1:43" s="1" customFormat="1" ht="47.25" x14ac:dyDescent="0.25">
      <c r="A82" s="47">
        <v>77</v>
      </c>
      <c r="B82" s="47" t="s">
        <v>805</v>
      </c>
      <c r="C82" s="47" t="s">
        <v>506</v>
      </c>
      <c r="D82" s="69" t="s">
        <v>793</v>
      </c>
      <c r="E82" s="47">
        <v>2004</v>
      </c>
      <c r="F82" s="69" t="s">
        <v>794</v>
      </c>
      <c r="G82" s="69" t="s">
        <v>457</v>
      </c>
      <c r="H82" s="69" t="s">
        <v>457</v>
      </c>
      <c r="I82" s="70">
        <v>3.0000206008422881</v>
      </c>
      <c r="J82" s="47" t="s">
        <v>430</v>
      </c>
      <c r="K82" s="47">
        <v>12</v>
      </c>
      <c r="L82" s="71"/>
      <c r="M82" s="47">
        <v>75</v>
      </c>
      <c r="N82" s="76"/>
      <c r="O82" s="48">
        <f t="shared" si="7"/>
        <v>0</v>
      </c>
      <c r="P82" s="72">
        <f t="shared" si="8"/>
        <v>0</v>
      </c>
      <c r="Q82" s="73">
        <f t="shared" si="9"/>
        <v>0</v>
      </c>
      <c r="R82" s="48">
        <f t="shared" si="10"/>
        <v>0</v>
      </c>
      <c r="S82" s="74">
        <f t="shared" si="11"/>
        <v>55</v>
      </c>
      <c r="T82" s="6" t="s">
        <v>431</v>
      </c>
      <c r="U82" s="47" t="s">
        <v>432</v>
      </c>
      <c r="V82" s="47">
        <v>1</v>
      </c>
      <c r="W82" s="47">
        <v>1</v>
      </c>
      <c r="X82" s="47">
        <v>1</v>
      </c>
      <c r="Y82" s="47">
        <v>1</v>
      </c>
      <c r="Z82" s="75">
        <v>40855.634675925918</v>
      </c>
      <c r="AA82" s="6" t="s">
        <v>433</v>
      </c>
      <c r="AB82" s="47" t="s">
        <v>431</v>
      </c>
      <c r="AC82" s="47" t="s">
        <v>801</v>
      </c>
      <c r="AD82" s="47" t="s">
        <v>796</v>
      </c>
      <c r="AE82" s="47" t="s">
        <v>431</v>
      </c>
      <c r="AF82" s="6" t="s">
        <v>806</v>
      </c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</row>
    <row r="83" spans="1:43" s="1" customFormat="1" ht="47.25" x14ac:dyDescent="0.25">
      <c r="A83" s="47">
        <v>78</v>
      </c>
      <c r="B83" s="47" t="s">
        <v>807</v>
      </c>
      <c r="C83" s="47" t="s">
        <v>506</v>
      </c>
      <c r="D83" s="69" t="s">
        <v>793</v>
      </c>
      <c r="E83" s="47">
        <v>2004</v>
      </c>
      <c r="F83" s="69" t="s">
        <v>794</v>
      </c>
      <c r="G83" s="69" t="s">
        <v>457</v>
      </c>
      <c r="H83" s="69" t="s">
        <v>457</v>
      </c>
      <c r="I83" s="70">
        <v>3.0000206008422881</v>
      </c>
      <c r="J83" s="47" t="s">
        <v>430</v>
      </c>
      <c r="K83" s="47">
        <v>6</v>
      </c>
      <c r="L83" s="71"/>
      <c r="M83" s="47">
        <v>75</v>
      </c>
      <c r="N83" s="76"/>
      <c r="O83" s="48">
        <f t="shared" si="7"/>
        <v>0</v>
      </c>
      <c r="P83" s="72">
        <f t="shared" si="8"/>
        <v>0</v>
      </c>
      <c r="Q83" s="73">
        <f t="shared" si="9"/>
        <v>0</v>
      </c>
      <c r="R83" s="48">
        <f t="shared" si="10"/>
        <v>0</v>
      </c>
      <c r="S83" s="74">
        <f t="shared" si="11"/>
        <v>55</v>
      </c>
      <c r="T83" s="6" t="s">
        <v>431</v>
      </c>
      <c r="U83" s="47" t="s">
        <v>432</v>
      </c>
      <c r="V83" s="47">
        <v>1</v>
      </c>
      <c r="W83" s="47">
        <v>1</v>
      </c>
      <c r="X83" s="47">
        <v>1</v>
      </c>
      <c r="Y83" s="47">
        <v>1</v>
      </c>
      <c r="Z83" s="75">
        <v>40855.634675925918</v>
      </c>
      <c r="AA83" s="6" t="s">
        <v>433</v>
      </c>
      <c r="AB83" s="47" t="s">
        <v>431</v>
      </c>
      <c r="AC83" s="47" t="s">
        <v>796</v>
      </c>
      <c r="AD83" s="47" t="s">
        <v>808</v>
      </c>
      <c r="AE83" s="47" t="s">
        <v>431</v>
      </c>
      <c r="AF83" s="6" t="s">
        <v>809</v>
      </c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</row>
    <row r="84" spans="1:43" s="1" customFormat="1" ht="15.75" x14ac:dyDescent="0.25">
      <c r="A84" s="47">
        <v>80</v>
      </c>
      <c r="B84" s="47" t="s">
        <v>810</v>
      </c>
      <c r="C84" s="47" t="s">
        <v>578</v>
      </c>
      <c r="D84" s="69" t="s">
        <v>811</v>
      </c>
      <c r="E84" s="47">
        <v>2008</v>
      </c>
      <c r="F84" s="69" t="s">
        <v>580</v>
      </c>
      <c r="G84" s="69" t="s">
        <v>812</v>
      </c>
      <c r="H84" s="69" t="s">
        <v>451</v>
      </c>
      <c r="I84" s="70">
        <v>19.750262453176791</v>
      </c>
      <c r="J84" s="47" t="s">
        <v>430</v>
      </c>
      <c r="K84" s="47">
        <v>8</v>
      </c>
      <c r="L84" s="71"/>
      <c r="M84" s="47">
        <v>75</v>
      </c>
      <c r="N84" s="76"/>
      <c r="O84" s="48">
        <f t="shared" si="7"/>
        <v>0</v>
      </c>
      <c r="P84" s="72">
        <f t="shared" si="8"/>
        <v>0</v>
      </c>
      <c r="Q84" s="73">
        <f t="shared" si="9"/>
        <v>0</v>
      </c>
      <c r="R84" s="48">
        <f t="shared" si="10"/>
        <v>0</v>
      </c>
      <c r="S84" s="74">
        <f t="shared" si="11"/>
        <v>59</v>
      </c>
      <c r="T84" s="6" t="s">
        <v>431</v>
      </c>
      <c r="U84" s="47" t="s">
        <v>432</v>
      </c>
      <c r="V84" s="47">
        <v>1</v>
      </c>
      <c r="W84" s="47">
        <v>1</v>
      </c>
      <c r="X84" s="47">
        <v>1</v>
      </c>
      <c r="Y84" s="47">
        <v>1</v>
      </c>
      <c r="Z84" s="75">
        <v>40855.634675925918</v>
      </c>
      <c r="AA84" s="6" t="s">
        <v>433</v>
      </c>
      <c r="AB84" s="47" t="s">
        <v>431</v>
      </c>
      <c r="AC84" s="47" t="s">
        <v>813</v>
      </c>
      <c r="AD84" s="47" t="s">
        <v>597</v>
      </c>
      <c r="AE84" s="47" t="s">
        <v>431</v>
      </c>
      <c r="AF84" s="6" t="s">
        <v>814</v>
      </c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</row>
    <row r="85" spans="1:43" s="1" customFormat="1" ht="15.75" x14ac:dyDescent="0.25">
      <c r="A85" s="47">
        <v>81</v>
      </c>
      <c r="B85" s="47" t="s">
        <v>815</v>
      </c>
      <c r="C85" s="47" t="s">
        <v>601</v>
      </c>
      <c r="D85" s="69" t="s">
        <v>602</v>
      </c>
      <c r="E85" s="47">
        <v>2007</v>
      </c>
      <c r="F85" s="69" t="s">
        <v>603</v>
      </c>
      <c r="G85" s="69" t="s">
        <v>451</v>
      </c>
      <c r="H85" s="69" t="s">
        <v>451</v>
      </c>
      <c r="I85" s="70">
        <v>24.021378543361209</v>
      </c>
      <c r="J85" s="47" t="s">
        <v>430</v>
      </c>
      <c r="K85" s="47">
        <v>8</v>
      </c>
      <c r="L85" s="71" t="s">
        <v>431</v>
      </c>
      <c r="M85" s="47">
        <v>75</v>
      </c>
      <c r="N85" s="76"/>
      <c r="O85" s="48">
        <f t="shared" si="7"/>
        <v>0</v>
      </c>
      <c r="P85" s="72">
        <f t="shared" si="8"/>
        <v>0</v>
      </c>
      <c r="Q85" s="73">
        <f t="shared" si="9"/>
        <v>0</v>
      </c>
      <c r="R85" s="48">
        <f t="shared" si="10"/>
        <v>0</v>
      </c>
      <c r="S85" s="74">
        <f t="shared" si="11"/>
        <v>58</v>
      </c>
      <c r="T85" s="6" t="s">
        <v>431</v>
      </c>
      <c r="U85" s="47" t="s">
        <v>432</v>
      </c>
      <c r="V85" s="47">
        <v>1</v>
      </c>
      <c r="W85" s="47">
        <v>1</v>
      </c>
      <c r="X85" s="47">
        <v>1</v>
      </c>
      <c r="Y85" s="47">
        <v>1</v>
      </c>
      <c r="Z85" s="75">
        <v>40855.634675925918</v>
      </c>
      <c r="AA85" s="6" t="s">
        <v>433</v>
      </c>
      <c r="AB85" s="47" t="s">
        <v>431</v>
      </c>
      <c r="AC85" s="47"/>
      <c r="AD85" s="47" t="s">
        <v>612</v>
      </c>
      <c r="AE85" s="47" t="s">
        <v>816</v>
      </c>
      <c r="AF85" s="6" t="s">
        <v>817</v>
      </c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</row>
    <row r="86" spans="1:43" s="1" customFormat="1" ht="15.75" x14ac:dyDescent="0.25">
      <c r="A86" s="47">
        <v>82</v>
      </c>
      <c r="B86" s="47" t="s">
        <v>818</v>
      </c>
      <c r="C86" s="47" t="s">
        <v>601</v>
      </c>
      <c r="D86" s="69" t="s">
        <v>602</v>
      </c>
      <c r="E86" s="47">
        <v>2007</v>
      </c>
      <c r="F86" s="69" t="s">
        <v>603</v>
      </c>
      <c r="G86" s="69" t="s">
        <v>604</v>
      </c>
      <c r="H86" s="69" t="s">
        <v>451</v>
      </c>
      <c r="I86" s="70">
        <v>88.471136167928591</v>
      </c>
      <c r="J86" s="47" t="s">
        <v>430</v>
      </c>
      <c r="K86" s="47">
        <v>8</v>
      </c>
      <c r="L86" s="71" t="s">
        <v>431</v>
      </c>
      <c r="M86" s="47">
        <v>75</v>
      </c>
      <c r="N86" s="76"/>
      <c r="O86" s="48">
        <f t="shared" si="7"/>
        <v>0</v>
      </c>
      <c r="P86" s="72">
        <f t="shared" si="8"/>
        <v>0</v>
      </c>
      <c r="Q86" s="73">
        <f t="shared" si="9"/>
        <v>0</v>
      </c>
      <c r="R86" s="48">
        <f t="shared" si="10"/>
        <v>0</v>
      </c>
      <c r="S86" s="74">
        <f t="shared" si="11"/>
        <v>58</v>
      </c>
      <c r="T86" s="6" t="s">
        <v>431</v>
      </c>
      <c r="U86" s="47" t="s">
        <v>432</v>
      </c>
      <c r="V86" s="47">
        <v>1</v>
      </c>
      <c r="W86" s="47">
        <v>1</v>
      </c>
      <c r="X86" s="47">
        <v>1</v>
      </c>
      <c r="Y86" s="47">
        <v>1</v>
      </c>
      <c r="Z86" s="75">
        <v>40855.634675925918</v>
      </c>
      <c r="AA86" s="6" t="s">
        <v>433</v>
      </c>
      <c r="AB86" s="47" t="s">
        <v>431</v>
      </c>
      <c r="AC86" s="47" t="s">
        <v>819</v>
      </c>
      <c r="AD86" s="47"/>
      <c r="AE86" s="47" t="s">
        <v>820</v>
      </c>
      <c r="AF86" s="6" t="s">
        <v>821</v>
      </c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</row>
    <row r="87" spans="1:43" s="1" customFormat="1" ht="15.75" x14ac:dyDescent="0.25">
      <c r="A87" s="47">
        <v>83</v>
      </c>
      <c r="B87" s="47" t="s">
        <v>822</v>
      </c>
      <c r="C87" s="47" t="s">
        <v>601</v>
      </c>
      <c r="D87" s="77" t="s">
        <v>431</v>
      </c>
      <c r="E87" s="78"/>
      <c r="F87" s="69" t="s">
        <v>621</v>
      </c>
      <c r="G87" s="69" t="s">
        <v>622</v>
      </c>
      <c r="H87" s="69" t="s">
        <v>604</v>
      </c>
      <c r="I87" s="70">
        <v>13.50276718664964</v>
      </c>
      <c r="J87" s="47" t="s">
        <v>430</v>
      </c>
      <c r="K87" s="47">
        <v>8</v>
      </c>
      <c r="L87" s="71" t="s">
        <v>431</v>
      </c>
      <c r="M87" s="47">
        <v>75</v>
      </c>
      <c r="N87" s="76"/>
      <c r="O87" s="48">
        <f t="shared" si="7"/>
        <v>0</v>
      </c>
      <c r="P87" s="72">
        <f t="shared" si="8"/>
        <v>0</v>
      </c>
      <c r="Q87" s="73">
        <f t="shared" si="9"/>
        <v>0</v>
      </c>
      <c r="R87" s="48">
        <f t="shared" si="10"/>
        <v>0</v>
      </c>
      <c r="S87" s="74">
        <f t="shared" si="11"/>
        <v>-1949</v>
      </c>
      <c r="T87" s="6" t="s">
        <v>431</v>
      </c>
      <c r="U87" s="47" t="s">
        <v>432</v>
      </c>
      <c r="V87" s="47">
        <v>1</v>
      </c>
      <c r="W87" s="47">
        <v>1</v>
      </c>
      <c r="X87" s="47">
        <v>1</v>
      </c>
      <c r="Y87" s="47">
        <v>1</v>
      </c>
      <c r="Z87" s="75">
        <v>40855.634687500002</v>
      </c>
      <c r="AA87" s="6" t="s">
        <v>433</v>
      </c>
      <c r="AB87" s="47" t="s">
        <v>431</v>
      </c>
      <c r="AC87" s="47" t="s">
        <v>625</v>
      </c>
      <c r="AD87" s="47"/>
      <c r="AE87" s="47" t="s">
        <v>431</v>
      </c>
      <c r="AF87" s="6" t="s">
        <v>823</v>
      </c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</row>
    <row r="88" spans="1:43" s="1" customFormat="1" ht="15.75" x14ac:dyDescent="0.25">
      <c r="A88" s="47">
        <v>84</v>
      </c>
      <c r="B88" s="47" t="s">
        <v>824</v>
      </c>
      <c r="C88" s="47" t="s">
        <v>825</v>
      </c>
      <c r="D88" s="69" t="s">
        <v>697</v>
      </c>
      <c r="E88" s="47">
        <v>2007</v>
      </c>
      <c r="F88" s="69" t="s">
        <v>725</v>
      </c>
      <c r="G88" s="69" t="s">
        <v>743</v>
      </c>
      <c r="H88" s="69" t="s">
        <v>772</v>
      </c>
      <c r="I88" s="70">
        <v>1.4997929270615931</v>
      </c>
      <c r="J88" s="47" t="s">
        <v>430</v>
      </c>
      <c r="K88" s="47">
        <v>8</v>
      </c>
      <c r="L88" s="71" t="s">
        <v>826</v>
      </c>
      <c r="M88" s="47">
        <v>75</v>
      </c>
      <c r="N88" s="48">
        <f t="shared" ref="N88:N151" si="12">IF(K88=4,100,IF(K88=6,140,IF(K88=8,160,IF(K88=10,180,IF(K88=12,200,IF(K88=14,225,IF(K88=16,275,IF(K88=18,350,0))))))))</f>
        <v>160</v>
      </c>
      <c r="O88" s="48">
        <f t="shared" si="7"/>
        <v>239.96686832985489</v>
      </c>
      <c r="P88" s="72">
        <f t="shared" si="8"/>
        <v>23.996686832985489</v>
      </c>
      <c r="Q88" s="73">
        <f t="shared" si="9"/>
        <v>39.594533274426063</v>
      </c>
      <c r="R88" s="48">
        <f t="shared" si="10"/>
        <v>303.55808843726646</v>
      </c>
      <c r="S88" s="74">
        <f t="shared" si="11"/>
        <v>58</v>
      </c>
      <c r="T88" s="6" t="s">
        <v>431</v>
      </c>
      <c r="U88" s="47" t="s">
        <v>432</v>
      </c>
      <c r="V88" s="47">
        <v>1</v>
      </c>
      <c r="W88" s="47">
        <v>1</v>
      </c>
      <c r="X88" s="47">
        <v>1</v>
      </c>
      <c r="Y88" s="47">
        <v>1</v>
      </c>
      <c r="Z88" s="75">
        <v>40855.634687500002</v>
      </c>
      <c r="AA88" s="6" t="s">
        <v>433</v>
      </c>
      <c r="AB88" s="47" t="s">
        <v>431</v>
      </c>
      <c r="AC88" s="47" t="s">
        <v>827</v>
      </c>
      <c r="AD88" s="47" t="s">
        <v>828</v>
      </c>
      <c r="AE88" s="47" t="s">
        <v>829</v>
      </c>
      <c r="AF88" s="6" t="s">
        <v>830</v>
      </c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</row>
    <row r="89" spans="1:43" s="1" customFormat="1" ht="15.75" x14ac:dyDescent="0.25">
      <c r="A89" s="47">
        <v>85</v>
      </c>
      <c r="B89" s="47" t="s">
        <v>831</v>
      </c>
      <c r="C89" s="47" t="s">
        <v>825</v>
      </c>
      <c r="D89" s="69" t="s">
        <v>697</v>
      </c>
      <c r="E89" s="47">
        <v>2007</v>
      </c>
      <c r="F89" s="69" t="s">
        <v>725</v>
      </c>
      <c r="G89" s="69" t="s">
        <v>749</v>
      </c>
      <c r="H89" s="69" t="s">
        <v>772</v>
      </c>
      <c r="I89" s="70">
        <v>54.316952373021479</v>
      </c>
      <c r="J89" s="47" t="s">
        <v>430</v>
      </c>
      <c r="K89" s="47">
        <v>8</v>
      </c>
      <c r="L89" s="71"/>
      <c r="M89" s="47">
        <v>75</v>
      </c>
      <c r="N89" s="48">
        <f t="shared" si="12"/>
        <v>160</v>
      </c>
      <c r="O89" s="48">
        <f t="shared" si="7"/>
        <v>8690.7123796834367</v>
      </c>
      <c r="P89" s="72">
        <f t="shared" si="8"/>
        <v>869.07123796834367</v>
      </c>
      <c r="Q89" s="73">
        <f t="shared" si="9"/>
        <v>1433.9675426477672</v>
      </c>
      <c r="R89" s="48">
        <f t="shared" si="10"/>
        <v>10993.751160299549</v>
      </c>
      <c r="S89" s="74">
        <f t="shared" si="11"/>
        <v>58</v>
      </c>
      <c r="T89" s="6" t="s">
        <v>431</v>
      </c>
      <c r="U89" s="47" t="s">
        <v>432</v>
      </c>
      <c r="V89" s="47">
        <v>1</v>
      </c>
      <c r="W89" s="47">
        <v>1</v>
      </c>
      <c r="X89" s="47">
        <v>1</v>
      </c>
      <c r="Y89" s="47">
        <v>1</v>
      </c>
      <c r="Z89" s="75">
        <v>40855.634687500002</v>
      </c>
      <c r="AA89" s="6" t="s">
        <v>433</v>
      </c>
      <c r="AB89" s="47" t="s">
        <v>431</v>
      </c>
      <c r="AC89" s="47" t="s">
        <v>789</v>
      </c>
      <c r="AD89" s="47" t="s">
        <v>827</v>
      </c>
      <c r="AE89" s="47" t="s">
        <v>832</v>
      </c>
      <c r="AF89" s="6" t="s">
        <v>833</v>
      </c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</row>
    <row r="90" spans="1:43" s="1" customFormat="1" ht="15.75" x14ac:dyDescent="0.25">
      <c r="A90" s="47">
        <v>86</v>
      </c>
      <c r="B90" s="47" t="s">
        <v>834</v>
      </c>
      <c r="C90" s="47" t="s">
        <v>825</v>
      </c>
      <c r="D90" s="69" t="s">
        <v>697</v>
      </c>
      <c r="E90" s="47">
        <v>2007</v>
      </c>
      <c r="F90" s="69" t="s">
        <v>725</v>
      </c>
      <c r="G90" s="69" t="s">
        <v>749</v>
      </c>
      <c r="H90" s="69" t="s">
        <v>772</v>
      </c>
      <c r="I90" s="70">
        <v>4.821926843867085</v>
      </c>
      <c r="J90" s="47" t="s">
        <v>430</v>
      </c>
      <c r="K90" s="47">
        <v>12</v>
      </c>
      <c r="L90" s="71"/>
      <c r="M90" s="47">
        <v>75</v>
      </c>
      <c r="N90" s="48">
        <f t="shared" si="12"/>
        <v>200</v>
      </c>
      <c r="O90" s="48">
        <f t="shared" si="7"/>
        <v>964.38536877341699</v>
      </c>
      <c r="P90" s="72">
        <f t="shared" si="8"/>
        <v>96.438536877341704</v>
      </c>
      <c r="Q90" s="73">
        <f t="shared" si="9"/>
        <v>159.12358584761378</v>
      </c>
      <c r="R90" s="48">
        <f t="shared" si="10"/>
        <v>1219.9474914983725</v>
      </c>
      <c r="S90" s="74">
        <f t="shared" si="11"/>
        <v>58</v>
      </c>
      <c r="T90" s="6" t="s">
        <v>431</v>
      </c>
      <c r="U90" s="47" t="s">
        <v>432</v>
      </c>
      <c r="V90" s="47">
        <v>1</v>
      </c>
      <c r="W90" s="47">
        <v>1</v>
      </c>
      <c r="X90" s="47">
        <v>1</v>
      </c>
      <c r="Y90" s="47">
        <v>1</v>
      </c>
      <c r="Z90" s="75">
        <v>40855.634687500002</v>
      </c>
      <c r="AA90" s="6" t="s">
        <v>433</v>
      </c>
      <c r="AB90" s="47" t="s">
        <v>431</v>
      </c>
      <c r="AC90" s="47" t="s">
        <v>835</v>
      </c>
      <c r="AD90" s="47" t="s">
        <v>789</v>
      </c>
      <c r="AE90" s="47" t="s">
        <v>836</v>
      </c>
      <c r="AF90" s="6" t="s">
        <v>837</v>
      </c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</row>
    <row r="91" spans="1:43" s="1" customFormat="1" ht="15.75" x14ac:dyDescent="0.25">
      <c r="A91" s="47">
        <v>87</v>
      </c>
      <c r="B91" s="47" t="s">
        <v>838</v>
      </c>
      <c r="C91" s="47" t="s">
        <v>825</v>
      </c>
      <c r="D91" s="69" t="s">
        <v>697</v>
      </c>
      <c r="E91" s="47">
        <v>2007</v>
      </c>
      <c r="F91" s="69" t="s">
        <v>725</v>
      </c>
      <c r="G91" s="69" t="s">
        <v>749</v>
      </c>
      <c r="H91" s="69" t="s">
        <v>772</v>
      </c>
      <c r="I91" s="70">
        <v>541.69164736557093</v>
      </c>
      <c r="J91" s="47" t="s">
        <v>430</v>
      </c>
      <c r="K91" s="47">
        <v>12</v>
      </c>
      <c r="L91" s="71"/>
      <c r="M91" s="47">
        <v>75</v>
      </c>
      <c r="N91" s="48">
        <f t="shared" si="12"/>
        <v>200</v>
      </c>
      <c r="O91" s="48">
        <f t="shared" si="7"/>
        <v>108338.32947311418</v>
      </c>
      <c r="P91" s="72">
        <f t="shared" si="8"/>
        <v>10833.832947311419</v>
      </c>
      <c r="Q91" s="73">
        <f t="shared" si="9"/>
        <v>17875.824363063839</v>
      </c>
      <c r="R91" s="48">
        <f t="shared" si="10"/>
        <v>137047.98678348944</v>
      </c>
      <c r="S91" s="74">
        <f t="shared" si="11"/>
        <v>58</v>
      </c>
      <c r="T91" s="6" t="s">
        <v>431</v>
      </c>
      <c r="U91" s="47" t="s">
        <v>432</v>
      </c>
      <c r="V91" s="47">
        <v>1</v>
      </c>
      <c r="W91" s="47">
        <v>1</v>
      </c>
      <c r="X91" s="47">
        <v>1</v>
      </c>
      <c r="Y91" s="47">
        <v>1</v>
      </c>
      <c r="Z91" s="75">
        <v>40855.634687500002</v>
      </c>
      <c r="AA91" s="6" t="s">
        <v>433</v>
      </c>
      <c r="AB91" s="47" t="s">
        <v>431</v>
      </c>
      <c r="AC91" s="47" t="s">
        <v>839</v>
      </c>
      <c r="AD91" s="47" t="s">
        <v>835</v>
      </c>
      <c r="AE91" s="47" t="s">
        <v>840</v>
      </c>
      <c r="AF91" s="6" t="s">
        <v>841</v>
      </c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</row>
    <row r="92" spans="1:43" s="1" customFormat="1" ht="15.75" x14ac:dyDescent="0.25">
      <c r="A92" s="47">
        <v>88</v>
      </c>
      <c r="B92" s="47" t="s">
        <v>842</v>
      </c>
      <c r="C92" s="47" t="s">
        <v>825</v>
      </c>
      <c r="D92" s="69" t="s">
        <v>697</v>
      </c>
      <c r="E92" s="47">
        <v>2007</v>
      </c>
      <c r="F92" s="69" t="s">
        <v>725</v>
      </c>
      <c r="G92" s="69" t="s">
        <v>749</v>
      </c>
      <c r="H92" s="69" t="s">
        <v>772</v>
      </c>
      <c r="I92" s="70">
        <v>434.39050431536191</v>
      </c>
      <c r="J92" s="47" t="s">
        <v>430</v>
      </c>
      <c r="K92" s="47">
        <v>12</v>
      </c>
      <c r="L92" s="71"/>
      <c r="M92" s="47">
        <v>75</v>
      </c>
      <c r="N92" s="48">
        <f t="shared" si="12"/>
        <v>200</v>
      </c>
      <c r="O92" s="48">
        <f t="shared" si="7"/>
        <v>86878.100863072381</v>
      </c>
      <c r="P92" s="72">
        <f t="shared" si="8"/>
        <v>8687.8100863072377</v>
      </c>
      <c r="Q92" s="73">
        <f t="shared" si="9"/>
        <v>14334.886642406942</v>
      </c>
      <c r="R92" s="48">
        <f t="shared" si="10"/>
        <v>109900.79759178656</v>
      </c>
      <c r="S92" s="74">
        <f t="shared" si="11"/>
        <v>58</v>
      </c>
      <c r="T92" s="6" t="s">
        <v>431</v>
      </c>
      <c r="U92" s="47" t="s">
        <v>432</v>
      </c>
      <c r="V92" s="47">
        <v>1</v>
      </c>
      <c r="W92" s="47">
        <v>1</v>
      </c>
      <c r="X92" s="47">
        <v>1</v>
      </c>
      <c r="Y92" s="47">
        <v>1</v>
      </c>
      <c r="Z92" s="75">
        <v>40855.634687500002</v>
      </c>
      <c r="AA92" s="6" t="s">
        <v>433</v>
      </c>
      <c r="AB92" s="47" t="s">
        <v>431</v>
      </c>
      <c r="AC92" s="47" t="s">
        <v>843</v>
      </c>
      <c r="AD92" s="47" t="s">
        <v>839</v>
      </c>
      <c r="AE92" s="47" t="s">
        <v>844</v>
      </c>
      <c r="AF92" s="6" t="s">
        <v>845</v>
      </c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1:43" s="1" customFormat="1" ht="15.75" x14ac:dyDescent="0.25">
      <c r="A93" s="47">
        <v>89</v>
      </c>
      <c r="B93" s="47" t="s">
        <v>846</v>
      </c>
      <c r="C93" s="47" t="s">
        <v>847</v>
      </c>
      <c r="D93" s="69" t="s">
        <v>697</v>
      </c>
      <c r="E93" s="47">
        <v>2007</v>
      </c>
      <c r="F93" s="69" t="s">
        <v>772</v>
      </c>
      <c r="G93" s="69" t="s">
        <v>749</v>
      </c>
      <c r="H93" s="69" t="s">
        <v>772</v>
      </c>
      <c r="I93" s="70">
        <v>417.12255521291758</v>
      </c>
      <c r="J93" s="47" t="s">
        <v>430</v>
      </c>
      <c r="K93" s="47">
        <v>12</v>
      </c>
      <c r="L93" s="71"/>
      <c r="M93" s="47">
        <v>75</v>
      </c>
      <c r="N93" s="48">
        <f t="shared" si="12"/>
        <v>200</v>
      </c>
      <c r="O93" s="48">
        <f t="shared" si="7"/>
        <v>83424.511042583516</v>
      </c>
      <c r="P93" s="72">
        <f t="shared" si="8"/>
        <v>8342.4511042583526</v>
      </c>
      <c r="Q93" s="73">
        <f t="shared" si="9"/>
        <v>13765.044322026279</v>
      </c>
      <c r="R93" s="48">
        <f t="shared" si="10"/>
        <v>105532.00646886815</v>
      </c>
      <c r="S93" s="74">
        <f t="shared" si="11"/>
        <v>58</v>
      </c>
      <c r="T93" s="6" t="s">
        <v>431</v>
      </c>
      <c r="U93" s="47" t="s">
        <v>432</v>
      </c>
      <c r="V93" s="47">
        <v>1</v>
      </c>
      <c r="W93" s="47">
        <v>1</v>
      </c>
      <c r="X93" s="47">
        <v>1</v>
      </c>
      <c r="Y93" s="47">
        <v>1</v>
      </c>
      <c r="Z93" s="75">
        <v>40855.634687500002</v>
      </c>
      <c r="AA93" s="6" t="s">
        <v>433</v>
      </c>
      <c r="AB93" s="47" t="s">
        <v>431</v>
      </c>
      <c r="AC93" s="47" t="s">
        <v>848</v>
      </c>
      <c r="AD93" s="47" t="s">
        <v>843</v>
      </c>
      <c r="AE93" s="47" t="s">
        <v>849</v>
      </c>
      <c r="AF93" s="6" t="s">
        <v>850</v>
      </c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</row>
    <row r="94" spans="1:43" s="1" customFormat="1" ht="15.75" x14ac:dyDescent="0.25">
      <c r="A94" s="47">
        <v>90</v>
      </c>
      <c r="B94" s="47" t="s">
        <v>851</v>
      </c>
      <c r="C94" s="47" t="s">
        <v>847</v>
      </c>
      <c r="D94" s="69" t="s">
        <v>697</v>
      </c>
      <c r="E94" s="47">
        <v>2007</v>
      </c>
      <c r="F94" s="69" t="s">
        <v>772</v>
      </c>
      <c r="G94" s="69" t="s">
        <v>731</v>
      </c>
      <c r="H94" s="69" t="s">
        <v>457</v>
      </c>
      <c r="I94" s="70">
        <v>3.4274411003159608</v>
      </c>
      <c r="J94" s="47" t="s">
        <v>430</v>
      </c>
      <c r="K94" s="47">
        <v>12</v>
      </c>
      <c r="L94" s="71"/>
      <c r="M94" s="47">
        <v>75</v>
      </c>
      <c r="N94" s="48">
        <f t="shared" si="12"/>
        <v>200</v>
      </c>
      <c r="O94" s="48">
        <f t="shared" si="7"/>
        <v>685.48822006319222</v>
      </c>
      <c r="P94" s="72">
        <f t="shared" si="8"/>
        <v>68.548822006319227</v>
      </c>
      <c r="Q94" s="73">
        <f t="shared" si="9"/>
        <v>113.10555631042672</v>
      </c>
      <c r="R94" s="48">
        <f t="shared" si="10"/>
        <v>867.14259837993814</v>
      </c>
      <c r="S94" s="74">
        <f t="shared" si="11"/>
        <v>58</v>
      </c>
      <c r="T94" s="6" t="s">
        <v>431</v>
      </c>
      <c r="U94" s="47" t="s">
        <v>432</v>
      </c>
      <c r="V94" s="47">
        <v>1</v>
      </c>
      <c r="W94" s="47">
        <v>1</v>
      </c>
      <c r="X94" s="47">
        <v>1</v>
      </c>
      <c r="Y94" s="47">
        <v>1</v>
      </c>
      <c r="Z94" s="75">
        <v>40855.634687500002</v>
      </c>
      <c r="AA94" s="6" t="s">
        <v>433</v>
      </c>
      <c r="AB94" s="47" t="s">
        <v>431</v>
      </c>
      <c r="AC94" s="47" t="s">
        <v>852</v>
      </c>
      <c r="AD94" s="47" t="s">
        <v>848</v>
      </c>
      <c r="AE94" s="47" t="s">
        <v>853</v>
      </c>
      <c r="AF94" s="6" t="s">
        <v>854</v>
      </c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</row>
    <row r="95" spans="1:43" s="1" customFormat="1" ht="15.75" x14ac:dyDescent="0.25">
      <c r="A95" s="47">
        <v>91</v>
      </c>
      <c r="B95" s="47" t="s">
        <v>855</v>
      </c>
      <c r="C95" s="47" t="s">
        <v>847</v>
      </c>
      <c r="D95" s="69" t="s">
        <v>697</v>
      </c>
      <c r="E95" s="47">
        <v>2007</v>
      </c>
      <c r="F95" s="69" t="s">
        <v>772</v>
      </c>
      <c r="G95" s="69" t="s">
        <v>731</v>
      </c>
      <c r="H95" s="69" t="s">
        <v>457</v>
      </c>
      <c r="I95" s="70">
        <v>507.45456025859778</v>
      </c>
      <c r="J95" s="47" t="s">
        <v>430</v>
      </c>
      <c r="K95" s="47">
        <v>8</v>
      </c>
      <c r="L95" s="71"/>
      <c r="M95" s="47">
        <v>75</v>
      </c>
      <c r="N95" s="48">
        <f t="shared" si="12"/>
        <v>160</v>
      </c>
      <c r="O95" s="48">
        <f t="shared" si="7"/>
        <v>81192.729641375641</v>
      </c>
      <c r="P95" s="72">
        <f t="shared" si="8"/>
        <v>8119.2729641375645</v>
      </c>
      <c r="Q95" s="73">
        <f t="shared" si="9"/>
        <v>13396.80039082698</v>
      </c>
      <c r="R95" s="48">
        <f t="shared" si="10"/>
        <v>102708.80299634018</v>
      </c>
      <c r="S95" s="74">
        <f t="shared" si="11"/>
        <v>58</v>
      </c>
      <c r="T95" s="6" t="s">
        <v>431</v>
      </c>
      <c r="U95" s="47" t="s">
        <v>432</v>
      </c>
      <c r="V95" s="47">
        <v>1</v>
      </c>
      <c r="W95" s="47">
        <v>1</v>
      </c>
      <c r="X95" s="47">
        <v>1</v>
      </c>
      <c r="Y95" s="47">
        <v>1</v>
      </c>
      <c r="Z95" s="75">
        <v>40855.634687500002</v>
      </c>
      <c r="AA95" s="6" t="s">
        <v>433</v>
      </c>
      <c r="AB95" s="47" t="s">
        <v>431</v>
      </c>
      <c r="AC95" s="47" t="s">
        <v>856</v>
      </c>
      <c r="AD95" s="47" t="s">
        <v>857</v>
      </c>
      <c r="AE95" s="47" t="s">
        <v>858</v>
      </c>
      <c r="AF95" s="6" t="s">
        <v>859</v>
      </c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</row>
    <row r="96" spans="1:43" s="1" customFormat="1" ht="15.75" x14ac:dyDescent="0.25">
      <c r="A96" s="47">
        <v>92</v>
      </c>
      <c r="B96" s="47" t="s">
        <v>860</v>
      </c>
      <c r="C96" s="47" t="s">
        <v>847</v>
      </c>
      <c r="D96" s="69" t="s">
        <v>697</v>
      </c>
      <c r="E96" s="47">
        <v>2007</v>
      </c>
      <c r="F96" s="69" t="s">
        <v>772</v>
      </c>
      <c r="G96" s="69" t="s">
        <v>731</v>
      </c>
      <c r="H96" s="69" t="s">
        <v>457</v>
      </c>
      <c r="I96" s="70">
        <v>17.977216281708341</v>
      </c>
      <c r="J96" s="47" t="s">
        <v>430</v>
      </c>
      <c r="K96" s="47">
        <v>8</v>
      </c>
      <c r="L96" s="71"/>
      <c r="M96" s="47">
        <v>75</v>
      </c>
      <c r="N96" s="48">
        <f t="shared" si="12"/>
        <v>160</v>
      </c>
      <c r="O96" s="48">
        <f t="shared" si="7"/>
        <v>2876.3546050733344</v>
      </c>
      <c r="P96" s="72">
        <f t="shared" si="8"/>
        <v>287.63546050733345</v>
      </c>
      <c r="Q96" s="73">
        <f t="shared" si="9"/>
        <v>474.59850983710015</v>
      </c>
      <c r="R96" s="48">
        <f t="shared" si="10"/>
        <v>3638.588575417768</v>
      </c>
      <c r="S96" s="74">
        <f t="shared" si="11"/>
        <v>58</v>
      </c>
      <c r="T96" s="6" t="s">
        <v>431</v>
      </c>
      <c r="U96" s="47" t="s">
        <v>432</v>
      </c>
      <c r="V96" s="47">
        <v>1</v>
      </c>
      <c r="W96" s="47">
        <v>1</v>
      </c>
      <c r="X96" s="47">
        <v>1</v>
      </c>
      <c r="Y96" s="47">
        <v>1</v>
      </c>
      <c r="Z96" s="75">
        <v>40855.634699074071</v>
      </c>
      <c r="AA96" s="6" t="s">
        <v>433</v>
      </c>
      <c r="AB96" s="47" t="s">
        <v>431</v>
      </c>
      <c r="AC96" s="47" t="s">
        <v>861</v>
      </c>
      <c r="AD96" s="47" t="s">
        <v>856</v>
      </c>
      <c r="AE96" s="47" t="s">
        <v>862</v>
      </c>
      <c r="AF96" s="6" t="s">
        <v>863</v>
      </c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</row>
    <row r="97" spans="1:43" s="1" customFormat="1" ht="15.75" x14ac:dyDescent="0.25">
      <c r="A97" s="47">
        <v>93</v>
      </c>
      <c r="B97" s="47" t="s">
        <v>864</v>
      </c>
      <c r="C97" s="47" t="s">
        <v>847</v>
      </c>
      <c r="D97" s="69" t="s">
        <v>697</v>
      </c>
      <c r="E97" s="47">
        <v>2007</v>
      </c>
      <c r="F97" s="69" t="s">
        <v>772</v>
      </c>
      <c r="G97" s="69" t="s">
        <v>731</v>
      </c>
      <c r="H97" s="69" t="s">
        <v>457</v>
      </c>
      <c r="I97" s="70">
        <v>6.9548392135285884</v>
      </c>
      <c r="J97" s="47" t="s">
        <v>430</v>
      </c>
      <c r="K97" s="47">
        <v>8</v>
      </c>
      <c r="L97" s="71"/>
      <c r="M97" s="47">
        <v>75</v>
      </c>
      <c r="N97" s="48">
        <f t="shared" si="12"/>
        <v>160</v>
      </c>
      <c r="O97" s="48">
        <f t="shared" si="7"/>
        <v>1112.7742741645741</v>
      </c>
      <c r="P97" s="72">
        <f t="shared" si="8"/>
        <v>111.27742741645741</v>
      </c>
      <c r="Q97" s="73">
        <f t="shared" si="9"/>
        <v>183.60775523715472</v>
      </c>
      <c r="R97" s="48">
        <f t="shared" si="10"/>
        <v>1407.6594568181863</v>
      </c>
      <c r="S97" s="74">
        <f t="shared" si="11"/>
        <v>58</v>
      </c>
      <c r="T97" s="6" t="s">
        <v>431</v>
      </c>
      <c r="U97" s="47" t="s">
        <v>432</v>
      </c>
      <c r="V97" s="47">
        <v>1</v>
      </c>
      <c r="W97" s="47">
        <v>1</v>
      </c>
      <c r="X97" s="47">
        <v>1</v>
      </c>
      <c r="Y97" s="47">
        <v>1</v>
      </c>
      <c r="Z97" s="75">
        <v>40855.634699074071</v>
      </c>
      <c r="AA97" s="6" t="s">
        <v>433</v>
      </c>
      <c r="AB97" s="47" t="s">
        <v>431</v>
      </c>
      <c r="AC97" s="47" t="s">
        <v>852</v>
      </c>
      <c r="AD97" s="47" t="s">
        <v>861</v>
      </c>
      <c r="AE97" s="47" t="s">
        <v>865</v>
      </c>
      <c r="AF97" s="6" t="s">
        <v>866</v>
      </c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</row>
    <row r="98" spans="1:43" s="1" customFormat="1" ht="15.75" x14ac:dyDescent="0.25">
      <c r="A98" s="47">
        <v>94</v>
      </c>
      <c r="B98" s="47" t="s">
        <v>867</v>
      </c>
      <c r="C98" s="47" t="s">
        <v>847</v>
      </c>
      <c r="D98" s="69" t="s">
        <v>697</v>
      </c>
      <c r="E98" s="47">
        <v>2007</v>
      </c>
      <c r="F98" s="69" t="s">
        <v>725</v>
      </c>
      <c r="G98" s="69" t="s">
        <v>772</v>
      </c>
      <c r="H98" s="69" t="s">
        <v>868</v>
      </c>
      <c r="I98" s="70">
        <v>468.96333130516979</v>
      </c>
      <c r="J98" s="47" t="s">
        <v>430</v>
      </c>
      <c r="K98" s="47">
        <v>12</v>
      </c>
      <c r="L98" s="71"/>
      <c r="M98" s="47">
        <v>75</v>
      </c>
      <c r="N98" s="48">
        <f t="shared" si="12"/>
        <v>200</v>
      </c>
      <c r="O98" s="48">
        <f t="shared" si="7"/>
        <v>93792.666261033955</v>
      </c>
      <c r="P98" s="72">
        <f t="shared" si="8"/>
        <v>9379.2666261033955</v>
      </c>
      <c r="Q98" s="73">
        <f t="shared" si="9"/>
        <v>15475.7899330706</v>
      </c>
      <c r="R98" s="48">
        <f t="shared" si="10"/>
        <v>118647.72282020794</v>
      </c>
      <c r="S98" s="74">
        <f t="shared" si="11"/>
        <v>58</v>
      </c>
      <c r="T98" s="6" t="s">
        <v>431</v>
      </c>
      <c r="U98" s="47" t="s">
        <v>432</v>
      </c>
      <c r="V98" s="47">
        <v>1</v>
      </c>
      <c r="W98" s="47">
        <v>1</v>
      </c>
      <c r="X98" s="47">
        <v>1</v>
      </c>
      <c r="Y98" s="47">
        <v>1</v>
      </c>
      <c r="Z98" s="75">
        <v>40855.634699074071</v>
      </c>
      <c r="AA98" s="6" t="s">
        <v>433</v>
      </c>
      <c r="AB98" s="47" t="s">
        <v>431</v>
      </c>
      <c r="AC98" s="47" t="s">
        <v>869</v>
      </c>
      <c r="AD98" s="47" t="s">
        <v>852</v>
      </c>
      <c r="AE98" s="47" t="s">
        <v>870</v>
      </c>
      <c r="AF98" s="6" t="s">
        <v>871</v>
      </c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</row>
    <row r="99" spans="1:43" s="1" customFormat="1" ht="15.75" x14ac:dyDescent="0.25">
      <c r="A99" s="47">
        <v>95</v>
      </c>
      <c r="B99" s="47" t="s">
        <v>872</v>
      </c>
      <c r="C99" s="47" t="s">
        <v>847</v>
      </c>
      <c r="D99" s="69" t="s">
        <v>697</v>
      </c>
      <c r="E99" s="47">
        <v>2007</v>
      </c>
      <c r="F99" s="69" t="s">
        <v>725</v>
      </c>
      <c r="G99" s="69" t="s">
        <v>873</v>
      </c>
      <c r="H99" s="69" t="s">
        <v>874</v>
      </c>
      <c r="I99" s="70">
        <v>4.1747309621013153</v>
      </c>
      <c r="J99" s="47" t="s">
        <v>430</v>
      </c>
      <c r="K99" s="47">
        <v>12</v>
      </c>
      <c r="L99" s="71"/>
      <c r="M99" s="47">
        <v>75</v>
      </c>
      <c r="N99" s="48">
        <f t="shared" si="12"/>
        <v>200</v>
      </c>
      <c r="O99" s="48">
        <f t="shared" si="7"/>
        <v>834.94619242026306</v>
      </c>
      <c r="P99" s="72">
        <f t="shared" si="8"/>
        <v>83.494619242026317</v>
      </c>
      <c r="Q99" s="73">
        <f t="shared" si="9"/>
        <v>137.7661217493434</v>
      </c>
      <c r="R99" s="48">
        <f t="shared" si="10"/>
        <v>1056.2069334116329</v>
      </c>
      <c r="S99" s="74">
        <f t="shared" si="11"/>
        <v>58</v>
      </c>
      <c r="T99" s="6" t="s">
        <v>431</v>
      </c>
      <c r="U99" s="47" t="s">
        <v>432</v>
      </c>
      <c r="V99" s="47">
        <v>1</v>
      </c>
      <c r="W99" s="47">
        <v>1</v>
      </c>
      <c r="X99" s="47">
        <v>1</v>
      </c>
      <c r="Y99" s="47">
        <v>1</v>
      </c>
      <c r="Z99" s="75">
        <v>40855.634699074071</v>
      </c>
      <c r="AA99" s="6" t="s">
        <v>433</v>
      </c>
      <c r="AB99" s="47" t="s">
        <v>431</v>
      </c>
      <c r="AC99" s="47" t="s">
        <v>875</v>
      </c>
      <c r="AD99" s="47" t="s">
        <v>869</v>
      </c>
      <c r="AE99" s="47" t="s">
        <v>876</v>
      </c>
      <c r="AF99" s="6" t="s">
        <v>877</v>
      </c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</row>
    <row r="100" spans="1:43" s="1" customFormat="1" ht="15.75" x14ac:dyDescent="0.25">
      <c r="A100" s="47">
        <v>96</v>
      </c>
      <c r="B100" s="47" t="s">
        <v>878</v>
      </c>
      <c r="C100" s="47" t="s">
        <v>879</v>
      </c>
      <c r="D100" s="69" t="s">
        <v>697</v>
      </c>
      <c r="E100" s="47">
        <v>2007</v>
      </c>
      <c r="F100" s="69" t="s">
        <v>873</v>
      </c>
      <c r="G100" s="69" t="s">
        <v>731</v>
      </c>
      <c r="H100" s="69" t="s">
        <v>880</v>
      </c>
      <c r="I100" s="70">
        <v>1.4484890476748991</v>
      </c>
      <c r="J100" s="47" t="s">
        <v>430</v>
      </c>
      <c r="K100" s="47">
        <v>12</v>
      </c>
      <c r="L100" s="71"/>
      <c r="M100" s="47">
        <v>75</v>
      </c>
      <c r="N100" s="48">
        <f t="shared" si="12"/>
        <v>200</v>
      </c>
      <c r="O100" s="48">
        <f t="shared" si="7"/>
        <v>289.6978095349798</v>
      </c>
      <c r="P100" s="72">
        <f t="shared" si="8"/>
        <v>28.969780953497981</v>
      </c>
      <c r="Q100" s="73">
        <f t="shared" si="9"/>
        <v>47.800138573271667</v>
      </c>
      <c r="R100" s="48">
        <f t="shared" si="10"/>
        <v>366.46772906174948</v>
      </c>
      <c r="S100" s="74">
        <f t="shared" si="11"/>
        <v>58</v>
      </c>
      <c r="T100" s="6" t="s">
        <v>431</v>
      </c>
      <c r="U100" s="47" t="s">
        <v>432</v>
      </c>
      <c r="V100" s="47">
        <v>1</v>
      </c>
      <c r="W100" s="47">
        <v>1</v>
      </c>
      <c r="X100" s="47">
        <v>1</v>
      </c>
      <c r="Y100" s="47">
        <v>1</v>
      </c>
      <c r="Z100" s="75">
        <v>40855.634699074071</v>
      </c>
      <c r="AA100" s="6" t="s">
        <v>433</v>
      </c>
      <c r="AB100" s="47" t="s">
        <v>431</v>
      </c>
      <c r="AC100" s="47" t="s">
        <v>881</v>
      </c>
      <c r="AD100" s="47" t="s">
        <v>882</v>
      </c>
      <c r="AE100" s="47" t="s">
        <v>883</v>
      </c>
      <c r="AF100" s="6" t="s">
        <v>884</v>
      </c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</row>
    <row r="101" spans="1:43" s="1" customFormat="1" ht="15.75" x14ac:dyDescent="0.25">
      <c r="A101" s="47">
        <v>97</v>
      </c>
      <c r="B101" s="47" t="s">
        <v>885</v>
      </c>
      <c r="C101" s="47" t="s">
        <v>879</v>
      </c>
      <c r="D101" s="69" t="s">
        <v>697</v>
      </c>
      <c r="E101" s="47">
        <v>2007</v>
      </c>
      <c r="F101" s="69" t="s">
        <v>873</v>
      </c>
      <c r="G101" s="69" t="s">
        <v>731</v>
      </c>
      <c r="H101" s="69" t="s">
        <v>880</v>
      </c>
      <c r="I101" s="70">
        <v>299.29326595882799</v>
      </c>
      <c r="J101" s="47" t="s">
        <v>430</v>
      </c>
      <c r="K101" s="47">
        <v>12</v>
      </c>
      <c r="L101" s="71"/>
      <c r="M101" s="47">
        <v>75</v>
      </c>
      <c r="N101" s="48">
        <f t="shared" si="12"/>
        <v>200</v>
      </c>
      <c r="O101" s="48">
        <f t="shared" si="7"/>
        <v>59858.653191765596</v>
      </c>
      <c r="P101" s="72">
        <f t="shared" si="8"/>
        <v>5985.8653191765598</v>
      </c>
      <c r="Q101" s="73">
        <f t="shared" si="9"/>
        <v>9876.6777766413234</v>
      </c>
      <c r="R101" s="48">
        <f t="shared" si="10"/>
        <v>75721.196287583487</v>
      </c>
      <c r="S101" s="74">
        <f t="shared" si="11"/>
        <v>58</v>
      </c>
      <c r="T101" s="6" t="s">
        <v>431</v>
      </c>
      <c r="U101" s="47" t="s">
        <v>432</v>
      </c>
      <c r="V101" s="47">
        <v>1</v>
      </c>
      <c r="W101" s="47">
        <v>1</v>
      </c>
      <c r="X101" s="47">
        <v>1</v>
      </c>
      <c r="Y101" s="47">
        <v>1</v>
      </c>
      <c r="Z101" s="75">
        <v>40855.634699074071</v>
      </c>
      <c r="AA101" s="6" t="s">
        <v>433</v>
      </c>
      <c r="AB101" s="47" t="s">
        <v>431</v>
      </c>
      <c r="AC101" s="47" t="s">
        <v>886</v>
      </c>
      <c r="AD101" s="47" t="s">
        <v>881</v>
      </c>
      <c r="AE101" s="47" t="s">
        <v>887</v>
      </c>
      <c r="AF101" s="6" t="s">
        <v>888</v>
      </c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</row>
    <row r="102" spans="1:43" s="1" customFormat="1" ht="15.75" x14ac:dyDescent="0.25">
      <c r="A102" s="47">
        <v>98</v>
      </c>
      <c r="B102" s="47" t="s">
        <v>889</v>
      </c>
      <c r="C102" s="47" t="s">
        <v>847</v>
      </c>
      <c r="D102" s="69" t="s">
        <v>697</v>
      </c>
      <c r="E102" s="47">
        <v>2007</v>
      </c>
      <c r="F102" s="69" t="s">
        <v>725</v>
      </c>
      <c r="G102" s="69" t="s">
        <v>731</v>
      </c>
      <c r="H102" s="69" t="s">
        <v>880</v>
      </c>
      <c r="I102" s="70">
        <v>51.827607715554898</v>
      </c>
      <c r="J102" s="47" t="s">
        <v>430</v>
      </c>
      <c r="K102" s="47">
        <v>12</v>
      </c>
      <c r="L102" s="71"/>
      <c r="M102" s="47">
        <v>75</v>
      </c>
      <c r="N102" s="48">
        <f t="shared" si="12"/>
        <v>200</v>
      </c>
      <c r="O102" s="48">
        <f t="shared" si="7"/>
        <v>10365.521543110979</v>
      </c>
      <c r="P102" s="72">
        <f t="shared" si="8"/>
        <v>1036.5521543110979</v>
      </c>
      <c r="Q102" s="73">
        <f t="shared" si="9"/>
        <v>1710.3110546133114</v>
      </c>
      <c r="R102" s="48">
        <f t="shared" si="10"/>
        <v>13112.384752035388</v>
      </c>
      <c r="S102" s="74">
        <f t="shared" si="11"/>
        <v>58</v>
      </c>
      <c r="T102" s="6" t="s">
        <v>431</v>
      </c>
      <c r="U102" s="47" t="s">
        <v>432</v>
      </c>
      <c r="V102" s="47">
        <v>1</v>
      </c>
      <c r="W102" s="47">
        <v>1</v>
      </c>
      <c r="X102" s="47">
        <v>1</v>
      </c>
      <c r="Y102" s="47">
        <v>1</v>
      </c>
      <c r="Z102" s="75">
        <v>40855.634699074071</v>
      </c>
      <c r="AA102" s="6" t="s">
        <v>433</v>
      </c>
      <c r="AB102" s="47" t="s">
        <v>431</v>
      </c>
      <c r="AC102" s="47" t="s">
        <v>890</v>
      </c>
      <c r="AD102" s="47" t="s">
        <v>886</v>
      </c>
      <c r="AE102" s="47" t="s">
        <v>891</v>
      </c>
      <c r="AF102" s="6" t="s">
        <v>892</v>
      </c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</row>
    <row r="103" spans="1:43" s="1" customFormat="1" ht="15.75" x14ac:dyDescent="0.25">
      <c r="A103" s="47">
        <v>99</v>
      </c>
      <c r="B103" s="47" t="s">
        <v>893</v>
      </c>
      <c r="C103" s="47" t="s">
        <v>847</v>
      </c>
      <c r="D103" s="69" t="s">
        <v>697</v>
      </c>
      <c r="E103" s="47">
        <v>2007</v>
      </c>
      <c r="F103" s="69" t="s">
        <v>725</v>
      </c>
      <c r="G103" s="69" t="s">
        <v>873</v>
      </c>
      <c r="H103" s="69" t="s">
        <v>874</v>
      </c>
      <c r="I103" s="70">
        <v>7.4745185638570497</v>
      </c>
      <c r="J103" s="47" t="s">
        <v>430</v>
      </c>
      <c r="K103" s="47">
        <v>12</v>
      </c>
      <c r="L103" s="71"/>
      <c r="M103" s="47">
        <v>75</v>
      </c>
      <c r="N103" s="48">
        <f t="shared" si="12"/>
        <v>200</v>
      </c>
      <c r="O103" s="48">
        <f t="shared" si="7"/>
        <v>1494.90371277141</v>
      </c>
      <c r="P103" s="72">
        <f t="shared" si="8"/>
        <v>149.49037127714101</v>
      </c>
      <c r="Q103" s="73">
        <f t="shared" si="9"/>
        <v>246.65911260728265</v>
      </c>
      <c r="R103" s="48">
        <f t="shared" si="10"/>
        <v>1891.0531966558337</v>
      </c>
      <c r="S103" s="74">
        <f t="shared" si="11"/>
        <v>58</v>
      </c>
      <c r="T103" s="6" t="s">
        <v>431</v>
      </c>
      <c r="U103" s="47" t="s">
        <v>432</v>
      </c>
      <c r="V103" s="47">
        <v>1</v>
      </c>
      <c r="W103" s="47">
        <v>1</v>
      </c>
      <c r="X103" s="47">
        <v>1</v>
      </c>
      <c r="Y103" s="47">
        <v>1</v>
      </c>
      <c r="Z103" s="75">
        <v>40855.634699074071</v>
      </c>
      <c r="AA103" s="6" t="s">
        <v>433</v>
      </c>
      <c r="AB103" s="47" t="s">
        <v>431</v>
      </c>
      <c r="AC103" s="47" t="s">
        <v>875</v>
      </c>
      <c r="AD103" s="47" t="s">
        <v>890</v>
      </c>
      <c r="AE103" s="47" t="s">
        <v>894</v>
      </c>
      <c r="AF103" s="6" t="s">
        <v>895</v>
      </c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</row>
    <row r="104" spans="1:43" s="1" customFormat="1" ht="15.75" x14ac:dyDescent="0.25">
      <c r="A104" s="47">
        <v>100</v>
      </c>
      <c r="B104" s="47" t="s">
        <v>896</v>
      </c>
      <c r="C104" s="47" t="s">
        <v>847</v>
      </c>
      <c r="D104" s="69" t="s">
        <v>697</v>
      </c>
      <c r="E104" s="47">
        <v>2007</v>
      </c>
      <c r="F104" s="69" t="s">
        <v>725</v>
      </c>
      <c r="G104" s="69" t="s">
        <v>873</v>
      </c>
      <c r="H104" s="69" t="s">
        <v>874</v>
      </c>
      <c r="I104" s="70">
        <v>299.82715830155848</v>
      </c>
      <c r="J104" s="47" t="s">
        <v>430</v>
      </c>
      <c r="K104" s="47">
        <v>12</v>
      </c>
      <c r="L104" s="71"/>
      <c r="M104" s="47">
        <v>75</v>
      </c>
      <c r="N104" s="48">
        <f t="shared" si="12"/>
        <v>200</v>
      </c>
      <c r="O104" s="48">
        <f t="shared" si="7"/>
        <v>59965.431660311697</v>
      </c>
      <c r="P104" s="72">
        <f t="shared" si="8"/>
        <v>5996.5431660311697</v>
      </c>
      <c r="Q104" s="73">
        <f t="shared" si="9"/>
        <v>9894.2962239514291</v>
      </c>
      <c r="R104" s="48">
        <f t="shared" si="10"/>
        <v>75856.271050294294</v>
      </c>
      <c r="S104" s="74">
        <f t="shared" si="11"/>
        <v>58</v>
      </c>
      <c r="T104" s="6" t="s">
        <v>431</v>
      </c>
      <c r="U104" s="47" t="s">
        <v>432</v>
      </c>
      <c r="V104" s="47">
        <v>1</v>
      </c>
      <c r="W104" s="47">
        <v>1</v>
      </c>
      <c r="X104" s="47">
        <v>1</v>
      </c>
      <c r="Y104" s="47">
        <v>1</v>
      </c>
      <c r="Z104" s="75">
        <v>40855.634699074071</v>
      </c>
      <c r="AA104" s="6" t="s">
        <v>433</v>
      </c>
      <c r="AB104" s="47" t="s">
        <v>431</v>
      </c>
      <c r="AC104" s="47" t="s">
        <v>897</v>
      </c>
      <c r="AD104" s="47" t="s">
        <v>875</v>
      </c>
      <c r="AE104" s="47" t="s">
        <v>898</v>
      </c>
      <c r="AF104" s="6" t="s">
        <v>899</v>
      </c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</row>
    <row r="105" spans="1:43" s="1" customFormat="1" ht="15.75" x14ac:dyDescent="0.25">
      <c r="A105" s="47">
        <v>101</v>
      </c>
      <c r="B105" s="47" t="s">
        <v>900</v>
      </c>
      <c r="C105" s="47" t="s">
        <v>901</v>
      </c>
      <c r="D105" s="69" t="s">
        <v>902</v>
      </c>
      <c r="E105" s="47">
        <v>2007</v>
      </c>
      <c r="F105" s="69" t="s">
        <v>903</v>
      </c>
      <c r="G105" s="69" t="s">
        <v>904</v>
      </c>
      <c r="H105" s="69" t="s">
        <v>905</v>
      </c>
      <c r="I105" s="70">
        <v>232.00413475569391</v>
      </c>
      <c r="J105" s="47" t="s">
        <v>906</v>
      </c>
      <c r="K105" s="47">
        <v>12</v>
      </c>
      <c r="L105" s="71"/>
      <c r="M105" s="47">
        <v>75</v>
      </c>
      <c r="N105" s="48">
        <f t="shared" si="12"/>
        <v>200</v>
      </c>
      <c r="O105" s="48">
        <f t="shared" si="7"/>
        <v>46400.826951138784</v>
      </c>
      <c r="P105" s="72">
        <f t="shared" si="8"/>
        <v>4640.0826951138788</v>
      </c>
      <c r="Q105" s="73">
        <f t="shared" si="9"/>
        <v>7656.1364469378996</v>
      </c>
      <c r="R105" s="48">
        <f t="shared" si="10"/>
        <v>58697.046093190562</v>
      </c>
      <c r="S105" s="74">
        <f t="shared" si="11"/>
        <v>58</v>
      </c>
      <c r="T105" s="6" t="s">
        <v>431</v>
      </c>
      <c r="U105" s="47" t="s">
        <v>432</v>
      </c>
      <c r="V105" s="47">
        <v>1</v>
      </c>
      <c r="W105" s="47">
        <v>1</v>
      </c>
      <c r="X105" s="47">
        <v>1</v>
      </c>
      <c r="Y105" s="47">
        <v>1</v>
      </c>
      <c r="Z105" s="75">
        <v>40855.634699074071</v>
      </c>
      <c r="AA105" s="6" t="s">
        <v>433</v>
      </c>
      <c r="AB105" s="47" t="s">
        <v>907</v>
      </c>
      <c r="AC105" s="47" t="s">
        <v>908</v>
      </c>
      <c r="AD105" s="47" t="s">
        <v>909</v>
      </c>
      <c r="AE105" s="47" t="s">
        <v>910</v>
      </c>
      <c r="AF105" s="6" t="s">
        <v>911</v>
      </c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</row>
    <row r="106" spans="1:43" s="1" customFormat="1" ht="15.75" x14ac:dyDescent="0.25">
      <c r="A106" s="47">
        <v>102</v>
      </c>
      <c r="B106" s="47" t="s">
        <v>912</v>
      </c>
      <c r="C106" s="47" t="s">
        <v>901</v>
      </c>
      <c r="D106" s="69" t="s">
        <v>902</v>
      </c>
      <c r="E106" s="47">
        <v>2007</v>
      </c>
      <c r="F106" s="69" t="s">
        <v>903</v>
      </c>
      <c r="G106" s="69" t="s">
        <v>904</v>
      </c>
      <c r="H106" s="69" t="s">
        <v>905</v>
      </c>
      <c r="I106" s="70">
        <v>3.5805320430875271</v>
      </c>
      <c r="J106" s="47" t="s">
        <v>906</v>
      </c>
      <c r="K106" s="47">
        <v>12</v>
      </c>
      <c r="L106" s="71"/>
      <c r="M106" s="47">
        <v>75</v>
      </c>
      <c r="N106" s="48">
        <f t="shared" si="12"/>
        <v>200</v>
      </c>
      <c r="O106" s="48">
        <f t="shared" si="7"/>
        <v>716.10640861750539</v>
      </c>
      <c r="P106" s="72">
        <f t="shared" si="8"/>
        <v>71.610640861750539</v>
      </c>
      <c r="Q106" s="73">
        <f t="shared" si="9"/>
        <v>118.15755742188838</v>
      </c>
      <c r="R106" s="48">
        <f t="shared" si="10"/>
        <v>905.87460690114426</v>
      </c>
      <c r="S106" s="74">
        <f t="shared" si="11"/>
        <v>58</v>
      </c>
      <c r="T106" s="6" t="s">
        <v>431</v>
      </c>
      <c r="U106" s="47" t="s">
        <v>432</v>
      </c>
      <c r="V106" s="47">
        <v>1</v>
      </c>
      <c r="W106" s="47">
        <v>1</v>
      </c>
      <c r="X106" s="47">
        <v>1</v>
      </c>
      <c r="Y106" s="47">
        <v>1</v>
      </c>
      <c r="Z106" s="75">
        <v>40855.634699074071</v>
      </c>
      <c r="AA106" s="6" t="s">
        <v>433</v>
      </c>
      <c r="AB106" s="47" t="s">
        <v>907</v>
      </c>
      <c r="AC106" s="47" t="s">
        <v>913</v>
      </c>
      <c r="AD106" s="47" t="s">
        <v>908</v>
      </c>
      <c r="AE106" s="47" t="s">
        <v>914</v>
      </c>
      <c r="AF106" s="6" t="s">
        <v>915</v>
      </c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</row>
    <row r="107" spans="1:43" s="1" customFormat="1" ht="31.5" x14ac:dyDescent="0.25">
      <c r="A107" s="47">
        <v>103</v>
      </c>
      <c r="B107" s="47" t="s">
        <v>916</v>
      </c>
      <c r="C107" s="47" t="s">
        <v>917</v>
      </c>
      <c r="D107" s="69" t="s">
        <v>918</v>
      </c>
      <c r="E107" s="47">
        <v>1977</v>
      </c>
      <c r="F107" s="69" t="s">
        <v>905</v>
      </c>
      <c r="G107" s="69" t="s">
        <v>919</v>
      </c>
      <c r="H107" s="69" t="s">
        <v>903</v>
      </c>
      <c r="I107" s="70">
        <v>70.751080242846896</v>
      </c>
      <c r="J107" s="47" t="s">
        <v>799</v>
      </c>
      <c r="K107" s="47">
        <v>12</v>
      </c>
      <c r="L107" s="71"/>
      <c r="M107" s="47">
        <v>75</v>
      </c>
      <c r="N107" s="48">
        <f t="shared" si="12"/>
        <v>200</v>
      </c>
      <c r="O107" s="48">
        <f t="shared" si="7"/>
        <v>14150.216048569378</v>
      </c>
      <c r="P107" s="72">
        <f t="shared" si="8"/>
        <v>1415.021604856938</v>
      </c>
      <c r="Q107" s="73">
        <f t="shared" si="9"/>
        <v>2334.7856480139476</v>
      </c>
      <c r="R107" s="48">
        <f t="shared" si="10"/>
        <v>17900.023301440266</v>
      </c>
      <c r="S107" s="74">
        <f t="shared" si="11"/>
        <v>28</v>
      </c>
      <c r="T107" s="6" t="s">
        <v>431</v>
      </c>
      <c r="U107" s="47" t="s">
        <v>432</v>
      </c>
      <c r="V107" s="47">
        <v>1</v>
      </c>
      <c r="W107" s="47">
        <v>1</v>
      </c>
      <c r="X107" s="47">
        <v>1</v>
      </c>
      <c r="Y107" s="47">
        <v>1</v>
      </c>
      <c r="Z107" s="75">
        <v>40855.634699074071</v>
      </c>
      <c r="AA107" s="6" t="s">
        <v>433</v>
      </c>
      <c r="AB107" s="47" t="s">
        <v>920</v>
      </c>
      <c r="AC107" s="47" t="s">
        <v>921</v>
      </c>
      <c r="AD107" s="47" t="s">
        <v>922</v>
      </c>
      <c r="AE107" s="47" t="s">
        <v>923</v>
      </c>
      <c r="AF107" s="6" t="s">
        <v>924</v>
      </c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</row>
    <row r="108" spans="1:43" s="1" customFormat="1" ht="15.75" x14ac:dyDescent="0.25">
      <c r="A108" s="47">
        <v>104</v>
      </c>
      <c r="B108" s="47" t="s">
        <v>925</v>
      </c>
      <c r="C108" s="47" t="s">
        <v>926</v>
      </c>
      <c r="D108" s="69" t="s">
        <v>902</v>
      </c>
      <c r="E108" s="47">
        <v>2007</v>
      </c>
      <c r="F108" s="69" t="s">
        <v>903</v>
      </c>
      <c r="G108" s="69" t="s">
        <v>904</v>
      </c>
      <c r="H108" s="69" t="s">
        <v>451</v>
      </c>
      <c r="I108" s="70">
        <v>35.004605216645473</v>
      </c>
      <c r="J108" s="47" t="s">
        <v>906</v>
      </c>
      <c r="K108" s="47">
        <v>8</v>
      </c>
      <c r="L108" s="71"/>
      <c r="M108" s="47">
        <v>75</v>
      </c>
      <c r="N108" s="48">
        <f t="shared" si="12"/>
        <v>160</v>
      </c>
      <c r="O108" s="48">
        <f t="shared" si="7"/>
        <v>5600.7368346632757</v>
      </c>
      <c r="P108" s="72">
        <f t="shared" si="8"/>
        <v>560.07368346632757</v>
      </c>
      <c r="Q108" s="73">
        <f t="shared" si="9"/>
        <v>924.12157771944044</v>
      </c>
      <c r="R108" s="48">
        <f t="shared" si="10"/>
        <v>7084.9320958490434</v>
      </c>
      <c r="S108" s="74">
        <f t="shared" si="11"/>
        <v>58</v>
      </c>
      <c r="T108" s="6" t="s">
        <v>431</v>
      </c>
      <c r="U108" s="47" t="s">
        <v>432</v>
      </c>
      <c r="V108" s="47">
        <v>1</v>
      </c>
      <c r="W108" s="47">
        <v>1</v>
      </c>
      <c r="X108" s="47">
        <v>1</v>
      </c>
      <c r="Y108" s="47">
        <v>1</v>
      </c>
      <c r="Z108" s="75">
        <v>40855.634710648148</v>
      </c>
      <c r="AA108" s="6" t="s">
        <v>433</v>
      </c>
      <c r="AB108" s="47" t="s">
        <v>907</v>
      </c>
      <c r="AC108" s="47" t="s">
        <v>927</v>
      </c>
      <c r="AD108" s="47" t="s">
        <v>928</v>
      </c>
      <c r="AE108" s="47" t="s">
        <v>929</v>
      </c>
      <c r="AF108" s="6" t="s">
        <v>930</v>
      </c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</row>
    <row r="109" spans="1:43" s="1" customFormat="1" ht="15.75" x14ac:dyDescent="0.25">
      <c r="A109" s="47">
        <v>105</v>
      </c>
      <c r="B109" s="47" t="s">
        <v>931</v>
      </c>
      <c r="C109" s="47" t="s">
        <v>926</v>
      </c>
      <c r="D109" s="69" t="s">
        <v>902</v>
      </c>
      <c r="E109" s="47">
        <v>2007</v>
      </c>
      <c r="F109" s="69" t="s">
        <v>903</v>
      </c>
      <c r="G109" s="69" t="s">
        <v>904</v>
      </c>
      <c r="H109" s="69" t="s">
        <v>451</v>
      </c>
      <c r="I109" s="70">
        <v>4.9422659187025237</v>
      </c>
      <c r="J109" s="47" t="s">
        <v>906</v>
      </c>
      <c r="K109" s="47">
        <v>8</v>
      </c>
      <c r="L109" s="71"/>
      <c r="M109" s="47">
        <v>75</v>
      </c>
      <c r="N109" s="48">
        <f t="shared" si="12"/>
        <v>160</v>
      </c>
      <c r="O109" s="48">
        <f t="shared" si="7"/>
        <v>790.76254699240383</v>
      </c>
      <c r="P109" s="72">
        <f t="shared" si="8"/>
        <v>79.076254699240394</v>
      </c>
      <c r="Q109" s="73">
        <f t="shared" si="9"/>
        <v>130.47582025374663</v>
      </c>
      <c r="R109" s="48">
        <f t="shared" si="10"/>
        <v>1000.3146219453909</v>
      </c>
      <c r="S109" s="74">
        <f t="shared" si="11"/>
        <v>58</v>
      </c>
      <c r="T109" s="6" t="s">
        <v>431</v>
      </c>
      <c r="U109" s="47" t="s">
        <v>432</v>
      </c>
      <c r="V109" s="47">
        <v>1</v>
      </c>
      <c r="W109" s="47">
        <v>1</v>
      </c>
      <c r="X109" s="47">
        <v>1</v>
      </c>
      <c r="Y109" s="47">
        <v>1</v>
      </c>
      <c r="Z109" s="75">
        <v>40855.634710648148</v>
      </c>
      <c r="AA109" s="6" t="s">
        <v>433</v>
      </c>
      <c r="AB109" s="47" t="s">
        <v>907</v>
      </c>
      <c r="AC109" s="47" t="s">
        <v>932</v>
      </c>
      <c r="AD109" s="47" t="s">
        <v>927</v>
      </c>
      <c r="AE109" s="47" t="s">
        <v>933</v>
      </c>
      <c r="AF109" s="6" t="s">
        <v>934</v>
      </c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</row>
    <row r="110" spans="1:43" s="1" customFormat="1" ht="15.75" x14ac:dyDescent="0.25">
      <c r="A110" s="47">
        <v>106</v>
      </c>
      <c r="B110" s="47" t="s">
        <v>935</v>
      </c>
      <c r="C110" s="47" t="s">
        <v>926</v>
      </c>
      <c r="D110" s="69" t="s">
        <v>902</v>
      </c>
      <c r="E110" s="47">
        <v>2007</v>
      </c>
      <c r="F110" s="69" t="s">
        <v>903</v>
      </c>
      <c r="G110" s="69" t="s">
        <v>904</v>
      </c>
      <c r="H110" s="69" t="s">
        <v>451</v>
      </c>
      <c r="I110" s="70">
        <v>3.2710226533695121</v>
      </c>
      <c r="J110" s="47" t="s">
        <v>430</v>
      </c>
      <c r="K110" s="47">
        <v>8</v>
      </c>
      <c r="L110" s="71"/>
      <c r="M110" s="47">
        <v>75</v>
      </c>
      <c r="N110" s="48">
        <f t="shared" si="12"/>
        <v>160</v>
      </c>
      <c r="O110" s="48">
        <f t="shared" si="7"/>
        <v>523.36362453912193</v>
      </c>
      <c r="P110" s="72">
        <f t="shared" si="8"/>
        <v>52.336362453912194</v>
      </c>
      <c r="Q110" s="73">
        <f t="shared" si="9"/>
        <v>86.354998048955125</v>
      </c>
      <c r="R110" s="48">
        <f t="shared" si="10"/>
        <v>662.05498504198931</v>
      </c>
      <c r="S110" s="74">
        <f t="shared" si="11"/>
        <v>58</v>
      </c>
      <c r="T110" s="6" t="s">
        <v>431</v>
      </c>
      <c r="U110" s="47" t="s">
        <v>432</v>
      </c>
      <c r="V110" s="47">
        <v>1</v>
      </c>
      <c r="W110" s="47">
        <v>1</v>
      </c>
      <c r="X110" s="47">
        <v>1</v>
      </c>
      <c r="Y110" s="47">
        <v>1</v>
      </c>
      <c r="Z110" s="75">
        <v>40855.634710648148</v>
      </c>
      <c r="AA110" s="6" t="s">
        <v>433</v>
      </c>
      <c r="AB110" s="47" t="s">
        <v>907</v>
      </c>
      <c r="AC110" s="47" t="s">
        <v>936</v>
      </c>
      <c r="AD110" s="47" t="s">
        <v>932</v>
      </c>
      <c r="AE110" s="47" t="s">
        <v>937</v>
      </c>
      <c r="AF110" s="6" t="s">
        <v>938</v>
      </c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</row>
    <row r="111" spans="1:43" s="1" customFormat="1" ht="15.75" x14ac:dyDescent="0.25">
      <c r="A111" s="47">
        <v>107</v>
      </c>
      <c r="B111" s="47" t="s">
        <v>939</v>
      </c>
      <c r="C111" s="47" t="s">
        <v>926</v>
      </c>
      <c r="D111" s="69" t="s">
        <v>902</v>
      </c>
      <c r="E111" s="47">
        <v>2007</v>
      </c>
      <c r="F111" s="69" t="s">
        <v>903</v>
      </c>
      <c r="G111" s="69" t="s">
        <v>904</v>
      </c>
      <c r="H111" s="69" t="s">
        <v>451</v>
      </c>
      <c r="I111" s="70">
        <v>34.462084564929391</v>
      </c>
      <c r="J111" s="47" t="s">
        <v>906</v>
      </c>
      <c r="K111" s="47">
        <v>8</v>
      </c>
      <c r="L111" s="71"/>
      <c r="M111" s="47">
        <v>75</v>
      </c>
      <c r="N111" s="48">
        <f t="shared" si="12"/>
        <v>160</v>
      </c>
      <c r="O111" s="48">
        <f t="shared" si="7"/>
        <v>5513.9335303887028</v>
      </c>
      <c r="P111" s="72">
        <f t="shared" si="8"/>
        <v>551.39335303887026</v>
      </c>
      <c r="Q111" s="73">
        <f t="shared" si="9"/>
        <v>909.799032514136</v>
      </c>
      <c r="R111" s="48">
        <f t="shared" si="10"/>
        <v>6975.1259159417095</v>
      </c>
      <c r="S111" s="74">
        <f t="shared" si="11"/>
        <v>58</v>
      </c>
      <c r="T111" s="6" t="s">
        <v>431</v>
      </c>
      <c r="U111" s="47" t="s">
        <v>432</v>
      </c>
      <c r="V111" s="47">
        <v>1</v>
      </c>
      <c r="W111" s="47">
        <v>1</v>
      </c>
      <c r="X111" s="47">
        <v>1</v>
      </c>
      <c r="Y111" s="47">
        <v>1</v>
      </c>
      <c r="Z111" s="75">
        <v>40855.634710648148</v>
      </c>
      <c r="AA111" s="6" t="s">
        <v>433</v>
      </c>
      <c r="AB111" s="47" t="s">
        <v>907</v>
      </c>
      <c r="AC111" s="47" t="s">
        <v>940</v>
      </c>
      <c r="AD111" s="47" t="s">
        <v>941</v>
      </c>
      <c r="AE111" s="47" t="s">
        <v>942</v>
      </c>
      <c r="AF111" s="6" t="s">
        <v>943</v>
      </c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</row>
    <row r="112" spans="1:43" s="1" customFormat="1" ht="15.75" x14ac:dyDescent="0.25">
      <c r="A112" s="47">
        <v>108</v>
      </c>
      <c r="B112" s="47" t="s">
        <v>944</v>
      </c>
      <c r="C112" s="47" t="s">
        <v>926</v>
      </c>
      <c r="D112" s="69" t="s">
        <v>902</v>
      </c>
      <c r="E112" s="47">
        <v>2007</v>
      </c>
      <c r="F112" s="69" t="s">
        <v>903</v>
      </c>
      <c r="G112" s="69" t="s">
        <v>904</v>
      </c>
      <c r="H112" s="69" t="s">
        <v>451</v>
      </c>
      <c r="I112" s="70">
        <v>6.7679306096479026</v>
      </c>
      <c r="J112" s="47" t="s">
        <v>906</v>
      </c>
      <c r="K112" s="47">
        <v>8</v>
      </c>
      <c r="L112" s="71"/>
      <c r="M112" s="47">
        <v>75</v>
      </c>
      <c r="N112" s="48">
        <f t="shared" si="12"/>
        <v>160</v>
      </c>
      <c r="O112" s="48">
        <f t="shared" si="7"/>
        <v>1082.8688975436644</v>
      </c>
      <c r="P112" s="72">
        <f t="shared" si="8"/>
        <v>108.28688975436644</v>
      </c>
      <c r="Q112" s="73">
        <f t="shared" si="9"/>
        <v>178.67336809470461</v>
      </c>
      <c r="R112" s="48">
        <f t="shared" si="10"/>
        <v>1369.8291553927354</v>
      </c>
      <c r="S112" s="74">
        <f t="shared" si="11"/>
        <v>58</v>
      </c>
      <c r="T112" s="6" t="s">
        <v>431</v>
      </c>
      <c r="U112" s="47" t="s">
        <v>432</v>
      </c>
      <c r="V112" s="47">
        <v>1</v>
      </c>
      <c r="W112" s="47">
        <v>1</v>
      </c>
      <c r="X112" s="47">
        <v>1</v>
      </c>
      <c r="Y112" s="47">
        <v>1</v>
      </c>
      <c r="Z112" s="75">
        <v>40855.634710648148</v>
      </c>
      <c r="AA112" s="6" t="s">
        <v>433</v>
      </c>
      <c r="AB112" s="47" t="s">
        <v>907</v>
      </c>
      <c r="AC112" s="47" t="s">
        <v>945</v>
      </c>
      <c r="AD112" s="47" t="s">
        <v>940</v>
      </c>
      <c r="AE112" s="47" t="s">
        <v>946</v>
      </c>
      <c r="AF112" s="6" t="s">
        <v>947</v>
      </c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</row>
    <row r="113" spans="1:43" s="1" customFormat="1" ht="15.75" x14ac:dyDescent="0.25">
      <c r="A113" s="47">
        <v>109</v>
      </c>
      <c r="B113" s="47" t="s">
        <v>948</v>
      </c>
      <c r="C113" s="47" t="s">
        <v>926</v>
      </c>
      <c r="D113" s="69" t="s">
        <v>902</v>
      </c>
      <c r="E113" s="47">
        <v>2007</v>
      </c>
      <c r="F113" s="69" t="s">
        <v>903</v>
      </c>
      <c r="G113" s="69" t="s">
        <v>904</v>
      </c>
      <c r="H113" s="69" t="s">
        <v>451</v>
      </c>
      <c r="I113" s="70">
        <v>2.6082856962010981</v>
      </c>
      <c r="J113" s="47" t="s">
        <v>906</v>
      </c>
      <c r="K113" s="47">
        <v>8</v>
      </c>
      <c r="L113" s="71"/>
      <c r="M113" s="47">
        <v>75</v>
      </c>
      <c r="N113" s="48">
        <f t="shared" si="12"/>
        <v>160</v>
      </c>
      <c r="O113" s="48">
        <f t="shared" si="7"/>
        <v>417.32571139217566</v>
      </c>
      <c r="P113" s="72">
        <f t="shared" si="8"/>
        <v>41.732571139217569</v>
      </c>
      <c r="Q113" s="73">
        <f t="shared" si="9"/>
        <v>68.858742379708985</v>
      </c>
      <c r="R113" s="48">
        <f t="shared" si="10"/>
        <v>527.9170249111022</v>
      </c>
      <c r="S113" s="74">
        <f t="shared" si="11"/>
        <v>58</v>
      </c>
      <c r="T113" s="6" t="s">
        <v>431</v>
      </c>
      <c r="U113" s="47" t="s">
        <v>432</v>
      </c>
      <c r="V113" s="47">
        <v>1</v>
      </c>
      <c r="W113" s="47">
        <v>1</v>
      </c>
      <c r="X113" s="47">
        <v>1</v>
      </c>
      <c r="Y113" s="47">
        <v>1</v>
      </c>
      <c r="Z113" s="75">
        <v>40855.634710648148</v>
      </c>
      <c r="AA113" s="6" t="s">
        <v>433</v>
      </c>
      <c r="AB113" s="47" t="s">
        <v>907</v>
      </c>
      <c r="AC113" s="47" t="s">
        <v>949</v>
      </c>
      <c r="AD113" s="47" t="s">
        <v>945</v>
      </c>
      <c r="AE113" s="47" t="s">
        <v>950</v>
      </c>
      <c r="AF113" s="6" t="s">
        <v>951</v>
      </c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</row>
    <row r="114" spans="1:43" s="1" customFormat="1" ht="15.75" x14ac:dyDescent="0.25">
      <c r="A114" s="47">
        <v>110</v>
      </c>
      <c r="B114" s="47" t="s">
        <v>952</v>
      </c>
      <c r="C114" s="47" t="s">
        <v>926</v>
      </c>
      <c r="D114" s="69" t="s">
        <v>902</v>
      </c>
      <c r="E114" s="47">
        <v>2007</v>
      </c>
      <c r="F114" s="69" t="s">
        <v>903</v>
      </c>
      <c r="G114" s="69" t="s">
        <v>904</v>
      </c>
      <c r="H114" s="69" t="s">
        <v>451</v>
      </c>
      <c r="I114" s="70">
        <v>23.806119972170301</v>
      </c>
      <c r="J114" s="47" t="s">
        <v>906</v>
      </c>
      <c r="K114" s="47">
        <v>8</v>
      </c>
      <c r="L114" s="71"/>
      <c r="M114" s="47">
        <v>75</v>
      </c>
      <c r="N114" s="48">
        <f t="shared" si="12"/>
        <v>160</v>
      </c>
      <c r="O114" s="48">
        <f t="shared" si="7"/>
        <v>3808.9791955472483</v>
      </c>
      <c r="P114" s="72">
        <f t="shared" si="8"/>
        <v>380.89791955472487</v>
      </c>
      <c r="Q114" s="73">
        <f t="shared" si="9"/>
        <v>628.48156726529589</v>
      </c>
      <c r="R114" s="48">
        <f t="shared" si="10"/>
        <v>4818.3586823672686</v>
      </c>
      <c r="S114" s="74">
        <f t="shared" si="11"/>
        <v>58</v>
      </c>
      <c r="T114" s="6" t="s">
        <v>431</v>
      </c>
      <c r="U114" s="47" t="s">
        <v>432</v>
      </c>
      <c r="V114" s="47">
        <v>1</v>
      </c>
      <c r="W114" s="47">
        <v>1</v>
      </c>
      <c r="X114" s="47">
        <v>1</v>
      </c>
      <c r="Y114" s="47">
        <v>1</v>
      </c>
      <c r="Z114" s="75">
        <v>40855.634710648148</v>
      </c>
      <c r="AA114" s="6" t="s">
        <v>433</v>
      </c>
      <c r="AB114" s="47" t="s">
        <v>907</v>
      </c>
      <c r="AC114" s="47" t="s">
        <v>953</v>
      </c>
      <c r="AD114" s="47" t="s">
        <v>954</v>
      </c>
      <c r="AE114" s="47" t="s">
        <v>955</v>
      </c>
      <c r="AF114" s="6" t="s">
        <v>956</v>
      </c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</row>
    <row r="115" spans="1:43" s="1" customFormat="1" ht="15.75" x14ac:dyDescent="0.25">
      <c r="A115" s="47">
        <v>111</v>
      </c>
      <c r="B115" s="47" t="s">
        <v>957</v>
      </c>
      <c r="C115" s="47" t="s">
        <v>926</v>
      </c>
      <c r="D115" s="69" t="s">
        <v>902</v>
      </c>
      <c r="E115" s="47">
        <v>2007</v>
      </c>
      <c r="F115" s="69" t="s">
        <v>903</v>
      </c>
      <c r="G115" s="69" t="s">
        <v>904</v>
      </c>
      <c r="H115" s="69" t="s">
        <v>451</v>
      </c>
      <c r="I115" s="70">
        <v>15.43660261362154</v>
      </c>
      <c r="J115" s="47" t="s">
        <v>430</v>
      </c>
      <c r="K115" s="47">
        <v>8</v>
      </c>
      <c r="L115" s="71"/>
      <c r="M115" s="47">
        <v>75</v>
      </c>
      <c r="N115" s="48">
        <f t="shared" si="12"/>
        <v>160</v>
      </c>
      <c r="O115" s="48">
        <f t="shared" si="7"/>
        <v>2469.8564181794463</v>
      </c>
      <c r="P115" s="72">
        <f t="shared" si="8"/>
        <v>246.98564181794464</v>
      </c>
      <c r="Q115" s="73">
        <f t="shared" si="9"/>
        <v>407.52630899960866</v>
      </c>
      <c r="R115" s="48">
        <f t="shared" si="10"/>
        <v>3124.3683689969998</v>
      </c>
      <c r="S115" s="74">
        <f t="shared" si="11"/>
        <v>58</v>
      </c>
      <c r="T115" s="6" t="s">
        <v>431</v>
      </c>
      <c r="U115" s="47" t="s">
        <v>432</v>
      </c>
      <c r="V115" s="47">
        <v>1</v>
      </c>
      <c r="W115" s="47">
        <v>1</v>
      </c>
      <c r="X115" s="47">
        <v>1</v>
      </c>
      <c r="Y115" s="47">
        <v>1</v>
      </c>
      <c r="Z115" s="75">
        <v>40855.634710648148</v>
      </c>
      <c r="AA115" s="6" t="s">
        <v>433</v>
      </c>
      <c r="AB115" s="47" t="s">
        <v>907</v>
      </c>
      <c r="AC115" s="47" t="s">
        <v>958</v>
      </c>
      <c r="AD115" s="47" t="s">
        <v>953</v>
      </c>
      <c r="AE115" s="47" t="s">
        <v>959</v>
      </c>
      <c r="AF115" s="6" t="s">
        <v>960</v>
      </c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</row>
    <row r="116" spans="1:43" s="1" customFormat="1" ht="15.75" x14ac:dyDescent="0.25">
      <c r="A116" s="47">
        <v>112</v>
      </c>
      <c r="B116" s="47" t="s">
        <v>961</v>
      </c>
      <c r="C116" s="47" t="s">
        <v>926</v>
      </c>
      <c r="D116" s="69" t="s">
        <v>902</v>
      </c>
      <c r="E116" s="47">
        <v>2007</v>
      </c>
      <c r="F116" s="69" t="s">
        <v>903</v>
      </c>
      <c r="G116" s="69" t="s">
        <v>904</v>
      </c>
      <c r="H116" s="69" t="s">
        <v>451</v>
      </c>
      <c r="I116" s="70">
        <v>3.6765752221248911</v>
      </c>
      <c r="J116" s="47" t="s">
        <v>906</v>
      </c>
      <c r="K116" s="47">
        <v>8</v>
      </c>
      <c r="L116" s="71"/>
      <c r="M116" s="47">
        <v>75</v>
      </c>
      <c r="N116" s="48">
        <f t="shared" si="12"/>
        <v>160</v>
      </c>
      <c r="O116" s="48">
        <f t="shared" si="7"/>
        <v>588.25203553998256</v>
      </c>
      <c r="P116" s="72">
        <f t="shared" si="8"/>
        <v>58.825203553998257</v>
      </c>
      <c r="Q116" s="73">
        <f t="shared" si="9"/>
        <v>97.061585864097111</v>
      </c>
      <c r="R116" s="48">
        <f t="shared" si="10"/>
        <v>744.13882495807786</v>
      </c>
      <c r="S116" s="74">
        <f t="shared" si="11"/>
        <v>58</v>
      </c>
      <c r="T116" s="6" t="s">
        <v>431</v>
      </c>
      <c r="U116" s="47" t="s">
        <v>432</v>
      </c>
      <c r="V116" s="47">
        <v>1</v>
      </c>
      <c r="W116" s="47">
        <v>1</v>
      </c>
      <c r="X116" s="47">
        <v>1</v>
      </c>
      <c r="Y116" s="47">
        <v>1</v>
      </c>
      <c r="Z116" s="75">
        <v>40855.634722222218</v>
      </c>
      <c r="AA116" s="6" t="s">
        <v>433</v>
      </c>
      <c r="AB116" s="47" t="s">
        <v>907</v>
      </c>
      <c r="AC116" s="47" t="s">
        <v>962</v>
      </c>
      <c r="AD116" s="47" t="s">
        <v>958</v>
      </c>
      <c r="AE116" s="47" t="s">
        <v>963</v>
      </c>
      <c r="AF116" s="6" t="s">
        <v>964</v>
      </c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</row>
    <row r="117" spans="1:43" s="1" customFormat="1" ht="15.75" x14ac:dyDescent="0.25">
      <c r="A117" s="47">
        <v>113</v>
      </c>
      <c r="B117" s="47" t="s">
        <v>965</v>
      </c>
      <c r="C117" s="47" t="s">
        <v>901</v>
      </c>
      <c r="D117" s="69" t="s">
        <v>902</v>
      </c>
      <c r="E117" s="47">
        <v>2007</v>
      </c>
      <c r="F117" s="69" t="s">
        <v>903</v>
      </c>
      <c r="G117" s="69" t="s">
        <v>904</v>
      </c>
      <c r="H117" s="69" t="s">
        <v>905</v>
      </c>
      <c r="I117" s="70">
        <v>36.988770177786378</v>
      </c>
      <c r="J117" s="47" t="s">
        <v>906</v>
      </c>
      <c r="K117" s="47">
        <v>8</v>
      </c>
      <c r="L117" s="71"/>
      <c r="M117" s="47">
        <v>75</v>
      </c>
      <c r="N117" s="48">
        <f t="shared" si="12"/>
        <v>160</v>
      </c>
      <c r="O117" s="48">
        <f t="shared" si="7"/>
        <v>5918.2032284458201</v>
      </c>
      <c r="P117" s="72">
        <f t="shared" si="8"/>
        <v>591.82032284458205</v>
      </c>
      <c r="Q117" s="73">
        <f t="shared" si="9"/>
        <v>976.50353269356026</v>
      </c>
      <c r="R117" s="48">
        <f t="shared" si="10"/>
        <v>7486.5270839839623</v>
      </c>
      <c r="S117" s="74">
        <f t="shared" si="11"/>
        <v>58</v>
      </c>
      <c r="T117" s="6" t="s">
        <v>431</v>
      </c>
      <c r="U117" s="47" t="s">
        <v>432</v>
      </c>
      <c r="V117" s="47">
        <v>1</v>
      </c>
      <c r="W117" s="47">
        <v>1</v>
      </c>
      <c r="X117" s="47">
        <v>1</v>
      </c>
      <c r="Y117" s="47">
        <v>1</v>
      </c>
      <c r="Z117" s="75">
        <v>40855.634722222218</v>
      </c>
      <c r="AA117" s="6" t="s">
        <v>433</v>
      </c>
      <c r="AB117" s="47" t="s">
        <v>907</v>
      </c>
      <c r="AC117" s="47" t="s">
        <v>966</v>
      </c>
      <c r="AD117" s="47" t="s">
        <v>967</v>
      </c>
      <c r="AE117" s="47" t="s">
        <v>968</v>
      </c>
      <c r="AF117" s="6" t="s">
        <v>969</v>
      </c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</row>
    <row r="118" spans="1:43" s="1" customFormat="1" ht="15.75" x14ac:dyDescent="0.25">
      <c r="A118" s="47">
        <v>114</v>
      </c>
      <c r="B118" s="47" t="s">
        <v>970</v>
      </c>
      <c r="C118" s="47" t="s">
        <v>901</v>
      </c>
      <c r="D118" s="69" t="s">
        <v>902</v>
      </c>
      <c r="E118" s="47">
        <v>2007</v>
      </c>
      <c r="F118" s="69" t="s">
        <v>903</v>
      </c>
      <c r="G118" s="69" t="s">
        <v>904</v>
      </c>
      <c r="H118" s="69" t="s">
        <v>905</v>
      </c>
      <c r="I118" s="70">
        <v>7.9847701256674748</v>
      </c>
      <c r="J118" s="47" t="s">
        <v>906</v>
      </c>
      <c r="K118" s="47">
        <v>8</v>
      </c>
      <c r="L118" s="71"/>
      <c r="M118" s="47">
        <v>75</v>
      </c>
      <c r="N118" s="48">
        <f t="shared" si="12"/>
        <v>160</v>
      </c>
      <c r="O118" s="48">
        <f t="shared" si="7"/>
        <v>1277.5632201067961</v>
      </c>
      <c r="P118" s="72">
        <f t="shared" si="8"/>
        <v>127.75632201067961</v>
      </c>
      <c r="Q118" s="73">
        <f t="shared" si="9"/>
        <v>210.79793131762136</v>
      </c>
      <c r="R118" s="48">
        <f t="shared" si="10"/>
        <v>1616.1174734350971</v>
      </c>
      <c r="S118" s="74">
        <f t="shared" si="11"/>
        <v>58</v>
      </c>
      <c r="T118" s="6" t="s">
        <v>431</v>
      </c>
      <c r="U118" s="47" t="s">
        <v>432</v>
      </c>
      <c r="V118" s="47">
        <v>1</v>
      </c>
      <c r="W118" s="47">
        <v>1</v>
      </c>
      <c r="X118" s="47">
        <v>1</v>
      </c>
      <c r="Y118" s="47">
        <v>1</v>
      </c>
      <c r="Z118" s="75">
        <v>40855.634722222218</v>
      </c>
      <c r="AA118" s="6" t="s">
        <v>433</v>
      </c>
      <c r="AB118" s="47" t="s">
        <v>907</v>
      </c>
      <c r="AC118" s="47" t="s">
        <v>913</v>
      </c>
      <c r="AD118" s="47" t="s">
        <v>966</v>
      </c>
      <c r="AE118" s="47" t="s">
        <v>971</v>
      </c>
      <c r="AF118" s="6" t="s">
        <v>972</v>
      </c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</row>
    <row r="119" spans="1:43" s="1" customFormat="1" ht="15.75" x14ac:dyDescent="0.25">
      <c r="A119" s="47">
        <v>115</v>
      </c>
      <c r="B119" s="47" t="s">
        <v>973</v>
      </c>
      <c r="C119" s="47" t="s">
        <v>901</v>
      </c>
      <c r="D119" s="69" t="s">
        <v>902</v>
      </c>
      <c r="E119" s="47">
        <v>2007</v>
      </c>
      <c r="F119" s="69" t="s">
        <v>903</v>
      </c>
      <c r="G119" s="69" t="s">
        <v>904</v>
      </c>
      <c r="H119" s="69" t="s">
        <v>905</v>
      </c>
      <c r="I119" s="70">
        <v>42.125510183118116</v>
      </c>
      <c r="J119" s="47" t="s">
        <v>906</v>
      </c>
      <c r="K119" s="47">
        <v>8</v>
      </c>
      <c r="L119" s="71"/>
      <c r="M119" s="47">
        <v>75</v>
      </c>
      <c r="N119" s="48">
        <f t="shared" si="12"/>
        <v>160</v>
      </c>
      <c r="O119" s="48">
        <f t="shared" si="7"/>
        <v>6740.0816292988984</v>
      </c>
      <c r="P119" s="72">
        <f t="shared" si="8"/>
        <v>674.00816292988986</v>
      </c>
      <c r="Q119" s="73">
        <f t="shared" si="9"/>
        <v>1112.1134688343182</v>
      </c>
      <c r="R119" s="48">
        <f t="shared" si="10"/>
        <v>8526.2032610631068</v>
      </c>
      <c r="S119" s="74">
        <f t="shared" si="11"/>
        <v>58</v>
      </c>
      <c r="T119" s="6" t="s">
        <v>431</v>
      </c>
      <c r="U119" s="47" t="s">
        <v>432</v>
      </c>
      <c r="V119" s="47">
        <v>1</v>
      </c>
      <c r="W119" s="47">
        <v>1</v>
      </c>
      <c r="X119" s="47">
        <v>1</v>
      </c>
      <c r="Y119" s="47">
        <v>1</v>
      </c>
      <c r="Z119" s="75">
        <v>40855.634722222218</v>
      </c>
      <c r="AA119" s="6" t="s">
        <v>433</v>
      </c>
      <c r="AB119" s="47" t="s">
        <v>907</v>
      </c>
      <c r="AC119" s="47" t="s">
        <v>974</v>
      </c>
      <c r="AD119" s="47" t="s">
        <v>975</v>
      </c>
      <c r="AE119" s="47" t="s">
        <v>976</v>
      </c>
      <c r="AF119" s="6" t="s">
        <v>977</v>
      </c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</row>
    <row r="120" spans="1:43" s="1" customFormat="1" ht="15.75" x14ac:dyDescent="0.25">
      <c r="A120" s="47">
        <v>116</v>
      </c>
      <c r="B120" s="47" t="s">
        <v>978</v>
      </c>
      <c r="C120" s="47" t="s">
        <v>901</v>
      </c>
      <c r="D120" s="69" t="s">
        <v>902</v>
      </c>
      <c r="E120" s="47">
        <v>2007</v>
      </c>
      <c r="F120" s="69" t="s">
        <v>903</v>
      </c>
      <c r="G120" s="69" t="s">
        <v>904</v>
      </c>
      <c r="H120" s="69" t="s">
        <v>905</v>
      </c>
      <c r="I120" s="70">
        <v>33.801681841856578</v>
      </c>
      <c r="J120" s="47" t="s">
        <v>906</v>
      </c>
      <c r="K120" s="47">
        <v>8</v>
      </c>
      <c r="L120" s="71"/>
      <c r="M120" s="47">
        <v>75</v>
      </c>
      <c r="N120" s="48">
        <f t="shared" si="12"/>
        <v>160</v>
      </c>
      <c r="O120" s="48">
        <f t="shared" si="7"/>
        <v>5408.2690946970524</v>
      </c>
      <c r="P120" s="72">
        <f t="shared" si="8"/>
        <v>540.82690946970524</v>
      </c>
      <c r="Q120" s="73">
        <f t="shared" si="9"/>
        <v>892.36440062501367</v>
      </c>
      <c r="R120" s="48">
        <f t="shared" si="10"/>
        <v>6841.460404791771</v>
      </c>
      <c r="S120" s="74">
        <f t="shared" si="11"/>
        <v>58</v>
      </c>
      <c r="T120" s="6" t="s">
        <v>431</v>
      </c>
      <c r="U120" s="47" t="s">
        <v>432</v>
      </c>
      <c r="V120" s="47">
        <v>1</v>
      </c>
      <c r="W120" s="47">
        <v>1</v>
      </c>
      <c r="X120" s="47">
        <v>1</v>
      </c>
      <c r="Y120" s="47">
        <v>1</v>
      </c>
      <c r="Z120" s="75">
        <v>40855.634722222218</v>
      </c>
      <c r="AA120" s="6" t="s">
        <v>433</v>
      </c>
      <c r="AB120" s="47" t="s">
        <v>907</v>
      </c>
      <c r="AC120" s="47" t="s">
        <v>979</v>
      </c>
      <c r="AD120" s="47" t="s">
        <v>980</v>
      </c>
      <c r="AE120" s="47" t="s">
        <v>981</v>
      </c>
      <c r="AF120" s="6" t="s">
        <v>982</v>
      </c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</row>
    <row r="121" spans="1:43" s="1" customFormat="1" ht="15.75" x14ac:dyDescent="0.25">
      <c r="A121" s="47">
        <v>117</v>
      </c>
      <c r="B121" s="47" t="s">
        <v>983</v>
      </c>
      <c r="C121" s="47" t="s">
        <v>901</v>
      </c>
      <c r="D121" s="69" t="s">
        <v>902</v>
      </c>
      <c r="E121" s="47">
        <v>2007</v>
      </c>
      <c r="F121" s="69" t="s">
        <v>903</v>
      </c>
      <c r="G121" s="69" t="s">
        <v>904</v>
      </c>
      <c r="H121" s="69" t="s">
        <v>905</v>
      </c>
      <c r="I121" s="70">
        <v>7.3429790070308893</v>
      </c>
      <c r="J121" s="47" t="s">
        <v>906</v>
      </c>
      <c r="K121" s="47">
        <v>8</v>
      </c>
      <c r="L121" s="71"/>
      <c r="M121" s="47">
        <v>75</v>
      </c>
      <c r="N121" s="48">
        <f t="shared" si="12"/>
        <v>160</v>
      </c>
      <c r="O121" s="48">
        <f t="shared" si="7"/>
        <v>1174.8766411249424</v>
      </c>
      <c r="P121" s="72">
        <f t="shared" si="8"/>
        <v>117.48766411249424</v>
      </c>
      <c r="Q121" s="73">
        <f t="shared" si="9"/>
        <v>193.85464578561547</v>
      </c>
      <c r="R121" s="48">
        <f t="shared" si="10"/>
        <v>1486.2189510230521</v>
      </c>
      <c r="S121" s="74">
        <f t="shared" si="11"/>
        <v>58</v>
      </c>
      <c r="T121" s="6" t="s">
        <v>431</v>
      </c>
      <c r="U121" s="47" t="s">
        <v>432</v>
      </c>
      <c r="V121" s="47">
        <v>1</v>
      </c>
      <c r="W121" s="47">
        <v>1</v>
      </c>
      <c r="X121" s="47">
        <v>1</v>
      </c>
      <c r="Y121" s="47">
        <v>1</v>
      </c>
      <c r="Z121" s="75">
        <v>40855.634722222218</v>
      </c>
      <c r="AA121" s="6" t="s">
        <v>433</v>
      </c>
      <c r="AB121" s="47" t="s">
        <v>907</v>
      </c>
      <c r="AC121" s="47" t="s">
        <v>984</v>
      </c>
      <c r="AD121" s="47" t="s">
        <v>979</v>
      </c>
      <c r="AE121" s="47" t="s">
        <v>985</v>
      </c>
      <c r="AF121" s="6" t="s">
        <v>986</v>
      </c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</row>
    <row r="122" spans="1:43" s="1" customFormat="1" ht="15.75" x14ac:dyDescent="0.25">
      <c r="A122" s="47">
        <v>118</v>
      </c>
      <c r="B122" s="47" t="s">
        <v>987</v>
      </c>
      <c r="C122" s="47" t="s">
        <v>901</v>
      </c>
      <c r="D122" s="69" t="s">
        <v>902</v>
      </c>
      <c r="E122" s="47">
        <v>2007</v>
      </c>
      <c r="F122" s="69" t="s">
        <v>903</v>
      </c>
      <c r="G122" s="69" t="s">
        <v>904</v>
      </c>
      <c r="H122" s="69" t="s">
        <v>905</v>
      </c>
      <c r="I122" s="70">
        <v>29.359020434650219</v>
      </c>
      <c r="J122" s="47" t="s">
        <v>906</v>
      </c>
      <c r="K122" s="47">
        <v>8</v>
      </c>
      <c r="L122" s="71"/>
      <c r="M122" s="47">
        <v>75</v>
      </c>
      <c r="N122" s="48">
        <f t="shared" si="12"/>
        <v>160</v>
      </c>
      <c r="O122" s="48">
        <f t="shared" si="7"/>
        <v>4697.4432695440355</v>
      </c>
      <c r="P122" s="72">
        <f t="shared" si="8"/>
        <v>469.74432695440356</v>
      </c>
      <c r="Q122" s="73">
        <f t="shared" si="9"/>
        <v>775.07813947476586</v>
      </c>
      <c r="R122" s="48">
        <f t="shared" si="10"/>
        <v>5942.2657359732048</v>
      </c>
      <c r="S122" s="74">
        <f t="shared" si="11"/>
        <v>58</v>
      </c>
      <c r="T122" s="6" t="s">
        <v>431</v>
      </c>
      <c r="U122" s="47" t="s">
        <v>432</v>
      </c>
      <c r="V122" s="47">
        <v>1</v>
      </c>
      <c r="W122" s="47">
        <v>1</v>
      </c>
      <c r="X122" s="47">
        <v>1</v>
      </c>
      <c r="Y122" s="47">
        <v>1</v>
      </c>
      <c r="Z122" s="75">
        <v>40855.634733796287</v>
      </c>
      <c r="AA122" s="6" t="s">
        <v>433</v>
      </c>
      <c r="AB122" s="47" t="s">
        <v>907</v>
      </c>
      <c r="AC122" s="47" t="s">
        <v>988</v>
      </c>
      <c r="AD122" s="47" t="s">
        <v>989</v>
      </c>
      <c r="AE122" s="47" t="s">
        <v>990</v>
      </c>
      <c r="AF122" s="6" t="s">
        <v>991</v>
      </c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</row>
    <row r="123" spans="1:43" s="1" customFormat="1" ht="15.75" x14ac:dyDescent="0.25">
      <c r="A123" s="47">
        <v>119</v>
      </c>
      <c r="B123" s="47" t="s">
        <v>992</v>
      </c>
      <c r="C123" s="47" t="s">
        <v>901</v>
      </c>
      <c r="D123" s="69" t="s">
        <v>902</v>
      </c>
      <c r="E123" s="47">
        <v>2007</v>
      </c>
      <c r="F123" s="69" t="s">
        <v>903</v>
      </c>
      <c r="G123" s="69" t="s">
        <v>904</v>
      </c>
      <c r="H123" s="69" t="s">
        <v>905</v>
      </c>
      <c r="I123" s="70">
        <v>8.8609499075495073</v>
      </c>
      <c r="J123" s="47" t="s">
        <v>906</v>
      </c>
      <c r="K123" s="47">
        <v>8</v>
      </c>
      <c r="L123" s="71"/>
      <c r="M123" s="47">
        <v>75</v>
      </c>
      <c r="N123" s="48">
        <f t="shared" si="12"/>
        <v>160</v>
      </c>
      <c r="O123" s="48">
        <f t="shared" si="7"/>
        <v>1417.7519852079213</v>
      </c>
      <c r="P123" s="72">
        <f t="shared" si="8"/>
        <v>141.77519852079215</v>
      </c>
      <c r="Q123" s="73">
        <f t="shared" si="9"/>
        <v>233.92907755930702</v>
      </c>
      <c r="R123" s="48">
        <f t="shared" si="10"/>
        <v>1793.4562612880204</v>
      </c>
      <c r="S123" s="74">
        <f t="shared" si="11"/>
        <v>58</v>
      </c>
      <c r="T123" s="6" t="s">
        <v>431</v>
      </c>
      <c r="U123" s="47" t="s">
        <v>432</v>
      </c>
      <c r="V123" s="47">
        <v>1</v>
      </c>
      <c r="W123" s="47">
        <v>1</v>
      </c>
      <c r="X123" s="47">
        <v>1</v>
      </c>
      <c r="Y123" s="47">
        <v>1</v>
      </c>
      <c r="Z123" s="75">
        <v>40855.634733796287</v>
      </c>
      <c r="AA123" s="6" t="s">
        <v>433</v>
      </c>
      <c r="AB123" s="47" t="s">
        <v>907</v>
      </c>
      <c r="AC123" s="47" t="s">
        <v>993</v>
      </c>
      <c r="AD123" s="47" t="s">
        <v>988</v>
      </c>
      <c r="AE123" s="47" t="s">
        <v>994</v>
      </c>
      <c r="AF123" s="6" t="s">
        <v>995</v>
      </c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</row>
    <row r="124" spans="1:43" s="1" customFormat="1" ht="15.75" x14ac:dyDescent="0.25">
      <c r="A124" s="47">
        <v>120</v>
      </c>
      <c r="B124" s="47" t="s">
        <v>996</v>
      </c>
      <c r="C124" s="47" t="s">
        <v>901</v>
      </c>
      <c r="D124" s="69" t="s">
        <v>902</v>
      </c>
      <c r="E124" s="47">
        <v>2007</v>
      </c>
      <c r="F124" s="69" t="s">
        <v>903</v>
      </c>
      <c r="G124" s="69" t="s">
        <v>904</v>
      </c>
      <c r="H124" s="69" t="s">
        <v>905</v>
      </c>
      <c r="I124" s="70">
        <v>4.0303726808553133</v>
      </c>
      <c r="J124" s="47" t="s">
        <v>906</v>
      </c>
      <c r="K124" s="47">
        <v>8</v>
      </c>
      <c r="L124" s="71"/>
      <c r="M124" s="47">
        <v>75</v>
      </c>
      <c r="N124" s="48">
        <f t="shared" si="12"/>
        <v>160</v>
      </c>
      <c r="O124" s="48">
        <f t="shared" si="7"/>
        <v>644.85962893685019</v>
      </c>
      <c r="P124" s="72">
        <f t="shared" si="8"/>
        <v>64.485962893685027</v>
      </c>
      <c r="Q124" s="73">
        <f t="shared" si="9"/>
        <v>106.40183877458028</v>
      </c>
      <c r="R124" s="48">
        <f t="shared" si="10"/>
        <v>815.74743060511548</v>
      </c>
      <c r="S124" s="74">
        <f t="shared" si="11"/>
        <v>58</v>
      </c>
      <c r="T124" s="6" t="s">
        <v>431</v>
      </c>
      <c r="U124" s="47" t="s">
        <v>432</v>
      </c>
      <c r="V124" s="47">
        <v>1</v>
      </c>
      <c r="W124" s="47">
        <v>1</v>
      </c>
      <c r="X124" s="47">
        <v>1</v>
      </c>
      <c r="Y124" s="47">
        <v>1</v>
      </c>
      <c r="Z124" s="75">
        <v>40855.634733796287</v>
      </c>
      <c r="AA124" s="6" t="s">
        <v>433</v>
      </c>
      <c r="AB124" s="47" t="s">
        <v>907</v>
      </c>
      <c r="AC124" s="47" t="s">
        <v>997</v>
      </c>
      <c r="AD124" s="47" t="s">
        <v>993</v>
      </c>
      <c r="AE124" s="47" t="s">
        <v>998</v>
      </c>
      <c r="AF124" s="6" t="s">
        <v>999</v>
      </c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</row>
    <row r="125" spans="1:43" s="1" customFormat="1" ht="15.75" x14ac:dyDescent="0.25">
      <c r="A125" s="47">
        <v>121</v>
      </c>
      <c r="B125" s="47" t="s">
        <v>1000</v>
      </c>
      <c r="C125" s="47" t="s">
        <v>917</v>
      </c>
      <c r="D125" s="69" t="s">
        <v>902</v>
      </c>
      <c r="E125" s="47">
        <v>2007</v>
      </c>
      <c r="F125" s="69" t="s">
        <v>903</v>
      </c>
      <c r="G125" s="69" t="s">
        <v>904</v>
      </c>
      <c r="H125" s="69" t="s">
        <v>905</v>
      </c>
      <c r="I125" s="70">
        <v>65.882857727576464</v>
      </c>
      <c r="J125" s="47" t="s">
        <v>906</v>
      </c>
      <c r="K125" s="47">
        <v>8</v>
      </c>
      <c r="L125" s="71"/>
      <c r="M125" s="47">
        <v>75</v>
      </c>
      <c r="N125" s="48">
        <f t="shared" si="12"/>
        <v>160</v>
      </c>
      <c r="O125" s="48">
        <f t="shared" si="7"/>
        <v>10541.257236412235</v>
      </c>
      <c r="P125" s="72">
        <f t="shared" si="8"/>
        <v>1054.1257236412237</v>
      </c>
      <c r="Q125" s="73">
        <f t="shared" si="9"/>
        <v>1739.3074440080188</v>
      </c>
      <c r="R125" s="48">
        <f t="shared" si="10"/>
        <v>13334.690404061477</v>
      </c>
      <c r="S125" s="74">
        <f t="shared" si="11"/>
        <v>58</v>
      </c>
      <c r="T125" s="6" t="s">
        <v>431</v>
      </c>
      <c r="U125" s="47" t="s">
        <v>432</v>
      </c>
      <c r="V125" s="47">
        <v>1</v>
      </c>
      <c r="W125" s="47">
        <v>1</v>
      </c>
      <c r="X125" s="47">
        <v>1</v>
      </c>
      <c r="Y125" s="47">
        <v>1</v>
      </c>
      <c r="Z125" s="75">
        <v>40855.634733796287</v>
      </c>
      <c r="AA125" s="6" t="s">
        <v>433</v>
      </c>
      <c r="AB125" s="47" t="s">
        <v>907</v>
      </c>
      <c r="AC125" s="47" t="s">
        <v>1001</v>
      </c>
      <c r="AD125" s="47" t="s">
        <v>1002</v>
      </c>
      <c r="AE125" s="47" t="s">
        <v>1003</v>
      </c>
      <c r="AF125" s="6" t="s">
        <v>1004</v>
      </c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</row>
    <row r="126" spans="1:43" s="1" customFormat="1" ht="15.75" x14ac:dyDescent="0.25">
      <c r="A126" s="47">
        <v>122</v>
      </c>
      <c r="B126" s="47" t="s">
        <v>1005</v>
      </c>
      <c r="C126" s="47" t="s">
        <v>917</v>
      </c>
      <c r="D126" s="69" t="s">
        <v>902</v>
      </c>
      <c r="E126" s="47">
        <v>2007</v>
      </c>
      <c r="F126" s="69" t="s">
        <v>903</v>
      </c>
      <c r="G126" s="69" t="s">
        <v>904</v>
      </c>
      <c r="H126" s="69" t="s">
        <v>905</v>
      </c>
      <c r="I126" s="70">
        <v>10.36444384650987</v>
      </c>
      <c r="J126" s="47" t="s">
        <v>906</v>
      </c>
      <c r="K126" s="47">
        <v>8</v>
      </c>
      <c r="L126" s="71"/>
      <c r="M126" s="47">
        <v>75</v>
      </c>
      <c r="N126" s="48">
        <f t="shared" si="12"/>
        <v>160</v>
      </c>
      <c r="O126" s="48">
        <f t="shared" si="7"/>
        <v>1658.3110154415792</v>
      </c>
      <c r="P126" s="72">
        <f t="shared" si="8"/>
        <v>165.83110154415795</v>
      </c>
      <c r="Q126" s="73">
        <f t="shared" si="9"/>
        <v>273.62131754786054</v>
      </c>
      <c r="R126" s="48">
        <f t="shared" si="10"/>
        <v>2097.7634345335978</v>
      </c>
      <c r="S126" s="74">
        <f t="shared" si="11"/>
        <v>58</v>
      </c>
      <c r="T126" s="6" t="s">
        <v>431</v>
      </c>
      <c r="U126" s="47" t="s">
        <v>432</v>
      </c>
      <c r="V126" s="47">
        <v>1</v>
      </c>
      <c r="W126" s="47">
        <v>1</v>
      </c>
      <c r="X126" s="47">
        <v>1</v>
      </c>
      <c r="Y126" s="47">
        <v>1</v>
      </c>
      <c r="Z126" s="75">
        <v>40855.634733796287</v>
      </c>
      <c r="AA126" s="6" t="s">
        <v>433</v>
      </c>
      <c r="AB126" s="47" t="s">
        <v>907</v>
      </c>
      <c r="AC126" s="47" t="s">
        <v>1006</v>
      </c>
      <c r="AD126" s="47" t="s">
        <v>1001</v>
      </c>
      <c r="AE126" s="47" t="s">
        <v>1007</v>
      </c>
      <c r="AF126" s="6" t="s">
        <v>1008</v>
      </c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</row>
    <row r="127" spans="1:43" s="1" customFormat="1" ht="15.75" x14ac:dyDescent="0.25">
      <c r="A127" s="47">
        <v>123</v>
      </c>
      <c r="B127" s="47" t="s">
        <v>1009</v>
      </c>
      <c r="C127" s="47" t="s">
        <v>917</v>
      </c>
      <c r="D127" s="69" t="s">
        <v>902</v>
      </c>
      <c r="E127" s="47">
        <v>2007</v>
      </c>
      <c r="F127" s="69" t="s">
        <v>903</v>
      </c>
      <c r="G127" s="69" t="s">
        <v>904</v>
      </c>
      <c r="H127" s="69" t="s">
        <v>905</v>
      </c>
      <c r="I127" s="70">
        <v>2.5778231766443231</v>
      </c>
      <c r="J127" s="47" t="s">
        <v>906</v>
      </c>
      <c r="K127" s="47">
        <v>8</v>
      </c>
      <c r="L127" s="71"/>
      <c r="M127" s="47">
        <v>75</v>
      </c>
      <c r="N127" s="48">
        <f t="shared" si="12"/>
        <v>160</v>
      </c>
      <c r="O127" s="48">
        <f t="shared" si="7"/>
        <v>412.45170826309169</v>
      </c>
      <c r="P127" s="72">
        <f t="shared" si="8"/>
        <v>41.24517082630917</v>
      </c>
      <c r="Q127" s="73">
        <f t="shared" si="9"/>
        <v>68.054531863410119</v>
      </c>
      <c r="R127" s="48">
        <f t="shared" si="10"/>
        <v>521.75141095281094</v>
      </c>
      <c r="S127" s="74">
        <f t="shared" si="11"/>
        <v>58</v>
      </c>
      <c r="T127" s="6" t="s">
        <v>431</v>
      </c>
      <c r="U127" s="47" t="s">
        <v>432</v>
      </c>
      <c r="V127" s="47">
        <v>1</v>
      </c>
      <c r="W127" s="47">
        <v>1</v>
      </c>
      <c r="X127" s="47">
        <v>1</v>
      </c>
      <c r="Y127" s="47">
        <v>1</v>
      </c>
      <c r="Z127" s="75">
        <v>40855.634733796287</v>
      </c>
      <c r="AA127" s="6" t="s">
        <v>433</v>
      </c>
      <c r="AB127" s="47" t="s">
        <v>907</v>
      </c>
      <c r="AC127" s="47" t="s">
        <v>1010</v>
      </c>
      <c r="AD127" s="47" t="s">
        <v>1006</v>
      </c>
      <c r="AE127" s="47" t="s">
        <v>1011</v>
      </c>
      <c r="AF127" s="6" t="s">
        <v>1012</v>
      </c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</row>
    <row r="128" spans="1:43" s="1" customFormat="1" ht="15.75" x14ac:dyDescent="0.25">
      <c r="A128" s="47">
        <v>124</v>
      </c>
      <c r="B128" s="47" t="s">
        <v>1013</v>
      </c>
      <c r="C128" s="47" t="s">
        <v>917</v>
      </c>
      <c r="D128" s="69" t="s">
        <v>902</v>
      </c>
      <c r="E128" s="47">
        <v>2007</v>
      </c>
      <c r="F128" s="69" t="s">
        <v>903</v>
      </c>
      <c r="G128" s="69" t="s">
        <v>904</v>
      </c>
      <c r="H128" s="69" t="s">
        <v>905</v>
      </c>
      <c r="I128" s="70">
        <v>37.453656071144493</v>
      </c>
      <c r="J128" s="47" t="s">
        <v>906</v>
      </c>
      <c r="K128" s="47">
        <v>8</v>
      </c>
      <c r="L128" s="71"/>
      <c r="M128" s="47">
        <v>75</v>
      </c>
      <c r="N128" s="48">
        <f t="shared" si="12"/>
        <v>160</v>
      </c>
      <c r="O128" s="48">
        <f t="shared" si="7"/>
        <v>5992.5849713831194</v>
      </c>
      <c r="P128" s="72">
        <f t="shared" si="8"/>
        <v>599.25849713831201</v>
      </c>
      <c r="Q128" s="73">
        <f t="shared" si="9"/>
        <v>988.77652027821466</v>
      </c>
      <c r="R128" s="48">
        <f t="shared" si="10"/>
        <v>7580.6199887996463</v>
      </c>
      <c r="S128" s="74">
        <f t="shared" si="11"/>
        <v>58</v>
      </c>
      <c r="T128" s="6" t="s">
        <v>431</v>
      </c>
      <c r="U128" s="47" t="s">
        <v>432</v>
      </c>
      <c r="V128" s="47">
        <v>1</v>
      </c>
      <c r="W128" s="47">
        <v>1</v>
      </c>
      <c r="X128" s="47">
        <v>1</v>
      </c>
      <c r="Y128" s="47">
        <v>1</v>
      </c>
      <c r="Z128" s="75">
        <v>40855.634733796287</v>
      </c>
      <c r="AA128" s="6" t="s">
        <v>433</v>
      </c>
      <c r="AB128" s="47" t="s">
        <v>907</v>
      </c>
      <c r="AC128" s="47" t="s">
        <v>1014</v>
      </c>
      <c r="AD128" s="47" t="s">
        <v>1015</v>
      </c>
      <c r="AE128" s="47" t="s">
        <v>1016</v>
      </c>
      <c r="AF128" s="6" t="s">
        <v>1017</v>
      </c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</row>
    <row r="129" spans="1:43" s="1" customFormat="1" ht="15.75" x14ac:dyDescent="0.25">
      <c r="A129" s="47">
        <v>125</v>
      </c>
      <c r="B129" s="47" t="s">
        <v>1018</v>
      </c>
      <c r="C129" s="47" t="s">
        <v>917</v>
      </c>
      <c r="D129" s="69" t="s">
        <v>902</v>
      </c>
      <c r="E129" s="47">
        <v>2007</v>
      </c>
      <c r="F129" s="69" t="s">
        <v>903</v>
      </c>
      <c r="G129" s="69" t="s">
        <v>904</v>
      </c>
      <c r="H129" s="69" t="s">
        <v>905</v>
      </c>
      <c r="I129" s="70">
        <v>6.4629740334346764</v>
      </c>
      <c r="J129" s="47" t="s">
        <v>906</v>
      </c>
      <c r="K129" s="47">
        <v>12</v>
      </c>
      <c r="L129" s="71"/>
      <c r="M129" s="47">
        <v>75</v>
      </c>
      <c r="N129" s="48">
        <f t="shared" si="12"/>
        <v>200</v>
      </c>
      <c r="O129" s="48">
        <f t="shared" si="7"/>
        <v>1292.5948066869353</v>
      </c>
      <c r="P129" s="72">
        <f t="shared" si="8"/>
        <v>129.25948066869353</v>
      </c>
      <c r="Q129" s="73">
        <f t="shared" si="9"/>
        <v>213.27814310334432</v>
      </c>
      <c r="R129" s="48">
        <f t="shared" si="10"/>
        <v>1635.1324304589732</v>
      </c>
      <c r="S129" s="74">
        <f t="shared" si="11"/>
        <v>58</v>
      </c>
      <c r="T129" s="6" t="s">
        <v>431</v>
      </c>
      <c r="U129" s="47" t="s">
        <v>432</v>
      </c>
      <c r="V129" s="47">
        <v>1</v>
      </c>
      <c r="W129" s="47">
        <v>1</v>
      </c>
      <c r="X129" s="47">
        <v>1</v>
      </c>
      <c r="Y129" s="47">
        <v>1</v>
      </c>
      <c r="Z129" s="75">
        <v>40855.634780092587</v>
      </c>
      <c r="AA129" s="6" t="s">
        <v>433</v>
      </c>
      <c r="AB129" s="47" t="s">
        <v>907</v>
      </c>
      <c r="AC129" s="47" t="s">
        <v>1019</v>
      </c>
      <c r="AD129" s="47" t="s">
        <v>1020</v>
      </c>
      <c r="AE129" s="47" t="s">
        <v>1021</v>
      </c>
      <c r="AF129" s="6" t="s">
        <v>1022</v>
      </c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</row>
    <row r="130" spans="1:43" s="1" customFormat="1" ht="15.75" x14ac:dyDescent="0.25">
      <c r="A130" s="47">
        <v>126</v>
      </c>
      <c r="B130" s="47" t="s">
        <v>1023</v>
      </c>
      <c r="C130" s="47" t="s">
        <v>917</v>
      </c>
      <c r="D130" s="69" t="s">
        <v>902</v>
      </c>
      <c r="E130" s="47">
        <v>2007</v>
      </c>
      <c r="F130" s="69" t="s">
        <v>903</v>
      </c>
      <c r="G130" s="69" t="s">
        <v>904</v>
      </c>
      <c r="H130" s="69" t="s">
        <v>905</v>
      </c>
      <c r="I130" s="70">
        <v>35.117703760525167</v>
      </c>
      <c r="J130" s="47" t="s">
        <v>906</v>
      </c>
      <c r="K130" s="47">
        <v>8</v>
      </c>
      <c r="L130" s="71"/>
      <c r="M130" s="47">
        <v>75</v>
      </c>
      <c r="N130" s="48">
        <f t="shared" si="12"/>
        <v>160</v>
      </c>
      <c r="O130" s="48">
        <f t="shared" si="7"/>
        <v>5618.8326016840265</v>
      </c>
      <c r="P130" s="72">
        <f t="shared" si="8"/>
        <v>561.88326016840267</v>
      </c>
      <c r="Q130" s="73">
        <f t="shared" si="9"/>
        <v>927.10737927786431</v>
      </c>
      <c r="R130" s="48">
        <f t="shared" si="10"/>
        <v>7107.8232411302934</v>
      </c>
      <c r="S130" s="74">
        <f t="shared" si="11"/>
        <v>58</v>
      </c>
      <c r="T130" s="6" t="s">
        <v>431</v>
      </c>
      <c r="U130" s="47" t="s">
        <v>432</v>
      </c>
      <c r="V130" s="47">
        <v>1</v>
      </c>
      <c r="W130" s="47">
        <v>1</v>
      </c>
      <c r="X130" s="47">
        <v>1</v>
      </c>
      <c r="Y130" s="47">
        <v>1</v>
      </c>
      <c r="Z130" s="75">
        <v>40855.634733796287</v>
      </c>
      <c r="AA130" s="6" t="s">
        <v>433</v>
      </c>
      <c r="AB130" s="47" t="s">
        <v>907</v>
      </c>
      <c r="AC130" s="47" t="s">
        <v>1024</v>
      </c>
      <c r="AD130" s="47" t="s">
        <v>1025</v>
      </c>
      <c r="AE130" s="47" t="s">
        <v>1026</v>
      </c>
      <c r="AF130" s="6" t="s">
        <v>1027</v>
      </c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</row>
    <row r="131" spans="1:43" s="1" customFormat="1" ht="15.75" x14ac:dyDescent="0.25">
      <c r="A131" s="47">
        <v>127</v>
      </c>
      <c r="B131" s="47" t="s">
        <v>1028</v>
      </c>
      <c r="C131" s="47" t="s">
        <v>917</v>
      </c>
      <c r="D131" s="69" t="s">
        <v>902</v>
      </c>
      <c r="E131" s="47">
        <v>2007</v>
      </c>
      <c r="F131" s="69" t="s">
        <v>903</v>
      </c>
      <c r="G131" s="69" t="s">
        <v>904</v>
      </c>
      <c r="H131" s="69" t="s">
        <v>905</v>
      </c>
      <c r="I131" s="70">
        <v>3.8127600587315809</v>
      </c>
      <c r="J131" s="47" t="s">
        <v>906</v>
      </c>
      <c r="K131" s="47">
        <v>8</v>
      </c>
      <c r="L131" s="71"/>
      <c r="M131" s="47">
        <v>75</v>
      </c>
      <c r="N131" s="48">
        <f t="shared" si="12"/>
        <v>160</v>
      </c>
      <c r="O131" s="48">
        <f t="shared" si="7"/>
        <v>610.04160939705298</v>
      </c>
      <c r="P131" s="72">
        <f t="shared" si="8"/>
        <v>61.004160939705301</v>
      </c>
      <c r="Q131" s="73">
        <f t="shared" si="9"/>
        <v>100.65686555051374</v>
      </c>
      <c r="R131" s="48">
        <f t="shared" si="10"/>
        <v>771.70263588727209</v>
      </c>
      <c r="S131" s="74">
        <f t="shared" si="11"/>
        <v>58</v>
      </c>
      <c r="T131" s="6" t="s">
        <v>431</v>
      </c>
      <c r="U131" s="47" t="s">
        <v>432</v>
      </c>
      <c r="V131" s="47">
        <v>1</v>
      </c>
      <c r="W131" s="47">
        <v>1</v>
      </c>
      <c r="X131" s="47">
        <v>1</v>
      </c>
      <c r="Y131" s="47">
        <v>1</v>
      </c>
      <c r="Z131" s="75">
        <v>40855.634733796287</v>
      </c>
      <c r="AA131" s="6" t="s">
        <v>433</v>
      </c>
      <c r="AB131" s="47" t="s">
        <v>907</v>
      </c>
      <c r="AC131" s="47" t="s">
        <v>1029</v>
      </c>
      <c r="AD131" s="47" t="s">
        <v>1024</v>
      </c>
      <c r="AE131" s="47" t="s">
        <v>1030</v>
      </c>
      <c r="AF131" s="6" t="s">
        <v>1031</v>
      </c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</row>
    <row r="132" spans="1:43" s="1" customFormat="1" ht="15.75" x14ac:dyDescent="0.25">
      <c r="A132" s="47">
        <v>128</v>
      </c>
      <c r="B132" s="47" t="s">
        <v>1032</v>
      </c>
      <c r="C132" s="47" t="s">
        <v>917</v>
      </c>
      <c r="D132" s="69" t="s">
        <v>902</v>
      </c>
      <c r="E132" s="47">
        <v>2007</v>
      </c>
      <c r="F132" s="69" t="s">
        <v>903</v>
      </c>
      <c r="G132" s="69" t="s">
        <v>904</v>
      </c>
      <c r="H132" s="69" t="s">
        <v>905</v>
      </c>
      <c r="I132" s="70">
        <v>4.1898321267315337</v>
      </c>
      <c r="J132" s="47" t="s">
        <v>906</v>
      </c>
      <c r="K132" s="47">
        <v>8</v>
      </c>
      <c r="L132" s="71"/>
      <c r="M132" s="47">
        <v>75</v>
      </c>
      <c r="N132" s="48">
        <f t="shared" si="12"/>
        <v>160</v>
      </c>
      <c r="O132" s="48">
        <f t="shared" si="7"/>
        <v>670.37314027704542</v>
      </c>
      <c r="P132" s="72">
        <f t="shared" si="8"/>
        <v>67.037314027704539</v>
      </c>
      <c r="Q132" s="73">
        <f t="shared" si="9"/>
        <v>110.61156814571248</v>
      </c>
      <c r="R132" s="48">
        <f t="shared" si="10"/>
        <v>848.02202245046237</v>
      </c>
      <c r="S132" s="74">
        <f t="shared" si="11"/>
        <v>58</v>
      </c>
      <c r="T132" s="6" t="s">
        <v>431</v>
      </c>
      <c r="U132" s="47" t="s">
        <v>432</v>
      </c>
      <c r="V132" s="47">
        <v>1</v>
      </c>
      <c r="W132" s="47">
        <v>1</v>
      </c>
      <c r="X132" s="47">
        <v>1</v>
      </c>
      <c r="Y132" s="47">
        <v>1</v>
      </c>
      <c r="Z132" s="75">
        <v>40855.634733796287</v>
      </c>
      <c r="AA132" s="6" t="s">
        <v>433</v>
      </c>
      <c r="AB132" s="47" t="s">
        <v>907</v>
      </c>
      <c r="AC132" s="47" t="s">
        <v>1033</v>
      </c>
      <c r="AD132" s="47" t="s">
        <v>1029</v>
      </c>
      <c r="AE132" s="47" t="s">
        <v>1034</v>
      </c>
      <c r="AF132" s="6" t="s">
        <v>1035</v>
      </c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</row>
    <row r="133" spans="1:43" s="1" customFormat="1" ht="15.75" x14ac:dyDescent="0.25">
      <c r="A133" s="47">
        <v>129</v>
      </c>
      <c r="B133" s="47" t="s">
        <v>1036</v>
      </c>
      <c r="C133" s="47" t="s">
        <v>917</v>
      </c>
      <c r="D133" s="69" t="s">
        <v>902</v>
      </c>
      <c r="E133" s="47">
        <v>2007</v>
      </c>
      <c r="F133" s="69" t="s">
        <v>903</v>
      </c>
      <c r="G133" s="69" t="s">
        <v>904</v>
      </c>
      <c r="H133" s="69" t="s">
        <v>905</v>
      </c>
      <c r="I133" s="70">
        <v>35.929091200633422</v>
      </c>
      <c r="J133" s="47" t="s">
        <v>906</v>
      </c>
      <c r="K133" s="47">
        <v>8</v>
      </c>
      <c r="L133" s="71"/>
      <c r="M133" s="47">
        <v>75</v>
      </c>
      <c r="N133" s="48">
        <f t="shared" si="12"/>
        <v>160</v>
      </c>
      <c r="O133" s="48">
        <f t="shared" si="7"/>
        <v>5748.6545921013476</v>
      </c>
      <c r="P133" s="72">
        <f t="shared" si="8"/>
        <v>574.86545921013476</v>
      </c>
      <c r="Q133" s="73">
        <f t="shared" si="9"/>
        <v>948.52800769672228</v>
      </c>
      <c r="R133" s="48">
        <f t="shared" si="10"/>
        <v>7272.0480590082043</v>
      </c>
      <c r="S133" s="74">
        <f t="shared" si="11"/>
        <v>58</v>
      </c>
      <c r="T133" s="6" t="s">
        <v>431</v>
      </c>
      <c r="U133" s="47" t="s">
        <v>432</v>
      </c>
      <c r="V133" s="47">
        <v>1</v>
      </c>
      <c r="W133" s="47">
        <v>1</v>
      </c>
      <c r="X133" s="47">
        <v>1</v>
      </c>
      <c r="Y133" s="47">
        <v>1</v>
      </c>
      <c r="Z133" s="75">
        <v>40855.634733796287</v>
      </c>
      <c r="AA133" s="6" t="s">
        <v>433</v>
      </c>
      <c r="AB133" s="47" t="s">
        <v>907</v>
      </c>
      <c r="AC133" s="47" t="s">
        <v>1037</v>
      </c>
      <c r="AD133" s="47" t="s">
        <v>1038</v>
      </c>
      <c r="AE133" s="47" t="s">
        <v>1039</v>
      </c>
      <c r="AF133" s="6" t="s">
        <v>1040</v>
      </c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</row>
    <row r="134" spans="1:43" s="1" customFormat="1" ht="15.75" x14ac:dyDescent="0.25">
      <c r="A134" s="47">
        <v>130</v>
      </c>
      <c r="B134" s="47" t="s">
        <v>1041</v>
      </c>
      <c r="C134" s="47" t="s">
        <v>917</v>
      </c>
      <c r="D134" s="69" t="s">
        <v>902</v>
      </c>
      <c r="E134" s="47">
        <v>2007</v>
      </c>
      <c r="F134" s="69" t="s">
        <v>903</v>
      </c>
      <c r="G134" s="69" t="s">
        <v>904</v>
      </c>
      <c r="H134" s="69" t="s">
        <v>905</v>
      </c>
      <c r="I134" s="70">
        <v>3.6684750218426951</v>
      </c>
      <c r="J134" s="47" t="s">
        <v>906</v>
      </c>
      <c r="K134" s="47">
        <v>8</v>
      </c>
      <c r="L134" s="71"/>
      <c r="M134" s="47">
        <v>75</v>
      </c>
      <c r="N134" s="48">
        <f t="shared" si="12"/>
        <v>160</v>
      </c>
      <c r="O134" s="48">
        <f t="shared" ref="O134:O197" si="13">N134*I134</f>
        <v>586.95600349483118</v>
      </c>
      <c r="P134" s="72">
        <f t="shared" ref="P134:P197" si="14">O134*0.1</f>
        <v>58.695600349483122</v>
      </c>
      <c r="Q134" s="73">
        <f t="shared" ref="Q134:Q197" si="15">SUM(O134:P134)*0.15</f>
        <v>96.847740576647141</v>
      </c>
      <c r="R134" s="48">
        <f t="shared" ref="R134:R197" si="16">SUM(O134:Q134)</f>
        <v>742.49934442096151</v>
      </c>
      <c r="S134" s="74">
        <f t="shared" si="11"/>
        <v>58</v>
      </c>
      <c r="T134" s="6" t="s">
        <v>431</v>
      </c>
      <c r="U134" s="47" t="s">
        <v>432</v>
      </c>
      <c r="V134" s="47">
        <v>1</v>
      </c>
      <c r="W134" s="47">
        <v>1</v>
      </c>
      <c r="X134" s="47">
        <v>1</v>
      </c>
      <c r="Y134" s="47">
        <v>1</v>
      </c>
      <c r="Z134" s="75">
        <v>40855.634745370371</v>
      </c>
      <c r="AA134" s="6" t="s">
        <v>433</v>
      </c>
      <c r="AB134" s="47" t="s">
        <v>907</v>
      </c>
      <c r="AC134" s="47" t="s">
        <v>1042</v>
      </c>
      <c r="AD134" s="47" t="s">
        <v>1037</v>
      </c>
      <c r="AE134" s="47" t="s">
        <v>1043</v>
      </c>
      <c r="AF134" s="6" t="s">
        <v>1044</v>
      </c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</row>
    <row r="135" spans="1:43" s="1" customFormat="1" ht="15.75" x14ac:dyDescent="0.25">
      <c r="A135" s="47">
        <v>131</v>
      </c>
      <c r="B135" s="47" t="s">
        <v>1045</v>
      </c>
      <c r="C135" s="47" t="s">
        <v>926</v>
      </c>
      <c r="D135" s="69" t="s">
        <v>902</v>
      </c>
      <c r="E135" s="47">
        <v>2007</v>
      </c>
      <c r="F135" s="69" t="s">
        <v>904</v>
      </c>
      <c r="G135" s="69" t="s">
        <v>903</v>
      </c>
      <c r="H135" s="69" t="s">
        <v>1046</v>
      </c>
      <c r="I135" s="70">
        <v>44.876488946545507</v>
      </c>
      <c r="J135" s="47" t="s">
        <v>906</v>
      </c>
      <c r="K135" s="47">
        <v>8</v>
      </c>
      <c r="L135" s="71"/>
      <c r="M135" s="47">
        <v>75</v>
      </c>
      <c r="N135" s="48">
        <f t="shared" si="12"/>
        <v>160</v>
      </c>
      <c r="O135" s="48">
        <f t="shared" si="13"/>
        <v>7180.2382314472816</v>
      </c>
      <c r="P135" s="72">
        <f t="shared" si="14"/>
        <v>718.02382314472823</v>
      </c>
      <c r="Q135" s="73">
        <f t="shared" si="15"/>
        <v>1184.7393081888015</v>
      </c>
      <c r="R135" s="48">
        <f t="shared" si="16"/>
        <v>9083.0013627808112</v>
      </c>
      <c r="S135" s="74">
        <f t="shared" ref="S135:S198" si="17">M135-ABS($I$2-E135)</f>
        <v>58</v>
      </c>
      <c r="T135" s="6" t="s">
        <v>431</v>
      </c>
      <c r="U135" s="47" t="s">
        <v>432</v>
      </c>
      <c r="V135" s="47">
        <v>1</v>
      </c>
      <c r="W135" s="47">
        <v>1</v>
      </c>
      <c r="X135" s="47">
        <v>1</v>
      </c>
      <c r="Y135" s="47">
        <v>1</v>
      </c>
      <c r="Z135" s="75">
        <v>40855.634745370371</v>
      </c>
      <c r="AA135" s="6" t="s">
        <v>433</v>
      </c>
      <c r="AB135" s="47" t="s">
        <v>907</v>
      </c>
      <c r="AC135" s="47" t="s">
        <v>1047</v>
      </c>
      <c r="AD135" s="47" t="s">
        <v>1048</v>
      </c>
      <c r="AE135" s="47" t="s">
        <v>1049</v>
      </c>
      <c r="AF135" s="6" t="s">
        <v>1050</v>
      </c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</row>
    <row r="136" spans="1:43" s="1" customFormat="1" ht="15.75" x14ac:dyDescent="0.25">
      <c r="A136" s="47">
        <v>132</v>
      </c>
      <c r="B136" s="47" t="s">
        <v>1051</v>
      </c>
      <c r="C136" s="47" t="s">
        <v>901</v>
      </c>
      <c r="D136" s="69" t="s">
        <v>902</v>
      </c>
      <c r="E136" s="47">
        <v>2007</v>
      </c>
      <c r="F136" s="69" t="s">
        <v>904</v>
      </c>
      <c r="G136" s="69" t="s">
        <v>903</v>
      </c>
      <c r="H136" s="69" t="s">
        <v>1046</v>
      </c>
      <c r="I136" s="70">
        <v>2.3632330601712139</v>
      </c>
      <c r="J136" s="47" t="s">
        <v>906</v>
      </c>
      <c r="K136" s="47">
        <v>8</v>
      </c>
      <c r="L136" s="71"/>
      <c r="M136" s="47">
        <v>75</v>
      </c>
      <c r="N136" s="48">
        <f t="shared" si="12"/>
        <v>160</v>
      </c>
      <c r="O136" s="48">
        <f t="shared" si="13"/>
        <v>378.11728962739426</v>
      </c>
      <c r="P136" s="72">
        <f t="shared" si="14"/>
        <v>37.81172896273943</v>
      </c>
      <c r="Q136" s="73">
        <f t="shared" si="15"/>
        <v>62.38935278852005</v>
      </c>
      <c r="R136" s="48">
        <f t="shared" si="16"/>
        <v>478.31837137865375</v>
      </c>
      <c r="S136" s="74">
        <f t="shared" si="17"/>
        <v>58</v>
      </c>
      <c r="T136" s="6" t="s">
        <v>431</v>
      </c>
      <c r="U136" s="47" t="s">
        <v>432</v>
      </c>
      <c r="V136" s="47">
        <v>1</v>
      </c>
      <c r="W136" s="47">
        <v>1</v>
      </c>
      <c r="X136" s="47">
        <v>1</v>
      </c>
      <c r="Y136" s="47">
        <v>1</v>
      </c>
      <c r="Z136" s="75">
        <v>40855.634745370371</v>
      </c>
      <c r="AA136" s="6" t="s">
        <v>433</v>
      </c>
      <c r="AB136" s="47" t="s">
        <v>907</v>
      </c>
      <c r="AC136" s="47" t="s">
        <v>1052</v>
      </c>
      <c r="AD136" s="47" t="s">
        <v>1047</v>
      </c>
      <c r="AE136" s="47" t="s">
        <v>1053</v>
      </c>
      <c r="AF136" s="6" t="s">
        <v>1054</v>
      </c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</row>
    <row r="137" spans="1:43" s="1" customFormat="1" ht="15.75" x14ac:dyDescent="0.25">
      <c r="A137" s="47">
        <v>133</v>
      </c>
      <c r="B137" s="47" t="s">
        <v>1055</v>
      </c>
      <c r="C137" s="47" t="s">
        <v>901</v>
      </c>
      <c r="D137" s="69" t="s">
        <v>902</v>
      </c>
      <c r="E137" s="47">
        <v>2007</v>
      </c>
      <c r="F137" s="69" t="s">
        <v>904</v>
      </c>
      <c r="G137" s="69" t="s">
        <v>903</v>
      </c>
      <c r="H137" s="69" t="s">
        <v>1046</v>
      </c>
      <c r="I137" s="70">
        <v>19.777766646783391</v>
      </c>
      <c r="J137" s="47" t="s">
        <v>906</v>
      </c>
      <c r="K137" s="47">
        <v>8</v>
      </c>
      <c r="L137" s="71"/>
      <c r="M137" s="47">
        <v>75</v>
      </c>
      <c r="N137" s="48">
        <f t="shared" si="12"/>
        <v>160</v>
      </c>
      <c r="O137" s="48">
        <f t="shared" si="13"/>
        <v>3164.4426634853426</v>
      </c>
      <c r="P137" s="72">
        <f t="shared" si="14"/>
        <v>316.44426634853426</v>
      </c>
      <c r="Q137" s="73">
        <f t="shared" si="15"/>
        <v>522.13303947508155</v>
      </c>
      <c r="R137" s="48">
        <f t="shared" si="16"/>
        <v>4003.0199693089585</v>
      </c>
      <c r="S137" s="74">
        <f t="shared" si="17"/>
        <v>58</v>
      </c>
      <c r="T137" s="6" t="s">
        <v>431</v>
      </c>
      <c r="U137" s="47" t="s">
        <v>432</v>
      </c>
      <c r="V137" s="47">
        <v>1</v>
      </c>
      <c r="W137" s="47">
        <v>1</v>
      </c>
      <c r="X137" s="47">
        <v>1</v>
      </c>
      <c r="Y137" s="47">
        <v>1</v>
      </c>
      <c r="Z137" s="75">
        <v>40855.634745370371</v>
      </c>
      <c r="AA137" s="6" t="s">
        <v>433</v>
      </c>
      <c r="AB137" s="47" t="s">
        <v>907</v>
      </c>
      <c r="AC137" s="47" t="s">
        <v>1056</v>
      </c>
      <c r="AD137" s="47" t="s">
        <v>1057</v>
      </c>
      <c r="AE137" s="47" t="s">
        <v>1058</v>
      </c>
      <c r="AF137" s="6" t="s">
        <v>1059</v>
      </c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</row>
    <row r="138" spans="1:43" s="1" customFormat="1" ht="15.75" x14ac:dyDescent="0.25">
      <c r="A138" s="47">
        <v>134</v>
      </c>
      <c r="B138" s="47" t="s">
        <v>1060</v>
      </c>
      <c r="C138" s="47" t="s">
        <v>901</v>
      </c>
      <c r="D138" s="69" t="s">
        <v>902</v>
      </c>
      <c r="E138" s="47">
        <v>2007</v>
      </c>
      <c r="F138" s="69" t="s">
        <v>904</v>
      </c>
      <c r="G138" s="69" t="s">
        <v>903</v>
      </c>
      <c r="H138" s="69" t="s">
        <v>1046</v>
      </c>
      <c r="I138" s="70">
        <v>16.21641911332744</v>
      </c>
      <c r="J138" s="47" t="s">
        <v>906</v>
      </c>
      <c r="K138" s="47">
        <v>8</v>
      </c>
      <c r="L138" s="71"/>
      <c r="M138" s="47">
        <v>75</v>
      </c>
      <c r="N138" s="48">
        <f t="shared" si="12"/>
        <v>160</v>
      </c>
      <c r="O138" s="48">
        <f t="shared" si="13"/>
        <v>2594.6270581323906</v>
      </c>
      <c r="P138" s="72">
        <f t="shared" si="14"/>
        <v>259.4627058132391</v>
      </c>
      <c r="Q138" s="73">
        <f t="shared" si="15"/>
        <v>428.11346459184443</v>
      </c>
      <c r="R138" s="48">
        <f t="shared" si="16"/>
        <v>3282.2032285374744</v>
      </c>
      <c r="S138" s="74">
        <f t="shared" si="17"/>
        <v>58</v>
      </c>
      <c r="T138" s="6" t="s">
        <v>431</v>
      </c>
      <c r="U138" s="47" t="s">
        <v>432</v>
      </c>
      <c r="V138" s="47">
        <v>1</v>
      </c>
      <c r="W138" s="47">
        <v>1</v>
      </c>
      <c r="X138" s="47">
        <v>1</v>
      </c>
      <c r="Y138" s="47">
        <v>1</v>
      </c>
      <c r="Z138" s="75">
        <v>40855.634745370371</v>
      </c>
      <c r="AA138" s="6" t="s">
        <v>433</v>
      </c>
      <c r="AB138" s="47" t="s">
        <v>907</v>
      </c>
      <c r="AC138" s="47" t="s">
        <v>1061</v>
      </c>
      <c r="AD138" s="47" t="s">
        <v>1056</v>
      </c>
      <c r="AE138" s="47" t="s">
        <v>1062</v>
      </c>
      <c r="AF138" s="6" t="s">
        <v>1063</v>
      </c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</row>
    <row r="139" spans="1:43" s="1" customFormat="1" ht="15.75" x14ac:dyDescent="0.25">
      <c r="A139" s="47">
        <v>135</v>
      </c>
      <c r="B139" s="47" t="s">
        <v>1064</v>
      </c>
      <c r="C139" s="47" t="s">
        <v>901</v>
      </c>
      <c r="D139" s="69" t="s">
        <v>902</v>
      </c>
      <c r="E139" s="47">
        <v>2007</v>
      </c>
      <c r="F139" s="69" t="s">
        <v>904</v>
      </c>
      <c r="G139" s="69" t="s">
        <v>903</v>
      </c>
      <c r="H139" s="69" t="s">
        <v>1046</v>
      </c>
      <c r="I139" s="70">
        <v>1.7487226484414411</v>
      </c>
      <c r="J139" s="47" t="s">
        <v>906</v>
      </c>
      <c r="K139" s="47">
        <v>8</v>
      </c>
      <c r="L139" s="71"/>
      <c r="M139" s="47">
        <v>75</v>
      </c>
      <c r="N139" s="48">
        <f t="shared" si="12"/>
        <v>160</v>
      </c>
      <c r="O139" s="48">
        <f t="shared" si="13"/>
        <v>279.79562375063057</v>
      </c>
      <c r="P139" s="72">
        <f t="shared" si="14"/>
        <v>27.979562375063058</v>
      </c>
      <c r="Q139" s="73">
        <f t="shared" si="15"/>
        <v>46.166277918854043</v>
      </c>
      <c r="R139" s="48">
        <f t="shared" si="16"/>
        <v>353.94146404454767</v>
      </c>
      <c r="S139" s="74">
        <f t="shared" si="17"/>
        <v>58</v>
      </c>
      <c r="T139" s="6" t="s">
        <v>431</v>
      </c>
      <c r="U139" s="47" t="s">
        <v>432</v>
      </c>
      <c r="V139" s="47">
        <v>1</v>
      </c>
      <c r="W139" s="47">
        <v>1</v>
      </c>
      <c r="X139" s="47">
        <v>1</v>
      </c>
      <c r="Y139" s="47">
        <v>1</v>
      </c>
      <c r="Z139" s="75">
        <v>40855.634745370371</v>
      </c>
      <c r="AA139" s="6" t="s">
        <v>433</v>
      </c>
      <c r="AB139" s="47" t="s">
        <v>907</v>
      </c>
      <c r="AC139" s="47" t="s">
        <v>1052</v>
      </c>
      <c r="AD139" s="47" t="s">
        <v>1061</v>
      </c>
      <c r="AE139" s="47" t="s">
        <v>1065</v>
      </c>
      <c r="AF139" s="6" t="s">
        <v>1066</v>
      </c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</row>
    <row r="140" spans="1:43" s="1" customFormat="1" ht="15.75" x14ac:dyDescent="0.25">
      <c r="A140" s="47">
        <v>136</v>
      </c>
      <c r="B140" s="47" t="s">
        <v>1067</v>
      </c>
      <c r="C140" s="47" t="s">
        <v>1068</v>
      </c>
      <c r="D140" s="69" t="s">
        <v>902</v>
      </c>
      <c r="E140" s="47">
        <v>2007</v>
      </c>
      <c r="F140" s="69" t="s">
        <v>904</v>
      </c>
      <c r="G140" s="69" t="s">
        <v>903</v>
      </c>
      <c r="H140" s="69" t="s">
        <v>1046</v>
      </c>
      <c r="I140" s="70">
        <v>1.39242241100699</v>
      </c>
      <c r="J140" s="47" t="s">
        <v>906</v>
      </c>
      <c r="K140" s="47">
        <v>8</v>
      </c>
      <c r="L140" s="71"/>
      <c r="M140" s="47">
        <v>75</v>
      </c>
      <c r="N140" s="48">
        <f t="shared" si="12"/>
        <v>160</v>
      </c>
      <c r="O140" s="48">
        <f t="shared" si="13"/>
        <v>222.78758576111841</v>
      </c>
      <c r="P140" s="72">
        <f t="shared" si="14"/>
        <v>22.278758576111841</v>
      </c>
      <c r="Q140" s="73">
        <f t="shared" si="15"/>
        <v>36.759951650584533</v>
      </c>
      <c r="R140" s="48">
        <f t="shared" si="16"/>
        <v>281.82629598781477</v>
      </c>
      <c r="S140" s="74">
        <f t="shared" si="17"/>
        <v>58</v>
      </c>
      <c r="T140" s="6" t="s">
        <v>431</v>
      </c>
      <c r="U140" s="47" t="s">
        <v>432</v>
      </c>
      <c r="V140" s="47">
        <v>1</v>
      </c>
      <c r="W140" s="47">
        <v>1</v>
      </c>
      <c r="X140" s="47">
        <v>1</v>
      </c>
      <c r="Y140" s="47">
        <v>1</v>
      </c>
      <c r="Z140" s="75">
        <v>40855.634745370371</v>
      </c>
      <c r="AA140" s="6" t="s">
        <v>433</v>
      </c>
      <c r="AB140" s="47" t="s">
        <v>907</v>
      </c>
      <c r="AC140" s="47" t="s">
        <v>1069</v>
      </c>
      <c r="AD140" s="47" t="s">
        <v>1070</v>
      </c>
      <c r="AE140" s="47" t="s">
        <v>1071</v>
      </c>
      <c r="AF140" s="6" t="s">
        <v>1072</v>
      </c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</row>
    <row r="141" spans="1:43" s="1" customFormat="1" ht="15.75" x14ac:dyDescent="0.25">
      <c r="A141" s="47">
        <v>137</v>
      </c>
      <c r="B141" s="47" t="s">
        <v>1073</v>
      </c>
      <c r="C141" s="47" t="s">
        <v>1068</v>
      </c>
      <c r="D141" s="69" t="s">
        <v>902</v>
      </c>
      <c r="E141" s="47">
        <v>2007</v>
      </c>
      <c r="F141" s="69" t="s">
        <v>904</v>
      </c>
      <c r="G141" s="69" t="s">
        <v>903</v>
      </c>
      <c r="H141" s="69" t="s">
        <v>1046</v>
      </c>
      <c r="I141" s="70">
        <v>465.46428704802679</v>
      </c>
      <c r="J141" s="47" t="s">
        <v>906</v>
      </c>
      <c r="K141" s="47">
        <v>8</v>
      </c>
      <c r="L141" s="71"/>
      <c r="M141" s="47">
        <v>75</v>
      </c>
      <c r="N141" s="48">
        <f t="shared" si="12"/>
        <v>160</v>
      </c>
      <c r="O141" s="48">
        <f t="shared" si="13"/>
        <v>74474.285927684279</v>
      </c>
      <c r="P141" s="72">
        <f t="shared" si="14"/>
        <v>7447.4285927684286</v>
      </c>
      <c r="Q141" s="73">
        <f t="shared" si="15"/>
        <v>12288.257178067905</v>
      </c>
      <c r="R141" s="48">
        <f t="shared" si="16"/>
        <v>94209.971698520603</v>
      </c>
      <c r="S141" s="74">
        <f t="shared" si="17"/>
        <v>58</v>
      </c>
      <c r="T141" s="6" t="s">
        <v>431</v>
      </c>
      <c r="U141" s="47" t="s">
        <v>432</v>
      </c>
      <c r="V141" s="47">
        <v>1</v>
      </c>
      <c r="W141" s="47">
        <v>1</v>
      </c>
      <c r="X141" s="47">
        <v>1</v>
      </c>
      <c r="Y141" s="47">
        <v>1</v>
      </c>
      <c r="Z141" s="75">
        <v>40855.634745370371</v>
      </c>
      <c r="AA141" s="6" t="s">
        <v>433</v>
      </c>
      <c r="AB141" s="47" t="s">
        <v>907</v>
      </c>
      <c r="AC141" s="47" t="s">
        <v>1074</v>
      </c>
      <c r="AD141" s="47" t="s">
        <v>1069</v>
      </c>
      <c r="AE141" s="47" t="s">
        <v>1075</v>
      </c>
      <c r="AF141" s="6" t="s">
        <v>1076</v>
      </c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</row>
    <row r="142" spans="1:43" s="1" customFormat="1" ht="15.75" x14ac:dyDescent="0.25">
      <c r="A142" s="47">
        <v>138</v>
      </c>
      <c r="B142" s="47" t="s">
        <v>1077</v>
      </c>
      <c r="C142" s="47" t="s">
        <v>901</v>
      </c>
      <c r="D142" s="69" t="s">
        <v>902</v>
      </c>
      <c r="E142" s="47">
        <v>2007</v>
      </c>
      <c r="F142" s="69" t="s">
        <v>904</v>
      </c>
      <c r="G142" s="69" t="s">
        <v>903</v>
      </c>
      <c r="H142" s="69" t="s">
        <v>1046</v>
      </c>
      <c r="I142" s="70">
        <v>3.808884203754908</v>
      </c>
      <c r="J142" s="47" t="s">
        <v>906</v>
      </c>
      <c r="K142" s="47">
        <v>8</v>
      </c>
      <c r="L142" s="71"/>
      <c r="M142" s="47">
        <v>75</v>
      </c>
      <c r="N142" s="48">
        <f t="shared" si="12"/>
        <v>160</v>
      </c>
      <c r="O142" s="48">
        <f t="shared" si="13"/>
        <v>609.42147260078525</v>
      </c>
      <c r="P142" s="72">
        <f t="shared" si="14"/>
        <v>60.942147260078528</v>
      </c>
      <c r="Q142" s="73">
        <f t="shared" si="15"/>
        <v>100.55454297912956</v>
      </c>
      <c r="R142" s="48">
        <f t="shared" si="16"/>
        <v>770.91816283999333</v>
      </c>
      <c r="S142" s="74">
        <f t="shared" si="17"/>
        <v>58</v>
      </c>
      <c r="T142" s="6" t="s">
        <v>431</v>
      </c>
      <c r="U142" s="47" t="s">
        <v>432</v>
      </c>
      <c r="V142" s="47">
        <v>1</v>
      </c>
      <c r="W142" s="47">
        <v>1</v>
      </c>
      <c r="X142" s="47">
        <v>1</v>
      </c>
      <c r="Y142" s="47">
        <v>1</v>
      </c>
      <c r="Z142" s="75">
        <v>40855.634745370371</v>
      </c>
      <c r="AA142" s="6" t="s">
        <v>433</v>
      </c>
      <c r="AB142" s="47" t="s">
        <v>907</v>
      </c>
      <c r="AC142" s="47" t="s">
        <v>1052</v>
      </c>
      <c r="AD142" s="47" t="s">
        <v>1074</v>
      </c>
      <c r="AE142" s="47" t="s">
        <v>1078</v>
      </c>
      <c r="AF142" s="6" t="s">
        <v>1079</v>
      </c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</row>
    <row r="143" spans="1:43" s="1" customFormat="1" ht="15.75" x14ac:dyDescent="0.25">
      <c r="A143" s="47">
        <v>139</v>
      </c>
      <c r="B143" s="47" t="s">
        <v>1080</v>
      </c>
      <c r="C143" s="47" t="s">
        <v>901</v>
      </c>
      <c r="D143" s="69" t="s">
        <v>902</v>
      </c>
      <c r="E143" s="47">
        <v>2007</v>
      </c>
      <c r="F143" s="69" t="s">
        <v>904</v>
      </c>
      <c r="G143" s="69" t="s">
        <v>903</v>
      </c>
      <c r="H143" s="69" t="s">
        <v>1046</v>
      </c>
      <c r="I143" s="70">
        <v>4.2091453991823631</v>
      </c>
      <c r="J143" s="47" t="s">
        <v>906</v>
      </c>
      <c r="K143" s="47">
        <v>8</v>
      </c>
      <c r="L143" s="71"/>
      <c r="M143" s="47">
        <v>75</v>
      </c>
      <c r="N143" s="48">
        <f t="shared" si="12"/>
        <v>160</v>
      </c>
      <c r="O143" s="48">
        <f t="shared" si="13"/>
        <v>673.46326386917804</v>
      </c>
      <c r="P143" s="72">
        <f t="shared" si="14"/>
        <v>67.346326386917809</v>
      </c>
      <c r="Q143" s="73">
        <f t="shared" si="15"/>
        <v>111.12143853841437</v>
      </c>
      <c r="R143" s="48">
        <f t="shared" si="16"/>
        <v>851.93102879451021</v>
      </c>
      <c r="S143" s="74">
        <f t="shared" si="17"/>
        <v>58</v>
      </c>
      <c r="T143" s="6" t="s">
        <v>431</v>
      </c>
      <c r="U143" s="47" t="s">
        <v>432</v>
      </c>
      <c r="V143" s="47">
        <v>1</v>
      </c>
      <c r="W143" s="47">
        <v>1</v>
      </c>
      <c r="X143" s="47">
        <v>1</v>
      </c>
      <c r="Y143" s="47">
        <v>1</v>
      </c>
      <c r="Z143" s="75">
        <v>40855.634745370371</v>
      </c>
      <c r="AA143" s="6" t="s">
        <v>433</v>
      </c>
      <c r="AB143" s="47" t="s">
        <v>907</v>
      </c>
      <c r="AC143" s="47" t="s">
        <v>1081</v>
      </c>
      <c r="AD143" s="47" t="s">
        <v>1052</v>
      </c>
      <c r="AE143" s="47" t="s">
        <v>1082</v>
      </c>
      <c r="AF143" s="6" t="s">
        <v>1083</v>
      </c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</row>
    <row r="144" spans="1:43" s="1" customFormat="1" ht="15.75" x14ac:dyDescent="0.25">
      <c r="A144" s="47">
        <v>140</v>
      </c>
      <c r="B144" s="47" t="s">
        <v>1084</v>
      </c>
      <c r="C144" s="47" t="s">
        <v>926</v>
      </c>
      <c r="D144" s="69" t="s">
        <v>902</v>
      </c>
      <c r="E144" s="47">
        <v>2007</v>
      </c>
      <c r="F144" s="69" t="s">
        <v>904</v>
      </c>
      <c r="G144" s="69" t="s">
        <v>903</v>
      </c>
      <c r="H144" s="69" t="s">
        <v>1046</v>
      </c>
      <c r="I144" s="70">
        <v>422.26184593926342</v>
      </c>
      <c r="J144" s="47" t="s">
        <v>906</v>
      </c>
      <c r="K144" s="47">
        <v>8</v>
      </c>
      <c r="L144" s="71"/>
      <c r="M144" s="47">
        <v>75</v>
      </c>
      <c r="N144" s="48">
        <f t="shared" si="12"/>
        <v>160</v>
      </c>
      <c r="O144" s="48">
        <f t="shared" si="13"/>
        <v>67561.895350282153</v>
      </c>
      <c r="P144" s="72">
        <f t="shared" si="14"/>
        <v>6756.1895350282157</v>
      </c>
      <c r="Q144" s="73">
        <f t="shared" si="15"/>
        <v>11147.712732796555</v>
      </c>
      <c r="R144" s="48">
        <f t="shared" si="16"/>
        <v>85465.797618106924</v>
      </c>
      <c r="S144" s="74">
        <f t="shared" si="17"/>
        <v>58</v>
      </c>
      <c r="T144" s="6" t="s">
        <v>431</v>
      </c>
      <c r="U144" s="47" t="s">
        <v>432</v>
      </c>
      <c r="V144" s="47">
        <v>1</v>
      </c>
      <c r="W144" s="47">
        <v>1</v>
      </c>
      <c r="X144" s="47">
        <v>1</v>
      </c>
      <c r="Y144" s="47">
        <v>1</v>
      </c>
      <c r="Z144" s="75">
        <v>40855.634745370371</v>
      </c>
      <c r="AA144" s="6" t="s">
        <v>433</v>
      </c>
      <c r="AB144" s="47" t="s">
        <v>907</v>
      </c>
      <c r="AC144" s="47" t="s">
        <v>1085</v>
      </c>
      <c r="AD144" s="47" t="s">
        <v>1081</v>
      </c>
      <c r="AE144" s="47" t="s">
        <v>1086</v>
      </c>
      <c r="AF144" s="6" t="s">
        <v>1087</v>
      </c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</row>
    <row r="145" spans="1:43" s="1" customFormat="1" ht="15.75" x14ac:dyDescent="0.25">
      <c r="A145" s="47">
        <v>141</v>
      </c>
      <c r="B145" s="47" t="s">
        <v>1088</v>
      </c>
      <c r="C145" s="47" t="s">
        <v>926</v>
      </c>
      <c r="D145" s="69" t="s">
        <v>902</v>
      </c>
      <c r="E145" s="47">
        <v>2007</v>
      </c>
      <c r="F145" s="69" t="s">
        <v>904</v>
      </c>
      <c r="G145" s="69" t="s">
        <v>903</v>
      </c>
      <c r="H145" s="69" t="s">
        <v>1046</v>
      </c>
      <c r="I145" s="70">
        <v>219.64437406182151</v>
      </c>
      <c r="J145" s="47" t="s">
        <v>906</v>
      </c>
      <c r="K145" s="47">
        <v>8</v>
      </c>
      <c r="L145" s="71"/>
      <c r="M145" s="47">
        <v>75</v>
      </c>
      <c r="N145" s="48">
        <f t="shared" si="12"/>
        <v>160</v>
      </c>
      <c r="O145" s="48">
        <f t="shared" si="13"/>
        <v>35143.099849891441</v>
      </c>
      <c r="P145" s="72">
        <f t="shared" si="14"/>
        <v>3514.3099849891441</v>
      </c>
      <c r="Q145" s="73">
        <f t="shared" si="15"/>
        <v>5798.6114752320873</v>
      </c>
      <c r="R145" s="48">
        <f t="shared" si="16"/>
        <v>44456.021310112672</v>
      </c>
      <c r="S145" s="74">
        <f t="shared" si="17"/>
        <v>58</v>
      </c>
      <c r="T145" s="6" t="s">
        <v>431</v>
      </c>
      <c r="U145" s="47" t="s">
        <v>432</v>
      </c>
      <c r="V145" s="47">
        <v>1</v>
      </c>
      <c r="W145" s="47">
        <v>1</v>
      </c>
      <c r="X145" s="47">
        <v>1</v>
      </c>
      <c r="Y145" s="47">
        <v>1</v>
      </c>
      <c r="Z145" s="75">
        <v>40855.634745370371</v>
      </c>
      <c r="AA145" s="6" t="s">
        <v>433</v>
      </c>
      <c r="AB145" s="47" t="s">
        <v>907</v>
      </c>
      <c r="AC145" s="47" t="s">
        <v>1089</v>
      </c>
      <c r="AD145" s="47" t="s">
        <v>1085</v>
      </c>
      <c r="AE145" s="47" t="s">
        <v>1090</v>
      </c>
      <c r="AF145" s="6" t="s">
        <v>1091</v>
      </c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</row>
    <row r="146" spans="1:43" s="1" customFormat="1" ht="15.75" x14ac:dyDescent="0.25">
      <c r="A146" s="47">
        <v>142</v>
      </c>
      <c r="B146" s="47" t="s">
        <v>1092</v>
      </c>
      <c r="C146" s="47" t="s">
        <v>926</v>
      </c>
      <c r="D146" s="69" t="s">
        <v>902</v>
      </c>
      <c r="E146" s="47">
        <v>2007</v>
      </c>
      <c r="F146" s="69" t="s">
        <v>904</v>
      </c>
      <c r="G146" s="69" t="s">
        <v>903</v>
      </c>
      <c r="H146" s="69" t="s">
        <v>1046</v>
      </c>
      <c r="I146" s="70">
        <v>3.5718026852692222</v>
      </c>
      <c r="J146" s="47" t="s">
        <v>906</v>
      </c>
      <c r="K146" s="47">
        <v>8</v>
      </c>
      <c r="L146" s="71"/>
      <c r="M146" s="47">
        <v>75</v>
      </c>
      <c r="N146" s="48">
        <f t="shared" si="12"/>
        <v>160</v>
      </c>
      <c r="O146" s="48">
        <f t="shared" si="13"/>
        <v>571.48842964307551</v>
      </c>
      <c r="P146" s="72">
        <f t="shared" si="14"/>
        <v>57.148842964307555</v>
      </c>
      <c r="Q146" s="73">
        <f t="shared" si="15"/>
        <v>94.295590891107452</v>
      </c>
      <c r="R146" s="48">
        <f t="shared" si="16"/>
        <v>722.93286349849041</v>
      </c>
      <c r="S146" s="74">
        <f t="shared" si="17"/>
        <v>58</v>
      </c>
      <c r="T146" s="6" t="s">
        <v>431</v>
      </c>
      <c r="U146" s="47" t="s">
        <v>432</v>
      </c>
      <c r="V146" s="47">
        <v>1</v>
      </c>
      <c r="W146" s="47">
        <v>1</v>
      </c>
      <c r="X146" s="47">
        <v>1</v>
      </c>
      <c r="Y146" s="47">
        <v>1</v>
      </c>
      <c r="Z146" s="75">
        <v>40855.634756944462</v>
      </c>
      <c r="AA146" s="6" t="s">
        <v>433</v>
      </c>
      <c r="AB146" s="47" t="s">
        <v>907</v>
      </c>
      <c r="AC146" s="47" t="s">
        <v>1093</v>
      </c>
      <c r="AD146" s="47" t="s">
        <v>1089</v>
      </c>
      <c r="AE146" s="47" t="s">
        <v>1094</v>
      </c>
      <c r="AF146" s="6" t="s">
        <v>1095</v>
      </c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</row>
    <row r="147" spans="1:43" s="1" customFormat="1" ht="15.75" x14ac:dyDescent="0.25">
      <c r="A147" s="47">
        <v>143</v>
      </c>
      <c r="B147" s="47" t="s">
        <v>1096</v>
      </c>
      <c r="C147" s="47" t="s">
        <v>926</v>
      </c>
      <c r="D147" s="69" t="s">
        <v>902</v>
      </c>
      <c r="E147" s="47">
        <v>2007</v>
      </c>
      <c r="F147" s="69" t="s">
        <v>903</v>
      </c>
      <c r="G147" s="69" t="s">
        <v>904</v>
      </c>
      <c r="H147" s="69" t="s">
        <v>451</v>
      </c>
      <c r="I147" s="70">
        <v>5.917164863842002</v>
      </c>
      <c r="J147" s="47" t="s">
        <v>906</v>
      </c>
      <c r="K147" s="47">
        <v>12</v>
      </c>
      <c r="L147" s="71"/>
      <c r="M147" s="47">
        <v>75</v>
      </c>
      <c r="N147" s="48">
        <f t="shared" si="12"/>
        <v>200</v>
      </c>
      <c r="O147" s="48">
        <f t="shared" si="13"/>
        <v>1183.4329727684003</v>
      </c>
      <c r="P147" s="72">
        <f t="shared" si="14"/>
        <v>118.34329727684003</v>
      </c>
      <c r="Q147" s="73">
        <f t="shared" si="15"/>
        <v>195.26644050678604</v>
      </c>
      <c r="R147" s="48">
        <f t="shared" si="16"/>
        <v>1497.0427105520264</v>
      </c>
      <c r="S147" s="74">
        <f t="shared" si="17"/>
        <v>58</v>
      </c>
      <c r="T147" s="6" t="s">
        <v>431</v>
      </c>
      <c r="U147" s="47" t="s">
        <v>432</v>
      </c>
      <c r="V147" s="47">
        <v>1</v>
      </c>
      <c r="W147" s="47">
        <v>1</v>
      </c>
      <c r="X147" s="47">
        <v>1</v>
      </c>
      <c r="Y147" s="47">
        <v>1</v>
      </c>
      <c r="Z147" s="75">
        <v>40855.634756944462</v>
      </c>
      <c r="AA147" s="6" t="s">
        <v>433</v>
      </c>
      <c r="AB147" s="47" t="s">
        <v>907</v>
      </c>
      <c r="AC147" s="47" t="s">
        <v>1097</v>
      </c>
      <c r="AD147" s="47" t="s">
        <v>1098</v>
      </c>
      <c r="AE147" s="47" t="s">
        <v>1099</v>
      </c>
      <c r="AF147" s="6" t="s">
        <v>1100</v>
      </c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</row>
    <row r="148" spans="1:43" s="1" customFormat="1" ht="15.75" x14ac:dyDescent="0.25">
      <c r="A148" s="47">
        <v>144</v>
      </c>
      <c r="B148" s="47" t="s">
        <v>1101</v>
      </c>
      <c r="C148" s="47" t="s">
        <v>926</v>
      </c>
      <c r="D148" s="69" t="s">
        <v>902</v>
      </c>
      <c r="E148" s="47">
        <v>2007</v>
      </c>
      <c r="F148" s="69" t="s">
        <v>903</v>
      </c>
      <c r="G148" s="69" t="s">
        <v>904</v>
      </c>
      <c r="H148" s="69" t="s">
        <v>451</v>
      </c>
      <c r="I148" s="70">
        <v>6.1120616143057642</v>
      </c>
      <c r="J148" s="47" t="s">
        <v>906</v>
      </c>
      <c r="K148" s="47">
        <v>12</v>
      </c>
      <c r="L148" s="71"/>
      <c r="M148" s="47">
        <v>75</v>
      </c>
      <c r="N148" s="48">
        <f t="shared" si="12"/>
        <v>200</v>
      </c>
      <c r="O148" s="48">
        <f t="shared" si="13"/>
        <v>1222.4123228611529</v>
      </c>
      <c r="P148" s="72">
        <f t="shared" si="14"/>
        <v>122.24123228611529</v>
      </c>
      <c r="Q148" s="73">
        <f t="shared" si="15"/>
        <v>201.69803327209021</v>
      </c>
      <c r="R148" s="48">
        <f t="shared" si="16"/>
        <v>1546.3515884193584</v>
      </c>
      <c r="S148" s="74">
        <f t="shared" si="17"/>
        <v>58</v>
      </c>
      <c r="T148" s="6" t="s">
        <v>431</v>
      </c>
      <c r="U148" s="47" t="s">
        <v>432</v>
      </c>
      <c r="V148" s="47">
        <v>1</v>
      </c>
      <c r="W148" s="47">
        <v>1</v>
      </c>
      <c r="X148" s="47">
        <v>1</v>
      </c>
      <c r="Y148" s="47">
        <v>1</v>
      </c>
      <c r="Z148" s="75">
        <v>40855.634756944462</v>
      </c>
      <c r="AA148" s="6" t="s">
        <v>433</v>
      </c>
      <c r="AB148" s="47" t="s">
        <v>907</v>
      </c>
      <c r="AC148" s="47" t="s">
        <v>936</v>
      </c>
      <c r="AD148" s="47" t="s">
        <v>1102</v>
      </c>
      <c r="AE148" s="47" t="s">
        <v>1103</v>
      </c>
      <c r="AF148" s="6" t="s">
        <v>1104</v>
      </c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</row>
    <row r="149" spans="1:43" s="1" customFormat="1" ht="15.75" x14ac:dyDescent="0.25">
      <c r="A149" s="47">
        <v>145</v>
      </c>
      <c r="B149" s="47" t="s">
        <v>1105</v>
      </c>
      <c r="C149" s="47" t="s">
        <v>926</v>
      </c>
      <c r="D149" s="69" t="s">
        <v>902</v>
      </c>
      <c r="E149" s="47">
        <v>2007</v>
      </c>
      <c r="F149" s="69" t="s">
        <v>903</v>
      </c>
      <c r="G149" s="69" t="s">
        <v>904</v>
      </c>
      <c r="H149" s="69" t="s">
        <v>451</v>
      </c>
      <c r="I149" s="70">
        <v>5.5458706503911372</v>
      </c>
      <c r="J149" s="47" t="s">
        <v>906</v>
      </c>
      <c r="K149" s="47">
        <v>12</v>
      </c>
      <c r="L149" s="71"/>
      <c r="M149" s="47">
        <v>75</v>
      </c>
      <c r="N149" s="48">
        <f t="shared" si="12"/>
        <v>200</v>
      </c>
      <c r="O149" s="48">
        <f t="shared" si="13"/>
        <v>1109.1741300782273</v>
      </c>
      <c r="P149" s="72">
        <f t="shared" si="14"/>
        <v>110.91741300782274</v>
      </c>
      <c r="Q149" s="73">
        <f t="shared" si="15"/>
        <v>183.01373146290749</v>
      </c>
      <c r="R149" s="48">
        <f t="shared" si="16"/>
        <v>1403.1052745489576</v>
      </c>
      <c r="S149" s="74">
        <f t="shared" si="17"/>
        <v>58</v>
      </c>
      <c r="T149" s="6" t="s">
        <v>431</v>
      </c>
      <c r="U149" s="47" t="s">
        <v>432</v>
      </c>
      <c r="V149" s="47">
        <v>1</v>
      </c>
      <c r="W149" s="47">
        <v>1</v>
      </c>
      <c r="X149" s="47">
        <v>1</v>
      </c>
      <c r="Y149" s="47">
        <v>1</v>
      </c>
      <c r="Z149" s="75">
        <v>40855.634756944462</v>
      </c>
      <c r="AA149" s="6" t="s">
        <v>433</v>
      </c>
      <c r="AB149" s="47" t="s">
        <v>907</v>
      </c>
      <c r="AC149" s="47" t="s">
        <v>1106</v>
      </c>
      <c r="AD149" s="47" t="s">
        <v>936</v>
      </c>
      <c r="AE149" s="47" t="s">
        <v>1107</v>
      </c>
      <c r="AF149" s="6" t="s">
        <v>1108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</row>
    <row r="150" spans="1:43" s="1" customFormat="1" ht="15.75" x14ac:dyDescent="0.25">
      <c r="A150" s="47">
        <v>146</v>
      </c>
      <c r="B150" s="47" t="s">
        <v>1109</v>
      </c>
      <c r="C150" s="47" t="s">
        <v>926</v>
      </c>
      <c r="D150" s="69" t="s">
        <v>902</v>
      </c>
      <c r="E150" s="47">
        <v>2007</v>
      </c>
      <c r="F150" s="69" t="s">
        <v>903</v>
      </c>
      <c r="G150" s="69" t="s">
        <v>904</v>
      </c>
      <c r="H150" s="69" t="s">
        <v>451</v>
      </c>
      <c r="I150" s="70">
        <v>323.47467192593609</v>
      </c>
      <c r="J150" s="47" t="s">
        <v>906</v>
      </c>
      <c r="K150" s="47">
        <v>12</v>
      </c>
      <c r="L150" s="71"/>
      <c r="M150" s="47">
        <v>75</v>
      </c>
      <c r="N150" s="48">
        <f t="shared" si="12"/>
        <v>200</v>
      </c>
      <c r="O150" s="48">
        <f t="shared" si="13"/>
        <v>64694.934385187218</v>
      </c>
      <c r="P150" s="72">
        <f t="shared" si="14"/>
        <v>6469.4934385187225</v>
      </c>
      <c r="Q150" s="73">
        <f t="shared" si="15"/>
        <v>10674.664173555891</v>
      </c>
      <c r="R150" s="48">
        <f t="shared" si="16"/>
        <v>81839.091997261843</v>
      </c>
      <c r="S150" s="74">
        <f t="shared" si="17"/>
        <v>58</v>
      </c>
      <c r="T150" s="6" t="s">
        <v>431</v>
      </c>
      <c r="U150" s="47" t="s">
        <v>432</v>
      </c>
      <c r="V150" s="47">
        <v>1</v>
      </c>
      <c r="W150" s="47">
        <v>1</v>
      </c>
      <c r="X150" s="47">
        <v>1</v>
      </c>
      <c r="Y150" s="47">
        <v>1</v>
      </c>
      <c r="Z150" s="75">
        <v>40855.634756944462</v>
      </c>
      <c r="AA150" s="6" t="s">
        <v>433</v>
      </c>
      <c r="AB150" s="47" t="s">
        <v>907</v>
      </c>
      <c r="AC150" s="47" t="s">
        <v>1110</v>
      </c>
      <c r="AD150" s="47" t="s">
        <v>1106</v>
      </c>
      <c r="AE150" s="47" t="s">
        <v>1111</v>
      </c>
      <c r="AF150" s="6" t="s">
        <v>1112</v>
      </c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</row>
    <row r="151" spans="1:43" s="1" customFormat="1" ht="15.75" x14ac:dyDescent="0.25">
      <c r="A151" s="47">
        <v>147</v>
      </c>
      <c r="B151" s="47" t="s">
        <v>1113</v>
      </c>
      <c r="C151" s="47" t="s">
        <v>926</v>
      </c>
      <c r="D151" s="69" t="s">
        <v>902</v>
      </c>
      <c r="E151" s="47">
        <v>2007</v>
      </c>
      <c r="F151" s="69" t="s">
        <v>903</v>
      </c>
      <c r="G151" s="69" t="s">
        <v>904</v>
      </c>
      <c r="H151" s="69" t="s">
        <v>451</v>
      </c>
      <c r="I151" s="70">
        <v>3.1772737085309859</v>
      </c>
      <c r="J151" s="47" t="s">
        <v>906</v>
      </c>
      <c r="K151" s="47">
        <v>12</v>
      </c>
      <c r="L151" s="71"/>
      <c r="M151" s="47">
        <v>75</v>
      </c>
      <c r="N151" s="48">
        <f t="shared" si="12"/>
        <v>200</v>
      </c>
      <c r="O151" s="48">
        <f t="shared" si="13"/>
        <v>635.45474170619718</v>
      </c>
      <c r="P151" s="72">
        <f t="shared" si="14"/>
        <v>63.54547417061972</v>
      </c>
      <c r="Q151" s="73">
        <f t="shared" si="15"/>
        <v>104.85003238152254</v>
      </c>
      <c r="R151" s="48">
        <f t="shared" si="16"/>
        <v>803.85024825833943</v>
      </c>
      <c r="S151" s="74">
        <f t="shared" si="17"/>
        <v>58</v>
      </c>
      <c r="T151" s="6" t="s">
        <v>431</v>
      </c>
      <c r="U151" s="47" t="s">
        <v>432</v>
      </c>
      <c r="V151" s="47">
        <v>1</v>
      </c>
      <c r="W151" s="47">
        <v>1</v>
      </c>
      <c r="X151" s="47">
        <v>1</v>
      </c>
      <c r="Y151" s="47">
        <v>1</v>
      </c>
      <c r="Z151" s="75">
        <v>40855.634756944462</v>
      </c>
      <c r="AA151" s="6" t="s">
        <v>433</v>
      </c>
      <c r="AB151" s="47" t="s">
        <v>907</v>
      </c>
      <c r="AC151" s="47" t="s">
        <v>949</v>
      </c>
      <c r="AD151" s="47" t="s">
        <v>1110</v>
      </c>
      <c r="AE151" s="47" t="s">
        <v>1114</v>
      </c>
      <c r="AF151" s="6" t="s">
        <v>1115</v>
      </c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</row>
    <row r="152" spans="1:43" s="1" customFormat="1" ht="15.75" x14ac:dyDescent="0.25">
      <c r="A152" s="47">
        <v>148</v>
      </c>
      <c r="B152" s="47" t="s">
        <v>1116</v>
      </c>
      <c r="C152" s="47" t="s">
        <v>926</v>
      </c>
      <c r="D152" s="69" t="s">
        <v>902</v>
      </c>
      <c r="E152" s="47">
        <v>2007</v>
      </c>
      <c r="F152" s="69" t="s">
        <v>903</v>
      </c>
      <c r="G152" s="69" t="s">
        <v>904</v>
      </c>
      <c r="H152" s="69" t="s">
        <v>451</v>
      </c>
      <c r="I152" s="70">
        <v>2.3251616545260361</v>
      </c>
      <c r="J152" s="47" t="s">
        <v>906</v>
      </c>
      <c r="K152" s="47">
        <v>12</v>
      </c>
      <c r="L152" s="71"/>
      <c r="M152" s="47">
        <v>75</v>
      </c>
      <c r="N152" s="48">
        <f t="shared" ref="N152:N189" si="18">IF(K152=4,100,IF(K152=6,140,IF(K152=8,160,IF(K152=10,180,IF(K152=12,200,IF(K152=14,225,IF(K152=16,275,IF(K152=18,350,0))))))))</f>
        <v>200</v>
      </c>
      <c r="O152" s="48">
        <f t="shared" si="13"/>
        <v>465.03233090520723</v>
      </c>
      <c r="P152" s="72">
        <f t="shared" si="14"/>
        <v>46.503233090520723</v>
      </c>
      <c r="Q152" s="73">
        <f t="shared" si="15"/>
        <v>76.730334599359196</v>
      </c>
      <c r="R152" s="48">
        <f t="shared" si="16"/>
        <v>588.26589859508715</v>
      </c>
      <c r="S152" s="74">
        <f t="shared" si="17"/>
        <v>58</v>
      </c>
      <c r="T152" s="6" t="s">
        <v>431</v>
      </c>
      <c r="U152" s="47" t="s">
        <v>432</v>
      </c>
      <c r="V152" s="47">
        <v>1</v>
      </c>
      <c r="W152" s="47">
        <v>1</v>
      </c>
      <c r="X152" s="47">
        <v>1</v>
      </c>
      <c r="Y152" s="47">
        <v>1</v>
      </c>
      <c r="Z152" s="75">
        <v>40855.634756944462</v>
      </c>
      <c r="AA152" s="6" t="s">
        <v>433</v>
      </c>
      <c r="AB152" s="47" t="s">
        <v>907</v>
      </c>
      <c r="AC152" s="47" t="s">
        <v>1117</v>
      </c>
      <c r="AD152" s="47" t="s">
        <v>949</v>
      </c>
      <c r="AE152" s="47" t="s">
        <v>1118</v>
      </c>
      <c r="AF152" s="6" t="s">
        <v>1119</v>
      </c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</row>
    <row r="153" spans="1:43" s="1" customFormat="1" ht="15.75" x14ac:dyDescent="0.25">
      <c r="A153" s="47">
        <v>149</v>
      </c>
      <c r="B153" s="47" t="s">
        <v>1120</v>
      </c>
      <c r="C153" s="47" t="s">
        <v>926</v>
      </c>
      <c r="D153" s="69" t="s">
        <v>902</v>
      </c>
      <c r="E153" s="47">
        <v>2007</v>
      </c>
      <c r="F153" s="69" t="s">
        <v>903</v>
      </c>
      <c r="G153" s="69" t="s">
        <v>904</v>
      </c>
      <c r="H153" s="69" t="s">
        <v>451</v>
      </c>
      <c r="I153" s="70">
        <v>354.10501292736723</v>
      </c>
      <c r="J153" s="47" t="s">
        <v>906</v>
      </c>
      <c r="K153" s="47">
        <v>12</v>
      </c>
      <c r="L153" s="71"/>
      <c r="M153" s="47">
        <v>75</v>
      </c>
      <c r="N153" s="48">
        <f t="shared" si="18"/>
        <v>200</v>
      </c>
      <c r="O153" s="48">
        <f t="shared" si="13"/>
        <v>70821.002585473441</v>
      </c>
      <c r="P153" s="72">
        <f t="shared" si="14"/>
        <v>7082.1002585473443</v>
      </c>
      <c r="Q153" s="73">
        <f t="shared" si="15"/>
        <v>11685.465426603118</v>
      </c>
      <c r="R153" s="48">
        <f t="shared" si="16"/>
        <v>89588.568270623902</v>
      </c>
      <c r="S153" s="74">
        <f t="shared" si="17"/>
        <v>58</v>
      </c>
      <c r="T153" s="6" t="s">
        <v>431</v>
      </c>
      <c r="U153" s="47" t="s">
        <v>432</v>
      </c>
      <c r="V153" s="47">
        <v>1</v>
      </c>
      <c r="W153" s="47">
        <v>1</v>
      </c>
      <c r="X153" s="47">
        <v>1</v>
      </c>
      <c r="Y153" s="47">
        <v>1</v>
      </c>
      <c r="Z153" s="75">
        <v>40855.634756944462</v>
      </c>
      <c r="AA153" s="6" t="s">
        <v>433</v>
      </c>
      <c r="AB153" s="47" t="s">
        <v>907</v>
      </c>
      <c r="AC153" s="47" t="s">
        <v>1121</v>
      </c>
      <c r="AD153" s="47" t="s">
        <v>1117</v>
      </c>
      <c r="AE153" s="47" t="s">
        <v>1122</v>
      </c>
      <c r="AF153" s="6" t="s">
        <v>1123</v>
      </c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</row>
    <row r="154" spans="1:43" s="1" customFormat="1" ht="15.75" x14ac:dyDescent="0.25">
      <c r="A154" s="47">
        <v>150</v>
      </c>
      <c r="B154" s="47" t="s">
        <v>1124</v>
      </c>
      <c r="C154" s="47" t="s">
        <v>926</v>
      </c>
      <c r="D154" s="69" t="s">
        <v>902</v>
      </c>
      <c r="E154" s="47">
        <v>2007</v>
      </c>
      <c r="F154" s="69" t="s">
        <v>903</v>
      </c>
      <c r="G154" s="69" t="s">
        <v>904</v>
      </c>
      <c r="H154" s="69" t="s">
        <v>451</v>
      </c>
      <c r="I154" s="70">
        <v>4.3296839789871786</v>
      </c>
      <c r="J154" s="47" t="s">
        <v>906</v>
      </c>
      <c r="K154" s="47">
        <v>12</v>
      </c>
      <c r="L154" s="71"/>
      <c r="M154" s="47">
        <v>75</v>
      </c>
      <c r="N154" s="48">
        <f t="shared" si="18"/>
        <v>200</v>
      </c>
      <c r="O154" s="48">
        <f t="shared" si="13"/>
        <v>865.93679579743571</v>
      </c>
      <c r="P154" s="72">
        <f t="shared" si="14"/>
        <v>86.593679579743579</v>
      </c>
      <c r="Q154" s="73">
        <f t="shared" si="15"/>
        <v>142.87957130657688</v>
      </c>
      <c r="R154" s="48">
        <f t="shared" si="16"/>
        <v>1095.4100466837563</v>
      </c>
      <c r="S154" s="74">
        <f t="shared" si="17"/>
        <v>58</v>
      </c>
      <c r="T154" s="6" t="s">
        <v>431</v>
      </c>
      <c r="U154" s="47" t="s">
        <v>432</v>
      </c>
      <c r="V154" s="47">
        <v>1</v>
      </c>
      <c r="W154" s="47">
        <v>1</v>
      </c>
      <c r="X154" s="47">
        <v>1</v>
      </c>
      <c r="Y154" s="47">
        <v>1</v>
      </c>
      <c r="Z154" s="75">
        <v>40855.634756944462</v>
      </c>
      <c r="AA154" s="6" t="s">
        <v>433</v>
      </c>
      <c r="AB154" s="47" t="s">
        <v>907</v>
      </c>
      <c r="AC154" s="47" t="s">
        <v>962</v>
      </c>
      <c r="AD154" s="47" t="s">
        <v>1121</v>
      </c>
      <c r="AE154" s="47" t="s">
        <v>1125</v>
      </c>
      <c r="AF154" s="6" t="s">
        <v>1126</v>
      </c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</row>
    <row r="155" spans="1:43" s="1" customFormat="1" ht="15.75" x14ac:dyDescent="0.25">
      <c r="A155" s="47">
        <v>151</v>
      </c>
      <c r="B155" s="47" t="s">
        <v>1127</v>
      </c>
      <c r="C155" s="47" t="s">
        <v>926</v>
      </c>
      <c r="D155" s="69" t="s">
        <v>902</v>
      </c>
      <c r="E155" s="47">
        <v>2007</v>
      </c>
      <c r="F155" s="69" t="s">
        <v>903</v>
      </c>
      <c r="G155" s="69" t="s">
        <v>904</v>
      </c>
      <c r="H155" s="69" t="s">
        <v>451</v>
      </c>
      <c r="I155" s="70">
        <v>4.2069923807647251</v>
      </c>
      <c r="J155" s="47" t="s">
        <v>906</v>
      </c>
      <c r="K155" s="47">
        <v>12</v>
      </c>
      <c r="L155" s="71"/>
      <c r="M155" s="47">
        <v>75</v>
      </c>
      <c r="N155" s="48">
        <f t="shared" si="18"/>
        <v>200</v>
      </c>
      <c r="O155" s="48">
        <f t="shared" si="13"/>
        <v>841.39847615294502</v>
      </c>
      <c r="P155" s="72">
        <f t="shared" si="14"/>
        <v>84.139847615294514</v>
      </c>
      <c r="Q155" s="73">
        <f t="shared" si="15"/>
        <v>138.83074856523592</v>
      </c>
      <c r="R155" s="48">
        <f t="shared" si="16"/>
        <v>1064.3690723334753</v>
      </c>
      <c r="S155" s="74">
        <f t="shared" si="17"/>
        <v>58</v>
      </c>
      <c r="T155" s="6" t="s">
        <v>431</v>
      </c>
      <c r="U155" s="47" t="s">
        <v>432</v>
      </c>
      <c r="V155" s="47">
        <v>1</v>
      </c>
      <c r="W155" s="47">
        <v>1</v>
      </c>
      <c r="X155" s="47">
        <v>1</v>
      </c>
      <c r="Y155" s="47">
        <v>1</v>
      </c>
      <c r="Z155" s="75">
        <v>40855.634756944462</v>
      </c>
      <c r="AA155" s="6" t="s">
        <v>433</v>
      </c>
      <c r="AB155" s="47" t="s">
        <v>907</v>
      </c>
      <c r="AC155" s="47" t="s">
        <v>1128</v>
      </c>
      <c r="AD155" s="47" t="s">
        <v>962</v>
      </c>
      <c r="AE155" s="47" t="s">
        <v>1129</v>
      </c>
      <c r="AF155" s="6" t="s">
        <v>1130</v>
      </c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</row>
    <row r="156" spans="1:43" s="1" customFormat="1" ht="15.75" x14ac:dyDescent="0.25">
      <c r="A156" s="47">
        <v>152</v>
      </c>
      <c r="B156" s="47" t="s">
        <v>1131</v>
      </c>
      <c r="C156" s="47" t="s">
        <v>926</v>
      </c>
      <c r="D156" s="69" t="s">
        <v>902</v>
      </c>
      <c r="E156" s="47">
        <v>2007</v>
      </c>
      <c r="F156" s="69" t="s">
        <v>903</v>
      </c>
      <c r="G156" s="69" t="s">
        <v>904</v>
      </c>
      <c r="H156" s="69" t="s">
        <v>451</v>
      </c>
      <c r="I156" s="70">
        <v>342.91360903934611</v>
      </c>
      <c r="J156" s="47" t="s">
        <v>906</v>
      </c>
      <c r="K156" s="47">
        <v>12</v>
      </c>
      <c r="L156" s="71"/>
      <c r="M156" s="47">
        <v>75</v>
      </c>
      <c r="N156" s="48">
        <f t="shared" si="18"/>
        <v>200</v>
      </c>
      <c r="O156" s="48">
        <f t="shared" si="13"/>
        <v>68582.721807869224</v>
      </c>
      <c r="P156" s="72">
        <f t="shared" si="14"/>
        <v>6858.2721807869229</v>
      </c>
      <c r="Q156" s="73">
        <f t="shared" si="15"/>
        <v>11316.149098298421</v>
      </c>
      <c r="R156" s="48">
        <f t="shared" si="16"/>
        <v>86757.143086954573</v>
      </c>
      <c r="S156" s="74">
        <f t="shared" si="17"/>
        <v>58</v>
      </c>
      <c r="T156" s="6" t="s">
        <v>431</v>
      </c>
      <c r="U156" s="47" t="s">
        <v>432</v>
      </c>
      <c r="V156" s="47">
        <v>1</v>
      </c>
      <c r="W156" s="47">
        <v>1</v>
      </c>
      <c r="X156" s="47">
        <v>1</v>
      </c>
      <c r="Y156" s="47">
        <v>1</v>
      </c>
      <c r="Z156" s="75">
        <v>40855.634756944462</v>
      </c>
      <c r="AA156" s="6" t="s">
        <v>433</v>
      </c>
      <c r="AB156" s="47" t="s">
        <v>907</v>
      </c>
      <c r="AC156" s="47" t="s">
        <v>1132</v>
      </c>
      <c r="AD156" s="47" t="s">
        <v>1128</v>
      </c>
      <c r="AE156" s="47" t="s">
        <v>1133</v>
      </c>
      <c r="AF156" s="6" t="s">
        <v>1134</v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</row>
    <row r="157" spans="1:43" s="1" customFormat="1" ht="15.75" x14ac:dyDescent="0.25">
      <c r="A157" s="47">
        <v>153</v>
      </c>
      <c r="B157" s="47" t="s">
        <v>1135</v>
      </c>
      <c r="C157" s="47" t="s">
        <v>926</v>
      </c>
      <c r="D157" s="69" t="s">
        <v>902</v>
      </c>
      <c r="E157" s="47">
        <v>2007</v>
      </c>
      <c r="F157" s="69" t="s">
        <v>903</v>
      </c>
      <c r="G157" s="69" t="s">
        <v>904</v>
      </c>
      <c r="H157" s="69" t="s">
        <v>905</v>
      </c>
      <c r="I157" s="70">
        <v>4.3443286282270064</v>
      </c>
      <c r="J157" s="47" t="s">
        <v>906</v>
      </c>
      <c r="K157" s="47">
        <v>12</v>
      </c>
      <c r="L157" s="71"/>
      <c r="M157" s="47">
        <v>75</v>
      </c>
      <c r="N157" s="48">
        <f t="shared" si="18"/>
        <v>200</v>
      </c>
      <c r="O157" s="48">
        <f t="shared" si="13"/>
        <v>868.86572564540131</v>
      </c>
      <c r="P157" s="72">
        <f t="shared" si="14"/>
        <v>86.886572564540131</v>
      </c>
      <c r="Q157" s="73">
        <f t="shared" si="15"/>
        <v>143.36284473149121</v>
      </c>
      <c r="R157" s="48">
        <f t="shared" si="16"/>
        <v>1099.1151429414326</v>
      </c>
      <c r="S157" s="74">
        <f t="shared" si="17"/>
        <v>58</v>
      </c>
      <c r="T157" s="6" t="s">
        <v>431</v>
      </c>
      <c r="U157" s="47" t="s">
        <v>432</v>
      </c>
      <c r="V157" s="47">
        <v>1</v>
      </c>
      <c r="W157" s="47">
        <v>1</v>
      </c>
      <c r="X157" s="47">
        <v>1</v>
      </c>
      <c r="Y157" s="47">
        <v>1</v>
      </c>
      <c r="Z157" s="75">
        <v>40855.634756944462</v>
      </c>
      <c r="AA157" s="6" t="s">
        <v>433</v>
      </c>
      <c r="AB157" s="47" t="s">
        <v>907</v>
      </c>
      <c r="AC157" s="47" t="s">
        <v>1093</v>
      </c>
      <c r="AD157" s="47" t="s">
        <v>1132</v>
      </c>
      <c r="AE157" s="47" t="s">
        <v>1136</v>
      </c>
      <c r="AF157" s="6" t="s">
        <v>1137</v>
      </c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</row>
    <row r="158" spans="1:43" s="1" customFormat="1" ht="15.75" x14ac:dyDescent="0.25">
      <c r="A158" s="47">
        <v>154</v>
      </c>
      <c r="B158" s="47" t="s">
        <v>1138</v>
      </c>
      <c r="C158" s="47" t="s">
        <v>926</v>
      </c>
      <c r="D158" s="69" t="s">
        <v>902</v>
      </c>
      <c r="E158" s="47">
        <v>2007</v>
      </c>
      <c r="F158" s="69" t="s">
        <v>903</v>
      </c>
      <c r="G158" s="69" t="s">
        <v>904</v>
      </c>
      <c r="H158" s="69" t="s">
        <v>905</v>
      </c>
      <c r="I158" s="70">
        <v>3.8885887017645961</v>
      </c>
      <c r="J158" s="47" t="s">
        <v>906</v>
      </c>
      <c r="K158" s="47">
        <v>12</v>
      </c>
      <c r="L158" s="71"/>
      <c r="M158" s="47">
        <v>75</v>
      </c>
      <c r="N158" s="48">
        <f t="shared" si="18"/>
        <v>200</v>
      </c>
      <c r="O158" s="48">
        <f t="shared" si="13"/>
        <v>777.71774035291924</v>
      </c>
      <c r="P158" s="72">
        <f t="shared" si="14"/>
        <v>77.771774035291926</v>
      </c>
      <c r="Q158" s="73">
        <f t="shared" si="15"/>
        <v>128.32342715823168</v>
      </c>
      <c r="R158" s="48">
        <f t="shared" si="16"/>
        <v>983.81294154644286</v>
      </c>
      <c r="S158" s="74">
        <f t="shared" si="17"/>
        <v>58</v>
      </c>
      <c r="T158" s="6" t="s">
        <v>431</v>
      </c>
      <c r="U158" s="47" t="s">
        <v>432</v>
      </c>
      <c r="V158" s="47">
        <v>1</v>
      </c>
      <c r="W158" s="47">
        <v>1</v>
      </c>
      <c r="X158" s="47">
        <v>1</v>
      </c>
      <c r="Y158" s="47">
        <v>1</v>
      </c>
      <c r="Z158" s="75">
        <v>40855.634756944462</v>
      </c>
      <c r="AA158" s="6" t="s">
        <v>433</v>
      </c>
      <c r="AB158" s="47" t="s">
        <v>907</v>
      </c>
      <c r="AC158" s="47" t="s">
        <v>1139</v>
      </c>
      <c r="AD158" s="47" t="s">
        <v>1093</v>
      </c>
      <c r="AE158" s="47" t="s">
        <v>1140</v>
      </c>
      <c r="AF158" s="6" t="s">
        <v>1141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</row>
    <row r="159" spans="1:43" s="1" customFormat="1" ht="15.75" x14ac:dyDescent="0.25">
      <c r="A159" s="47">
        <v>155</v>
      </c>
      <c r="B159" s="47" t="s">
        <v>1142</v>
      </c>
      <c r="C159" s="47" t="s">
        <v>926</v>
      </c>
      <c r="D159" s="69" t="s">
        <v>902</v>
      </c>
      <c r="E159" s="47">
        <v>2007</v>
      </c>
      <c r="F159" s="69" t="s">
        <v>903</v>
      </c>
      <c r="G159" s="69" t="s">
        <v>904</v>
      </c>
      <c r="H159" s="69" t="s">
        <v>905</v>
      </c>
      <c r="I159" s="70">
        <v>85.736302913374729</v>
      </c>
      <c r="J159" s="47" t="s">
        <v>906</v>
      </c>
      <c r="K159" s="47">
        <v>12</v>
      </c>
      <c r="L159" s="71"/>
      <c r="M159" s="47">
        <v>75</v>
      </c>
      <c r="N159" s="48">
        <f t="shared" si="18"/>
        <v>200</v>
      </c>
      <c r="O159" s="48">
        <f t="shared" si="13"/>
        <v>17147.260582674946</v>
      </c>
      <c r="P159" s="72">
        <f t="shared" si="14"/>
        <v>1714.7260582674946</v>
      </c>
      <c r="Q159" s="73">
        <f t="shared" si="15"/>
        <v>2829.2979961413657</v>
      </c>
      <c r="R159" s="48">
        <f t="shared" si="16"/>
        <v>21691.284637083805</v>
      </c>
      <c r="S159" s="74">
        <f t="shared" si="17"/>
        <v>58</v>
      </c>
      <c r="T159" s="6" t="s">
        <v>431</v>
      </c>
      <c r="U159" s="47" t="s">
        <v>432</v>
      </c>
      <c r="V159" s="47">
        <v>1</v>
      </c>
      <c r="W159" s="47">
        <v>1</v>
      </c>
      <c r="X159" s="47">
        <v>1</v>
      </c>
      <c r="Y159" s="47">
        <v>1</v>
      </c>
      <c r="Z159" s="75">
        <v>40855.634756944462</v>
      </c>
      <c r="AA159" s="6" t="s">
        <v>433</v>
      </c>
      <c r="AB159" s="47" t="s">
        <v>907</v>
      </c>
      <c r="AC159" s="47" t="s">
        <v>909</v>
      </c>
      <c r="AD159" s="47" t="s">
        <v>1139</v>
      </c>
      <c r="AE159" s="47" t="s">
        <v>1143</v>
      </c>
      <c r="AF159" s="6" t="s">
        <v>1144</v>
      </c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</row>
    <row r="160" spans="1:43" s="1" customFormat="1" ht="15.75" x14ac:dyDescent="0.25">
      <c r="A160" s="47">
        <v>156</v>
      </c>
      <c r="B160" s="47" t="s">
        <v>1145</v>
      </c>
      <c r="C160" s="47" t="s">
        <v>901</v>
      </c>
      <c r="D160" s="69" t="s">
        <v>902</v>
      </c>
      <c r="E160" s="47">
        <v>2007</v>
      </c>
      <c r="F160" s="69" t="s">
        <v>903</v>
      </c>
      <c r="G160" s="69" t="s">
        <v>904</v>
      </c>
      <c r="H160" s="69" t="s">
        <v>905</v>
      </c>
      <c r="I160" s="70">
        <v>3.8912517565034399</v>
      </c>
      <c r="J160" s="47" t="s">
        <v>906</v>
      </c>
      <c r="K160" s="47">
        <v>12</v>
      </c>
      <c r="L160" s="71"/>
      <c r="M160" s="47">
        <v>75</v>
      </c>
      <c r="N160" s="48">
        <f t="shared" si="18"/>
        <v>200</v>
      </c>
      <c r="O160" s="48">
        <f t="shared" si="13"/>
        <v>778.25035130068795</v>
      </c>
      <c r="P160" s="72">
        <f t="shared" si="14"/>
        <v>77.825035130068798</v>
      </c>
      <c r="Q160" s="73">
        <f t="shared" si="15"/>
        <v>128.41130796461351</v>
      </c>
      <c r="R160" s="48">
        <f t="shared" si="16"/>
        <v>984.48669439537025</v>
      </c>
      <c r="S160" s="74">
        <f t="shared" si="17"/>
        <v>58</v>
      </c>
      <c r="T160" s="6" t="s">
        <v>431</v>
      </c>
      <c r="U160" s="47" t="s">
        <v>432</v>
      </c>
      <c r="V160" s="47">
        <v>1</v>
      </c>
      <c r="W160" s="47">
        <v>1</v>
      </c>
      <c r="X160" s="47">
        <v>1</v>
      </c>
      <c r="Y160" s="47">
        <v>1</v>
      </c>
      <c r="Z160" s="75">
        <v>40855.634768518517</v>
      </c>
      <c r="AA160" s="6" t="s">
        <v>433</v>
      </c>
      <c r="AB160" s="47" t="s">
        <v>907</v>
      </c>
      <c r="AC160" s="47" t="s">
        <v>1146</v>
      </c>
      <c r="AD160" s="47" t="s">
        <v>913</v>
      </c>
      <c r="AE160" s="47" t="s">
        <v>1147</v>
      </c>
      <c r="AF160" s="6" t="s">
        <v>1148</v>
      </c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</row>
    <row r="161" spans="1:43" s="1" customFormat="1" ht="15.75" x14ac:dyDescent="0.25">
      <c r="A161" s="47">
        <v>157</v>
      </c>
      <c r="B161" s="47" t="s">
        <v>1149</v>
      </c>
      <c r="C161" s="47" t="s">
        <v>901</v>
      </c>
      <c r="D161" s="69" t="s">
        <v>902</v>
      </c>
      <c r="E161" s="47">
        <v>2007</v>
      </c>
      <c r="F161" s="69" t="s">
        <v>903</v>
      </c>
      <c r="G161" s="69" t="s">
        <v>904</v>
      </c>
      <c r="H161" s="69" t="s">
        <v>905</v>
      </c>
      <c r="I161" s="70">
        <v>161.5197782393675</v>
      </c>
      <c r="J161" s="47" t="s">
        <v>906</v>
      </c>
      <c r="K161" s="47">
        <v>12</v>
      </c>
      <c r="L161" s="71"/>
      <c r="M161" s="47">
        <v>75</v>
      </c>
      <c r="N161" s="48">
        <f t="shared" si="18"/>
        <v>200</v>
      </c>
      <c r="O161" s="48">
        <f t="shared" si="13"/>
        <v>32303.955647873499</v>
      </c>
      <c r="P161" s="72">
        <f t="shared" si="14"/>
        <v>3230.3955647873499</v>
      </c>
      <c r="Q161" s="73">
        <f t="shared" si="15"/>
        <v>5330.1526818991269</v>
      </c>
      <c r="R161" s="48">
        <f t="shared" si="16"/>
        <v>40864.503894559974</v>
      </c>
      <c r="S161" s="74">
        <f t="shared" si="17"/>
        <v>58</v>
      </c>
      <c r="T161" s="6" t="s">
        <v>431</v>
      </c>
      <c r="U161" s="47" t="s">
        <v>432</v>
      </c>
      <c r="V161" s="47">
        <v>1</v>
      </c>
      <c r="W161" s="47">
        <v>1</v>
      </c>
      <c r="X161" s="47">
        <v>1</v>
      </c>
      <c r="Y161" s="47">
        <v>1</v>
      </c>
      <c r="Z161" s="75">
        <v>40855.634768518517</v>
      </c>
      <c r="AA161" s="6" t="s">
        <v>433</v>
      </c>
      <c r="AB161" s="47" t="s">
        <v>907</v>
      </c>
      <c r="AC161" s="47" t="s">
        <v>1150</v>
      </c>
      <c r="AD161" s="47" t="s">
        <v>1146</v>
      </c>
      <c r="AE161" s="47" t="s">
        <v>1151</v>
      </c>
      <c r="AF161" s="6" t="s">
        <v>1152</v>
      </c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</row>
    <row r="162" spans="1:43" s="1" customFormat="1" ht="15.75" x14ac:dyDescent="0.25">
      <c r="A162" s="47">
        <v>158</v>
      </c>
      <c r="B162" s="47" t="s">
        <v>1153</v>
      </c>
      <c r="C162" s="47" t="s">
        <v>901</v>
      </c>
      <c r="D162" s="69" t="s">
        <v>902</v>
      </c>
      <c r="E162" s="47">
        <v>2007</v>
      </c>
      <c r="F162" s="69" t="s">
        <v>903</v>
      </c>
      <c r="G162" s="69" t="s">
        <v>904</v>
      </c>
      <c r="H162" s="69" t="s">
        <v>905</v>
      </c>
      <c r="I162" s="70">
        <v>161.66393124665331</v>
      </c>
      <c r="J162" s="47" t="s">
        <v>430</v>
      </c>
      <c r="K162" s="47">
        <v>12</v>
      </c>
      <c r="L162" s="71"/>
      <c r="M162" s="47">
        <v>75</v>
      </c>
      <c r="N162" s="48">
        <f t="shared" si="18"/>
        <v>200</v>
      </c>
      <c r="O162" s="48">
        <f t="shared" si="13"/>
        <v>32332.78624933066</v>
      </c>
      <c r="P162" s="72">
        <f t="shared" si="14"/>
        <v>3233.2786249330661</v>
      </c>
      <c r="Q162" s="73">
        <f t="shared" si="15"/>
        <v>5334.909731139559</v>
      </c>
      <c r="R162" s="48">
        <f t="shared" si="16"/>
        <v>40900.974605403288</v>
      </c>
      <c r="S162" s="74">
        <f t="shared" si="17"/>
        <v>58</v>
      </c>
      <c r="T162" s="6" t="s">
        <v>431</v>
      </c>
      <c r="U162" s="47" t="s">
        <v>432</v>
      </c>
      <c r="V162" s="47">
        <v>1</v>
      </c>
      <c r="W162" s="47">
        <v>1</v>
      </c>
      <c r="X162" s="47">
        <v>1</v>
      </c>
      <c r="Y162" s="47">
        <v>1</v>
      </c>
      <c r="Z162" s="75">
        <v>40855.634768518517</v>
      </c>
      <c r="AA162" s="6" t="s">
        <v>433</v>
      </c>
      <c r="AB162" s="47" t="s">
        <v>907</v>
      </c>
      <c r="AC162" s="47" t="s">
        <v>1154</v>
      </c>
      <c r="AD162" s="47" t="s">
        <v>1150</v>
      </c>
      <c r="AE162" s="47" t="s">
        <v>1155</v>
      </c>
      <c r="AF162" s="6" t="s">
        <v>1156</v>
      </c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</row>
    <row r="163" spans="1:43" s="1" customFormat="1" ht="15.75" x14ac:dyDescent="0.25">
      <c r="A163" s="47">
        <v>159</v>
      </c>
      <c r="B163" s="47" t="s">
        <v>1157</v>
      </c>
      <c r="C163" s="47" t="s">
        <v>901</v>
      </c>
      <c r="D163" s="69" t="s">
        <v>902</v>
      </c>
      <c r="E163" s="47">
        <v>2007</v>
      </c>
      <c r="F163" s="69" t="s">
        <v>903</v>
      </c>
      <c r="G163" s="69" t="s">
        <v>904</v>
      </c>
      <c r="H163" s="69" t="s">
        <v>905</v>
      </c>
      <c r="I163" s="70">
        <v>4.0459019017013986</v>
      </c>
      <c r="J163" s="47" t="s">
        <v>906</v>
      </c>
      <c r="K163" s="47">
        <v>12</v>
      </c>
      <c r="L163" s="71"/>
      <c r="M163" s="47">
        <v>75</v>
      </c>
      <c r="N163" s="48">
        <f t="shared" si="18"/>
        <v>200</v>
      </c>
      <c r="O163" s="48">
        <f t="shared" si="13"/>
        <v>809.18038034027973</v>
      </c>
      <c r="P163" s="72">
        <f t="shared" si="14"/>
        <v>80.918038034027973</v>
      </c>
      <c r="Q163" s="73">
        <f t="shared" si="15"/>
        <v>133.51476275614615</v>
      </c>
      <c r="R163" s="48">
        <f t="shared" si="16"/>
        <v>1023.6131811304539</v>
      </c>
      <c r="S163" s="74">
        <f t="shared" si="17"/>
        <v>58</v>
      </c>
      <c r="T163" s="6" t="s">
        <v>431</v>
      </c>
      <c r="U163" s="47" t="s">
        <v>432</v>
      </c>
      <c r="V163" s="47">
        <v>1</v>
      </c>
      <c r="W163" s="47">
        <v>1</v>
      </c>
      <c r="X163" s="47">
        <v>1</v>
      </c>
      <c r="Y163" s="47">
        <v>1</v>
      </c>
      <c r="Z163" s="75">
        <v>40855.634768518517</v>
      </c>
      <c r="AA163" s="6" t="s">
        <v>433</v>
      </c>
      <c r="AB163" s="47" t="s">
        <v>907</v>
      </c>
      <c r="AC163" s="47" t="s">
        <v>974</v>
      </c>
      <c r="AD163" s="47" t="s">
        <v>1154</v>
      </c>
      <c r="AE163" s="47" t="s">
        <v>1158</v>
      </c>
      <c r="AF163" s="6" t="s">
        <v>1159</v>
      </c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</row>
    <row r="164" spans="1:43" s="1" customFormat="1" ht="15.75" x14ac:dyDescent="0.25">
      <c r="A164" s="47">
        <v>160</v>
      </c>
      <c r="B164" s="47" t="s">
        <v>1160</v>
      </c>
      <c r="C164" s="47" t="s">
        <v>901</v>
      </c>
      <c r="D164" s="69" t="s">
        <v>902</v>
      </c>
      <c r="E164" s="47">
        <v>2007</v>
      </c>
      <c r="F164" s="69" t="s">
        <v>903</v>
      </c>
      <c r="G164" s="69" t="s">
        <v>904</v>
      </c>
      <c r="H164" s="69" t="s">
        <v>905</v>
      </c>
      <c r="I164" s="70">
        <v>4.5146824385300528</v>
      </c>
      <c r="J164" s="47" t="s">
        <v>906</v>
      </c>
      <c r="K164" s="47">
        <v>12</v>
      </c>
      <c r="L164" s="71"/>
      <c r="M164" s="47">
        <v>75</v>
      </c>
      <c r="N164" s="48">
        <f t="shared" si="18"/>
        <v>200</v>
      </c>
      <c r="O164" s="48">
        <f t="shared" si="13"/>
        <v>902.93648770601055</v>
      </c>
      <c r="P164" s="72">
        <f t="shared" si="14"/>
        <v>90.293648770601067</v>
      </c>
      <c r="Q164" s="73">
        <f t="shared" si="15"/>
        <v>148.98452047149175</v>
      </c>
      <c r="R164" s="48">
        <f t="shared" si="16"/>
        <v>1142.2146569481033</v>
      </c>
      <c r="S164" s="74">
        <f t="shared" si="17"/>
        <v>58</v>
      </c>
      <c r="T164" s="6" t="s">
        <v>431</v>
      </c>
      <c r="U164" s="47" t="s">
        <v>432</v>
      </c>
      <c r="V164" s="47">
        <v>1</v>
      </c>
      <c r="W164" s="47">
        <v>1</v>
      </c>
      <c r="X164" s="47">
        <v>1</v>
      </c>
      <c r="Y164" s="47">
        <v>1</v>
      </c>
      <c r="Z164" s="75">
        <v>40855.634768518517</v>
      </c>
      <c r="AA164" s="6" t="s">
        <v>433</v>
      </c>
      <c r="AB164" s="47" t="s">
        <v>907</v>
      </c>
      <c r="AC164" s="47" t="s">
        <v>1161</v>
      </c>
      <c r="AD164" s="47" t="s">
        <v>974</v>
      </c>
      <c r="AE164" s="47" t="s">
        <v>1162</v>
      </c>
      <c r="AF164" s="6" t="s">
        <v>1163</v>
      </c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</row>
    <row r="165" spans="1:43" s="1" customFormat="1" ht="15.75" x14ac:dyDescent="0.25">
      <c r="A165" s="47">
        <v>161</v>
      </c>
      <c r="B165" s="47" t="s">
        <v>1164</v>
      </c>
      <c r="C165" s="47" t="s">
        <v>901</v>
      </c>
      <c r="D165" s="69" t="s">
        <v>902</v>
      </c>
      <c r="E165" s="47">
        <v>2007</v>
      </c>
      <c r="F165" s="69" t="s">
        <v>903</v>
      </c>
      <c r="G165" s="69" t="s">
        <v>904</v>
      </c>
      <c r="H165" s="69" t="s">
        <v>905</v>
      </c>
      <c r="I165" s="70">
        <v>227.11528412166211</v>
      </c>
      <c r="J165" s="47" t="s">
        <v>906</v>
      </c>
      <c r="K165" s="47">
        <v>12</v>
      </c>
      <c r="L165" s="71"/>
      <c r="M165" s="47">
        <v>75</v>
      </c>
      <c r="N165" s="48">
        <f t="shared" si="18"/>
        <v>200</v>
      </c>
      <c r="O165" s="48">
        <f t="shared" si="13"/>
        <v>45423.056824332423</v>
      </c>
      <c r="P165" s="72">
        <f t="shared" si="14"/>
        <v>4542.3056824332425</v>
      </c>
      <c r="Q165" s="73">
        <f t="shared" si="15"/>
        <v>7494.8043760148503</v>
      </c>
      <c r="R165" s="48">
        <f t="shared" si="16"/>
        <v>57460.166882780519</v>
      </c>
      <c r="S165" s="74">
        <f t="shared" si="17"/>
        <v>58</v>
      </c>
      <c r="T165" s="6" t="s">
        <v>431</v>
      </c>
      <c r="U165" s="47" t="s">
        <v>432</v>
      </c>
      <c r="V165" s="47">
        <v>1</v>
      </c>
      <c r="W165" s="47">
        <v>1</v>
      </c>
      <c r="X165" s="47">
        <v>1</v>
      </c>
      <c r="Y165" s="47">
        <v>1</v>
      </c>
      <c r="Z165" s="75">
        <v>40855.634768518517</v>
      </c>
      <c r="AA165" s="6" t="s">
        <v>433</v>
      </c>
      <c r="AB165" s="47" t="s">
        <v>907</v>
      </c>
      <c r="AC165" s="47" t="s">
        <v>1165</v>
      </c>
      <c r="AD165" s="47" t="s">
        <v>1161</v>
      </c>
      <c r="AE165" s="47" t="s">
        <v>1166</v>
      </c>
      <c r="AF165" s="6" t="s">
        <v>1167</v>
      </c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</row>
    <row r="166" spans="1:43" s="1" customFormat="1" ht="15.75" x14ac:dyDescent="0.25">
      <c r="A166" s="47">
        <v>162</v>
      </c>
      <c r="B166" s="47" t="s">
        <v>1168</v>
      </c>
      <c r="C166" s="47" t="s">
        <v>901</v>
      </c>
      <c r="D166" s="69" t="s">
        <v>902</v>
      </c>
      <c r="E166" s="47">
        <v>2007</v>
      </c>
      <c r="F166" s="69" t="s">
        <v>903</v>
      </c>
      <c r="G166" s="69" t="s">
        <v>904</v>
      </c>
      <c r="H166" s="69" t="s">
        <v>905</v>
      </c>
      <c r="I166" s="70">
        <v>98.686631470027805</v>
      </c>
      <c r="J166" s="47" t="s">
        <v>906</v>
      </c>
      <c r="K166" s="47">
        <v>12</v>
      </c>
      <c r="L166" s="71"/>
      <c r="M166" s="47">
        <v>75</v>
      </c>
      <c r="N166" s="48">
        <f t="shared" si="18"/>
        <v>200</v>
      </c>
      <c r="O166" s="48">
        <f t="shared" si="13"/>
        <v>19737.326294005561</v>
      </c>
      <c r="P166" s="72">
        <f t="shared" si="14"/>
        <v>1973.7326294005561</v>
      </c>
      <c r="Q166" s="73">
        <f t="shared" si="15"/>
        <v>3256.6588385109176</v>
      </c>
      <c r="R166" s="48">
        <f t="shared" si="16"/>
        <v>24967.717761917036</v>
      </c>
      <c r="S166" s="74">
        <f t="shared" si="17"/>
        <v>58</v>
      </c>
      <c r="T166" s="6" t="s">
        <v>431</v>
      </c>
      <c r="U166" s="47" t="s">
        <v>432</v>
      </c>
      <c r="V166" s="47">
        <v>1</v>
      </c>
      <c r="W166" s="47">
        <v>1</v>
      </c>
      <c r="X166" s="47">
        <v>1</v>
      </c>
      <c r="Y166" s="47">
        <v>1</v>
      </c>
      <c r="Z166" s="75">
        <v>40855.634768518517</v>
      </c>
      <c r="AA166" s="6" t="s">
        <v>433</v>
      </c>
      <c r="AB166" s="47" t="s">
        <v>907</v>
      </c>
      <c r="AC166" s="47" t="s">
        <v>1169</v>
      </c>
      <c r="AD166" s="47" t="s">
        <v>1165</v>
      </c>
      <c r="AE166" s="47" t="s">
        <v>1170</v>
      </c>
      <c r="AF166" s="6" t="s">
        <v>1171</v>
      </c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</row>
    <row r="167" spans="1:43" s="1" customFormat="1" ht="15.75" x14ac:dyDescent="0.25">
      <c r="A167" s="47">
        <v>163</v>
      </c>
      <c r="B167" s="47" t="s">
        <v>1172</v>
      </c>
      <c r="C167" s="47" t="s">
        <v>901</v>
      </c>
      <c r="D167" s="69" t="s">
        <v>902</v>
      </c>
      <c r="E167" s="47">
        <v>2007</v>
      </c>
      <c r="F167" s="69" t="s">
        <v>903</v>
      </c>
      <c r="G167" s="69" t="s">
        <v>904</v>
      </c>
      <c r="H167" s="69" t="s">
        <v>905</v>
      </c>
      <c r="I167" s="70">
        <v>4.0480241706116447</v>
      </c>
      <c r="J167" s="47" t="s">
        <v>906</v>
      </c>
      <c r="K167" s="47">
        <v>12</v>
      </c>
      <c r="L167" s="71"/>
      <c r="M167" s="47">
        <v>75</v>
      </c>
      <c r="N167" s="48">
        <f t="shared" si="18"/>
        <v>200</v>
      </c>
      <c r="O167" s="48">
        <f t="shared" si="13"/>
        <v>809.60483412232895</v>
      </c>
      <c r="P167" s="72">
        <f t="shared" si="14"/>
        <v>80.960483412232904</v>
      </c>
      <c r="Q167" s="73">
        <f t="shared" si="15"/>
        <v>133.58479763018426</v>
      </c>
      <c r="R167" s="48">
        <f t="shared" si="16"/>
        <v>1024.150115164746</v>
      </c>
      <c r="S167" s="74">
        <f t="shared" si="17"/>
        <v>58</v>
      </c>
      <c r="T167" s="6" t="s">
        <v>431</v>
      </c>
      <c r="U167" s="47" t="s">
        <v>432</v>
      </c>
      <c r="V167" s="47">
        <v>1</v>
      </c>
      <c r="W167" s="47">
        <v>1</v>
      </c>
      <c r="X167" s="47">
        <v>1</v>
      </c>
      <c r="Y167" s="47">
        <v>1</v>
      </c>
      <c r="Z167" s="75">
        <v>40855.634768518517</v>
      </c>
      <c r="AA167" s="6" t="s">
        <v>433</v>
      </c>
      <c r="AB167" s="47" t="s">
        <v>907</v>
      </c>
      <c r="AC167" s="47" t="s">
        <v>984</v>
      </c>
      <c r="AD167" s="47" t="s">
        <v>1169</v>
      </c>
      <c r="AE167" s="47" t="s">
        <v>1173</v>
      </c>
      <c r="AF167" s="6" t="s">
        <v>1174</v>
      </c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</row>
    <row r="168" spans="1:43" s="1" customFormat="1" ht="15.75" x14ac:dyDescent="0.25">
      <c r="A168" s="47">
        <v>164</v>
      </c>
      <c r="B168" s="47" t="s">
        <v>1175</v>
      </c>
      <c r="C168" s="47" t="s">
        <v>901</v>
      </c>
      <c r="D168" s="69" t="s">
        <v>902</v>
      </c>
      <c r="E168" s="47">
        <v>2007</v>
      </c>
      <c r="F168" s="69" t="s">
        <v>903</v>
      </c>
      <c r="G168" s="69" t="s">
        <v>904</v>
      </c>
      <c r="H168" s="69" t="s">
        <v>905</v>
      </c>
      <c r="I168" s="70">
        <v>4.264239627552735</v>
      </c>
      <c r="J168" s="47" t="s">
        <v>906</v>
      </c>
      <c r="K168" s="47">
        <v>12</v>
      </c>
      <c r="L168" s="71"/>
      <c r="M168" s="47">
        <v>75</v>
      </c>
      <c r="N168" s="48">
        <f t="shared" si="18"/>
        <v>200</v>
      </c>
      <c r="O168" s="48">
        <f t="shared" si="13"/>
        <v>852.84792551054704</v>
      </c>
      <c r="P168" s="72">
        <f t="shared" si="14"/>
        <v>85.284792551054707</v>
      </c>
      <c r="Q168" s="73">
        <f t="shared" si="15"/>
        <v>140.71990770924026</v>
      </c>
      <c r="R168" s="48">
        <f t="shared" si="16"/>
        <v>1078.852625770842</v>
      </c>
      <c r="S168" s="74">
        <f t="shared" si="17"/>
        <v>58</v>
      </c>
      <c r="T168" s="6" t="s">
        <v>431</v>
      </c>
      <c r="U168" s="47" t="s">
        <v>432</v>
      </c>
      <c r="V168" s="47">
        <v>1</v>
      </c>
      <c r="W168" s="47">
        <v>1</v>
      </c>
      <c r="X168" s="47">
        <v>1</v>
      </c>
      <c r="Y168" s="47">
        <v>1</v>
      </c>
      <c r="Z168" s="75">
        <v>40855.634768518517</v>
      </c>
      <c r="AA168" s="6" t="s">
        <v>433</v>
      </c>
      <c r="AB168" s="47" t="s">
        <v>907</v>
      </c>
      <c r="AC168" s="47" t="s">
        <v>1176</v>
      </c>
      <c r="AD168" s="47" t="s">
        <v>984</v>
      </c>
      <c r="AE168" s="47" t="s">
        <v>1177</v>
      </c>
      <c r="AF168" s="6" t="s">
        <v>1178</v>
      </c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</row>
    <row r="169" spans="1:43" s="1" customFormat="1" ht="15.75" x14ac:dyDescent="0.25">
      <c r="A169" s="47">
        <v>165</v>
      </c>
      <c r="B169" s="47" t="s">
        <v>1179</v>
      </c>
      <c r="C169" s="47" t="s">
        <v>901</v>
      </c>
      <c r="D169" s="69" t="s">
        <v>902</v>
      </c>
      <c r="E169" s="47">
        <v>2007</v>
      </c>
      <c r="F169" s="69" t="s">
        <v>903</v>
      </c>
      <c r="G169" s="69" t="s">
        <v>904</v>
      </c>
      <c r="H169" s="69" t="s">
        <v>905</v>
      </c>
      <c r="I169" s="70">
        <v>309.4500772413889</v>
      </c>
      <c r="J169" s="47" t="s">
        <v>906</v>
      </c>
      <c r="K169" s="47">
        <v>12</v>
      </c>
      <c r="L169" s="71"/>
      <c r="M169" s="47">
        <v>75</v>
      </c>
      <c r="N169" s="48">
        <f t="shared" si="18"/>
        <v>200</v>
      </c>
      <c r="O169" s="48">
        <f t="shared" si="13"/>
        <v>61890.01544827778</v>
      </c>
      <c r="P169" s="72">
        <f t="shared" si="14"/>
        <v>6189.0015448277782</v>
      </c>
      <c r="Q169" s="73">
        <f t="shared" si="15"/>
        <v>10211.852548965833</v>
      </c>
      <c r="R169" s="48">
        <f t="shared" si="16"/>
        <v>78290.869542071392</v>
      </c>
      <c r="S169" s="74">
        <f t="shared" si="17"/>
        <v>58</v>
      </c>
      <c r="T169" s="6" t="s">
        <v>431</v>
      </c>
      <c r="U169" s="47" t="s">
        <v>432</v>
      </c>
      <c r="V169" s="47">
        <v>1</v>
      </c>
      <c r="W169" s="47">
        <v>1</v>
      </c>
      <c r="X169" s="47">
        <v>1</v>
      </c>
      <c r="Y169" s="47">
        <v>1</v>
      </c>
      <c r="Z169" s="75">
        <v>40855.634768518517</v>
      </c>
      <c r="AA169" s="6" t="s">
        <v>433</v>
      </c>
      <c r="AB169" s="47" t="s">
        <v>907</v>
      </c>
      <c r="AC169" s="47" t="s">
        <v>1180</v>
      </c>
      <c r="AD169" s="47" t="s">
        <v>1176</v>
      </c>
      <c r="AE169" s="47" t="s">
        <v>1181</v>
      </c>
      <c r="AF169" s="6" t="s">
        <v>1182</v>
      </c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</row>
    <row r="170" spans="1:43" s="1" customFormat="1" ht="15.75" x14ac:dyDescent="0.25">
      <c r="A170" s="47">
        <v>166</v>
      </c>
      <c r="B170" s="47" t="s">
        <v>1183</v>
      </c>
      <c r="C170" s="47" t="s">
        <v>901</v>
      </c>
      <c r="D170" s="69" t="s">
        <v>902</v>
      </c>
      <c r="E170" s="47">
        <v>2007</v>
      </c>
      <c r="F170" s="69" t="s">
        <v>903</v>
      </c>
      <c r="G170" s="69" t="s">
        <v>904</v>
      </c>
      <c r="H170" s="69" t="s">
        <v>905</v>
      </c>
      <c r="I170" s="70">
        <v>4.6216737773722967</v>
      </c>
      <c r="J170" s="47" t="s">
        <v>430</v>
      </c>
      <c r="K170" s="47">
        <v>12</v>
      </c>
      <c r="L170" s="71"/>
      <c r="M170" s="47">
        <v>75</v>
      </c>
      <c r="N170" s="48">
        <f t="shared" si="18"/>
        <v>200</v>
      </c>
      <c r="O170" s="48">
        <f t="shared" si="13"/>
        <v>924.33475547445937</v>
      </c>
      <c r="P170" s="72">
        <f t="shared" si="14"/>
        <v>92.433475547445937</v>
      </c>
      <c r="Q170" s="73">
        <f t="shared" si="15"/>
        <v>152.5152346532858</v>
      </c>
      <c r="R170" s="48">
        <f t="shared" si="16"/>
        <v>1169.2834656751911</v>
      </c>
      <c r="S170" s="74">
        <f t="shared" si="17"/>
        <v>58</v>
      </c>
      <c r="T170" s="6" t="s">
        <v>431</v>
      </c>
      <c r="U170" s="47" t="s">
        <v>432</v>
      </c>
      <c r="V170" s="47">
        <v>1</v>
      </c>
      <c r="W170" s="47">
        <v>1</v>
      </c>
      <c r="X170" s="47">
        <v>1</v>
      </c>
      <c r="Y170" s="47">
        <v>1</v>
      </c>
      <c r="Z170" s="75">
        <v>40855.634768518517</v>
      </c>
      <c r="AA170" s="6" t="s">
        <v>433</v>
      </c>
      <c r="AB170" s="47" t="s">
        <v>907</v>
      </c>
      <c r="AC170" s="47" t="s">
        <v>997</v>
      </c>
      <c r="AD170" s="47" t="s">
        <v>1180</v>
      </c>
      <c r="AE170" s="47" t="s">
        <v>1184</v>
      </c>
      <c r="AF170" s="6" t="s">
        <v>1185</v>
      </c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</row>
    <row r="171" spans="1:43" s="1" customFormat="1" ht="15.75" x14ac:dyDescent="0.25">
      <c r="A171" s="47">
        <v>167</v>
      </c>
      <c r="B171" s="47" t="s">
        <v>1186</v>
      </c>
      <c r="C171" s="47" t="s">
        <v>901</v>
      </c>
      <c r="D171" s="69" t="s">
        <v>902</v>
      </c>
      <c r="E171" s="47">
        <v>2007</v>
      </c>
      <c r="F171" s="69" t="s">
        <v>903</v>
      </c>
      <c r="G171" s="69" t="s">
        <v>904</v>
      </c>
      <c r="H171" s="69" t="s">
        <v>905</v>
      </c>
      <c r="I171" s="70">
        <v>3.4833005277609019</v>
      </c>
      <c r="J171" s="47" t="s">
        <v>906</v>
      </c>
      <c r="K171" s="47">
        <v>12</v>
      </c>
      <c r="L171" s="71"/>
      <c r="M171" s="47">
        <v>75</v>
      </c>
      <c r="N171" s="48">
        <f t="shared" si="18"/>
        <v>200</v>
      </c>
      <c r="O171" s="48">
        <f t="shared" si="13"/>
        <v>696.66010555218043</v>
      </c>
      <c r="P171" s="72">
        <f t="shared" si="14"/>
        <v>69.666010555218051</v>
      </c>
      <c r="Q171" s="73">
        <f t="shared" si="15"/>
        <v>114.94891741610977</v>
      </c>
      <c r="R171" s="48">
        <f t="shared" si="16"/>
        <v>881.27503352350823</v>
      </c>
      <c r="S171" s="74">
        <f t="shared" si="17"/>
        <v>58</v>
      </c>
      <c r="T171" s="6" t="s">
        <v>431</v>
      </c>
      <c r="U171" s="47" t="s">
        <v>432</v>
      </c>
      <c r="V171" s="47">
        <v>1</v>
      </c>
      <c r="W171" s="47">
        <v>1</v>
      </c>
      <c r="X171" s="47">
        <v>1</v>
      </c>
      <c r="Y171" s="47">
        <v>1</v>
      </c>
      <c r="Z171" s="75">
        <v>40855.634768518517</v>
      </c>
      <c r="AA171" s="6" t="s">
        <v>433</v>
      </c>
      <c r="AB171" s="47" t="s">
        <v>907</v>
      </c>
      <c r="AC171" s="47" t="s">
        <v>1187</v>
      </c>
      <c r="AD171" s="47" t="s">
        <v>997</v>
      </c>
      <c r="AE171" s="47" t="s">
        <v>1188</v>
      </c>
      <c r="AF171" s="6" t="s">
        <v>1189</v>
      </c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</row>
    <row r="172" spans="1:43" s="1" customFormat="1" ht="15.75" x14ac:dyDescent="0.25">
      <c r="A172" s="47">
        <v>168</v>
      </c>
      <c r="B172" s="47" t="s">
        <v>1190</v>
      </c>
      <c r="C172" s="47" t="s">
        <v>917</v>
      </c>
      <c r="D172" s="69" t="s">
        <v>902</v>
      </c>
      <c r="E172" s="47">
        <v>2007</v>
      </c>
      <c r="F172" s="69" t="s">
        <v>903</v>
      </c>
      <c r="G172" s="69" t="s">
        <v>904</v>
      </c>
      <c r="H172" s="69" t="s">
        <v>905</v>
      </c>
      <c r="I172" s="70">
        <v>344.1586722447816</v>
      </c>
      <c r="J172" s="47" t="s">
        <v>906</v>
      </c>
      <c r="K172" s="47">
        <v>12</v>
      </c>
      <c r="L172" s="71"/>
      <c r="M172" s="47">
        <v>75</v>
      </c>
      <c r="N172" s="48">
        <f t="shared" si="18"/>
        <v>200</v>
      </c>
      <c r="O172" s="48">
        <f t="shared" si="13"/>
        <v>68831.734448956326</v>
      </c>
      <c r="P172" s="72">
        <f t="shared" si="14"/>
        <v>6883.1734448956331</v>
      </c>
      <c r="Q172" s="73">
        <f t="shared" si="15"/>
        <v>11357.236184077792</v>
      </c>
      <c r="R172" s="48">
        <f t="shared" si="16"/>
        <v>87072.144077929741</v>
      </c>
      <c r="S172" s="74">
        <f t="shared" si="17"/>
        <v>58</v>
      </c>
      <c r="T172" s="6" t="s">
        <v>431</v>
      </c>
      <c r="U172" s="47" t="s">
        <v>432</v>
      </c>
      <c r="V172" s="47">
        <v>1</v>
      </c>
      <c r="W172" s="47">
        <v>1</v>
      </c>
      <c r="X172" s="47">
        <v>1</v>
      </c>
      <c r="Y172" s="47">
        <v>1</v>
      </c>
      <c r="Z172" s="75">
        <v>40855.634768518517</v>
      </c>
      <c r="AA172" s="6" t="s">
        <v>433</v>
      </c>
      <c r="AB172" s="47" t="s">
        <v>907</v>
      </c>
      <c r="AC172" s="47" t="s">
        <v>1191</v>
      </c>
      <c r="AD172" s="47" t="s">
        <v>1187</v>
      </c>
      <c r="AE172" s="47" t="s">
        <v>1192</v>
      </c>
      <c r="AF172" s="6" t="s">
        <v>1193</v>
      </c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</row>
    <row r="173" spans="1:43" s="1" customFormat="1" ht="15.75" x14ac:dyDescent="0.25">
      <c r="A173" s="47">
        <v>169</v>
      </c>
      <c r="B173" s="47" t="s">
        <v>1194</v>
      </c>
      <c r="C173" s="47" t="s">
        <v>917</v>
      </c>
      <c r="D173" s="69" t="s">
        <v>902</v>
      </c>
      <c r="E173" s="47">
        <v>2007</v>
      </c>
      <c r="F173" s="69" t="s">
        <v>903</v>
      </c>
      <c r="G173" s="69" t="s">
        <v>904</v>
      </c>
      <c r="H173" s="69" t="s">
        <v>905</v>
      </c>
      <c r="I173" s="70">
        <v>3.7418563446816679</v>
      </c>
      <c r="J173" s="47" t="s">
        <v>906</v>
      </c>
      <c r="K173" s="47">
        <v>12</v>
      </c>
      <c r="L173" s="71"/>
      <c r="M173" s="47">
        <v>75</v>
      </c>
      <c r="N173" s="48">
        <f t="shared" si="18"/>
        <v>200</v>
      </c>
      <c r="O173" s="48">
        <f t="shared" si="13"/>
        <v>748.37126893633354</v>
      </c>
      <c r="P173" s="72">
        <f t="shared" si="14"/>
        <v>74.837126893633354</v>
      </c>
      <c r="Q173" s="73">
        <f t="shared" si="15"/>
        <v>123.48125937449502</v>
      </c>
      <c r="R173" s="48">
        <f t="shared" si="16"/>
        <v>946.68965520446193</v>
      </c>
      <c r="S173" s="74">
        <f t="shared" si="17"/>
        <v>58</v>
      </c>
      <c r="T173" s="6" t="s">
        <v>431</v>
      </c>
      <c r="U173" s="47" t="s">
        <v>432</v>
      </c>
      <c r="V173" s="47">
        <v>1</v>
      </c>
      <c r="W173" s="47">
        <v>1</v>
      </c>
      <c r="X173" s="47">
        <v>1</v>
      </c>
      <c r="Y173" s="47">
        <v>1</v>
      </c>
      <c r="Z173" s="75">
        <v>40855.634768518517</v>
      </c>
      <c r="AA173" s="6" t="s">
        <v>433</v>
      </c>
      <c r="AB173" s="47" t="s">
        <v>907</v>
      </c>
      <c r="AC173" s="47" t="s">
        <v>1010</v>
      </c>
      <c r="AD173" s="47" t="s">
        <v>1191</v>
      </c>
      <c r="AE173" s="47" t="s">
        <v>1195</v>
      </c>
      <c r="AF173" s="6" t="s">
        <v>1196</v>
      </c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</row>
    <row r="174" spans="1:43" s="1" customFormat="1" ht="15.75" x14ac:dyDescent="0.25">
      <c r="A174" s="47">
        <v>170</v>
      </c>
      <c r="B174" s="47" t="s">
        <v>1197</v>
      </c>
      <c r="C174" s="47" t="s">
        <v>917</v>
      </c>
      <c r="D174" s="69" t="s">
        <v>902</v>
      </c>
      <c r="E174" s="47">
        <v>2007</v>
      </c>
      <c r="F174" s="69" t="s">
        <v>903</v>
      </c>
      <c r="G174" s="69" t="s">
        <v>904</v>
      </c>
      <c r="H174" s="69" t="s">
        <v>905</v>
      </c>
      <c r="I174" s="70">
        <v>4.0388219626594903</v>
      </c>
      <c r="J174" s="47" t="s">
        <v>906</v>
      </c>
      <c r="K174" s="47">
        <v>12</v>
      </c>
      <c r="L174" s="71"/>
      <c r="M174" s="47">
        <v>75</v>
      </c>
      <c r="N174" s="48">
        <f t="shared" si="18"/>
        <v>200</v>
      </c>
      <c r="O174" s="48">
        <f t="shared" si="13"/>
        <v>807.76439253189801</v>
      </c>
      <c r="P174" s="72">
        <f t="shared" si="14"/>
        <v>80.776439253189807</v>
      </c>
      <c r="Q174" s="73">
        <f t="shared" si="15"/>
        <v>133.28112476776317</v>
      </c>
      <c r="R174" s="48">
        <f t="shared" si="16"/>
        <v>1021.8219565528509</v>
      </c>
      <c r="S174" s="74">
        <f t="shared" si="17"/>
        <v>58</v>
      </c>
      <c r="T174" s="6" t="s">
        <v>431</v>
      </c>
      <c r="U174" s="47" t="s">
        <v>432</v>
      </c>
      <c r="V174" s="47">
        <v>1</v>
      </c>
      <c r="W174" s="47">
        <v>1</v>
      </c>
      <c r="X174" s="47">
        <v>1</v>
      </c>
      <c r="Y174" s="47">
        <v>1</v>
      </c>
      <c r="Z174" s="75">
        <v>40855.634768518517</v>
      </c>
      <c r="AA174" s="6" t="s">
        <v>433</v>
      </c>
      <c r="AB174" s="47" t="s">
        <v>907</v>
      </c>
      <c r="AC174" s="47" t="s">
        <v>1198</v>
      </c>
      <c r="AD174" s="47" t="s">
        <v>1010</v>
      </c>
      <c r="AE174" s="47" t="s">
        <v>1199</v>
      </c>
      <c r="AF174" s="6" t="s">
        <v>1200</v>
      </c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</row>
    <row r="175" spans="1:43" s="1" customFormat="1" ht="15.75" x14ac:dyDescent="0.25">
      <c r="A175" s="47">
        <v>171</v>
      </c>
      <c r="B175" s="47" t="s">
        <v>1201</v>
      </c>
      <c r="C175" s="47" t="s">
        <v>917</v>
      </c>
      <c r="D175" s="69" t="s">
        <v>902</v>
      </c>
      <c r="E175" s="47">
        <v>2007</v>
      </c>
      <c r="F175" s="69" t="s">
        <v>903</v>
      </c>
      <c r="G175" s="69" t="s">
        <v>904</v>
      </c>
      <c r="H175" s="69" t="s">
        <v>905</v>
      </c>
      <c r="I175" s="70">
        <v>270.75683129190179</v>
      </c>
      <c r="J175" s="47" t="s">
        <v>906</v>
      </c>
      <c r="K175" s="47">
        <v>12</v>
      </c>
      <c r="L175" s="71"/>
      <c r="M175" s="47">
        <v>75</v>
      </c>
      <c r="N175" s="48">
        <f t="shared" si="18"/>
        <v>200</v>
      </c>
      <c r="O175" s="48">
        <f t="shared" si="13"/>
        <v>54151.36625838036</v>
      </c>
      <c r="P175" s="72">
        <f t="shared" si="14"/>
        <v>5415.1366258380367</v>
      </c>
      <c r="Q175" s="73">
        <f t="shared" si="15"/>
        <v>8934.9754326327584</v>
      </c>
      <c r="R175" s="48">
        <f t="shared" si="16"/>
        <v>68501.478316851149</v>
      </c>
      <c r="S175" s="74">
        <f t="shared" si="17"/>
        <v>58</v>
      </c>
      <c r="T175" s="6" t="s">
        <v>431</v>
      </c>
      <c r="U175" s="47" t="s">
        <v>432</v>
      </c>
      <c r="V175" s="47">
        <v>1</v>
      </c>
      <c r="W175" s="47">
        <v>1</v>
      </c>
      <c r="X175" s="47">
        <v>1</v>
      </c>
      <c r="Y175" s="47">
        <v>1</v>
      </c>
      <c r="Z175" s="75">
        <v>40855.634768518517</v>
      </c>
      <c r="AA175" s="6" t="s">
        <v>433</v>
      </c>
      <c r="AB175" s="47" t="s">
        <v>907</v>
      </c>
      <c r="AC175" s="47" t="s">
        <v>1020</v>
      </c>
      <c r="AD175" s="47" t="s">
        <v>1198</v>
      </c>
      <c r="AE175" s="47" t="s">
        <v>1202</v>
      </c>
      <c r="AF175" s="6" t="s">
        <v>1203</v>
      </c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</row>
    <row r="176" spans="1:43" s="1" customFormat="1" ht="15.75" x14ac:dyDescent="0.25">
      <c r="A176" s="47">
        <v>172</v>
      </c>
      <c r="B176" s="47" t="s">
        <v>1018</v>
      </c>
      <c r="C176" s="47" t="s">
        <v>917</v>
      </c>
      <c r="D176" s="69" t="s">
        <v>902</v>
      </c>
      <c r="E176" s="47">
        <v>2007</v>
      </c>
      <c r="F176" s="69" t="s">
        <v>903</v>
      </c>
      <c r="G176" s="69" t="s">
        <v>904</v>
      </c>
      <c r="H176" s="69" t="s">
        <v>905</v>
      </c>
      <c r="I176" s="70">
        <v>3.7338098236587651</v>
      </c>
      <c r="J176" s="47" t="s">
        <v>906</v>
      </c>
      <c r="K176" s="47">
        <v>12</v>
      </c>
      <c r="L176" s="71"/>
      <c r="M176" s="47">
        <v>75</v>
      </c>
      <c r="N176" s="48">
        <f t="shared" si="18"/>
        <v>200</v>
      </c>
      <c r="O176" s="48">
        <f t="shared" si="13"/>
        <v>746.76196473175298</v>
      </c>
      <c r="P176" s="72">
        <f t="shared" si="14"/>
        <v>74.676196473175295</v>
      </c>
      <c r="Q176" s="73">
        <f t="shared" si="15"/>
        <v>123.21572418073924</v>
      </c>
      <c r="R176" s="48">
        <f t="shared" si="16"/>
        <v>944.65388538566754</v>
      </c>
      <c r="S176" s="74">
        <f t="shared" si="17"/>
        <v>58</v>
      </c>
      <c r="T176" s="6" t="s">
        <v>431</v>
      </c>
      <c r="U176" s="47" t="s">
        <v>432</v>
      </c>
      <c r="V176" s="47">
        <v>1</v>
      </c>
      <c r="W176" s="47">
        <v>1</v>
      </c>
      <c r="X176" s="47">
        <v>1</v>
      </c>
      <c r="Y176" s="47">
        <v>1</v>
      </c>
      <c r="Z176" s="75">
        <v>40855.634780092587</v>
      </c>
      <c r="AA176" s="6" t="s">
        <v>433</v>
      </c>
      <c r="AB176" s="47" t="s">
        <v>907</v>
      </c>
      <c r="AC176" s="47" t="s">
        <v>1019</v>
      </c>
      <c r="AD176" s="47" t="s">
        <v>1020</v>
      </c>
      <c r="AE176" s="47" t="s">
        <v>1021</v>
      </c>
      <c r="AF176" s="6" t="s">
        <v>1204</v>
      </c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</row>
    <row r="177" spans="1:43" s="1" customFormat="1" ht="15.75" x14ac:dyDescent="0.25">
      <c r="A177" s="47">
        <v>173</v>
      </c>
      <c r="B177" s="47" t="s">
        <v>1205</v>
      </c>
      <c r="C177" s="47" t="s">
        <v>917</v>
      </c>
      <c r="D177" s="69" t="s">
        <v>902</v>
      </c>
      <c r="E177" s="47">
        <v>2007</v>
      </c>
      <c r="F177" s="69" t="s">
        <v>903</v>
      </c>
      <c r="G177" s="69" t="s">
        <v>904</v>
      </c>
      <c r="H177" s="69" t="s">
        <v>905</v>
      </c>
      <c r="I177" s="70">
        <v>2.8267799124539641</v>
      </c>
      <c r="J177" s="47" t="s">
        <v>906</v>
      </c>
      <c r="K177" s="47">
        <v>12</v>
      </c>
      <c r="L177" s="71"/>
      <c r="M177" s="47">
        <v>75</v>
      </c>
      <c r="N177" s="48">
        <f t="shared" si="18"/>
        <v>200</v>
      </c>
      <c r="O177" s="48">
        <f t="shared" si="13"/>
        <v>565.35598249079283</v>
      </c>
      <c r="P177" s="72">
        <f t="shared" si="14"/>
        <v>56.535598249079285</v>
      </c>
      <c r="Q177" s="73">
        <f t="shared" si="15"/>
        <v>93.283737110980809</v>
      </c>
      <c r="R177" s="48">
        <f t="shared" si="16"/>
        <v>715.17531785085293</v>
      </c>
      <c r="S177" s="74">
        <f t="shared" si="17"/>
        <v>58</v>
      </c>
      <c r="T177" s="6" t="s">
        <v>431</v>
      </c>
      <c r="U177" s="47" t="s">
        <v>432</v>
      </c>
      <c r="V177" s="47">
        <v>1</v>
      </c>
      <c r="W177" s="47">
        <v>1</v>
      </c>
      <c r="X177" s="47">
        <v>1</v>
      </c>
      <c r="Y177" s="47">
        <v>1</v>
      </c>
      <c r="Z177" s="75">
        <v>40855.634780092587</v>
      </c>
      <c r="AA177" s="6" t="s">
        <v>433</v>
      </c>
      <c r="AB177" s="47" t="s">
        <v>907</v>
      </c>
      <c r="AC177" s="47" t="s">
        <v>1206</v>
      </c>
      <c r="AD177" s="47" t="s">
        <v>1019</v>
      </c>
      <c r="AE177" s="47" t="s">
        <v>1207</v>
      </c>
      <c r="AF177" s="6" t="s">
        <v>1208</v>
      </c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</row>
    <row r="178" spans="1:43" s="1" customFormat="1" ht="15.75" x14ac:dyDescent="0.25">
      <c r="A178" s="47">
        <v>174</v>
      </c>
      <c r="B178" s="47" t="s">
        <v>1209</v>
      </c>
      <c r="C178" s="47" t="s">
        <v>917</v>
      </c>
      <c r="D178" s="69" t="s">
        <v>902</v>
      </c>
      <c r="E178" s="47">
        <v>2007</v>
      </c>
      <c r="F178" s="69" t="s">
        <v>903</v>
      </c>
      <c r="G178" s="69" t="s">
        <v>904</v>
      </c>
      <c r="H178" s="69" t="s">
        <v>905</v>
      </c>
      <c r="I178" s="70">
        <v>262.83282220093099</v>
      </c>
      <c r="J178" s="47" t="s">
        <v>906</v>
      </c>
      <c r="K178" s="47">
        <v>12</v>
      </c>
      <c r="L178" s="71"/>
      <c r="M178" s="47">
        <v>75</v>
      </c>
      <c r="N178" s="48">
        <f t="shared" si="18"/>
        <v>200</v>
      </c>
      <c r="O178" s="48">
        <f t="shared" si="13"/>
        <v>52566.564440186201</v>
      </c>
      <c r="P178" s="72">
        <f t="shared" si="14"/>
        <v>5256.6564440186203</v>
      </c>
      <c r="Q178" s="73">
        <f t="shared" si="15"/>
        <v>8673.483132630723</v>
      </c>
      <c r="R178" s="48">
        <f t="shared" si="16"/>
        <v>66496.704016835545</v>
      </c>
      <c r="S178" s="74">
        <f t="shared" si="17"/>
        <v>58</v>
      </c>
      <c r="T178" s="6" t="s">
        <v>431</v>
      </c>
      <c r="U178" s="47" t="s">
        <v>432</v>
      </c>
      <c r="V178" s="47">
        <v>1</v>
      </c>
      <c r="W178" s="47">
        <v>1</v>
      </c>
      <c r="X178" s="47">
        <v>1</v>
      </c>
      <c r="Y178" s="47">
        <v>1</v>
      </c>
      <c r="Z178" s="75">
        <v>40855.634780092587</v>
      </c>
      <c r="AA178" s="6" t="s">
        <v>433</v>
      </c>
      <c r="AB178" s="47" t="s">
        <v>907</v>
      </c>
      <c r="AC178" s="47" t="s">
        <v>1210</v>
      </c>
      <c r="AD178" s="47" t="s">
        <v>1206</v>
      </c>
      <c r="AE178" s="47" t="s">
        <v>1211</v>
      </c>
      <c r="AF178" s="6" t="s">
        <v>1212</v>
      </c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</row>
    <row r="179" spans="1:43" s="1" customFormat="1" ht="15.75" x14ac:dyDescent="0.25">
      <c r="A179" s="47">
        <v>175</v>
      </c>
      <c r="B179" s="47" t="s">
        <v>1213</v>
      </c>
      <c r="C179" s="47" t="s">
        <v>917</v>
      </c>
      <c r="D179" s="69" t="s">
        <v>902</v>
      </c>
      <c r="E179" s="47">
        <v>2007</v>
      </c>
      <c r="F179" s="69" t="s">
        <v>903</v>
      </c>
      <c r="G179" s="69" t="s">
        <v>904</v>
      </c>
      <c r="H179" s="69" t="s">
        <v>905</v>
      </c>
      <c r="I179" s="70">
        <v>3.467987181964209</v>
      </c>
      <c r="J179" s="47" t="s">
        <v>906</v>
      </c>
      <c r="K179" s="47">
        <v>12</v>
      </c>
      <c r="L179" s="71"/>
      <c r="M179" s="47">
        <v>75</v>
      </c>
      <c r="N179" s="48">
        <f t="shared" si="18"/>
        <v>200</v>
      </c>
      <c r="O179" s="48">
        <f t="shared" si="13"/>
        <v>693.59743639284181</v>
      </c>
      <c r="P179" s="72">
        <f t="shared" si="14"/>
        <v>69.35974363928419</v>
      </c>
      <c r="Q179" s="73">
        <f t="shared" si="15"/>
        <v>114.44357700481889</v>
      </c>
      <c r="R179" s="48">
        <f t="shared" si="16"/>
        <v>877.40075703694481</v>
      </c>
      <c r="S179" s="74">
        <f t="shared" si="17"/>
        <v>58</v>
      </c>
      <c r="T179" s="6" t="s">
        <v>431</v>
      </c>
      <c r="U179" s="47" t="s">
        <v>432</v>
      </c>
      <c r="V179" s="47">
        <v>1</v>
      </c>
      <c r="W179" s="47">
        <v>1</v>
      </c>
      <c r="X179" s="47">
        <v>1</v>
      </c>
      <c r="Y179" s="47">
        <v>1</v>
      </c>
      <c r="Z179" s="75">
        <v>40855.634780092587</v>
      </c>
      <c r="AA179" s="6" t="s">
        <v>433</v>
      </c>
      <c r="AB179" s="47" t="s">
        <v>907</v>
      </c>
      <c r="AC179" s="47" t="s">
        <v>1033</v>
      </c>
      <c r="AD179" s="47" t="s">
        <v>1210</v>
      </c>
      <c r="AE179" s="47" t="s">
        <v>1214</v>
      </c>
      <c r="AF179" s="6" t="s">
        <v>1215</v>
      </c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</row>
    <row r="180" spans="1:43" s="1" customFormat="1" ht="15.75" x14ac:dyDescent="0.25">
      <c r="A180" s="47">
        <v>176</v>
      </c>
      <c r="B180" s="47" t="s">
        <v>1216</v>
      </c>
      <c r="C180" s="47" t="s">
        <v>917</v>
      </c>
      <c r="D180" s="69" t="s">
        <v>902</v>
      </c>
      <c r="E180" s="47">
        <v>2007</v>
      </c>
      <c r="F180" s="69" t="s">
        <v>903</v>
      </c>
      <c r="G180" s="69" t="s">
        <v>904</v>
      </c>
      <c r="H180" s="69" t="s">
        <v>905</v>
      </c>
      <c r="I180" s="70">
        <v>3.09584567650974</v>
      </c>
      <c r="J180" s="47" t="s">
        <v>906</v>
      </c>
      <c r="K180" s="47">
        <v>12</v>
      </c>
      <c r="L180" s="71"/>
      <c r="M180" s="47">
        <v>75</v>
      </c>
      <c r="N180" s="48">
        <f t="shared" si="18"/>
        <v>200</v>
      </c>
      <c r="O180" s="48">
        <f t="shared" si="13"/>
        <v>619.16913530194802</v>
      </c>
      <c r="P180" s="72">
        <f t="shared" si="14"/>
        <v>61.916913530194805</v>
      </c>
      <c r="Q180" s="73">
        <f t="shared" si="15"/>
        <v>102.16290732482143</v>
      </c>
      <c r="R180" s="48">
        <f t="shared" si="16"/>
        <v>783.24895615696425</v>
      </c>
      <c r="S180" s="74">
        <f t="shared" si="17"/>
        <v>58</v>
      </c>
      <c r="T180" s="6" t="s">
        <v>431</v>
      </c>
      <c r="U180" s="47" t="s">
        <v>432</v>
      </c>
      <c r="V180" s="47">
        <v>1</v>
      </c>
      <c r="W180" s="47">
        <v>1</v>
      </c>
      <c r="X180" s="47">
        <v>1</v>
      </c>
      <c r="Y180" s="47">
        <v>1</v>
      </c>
      <c r="Z180" s="75">
        <v>40855.634780092587</v>
      </c>
      <c r="AA180" s="6" t="s">
        <v>433</v>
      </c>
      <c r="AB180" s="47" t="s">
        <v>907</v>
      </c>
      <c r="AC180" s="47" t="s">
        <v>1217</v>
      </c>
      <c r="AD180" s="47" t="s">
        <v>1033</v>
      </c>
      <c r="AE180" s="47" t="s">
        <v>1218</v>
      </c>
      <c r="AF180" s="6" t="s">
        <v>1219</v>
      </c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</row>
    <row r="181" spans="1:43" s="1" customFormat="1" ht="15.75" x14ac:dyDescent="0.25">
      <c r="A181" s="47">
        <v>177</v>
      </c>
      <c r="B181" s="47" t="s">
        <v>1220</v>
      </c>
      <c r="C181" s="47" t="s">
        <v>917</v>
      </c>
      <c r="D181" s="69" t="s">
        <v>902</v>
      </c>
      <c r="E181" s="47">
        <v>2007</v>
      </c>
      <c r="F181" s="69" t="s">
        <v>903</v>
      </c>
      <c r="G181" s="69" t="s">
        <v>904</v>
      </c>
      <c r="H181" s="69" t="s">
        <v>905</v>
      </c>
      <c r="I181" s="70">
        <v>282.47143715693181</v>
      </c>
      <c r="J181" s="47" t="s">
        <v>906</v>
      </c>
      <c r="K181" s="47">
        <v>12</v>
      </c>
      <c r="L181" s="71"/>
      <c r="M181" s="47">
        <v>75</v>
      </c>
      <c r="N181" s="48">
        <f t="shared" si="18"/>
        <v>200</v>
      </c>
      <c r="O181" s="48">
        <f t="shared" si="13"/>
        <v>56494.287431386365</v>
      </c>
      <c r="P181" s="72">
        <f t="shared" si="14"/>
        <v>5649.4287431386365</v>
      </c>
      <c r="Q181" s="73">
        <f t="shared" si="15"/>
        <v>9321.5574261787497</v>
      </c>
      <c r="R181" s="48">
        <f t="shared" si="16"/>
        <v>71465.27360070376</v>
      </c>
      <c r="S181" s="74">
        <f t="shared" si="17"/>
        <v>58</v>
      </c>
      <c r="T181" s="6" t="s">
        <v>431</v>
      </c>
      <c r="U181" s="47" t="s">
        <v>432</v>
      </c>
      <c r="V181" s="47">
        <v>1</v>
      </c>
      <c r="W181" s="47">
        <v>1</v>
      </c>
      <c r="X181" s="47">
        <v>1</v>
      </c>
      <c r="Y181" s="47">
        <v>1</v>
      </c>
      <c r="Z181" s="75">
        <v>43990.53238425927</v>
      </c>
      <c r="AA181" s="6" t="s">
        <v>1221</v>
      </c>
      <c r="AB181" s="47" t="s">
        <v>907</v>
      </c>
      <c r="AC181" s="47" t="s">
        <v>1222</v>
      </c>
      <c r="AD181" s="47" t="s">
        <v>1223</v>
      </c>
      <c r="AE181" s="47" t="s">
        <v>1224</v>
      </c>
      <c r="AF181" s="6" t="s">
        <v>1225</v>
      </c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</row>
    <row r="182" spans="1:43" s="1" customFormat="1" ht="15.75" x14ac:dyDescent="0.25">
      <c r="A182" s="47">
        <v>178</v>
      </c>
      <c r="B182" s="47" t="s">
        <v>1226</v>
      </c>
      <c r="C182" s="47" t="s">
        <v>917</v>
      </c>
      <c r="D182" s="69" t="s">
        <v>902</v>
      </c>
      <c r="E182" s="47">
        <v>2007</v>
      </c>
      <c r="F182" s="69" t="s">
        <v>903</v>
      </c>
      <c r="G182" s="69" t="s">
        <v>904</v>
      </c>
      <c r="H182" s="69" t="s">
        <v>905</v>
      </c>
      <c r="I182" s="70">
        <v>3.130385649076636</v>
      </c>
      <c r="J182" s="47" t="s">
        <v>906</v>
      </c>
      <c r="K182" s="47">
        <v>12</v>
      </c>
      <c r="L182" s="71"/>
      <c r="M182" s="47">
        <v>75</v>
      </c>
      <c r="N182" s="48">
        <f t="shared" si="18"/>
        <v>200</v>
      </c>
      <c r="O182" s="48">
        <f t="shared" si="13"/>
        <v>626.07712981532723</v>
      </c>
      <c r="P182" s="72">
        <f t="shared" si="14"/>
        <v>62.607712981532728</v>
      </c>
      <c r="Q182" s="73">
        <f t="shared" si="15"/>
        <v>103.30272641952898</v>
      </c>
      <c r="R182" s="48">
        <f t="shared" si="16"/>
        <v>791.98756921638892</v>
      </c>
      <c r="S182" s="74">
        <f t="shared" si="17"/>
        <v>58</v>
      </c>
      <c r="T182" s="6" t="s">
        <v>431</v>
      </c>
      <c r="U182" s="47" t="s">
        <v>432</v>
      </c>
      <c r="V182" s="47">
        <v>1</v>
      </c>
      <c r="W182" s="47">
        <v>1</v>
      </c>
      <c r="X182" s="47">
        <v>1</v>
      </c>
      <c r="Y182" s="47">
        <v>1</v>
      </c>
      <c r="Z182" s="75">
        <v>40855.634780092587</v>
      </c>
      <c r="AA182" s="6" t="s">
        <v>433</v>
      </c>
      <c r="AB182" s="47" t="s">
        <v>907</v>
      </c>
      <c r="AC182" s="47" t="s">
        <v>1042</v>
      </c>
      <c r="AD182" s="47" t="s">
        <v>1227</v>
      </c>
      <c r="AE182" s="47" t="s">
        <v>1228</v>
      </c>
      <c r="AF182" s="6" t="s">
        <v>1229</v>
      </c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</row>
    <row r="183" spans="1:43" s="1" customFormat="1" ht="15.75" x14ac:dyDescent="0.25">
      <c r="A183" s="47">
        <v>179</v>
      </c>
      <c r="B183" s="47" t="s">
        <v>1230</v>
      </c>
      <c r="C183" s="47" t="s">
        <v>917</v>
      </c>
      <c r="D183" s="69" t="s">
        <v>902</v>
      </c>
      <c r="E183" s="47">
        <v>2007</v>
      </c>
      <c r="F183" s="69" t="s">
        <v>903</v>
      </c>
      <c r="G183" s="69" t="s">
        <v>904</v>
      </c>
      <c r="H183" s="69" t="s">
        <v>905</v>
      </c>
      <c r="I183" s="70">
        <v>4.0009850395388566</v>
      </c>
      <c r="J183" s="47" t="s">
        <v>906</v>
      </c>
      <c r="K183" s="47">
        <v>12</v>
      </c>
      <c r="L183" s="71"/>
      <c r="M183" s="47">
        <v>75</v>
      </c>
      <c r="N183" s="48">
        <f t="shared" si="18"/>
        <v>200</v>
      </c>
      <c r="O183" s="48">
        <f t="shared" si="13"/>
        <v>800.19700790777131</v>
      </c>
      <c r="P183" s="72">
        <f t="shared" si="14"/>
        <v>80.019700790777136</v>
      </c>
      <c r="Q183" s="73">
        <f t="shared" si="15"/>
        <v>132.03250630478226</v>
      </c>
      <c r="R183" s="48">
        <f t="shared" si="16"/>
        <v>1012.2492150033307</v>
      </c>
      <c r="S183" s="74">
        <f t="shared" si="17"/>
        <v>58</v>
      </c>
      <c r="T183" s="6" t="s">
        <v>431</v>
      </c>
      <c r="U183" s="47" t="s">
        <v>432</v>
      </c>
      <c r="V183" s="47">
        <v>1</v>
      </c>
      <c r="W183" s="47">
        <v>1</v>
      </c>
      <c r="X183" s="47">
        <v>1</v>
      </c>
      <c r="Y183" s="47">
        <v>1</v>
      </c>
      <c r="Z183" s="75">
        <v>40855.634780092587</v>
      </c>
      <c r="AA183" s="6" t="s">
        <v>433</v>
      </c>
      <c r="AB183" s="47" t="s">
        <v>907</v>
      </c>
      <c r="AC183" s="47" t="s">
        <v>1231</v>
      </c>
      <c r="AD183" s="47" t="s">
        <v>1042</v>
      </c>
      <c r="AE183" s="47" t="s">
        <v>1232</v>
      </c>
      <c r="AF183" s="6" t="s">
        <v>1233</v>
      </c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</row>
    <row r="184" spans="1:43" s="1" customFormat="1" ht="15.75" x14ac:dyDescent="0.25">
      <c r="A184" s="47">
        <v>180</v>
      </c>
      <c r="B184" s="47" t="s">
        <v>1234</v>
      </c>
      <c r="C184" s="47" t="s">
        <v>917</v>
      </c>
      <c r="D184" s="69" t="s">
        <v>902</v>
      </c>
      <c r="E184" s="47">
        <v>2007</v>
      </c>
      <c r="F184" s="69" t="s">
        <v>903</v>
      </c>
      <c r="G184" s="69" t="s">
        <v>904</v>
      </c>
      <c r="H184" s="69" t="s">
        <v>905</v>
      </c>
      <c r="I184" s="70">
        <v>108.7717718896677</v>
      </c>
      <c r="J184" s="47" t="s">
        <v>906</v>
      </c>
      <c r="K184" s="47">
        <v>12</v>
      </c>
      <c r="L184" s="71"/>
      <c r="M184" s="47">
        <v>75</v>
      </c>
      <c r="N184" s="48">
        <f t="shared" si="18"/>
        <v>200</v>
      </c>
      <c r="O184" s="48">
        <f t="shared" si="13"/>
        <v>21754.354377933541</v>
      </c>
      <c r="P184" s="72">
        <f t="shared" si="14"/>
        <v>2175.4354377933541</v>
      </c>
      <c r="Q184" s="73">
        <f t="shared" si="15"/>
        <v>3589.468472359034</v>
      </c>
      <c r="R184" s="48">
        <f t="shared" si="16"/>
        <v>27519.258288085926</v>
      </c>
      <c r="S184" s="74">
        <f t="shared" si="17"/>
        <v>58</v>
      </c>
      <c r="T184" s="6" t="s">
        <v>431</v>
      </c>
      <c r="U184" s="47" t="s">
        <v>432</v>
      </c>
      <c r="V184" s="47">
        <v>1</v>
      </c>
      <c r="W184" s="47">
        <v>1</v>
      </c>
      <c r="X184" s="47">
        <v>1</v>
      </c>
      <c r="Y184" s="47">
        <v>1</v>
      </c>
      <c r="Z184" s="75">
        <v>40855.634780092587</v>
      </c>
      <c r="AA184" s="6" t="s">
        <v>433</v>
      </c>
      <c r="AB184" s="47" t="s">
        <v>907</v>
      </c>
      <c r="AC184" s="47" t="s">
        <v>1235</v>
      </c>
      <c r="AD184" s="47" t="s">
        <v>1231</v>
      </c>
      <c r="AE184" s="47" t="s">
        <v>1236</v>
      </c>
      <c r="AF184" s="6" t="s">
        <v>1237</v>
      </c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</row>
    <row r="185" spans="1:43" s="1" customFormat="1" ht="15.75" x14ac:dyDescent="0.25">
      <c r="A185" s="47">
        <v>181</v>
      </c>
      <c r="B185" s="47" t="s">
        <v>1238</v>
      </c>
      <c r="C185" s="47" t="s">
        <v>917</v>
      </c>
      <c r="D185" s="69" t="s">
        <v>902</v>
      </c>
      <c r="E185" s="47">
        <v>2007</v>
      </c>
      <c r="F185" s="69" t="s">
        <v>903</v>
      </c>
      <c r="G185" s="69" t="s">
        <v>904</v>
      </c>
      <c r="H185" s="69" t="s">
        <v>905</v>
      </c>
      <c r="I185" s="70">
        <v>90.479917737958033</v>
      </c>
      <c r="J185" s="47" t="s">
        <v>906</v>
      </c>
      <c r="K185" s="47">
        <v>12</v>
      </c>
      <c r="L185" s="71"/>
      <c r="M185" s="47">
        <v>75</v>
      </c>
      <c r="N185" s="48">
        <f t="shared" si="18"/>
        <v>200</v>
      </c>
      <c r="O185" s="48">
        <f t="shared" si="13"/>
        <v>18095.983547591608</v>
      </c>
      <c r="P185" s="72">
        <f t="shared" si="14"/>
        <v>1809.5983547591609</v>
      </c>
      <c r="Q185" s="73">
        <f t="shared" si="15"/>
        <v>2985.8372853526153</v>
      </c>
      <c r="R185" s="48">
        <f t="shared" si="16"/>
        <v>22891.419187703385</v>
      </c>
      <c r="S185" s="74">
        <f t="shared" si="17"/>
        <v>58</v>
      </c>
      <c r="T185" s="6" t="s">
        <v>431</v>
      </c>
      <c r="U185" s="47" t="s">
        <v>432</v>
      </c>
      <c r="V185" s="47">
        <v>1</v>
      </c>
      <c r="W185" s="47">
        <v>1</v>
      </c>
      <c r="X185" s="47">
        <v>1</v>
      </c>
      <c r="Y185" s="47">
        <v>1</v>
      </c>
      <c r="Z185" s="75">
        <v>40855.634780092587</v>
      </c>
      <c r="AA185" s="6" t="s">
        <v>433</v>
      </c>
      <c r="AB185" s="47" t="s">
        <v>907</v>
      </c>
      <c r="AC185" s="47" t="s">
        <v>1239</v>
      </c>
      <c r="AD185" s="47" t="s">
        <v>1235</v>
      </c>
      <c r="AE185" s="47" t="s">
        <v>1240</v>
      </c>
      <c r="AF185" s="6" t="s">
        <v>1241</v>
      </c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</row>
    <row r="186" spans="1:43" s="1" customFormat="1" ht="15.75" x14ac:dyDescent="0.25">
      <c r="A186" s="47">
        <v>182</v>
      </c>
      <c r="B186" s="47" t="s">
        <v>1242</v>
      </c>
      <c r="C186" s="47" t="s">
        <v>917</v>
      </c>
      <c r="D186" s="69" t="s">
        <v>902</v>
      </c>
      <c r="E186" s="47">
        <v>2007</v>
      </c>
      <c r="F186" s="69" t="s">
        <v>903</v>
      </c>
      <c r="G186" s="69" t="s">
        <v>904</v>
      </c>
      <c r="H186" s="69" t="s">
        <v>905</v>
      </c>
      <c r="I186" s="70">
        <v>8.3233618448303943</v>
      </c>
      <c r="J186" s="47" t="s">
        <v>906</v>
      </c>
      <c r="K186" s="47">
        <v>12</v>
      </c>
      <c r="L186" s="71"/>
      <c r="M186" s="47">
        <v>75</v>
      </c>
      <c r="N186" s="48">
        <f t="shared" si="18"/>
        <v>200</v>
      </c>
      <c r="O186" s="48">
        <f t="shared" si="13"/>
        <v>1664.6723689660789</v>
      </c>
      <c r="P186" s="72">
        <f t="shared" si="14"/>
        <v>166.46723689660791</v>
      </c>
      <c r="Q186" s="73">
        <f t="shared" si="15"/>
        <v>274.67094087940302</v>
      </c>
      <c r="R186" s="48">
        <f t="shared" si="16"/>
        <v>2105.8105467420901</v>
      </c>
      <c r="S186" s="74">
        <f t="shared" si="17"/>
        <v>58</v>
      </c>
      <c r="T186" s="6" t="s">
        <v>431</v>
      </c>
      <c r="U186" s="47" t="s">
        <v>432</v>
      </c>
      <c r="V186" s="47">
        <v>1</v>
      </c>
      <c r="W186" s="47">
        <v>1</v>
      </c>
      <c r="X186" s="47">
        <v>1</v>
      </c>
      <c r="Y186" s="47">
        <v>1</v>
      </c>
      <c r="Z186" s="75">
        <v>40855.634780092587</v>
      </c>
      <c r="AA186" s="6" t="s">
        <v>433</v>
      </c>
      <c r="AB186" s="47" t="s">
        <v>907</v>
      </c>
      <c r="AC186" s="47" t="s">
        <v>921</v>
      </c>
      <c r="AD186" s="47" t="s">
        <v>1239</v>
      </c>
      <c r="AE186" s="47" t="s">
        <v>1243</v>
      </c>
      <c r="AF186" s="6" t="s">
        <v>1244</v>
      </c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</row>
    <row r="187" spans="1:43" s="1" customFormat="1" ht="31.5" x14ac:dyDescent="0.25">
      <c r="A187" s="47">
        <v>183</v>
      </c>
      <c r="B187" s="47" t="s">
        <v>1245</v>
      </c>
      <c r="C187" s="47" t="s">
        <v>1246</v>
      </c>
      <c r="D187" s="69" t="s">
        <v>1247</v>
      </c>
      <c r="E187" s="47">
        <v>2007</v>
      </c>
      <c r="F187" s="69" t="s">
        <v>1248</v>
      </c>
      <c r="G187" s="69" t="s">
        <v>457</v>
      </c>
      <c r="H187" s="69" t="s">
        <v>457</v>
      </c>
      <c r="I187" s="70">
        <v>114.99981492925249</v>
      </c>
      <c r="J187" s="47" t="s">
        <v>430</v>
      </c>
      <c r="K187" s="47">
        <v>8</v>
      </c>
      <c r="L187" s="71"/>
      <c r="M187" s="47">
        <v>75</v>
      </c>
      <c r="N187" s="48">
        <f t="shared" si="18"/>
        <v>160</v>
      </c>
      <c r="O187" s="48">
        <f t="shared" si="13"/>
        <v>18399.970388680398</v>
      </c>
      <c r="P187" s="72">
        <f t="shared" si="14"/>
        <v>1839.9970388680399</v>
      </c>
      <c r="Q187" s="73">
        <f t="shared" si="15"/>
        <v>3035.9951141322658</v>
      </c>
      <c r="R187" s="48">
        <f t="shared" si="16"/>
        <v>23275.962541680707</v>
      </c>
      <c r="S187" s="74">
        <f t="shared" si="17"/>
        <v>58</v>
      </c>
      <c r="T187" s="6" t="s">
        <v>1249</v>
      </c>
      <c r="U187" s="47" t="s">
        <v>432</v>
      </c>
      <c r="V187" s="47">
        <v>1</v>
      </c>
      <c r="W187" s="47">
        <v>1</v>
      </c>
      <c r="X187" s="47">
        <v>1</v>
      </c>
      <c r="Y187" s="47">
        <v>1</v>
      </c>
      <c r="Z187" s="75">
        <v>40855.634780092587</v>
      </c>
      <c r="AA187" s="6" t="s">
        <v>433</v>
      </c>
      <c r="AB187" s="47" t="s">
        <v>431</v>
      </c>
      <c r="AC187" s="47" t="s">
        <v>1250</v>
      </c>
      <c r="AD187" s="47" t="s">
        <v>1251</v>
      </c>
      <c r="AE187" s="47" t="s">
        <v>1252</v>
      </c>
      <c r="AF187" s="6" t="s">
        <v>1253</v>
      </c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</row>
    <row r="188" spans="1:43" s="1" customFormat="1" ht="31.5" x14ac:dyDescent="0.25">
      <c r="A188" s="47">
        <v>184</v>
      </c>
      <c r="B188" s="47" t="s">
        <v>1254</v>
      </c>
      <c r="C188" s="47" t="s">
        <v>1246</v>
      </c>
      <c r="D188" s="69" t="s">
        <v>1247</v>
      </c>
      <c r="E188" s="47">
        <v>2007</v>
      </c>
      <c r="F188" s="69" t="s">
        <v>1248</v>
      </c>
      <c r="G188" s="69" t="s">
        <v>1255</v>
      </c>
      <c r="H188" s="69" t="s">
        <v>451</v>
      </c>
      <c r="I188" s="70">
        <v>177.00000845916489</v>
      </c>
      <c r="J188" s="47" t="s">
        <v>430</v>
      </c>
      <c r="K188" s="47">
        <v>8</v>
      </c>
      <c r="L188" s="71"/>
      <c r="M188" s="47">
        <v>75</v>
      </c>
      <c r="N188" s="48">
        <f t="shared" si="18"/>
        <v>160</v>
      </c>
      <c r="O188" s="48">
        <f t="shared" si="13"/>
        <v>28320.001353466381</v>
      </c>
      <c r="P188" s="72">
        <f t="shared" si="14"/>
        <v>2832.0001353466382</v>
      </c>
      <c r="Q188" s="73">
        <f t="shared" si="15"/>
        <v>4672.8002233219531</v>
      </c>
      <c r="R188" s="48">
        <f t="shared" si="16"/>
        <v>35824.801712134977</v>
      </c>
      <c r="S188" s="74">
        <f t="shared" si="17"/>
        <v>58</v>
      </c>
      <c r="T188" s="6" t="s">
        <v>1249</v>
      </c>
      <c r="U188" s="47" t="s">
        <v>432</v>
      </c>
      <c r="V188" s="47">
        <v>1</v>
      </c>
      <c r="W188" s="47">
        <v>1</v>
      </c>
      <c r="X188" s="47">
        <v>1</v>
      </c>
      <c r="Y188" s="47">
        <v>1</v>
      </c>
      <c r="Z188" s="75">
        <v>40855.634780092587</v>
      </c>
      <c r="AA188" s="6" t="s">
        <v>433</v>
      </c>
      <c r="AB188" s="47" t="s">
        <v>431</v>
      </c>
      <c r="AC188" s="47" t="s">
        <v>1256</v>
      </c>
      <c r="AD188" s="47" t="s">
        <v>1250</v>
      </c>
      <c r="AE188" s="47" t="s">
        <v>1257</v>
      </c>
      <c r="AF188" s="6" t="s">
        <v>1258</v>
      </c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</row>
    <row r="189" spans="1:43" s="1" customFormat="1" ht="31.5" x14ac:dyDescent="0.25">
      <c r="A189" s="47">
        <v>185</v>
      </c>
      <c r="B189" s="47" t="s">
        <v>1259</v>
      </c>
      <c r="C189" s="47" t="s">
        <v>1246</v>
      </c>
      <c r="D189" s="69" t="s">
        <v>1247</v>
      </c>
      <c r="E189" s="47">
        <v>2007</v>
      </c>
      <c r="F189" s="69" t="s">
        <v>1248</v>
      </c>
      <c r="G189" s="69" t="s">
        <v>1255</v>
      </c>
      <c r="H189" s="69" t="s">
        <v>451</v>
      </c>
      <c r="I189" s="70">
        <v>3.0000467749868318</v>
      </c>
      <c r="J189" s="47" t="s">
        <v>430</v>
      </c>
      <c r="K189" s="47">
        <v>8</v>
      </c>
      <c r="L189" s="71"/>
      <c r="M189" s="47">
        <v>75</v>
      </c>
      <c r="N189" s="48">
        <f t="shared" si="18"/>
        <v>160</v>
      </c>
      <c r="O189" s="48">
        <f t="shared" si="13"/>
        <v>480.00748399789308</v>
      </c>
      <c r="P189" s="72">
        <f t="shared" si="14"/>
        <v>48.000748399789309</v>
      </c>
      <c r="Q189" s="73">
        <f t="shared" si="15"/>
        <v>79.201234859652359</v>
      </c>
      <c r="R189" s="48">
        <f t="shared" si="16"/>
        <v>607.20946725733472</v>
      </c>
      <c r="S189" s="74">
        <f t="shared" si="17"/>
        <v>58</v>
      </c>
      <c r="T189" s="6" t="s">
        <v>1249</v>
      </c>
      <c r="U189" s="47" t="s">
        <v>432</v>
      </c>
      <c r="V189" s="47">
        <v>1</v>
      </c>
      <c r="W189" s="47">
        <v>1</v>
      </c>
      <c r="X189" s="47">
        <v>1</v>
      </c>
      <c r="Y189" s="47">
        <v>1</v>
      </c>
      <c r="Z189" s="75">
        <v>40855.634780092587</v>
      </c>
      <c r="AA189" s="6" t="s">
        <v>433</v>
      </c>
      <c r="AB189" s="47" t="s">
        <v>431</v>
      </c>
      <c r="AC189" s="47" t="s">
        <v>1260</v>
      </c>
      <c r="AD189" s="47" t="s">
        <v>1256</v>
      </c>
      <c r="AE189" s="47" t="s">
        <v>1261</v>
      </c>
      <c r="AF189" s="6" t="s">
        <v>1262</v>
      </c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</row>
    <row r="190" spans="1:43" s="1" customFormat="1" ht="31.5" x14ac:dyDescent="0.25">
      <c r="A190" s="47">
        <v>186</v>
      </c>
      <c r="B190" s="47" t="s">
        <v>1263</v>
      </c>
      <c r="C190" s="47" t="s">
        <v>1246</v>
      </c>
      <c r="D190" s="69" t="s">
        <v>1247</v>
      </c>
      <c r="E190" s="47">
        <v>2007</v>
      </c>
      <c r="F190" s="69" t="s">
        <v>1248</v>
      </c>
      <c r="G190" s="69" t="s">
        <v>457</v>
      </c>
      <c r="H190" s="69" t="s">
        <v>457</v>
      </c>
      <c r="I190" s="70">
        <v>173.73012356491381</v>
      </c>
      <c r="J190" s="47" t="s">
        <v>430</v>
      </c>
      <c r="K190" s="47">
        <v>3</v>
      </c>
      <c r="L190" s="71"/>
      <c r="M190" s="47">
        <v>75</v>
      </c>
      <c r="N190" s="48">
        <v>65</v>
      </c>
      <c r="O190" s="48">
        <f t="shared" si="13"/>
        <v>11292.458031719398</v>
      </c>
      <c r="P190" s="72">
        <f t="shared" si="14"/>
        <v>1129.2458031719398</v>
      </c>
      <c r="Q190" s="73">
        <f t="shared" si="15"/>
        <v>1863.2555752337005</v>
      </c>
      <c r="R190" s="48">
        <f t="shared" si="16"/>
        <v>14284.959410125039</v>
      </c>
      <c r="S190" s="74">
        <f t="shared" si="17"/>
        <v>58</v>
      </c>
      <c r="T190" s="6" t="s">
        <v>431</v>
      </c>
      <c r="U190" s="47" t="s">
        <v>432</v>
      </c>
      <c r="V190" s="47">
        <v>1</v>
      </c>
      <c r="W190" s="47">
        <v>1</v>
      </c>
      <c r="X190" s="47">
        <v>1</v>
      </c>
      <c r="Y190" s="47">
        <v>1</v>
      </c>
      <c r="Z190" s="75">
        <v>40855.634780092587</v>
      </c>
      <c r="AA190" s="6" t="s">
        <v>433</v>
      </c>
      <c r="AB190" s="47" t="s">
        <v>431</v>
      </c>
      <c r="AC190" s="47" t="s">
        <v>1264</v>
      </c>
      <c r="AD190" s="47"/>
      <c r="AE190" s="47" t="s">
        <v>1265</v>
      </c>
      <c r="AF190" s="6" t="s">
        <v>1266</v>
      </c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</row>
    <row r="191" spans="1:43" s="1" customFormat="1" ht="31.5" x14ac:dyDescent="0.25">
      <c r="A191" s="47">
        <v>187</v>
      </c>
      <c r="B191" s="47" t="s">
        <v>1267</v>
      </c>
      <c r="C191" s="47" t="s">
        <v>1246</v>
      </c>
      <c r="D191" s="69" t="s">
        <v>1247</v>
      </c>
      <c r="E191" s="47">
        <v>2007</v>
      </c>
      <c r="F191" s="69" t="s">
        <v>1248</v>
      </c>
      <c r="G191" s="69" t="s">
        <v>457</v>
      </c>
      <c r="H191" s="69" t="s">
        <v>457</v>
      </c>
      <c r="I191" s="70">
        <v>173.00004406849081</v>
      </c>
      <c r="J191" s="47" t="s">
        <v>430</v>
      </c>
      <c r="K191" s="47">
        <v>6</v>
      </c>
      <c r="L191" s="71"/>
      <c r="M191" s="47">
        <v>75</v>
      </c>
      <c r="N191" s="48">
        <f t="shared" ref="N191:N254" si="19">IF(K191=4,100,IF(K191=6,140,IF(K191=8,160,IF(K191=10,180,IF(K191=12,200,IF(K191=14,225,IF(K191=16,275,IF(K191=18,350,0))))))))</f>
        <v>140</v>
      </c>
      <c r="O191" s="48">
        <f t="shared" si="13"/>
        <v>24220.006169588713</v>
      </c>
      <c r="P191" s="72">
        <f t="shared" si="14"/>
        <v>2422.0006169588714</v>
      </c>
      <c r="Q191" s="73">
        <f t="shared" si="15"/>
        <v>3996.3010179821372</v>
      </c>
      <c r="R191" s="48">
        <f t="shared" si="16"/>
        <v>30638.307804529719</v>
      </c>
      <c r="S191" s="74">
        <f t="shared" si="17"/>
        <v>58</v>
      </c>
      <c r="T191" s="6" t="s">
        <v>1268</v>
      </c>
      <c r="U191" s="47" t="s">
        <v>432</v>
      </c>
      <c r="V191" s="47">
        <v>1</v>
      </c>
      <c r="W191" s="47">
        <v>1</v>
      </c>
      <c r="X191" s="47">
        <v>1</v>
      </c>
      <c r="Y191" s="47">
        <v>1</v>
      </c>
      <c r="Z191" s="75">
        <v>40855.634780092587</v>
      </c>
      <c r="AA191" s="6" t="s">
        <v>433</v>
      </c>
      <c r="AB191" s="47" t="s">
        <v>431</v>
      </c>
      <c r="AC191" s="47" t="s">
        <v>1269</v>
      </c>
      <c r="AD191" s="47"/>
      <c r="AE191" s="47" t="s">
        <v>1270</v>
      </c>
      <c r="AF191" s="6" t="s">
        <v>1271</v>
      </c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</row>
    <row r="192" spans="1:43" s="1" customFormat="1" ht="31.5" x14ac:dyDescent="0.25">
      <c r="A192" s="47">
        <v>188</v>
      </c>
      <c r="B192" s="47" t="s">
        <v>1272</v>
      </c>
      <c r="C192" s="47" t="s">
        <v>1246</v>
      </c>
      <c r="D192" s="69" t="s">
        <v>1247</v>
      </c>
      <c r="E192" s="47">
        <v>2007</v>
      </c>
      <c r="F192" s="69" t="s">
        <v>1248</v>
      </c>
      <c r="G192" s="69" t="s">
        <v>457</v>
      </c>
      <c r="H192" s="69" t="s">
        <v>457</v>
      </c>
      <c r="I192" s="70">
        <v>3.0001404350045568</v>
      </c>
      <c r="J192" s="47" t="s">
        <v>430</v>
      </c>
      <c r="K192" s="47">
        <v>6</v>
      </c>
      <c r="L192" s="71"/>
      <c r="M192" s="47">
        <v>75</v>
      </c>
      <c r="N192" s="48">
        <f t="shared" si="19"/>
        <v>140</v>
      </c>
      <c r="O192" s="48">
        <f t="shared" si="13"/>
        <v>420.01966090063797</v>
      </c>
      <c r="P192" s="72">
        <f t="shared" si="14"/>
        <v>42.001966090063803</v>
      </c>
      <c r="Q192" s="73">
        <f t="shared" si="15"/>
        <v>69.303244048605265</v>
      </c>
      <c r="R192" s="48">
        <f t="shared" si="16"/>
        <v>531.32487103930703</v>
      </c>
      <c r="S192" s="74">
        <f t="shared" si="17"/>
        <v>58</v>
      </c>
      <c r="T192" s="6" t="s">
        <v>431</v>
      </c>
      <c r="U192" s="47" t="s">
        <v>432</v>
      </c>
      <c r="V192" s="47">
        <v>1</v>
      </c>
      <c r="W192" s="47">
        <v>1</v>
      </c>
      <c r="X192" s="47">
        <v>1</v>
      </c>
      <c r="Y192" s="47">
        <v>1</v>
      </c>
      <c r="Z192" s="75">
        <v>40855.634791666656</v>
      </c>
      <c r="AA192" s="6" t="s">
        <v>433</v>
      </c>
      <c r="AB192" s="47" t="s">
        <v>431</v>
      </c>
      <c r="AC192" s="47" t="s">
        <v>1251</v>
      </c>
      <c r="AD192" s="47" t="s">
        <v>1269</v>
      </c>
      <c r="AE192" s="47" t="s">
        <v>1273</v>
      </c>
      <c r="AF192" s="6" t="s">
        <v>1274</v>
      </c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</row>
    <row r="193" spans="1:43" s="1" customFormat="1" ht="31.5" x14ac:dyDescent="0.25">
      <c r="A193" s="47">
        <v>189</v>
      </c>
      <c r="B193" s="47" t="s">
        <v>1275</v>
      </c>
      <c r="C193" s="47" t="s">
        <v>1246</v>
      </c>
      <c r="D193" s="69" t="s">
        <v>1247</v>
      </c>
      <c r="E193" s="47">
        <v>2007</v>
      </c>
      <c r="F193" s="69" t="s">
        <v>1248</v>
      </c>
      <c r="G193" s="69" t="s">
        <v>457</v>
      </c>
      <c r="H193" s="69" t="s">
        <v>457</v>
      </c>
      <c r="I193" s="70">
        <v>2.9997657799408719</v>
      </c>
      <c r="J193" s="47" t="s">
        <v>430</v>
      </c>
      <c r="K193" s="47">
        <v>4</v>
      </c>
      <c r="L193" s="71"/>
      <c r="M193" s="47">
        <v>75</v>
      </c>
      <c r="N193" s="48">
        <f t="shared" si="19"/>
        <v>100</v>
      </c>
      <c r="O193" s="48">
        <f t="shared" si="13"/>
        <v>299.97657799408717</v>
      </c>
      <c r="P193" s="72">
        <f t="shared" si="14"/>
        <v>29.997657799408717</v>
      </c>
      <c r="Q193" s="73">
        <f t="shared" si="15"/>
        <v>49.49613536902438</v>
      </c>
      <c r="R193" s="48">
        <f t="shared" si="16"/>
        <v>379.47037116252028</v>
      </c>
      <c r="S193" s="74">
        <f t="shared" si="17"/>
        <v>58</v>
      </c>
      <c r="T193" s="6" t="s">
        <v>431</v>
      </c>
      <c r="U193" s="47" t="s">
        <v>432</v>
      </c>
      <c r="V193" s="47">
        <v>1</v>
      </c>
      <c r="W193" s="47">
        <v>1</v>
      </c>
      <c r="X193" s="47">
        <v>1</v>
      </c>
      <c r="Y193" s="47">
        <v>1</v>
      </c>
      <c r="Z193" s="75">
        <v>40855.634791666656</v>
      </c>
      <c r="AA193" s="6" t="s">
        <v>433</v>
      </c>
      <c r="AB193" s="47" t="s">
        <v>431</v>
      </c>
      <c r="AC193" s="47" t="s">
        <v>1276</v>
      </c>
      <c r="AD193" s="47" t="s">
        <v>1264</v>
      </c>
      <c r="AE193" s="47" t="s">
        <v>1277</v>
      </c>
      <c r="AF193" s="6" t="s">
        <v>1278</v>
      </c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</row>
    <row r="194" spans="1:43" s="1" customFormat="1" ht="31.5" x14ac:dyDescent="0.25">
      <c r="A194" s="47">
        <v>190</v>
      </c>
      <c r="B194" s="47" t="s">
        <v>1279</v>
      </c>
      <c r="C194" s="47" t="s">
        <v>1246</v>
      </c>
      <c r="D194" s="69" t="s">
        <v>1247</v>
      </c>
      <c r="E194" s="47">
        <v>2007</v>
      </c>
      <c r="F194" s="69" t="s">
        <v>1248</v>
      </c>
      <c r="G194" s="69" t="s">
        <v>457</v>
      </c>
      <c r="H194" s="69" t="s">
        <v>457</v>
      </c>
      <c r="I194" s="70">
        <v>0.6668425440160316</v>
      </c>
      <c r="J194" s="47" t="s">
        <v>430</v>
      </c>
      <c r="K194" s="47">
        <v>8</v>
      </c>
      <c r="L194" s="71"/>
      <c r="M194" s="47">
        <v>75</v>
      </c>
      <c r="N194" s="48">
        <f t="shared" si="19"/>
        <v>160</v>
      </c>
      <c r="O194" s="48">
        <f t="shared" si="13"/>
        <v>106.69480704256506</v>
      </c>
      <c r="P194" s="72">
        <f t="shared" si="14"/>
        <v>10.669480704256507</v>
      </c>
      <c r="Q194" s="73">
        <f t="shared" si="15"/>
        <v>17.604643162023233</v>
      </c>
      <c r="R194" s="48">
        <f t="shared" si="16"/>
        <v>134.96893090884478</v>
      </c>
      <c r="S194" s="74">
        <f t="shared" si="17"/>
        <v>58</v>
      </c>
      <c r="T194" s="6" t="s">
        <v>431</v>
      </c>
      <c r="U194" s="47" t="s">
        <v>432</v>
      </c>
      <c r="V194" s="47">
        <v>1</v>
      </c>
      <c r="W194" s="47">
        <v>1</v>
      </c>
      <c r="X194" s="47">
        <v>1</v>
      </c>
      <c r="Y194" s="47">
        <v>1</v>
      </c>
      <c r="Z194" s="75">
        <v>40855.634791666656</v>
      </c>
      <c r="AA194" s="6" t="s">
        <v>433</v>
      </c>
      <c r="AB194" s="47" t="s">
        <v>431</v>
      </c>
      <c r="AC194" s="47" t="s">
        <v>1276</v>
      </c>
      <c r="AD194" s="47" t="s">
        <v>1280</v>
      </c>
      <c r="AE194" s="47" t="s">
        <v>1281</v>
      </c>
      <c r="AF194" s="6" t="s">
        <v>1282</v>
      </c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</row>
    <row r="195" spans="1:43" s="1" customFormat="1" ht="31.5" x14ac:dyDescent="0.25">
      <c r="A195" s="47">
        <v>191</v>
      </c>
      <c r="B195" s="47" t="s">
        <v>1283</v>
      </c>
      <c r="C195" s="47" t="s">
        <v>1246</v>
      </c>
      <c r="D195" s="69" t="s">
        <v>1247</v>
      </c>
      <c r="E195" s="47">
        <v>2007</v>
      </c>
      <c r="F195" s="69" t="s">
        <v>1248</v>
      </c>
      <c r="G195" s="69" t="s">
        <v>457</v>
      </c>
      <c r="H195" s="69" t="s">
        <v>457</v>
      </c>
      <c r="I195" s="70">
        <v>3.3333328671569782</v>
      </c>
      <c r="J195" s="47" t="s">
        <v>430</v>
      </c>
      <c r="K195" s="47">
        <v>8</v>
      </c>
      <c r="L195" s="71"/>
      <c r="M195" s="47">
        <v>75</v>
      </c>
      <c r="N195" s="48">
        <f t="shared" si="19"/>
        <v>160</v>
      </c>
      <c r="O195" s="48">
        <f t="shared" si="13"/>
        <v>533.3332587451165</v>
      </c>
      <c r="P195" s="72">
        <f t="shared" si="14"/>
        <v>53.333325874511651</v>
      </c>
      <c r="Q195" s="73">
        <f t="shared" si="15"/>
        <v>87.999987692944217</v>
      </c>
      <c r="R195" s="48">
        <f t="shared" si="16"/>
        <v>674.66657231257227</v>
      </c>
      <c r="S195" s="74">
        <f t="shared" si="17"/>
        <v>58</v>
      </c>
      <c r="T195" s="6" t="s">
        <v>1249</v>
      </c>
      <c r="U195" s="47" t="s">
        <v>432</v>
      </c>
      <c r="V195" s="47">
        <v>1</v>
      </c>
      <c r="W195" s="47">
        <v>1</v>
      </c>
      <c r="X195" s="47">
        <v>1</v>
      </c>
      <c r="Y195" s="47">
        <v>1</v>
      </c>
      <c r="Z195" s="75">
        <v>40855.634791666656</v>
      </c>
      <c r="AA195" s="6" t="s">
        <v>433</v>
      </c>
      <c r="AB195" s="47" t="s">
        <v>431</v>
      </c>
      <c r="AC195" s="47" t="s">
        <v>1251</v>
      </c>
      <c r="AD195" s="47" t="s">
        <v>1276</v>
      </c>
      <c r="AE195" s="47" t="s">
        <v>1284</v>
      </c>
      <c r="AF195" s="6" t="s">
        <v>1285</v>
      </c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</row>
    <row r="196" spans="1:43" s="1" customFormat="1" ht="31.5" x14ac:dyDescent="0.25">
      <c r="A196" s="47">
        <v>192</v>
      </c>
      <c r="B196" s="47" t="s">
        <v>1286</v>
      </c>
      <c r="C196" s="47" t="s">
        <v>1068</v>
      </c>
      <c r="D196" s="69" t="s">
        <v>1287</v>
      </c>
      <c r="E196" s="47">
        <v>1993</v>
      </c>
      <c r="F196" s="69" t="s">
        <v>1046</v>
      </c>
      <c r="G196" s="69" t="s">
        <v>1288</v>
      </c>
      <c r="H196" s="69" t="s">
        <v>1289</v>
      </c>
      <c r="I196" s="70">
        <v>10.00016131070104</v>
      </c>
      <c r="J196" s="47" t="s">
        <v>430</v>
      </c>
      <c r="K196" s="47">
        <v>8</v>
      </c>
      <c r="L196" s="71"/>
      <c r="M196" s="47">
        <v>75</v>
      </c>
      <c r="N196" s="48">
        <f t="shared" si="19"/>
        <v>160</v>
      </c>
      <c r="O196" s="48">
        <f t="shared" si="13"/>
        <v>1600.0258097121664</v>
      </c>
      <c r="P196" s="72">
        <f t="shared" si="14"/>
        <v>160.00258097121664</v>
      </c>
      <c r="Q196" s="73">
        <f t="shared" si="15"/>
        <v>264.00425860250743</v>
      </c>
      <c r="R196" s="48">
        <f t="shared" si="16"/>
        <v>2024.0326492858906</v>
      </c>
      <c r="S196" s="74">
        <f t="shared" si="17"/>
        <v>44</v>
      </c>
      <c r="T196" s="6" t="s">
        <v>431</v>
      </c>
      <c r="U196" s="47" t="s">
        <v>432</v>
      </c>
      <c r="V196" s="47">
        <v>1</v>
      </c>
      <c r="W196" s="47">
        <v>1</v>
      </c>
      <c r="X196" s="47">
        <v>1</v>
      </c>
      <c r="Y196" s="47">
        <v>1</v>
      </c>
      <c r="Z196" s="75">
        <v>40855.634791666656</v>
      </c>
      <c r="AA196" s="6" t="s">
        <v>433</v>
      </c>
      <c r="AB196" s="47" t="s">
        <v>1290</v>
      </c>
      <c r="AC196" s="47" t="s">
        <v>1291</v>
      </c>
      <c r="AD196" s="47" t="s">
        <v>1292</v>
      </c>
      <c r="AE196" s="47" t="s">
        <v>1293</v>
      </c>
      <c r="AF196" s="6" t="s">
        <v>1294</v>
      </c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</row>
    <row r="197" spans="1:43" s="1" customFormat="1" ht="15.75" x14ac:dyDescent="0.25">
      <c r="A197" s="47">
        <v>193</v>
      </c>
      <c r="B197" s="47" t="s">
        <v>1295</v>
      </c>
      <c r="C197" s="47" t="s">
        <v>1296</v>
      </c>
      <c r="D197" s="69" t="s">
        <v>1297</v>
      </c>
      <c r="E197" s="47">
        <v>2007</v>
      </c>
      <c r="F197" s="69" t="s">
        <v>1298</v>
      </c>
      <c r="G197" s="69" t="s">
        <v>1299</v>
      </c>
      <c r="H197" s="69" t="s">
        <v>1300</v>
      </c>
      <c r="I197" s="70">
        <v>166.34096359096819</v>
      </c>
      <c r="J197" s="47" t="s">
        <v>430</v>
      </c>
      <c r="K197" s="47">
        <v>6</v>
      </c>
      <c r="L197" s="71"/>
      <c r="M197" s="47">
        <v>75</v>
      </c>
      <c r="N197" s="48">
        <f t="shared" si="19"/>
        <v>140</v>
      </c>
      <c r="O197" s="48">
        <f t="shared" si="13"/>
        <v>23287.734902735545</v>
      </c>
      <c r="P197" s="72">
        <f t="shared" si="14"/>
        <v>2328.7734902735547</v>
      </c>
      <c r="Q197" s="73">
        <f t="shared" si="15"/>
        <v>3842.4762589513648</v>
      </c>
      <c r="R197" s="48">
        <f t="shared" si="16"/>
        <v>29458.984651960462</v>
      </c>
      <c r="S197" s="74">
        <f t="shared" si="17"/>
        <v>58</v>
      </c>
      <c r="T197" s="6" t="s">
        <v>431</v>
      </c>
      <c r="U197" s="47" t="s">
        <v>432</v>
      </c>
      <c r="V197" s="47">
        <v>1</v>
      </c>
      <c r="W197" s="47">
        <v>1</v>
      </c>
      <c r="X197" s="47">
        <v>1</v>
      </c>
      <c r="Y197" s="47">
        <v>1</v>
      </c>
      <c r="Z197" s="75">
        <v>40855.634791666656</v>
      </c>
      <c r="AA197" s="6" t="s">
        <v>433</v>
      </c>
      <c r="AB197" s="47" t="s">
        <v>1301</v>
      </c>
      <c r="AC197" s="47" t="s">
        <v>1302</v>
      </c>
      <c r="AD197" s="47" t="s">
        <v>1303</v>
      </c>
      <c r="AE197" s="47" t="s">
        <v>1304</v>
      </c>
      <c r="AF197" s="6" t="s">
        <v>1305</v>
      </c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</row>
    <row r="198" spans="1:43" s="1" customFormat="1" ht="15.75" x14ac:dyDescent="0.25">
      <c r="A198" s="47">
        <v>194</v>
      </c>
      <c r="B198" s="47" t="s">
        <v>1306</v>
      </c>
      <c r="C198" s="47" t="s">
        <v>1296</v>
      </c>
      <c r="D198" s="69" t="s">
        <v>1297</v>
      </c>
      <c r="E198" s="47">
        <v>2007</v>
      </c>
      <c r="F198" s="69" t="s">
        <v>1298</v>
      </c>
      <c r="G198" s="69" t="s">
        <v>1299</v>
      </c>
      <c r="H198" s="69" t="s">
        <v>1300</v>
      </c>
      <c r="I198" s="70">
        <v>8.4401471760244622</v>
      </c>
      <c r="J198" s="47" t="s">
        <v>430</v>
      </c>
      <c r="K198" s="47">
        <v>6</v>
      </c>
      <c r="L198" s="71"/>
      <c r="M198" s="47">
        <v>75</v>
      </c>
      <c r="N198" s="48">
        <f t="shared" si="19"/>
        <v>140</v>
      </c>
      <c r="O198" s="48">
        <f t="shared" ref="O198:O261" si="20">N198*I198</f>
        <v>1181.6206046434247</v>
      </c>
      <c r="P198" s="72">
        <f t="shared" ref="P198:P261" si="21">O198*0.1</f>
        <v>118.16206046434247</v>
      </c>
      <c r="Q198" s="73">
        <f t="shared" ref="Q198:Q261" si="22">SUM(O198:P198)*0.15</f>
        <v>194.96739976616507</v>
      </c>
      <c r="R198" s="48">
        <f t="shared" ref="R198:R261" si="23">SUM(O198:Q198)</f>
        <v>1494.7500648739322</v>
      </c>
      <c r="S198" s="74">
        <f t="shared" si="17"/>
        <v>58</v>
      </c>
      <c r="T198" s="6" t="s">
        <v>431</v>
      </c>
      <c r="U198" s="47" t="s">
        <v>432</v>
      </c>
      <c r="V198" s="47">
        <v>1</v>
      </c>
      <c r="W198" s="47">
        <v>1</v>
      </c>
      <c r="X198" s="47">
        <v>1</v>
      </c>
      <c r="Y198" s="47">
        <v>1</v>
      </c>
      <c r="Z198" s="75">
        <v>40855.634791666656</v>
      </c>
      <c r="AA198" s="6" t="s">
        <v>433</v>
      </c>
      <c r="AB198" s="47" t="s">
        <v>1301</v>
      </c>
      <c r="AC198" s="47" t="s">
        <v>1307</v>
      </c>
      <c r="AD198" s="47" t="s">
        <v>1302</v>
      </c>
      <c r="AE198" s="47" t="s">
        <v>1308</v>
      </c>
      <c r="AF198" s="6" t="s">
        <v>1309</v>
      </c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</row>
    <row r="199" spans="1:43" s="1" customFormat="1" ht="15.75" x14ac:dyDescent="0.25">
      <c r="A199" s="47">
        <v>195</v>
      </c>
      <c r="B199" s="47" t="s">
        <v>1310</v>
      </c>
      <c r="C199" s="47" t="s">
        <v>1296</v>
      </c>
      <c r="D199" s="69" t="s">
        <v>1297</v>
      </c>
      <c r="E199" s="47">
        <v>2007</v>
      </c>
      <c r="F199" s="69" t="s">
        <v>1298</v>
      </c>
      <c r="G199" s="69" t="s">
        <v>1299</v>
      </c>
      <c r="H199" s="69" t="s">
        <v>1300</v>
      </c>
      <c r="I199" s="70">
        <v>230.0302434462358</v>
      </c>
      <c r="J199" s="47" t="s">
        <v>430</v>
      </c>
      <c r="K199" s="47">
        <v>6</v>
      </c>
      <c r="L199" s="71"/>
      <c r="M199" s="47">
        <v>75</v>
      </c>
      <c r="N199" s="48">
        <f t="shared" si="19"/>
        <v>140</v>
      </c>
      <c r="O199" s="48">
        <f t="shared" si="20"/>
        <v>32204.234082473013</v>
      </c>
      <c r="P199" s="72">
        <f t="shared" si="21"/>
        <v>3220.4234082473013</v>
      </c>
      <c r="Q199" s="73">
        <f t="shared" si="22"/>
        <v>5313.6986236080475</v>
      </c>
      <c r="R199" s="48">
        <f t="shared" si="23"/>
        <v>40738.356114328366</v>
      </c>
      <c r="S199" s="74">
        <f t="shared" ref="S199:S262" si="24">M199-ABS($I$2-E199)</f>
        <v>58</v>
      </c>
      <c r="T199" s="6" t="s">
        <v>431</v>
      </c>
      <c r="U199" s="47" t="s">
        <v>432</v>
      </c>
      <c r="V199" s="47">
        <v>1</v>
      </c>
      <c r="W199" s="47">
        <v>1</v>
      </c>
      <c r="X199" s="47">
        <v>1</v>
      </c>
      <c r="Y199" s="47">
        <v>1</v>
      </c>
      <c r="Z199" s="75">
        <v>44119.44976851852</v>
      </c>
      <c r="AA199" s="6" t="s">
        <v>1221</v>
      </c>
      <c r="AB199" s="47" t="s">
        <v>1301</v>
      </c>
      <c r="AC199" s="47" t="s">
        <v>1311</v>
      </c>
      <c r="AD199" s="47" t="s">
        <v>1312</v>
      </c>
      <c r="AE199" s="47" t="s">
        <v>1313</v>
      </c>
      <c r="AF199" s="6" t="s">
        <v>1314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</row>
    <row r="200" spans="1:43" s="1" customFormat="1" ht="15.75" x14ac:dyDescent="0.25">
      <c r="A200" s="47">
        <v>196</v>
      </c>
      <c r="B200" s="47" t="s">
        <v>1315</v>
      </c>
      <c r="C200" s="47" t="s">
        <v>1296</v>
      </c>
      <c r="D200" s="69" t="s">
        <v>1297</v>
      </c>
      <c r="E200" s="47">
        <v>2007</v>
      </c>
      <c r="F200" s="69" t="s">
        <v>1298</v>
      </c>
      <c r="G200" s="69" t="s">
        <v>1299</v>
      </c>
      <c r="H200" s="69" t="s">
        <v>1300</v>
      </c>
      <c r="I200" s="70">
        <v>20.809658383452529</v>
      </c>
      <c r="J200" s="47" t="s">
        <v>430</v>
      </c>
      <c r="K200" s="47">
        <v>6</v>
      </c>
      <c r="L200" s="71"/>
      <c r="M200" s="47">
        <v>75</v>
      </c>
      <c r="N200" s="48">
        <f t="shared" si="19"/>
        <v>140</v>
      </c>
      <c r="O200" s="48">
        <f t="shared" si="20"/>
        <v>2913.3521736833541</v>
      </c>
      <c r="P200" s="72">
        <f t="shared" si="21"/>
        <v>291.33521736833541</v>
      </c>
      <c r="Q200" s="73">
        <f t="shared" si="22"/>
        <v>480.70310865775343</v>
      </c>
      <c r="R200" s="48">
        <f t="shared" si="23"/>
        <v>3685.3904997094432</v>
      </c>
      <c r="S200" s="74">
        <f t="shared" si="24"/>
        <v>58</v>
      </c>
      <c r="T200" s="6" t="s">
        <v>431</v>
      </c>
      <c r="U200" s="47" t="s">
        <v>432</v>
      </c>
      <c r="V200" s="47">
        <v>1</v>
      </c>
      <c r="W200" s="47">
        <v>1</v>
      </c>
      <c r="X200" s="47">
        <v>1</v>
      </c>
      <c r="Y200" s="47">
        <v>1</v>
      </c>
      <c r="Z200" s="75">
        <v>40855.634791666656</v>
      </c>
      <c r="AA200" s="6" t="s">
        <v>433</v>
      </c>
      <c r="AB200" s="47" t="s">
        <v>1301</v>
      </c>
      <c r="AC200" s="47" t="s">
        <v>1316</v>
      </c>
      <c r="AD200" s="47" t="s">
        <v>1317</v>
      </c>
      <c r="AE200" s="47" t="s">
        <v>1318</v>
      </c>
      <c r="AF200" s="6" t="s">
        <v>1319</v>
      </c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</row>
    <row r="201" spans="1:43" s="1" customFormat="1" ht="15.75" x14ac:dyDescent="0.25">
      <c r="A201" s="47">
        <v>197</v>
      </c>
      <c r="B201" s="47" t="s">
        <v>1320</v>
      </c>
      <c r="C201" s="47" t="s">
        <v>1296</v>
      </c>
      <c r="D201" s="69" t="s">
        <v>1297</v>
      </c>
      <c r="E201" s="47">
        <v>2007</v>
      </c>
      <c r="F201" s="69" t="s">
        <v>1298</v>
      </c>
      <c r="G201" s="69" t="s">
        <v>1299</v>
      </c>
      <c r="H201" s="69" t="s">
        <v>1300</v>
      </c>
      <c r="I201" s="70">
        <v>84.313191452544231</v>
      </c>
      <c r="J201" s="47" t="s">
        <v>430</v>
      </c>
      <c r="K201" s="47">
        <v>6</v>
      </c>
      <c r="L201" s="71"/>
      <c r="M201" s="47">
        <v>75</v>
      </c>
      <c r="N201" s="48">
        <f t="shared" si="19"/>
        <v>140</v>
      </c>
      <c r="O201" s="48">
        <f t="shared" si="20"/>
        <v>11803.846803356193</v>
      </c>
      <c r="P201" s="72">
        <f t="shared" si="21"/>
        <v>1180.3846803356194</v>
      </c>
      <c r="Q201" s="73">
        <f t="shared" si="22"/>
        <v>1947.6347225537718</v>
      </c>
      <c r="R201" s="48">
        <f t="shared" si="23"/>
        <v>14931.866206245584</v>
      </c>
      <c r="S201" s="74">
        <f t="shared" si="24"/>
        <v>58</v>
      </c>
      <c r="T201" s="6" t="s">
        <v>431</v>
      </c>
      <c r="U201" s="47" t="s">
        <v>432</v>
      </c>
      <c r="V201" s="47">
        <v>1</v>
      </c>
      <c r="W201" s="47">
        <v>1</v>
      </c>
      <c r="X201" s="47">
        <v>1</v>
      </c>
      <c r="Y201" s="47">
        <v>1</v>
      </c>
      <c r="Z201" s="75">
        <v>40855.63480324074</v>
      </c>
      <c r="AA201" s="6" t="s">
        <v>433</v>
      </c>
      <c r="AB201" s="47" t="s">
        <v>1301</v>
      </c>
      <c r="AC201" s="47" t="s">
        <v>1316</v>
      </c>
      <c r="AD201" s="47" t="s">
        <v>1321</v>
      </c>
      <c r="AE201" s="47" t="s">
        <v>1322</v>
      </c>
      <c r="AF201" s="6" t="s">
        <v>1323</v>
      </c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</row>
    <row r="202" spans="1:43" s="1" customFormat="1" ht="15.75" x14ac:dyDescent="0.25">
      <c r="A202" s="47">
        <v>198</v>
      </c>
      <c r="B202" s="47" t="s">
        <v>1324</v>
      </c>
      <c r="C202" s="47" t="s">
        <v>1296</v>
      </c>
      <c r="D202" s="69" t="s">
        <v>1297</v>
      </c>
      <c r="E202" s="47">
        <v>2007</v>
      </c>
      <c r="F202" s="69" t="s">
        <v>1298</v>
      </c>
      <c r="G202" s="69" t="s">
        <v>1299</v>
      </c>
      <c r="H202" s="69" t="s">
        <v>1300</v>
      </c>
      <c r="I202" s="70">
        <v>231.64457840764001</v>
      </c>
      <c r="J202" s="47" t="s">
        <v>430</v>
      </c>
      <c r="K202" s="47">
        <v>6</v>
      </c>
      <c r="L202" s="71"/>
      <c r="M202" s="47">
        <v>75</v>
      </c>
      <c r="N202" s="48">
        <f t="shared" si="19"/>
        <v>140</v>
      </c>
      <c r="O202" s="48">
        <f t="shared" si="20"/>
        <v>32430.240977069603</v>
      </c>
      <c r="P202" s="72">
        <f t="shared" si="21"/>
        <v>3243.0240977069607</v>
      </c>
      <c r="Q202" s="73">
        <f t="shared" si="22"/>
        <v>5350.989761216485</v>
      </c>
      <c r="R202" s="48">
        <f t="shared" si="23"/>
        <v>41024.254835993052</v>
      </c>
      <c r="S202" s="74">
        <f t="shared" si="24"/>
        <v>58</v>
      </c>
      <c r="T202" s="6" t="s">
        <v>431</v>
      </c>
      <c r="U202" s="47" t="s">
        <v>432</v>
      </c>
      <c r="V202" s="47">
        <v>1</v>
      </c>
      <c r="W202" s="47">
        <v>1</v>
      </c>
      <c r="X202" s="47">
        <v>1</v>
      </c>
      <c r="Y202" s="47">
        <v>1</v>
      </c>
      <c r="Z202" s="75">
        <v>40855.63480324074</v>
      </c>
      <c r="AA202" s="6" t="s">
        <v>433</v>
      </c>
      <c r="AB202" s="47" t="s">
        <v>1301</v>
      </c>
      <c r="AC202" s="47" t="s">
        <v>1303</v>
      </c>
      <c r="AD202" s="47" t="s">
        <v>1316</v>
      </c>
      <c r="AE202" s="47" t="s">
        <v>1325</v>
      </c>
      <c r="AF202" s="6" t="s">
        <v>1326</v>
      </c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</row>
    <row r="203" spans="1:43" s="1" customFormat="1" ht="15.75" x14ac:dyDescent="0.25">
      <c r="A203" s="47">
        <v>199</v>
      </c>
      <c r="B203" s="47" t="s">
        <v>1327</v>
      </c>
      <c r="C203" s="47" t="s">
        <v>1296</v>
      </c>
      <c r="D203" s="69" t="s">
        <v>1297</v>
      </c>
      <c r="E203" s="47">
        <v>2007</v>
      </c>
      <c r="F203" s="69" t="s">
        <v>1299</v>
      </c>
      <c r="G203" s="69" t="s">
        <v>1300</v>
      </c>
      <c r="H203" s="69" t="s">
        <v>1298</v>
      </c>
      <c r="I203" s="70">
        <v>108.8574300245361</v>
      </c>
      <c r="J203" s="47" t="s">
        <v>430</v>
      </c>
      <c r="K203" s="47">
        <v>6</v>
      </c>
      <c r="L203" s="71"/>
      <c r="M203" s="47">
        <v>75</v>
      </c>
      <c r="N203" s="48">
        <f t="shared" si="19"/>
        <v>140</v>
      </c>
      <c r="O203" s="48">
        <f t="shared" si="20"/>
        <v>15240.040203435054</v>
      </c>
      <c r="P203" s="72">
        <f t="shared" si="21"/>
        <v>1524.0040203435055</v>
      </c>
      <c r="Q203" s="73">
        <f t="shared" si="22"/>
        <v>2514.6066335667842</v>
      </c>
      <c r="R203" s="48">
        <f t="shared" si="23"/>
        <v>19278.650857345347</v>
      </c>
      <c r="S203" s="74">
        <f t="shared" si="24"/>
        <v>58</v>
      </c>
      <c r="T203" s="6" t="s">
        <v>431</v>
      </c>
      <c r="U203" s="47" t="s">
        <v>432</v>
      </c>
      <c r="V203" s="47">
        <v>1</v>
      </c>
      <c r="W203" s="47">
        <v>1</v>
      </c>
      <c r="X203" s="47">
        <v>1</v>
      </c>
      <c r="Y203" s="47">
        <v>1</v>
      </c>
      <c r="Z203" s="75">
        <v>40855.63480324074</v>
      </c>
      <c r="AA203" s="6" t="s">
        <v>433</v>
      </c>
      <c r="AB203" s="47" t="s">
        <v>1301</v>
      </c>
      <c r="AC203" s="47" t="s">
        <v>1328</v>
      </c>
      <c r="AD203" s="47" t="s">
        <v>1303</v>
      </c>
      <c r="AE203" s="47" t="s">
        <v>1329</v>
      </c>
      <c r="AF203" s="6" t="s">
        <v>1330</v>
      </c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</row>
    <row r="204" spans="1:43" s="1" customFormat="1" ht="15.75" x14ac:dyDescent="0.25">
      <c r="A204" s="47">
        <v>200</v>
      </c>
      <c r="B204" s="47" t="s">
        <v>1331</v>
      </c>
      <c r="C204" s="47" t="s">
        <v>1332</v>
      </c>
      <c r="D204" s="69" t="s">
        <v>1333</v>
      </c>
      <c r="E204" s="47">
        <v>2006</v>
      </c>
      <c r="F204" s="69" t="s">
        <v>904</v>
      </c>
      <c r="G204" s="69" t="s">
        <v>1334</v>
      </c>
      <c r="H204" s="69" t="s">
        <v>1335</v>
      </c>
      <c r="I204" s="70">
        <v>656.73956611933909</v>
      </c>
      <c r="J204" s="47" t="s">
        <v>906</v>
      </c>
      <c r="K204" s="47">
        <v>12</v>
      </c>
      <c r="L204" s="71"/>
      <c r="M204" s="47">
        <v>75</v>
      </c>
      <c r="N204" s="48">
        <f t="shared" si="19"/>
        <v>200</v>
      </c>
      <c r="O204" s="48">
        <f t="shared" si="20"/>
        <v>131347.91322386783</v>
      </c>
      <c r="P204" s="72">
        <f t="shared" si="21"/>
        <v>13134.791322386784</v>
      </c>
      <c r="Q204" s="73">
        <f t="shared" si="22"/>
        <v>21672.405681938191</v>
      </c>
      <c r="R204" s="48">
        <f t="shared" si="23"/>
        <v>166155.11022819282</v>
      </c>
      <c r="S204" s="74">
        <f t="shared" si="24"/>
        <v>57</v>
      </c>
      <c r="T204" s="6" t="s">
        <v>431</v>
      </c>
      <c r="U204" s="47" t="s">
        <v>432</v>
      </c>
      <c r="V204" s="47">
        <v>1</v>
      </c>
      <c r="W204" s="47">
        <v>1</v>
      </c>
      <c r="X204" s="47">
        <v>1</v>
      </c>
      <c r="Y204" s="47">
        <v>1</v>
      </c>
      <c r="Z204" s="75">
        <v>44263.473321759258</v>
      </c>
      <c r="AA204" s="6" t="s">
        <v>1221</v>
      </c>
      <c r="AB204" s="47" t="s">
        <v>1336</v>
      </c>
      <c r="AC204" s="47" t="s">
        <v>1337</v>
      </c>
      <c r="AD204" s="47" t="s">
        <v>1338</v>
      </c>
      <c r="AE204" s="47" t="s">
        <v>1339</v>
      </c>
      <c r="AF204" s="6" t="s">
        <v>1340</v>
      </c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</row>
    <row r="205" spans="1:43" s="1" customFormat="1" ht="15.75" x14ac:dyDescent="0.25">
      <c r="A205" s="47">
        <v>201</v>
      </c>
      <c r="B205" s="47" t="s">
        <v>1341</v>
      </c>
      <c r="C205" s="47" t="s">
        <v>1342</v>
      </c>
      <c r="D205" s="69" t="s">
        <v>1333</v>
      </c>
      <c r="E205" s="47">
        <v>2006</v>
      </c>
      <c r="F205" s="69" t="s">
        <v>904</v>
      </c>
      <c r="G205" s="69" t="s">
        <v>1334</v>
      </c>
      <c r="H205" s="69" t="s">
        <v>1335</v>
      </c>
      <c r="I205" s="70">
        <v>1.0002611344549359</v>
      </c>
      <c r="J205" s="47" t="s">
        <v>430</v>
      </c>
      <c r="K205" s="47">
        <v>8</v>
      </c>
      <c r="L205" s="71"/>
      <c r="M205" s="47">
        <v>75</v>
      </c>
      <c r="N205" s="48">
        <f t="shared" si="19"/>
        <v>160</v>
      </c>
      <c r="O205" s="48">
        <f t="shared" si="20"/>
        <v>160.04178151278975</v>
      </c>
      <c r="P205" s="72">
        <f t="shared" si="21"/>
        <v>16.004178151278975</v>
      </c>
      <c r="Q205" s="73">
        <f t="shared" si="22"/>
        <v>26.406893949610311</v>
      </c>
      <c r="R205" s="48">
        <f t="shared" si="23"/>
        <v>202.45285361367905</v>
      </c>
      <c r="S205" s="74">
        <f t="shared" si="24"/>
        <v>57</v>
      </c>
      <c r="T205" s="6" t="s">
        <v>431</v>
      </c>
      <c r="U205" s="47" t="s">
        <v>432</v>
      </c>
      <c r="V205" s="47">
        <v>1</v>
      </c>
      <c r="W205" s="47">
        <v>1</v>
      </c>
      <c r="X205" s="47">
        <v>1</v>
      </c>
      <c r="Y205" s="47">
        <v>1</v>
      </c>
      <c r="Z205" s="75">
        <v>40855.63480324074</v>
      </c>
      <c r="AA205" s="6" t="s">
        <v>433</v>
      </c>
      <c r="AB205" s="47" t="s">
        <v>1336</v>
      </c>
      <c r="AC205" s="47" t="s">
        <v>1343</v>
      </c>
      <c r="AD205" s="47" t="s">
        <v>1344</v>
      </c>
      <c r="AE205" s="47" t="s">
        <v>1345</v>
      </c>
      <c r="AF205" s="6" t="s">
        <v>1346</v>
      </c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</row>
    <row r="206" spans="1:43" s="1" customFormat="1" ht="15.75" x14ac:dyDescent="0.25">
      <c r="A206" s="47">
        <v>202</v>
      </c>
      <c r="B206" s="47" t="s">
        <v>1347</v>
      </c>
      <c r="C206" s="47" t="s">
        <v>1348</v>
      </c>
      <c r="D206" s="69" t="s">
        <v>1333</v>
      </c>
      <c r="E206" s="47">
        <v>2006</v>
      </c>
      <c r="F206" s="69" t="s">
        <v>904</v>
      </c>
      <c r="G206" s="69" t="s">
        <v>1334</v>
      </c>
      <c r="H206" s="69" t="s">
        <v>1335</v>
      </c>
      <c r="I206" s="70">
        <v>60.450758896949587</v>
      </c>
      <c r="J206" s="47" t="s">
        <v>430</v>
      </c>
      <c r="K206" s="47">
        <v>8</v>
      </c>
      <c r="L206" s="71"/>
      <c r="M206" s="47">
        <v>75</v>
      </c>
      <c r="N206" s="48">
        <f t="shared" si="19"/>
        <v>160</v>
      </c>
      <c r="O206" s="48">
        <f t="shared" si="20"/>
        <v>9672.1214235119332</v>
      </c>
      <c r="P206" s="72">
        <f t="shared" si="21"/>
        <v>967.21214235119339</v>
      </c>
      <c r="Q206" s="73">
        <f t="shared" si="22"/>
        <v>1595.9000348794689</v>
      </c>
      <c r="R206" s="48">
        <f t="shared" si="23"/>
        <v>12235.233600742595</v>
      </c>
      <c r="S206" s="74">
        <f t="shared" si="24"/>
        <v>57</v>
      </c>
      <c r="T206" s="6" t="s">
        <v>431</v>
      </c>
      <c r="U206" s="47" t="s">
        <v>432</v>
      </c>
      <c r="V206" s="47">
        <v>1</v>
      </c>
      <c r="W206" s="47">
        <v>1</v>
      </c>
      <c r="X206" s="47">
        <v>1</v>
      </c>
      <c r="Y206" s="47">
        <v>1</v>
      </c>
      <c r="Z206" s="75">
        <v>40855.63480324074</v>
      </c>
      <c r="AA206" s="6" t="s">
        <v>433</v>
      </c>
      <c r="AB206" s="47" t="s">
        <v>1336</v>
      </c>
      <c r="AC206" s="47" t="s">
        <v>1349</v>
      </c>
      <c r="AD206" s="47" t="s">
        <v>1343</v>
      </c>
      <c r="AE206" s="47" t="s">
        <v>1350</v>
      </c>
      <c r="AF206" s="6" t="s">
        <v>1351</v>
      </c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</row>
    <row r="207" spans="1:43" s="1" customFormat="1" ht="15.75" x14ac:dyDescent="0.25">
      <c r="A207" s="47">
        <v>203</v>
      </c>
      <c r="B207" s="47" t="s">
        <v>1352</v>
      </c>
      <c r="C207" s="47" t="s">
        <v>1348</v>
      </c>
      <c r="D207" s="69" t="s">
        <v>1333</v>
      </c>
      <c r="E207" s="47">
        <v>2006</v>
      </c>
      <c r="F207" s="69" t="s">
        <v>904</v>
      </c>
      <c r="G207" s="69" t="s">
        <v>1334</v>
      </c>
      <c r="H207" s="69" t="s">
        <v>457</v>
      </c>
      <c r="I207" s="70">
        <v>2.6574706658784839</v>
      </c>
      <c r="J207" s="47" t="s">
        <v>430</v>
      </c>
      <c r="K207" s="47">
        <v>8</v>
      </c>
      <c r="L207" s="71"/>
      <c r="M207" s="47">
        <v>75</v>
      </c>
      <c r="N207" s="48">
        <f t="shared" si="19"/>
        <v>160</v>
      </c>
      <c r="O207" s="48">
        <f t="shared" si="20"/>
        <v>425.19530654055745</v>
      </c>
      <c r="P207" s="72">
        <f t="shared" si="21"/>
        <v>42.51953065405575</v>
      </c>
      <c r="Q207" s="73">
        <f t="shared" si="22"/>
        <v>70.157225579191973</v>
      </c>
      <c r="R207" s="48">
        <f t="shared" si="23"/>
        <v>537.87206277380517</v>
      </c>
      <c r="S207" s="74">
        <f t="shared" si="24"/>
        <v>57</v>
      </c>
      <c r="T207" s="6" t="s">
        <v>431</v>
      </c>
      <c r="U207" s="47" t="s">
        <v>432</v>
      </c>
      <c r="V207" s="47">
        <v>1</v>
      </c>
      <c r="W207" s="47">
        <v>1</v>
      </c>
      <c r="X207" s="47">
        <v>1</v>
      </c>
      <c r="Y207" s="47">
        <v>1</v>
      </c>
      <c r="Z207" s="75">
        <v>40855.63480324074</v>
      </c>
      <c r="AA207" s="6" t="s">
        <v>433</v>
      </c>
      <c r="AB207" s="47" t="s">
        <v>1336</v>
      </c>
      <c r="AC207" s="47" t="s">
        <v>1353</v>
      </c>
      <c r="AD207" s="47" t="s">
        <v>1349</v>
      </c>
      <c r="AE207" s="47" t="s">
        <v>1354</v>
      </c>
      <c r="AF207" s="6" t="s">
        <v>1355</v>
      </c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</row>
    <row r="208" spans="1:43" s="1" customFormat="1" ht="15.75" x14ac:dyDescent="0.25">
      <c r="A208" s="47">
        <v>204</v>
      </c>
      <c r="B208" s="47" t="s">
        <v>1356</v>
      </c>
      <c r="C208" s="47" t="s">
        <v>1348</v>
      </c>
      <c r="D208" s="69" t="s">
        <v>1333</v>
      </c>
      <c r="E208" s="47">
        <v>2006</v>
      </c>
      <c r="F208" s="69" t="s">
        <v>904</v>
      </c>
      <c r="G208" s="69" t="s">
        <v>1334</v>
      </c>
      <c r="H208" s="69" t="s">
        <v>1335</v>
      </c>
      <c r="I208" s="70">
        <v>402.87022906047008</v>
      </c>
      <c r="J208" s="47" t="s">
        <v>906</v>
      </c>
      <c r="K208" s="47">
        <v>12</v>
      </c>
      <c r="L208" s="71"/>
      <c r="M208" s="47">
        <v>75</v>
      </c>
      <c r="N208" s="48">
        <f t="shared" si="19"/>
        <v>200</v>
      </c>
      <c r="O208" s="48">
        <f t="shared" si="20"/>
        <v>80574.045812094017</v>
      </c>
      <c r="P208" s="72">
        <f t="shared" si="21"/>
        <v>8057.4045812094018</v>
      </c>
      <c r="Q208" s="73">
        <f t="shared" si="22"/>
        <v>13294.717558995511</v>
      </c>
      <c r="R208" s="48">
        <f t="shared" si="23"/>
        <v>101926.16795229893</v>
      </c>
      <c r="S208" s="74">
        <f t="shared" si="24"/>
        <v>57</v>
      </c>
      <c r="T208" s="6" t="s">
        <v>431</v>
      </c>
      <c r="U208" s="47" t="s">
        <v>432</v>
      </c>
      <c r="V208" s="47">
        <v>1</v>
      </c>
      <c r="W208" s="47">
        <v>1</v>
      </c>
      <c r="X208" s="47">
        <v>1</v>
      </c>
      <c r="Y208" s="47">
        <v>1</v>
      </c>
      <c r="Z208" s="75">
        <v>40855.63480324074</v>
      </c>
      <c r="AA208" s="6" t="s">
        <v>433</v>
      </c>
      <c r="AB208" s="47" t="s">
        <v>1336</v>
      </c>
      <c r="AC208" s="47" t="s">
        <v>1357</v>
      </c>
      <c r="AD208" s="47" t="s">
        <v>1353</v>
      </c>
      <c r="AE208" s="47" t="s">
        <v>1358</v>
      </c>
      <c r="AF208" s="6" t="s">
        <v>1359</v>
      </c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</row>
    <row r="209" spans="1:43" s="1" customFormat="1" ht="15.75" x14ac:dyDescent="0.25">
      <c r="A209" s="47">
        <v>205</v>
      </c>
      <c r="B209" s="47" t="s">
        <v>1360</v>
      </c>
      <c r="C209" s="47" t="s">
        <v>1342</v>
      </c>
      <c r="D209" s="69" t="s">
        <v>1333</v>
      </c>
      <c r="E209" s="47">
        <v>2006</v>
      </c>
      <c r="F209" s="69" t="s">
        <v>904</v>
      </c>
      <c r="G209" s="69" t="s">
        <v>1334</v>
      </c>
      <c r="H209" s="69" t="s">
        <v>1335</v>
      </c>
      <c r="I209" s="70">
        <v>1.000023804725757</v>
      </c>
      <c r="J209" s="47" t="s">
        <v>430</v>
      </c>
      <c r="K209" s="47">
        <v>8</v>
      </c>
      <c r="L209" s="71"/>
      <c r="M209" s="47">
        <v>75</v>
      </c>
      <c r="N209" s="48">
        <f t="shared" si="19"/>
        <v>160</v>
      </c>
      <c r="O209" s="48">
        <f t="shared" si="20"/>
        <v>160.00380875612112</v>
      </c>
      <c r="P209" s="72">
        <f t="shared" si="21"/>
        <v>16.000380875612112</v>
      </c>
      <c r="Q209" s="73">
        <f t="shared" si="22"/>
        <v>26.400628444759985</v>
      </c>
      <c r="R209" s="48">
        <f t="shared" si="23"/>
        <v>202.4048180764932</v>
      </c>
      <c r="S209" s="74">
        <f t="shared" si="24"/>
        <v>57</v>
      </c>
      <c r="T209" s="6" t="s">
        <v>431</v>
      </c>
      <c r="U209" s="47" t="s">
        <v>432</v>
      </c>
      <c r="V209" s="47">
        <v>1</v>
      </c>
      <c r="W209" s="47">
        <v>1</v>
      </c>
      <c r="X209" s="47">
        <v>1</v>
      </c>
      <c r="Y209" s="47">
        <v>1</v>
      </c>
      <c r="Z209" s="75">
        <v>40855.63480324074</v>
      </c>
      <c r="AA209" s="6" t="s">
        <v>433</v>
      </c>
      <c r="AB209" s="47" t="s">
        <v>1336</v>
      </c>
      <c r="AC209" s="47" t="s">
        <v>1361</v>
      </c>
      <c r="AD209" s="47" t="s">
        <v>1362</v>
      </c>
      <c r="AE209" s="47" t="s">
        <v>1363</v>
      </c>
      <c r="AF209" s="6" t="s">
        <v>1364</v>
      </c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s="1" customFormat="1" ht="15.75" x14ac:dyDescent="0.25">
      <c r="A210" s="47">
        <v>206</v>
      </c>
      <c r="B210" s="47" t="s">
        <v>1365</v>
      </c>
      <c r="C210" s="47" t="s">
        <v>1348</v>
      </c>
      <c r="D210" s="69" t="s">
        <v>1333</v>
      </c>
      <c r="E210" s="47">
        <v>2006</v>
      </c>
      <c r="F210" s="69" t="s">
        <v>904</v>
      </c>
      <c r="G210" s="69" t="s">
        <v>1334</v>
      </c>
      <c r="H210" s="69" t="s">
        <v>1335</v>
      </c>
      <c r="I210" s="70">
        <v>66.054060086942016</v>
      </c>
      <c r="J210" s="47" t="s">
        <v>430</v>
      </c>
      <c r="K210" s="47">
        <v>8</v>
      </c>
      <c r="L210" s="71"/>
      <c r="M210" s="47">
        <v>75</v>
      </c>
      <c r="N210" s="48">
        <f t="shared" si="19"/>
        <v>160</v>
      </c>
      <c r="O210" s="48">
        <f t="shared" si="20"/>
        <v>10568.649613910722</v>
      </c>
      <c r="P210" s="72">
        <f t="shared" si="21"/>
        <v>1056.8649613910723</v>
      </c>
      <c r="Q210" s="73">
        <f t="shared" si="22"/>
        <v>1743.8271862952693</v>
      </c>
      <c r="R210" s="48">
        <f t="shared" si="23"/>
        <v>13369.341761597065</v>
      </c>
      <c r="S210" s="74">
        <f t="shared" si="24"/>
        <v>57</v>
      </c>
      <c r="T210" s="6" t="s">
        <v>431</v>
      </c>
      <c r="U210" s="47" t="s">
        <v>432</v>
      </c>
      <c r="V210" s="47">
        <v>1</v>
      </c>
      <c r="W210" s="47">
        <v>1</v>
      </c>
      <c r="X210" s="47">
        <v>1</v>
      </c>
      <c r="Y210" s="47">
        <v>1</v>
      </c>
      <c r="Z210" s="75">
        <v>40855.63480324074</v>
      </c>
      <c r="AA210" s="6" t="s">
        <v>433</v>
      </c>
      <c r="AB210" s="47" t="s">
        <v>1336</v>
      </c>
      <c r="AC210" s="47" t="s">
        <v>1366</v>
      </c>
      <c r="AD210" s="47" t="s">
        <v>1361</v>
      </c>
      <c r="AE210" s="47" t="s">
        <v>1367</v>
      </c>
      <c r="AF210" s="6" t="s">
        <v>1368</v>
      </c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s="1" customFormat="1" ht="15.75" x14ac:dyDescent="0.25">
      <c r="A211" s="47">
        <v>207</v>
      </c>
      <c r="B211" s="47" t="s">
        <v>1369</v>
      </c>
      <c r="C211" s="47" t="s">
        <v>1348</v>
      </c>
      <c r="D211" s="69" t="s">
        <v>1333</v>
      </c>
      <c r="E211" s="47">
        <v>2006</v>
      </c>
      <c r="F211" s="69" t="s">
        <v>904</v>
      </c>
      <c r="G211" s="69" t="s">
        <v>1334</v>
      </c>
      <c r="H211" s="69" t="s">
        <v>457</v>
      </c>
      <c r="I211" s="70">
        <v>2.7848280506981369</v>
      </c>
      <c r="J211" s="47" t="s">
        <v>430</v>
      </c>
      <c r="K211" s="47">
        <v>8</v>
      </c>
      <c r="L211" s="71"/>
      <c r="M211" s="47">
        <v>75</v>
      </c>
      <c r="N211" s="48">
        <f t="shared" si="19"/>
        <v>160</v>
      </c>
      <c r="O211" s="48">
        <f t="shared" si="20"/>
        <v>445.57248811170189</v>
      </c>
      <c r="P211" s="72">
        <f t="shared" si="21"/>
        <v>44.55724881117019</v>
      </c>
      <c r="Q211" s="73">
        <f t="shared" si="22"/>
        <v>73.519460538430806</v>
      </c>
      <c r="R211" s="48">
        <f t="shared" si="23"/>
        <v>563.64919746130295</v>
      </c>
      <c r="S211" s="74">
        <f t="shared" si="24"/>
        <v>57</v>
      </c>
      <c r="T211" s="6" t="s">
        <v>431</v>
      </c>
      <c r="U211" s="47" t="s">
        <v>432</v>
      </c>
      <c r="V211" s="47">
        <v>1</v>
      </c>
      <c r="W211" s="47">
        <v>1</v>
      </c>
      <c r="X211" s="47">
        <v>1</v>
      </c>
      <c r="Y211" s="47">
        <v>1</v>
      </c>
      <c r="Z211" s="75">
        <v>40855.63480324074</v>
      </c>
      <c r="AA211" s="6" t="s">
        <v>433</v>
      </c>
      <c r="AB211" s="47" t="s">
        <v>1336</v>
      </c>
      <c r="AC211" s="47" t="s">
        <v>1357</v>
      </c>
      <c r="AD211" s="47" t="s">
        <v>1366</v>
      </c>
      <c r="AE211" s="47" t="s">
        <v>1370</v>
      </c>
      <c r="AF211" s="6" t="s">
        <v>1371</v>
      </c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s="1" customFormat="1" ht="15.75" x14ac:dyDescent="0.25">
      <c r="A212" s="47">
        <v>208</v>
      </c>
      <c r="B212" s="47" t="s">
        <v>1372</v>
      </c>
      <c r="C212" s="47" t="s">
        <v>1348</v>
      </c>
      <c r="D212" s="69" t="s">
        <v>1333</v>
      </c>
      <c r="E212" s="47">
        <v>2006</v>
      </c>
      <c r="F212" s="69" t="s">
        <v>904</v>
      </c>
      <c r="G212" s="69" t="s">
        <v>1334</v>
      </c>
      <c r="H212" s="69" t="s">
        <v>1335</v>
      </c>
      <c r="I212" s="70">
        <v>615.30364255175436</v>
      </c>
      <c r="J212" s="47" t="s">
        <v>906</v>
      </c>
      <c r="K212" s="47">
        <v>12</v>
      </c>
      <c r="L212" s="71"/>
      <c r="M212" s="47">
        <v>75</v>
      </c>
      <c r="N212" s="48">
        <f t="shared" si="19"/>
        <v>200</v>
      </c>
      <c r="O212" s="48">
        <f t="shared" si="20"/>
        <v>123060.72851035088</v>
      </c>
      <c r="P212" s="72">
        <f t="shared" si="21"/>
        <v>12306.072851035089</v>
      </c>
      <c r="Q212" s="73">
        <f t="shared" si="22"/>
        <v>20305.020204207893</v>
      </c>
      <c r="R212" s="48">
        <f t="shared" si="23"/>
        <v>155671.82156559385</v>
      </c>
      <c r="S212" s="74">
        <f t="shared" si="24"/>
        <v>57</v>
      </c>
      <c r="T212" s="6" t="s">
        <v>431</v>
      </c>
      <c r="U212" s="47" t="s">
        <v>432</v>
      </c>
      <c r="V212" s="47">
        <v>1</v>
      </c>
      <c r="W212" s="47">
        <v>1</v>
      </c>
      <c r="X212" s="47">
        <v>1</v>
      </c>
      <c r="Y212" s="47">
        <v>1</v>
      </c>
      <c r="Z212" s="75">
        <v>40855.63480324074</v>
      </c>
      <c r="AA212" s="6" t="s">
        <v>433</v>
      </c>
      <c r="AB212" s="47" t="s">
        <v>1336</v>
      </c>
      <c r="AC212" s="47" t="s">
        <v>1373</v>
      </c>
      <c r="AD212" s="47" t="s">
        <v>1357</v>
      </c>
      <c r="AE212" s="47" t="s">
        <v>1374</v>
      </c>
      <c r="AF212" s="6" t="s">
        <v>1375</v>
      </c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s="1" customFormat="1" ht="15.75" x14ac:dyDescent="0.25">
      <c r="A213" s="47">
        <v>209</v>
      </c>
      <c r="B213" s="47" t="s">
        <v>1376</v>
      </c>
      <c r="C213" s="47" t="s">
        <v>1377</v>
      </c>
      <c r="D213" s="69" t="s">
        <v>1333</v>
      </c>
      <c r="E213" s="47">
        <v>2006</v>
      </c>
      <c r="F213" s="69" t="s">
        <v>904</v>
      </c>
      <c r="G213" s="69" t="s">
        <v>904</v>
      </c>
      <c r="H213" s="69" t="s">
        <v>1378</v>
      </c>
      <c r="I213" s="70">
        <v>3.3655092713854442</v>
      </c>
      <c r="J213" s="47" t="s">
        <v>906</v>
      </c>
      <c r="K213" s="47">
        <v>12</v>
      </c>
      <c r="L213" s="71"/>
      <c r="M213" s="47">
        <v>75</v>
      </c>
      <c r="N213" s="48">
        <f t="shared" si="19"/>
        <v>200</v>
      </c>
      <c r="O213" s="48">
        <f t="shared" si="20"/>
        <v>673.10185427708882</v>
      </c>
      <c r="P213" s="72">
        <f t="shared" si="21"/>
        <v>67.310185427708888</v>
      </c>
      <c r="Q213" s="73">
        <f t="shared" si="22"/>
        <v>111.06180595571966</v>
      </c>
      <c r="R213" s="48">
        <f t="shared" si="23"/>
        <v>851.47384566051744</v>
      </c>
      <c r="S213" s="74">
        <f t="shared" si="24"/>
        <v>57</v>
      </c>
      <c r="T213" s="6" t="s">
        <v>431</v>
      </c>
      <c r="U213" s="47" t="s">
        <v>432</v>
      </c>
      <c r="V213" s="47">
        <v>1</v>
      </c>
      <c r="W213" s="47">
        <v>1</v>
      </c>
      <c r="X213" s="47">
        <v>1</v>
      </c>
      <c r="Y213" s="47">
        <v>1</v>
      </c>
      <c r="Z213" s="75">
        <v>40855.634814814817</v>
      </c>
      <c r="AA213" s="6" t="s">
        <v>433</v>
      </c>
      <c r="AB213" s="47" t="s">
        <v>1336</v>
      </c>
      <c r="AC213" s="47" t="s">
        <v>1379</v>
      </c>
      <c r="AD213" s="47" t="s">
        <v>1373</v>
      </c>
      <c r="AE213" s="47" t="s">
        <v>1380</v>
      </c>
      <c r="AF213" s="6" t="s">
        <v>1381</v>
      </c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s="1" customFormat="1" ht="15.75" x14ac:dyDescent="0.25">
      <c r="A214" s="47">
        <v>210</v>
      </c>
      <c r="B214" s="47" t="s">
        <v>1382</v>
      </c>
      <c r="C214" s="47" t="s">
        <v>1377</v>
      </c>
      <c r="D214" s="69" t="s">
        <v>1333</v>
      </c>
      <c r="E214" s="47">
        <v>2006</v>
      </c>
      <c r="F214" s="69" t="s">
        <v>904</v>
      </c>
      <c r="G214" s="69" t="s">
        <v>1334</v>
      </c>
      <c r="H214" s="69" t="s">
        <v>1335</v>
      </c>
      <c r="I214" s="70">
        <v>1.0000064799838111</v>
      </c>
      <c r="J214" s="47" t="s">
        <v>430</v>
      </c>
      <c r="K214" s="47">
        <v>8</v>
      </c>
      <c r="L214" s="71"/>
      <c r="M214" s="47">
        <v>75</v>
      </c>
      <c r="N214" s="48">
        <f t="shared" si="19"/>
        <v>160</v>
      </c>
      <c r="O214" s="48">
        <f t="shared" si="20"/>
        <v>160.00103679740977</v>
      </c>
      <c r="P214" s="72">
        <f t="shared" si="21"/>
        <v>16.000103679740977</v>
      </c>
      <c r="Q214" s="73">
        <f t="shared" si="22"/>
        <v>26.400171071572611</v>
      </c>
      <c r="R214" s="48">
        <f t="shared" si="23"/>
        <v>202.40131154872336</v>
      </c>
      <c r="S214" s="74">
        <f t="shared" si="24"/>
        <v>57</v>
      </c>
      <c r="T214" s="6" t="s">
        <v>431</v>
      </c>
      <c r="U214" s="47" t="s">
        <v>432</v>
      </c>
      <c r="V214" s="47">
        <v>1</v>
      </c>
      <c r="W214" s="47">
        <v>1</v>
      </c>
      <c r="X214" s="47">
        <v>1</v>
      </c>
      <c r="Y214" s="47">
        <v>1</v>
      </c>
      <c r="Z214" s="75">
        <v>40855.634814814817</v>
      </c>
      <c r="AA214" s="6" t="s">
        <v>433</v>
      </c>
      <c r="AB214" s="47" t="s">
        <v>1336</v>
      </c>
      <c r="AC214" s="47" t="s">
        <v>1383</v>
      </c>
      <c r="AD214" s="47" t="s">
        <v>1384</v>
      </c>
      <c r="AE214" s="47" t="s">
        <v>1385</v>
      </c>
      <c r="AF214" s="6" t="s">
        <v>1386</v>
      </c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s="1" customFormat="1" ht="15.75" x14ac:dyDescent="0.25">
      <c r="A215" s="47">
        <v>211</v>
      </c>
      <c r="B215" s="47" t="s">
        <v>1387</v>
      </c>
      <c r="C215" s="47" t="s">
        <v>1377</v>
      </c>
      <c r="D215" s="69" t="s">
        <v>1333</v>
      </c>
      <c r="E215" s="47">
        <v>2006</v>
      </c>
      <c r="F215" s="69" t="s">
        <v>904</v>
      </c>
      <c r="G215" s="69" t="s">
        <v>1334</v>
      </c>
      <c r="H215" s="69" t="s">
        <v>1335</v>
      </c>
      <c r="I215" s="70">
        <v>24.25786650057503</v>
      </c>
      <c r="J215" s="47" t="s">
        <v>430</v>
      </c>
      <c r="K215" s="47">
        <v>8</v>
      </c>
      <c r="L215" s="71"/>
      <c r="M215" s="47">
        <v>75</v>
      </c>
      <c r="N215" s="48">
        <f t="shared" si="19"/>
        <v>160</v>
      </c>
      <c r="O215" s="48">
        <f t="shared" si="20"/>
        <v>3881.258640092005</v>
      </c>
      <c r="P215" s="72">
        <f t="shared" si="21"/>
        <v>388.12586400920054</v>
      </c>
      <c r="Q215" s="73">
        <f t="shared" si="22"/>
        <v>640.40767561518078</v>
      </c>
      <c r="R215" s="48">
        <f t="shared" si="23"/>
        <v>4909.7921797163863</v>
      </c>
      <c r="S215" s="74">
        <f t="shared" si="24"/>
        <v>57</v>
      </c>
      <c r="T215" s="6" t="s">
        <v>431</v>
      </c>
      <c r="U215" s="47" t="s">
        <v>432</v>
      </c>
      <c r="V215" s="47">
        <v>1</v>
      </c>
      <c r="W215" s="47">
        <v>1</v>
      </c>
      <c r="X215" s="47">
        <v>1</v>
      </c>
      <c r="Y215" s="47">
        <v>1</v>
      </c>
      <c r="Z215" s="75">
        <v>40855.634814814817</v>
      </c>
      <c r="AA215" s="6" t="s">
        <v>433</v>
      </c>
      <c r="AB215" s="47" t="s">
        <v>1336</v>
      </c>
      <c r="AC215" s="47" t="s">
        <v>1388</v>
      </c>
      <c r="AD215" s="47" t="s">
        <v>1383</v>
      </c>
      <c r="AE215" s="47" t="s">
        <v>1389</v>
      </c>
      <c r="AF215" s="6" t="s">
        <v>1390</v>
      </c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s="1" customFormat="1" ht="15.75" x14ac:dyDescent="0.25">
      <c r="A216" s="47">
        <v>212</v>
      </c>
      <c r="B216" s="47" t="s">
        <v>1391</v>
      </c>
      <c r="C216" s="47" t="s">
        <v>1377</v>
      </c>
      <c r="D216" s="69" t="s">
        <v>1333</v>
      </c>
      <c r="E216" s="47">
        <v>2006</v>
      </c>
      <c r="F216" s="69" t="s">
        <v>904</v>
      </c>
      <c r="G216" s="69" t="s">
        <v>1334</v>
      </c>
      <c r="H216" s="69" t="s">
        <v>1335</v>
      </c>
      <c r="I216" s="70">
        <v>4.22281068380234</v>
      </c>
      <c r="J216" s="47" t="s">
        <v>430</v>
      </c>
      <c r="K216" s="47">
        <v>8</v>
      </c>
      <c r="L216" s="71"/>
      <c r="M216" s="47">
        <v>75</v>
      </c>
      <c r="N216" s="48">
        <f t="shared" si="19"/>
        <v>160</v>
      </c>
      <c r="O216" s="48">
        <f t="shared" si="20"/>
        <v>675.64970940837441</v>
      </c>
      <c r="P216" s="72">
        <f t="shared" si="21"/>
        <v>67.564970940837441</v>
      </c>
      <c r="Q216" s="73">
        <f t="shared" si="22"/>
        <v>111.48220205238178</v>
      </c>
      <c r="R216" s="48">
        <f t="shared" si="23"/>
        <v>854.69688240159371</v>
      </c>
      <c r="S216" s="74">
        <f t="shared" si="24"/>
        <v>57</v>
      </c>
      <c r="T216" s="6" t="s">
        <v>431</v>
      </c>
      <c r="U216" s="47" t="s">
        <v>432</v>
      </c>
      <c r="V216" s="47">
        <v>1</v>
      </c>
      <c r="W216" s="47">
        <v>1</v>
      </c>
      <c r="X216" s="47">
        <v>1</v>
      </c>
      <c r="Y216" s="47">
        <v>1</v>
      </c>
      <c r="Z216" s="75">
        <v>40855.634814814817</v>
      </c>
      <c r="AA216" s="6" t="s">
        <v>433</v>
      </c>
      <c r="AB216" s="47" t="s">
        <v>1336</v>
      </c>
      <c r="AC216" s="47" t="s">
        <v>1379</v>
      </c>
      <c r="AD216" s="47" t="s">
        <v>1388</v>
      </c>
      <c r="AE216" s="47" t="s">
        <v>1392</v>
      </c>
      <c r="AF216" s="6" t="s">
        <v>1393</v>
      </c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  <row r="217" spans="1:43" s="1" customFormat="1" ht="15.75" x14ac:dyDescent="0.25">
      <c r="A217" s="47">
        <v>213</v>
      </c>
      <c r="B217" s="47" t="s">
        <v>1394</v>
      </c>
      <c r="C217" s="47" t="s">
        <v>1377</v>
      </c>
      <c r="D217" s="69" t="s">
        <v>1333</v>
      </c>
      <c r="E217" s="47">
        <v>2006</v>
      </c>
      <c r="F217" s="69" t="s">
        <v>904</v>
      </c>
      <c r="G217" s="69" t="s">
        <v>1334</v>
      </c>
      <c r="H217" s="69" t="s">
        <v>1335</v>
      </c>
      <c r="I217" s="70">
        <v>276.2990218954269</v>
      </c>
      <c r="J217" s="47" t="s">
        <v>906</v>
      </c>
      <c r="K217" s="47">
        <v>12</v>
      </c>
      <c r="L217" s="71"/>
      <c r="M217" s="47">
        <v>75</v>
      </c>
      <c r="N217" s="48">
        <f t="shared" si="19"/>
        <v>200</v>
      </c>
      <c r="O217" s="48">
        <f t="shared" si="20"/>
        <v>55259.804379085384</v>
      </c>
      <c r="P217" s="72">
        <f t="shared" si="21"/>
        <v>5525.980437908539</v>
      </c>
      <c r="Q217" s="73">
        <f t="shared" si="22"/>
        <v>9117.8677225490883</v>
      </c>
      <c r="R217" s="48">
        <f t="shared" si="23"/>
        <v>69903.652539543007</v>
      </c>
      <c r="S217" s="74">
        <f t="shared" si="24"/>
        <v>57</v>
      </c>
      <c r="T217" s="6" t="s">
        <v>431</v>
      </c>
      <c r="U217" s="47" t="s">
        <v>432</v>
      </c>
      <c r="V217" s="47">
        <v>1</v>
      </c>
      <c r="W217" s="47">
        <v>1</v>
      </c>
      <c r="X217" s="47">
        <v>1</v>
      </c>
      <c r="Y217" s="47">
        <v>1</v>
      </c>
      <c r="Z217" s="75">
        <v>40855.634814814817</v>
      </c>
      <c r="AA217" s="6" t="s">
        <v>433</v>
      </c>
      <c r="AB217" s="47" t="s">
        <v>1336</v>
      </c>
      <c r="AC217" s="47" t="s">
        <v>1395</v>
      </c>
      <c r="AD217" s="47" t="s">
        <v>1379</v>
      </c>
      <c r="AE217" s="47" t="s">
        <v>1396</v>
      </c>
      <c r="AF217" s="6" t="s">
        <v>1397</v>
      </c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  <row r="218" spans="1:43" s="1" customFormat="1" ht="15.75" x14ac:dyDescent="0.25">
      <c r="A218" s="47">
        <v>214</v>
      </c>
      <c r="B218" s="47" t="s">
        <v>1398</v>
      </c>
      <c r="C218" s="47" t="s">
        <v>1377</v>
      </c>
      <c r="D218" s="69" t="s">
        <v>1333</v>
      </c>
      <c r="E218" s="47">
        <v>2006</v>
      </c>
      <c r="F218" s="69" t="s">
        <v>904</v>
      </c>
      <c r="G218" s="69" t="s">
        <v>1334</v>
      </c>
      <c r="H218" s="69" t="s">
        <v>1335</v>
      </c>
      <c r="I218" s="70">
        <v>183.89993909463789</v>
      </c>
      <c r="J218" s="47" t="s">
        <v>906</v>
      </c>
      <c r="K218" s="47">
        <v>12</v>
      </c>
      <c r="L218" s="71"/>
      <c r="M218" s="47">
        <v>75</v>
      </c>
      <c r="N218" s="48">
        <f t="shared" si="19"/>
        <v>200</v>
      </c>
      <c r="O218" s="48">
        <f t="shared" si="20"/>
        <v>36779.987818927577</v>
      </c>
      <c r="P218" s="72">
        <f t="shared" si="21"/>
        <v>3677.998781892758</v>
      </c>
      <c r="Q218" s="73">
        <f t="shared" si="22"/>
        <v>6068.6979901230497</v>
      </c>
      <c r="R218" s="48">
        <f t="shared" si="23"/>
        <v>46526.684590943383</v>
      </c>
      <c r="S218" s="74">
        <f t="shared" si="24"/>
        <v>57</v>
      </c>
      <c r="T218" s="6" t="s">
        <v>431</v>
      </c>
      <c r="U218" s="47" t="s">
        <v>432</v>
      </c>
      <c r="V218" s="47">
        <v>1</v>
      </c>
      <c r="W218" s="47">
        <v>1</v>
      </c>
      <c r="X218" s="47">
        <v>1</v>
      </c>
      <c r="Y218" s="47">
        <v>1</v>
      </c>
      <c r="Z218" s="75">
        <v>40855.634814814817</v>
      </c>
      <c r="AA218" s="6" t="s">
        <v>433</v>
      </c>
      <c r="AB218" s="47" t="s">
        <v>1336</v>
      </c>
      <c r="AC218" s="47" t="s">
        <v>1399</v>
      </c>
      <c r="AD218" s="47" t="s">
        <v>1395</v>
      </c>
      <c r="AE218" s="47" t="s">
        <v>1400</v>
      </c>
      <c r="AF218" s="6" t="s">
        <v>1401</v>
      </c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s="1" customFormat="1" ht="15.75" x14ac:dyDescent="0.25">
      <c r="A219" s="47">
        <v>215</v>
      </c>
      <c r="B219" s="47" t="s">
        <v>1402</v>
      </c>
      <c r="C219" s="47" t="s">
        <v>1377</v>
      </c>
      <c r="D219" s="69" t="s">
        <v>1333</v>
      </c>
      <c r="E219" s="47">
        <v>2006</v>
      </c>
      <c r="F219" s="69" t="s">
        <v>904</v>
      </c>
      <c r="G219" s="69" t="s">
        <v>1334</v>
      </c>
      <c r="H219" s="69" t="s">
        <v>1335</v>
      </c>
      <c r="I219" s="70">
        <v>1.0001080391526429</v>
      </c>
      <c r="J219" s="47" t="s">
        <v>430</v>
      </c>
      <c r="K219" s="47">
        <v>8</v>
      </c>
      <c r="L219" s="71"/>
      <c r="M219" s="47">
        <v>75</v>
      </c>
      <c r="N219" s="48">
        <f t="shared" si="19"/>
        <v>160</v>
      </c>
      <c r="O219" s="48">
        <f t="shared" si="20"/>
        <v>160.01728626442286</v>
      </c>
      <c r="P219" s="72">
        <f t="shared" si="21"/>
        <v>16.001728626442286</v>
      </c>
      <c r="Q219" s="73">
        <f t="shared" si="22"/>
        <v>26.402852233629773</v>
      </c>
      <c r="R219" s="48">
        <f t="shared" si="23"/>
        <v>202.42186712449492</v>
      </c>
      <c r="S219" s="74">
        <f t="shared" si="24"/>
        <v>57</v>
      </c>
      <c r="T219" s="6" t="s">
        <v>431</v>
      </c>
      <c r="U219" s="47" t="s">
        <v>432</v>
      </c>
      <c r="V219" s="47">
        <v>1</v>
      </c>
      <c r="W219" s="47">
        <v>1</v>
      </c>
      <c r="X219" s="47">
        <v>1</v>
      </c>
      <c r="Y219" s="47">
        <v>1</v>
      </c>
      <c r="Z219" s="75">
        <v>40855.634814814817</v>
      </c>
      <c r="AA219" s="6" t="s">
        <v>433</v>
      </c>
      <c r="AB219" s="47" t="s">
        <v>1336</v>
      </c>
      <c r="AC219" s="47" t="s">
        <v>1403</v>
      </c>
      <c r="AD219" s="47" t="s">
        <v>1404</v>
      </c>
      <c r="AE219" s="47" t="s">
        <v>1405</v>
      </c>
      <c r="AF219" s="6" t="s">
        <v>1406</v>
      </c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s="1" customFormat="1" ht="15.75" x14ac:dyDescent="0.25">
      <c r="A220" s="47">
        <v>216</v>
      </c>
      <c r="B220" s="47" t="s">
        <v>1407</v>
      </c>
      <c r="C220" s="47" t="s">
        <v>1377</v>
      </c>
      <c r="D220" s="69" t="s">
        <v>1333</v>
      </c>
      <c r="E220" s="47">
        <v>2006</v>
      </c>
      <c r="F220" s="69" t="s">
        <v>904</v>
      </c>
      <c r="G220" s="69" t="s">
        <v>1334</v>
      </c>
      <c r="H220" s="69" t="s">
        <v>1335</v>
      </c>
      <c r="I220" s="70">
        <v>25.856890855907579</v>
      </c>
      <c r="J220" s="47" t="s">
        <v>430</v>
      </c>
      <c r="K220" s="47">
        <v>8</v>
      </c>
      <c r="L220" s="71"/>
      <c r="M220" s="47">
        <v>75</v>
      </c>
      <c r="N220" s="48">
        <f t="shared" si="19"/>
        <v>160</v>
      </c>
      <c r="O220" s="48">
        <f t="shared" si="20"/>
        <v>4137.1025369452127</v>
      </c>
      <c r="P220" s="72">
        <f t="shared" si="21"/>
        <v>413.71025369452127</v>
      </c>
      <c r="Q220" s="73">
        <f t="shared" si="22"/>
        <v>682.6219185959601</v>
      </c>
      <c r="R220" s="48">
        <f t="shared" si="23"/>
        <v>5233.4347092356938</v>
      </c>
      <c r="S220" s="74">
        <f t="shared" si="24"/>
        <v>57</v>
      </c>
      <c r="T220" s="6" t="s">
        <v>431</v>
      </c>
      <c r="U220" s="47" t="s">
        <v>432</v>
      </c>
      <c r="V220" s="47">
        <v>1</v>
      </c>
      <c r="W220" s="47">
        <v>1</v>
      </c>
      <c r="X220" s="47">
        <v>1</v>
      </c>
      <c r="Y220" s="47">
        <v>1</v>
      </c>
      <c r="Z220" s="75">
        <v>40855.634814814817</v>
      </c>
      <c r="AA220" s="6" t="s">
        <v>433</v>
      </c>
      <c r="AB220" s="47" t="s">
        <v>1336</v>
      </c>
      <c r="AC220" s="47" t="s">
        <v>1408</v>
      </c>
      <c r="AD220" s="47" t="s">
        <v>1403</v>
      </c>
      <c r="AE220" s="47" t="s">
        <v>1409</v>
      </c>
      <c r="AF220" s="6" t="s">
        <v>1410</v>
      </c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s="1" customFormat="1" ht="15.75" x14ac:dyDescent="0.25">
      <c r="A221" s="47">
        <v>217</v>
      </c>
      <c r="B221" s="47" t="s">
        <v>1411</v>
      </c>
      <c r="C221" s="47" t="s">
        <v>1377</v>
      </c>
      <c r="D221" s="69" t="s">
        <v>1333</v>
      </c>
      <c r="E221" s="47">
        <v>2006</v>
      </c>
      <c r="F221" s="69" t="s">
        <v>904</v>
      </c>
      <c r="G221" s="69" t="s">
        <v>1334</v>
      </c>
      <c r="H221" s="69" t="s">
        <v>1335</v>
      </c>
      <c r="I221" s="70">
        <v>4.3616004438082108</v>
      </c>
      <c r="J221" s="47" t="s">
        <v>430</v>
      </c>
      <c r="K221" s="47">
        <v>8</v>
      </c>
      <c r="L221" s="71"/>
      <c r="M221" s="47">
        <v>75</v>
      </c>
      <c r="N221" s="48">
        <f t="shared" si="19"/>
        <v>160</v>
      </c>
      <c r="O221" s="48">
        <f t="shared" si="20"/>
        <v>697.85607100931372</v>
      </c>
      <c r="P221" s="72">
        <f t="shared" si="21"/>
        <v>69.785607100931372</v>
      </c>
      <c r="Q221" s="73">
        <f t="shared" si="22"/>
        <v>115.14625171653675</v>
      </c>
      <c r="R221" s="48">
        <f t="shared" si="23"/>
        <v>882.78792982678181</v>
      </c>
      <c r="S221" s="74">
        <f t="shared" si="24"/>
        <v>57</v>
      </c>
      <c r="T221" s="6" t="s">
        <v>431</v>
      </c>
      <c r="U221" s="47" t="s">
        <v>432</v>
      </c>
      <c r="V221" s="47">
        <v>1</v>
      </c>
      <c r="W221" s="47">
        <v>1</v>
      </c>
      <c r="X221" s="47">
        <v>1</v>
      </c>
      <c r="Y221" s="47">
        <v>1</v>
      </c>
      <c r="Z221" s="75">
        <v>40855.634814814817</v>
      </c>
      <c r="AA221" s="6" t="s">
        <v>433</v>
      </c>
      <c r="AB221" s="47" t="s">
        <v>1336</v>
      </c>
      <c r="AC221" s="47" t="s">
        <v>1399</v>
      </c>
      <c r="AD221" s="47" t="s">
        <v>1408</v>
      </c>
      <c r="AE221" s="47" t="s">
        <v>1412</v>
      </c>
      <c r="AF221" s="6" t="s">
        <v>1413</v>
      </c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s="1" customFormat="1" ht="15.75" x14ac:dyDescent="0.25">
      <c r="A222" s="47">
        <v>218</v>
      </c>
      <c r="B222" s="47" t="s">
        <v>1414</v>
      </c>
      <c r="C222" s="47" t="s">
        <v>1377</v>
      </c>
      <c r="D222" s="69" t="s">
        <v>1333</v>
      </c>
      <c r="E222" s="47">
        <v>2006</v>
      </c>
      <c r="F222" s="69" t="s">
        <v>904</v>
      </c>
      <c r="G222" s="69" t="s">
        <v>1334</v>
      </c>
      <c r="H222" s="69" t="s">
        <v>1335</v>
      </c>
      <c r="I222" s="70">
        <v>535.51064603970622</v>
      </c>
      <c r="J222" s="47" t="s">
        <v>906</v>
      </c>
      <c r="K222" s="47">
        <v>12</v>
      </c>
      <c r="L222" s="71"/>
      <c r="M222" s="47">
        <v>75</v>
      </c>
      <c r="N222" s="48">
        <f t="shared" si="19"/>
        <v>200</v>
      </c>
      <c r="O222" s="48">
        <f t="shared" si="20"/>
        <v>107102.12920794124</v>
      </c>
      <c r="P222" s="72">
        <f t="shared" si="21"/>
        <v>10710.212920794125</v>
      </c>
      <c r="Q222" s="73">
        <f t="shared" si="22"/>
        <v>17671.851319310303</v>
      </c>
      <c r="R222" s="48">
        <f t="shared" si="23"/>
        <v>135484.19344804567</v>
      </c>
      <c r="S222" s="74">
        <f t="shared" si="24"/>
        <v>57</v>
      </c>
      <c r="T222" s="6" t="s">
        <v>431</v>
      </c>
      <c r="U222" s="47" t="s">
        <v>432</v>
      </c>
      <c r="V222" s="47">
        <v>1</v>
      </c>
      <c r="W222" s="47">
        <v>1</v>
      </c>
      <c r="X222" s="47">
        <v>1</v>
      </c>
      <c r="Y222" s="47">
        <v>1</v>
      </c>
      <c r="Z222" s="75">
        <v>40855.634814814817</v>
      </c>
      <c r="AA222" s="6" t="s">
        <v>433</v>
      </c>
      <c r="AB222" s="47" t="s">
        <v>1336</v>
      </c>
      <c r="AC222" s="47" t="s">
        <v>1415</v>
      </c>
      <c r="AD222" s="47" t="s">
        <v>1399</v>
      </c>
      <c r="AE222" s="47" t="s">
        <v>1416</v>
      </c>
      <c r="AF222" s="6" t="s">
        <v>1417</v>
      </c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s="1" customFormat="1" ht="15.75" x14ac:dyDescent="0.25">
      <c r="A223" s="47">
        <v>219</v>
      </c>
      <c r="B223" s="47" t="s">
        <v>1418</v>
      </c>
      <c r="C223" s="47" t="s">
        <v>1377</v>
      </c>
      <c r="D223" s="69" t="s">
        <v>1333</v>
      </c>
      <c r="E223" s="47">
        <v>2006</v>
      </c>
      <c r="F223" s="69" t="s">
        <v>904</v>
      </c>
      <c r="G223" s="69" t="s">
        <v>1334</v>
      </c>
      <c r="H223" s="69" t="s">
        <v>1335</v>
      </c>
      <c r="I223" s="70">
        <v>3.3956729460519028</v>
      </c>
      <c r="J223" s="47" t="s">
        <v>906</v>
      </c>
      <c r="K223" s="47">
        <v>12</v>
      </c>
      <c r="L223" s="71"/>
      <c r="M223" s="47">
        <v>75</v>
      </c>
      <c r="N223" s="48">
        <f t="shared" si="19"/>
        <v>200</v>
      </c>
      <c r="O223" s="48">
        <f t="shared" si="20"/>
        <v>679.13458921038057</v>
      </c>
      <c r="P223" s="72">
        <f t="shared" si="21"/>
        <v>67.913458921038057</v>
      </c>
      <c r="Q223" s="73">
        <f t="shared" si="22"/>
        <v>112.05720721971279</v>
      </c>
      <c r="R223" s="48">
        <f t="shared" si="23"/>
        <v>859.10525535113152</v>
      </c>
      <c r="S223" s="74">
        <f t="shared" si="24"/>
        <v>57</v>
      </c>
      <c r="T223" s="6" t="s">
        <v>431</v>
      </c>
      <c r="U223" s="47" t="s">
        <v>432</v>
      </c>
      <c r="V223" s="47">
        <v>1</v>
      </c>
      <c r="W223" s="47">
        <v>1</v>
      </c>
      <c r="X223" s="47">
        <v>1</v>
      </c>
      <c r="Y223" s="47">
        <v>1</v>
      </c>
      <c r="Z223" s="75">
        <v>40855.634826388887</v>
      </c>
      <c r="AA223" s="6" t="s">
        <v>433</v>
      </c>
      <c r="AB223" s="47" t="s">
        <v>1336</v>
      </c>
      <c r="AC223" s="47" t="s">
        <v>1419</v>
      </c>
      <c r="AD223" s="47" t="s">
        <v>1415</v>
      </c>
      <c r="AE223" s="47" t="s">
        <v>1420</v>
      </c>
      <c r="AF223" s="6" t="s">
        <v>1421</v>
      </c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s="1" customFormat="1" ht="15.75" x14ac:dyDescent="0.25">
      <c r="A224" s="47">
        <v>220</v>
      </c>
      <c r="B224" s="47" t="s">
        <v>1422</v>
      </c>
      <c r="C224" s="47" t="s">
        <v>1377</v>
      </c>
      <c r="D224" s="69" t="s">
        <v>1333</v>
      </c>
      <c r="E224" s="47">
        <v>2006</v>
      </c>
      <c r="F224" s="69" t="s">
        <v>1335</v>
      </c>
      <c r="G224" s="69" t="s">
        <v>904</v>
      </c>
      <c r="H224" s="69" t="s">
        <v>1378</v>
      </c>
      <c r="I224" s="70">
        <v>4.7106242016201927</v>
      </c>
      <c r="J224" s="47" t="s">
        <v>430</v>
      </c>
      <c r="K224" s="47">
        <v>8</v>
      </c>
      <c r="L224" s="71"/>
      <c r="M224" s="47">
        <v>75</v>
      </c>
      <c r="N224" s="48">
        <f t="shared" si="19"/>
        <v>160</v>
      </c>
      <c r="O224" s="48">
        <f t="shared" si="20"/>
        <v>753.6998722592308</v>
      </c>
      <c r="P224" s="72">
        <f t="shared" si="21"/>
        <v>75.369987225923083</v>
      </c>
      <c r="Q224" s="73">
        <f t="shared" si="22"/>
        <v>124.36047892277307</v>
      </c>
      <c r="R224" s="48">
        <f t="shared" si="23"/>
        <v>953.43033840792691</v>
      </c>
      <c r="S224" s="74">
        <f t="shared" si="24"/>
        <v>57</v>
      </c>
      <c r="T224" s="6" t="s">
        <v>431</v>
      </c>
      <c r="U224" s="47" t="s">
        <v>432</v>
      </c>
      <c r="V224" s="47">
        <v>1</v>
      </c>
      <c r="W224" s="47">
        <v>1</v>
      </c>
      <c r="X224" s="47">
        <v>1</v>
      </c>
      <c r="Y224" s="47">
        <v>1</v>
      </c>
      <c r="Z224" s="75">
        <v>40855.634826388887</v>
      </c>
      <c r="AA224" s="6" t="s">
        <v>433</v>
      </c>
      <c r="AB224" s="47" t="s">
        <v>1336</v>
      </c>
      <c r="AC224" s="47" t="s">
        <v>1423</v>
      </c>
      <c r="AD224" s="47" t="s">
        <v>1424</v>
      </c>
      <c r="AE224" s="47" t="s">
        <v>1425</v>
      </c>
      <c r="AF224" s="6" t="s">
        <v>1426</v>
      </c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s="1" customFormat="1" ht="15.75" x14ac:dyDescent="0.25">
      <c r="A225" s="47">
        <v>221</v>
      </c>
      <c r="B225" s="47" t="s">
        <v>1427</v>
      </c>
      <c r="C225" s="47" t="s">
        <v>1377</v>
      </c>
      <c r="D225" s="69" t="s">
        <v>1333</v>
      </c>
      <c r="E225" s="47">
        <v>2006</v>
      </c>
      <c r="F225" s="69" t="s">
        <v>904</v>
      </c>
      <c r="G225" s="69" t="s">
        <v>1335</v>
      </c>
      <c r="H225" s="69" t="s">
        <v>1378</v>
      </c>
      <c r="I225" s="70">
        <v>2.7234971199812339</v>
      </c>
      <c r="J225" s="47" t="s">
        <v>430</v>
      </c>
      <c r="K225" s="47">
        <v>10</v>
      </c>
      <c r="L225" s="71"/>
      <c r="M225" s="47">
        <v>75</v>
      </c>
      <c r="N225" s="48">
        <f t="shared" si="19"/>
        <v>180</v>
      </c>
      <c r="O225" s="48">
        <f t="shared" si="20"/>
        <v>490.22948159662212</v>
      </c>
      <c r="P225" s="72">
        <f t="shared" si="21"/>
        <v>49.022948159662214</v>
      </c>
      <c r="Q225" s="73">
        <f t="shared" si="22"/>
        <v>80.887864463442639</v>
      </c>
      <c r="R225" s="48">
        <f t="shared" si="23"/>
        <v>620.14029421972691</v>
      </c>
      <c r="S225" s="74">
        <f t="shared" si="24"/>
        <v>57</v>
      </c>
      <c r="T225" s="6" t="s">
        <v>431</v>
      </c>
      <c r="U225" s="47" t="s">
        <v>432</v>
      </c>
      <c r="V225" s="47">
        <v>1</v>
      </c>
      <c r="W225" s="47">
        <v>1</v>
      </c>
      <c r="X225" s="47">
        <v>1</v>
      </c>
      <c r="Y225" s="47">
        <v>1</v>
      </c>
      <c r="Z225" s="75">
        <v>40855.634826388887</v>
      </c>
      <c r="AA225" s="6" t="s">
        <v>433</v>
      </c>
      <c r="AB225" s="47" t="s">
        <v>1336</v>
      </c>
      <c r="AC225" s="47" t="s">
        <v>1419</v>
      </c>
      <c r="AD225" s="47" t="s">
        <v>1423</v>
      </c>
      <c r="AE225" s="47" t="s">
        <v>1428</v>
      </c>
      <c r="AF225" s="6" t="s">
        <v>1429</v>
      </c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s="1" customFormat="1" ht="15.75" x14ac:dyDescent="0.25">
      <c r="A226" s="47">
        <v>222</v>
      </c>
      <c r="B226" s="47" t="s">
        <v>1430</v>
      </c>
      <c r="C226" s="47" t="s">
        <v>1431</v>
      </c>
      <c r="D226" s="69" t="s">
        <v>1333</v>
      </c>
      <c r="E226" s="47">
        <v>2006</v>
      </c>
      <c r="F226" s="69" t="s">
        <v>1335</v>
      </c>
      <c r="G226" s="69" t="s">
        <v>904</v>
      </c>
      <c r="H226" s="69" t="s">
        <v>1378</v>
      </c>
      <c r="I226" s="70">
        <v>20.068695579181739</v>
      </c>
      <c r="J226" s="47" t="s">
        <v>430</v>
      </c>
      <c r="K226" s="47">
        <v>10</v>
      </c>
      <c r="L226" s="71"/>
      <c r="M226" s="47">
        <v>75</v>
      </c>
      <c r="N226" s="48">
        <f t="shared" si="19"/>
        <v>180</v>
      </c>
      <c r="O226" s="48">
        <f t="shared" si="20"/>
        <v>3612.3652042527128</v>
      </c>
      <c r="P226" s="72">
        <f t="shared" si="21"/>
        <v>361.23652042527129</v>
      </c>
      <c r="Q226" s="73">
        <f t="shared" si="22"/>
        <v>596.04025870169767</v>
      </c>
      <c r="R226" s="48">
        <f t="shared" si="23"/>
        <v>4569.6419833796817</v>
      </c>
      <c r="S226" s="74">
        <f t="shared" si="24"/>
        <v>57</v>
      </c>
      <c r="T226" s="6" t="s">
        <v>431</v>
      </c>
      <c r="U226" s="47" t="s">
        <v>432</v>
      </c>
      <c r="V226" s="47">
        <v>1</v>
      </c>
      <c r="W226" s="47">
        <v>1</v>
      </c>
      <c r="X226" s="47">
        <v>1</v>
      </c>
      <c r="Y226" s="47">
        <v>1</v>
      </c>
      <c r="Z226" s="75">
        <v>40855.634826388887</v>
      </c>
      <c r="AA226" s="6" t="s">
        <v>433</v>
      </c>
      <c r="AB226" s="47" t="s">
        <v>1336</v>
      </c>
      <c r="AC226" s="47" t="s">
        <v>1432</v>
      </c>
      <c r="AD226" s="47" t="s">
        <v>1433</v>
      </c>
      <c r="AE226" s="47" t="s">
        <v>1434</v>
      </c>
      <c r="AF226" s="6" t="s">
        <v>1435</v>
      </c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s="1" customFormat="1" ht="15.75" x14ac:dyDescent="0.25">
      <c r="A227" s="47">
        <v>223</v>
      </c>
      <c r="B227" s="47" t="s">
        <v>1436</v>
      </c>
      <c r="C227" s="47" t="s">
        <v>1377</v>
      </c>
      <c r="D227" s="69" t="s">
        <v>1333</v>
      </c>
      <c r="E227" s="47">
        <v>2006</v>
      </c>
      <c r="F227" s="69" t="s">
        <v>904</v>
      </c>
      <c r="G227" s="69" t="s">
        <v>904</v>
      </c>
      <c r="H227" s="69" t="s">
        <v>1378</v>
      </c>
      <c r="I227" s="70">
        <v>56.353822802728338</v>
      </c>
      <c r="J227" s="47" t="s">
        <v>430</v>
      </c>
      <c r="K227" s="47">
        <v>10</v>
      </c>
      <c r="L227" s="71"/>
      <c r="M227" s="47">
        <v>75</v>
      </c>
      <c r="N227" s="48">
        <f t="shared" si="19"/>
        <v>180</v>
      </c>
      <c r="O227" s="48">
        <f t="shared" si="20"/>
        <v>10143.688104491101</v>
      </c>
      <c r="P227" s="72">
        <f t="shared" si="21"/>
        <v>1014.3688104491101</v>
      </c>
      <c r="Q227" s="73">
        <f t="shared" si="22"/>
        <v>1673.7085372410315</v>
      </c>
      <c r="R227" s="48">
        <f t="shared" si="23"/>
        <v>12831.765452181242</v>
      </c>
      <c r="S227" s="74">
        <f t="shared" si="24"/>
        <v>57</v>
      </c>
      <c r="T227" s="6" t="s">
        <v>431</v>
      </c>
      <c r="U227" s="47" t="s">
        <v>432</v>
      </c>
      <c r="V227" s="47">
        <v>1</v>
      </c>
      <c r="W227" s="47">
        <v>1</v>
      </c>
      <c r="X227" s="47">
        <v>1</v>
      </c>
      <c r="Y227" s="47">
        <v>1</v>
      </c>
      <c r="Z227" s="75">
        <v>40855.634826388887</v>
      </c>
      <c r="AA227" s="6" t="s">
        <v>433</v>
      </c>
      <c r="AB227" s="47" t="s">
        <v>1336</v>
      </c>
      <c r="AC227" s="47" t="s">
        <v>1437</v>
      </c>
      <c r="AD227" s="47" t="s">
        <v>1432</v>
      </c>
      <c r="AE227" s="47" t="s">
        <v>1438</v>
      </c>
      <c r="AF227" s="6" t="s">
        <v>1439</v>
      </c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s="1" customFormat="1" ht="15.75" x14ac:dyDescent="0.25">
      <c r="A228" s="47">
        <v>224</v>
      </c>
      <c r="B228" s="47" t="s">
        <v>1440</v>
      </c>
      <c r="C228" s="47" t="s">
        <v>1377</v>
      </c>
      <c r="D228" s="69" t="s">
        <v>1333</v>
      </c>
      <c r="E228" s="47">
        <v>2006</v>
      </c>
      <c r="F228" s="69" t="s">
        <v>904</v>
      </c>
      <c r="G228" s="69" t="s">
        <v>904</v>
      </c>
      <c r="H228" s="69" t="s">
        <v>1378</v>
      </c>
      <c r="I228" s="70">
        <v>2.6217000000178809</v>
      </c>
      <c r="J228" s="47" t="s">
        <v>430</v>
      </c>
      <c r="K228" s="47">
        <v>10</v>
      </c>
      <c r="L228" s="71"/>
      <c r="M228" s="47">
        <v>75</v>
      </c>
      <c r="N228" s="48">
        <f t="shared" si="19"/>
        <v>180</v>
      </c>
      <c r="O228" s="48">
        <f t="shared" si="20"/>
        <v>471.90600000321859</v>
      </c>
      <c r="P228" s="72">
        <f t="shared" si="21"/>
        <v>47.190600000321865</v>
      </c>
      <c r="Q228" s="73">
        <f t="shared" si="22"/>
        <v>77.864490000531077</v>
      </c>
      <c r="R228" s="48">
        <f t="shared" si="23"/>
        <v>596.96109000407159</v>
      </c>
      <c r="S228" s="74">
        <f t="shared" si="24"/>
        <v>57</v>
      </c>
      <c r="T228" s="6" t="s">
        <v>431</v>
      </c>
      <c r="U228" s="47" t="s">
        <v>432</v>
      </c>
      <c r="V228" s="47">
        <v>1</v>
      </c>
      <c r="W228" s="47">
        <v>1</v>
      </c>
      <c r="X228" s="47">
        <v>1</v>
      </c>
      <c r="Y228" s="47">
        <v>1</v>
      </c>
      <c r="Z228" s="75">
        <v>40855.634826388887</v>
      </c>
      <c r="AA228" s="6" t="s">
        <v>433</v>
      </c>
      <c r="AB228" s="47" t="s">
        <v>1336</v>
      </c>
      <c r="AC228" s="47" t="s">
        <v>1419</v>
      </c>
      <c r="AD228" s="47" t="s">
        <v>1437</v>
      </c>
      <c r="AE228" s="47" t="s">
        <v>1441</v>
      </c>
      <c r="AF228" s="6" t="s">
        <v>1442</v>
      </c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s="1" customFormat="1" ht="15.75" x14ac:dyDescent="0.25">
      <c r="A229" s="47">
        <v>225</v>
      </c>
      <c r="B229" s="47" t="s">
        <v>1443</v>
      </c>
      <c r="C229" s="47" t="s">
        <v>1377</v>
      </c>
      <c r="D229" s="69" t="s">
        <v>1333</v>
      </c>
      <c r="E229" s="47">
        <v>2006</v>
      </c>
      <c r="F229" s="69" t="s">
        <v>904</v>
      </c>
      <c r="G229" s="69" t="s">
        <v>1335</v>
      </c>
      <c r="H229" s="69" t="s">
        <v>1378</v>
      </c>
      <c r="I229" s="70">
        <v>347.19622508286619</v>
      </c>
      <c r="J229" s="47" t="s">
        <v>906</v>
      </c>
      <c r="K229" s="47">
        <v>12</v>
      </c>
      <c r="L229" s="71"/>
      <c r="M229" s="47">
        <v>75</v>
      </c>
      <c r="N229" s="48">
        <f t="shared" si="19"/>
        <v>200</v>
      </c>
      <c r="O229" s="48">
        <f t="shared" si="20"/>
        <v>69439.245016573244</v>
      </c>
      <c r="P229" s="72">
        <f t="shared" si="21"/>
        <v>6943.924501657325</v>
      </c>
      <c r="Q229" s="73">
        <f t="shared" si="22"/>
        <v>11457.475427734586</v>
      </c>
      <c r="R229" s="48">
        <f t="shared" si="23"/>
        <v>87840.644945965149</v>
      </c>
      <c r="S229" s="74">
        <f t="shared" si="24"/>
        <v>57</v>
      </c>
      <c r="T229" s="6" t="s">
        <v>431</v>
      </c>
      <c r="U229" s="47" t="s">
        <v>432</v>
      </c>
      <c r="V229" s="47">
        <v>1</v>
      </c>
      <c r="W229" s="47">
        <v>1</v>
      </c>
      <c r="X229" s="47">
        <v>1</v>
      </c>
      <c r="Y229" s="47">
        <v>1</v>
      </c>
      <c r="Z229" s="75">
        <v>40855.634826388887</v>
      </c>
      <c r="AA229" s="6" t="s">
        <v>433</v>
      </c>
      <c r="AB229" s="47" t="s">
        <v>1336</v>
      </c>
      <c r="AC229" s="47" t="s">
        <v>1444</v>
      </c>
      <c r="AD229" s="47" t="s">
        <v>1419</v>
      </c>
      <c r="AE229" s="47" t="s">
        <v>1445</v>
      </c>
      <c r="AF229" s="6" t="s">
        <v>1446</v>
      </c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  <row r="230" spans="1:43" s="1" customFormat="1" ht="15.75" x14ac:dyDescent="0.25">
      <c r="A230" s="47">
        <v>226</v>
      </c>
      <c r="B230" s="47" t="s">
        <v>1447</v>
      </c>
      <c r="C230" s="47" t="s">
        <v>1332</v>
      </c>
      <c r="D230" s="69" t="s">
        <v>1333</v>
      </c>
      <c r="E230" s="47">
        <v>2006</v>
      </c>
      <c r="F230" s="69" t="s">
        <v>904</v>
      </c>
      <c r="G230" s="69" t="s">
        <v>1334</v>
      </c>
      <c r="H230" s="69" t="s">
        <v>1335</v>
      </c>
      <c r="I230" s="70">
        <v>3.8782053251044459</v>
      </c>
      <c r="J230" s="47" t="s">
        <v>430</v>
      </c>
      <c r="K230" s="47">
        <v>12</v>
      </c>
      <c r="L230" s="71"/>
      <c r="M230" s="47">
        <v>75</v>
      </c>
      <c r="N230" s="48">
        <f t="shared" si="19"/>
        <v>200</v>
      </c>
      <c r="O230" s="48">
        <f t="shared" si="20"/>
        <v>775.64106502088919</v>
      </c>
      <c r="P230" s="72">
        <f t="shared" si="21"/>
        <v>77.564106502088919</v>
      </c>
      <c r="Q230" s="73">
        <f t="shared" si="22"/>
        <v>127.98077572844672</v>
      </c>
      <c r="R230" s="48">
        <f t="shared" si="23"/>
        <v>981.18594725142486</v>
      </c>
      <c r="S230" s="74">
        <f t="shared" si="24"/>
        <v>57</v>
      </c>
      <c r="T230" s="6" t="s">
        <v>431</v>
      </c>
      <c r="U230" s="47" t="s">
        <v>432</v>
      </c>
      <c r="V230" s="47">
        <v>1</v>
      </c>
      <c r="W230" s="47">
        <v>1</v>
      </c>
      <c r="X230" s="47">
        <v>1</v>
      </c>
      <c r="Y230" s="47">
        <v>1</v>
      </c>
      <c r="Z230" s="75">
        <v>44263.473321759258</v>
      </c>
      <c r="AA230" s="6" t="s">
        <v>1221</v>
      </c>
      <c r="AB230" s="47" t="s">
        <v>1336</v>
      </c>
      <c r="AC230" s="47" t="s">
        <v>1448</v>
      </c>
      <c r="AD230" s="47" t="s">
        <v>1338</v>
      </c>
      <c r="AE230" s="47" t="s">
        <v>1449</v>
      </c>
      <c r="AF230" s="6" t="s">
        <v>1450</v>
      </c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</row>
    <row r="231" spans="1:43" s="1" customFormat="1" ht="15.75" x14ac:dyDescent="0.25">
      <c r="A231" s="47">
        <v>227</v>
      </c>
      <c r="B231" s="47" t="s">
        <v>1451</v>
      </c>
      <c r="C231" s="47" t="s">
        <v>1332</v>
      </c>
      <c r="D231" s="69" t="s">
        <v>1333</v>
      </c>
      <c r="E231" s="47">
        <v>2006</v>
      </c>
      <c r="F231" s="69" t="s">
        <v>904</v>
      </c>
      <c r="G231" s="69" t="s">
        <v>1452</v>
      </c>
      <c r="H231" s="69" t="s">
        <v>1334</v>
      </c>
      <c r="I231" s="70">
        <v>2.100137332485434</v>
      </c>
      <c r="J231" s="47" t="s">
        <v>430</v>
      </c>
      <c r="K231" s="47">
        <v>12</v>
      </c>
      <c r="L231" s="71"/>
      <c r="M231" s="47">
        <v>75</v>
      </c>
      <c r="N231" s="48">
        <f t="shared" si="19"/>
        <v>200</v>
      </c>
      <c r="O231" s="48">
        <f t="shared" si="20"/>
        <v>420.02746649708678</v>
      </c>
      <c r="P231" s="72">
        <f t="shared" si="21"/>
        <v>42.002746649708683</v>
      </c>
      <c r="Q231" s="73">
        <f t="shared" si="22"/>
        <v>69.304531972019319</v>
      </c>
      <c r="R231" s="48">
        <f t="shared" si="23"/>
        <v>531.33474511881479</v>
      </c>
      <c r="S231" s="74">
        <f t="shared" si="24"/>
        <v>57</v>
      </c>
      <c r="T231" s="6" t="s">
        <v>1453</v>
      </c>
      <c r="U231" s="47" t="s">
        <v>432</v>
      </c>
      <c r="V231" s="47">
        <v>1</v>
      </c>
      <c r="W231" s="47">
        <v>1</v>
      </c>
      <c r="X231" s="47">
        <v>1</v>
      </c>
      <c r="Y231" s="47">
        <v>1</v>
      </c>
      <c r="Z231" s="75">
        <v>40855.634826388887</v>
      </c>
      <c r="AA231" s="6" t="s">
        <v>433</v>
      </c>
      <c r="AB231" s="47" t="s">
        <v>1336</v>
      </c>
      <c r="AC231" s="47" t="s">
        <v>1454</v>
      </c>
      <c r="AD231" s="47" t="s">
        <v>1455</v>
      </c>
      <c r="AE231" s="47" t="s">
        <v>1456</v>
      </c>
      <c r="AF231" s="6" t="s">
        <v>1457</v>
      </c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</row>
    <row r="232" spans="1:43" s="1" customFormat="1" ht="15.75" x14ac:dyDescent="0.25">
      <c r="A232" s="47">
        <v>228</v>
      </c>
      <c r="B232" s="47" t="s">
        <v>1458</v>
      </c>
      <c r="C232" s="47" t="s">
        <v>1459</v>
      </c>
      <c r="D232" s="69" t="s">
        <v>1460</v>
      </c>
      <c r="E232" s="47">
        <v>2007</v>
      </c>
      <c r="F232" s="69" t="s">
        <v>1461</v>
      </c>
      <c r="G232" s="69" t="s">
        <v>1462</v>
      </c>
      <c r="H232" s="69" t="s">
        <v>1463</v>
      </c>
      <c r="I232" s="70">
        <v>385.81674296617302</v>
      </c>
      <c r="J232" s="47" t="s">
        <v>430</v>
      </c>
      <c r="K232" s="47">
        <v>8</v>
      </c>
      <c r="L232" s="71"/>
      <c r="M232" s="47">
        <v>75</v>
      </c>
      <c r="N232" s="48">
        <f t="shared" si="19"/>
        <v>160</v>
      </c>
      <c r="O232" s="48">
        <f t="shared" si="20"/>
        <v>61730.678874587684</v>
      </c>
      <c r="P232" s="72">
        <f t="shared" si="21"/>
        <v>6173.0678874587684</v>
      </c>
      <c r="Q232" s="73">
        <f t="shared" si="22"/>
        <v>10185.562014306966</v>
      </c>
      <c r="R232" s="48">
        <f t="shared" si="23"/>
        <v>78089.308776353413</v>
      </c>
      <c r="S232" s="74">
        <f t="shared" si="24"/>
        <v>58</v>
      </c>
      <c r="T232" s="6" t="s">
        <v>431</v>
      </c>
      <c r="U232" s="47" t="s">
        <v>432</v>
      </c>
      <c r="V232" s="47">
        <v>1</v>
      </c>
      <c r="W232" s="47">
        <v>1</v>
      </c>
      <c r="X232" s="47">
        <v>1</v>
      </c>
      <c r="Y232" s="47">
        <v>1</v>
      </c>
      <c r="Z232" s="75">
        <v>40855.634826388887</v>
      </c>
      <c r="AA232" s="6" t="s">
        <v>433</v>
      </c>
      <c r="AB232" s="47" t="s">
        <v>1464</v>
      </c>
      <c r="AC232" s="47" t="s">
        <v>1465</v>
      </c>
      <c r="AD232" s="47" t="s">
        <v>1466</v>
      </c>
      <c r="AE232" s="47" t="s">
        <v>1467</v>
      </c>
      <c r="AF232" s="6" t="s">
        <v>1468</v>
      </c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</row>
    <row r="233" spans="1:43" s="1" customFormat="1" ht="15.75" x14ac:dyDescent="0.25">
      <c r="A233" s="47">
        <v>229</v>
      </c>
      <c r="B233" s="47" t="s">
        <v>1469</v>
      </c>
      <c r="C233" s="47" t="s">
        <v>1459</v>
      </c>
      <c r="D233" s="69" t="s">
        <v>1460</v>
      </c>
      <c r="E233" s="47">
        <v>2007</v>
      </c>
      <c r="F233" s="69" t="s">
        <v>1461</v>
      </c>
      <c r="G233" s="69" t="s">
        <v>1462</v>
      </c>
      <c r="H233" s="69" t="s">
        <v>1463</v>
      </c>
      <c r="I233" s="70">
        <v>385.98654480725639</v>
      </c>
      <c r="J233" s="47" t="s">
        <v>430</v>
      </c>
      <c r="K233" s="47">
        <v>8</v>
      </c>
      <c r="L233" s="71"/>
      <c r="M233" s="47">
        <v>75</v>
      </c>
      <c r="N233" s="48">
        <f t="shared" si="19"/>
        <v>160</v>
      </c>
      <c r="O233" s="48">
        <f t="shared" si="20"/>
        <v>61757.847169161025</v>
      </c>
      <c r="P233" s="72">
        <f t="shared" si="21"/>
        <v>6175.7847169161032</v>
      </c>
      <c r="Q233" s="73">
        <f t="shared" si="22"/>
        <v>10190.044782911569</v>
      </c>
      <c r="R233" s="48">
        <f t="shared" si="23"/>
        <v>78123.676668988701</v>
      </c>
      <c r="S233" s="74">
        <f t="shared" si="24"/>
        <v>58</v>
      </c>
      <c r="T233" s="6" t="s">
        <v>431</v>
      </c>
      <c r="U233" s="47" t="s">
        <v>432</v>
      </c>
      <c r="V233" s="47">
        <v>1</v>
      </c>
      <c r="W233" s="47">
        <v>1</v>
      </c>
      <c r="X233" s="47">
        <v>1</v>
      </c>
      <c r="Y233" s="47">
        <v>1</v>
      </c>
      <c r="Z233" s="75">
        <v>40855.634826388887</v>
      </c>
      <c r="AA233" s="6" t="s">
        <v>433</v>
      </c>
      <c r="AB233" s="47" t="s">
        <v>1464</v>
      </c>
      <c r="AC233" s="47" t="s">
        <v>1470</v>
      </c>
      <c r="AD233" s="47" t="s">
        <v>1471</v>
      </c>
      <c r="AE233" s="47" t="s">
        <v>1472</v>
      </c>
      <c r="AF233" s="6" t="s">
        <v>1473</v>
      </c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</row>
    <row r="234" spans="1:43" s="1" customFormat="1" ht="15.75" x14ac:dyDescent="0.25">
      <c r="A234" s="47">
        <v>230</v>
      </c>
      <c r="B234" s="47" t="s">
        <v>1474</v>
      </c>
      <c r="C234" s="47" t="s">
        <v>1459</v>
      </c>
      <c r="D234" s="69" t="s">
        <v>1460</v>
      </c>
      <c r="E234" s="47">
        <v>2007</v>
      </c>
      <c r="F234" s="69" t="s">
        <v>1462</v>
      </c>
      <c r="G234" s="69" t="s">
        <v>1461</v>
      </c>
      <c r="H234" s="69" t="s">
        <v>1475</v>
      </c>
      <c r="I234" s="70">
        <v>188.58770895178949</v>
      </c>
      <c r="J234" s="47" t="s">
        <v>430</v>
      </c>
      <c r="K234" s="47">
        <v>8</v>
      </c>
      <c r="L234" s="71"/>
      <c r="M234" s="47">
        <v>75</v>
      </c>
      <c r="N234" s="48">
        <f t="shared" si="19"/>
        <v>160</v>
      </c>
      <c r="O234" s="48">
        <f t="shared" si="20"/>
        <v>30174.03343228632</v>
      </c>
      <c r="P234" s="72">
        <f t="shared" si="21"/>
        <v>3017.4033432286324</v>
      </c>
      <c r="Q234" s="73">
        <f t="shared" si="22"/>
        <v>4978.7155163272428</v>
      </c>
      <c r="R234" s="48">
        <f t="shared" si="23"/>
        <v>38170.152291842191</v>
      </c>
      <c r="S234" s="74">
        <f t="shared" si="24"/>
        <v>58</v>
      </c>
      <c r="T234" s="6" t="s">
        <v>431</v>
      </c>
      <c r="U234" s="47" t="s">
        <v>432</v>
      </c>
      <c r="V234" s="47">
        <v>1</v>
      </c>
      <c r="W234" s="47">
        <v>1</v>
      </c>
      <c r="X234" s="47">
        <v>1</v>
      </c>
      <c r="Y234" s="47">
        <v>1</v>
      </c>
      <c r="Z234" s="75">
        <v>40855.634826388887</v>
      </c>
      <c r="AA234" s="6" t="s">
        <v>433</v>
      </c>
      <c r="AB234" s="47" t="s">
        <v>1464</v>
      </c>
      <c r="AC234" s="47" t="s">
        <v>1476</v>
      </c>
      <c r="AD234" s="47" t="s">
        <v>1477</v>
      </c>
      <c r="AE234" s="47" t="s">
        <v>1478</v>
      </c>
      <c r="AF234" s="6" t="s">
        <v>1479</v>
      </c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</row>
    <row r="235" spans="1:43" s="1" customFormat="1" ht="31.5" x14ac:dyDescent="0.25">
      <c r="A235" s="47">
        <v>231</v>
      </c>
      <c r="B235" s="47" t="s">
        <v>1480</v>
      </c>
      <c r="C235" s="47" t="s">
        <v>1481</v>
      </c>
      <c r="D235" s="69" t="s">
        <v>1482</v>
      </c>
      <c r="E235" s="47">
        <v>2002</v>
      </c>
      <c r="F235" s="69" t="s">
        <v>1483</v>
      </c>
      <c r="G235" s="69" t="s">
        <v>1484</v>
      </c>
      <c r="H235" s="69" t="s">
        <v>1485</v>
      </c>
      <c r="I235" s="70">
        <v>208.7106812492199</v>
      </c>
      <c r="J235" s="47" t="s">
        <v>430</v>
      </c>
      <c r="K235" s="47">
        <v>10</v>
      </c>
      <c r="L235" s="71"/>
      <c r="M235" s="47">
        <v>75</v>
      </c>
      <c r="N235" s="48">
        <f t="shared" si="19"/>
        <v>180</v>
      </c>
      <c r="O235" s="48">
        <f t="shared" si="20"/>
        <v>37567.922624859581</v>
      </c>
      <c r="P235" s="72">
        <f t="shared" si="21"/>
        <v>3756.7922624859584</v>
      </c>
      <c r="Q235" s="73">
        <f t="shared" si="22"/>
        <v>6198.7072331018308</v>
      </c>
      <c r="R235" s="48">
        <f t="shared" si="23"/>
        <v>47523.422120447365</v>
      </c>
      <c r="S235" s="74">
        <f t="shared" si="24"/>
        <v>53</v>
      </c>
      <c r="T235" s="6" t="s">
        <v>431</v>
      </c>
      <c r="U235" s="47" t="s">
        <v>432</v>
      </c>
      <c r="V235" s="47">
        <v>1</v>
      </c>
      <c r="W235" s="47">
        <v>1</v>
      </c>
      <c r="X235" s="47">
        <v>1</v>
      </c>
      <c r="Y235" s="47">
        <v>1</v>
      </c>
      <c r="Z235" s="75">
        <v>40855.634826388887</v>
      </c>
      <c r="AA235" s="6" t="s">
        <v>433</v>
      </c>
      <c r="AB235" s="47" t="s">
        <v>1486</v>
      </c>
      <c r="AC235" s="47" t="s">
        <v>1487</v>
      </c>
      <c r="AD235" s="47" t="s">
        <v>1488</v>
      </c>
      <c r="AE235" s="47" t="s">
        <v>1489</v>
      </c>
      <c r="AF235" s="6" t="s">
        <v>1490</v>
      </c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</row>
    <row r="236" spans="1:43" s="1" customFormat="1" ht="31.5" x14ac:dyDescent="0.25">
      <c r="A236" s="47">
        <v>232</v>
      </c>
      <c r="B236" s="47" t="s">
        <v>1491</v>
      </c>
      <c r="C236" s="47" t="s">
        <v>1481</v>
      </c>
      <c r="D236" s="69" t="s">
        <v>1482</v>
      </c>
      <c r="E236" s="47">
        <v>2002</v>
      </c>
      <c r="F236" s="69" t="s">
        <v>1483</v>
      </c>
      <c r="G236" s="69" t="s">
        <v>1484</v>
      </c>
      <c r="H236" s="69" t="s">
        <v>1485</v>
      </c>
      <c r="I236" s="70">
        <v>4.7598109272664733</v>
      </c>
      <c r="J236" s="47" t="s">
        <v>430</v>
      </c>
      <c r="K236" s="47">
        <v>10</v>
      </c>
      <c r="L236" s="71"/>
      <c r="M236" s="47">
        <v>75</v>
      </c>
      <c r="N236" s="48">
        <f t="shared" si="19"/>
        <v>180</v>
      </c>
      <c r="O236" s="48">
        <f t="shared" si="20"/>
        <v>856.76596690796521</v>
      </c>
      <c r="P236" s="72">
        <f t="shared" si="21"/>
        <v>85.676596690796529</v>
      </c>
      <c r="Q236" s="73">
        <f t="shared" si="22"/>
        <v>141.36638453981425</v>
      </c>
      <c r="R236" s="48">
        <f t="shared" si="23"/>
        <v>1083.8089481385759</v>
      </c>
      <c r="S236" s="74">
        <f t="shared" si="24"/>
        <v>53</v>
      </c>
      <c r="T236" s="6" t="s">
        <v>431</v>
      </c>
      <c r="U236" s="47" t="s">
        <v>432</v>
      </c>
      <c r="V236" s="47">
        <v>1</v>
      </c>
      <c r="W236" s="47">
        <v>1</v>
      </c>
      <c r="X236" s="47">
        <v>1</v>
      </c>
      <c r="Y236" s="47">
        <v>1</v>
      </c>
      <c r="Z236" s="75">
        <v>40855.634826388887</v>
      </c>
      <c r="AA236" s="6" t="s">
        <v>433</v>
      </c>
      <c r="AB236" s="47" t="s">
        <v>1486</v>
      </c>
      <c r="AC236" s="47" t="s">
        <v>1488</v>
      </c>
      <c r="AD236" s="47" t="s">
        <v>1492</v>
      </c>
      <c r="AE236" s="47" t="s">
        <v>1493</v>
      </c>
      <c r="AF236" s="6" t="s">
        <v>1494</v>
      </c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</row>
    <row r="237" spans="1:43" s="1" customFormat="1" ht="31.5" x14ac:dyDescent="0.25">
      <c r="A237" s="47">
        <v>233</v>
      </c>
      <c r="B237" s="47" t="s">
        <v>1495</v>
      </c>
      <c r="C237" s="47" t="s">
        <v>1496</v>
      </c>
      <c r="D237" s="69" t="s">
        <v>1497</v>
      </c>
      <c r="E237" s="47">
        <v>2004</v>
      </c>
      <c r="F237" s="69" t="s">
        <v>1498</v>
      </c>
      <c r="G237" s="69" t="s">
        <v>1499</v>
      </c>
      <c r="H237" s="69" t="s">
        <v>1500</v>
      </c>
      <c r="I237" s="70">
        <v>208.7079593338625</v>
      </c>
      <c r="J237" s="47" t="s">
        <v>430</v>
      </c>
      <c r="K237" s="47">
        <v>12</v>
      </c>
      <c r="L237" s="71"/>
      <c r="M237" s="47">
        <v>75</v>
      </c>
      <c r="N237" s="48">
        <f t="shared" si="19"/>
        <v>200</v>
      </c>
      <c r="O237" s="48">
        <f t="shared" si="20"/>
        <v>41741.591866772498</v>
      </c>
      <c r="P237" s="72">
        <f t="shared" si="21"/>
        <v>4174.1591866772496</v>
      </c>
      <c r="Q237" s="73">
        <f t="shared" si="22"/>
        <v>6887.3626580174623</v>
      </c>
      <c r="R237" s="48">
        <f t="shared" si="23"/>
        <v>52803.113711467209</v>
      </c>
      <c r="S237" s="74">
        <f t="shared" si="24"/>
        <v>55</v>
      </c>
      <c r="T237" s="6" t="s">
        <v>431</v>
      </c>
      <c r="U237" s="47" t="s">
        <v>432</v>
      </c>
      <c r="V237" s="47">
        <v>1</v>
      </c>
      <c r="W237" s="47">
        <v>1</v>
      </c>
      <c r="X237" s="47">
        <v>1</v>
      </c>
      <c r="Y237" s="47">
        <v>1</v>
      </c>
      <c r="Z237" s="75">
        <v>40855.634837962964</v>
      </c>
      <c r="AA237" s="6" t="s">
        <v>433</v>
      </c>
      <c r="AB237" s="47" t="s">
        <v>1501</v>
      </c>
      <c r="AC237" s="47" t="s">
        <v>1502</v>
      </c>
      <c r="AD237" s="47" t="s">
        <v>1503</v>
      </c>
      <c r="AE237" s="47" t="s">
        <v>1504</v>
      </c>
      <c r="AF237" s="6" t="s">
        <v>1505</v>
      </c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</row>
    <row r="238" spans="1:43" s="1" customFormat="1" ht="15.75" x14ac:dyDescent="0.25">
      <c r="A238" s="47">
        <v>234</v>
      </c>
      <c r="B238" s="47" t="s">
        <v>1506</v>
      </c>
      <c r="C238" s="47" t="s">
        <v>1459</v>
      </c>
      <c r="D238" s="69" t="s">
        <v>1460</v>
      </c>
      <c r="E238" s="47">
        <v>2007</v>
      </c>
      <c r="F238" s="69" t="s">
        <v>1461</v>
      </c>
      <c r="G238" s="69" t="s">
        <v>1462</v>
      </c>
      <c r="H238" s="69" t="s">
        <v>1463</v>
      </c>
      <c r="I238" s="70">
        <v>3.0027114325972328</v>
      </c>
      <c r="J238" s="47" t="s">
        <v>430</v>
      </c>
      <c r="K238" s="47">
        <v>8</v>
      </c>
      <c r="L238" s="71"/>
      <c r="M238" s="47">
        <v>75</v>
      </c>
      <c r="N238" s="48">
        <f t="shared" si="19"/>
        <v>160</v>
      </c>
      <c r="O238" s="48">
        <f t="shared" si="20"/>
        <v>480.43382921555724</v>
      </c>
      <c r="P238" s="72">
        <f t="shared" si="21"/>
        <v>48.043382921555725</v>
      </c>
      <c r="Q238" s="73">
        <f t="shared" si="22"/>
        <v>79.271581820566936</v>
      </c>
      <c r="R238" s="48">
        <f t="shared" si="23"/>
        <v>607.74879395767982</v>
      </c>
      <c r="S238" s="74">
        <f t="shared" si="24"/>
        <v>58</v>
      </c>
      <c r="T238" s="6" t="s">
        <v>431</v>
      </c>
      <c r="U238" s="47" t="s">
        <v>432</v>
      </c>
      <c r="V238" s="47">
        <v>1</v>
      </c>
      <c r="W238" s="47">
        <v>1</v>
      </c>
      <c r="X238" s="47">
        <v>1</v>
      </c>
      <c r="Y238" s="47">
        <v>1</v>
      </c>
      <c r="Z238" s="75">
        <v>40855.634837962964</v>
      </c>
      <c r="AA238" s="6" t="s">
        <v>433</v>
      </c>
      <c r="AB238" s="47" t="s">
        <v>1464</v>
      </c>
      <c r="AC238" s="47" t="s">
        <v>1507</v>
      </c>
      <c r="AD238" s="47" t="s">
        <v>1508</v>
      </c>
      <c r="AE238" s="47" t="s">
        <v>1509</v>
      </c>
      <c r="AF238" s="6" t="s">
        <v>1510</v>
      </c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</row>
    <row r="239" spans="1:43" s="1" customFormat="1" ht="15.75" x14ac:dyDescent="0.25">
      <c r="A239" s="47">
        <v>235</v>
      </c>
      <c r="B239" s="47" t="s">
        <v>1511</v>
      </c>
      <c r="C239" s="47" t="s">
        <v>1459</v>
      </c>
      <c r="D239" s="69" t="s">
        <v>1460</v>
      </c>
      <c r="E239" s="47">
        <v>2007</v>
      </c>
      <c r="F239" s="69" t="s">
        <v>1462</v>
      </c>
      <c r="G239" s="69" t="s">
        <v>1463</v>
      </c>
      <c r="H239" s="69" t="s">
        <v>1461</v>
      </c>
      <c r="I239" s="70">
        <v>25.257257942714599</v>
      </c>
      <c r="J239" s="47" t="s">
        <v>430</v>
      </c>
      <c r="K239" s="47">
        <v>8</v>
      </c>
      <c r="L239" s="71"/>
      <c r="M239" s="47">
        <v>75</v>
      </c>
      <c r="N239" s="48">
        <f t="shared" si="19"/>
        <v>160</v>
      </c>
      <c r="O239" s="48">
        <f t="shared" si="20"/>
        <v>4041.1612708343359</v>
      </c>
      <c r="P239" s="72">
        <f t="shared" si="21"/>
        <v>404.11612708343364</v>
      </c>
      <c r="Q239" s="73">
        <f t="shared" si="22"/>
        <v>666.7916096876653</v>
      </c>
      <c r="R239" s="48">
        <f t="shared" si="23"/>
        <v>5112.0690076054343</v>
      </c>
      <c r="S239" s="74">
        <f t="shared" si="24"/>
        <v>58</v>
      </c>
      <c r="T239" s="6" t="s">
        <v>431</v>
      </c>
      <c r="U239" s="47" t="s">
        <v>432</v>
      </c>
      <c r="V239" s="47">
        <v>1</v>
      </c>
      <c r="W239" s="47">
        <v>1</v>
      </c>
      <c r="X239" s="47">
        <v>1</v>
      </c>
      <c r="Y239" s="47">
        <v>1</v>
      </c>
      <c r="Z239" s="75">
        <v>40855.634837962964</v>
      </c>
      <c r="AA239" s="6" t="s">
        <v>433</v>
      </c>
      <c r="AB239" s="47" t="s">
        <v>1464</v>
      </c>
      <c r="AC239" s="47" t="s">
        <v>1512</v>
      </c>
      <c r="AD239" s="47" t="s">
        <v>1513</v>
      </c>
      <c r="AE239" s="47" t="s">
        <v>1514</v>
      </c>
      <c r="AF239" s="6" t="s">
        <v>1515</v>
      </c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</row>
    <row r="240" spans="1:43" s="1" customFormat="1" ht="15.75" x14ac:dyDescent="0.25">
      <c r="A240" s="47">
        <v>236</v>
      </c>
      <c r="B240" s="47" t="s">
        <v>1516</v>
      </c>
      <c r="C240" s="47" t="s">
        <v>1459</v>
      </c>
      <c r="D240" s="69" t="s">
        <v>1460</v>
      </c>
      <c r="E240" s="47">
        <v>2007</v>
      </c>
      <c r="F240" s="69" t="s">
        <v>1461</v>
      </c>
      <c r="G240" s="69" t="s">
        <v>1462</v>
      </c>
      <c r="H240" s="69" t="s">
        <v>1463</v>
      </c>
      <c r="I240" s="70">
        <v>5.9963248969501457</v>
      </c>
      <c r="J240" s="47" t="s">
        <v>430</v>
      </c>
      <c r="K240" s="47">
        <v>8</v>
      </c>
      <c r="L240" s="71"/>
      <c r="M240" s="47">
        <v>75</v>
      </c>
      <c r="N240" s="48">
        <f t="shared" si="19"/>
        <v>160</v>
      </c>
      <c r="O240" s="48">
        <f t="shared" si="20"/>
        <v>959.41198351202331</v>
      </c>
      <c r="P240" s="72">
        <f t="shared" si="21"/>
        <v>95.941198351202331</v>
      </c>
      <c r="Q240" s="73">
        <f t="shared" si="22"/>
        <v>158.30297727948385</v>
      </c>
      <c r="R240" s="48">
        <f t="shared" si="23"/>
        <v>1213.6561591427096</v>
      </c>
      <c r="S240" s="74">
        <f t="shared" si="24"/>
        <v>58</v>
      </c>
      <c r="T240" s="6" t="s">
        <v>431</v>
      </c>
      <c r="U240" s="47" t="s">
        <v>432</v>
      </c>
      <c r="V240" s="47">
        <v>1</v>
      </c>
      <c r="W240" s="47">
        <v>1</v>
      </c>
      <c r="X240" s="47">
        <v>1</v>
      </c>
      <c r="Y240" s="47">
        <v>1</v>
      </c>
      <c r="Z240" s="75">
        <v>40855.634837962964</v>
      </c>
      <c r="AA240" s="6" t="s">
        <v>433</v>
      </c>
      <c r="AB240" s="47" t="s">
        <v>1464</v>
      </c>
      <c r="AC240" s="47" t="s">
        <v>1471</v>
      </c>
      <c r="AD240" s="47" t="s">
        <v>1465</v>
      </c>
      <c r="AE240" s="47" t="s">
        <v>1517</v>
      </c>
      <c r="AF240" s="6" t="s">
        <v>1518</v>
      </c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</row>
    <row r="241" spans="1:43" s="1" customFormat="1" ht="15.75" x14ac:dyDescent="0.25">
      <c r="A241" s="47">
        <v>237</v>
      </c>
      <c r="B241" s="47" t="s">
        <v>1519</v>
      </c>
      <c r="C241" s="47" t="s">
        <v>1520</v>
      </c>
      <c r="D241" s="69" t="s">
        <v>1460</v>
      </c>
      <c r="E241" s="47">
        <v>2007</v>
      </c>
      <c r="F241" s="69" t="s">
        <v>1461</v>
      </c>
      <c r="G241" s="69" t="s">
        <v>1462</v>
      </c>
      <c r="H241" s="69" t="s">
        <v>1463</v>
      </c>
      <c r="I241" s="70">
        <v>6</v>
      </c>
      <c r="J241" s="47" t="s">
        <v>430</v>
      </c>
      <c r="K241" s="47">
        <v>8</v>
      </c>
      <c r="L241" s="71"/>
      <c r="M241" s="47">
        <v>75</v>
      </c>
      <c r="N241" s="48">
        <f t="shared" si="19"/>
        <v>160</v>
      </c>
      <c r="O241" s="48">
        <f t="shared" si="20"/>
        <v>960</v>
      </c>
      <c r="P241" s="72">
        <f t="shared" si="21"/>
        <v>96</v>
      </c>
      <c r="Q241" s="73">
        <f t="shared" si="22"/>
        <v>158.4</v>
      </c>
      <c r="R241" s="48">
        <f t="shared" si="23"/>
        <v>1214.4000000000001</v>
      </c>
      <c r="S241" s="74">
        <f t="shared" si="24"/>
        <v>58</v>
      </c>
      <c r="T241" s="6" t="s">
        <v>1521</v>
      </c>
      <c r="U241" s="47" t="s">
        <v>432</v>
      </c>
      <c r="V241" s="47">
        <v>1</v>
      </c>
      <c r="W241" s="47">
        <v>1</v>
      </c>
      <c r="X241" s="47">
        <v>1</v>
      </c>
      <c r="Y241" s="47">
        <v>1</v>
      </c>
      <c r="Z241" s="75">
        <v>40855.634837962964</v>
      </c>
      <c r="AA241" s="6" t="s">
        <v>433</v>
      </c>
      <c r="AB241" s="47" t="s">
        <v>1464</v>
      </c>
      <c r="AC241" s="47" t="s">
        <v>1522</v>
      </c>
      <c r="AD241" s="47" t="s">
        <v>1523</v>
      </c>
      <c r="AE241" s="47" t="s">
        <v>1524</v>
      </c>
      <c r="AF241" s="6" t="s">
        <v>1525</v>
      </c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</row>
    <row r="242" spans="1:43" s="1" customFormat="1" ht="15.75" x14ac:dyDescent="0.25">
      <c r="A242" s="47">
        <v>238</v>
      </c>
      <c r="B242" s="47" t="s">
        <v>1526</v>
      </c>
      <c r="C242" s="47" t="s">
        <v>1459</v>
      </c>
      <c r="D242" s="69" t="s">
        <v>1460</v>
      </c>
      <c r="E242" s="47">
        <v>2007</v>
      </c>
      <c r="F242" s="69" t="s">
        <v>1461</v>
      </c>
      <c r="G242" s="69" t="s">
        <v>1462</v>
      </c>
      <c r="H242" s="69" t="s">
        <v>1463</v>
      </c>
      <c r="I242" s="70">
        <v>485.46400340566328</v>
      </c>
      <c r="J242" s="47" t="s">
        <v>430</v>
      </c>
      <c r="K242" s="47">
        <v>8</v>
      </c>
      <c r="L242" s="71"/>
      <c r="M242" s="47">
        <v>75</v>
      </c>
      <c r="N242" s="48">
        <f t="shared" si="19"/>
        <v>160</v>
      </c>
      <c r="O242" s="48">
        <f t="shared" si="20"/>
        <v>77674.240544906119</v>
      </c>
      <c r="P242" s="72">
        <f t="shared" si="21"/>
        <v>7767.4240544906124</v>
      </c>
      <c r="Q242" s="73">
        <f t="shared" si="22"/>
        <v>12816.249689909508</v>
      </c>
      <c r="R242" s="48">
        <f t="shared" si="23"/>
        <v>98257.914289306238</v>
      </c>
      <c r="S242" s="74">
        <f t="shared" si="24"/>
        <v>58</v>
      </c>
      <c r="T242" s="6" t="s">
        <v>431</v>
      </c>
      <c r="U242" s="47" t="s">
        <v>432</v>
      </c>
      <c r="V242" s="47">
        <v>1</v>
      </c>
      <c r="W242" s="47">
        <v>1</v>
      </c>
      <c r="X242" s="47">
        <v>1</v>
      </c>
      <c r="Y242" s="47">
        <v>1</v>
      </c>
      <c r="Z242" s="75">
        <v>40855.634837962964</v>
      </c>
      <c r="AA242" s="6" t="s">
        <v>433</v>
      </c>
      <c r="AB242" s="47" t="s">
        <v>1464</v>
      </c>
      <c r="AC242" s="47" t="s">
        <v>1508</v>
      </c>
      <c r="AD242" s="47" t="s">
        <v>1522</v>
      </c>
      <c r="AE242" s="47" t="s">
        <v>1527</v>
      </c>
      <c r="AF242" s="6" t="s">
        <v>1528</v>
      </c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</row>
    <row r="243" spans="1:43" s="1" customFormat="1" ht="15.75" x14ac:dyDescent="0.25">
      <c r="A243" s="47">
        <v>239</v>
      </c>
      <c r="B243" s="47" t="s">
        <v>1529</v>
      </c>
      <c r="C243" s="47" t="s">
        <v>1459</v>
      </c>
      <c r="D243" s="69" t="s">
        <v>1460</v>
      </c>
      <c r="E243" s="47">
        <v>2007</v>
      </c>
      <c r="F243" s="69" t="s">
        <v>1461</v>
      </c>
      <c r="G243" s="69" t="s">
        <v>1462</v>
      </c>
      <c r="H243" s="69" t="s">
        <v>1463</v>
      </c>
      <c r="I243" s="70">
        <v>498.75322968368158</v>
      </c>
      <c r="J243" s="47" t="s">
        <v>430</v>
      </c>
      <c r="K243" s="47">
        <v>8</v>
      </c>
      <c r="L243" s="71"/>
      <c r="M243" s="47">
        <v>75</v>
      </c>
      <c r="N243" s="48">
        <f t="shared" si="19"/>
        <v>160</v>
      </c>
      <c r="O243" s="48">
        <f t="shared" si="20"/>
        <v>79800.516749389048</v>
      </c>
      <c r="P243" s="72">
        <f t="shared" si="21"/>
        <v>7980.0516749389053</v>
      </c>
      <c r="Q243" s="73">
        <f t="shared" si="22"/>
        <v>13167.085263649193</v>
      </c>
      <c r="R243" s="48">
        <f t="shared" si="23"/>
        <v>100947.65368797714</v>
      </c>
      <c r="S243" s="74">
        <f t="shared" si="24"/>
        <v>58</v>
      </c>
      <c r="T243" s="6" t="s">
        <v>431</v>
      </c>
      <c r="U243" s="47" t="s">
        <v>432</v>
      </c>
      <c r="V243" s="47">
        <v>1</v>
      </c>
      <c r="W243" s="47">
        <v>1</v>
      </c>
      <c r="X243" s="47">
        <v>1</v>
      </c>
      <c r="Y243" s="47">
        <v>1</v>
      </c>
      <c r="Z243" s="75">
        <v>40855.634837962964</v>
      </c>
      <c r="AA243" s="6" t="s">
        <v>433</v>
      </c>
      <c r="AB243" s="47" t="s">
        <v>1464</v>
      </c>
      <c r="AC243" s="47" t="s">
        <v>1530</v>
      </c>
      <c r="AD243" s="47" t="s">
        <v>1507</v>
      </c>
      <c r="AE243" s="47" t="s">
        <v>1531</v>
      </c>
      <c r="AF243" s="6" t="s">
        <v>1532</v>
      </c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</row>
    <row r="244" spans="1:43" s="1" customFormat="1" ht="15.75" x14ac:dyDescent="0.25">
      <c r="A244" s="47">
        <v>240</v>
      </c>
      <c r="B244" s="47" t="s">
        <v>1533</v>
      </c>
      <c r="C244" s="47" t="s">
        <v>1459</v>
      </c>
      <c r="D244" s="69" t="s">
        <v>1460</v>
      </c>
      <c r="E244" s="47">
        <v>2007</v>
      </c>
      <c r="F244" s="69" t="s">
        <v>1461</v>
      </c>
      <c r="G244" s="69" t="s">
        <v>1462</v>
      </c>
      <c r="H244" s="69" t="s">
        <v>1463</v>
      </c>
      <c r="I244" s="70">
        <v>19.999903904575909</v>
      </c>
      <c r="J244" s="47" t="s">
        <v>430</v>
      </c>
      <c r="K244" s="47">
        <v>8</v>
      </c>
      <c r="L244" s="71"/>
      <c r="M244" s="47">
        <v>75</v>
      </c>
      <c r="N244" s="48">
        <f t="shared" si="19"/>
        <v>160</v>
      </c>
      <c r="O244" s="48">
        <f t="shared" si="20"/>
        <v>3199.9846247321457</v>
      </c>
      <c r="P244" s="72">
        <f t="shared" si="21"/>
        <v>319.9984624732146</v>
      </c>
      <c r="Q244" s="73">
        <f t="shared" si="22"/>
        <v>527.99746308080398</v>
      </c>
      <c r="R244" s="48">
        <f t="shared" si="23"/>
        <v>4047.9805502861645</v>
      </c>
      <c r="S244" s="74">
        <f t="shared" si="24"/>
        <v>58</v>
      </c>
      <c r="T244" s="6" t="s">
        <v>1521</v>
      </c>
      <c r="U244" s="47" t="s">
        <v>432</v>
      </c>
      <c r="V244" s="47">
        <v>1</v>
      </c>
      <c r="W244" s="47">
        <v>1</v>
      </c>
      <c r="X244" s="47">
        <v>1</v>
      </c>
      <c r="Y244" s="47">
        <v>1</v>
      </c>
      <c r="Z244" s="75">
        <v>40855.634837962964</v>
      </c>
      <c r="AA244" s="6" t="s">
        <v>433</v>
      </c>
      <c r="AB244" s="47" t="s">
        <v>1464</v>
      </c>
      <c r="AC244" s="47" t="s">
        <v>1466</v>
      </c>
      <c r="AD244" s="47" t="s">
        <v>1534</v>
      </c>
      <c r="AE244" s="47" t="s">
        <v>1535</v>
      </c>
      <c r="AF244" s="6" t="s">
        <v>1536</v>
      </c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</row>
    <row r="245" spans="1:43" s="1" customFormat="1" ht="15.75" x14ac:dyDescent="0.25">
      <c r="A245" s="47">
        <v>241</v>
      </c>
      <c r="B245" s="47" t="s">
        <v>1537</v>
      </c>
      <c r="C245" s="47" t="s">
        <v>1459</v>
      </c>
      <c r="D245" s="69" t="s">
        <v>1460</v>
      </c>
      <c r="E245" s="47">
        <v>2007</v>
      </c>
      <c r="F245" s="69" t="s">
        <v>1462</v>
      </c>
      <c r="G245" s="69" t="s">
        <v>1463</v>
      </c>
      <c r="H245" s="69" t="s">
        <v>1461</v>
      </c>
      <c r="I245" s="70">
        <v>266.34470214106568</v>
      </c>
      <c r="J245" s="47" t="s">
        <v>430</v>
      </c>
      <c r="K245" s="47">
        <v>8</v>
      </c>
      <c r="L245" s="71"/>
      <c r="M245" s="47">
        <v>75</v>
      </c>
      <c r="N245" s="48">
        <f t="shared" si="19"/>
        <v>160</v>
      </c>
      <c r="O245" s="48">
        <f t="shared" si="20"/>
        <v>42615.152342570509</v>
      </c>
      <c r="P245" s="72">
        <f t="shared" si="21"/>
        <v>4261.5152342570509</v>
      </c>
      <c r="Q245" s="73">
        <f t="shared" si="22"/>
        <v>7031.5001365241342</v>
      </c>
      <c r="R245" s="48">
        <f t="shared" si="23"/>
        <v>53908.167713351693</v>
      </c>
      <c r="S245" s="74">
        <f t="shared" si="24"/>
        <v>58</v>
      </c>
      <c r="T245" s="6" t="s">
        <v>431</v>
      </c>
      <c r="U245" s="47" t="s">
        <v>432</v>
      </c>
      <c r="V245" s="47">
        <v>1</v>
      </c>
      <c r="W245" s="47">
        <v>1</v>
      </c>
      <c r="X245" s="47">
        <v>1</v>
      </c>
      <c r="Y245" s="47">
        <v>1</v>
      </c>
      <c r="Z245" s="75">
        <v>40855.634849537048</v>
      </c>
      <c r="AA245" s="6" t="s">
        <v>433</v>
      </c>
      <c r="AB245" s="47" t="s">
        <v>1464</v>
      </c>
      <c r="AC245" s="47" t="s">
        <v>1538</v>
      </c>
      <c r="AD245" s="47" t="s">
        <v>1539</v>
      </c>
      <c r="AE245" s="47" t="s">
        <v>1540</v>
      </c>
      <c r="AF245" s="6" t="s">
        <v>1541</v>
      </c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</row>
    <row r="246" spans="1:43" s="1" customFormat="1" ht="15.75" x14ac:dyDescent="0.25">
      <c r="A246" s="47">
        <v>242</v>
      </c>
      <c r="B246" s="47" t="s">
        <v>1542</v>
      </c>
      <c r="C246" s="47" t="s">
        <v>1459</v>
      </c>
      <c r="D246" s="69" t="s">
        <v>1460</v>
      </c>
      <c r="E246" s="47">
        <v>2007</v>
      </c>
      <c r="F246" s="69" t="s">
        <v>1462</v>
      </c>
      <c r="G246" s="69" t="s">
        <v>1463</v>
      </c>
      <c r="H246" s="69" t="s">
        <v>1461</v>
      </c>
      <c r="I246" s="70">
        <v>231.56897268496741</v>
      </c>
      <c r="J246" s="47" t="s">
        <v>430</v>
      </c>
      <c r="K246" s="47">
        <v>8</v>
      </c>
      <c r="L246" s="71"/>
      <c r="M246" s="47">
        <v>75</v>
      </c>
      <c r="N246" s="48">
        <f t="shared" si="19"/>
        <v>160</v>
      </c>
      <c r="O246" s="48">
        <f t="shared" si="20"/>
        <v>37051.035629594786</v>
      </c>
      <c r="P246" s="72">
        <f t="shared" si="21"/>
        <v>3705.1035629594789</v>
      </c>
      <c r="Q246" s="73">
        <f t="shared" si="22"/>
        <v>6113.4208788831393</v>
      </c>
      <c r="R246" s="48">
        <f t="shared" si="23"/>
        <v>46869.560071437401</v>
      </c>
      <c r="S246" s="74">
        <f t="shared" si="24"/>
        <v>58</v>
      </c>
      <c r="T246" s="6" t="s">
        <v>431</v>
      </c>
      <c r="U246" s="47" t="s">
        <v>432</v>
      </c>
      <c r="V246" s="47">
        <v>1</v>
      </c>
      <c r="W246" s="47">
        <v>1</v>
      </c>
      <c r="X246" s="47">
        <v>1</v>
      </c>
      <c r="Y246" s="47">
        <v>1</v>
      </c>
      <c r="Z246" s="75">
        <v>40855.634849537048</v>
      </c>
      <c r="AA246" s="6" t="s">
        <v>433</v>
      </c>
      <c r="AB246" s="47" t="s">
        <v>1464</v>
      </c>
      <c r="AC246" s="47" t="s">
        <v>1513</v>
      </c>
      <c r="AD246" s="47" t="s">
        <v>1538</v>
      </c>
      <c r="AE246" s="47" t="s">
        <v>1543</v>
      </c>
      <c r="AF246" s="6" t="s">
        <v>1544</v>
      </c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</row>
    <row r="247" spans="1:43" s="1" customFormat="1" ht="15.75" x14ac:dyDescent="0.25">
      <c r="A247" s="47">
        <v>243</v>
      </c>
      <c r="B247" s="47" t="s">
        <v>1545</v>
      </c>
      <c r="C247" s="47" t="s">
        <v>1459</v>
      </c>
      <c r="D247" s="69" t="s">
        <v>1460</v>
      </c>
      <c r="E247" s="47">
        <v>2007</v>
      </c>
      <c r="F247" s="69" t="s">
        <v>1462</v>
      </c>
      <c r="G247" s="69" t="s">
        <v>1463</v>
      </c>
      <c r="H247" s="69" t="s">
        <v>1461</v>
      </c>
      <c r="I247" s="70">
        <v>20.999947359429061</v>
      </c>
      <c r="J247" s="47" t="s">
        <v>430</v>
      </c>
      <c r="K247" s="47">
        <v>8</v>
      </c>
      <c r="L247" s="71"/>
      <c r="M247" s="47">
        <v>75</v>
      </c>
      <c r="N247" s="48">
        <f t="shared" si="19"/>
        <v>160</v>
      </c>
      <c r="O247" s="48">
        <f t="shared" si="20"/>
        <v>3359.9915775086497</v>
      </c>
      <c r="P247" s="72">
        <f t="shared" si="21"/>
        <v>335.99915775086498</v>
      </c>
      <c r="Q247" s="73">
        <f t="shared" si="22"/>
        <v>554.39861028892722</v>
      </c>
      <c r="R247" s="48">
        <f t="shared" si="23"/>
        <v>4250.3893455484422</v>
      </c>
      <c r="S247" s="74">
        <f t="shared" si="24"/>
        <v>58</v>
      </c>
      <c r="T247" s="6" t="s">
        <v>431</v>
      </c>
      <c r="U247" s="47" t="s">
        <v>432</v>
      </c>
      <c r="V247" s="47">
        <v>1</v>
      </c>
      <c r="W247" s="47">
        <v>1</v>
      </c>
      <c r="X247" s="47">
        <v>1</v>
      </c>
      <c r="Y247" s="47">
        <v>1</v>
      </c>
      <c r="Z247" s="75">
        <v>40855.634849537048</v>
      </c>
      <c r="AA247" s="6" t="s">
        <v>433</v>
      </c>
      <c r="AB247" s="47" t="s">
        <v>1464</v>
      </c>
      <c r="AC247" s="47" t="s">
        <v>1477</v>
      </c>
      <c r="AD247" s="47" t="s">
        <v>1512</v>
      </c>
      <c r="AE247" s="47" t="s">
        <v>1546</v>
      </c>
      <c r="AF247" s="6" t="s">
        <v>1547</v>
      </c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</row>
    <row r="248" spans="1:43" s="1" customFormat="1" ht="15.75" x14ac:dyDescent="0.25">
      <c r="A248" s="47">
        <v>244</v>
      </c>
      <c r="B248" s="47" t="s">
        <v>1548</v>
      </c>
      <c r="C248" s="47" t="s">
        <v>1459</v>
      </c>
      <c r="D248" s="69" t="s">
        <v>1460</v>
      </c>
      <c r="E248" s="47">
        <v>2007</v>
      </c>
      <c r="F248" s="69" t="s">
        <v>1461</v>
      </c>
      <c r="G248" s="69" t="s">
        <v>1462</v>
      </c>
      <c r="H248" s="69" t="s">
        <v>1463</v>
      </c>
      <c r="I248" s="70">
        <v>3.445687818224656</v>
      </c>
      <c r="J248" s="47" t="s">
        <v>430</v>
      </c>
      <c r="K248" s="47">
        <v>8</v>
      </c>
      <c r="L248" s="71"/>
      <c r="M248" s="47">
        <v>75</v>
      </c>
      <c r="N248" s="48">
        <f t="shared" si="19"/>
        <v>160</v>
      </c>
      <c r="O248" s="48">
        <f t="shared" si="20"/>
        <v>551.310050915945</v>
      </c>
      <c r="P248" s="72">
        <f t="shared" si="21"/>
        <v>55.131005091594503</v>
      </c>
      <c r="Q248" s="73">
        <f t="shared" si="22"/>
        <v>90.966158401130926</v>
      </c>
      <c r="R248" s="48">
        <f t="shared" si="23"/>
        <v>697.40721440867037</v>
      </c>
      <c r="S248" s="74">
        <f t="shared" si="24"/>
        <v>58</v>
      </c>
      <c r="T248" s="6" t="s">
        <v>431</v>
      </c>
      <c r="U248" s="47" t="s">
        <v>432</v>
      </c>
      <c r="V248" s="47">
        <v>1</v>
      </c>
      <c r="W248" s="47">
        <v>1</v>
      </c>
      <c r="X248" s="47">
        <v>1</v>
      </c>
      <c r="Y248" s="47">
        <v>1</v>
      </c>
      <c r="Z248" s="75">
        <v>40855.634849537048</v>
      </c>
      <c r="AA248" s="6" t="s">
        <v>433</v>
      </c>
      <c r="AB248" s="47" t="s">
        <v>1464</v>
      </c>
      <c r="AC248" s="47" t="s">
        <v>1477</v>
      </c>
      <c r="AD248" s="47" t="s">
        <v>1530</v>
      </c>
      <c r="AE248" s="47" t="s">
        <v>1549</v>
      </c>
      <c r="AF248" s="6" t="s">
        <v>1550</v>
      </c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</row>
    <row r="249" spans="1:43" s="1" customFormat="1" ht="15.75" x14ac:dyDescent="0.25">
      <c r="A249" s="47">
        <v>245</v>
      </c>
      <c r="B249" s="47" t="s">
        <v>1551</v>
      </c>
      <c r="C249" s="47" t="s">
        <v>1459</v>
      </c>
      <c r="D249" s="69" t="s">
        <v>1460</v>
      </c>
      <c r="E249" s="47">
        <v>2007</v>
      </c>
      <c r="F249" s="69" t="s">
        <v>1461</v>
      </c>
      <c r="G249" s="69" t="s">
        <v>1462</v>
      </c>
      <c r="H249" s="69" t="s">
        <v>1463</v>
      </c>
      <c r="I249" s="70">
        <v>3.474434128249972</v>
      </c>
      <c r="J249" s="47" t="s">
        <v>430</v>
      </c>
      <c r="K249" s="47">
        <v>8</v>
      </c>
      <c r="L249" s="71"/>
      <c r="M249" s="47">
        <v>75</v>
      </c>
      <c r="N249" s="48">
        <f t="shared" si="19"/>
        <v>160</v>
      </c>
      <c r="O249" s="48">
        <f t="shared" si="20"/>
        <v>555.90946051999549</v>
      </c>
      <c r="P249" s="72">
        <f t="shared" si="21"/>
        <v>55.590946051999552</v>
      </c>
      <c r="Q249" s="73">
        <f t="shared" si="22"/>
        <v>91.72506098579926</v>
      </c>
      <c r="R249" s="48">
        <f t="shared" si="23"/>
        <v>703.22546755779433</v>
      </c>
      <c r="S249" s="74">
        <f t="shared" si="24"/>
        <v>58</v>
      </c>
      <c r="T249" s="6" t="s">
        <v>431</v>
      </c>
      <c r="U249" s="47" t="s">
        <v>432</v>
      </c>
      <c r="V249" s="47">
        <v>1</v>
      </c>
      <c r="W249" s="47">
        <v>1</v>
      </c>
      <c r="X249" s="47">
        <v>1</v>
      </c>
      <c r="Y249" s="47">
        <v>1</v>
      </c>
      <c r="Z249" s="75">
        <v>40855.634849537048</v>
      </c>
      <c r="AA249" s="6" t="s">
        <v>433</v>
      </c>
      <c r="AB249" s="47" t="s">
        <v>1464</v>
      </c>
      <c r="AC249" s="47" t="s">
        <v>1477</v>
      </c>
      <c r="AD249" s="47" t="s">
        <v>1470</v>
      </c>
      <c r="AE249" s="47" t="s">
        <v>1552</v>
      </c>
      <c r="AF249" s="6" t="s">
        <v>1553</v>
      </c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</row>
    <row r="250" spans="1:43" s="1" customFormat="1" ht="15.75" x14ac:dyDescent="0.25">
      <c r="A250" s="47">
        <v>246</v>
      </c>
      <c r="B250" s="47" t="s">
        <v>1554</v>
      </c>
      <c r="C250" s="47" t="s">
        <v>1459</v>
      </c>
      <c r="D250" s="69" t="s">
        <v>1555</v>
      </c>
      <c r="E250" s="47">
        <v>2000</v>
      </c>
      <c r="F250" s="69" t="s">
        <v>1462</v>
      </c>
      <c r="G250" s="69" t="s">
        <v>1461</v>
      </c>
      <c r="H250" s="69" t="s">
        <v>1475</v>
      </c>
      <c r="I250" s="70">
        <v>3.0099325204930349</v>
      </c>
      <c r="J250" s="47" t="s">
        <v>430</v>
      </c>
      <c r="K250" s="47">
        <v>8</v>
      </c>
      <c r="L250" s="71"/>
      <c r="M250" s="47">
        <v>75</v>
      </c>
      <c r="N250" s="48">
        <f t="shared" si="19"/>
        <v>160</v>
      </c>
      <c r="O250" s="48">
        <f t="shared" si="20"/>
        <v>481.58920327888558</v>
      </c>
      <c r="P250" s="72">
        <f t="shared" si="21"/>
        <v>48.158920327888559</v>
      </c>
      <c r="Q250" s="73">
        <f t="shared" si="22"/>
        <v>79.462218541016114</v>
      </c>
      <c r="R250" s="48">
        <f t="shared" si="23"/>
        <v>609.21034214779024</v>
      </c>
      <c r="S250" s="74">
        <f t="shared" si="24"/>
        <v>51</v>
      </c>
      <c r="T250" s="6" t="s">
        <v>431</v>
      </c>
      <c r="U250" s="47" t="s">
        <v>432</v>
      </c>
      <c r="V250" s="47">
        <v>1</v>
      </c>
      <c r="W250" s="47">
        <v>1</v>
      </c>
      <c r="X250" s="47">
        <v>1</v>
      </c>
      <c r="Y250" s="47">
        <v>1</v>
      </c>
      <c r="Z250" s="75">
        <v>40855.634849537048</v>
      </c>
      <c r="AA250" s="6" t="s">
        <v>433</v>
      </c>
      <c r="AB250" s="47" t="s">
        <v>1556</v>
      </c>
      <c r="AC250" s="47" t="s">
        <v>1557</v>
      </c>
      <c r="AD250" s="47" t="s">
        <v>1476</v>
      </c>
      <c r="AE250" s="47" t="s">
        <v>1558</v>
      </c>
      <c r="AF250" s="6" t="s">
        <v>1559</v>
      </c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</row>
    <row r="251" spans="1:43" s="1" customFormat="1" ht="31.5" x14ac:dyDescent="0.25">
      <c r="A251" s="47">
        <v>247</v>
      </c>
      <c r="B251" s="47" t="s">
        <v>1560</v>
      </c>
      <c r="C251" s="47" t="s">
        <v>1068</v>
      </c>
      <c r="D251" s="69" t="s">
        <v>918</v>
      </c>
      <c r="E251" s="47">
        <v>1977</v>
      </c>
      <c r="F251" s="69" t="s">
        <v>1485</v>
      </c>
      <c r="G251" s="69" t="s">
        <v>1561</v>
      </c>
      <c r="H251" s="69" t="s">
        <v>1562</v>
      </c>
      <c r="I251" s="70">
        <v>329.09733375389737</v>
      </c>
      <c r="J251" s="47" t="s">
        <v>430</v>
      </c>
      <c r="K251" s="47">
        <v>10</v>
      </c>
      <c r="L251" s="71"/>
      <c r="M251" s="47">
        <v>75</v>
      </c>
      <c r="N251" s="48">
        <f t="shared" si="19"/>
        <v>180</v>
      </c>
      <c r="O251" s="48">
        <f t="shared" si="20"/>
        <v>59237.520075701526</v>
      </c>
      <c r="P251" s="72">
        <f t="shared" si="21"/>
        <v>5923.7520075701532</v>
      </c>
      <c r="Q251" s="73">
        <f t="shared" si="22"/>
        <v>9774.1908124907513</v>
      </c>
      <c r="R251" s="48">
        <f t="shared" si="23"/>
        <v>74935.462895762437</v>
      </c>
      <c r="S251" s="74">
        <f t="shared" si="24"/>
        <v>28</v>
      </c>
      <c r="T251" s="6" t="s">
        <v>431</v>
      </c>
      <c r="U251" s="47" t="s">
        <v>432</v>
      </c>
      <c r="V251" s="47">
        <v>1</v>
      </c>
      <c r="W251" s="47">
        <v>1</v>
      </c>
      <c r="X251" s="47">
        <v>1</v>
      </c>
      <c r="Y251" s="47">
        <v>1</v>
      </c>
      <c r="Z251" s="75">
        <v>40855.634849537048</v>
      </c>
      <c r="AA251" s="6" t="s">
        <v>433</v>
      </c>
      <c r="AB251" s="47" t="s">
        <v>920</v>
      </c>
      <c r="AC251" s="47" t="s">
        <v>1563</v>
      </c>
      <c r="AD251" s="47" t="s">
        <v>1564</v>
      </c>
      <c r="AE251" s="47" t="s">
        <v>1565</v>
      </c>
      <c r="AF251" s="6" t="s">
        <v>1566</v>
      </c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</row>
    <row r="252" spans="1:43" s="1" customFormat="1" ht="15.75" x14ac:dyDescent="0.25">
      <c r="A252" s="47">
        <v>248</v>
      </c>
      <c r="B252" s="47" t="s">
        <v>1567</v>
      </c>
      <c r="C252" s="47" t="s">
        <v>1568</v>
      </c>
      <c r="D252" s="69" t="s">
        <v>1569</v>
      </c>
      <c r="E252" s="47">
        <v>1981</v>
      </c>
      <c r="F252" s="69" t="s">
        <v>441</v>
      </c>
      <c r="G252" s="69" t="s">
        <v>1570</v>
      </c>
      <c r="H252" s="69" t="s">
        <v>451</v>
      </c>
      <c r="I252" s="70">
        <v>70.406972467623874</v>
      </c>
      <c r="J252" s="47" t="s">
        <v>430</v>
      </c>
      <c r="K252" s="47">
        <v>12</v>
      </c>
      <c r="L252" s="71"/>
      <c r="M252" s="47">
        <v>75</v>
      </c>
      <c r="N252" s="48">
        <f t="shared" si="19"/>
        <v>200</v>
      </c>
      <c r="O252" s="48">
        <f t="shared" si="20"/>
        <v>14081.394493524775</v>
      </c>
      <c r="P252" s="72">
        <f t="shared" si="21"/>
        <v>1408.1394493524776</v>
      </c>
      <c r="Q252" s="73">
        <f t="shared" si="22"/>
        <v>2323.4300914315877</v>
      </c>
      <c r="R252" s="48">
        <f t="shared" si="23"/>
        <v>17812.964034308839</v>
      </c>
      <c r="S252" s="74">
        <f t="shared" si="24"/>
        <v>32</v>
      </c>
      <c r="T252" s="6" t="s">
        <v>431</v>
      </c>
      <c r="U252" s="47" t="s">
        <v>432</v>
      </c>
      <c r="V252" s="47">
        <v>1</v>
      </c>
      <c r="W252" s="47">
        <v>1</v>
      </c>
      <c r="X252" s="47">
        <v>1</v>
      </c>
      <c r="Y252" s="47">
        <v>1</v>
      </c>
      <c r="Z252" s="75">
        <v>40855.634849537048</v>
      </c>
      <c r="AA252" s="6" t="s">
        <v>433</v>
      </c>
      <c r="AB252" s="47" t="s">
        <v>1571</v>
      </c>
      <c r="AC252" s="47" t="s">
        <v>1572</v>
      </c>
      <c r="AD252" s="47" t="s">
        <v>1573</v>
      </c>
      <c r="AE252" s="47" t="s">
        <v>1574</v>
      </c>
      <c r="AF252" s="6" t="s">
        <v>1575</v>
      </c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</row>
    <row r="253" spans="1:43" s="1" customFormat="1" ht="15.75" x14ac:dyDescent="0.25">
      <c r="A253" s="47">
        <v>249</v>
      </c>
      <c r="B253" s="47" t="s">
        <v>1576</v>
      </c>
      <c r="C253" s="47" t="s">
        <v>1577</v>
      </c>
      <c r="D253" s="69" t="s">
        <v>1578</v>
      </c>
      <c r="E253" s="47">
        <v>2005</v>
      </c>
      <c r="F253" s="69" t="s">
        <v>1579</v>
      </c>
      <c r="G253" s="69" t="s">
        <v>1580</v>
      </c>
      <c r="H253" s="69" t="s">
        <v>1581</v>
      </c>
      <c r="I253" s="70">
        <v>104.41634371558661</v>
      </c>
      <c r="J253" s="47" t="s">
        <v>430</v>
      </c>
      <c r="K253" s="47">
        <v>10</v>
      </c>
      <c r="L253" s="71"/>
      <c r="M253" s="47">
        <v>75</v>
      </c>
      <c r="N253" s="48">
        <f t="shared" si="19"/>
        <v>180</v>
      </c>
      <c r="O253" s="48">
        <f t="shared" si="20"/>
        <v>18794.941868805588</v>
      </c>
      <c r="P253" s="72">
        <f t="shared" si="21"/>
        <v>1879.494186880559</v>
      </c>
      <c r="Q253" s="73">
        <f t="shared" si="22"/>
        <v>3101.165408352922</v>
      </c>
      <c r="R253" s="48">
        <f t="shared" si="23"/>
        <v>23775.601464039068</v>
      </c>
      <c r="S253" s="74">
        <f t="shared" si="24"/>
        <v>56</v>
      </c>
      <c r="T253" s="6" t="s">
        <v>431</v>
      </c>
      <c r="U253" s="47" t="s">
        <v>432</v>
      </c>
      <c r="V253" s="47">
        <v>1</v>
      </c>
      <c r="W253" s="47">
        <v>1</v>
      </c>
      <c r="X253" s="47">
        <v>1</v>
      </c>
      <c r="Y253" s="47">
        <v>1</v>
      </c>
      <c r="Z253" s="75">
        <v>40855.63486111111</v>
      </c>
      <c r="AA253" s="6" t="s">
        <v>433</v>
      </c>
      <c r="AB253" s="47" t="s">
        <v>1582</v>
      </c>
      <c r="AC253" s="47" t="s">
        <v>1583</v>
      </c>
      <c r="AD253" s="47" t="s">
        <v>1584</v>
      </c>
      <c r="AE253" s="47" t="s">
        <v>1585</v>
      </c>
      <c r="AF253" s="6" t="s">
        <v>1586</v>
      </c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</row>
    <row r="254" spans="1:43" s="1" customFormat="1" ht="31.5" x14ac:dyDescent="0.25">
      <c r="A254" s="47">
        <v>250</v>
      </c>
      <c r="B254" s="47" t="s">
        <v>1587</v>
      </c>
      <c r="C254" s="47" t="s">
        <v>1588</v>
      </c>
      <c r="D254" s="69" t="s">
        <v>1589</v>
      </c>
      <c r="E254" s="47">
        <v>2004</v>
      </c>
      <c r="F254" s="69" t="s">
        <v>1590</v>
      </c>
      <c r="G254" s="69" t="s">
        <v>904</v>
      </c>
      <c r="H254" s="69" t="s">
        <v>457</v>
      </c>
      <c r="I254" s="70">
        <v>470.14458930800868</v>
      </c>
      <c r="J254" s="47" t="s">
        <v>430</v>
      </c>
      <c r="K254" s="47">
        <v>8</v>
      </c>
      <c r="L254" s="71"/>
      <c r="M254" s="47">
        <v>75</v>
      </c>
      <c r="N254" s="48">
        <f t="shared" si="19"/>
        <v>160</v>
      </c>
      <c r="O254" s="48">
        <f t="shared" si="20"/>
        <v>75223.134289281385</v>
      </c>
      <c r="P254" s="72">
        <f t="shared" si="21"/>
        <v>7522.3134289281388</v>
      </c>
      <c r="Q254" s="73">
        <f t="shared" si="22"/>
        <v>12411.81715773143</v>
      </c>
      <c r="R254" s="48">
        <f t="shared" si="23"/>
        <v>95157.264875940964</v>
      </c>
      <c r="S254" s="74">
        <f t="shared" si="24"/>
        <v>55</v>
      </c>
      <c r="T254" s="6" t="s">
        <v>431</v>
      </c>
      <c r="U254" s="47" t="s">
        <v>432</v>
      </c>
      <c r="V254" s="47">
        <v>1</v>
      </c>
      <c r="W254" s="47">
        <v>1</v>
      </c>
      <c r="X254" s="47">
        <v>1</v>
      </c>
      <c r="Y254" s="47">
        <v>1</v>
      </c>
      <c r="Z254" s="75">
        <v>40855.63486111111</v>
      </c>
      <c r="AA254" s="6" t="s">
        <v>433</v>
      </c>
      <c r="AB254" s="47" t="s">
        <v>1591</v>
      </c>
      <c r="AC254" s="47" t="s">
        <v>1592</v>
      </c>
      <c r="AD254" s="47" t="s">
        <v>1593</v>
      </c>
      <c r="AE254" s="47" t="s">
        <v>1594</v>
      </c>
      <c r="AF254" s="6" t="s">
        <v>1595</v>
      </c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</row>
    <row r="255" spans="1:43" s="1" customFormat="1" ht="31.5" x14ac:dyDescent="0.25">
      <c r="A255" s="47">
        <v>251</v>
      </c>
      <c r="B255" s="47" t="s">
        <v>1596</v>
      </c>
      <c r="C255" s="47" t="s">
        <v>1597</v>
      </c>
      <c r="D255" s="69" t="s">
        <v>1598</v>
      </c>
      <c r="E255" s="47">
        <v>1998</v>
      </c>
      <c r="F255" s="69" t="s">
        <v>1599</v>
      </c>
      <c r="G255" s="69" t="s">
        <v>1600</v>
      </c>
      <c r="H255" s="69" t="s">
        <v>451</v>
      </c>
      <c r="I255" s="70">
        <v>20.594086969584541</v>
      </c>
      <c r="J255" s="47" t="s">
        <v>430</v>
      </c>
      <c r="K255" s="47">
        <v>12</v>
      </c>
      <c r="L255" s="71"/>
      <c r="M255" s="47">
        <v>75</v>
      </c>
      <c r="N255" s="48">
        <f t="shared" ref="N255:N318" si="25">IF(K255=4,100,IF(K255=6,140,IF(K255=8,160,IF(K255=10,180,IF(K255=12,200,IF(K255=14,225,IF(K255=16,275,IF(K255=18,350,0))))))))</f>
        <v>200</v>
      </c>
      <c r="O255" s="48">
        <f t="shared" si="20"/>
        <v>4118.8173939169083</v>
      </c>
      <c r="P255" s="72">
        <f t="shared" si="21"/>
        <v>411.88173939169087</v>
      </c>
      <c r="Q255" s="73">
        <f t="shared" si="22"/>
        <v>679.60486999628984</v>
      </c>
      <c r="R255" s="48">
        <f t="shared" si="23"/>
        <v>5210.3040033048892</v>
      </c>
      <c r="S255" s="74">
        <f t="shared" si="24"/>
        <v>49</v>
      </c>
      <c r="T255" s="6" t="s">
        <v>431</v>
      </c>
      <c r="U255" s="47" t="s">
        <v>432</v>
      </c>
      <c r="V255" s="47">
        <v>1</v>
      </c>
      <c r="W255" s="47">
        <v>1</v>
      </c>
      <c r="X255" s="47">
        <v>1</v>
      </c>
      <c r="Y255" s="47">
        <v>1</v>
      </c>
      <c r="Z255" s="75">
        <v>42529.631249999999</v>
      </c>
      <c r="AA255" s="6" t="s">
        <v>433</v>
      </c>
      <c r="AB255" s="47" t="s">
        <v>1601</v>
      </c>
      <c r="AC255" s="47" t="s">
        <v>1602</v>
      </c>
      <c r="AD255" s="47" t="s">
        <v>1603</v>
      </c>
      <c r="AE255" s="47" t="s">
        <v>1604</v>
      </c>
      <c r="AF255" s="6" t="s">
        <v>1605</v>
      </c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</row>
    <row r="256" spans="1:43" s="1" customFormat="1" ht="31.5" x14ac:dyDescent="0.25">
      <c r="A256" s="47">
        <v>252</v>
      </c>
      <c r="B256" s="47" t="s">
        <v>1606</v>
      </c>
      <c r="C256" s="47" t="s">
        <v>1597</v>
      </c>
      <c r="D256" s="69" t="s">
        <v>1598</v>
      </c>
      <c r="E256" s="47">
        <v>1998</v>
      </c>
      <c r="F256" s="69" t="s">
        <v>1599</v>
      </c>
      <c r="G256" s="69" t="s">
        <v>1600</v>
      </c>
      <c r="H256" s="69" t="s">
        <v>451</v>
      </c>
      <c r="I256" s="70">
        <v>29.960551218242941</v>
      </c>
      <c r="J256" s="47" t="s">
        <v>430</v>
      </c>
      <c r="K256" s="47">
        <v>12</v>
      </c>
      <c r="L256" s="71"/>
      <c r="M256" s="47">
        <v>75</v>
      </c>
      <c r="N256" s="48">
        <f t="shared" si="25"/>
        <v>200</v>
      </c>
      <c r="O256" s="48">
        <f t="shared" si="20"/>
        <v>5992.110243648588</v>
      </c>
      <c r="P256" s="72">
        <f t="shared" si="21"/>
        <v>599.21102436485887</v>
      </c>
      <c r="Q256" s="73">
        <f t="shared" si="22"/>
        <v>988.69819020201692</v>
      </c>
      <c r="R256" s="48">
        <f t="shared" si="23"/>
        <v>7580.0194582154636</v>
      </c>
      <c r="S256" s="74">
        <f t="shared" si="24"/>
        <v>49</v>
      </c>
      <c r="T256" s="6" t="s">
        <v>431</v>
      </c>
      <c r="U256" s="47" t="s">
        <v>432</v>
      </c>
      <c r="V256" s="47">
        <v>1</v>
      </c>
      <c r="W256" s="47">
        <v>1</v>
      </c>
      <c r="X256" s="47">
        <v>1</v>
      </c>
      <c r="Y256" s="47">
        <v>1</v>
      </c>
      <c r="Z256" s="75">
        <v>42529.631331018529</v>
      </c>
      <c r="AA256" s="6" t="s">
        <v>433</v>
      </c>
      <c r="AB256" s="47" t="s">
        <v>1601</v>
      </c>
      <c r="AC256" s="47" t="s">
        <v>1607</v>
      </c>
      <c r="AD256" s="47" t="s">
        <v>1602</v>
      </c>
      <c r="AE256" s="47" t="s">
        <v>1608</v>
      </c>
      <c r="AF256" s="6" t="s">
        <v>1609</v>
      </c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</row>
    <row r="257" spans="1:43" s="1" customFormat="1" ht="15.75" x14ac:dyDescent="0.25">
      <c r="A257" s="47">
        <v>253</v>
      </c>
      <c r="B257" s="47" t="s">
        <v>1610</v>
      </c>
      <c r="C257" s="47" t="s">
        <v>425</v>
      </c>
      <c r="D257" s="69" t="s">
        <v>1611</v>
      </c>
      <c r="E257" s="47">
        <v>2004</v>
      </c>
      <c r="F257" s="69" t="s">
        <v>427</v>
      </c>
      <c r="G257" s="69" t="s">
        <v>428</v>
      </c>
      <c r="H257" s="69" t="s">
        <v>429</v>
      </c>
      <c r="I257" s="70">
        <v>276.14854908431789</v>
      </c>
      <c r="J257" s="47" t="s">
        <v>430</v>
      </c>
      <c r="K257" s="47">
        <v>8</v>
      </c>
      <c r="L257" s="71"/>
      <c r="M257" s="47">
        <v>75</v>
      </c>
      <c r="N257" s="48">
        <f t="shared" si="25"/>
        <v>160</v>
      </c>
      <c r="O257" s="48">
        <f t="shared" si="20"/>
        <v>44183.767853490863</v>
      </c>
      <c r="P257" s="72">
        <f t="shared" si="21"/>
        <v>4418.3767853490863</v>
      </c>
      <c r="Q257" s="73">
        <f t="shared" si="22"/>
        <v>7290.3216958259918</v>
      </c>
      <c r="R257" s="48">
        <f t="shared" si="23"/>
        <v>55892.466334665944</v>
      </c>
      <c r="S257" s="74">
        <f t="shared" si="24"/>
        <v>55</v>
      </c>
      <c r="T257" s="6" t="s">
        <v>431</v>
      </c>
      <c r="U257" s="47" t="s">
        <v>432</v>
      </c>
      <c r="V257" s="47">
        <v>1</v>
      </c>
      <c r="W257" s="47">
        <v>1</v>
      </c>
      <c r="X257" s="47">
        <v>1</v>
      </c>
      <c r="Y257" s="47">
        <v>1</v>
      </c>
      <c r="Z257" s="75">
        <v>40855.63486111111</v>
      </c>
      <c r="AA257" s="6" t="s">
        <v>433</v>
      </c>
      <c r="AB257" s="47" t="s">
        <v>1612</v>
      </c>
      <c r="AC257" s="47" t="s">
        <v>1613</v>
      </c>
      <c r="AD257" s="47" t="s">
        <v>1614</v>
      </c>
      <c r="AE257" s="47" t="s">
        <v>1615</v>
      </c>
      <c r="AF257" s="6" t="s">
        <v>1616</v>
      </c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</row>
    <row r="258" spans="1:43" s="1" customFormat="1" ht="15.75" x14ac:dyDescent="0.25">
      <c r="A258" s="47">
        <v>254</v>
      </c>
      <c r="B258" s="47" t="s">
        <v>1617</v>
      </c>
      <c r="C258" s="47" t="s">
        <v>1618</v>
      </c>
      <c r="D258" s="69" t="s">
        <v>1611</v>
      </c>
      <c r="E258" s="47">
        <v>2004</v>
      </c>
      <c r="F258" s="69" t="s">
        <v>427</v>
      </c>
      <c r="G258" s="69" t="s">
        <v>428</v>
      </c>
      <c r="H258" s="69" t="s">
        <v>429</v>
      </c>
      <c r="I258" s="70">
        <v>263.55179146352327</v>
      </c>
      <c r="J258" s="47" t="s">
        <v>430</v>
      </c>
      <c r="K258" s="47">
        <v>8</v>
      </c>
      <c r="L258" s="71"/>
      <c r="M258" s="47">
        <v>75</v>
      </c>
      <c r="N258" s="48">
        <f t="shared" si="25"/>
        <v>160</v>
      </c>
      <c r="O258" s="48">
        <f t="shared" si="20"/>
        <v>42168.286634163727</v>
      </c>
      <c r="P258" s="72">
        <f t="shared" si="21"/>
        <v>4216.8286634163733</v>
      </c>
      <c r="Q258" s="73">
        <f t="shared" si="22"/>
        <v>6957.7672946370149</v>
      </c>
      <c r="R258" s="48">
        <f t="shared" si="23"/>
        <v>53342.882592217116</v>
      </c>
      <c r="S258" s="74">
        <f t="shared" si="24"/>
        <v>55</v>
      </c>
      <c r="T258" s="6" t="s">
        <v>431</v>
      </c>
      <c r="U258" s="47" t="s">
        <v>432</v>
      </c>
      <c r="V258" s="47">
        <v>1</v>
      </c>
      <c r="W258" s="47">
        <v>1</v>
      </c>
      <c r="X258" s="47">
        <v>1</v>
      </c>
      <c r="Y258" s="47">
        <v>1</v>
      </c>
      <c r="Z258" s="75">
        <v>40855.63486111111</v>
      </c>
      <c r="AA258" s="6" t="s">
        <v>433</v>
      </c>
      <c r="AB258" s="47" t="s">
        <v>1612</v>
      </c>
      <c r="AC258" s="47" t="s">
        <v>1619</v>
      </c>
      <c r="AD258" s="47" t="s">
        <v>1620</v>
      </c>
      <c r="AE258" s="47" t="s">
        <v>1621</v>
      </c>
      <c r="AF258" s="6" t="s">
        <v>1622</v>
      </c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</row>
    <row r="259" spans="1:43" s="1" customFormat="1" ht="15.75" x14ac:dyDescent="0.25">
      <c r="A259" s="47">
        <v>255</v>
      </c>
      <c r="B259" s="47" t="s">
        <v>1623</v>
      </c>
      <c r="C259" s="47" t="s">
        <v>1618</v>
      </c>
      <c r="D259" s="69" t="s">
        <v>1611</v>
      </c>
      <c r="E259" s="47">
        <v>2004</v>
      </c>
      <c r="F259" s="69" t="s">
        <v>427</v>
      </c>
      <c r="G259" s="69" t="s">
        <v>428</v>
      </c>
      <c r="H259" s="69" t="s">
        <v>1624</v>
      </c>
      <c r="I259" s="70">
        <v>236.66804938929349</v>
      </c>
      <c r="J259" s="47" t="s">
        <v>430</v>
      </c>
      <c r="K259" s="47">
        <v>8</v>
      </c>
      <c r="L259" s="71"/>
      <c r="M259" s="47">
        <v>75</v>
      </c>
      <c r="N259" s="48">
        <f t="shared" si="25"/>
        <v>160</v>
      </c>
      <c r="O259" s="48">
        <f t="shared" si="20"/>
        <v>37866.887902286959</v>
      </c>
      <c r="P259" s="72">
        <f t="shared" si="21"/>
        <v>3786.6887902286962</v>
      </c>
      <c r="Q259" s="73">
        <f t="shared" si="22"/>
        <v>6248.036503877348</v>
      </c>
      <c r="R259" s="48">
        <f t="shared" si="23"/>
        <v>47901.613196393002</v>
      </c>
      <c r="S259" s="74">
        <f t="shared" si="24"/>
        <v>55</v>
      </c>
      <c r="T259" s="6" t="s">
        <v>431</v>
      </c>
      <c r="U259" s="47" t="s">
        <v>432</v>
      </c>
      <c r="V259" s="47">
        <v>1</v>
      </c>
      <c r="W259" s="47">
        <v>1</v>
      </c>
      <c r="X259" s="47">
        <v>1</v>
      </c>
      <c r="Y259" s="47">
        <v>1</v>
      </c>
      <c r="Z259" s="75">
        <v>40855.63486111111</v>
      </c>
      <c r="AA259" s="6" t="s">
        <v>433</v>
      </c>
      <c r="AB259" s="47" t="s">
        <v>1612</v>
      </c>
      <c r="AC259" s="47" t="s">
        <v>1620</v>
      </c>
      <c r="AD259" s="47" t="s">
        <v>1625</v>
      </c>
      <c r="AE259" s="47" t="s">
        <v>1626</v>
      </c>
      <c r="AF259" s="6" t="s">
        <v>1627</v>
      </c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</row>
    <row r="260" spans="1:43" s="1" customFormat="1" ht="15.75" x14ac:dyDescent="0.25">
      <c r="A260" s="47">
        <v>256</v>
      </c>
      <c r="B260" s="47" t="s">
        <v>1628</v>
      </c>
      <c r="C260" s="47" t="s">
        <v>1618</v>
      </c>
      <c r="D260" s="69" t="s">
        <v>1611</v>
      </c>
      <c r="E260" s="47">
        <v>2004</v>
      </c>
      <c r="F260" s="69" t="s">
        <v>427</v>
      </c>
      <c r="G260" s="69" t="s">
        <v>904</v>
      </c>
      <c r="H260" s="69" t="s">
        <v>1629</v>
      </c>
      <c r="I260" s="70">
        <v>351.06550567280522</v>
      </c>
      <c r="J260" s="47" t="s">
        <v>430</v>
      </c>
      <c r="K260" s="47">
        <v>8</v>
      </c>
      <c r="L260" s="71"/>
      <c r="M260" s="47">
        <v>75</v>
      </c>
      <c r="N260" s="48">
        <f t="shared" si="25"/>
        <v>160</v>
      </c>
      <c r="O260" s="48">
        <f t="shared" si="20"/>
        <v>56170.480907648831</v>
      </c>
      <c r="P260" s="72">
        <f t="shared" si="21"/>
        <v>5617.0480907648835</v>
      </c>
      <c r="Q260" s="73">
        <f t="shared" si="22"/>
        <v>9268.1293497620572</v>
      </c>
      <c r="R260" s="48">
        <f t="shared" si="23"/>
        <v>71055.65834817577</v>
      </c>
      <c r="S260" s="74">
        <f t="shared" si="24"/>
        <v>55</v>
      </c>
      <c r="T260" s="6" t="s">
        <v>431</v>
      </c>
      <c r="U260" s="47" t="s">
        <v>432</v>
      </c>
      <c r="V260" s="47">
        <v>1</v>
      </c>
      <c r="W260" s="47">
        <v>1</v>
      </c>
      <c r="X260" s="47">
        <v>1</v>
      </c>
      <c r="Y260" s="47">
        <v>1</v>
      </c>
      <c r="Z260" s="75">
        <v>40855.63486111111</v>
      </c>
      <c r="AA260" s="6" t="s">
        <v>433</v>
      </c>
      <c r="AB260" s="47" t="s">
        <v>1612</v>
      </c>
      <c r="AC260" s="47" t="s">
        <v>1630</v>
      </c>
      <c r="AD260" s="47" t="s">
        <v>1631</v>
      </c>
      <c r="AE260" s="47" t="s">
        <v>1632</v>
      </c>
      <c r="AF260" s="6" t="s">
        <v>1633</v>
      </c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</row>
    <row r="261" spans="1:43" s="1" customFormat="1" ht="15.75" x14ac:dyDescent="0.25">
      <c r="A261" s="47">
        <v>257</v>
      </c>
      <c r="B261" s="47" t="s">
        <v>1634</v>
      </c>
      <c r="C261" s="47" t="s">
        <v>1618</v>
      </c>
      <c r="D261" s="69" t="s">
        <v>1611</v>
      </c>
      <c r="E261" s="47">
        <v>2004</v>
      </c>
      <c r="F261" s="69" t="s">
        <v>427</v>
      </c>
      <c r="G261" s="69" t="s">
        <v>904</v>
      </c>
      <c r="H261" s="69" t="s">
        <v>1629</v>
      </c>
      <c r="I261" s="70">
        <v>319.23990996684529</v>
      </c>
      <c r="J261" s="47" t="s">
        <v>430</v>
      </c>
      <c r="K261" s="47">
        <v>8</v>
      </c>
      <c r="L261" s="71"/>
      <c r="M261" s="47">
        <v>75</v>
      </c>
      <c r="N261" s="48">
        <f t="shared" si="25"/>
        <v>160</v>
      </c>
      <c r="O261" s="48">
        <f t="shared" si="20"/>
        <v>51078.385594695246</v>
      </c>
      <c r="P261" s="72">
        <f t="shared" si="21"/>
        <v>5107.8385594695246</v>
      </c>
      <c r="Q261" s="73">
        <f t="shared" si="22"/>
        <v>8427.9336231247144</v>
      </c>
      <c r="R261" s="48">
        <f t="shared" si="23"/>
        <v>64614.157777289482</v>
      </c>
      <c r="S261" s="74">
        <f t="shared" si="24"/>
        <v>55</v>
      </c>
      <c r="T261" s="6" t="s">
        <v>431</v>
      </c>
      <c r="U261" s="47" t="s">
        <v>432</v>
      </c>
      <c r="V261" s="47">
        <v>1</v>
      </c>
      <c r="W261" s="47">
        <v>1</v>
      </c>
      <c r="X261" s="47">
        <v>1</v>
      </c>
      <c r="Y261" s="47">
        <v>1</v>
      </c>
      <c r="Z261" s="75">
        <v>40855.63486111111</v>
      </c>
      <c r="AA261" s="6" t="s">
        <v>433</v>
      </c>
      <c r="AB261" s="47" t="s">
        <v>1612</v>
      </c>
      <c r="AC261" s="47" t="s">
        <v>1631</v>
      </c>
      <c r="AD261" s="47" t="s">
        <v>1635</v>
      </c>
      <c r="AE261" s="47" t="s">
        <v>1636</v>
      </c>
      <c r="AF261" s="6" t="s">
        <v>1637</v>
      </c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</row>
    <row r="262" spans="1:43" s="1" customFormat="1" ht="31.5" x14ac:dyDescent="0.25">
      <c r="A262" s="47">
        <v>258</v>
      </c>
      <c r="B262" s="47" t="s">
        <v>1638</v>
      </c>
      <c r="C262" s="47" t="s">
        <v>1639</v>
      </c>
      <c r="D262" s="69" t="s">
        <v>1640</v>
      </c>
      <c r="E262" s="47">
        <v>2005</v>
      </c>
      <c r="F262" s="69" t="s">
        <v>1641</v>
      </c>
      <c r="G262" s="69" t="s">
        <v>1642</v>
      </c>
      <c r="H262" s="69" t="s">
        <v>812</v>
      </c>
      <c r="I262" s="70">
        <v>9.7079658256752861</v>
      </c>
      <c r="J262" s="47" t="s">
        <v>430</v>
      </c>
      <c r="K262" s="47">
        <v>12</v>
      </c>
      <c r="L262" s="71"/>
      <c r="M262" s="47">
        <v>75</v>
      </c>
      <c r="N262" s="48">
        <f t="shared" si="25"/>
        <v>200</v>
      </c>
      <c r="O262" s="48">
        <f t="shared" ref="O262:O325" si="26">N262*I262</f>
        <v>1941.5931651350572</v>
      </c>
      <c r="P262" s="72">
        <f t="shared" ref="P262:P325" si="27">O262*0.1</f>
        <v>194.15931651350573</v>
      </c>
      <c r="Q262" s="73">
        <f t="shared" ref="Q262:Q325" si="28">SUM(O262:P262)*0.15</f>
        <v>320.36287224728443</v>
      </c>
      <c r="R262" s="48">
        <f t="shared" ref="R262:R325" si="29">SUM(O262:Q262)</f>
        <v>2456.1153538958474</v>
      </c>
      <c r="S262" s="74">
        <f t="shared" si="24"/>
        <v>56</v>
      </c>
      <c r="T262" s="6" t="s">
        <v>431</v>
      </c>
      <c r="U262" s="47" t="s">
        <v>432</v>
      </c>
      <c r="V262" s="47">
        <v>1</v>
      </c>
      <c r="W262" s="47">
        <v>1</v>
      </c>
      <c r="X262" s="47">
        <v>1</v>
      </c>
      <c r="Y262" s="47">
        <v>1</v>
      </c>
      <c r="Z262" s="75">
        <v>40855.63486111111</v>
      </c>
      <c r="AA262" s="6" t="s">
        <v>433</v>
      </c>
      <c r="AB262" s="47" t="s">
        <v>431</v>
      </c>
      <c r="AC262" s="47" t="s">
        <v>1643</v>
      </c>
      <c r="AD262" s="47" t="s">
        <v>1644</v>
      </c>
      <c r="AE262" s="47" t="s">
        <v>1645</v>
      </c>
      <c r="AF262" s="6" t="s">
        <v>1646</v>
      </c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</row>
    <row r="263" spans="1:43" s="1" customFormat="1" ht="15.75" x14ac:dyDescent="0.25">
      <c r="A263" s="47">
        <v>259</v>
      </c>
      <c r="B263" s="47" t="s">
        <v>1647</v>
      </c>
      <c r="C263" s="47" t="s">
        <v>1648</v>
      </c>
      <c r="D263" s="69" t="s">
        <v>1649</v>
      </c>
      <c r="E263" s="47">
        <v>2002</v>
      </c>
      <c r="F263" s="69" t="s">
        <v>1650</v>
      </c>
      <c r="G263" s="69" t="s">
        <v>1485</v>
      </c>
      <c r="H263" s="69" t="s">
        <v>451</v>
      </c>
      <c r="I263" s="70">
        <v>421.31803870649128</v>
      </c>
      <c r="J263" s="47" t="s">
        <v>430</v>
      </c>
      <c r="K263" s="47">
        <v>10</v>
      </c>
      <c r="L263" s="71"/>
      <c r="M263" s="47">
        <v>75</v>
      </c>
      <c r="N263" s="48">
        <f t="shared" si="25"/>
        <v>180</v>
      </c>
      <c r="O263" s="48">
        <f t="shared" si="26"/>
        <v>75837.246967168438</v>
      </c>
      <c r="P263" s="72">
        <f t="shared" si="27"/>
        <v>7583.7246967168439</v>
      </c>
      <c r="Q263" s="73">
        <f t="shared" si="28"/>
        <v>12513.145749582793</v>
      </c>
      <c r="R263" s="48">
        <f t="shared" si="29"/>
        <v>95934.117413468077</v>
      </c>
      <c r="S263" s="74">
        <f t="shared" ref="S263:S326" si="30">M263-ABS($I$2-E263)</f>
        <v>53</v>
      </c>
      <c r="T263" s="6" t="s">
        <v>431</v>
      </c>
      <c r="U263" s="47" t="s">
        <v>432</v>
      </c>
      <c r="V263" s="47">
        <v>1</v>
      </c>
      <c r="W263" s="47">
        <v>1</v>
      </c>
      <c r="X263" s="47">
        <v>1</v>
      </c>
      <c r="Y263" s="47">
        <v>1</v>
      </c>
      <c r="Z263" s="75">
        <v>40855.634872685187</v>
      </c>
      <c r="AA263" s="6" t="s">
        <v>433</v>
      </c>
      <c r="AB263" s="47" t="s">
        <v>1651</v>
      </c>
      <c r="AC263" s="47" t="s">
        <v>1652</v>
      </c>
      <c r="AD263" s="47" t="s">
        <v>1653</v>
      </c>
      <c r="AE263" s="47" t="s">
        <v>1654</v>
      </c>
      <c r="AF263" s="6" t="s">
        <v>1655</v>
      </c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</row>
    <row r="264" spans="1:43" s="1" customFormat="1" ht="31.5" x14ac:dyDescent="0.25">
      <c r="A264" s="47">
        <v>260</v>
      </c>
      <c r="B264" s="47" t="s">
        <v>1656</v>
      </c>
      <c r="C264" s="47" t="s">
        <v>1639</v>
      </c>
      <c r="D264" s="69" t="s">
        <v>1657</v>
      </c>
      <c r="E264" s="47">
        <v>2004</v>
      </c>
      <c r="F264" s="69" t="s">
        <v>1641</v>
      </c>
      <c r="G264" s="69" t="s">
        <v>812</v>
      </c>
      <c r="H264" s="69" t="s">
        <v>1499</v>
      </c>
      <c r="I264" s="70">
        <v>395.19369597016993</v>
      </c>
      <c r="J264" s="47" t="s">
        <v>430</v>
      </c>
      <c r="K264" s="47">
        <v>12</v>
      </c>
      <c r="L264" s="71"/>
      <c r="M264" s="47">
        <v>75</v>
      </c>
      <c r="N264" s="48">
        <f t="shared" si="25"/>
        <v>200</v>
      </c>
      <c r="O264" s="48">
        <f t="shared" si="26"/>
        <v>79038.739194033988</v>
      </c>
      <c r="P264" s="72">
        <f t="shared" si="27"/>
        <v>7903.8739194033988</v>
      </c>
      <c r="Q264" s="73">
        <f t="shared" si="28"/>
        <v>13041.391967015608</v>
      </c>
      <c r="R264" s="48">
        <f t="shared" si="29"/>
        <v>99984.005080452989</v>
      </c>
      <c r="S264" s="74">
        <f t="shared" si="30"/>
        <v>55</v>
      </c>
      <c r="T264" s="6" t="s">
        <v>431</v>
      </c>
      <c r="U264" s="47" t="s">
        <v>432</v>
      </c>
      <c r="V264" s="47">
        <v>1</v>
      </c>
      <c r="W264" s="47">
        <v>1</v>
      </c>
      <c r="X264" s="47">
        <v>1</v>
      </c>
      <c r="Y264" s="47">
        <v>1</v>
      </c>
      <c r="Z264" s="75">
        <v>40855.634872685187</v>
      </c>
      <c r="AA264" s="6" t="s">
        <v>433</v>
      </c>
      <c r="AB264" s="47" t="s">
        <v>1658</v>
      </c>
      <c r="AC264" s="47" t="s">
        <v>1659</v>
      </c>
      <c r="AD264" s="47" t="s">
        <v>1660</v>
      </c>
      <c r="AE264" s="47" t="s">
        <v>1661</v>
      </c>
      <c r="AF264" s="6" t="s">
        <v>1662</v>
      </c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</row>
    <row r="265" spans="1:43" s="1" customFormat="1" ht="15.75" x14ac:dyDescent="0.25">
      <c r="A265" s="47">
        <v>261</v>
      </c>
      <c r="B265" s="47" t="s">
        <v>1663</v>
      </c>
      <c r="C265" s="47" t="s">
        <v>1664</v>
      </c>
      <c r="D265" s="69" t="s">
        <v>1665</v>
      </c>
      <c r="E265" s="47">
        <v>2000</v>
      </c>
      <c r="F265" s="69" t="s">
        <v>1666</v>
      </c>
      <c r="G265" s="69" t="s">
        <v>1667</v>
      </c>
      <c r="H265" s="69" t="s">
        <v>1668</v>
      </c>
      <c r="I265" s="70">
        <v>1.5084999985992911</v>
      </c>
      <c r="J265" s="47" t="s">
        <v>430</v>
      </c>
      <c r="K265" s="47">
        <v>8</v>
      </c>
      <c r="L265" s="71"/>
      <c r="M265" s="47">
        <v>75</v>
      </c>
      <c r="N265" s="48">
        <f t="shared" si="25"/>
        <v>160</v>
      </c>
      <c r="O265" s="48">
        <f t="shared" si="26"/>
        <v>241.35999977588656</v>
      </c>
      <c r="P265" s="72">
        <f t="shared" si="27"/>
        <v>24.135999977588657</v>
      </c>
      <c r="Q265" s="73">
        <f t="shared" si="28"/>
        <v>39.824399963021285</v>
      </c>
      <c r="R265" s="48">
        <f t="shared" si="29"/>
        <v>305.32039971649652</v>
      </c>
      <c r="S265" s="74">
        <f t="shared" si="30"/>
        <v>51</v>
      </c>
      <c r="T265" s="6" t="s">
        <v>431</v>
      </c>
      <c r="U265" s="47" t="s">
        <v>432</v>
      </c>
      <c r="V265" s="47">
        <v>1</v>
      </c>
      <c r="W265" s="47">
        <v>1</v>
      </c>
      <c r="X265" s="47">
        <v>1</v>
      </c>
      <c r="Y265" s="47">
        <v>1</v>
      </c>
      <c r="Z265" s="75">
        <v>40855.634872685187</v>
      </c>
      <c r="AA265" s="6" t="s">
        <v>433</v>
      </c>
      <c r="AB265" s="47" t="s">
        <v>1669</v>
      </c>
      <c r="AC265" s="47" t="s">
        <v>1670</v>
      </c>
      <c r="AD265" s="47" t="s">
        <v>1671</v>
      </c>
      <c r="AE265" s="47" t="s">
        <v>1672</v>
      </c>
      <c r="AF265" s="6" t="s">
        <v>1673</v>
      </c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</row>
    <row r="266" spans="1:43" s="1" customFormat="1" ht="31.5" x14ac:dyDescent="0.25">
      <c r="A266" s="47">
        <v>262</v>
      </c>
      <c r="B266" s="47" t="s">
        <v>1674</v>
      </c>
      <c r="C266" s="47" t="s">
        <v>1618</v>
      </c>
      <c r="D266" s="69" t="s">
        <v>1675</v>
      </c>
      <c r="E266" s="47">
        <v>2002</v>
      </c>
      <c r="F266" s="69" t="s">
        <v>1676</v>
      </c>
      <c r="G266" s="69" t="s">
        <v>1677</v>
      </c>
      <c r="H266" s="69" t="s">
        <v>451</v>
      </c>
      <c r="I266" s="70">
        <v>150.5770850685866</v>
      </c>
      <c r="J266" s="47" t="s">
        <v>430</v>
      </c>
      <c r="K266" s="47">
        <v>8</v>
      </c>
      <c r="L266" s="71"/>
      <c r="M266" s="47">
        <v>75</v>
      </c>
      <c r="N266" s="48">
        <f t="shared" si="25"/>
        <v>160</v>
      </c>
      <c r="O266" s="48">
        <f t="shared" si="26"/>
        <v>24092.333610973856</v>
      </c>
      <c r="P266" s="72">
        <f t="shared" si="27"/>
        <v>2409.2333610973856</v>
      </c>
      <c r="Q266" s="73">
        <f t="shared" si="28"/>
        <v>3975.2350458106857</v>
      </c>
      <c r="R266" s="48">
        <f t="shared" si="29"/>
        <v>30476.802017881924</v>
      </c>
      <c r="S266" s="74">
        <f t="shared" si="30"/>
        <v>53</v>
      </c>
      <c r="T266" s="6" t="s">
        <v>431</v>
      </c>
      <c r="U266" s="47" t="s">
        <v>432</v>
      </c>
      <c r="V266" s="47">
        <v>1</v>
      </c>
      <c r="W266" s="47">
        <v>1</v>
      </c>
      <c r="X266" s="47">
        <v>1</v>
      </c>
      <c r="Y266" s="47">
        <v>1</v>
      </c>
      <c r="Z266" s="75">
        <v>40855.634872685187</v>
      </c>
      <c r="AA266" s="6" t="s">
        <v>433</v>
      </c>
      <c r="AB266" s="47" t="s">
        <v>1678</v>
      </c>
      <c r="AC266" s="47" t="s">
        <v>1679</v>
      </c>
      <c r="AD266" s="47" t="s">
        <v>1680</v>
      </c>
      <c r="AE266" s="47" t="s">
        <v>1681</v>
      </c>
      <c r="AF266" s="6" t="s">
        <v>1682</v>
      </c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</row>
    <row r="267" spans="1:43" s="1" customFormat="1" ht="15.75" x14ac:dyDescent="0.25">
      <c r="A267" s="47">
        <v>263</v>
      </c>
      <c r="B267" s="47" t="s">
        <v>1683</v>
      </c>
      <c r="C267" s="47" t="s">
        <v>1684</v>
      </c>
      <c r="D267" s="69" t="s">
        <v>1685</v>
      </c>
      <c r="E267" s="47">
        <v>1979</v>
      </c>
      <c r="F267" s="69" t="s">
        <v>1676</v>
      </c>
      <c r="G267" s="69" t="s">
        <v>1677</v>
      </c>
      <c r="H267" s="69" t="s">
        <v>451</v>
      </c>
      <c r="I267" s="70">
        <v>349.32825087160381</v>
      </c>
      <c r="J267" s="47" t="s">
        <v>430</v>
      </c>
      <c r="K267" s="47">
        <v>8</v>
      </c>
      <c r="L267" s="71"/>
      <c r="M267" s="47">
        <v>75</v>
      </c>
      <c r="N267" s="48">
        <f t="shared" si="25"/>
        <v>160</v>
      </c>
      <c r="O267" s="48">
        <f t="shared" si="26"/>
        <v>55892.52013945661</v>
      </c>
      <c r="P267" s="72">
        <f t="shared" si="27"/>
        <v>5589.252013945661</v>
      </c>
      <c r="Q267" s="73">
        <f t="shared" si="28"/>
        <v>9222.2658230103407</v>
      </c>
      <c r="R267" s="48">
        <f t="shared" si="29"/>
        <v>70704.037976412612</v>
      </c>
      <c r="S267" s="74">
        <f t="shared" si="30"/>
        <v>30</v>
      </c>
      <c r="T267" s="6" t="s">
        <v>431</v>
      </c>
      <c r="U267" s="47" t="s">
        <v>432</v>
      </c>
      <c r="V267" s="47">
        <v>1</v>
      </c>
      <c r="W267" s="47">
        <v>1</v>
      </c>
      <c r="X267" s="47">
        <v>1</v>
      </c>
      <c r="Y267" s="47">
        <v>1</v>
      </c>
      <c r="Z267" s="75">
        <v>40855.634872685187</v>
      </c>
      <c r="AA267" s="6" t="s">
        <v>433</v>
      </c>
      <c r="AB267" s="47" t="s">
        <v>1686</v>
      </c>
      <c r="AC267" s="47" t="s">
        <v>1687</v>
      </c>
      <c r="AD267" s="47" t="s">
        <v>1688</v>
      </c>
      <c r="AE267" s="47" t="s">
        <v>1689</v>
      </c>
      <c r="AF267" s="6" t="s">
        <v>1690</v>
      </c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</row>
    <row r="268" spans="1:43" s="1" customFormat="1" ht="15.75" x14ac:dyDescent="0.25">
      <c r="A268" s="47">
        <v>264</v>
      </c>
      <c r="B268" s="47" t="s">
        <v>1691</v>
      </c>
      <c r="C268" s="47" t="s">
        <v>1684</v>
      </c>
      <c r="D268" s="69" t="s">
        <v>1685</v>
      </c>
      <c r="E268" s="47">
        <v>1979</v>
      </c>
      <c r="F268" s="69" t="s">
        <v>1677</v>
      </c>
      <c r="G268" s="69" t="s">
        <v>1692</v>
      </c>
      <c r="H268" s="69" t="s">
        <v>905</v>
      </c>
      <c r="I268" s="70">
        <v>97.323844225579691</v>
      </c>
      <c r="J268" s="47" t="s">
        <v>430</v>
      </c>
      <c r="K268" s="47">
        <v>8</v>
      </c>
      <c r="L268" s="71"/>
      <c r="M268" s="47">
        <v>75</v>
      </c>
      <c r="N268" s="48">
        <f t="shared" si="25"/>
        <v>160</v>
      </c>
      <c r="O268" s="48">
        <f t="shared" si="26"/>
        <v>15571.815076092751</v>
      </c>
      <c r="P268" s="72">
        <f t="shared" si="27"/>
        <v>1557.1815076092753</v>
      </c>
      <c r="Q268" s="73">
        <f t="shared" si="28"/>
        <v>2569.3494875553042</v>
      </c>
      <c r="R268" s="48">
        <f t="shared" si="29"/>
        <v>19698.346071257332</v>
      </c>
      <c r="S268" s="74">
        <f t="shared" si="30"/>
        <v>30</v>
      </c>
      <c r="T268" s="6" t="s">
        <v>431</v>
      </c>
      <c r="U268" s="47" t="s">
        <v>432</v>
      </c>
      <c r="V268" s="47">
        <v>1</v>
      </c>
      <c r="W268" s="47">
        <v>1</v>
      </c>
      <c r="X268" s="47">
        <v>1</v>
      </c>
      <c r="Y268" s="47">
        <v>1</v>
      </c>
      <c r="Z268" s="75">
        <v>44267.411828703713</v>
      </c>
      <c r="AA268" s="6" t="s">
        <v>1221</v>
      </c>
      <c r="AB268" s="47" t="s">
        <v>1686</v>
      </c>
      <c r="AC268" s="47" t="s">
        <v>1693</v>
      </c>
      <c r="AD268" s="47" t="s">
        <v>1694</v>
      </c>
      <c r="AE268" s="47" t="s">
        <v>1695</v>
      </c>
      <c r="AF268" s="6" t="s">
        <v>1696</v>
      </c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</row>
    <row r="269" spans="1:43" s="1" customFormat="1" ht="15.75" x14ac:dyDescent="0.25">
      <c r="A269" s="47">
        <v>265</v>
      </c>
      <c r="B269" s="47" t="s">
        <v>1697</v>
      </c>
      <c r="C269" s="47" t="s">
        <v>688</v>
      </c>
      <c r="D269" s="69" t="s">
        <v>1698</v>
      </c>
      <c r="E269" s="47">
        <v>2004</v>
      </c>
      <c r="F269" s="69" t="s">
        <v>1699</v>
      </c>
      <c r="G269" s="69" t="s">
        <v>451</v>
      </c>
      <c r="H269" s="69" t="s">
        <v>451</v>
      </c>
      <c r="I269" s="70">
        <v>464.42425193369797</v>
      </c>
      <c r="J269" s="47" t="s">
        <v>430</v>
      </c>
      <c r="K269" s="47">
        <v>8</v>
      </c>
      <c r="L269" s="71"/>
      <c r="M269" s="47">
        <v>75</v>
      </c>
      <c r="N269" s="48">
        <f t="shared" si="25"/>
        <v>160</v>
      </c>
      <c r="O269" s="48">
        <f t="shared" si="26"/>
        <v>74307.880309391679</v>
      </c>
      <c r="P269" s="72">
        <f t="shared" si="27"/>
        <v>7430.7880309391685</v>
      </c>
      <c r="Q269" s="73">
        <f t="shared" si="28"/>
        <v>12260.800251049626</v>
      </c>
      <c r="R269" s="48">
        <f t="shared" si="29"/>
        <v>93999.468591380471</v>
      </c>
      <c r="S269" s="74">
        <f t="shared" si="30"/>
        <v>55</v>
      </c>
      <c r="T269" s="6" t="s">
        <v>431</v>
      </c>
      <c r="U269" s="47" t="s">
        <v>432</v>
      </c>
      <c r="V269" s="47">
        <v>1</v>
      </c>
      <c r="W269" s="47">
        <v>1</v>
      </c>
      <c r="X269" s="47">
        <v>1</v>
      </c>
      <c r="Y269" s="47">
        <v>1</v>
      </c>
      <c r="Z269" s="75">
        <v>42942.574780092589</v>
      </c>
      <c r="AA269" s="6" t="s">
        <v>606</v>
      </c>
      <c r="AB269" s="47" t="s">
        <v>431</v>
      </c>
      <c r="AC269" s="47" t="s">
        <v>1700</v>
      </c>
      <c r="AD269" s="47" t="s">
        <v>1701</v>
      </c>
      <c r="AE269" s="47" t="s">
        <v>1702</v>
      </c>
      <c r="AF269" s="6" t="s">
        <v>1703</v>
      </c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</row>
    <row r="270" spans="1:43" s="1" customFormat="1" ht="31.5" x14ac:dyDescent="0.25">
      <c r="A270" s="47">
        <v>266</v>
      </c>
      <c r="B270" s="47" t="s">
        <v>1704</v>
      </c>
      <c r="C270" s="47" t="s">
        <v>1705</v>
      </c>
      <c r="D270" s="69" t="s">
        <v>1706</v>
      </c>
      <c r="E270" s="47">
        <v>2004</v>
      </c>
      <c r="F270" s="69" t="s">
        <v>442</v>
      </c>
      <c r="G270" s="69" t="s">
        <v>1707</v>
      </c>
      <c r="H270" s="69" t="s">
        <v>1708</v>
      </c>
      <c r="I270" s="70">
        <v>15.978226559998641</v>
      </c>
      <c r="J270" s="47" t="s">
        <v>430</v>
      </c>
      <c r="K270" s="47">
        <v>6</v>
      </c>
      <c r="L270" s="71"/>
      <c r="M270" s="47">
        <v>75</v>
      </c>
      <c r="N270" s="48">
        <f t="shared" si="25"/>
        <v>140</v>
      </c>
      <c r="O270" s="48">
        <f t="shared" si="26"/>
        <v>2236.9517183998096</v>
      </c>
      <c r="P270" s="72">
        <f t="shared" si="27"/>
        <v>223.69517183998096</v>
      </c>
      <c r="Q270" s="73">
        <f t="shared" si="28"/>
        <v>369.09703353596859</v>
      </c>
      <c r="R270" s="48">
        <f t="shared" si="29"/>
        <v>2829.743923775759</v>
      </c>
      <c r="S270" s="74">
        <f t="shared" si="30"/>
        <v>55</v>
      </c>
      <c r="T270" s="6" t="s">
        <v>431</v>
      </c>
      <c r="U270" s="47" t="s">
        <v>432</v>
      </c>
      <c r="V270" s="47">
        <v>1</v>
      </c>
      <c r="W270" s="47">
        <v>1</v>
      </c>
      <c r="X270" s="47">
        <v>1</v>
      </c>
      <c r="Y270" s="47">
        <v>1</v>
      </c>
      <c r="Z270" s="75">
        <v>40855.634872685187</v>
      </c>
      <c r="AA270" s="6" t="s">
        <v>433</v>
      </c>
      <c r="AB270" s="47" t="s">
        <v>1709</v>
      </c>
      <c r="AC270" s="47" t="s">
        <v>1710</v>
      </c>
      <c r="AD270" s="47" t="s">
        <v>1711</v>
      </c>
      <c r="AE270" s="47" t="s">
        <v>1712</v>
      </c>
      <c r="AF270" s="6" t="s">
        <v>1713</v>
      </c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</row>
    <row r="271" spans="1:43" s="1" customFormat="1" ht="31.5" x14ac:dyDescent="0.25">
      <c r="A271" s="47">
        <v>267</v>
      </c>
      <c r="B271" s="47" t="s">
        <v>1714</v>
      </c>
      <c r="C271" s="47" t="s">
        <v>1705</v>
      </c>
      <c r="D271" s="69" t="s">
        <v>1706</v>
      </c>
      <c r="E271" s="47">
        <v>2004</v>
      </c>
      <c r="F271" s="69" t="s">
        <v>442</v>
      </c>
      <c r="G271" s="69" t="s">
        <v>1707</v>
      </c>
      <c r="H271" s="69" t="s">
        <v>1708</v>
      </c>
      <c r="I271" s="70">
        <v>291.58525762563619</v>
      </c>
      <c r="J271" s="47" t="s">
        <v>430</v>
      </c>
      <c r="K271" s="47">
        <v>6</v>
      </c>
      <c r="L271" s="71"/>
      <c r="M271" s="47">
        <v>75</v>
      </c>
      <c r="N271" s="48">
        <f t="shared" si="25"/>
        <v>140</v>
      </c>
      <c r="O271" s="48">
        <f t="shared" si="26"/>
        <v>40821.936067589064</v>
      </c>
      <c r="P271" s="72">
        <f t="shared" si="27"/>
        <v>4082.1936067589068</v>
      </c>
      <c r="Q271" s="73">
        <f t="shared" si="28"/>
        <v>6735.6194511521953</v>
      </c>
      <c r="R271" s="48">
        <f t="shared" si="29"/>
        <v>51639.749125500166</v>
      </c>
      <c r="S271" s="74">
        <f t="shared" si="30"/>
        <v>55</v>
      </c>
      <c r="T271" s="6" t="s">
        <v>431</v>
      </c>
      <c r="U271" s="47" t="s">
        <v>432</v>
      </c>
      <c r="V271" s="47">
        <v>1</v>
      </c>
      <c r="W271" s="47">
        <v>1</v>
      </c>
      <c r="X271" s="47">
        <v>1</v>
      </c>
      <c r="Y271" s="47">
        <v>1</v>
      </c>
      <c r="Z271" s="75">
        <v>40855.634872685187</v>
      </c>
      <c r="AA271" s="6" t="s">
        <v>433</v>
      </c>
      <c r="AB271" s="47" t="s">
        <v>1709</v>
      </c>
      <c r="AC271" s="47" t="s">
        <v>1711</v>
      </c>
      <c r="AD271" s="47" t="s">
        <v>1715</v>
      </c>
      <c r="AE271" s="47" t="s">
        <v>1716</v>
      </c>
      <c r="AF271" s="6" t="s">
        <v>1717</v>
      </c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</row>
    <row r="272" spans="1:43" s="1" customFormat="1" ht="15.75" x14ac:dyDescent="0.25">
      <c r="A272" s="47">
        <v>268</v>
      </c>
      <c r="B272" s="47" t="s">
        <v>1718</v>
      </c>
      <c r="C272" s="47" t="s">
        <v>1719</v>
      </c>
      <c r="D272" s="69" t="s">
        <v>1720</v>
      </c>
      <c r="E272" s="47">
        <v>1999</v>
      </c>
      <c r="F272" s="69" t="s">
        <v>442</v>
      </c>
      <c r="G272" s="69" t="s">
        <v>1721</v>
      </c>
      <c r="H272" s="69" t="s">
        <v>622</v>
      </c>
      <c r="I272" s="70">
        <v>2.3777363373058549</v>
      </c>
      <c r="J272" s="47" t="s">
        <v>430</v>
      </c>
      <c r="K272" s="47">
        <v>8</v>
      </c>
      <c r="L272" s="71"/>
      <c r="M272" s="47">
        <v>75</v>
      </c>
      <c r="N272" s="48">
        <f t="shared" si="25"/>
        <v>160</v>
      </c>
      <c r="O272" s="48">
        <f t="shared" si="26"/>
        <v>380.43781396893678</v>
      </c>
      <c r="P272" s="72">
        <f t="shared" si="27"/>
        <v>38.043781396893678</v>
      </c>
      <c r="Q272" s="73">
        <f t="shared" si="28"/>
        <v>62.772239304874567</v>
      </c>
      <c r="R272" s="48">
        <f t="shared" si="29"/>
        <v>481.25383467070503</v>
      </c>
      <c r="S272" s="74">
        <f t="shared" si="30"/>
        <v>50</v>
      </c>
      <c r="T272" s="6" t="s">
        <v>431</v>
      </c>
      <c r="U272" s="47" t="s">
        <v>432</v>
      </c>
      <c r="V272" s="47">
        <v>1</v>
      </c>
      <c r="W272" s="47">
        <v>1</v>
      </c>
      <c r="X272" s="47">
        <v>1</v>
      </c>
      <c r="Y272" s="47">
        <v>1</v>
      </c>
      <c r="Z272" s="75">
        <v>40855.634872685187</v>
      </c>
      <c r="AA272" s="6" t="s">
        <v>433</v>
      </c>
      <c r="AB272" s="47" t="s">
        <v>1722</v>
      </c>
      <c r="AC272" s="47" t="s">
        <v>1723</v>
      </c>
      <c r="AD272" s="47" t="s">
        <v>1724</v>
      </c>
      <c r="AE272" s="47" t="s">
        <v>1725</v>
      </c>
      <c r="AF272" s="6" t="s">
        <v>1726</v>
      </c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</row>
    <row r="273" spans="1:43" s="1" customFormat="1" ht="15.75" x14ac:dyDescent="0.25">
      <c r="A273" s="47">
        <v>269</v>
      </c>
      <c r="B273" s="47" t="s">
        <v>1727</v>
      </c>
      <c r="C273" s="47" t="s">
        <v>1618</v>
      </c>
      <c r="D273" s="69" t="s">
        <v>1728</v>
      </c>
      <c r="E273" s="47">
        <v>2005</v>
      </c>
      <c r="F273" s="69" t="s">
        <v>1729</v>
      </c>
      <c r="G273" s="69" t="s">
        <v>451</v>
      </c>
      <c r="H273" s="69" t="s">
        <v>451</v>
      </c>
      <c r="I273" s="70">
        <v>21.022310746463919</v>
      </c>
      <c r="J273" s="47" t="s">
        <v>430</v>
      </c>
      <c r="K273" s="47">
        <v>4</v>
      </c>
      <c r="L273" s="71"/>
      <c r="M273" s="47">
        <v>75</v>
      </c>
      <c r="N273" s="48">
        <f t="shared" si="25"/>
        <v>100</v>
      </c>
      <c r="O273" s="48">
        <f t="shared" si="26"/>
        <v>2102.2310746463918</v>
      </c>
      <c r="P273" s="72">
        <f t="shared" si="27"/>
        <v>210.22310746463918</v>
      </c>
      <c r="Q273" s="73">
        <f t="shared" si="28"/>
        <v>346.86812731665464</v>
      </c>
      <c r="R273" s="48">
        <f t="shared" si="29"/>
        <v>2659.3223094276855</v>
      </c>
      <c r="S273" s="74">
        <f t="shared" si="30"/>
        <v>56</v>
      </c>
      <c r="T273" s="6" t="s">
        <v>431</v>
      </c>
      <c r="U273" s="47" t="s">
        <v>432</v>
      </c>
      <c r="V273" s="47">
        <v>1</v>
      </c>
      <c r="W273" s="47">
        <v>1</v>
      </c>
      <c r="X273" s="47">
        <v>1</v>
      </c>
      <c r="Y273" s="47">
        <v>1</v>
      </c>
      <c r="Z273" s="75">
        <v>40855.634872685187</v>
      </c>
      <c r="AA273" s="6" t="s">
        <v>433</v>
      </c>
      <c r="AB273" s="47" t="s">
        <v>431</v>
      </c>
      <c r="AC273" s="47" t="s">
        <v>1730</v>
      </c>
      <c r="AD273" s="47" t="s">
        <v>1731</v>
      </c>
      <c r="AE273" s="47" t="s">
        <v>1732</v>
      </c>
      <c r="AF273" s="6" t="s">
        <v>1733</v>
      </c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</row>
    <row r="274" spans="1:43" s="1" customFormat="1" ht="31.5" x14ac:dyDescent="0.25">
      <c r="A274" s="47">
        <v>270</v>
      </c>
      <c r="B274" s="47" t="s">
        <v>1734</v>
      </c>
      <c r="C274" s="47" t="s">
        <v>1735</v>
      </c>
      <c r="D274" s="69" t="s">
        <v>1589</v>
      </c>
      <c r="E274" s="47">
        <v>2004</v>
      </c>
      <c r="F274" s="69" t="s">
        <v>904</v>
      </c>
      <c r="G274" s="69" t="s">
        <v>427</v>
      </c>
      <c r="H274" s="69" t="s">
        <v>1736</v>
      </c>
      <c r="I274" s="70">
        <v>515.26876367156194</v>
      </c>
      <c r="J274" s="47" t="s">
        <v>430</v>
      </c>
      <c r="K274" s="47">
        <v>10</v>
      </c>
      <c r="L274" s="71"/>
      <c r="M274" s="47">
        <v>75</v>
      </c>
      <c r="N274" s="48">
        <f t="shared" si="25"/>
        <v>180</v>
      </c>
      <c r="O274" s="48">
        <f t="shared" si="26"/>
        <v>92748.377460881151</v>
      </c>
      <c r="P274" s="72">
        <f t="shared" si="27"/>
        <v>9274.8377460881147</v>
      </c>
      <c r="Q274" s="73">
        <f t="shared" si="28"/>
        <v>15303.48228104539</v>
      </c>
      <c r="R274" s="48">
        <f t="shared" si="29"/>
        <v>117326.69748801466</v>
      </c>
      <c r="S274" s="74">
        <f t="shared" si="30"/>
        <v>55</v>
      </c>
      <c r="T274" s="6" t="s">
        <v>431</v>
      </c>
      <c r="U274" s="47" t="s">
        <v>432</v>
      </c>
      <c r="V274" s="47">
        <v>1</v>
      </c>
      <c r="W274" s="47">
        <v>1</v>
      </c>
      <c r="X274" s="47">
        <v>1</v>
      </c>
      <c r="Y274" s="47">
        <v>1</v>
      </c>
      <c r="Z274" s="75">
        <v>40855.634884259263</v>
      </c>
      <c r="AA274" s="6" t="s">
        <v>433</v>
      </c>
      <c r="AB274" s="47" t="s">
        <v>1591</v>
      </c>
      <c r="AC274" s="47" t="s">
        <v>1737</v>
      </c>
      <c r="AD274" s="47" t="s">
        <v>1738</v>
      </c>
      <c r="AE274" s="47" t="s">
        <v>1739</v>
      </c>
      <c r="AF274" s="6" t="s">
        <v>1740</v>
      </c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</row>
    <row r="275" spans="1:43" s="1" customFormat="1" ht="15.75" x14ac:dyDescent="0.25">
      <c r="A275" s="47">
        <v>271</v>
      </c>
      <c r="B275" s="47" t="s">
        <v>1741</v>
      </c>
      <c r="C275" s="47" t="s">
        <v>1742</v>
      </c>
      <c r="D275" s="69" t="s">
        <v>1743</v>
      </c>
      <c r="E275" s="47">
        <v>1981</v>
      </c>
      <c r="F275" s="69" t="s">
        <v>1744</v>
      </c>
      <c r="G275" s="69" t="s">
        <v>1485</v>
      </c>
      <c r="H275" s="69" t="s">
        <v>1046</v>
      </c>
      <c r="I275" s="70">
        <v>321.51362920734272</v>
      </c>
      <c r="J275" s="47" t="s">
        <v>430</v>
      </c>
      <c r="K275" s="47">
        <v>10</v>
      </c>
      <c r="L275" s="71"/>
      <c r="M275" s="47">
        <v>75</v>
      </c>
      <c r="N275" s="48">
        <f t="shared" si="25"/>
        <v>180</v>
      </c>
      <c r="O275" s="48">
        <f t="shared" si="26"/>
        <v>57872.453257321686</v>
      </c>
      <c r="P275" s="72">
        <f t="shared" si="27"/>
        <v>5787.2453257321686</v>
      </c>
      <c r="Q275" s="73">
        <f t="shared" si="28"/>
        <v>9548.9547874580785</v>
      </c>
      <c r="R275" s="48">
        <f t="shared" si="29"/>
        <v>73208.653370511936</v>
      </c>
      <c r="S275" s="74">
        <f t="shared" si="30"/>
        <v>32</v>
      </c>
      <c r="T275" s="6" t="s">
        <v>431</v>
      </c>
      <c r="U275" s="47" t="s">
        <v>432</v>
      </c>
      <c r="V275" s="47">
        <v>1</v>
      </c>
      <c r="W275" s="47">
        <v>1</v>
      </c>
      <c r="X275" s="47">
        <v>1</v>
      </c>
      <c r="Y275" s="47">
        <v>1</v>
      </c>
      <c r="Z275" s="75">
        <v>40855.634884259263</v>
      </c>
      <c r="AA275" s="6" t="s">
        <v>433</v>
      </c>
      <c r="AB275" s="47" t="s">
        <v>1745</v>
      </c>
      <c r="AC275" s="47" t="s">
        <v>1746</v>
      </c>
      <c r="AD275" s="47" t="s">
        <v>1747</v>
      </c>
      <c r="AE275" s="47" t="s">
        <v>1748</v>
      </c>
      <c r="AF275" s="6" t="s">
        <v>1749</v>
      </c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</row>
    <row r="276" spans="1:43" s="1" customFormat="1" ht="31.5" x14ac:dyDescent="0.25">
      <c r="A276" s="47">
        <v>272</v>
      </c>
      <c r="B276" s="47" t="s">
        <v>1750</v>
      </c>
      <c r="C276" s="47" t="s">
        <v>1751</v>
      </c>
      <c r="D276" s="69" t="s">
        <v>1752</v>
      </c>
      <c r="E276" s="47">
        <v>2006</v>
      </c>
      <c r="F276" s="69" t="s">
        <v>1753</v>
      </c>
      <c r="G276" s="69" t="s">
        <v>1754</v>
      </c>
      <c r="H276" s="69" t="s">
        <v>1755</v>
      </c>
      <c r="I276" s="70">
        <v>335.08850342412433</v>
      </c>
      <c r="J276" s="47" t="s">
        <v>430</v>
      </c>
      <c r="K276" s="47">
        <v>8</v>
      </c>
      <c r="L276" s="71"/>
      <c r="M276" s="47">
        <v>75</v>
      </c>
      <c r="N276" s="48">
        <f t="shared" si="25"/>
        <v>160</v>
      </c>
      <c r="O276" s="48">
        <f t="shared" si="26"/>
        <v>53614.160547859894</v>
      </c>
      <c r="P276" s="72">
        <f t="shared" si="27"/>
        <v>5361.4160547859901</v>
      </c>
      <c r="Q276" s="73">
        <f t="shared" si="28"/>
        <v>8846.3364903968832</v>
      </c>
      <c r="R276" s="48">
        <f t="shared" si="29"/>
        <v>67821.913093042764</v>
      </c>
      <c r="S276" s="74">
        <f t="shared" si="30"/>
        <v>57</v>
      </c>
      <c r="T276" s="6" t="s">
        <v>431</v>
      </c>
      <c r="U276" s="47" t="s">
        <v>432</v>
      </c>
      <c r="V276" s="47">
        <v>1</v>
      </c>
      <c r="W276" s="47">
        <v>1</v>
      </c>
      <c r="X276" s="47">
        <v>1</v>
      </c>
      <c r="Y276" s="47">
        <v>1</v>
      </c>
      <c r="Z276" s="75">
        <v>40855.634884259263</v>
      </c>
      <c r="AA276" s="6" t="s">
        <v>433</v>
      </c>
      <c r="AB276" s="47" t="s">
        <v>1756</v>
      </c>
      <c r="AC276" s="47" t="s">
        <v>1757</v>
      </c>
      <c r="AD276" s="47" t="s">
        <v>1758</v>
      </c>
      <c r="AE276" s="47" t="s">
        <v>1759</v>
      </c>
      <c r="AF276" s="6" t="s">
        <v>1760</v>
      </c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</row>
    <row r="277" spans="1:43" s="1" customFormat="1" ht="31.5" x14ac:dyDescent="0.25">
      <c r="A277" s="47">
        <v>273</v>
      </c>
      <c r="B277" s="47" t="s">
        <v>1761</v>
      </c>
      <c r="C277" s="47" t="s">
        <v>1762</v>
      </c>
      <c r="D277" s="69" t="s">
        <v>1752</v>
      </c>
      <c r="E277" s="47">
        <v>2006</v>
      </c>
      <c r="F277" s="69" t="s">
        <v>1755</v>
      </c>
      <c r="G277" s="69" t="s">
        <v>1753</v>
      </c>
      <c r="H277" s="69" t="s">
        <v>904</v>
      </c>
      <c r="I277" s="70">
        <v>20.87360373446316</v>
      </c>
      <c r="J277" s="47" t="s">
        <v>430</v>
      </c>
      <c r="K277" s="47">
        <v>8</v>
      </c>
      <c r="L277" s="71"/>
      <c r="M277" s="47">
        <v>75</v>
      </c>
      <c r="N277" s="48">
        <f t="shared" si="25"/>
        <v>160</v>
      </c>
      <c r="O277" s="48">
        <f t="shared" si="26"/>
        <v>3339.7765975141056</v>
      </c>
      <c r="P277" s="72">
        <f t="shared" si="27"/>
        <v>333.97765975141056</v>
      </c>
      <c r="Q277" s="73">
        <f t="shared" si="28"/>
        <v>551.06313858982742</v>
      </c>
      <c r="R277" s="48">
        <f t="shared" si="29"/>
        <v>4224.8173958553434</v>
      </c>
      <c r="S277" s="74">
        <f t="shared" si="30"/>
        <v>57</v>
      </c>
      <c r="T277" s="6" t="s">
        <v>431</v>
      </c>
      <c r="U277" s="47" t="s">
        <v>432</v>
      </c>
      <c r="V277" s="47">
        <v>1</v>
      </c>
      <c r="W277" s="47">
        <v>1</v>
      </c>
      <c r="X277" s="47">
        <v>1</v>
      </c>
      <c r="Y277" s="47">
        <v>1</v>
      </c>
      <c r="Z277" s="75">
        <v>40855.634884259263</v>
      </c>
      <c r="AA277" s="6" t="s">
        <v>433</v>
      </c>
      <c r="AB277" s="47" t="s">
        <v>1756</v>
      </c>
      <c r="AC277" s="47" t="s">
        <v>1763</v>
      </c>
      <c r="AD277" s="47" t="s">
        <v>1764</v>
      </c>
      <c r="AE277" s="47" t="s">
        <v>1765</v>
      </c>
      <c r="AF277" s="6" t="s">
        <v>1766</v>
      </c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</row>
    <row r="278" spans="1:43" s="1" customFormat="1" ht="31.5" x14ac:dyDescent="0.25">
      <c r="A278" s="47">
        <v>274</v>
      </c>
      <c r="B278" s="47" t="s">
        <v>1767</v>
      </c>
      <c r="C278" s="47" t="s">
        <v>1751</v>
      </c>
      <c r="D278" s="69" t="s">
        <v>1752</v>
      </c>
      <c r="E278" s="47">
        <v>2006</v>
      </c>
      <c r="F278" s="69" t="s">
        <v>1753</v>
      </c>
      <c r="G278" s="69" t="s">
        <v>1600</v>
      </c>
      <c r="H278" s="69" t="s">
        <v>1754</v>
      </c>
      <c r="I278" s="70">
        <v>39.011109916439743</v>
      </c>
      <c r="J278" s="47" t="s">
        <v>430</v>
      </c>
      <c r="K278" s="47">
        <v>8</v>
      </c>
      <c r="L278" s="71"/>
      <c r="M278" s="47">
        <v>75</v>
      </c>
      <c r="N278" s="48">
        <f t="shared" si="25"/>
        <v>160</v>
      </c>
      <c r="O278" s="48">
        <f t="shared" si="26"/>
        <v>6241.7775866303591</v>
      </c>
      <c r="P278" s="72">
        <f t="shared" si="27"/>
        <v>624.177758663036</v>
      </c>
      <c r="Q278" s="73">
        <f t="shared" si="28"/>
        <v>1029.8933017940092</v>
      </c>
      <c r="R278" s="48">
        <f t="shared" si="29"/>
        <v>7895.8486470874041</v>
      </c>
      <c r="S278" s="74">
        <f t="shared" si="30"/>
        <v>57</v>
      </c>
      <c r="T278" s="6" t="s">
        <v>431</v>
      </c>
      <c r="U278" s="47" t="s">
        <v>432</v>
      </c>
      <c r="V278" s="47">
        <v>1</v>
      </c>
      <c r="W278" s="47">
        <v>1</v>
      </c>
      <c r="X278" s="47">
        <v>1</v>
      </c>
      <c r="Y278" s="47">
        <v>1</v>
      </c>
      <c r="Z278" s="75">
        <v>40855.634884259263</v>
      </c>
      <c r="AA278" s="6" t="s">
        <v>433</v>
      </c>
      <c r="AB278" s="47" t="s">
        <v>1756</v>
      </c>
      <c r="AC278" s="47" t="s">
        <v>1768</v>
      </c>
      <c r="AD278" s="47" t="s">
        <v>1769</v>
      </c>
      <c r="AE278" s="47" t="s">
        <v>1770</v>
      </c>
      <c r="AF278" s="6" t="s">
        <v>1771</v>
      </c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</row>
    <row r="279" spans="1:43" s="1" customFormat="1" ht="31.5" x14ac:dyDescent="0.25">
      <c r="A279" s="47">
        <v>275</v>
      </c>
      <c r="B279" s="47" t="s">
        <v>1772</v>
      </c>
      <c r="C279" s="47" t="s">
        <v>1751</v>
      </c>
      <c r="D279" s="69" t="s">
        <v>1752</v>
      </c>
      <c r="E279" s="47">
        <v>2006</v>
      </c>
      <c r="F279" s="69" t="s">
        <v>1753</v>
      </c>
      <c r="G279" s="69" t="s">
        <v>1600</v>
      </c>
      <c r="H279" s="69" t="s">
        <v>1754</v>
      </c>
      <c r="I279" s="70">
        <v>3.0499120380500728</v>
      </c>
      <c r="J279" s="47" t="s">
        <v>430</v>
      </c>
      <c r="K279" s="47">
        <v>8</v>
      </c>
      <c r="L279" s="71"/>
      <c r="M279" s="47">
        <v>75</v>
      </c>
      <c r="N279" s="48">
        <f t="shared" si="25"/>
        <v>160</v>
      </c>
      <c r="O279" s="48">
        <f t="shared" si="26"/>
        <v>487.98592608801164</v>
      </c>
      <c r="P279" s="72">
        <f t="shared" si="27"/>
        <v>48.798592608801165</v>
      </c>
      <c r="Q279" s="73">
        <f t="shared" si="28"/>
        <v>80.517677804521924</v>
      </c>
      <c r="R279" s="48">
        <f t="shared" si="29"/>
        <v>617.30219650133472</v>
      </c>
      <c r="S279" s="74">
        <f t="shared" si="30"/>
        <v>57</v>
      </c>
      <c r="T279" s="6" t="s">
        <v>431</v>
      </c>
      <c r="U279" s="47" t="s">
        <v>432</v>
      </c>
      <c r="V279" s="47">
        <v>1</v>
      </c>
      <c r="W279" s="47">
        <v>1</v>
      </c>
      <c r="X279" s="47">
        <v>1</v>
      </c>
      <c r="Y279" s="47">
        <v>1</v>
      </c>
      <c r="Z279" s="75">
        <v>40855.634884259263</v>
      </c>
      <c r="AA279" s="6" t="s">
        <v>433</v>
      </c>
      <c r="AB279" s="47" t="s">
        <v>1756</v>
      </c>
      <c r="AC279" s="47" t="s">
        <v>1769</v>
      </c>
      <c r="AD279" s="47" t="s">
        <v>1773</v>
      </c>
      <c r="AE279" s="47" t="s">
        <v>1774</v>
      </c>
      <c r="AF279" s="6" t="s">
        <v>1775</v>
      </c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</row>
    <row r="280" spans="1:43" s="1" customFormat="1" ht="31.5" x14ac:dyDescent="0.25">
      <c r="A280" s="47">
        <v>276</v>
      </c>
      <c r="B280" s="47" t="s">
        <v>1776</v>
      </c>
      <c r="C280" s="47" t="s">
        <v>1751</v>
      </c>
      <c r="D280" s="69" t="s">
        <v>1752</v>
      </c>
      <c r="E280" s="47">
        <v>2006</v>
      </c>
      <c r="F280" s="69" t="s">
        <v>1753</v>
      </c>
      <c r="G280" s="69" t="s">
        <v>1754</v>
      </c>
      <c r="H280" s="69" t="s">
        <v>1755</v>
      </c>
      <c r="I280" s="70">
        <v>2.860593828394713</v>
      </c>
      <c r="J280" s="47" t="s">
        <v>430</v>
      </c>
      <c r="K280" s="47">
        <v>8</v>
      </c>
      <c r="L280" s="71"/>
      <c r="M280" s="47">
        <v>75</v>
      </c>
      <c r="N280" s="48">
        <f t="shared" si="25"/>
        <v>160</v>
      </c>
      <c r="O280" s="48">
        <f t="shared" si="26"/>
        <v>457.69501254315406</v>
      </c>
      <c r="P280" s="72">
        <f t="shared" si="27"/>
        <v>45.769501254315408</v>
      </c>
      <c r="Q280" s="73">
        <f t="shared" si="28"/>
        <v>75.519677069620414</v>
      </c>
      <c r="R280" s="48">
        <f t="shared" si="29"/>
        <v>578.98419086708986</v>
      </c>
      <c r="S280" s="74">
        <f t="shared" si="30"/>
        <v>57</v>
      </c>
      <c r="T280" s="6" t="s">
        <v>431</v>
      </c>
      <c r="U280" s="47" t="s">
        <v>432</v>
      </c>
      <c r="V280" s="47">
        <v>1</v>
      </c>
      <c r="W280" s="47">
        <v>1</v>
      </c>
      <c r="X280" s="47">
        <v>1</v>
      </c>
      <c r="Y280" s="47">
        <v>1</v>
      </c>
      <c r="Z280" s="75">
        <v>40855.634884259263</v>
      </c>
      <c r="AA280" s="6" t="s">
        <v>433</v>
      </c>
      <c r="AB280" s="47" t="s">
        <v>1756</v>
      </c>
      <c r="AC280" s="47" t="s">
        <v>1773</v>
      </c>
      <c r="AD280" s="47" t="s">
        <v>1777</v>
      </c>
      <c r="AE280" s="47" t="s">
        <v>1778</v>
      </c>
      <c r="AF280" s="6" t="s">
        <v>1779</v>
      </c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</row>
    <row r="281" spans="1:43" s="1" customFormat="1" ht="31.5" x14ac:dyDescent="0.25">
      <c r="A281" s="47">
        <v>277</v>
      </c>
      <c r="B281" s="47" t="s">
        <v>1780</v>
      </c>
      <c r="C281" s="47" t="s">
        <v>1751</v>
      </c>
      <c r="D281" s="69" t="s">
        <v>1752</v>
      </c>
      <c r="E281" s="47">
        <v>2006</v>
      </c>
      <c r="F281" s="69" t="s">
        <v>1753</v>
      </c>
      <c r="G281" s="69" t="s">
        <v>1600</v>
      </c>
      <c r="H281" s="69" t="s">
        <v>1754</v>
      </c>
      <c r="I281" s="70">
        <v>3.1033006181483769</v>
      </c>
      <c r="J281" s="47" t="s">
        <v>430</v>
      </c>
      <c r="K281" s="47">
        <v>8</v>
      </c>
      <c r="L281" s="71"/>
      <c r="M281" s="47">
        <v>75</v>
      </c>
      <c r="N281" s="48">
        <f t="shared" si="25"/>
        <v>160</v>
      </c>
      <c r="O281" s="48">
        <f t="shared" si="26"/>
        <v>496.52809890374033</v>
      </c>
      <c r="P281" s="72">
        <f t="shared" si="27"/>
        <v>49.652809890374037</v>
      </c>
      <c r="Q281" s="73">
        <f t="shared" si="28"/>
        <v>81.927136319117139</v>
      </c>
      <c r="R281" s="48">
        <f t="shared" si="29"/>
        <v>628.10804511323147</v>
      </c>
      <c r="S281" s="74">
        <f t="shared" si="30"/>
        <v>57</v>
      </c>
      <c r="T281" s="6" t="s">
        <v>431</v>
      </c>
      <c r="U281" s="47" t="s">
        <v>432</v>
      </c>
      <c r="V281" s="47">
        <v>1</v>
      </c>
      <c r="W281" s="47">
        <v>1</v>
      </c>
      <c r="X281" s="47">
        <v>1</v>
      </c>
      <c r="Y281" s="47">
        <v>1</v>
      </c>
      <c r="Z281" s="75">
        <v>40855.634884259263</v>
      </c>
      <c r="AA281" s="6" t="s">
        <v>433</v>
      </c>
      <c r="AB281" s="47" t="s">
        <v>1756</v>
      </c>
      <c r="AC281" s="47" t="s">
        <v>1773</v>
      </c>
      <c r="AD281" s="47" t="s">
        <v>1781</v>
      </c>
      <c r="AE281" s="47" t="s">
        <v>1782</v>
      </c>
      <c r="AF281" s="6" t="s">
        <v>1783</v>
      </c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</row>
    <row r="282" spans="1:43" s="1" customFormat="1" ht="31.5" x14ac:dyDescent="0.25">
      <c r="A282" s="47">
        <v>278</v>
      </c>
      <c r="B282" s="47" t="s">
        <v>1784</v>
      </c>
      <c r="C282" s="47" t="s">
        <v>1751</v>
      </c>
      <c r="D282" s="69" t="s">
        <v>1752</v>
      </c>
      <c r="E282" s="47">
        <v>2006</v>
      </c>
      <c r="F282" s="69" t="s">
        <v>1754</v>
      </c>
      <c r="G282" s="69" t="s">
        <v>1753</v>
      </c>
      <c r="H282" s="69" t="s">
        <v>1785</v>
      </c>
      <c r="I282" s="70">
        <v>150.1078996110702</v>
      </c>
      <c r="J282" s="47" t="s">
        <v>430</v>
      </c>
      <c r="K282" s="47">
        <v>8</v>
      </c>
      <c r="L282" s="71"/>
      <c r="M282" s="47">
        <v>75</v>
      </c>
      <c r="N282" s="48">
        <f t="shared" si="25"/>
        <v>160</v>
      </c>
      <c r="O282" s="48">
        <f t="shared" si="26"/>
        <v>24017.263937771233</v>
      </c>
      <c r="P282" s="72">
        <f t="shared" si="27"/>
        <v>2401.7263937771236</v>
      </c>
      <c r="Q282" s="73">
        <f t="shared" si="28"/>
        <v>3962.8485497322536</v>
      </c>
      <c r="R282" s="48">
        <f t="shared" si="29"/>
        <v>30381.838881280612</v>
      </c>
      <c r="S282" s="74">
        <f t="shared" si="30"/>
        <v>57</v>
      </c>
      <c r="T282" s="6" t="s">
        <v>431</v>
      </c>
      <c r="U282" s="47" t="s">
        <v>432</v>
      </c>
      <c r="V282" s="47">
        <v>1</v>
      </c>
      <c r="W282" s="47">
        <v>1</v>
      </c>
      <c r="X282" s="47">
        <v>1</v>
      </c>
      <c r="Y282" s="47">
        <v>1</v>
      </c>
      <c r="Z282" s="75">
        <v>40855.634884259263</v>
      </c>
      <c r="AA282" s="6" t="s">
        <v>433</v>
      </c>
      <c r="AB282" s="47" t="s">
        <v>1756</v>
      </c>
      <c r="AC282" s="47" t="s">
        <v>1786</v>
      </c>
      <c r="AD282" s="47" t="s">
        <v>1787</v>
      </c>
      <c r="AE282" s="47" t="s">
        <v>1788</v>
      </c>
      <c r="AF282" s="6" t="s">
        <v>1789</v>
      </c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</row>
    <row r="283" spans="1:43" s="1" customFormat="1" ht="31.5" x14ac:dyDescent="0.25">
      <c r="A283" s="47">
        <v>279</v>
      </c>
      <c r="B283" s="47" t="s">
        <v>1790</v>
      </c>
      <c r="C283" s="47" t="s">
        <v>1751</v>
      </c>
      <c r="D283" s="69" t="s">
        <v>1752</v>
      </c>
      <c r="E283" s="47">
        <v>2006</v>
      </c>
      <c r="F283" s="69" t="s">
        <v>1754</v>
      </c>
      <c r="G283" s="69" t="s">
        <v>1753</v>
      </c>
      <c r="H283" s="69" t="s">
        <v>1785</v>
      </c>
      <c r="I283" s="70">
        <v>260.95029256836148</v>
      </c>
      <c r="J283" s="47" t="s">
        <v>430</v>
      </c>
      <c r="K283" s="47">
        <v>8</v>
      </c>
      <c r="L283" s="71"/>
      <c r="M283" s="47">
        <v>75</v>
      </c>
      <c r="N283" s="48">
        <f t="shared" si="25"/>
        <v>160</v>
      </c>
      <c r="O283" s="48">
        <f t="shared" si="26"/>
        <v>41752.046810937834</v>
      </c>
      <c r="P283" s="72">
        <f t="shared" si="27"/>
        <v>4175.2046810937836</v>
      </c>
      <c r="Q283" s="73">
        <f t="shared" si="28"/>
        <v>6889.0877238047424</v>
      </c>
      <c r="R283" s="48">
        <f t="shared" si="29"/>
        <v>52816.339215836357</v>
      </c>
      <c r="S283" s="74">
        <f t="shared" si="30"/>
        <v>57</v>
      </c>
      <c r="T283" s="6" t="s">
        <v>431</v>
      </c>
      <c r="U283" s="47" t="s">
        <v>432</v>
      </c>
      <c r="V283" s="47">
        <v>1</v>
      </c>
      <c r="W283" s="47">
        <v>1</v>
      </c>
      <c r="X283" s="47">
        <v>1</v>
      </c>
      <c r="Y283" s="47">
        <v>1</v>
      </c>
      <c r="Z283" s="75">
        <v>40855.634884259263</v>
      </c>
      <c r="AA283" s="6" t="s">
        <v>433</v>
      </c>
      <c r="AB283" s="47" t="s">
        <v>1756</v>
      </c>
      <c r="AC283" s="47" t="s">
        <v>1791</v>
      </c>
      <c r="AD283" s="47" t="s">
        <v>1787</v>
      </c>
      <c r="AE283" s="47" t="s">
        <v>1792</v>
      </c>
      <c r="AF283" s="6" t="s">
        <v>1793</v>
      </c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</row>
    <row r="284" spans="1:43" s="1" customFormat="1" ht="31.5" x14ac:dyDescent="0.25">
      <c r="A284" s="47">
        <v>280</v>
      </c>
      <c r="B284" s="47" t="s">
        <v>1794</v>
      </c>
      <c r="C284" s="47" t="s">
        <v>1762</v>
      </c>
      <c r="D284" s="69" t="s">
        <v>1752</v>
      </c>
      <c r="E284" s="47">
        <v>2006</v>
      </c>
      <c r="F284" s="69" t="s">
        <v>1754</v>
      </c>
      <c r="G284" s="69" t="s">
        <v>1753</v>
      </c>
      <c r="H284" s="69" t="s">
        <v>1785</v>
      </c>
      <c r="I284" s="70">
        <v>393.11625062252881</v>
      </c>
      <c r="J284" s="47" t="s">
        <v>430</v>
      </c>
      <c r="K284" s="47">
        <v>8</v>
      </c>
      <c r="L284" s="71"/>
      <c r="M284" s="47">
        <v>75</v>
      </c>
      <c r="N284" s="48">
        <f t="shared" si="25"/>
        <v>160</v>
      </c>
      <c r="O284" s="48">
        <f t="shared" si="26"/>
        <v>62898.600099604606</v>
      </c>
      <c r="P284" s="72">
        <f t="shared" si="27"/>
        <v>6289.860009960461</v>
      </c>
      <c r="Q284" s="73">
        <f t="shared" si="28"/>
        <v>10378.26901643476</v>
      </c>
      <c r="R284" s="48">
        <f t="shared" si="29"/>
        <v>79566.729125999831</v>
      </c>
      <c r="S284" s="74">
        <f t="shared" si="30"/>
        <v>57</v>
      </c>
      <c r="T284" s="6" t="s">
        <v>431</v>
      </c>
      <c r="U284" s="47" t="s">
        <v>432</v>
      </c>
      <c r="V284" s="47">
        <v>1</v>
      </c>
      <c r="W284" s="47">
        <v>1</v>
      </c>
      <c r="X284" s="47">
        <v>1</v>
      </c>
      <c r="Y284" s="47">
        <v>1</v>
      </c>
      <c r="Z284" s="75">
        <v>40855.634884259263</v>
      </c>
      <c r="AA284" s="6" t="s">
        <v>433</v>
      </c>
      <c r="AB284" s="47" t="s">
        <v>1756</v>
      </c>
      <c r="AC284" s="47" t="s">
        <v>1795</v>
      </c>
      <c r="AD284" s="47" t="s">
        <v>1791</v>
      </c>
      <c r="AE284" s="47" t="s">
        <v>1796</v>
      </c>
      <c r="AF284" s="6" t="s">
        <v>1797</v>
      </c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</row>
    <row r="285" spans="1:43" s="1" customFormat="1" ht="31.5" x14ac:dyDescent="0.25">
      <c r="A285" s="47">
        <v>281</v>
      </c>
      <c r="B285" s="47" t="s">
        <v>1798</v>
      </c>
      <c r="C285" s="47" t="s">
        <v>1762</v>
      </c>
      <c r="D285" s="69" t="s">
        <v>1752</v>
      </c>
      <c r="E285" s="47">
        <v>2006</v>
      </c>
      <c r="F285" s="69" t="s">
        <v>1754</v>
      </c>
      <c r="G285" s="69" t="s">
        <v>1785</v>
      </c>
      <c r="H285" s="69" t="s">
        <v>1799</v>
      </c>
      <c r="I285" s="70">
        <v>99.465359843394282</v>
      </c>
      <c r="J285" s="47" t="s">
        <v>430</v>
      </c>
      <c r="K285" s="47">
        <v>8</v>
      </c>
      <c r="L285" s="71"/>
      <c r="M285" s="47">
        <v>75</v>
      </c>
      <c r="N285" s="48">
        <f t="shared" si="25"/>
        <v>160</v>
      </c>
      <c r="O285" s="48">
        <f t="shared" si="26"/>
        <v>15914.457574943084</v>
      </c>
      <c r="P285" s="72">
        <f t="shared" si="27"/>
        <v>1591.4457574943085</v>
      </c>
      <c r="Q285" s="73">
        <f t="shared" si="28"/>
        <v>2625.8854998656088</v>
      </c>
      <c r="R285" s="48">
        <f t="shared" si="29"/>
        <v>20131.788832303002</v>
      </c>
      <c r="S285" s="74">
        <f t="shared" si="30"/>
        <v>57</v>
      </c>
      <c r="T285" s="6" t="s">
        <v>431</v>
      </c>
      <c r="U285" s="47" t="s">
        <v>432</v>
      </c>
      <c r="V285" s="47">
        <v>1</v>
      </c>
      <c r="W285" s="47">
        <v>1</v>
      </c>
      <c r="X285" s="47">
        <v>1</v>
      </c>
      <c r="Y285" s="47">
        <v>1</v>
      </c>
      <c r="Z285" s="75">
        <v>40855.634895833333</v>
      </c>
      <c r="AA285" s="6" t="s">
        <v>433</v>
      </c>
      <c r="AB285" s="47" t="s">
        <v>1756</v>
      </c>
      <c r="AC285" s="47" t="s">
        <v>1800</v>
      </c>
      <c r="AD285" s="47" t="s">
        <v>1795</v>
      </c>
      <c r="AE285" s="47" t="s">
        <v>1801</v>
      </c>
      <c r="AF285" s="6" t="s">
        <v>1802</v>
      </c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</row>
    <row r="286" spans="1:43" s="1" customFormat="1" ht="15.75" x14ac:dyDescent="0.25">
      <c r="A286" s="47">
        <v>282</v>
      </c>
      <c r="B286" s="47" t="s">
        <v>1803</v>
      </c>
      <c r="C286" s="47" t="s">
        <v>1762</v>
      </c>
      <c r="D286" s="69" t="s">
        <v>1804</v>
      </c>
      <c r="E286" s="47">
        <v>2002</v>
      </c>
      <c r="F286" s="69" t="s">
        <v>1785</v>
      </c>
      <c r="G286" s="69" t="s">
        <v>812</v>
      </c>
      <c r="H286" s="69" t="s">
        <v>457</v>
      </c>
      <c r="I286" s="70">
        <v>6.9644275677747212</v>
      </c>
      <c r="J286" s="47" t="s">
        <v>430</v>
      </c>
      <c r="K286" s="47">
        <v>6</v>
      </c>
      <c r="L286" s="71"/>
      <c r="M286" s="47">
        <v>75</v>
      </c>
      <c r="N286" s="48">
        <f t="shared" si="25"/>
        <v>140</v>
      </c>
      <c r="O286" s="48">
        <f t="shared" si="26"/>
        <v>975.01985948846095</v>
      </c>
      <c r="P286" s="72">
        <f t="shared" si="27"/>
        <v>97.501985948846098</v>
      </c>
      <c r="Q286" s="73">
        <f t="shared" si="28"/>
        <v>160.87827681559605</v>
      </c>
      <c r="R286" s="48">
        <f t="shared" si="29"/>
        <v>1233.4001222529032</v>
      </c>
      <c r="S286" s="74">
        <f t="shared" si="30"/>
        <v>53</v>
      </c>
      <c r="T286" s="6" t="s">
        <v>431</v>
      </c>
      <c r="U286" s="47" t="s">
        <v>432</v>
      </c>
      <c r="V286" s="47">
        <v>1</v>
      </c>
      <c r="W286" s="47">
        <v>1</v>
      </c>
      <c r="X286" s="47">
        <v>1</v>
      </c>
      <c r="Y286" s="47">
        <v>1</v>
      </c>
      <c r="Z286" s="75">
        <v>41135.419386574067</v>
      </c>
      <c r="AA286" s="6" t="s">
        <v>433</v>
      </c>
      <c r="AB286" s="47" t="s">
        <v>431</v>
      </c>
      <c r="AC286" s="47" t="s">
        <v>1805</v>
      </c>
      <c r="AD286" s="47" t="s">
        <v>1806</v>
      </c>
      <c r="AE286" s="47" t="s">
        <v>1807</v>
      </c>
      <c r="AF286" s="6" t="s">
        <v>1808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</row>
    <row r="287" spans="1:43" s="1" customFormat="1" ht="15.75" x14ac:dyDescent="0.25">
      <c r="A287" s="47">
        <v>283</v>
      </c>
      <c r="B287" s="47" t="s">
        <v>1809</v>
      </c>
      <c r="C287" s="47" t="s">
        <v>1762</v>
      </c>
      <c r="D287" s="69" t="s">
        <v>1804</v>
      </c>
      <c r="E287" s="47">
        <v>2002</v>
      </c>
      <c r="F287" s="69" t="s">
        <v>1785</v>
      </c>
      <c r="G287" s="69" t="s">
        <v>451</v>
      </c>
      <c r="H287" s="69" t="s">
        <v>457</v>
      </c>
      <c r="I287" s="70">
        <v>360.91540599411849</v>
      </c>
      <c r="J287" s="47" t="s">
        <v>430</v>
      </c>
      <c r="K287" s="47">
        <v>6</v>
      </c>
      <c r="L287" s="71"/>
      <c r="M287" s="47">
        <v>75</v>
      </c>
      <c r="N287" s="48">
        <f t="shared" si="25"/>
        <v>140</v>
      </c>
      <c r="O287" s="48">
        <f t="shared" si="26"/>
        <v>50528.15683917659</v>
      </c>
      <c r="P287" s="72">
        <f t="shared" si="27"/>
        <v>5052.815683917659</v>
      </c>
      <c r="Q287" s="73">
        <f t="shared" si="28"/>
        <v>8337.1458784641363</v>
      </c>
      <c r="R287" s="48">
        <f t="shared" si="29"/>
        <v>63918.118401558386</v>
      </c>
      <c r="S287" s="74">
        <f t="shared" si="30"/>
        <v>53</v>
      </c>
      <c r="T287" s="6" t="s">
        <v>431</v>
      </c>
      <c r="U287" s="47" t="s">
        <v>432</v>
      </c>
      <c r="V287" s="47">
        <v>1</v>
      </c>
      <c r="W287" s="47">
        <v>1</v>
      </c>
      <c r="X287" s="47">
        <v>1</v>
      </c>
      <c r="Y287" s="47">
        <v>1</v>
      </c>
      <c r="Z287" s="75">
        <v>41135.425949074073</v>
      </c>
      <c r="AA287" s="6" t="s">
        <v>433</v>
      </c>
      <c r="AB287" s="47" t="s">
        <v>431</v>
      </c>
      <c r="AC287" s="47" t="s">
        <v>1806</v>
      </c>
      <c r="AD287" s="47" t="s">
        <v>1810</v>
      </c>
      <c r="AE287" s="47" t="s">
        <v>1811</v>
      </c>
      <c r="AF287" s="6" t="s">
        <v>1812</v>
      </c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</row>
    <row r="288" spans="1:43" s="1" customFormat="1" ht="31.5" x14ac:dyDescent="0.25">
      <c r="A288" s="47">
        <v>284</v>
      </c>
      <c r="B288" s="47" t="s">
        <v>1813</v>
      </c>
      <c r="C288" s="47" t="s">
        <v>1762</v>
      </c>
      <c r="D288" s="69" t="s">
        <v>1752</v>
      </c>
      <c r="E288" s="47">
        <v>2006</v>
      </c>
      <c r="F288" s="69" t="s">
        <v>1785</v>
      </c>
      <c r="G288" s="69" t="s">
        <v>451</v>
      </c>
      <c r="H288" s="69" t="s">
        <v>451</v>
      </c>
      <c r="I288" s="70">
        <v>99.82194390955398</v>
      </c>
      <c r="J288" s="47" t="s">
        <v>430</v>
      </c>
      <c r="K288" s="47">
        <v>6</v>
      </c>
      <c r="L288" s="71"/>
      <c r="M288" s="47">
        <v>75</v>
      </c>
      <c r="N288" s="48">
        <f t="shared" si="25"/>
        <v>140</v>
      </c>
      <c r="O288" s="48">
        <f t="shared" si="26"/>
        <v>13975.072147337558</v>
      </c>
      <c r="P288" s="72">
        <f t="shared" si="27"/>
        <v>1397.507214733756</v>
      </c>
      <c r="Q288" s="73">
        <f t="shared" si="28"/>
        <v>2305.886904310697</v>
      </c>
      <c r="R288" s="48">
        <f t="shared" si="29"/>
        <v>17678.466266382013</v>
      </c>
      <c r="S288" s="74">
        <f t="shared" si="30"/>
        <v>57</v>
      </c>
      <c r="T288" s="6" t="s">
        <v>431</v>
      </c>
      <c r="U288" s="47" t="s">
        <v>432</v>
      </c>
      <c r="V288" s="47">
        <v>1</v>
      </c>
      <c r="W288" s="47">
        <v>1</v>
      </c>
      <c r="X288" s="47">
        <v>1</v>
      </c>
      <c r="Y288" s="47">
        <v>1</v>
      </c>
      <c r="Z288" s="75">
        <v>41135.419930555552</v>
      </c>
      <c r="AA288" s="6" t="s">
        <v>433</v>
      </c>
      <c r="AB288" s="47" t="s">
        <v>1756</v>
      </c>
      <c r="AC288" s="47" t="s">
        <v>1814</v>
      </c>
      <c r="AD288" s="47" t="s">
        <v>1810</v>
      </c>
      <c r="AE288" s="47" t="s">
        <v>1815</v>
      </c>
      <c r="AF288" s="6" t="s">
        <v>1816</v>
      </c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</row>
    <row r="289" spans="1:43" s="1" customFormat="1" ht="31.5" x14ac:dyDescent="0.25">
      <c r="A289" s="47">
        <v>285</v>
      </c>
      <c r="B289" s="47" t="s">
        <v>1817</v>
      </c>
      <c r="C289" s="47" t="s">
        <v>1762</v>
      </c>
      <c r="D289" s="69" t="s">
        <v>1752</v>
      </c>
      <c r="E289" s="47">
        <v>2006</v>
      </c>
      <c r="F289" s="69" t="s">
        <v>1799</v>
      </c>
      <c r="G289" s="69" t="s">
        <v>1754</v>
      </c>
      <c r="H289" s="69" t="s">
        <v>1818</v>
      </c>
      <c r="I289" s="70">
        <v>89.201034710052824</v>
      </c>
      <c r="J289" s="47" t="s">
        <v>430</v>
      </c>
      <c r="K289" s="47">
        <v>8</v>
      </c>
      <c r="L289" s="71"/>
      <c r="M289" s="47">
        <v>75</v>
      </c>
      <c r="N289" s="48">
        <f t="shared" si="25"/>
        <v>160</v>
      </c>
      <c r="O289" s="48">
        <f t="shared" si="26"/>
        <v>14272.165553608451</v>
      </c>
      <c r="P289" s="72">
        <f t="shared" si="27"/>
        <v>1427.2165553608452</v>
      </c>
      <c r="Q289" s="73">
        <f t="shared" si="28"/>
        <v>2354.9073163453941</v>
      </c>
      <c r="R289" s="48">
        <f t="shared" si="29"/>
        <v>18054.289425314688</v>
      </c>
      <c r="S289" s="74">
        <f t="shared" si="30"/>
        <v>57</v>
      </c>
      <c r="T289" s="6" t="s">
        <v>431</v>
      </c>
      <c r="U289" s="47" t="s">
        <v>432</v>
      </c>
      <c r="V289" s="47">
        <v>1</v>
      </c>
      <c r="W289" s="47">
        <v>1</v>
      </c>
      <c r="X289" s="47">
        <v>1</v>
      </c>
      <c r="Y289" s="47">
        <v>1</v>
      </c>
      <c r="Z289" s="75">
        <v>40855.634895833333</v>
      </c>
      <c r="AA289" s="6" t="s">
        <v>433</v>
      </c>
      <c r="AB289" s="47" t="s">
        <v>1756</v>
      </c>
      <c r="AC289" s="47" t="s">
        <v>1819</v>
      </c>
      <c r="AD289" s="47" t="s">
        <v>1820</v>
      </c>
      <c r="AE289" s="47" t="s">
        <v>1821</v>
      </c>
      <c r="AF289" s="6" t="s">
        <v>1822</v>
      </c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</row>
    <row r="290" spans="1:43" s="1" customFormat="1" ht="31.5" x14ac:dyDescent="0.25">
      <c r="A290" s="47">
        <v>286</v>
      </c>
      <c r="B290" s="47" t="s">
        <v>1823</v>
      </c>
      <c r="C290" s="47" t="s">
        <v>1762</v>
      </c>
      <c r="D290" s="69" t="s">
        <v>1752</v>
      </c>
      <c r="E290" s="47">
        <v>2006</v>
      </c>
      <c r="F290" s="69" t="s">
        <v>1754</v>
      </c>
      <c r="G290" s="69" t="s">
        <v>1785</v>
      </c>
      <c r="H290" s="69" t="s">
        <v>1799</v>
      </c>
      <c r="I290" s="70">
        <v>2.3689246388762761</v>
      </c>
      <c r="J290" s="47" t="s">
        <v>430</v>
      </c>
      <c r="K290" s="47">
        <v>8</v>
      </c>
      <c r="L290" s="71"/>
      <c r="M290" s="47">
        <v>75</v>
      </c>
      <c r="N290" s="48">
        <f t="shared" si="25"/>
        <v>160</v>
      </c>
      <c r="O290" s="48">
        <f t="shared" si="26"/>
        <v>379.02794222020418</v>
      </c>
      <c r="P290" s="72">
        <f t="shared" si="27"/>
        <v>37.902794222020418</v>
      </c>
      <c r="Q290" s="73">
        <f t="shared" si="28"/>
        <v>62.539610466333684</v>
      </c>
      <c r="R290" s="48">
        <f t="shared" si="29"/>
        <v>479.47034690855827</v>
      </c>
      <c r="S290" s="74">
        <f t="shared" si="30"/>
        <v>57</v>
      </c>
      <c r="T290" s="6" t="s">
        <v>431</v>
      </c>
      <c r="U290" s="47" t="s">
        <v>432</v>
      </c>
      <c r="V290" s="47">
        <v>1</v>
      </c>
      <c r="W290" s="47">
        <v>1</v>
      </c>
      <c r="X290" s="47">
        <v>1</v>
      </c>
      <c r="Y290" s="47">
        <v>1</v>
      </c>
      <c r="Z290" s="75">
        <v>40855.634895833333</v>
      </c>
      <c r="AA290" s="6" t="s">
        <v>433</v>
      </c>
      <c r="AB290" s="47" t="s">
        <v>1756</v>
      </c>
      <c r="AC290" s="47" t="s">
        <v>1824</v>
      </c>
      <c r="AD290" s="47" t="s">
        <v>1825</v>
      </c>
      <c r="AE290" s="47" t="s">
        <v>1826</v>
      </c>
      <c r="AF290" s="6" t="s">
        <v>1827</v>
      </c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</row>
    <row r="291" spans="1:43" s="1" customFormat="1" ht="31.5" x14ac:dyDescent="0.25">
      <c r="A291" s="47">
        <v>287</v>
      </c>
      <c r="B291" s="47" t="s">
        <v>1828</v>
      </c>
      <c r="C291" s="47" t="s">
        <v>1762</v>
      </c>
      <c r="D291" s="69" t="s">
        <v>1752</v>
      </c>
      <c r="E291" s="47">
        <v>2006</v>
      </c>
      <c r="F291" s="69" t="s">
        <v>1799</v>
      </c>
      <c r="G291" s="69" t="s">
        <v>1754</v>
      </c>
      <c r="H291" s="69" t="s">
        <v>1818</v>
      </c>
      <c r="I291" s="70">
        <v>2.7075526911197918</v>
      </c>
      <c r="J291" s="47" t="s">
        <v>430</v>
      </c>
      <c r="K291" s="47">
        <v>8</v>
      </c>
      <c r="L291" s="71"/>
      <c r="M291" s="47">
        <v>75</v>
      </c>
      <c r="N291" s="48">
        <f t="shared" si="25"/>
        <v>160</v>
      </c>
      <c r="O291" s="48">
        <f t="shared" si="26"/>
        <v>433.2084305791667</v>
      </c>
      <c r="P291" s="72">
        <f t="shared" si="27"/>
        <v>43.320843057916676</v>
      </c>
      <c r="Q291" s="73">
        <f t="shared" si="28"/>
        <v>71.479391045562508</v>
      </c>
      <c r="R291" s="48">
        <f t="shared" si="29"/>
        <v>548.00866468264587</v>
      </c>
      <c r="S291" s="74">
        <f t="shared" si="30"/>
        <v>57</v>
      </c>
      <c r="T291" s="6" t="s">
        <v>431</v>
      </c>
      <c r="U291" s="47" t="s">
        <v>432</v>
      </c>
      <c r="V291" s="47">
        <v>1</v>
      </c>
      <c r="W291" s="47">
        <v>1</v>
      </c>
      <c r="X291" s="47">
        <v>1</v>
      </c>
      <c r="Y291" s="47">
        <v>1</v>
      </c>
      <c r="Z291" s="75">
        <v>40855.634895833333</v>
      </c>
      <c r="AA291" s="6" t="s">
        <v>433</v>
      </c>
      <c r="AB291" s="47" t="s">
        <v>1756</v>
      </c>
      <c r="AC291" s="47" t="s">
        <v>1820</v>
      </c>
      <c r="AD291" s="47" t="s">
        <v>1824</v>
      </c>
      <c r="AE291" s="47" t="s">
        <v>1829</v>
      </c>
      <c r="AF291" s="6" t="s">
        <v>1830</v>
      </c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</row>
    <row r="292" spans="1:43" s="1" customFormat="1" ht="31.5" x14ac:dyDescent="0.25">
      <c r="A292" s="47">
        <v>288</v>
      </c>
      <c r="B292" s="47" t="s">
        <v>1831</v>
      </c>
      <c r="C292" s="47" t="s">
        <v>1762</v>
      </c>
      <c r="D292" s="69" t="s">
        <v>1752</v>
      </c>
      <c r="E292" s="47">
        <v>2006</v>
      </c>
      <c r="F292" s="69" t="s">
        <v>1799</v>
      </c>
      <c r="G292" s="69" t="s">
        <v>1754</v>
      </c>
      <c r="H292" s="69" t="s">
        <v>1818</v>
      </c>
      <c r="I292" s="70">
        <v>2.279385181207541</v>
      </c>
      <c r="J292" s="47" t="s">
        <v>430</v>
      </c>
      <c r="K292" s="47">
        <v>8</v>
      </c>
      <c r="L292" s="71"/>
      <c r="M292" s="47">
        <v>75</v>
      </c>
      <c r="N292" s="48">
        <f t="shared" si="25"/>
        <v>160</v>
      </c>
      <c r="O292" s="48">
        <f t="shared" si="26"/>
        <v>364.70162899320655</v>
      </c>
      <c r="P292" s="72">
        <f t="shared" si="27"/>
        <v>36.470162899320655</v>
      </c>
      <c r="Q292" s="73">
        <f t="shared" si="28"/>
        <v>60.175768783879079</v>
      </c>
      <c r="R292" s="48">
        <f t="shared" si="29"/>
        <v>461.34756067640626</v>
      </c>
      <c r="S292" s="74">
        <f t="shared" si="30"/>
        <v>57</v>
      </c>
      <c r="T292" s="6" t="s">
        <v>431</v>
      </c>
      <c r="U292" s="47" t="s">
        <v>432</v>
      </c>
      <c r="V292" s="47">
        <v>1</v>
      </c>
      <c r="W292" s="47">
        <v>1</v>
      </c>
      <c r="X292" s="47">
        <v>1</v>
      </c>
      <c r="Y292" s="47">
        <v>1</v>
      </c>
      <c r="Z292" s="75">
        <v>40855.634895833333</v>
      </c>
      <c r="AA292" s="6" t="s">
        <v>433</v>
      </c>
      <c r="AB292" s="47" t="s">
        <v>1756</v>
      </c>
      <c r="AC292" s="47" t="s">
        <v>1832</v>
      </c>
      <c r="AD292" s="47" t="s">
        <v>1824</v>
      </c>
      <c r="AE292" s="47" t="s">
        <v>1833</v>
      </c>
      <c r="AF292" s="6" t="s">
        <v>1834</v>
      </c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</row>
    <row r="293" spans="1:43" s="1" customFormat="1" ht="31.5" x14ac:dyDescent="0.25">
      <c r="A293" s="47">
        <v>289</v>
      </c>
      <c r="B293" s="47" t="s">
        <v>1835</v>
      </c>
      <c r="C293" s="47" t="s">
        <v>1762</v>
      </c>
      <c r="D293" s="69" t="s">
        <v>1752</v>
      </c>
      <c r="E293" s="47">
        <v>2006</v>
      </c>
      <c r="F293" s="69" t="s">
        <v>1755</v>
      </c>
      <c r="G293" s="69" t="s">
        <v>1753</v>
      </c>
      <c r="H293" s="69" t="s">
        <v>904</v>
      </c>
      <c r="I293" s="70">
        <v>8.5868447701248343</v>
      </c>
      <c r="J293" s="47" t="s">
        <v>430</v>
      </c>
      <c r="K293" s="47">
        <v>8</v>
      </c>
      <c r="L293" s="71"/>
      <c r="M293" s="47">
        <v>75</v>
      </c>
      <c r="N293" s="48">
        <f t="shared" si="25"/>
        <v>160</v>
      </c>
      <c r="O293" s="48">
        <f t="shared" si="26"/>
        <v>1373.8951632199735</v>
      </c>
      <c r="P293" s="72">
        <f t="shared" si="27"/>
        <v>137.38951632199735</v>
      </c>
      <c r="Q293" s="73">
        <f t="shared" si="28"/>
        <v>226.69270193129563</v>
      </c>
      <c r="R293" s="48">
        <f t="shared" si="29"/>
        <v>1737.9773814732666</v>
      </c>
      <c r="S293" s="74">
        <f t="shared" si="30"/>
        <v>57</v>
      </c>
      <c r="T293" s="6" t="s">
        <v>431</v>
      </c>
      <c r="U293" s="47" t="s">
        <v>432</v>
      </c>
      <c r="V293" s="47">
        <v>1</v>
      </c>
      <c r="W293" s="47">
        <v>1</v>
      </c>
      <c r="X293" s="47">
        <v>1</v>
      </c>
      <c r="Y293" s="47">
        <v>1</v>
      </c>
      <c r="Z293" s="75">
        <v>40855.634895833333</v>
      </c>
      <c r="AA293" s="6" t="s">
        <v>433</v>
      </c>
      <c r="AB293" s="47" t="s">
        <v>1756</v>
      </c>
      <c r="AC293" s="47" t="s">
        <v>1836</v>
      </c>
      <c r="AD293" s="47" t="s">
        <v>1837</v>
      </c>
      <c r="AE293" s="47" t="s">
        <v>1838</v>
      </c>
      <c r="AF293" s="6" t="s">
        <v>1839</v>
      </c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</row>
    <row r="294" spans="1:43" s="1" customFormat="1" ht="31.5" x14ac:dyDescent="0.25">
      <c r="A294" s="47">
        <v>290</v>
      </c>
      <c r="B294" s="47" t="s">
        <v>1840</v>
      </c>
      <c r="C294" s="47" t="s">
        <v>1762</v>
      </c>
      <c r="D294" s="69" t="s">
        <v>1752</v>
      </c>
      <c r="E294" s="47">
        <v>2006</v>
      </c>
      <c r="F294" s="69" t="s">
        <v>1755</v>
      </c>
      <c r="G294" s="69" t="s">
        <v>1753</v>
      </c>
      <c r="H294" s="69" t="s">
        <v>904</v>
      </c>
      <c r="I294" s="70">
        <v>4.092166230309533</v>
      </c>
      <c r="J294" s="47" t="s">
        <v>430</v>
      </c>
      <c r="K294" s="47">
        <v>8</v>
      </c>
      <c r="L294" s="71"/>
      <c r="M294" s="47">
        <v>75</v>
      </c>
      <c r="N294" s="48">
        <f t="shared" si="25"/>
        <v>160</v>
      </c>
      <c r="O294" s="48">
        <f t="shared" si="26"/>
        <v>654.7465968495253</v>
      </c>
      <c r="P294" s="72">
        <f t="shared" si="27"/>
        <v>65.474659684952528</v>
      </c>
      <c r="Q294" s="73">
        <f t="shared" si="28"/>
        <v>108.03318848017166</v>
      </c>
      <c r="R294" s="48">
        <f t="shared" si="29"/>
        <v>828.25444501464949</v>
      </c>
      <c r="S294" s="74">
        <f t="shared" si="30"/>
        <v>57</v>
      </c>
      <c r="T294" s="6" t="s">
        <v>431</v>
      </c>
      <c r="U294" s="47" t="s">
        <v>432</v>
      </c>
      <c r="V294" s="47">
        <v>1</v>
      </c>
      <c r="W294" s="47">
        <v>1</v>
      </c>
      <c r="X294" s="47">
        <v>1</v>
      </c>
      <c r="Y294" s="47">
        <v>1</v>
      </c>
      <c r="Z294" s="75">
        <v>40855.634895833333</v>
      </c>
      <c r="AA294" s="6" t="s">
        <v>433</v>
      </c>
      <c r="AB294" s="47" t="s">
        <v>1756</v>
      </c>
      <c r="AC294" s="47" t="s">
        <v>1841</v>
      </c>
      <c r="AD294" s="47" t="s">
        <v>1836</v>
      </c>
      <c r="AE294" s="47" t="s">
        <v>1842</v>
      </c>
      <c r="AF294" s="6" t="s">
        <v>1843</v>
      </c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</row>
    <row r="295" spans="1:43" s="1" customFormat="1" ht="31.5" x14ac:dyDescent="0.25">
      <c r="A295" s="47">
        <v>291</v>
      </c>
      <c r="B295" s="47" t="s">
        <v>1844</v>
      </c>
      <c r="C295" s="47" t="s">
        <v>1762</v>
      </c>
      <c r="D295" s="69" t="s">
        <v>1752</v>
      </c>
      <c r="E295" s="47">
        <v>2006</v>
      </c>
      <c r="F295" s="69" t="s">
        <v>1753</v>
      </c>
      <c r="G295" s="69" t="s">
        <v>1755</v>
      </c>
      <c r="H295" s="69" t="s">
        <v>1799</v>
      </c>
      <c r="I295" s="70">
        <v>3.6070610808719139</v>
      </c>
      <c r="J295" s="47" t="s">
        <v>430</v>
      </c>
      <c r="K295" s="47">
        <v>8</v>
      </c>
      <c r="L295" s="71"/>
      <c r="M295" s="47">
        <v>75</v>
      </c>
      <c r="N295" s="48">
        <f t="shared" si="25"/>
        <v>160</v>
      </c>
      <c r="O295" s="48">
        <f t="shared" si="26"/>
        <v>577.12977293950621</v>
      </c>
      <c r="P295" s="72">
        <f t="shared" si="27"/>
        <v>57.712977293950622</v>
      </c>
      <c r="Q295" s="73">
        <f t="shared" si="28"/>
        <v>95.226412535018525</v>
      </c>
      <c r="R295" s="48">
        <f t="shared" si="29"/>
        <v>730.06916276847539</v>
      </c>
      <c r="S295" s="74">
        <f t="shared" si="30"/>
        <v>57</v>
      </c>
      <c r="T295" s="6" t="s">
        <v>431</v>
      </c>
      <c r="U295" s="47" t="s">
        <v>432</v>
      </c>
      <c r="V295" s="47">
        <v>1</v>
      </c>
      <c r="W295" s="47">
        <v>1</v>
      </c>
      <c r="X295" s="47">
        <v>1</v>
      </c>
      <c r="Y295" s="47">
        <v>1</v>
      </c>
      <c r="Z295" s="75">
        <v>40855.63490740741</v>
      </c>
      <c r="AA295" s="6" t="s">
        <v>433</v>
      </c>
      <c r="AB295" s="47" t="s">
        <v>1756</v>
      </c>
      <c r="AC295" s="47" t="s">
        <v>1841</v>
      </c>
      <c r="AD295" s="47" t="s">
        <v>1845</v>
      </c>
      <c r="AE295" s="47" t="s">
        <v>1846</v>
      </c>
      <c r="AF295" s="6" t="s">
        <v>1847</v>
      </c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</row>
    <row r="296" spans="1:43" s="1" customFormat="1" ht="31.5" x14ac:dyDescent="0.25">
      <c r="A296" s="47">
        <v>292</v>
      </c>
      <c r="B296" s="47" t="s">
        <v>1848</v>
      </c>
      <c r="C296" s="47" t="s">
        <v>1762</v>
      </c>
      <c r="D296" s="69" t="s">
        <v>1752</v>
      </c>
      <c r="E296" s="47">
        <v>2006</v>
      </c>
      <c r="F296" s="69" t="s">
        <v>1753</v>
      </c>
      <c r="G296" s="69" t="s">
        <v>1755</v>
      </c>
      <c r="H296" s="69" t="s">
        <v>1799</v>
      </c>
      <c r="I296" s="70">
        <v>3.4847624654088398</v>
      </c>
      <c r="J296" s="47" t="s">
        <v>430</v>
      </c>
      <c r="K296" s="47">
        <v>8</v>
      </c>
      <c r="L296" s="71"/>
      <c r="M296" s="47">
        <v>75</v>
      </c>
      <c r="N296" s="48">
        <f t="shared" si="25"/>
        <v>160</v>
      </c>
      <c r="O296" s="48">
        <f t="shared" si="26"/>
        <v>557.56199446541439</v>
      </c>
      <c r="P296" s="72">
        <f t="shared" si="27"/>
        <v>55.756199446541444</v>
      </c>
      <c r="Q296" s="73">
        <f t="shared" si="28"/>
        <v>91.99772908679337</v>
      </c>
      <c r="R296" s="48">
        <f t="shared" si="29"/>
        <v>705.31592299874922</v>
      </c>
      <c r="S296" s="74">
        <f t="shared" si="30"/>
        <v>57</v>
      </c>
      <c r="T296" s="6" t="s">
        <v>431</v>
      </c>
      <c r="U296" s="47" t="s">
        <v>432</v>
      </c>
      <c r="V296" s="47">
        <v>1</v>
      </c>
      <c r="W296" s="47">
        <v>1</v>
      </c>
      <c r="X296" s="47">
        <v>1</v>
      </c>
      <c r="Y296" s="47">
        <v>1</v>
      </c>
      <c r="Z296" s="75">
        <v>40855.63490740741</v>
      </c>
      <c r="AA296" s="6" t="s">
        <v>433</v>
      </c>
      <c r="AB296" s="47" t="s">
        <v>1756</v>
      </c>
      <c r="AC296" s="47" t="s">
        <v>1849</v>
      </c>
      <c r="AD296" s="47" t="s">
        <v>1841</v>
      </c>
      <c r="AE296" s="47" t="s">
        <v>1850</v>
      </c>
      <c r="AF296" s="6" t="s">
        <v>1851</v>
      </c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</row>
    <row r="297" spans="1:43" s="1" customFormat="1" ht="31.5" x14ac:dyDescent="0.25">
      <c r="A297" s="47">
        <v>293</v>
      </c>
      <c r="B297" s="47" t="s">
        <v>1852</v>
      </c>
      <c r="C297" s="47" t="s">
        <v>1751</v>
      </c>
      <c r="D297" s="69" t="s">
        <v>1752</v>
      </c>
      <c r="E297" s="47">
        <v>2006</v>
      </c>
      <c r="F297" s="69" t="s">
        <v>1753</v>
      </c>
      <c r="G297" s="69" t="s">
        <v>1754</v>
      </c>
      <c r="H297" s="69" t="s">
        <v>1755</v>
      </c>
      <c r="I297" s="70">
        <v>8.5830005248579546</v>
      </c>
      <c r="J297" s="47" t="s">
        <v>430</v>
      </c>
      <c r="K297" s="47">
        <v>8</v>
      </c>
      <c r="L297" s="71"/>
      <c r="M297" s="47">
        <v>75</v>
      </c>
      <c r="N297" s="48">
        <f t="shared" si="25"/>
        <v>160</v>
      </c>
      <c r="O297" s="48">
        <f t="shared" si="26"/>
        <v>1373.2800839772726</v>
      </c>
      <c r="P297" s="72">
        <f t="shared" si="27"/>
        <v>137.32800839772727</v>
      </c>
      <c r="Q297" s="73">
        <f t="shared" si="28"/>
        <v>226.59121385624996</v>
      </c>
      <c r="R297" s="48">
        <f t="shared" si="29"/>
        <v>1737.1993062312499</v>
      </c>
      <c r="S297" s="74">
        <f t="shared" si="30"/>
        <v>57</v>
      </c>
      <c r="T297" s="6" t="s">
        <v>431</v>
      </c>
      <c r="U297" s="47" t="s">
        <v>432</v>
      </c>
      <c r="V297" s="47">
        <v>1</v>
      </c>
      <c r="W297" s="47">
        <v>1</v>
      </c>
      <c r="X297" s="47">
        <v>1</v>
      </c>
      <c r="Y297" s="47">
        <v>1</v>
      </c>
      <c r="Z297" s="75">
        <v>40855.63490740741</v>
      </c>
      <c r="AA297" s="6" t="s">
        <v>433</v>
      </c>
      <c r="AB297" s="47" t="s">
        <v>1756</v>
      </c>
      <c r="AC297" s="47" t="s">
        <v>1758</v>
      </c>
      <c r="AD297" s="47" t="s">
        <v>1853</v>
      </c>
      <c r="AE297" s="47" t="s">
        <v>1854</v>
      </c>
      <c r="AF297" s="6" t="s">
        <v>1855</v>
      </c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</row>
    <row r="298" spans="1:43" s="1" customFormat="1" ht="31.5" x14ac:dyDescent="0.25">
      <c r="A298" s="47">
        <v>294</v>
      </c>
      <c r="B298" s="47" t="s">
        <v>1856</v>
      </c>
      <c r="C298" s="47" t="s">
        <v>1719</v>
      </c>
      <c r="D298" s="69" t="s">
        <v>918</v>
      </c>
      <c r="E298" s="47">
        <v>1977</v>
      </c>
      <c r="F298" s="69" t="s">
        <v>1599</v>
      </c>
      <c r="G298" s="69" t="s">
        <v>451</v>
      </c>
      <c r="H298" s="69" t="s">
        <v>451</v>
      </c>
      <c r="I298" s="70">
        <v>2.9998884303381161</v>
      </c>
      <c r="J298" s="47" t="s">
        <v>799</v>
      </c>
      <c r="K298" s="47">
        <v>12</v>
      </c>
      <c r="L298" s="71"/>
      <c r="M298" s="47">
        <v>75</v>
      </c>
      <c r="N298" s="48">
        <f t="shared" si="25"/>
        <v>200</v>
      </c>
      <c r="O298" s="48">
        <f t="shared" si="26"/>
        <v>599.97768606762327</v>
      </c>
      <c r="P298" s="72">
        <f t="shared" si="27"/>
        <v>59.997768606762328</v>
      </c>
      <c r="Q298" s="73">
        <f t="shared" si="28"/>
        <v>98.996318201157834</v>
      </c>
      <c r="R298" s="48">
        <f t="shared" si="29"/>
        <v>758.97177287554337</v>
      </c>
      <c r="S298" s="74">
        <f t="shared" si="30"/>
        <v>28</v>
      </c>
      <c r="T298" s="6" t="s">
        <v>431</v>
      </c>
      <c r="U298" s="47" t="s">
        <v>432</v>
      </c>
      <c r="V298" s="47">
        <v>1</v>
      </c>
      <c r="W298" s="47">
        <v>1</v>
      </c>
      <c r="X298" s="47">
        <v>1</v>
      </c>
      <c r="Y298" s="47">
        <v>1</v>
      </c>
      <c r="Z298" s="75">
        <v>40855.63490740741</v>
      </c>
      <c r="AA298" s="6" t="s">
        <v>433</v>
      </c>
      <c r="AB298" s="47" t="s">
        <v>920</v>
      </c>
      <c r="AC298" s="47" t="s">
        <v>1857</v>
      </c>
      <c r="AD298" s="47" t="s">
        <v>1858</v>
      </c>
      <c r="AE298" s="47" t="s">
        <v>1859</v>
      </c>
      <c r="AF298" s="6" t="s">
        <v>1860</v>
      </c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</row>
    <row r="299" spans="1:43" s="1" customFormat="1" ht="15.75" x14ac:dyDescent="0.25">
      <c r="A299" s="47">
        <v>295</v>
      </c>
      <c r="B299" s="47" t="s">
        <v>1861</v>
      </c>
      <c r="C299" s="47" t="s">
        <v>1862</v>
      </c>
      <c r="D299" s="69" t="s">
        <v>1863</v>
      </c>
      <c r="E299" s="47">
        <v>1998</v>
      </c>
      <c r="F299" s="69" t="s">
        <v>1864</v>
      </c>
      <c r="G299" s="69" t="s">
        <v>451</v>
      </c>
      <c r="H299" s="69" t="s">
        <v>451</v>
      </c>
      <c r="I299" s="70">
        <v>13.00013725048311</v>
      </c>
      <c r="J299" s="47" t="s">
        <v>430</v>
      </c>
      <c r="K299" s="47">
        <v>12</v>
      </c>
      <c r="L299" s="71"/>
      <c r="M299" s="47">
        <v>75</v>
      </c>
      <c r="N299" s="48">
        <f t="shared" si="25"/>
        <v>200</v>
      </c>
      <c r="O299" s="48">
        <f t="shared" si="26"/>
        <v>2600.027450096622</v>
      </c>
      <c r="P299" s="72">
        <f t="shared" si="27"/>
        <v>260.00274500966219</v>
      </c>
      <c r="Q299" s="73">
        <f t="shared" si="28"/>
        <v>429.00452926594261</v>
      </c>
      <c r="R299" s="48">
        <f t="shared" si="29"/>
        <v>3289.0347243722267</v>
      </c>
      <c r="S299" s="74">
        <f t="shared" si="30"/>
        <v>49</v>
      </c>
      <c r="T299" s="6" t="s">
        <v>1865</v>
      </c>
      <c r="U299" s="47" t="s">
        <v>432</v>
      </c>
      <c r="V299" s="47">
        <v>1</v>
      </c>
      <c r="W299" s="47">
        <v>1</v>
      </c>
      <c r="X299" s="47">
        <v>1</v>
      </c>
      <c r="Y299" s="47">
        <v>1</v>
      </c>
      <c r="Z299" s="75">
        <v>40855.63490740741</v>
      </c>
      <c r="AA299" s="6" t="s">
        <v>433</v>
      </c>
      <c r="AB299" s="47" t="s">
        <v>1866</v>
      </c>
      <c r="AC299" s="47" t="s">
        <v>1867</v>
      </c>
      <c r="AD299" s="47" t="s">
        <v>1868</v>
      </c>
      <c r="AE299" s="47" t="s">
        <v>1869</v>
      </c>
      <c r="AF299" s="6" t="s">
        <v>1870</v>
      </c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</row>
    <row r="300" spans="1:43" s="1" customFormat="1" ht="15.75" x14ac:dyDescent="0.25">
      <c r="A300" s="47">
        <v>296</v>
      </c>
      <c r="B300" s="47" t="s">
        <v>1871</v>
      </c>
      <c r="C300" s="47" t="s">
        <v>1719</v>
      </c>
      <c r="D300" s="69" t="s">
        <v>1863</v>
      </c>
      <c r="E300" s="47">
        <v>1998</v>
      </c>
      <c r="F300" s="69" t="s">
        <v>1872</v>
      </c>
      <c r="G300" s="69" t="s">
        <v>451</v>
      </c>
      <c r="H300" s="69" t="s">
        <v>451</v>
      </c>
      <c r="I300" s="70">
        <v>250.4583049418226</v>
      </c>
      <c r="J300" s="47" t="s">
        <v>430</v>
      </c>
      <c r="K300" s="47">
        <v>12</v>
      </c>
      <c r="L300" s="71"/>
      <c r="M300" s="47">
        <v>75</v>
      </c>
      <c r="N300" s="48">
        <f t="shared" si="25"/>
        <v>200</v>
      </c>
      <c r="O300" s="48">
        <f t="shared" si="26"/>
        <v>50091.660988364521</v>
      </c>
      <c r="P300" s="72">
        <f t="shared" si="27"/>
        <v>5009.1660988364529</v>
      </c>
      <c r="Q300" s="73">
        <f t="shared" si="28"/>
        <v>8265.1240630801458</v>
      </c>
      <c r="R300" s="48">
        <f t="shared" si="29"/>
        <v>63365.951150281122</v>
      </c>
      <c r="S300" s="74">
        <f t="shared" si="30"/>
        <v>49</v>
      </c>
      <c r="T300" s="6" t="s">
        <v>431</v>
      </c>
      <c r="U300" s="47" t="s">
        <v>432</v>
      </c>
      <c r="V300" s="47">
        <v>1</v>
      </c>
      <c r="W300" s="47">
        <v>1</v>
      </c>
      <c r="X300" s="47">
        <v>1</v>
      </c>
      <c r="Y300" s="47">
        <v>1</v>
      </c>
      <c r="Z300" s="75">
        <v>40855.63490740741</v>
      </c>
      <c r="AA300" s="6" t="s">
        <v>433</v>
      </c>
      <c r="AB300" s="47" t="s">
        <v>1866</v>
      </c>
      <c r="AC300" s="47" t="s">
        <v>1873</v>
      </c>
      <c r="AD300" s="47" t="s">
        <v>1874</v>
      </c>
      <c r="AE300" s="47" t="s">
        <v>1875</v>
      </c>
      <c r="AF300" s="6" t="s">
        <v>1876</v>
      </c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</row>
    <row r="301" spans="1:43" s="1" customFormat="1" ht="31.5" x14ac:dyDescent="0.25">
      <c r="A301" s="47">
        <v>297</v>
      </c>
      <c r="B301" s="47" t="s">
        <v>1877</v>
      </c>
      <c r="C301" s="47" t="s">
        <v>1878</v>
      </c>
      <c r="D301" s="69" t="s">
        <v>1879</v>
      </c>
      <c r="E301" s="47">
        <v>1983</v>
      </c>
      <c r="F301" s="69" t="s">
        <v>1880</v>
      </c>
      <c r="G301" s="69" t="s">
        <v>1255</v>
      </c>
      <c r="H301" s="69" t="s">
        <v>457</v>
      </c>
      <c r="I301" s="70">
        <v>10.597067314215399</v>
      </c>
      <c r="J301" s="47" t="s">
        <v>430</v>
      </c>
      <c r="K301" s="47">
        <v>8</v>
      </c>
      <c r="L301" s="71"/>
      <c r="M301" s="47">
        <v>75</v>
      </c>
      <c r="N301" s="48">
        <f t="shared" si="25"/>
        <v>160</v>
      </c>
      <c r="O301" s="48">
        <f t="shared" si="26"/>
        <v>1695.530770274464</v>
      </c>
      <c r="P301" s="72">
        <f t="shared" si="27"/>
        <v>169.55307702744642</v>
      </c>
      <c r="Q301" s="73">
        <f t="shared" si="28"/>
        <v>279.76257709528653</v>
      </c>
      <c r="R301" s="48">
        <f t="shared" si="29"/>
        <v>2144.8464243971966</v>
      </c>
      <c r="S301" s="74">
        <f t="shared" si="30"/>
        <v>34</v>
      </c>
      <c r="T301" s="6" t="s">
        <v>431</v>
      </c>
      <c r="U301" s="47" t="s">
        <v>432</v>
      </c>
      <c r="V301" s="47">
        <v>1</v>
      </c>
      <c r="W301" s="47">
        <v>1</v>
      </c>
      <c r="X301" s="47">
        <v>1</v>
      </c>
      <c r="Y301" s="47">
        <v>1</v>
      </c>
      <c r="Z301" s="75">
        <v>40855.63490740741</v>
      </c>
      <c r="AA301" s="6" t="s">
        <v>433</v>
      </c>
      <c r="AB301" s="47" t="s">
        <v>1881</v>
      </c>
      <c r="AC301" s="47" t="s">
        <v>1882</v>
      </c>
      <c r="AD301" s="47" t="s">
        <v>1883</v>
      </c>
      <c r="AE301" s="47" t="s">
        <v>1884</v>
      </c>
      <c r="AF301" s="6" t="s">
        <v>1885</v>
      </c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</row>
    <row r="302" spans="1:43" s="1" customFormat="1" ht="31.5" x14ac:dyDescent="0.25">
      <c r="A302" s="47">
        <v>298</v>
      </c>
      <c r="B302" s="47" t="s">
        <v>1886</v>
      </c>
      <c r="C302" s="47" t="s">
        <v>1705</v>
      </c>
      <c r="D302" s="69" t="s">
        <v>1706</v>
      </c>
      <c r="E302" s="47">
        <v>2004</v>
      </c>
      <c r="F302" s="69" t="s">
        <v>442</v>
      </c>
      <c r="G302" s="69" t="s">
        <v>1707</v>
      </c>
      <c r="H302" s="69" t="s">
        <v>1708</v>
      </c>
      <c r="I302" s="70">
        <v>4.4324108331929697</v>
      </c>
      <c r="J302" s="47" t="s">
        <v>430</v>
      </c>
      <c r="K302" s="47">
        <v>6</v>
      </c>
      <c r="L302" s="71"/>
      <c r="M302" s="47">
        <v>75</v>
      </c>
      <c r="N302" s="48">
        <f t="shared" si="25"/>
        <v>140</v>
      </c>
      <c r="O302" s="48">
        <f t="shared" si="26"/>
        <v>620.53751664701576</v>
      </c>
      <c r="P302" s="72">
        <f t="shared" si="27"/>
        <v>62.053751664701579</v>
      </c>
      <c r="Q302" s="73">
        <f t="shared" si="28"/>
        <v>102.3886902467576</v>
      </c>
      <c r="R302" s="48">
        <f t="shared" si="29"/>
        <v>784.979958558475</v>
      </c>
      <c r="S302" s="74">
        <f t="shared" si="30"/>
        <v>55</v>
      </c>
      <c r="T302" s="6" t="s">
        <v>431</v>
      </c>
      <c r="U302" s="47" t="s">
        <v>432</v>
      </c>
      <c r="V302" s="47">
        <v>1</v>
      </c>
      <c r="W302" s="47">
        <v>1</v>
      </c>
      <c r="X302" s="47">
        <v>1</v>
      </c>
      <c r="Y302" s="47">
        <v>1</v>
      </c>
      <c r="Z302" s="75">
        <v>40855.63490740741</v>
      </c>
      <c r="AA302" s="6" t="s">
        <v>433</v>
      </c>
      <c r="AB302" s="47" t="s">
        <v>1709</v>
      </c>
      <c r="AC302" s="47" t="s">
        <v>1715</v>
      </c>
      <c r="AD302" s="47" t="s">
        <v>1887</v>
      </c>
      <c r="AE302" s="47" t="s">
        <v>1888</v>
      </c>
      <c r="AF302" s="6" t="s">
        <v>1889</v>
      </c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</row>
    <row r="303" spans="1:43" s="1" customFormat="1" ht="31.5" x14ac:dyDescent="0.25">
      <c r="A303" s="47">
        <v>299</v>
      </c>
      <c r="B303" s="47" t="s">
        <v>1890</v>
      </c>
      <c r="C303" s="47" t="s">
        <v>1705</v>
      </c>
      <c r="D303" s="69" t="s">
        <v>1706</v>
      </c>
      <c r="E303" s="47">
        <v>2004</v>
      </c>
      <c r="F303" s="69" t="s">
        <v>442</v>
      </c>
      <c r="G303" s="69" t="s">
        <v>1707</v>
      </c>
      <c r="H303" s="69" t="s">
        <v>1708</v>
      </c>
      <c r="I303" s="70">
        <v>65.553175100542362</v>
      </c>
      <c r="J303" s="47" t="s">
        <v>430</v>
      </c>
      <c r="K303" s="47">
        <v>6</v>
      </c>
      <c r="L303" s="71"/>
      <c r="M303" s="47">
        <v>75</v>
      </c>
      <c r="N303" s="48">
        <f t="shared" si="25"/>
        <v>140</v>
      </c>
      <c r="O303" s="48">
        <f t="shared" si="26"/>
        <v>9177.4445140759308</v>
      </c>
      <c r="P303" s="72">
        <f t="shared" si="27"/>
        <v>917.74445140759315</v>
      </c>
      <c r="Q303" s="73">
        <f t="shared" si="28"/>
        <v>1514.2783448225284</v>
      </c>
      <c r="R303" s="48">
        <f t="shared" si="29"/>
        <v>11609.467310306052</v>
      </c>
      <c r="S303" s="74">
        <f t="shared" si="30"/>
        <v>55</v>
      </c>
      <c r="T303" s="6" t="s">
        <v>431</v>
      </c>
      <c r="U303" s="47" t="s">
        <v>432</v>
      </c>
      <c r="V303" s="47">
        <v>1</v>
      </c>
      <c r="W303" s="47">
        <v>1</v>
      </c>
      <c r="X303" s="47">
        <v>1</v>
      </c>
      <c r="Y303" s="47">
        <v>1</v>
      </c>
      <c r="Z303" s="75">
        <v>40855.634918981479</v>
      </c>
      <c r="AA303" s="6" t="s">
        <v>433</v>
      </c>
      <c r="AB303" s="47" t="s">
        <v>1709</v>
      </c>
      <c r="AC303" s="47" t="s">
        <v>1715</v>
      </c>
      <c r="AD303" s="47"/>
      <c r="AE303" s="47" t="s">
        <v>1891</v>
      </c>
      <c r="AF303" s="6" t="s">
        <v>1892</v>
      </c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</row>
    <row r="304" spans="1:43" s="1" customFormat="1" ht="31.5" x14ac:dyDescent="0.25">
      <c r="A304" s="47">
        <v>300</v>
      </c>
      <c r="B304" s="47" t="s">
        <v>1893</v>
      </c>
      <c r="C304" s="47" t="s">
        <v>1894</v>
      </c>
      <c r="D304" s="69" t="s">
        <v>1589</v>
      </c>
      <c r="E304" s="47">
        <v>2004</v>
      </c>
      <c r="F304" s="69" t="s">
        <v>1895</v>
      </c>
      <c r="G304" s="69" t="s">
        <v>1896</v>
      </c>
      <c r="H304" s="69" t="s">
        <v>451</v>
      </c>
      <c r="I304" s="70">
        <v>23.007442076644839</v>
      </c>
      <c r="J304" s="47" t="s">
        <v>430</v>
      </c>
      <c r="K304" s="47">
        <v>8</v>
      </c>
      <c r="L304" s="71"/>
      <c r="M304" s="47">
        <v>75</v>
      </c>
      <c r="N304" s="48">
        <f t="shared" si="25"/>
        <v>160</v>
      </c>
      <c r="O304" s="48">
        <f t="shared" si="26"/>
        <v>3681.1907322631741</v>
      </c>
      <c r="P304" s="72">
        <f t="shared" si="27"/>
        <v>368.11907322631743</v>
      </c>
      <c r="Q304" s="73">
        <f t="shared" si="28"/>
        <v>607.39647082342378</v>
      </c>
      <c r="R304" s="48">
        <f t="shared" si="29"/>
        <v>4656.7062763129152</v>
      </c>
      <c r="S304" s="74">
        <f t="shared" si="30"/>
        <v>55</v>
      </c>
      <c r="T304" s="6" t="s">
        <v>431</v>
      </c>
      <c r="U304" s="47" t="s">
        <v>432</v>
      </c>
      <c r="V304" s="47">
        <v>1</v>
      </c>
      <c r="W304" s="47">
        <v>1</v>
      </c>
      <c r="X304" s="47">
        <v>1</v>
      </c>
      <c r="Y304" s="47">
        <v>1</v>
      </c>
      <c r="Z304" s="75">
        <v>40855.634918981479</v>
      </c>
      <c r="AA304" s="6" t="s">
        <v>433</v>
      </c>
      <c r="AB304" s="47" t="s">
        <v>1591</v>
      </c>
      <c r="AC304" s="47" t="s">
        <v>1897</v>
      </c>
      <c r="AD304" s="47" t="s">
        <v>1898</v>
      </c>
      <c r="AE304" s="47" t="s">
        <v>1899</v>
      </c>
      <c r="AF304" s="6" t="s">
        <v>1900</v>
      </c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</row>
    <row r="305" spans="1:43" s="1" customFormat="1" ht="31.5" x14ac:dyDescent="0.25">
      <c r="A305" s="47">
        <v>301</v>
      </c>
      <c r="B305" s="47" t="s">
        <v>1901</v>
      </c>
      <c r="C305" s="47" t="s">
        <v>1894</v>
      </c>
      <c r="D305" s="69" t="s">
        <v>1589</v>
      </c>
      <c r="E305" s="47">
        <v>2004</v>
      </c>
      <c r="F305" s="69" t="s">
        <v>1895</v>
      </c>
      <c r="G305" s="69" t="s">
        <v>1896</v>
      </c>
      <c r="H305" s="69" t="s">
        <v>451</v>
      </c>
      <c r="I305" s="70">
        <v>46.779268616033121</v>
      </c>
      <c r="J305" s="47" t="s">
        <v>430</v>
      </c>
      <c r="K305" s="47">
        <v>8</v>
      </c>
      <c r="L305" s="71"/>
      <c r="M305" s="47">
        <v>75</v>
      </c>
      <c r="N305" s="48">
        <f t="shared" si="25"/>
        <v>160</v>
      </c>
      <c r="O305" s="48">
        <f t="shared" si="26"/>
        <v>7484.682978565299</v>
      </c>
      <c r="P305" s="72">
        <f t="shared" si="27"/>
        <v>748.46829785652994</v>
      </c>
      <c r="Q305" s="73">
        <f t="shared" si="28"/>
        <v>1234.9726914632745</v>
      </c>
      <c r="R305" s="48">
        <f t="shared" si="29"/>
        <v>9468.1239678851034</v>
      </c>
      <c r="S305" s="74">
        <f t="shared" si="30"/>
        <v>55</v>
      </c>
      <c r="T305" s="6" t="s">
        <v>431</v>
      </c>
      <c r="U305" s="47" t="s">
        <v>432</v>
      </c>
      <c r="V305" s="47">
        <v>1</v>
      </c>
      <c r="W305" s="47">
        <v>1</v>
      </c>
      <c r="X305" s="47">
        <v>1</v>
      </c>
      <c r="Y305" s="47">
        <v>1</v>
      </c>
      <c r="Z305" s="75">
        <v>40855.634918981479</v>
      </c>
      <c r="AA305" s="6" t="s">
        <v>433</v>
      </c>
      <c r="AB305" s="47" t="s">
        <v>1591</v>
      </c>
      <c r="AC305" s="47" t="s">
        <v>1902</v>
      </c>
      <c r="AD305" s="47" t="s">
        <v>1903</v>
      </c>
      <c r="AE305" s="47" t="s">
        <v>1904</v>
      </c>
      <c r="AF305" s="6" t="s">
        <v>1905</v>
      </c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</row>
    <row r="306" spans="1:43" s="1" customFormat="1" ht="15.75" x14ac:dyDescent="0.25">
      <c r="A306" s="47">
        <v>302</v>
      </c>
      <c r="B306" s="47" t="s">
        <v>1906</v>
      </c>
      <c r="C306" s="47" t="s">
        <v>1719</v>
      </c>
      <c r="D306" s="69" t="s">
        <v>1720</v>
      </c>
      <c r="E306" s="47">
        <v>1999</v>
      </c>
      <c r="F306" s="69" t="s">
        <v>1872</v>
      </c>
      <c r="G306" s="69" t="s">
        <v>622</v>
      </c>
      <c r="H306" s="69" t="s">
        <v>451</v>
      </c>
      <c r="I306" s="70">
        <v>20.49297246978831</v>
      </c>
      <c r="J306" s="47" t="s">
        <v>430</v>
      </c>
      <c r="K306" s="47">
        <v>8</v>
      </c>
      <c r="L306" s="71"/>
      <c r="M306" s="47">
        <v>75</v>
      </c>
      <c r="N306" s="48">
        <f t="shared" si="25"/>
        <v>160</v>
      </c>
      <c r="O306" s="48">
        <f t="shared" si="26"/>
        <v>3278.8755951661296</v>
      </c>
      <c r="P306" s="72">
        <f t="shared" si="27"/>
        <v>327.88755951661301</v>
      </c>
      <c r="Q306" s="73">
        <f t="shared" si="28"/>
        <v>541.0144732024113</v>
      </c>
      <c r="R306" s="48">
        <f t="shared" si="29"/>
        <v>4147.7776278851534</v>
      </c>
      <c r="S306" s="74">
        <f t="shared" si="30"/>
        <v>50</v>
      </c>
      <c r="T306" s="6" t="s">
        <v>1907</v>
      </c>
      <c r="U306" s="47" t="s">
        <v>432</v>
      </c>
      <c r="V306" s="47">
        <v>1</v>
      </c>
      <c r="W306" s="47">
        <v>1</v>
      </c>
      <c r="X306" s="47">
        <v>1</v>
      </c>
      <c r="Y306" s="47">
        <v>1</v>
      </c>
      <c r="Z306" s="75">
        <v>40855.634918981479</v>
      </c>
      <c r="AA306" s="6" t="s">
        <v>433</v>
      </c>
      <c r="AB306" s="47" t="s">
        <v>1722</v>
      </c>
      <c r="AC306" s="47" t="s">
        <v>1908</v>
      </c>
      <c r="AD306" s="47" t="s">
        <v>1909</v>
      </c>
      <c r="AE306" s="47" t="s">
        <v>1910</v>
      </c>
      <c r="AF306" s="6" t="s">
        <v>1911</v>
      </c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</row>
    <row r="307" spans="1:43" s="1" customFormat="1" ht="47.25" x14ac:dyDescent="0.25">
      <c r="A307" s="47">
        <v>303</v>
      </c>
      <c r="B307" s="47" t="s">
        <v>1912</v>
      </c>
      <c r="C307" s="47" t="s">
        <v>1762</v>
      </c>
      <c r="D307" s="69" t="s">
        <v>1913</v>
      </c>
      <c r="E307" s="47">
        <v>1993</v>
      </c>
      <c r="F307" s="69" t="s">
        <v>812</v>
      </c>
      <c r="G307" s="69" t="s">
        <v>1799</v>
      </c>
      <c r="H307" s="69" t="s">
        <v>1785</v>
      </c>
      <c r="I307" s="70">
        <v>3.0233246769395792</v>
      </c>
      <c r="J307" s="47" t="s">
        <v>430</v>
      </c>
      <c r="K307" s="47">
        <v>10</v>
      </c>
      <c r="L307" s="71"/>
      <c r="M307" s="47">
        <v>75</v>
      </c>
      <c r="N307" s="48">
        <f t="shared" si="25"/>
        <v>180</v>
      </c>
      <c r="O307" s="48">
        <f t="shared" si="26"/>
        <v>544.19844184912426</v>
      </c>
      <c r="P307" s="72">
        <f t="shared" si="27"/>
        <v>54.419844184912428</v>
      </c>
      <c r="Q307" s="73">
        <f t="shared" si="28"/>
        <v>89.792742905105499</v>
      </c>
      <c r="R307" s="48">
        <f t="shared" si="29"/>
        <v>688.41102893914217</v>
      </c>
      <c r="S307" s="74">
        <f t="shared" si="30"/>
        <v>44</v>
      </c>
      <c r="T307" s="6" t="s">
        <v>431</v>
      </c>
      <c r="U307" s="47" t="s">
        <v>432</v>
      </c>
      <c r="V307" s="47">
        <v>1</v>
      </c>
      <c r="W307" s="47">
        <v>1</v>
      </c>
      <c r="X307" s="47">
        <v>1</v>
      </c>
      <c r="Y307" s="47">
        <v>1</v>
      </c>
      <c r="Z307" s="75">
        <v>40855.634918981479</v>
      </c>
      <c r="AA307" s="6" t="s">
        <v>433</v>
      </c>
      <c r="AB307" s="47" t="s">
        <v>1914</v>
      </c>
      <c r="AC307" s="47" t="s">
        <v>1915</v>
      </c>
      <c r="AD307" s="47" t="s">
        <v>1916</v>
      </c>
      <c r="AE307" s="47" t="s">
        <v>1917</v>
      </c>
      <c r="AF307" s="6" t="s">
        <v>1918</v>
      </c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</row>
    <row r="308" spans="1:43" s="1" customFormat="1" ht="15.75" x14ac:dyDescent="0.25">
      <c r="A308" s="47">
        <v>304</v>
      </c>
      <c r="B308" s="47" t="s">
        <v>1919</v>
      </c>
      <c r="C308" s="47" t="s">
        <v>1920</v>
      </c>
      <c r="D308" s="69" t="s">
        <v>1921</v>
      </c>
      <c r="E308" s="47">
        <v>1999</v>
      </c>
      <c r="F308" s="69" t="s">
        <v>1922</v>
      </c>
      <c r="G308" s="69" t="s">
        <v>442</v>
      </c>
      <c r="H308" s="69" t="s">
        <v>451</v>
      </c>
      <c r="I308" s="70">
        <v>5.9640019341508346</v>
      </c>
      <c r="J308" s="47" t="s">
        <v>430</v>
      </c>
      <c r="K308" s="47">
        <v>6</v>
      </c>
      <c r="L308" s="71"/>
      <c r="M308" s="47">
        <v>75</v>
      </c>
      <c r="N308" s="48">
        <f t="shared" si="25"/>
        <v>140</v>
      </c>
      <c r="O308" s="48">
        <f t="shared" si="26"/>
        <v>834.96027078111683</v>
      </c>
      <c r="P308" s="72">
        <f t="shared" si="27"/>
        <v>83.496027078111695</v>
      </c>
      <c r="Q308" s="73">
        <f t="shared" si="28"/>
        <v>137.76844467888426</v>
      </c>
      <c r="R308" s="48">
        <f t="shared" si="29"/>
        <v>1056.2247425381127</v>
      </c>
      <c r="S308" s="74">
        <f t="shared" si="30"/>
        <v>50</v>
      </c>
      <c r="T308" s="6" t="s">
        <v>431</v>
      </c>
      <c r="U308" s="47" t="s">
        <v>432</v>
      </c>
      <c r="V308" s="47">
        <v>1</v>
      </c>
      <c r="W308" s="47">
        <v>1</v>
      </c>
      <c r="X308" s="47">
        <v>1</v>
      </c>
      <c r="Y308" s="47">
        <v>1</v>
      </c>
      <c r="Z308" s="75">
        <v>40855.634918981479</v>
      </c>
      <c r="AA308" s="6" t="s">
        <v>433</v>
      </c>
      <c r="AB308" s="47" t="s">
        <v>1722</v>
      </c>
      <c r="AC308" s="47" t="s">
        <v>1923</v>
      </c>
      <c r="AD308" s="47" t="s">
        <v>1924</v>
      </c>
      <c r="AE308" s="47" t="s">
        <v>1925</v>
      </c>
      <c r="AF308" s="6" t="s">
        <v>1926</v>
      </c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</row>
    <row r="309" spans="1:43" s="1" customFormat="1" ht="15.75" x14ac:dyDescent="0.25">
      <c r="A309" s="47">
        <v>305</v>
      </c>
      <c r="B309" s="47" t="s">
        <v>1927</v>
      </c>
      <c r="C309" s="47" t="s">
        <v>1928</v>
      </c>
      <c r="D309" s="69" t="s">
        <v>1879</v>
      </c>
      <c r="E309" s="47">
        <v>1983</v>
      </c>
      <c r="F309" s="69" t="s">
        <v>1929</v>
      </c>
      <c r="G309" s="69" t="s">
        <v>1930</v>
      </c>
      <c r="H309" s="69" t="s">
        <v>1931</v>
      </c>
      <c r="I309" s="70">
        <v>3.0000318288621939</v>
      </c>
      <c r="J309" s="47" t="s">
        <v>430</v>
      </c>
      <c r="K309" s="47">
        <v>8</v>
      </c>
      <c r="L309" s="71"/>
      <c r="M309" s="47">
        <v>75</v>
      </c>
      <c r="N309" s="48">
        <f t="shared" si="25"/>
        <v>160</v>
      </c>
      <c r="O309" s="48">
        <f t="shared" si="26"/>
        <v>480.00509261795105</v>
      </c>
      <c r="P309" s="72">
        <f t="shared" si="27"/>
        <v>48.000509261795109</v>
      </c>
      <c r="Q309" s="73">
        <f t="shared" si="28"/>
        <v>79.200840281961916</v>
      </c>
      <c r="R309" s="48">
        <f t="shared" si="29"/>
        <v>607.20644216170808</v>
      </c>
      <c r="S309" s="74">
        <f t="shared" si="30"/>
        <v>34</v>
      </c>
      <c r="T309" s="6" t="s">
        <v>431</v>
      </c>
      <c r="U309" s="47" t="s">
        <v>432</v>
      </c>
      <c r="V309" s="47">
        <v>1</v>
      </c>
      <c r="W309" s="47">
        <v>1</v>
      </c>
      <c r="X309" s="47">
        <v>1</v>
      </c>
      <c r="Y309" s="47">
        <v>1</v>
      </c>
      <c r="Z309" s="75">
        <v>40855.634918981479</v>
      </c>
      <c r="AA309" s="6" t="s">
        <v>433</v>
      </c>
      <c r="AB309" s="47" t="s">
        <v>1881</v>
      </c>
      <c r="AC309" s="47" t="s">
        <v>1932</v>
      </c>
      <c r="AD309" s="47" t="s">
        <v>1933</v>
      </c>
      <c r="AE309" s="47" t="s">
        <v>1934</v>
      </c>
      <c r="AF309" s="6" t="s">
        <v>1935</v>
      </c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</row>
    <row r="310" spans="1:43" s="1" customFormat="1" ht="15.75" x14ac:dyDescent="0.25">
      <c r="A310" s="47">
        <v>306</v>
      </c>
      <c r="B310" s="47" t="s">
        <v>1936</v>
      </c>
      <c r="C310" s="47" t="s">
        <v>1928</v>
      </c>
      <c r="D310" s="69" t="s">
        <v>1879</v>
      </c>
      <c r="E310" s="47">
        <v>1983</v>
      </c>
      <c r="F310" s="69" t="s">
        <v>1929</v>
      </c>
      <c r="G310" s="69" t="s">
        <v>1930</v>
      </c>
      <c r="H310" s="69" t="s">
        <v>1931</v>
      </c>
      <c r="I310" s="70">
        <v>3.0001250527370109</v>
      </c>
      <c r="J310" s="47" t="s">
        <v>430</v>
      </c>
      <c r="K310" s="47">
        <v>8</v>
      </c>
      <c r="L310" s="71"/>
      <c r="M310" s="47">
        <v>75</v>
      </c>
      <c r="N310" s="48">
        <f t="shared" si="25"/>
        <v>160</v>
      </c>
      <c r="O310" s="48">
        <f t="shared" si="26"/>
        <v>480.02000843792177</v>
      </c>
      <c r="P310" s="72">
        <f t="shared" si="27"/>
        <v>48.002000843792182</v>
      </c>
      <c r="Q310" s="73">
        <f t="shared" si="28"/>
        <v>79.203301392257089</v>
      </c>
      <c r="R310" s="48">
        <f t="shared" si="29"/>
        <v>607.22531067397108</v>
      </c>
      <c r="S310" s="74">
        <f t="shared" si="30"/>
        <v>34</v>
      </c>
      <c r="T310" s="6" t="s">
        <v>1521</v>
      </c>
      <c r="U310" s="47" t="s">
        <v>432</v>
      </c>
      <c r="V310" s="47">
        <v>1</v>
      </c>
      <c r="W310" s="47">
        <v>1</v>
      </c>
      <c r="X310" s="47">
        <v>1</v>
      </c>
      <c r="Y310" s="47">
        <v>1</v>
      </c>
      <c r="Z310" s="75">
        <v>40855.634918981479</v>
      </c>
      <c r="AA310" s="6" t="s">
        <v>433</v>
      </c>
      <c r="AB310" s="47" t="s">
        <v>1881</v>
      </c>
      <c r="AC310" s="47" t="s">
        <v>1932</v>
      </c>
      <c r="AD310" s="47" t="s">
        <v>1937</v>
      </c>
      <c r="AE310" s="47" t="s">
        <v>1938</v>
      </c>
      <c r="AF310" s="6" t="s">
        <v>1939</v>
      </c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</row>
    <row r="311" spans="1:43" s="1" customFormat="1" ht="31.5" x14ac:dyDescent="0.25">
      <c r="A311" s="47">
        <v>307</v>
      </c>
      <c r="B311" s="47" t="s">
        <v>1940</v>
      </c>
      <c r="C311" s="47" t="s">
        <v>1941</v>
      </c>
      <c r="D311" s="69" t="s">
        <v>918</v>
      </c>
      <c r="E311" s="47">
        <v>1977</v>
      </c>
      <c r="F311" s="69" t="s">
        <v>1300</v>
      </c>
      <c r="G311" s="69" t="s">
        <v>1942</v>
      </c>
      <c r="H311" s="69" t="s">
        <v>1255</v>
      </c>
      <c r="I311" s="70">
        <v>4.1779336434228416</v>
      </c>
      <c r="J311" s="47" t="s">
        <v>799</v>
      </c>
      <c r="K311" s="47">
        <v>12</v>
      </c>
      <c r="L311" s="71"/>
      <c r="M311" s="47">
        <v>75</v>
      </c>
      <c r="N311" s="48">
        <f t="shared" si="25"/>
        <v>200</v>
      </c>
      <c r="O311" s="48">
        <f t="shared" si="26"/>
        <v>835.58672868456836</v>
      </c>
      <c r="P311" s="72">
        <f t="shared" si="27"/>
        <v>83.558672868456839</v>
      </c>
      <c r="Q311" s="73">
        <f t="shared" si="28"/>
        <v>137.87181023295378</v>
      </c>
      <c r="R311" s="48">
        <f t="shared" si="29"/>
        <v>1057.017211785979</v>
      </c>
      <c r="S311" s="74">
        <f t="shared" si="30"/>
        <v>28</v>
      </c>
      <c r="T311" s="6" t="s">
        <v>431</v>
      </c>
      <c r="U311" s="47" t="s">
        <v>432</v>
      </c>
      <c r="V311" s="47">
        <v>1</v>
      </c>
      <c r="W311" s="47">
        <v>1</v>
      </c>
      <c r="X311" s="47">
        <v>1</v>
      </c>
      <c r="Y311" s="47">
        <v>1</v>
      </c>
      <c r="Z311" s="75">
        <v>44273.545474537037</v>
      </c>
      <c r="AA311" s="6" t="s">
        <v>1221</v>
      </c>
      <c r="AB311" s="47" t="s">
        <v>920</v>
      </c>
      <c r="AC311" s="47" t="s">
        <v>1943</v>
      </c>
      <c r="AD311" s="47" t="s">
        <v>1944</v>
      </c>
      <c r="AE311" s="47" t="s">
        <v>1945</v>
      </c>
      <c r="AF311" s="6" t="s">
        <v>1946</v>
      </c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</row>
    <row r="312" spans="1:43" s="1" customFormat="1" ht="15.75" x14ac:dyDescent="0.25">
      <c r="A312" s="47">
        <v>308</v>
      </c>
      <c r="B312" s="47" t="s">
        <v>1947</v>
      </c>
      <c r="C312" s="47" t="s">
        <v>1878</v>
      </c>
      <c r="D312" s="69" t="s">
        <v>1743</v>
      </c>
      <c r="E312" s="47">
        <v>1981</v>
      </c>
      <c r="F312" s="69" t="s">
        <v>1255</v>
      </c>
      <c r="G312" s="69" t="s">
        <v>1929</v>
      </c>
      <c r="H312" s="69" t="s">
        <v>1948</v>
      </c>
      <c r="I312" s="70">
        <v>3.0001056212512029</v>
      </c>
      <c r="J312" s="47" t="s">
        <v>430</v>
      </c>
      <c r="K312" s="47">
        <v>8</v>
      </c>
      <c r="L312" s="71"/>
      <c r="M312" s="47">
        <v>75</v>
      </c>
      <c r="N312" s="48">
        <f t="shared" si="25"/>
        <v>160</v>
      </c>
      <c r="O312" s="48">
        <f t="shared" si="26"/>
        <v>480.01689940019247</v>
      </c>
      <c r="P312" s="72">
        <f t="shared" si="27"/>
        <v>48.001689940019247</v>
      </c>
      <c r="Q312" s="73">
        <f t="shared" si="28"/>
        <v>79.202788401031754</v>
      </c>
      <c r="R312" s="48">
        <f t="shared" si="29"/>
        <v>607.22137774124349</v>
      </c>
      <c r="S312" s="74">
        <f t="shared" si="30"/>
        <v>32</v>
      </c>
      <c r="T312" s="6" t="s">
        <v>1949</v>
      </c>
      <c r="U312" s="47" t="s">
        <v>432</v>
      </c>
      <c r="V312" s="47">
        <v>1</v>
      </c>
      <c r="W312" s="47">
        <v>1</v>
      </c>
      <c r="X312" s="47">
        <v>1</v>
      </c>
      <c r="Y312" s="47">
        <v>1</v>
      </c>
      <c r="Z312" s="75">
        <v>40855.634918981479</v>
      </c>
      <c r="AA312" s="6" t="s">
        <v>433</v>
      </c>
      <c r="AB312" s="47" t="s">
        <v>1745</v>
      </c>
      <c r="AC312" s="47" t="s">
        <v>1950</v>
      </c>
      <c r="AD312" s="47" t="s">
        <v>1951</v>
      </c>
      <c r="AE312" s="47" t="s">
        <v>1952</v>
      </c>
      <c r="AF312" s="6" t="s">
        <v>1953</v>
      </c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</row>
    <row r="313" spans="1:43" s="1" customFormat="1" ht="15.75" x14ac:dyDescent="0.25">
      <c r="A313" s="47">
        <v>309</v>
      </c>
      <c r="B313" s="47" t="s">
        <v>1954</v>
      </c>
      <c r="C313" s="47" t="s">
        <v>1878</v>
      </c>
      <c r="D313" s="69" t="s">
        <v>1743</v>
      </c>
      <c r="E313" s="47">
        <v>1981</v>
      </c>
      <c r="F313" s="69" t="s">
        <v>1255</v>
      </c>
      <c r="G313" s="69" t="s">
        <v>1929</v>
      </c>
      <c r="H313" s="69" t="s">
        <v>1948</v>
      </c>
      <c r="I313" s="70">
        <v>8.1873945634877323</v>
      </c>
      <c r="J313" s="47" t="s">
        <v>430</v>
      </c>
      <c r="K313" s="47">
        <v>12</v>
      </c>
      <c r="L313" s="71"/>
      <c r="M313" s="47">
        <v>75</v>
      </c>
      <c r="N313" s="48">
        <f t="shared" si="25"/>
        <v>200</v>
      </c>
      <c r="O313" s="48">
        <f t="shared" si="26"/>
        <v>1637.4789126975465</v>
      </c>
      <c r="P313" s="72">
        <f t="shared" si="27"/>
        <v>163.74789126975466</v>
      </c>
      <c r="Q313" s="73">
        <f t="shared" si="28"/>
        <v>270.18402059509521</v>
      </c>
      <c r="R313" s="48">
        <f t="shared" si="29"/>
        <v>2071.4108245623966</v>
      </c>
      <c r="S313" s="74">
        <f t="shared" si="30"/>
        <v>32</v>
      </c>
      <c r="T313" s="6" t="s">
        <v>431</v>
      </c>
      <c r="U313" s="47" t="s">
        <v>432</v>
      </c>
      <c r="V313" s="47">
        <v>1</v>
      </c>
      <c r="W313" s="47">
        <v>1</v>
      </c>
      <c r="X313" s="47">
        <v>1</v>
      </c>
      <c r="Y313" s="47">
        <v>1</v>
      </c>
      <c r="Z313" s="75">
        <v>40855.634930555563</v>
      </c>
      <c r="AA313" s="6" t="s">
        <v>433</v>
      </c>
      <c r="AB313" s="47" t="s">
        <v>1745</v>
      </c>
      <c r="AC313" s="47" t="s">
        <v>1950</v>
      </c>
      <c r="AD313" s="47"/>
      <c r="AE313" s="47" t="s">
        <v>1955</v>
      </c>
      <c r="AF313" s="6" t="s">
        <v>1956</v>
      </c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</row>
    <row r="314" spans="1:43" s="1" customFormat="1" ht="15.75" x14ac:dyDescent="0.25">
      <c r="A314" s="47">
        <v>310</v>
      </c>
      <c r="B314" s="47" t="s">
        <v>1957</v>
      </c>
      <c r="C314" s="47" t="s">
        <v>1878</v>
      </c>
      <c r="D314" s="69" t="s">
        <v>1743</v>
      </c>
      <c r="E314" s="47">
        <v>1981</v>
      </c>
      <c r="F314" s="69" t="s">
        <v>1255</v>
      </c>
      <c r="G314" s="69" t="s">
        <v>1929</v>
      </c>
      <c r="H314" s="69" t="s">
        <v>1948</v>
      </c>
      <c r="I314" s="70">
        <v>423.08392339901229</v>
      </c>
      <c r="J314" s="47" t="s">
        <v>430</v>
      </c>
      <c r="K314" s="47">
        <v>12</v>
      </c>
      <c r="L314" s="71"/>
      <c r="M314" s="47">
        <v>75</v>
      </c>
      <c r="N314" s="48">
        <f t="shared" si="25"/>
        <v>200</v>
      </c>
      <c r="O314" s="48">
        <f t="shared" si="26"/>
        <v>84616.784679802455</v>
      </c>
      <c r="P314" s="72">
        <f t="shared" si="27"/>
        <v>8461.6784679802458</v>
      </c>
      <c r="Q314" s="73">
        <f t="shared" si="28"/>
        <v>13961.769472167405</v>
      </c>
      <c r="R314" s="48">
        <f t="shared" si="29"/>
        <v>107040.23261995011</v>
      </c>
      <c r="S314" s="74">
        <f t="shared" si="30"/>
        <v>32</v>
      </c>
      <c r="T314" s="6" t="s">
        <v>431</v>
      </c>
      <c r="U314" s="47" t="s">
        <v>432</v>
      </c>
      <c r="V314" s="47">
        <v>1</v>
      </c>
      <c r="W314" s="47">
        <v>1</v>
      </c>
      <c r="X314" s="47">
        <v>1</v>
      </c>
      <c r="Y314" s="47">
        <v>1</v>
      </c>
      <c r="Z314" s="75">
        <v>40855.634930555563</v>
      </c>
      <c r="AA314" s="6" t="s">
        <v>433</v>
      </c>
      <c r="AB314" s="47" t="s">
        <v>1745</v>
      </c>
      <c r="AC314" s="47" t="s">
        <v>1882</v>
      </c>
      <c r="AD314" s="47" t="s">
        <v>1958</v>
      </c>
      <c r="AE314" s="47" t="s">
        <v>1959</v>
      </c>
      <c r="AF314" s="6" t="s">
        <v>1960</v>
      </c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</row>
    <row r="315" spans="1:43" s="1" customFormat="1" ht="15.75" x14ac:dyDescent="0.25">
      <c r="A315" s="47">
        <v>311</v>
      </c>
      <c r="B315" s="47" t="s">
        <v>1961</v>
      </c>
      <c r="C315" s="47" t="s">
        <v>1878</v>
      </c>
      <c r="D315" s="69" t="s">
        <v>1743</v>
      </c>
      <c r="E315" s="47">
        <v>1981</v>
      </c>
      <c r="F315" s="69" t="s">
        <v>1255</v>
      </c>
      <c r="G315" s="69" t="s">
        <v>1929</v>
      </c>
      <c r="H315" s="69" t="s">
        <v>1948</v>
      </c>
      <c r="I315" s="70">
        <v>21.129534101003259</v>
      </c>
      <c r="J315" s="47" t="s">
        <v>430</v>
      </c>
      <c r="K315" s="47">
        <v>12</v>
      </c>
      <c r="L315" s="71"/>
      <c r="M315" s="47">
        <v>75</v>
      </c>
      <c r="N315" s="48">
        <f t="shared" si="25"/>
        <v>200</v>
      </c>
      <c r="O315" s="48">
        <f t="shared" si="26"/>
        <v>4225.906820200652</v>
      </c>
      <c r="P315" s="72">
        <f t="shared" si="27"/>
        <v>422.59068202006523</v>
      </c>
      <c r="Q315" s="73">
        <f t="shared" si="28"/>
        <v>697.27462533310756</v>
      </c>
      <c r="R315" s="48">
        <f t="shared" si="29"/>
        <v>5345.7721275538252</v>
      </c>
      <c r="S315" s="74">
        <f t="shared" si="30"/>
        <v>32</v>
      </c>
      <c r="T315" s="6" t="s">
        <v>431</v>
      </c>
      <c r="U315" s="47" t="s">
        <v>432</v>
      </c>
      <c r="V315" s="47">
        <v>1</v>
      </c>
      <c r="W315" s="47">
        <v>1</v>
      </c>
      <c r="X315" s="47">
        <v>1</v>
      </c>
      <c r="Y315" s="47">
        <v>1</v>
      </c>
      <c r="Z315" s="75">
        <v>40855.634930555563</v>
      </c>
      <c r="AA315" s="6" t="s">
        <v>433</v>
      </c>
      <c r="AB315" s="47" t="s">
        <v>1745</v>
      </c>
      <c r="AC315" s="47" t="s">
        <v>1958</v>
      </c>
      <c r="AD315" s="47" t="s">
        <v>1950</v>
      </c>
      <c r="AE315" s="47" t="s">
        <v>1962</v>
      </c>
      <c r="AF315" s="6" t="s">
        <v>1963</v>
      </c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</row>
    <row r="316" spans="1:43" s="1" customFormat="1" ht="15.75" x14ac:dyDescent="0.25">
      <c r="A316" s="47">
        <v>312</v>
      </c>
      <c r="B316" s="47" t="s">
        <v>1964</v>
      </c>
      <c r="C316" s="47" t="s">
        <v>1965</v>
      </c>
      <c r="D316" s="69" t="s">
        <v>1743</v>
      </c>
      <c r="E316" s="47">
        <v>1981</v>
      </c>
      <c r="F316" s="69" t="s">
        <v>1255</v>
      </c>
      <c r="G316" s="69" t="s">
        <v>1966</v>
      </c>
      <c r="H316" s="69" t="s">
        <v>1929</v>
      </c>
      <c r="I316" s="70">
        <v>536.46040829122683</v>
      </c>
      <c r="J316" s="47" t="s">
        <v>430</v>
      </c>
      <c r="K316" s="47">
        <v>12</v>
      </c>
      <c r="L316" s="71"/>
      <c r="M316" s="47">
        <v>75</v>
      </c>
      <c r="N316" s="48">
        <f t="shared" si="25"/>
        <v>200</v>
      </c>
      <c r="O316" s="48">
        <f t="shared" si="26"/>
        <v>107292.08165824537</v>
      </c>
      <c r="P316" s="72">
        <f t="shared" si="27"/>
        <v>10729.208165824537</v>
      </c>
      <c r="Q316" s="73">
        <f t="shared" si="28"/>
        <v>17703.193473610485</v>
      </c>
      <c r="R316" s="48">
        <f t="shared" si="29"/>
        <v>135724.48329768039</v>
      </c>
      <c r="S316" s="74">
        <f t="shared" si="30"/>
        <v>32</v>
      </c>
      <c r="T316" s="6" t="s">
        <v>431</v>
      </c>
      <c r="U316" s="47" t="s">
        <v>432</v>
      </c>
      <c r="V316" s="47">
        <v>1</v>
      </c>
      <c r="W316" s="47">
        <v>1</v>
      </c>
      <c r="X316" s="47">
        <v>1</v>
      </c>
      <c r="Y316" s="47">
        <v>1</v>
      </c>
      <c r="Z316" s="75">
        <v>40855.634930555563</v>
      </c>
      <c r="AA316" s="6" t="s">
        <v>433</v>
      </c>
      <c r="AB316" s="47" t="s">
        <v>1745</v>
      </c>
      <c r="AC316" s="47" t="s">
        <v>1967</v>
      </c>
      <c r="AD316" s="47" t="s">
        <v>1968</v>
      </c>
      <c r="AE316" s="47" t="s">
        <v>1969</v>
      </c>
      <c r="AF316" s="6" t="s">
        <v>1970</v>
      </c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</row>
    <row r="317" spans="1:43" s="1" customFormat="1" ht="15.75" x14ac:dyDescent="0.25">
      <c r="A317" s="47">
        <v>313</v>
      </c>
      <c r="B317" s="47" t="s">
        <v>1971</v>
      </c>
      <c r="C317" s="47" t="s">
        <v>1965</v>
      </c>
      <c r="D317" s="69" t="s">
        <v>1743</v>
      </c>
      <c r="E317" s="47">
        <v>1981</v>
      </c>
      <c r="F317" s="69" t="s">
        <v>1255</v>
      </c>
      <c r="G317" s="69" t="s">
        <v>1966</v>
      </c>
      <c r="H317" s="69" t="s">
        <v>1929</v>
      </c>
      <c r="I317" s="70">
        <v>147.99970342126221</v>
      </c>
      <c r="J317" s="47" t="s">
        <v>430</v>
      </c>
      <c r="K317" s="47">
        <v>12</v>
      </c>
      <c r="L317" s="71"/>
      <c r="M317" s="47">
        <v>75</v>
      </c>
      <c r="N317" s="48">
        <f t="shared" si="25"/>
        <v>200</v>
      </c>
      <c r="O317" s="48">
        <f t="shared" si="26"/>
        <v>29599.94068425244</v>
      </c>
      <c r="P317" s="72">
        <f t="shared" si="27"/>
        <v>2959.9940684252442</v>
      </c>
      <c r="Q317" s="73">
        <f t="shared" si="28"/>
        <v>4883.9902129016527</v>
      </c>
      <c r="R317" s="48">
        <f t="shared" si="29"/>
        <v>37443.924965579339</v>
      </c>
      <c r="S317" s="74">
        <f t="shared" si="30"/>
        <v>32</v>
      </c>
      <c r="T317" s="6" t="s">
        <v>431</v>
      </c>
      <c r="U317" s="47" t="s">
        <v>432</v>
      </c>
      <c r="V317" s="47">
        <v>1</v>
      </c>
      <c r="W317" s="47">
        <v>1</v>
      </c>
      <c r="X317" s="47">
        <v>1</v>
      </c>
      <c r="Y317" s="47">
        <v>1</v>
      </c>
      <c r="Z317" s="75">
        <v>40855.634930555563</v>
      </c>
      <c r="AA317" s="6" t="s">
        <v>433</v>
      </c>
      <c r="AB317" s="47" t="s">
        <v>1745</v>
      </c>
      <c r="AC317" s="47" t="s">
        <v>1968</v>
      </c>
      <c r="AD317" s="47" t="s">
        <v>1972</v>
      </c>
      <c r="AE317" s="47" t="s">
        <v>1973</v>
      </c>
      <c r="AF317" s="6" t="s">
        <v>1974</v>
      </c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</row>
    <row r="318" spans="1:43" s="1" customFormat="1" ht="15.75" x14ac:dyDescent="0.25">
      <c r="A318" s="47">
        <v>314</v>
      </c>
      <c r="B318" s="47" t="s">
        <v>1971</v>
      </c>
      <c r="C318" s="47" t="s">
        <v>1965</v>
      </c>
      <c r="D318" s="69" t="s">
        <v>1743</v>
      </c>
      <c r="E318" s="47">
        <v>1981</v>
      </c>
      <c r="F318" s="69" t="s">
        <v>1255</v>
      </c>
      <c r="G318" s="69" t="s">
        <v>1930</v>
      </c>
      <c r="H318" s="69" t="s">
        <v>1929</v>
      </c>
      <c r="I318" s="70">
        <v>7.3010859302469688</v>
      </c>
      <c r="J318" s="47" t="s">
        <v>430</v>
      </c>
      <c r="K318" s="47">
        <v>12</v>
      </c>
      <c r="L318" s="71"/>
      <c r="M318" s="47">
        <v>75</v>
      </c>
      <c r="N318" s="48">
        <f t="shared" si="25"/>
        <v>200</v>
      </c>
      <c r="O318" s="48">
        <f t="shared" si="26"/>
        <v>1460.2171860493938</v>
      </c>
      <c r="P318" s="72">
        <f t="shared" si="27"/>
        <v>146.02171860493939</v>
      </c>
      <c r="Q318" s="73">
        <f t="shared" si="28"/>
        <v>240.93583569814999</v>
      </c>
      <c r="R318" s="48">
        <f t="shared" si="29"/>
        <v>1847.1747403524832</v>
      </c>
      <c r="S318" s="74">
        <f t="shared" si="30"/>
        <v>32</v>
      </c>
      <c r="T318" s="6" t="s">
        <v>431</v>
      </c>
      <c r="U318" s="47" t="s">
        <v>432</v>
      </c>
      <c r="V318" s="47">
        <v>1</v>
      </c>
      <c r="W318" s="47">
        <v>1</v>
      </c>
      <c r="X318" s="47">
        <v>1</v>
      </c>
      <c r="Y318" s="47">
        <v>1</v>
      </c>
      <c r="Z318" s="75">
        <v>40855.634930555563</v>
      </c>
      <c r="AA318" s="6" t="s">
        <v>433</v>
      </c>
      <c r="AB318" s="47" t="s">
        <v>1745</v>
      </c>
      <c r="AC318" s="47" t="s">
        <v>1968</v>
      </c>
      <c r="AD318" s="47" t="s">
        <v>1972</v>
      </c>
      <c r="AE318" s="47" t="s">
        <v>1973</v>
      </c>
      <c r="AF318" s="6" t="s">
        <v>1975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</row>
    <row r="319" spans="1:43" s="1" customFormat="1" ht="15.75" x14ac:dyDescent="0.25">
      <c r="A319" s="47">
        <v>315</v>
      </c>
      <c r="B319" s="47" t="s">
        <v>1976</v>
      </c>
      <c r="C319" s="47" t="s">
        <v>1965</v>
      </c>
      <c r="D319" s="69" t="s">
        <v>1743</v>
      </c>
      <c r="E319" s="47">
        <v>1981</v>
      </c>
      <c r="F319" s="69" t="s">
        <v>1255</v>
      </c>
      <c r="G319" s="69" t="s">
        <v>1930</v>
      </c>
      <c r="H319" s="69" t="s">
        <v>1929</v>
      </c>
      <c r="I319" s="70">
        <v>2.9998818878673021</v>
      </c>
      <c r="J319" s="47" t="s">
        <v>430</v>
      </c>
      <c r="K319" s="47">
        <v>6</v>
      </c>
      <c r="L319" s="71"/>
      <c r="M319" s="47">
        <v>75</v>
      </c>
      <c r="N319" s="48">
        <f t="shared" ref="N319:N382" si="31">IF(K319=4,100,IF(K319=6,140,IF(K319=8,160,IF(K319=10,180,IF(K319=12,200,IF(K319=14,225,IF(K319=16,275,IF(K319=18,350,0))))))))</f>
        <v>140</v>
      </c>
      <c r="O319" s="48">
        <f t="shared" si="26"/>
        <v>419.98346430142232</v>
      </c>
      <c r="P319" s="72">
        <f t="shared" si="27"/>
        <v>41.998346430142234</v>
      </c>
      <c r="Q319" s="73">
        <f t="shared" si="28"/>
        <v>69.297271609734679</v>
      </c>
      <c r="R319" s="48">
        <f t="shared" si="29"/>
        <v>531.27908234129927</v>
      </c>
      <c r="S319" s="74">
        <f t="shared" si="30"/>
        <v>32</v>
      </c>
      <c r="T319" s="6" t="s">
        <v>431</v>
      </c>
      <c r="U319" s="47" t="s">
        <v>432</v>
      </c>
      <c r="V319" s="47">
        <v>1</v>
      </c>
      <c r="W319" s="47">
        <v>1</v>
      </c>
      <c r="X319" s="47">
        <v>1</v>
      </c>
      <c r="Y319" s="47">
        <v>1</v>
      </c>
      <c r="Z319" s="75">
        <v>40855.634930555563</v>
      </c>
      <c r="AA319" s="6" t="s">
        <v>433</v>
      </c>
      <c r="AB319" s="47" t="s">
        <v>1745</v>
      </c>
      <c r="AC319" s="47" t="s">
        <v>1972</v>
      </c>
      <c r="AD319" s="47" t="s">
        <v>1977</v>
      </c>
      <c r="AE319" s="47" t="s">
        <v>1978</v>
      </c>
      <c r="AF319" s="6" t="s">
        <v>1979</v>
      </c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</row>
    <row r="320" spans="1:43" s="1" customFormat="1" ht="15.75" x14ac:dyDescent="0.25">
      <c r="A320" s="47">
        <v>316</v>
      </c>
      <c r="B320" s="47" t="s">
        <v>1980</v>
      </c>
      <c r="C320" s="47" t="s">
        <v>1920</v>
      </c>
      <c r="D320" s="69" t="s">
        <v>1921</v>
      </c>
      <c r="E320" s="47">
        <v>1999</v>
      </c>
      <c r="F320" s="69" t="s">
        <v>1922</v>
      </c>
      <c r="G320" s="69" t="s">
        <v>442</v>
      </c>
      <c r="H320" s="69" t="s">
        <v>451</v>
      </c>
      <c r="I320" s="70">
        <v>58.000161029118097</v>
      </c>
      <c r="J320" s="47" t="s">
        <v>430</v>
      </c>
      <c r="K320" s="47">
        <v>6</v>
      </c>
      <c r="L320" s="71"/>
      <c r="M320" s="47">
        <v>75</v>
      </c>
      <c r="N320" s="48">
        <f t="shared" si="31"/>
        <v>140</v>
      </c>
      <c r="O320" s="48">
        <f t="shared" si="26"/>
        <v>8120.0225440765334</v>
      </c>
      <c r="P320" s="72">
        <f t="shared" si="27"/>
        <v>812.00225440765337</v>
      </c>
      <c r="Q320" s="73">
        <f t="shared" si="28"/>
        <v>1339.8037197726278</v>
      </c>
      <c r="R320" s="48">
        <f t="shared" si="29"/>
        <v>10271.828518256814</v>
      </c>
      <c r="S320" s="74">
        <f t="shared" si="30"/>
        <v>50</v>
      </c>
      <c r="T320" s="6" t="s">
        <v>431</v>
      </c>
      <c r="U320" s="47" t="s">
        <v>432</v>
      </c>
      <c r="V320" s="47">
        <v>1</v>
      </c>
      <c r="W320" s="47">
        <v>1</v>
      </c>
      <c r="X320" s="47">
        <v>1</v>
      </c>
      <c r="Y320" s="47">
        <v>1</v>
      </c>
      <c r="Z320" s="75">
        <v>40855.63494212964</v>
      </c>
      <c r="AA320" s="6" t="s">
        <v>433</v>
      </c>
      <c r="AB320" s="47" t="s">
        <v>1722</v>
      </c>
      <c r="AC320" s="47" t="s">
        <v>1924</v>
      </c>
      <c r="AD320" s="47" t="s">
        <v>1981</v>
      </c>
      <c r="AE320" s="47" t="s">
        <v>1982</v>
      </c>
      <c r="AF320" s="6" t="s">
        <v>1983</v>
      </c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</row>
    <row r="321" spans="1:43" s="1" customFormat="1" ht="15.75" x14ac:dyDescent="0.25">
      <c r="A321" s="47">
        <v>317</v>
      </c>
      <c r="B321" s="47" t="s">
        <v>1984</v>
      </c>
      <c r="C321" s="47" t="s">
        <v>1719</v>
      </c>
      <c r="D321" s="69" t="s">
        <v>1985</v>
      </c>
      <c r="E321" s="47">
        <v>1999</v>
      </c>
      <c r="F321" s="69" t="s">
        <v>1872</v>
      </c>
      <c r="G321" s="69" t="s">
        <v>451</v>
      </c>
      <c r="H321" s="69" t="s">
        <v>451</v>
      </c>
      <c r="I321" s="70">
        <v>152.54379166914109</v>
      </c>
      <c r="J321" s="47" t="s">
        <v>430</v>
      </c>
      <c r="K321" s="47">
        <v>8</v>
      </c>
      <c r="L321" s="71"/>
      <c r="M321" s="47">
        <v>75</v>
      </c>
      <c r="N321" s="48">
        <f t="shared" si="31"/>
        <v>160</v>
      </c>
      <c r="O321" s="48">
        <f t="shared" si="26"/>
        <v>24407.006667062575</v>
      </c>
      <c r="P321" s="72">
        <f t="shared" si="27"/>
        <v>2440.7006667062574</v>
      </c>
      <c r="Q321" s="73">
        <f t="shared" si="28"/>
        <v>4027.1561000653246</v>
      </c>
      <c r="R321" s="48">
        <f t="shared" si="29"/>
        <v>30874.863433834154</v>
      </c>
      <c r="S321" s="74">
        <f t="shared" si="30"/>
        <v>50</v>
      </c>
      <c r="T321" s="6" t="s">
        <v>431</v>
      </c>
      <c r="U321" s="47" t="s">
        <v>432</v>
      </c>
      <c r="V321" s="47">
        <v>1</v>
      </c>
      <c r="W321" s="47">
        <v>1</v>
      </c>
      <c r="X321" s="47">
        <v>1</v>
      </c>
      <c r="Y321" s="47">
        <v>1</v>
      </c>
      <c r="Z321" s="75">
        <v>40855.63494212964</v>
      </c>
      <c r="AA321" s="6" t="s">
        <v>433</v>
      </c>
      <c r="AB321" s="47" t="s">
        <v>431</v>
      </c>
      <c r="AC321" s="47"/>
      <c r="AD321" s="47" t="s">
        <v>1986</v>
      </c>
      <c r="AE321" s="47" t="s">
        <v>1987</v>
      </c>
      <c r="AF321" s="6" t="s">
        <v>1988</v>
      </c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</row>
    <row r="322" spans="1:43" s="1" customFormat="1" ht="15.75" x14ac:dyDescent="0.25">
      <c r="A322" s="47">
        <v>318</v>
      </c>
      <c r="B322" s="47" t="s">
        <v>1989</v>
      </c>
      <c r="C322" s="47" t="s">
        <v>1719</v>
      </c>
      <c r="D322" s="69" t="s">
        <v>1985</v>
      </c>
      <c r="E322" s="47">
        <v>1999</v>
      </c>
      <c r="F322" s="69" t="s">
        <v>1872</v>
      </c>
      <c r="G322" s="69" t="s">
        <v>451</v>
      </c>
      <c r="H322" s="69" t="s">
        <v>451</v>
      </c>
      <c r="I322" s="70">
        <v>5.2511964873587296</v>
      </c>
      <c r="J322" s="47" t="s">
        <v>430</v>
      </c>
      <c r="K322" s="47">
        <v>8</v>
      </c>
      <c r="L322" s="71"/>
      <c r="M322" s="47">
        <v>75</v>
      </c>
      <c r="N322" s="48">
        <f t="shared" si="31"/>
        <v>160</v>
      </c>
      <c r="O322" s="48">
        <f t="shared" si="26"/>
        <v>840.19143797739673</v>
      </c>
      <c r="P322" s="72">
        <f t="shared" si="27"/>
        <v>84.019143797739673</v>
      </c>
      <c r="Q322" s="73">
        <f t="shared" si="28"/>
        <v>138.63158726627046</v>
      </c>
      <c r="R322" s="48">
        <f t="shared" si="29"/>
        <v>1062.842169041407</v>
      </c>
      <c r="S322" s="74">
        <f t="shared" si="30"/>
        <v>50</v>
      </c>
      <c r="T322" s="6" t="s">
        <v>431</v>
      </c>
      <c r="U322" s="47" t="s">
        <v>432</v>
      </c>
      <c r="V322" s="47">
        <v>1</v>
      </c>
      <c r="W322" s="47">
        <v>1</v>
      </c>
      <c r="X322" s="47">
        <v>1</v>
      </c>
      <c r="Y322" s="47">
        <v>1</v>
      </c>
      <c r="Z322" s="75">
        <v>40855.63494212964</v>
      </c>
      <c r="AA322" s="6" t="s">
        <v>433</v>
      </c>
      <c r="AB322" s="47" t="s">
        <v>431</v>
      </c>
      <c r="AC322" s="47" t="s">
        <v>1874</v>
      </c>
      <c r="AD322" s="47" t="s">
        <v>1990</v>
      </c>
      <c r="AE322" s="47" t="s">
        <v>1991</v>
      </c>
      <c r="AF322" s="6" t="s">
        <v>1992</v>
      </c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</row>
    <row r="323" spans="1:43" s="1" customFormat="1" ht="15.75" x14ac:dyDescent="0.25">
      <c r="A323" s="47">
        <v>319</v>
      </c>
      <c r="B323" s="47" t="s">
        <v>1993</v>
      </c>
      <c r="C323" s="47" t="s">
        <v>1719</v>
      </c>
      <c r="D323" s="69" t="s">
        <v>1720</v>
      </c>
      <c r="E323" s="47">
        <v>1999</v>
      </c>
      <c r="F323" s="69" t="s">
        <v>622</v>
      </c>
      <c r="G323" s="69" t="s">
        <v>1994</v>
      </c>
      <c r="H323" s="69" t="s">
        <v>1995</v>
      </c>
      <c r="I323" s="70">
        <v>1.2467648522350321</v>
      </c>
      <c r="J323" s="47" t="s">
        <v>430</v>
      </c>
      <c r="K323" s="47">
        <v>8</v>
      </c>
      <c r="L323" s="71"/>
      <c r="M323" s="47">
        <v>75</v>
      </c>
      <c r="N323" s="48">
        <f t="shared" si="31"/>
        <v>160</v>
      </c>
      <c r="O323" s="48">
        <f t="shared" si="26"/>
        <v>199.48237635760512</v>
      </c>
      <c r="P323" s="72">
        <f t="shared" si="27"/>
        <v>19.948237635760513</v>
      </c>
      <c r="Q323" s="73">
        <f t="shared" si="28"/>
        <v>32.914592099004842</v>
      </c>
      <c r="R323" s="48">
        <f t="shared" si="29"/>
        <v>252.34520609237046</v>
      </c>
      <c r="S323" s="74">
        <f t="shared" si="30"/>
        <v>50</v>
      </c>
      <c r="T323" s="6" t="s">
        <v>431</v>
      </c>
      <c r="U323" s="47" t="s">
        <v>432</v>
      </c>
      <c r="V323" s="47">
        <v>1</v>
      </c>
      <c r="W323" s="47">
        <v>1</v>
      </c>
      <c r="X323" s="47">
        <v>1</v>
      </c>
      <c r="Y323" s="47">
        <v>1</v>
      </c>
      <c r="Z323" s="75">
        <v>40855.63494212964</v>
      </c>
      <c r="AA323" s="6" t="s">
        <v>433</v>
      </c>
      <c r="AB323" s="47" t="s">
        <v>1722</v>
      </c>
      <c r="AC323" s="47" t="s">
        <v>1996</v>
      </c>
      <c r="AD323" s="47" t="s">
        <v>1997</v>
      </c>
      <c r="AE323" s="47" t="s">
        <v>1998</v>
      </c>
      <c r="AF323" s="6" t="s">
        <v>1999</v>
      </c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</row>
    <row r="324" spans="1:43" s="1" customFormat="1" ht="47.25" x14ac:dyDescent="0.25">
      <c r="A324" s="47">
        <v>320</v>
      </c>
      <c r="B324" s="47" t="s">
        <v>2000</v>
      </c>
      <c r="C324" s="47" t="s">
        <v>1762</v>
      </c>
      <c r="D324" s="69" t="s">
        <v>1913</v>
      </c>
      <c r="E324" s="47">
        <v>1993</v>
      </c>
      <c r="F324" s="69" t="s">
        <v>812</v>
      </c>
      <c r="G324" s="69" t="s">
        <v>1799</v>
      </c>
      <c r="H324" s="69" t="s">
        <v>1818</v>
      </c>
      <c r="I324" s="70">
        <v>3.2836153266817472</v>
      </c>
      <c r="J324" s="47" t="s">
        <v>430</v>
      </c>
      <c r="K324" s="47">
        <v>10</v>
      </c>
      <c r="L324" s="71"/>
      <c r="M324" s="47">
        <v>75</v>
      </c>
      <c r="N324" s="48">
        <f t="shared" si="31"/>
        <v>180</v>
      </c>
      <c r="O324" s="48">
        <f t="shared" si="26"/>
        <v>591.05075880271454</v>
      </c>
      <c r="P324" s="72">
        <f t="shared" si="27"/>
        <v>59.105075880271457</v>
      </c>
      <c r="Q324" s="73">
        <f t="shared" si="28"/>
        <v>97.523375202447895</v>
      </c>
      <c r="R324" s="48">
        <f t="shared" si="29"/>
        <v>747.67920988543392</v>
      </c>
      <c r="S324" s="74">
        <f t="shared" si="30"/>
        <v>44</v>
      </c>
      <c r="T324" s="6" t="s">
        <v>431</v>
      </c>
      <c r="U324" s="47" t="s">
        <v>432</v>
      </c>
      <c r="V324" s="47">
        <v>1</v>
      </c>
      <c r="W324" s="47">
        <v>1</v>
      </c>
      <c r="X324" s="47">
        <v>1</v>
      </c>
      <c r="Y324" s="47">
        <v>1</v>
      </c>
      <c r="Z324" s="75">
        <v>40855.63494212964</v>
      </c>
      <c r="AA324" s="6" t="s">
        <v>433</v>
      </c>
      <c r="AB324" s="47" t="s">
        <v>1914</v>
      </c>
      <c r="AC324" s="47" t="s">
        <v>2001</v>
      </c>
      <c r="AD324" s="47" t="s">
        <v>1915</v>
      </c>
      <c r="AE324" s="47" t="s">
        <v>2002</v>
      </c>
      <c r="AF324" s="6" t="s">
        <v>2003</v>
      </c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</row>
    <row r="325" spans="1:43" s="1" customFormat="1" ht="47.25" x14ac:dyDescent="0.25">
      <c r="A325" s="47">
        <v>321</v>
      </c>
      <c r="B325" s="47" t="s">
        <v>2004</v>
      </c>
      <c r="C325" s="47" t="s">
        <v>1762</v>
      </c>
      <c r="D325" s="69" t="s">
        <v>1913</v>
      </c>
      <c r="E325" s="47">
        <v>1993</v>
      </c>
      <c r="F325" s="69" t="s">
        <v>1799</v>
      </c>
      <c r="G325" s="69" t="s">
        <v>1818</v>
      </c>
      <c r="H325" s="69" t="s">
        <v>812</v>
      </c>
      <c r="I325" s="70">
        <v>8.2112021185206299</v>
      </c>
      <c r="J325" s="47" t="s">
        <v>430</v>
      </c>
      <c r="K325" s="47">
        <v>8</v>
      </c>
      <c r="L325" s="71"/>
      <c r="M325" s="47">
        <v>75</v>
      </c>
      <c r="N325" s="48">
        <f t="shared" si="31"/>
        <v>160</v>
      </c>
      <c r="O325" s="48">
        <f t="shared" si="26"/>
        <v>1313.7923389633008</v>
      </c>
      <c r="P325" s="72">
        <f t="shared" si="27"/>
        <v>131.37923389633008</v>
      </c>
      <c r="Q325" s="73">
        <f t="shared" si="28"/>
        <v>216.77573592894464</v>
      </c>
      <c r="R325" s="48">
        <f t="shared" si="29"/>
        <v>1661.9473087885756</v>
      </c>
      <c r="S325" s="74">
        <f t="shared" si="30"/>
        <v>44</v>
      </c>
      <c r="T325" s="6" t="s">
        <v>431</v>
      </c>
      <c r="U325" s="47" t="s">
        <v>432</v>
      </c>
      <c r="V325" s="47">
        <v>1</v>
      </c>
      <c r="W325" s="47">
        <v>1</v>
      </c>
      <c r="X325" s="47">
        <v>1</v>
      </c>
      <c r="Y325" s="47">
        <v>1</v>
      </c>
      <c r="Z325" s="75">
        <v>40855.63494212964</v>
      </c>
      <c r="AA325" s="6" t="s">
        <v>433</v>
      </c>
      <c r="AB325" s="47" t="s">
        <v>1914</v>
      </c>
      <c r="AC325" s="47" t="s">
        <v>2005</v>
      </c>
      <c r="AD325" s="47" t="s">
        <v>2006</v>
      </c>
      <c r="AE325" s="47" t="s">
        <v>2007</v>
      </c>
      <c r="AF325" s="6" t="s">
        <v>2008</v>
      </c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</row>
    <row r="326" spans="1:43" s="1" customFormat="1" ht="47.25" x14ac:dyDescent="0.25">
      <c r="A326" s="47">
        <v>322</v>
      </c>
      <c r="B326" s="47" t="s">
        <v>2009</v>
      </c>
      <c r="C326" s="47" t="s">
        <v>1762</v>
      </c>
      <c r="D326" s="69" t="s">
        <v>1913</v>
      </c>
      <c r="E326" s="47">
        <v>1993</v>
      </c>
      <c r="F326" s="69" t="s">
        <v>1799</v>
      </c>
      <c r="G326" s="69" t="s">
        <v>1818</v>
      </c>
      <c r="H326" s="69" t="s">
        <v>812</v>
      </c>
      <c r="I326" s="70">
        <v>3.4521562078159622</v>
      </c>
      <c r="J326" s="47" t="s">
        <v>430</v>
      </c>
      <c r="K326" s="47">
        <v>8</v>
      </c>
      <c r="L326" s="71"/>
      <c r="M326" s="47">
        <v>75</v>
      </c>
      <c r="N326" s="48">
        <f t="shared" si="31"/>
        <v>160</v>
      </c>
      <c r="O326" s="48">
        <f t="shared" ref="O326:O389" si="32">N326*I326</f>
        <v>552.3449932505539</v>
      </c>
      <c r="P326" s="72">
        <f t="shared" ref="P326:P389" si="33">O326*0.1</f>
        <v>55.234499325055396</v>
      </c>
      <c r="Q326" s="73">
        <f t="shared" ref="Q326:Q389" si="34">SUM(O326:P326)*0.15</f>
        <v>91.136923886341393</v>
      </c>
      <c r="R326" s="48">
        <f t="shared" ref="R326:R389" si="35">SUM(O326:Q326)</f>
        <v>698.71641646195064</v>
      </c>
      <c r="S326" s="74">
        <f t="shared" si="30"/>
        <v>44</v>
      </c>
      <c r="T326" s="6" t="s">
        <v>431</v>
      </c>
      <c r="U326" s="47" t="s">
        <v>432</v>
      </c>
      <c r="V326" s="47">
        <v>1</v>
      </c>
      <c r="W326" s="47">
        <v>1</v>
      </c>
      <c r="X326" s="47">
        <v>1</v>
      </c>
      <c r="Y326" s="47">
        <v>1</v>
      </c>
      <c r="Z326" s="75">
        <v>40855.63494212964</v>
      </c>
      <c r="AA326" s="6" t="s">
        <v>433</v>
      </c>
      <c r="AB326" s="47" t="s">
        <v>1914</v>
      </c>
      <c r="AC326" s="47" t="s">
        <v>1915</v>
      </c>
      <c r="AD326" s="47" t="s">
        <v>2010</v>
      </c>
      <c r="AE326" s="47" t="s">
        <v>2011</v>
      </c>
      <c r="AF326" s="6" t="s">
        <v>2012</v>
      </c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</row>
    <row r="327" spans="1:43" s="1" customFormat="1" ht="47.25" x14ac:dyDescent="0.25">
      <c r="A327" s="47">
        <v>323</v>
      </c>
      <c r="B327" s="47" t="s">
        <v>2013</v>
      </c>
      <c r="C327" s="47" t="s">
        <v>1762</v>
      </c>
      <c r="D327" s="69" t="s">
        <v>1913</v>
      </c>
      <c r="E327" s="47">
        <v>1993</v>
      </c>
      <c r="F327" s="69" t="s">
        <v>1799</v>
      </c>
      <c r="G327" s="69" t="s">
        <v>1818</v>
      </c>
      <c r="H327" s="69" t="s">
        <v>812</v>
      </c>
      <c r="I327" s="70">
        <v>26.400203104902339</v>
      </c>
      <c r="J327" s="47" t="s">
        <v>430</v>
      </c>
      <c r="K327" s="47">
        <v>8</v>
      </c>
      <c r="L327" s="71"/>
      <c r="M327" s="47">
        <v>75</v>
      </c>
      <c r="N327" s="48">
        <f t="shared" si="31"/>
        <v>160</v>
      </c>
      <c r="O327" s="48">
        <f t="shared" si="32"/>
        <v>4224.0324967843744</v>
      </c>
      <c r="P327" s="72">
        <f t="shared" si="33"/>
        <v>422.40324967843748</v>
      </c>
      <c r="Q327" s="73">
        <f t="shared" si="34"/>
        <v>696.96536196942179</v>
      </c>
      <c r="R327" s="48">
        <f t="shared" si="35"/>
        <v>5343.4011084322337</v>
      </c>
      <c r="S327" s="74">
        <f t="shared" ref="S327:S390" si="36">M327-ABS($I$2-E327)</f>
        <v>44</v>
      </c>
      <c r="T327" s="6" t="s">
        <v>431</v>
      </c>
      <c r="U327" s="47" t="s">
        <v>432</v>
      </c>
      <c r="V327" s="47">
        <v>1</v>
      </c>
      <c r="W327" s="47">
        <v>1</v>
      </c>
      <c r="X327" s="47">
        <v>1</v>
      </c>
      <c r="Y327" s="47">
        <v>1</v>
      </c>
      <c r="Z327" s="75">
        <v>40855.63494212964</v>
      </c>
      <c r="AA327" s="6" t="s">
        <v>433</v>
      </c>
      <c r="AB327" s="47" t="s">
        <v>1914</v>
      </c>
      <c r="AC327" s="47" t="s">
        <v>2010</v>
      </c>
      <c r="AD327" s="47" t="s">
        <v>2005</v>
      </c>
      <c r="AE327" s="47" t="s">
        <v>2014</v>
      </c>
      <c r="AF327" s="6" t="s">
        <v>2015</v>
      </c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</row>
    <row r="328" spans="1:43" s="1" customFormat="1" ht="31.5" x14ac:dyDescent="0.25">
      <c r="A328" s="47">
        <v>324</v>
      </c>
      <c r="B328" s="47" t="s">
        <v>2016</v>
      </c>
      <c r="C328" s="47" t="s">
        <v>1719</v>
      </c>
      <c r="D328" s="69" t="s">
        <v>918</v>
      </c>
      <c r="E328" s="47">
        <v>1977</v>
      </c>
      <c r="F328" s="69" t="s">
        <v>1599</v>
      </c>
      <c r="G328" s="69" t="s">
        <v>451</v>
      </c>
      <c r="H328" s="69" t="s">
        <v>451</v>
      </c>
      <c r="I328" s="70">
        <v>176.1913330833394</v>
      </c>
      <c r="J328" s="47" t="s">
        <v>799</v>
      </c>
      <c r="K328" s="47">
        <v>12</v>
      </c>
      <c r="L328" s="71"/>
      <c r="M328" s="47">
        <v>75</v>
      </c>
      <c r="N328" s="48">
        <f t="shared" si="31"/>
        <v>200</v>
      </c>
      <c r="O328" s="48">
        <f t="shared" si="32"/>
        <v>35238.266616667883</v>
      </c>
      <c r="P328" s="72">
        <f t="shared" si="33"/>
        <v>3523.8266616667884</v>
      </c>
      <c r="Q328" s="73">
        <f t="shared" si="34"/>
        <v>5814.3139917502003</v>
      </c>
      <c r="R328" s="48">
        <f t="shared" si="35"/>
        <v>44576.40727008487</v>
      </c>
      <c r="S328" s="74">
        <f t="shared" si="36"/>
        <v>28</v>
      </c>
      <c r="T328" s="6" t="s">
        <v>431</v>
      </c>
      <c r="U328" s="47" t="s">
        <v>432</v>
      </c>
      <c r="V328" s="47">
        <v>1</v>
      </c>
      <c r="W328" s="47">
        <v>1</v>
      </c>
      <c r="X328" s="47">
        <v>1</v>
      </c>
      <c r="Y328" s="47">
        <v>1</v>
      </c>
      <c r="Z328" s="75">
        <v>40855.63494212964</v>
      </c>
      <c r="AA328" s="6" t="s">
        <v>433</v>
      </c>
      <c r="AB328" s="47" t="s">
        <v>920</v>
      </c>
      <c r="AC328" s="47" t="s">
        <v>1857</v>
      </c>
      <c r="AD328" s="47"/>
      <c r="AE328" s="47" t="s">
        <v>2017</v>
      </c>
      <c r="AF328" s="6" t="s">
        <v>2018</v>
      </c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</row>
    <row r="329" spans="1:43" s="1" customFormat="1" ht="15.75" x14ac:dyDescent="0.25">
      <c r="A329" s="47">
        <v>325</v>
      </c>
      <c r="B329" s="47" t="s">
        <v>2019</v>
      </c>
      <c r="C329" s="47" t="s">
        <v>1862</v>
      </c>
      <c r="D329" s="69" t="s">
        <v>1863</v>
      </c>
      <c r="E329" s="47">
        <v>1998</v>
      </c>
      <c r="F329" s="69" t="s">
        <v>1864</v>
      </c>
      <c r="G329" s="69" t="s">
        <v>451</v>
      </c>
      <c r="H329" s="69" t="s">
        <v>451</v>
      </c>
      <c r="I329" s="70">
        <v>26.000043934751758</v>
      </c>
      <c r="J329" s="47" t="s">
        <v>430</v>
      </c>
      <c r="K329" s="47">
        <v>12</v>
      </c>
      <c r="L329" s="71"/>
      <c r="M329" s="47">
        <v>75</v>
      </c>
      <c r="N329" s="48">
        <f t="shared" si="31"/>
        <v>200</v>
      </c>
      <c r="O329" s="48">
        <f t="shared" si="32"/>
        <v>5200.0087869503514</v>
      </c>
      <c r="P329" s="72">
        <f t="shared" si="33"/>
        <v>520.00087869503511</v>
      </c>
      <c r="Q329" s="73">
        <f t="shared" si="34"/>
        <v>858.00144984680787</v>
      </c>
      <c r="R329" s="48">
        <f t="shared" si="35"/>
        <v>6578.0111154921942</v>
      </c>
      <c r="S329" s="74">
        <f t="shared" si="36"/>
        <v>49</v>
      </c>
      <c r="T329" s="6" t="s">
        <v>1907</v>
      </c>
      <c r="U329" s="47" t="s">
        <v>432</v>
      </c>
      <c r="V329" s="47">
        <v>1</v>
      </c>
      <c r="W329" s="47">
        <v>1</v>
      </c>
      <c r="X329" s="47">
        <v>1</v>
      </c>
      <c r="Y329" s="47">
        <v>1</v>
      </c>
      <c r="Z329" s="75">
        <v>40855.63494212964</v>
      </c>
      <c r="AA329" s="6" t="s">
        <v>433</v>
      </c>
      <c r="AB329" s="47" t="s">
        <v>1866</v>
      </c>
      <c r="AC329" s="47" t="s">
        <v>1867</v>
      </c>
      <c r="AD329" s="47" t="s">
        <v>2020</v>
      </c>
      <c r="AE329" s="47" t="s">
        <v>2021</v>
      </c>
      <c r="AF329" s="6" t="s">
        <v>2022</v>
      </c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</row>
    <row r="330" spans="1:43" s="1" customFormat="1" ht="15.75" x14ac:dyDescent="0.25">
      <c r="A330" s="47">
        <v>326</v>
      </c>
      <c r="B330" s="47" t="s">
        <v>2023</v>
      </c>
      <c r="C330" s="47" t="s">
        <v>601</v>
      </c>
      <c r="D330" s="69" t="s">
        <v>1863</v>
      </c>
      <c r="E330" s="47">
        <v>1998</v>
      </c>
      <c r="F330" s="69" t="s">
        <v>2024</v>
      </c>
      <c r="G330" s="69" t="s">
        <v>1666</v>
      </c>
      <c r="H330" s="69" t="s">
        <v>451</v>
      </c>
      <c r="I330" s="70">
        <v>71.074584833871157</v>
      </c>
      <c r="J330" s="47" t="s">
        <v>430</v>
      </c>
      <c r="K330" s="47">
        <v>12</v>
      </c>
      <c r="L330" s="71"/>
      <c r="M330" s="47">
        <v>75</v>
      </c>
      <c r="N330" s="48">
        <f t="shared" si="31"/>
        <v>200</v>
      </c>
      <c r="O330" s="48">
        <f t="shared" si="32"/>
        <v>14214.916966774232</v>
      </c>
      <c r="P330" s="72">
        <f t="shared" si="33"/>
        <v>1421.4916966774233</v>
      </c>
      <c r="Q330" s="73">
        <f t="shared" si="34"/>
        <v>2345.4612995177481</v>
      </c>
      <c r="R330" s="48">
        <f t="shared" si="35"/>
        <v>17981.869962969402</v>
      </c>
      <c r="S330" s="74">
        <f t="shared" si="36"/>
        <v>49</v>
      </c>
      <c r="T330" s="6" t="s">
        <v>431</v>
      </c>
      <c r="U330" s="47" t="s">
        <v>432</v>
      </c>
      <c r="V330" s="47">
        <v>1</v>
      </c>
      <c r="W330" s="47">
        <v>1</v>
      </c>
      <c r="X330" s="47">
        <v>1</v>
      </c>
      <c r="Y330" s="47">
        <v>1</v>
      </c>
      <c r="Z330" s="75">
        <v>40855.63494212964</v>
      </c>
      <c r="AA330" s="6" t="s">
        <v>433</v>
      </c>
      <c r="AB330" s="47" t="s">
        <v>1866</v>
      </c>
      <c r="AC330" s="47" t="s">
        <v>2025</v>
      </c>
      <c r="AD330" s="47" t="s">
        <v>2026</v>
      </c>
      <c r="AE330" s="47" t="s">
        <v>2027</v>
      </c>
      <c r="AF330" s="6" t="s">
        <v>2028</v>
      </c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</row>
    <row r="331" spans="1:43" s="1" customFormat="1" ht="15.75" x14ac:dyDescent="0.25">
      <c r="A331" s="47">
        <v>327</v>
      </c>
      <c r="B331" s="47" t="s">
        <v>2029</v>
      </c>
      <c r="C331" s="47" t="s">
        <v>601</v>
      </c>
      <c r="D331" s="69" t="s">
        <v>1863</v>
      </c>
      <c r="E331" s="47">
        <v>1998</v>
      </c>
      <c r="F331" s="69" t="s">
        <v>2024</v>
      </c>
      <c r="G331" s="69" t="s">
        <v>1666</v>
      </c>
      <c r="H331" s="69" t="s">
        <v>451</v>
      </c>
      <c r="I331" s="70">
        <v>307.14912323653311</v>
      </c>
      <c r="J331" s="47" t="s">
        <v>430</v>
      </c>
      <c r="K331" s="47">
        <v>12</v>
      </c>
      <c r="L331" s="71"/>
      <c r="M331" s="47">
        <v>75</v>
      </c>
      <c r="N331" s="48">
        <f t="shared" si="31"/>
        <v>200</v>
      </c>
      <c r="O331" s="48">
        <f t="shared" si="32"/>
        <v>61429.824647306625</v>
      </c>
      <c r="P331" s="72">
        <f t="shared" si="33"/>
        <v>6142.9824647306632</v>
      </c>
      <c r="Q331" s="73">
        <f t="shared" si="34"/>
        <v>10135.921066805593</v>
      </c>
      <c r="R331" s="48">
        <f t="shared" si="35"/>
        <v>77708.728178842881</v>
      </c>
      <c r="S331" s="74">
        <f t="shared" si="36"/>
        <v>49</v>
      </c>
      <c r="T331" s="6" t="s">
        <v>431</v>
      </c>
      <c r="U331" s="47" t="s">
        <v>432</v>
      </c>
      <c r="V331" s="47">
        <v>1</v>
      </c>
      <c r="W331" s="47">
        <v>1</v>
      </c>
      <c r="X331" s="47">
        <v>1</v>
      </c>
      <c r="Y331" s="47">
        <v>1</v>
      </c>
      <c r="Z331" s="75">
        <v>40855.63494212964</v>
      </c>
      <c r="AA331" s="6" t="s">
        <v>433</v>
      </c>
      <c r="AB331" s="47" t="s">
        <v>1866</v>
      </c>
      <c r="AC331" s="47" t="s">
        <v>2030</v>
      </c>
      <c r="AD331" s="47" t="s">
        <v>2031</v>
      </c>
      <c r="AE331" s="47" t="s">
        <v>2032</v>
      </c>
      <c r="AF331" s="6" t="s">
        <v>2033</v>
      </c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</row>
    <row r="332" spans="1:43" s="1" customFormat="1" ht="15.75" x14ac:dyDescent="0.25">
      <c r="A332" s="47">
        <v>328</v>
      </c>
      <c r="B332" s="47" t="s">
        <v>2034</v>
      </c>
      <c r="C332" s="47" t="s">
        <v>601</v>
      </c>
      <c r="D332" s="69" t="s">
        <v>1863</v>
      </c>
      <c r="E332" s="47">
        <v>1998</v>
      </c>
      <c r="F332" s="69" t="s">
        <v>2024</v>
      </c>
      <c r="G332" s="69" t="s">
        <v>2035</v>
      </c>
      <c r="H332" s="69" t="s">
        <v>451</v>
      </c>
      <c r="I332" s="70">
        <v>213.80271222109059</v>
      </c>
      <c r="J332" s="47" t="s">
        <v>430</v>
      </c>
      <c r="K332" s="47">
        <v>12</v>
      </c>
      <c r="L332" s="71"/>
      <c r="M332" s="47">
        <v>75</v>
      </c>
      <c r="N332" s="48">
        <f t="shared" si="31"/>
        <v>200</v>
      </c>
      <c r="O332" s="48">
        <f t="shared" si="32"/>
        <v>42760.542444218117</v>
      </c>
      <c r="P332" s="72">
        <f t="shared" si="33"/>
        <v>4276.0542444218117</v>
      </c>
      <c r="Q332" s="73">
        <f t="shared" si="34"/>
        <v>7055.4895032959885</v>
      </c>
      <c r="R332" s="48">
        <f t="shared" si="35"/>
        <v>54092.086191935916</v>
      </c>
      <c r="S332" s="74">
        <f t="shared" si="36"/>
        <v>49</v>
      </c>
      <c r="T332" s="6" t="s">
        <v>431</v>
      </c>
      <c r="U332" s="47" t="s">
        <v>432</v>
      </c>
      <c r="V332" s="47">
        <v>1</v>
      </c>
      <c r="W332" s="47">
        <v>1</v>
      </c>
      <c r="X332" s="47">
        <v>1</v>
      </c>
      <c r="Y332" s="47">
        <v>1</v>
      </c>
      <c r="Z332" s="75">
        <v>40855.63494212964</v>
      </c>
      <c r="AA332" s="6" t="s">
        <v>433</v>
      </c>
      <c r="AB332" s="47" t="s">
        <v>1866</v>
      </c>
      <c r="AC332" s="47" t="s">
        <v>2036</v>
      </c>
      <c r="AD332" s="47" t="s">
        <v>2030</v>
      </c>
      <c r="AE332" s="47" t="s">
        <v>2037</v>
      </c>
      <c r="AF332" s="6" t="s">
        <v>2038</v>
      </c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</row>
    <row r="333" spans="1:43" s="1" customFormat="1" ht="15.75" x14ac:dyDescent="0.25">
      <c r="A333" s="47">
        <v>329</v>
      </c>
      <c r="B333" s="47" t="s">
        <v>2039</v>
      </c>
      <c r="C333" s="47" t="s">
        <v>601</v>
      </c>
      <c r="D333" s="69" t="s">
        <v>1863</v>
      </c>
      <c r="E333" s="47">
        <v>1998</v>
      </c>
      <c r="F333" s="69" t="s">
        <v>1666</v>
      </c>
      <c r="G333" s="69" t="s">
        <v>2024</v>
      </c>
      <c r="H333" s="69" t="s">
        <v>2040</v>
      </c>
      <c r="I333" s="70">
        <v>1.283450855647436</v>
      </c>
      <c r="J333" s="47" t="s">
        <v>430</v>
      </c>
      <c r="K333" s="47">
        <v>12</v>
      </c>
      <c r="L333" s="71"/>
      <c r="M333" s="47">
        <v>75</v>
      </c>
      <c r="N333" s="48">
        <f t="shared" si="31"/>
        <v>200</v>
      </c>
      <c r="O333" s="48">
        <f t="shared" si="32"/>
        <v>256.69017112948723</v>
      </c>
      <c r="P333" s="72">
        <f t="shared" si="33"/>
        <v>25.669017112948723</v>
      </c>
      <c r="Q333" s="73">
        <f t="shared" si="34"/>
        <v>42.353878236365389</v>
      </c>
      <c r="R333" s="48">
        <f t="shared" si="35"/>
        <v>324.71306647880135</v>
      </c>
      <c r="S333" s="74">
        <f t="shared" si="36"/>
        <v>49</v>
      </c>
      <c r="T333" s="6" t="s">
        <v>431</v>
      </c>
      <c r="U333" s="47" t="s">
        <v>432</v>
      </c>
      <c r="V333" s="47">
        <v>1</v>
      </c>
      <c r="W333" s="47">
        <v>1</v>
      </c>
      <c r="X333" s="47">
        <v>1</v>
      </c>
      <c r="Y333" s="47">
        <v>1</v>
      </c>
      <c r="Z333" s="75">
        <v>40855.63494212964</v>
      </c>
      <c r="AA333" s="6" t="s">
        <v>433</v>
      </c>
      <c r="AB333" s="47" t="s">
        <v>1866</v>
      </c>
      <c r="AC333" s="47" t="s">
        <v>2031</v>
      </c>
      <c r="AD333" s="47" t="s">
        <v>2041</v>
      </c>
      <c r="AE333" s="47" t="s">
        <v>2042</v>
      </c>
      <c r="AF333" s="6" t="s">
        <v>2043</v>
      </c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</row>
    <row r="334" spans="1:43" s="1" customFormat="1" ht="15.75" x14ac:dyDescent="0.25">
      <c r="A334" s="47">
        <v>330</v>
      </c>
      <c r="B334" s="47" t="s">
        <v>2044</v>
      </c>
      <c r="C334" s="47" t="s">
        <v>601</v>
      </c>
      <c r="D334" s="69" t="s">
        <v>1863</v>
      </c>
      <c r="E334" s="47">
        <v>1998</v>
      </c>
      <c r="F334" s="69" t="s">
        <v>1666</v>
      </c>
      <c r="G334" s="69" t="s">
        <v>2024</v>
      </c>
      <c r="H334" s="69" t="s">
        <v>2040</v>
      </c>
      <c r="I334" s="70">
        <v>1.283488546149304</v>
      </c>
      <c r="J334" s="47" t="s">
        <v>430</v>
      </c>
      <c r="K334" s="47">
        <v>10</v>
      </c>
      <c r="L334" s="71"/>
      <c r="M334" s="47">
        <v>75</v>
      </c>
      <c r="N334" s="48">
        <f t="shared" si="31"/>
        <v>180</v>
      </c>
      <c r="O334" s="48">
        <f t="shared" si="32"/>
        <v>231.02793830687472</v>
      </c>
      <c r="P334" s="72">
        <f t="shared" si="33"/>
        <v>23.102793830687474</v>
      </c>
      <c r="Q334" s="73">
        <f t="shared" si="34"/>
        <v>38.119609820634324</v>
      </c>
      <c r="R334" s="48">
        <f t="shared" si="35"/>
        <v>292.25034195819649</v>
      </c>
      <c r="S334" s="74">
        <f t="shared" si="36"/>
        <v>49</v>
      </c>
      <c r="T334" s="6" t="s">
        <v>431</v>
      </c>
      <c r="U334" s="47" t="s">
        <v>432</v>
      </c>
      <c r="V334" s="47">
        <v>1</v>
      </c>
      <c r="W334" s="47">
        <v>1</v>
      </c>
      <c r="X334" s="47">
        <v>1</v>
      </c>
      <c r="Y334" s="47">
        <v>1</v>
      </c>
      <c r="Z334" s="75">
        <v>40855.634953703702</v>
      </c>
      <c r="AA334" s="6" t="s">
        <v>433</v>
      </c>
      <c r="AB334" s="47" t="s">
        <v>1866</v>
      </c>
      <c r="AC334" s="47" t="s">
        <v>2041</v>
      </c>
      <c r="AD334" s="47" t="s">
        <v>2045</v>
      </c>
      <c r="AE334" s="47" t="s">
        <v>2046</v>
      </c>
      <c r="AF334" s="6" t="s">
        <v>2047</v>
      </c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</row>
    <row r="335" spans="1:43" s="1" customFormat="1" ht="15.75" x14ac:dyDescent="0.25">
      <c r="A335" s="47">
        <v>331</v>
      </c>
      <c r="B335" s="47" t="s">
        <v>2048</v>
      </c>
      <c r="C335" s="47" t="s">
        <v>601</v>
      </c>
      <c r="D335" s="69" t="s">
        <v>1863</v>
      </c>
      <c r="E335" s="47">
        <v>1998</v>
      </c>
      <c r="F335" s="69" t="s">
        <v>1666</v>
      </c>
      <c r="G335" s="69" t="s">
        <v>2024</v>
      </c>
      <c r="H335" s="69" t="s">
        <v>2040</v>
      </c>
      <c r="I335" s="70">
        <v>290.99969401125259</v>
      </c>
      <c r="J335" s="47" t="s">
        <v>430</v>
      </c>
      <c r="K335" s="47">
        <v>10</v>
      </c>
      <c r="L335" s="71"/>
      <c r="M335" s="47">
        <v>75</v>
      </c>
      <c r="N335" s="48">
        <f t="shared" si="31"/>
        <v>180</v>
      </c>
      <c r="O335" s="48">
        <f t="shared" si="32"/>
        <v>52379.944922025468</v>
      </c>
      <c r="P335" s="72">
        <f t="shared" si="33"/>
        <v>5237.994492202547</v>
      </c>
      <c r="Q335" s="73">
        <f t="shared" si="34"/>
        <v>8642.6909121342014</v>
      </c>
      <c r="R335" s="48">
        <f t="shared" si="35"/>
        <v>66260.63032636221</v>
      </c>
      <c r="S335" s="74">
        <f t="shared" si="36"/>
        <v>49</v>
      </c>
      <c r="T335" s="6" t="s">
        <v>431</v>
      </c>
      <c r="U335" s="47" t="s">
        <v>432</v>
      </c>
      <c r="V335" s="47">
        <v>1</v>
      </c>
      <c r="W335" s="47">
        <v>1</v>
      </c>
      <c r="X335" s="47">
        <v>1</v>
      </c>
      <c r="Y335" s="47">
        <v>1</v>
      </c>
      <c r="Z335" s="75">
        <v>40855.634953703702</v>
      </c>
      <c r="AA335" s="6" t="s">
        <v>433</v>
      </c>
      <c r="AB335" s="47" t="s">
        <v>1866</v>
      </c>
      <c r="AC335" s="47" t="s">
        <v>2049</v>
      </c>
      <c r="AD335" s="47" t="s">
        <v>2050</v>
      </c>
      <c r="AE335" s="47" t="s">
        <v>2051</v>
      </c>
      <c r="AF335" s="6" t="s">
        <v>2052</v>
      </c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</row>
    <row r="336" spans="1:43" s="1" customFormat="1" ht="31.5" x14ac:dyDescent="0.25">
      <c r="A336" s="47">
        <v>332</v>
      </c>
      <c r="B336" s="47" t="s">
        <v>2053</v>
      </c>
      <c r="C336" s="47" t="s">
        <v>601</v>
      </c>
      <c r="D336" s="69" t="s">
        <v>2054</v>
      </c>
      <c r="E336" s="47">
        <v>1998</v>
      </c>
      <c r="F336" s="69" t="s">
        <v>603</v>
      </c>
      <c r="G336" s="69" t="s">
        <v>1666</v>
      </c>
      <c r="H336" s="69" t="s">
        <v>451</v>
      </c>
      <c r="I336" s="70">
        <v>5.5230979518528134</v>
      </c>
      <c r="J336" s="47" t="s">
        <v>430</v>
      </c>
      <c r="K336" s="47">
        <v>6</v>
      </c>
      <c r="L336" s="71"/>
      <c r="M336" s="47">
        <v>75</v>
      </c>
      <c r="N336" s="48">
        <f t="shared" si="31"/>
        <v>140</v>
      </c>
      <c r="O336" s="48">
        <f t="shared" si="32"/>
        <v>773.23371325939388</v>
      </c>
      <c r="P336" s="72">
        <f t="shared" si="33"/>
        <v>77.323371325939391</v>
      </c>
      <c r="Q336" s="73">
        <f t="shared" si="34"/>
        <v>127.5835626878</v>
      </c>
      <c r="R336" s="48">
        <f t="shared" si="35"/>
        <v>978.14064727313325</v>
      </c>
      <c r="S336" s="74">
        <f t="shared" si="36"/>
        <v>49</v>
      </c>
      <c r="T336" s="6" t="s">
        <v>2055</v>
      </c>
      <c r="U336" s="47" t="s">
        <v>432</v>
      </c>
      <c r="V336" s="47">
        <v>1</v>
      </c>
      <c r="W336" s="47">
        <v>1</v>
      </c>
      <c r="X336" s="47">
        <v>1</v>
      </c>
      <c r="Y336" s="47">
        <v>1</v>
      </c>
      <c r="Z336" s="75">
        <v>40855.634953703702</v>
      </c>
      <c r="AA336" s="6" t="s">
        <v>433</v>
      </c>
      <c r="AB336" s="47" t="s">
        <v>1722</v>
      </c>
      <c r="AC336" s="47" t="s">
        <v>2050</v>
      </c>
      <c r="AD336" s="47" t="s">
        <v>2056</v>
      </c>
      <c r="AE336" s="47" t="s">
        <v>2057</v>
      </c>
      <c r="AF336" s="6" t="s">
        <v>2058</v>
      </c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</row>
    <row r="337" spans="1:43" s="1" customFormat="1" ht="31.5" x14ac:dyDescent="0.25">
      <c r="A337" s="47">
        <v>333</v>
      </c>
      <c r="B337" s="47" t="s">
        <v>2059</v>
      </c>
      <c r="C337" s="47" t="s">
        <v>601</v>
      </c>
      <c r="D337" s="69" t="s">
        <v>2054</v>
      </c>
      <c r="E337" s="47">
        <v>1999</v>
      </c>
      <c r="F337" s="69" t="s">
        <v>603</v>
      </c>
      <c r="G337" s="69" t="s">
        <v>1666</v>
      </c>
      <c r="H337" s="69" t="s">
        <v>451</v>
      </c>
      <c r="I337" s="70">
        <v>24.417353215035881</v>
      </c>
      <c r="J337" s="47" t="s">
        <v>430</v>
      </c>
      <c r="K337" s="47">
        <v>6</v>
      </c>
      <c r="L337" s="71"/>
      <c r="M337" s="47">
        <v>75</v>
      </c>
      <c r="N337" s="48">
        <f t="shared" si="31"/>
        <v>140</v>
      </c>
      <c r="O337" s="48">
        <f t="shared" si="32"/>
        <v>3418.4294501050235</v>
      </c>
      <c r="P337" s="72">
        <f t="shared" si="33"/>
        <v>341.84294501050238</v>
      </c>
      <c r="Q337" s="73">
        <f t="shared" si="34"/>
        <v>564.04085926732887</v>
      </c>
      <c r="R337" s="48">
        <f t="shared" si="35"/>
        <v>4324.3132543828542</v>
      </c>
      <c r="S337" s="74">
        <f t="shared" si="36"/>
        <v>50</v>
      </c>
      <c r="T337" s="6" t="s">
        <v>431</v>
      </c>
      <c r="U337" s="47" t="s">
        <v>432</v>
      </c>
      <c r="V337" s="47">
        <v>1</v>
      </c>
      <c r="W337" s="47">
        <v>1</v>
      </c>
      <c r="X337" s="47">
        <v>1</v>
      </c>
      <c r="Y337" s="47">
        <v>1</v>
      </c>
      <c r="Z337" s="75">
        <v>40855.634953703702</v>
      </c>
      <c r="AA337" s="6" t="s">
        <v>433</v>
      </c>
      <c r="AB337" s="47" t="s">
        <v>1722</v>
      </c>
      <c r="AC337" s="47" t="s">
        <v>2056</v>
      </c>
      <c r="AD337" s="47" t="s">
        <v>2060</v>
      </c>
      <c r="AE337" s="47" t="s">
        <v>2061</v>
      </c>
      <c r="AF337" s="6" t="s">
        <v>2062</v>
      </c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</row>
    <row r="338" spans="1:43" s="1" customFormat="1" ht="15.75" x14ac:dyDescent="0.25">
      <c r="A338" s="47">
        <v>334</v>
      </c>
      <c r="B338" s="47" t="s">
        <v>2063</v>
      </c>
      <c r="C338" s="47" t="s">
        <v>601</v>
      </c>
      <c r="D338" s="69" t="s">
        <v>1863</v>
      </c>
      <c r="E338" s="47">
        <v>1998</v>
      </c>
      <c r="F338" s="69" t="s">
        <v>2024</v>
      </c>
      <c r="G338" s="69" t="s">
        <v>1666</v>
      </c>
      <c r="H338" s="69" t="s">
        <v>451</v>
      </c>
      <c r="I338" s="70">
        <v>2.1779985810368609</v>
      </c>
      <c r="J338" s="47" t="s">
        <v>430</v>
      </c>
      <c r="K338" s="47">
        <v>10</v>
      </c>
      <c r="L338" s="71"/>
      <c r="M338" s="47">
        <v>75</v>
      </c>
      <c r="N338" s="48">
        <f t="shared" si="31"/>
        <v>180</v>
      </c>
      <c r="O338" s="48">
        <f t="shared" si="32"/>
        <v>392.03974458663498</v>
      </c>
      <c r="P338" s="72">
        <f t="shared" si="33"/>
        <v>39.203974458663502</v>
      </c>
      <c r="Q338" s="73">
        <f t="shared" si="34"/>
        <v>64.686557856794764</v>
      </c>
      <c r="R338" s="48">
        <f t="shared" si="35"/>
        <v>495.93027690209323</v>
      </c>
      <c r="S338" s="74">
        <f t="shared" si="36"/>
        <v>49</v>
      </c>
      <c r="T338" s="6" t="s">
        <v>431</v>
      </c>
      <c r="U338" s="47" t="s">
        <v>432</v>
      </c>
      <c r="V338" s="47">
        <v>1</v>
      </c>
      <c r="W338" s="47">
        <v>1</v>
      </c>
      <c r="X338" s="47">
        <v>1</v>
      </c>
      <c r="Y338" s="47">
        <v>1</v>
      </c>
      <c r="Z338" s="75">
        <v>40855.634953703702</v>
      </c>
      <c r="AA338" s="6" t="s">
        <v>433</v>
      </c>
      <c r="AB338" s="47" t="s">
        <v>1866</v>
      </c>
      <c r="AC338" s="47" t="s">
        <v>2031</v>
      </c>
      <c r="AD338" s="47" t="s">
        <v>2025</v>
      </c>
      <c r="AE338" s="47" t="s">
        <v>2046</v>
      </c>
      <c r="AF338" s="6" t="s">
        <v>2064</v>
      </c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</row>
    <row r="339" spans="1:43" s="1" customFormat="1" ht="15.75" x14ac:dyDescent="0.25">
      <c r="A339" s="47">
        <v>335</v>
      </c>
      <c r="B339" s="47" t="s">
        <v>2065</v>
      </c>
      <c r="C339" s="47" t="s">
        <v>601</v>
      </c>
      <c r="D339" s="69" t="s">
        <v>1863</v>
      </c>
      <c r="E339" s="47">
        <v>1998</v>
      </c>
      <c r="F339" s="69" t="s">
        <v>1666</v>
      </c>
      <c r="G339" s="69" t="s">
        <v>2024</v>
      </c>
      <c r="H339" s="69" t="s">
        <v>2040</v>
      </c>
      <c r="I339" s="70">
        <v>63.622351211235028</v>
      </c>
      <c r="J339" s="47" t="s">
        <v>430</v>
      </c>
      <c r="K339" s="47">
        <v>10</v>
      </c>
      <c r="L339" s="71"/>
      <c r="M339" s="47">
        <v>75</v>
      </c>
      <c r="N339" s="48">
        <f t="shared" si="31"/>
        <v>180</v>
      </c>
      <c r="O339" s="48">
        <f t="shared" si="32"/>
        <v>11452.023218022305</v>
      </c>
      <c r="P339" s="72">
        <f t="shared" si="33"/>
        <v>1145.2023218022305</v>
      </c>
      <c r="Q339" s="73">
        <f t="shared" si="34"/>
        <v>1889.5838309736803</v>
      </c>
      <c r="R339" s="48">
        <f t="shared" si="35"/>
        <v>14486.809370798217</v>
      </c>
      <c r="S339" s="74">
        <f t="shared" si="36"/>
        <v>49</v>
      </c>
      <c r="T339" s="6" t="s">
        <v>431</v>
      </c>
      <c r="U339" s="47" t="s">
        <v>432</v>
      </c>
      <c r="V339" s="47">
        <v>1</v>
      </c>
      <c r="W339" s="47">
        <v>1</v>
      </c>
      <c r="X339" s="47">
        <v>1</v>
      </c>
      <c r="Y339" s="47">
        <v>1</v>
      </c>
      <c r="Z339" s="75">
        <v>40855.634953703702</v>
      </c>
      <c r="AA339" s="6" t="s">
        <v>433</v>
      </c>
      <c r="AB339" s="47" t="s">
        <v>1866</v>
      </c>
      <c r="AC339" s="47" t="s">
        <v>2045</v>
      </c>
      <c r="AD339" s="47" t="s">
        <v>2066</v>
      </c>
      <c r="AE339" s="47" t="s">
        <v>2067</v>
      </c>
      <c r="AF339" s="6" t="s">
        <v>2068</v>
      </c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</row>
    <row r="340" spans="1:43" s="1" customFormat="1" ht="31.5" x14ac:dyDescent="0.25">
      <c r="A340" s="47">
        <v>336</v>
      </c>
      <c r="B340" s="47" t="s">
        <v>2069</v>
      </c>
      <c r="C340" s="47" t="s">
        <v>601</v>
      </c>
      <c r="D340" s="69" t="s">
        <v>2054</v>
      </c>
      <c r="E340" s="47">
        <v>1999</v>
      </c>
      <c r="F340" s="69" t="s">
        <v>603</v>
      </c>
      <c r="G340" s="69" t="s">
        <v>1666</v>
      </c>
      <c r="H340" s="69" t="s">
        <v>451</v>
      </c>
      <c r="I340" s="70">
        <v>18.019014741871679</v>
      </c>
      <c r="J340" s="47" t="s">
        <v>430</v>
      </c>
      <c r="K340" s="47">
        <v>6</v>
      </c>
      <c r="L340" s="71"/>
      <c r="M340" s="47">
        <v>75</v>
      </c>
      <c r="N340" s="48">
        <f t="shared" si="31"/>
        <v>140</v>
      </c>
      <c r="O340" s="48">
        <f t="shared" si="32"/>
        <v>2522.6620638620352</v>
      </c>
      <c r="P340" s="72">
        <f t="shared" si="33"/>
        <v>252.26620638620352</v>
      </c>
      <c r="Q340" s="73">
        <f t="shared" si="34"/>
        <v>416.23924053723579</v>
      </c>
      <c r="R340" s="48">
        <f t="shared" si="35"/>
        <v>3191.1675107854744</v>
      </c>
      <c r="S340" s="74">
        <f t="shared" si="36"/>
        <v>50</v>
      </c>
      <c r="T340" s="6" t="s">
        <v>1949</v>
      </c>
      <c r="U340" s="47" t="s">
        <v>432</v>
      </c>
      <c r="V340" s="47">
        <v>1</v>
      </c>
      <c r="W340" s="47">
        <v>1</v>
      </c>
      <c r="X340" s="47">
        <v>1</v>
      </c>
      <c r="Y340" s="47">
        <v>1</v>
      </c>
      <c r="Z340" s="75">
        <v>40855.634953703702</v>
      </c>
      <c r="AA340" s="6" t="s">
        <v>433</v>
      </c>
      <c r="AB340" s="47" t="s">
        <v>1722</v>
      </c>
      <c r="AC340" s="47" t="s">
        <v>2060</v>
      </c>
      <c r="AD340" s="47" t="s">
        <v>684</v>
      </c>
      <c r="AE340" s="47" t="s">
        <v>2070</v>
      </c>
      <c r="AF340" s="6" t="s">
        <v>2071</v>
      </c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</row>
    <row r="341" spans="1:43" s="1" customFormat="1" ht="15.75" x14ac:dyDescent="0.25">
      <c r="A341" s="47">
        <v>337</v>
      </c>
      <c r="B341" s="47" t="s">
        <v>2072</v>
      </c>
      <c r="C341" s="47" t="s">
        <v>2073</v>
      </c>
      <c r="D341" s="69" t="s">
        <v>1665</v>
      </c>
      <c r="E341" s="47">
        <v>2000</v>
      </c>
      <c r="F341" s="69" t="s">
        <v>1666</v>
      </c>
      <c r="G341" s="69" t="s">
        <v>2074</v>
      </c>
      <c r="H341" s="69" t="s">
        <v>1667</v>
      </c>
      <c r="I341" s="70">
        <v>1.747374099258179</v>
      </c>
      <c r="J341" s="47" t="s">
        <v>430</v>
      </c>
      <c r="K341" s="47">
        <v>8</v>
      </c>
      <c r="L341" s="71"/>
      <c r="M341" s="47">
        <v>75</v>
      </c>
      <c r="N341" s="48">
        <f t="shared" si="31"/>
        <v>160</v>
      </c>
      <c r="O341" s="48">
        <f t="shared" si="32"/>
        <v>279.57985588130862</v>
      </c>
      <c r="P341" s="72">
        <f t="shared" si="33"/>
        <v>27.957985588130864</v>
      </c>
      <c r="Q341" s="73">
        <f t="shared" si="34"/>
        <v>46.130676220415914</v>
      </c>
      <c r="R341" s="48">
        <f t="shared" si="35"/>
        <v>353.66851768985538</v>
      </c>
      <c r="S341" s="74">
        <f t="shared" si="36"/>
        <v>51</v>
      </c>
      <c r="T341" s="6" t="s">
        <v>431</v>
      </c>
      <c r="U341" s="47" t="s">
        <v>432</v>
      </c>
      <c r="V341" s="47">
        <v>1</v>
      </c>
      <c r="W341" s="47">
        <v>1</v>
      </c>
      <c r="X341" s="47">
        <v>1</v>
      </c>
      <c r="Y341" s="47">
        <v>1</v>
      </c>
      <c r="Z341" s="75">
        <v>40855.634953703702</v>
      </c>
      <c r="AA341" s="6" t="s">
        <v>433</v>
      </c>
      <c r="AB341" s="47" t="s">
        <v>1669</v>
      </c>
      <c r="AC341" s="47" t="s">
        <v>2075</v>
      </c>
      <c r="AD341" s="47" t="s">
        <v>2076</v>
      </c>
      <c r="AE341" s="47" t="s">
        <v>2077</v>
      </c>
      <c r="AF341" s="6" t="s">
        <v>2078</v>
      </c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</row>
    <row r="342" spans="1:43" s="1" customFormat="1" ht="31.5" x14ac:dyDescent="0.25">
      <c r="A342" s="47">
        <v>338</v>
      </c>
      <c r="B342" s="47" t="s">
        <v>2079</v>
      </c>
      <c r="C342" s="47" t="s">
        <v>1862</v>
      </c>
      <c r="D342" s="69" t="s">
        <v>2080</v>
      </c>
      <c r="E342" s="47">
        <v>1996</v>
      </c>
      <c r="F342" s="69" t="s">
        <v>1864</v>
      </c>
      <c r="G342" s="69" t="s">
        <v>451</v>
      </c>
      <c r="H342" s="69" t="s">
        <v>451</v>
      </c>
      <c r="I342" s="70">
        <v>10.49050382845876</v>
      </c>
      <c r="J342" s="47" t="s">
        <v>430</v>
      </c>
      <c r="K342" s="47">
        <v>12</v>
      </c>
      <c r="L342" s="71"/>
      <c r="M342" s="47">
        <v>75</v>
      </c>
      <c r="N342" s="48">
        <f t="shared" si="31"/>
        <v>200</v>
      </c>
      <c r="O342" s="48">
        <f t="shared" si="32"/>
        <v>2098.1007656917518</v>
      </c>
      <c r="P342" s="72">
        <f t="shared" si="33"/>
        <v>209.81007656917518</v>
      </c>
      <c r="Q342" s="73">
        <f t="shared" si="34"/>
        <v>346.18662633913902</v>
      </c>
      <c r="R342" s="48">
        <f t="shared" si="35"/>
        <v>2654.0974686000659</v>
      </c>
      <c r="S342" s="74">
        <f t="shared" si="36"/>
        <v>47</v>
      </c>
      <c r="T342" s="6" t="s">
        <v>431</v>
      </c>
      <c r="U342" s="47" t="s">
        <v>432</v>
      </c>
      <c r="V342" s="47">
        <v>1</v>
      </c>
      <c r="W342" s="47">
        <v>1</v>
      </c>
      <c r="X342" s="47">
        <v>1</v>
      </c>
      <c r="Y342" s="47">
        <v>1</v>
      </c>
      <c r="Z342" s="75">
        <v>40855.634953703702</v>
      </c>
      <c r="AA342" s="6" t="s">
        <v>433</v>
      </c>
      <c r="AB342" s="47" t="s">
        <v>2081</v>
      </c>
      <c r="AC342" s="47" t="s">
        <v>2082</v>
      </c>
      <c r="AD342" s="47" t="s">
        <v>2083</v>
      </c>
      <c r="AE342" s="47" t="s">
        <v>2084</v>
      </c>
      <c r="AF342" s="6" t="s">
        <v>2085</v>
      </c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</row>
    <row r="343" spans="1:43" s="1" customFormat="1" ht="31.5" x14ac:dyDescent="0.25">
      <c r="A343" s="47">
        <v>339</v>
      </c>
      <c r="B343" s="47" t="s">
        <v>2086</v>
      </c>
      <c r="C343" s="47" t="s">
        <v>1719</v>
      </c>
      <c r="D343" s="69" t="s">
        <v>918</v>
      </c>
      <c r="E343" s="47">
        <v>1977</v>
      </c>
      <c r="F343" s="69" t="s">
        <v>1599</v>
      </c>
      <c r="G343" s="69" t="s">
        <v>451</v>
      </c>
      <c r="H343" s="69" t="s">
        <v>451</v>
      </c>
      <c r="I343" s="70">
        <v>6.0013294256034033</v>
      </c>
      <c r="J343" s="47" t="s">
        <v>799</v>
      </c>
      <c r="K343" s="47">
        <v>12</v>
      </c>
      <c r="L343" s="71"/>
      <c r="M343" s="47">
        <v>75</v>
      </c>
      <c r="N343" s="48">
        <f t="shared" si="31"/>
        <v>200</v>
      </c>
      <c r="O343" s="48">
        <f t="shared" si="32"/>
        <v>1200.2658851206807</v>
      </c>
      <c r="P343" s="72">
        <f t="shared" si="33"/>
        <v>120.02658851206807</v>
      </c>
      <c r="Q343" s="73">
        <f t="shared" si="34"/>
        <v>198.04387104491229</v>
      </c>
      <c r="R343" s="48">
        <f t="shared" si="35"/>
        <v>1518.3363446776609</v>
      </c>
      <c r="S343" s="74">
        <f t="shared" si="36"/>
        <v>28</v>
      </c>
      <c r="T343" s="6" t="s">
        <v>431</v>
      </c>
      <c r="U343" s="47" t="s">
        <v>432</v>
      </c>
      <c r="V343" s="47">
        <v>1</v>
      </c>
      <c r="W343" s="47">
        <v>1</v>
      </c>
      <c r="X343" s="47">
        <v>1</v>
      </c>
      <c r="Y343" s="47">
        <v>1</v>
      </c>
      <c r="Z343" s="75">
        <v>40855.634953703702</v>
      </c>
      <c r="AA343" s="6" t="s">
        <v>433</v>
      </c>
      <c r="AB343" s="47" t="s">
        <v>920</v>
      </c>
      <c r="AC343" s="47" t="s">
        <v>2087</v>
      </c>
      <c r="AD343" s="47" t="s">
        <v>2088</v>
      </c>
      <c r="AE343" s="47" t="s">
        <v>2089</v>
      </c>
      <c r="AF343" s="6" t="s">
        <v>2090</v>
      </c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</row>
    <row r="344" spans="1:43" s="1" customFormat="1" ht="31.5" x14ac:dyDescent="0.25">
      <c r="A344" s="47">
        <v>340</v>
      </c>
      <c r="B344" s="47" t="s">
        <v>2091</v>
      </c>
      <c r="C344" s="47" t="s">
        <v>1719</v>
      </c>
      <c r="D344" s="69" t="s">
        <v>918</v>
      </c>
      <c r="E344" s="47">
        <v>1977</v>
      </c>
      <c r="F344" s="69" t="s">
        <v>1599</v>
      </c>
      <c r="G344" s="69" t="s">
        <v>451</v>
      </c>
      <c r="H344" s="69" t="s">
        <v>451</v>
      </c>
      <c r="I344" s="70">
        <v>10.499758499145811</v>
      </c>
      <c r="J344" s="47" t="s">
        <v>430</v>
      </c>
      <c r="K344" s="47">
        <v>12</v>
      </c>
      <c r="L344" s="71"/>
      <c r="M344" s="47">
        <v>75</v>
      </c>
      <c r="N344" s="48">
        <f t="shared" si="31"/>
        <v>200</v>
      </c>
      <c r="O344" s="48">
        <f t="shared" si="32"/>
        <v>2099.951699829162</v>
      </c>
      <c r="P344" s="72">
        <f t="shared" si="33"/>
        <v>209.9951699829162</v>
      </c>
      <c r="Q344" s="73">
        <f t="shared" si="34"/>
        <v>346.49203047181169</v>
      </c>
      <c r="R344" s="48">
        <f t="shared" si="35"/>
        <v>2656.4389002838898</v>
      </c>
      <c r="S344" s="74">
        <f t="shared" si="36"/>
        <v>28</v>
      </c>
      <c r="T344" s="6" t="s">
        <v>431</v>
      </c>
      <c r="U344" s="47" t="s">
        <v>432</v>
      </c>
      <c r="V344" s="47">
        <v>1</v>
      </c>
      <c r="W344" s="47">
        <v>1</v>
      </c>
      <c r="X344" s="47">
        <v>1</v>
      </c>
      <c r="Y344" s="47">
        <v>1</v>
      </c>
      <c r="Z344" s="75">
        <v>40855.634965277779</v>
      </c>
      <c r="AA344" s="6" t="s">
        <v>433</v>
      </c>
      <c r="AB344" s="47" t="s">
        <v>920</v>
      </c>
      <c r="AC344" s="47" t="s">
        <v>2092</v>
      </c>
      <c r="AD344" s="47" t="s">
        <v>1857</v>
      </c>
      <c r="AE344" s="47" t="s">
        <v>2093</v>
      </c>
      <c r="AF344" s="6" t="s">
        <v>2094</v>
      </c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</row>
    <row r="345" spans="1:43" s="1" customFormat="1" ht="31.5" x14ac:dyDescent="0.25">
      <c r="A345" s="47">
        <v>341</v>
      </c>
      <c r="B345" s="47" t="s">
        <v>2095</v>
      </c>
      <c r="C345" s="47" t="s">
        <v>1719</v>
      </c>
      <c r="D345" s="69" t="s">
        <v>918</v>
      </c>
      <c r="E345" s="47">
        <v>1977</v>
      </c>
      <c r="F345" s="69" t="s">
        <v>1599</v>
      </c>
      <c r="G345" s="69" t="s">
        <v>451</v>
      </c>
      <c r="H345" s="69" t="s">
        <v>451</v>
      </c>
      <c r="I345" s="70">
        <v>54.74572682403771</v>
      </c>
      <c r="J345" s="47" t="s">
        <v>799</v>
      </c>
      <c r="K345" s="47">
        <v>12</v>
      </c>
      <c r="L345" s="71"/>
      <c r="M345" s="47">
        <v>75</v>
      </c>
      <c r="N345" s="48">
        <f t="shared" si="31"/>
        <v>200</v>
      </c>
      <c r="O345" s="48">
        <f t="shared" si="32"/>
        <v>10949.145364807542</v>
      </c>
      <c r="P345" s="72">
        <f t="shared" si="33"/>
        <v>1094.9145364807544</v>
      </c>
      <c r="Q345" s="73">
        <f t="shared" si="34"/>
        <v>1806.6089851932443</v>
      </c>
      <c r="R345" s="48">
        <f t="shared" si="35"/>
        <v>13850.668886481541</v>
      </c>
      <c r="S345" s="74">
        <f t="shared" si="36"/>
        <v>28</v>
      </c>
      <c r="T345" s="6" t="s">
        <v>431</v>
      </c>
      <c r="U345" s="47" t="s">
        <v>432</v>
      </c>
      <c r="V345" s="47">
        <v>1</v>
      </c>
      <c r="W345" s="47">
        <v>1</v>
      </c>
      <c r="X345" s="47">
        <v>1</v>
      </c>
      <c r="Y345" s="47">
        <v>1</v>
      </c>
      <c r="Z345" s="75">
        <v>40855.634965277779</v>
      </c>
      <c r="AA345" s="6" t="s">
        <v>433</v>
      </c>
      <c r="AB345" s="47" t="s">
        <v>920</v>
      </c>
      <c r="AC345" s="47" t="s">
        <v>2096</v>
      </c>
      <c r="AD345" s="47" t="s">
        <v>2092</v>
      </c>
      <c r="AE345" s="47" t="s">
        <v>2097</v>
      </c>
      <c r="AF345" s="6" t="s">
        <v>2098</v>
      </c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</row>
    <row r="346" spans="1:43" s="1" customFormat="1" ht="31.5" x14ac:dyDescent="0.25">
      <c r="A346" s="47">
        <v>342</v>
      </c>
      <c r="B346" s="47" t="s">
        <v>2099</v>
      </c>
      <c r="C346" s="47" t="s">
        <v>1862</v>
      </c>
      <c r="D346" s="69" t="s">
        <v>2080</v>
      </c>
      <c r="E346" s="47">
        <v>1996</v>
      </c>
      <c r="F346" s="69" t="s">
        <v>1864</v>
      </c>
      <c r="G346" s="69" t="s">
        <v>451</v>
      </c>
      <c r="H346" s="69" t="s">
        <v>451</v>
      </c>
      <c r="I346" s="70">
        <v>14.56651626236399</v>
      </c>
      <c r="J346" s="47" t="s">
        <v>430</v>
      </c>
      <c r="K346" s="47">
        <v>12</v>
      </c>
      <c r="L346" s="71"/>
      <c r="M346" s="47">
        <v>75</v>
      </c>
      <c r="N346" s="48">
        <f t="shared" si="31"/>
        <v>200</v>
      </c>
      <c r="O346" s="48">
        <f t="shared" si="32"/>
        <v>2913.3032524727978</v>
      </c>
      <c r="P346" s="72">
        <f t="shared" si="33"/>
        <v>291.3303252472798</v>
      </c>
      <c r="Q346" s="73">
        <f t="shared" si="34"/>
        <v>480.69503665801159</v>
      </c>
      <c r="R346" s="48">
        <f t="shared" si="35"/>
        <v>3685.3286143780892</v>
      </c>
      <c r="S346" s="74">
        <f t="shared" si="36"/>
        <v>47</v>
      </c>
      <c r="T346" s="6" t="s">
        <v>431</v>
      </c>
      <c r="U346" s="47" t="s">
        <v>432</v>
      </c>
      <c r="V346" s="47">
        <v>1</v>
      </c>
      <c r="W346" s="47">
        <v>1</v>
      </c>
      <c r="X346" s="47">
        <v>1</v>
      </c>
      <c r="Y346" s="47">
        <v>1</v>
      </c>
      <c r="Z346" s="75">
        <v>40855.634965277779</v>
      </c>
      <c r="AA346" s="6" t="s">
        <v>433</v>
      </c>
      <c r="AB346" s="47" t="s">
        <v>2081</v>
      </c>
      <c r="AC346" s="47" t="s">
        <v>2100</v>
      </c>
      <c r="AD346" s="47" t="s">
        <v>2101</v>
      </c>
      <c r="AE346" s="47" t="s">
        <v>2102</v>
      </c>
      <c r="AF346" s="6" t="s">
        <v>2103</v>
      </c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</row>
    <row r="347" spans="1:43" s="1" customFormat="1" ht="31.5" x14ac:dyDescent="0.25">
      <c r="A347" s="47">
        <v>343</v>
      </c>
      <c r="B347" s="47" t="s">
        <v>2104</v>
      </c>
      <c r="C347" s="47" t="s">
        <v>1862</v>
      </c>
      <c r="D347" s="69" t="s">
        <v>2080</v>
      </c>
      <c r="E347" s="47">
        <v>1996</v>
      </c>
      <c r="F347" s="69" t="s">
        <v>1864</v>
      </c>
      <c r="G347" s="69" t="s">
        <v>451</v>
      </c>
      <c r="H347" s="69" t="s">
        <v>451</v>
      </c>
      <c r="I347" s="70">
        <v>439.10973924503668</v>
      </c>
      <c r="J347" s="47" t="s">
        <v>430</v>
      </c>
      <c r="K347" s="47">
        <v>12</v>
      </c>
      <c r="L347" s="71"/>
      <c r="M347" s="47">
        <v>75</v>
      </c>
      <c r="N347" s="48">
        <f t="shared" si="31"/>
        <v>200</v>
      </c>
      <c r="O347" s="48">
        <f t="shared" si="32"/>
        <v>87821.947849007338</v>
      </c>
      <c r="P347" s="72">
        <f t="shared" si="33"/>
        <v>8782.1947849007338</v>
      </c>
      <c r="Q347" s="73">
        <f t="shared" si="34"/>
        <v>14490.621395086211</v>
      </c>
      <c r="R347" s="48">
        <f t="shared" si="35"/>
        <v>111094.76402899429</v>
      </c>
      <c r="S347" s="74">
        <f t="shared" si="36"/>
        <v>47</v>
      </c>
      <c r="T347" s="6" t="s">
        <v>431</v>
      </c>
      <c r="U347" s="47" t="s">
        <v>432</v>
      </c>
      <c r="V347" s="47">
        <v>1</v>
      </c>
      <c r="W347" s="47">
        <v>1</v>
      </c>
      <c r="X347" s="47">
        <v>1</v>
      </c>
      <c r="Y347" s="47">
        <v>1</v>
      </c>
      <c r="Z347" s="75">
        <v>41660.385127314818</v>
      </c>
      <c r="AA347" s="6" t="s">
        <v>433</v>
      </c>
      <c r="AB347" s="47" t="s">
        <v>2081</v>
      </c>
      <c r="AC347" s="47" t="s">
        <v>2105</v>
      </c>
      <c r="AD347" s="47" t="s">
        <v>2106</v>
      </c>
      <c r="AE347" s="47" t="s">
        <v>2107</v>
      </c>
      <c r="AF347" s="6" t="s">
        <v>2108</v>
      </c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</row>
    <row r="348" spans="1:43" s="1" customFormat="1" ht="31.5" x14ac:dyDescent="0.25">
      <c r="A348" s="47">
        <v>344</v>
      </c>
      <c r="B348" s="47" t="s">
        <v>2109</v>
      </c>
      <c r="C348" s="47" t="s">
        <v>1862</v>
      </c>
      <c r="D348" s="69" t="s">
        <v>2080</v>
      </c>
      <c r="E348" s="47">
        <v>1996</v>
      </c>
      <c r="F348" s="69" t="s">
        <v>1864</v>
      </c>
      <c r="G348" s="69" t="s">
        <v>451</v>
      </c>
      <c r="H348" s="69" t="s">
        <v>451</v>
      </c>
      <c r="I348" s="70">
        <v>20.214489834127459</v>
      </c>
      <c r="J348" s="47" t="s">
        <v>430</v>
      </c>
      <c r="K348" s="47">
        <v>12</v>
      </c>
      <c r="L348" s="71"/>
      <c r="M348" s="47">
        <v>75</v>
      </c>
      <c r="N348" s="48">
        <f t="shared" si="31"/>
        <v>200</v>
      </c>
      <c r="O348" s="48">
        <f t="shared" si="32"/>
        <v>4042.8979668254919</v>
      </c>
      <c r="P348" s="72">
        <f t="shared" si="33"/>
        <v>404.28979668254919</v>
      </c>
      <c r="Q348" s="73">
        <f t="shared" si="34"/>
        <v>667.07816452620614</v>
      </c>
      <c r="R348" s="48">
        <f t="shared" si="35"/>
        <v>5114.2659280342468</v>
      </c>
      <c r="S348" s="74">
        <f t="shared" si="36"/>
        <v>47</v>
      </c>
      <c r="T348" s="6" t="s">
        <v>431</v>
      </c>
      <c r="U348" s="47" t="s">
        <v>432</v>
      </c>
      <c r="V348" s="47">
        <v>1</v>
      </c>
      <c r="W348" s="47">
        <v>1</v>
      </c>
      <c r="X348" s="47">
        <v>1</v>
      </c>
      <c r="Y348" s="47">
        <v>1</v>
      </c>
      <c r="Z348" s="75">
        <v>40855.634965277779</v>
      </c>
      <c r="AA348" s="6" t="s">
        <v>433</v>
      </c>
      <c r="AB348" s="47" t="s">
        <v>2081</v>
      </c>
      <c r="AC348" s="47" t="s">
        <v>2083</v>
      </c>
      <c r="AD348" s="47" t="s">
        <v>2020</v>
      </c>
      <c r="AE348" s="47" t="s">
        <v>2110</v>
      </c>
      <c r="AF348" s="6" t="s">
        <v>2111</v>
      </c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</row>
    <row r="349" spans="1:43" s="1" customFormat="1" ht="15.75" x14ac:dyDescent="0.25">
      <c r="A349" s="47">
        <v>345</v>
      </c>
      <c r="B349" s="47" t="s">
        <v>2112</v>
      </c>
      <c r="C349" s="47" t="s">
        <v>1719</v>
      </c>
      <c r="D349" s="69" t="s">
        <v>1863</v>
      </c>
      <c r="E349" s="47">
        <v>1998</v>
      </c>
      <c r="F349" s="69" t="s">
        <v>1872</v>
      </c>
      <c r="G349" s="69" t="s">
        <v>2024</v>
      </c>
      <c r="H349" s="69" t="s">
        <v>1300</v>
      </c>
      <c r="I349" s="70">
        <v>325.54159264705157</v>
      </c>
      <c r="J349" s="47" t="s">
        <v>430</v>
      </c>
      <c r="K349" s="47">
        <v>12</v>
      </c>
      <c r="L349" s="71"/>
      <c r="M349" s="47">
        <v>75</v>
      </c>
      <c r="N349" s="48">
        <f t="shared" si="31"/>
        <v>200</v>
      </c>
      <c r="O349" s="48">
        <f t="shared" si="32"/>
        <v>65108.318529410317</v>
      </c>
      <c r="P349" s="72">
        <f t="shared" si="33"/>
        <v>6510.8318529410317</v>
      </c>
      <c r="Q349" s="73">
        <f t="shared" si="34"/>
        <v>10742.872557352703</v>
      </c>
      <c r="R349" s="48">
        <f t="shared" si="35"/>
        <v>82362.022939704053</v>
      </c>
      <c r="S349" s="74">
        <f t="shared" si="36"/>
        <v>49</v>
      </c>
      <c r="T349" s="6" t="s">
        <v>431</v>
      </c>
      <c r="U349" s="47" t="s">
        <v>432</v>
      </c>
      <c r="V349" s="47">
        <v>1</v>
      </c>
      <c r="W349" s="47">
        <v>1</v>
      </c>
      <c r="X349" s="47">
        <v>1</v>
      </c>
      <c r="Y349" s="47">
        <v>1</v>
      </c>
      <c r="Z349" s="75">
        <v>40855.634965277779</v>
      </c>
      <c r="AA349" s="6" t="s">
        <v>433</v>
      </c>
      <c r="AB349" s="47" t="s">
        <v>1866</v>
      </c>
      <c r="AC349" s="47" t="s">
        <v>1874</v>
      </c>
      <c r="AD349" s="47" t="s">
        <v>1867</v>
      </c>
      <c r="AE349" s="47" t="s">
        <v>2113</v>
      </c>
      <c r="AF349" s="6" t="s">
        <v>2114</v>
      </c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</row>
    <row r="350" spans="1:43" s="1" customFormat="1" ht="31.5" x14ac:dyDescent="0.25">
      <c r="A350" s="47">
        <v>346</v>
      </c>
      <c r="B350" s="47" t="s">
        <v>2115</v>
      </c>
      <c r="C350" s="47" t="s">
        <v>1751</v>
      </c>
      <c r="D350" s="69" t="s">
        <v>2116</v>
      </c>
      <c r="E350" s="47">
        <v>1998</v>
      </c>
      <c r="F350" s="69" t="s">
        <v>1600</v>
      </c>
      <c r="G350" s="69" t="s">
        <v>1753</v>
      </c>
      <c r="H350" s="69" t="s">
        <v>812</v>
      </c>
      <c r="I350" s="70">
        <v>303.98453304533501</v>
      </c>
      <c r="J350" s="47" t="s">
        <v>430</v>
      </c>
      <c r="K350" s="47">
        <v>12</v>
      </c>
      <c r="L350" s="71"/>
      <c r="M350" s="47">
        <v>75</v>
      </c>
      <c r="N350" s="48">
        <f t="shared" si="31"/>
        <v>200</v>
      </c>
      <c r="O350" s="48">
        <f t="shared" si="32"/>
        <v>60796.906609067002</v>
      </c>
      <c r="P350" s="72">
        <f t="shared" si="33"/>
        <v>6079.6906609067009</v>
      </c>
      <c r="Q350" s="73">
        <f t="shared" si="34"/>
        <v>10031.489590496056</v>
      </c>
      <c r="R350" s="48">
        <f t="shared" si="35"/>
        <v>76908.086860469761</v>
      </c>
      <c r="S350" s="74">
        <f t="shared" si="36"/>
        <v>49</v>
      </c>
      <c r="T350" s="6" t="s">
        <v>431</v>
      </c>
      <c r="U350" s="47" t="s">
        <v>432</v>
      </c>
      <c r="V350" s="47">
        <v>1</v>
      </c>
      <c r="W350" s="47">
        <v>1</v>
      </c>
      <c r="X350" s="47">
        <v>1</v>
      </c>
      <c r="Y350" s="47">
        <v>1</v>
      </c>
      <c r="Z350" s="75">
        <v>40855.634965277779</v>
      </c>
      <c r="AA350" s="6" t="s">
        <v>433</v>
      </c>
      <c r="AB350" s="47" t="s">
        <v>1601</v>
      </c>
      <c r="AC350" s="47" t="s">
        <v>2117</v>
      </c>
      <c r="AD350" s="47" t="s">
        <v>2118</v>
      </c>
      <c r="AE350" s="47" t="s">
        <v>2119</v>
      </c>
      <c r="AF350" s="6" t="s">
        <v>2120</v>
      </c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</row>
    <row r="351" spans="1:43" s="1" customFormat="1" ht="15.75" x14ac:dyDescent="0.25">
      <c r="A351" s="47">
        <v>347</v>
      </c>
      <c r="B351" s="47" t="s">
        <v>2121</v>
      </c>
      <c r="C351" s="47" t="s">
        <v>2122</v>
      </c>
      <c r="D351" s="69" t="s">
        <v>1743</v>
      </c>
      <c r="E351" s="47">
        <v>1981</v>
      </c>
      <c r="F351" s="69" t="s">
        <v>1255</v>
      </c>
      <c r="G351" s="69" t="s">
        <v>1966</v>
      </c>
      <c r="H351" s="69" t="s">
        <v>1929</v>
      </c>
      <c r="I351" s="70">
        <v>387.53543598949437</v>
      </c>
      <c r="J351" s="47" t="s">
        <v>430</v>
      </c>
      <c r="K351" s="47">
        <v>12</v>
      </c>
      <c r="L351" s="71"/>
      <c r="M351" s="47">
        <v>75</v>
      </c>
      <c r="N351" s="48">
        <f t="shared" si="31"/>
        <v>200</v>
      </c>
      <c r="O351" s="48">
        <f t="shared" si="32"/>
        <v>77507.087197898873</v>
      </c>
      <c r="P351" s="72">
        <f t="shared" si="33"/>
        <v>7750.7087197898873</v>
      </c>
      <c r="Q351" s="73">
        <f t="shared" si="34"/>
        <v>12788.669387653312</v>
      </c>
      <c r="R351" s="48">
        <f t="shared" si="35"/>
        <v>98046.465305342062</v>
      </c>
      <c r="S351" s="74">
        <f t="shared" si="36"/>
        <v>32</v>
      </c>
      <c r="T351" s="6" t="s">
        <v>431</v>
      </c>
      <c r="U351" s="47" t="s">
        <v>432</v>
      </c>
      <c r="V351" s="47">
        <v>1</v>
      </c>
      <c r="W351" s="47">
        <v>1</v>
      </c>
      <c r="X351" s="47">
        <v>1</v>
      </c>
      <c r="Y351" s="47">
        <v>1</v>
      </c>
      <c r="Z351" s="75">
        <v>40855.634965277779</v>
      </c>
      <c r="AA351" s="6" t="s">
        <v>433</v>
      </c>
      <c r="AB351" s="47" t="s">
        <v>1745</v>
      </c>
      <c r="AC351" s="47" t="s">
        <v>1972</v>
      </c>
      <c r="AD351" s="47" t="s">
        <v>2123</v>
      </c>
      <c r="AE351" s="47" t="s">
        <v>2124</v>
      </c>
      <c r="AF351" s="6" t="s">
        <v>2125</v>
      </c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</row>
    <row r="352" spans="1:43" s="1" customFormat="1" ht="15.75" x14ac:dyDescent="0.25">
      <c r="A352" s="47">
        <v>348</v>
      </c>
      <c r="B352" s="47" t="s">
        <v>2126</v>
      </c>
      <c r="C352" s="47" t="s">
        <v>2127</v>
      </c>
      <c r="D352" s="69" t="s">
        <v>2128</v>
      </c>
      <c r="E352" s="47">
        <v>2005</v>
      </c>
      <c r="F352" s="69" t="s">
        <v>2129</v>
      </c>
      <c r="G352" s="69" t="s">
        <v>2130</v>
      </c>
      <c r="H352" s="69" t="s">
        <v>451</v>
      </c>
      <c r="I352" s="70">
        <v>3.6640313991913418</v>
      </c>
      <c r="J352" s="47" t="s">
        <v>430</v>
      </c>
      <c r="K352" s="47">
        <v>6</v>
      </c>
      <c r="L352" s="71"/>
      <c r="M352" s="47">
        <v>75</v>
      </c>
      <c r="N352" s="48">
        <f t="shared" si="31"/>
        <v>140</v>
      </c>
      <c r="O352" s="48">
        <f t="shared" si="32"/>
        <v>512.96439588678788</v>
      </c>
      <c r="P352" s="72">
        <f t="shared" si="33"/>
        <v>51.296439588678794</v>
      </c>
      <c r="Q352" s="73">
        <f t="shared" si="34"/>
        <v>84.639125321320009</v>
      </c>
      <c r="R352" s="48">
        <f t="shared" si="35"/>
        <v>648.89996079678667</v>
      </c>
      <c r="S352" s="74">
        <f t="shared" si="36"/>
        <v>56</v>
      </c>
      <c r="T352" s="6" t="s">
        <v>431</v>
      </c>
      <c r="U352" s="47" t="s">
        <v>432</v>
      </c>
      <c r="V352" s="47">
        <v>1</v>
      </c>
      <c r="W352" s="47">
        <v>1</v>
      </c>
      <c r="X352" s="47">
        <v>1</v>
      </c>
      <c r="Y352" s="47">
        <v>1</v>
      </c>
      <c r="Z352" s="75">
        <v>40855.634965277779</v>
      </c>
      <c r="AA352" s="6" t="s">
        <v>433</v>
      </c>
      <c r="AB352" s="47" t="s">
        <v>2131</v>
      </c>
      <c r="AC352" s="47" t="s">
        <v>2132</v>
      </c>
      <c r="AD352" s="47" t="s">
        <v>2133</v>
      </c>
      <c r="AE352" s="47" t="s">
        <v>2134</v>
      </c>
      <c r="AF352" s="6" t="s">
        <v>2135</v>
      </c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</row>
    <row r="353" spans="1:43" s="1" customFormat="1" ht="15.75" x14ac:dyDescent="0.25">
      <c r="A353" s="47">
        <v>349</v>
      </c>
      <c r="B353" s="47" t="s">
        <v>2136</v>
      </c>
      <c r="C353" s="47" t="s">
        <v>2127</v>
      </c>
      <c r="D353" s="69" t="s">
        <v>2128</v>
      </c>
      <c r="E353" s="47">
        <v>2005</v>
      </c>
      <c r="F353" s="69" t="s">
        <v>2129</v>
      </c>
      <c r="G353" s="69" t="s">
        <v>2130</v>
      </c>
      <c r="H353" s="69" t="s">
        <v>451</v>
      </c>
      <c r="I353" s="70">
        <v>3.5830926603517241</v>
      </c>
      <c r="J353" s="47" t="s">
        <v>430</v>
      </c>
      <c r="K353" s="47">
        <v>6</v>
      </c>
      <c r="L353" s="71"/>
      <c r="M353" s="47">
        <v>75</v>
      </c>
      <c r="N353" s="48">
        <f t="shared" si="31"/>
        <v>140</v>
      </c>
      <c r="O353" s="48">
        <f t="shared" si="32"/>
        <v>501.63297244924138</v>
      </c>
      <c r="P353" s="72">
        <f t="shared" si="33"/>
        <v>50.163297244924138</v>
      </c>
      <c r="Q353" s="73">
        <f t="shared" si="34"/>
        <v>82.769440454124819</v>
      </c>
      <c r="R353" s="48">
        <f t="shared" si="35"/>
        <v>634.56571014829035</v>
      </c>
      <c r="S353" s="74">
        <f t="shared" si="36"/>
        <v>56</v>
      </c>
      <c r="T353" s="6" t="s">
        <v>431</v>
      </c>
      <c r="U353" s="47" t="s">
        <v>432</v>
      </c>
      <c r="V353" s="47">
        <v>1</v>
      </c>
      <c r="W353" s="47">
        <v>1</v>
      </c>
      <c r="X353" s="47">
        <v>1</v>
      </c>
      <c r="Y353" s="47">
        <v>1</v>
      </c>
      <c r="Z353" s="75">
        <v>40855.634965277779</v>
      </c>
      <c r="AA353" s="6" t="s">
        <v>433</v>
      </c>
      <c r="AB353" s="47" t="s">
        <v>2131</v>
      </c>
      <c r="AC353" s="47" t="s">
        <v>2132</v>
      </c>
      <c r="AD353" s="47" t="s">
        <v>2137</v>
      </c>
      <c r="AE353" s="47" t="s">
        <v>2138</v>
      </c>
      <c r="AF353" s="6" t="s">
        <v>2139</v>
      </c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</row>
    <row r="354" spans="1:43" s="1" customFormat="1" ht="15.75" x14ac:dyDescent="0.25">
      <c r="A354" s="47">
        <v>350</v>
      </c>
      <c r="B354" s="47" t="s">
        <v>2140</v>
      </c>
      <c r="C354" s="47" t="s">
        <v>2127</v>
      </c>
      <c r="D354" s="69" t="s">
        <v>2128</v>
      </c>
      <c r="E354" s="47">
        <v>2005</v>
      </c>
      <c r="F354" s="69" t="s">
        <v>2129</v>
      </c>
      <c r="G354" s="69" t="s">
        <v>2130</v>
      </c>
      <c r="H354" s="69" t="s">
        <v>451</v>
      </c>
      <c r="I354" s="70">
        <v>44.06783908025556</v>
      </c>
      <c r="J354" s="47" t="s">
        <v>430</v>
      </c>
      <c r="K354" s="47">
        <v>6</v>
      </c>
      <c r="L354" s="71"/>
      <c r="M354" s="47">
        <v>75</v>
      </c>
      <c r="N354" s="48">
        <f t="shared" si="31"/>
        <v>140</v>
      </c>
      <c r="O354" s="48">
        <f t="shared" si="32"/>
        <v>6169.497471235778</v>
      </c>
      <c r="P354" s="72">
        <f t="shared" si="33"/>
        <v>616.94974712357782</v>
      </c>
      <c r="Q354" s="73">
        <f t="shared" si="34"/>
        <v>1017.9670827539034</v>
      </c>
      <c r="R354" s="48">
        <f t="shared" si="35"/>
        <v>7804.4143011132592</v>
      </c>
      <c r="S354" s="74">
        <f t="shared" si="36"/>
        <v>56</v>
      </c>
      <c r="T354" s="6" t="s">
        <v>431</v>
      </c>
      <c r="U354" s="47" t="s">
        <v>432</v>
      </c>
      <c r="V354" s="47">
        <v>1</v>
      </c>
      <c r="W354" s="47">
        <v>1</v>
      </c>
      <c r="X354" s="47">
        <v>1</v>
      </c>
      <c r="Y354" s="47">
        <v>1</v>
      </c>
      <c r="Z354" s="75">
        <v>40855.634965277779</v>
      </c>
      <c r="AA354" s="6" t="s">
        <v>433</v>
      </c>
      <c r="AB354" s="47" t="s">
        <v>2131</v>
      </c>
      <c r="AC354" s="47" t="s">
        <v>2137</v>
      </c>
      <c r="AD354" s="47" t="s">
        <v>2141</v>
      </c>
      <c r="AE354" s="47" t="s">
        <v>2142</v>
      </c>
      <c r="AF354" s="6" t="s">
        <v>2143</v>
      </c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</row>
    <row r="355" spans="1:43" s="1" customFormat="1" ht="15.75" x14ac:dyDescent="0.25">
      <c r="A355" s="47">
        <v>351</v>
      </c>
      <c r="B355" s="47" t="s">
        <v>2144</v>
      </c>
      <c r="C355" s="47" t="s">
        <v>2127</v>
      </c>
      <c r="D355" s="69" t="s">
        <v>2128</v>
      </c>
      <c r="E355" s="47">
        <v>2005</v>
      </c>
      <c r="F355" s="69" t="s">
        <v>2129</v>
      </c>
      <c r="G355" s="69" t="s">
        <v>2130</v>
      </c>
      <c r="H355" s="69" t="s">
        <v>2129</v>
      </c>
      <c r="I355" s="70">
        <v>286.84999630773149</v>
      </c>
      <c r="J355" s="47" t="s">
        <v>430</v>
      </c>
      <c r="K355" s="47">
        <v>6</v>
      </c>
      <c r="L355" s="71"/>
      <c r="M355" s="47">
        <v>75</v>
      </c>
      <c r="N355" s="48">
        <f t="shared" si="31"/>
        <v>140</v>
      </c>
      <c r="O355" s="48">
        <f t="shared" si="32"/>
        <v>40158.999483082407</v>
      </c>
      <c r="P355" s="72">
        <f t="shared" si="33"/>
        <v>4015.8999483082407</v>
      </c>
      <c r="Q355" s="73">
        <f t="shared" si="34"/>
        <v>6626.2349147085961</v>
      </c>
      <c r="R355" s="48">
        <f t="shared" si="35"/>
        <v>50801.134346099243</v>
      </c>
      <c r="S355" s="74">
        <f t="shared" si="36"/>
        <v>56</v>
      </c>
      <c r="T355" s="6" t="s">
        <v>431</v>
      </c>
      <c r="U355" s="47" t="s">
        <v>432</v>
      </c>
      <c r="V355" s="47">
        <v>1</v>
      </c>
      <c r="W355" s="47">
        <v>1</v>
      </c>
      <c r="X355" s="47">
        <v>1</v>
      </c>
      <c r="Y355" s="47">
        <v>1</v>
      </c>
      <c r="Z355" s="75">
        <v>40855.634976851848</v>
      </c>
      <c r="AA355" s="6" t="s">
        <v>433</v>
      </c>
      <c r="AB355" s="47" t="s">
        <v>2131</v>
      </c>
      <c r="AC355" s="47" t="s">
        <v>2145</v>
      </c>
      <c r="AD355" s="47" t="s">
        <v>2146</v>
      </c>
      <c r="AE355" s="47" t="s">
        <v>2147</v>
      </c>
      <c r="AF355" s="6" t="s">
        <v>2148</v>
      </c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</row>
    <row r="356" spans="1:43" s="1" customFormat="1" ht="15.75" x14ac:dyDescent="0.25">
      <c r="A356" s="47">
        <v>352</v>
      </c>
      <c r="B356" s="47" t="s">
        <v>2149</v>
      </c>
      <c r="C356" s="47" t="s">
        <v>2127</v>
      </c>
      <c r="D356" s="69" t="s">
        <v>2128</v>
      </c>
      <c r="E356" s="47">
        <v>2005</v>
      </c>
      <c r="F356" s="69" t="s">
        <v>2130</v>
      </c>
      <c r="G356" s="69" t="s">
        <v>2129</v>
      </c>
      <c r="H356" s="69" t="s">
        <v>457</v>
      </c>
      <c r="I356" s="70">
        <v>41.132876568653273</v>
      </c>
      <c r="J356" s="47" t="s">
        <v>430</v>
      </c>
      <c r="K356" s="47">
        <v>8</v>
      </c>
      <c r="L356" s="71"/>
      <c r="M356" s="47">
        <v>75</v>
      </c>
      <c r="N356" s="48">
        <f t="shared" si="31"/>
        <v>160</v>
      </c>
      <c r="O356" s="48">
        <f t="shared" si="32"/>
        <v>6581.2602509845237</v>
      </c>
      <c r="P356" s="72">
        <f t="shared" si="33"/>
        <v>658.12602509845237</v>
      </c>
      <c r="Q356" s="73">
        <f t="shared" si="34"/>
        <v>1085.9079414124465</v>
      </c>
      <c r="R356" s="48">
        <f t="shared" si="35"/>
        <v>8325.2942174954223</v>
      </c>
      <c r="S356" s="74">
        <f t="shared" si="36"/>
        <v>56</v>
      </c>
      <c r="T356" s="6" t="s">
        <v>431</v>
      </c>
      <c r="U356" s="47" t="s">
        <v>432</v>
      </c>
      <c r="V356" s="47">
        <v>1</v>
      </c>
      <c r="W356" s="47">
        <v>1</v>
      </c>
      <c r="X356" s="47">
        <v>1</v>
      </c>
      <c r="Y356" s="47">
        <v>1</v>
      </c>
      <c r="Z356" s="75">
        <v>40855.634976851848</v>
      </c>
      <c r="AA356" s="6" t="s">
        <v>433</v>
      </c>
      <c r="AB356" s="47" t="s">
        <v>2131</v>
      </c>
      <c r="AC356" s="47" t="s">
        <v>2150</v>
      </c>
      <c r="AD356" s="47" t="s">
        <v>2151</v>
      </c>
      <c r="AE356" s="47" t="s">
        <v>2152</v>
      </c>
      <c r="AF356" s="6" t="s">
        <v>2153</v>
      </c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</row>
    <row r="357" spans="1:43" s="1" customFormat="1" ht="15.75" x14ac:dyDescent="0.25">
      <c r="A357" s="47">
        <v>353</v>
      </c>
      <c r="B357" s="47" t="s">
        <v>2154</v>
      </c>
      <c r="C357" s="47" t="s">
        <v>2127</v>
      </c>
      <c r="D357" s="69" t="s">
        <v>2128</v>
      </c>
      <c r="E357" s="47">
        <v>2005</v>
      </c>
      <c r="F357" s="69" t="s">
        <v>2130</v>
      </c>
      <c r="G357" s="69" t="s">
        <v>2130</v>
      </c>
      <c r="H357" s="69" t="s">
        <v>431</v>
      </c>
      <c r="I357" s="70">
        <v>3.640405982770599</v>
      </c>
      <c r="J357" s="47" t="s">
        <v>430</v>
      </c>
      <c r="K357" s="47">
        <v>8</v>
      </c>
      <c r="L357" s="71"/>
      <c r="M357" s="47">
        <v>75</v>
      </c>
      <c r="N357" s="48">
        <f t="shared" si="31"/>
        <v>160</v>
      </c>
      <c r="O357" s="48">
        <f t="shared" si="32"/>
        <v>582.46495724329588</v>
      </c>
      <c r="P357" s="72">
        <f t="shared" si="33"/>
        <v>58.246495724329591</v>
      </c>
      <c r="Q357" s="73">
        <f t="shared" si="34"/>
        <v>96.106717945143828</v>
      </c>
      <c r="R357" s="48">
        <f t="shared" si="35"/>
        <v>736.81817091276935</v>
      </c>
      <c r="S357" s="74">
        <f t="shared" si="36"/>
        <v>56</v>
      </c>
      <c r="T357" s="6" t="s">
        <v>431</v>
      </c>
      <c r="U357" s="47" t="s">
        <v>432</v>
      </c>
      <c r="V357" s="47">
        <v>1</v>
      </c>
      <c r="W357" s="47">
        <v>1</v>
      </c>
      <c r="X357" s="47">
        <v>1</v>
      </c>
      <c r="Y357" s="47">
        <v>1</v>
      </c>
      <c r="Z357" s="75">
        <v>40855.634976851848</v>
      </c>
      <c r="AA357" s="6" t="s">
        <v>433</v>
      </c>
      <c r="AB357" s="47" t="s">
        <v>2131</v>
      </c>
      <c r="AC357" s="47" t="s">
        <v>2151</v>
      </c>
      <c r="AD357" s="47" t="s">
        <v>2155</v>
      </c>
      <c r="AE357" s="47" t="s">
        <v>2156</v>
      </c>
      <c r="AF357" s="6" t="s">
        <v>2157</v>
      </c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</row>
    <row r="358" spans="1:43" s="1" customFormat="1" ht="15.75" x14ac:dyDescent="0.25">
      <c r="A358" s="47">
        <v>354</v>
      </c>
      <c r="B358" s="47" t="s">
        <v>2158</v>
      </c>
      <c r="C358" s="47" t="s">
        <v>2127</v>
      </c>
      <c r="D358" s="69" t="s">
        <v>2128</v>
      </c>
      <c r="E358" s="47">
        <v>2005</v>
      </c>
      <c r="F358" s="69" t="s">
        <v>2130</v>
      </c>
      <c r="G358" s="69" t="s">
        <v>2130</v>
      </c>
      <c r="H358" s="69" t="s">
        <v>2129</v>
      </c>
      <c r="I358" s="70">
        <v>75.484533000567524</v>
      </c>
      <c r="J358" s="47" t="s">
        <v>430</v>
      </c>
      <c r="K358" s="47">
        <v>6</v>
      </c>
      <c r="L358" s="71"/>
      <c r="M358" s="47">
        <v>75</v>
      </c>
      <c r="N358" s="48">
        <f t="shared" si="31"/>
        <v>140</v>
      </c>
      <c r="O358" s="48">
        <f t="shared" si="32"/>
        <v>10567.834620079453</v>
      </c>
      <c r="P358" s="72">
        <f t="shared" si="33"/>
        <v>1056.7834620079454</v>
      </c>
      <c r="Q358" s="73">
        <f t="shared" si="34"/>
        <v>1743.6927123131097</v>
      </c>
      <c r="R358" s="48">
        <f t="shared" si="35"/>
        <v>13368.310794400508</v>
      </c>
      <c r="S358" s="74">
        <f t="shared" si="36"/>
        <v>56</v>
      </c>
      <c r="T358" s="6" t="s">
        <v>431</v>
      </c>
      <c r="U358" s="47" t="s">
        <v>432</v>
      </c>
      <c r="V358" s="47">
        <v>1</v>
      </c>
      <c r="W358" s="47">
        <v>1</v>
      </c>
      <c r="X358" s="47">
        <v>1</v>
      </c>
      <c r="Y358" s="47">
        <v>1</v>
      </c>
      <c r="Z358" s="75">
        <v>40855.634976851848</v>
      </c>
      <c r="AA358" s="6" t="s">
        <v>433</v>
      </c>
      <c r="AB358" s="47" t="s">
        <v>2131</v>
      </c>
      <c r="AC358" s="47" t="s">
        <v>2155</v>
      </c>
      <c r="AD358" s="47" t="s">
        <v>2146</v>
      </c>
      <c r="AE358" s="47" t="s">
        <v>2159</v>
      </c>
      <c r="AF358" s="6" t="s">
        <v>2160</v>
      </c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</row>
    <row r="359" spans="1:43" s="1" customFormat="1" ht="15.75" x14ac:dyDescent="0.25">
      <c r="A359" s="47">
        <v>355</v>
      </c>
      <c r="B359" s="47" t="s">
        <v>2161</v>
      </c>
      <c r="C359" s="47" t="s">
        <v>2127</v>
      </c>
      <c r="D359" s="69" t="s">
        <v>2128</v>
      </c>
      <c r="E359" s="47">
        <v>2005</v>
      </c>
      <c r="F359" s="69" t="s">
        <v>2130</v>
      </c>
      <c r="G359" s="69" t="s">
        <v>2162</v>
      </c>
      <c r="H359" s="69" t="s">
        <v>2130</v>
      </c>
      <c r="I359" s="70">
        <v>152.89111936076989</v>
      </c>
      <c r="J359" s="47" t="s">
        <v>430</v>
      </c>
      <c r="K359" s="47">
        <v>8</v>
      </c>
      <c r="L359" s="71"/>
      <c r="M359" s="47">
        <v>75</v>
      </c>
      <c r="N359" s="48">
        <f t="shared" si="31"/>
        <v>160</v>
      </c>
      <c r="O359" s="48">
        <f t="shared" si="32"/>
        <v>24462.579097723181</v>
      </c>
      <c r="P359" s="72">
        <f t="shared" si="33"/>
        <v>2446.2579097723183</v>
      </c>
      <c r="Q359" s="73">
        <f t="shared" si="34"/>
        <v>4036.3255511243246</v>
      </c>
      <c r="R359" s="48">
        <f t="shared" si="35"/>
        <v>30945.162558619824</v>
      </c>
      <c r="S359" s="74">
        <f t="shared" si="36"/>
        <v>56</v>
      </c>
      <c r="T359" s="6" t="s">
        <v>431</v>
      </c>
      <c r="U359" s="47" t="s">
        <v>432</v>
      </c>
      <c r="V359" s="47">
        <v>1</v>
      </c>
      <c r="W359" s="47">
        <v>1</v>
      </c>
      <c r="X359" s="47">
        <v>1</v>
      </c>
      <c r="Y359" s="47">
        <v>1</v>
      </c>
      <c r="Z359" s="75">
        <v>40855.634976851848</v>
      </c>
      <c r="AA359" s="6" t="s">
        <v>433</v>
      </c>
      <c r="AB359" s="47" t="s">
        <v>2131</v>
      </c>
      <c r="AC359" s="47" t="s">
        <v>2151</v>
      </c>
      <c r="AD359" s="47" t="s">
        <v>2163</v>
      </c>
      <c r="AE359" s="47" t="s">
        <v>2164</v>
      </c>
      <c r="AF359" s="6" t="s">
        <v>2165</v>
      </c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</row>
    <row r="360" spans="1:43" s="1" customFormat="1" ht="15.75" x14ac:dyDescent="0.25">
      <c r="A360" s="47">
        <v>356</v>
      </c>
      <c r="B360" s="47" t="s">
        <v>2166</v>
      </c>
      <c r="C360" s="47" t="s">
        <v>2127</v>
      </c>
      <c r="D360" s="69" t="s">
        <v>2128</v>
      </c>
      <c r="E360" s="47">
        <v>2005</v>
      </c>
      <c r="F360" s="69" t="s">
        <v>2130</v>
      </c>
      <c r="G360" s="69" t="s">
        <v>2129</v>
      </c>
      <c r="H360" s="69" t="s">
        <v>457</v>
      </c>
      <c r="I360" s="70">
        <v>1.998406006282792</v>
      </c>
      <c r="J360" s="47" t="s">
        <v>430</v>
      </c>
      <c r="K360" s="47">
        <v>8</v>
      </c>
      <c r="L360" s="71"/>
      <c r="M360" s="47">
        <v>75</v>
      </c>
      <c r="N360" s="48">
        <f t="shared" si="31"/>
        <v>160</v>
      </c>
      <c r="O360" s="48">
        <f t="shared" si="32"/>
        <v>319.74496100524669</v>
      </c>
      <c r="P360" s="72">
        <f t="shared" si="33"/>
        <v>31.974496100524672</v>
      </c>
      <c r="Q360" s="73">
        <f t="shared" si="34"/>
        <v>52.757918565865701</v>
      </c>
      <c r="R360" s="48">
        <f t="shared" si="35"/>
        <v>404.47737567163705</v>
      </c>
      <c r="S360" s="74">
        <f t="shared" si="36"/>
        <v>56</v>
      </c>
      <c r="T360" s="6" t="s">
        <v>431</v>
      </c>
      <c r="U360" s="47" t="s">
        <v>432</v>
      </c>
      <c r="V360" s="47">
        <v>1</v>
      </c>
      <c r="W360" s="47">
        <v>1</v>
      </c>
      <c r="X360" s="47">
        <v>1</v>
      </c>
      <c r="Y360" s="47">
        <v>1</v>
      </c>
      <c r="Z360" s="75">
        <v>40855.634976851848</v>
      </c>
      <c r="AA360" s="6" t="s">
        <v>433</v>
      </c>
      <c r="AB360" s="47" t="s">
        <v>2131</v>
      </c>
      <c r="AC360" s="47" t="s">
        <v>2151</v>
      </c>
      <c r="AD360" s="47" t="s">
        <v>2167</v>
      </c>
      <c r="AE360" s="47" t="s">
        <v>2168</v>
      </c>
      <c r="AF360" s="6" t="s">
        <v>2169</v>
      </c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</row>
    <row r="361" spans="1:43" s="1" customFormat="1" ht="15.75" x14ac:dyDescent="0.25">
      <c r="A361" s="47">
        <v>357</v>
      </c>
      <c r="B361" s="47" t="s">
        <v>2170</v>
      </c>
      <c r="C361" s="47" t="s">
        <v>2127</v>
      </c>
      <c r="D361" s="69" t="s">
        <v>2128</v>
      </c>
      <c r="E361" s="47">
        <v>2005</v>
      </c>
      <c r="F361" s="69" t="s">
        <v>2130</v>
      </c>
      <c r="G361" s="69" t="s">
        <v>2129</v>
      </c>
      <c r="H361" s="69" t="s">
        <v>457</v>
      </c>
      <c r="I361" s="70">
        <v>5.3261284214716893</v>
      </c>
      <c r="J361" s="47" t="s">
        <v>430</v>
      </c>
      <c r="K361" s="47">
        <v>8</v>
      </c>
      <c r="L361" s="71"/>
      <c r="M361" s="47">
        <v>75</v>
      </c>
      <c r="N361" s="48">
        <f t="shared" si="31"/>
        <v>160</v>
      </c>
      <c r="O361" s="48">
        <f t="shared" si="32"/>
        <v>852.18054743547032</v>
      </c>
      <c r="P361" s="72">
        <f t="shared" si="33"/>
        <v>85.218054743547043</v>
      </c>
      <c r="Q361" s="73">
        <f t="shared" si="34"/>
        <v>140.60979032685262</v>
      </c>
      <c r="R361" s="48">
        <f t="shared" si="35"/>
        <v>1078.00839250587</v>
      </c>
      <c r="S361" s="74">
        <f t="shared" si="36"/>
        <v>56</v>
      </c>
      <c r="T361" s="6" t="s">
        <v>431</v>
      </c>
      <c r="U361" s="47" t="s">
        <v>432</v>
      </c>
      <c r="V361" s="47">
        <v>1</v>
      </c>
      <c r="W361" s="47">
        <v>1</v>
      </c>
      <c r="X361" s="47">
        <v>1</v>
      </c>
      <c r="Y361" s="47">
        <v>1</v>
      </c>
      <c r="Z361" s="75">
        <v>40855.634976851848</v>
      </c>
      <c r="AA361" s="6" t="s">
        <v>433</v>
      </c>
      <c r="AB361" s="47" t="s">
        <v>2131</v>
      </c>
      <c r="AC361" s="47" t="s">
        <v>2171</v>
      </c>
      <c r="AD361" s="47" t="s">
        <v>2172</v>
      </c>
      <c r="AE361" s="47" t="s">
        <v>2173</v>
      </c>
      <c r="AF361" s="6" t="s">
        <v>2174</v>
      </c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</row>
    <row r="362" spans="1:43" s="1" customFormat="1" ht="15.75" x14ac:dyDescent="0.25">
      <c r="A362" s="47">
        <v>358</v>
      </c>
      <c r="B362" s="47" t="s">
        <v>2175</v>
      </c>
      <c r="C362" s="47" t="s">
        <v>2127</v>
      </c>
      <c r="D362" s="69" t="s">
        <v>2128</v>
      </c>
      <c r="E362" s="47">
        <v>2005</v>
      </c>
      <c r="F362" s="69" t="s">
        <v>2130</v>
      </c>
      <c r="G362" s="69" t="s">
        <v>2129</v>
      </c>
      <c r="H362" s="69" t="s">
        <v>457</v>
      </c>
      <c r="I362" s="70">
        <v>2.9729126420976471</v>
      </c>
      <c r="J362" s="47" t="s">
        <v>430</v>
      </c>
      <c r="K362" s="47">
        <v>6</v>
      </c>
      <c r="L362" s="71"/>
      <c r="M362" s="47">
        <v>75</v>
      </c>
      <c r="N362" s="48">
        <f t="shared" si="31"/>
        <v>140</v>
      </c>
      <c r="O362" s="48">
        <f t="shared" si="32"/>
        <v>416.20776989367062</v>
      </c>
      <c r="P362" s="72">
        <f t="shared" si="33"/>
        <v>41.620776989367066</v>
      </c>
      <c r="Q362" s="73">
        <f t="shared" si="34"/>
        <v>68.67428203245565</v>
      </c>
      <c r="R362" s="48">
        <f t="shared" si="35"/>
        <v>526.5028289154933</v>
      </c>
      <c r="S362" s="74">
        <f t="shared" si="36"/>
        <v>56</v>
      </c>
      <c r="T362" s="6" t="s">
        <v>431</v>
      </c>
      <c r="U362" s="47" t="s">
        <v>432</v>
      </c>
      <c r="V362" s="47">
        <v>1</v>
      </c>
      <c r="W362" s="47">
        <v>1</v>
      </c>
      <c r="X362" s="47">
        <v>1</v>
      </c>
      <c r="Y362" s="47">
        <v>1</v>
      </c>
      <c r="Z362" s="75">
        <v>40855.634988425933</v>
      </c>
      <c r="AA362" s="6" t="s">
        <v>433</v>
      </c>
      <c r="AB362" s="47" t="s">
        <v>2131</v>
      </c>
      <c r="AC362" s="47"/>
      <c r="AD362" s="47"/>
      <c r="AE362" s="47" t="s">
        <v>2176</v>
      </c>
      <c r="AF362" s="6" t="s">
        <v>2177</v>
      </c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</row>
    <row r="363" spans="1:43" s="1" customFormat="1" ht="15.75" x14ac:dyDescent="0.25">
      <c r="A363" s="47">
        <v>359</v>
      </c>
      <c r="B363" s="47" t="s">
        <v>2178</v>
      </c>
      <c r="C363" s="47" t="s">
        <v>2127</v>
      </c>
      <c r="D363" s="69" t="s">
        <v>2128</v>
      </c>
      <c r="E363" s="47">
        <v>2005</v>
      </c>
      <c r="F363" s="69" t="s">
        <v>2129</v>
      </c>
      <c r="G363" s="69" t="s">
        <v>2130</v>
      </c>
      <c r="H363" s="69" t="s">
        <v>451</v>
      </c>
      <c r="I363" s="70">
        <v>1.9760711376774129</v>
      </c>
      <c r="J363" s="47" t="s">
        <v>430</v>
      </c>
      <c r="K363" s="47">
        <v>6</v>
      </c>
      <c r="L363" s="71"/>
      <c r="M363" s="47">
        <v>75</v>
      </c>
      <c r="N363" s="48">
        <f t="shared" si="31"/>
        <v>140</v>
      </c>
      <c r="O363" s="48">
        <f t="shared" si="32"/>
        <v>276.64995927483778</v>
      </c>
      <c r="P363" s="72">
        <f t="shared" si="33"/>
        <v>27.66499592748378</v>
      </c>
      <c r="Q363" s="73">
        <f t="shared" si="34"/>
        <v>45.647243280348235</v>
      </c>
      <c r="R363" s="48">
        <f t="shared" si="35"/>
        <v>349.96219848266981</v>
      </c>
      <c r="S363" s="74">
        <f t="shared" si="36"/>
        <v>56</v>
      </c>
      <c r="T363" s="6" t="s">
        <v>431</v>
      </c>
      <c r="U363" s="47" t="s">
        <v>432</v>
      </c>
      <c r="V363" s="47">
        <v>1</v>
      </c>
      <c r="W363" s="47">
        <v>1</v>
      </c>
      <c r="X363" s="47">
        <v>1</v>
      </c>
      <c r="Y363" s="47">
        <v>1</v>
      </c>
      <c r="Z363" s="75">
        <v>40855.634988425933</v>
      </c>
      <c r="AA363" s="6" t="s">
        <v>433</v>
      </c>
      <c r="AB363" s="47" t="s">
        <v>2131</v>
      </c>
      <c r="AC363" s="47" t="s">
        <v>2179</v>
      </c>
      <c r="AD363" s="47" t="s">
        <v>2180</v>
      </c>
      <c r="AE363" s="47" t="s">
        <v>2181</v>
      </c>
      <c r="AF363" s="6" t="s">
        <v>2182</v>
      </c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</row>
    <row r="364" spans="1:43" s="1" customFormat="1" ht="15.75" x14ac:dyDescent="0.25">
      <c r="A364" s="47">
        <v>360</v>
      </c>
      <c r="B364" s="47" t="s">
        <v>2183</v>
      </c>
      <c r="C364" s="47" t="s">
        <v>2127</v>
      </c>
      <c r="D364" s="69" t="s">
        <v>2184</v>
      </c>
      <c r="E364" s="47">
        <v>2005</v>
      </c>
      <c r="F364" s="69" t="s">
        <v>2129</v>
      </c>
      <c r="G364" s="69" t="s">
        <v>2162</v>
      </c>
      <c r="H364" s="69" t="s">
        <v>2130</v>
      </c>
      <c r="I364" s="70">
        <v>512.0332339912103</v>
      </c>
      <c r="J364" s="47" t="s">
        <v>430</v>
      </c>
      <c r="K364" s="47">
        <v>8</v>
      </c>
      <c r="L364" s="71"/>
      <c r="M364" s="47">
        <v>75</v>
      </c>
      <c r="N364" s="48">
        <f t="shared" si="31"/>
        <v>160</v>
      </c>
      <c r="O364" s="48">
        <f t="shared" si="32"/>
        <v>81925.317438593644</v>
      </c>
      <c r="P364" s="72">
        <f t="shared" si="33"/>
        <v>8192.5317438593647</v>
      </c>
      <c r="Q364" s="73">
        <f t="shared" si="34"/>
        <v>13517.677377367951</v>
      </c>
      <c r="R364" s="48">
        <f t="shared" si="35"/>
        <v>103635.52655982095</v>
      </c>
      <c r="S364" s="74">
        <f t="shared" si="36"/>
        <v>56</v>
      </c>
      <c r="T364" s="6" t="s">
        <v>431</v>
      </c>
      <c r="U364" s="47" t="s">
        <v>432</v>
      </c>
      <c r="V364" s="47">
        <v>1</v>
      </c>
      <c r="W364" s="47">
        <v>1</v>
      </c>
      <c r="X364" s="47">
        <v>1</v>
      </c>
      <c r="Y364" s="47">
        <v>1</v>
      </c>
      <c r="Z364" s="75">
        <v>40855.634988425933</v>
      </c>
      <c r="AA364" s="6" t="s">
        <v>433</v>
      </c>
      <c r="AB364" s="47" t="s">
        <v>2185</v>
      </c>
      <c r="AC364" s="47" t="s">
        <v>2163</v>
      </c>
      <c r="AD364" s="47" t="s">
        <v>2186</v>
      </c>
      <c r="AE364" s="47" t="s">
        <v>2187</v>
      </c>
      <c r="AF364" s="6" t="s">
        <v>2188</v>
      </c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</row>
    <row r="365" spans="1:43" s="1" customFormat="1" ht="15.75" x14ac:dyDescent="0.25">
      <c r="A365" s="47">
        <v>361</v>
      </c>
      <c r="B365" s="47" t="s">
        <v>2189</v>
      </c>
      <c r="C365" s="47" t="s">
        <v>1894</v>
      </c>
      <c r="D365" s="69" t="s">
        <v>2184</v>
      </c>
      <c r="E365" s="47">
        <v>2005</v>
      </c>
      <c r="F365" s="69" t="s">
        <v>2162</v>
      </c>
      <c r="G365" s="69" t="s">
        <v>2162</v>
      </c>
      <c r="H365" s="69" t="s">
        <v>2130</v>
      </c>
      <c r="I365" s="70">
        <v>38.674106215626061</v>
      </c>
      <c r="J365" s="47" t="s">
        <v>430</v>
      </c>
      <c r="K365" s="47">
        <v>8</v>
      </c>
      <c r="L365" s="71"/>
      <c r="M365" s="47">
        <v>75</v>
      </c>
      <c r="N365" s="48">
        <f t="shared" si="31"/>
        <v>160</v>
      </c>
      <c r="O365" s="48">
        <f t="shared" si="32"/>
        <v>6187.85699450017</v>
      </c>
      <c r="P365" s="72">
        <f t="shared" si="33"/>
        <v>618.78569945001709</v>
      </c>
      <c r="Q365" s="73">
        <f t="shared" si="34"/>
        <v>1020.996404092528</v>
      </c>
      <c r="R365" s="48">
        <f t="shared" si="35"/>
        <v>7827.639098042715</v>
      </c>
      <c r="S365" s="74">
        <f t="shared" si="36"/>
        <v>56</v>
      </c>
      <c r="T365" s="6" t="s">
        <v>431</v>
      </c>
      <c r="U365" s="47" t="s">
        <v>432</v>
      </c>
      <c r="V365" s="47">
        <v>1</v>
      </c>
      <c r="W365" s="47">
        <v>1</v>
      </c>
      <c r="X365" s="47">
        <v>1</v>
      </c>
      <c r="Y365" s="47">
        <v>1</v>
      </c>
      <c r="Z365" s="75">
        <v>40855.634988425933</v>
      </c>
      <c r="AA365" s="6" t="s">
        <v>433</v>
      </c>
      <c r="AB365" s="47" t="s">
        <v>2185</v>
      </c>
      <c r="AC365" s="47" t="s">
        <v>2186</v>
      </c>
      <c r="AD365" s="47" t="s">
        <v>2190</v>
      </c>
      <c r="AE365" s="47" t="s">
        <v>2191</v>
      </c>
      <c r="AF365" s="6" t="s">
        <v>2192</v>
      </c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</row>
    <row r="366" spans="1:43" s="1" customFormat="1" ht="31.5" x14ac:dyDescent="0.25">
      <c r="A366" s="47">
        <v>362</v>
      </c>
      <c r="B366" s="47" t="s">
        <v>2193</v>
      </c>
      <c r="C366" s="47" t="s">
        <v>1719</v>
      </c>
      <c r="D366" s="69" t="s">
        <v>2194</v>
      </c>
      <c r="E366" s="47">
        <v>2005</v>
      </c>
      <c r="F366" s="69" t="s">
        <v>622</v>
      </c>
      <c r="G366" s="69" t="s">
        <v>1994</v>
      </c>
      <c r="H366" s="69" t="s">
        <v>1995</v>
      </c>
      <c r="I366" s="70">
        <v>1.571803440525491</v>
      </c>
      <c r="J366" s="47" t="s">
        <v>430</v>
      </c>
      <c r="K366" s="47">
        <v>8</v>
      </c>
      <c r="L366" s="71"/>
      <c r="M366" s="47">
        <v>75</v>
      </c>
      <c r="N366" s="48">
        <f t="shared" si="31"/>
        <v>160</v>
      </c>
      <c r="O366" s="48">
        <f t="shared" si="32"/>
        <v>251.48855048407856</v>
      </c>
      <c r="P366" s="72">
        <f t="shared" si="33"/>
        <v>25.148855048407857</v>
      </c>
      <c r="Q366" s="73">
        <f t="shared" si="34"/>
        <v>41.495610829872959</v>
      </c>
      <c r="R366" s="48">
        <f t="shared" si="35"/>
        <v>318.1330163623594</v>
      </c>
      <c r="S366" s="74">
        <f t="shared" si="36"/>
        <v>56</v>
      </c>
      <c r="T366" s="6" t="s">
        <v>431</v>
      </c>
      <c r="U366" s="47" t="s">
        <v>432</v>
      </c>
      <c r="V366" s="47">
        <v>1</v>
      </c>
      <c r="W366" s="47">
        <v>1</v>
      </c>
      <c r="X366" s="47">
        <v>1</v>
      </c>
      <c r="Y366" s="47">
        <v>1</v>
      </c>
      <c r="Z366" s="75">
        <v>40855.634988425933</v>
      </c>
      <c r="AA366" s="6" t="s">
        <v>433</v>
      </c>
      <c r="AB366" s="47" t="s">
        <v>2195</v>
      </c>
      <c r="AC366" s="47" t="s">
        <v>1997</v>
      </c>
      <c r="AD366" s="47" t="s">
        <v>2196</v>
      </c>
      <c r="AE366" s="47" t="s">
        <v>2197</v>
      </c>
      <c r="AF366" s="6" t="s">
        <v>2198</v>
      </c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</row>
    <row r="367" spans="1:43" s="1" customFormat="1" ht="31.5" x14ac:dyDescent="0.25">
      <c r="A367" s="47">
        <v>363</v>
      </c>
      <c r="B367" s="47" t="s">
        <v>2199</v>
      </c>
      <c r="C367" s="47" t="s">
        <v>1719</v>
      </c>
      <c r="D367" s="69" t="s">
        <v>2194</v>
      </c>
      <c r="E367" s="47">
        <v>2005</v>
      </c>
      <c r="F367" s="69" t="s">
        <v>622</v>
      </c>
      <c r="G367" s="69" t="s">
        <v>1994</v>
      </c>
      <c r="H367" s="69" t="s">
        <v>1995</v>
      </c>
      <c r="I367" s="70">
        <v>60.001093120411561</v>
      </c>
      <c r="J367" s="47" t="s">
        <v>430</v>
      </c>
      <c r="K367" s="47">
        <v>8</v>
      </c>
      <c r="L367" s="71"/>
      <c r="M367" s="47">
        <v>75</v>
      </c>
      <c r="N367" s="48">
        <f t="shared" si="31"/>
        <v>160</v>
      </c>
      <c r="O367" s="48">
        <f t="shared" si="32"/>
        <v>9600.1748992658504</v>
      </c>
      <c r="P367" s="72">
        <f t="shared" si="33"/>
        <v>960.01748992658509</v>
      </c>
      <c r="Q367" s="73">
        <f t="shared" si="34"/>
        <v>1584.0288583788654</v>
      </c>
      <c r="R367" s="48">
        <f t="shared" si="35"/>
        <v>12144.221247571302</v>
      </c>
      <c r="S367" s="74">
        <f t="shared" si="36"/>
        <v>56</v>
      </c>
      <c r="T367" s="6" t="s">
        <v>431</v>
      </c>
      <c r="U367" s="47" t="s">
        <v>432</v>
      </c>
      <c r="V367" s="47">
        <v>1</v>
      </c>
      <c r="W367" s="47">
        <v>1</v>
      </c>
      <c r="X367" s="47">
        <v>1</v>
      </c>
      <c r="Y367" s="47">
        <v>1</v>
      </c>
      <c r="Z367" s="75">
        <v>40855.634988425933</v>
      </c>
      <c r="AA367" s="6" t="s">
        <v>433</v>
      </c>
      <c r="AB367" s="47" t="s">
        <v>2195</v>
      </c>
      <c r="AC367" s="47" t="s">
        <v>2200</v>
      </c>
      <c r="AD367" s="47" t="s">
        <v>2201</v>
      </c>
      <c r="AE367" s="47" t="s">
        <v>2202</v>
      </c>
      <c r="AF367" s="6" t="s">
        <v>2203</v>
      </c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</row>
    <row r="368" spans="1:43" s="1" customFormat="1" ht="31.5" x14ac:dyDescent="0.25">
      <c r="A368" s="47">
        <v>364</v>
      </c>
      <c r="B368" s="47" t="s">
        <v>2204</v>
      </c>
      <c r="C368" s="47" t="s">
        <v>2205</v>
      </c>
      <c r="D368" s="69" t="s">
        <v>2194</v>
      </c>
      <c r="E368" s="47">
        <v>2005</v>
      </c>
      <c r="F368" s="69" t="s">
        <v>1995</v>
      </c>
      <c r="G368" s="69" t="s">
        <v>622</v>
      </c>
      <c r="H368" s="69" t="s">
        <v>2206</v>
      </c>
      <c r="I368" s="70">
        <v>3.501248991341245</v>
      </c>
      <c r="J368" s="47" t="s">
        <v>430</v>
      </c>
      <c r="K368" s="47">
        <v>8</v>
      </c>
      <c r="L368" s="71"/>
      <c r="M368" s="47">
        <v>75</v>
      </c>
      <c r="N368" s="48">
        <f t="shared" si="31"/>
        <v>160</v>
      </c>
      <c r="O368" s="48">
        <f t="shared" si="32"/>
        <v>560.19983861459923</v>
      </c>
      <c r="P368" s="72">
        <f t="shared" si="33"/>
        <v>56.019983861459927</v>
      </c>
      <c r="Q368" s="73">
        <f t="shared" si="34"/>
        <v>92.432973371408863</v>
      </c>
      <c r="R368" s="48">
        <f t="shared" si="35"/>
        <v>708.65279584746793</v>
      </c>
      <c r="S368" s="74">
        <f t="shared" si="36"/>
        <v>56</v>
      </c>
      <c r="T368" s="6" t="s">
        <v>431</v>
      </c>
      <c r="U368" s="47" t="s">
        <v>432</v>
      </c>
      <c r="V368" s="47">
        <v>1</v>
      </c>
      <c r="W368" s="47">
        <v>1</v>
      </c>
      <c r="X368" s="47">
        <v>1</v>
      </c>
      <c r="Y368" s="47">
        <v>1</v>
      </c>
      <c r="Z368" s="75">
        <v>40855.634988425933</v>
      </c>
      <c r="AA368" s="6" t="s">
        <v>433</v>
      </c>
      <c r="AB368" s="47" t="s">
        <v>2195</v>
      </c>
      <c r="AC368" s="47" t="s">
        <v>2207</v>
      </c>
      <c r="AD368" s="47" t="s">
        <v>2208</v>
      </c>
      <c r="AE368" s="47" t="s">
        <v>2209</v>
      </c>
      <c r="AF368" s="6" t="s">
        <v>2210</v>
      </c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</row>
    <row r="369" spans="1:43" s="1" customFormat="1" ht="31.5" x14ac:dyDescent="0.25">
      <c r="A369" s="47">
        <v>365</v>
      </c>
      <c r="B369" s="47" t="s">
        <v>2211</v>
      </c>
      <c r="C369" s="47" t="s">
        <v>2205</v>
      </c>
      <c r="D369" s="69" t="s">
        <v>2194</v>
      </c>
      <c r="E369" s="47">
        <v>2005</v>
      </c>
      <c r="F369" s="69" t="s">
        <v>1995</v>
      </c>
      <c r="G369" s="69" t="s">
        <v>622</v>
      </c>
      <c r="H369" s="69" t="s">
        <v>2206</v>
      </c>
      <c r="I369" s="70">
        <v>1.500096191273802</v>
      </c>
      <c r="J369" s="47" t="s">
        <v>430</v>
      </c>
      <c r="K369" s="47">
        <v>8</v>
      </c>
      <c r="L369" s="71"/>
      <c r="M369" s="47">
        <v>75</v>
      </c>
      <c r="N369" s="48">
        <f t="shared" si="31"/>
        <v>160</v>
      </c>
      <c r="O369" s="48">
        <f t="shared" si="32"/>
        <v>240.01539060380833</v>
      </c>
      <c r="P369" s="72">
        <f t="shared" si="33"/>
        <v>24.001539060380836</v>
      </c>
      <c r="Q369" s="73">
        <f t="shared" si="34"/>
        <v>39.602539449628374</v>
      </c>
      <c r="R369" s="48">
        <f t="shared" si="35"/>
        <v>303.6194691138175</v>
      </c>
      <c r="S369" s="74">
        <f t="shared" si="36"/>
        <v>56</v>
      </c>
      <c r="T369" s="6" t="s">
        <v>2212</v>
      </c>
      <c r="U369" s="47" t="s">
        <v>432</v>
      </c>
      <c r="V369" s="47">
        <v>1</v>
      </c>
      <c r="W369" s="47">
        <v>1</v>
      </c>
      <c r="X369" s="47">
        <v>1</v>
      </c>
      <c r="Y369" s="47">
        <v>1</v>
      </c>
      <c r="Z369" s="75">
        <v>40855.634988425933</v>
      </c>
      <c r="AA369" s="6" t="s">
        <v>433</v>
      </c>
      <c r="AB369" s="47" t="s">
        <v>2195</v>
      </c>
      <c r="AC369" s="47" t="s">
        <v>2213</v>
      </c>
      <c r="AD369" s="47" t="s">
        <v>2214</v>
      </c>
      <c r="AE369" s="47" t="s">
        <v>2215</v>
      </c>
      <c r="AF369" s="6" t="s">
        <v>2216</v>
      </c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</row>
    <row r="370" spans="1:43" s="1" customFormat="1" ht="31.5" x14ac:dyDescent="0.25">
      <c r="A370" s="47">
        <v>366</v>
      </c>
      <c r="B370" s="47" t="s">
        <v>2217</v>
      </c>
      <c r="C370" s="47" t="s">
        <v>2205</v>
      </c>
      <c r="D370" s="69" t="s">
        <v>2194</v>
      </c>
      <c r="E370" s="47">
        <v>2005</v>
      </c>
      <c r="F370" s="69" t="s">
        <v>1995</v>
      </c>
      <c r="G370" s="69" t="s">
        <v>622</v>
      </c>
      <c r="H370" s="69" t="s">
        <v>2206</v>
      </c>
      <c r="I370" s="70">
        <v>37.500008350315653</v>
      </c>
      <c r="J370" s="47" t="s">
        <v>430</v>
      </c>
      <c r="K370" s="47">
        <v>6</v>
      </c>
      <c r="L370" s="71"/>
      <c r="M370" s="47">
        <v>75</v>
      </c>
      <c r="N370" s="48">
        <f t="shared" si="31"/>
        <v>140</v>
      </c>
      <c r="O370" s="48">
        <f t="shared" si="32"/>
        <v>5250.0011690441916</v>
      </c>
      <c r="P370" s="72">
        <f t="shared" si="33"/>
        <v>525.0001169044192</v>
      </c>
      <c r="Q370" s="73">
        <f t="shared" si="34"/>
        <v>866.25019289229158</v>
      </c>
      <c r="R370" s="48">
        <f t="shared" si="35"/>
        <v>6641.2514788409026</v>
      </c>
      <c r="S370" s="74">
        <f t="shared" si="36"/>
        <v>56</v>
      </c>
      <c r="T370" s="6" t="s">
        <v>431</v>
      </c>
      <c r="U370" s="47" t="s">
        <v>432</v>
      </c>
      <c r="V370" s="47">
        <v>1</v>
      </c>
      <c r="W370" s="47">
        <v>1</v>
      </c>
      <c r="X370" s="47">
        <v>1</v>
      </c>
      <c r="Y370" s="47">
        <v>1</v>
      </c>
      <c r="Z370" s="75">
        <v>40855.634988425933</v>
      </c>
      <c r="AA370" s="6" t="s">
        <v>433</v>
      </c>
      <c r="AB370" s="47" t="s">
        <v>2195</v>
      </c>
      <c r="AC370" s="47" t="s">
        <v>2213</v>
      </c>
      <c r="AD370" s="47" t="s">
        <v>2218</v>
      </c>
      <c r="AE370" s="47" t="s">
        <v>2219</v>
      </c>
      <c r="AF370" s="6" t="s">
        <v>2220</v>
      </c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</row>
    <row r="371" spans="1:43" s="1" customFormat="1" ht="31.5" x14ac:dyDescent="0.25">
      <c r="A371" s="47">
        <v>367</v>
      </c>
      <c r="B371" s="47" t="s">
        <v>2221</v>
      </c>
      <c r="C371" s="47" t="s">
        <v>2205</v>
      </c>
      <c r="D371" s="69" t="s">
        <v>2194</v>
      </c>
      <c r="E371" s="47">
        <v>2005</v>
      </c>
      <c r="F371" s="69" t="s">
        <v>1995</v>
      </c>
      <c r="G371" s="69" t="s">
        <v>622</v>
      </c>
      <c r="H371" s="69" t="s">
        <v>2206</v>
      </c>
      <c r="I371" s="70">
        <v>1.500013213834787</v>
      </c>
      <c r="J371" s="47" t="s">
        <v>430</v>
      </c>
      <c r="K371" s="47">
        <v>6</v>
      </c>
      <c r="L371" s="71"/>
      <c r="M371" s="47">
        <v>75</v>
      </c>
      <c r="N371" s="48">
        <f t="shared" si="31"/>
        <v>140</v>
      </c>
      <c r="O371" s="48">
        <f t="shared" si="32"/>
        <v>210.00184993687017</v>
      </c>
      <c r="P371" s="72">
        <f t="shared" si="33"/>
        <v>21.000184993687018</v>
      </c>
      <c r="Q371" s="73">
        <f t="shared" si="34"/>
        <v>34.650305239583574</v>
      </c>
      <c r="R371" s="48">
        <f t="shared" si="35"/>
        <v>265.65234017014075</v>
      </c>
      <c r="S371" s="74">
        <f t="shared" si="36"/>
        <v>56</v>
      </c>
      <c r="T371" s="6" t="s">
        <v>431</v>
      </c>
      <c r="U371" s="47" t="s">
        <v>432</v>
      </c>
      <c r="V371" s="47">
        <v>1</v>
      </c>
      <c r="W371" s="47">
        <v>1</v>
      </c>
      <c r="X371" s="47">
        <v>1</v>
      </c>
      <c r="Y371" s="47">
        <v>1</v>
      </c>
      <c r="Z371" s="75">
        <v>40855.634988425933</v>
      </c>
      <c r="AA371" s="6" t="s">
        <v>433</v>
      </c>
      <c r="AB371" s="47" t="s">
        <v>2195</v>
      </c>
      <c r="AC371" s="47" t="s">
        <v>2218</v>
      </c>
      <c r="AD371" s="47" t="s">
        <v>2222</v>
      </c>
      <c r="AE371" s="47" t="s">
        <v>2223</v>
      </c>
      <c r="AF371" s="6" t="s">
        <v>2224</v>
      </c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</row>
    <row r="372" spans="1:43" s="1" customFormat="1" ht="31.5" x14ac:dyDescent="0.25">
      <c r="A372" s="47">
        <v>368</v>
      </c>
      <c r="B372" s="47" t="s">
        <v>2225</v>
      </c>
      <c r="C372" s="47" t="s">
        <v>2205</v>
      </c>
      <c r="D372" s="69" t="s">
        <v>2194</v>
      </c>
      <c r="E372" s="47">
        <v>2005</v>
      </c>
      <c r="F372" s="69" t="s">
        <v>622</v>
      </c>
      <c r="G372" s="69" t="s">
        <v>1994</v>
      </c>
      <c r="H372" s="69" t="s">
        <v>1995</v>
      </c>
      <c r="I372" s="70">
        <v>67.377038092369006</v>
      </c>
      <c r="J372" s="47" t="s">
        <v>430</v>
      </c>
      <c r="K372" s="47">
        <v>8</v>
      </c>
      <c r="L372" s="71"/>
      <c r="M372" s="47">
        <v>75</v>
      </c>
      <c r="N372" s="48">
        <f t="shared" si="31"/>
        <v>160</v>
      </c>
      <c r="O372" s="48">
        <f t="shared" si="32"/>
        <v>10780.32609477904</v>
      </c>
      <c r="P372" s="72">
        <f t="shared" si="33"/>
        <v>1078.0326094779041</v>
      </c>
      <c r="Q372" s="73">
        <f t="shared" si="34"/>
        <v>1778.7538056385417</v>
      </c>
      <c r="R372" s="48">
        <f t="shared" si="35"/>
        <v>13637.112509895487</v>
      </c>
      <c r="S372" s="74">
        <f t="shared" si="36"/>
        <v>56</v>
      </c>
      <c r="T372" s="6" t="s">
        <v>431</v>
      </c>
      <c r="U372" s="47" t="s">
        <v>432</v>
      </c>
      <c r="V372" s="47">
        <v>1</v>
      </c>
      <c r="W372" s="47">
        <v>1</v>
      </c>
      <c r="X372" s="47">
        <v>1</v>
      </c>
      <c r="Y372" s="47">
        <v>1</v>
      </c>
      <c r="Z372" s="75">
        <v>40855.635000000002</v>
      </c>
      <c r="AA372" s="6" t="s">
        <v>433</v>
      </c>
      <c r="AB372" s="47" t="s">
        <v>2195</v>
      </c>
      <c r="AC372" s="47" t="s">
        <v>2207</v>
      </c>
      <c r="AD372" s="47" t="s">
        <v>2226</v>
      </c>
      <c r="AE372" s="47" t="s">
        <v>2227</v>
      </c>
      <c r="AF372" s="6" t="s">
        <v>2228</v>
      </c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</row>
    <row r="373" spans="1:43" s="1" customFormat="1" ht="31.5" x14ac:dyDescent="0.25">
      <c r="A373" s="47">
        <v>369</v>
      </c>
      <c r="B373" s="47" t="s">
        <v>2229</v>
      </c>
      <c r="C373" s="47" t="s">
        <v>1719</v>
      </c>
      <c r="D373" s="69" t="s">
        <v>2194</v>
      </c>
      <c r="E373" s="47">
        <v>2005</v>
      </c>
      <c r="F373" s="69" t="s">
        <v>2206</v>
      </c>
      <c r="G373" s="69" t="s">
        <v>622</v>
      </c>
      <c r="H373" s="69" t="s">
        <v>451</v>
      </c>
      <c r="I373" s="70">
        <v>51.24202527226587</v>
      </c>
      <c r="J373" s="47" t="s">
        <v>430</v>
      </c>
      <c r="K373" s="47">
        <v>6</v>
      </c>
      <c r="L373" s="71"/>
      <c r="M373" s="47">
        <v>75</v>
      </c>
      <c r="N373" s="48">
        <f t="shared" si="31"/>
        <v>140</v>
      </c>
      <c r="O373" s="48">
        <f t="shared" si="32"/>
        <v>7173.8835381172221</v>
      </c>
      <c r="P373" s="72">
        <f t="shared" si="33"/>
        <v>717.38835381172225</v>
      </c>
      <c r="Q373" s="73">
        <f t="shared" si="34"/>
        <v>1183.6907837893416</v>
      </c>
      <c r="R373" s="48">
        <f t="shared" si="35"/>
        <v>9074.9626757182868</v>
      </c>
      <c r="S373" s="74">
        <f t="shared" si="36"/>
        <v>56</v>
      </c>
      <c r="T373" s="6" t="s">
        <v>431</v>
      </c>
      <c r="U373" s="47" t="s">
        <v>432</v>
      </c>
      <c r="V373" s="47">
        <v>1</v>
      </c>
      <c r="W373" s="47">
        <v>1</v>
      </c>
      <c r="X373" s="47">
        <v>1</v>
      </c>
      <c r="Y373" s="47">
        <v>1</v>
      </c>
      <c r="Z373" s="75">
        <v>40855.635000000002</v>
      </c>
      <c r="AA373" s="6" t="s">
        <v>433</v>
      </c>
      <c r="AB373" s="47" t="s">
        <v>2195</v>
      </c>
      <c r="AC373" s="47" t="s">
        <v>2226</v>
      </c>
      <c r="AD373" s="47" t="s">
        <v>2230</v>
      </c>
      <c r="AE373" s="47" t="s">
        <v>2231</v>
      </c>
      <c r="AF373" s="6" t="s">
        <v>2232</v>
      </c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</row>
    <row r="374" spans="1:43" s="1" customFormat="1" ht="31.5" x14ac:dyDescent="0.25">
      <c r="A374" s="47">
        <v>370</v>
      </c>
      <c r="B374" s="47" t="s">
        <v>2233</v>
      </c>
      <c r="C374" s="47" t="s">
        <v>1719</v>
      </c>
      <c r="D374" s="69" t="s">
        <v>2194</v>
      </c>
      <c r="E374" s="47">
        <v>2005</v>
      </c>
      <c r="F374" s="69" t="s">
        <v>2206</v>
      </c>
      <c r="G374" s="69" t="s">
        <v>622</v>
      </c>
      <c r="H374" s="69" t="s">
        <v>451</v>
      </c>
      <c r="I374" s="70">
        <v>1.500051950003422</v>
      </c>
      <c r="J374" s="47" t="s">
        <v>430</v>
      </c>
      <c r="K374" s="47">
        <v>6</v>
      </c>
      <c r="L374" s="71"/>
      <c r="M374" s="47">
        <v>75</v>
      </c>
      <c r="N374" s="48">
        <f t="shared" si="31"/>
        <v>140</v>
      </c>
      <c r="O374" s="48">
        <f t="shared" si="32"/>
        <v>210.00727300047907</v>
      </c>
      <c r="P374" s="72">
        <f t="shared" si="33"/>
        <v>21.00072730004791</v>
      </c>
      <c r="Q374" s="73">
        <f t="shared" si="34"/>
        <v>34.651200045079044</v>
      </c>
      <c r="R374" s="48">
        <f t="shared" si="35"/>
        <v>265.65920034560605</v>
      </c>
      <c r="S374" s="74">
        <f t="shared" si="36"/>
        <v>56</v>
      </c>
      <c r="T374" s="6" t="s">
        <v>431</v>
      </c>
      <c r="U374" s="47" t="s">
        <v>432</v>
      </c>
      <c r="V374" s="47">
        <v>1</v>
      </c>
      <c r="W374" s="47">
        <v>1</v>
      </c>
      <c r="X374" s="47">
        <v>1</v>
      </c>
      <c r="Y374" s="47">
        <v>1</v>
      </c>
      <c r="Z374" s="75">
        <v>40855.635000000002</v>
      </c>
      <c r="AA374" s="6" t="s">
        <v>433</v>
      </c>
      <c r="AB374" s="47" t="s">
        <v>2195</v>
      </c>
      <c r="AC374" s="47" t="s">
        <v>2230</v>
      </c>
      <c r="AD374" s="47" t="s">
        <v>2234</v>
      </c>
      <c r="AE374" s="47" t="s">
        <v>2235</v>
      </c>
      <c r="AF374" s="6" t="s">
        <v>2236</v>
      </c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</row>
    <row r="375" spans="1:43" s="1" customFormat="1" ht="31.5" x14ac:dyDescent="0.25">
      <c r="A375" s="47">
        <v>371</v>
      </c>
      <c r="B375" s="47" t="s">
        <v>2237</v>
      </c>
      <c r="C375" s="47" t="s">
        <v>2205</v>
      </c>
      <c r="D375" s="69" t="s">
        <v>2194</v>
      </c>
      <c r="E375" s="47">
        <v>2005</v>
      </c>
      <c r="F375" s="69" t="s">
        <v>622</v>
      </c>
      <c r="G375" s="69" t="s">
        <v>2206</v>
      </c>
      <c r="H375" s="69" t="s">
        <v>1300</v>
      </c>
      <c r="I375" s="70">
        <v>46.878768913976003</v>
      </c>
      <c r="J375" s="47" t="s">
        <v>430</v>
      </c>
      <c r="K375" s="47">
        <v>8</v>
      </c>
      <c r="L375" s="71"/>
      <c r="M375" s="47">
        <v>75</v>
      </c>
      <c r="N375" s="48">
        <f t="shared" si="31"/>
        <v>160</v>
      </c>
      <c r="O375" s="48">
        <f t="shared" si="32"/>
        <v>7500.6030262361601</v>
      </c>
      <c r="P375" s="72">
        <f t="shared" si="33"/>
        <v>750.06030262361605</v>
      </c>
      <c r="Q375" s="73">
        <f t="shared" si="34"/>
        <v>1237.5994993289664</v>
      </c>
      <c r="R375" s="48">
        <f t="shared" si="35"/>
        <v>9488.2628281887428</v>
      </c>
      <c r="S375" s="74">
        <f t="shared" si="36"/>
        <v>56</v>
      </c>
      <c r="T375" s="6" t="s">
        <v>431</v>
      </c>
      <c r="U375" s="47" t="s">
        <v>432</v>
      </c>
      <c r="V375" s="47">
        <v>1</v>
      </c>
      <c r="W375" s="47">
        <v>1</v>
      </c>
      <c r="X375" s="47">
        <v>1</v>
      </c>
      <c r="Y375" s="47">
        <v>1</v>
      </c>
      <c r="Z375" s="75">
        <v>40855.635000000002</v>
      </c>
      <c r="AA375" s="6" t="s">
        <v>433</v>
      </c>
      <c r="AB375" s="47" t="s">
        <v>2195</v>
      </c>
      <c r="AC375" s="47" t="s">
        <v>2226</v>
      </c>
      <c r="AD375" s="47" t="s">
        <v>2238</v>
      </c>
      <c r="AE375" s="47" t="s">
        <v>2239</v>
      </c>
      <c r="AF375" s="6" t="s">
        <v>2240</v>
      </c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</row>
    <row r="376" spans="1:43" s="1" customFormat="1" ht="31.5" x14ac:dyDescent="0.25">
      <c r="A376" s="47">
        <v>372</v>
      </c>
      <c r="B376" s="47" t="s">
        <v>2241</v>
      </c>
      <c r="C376" s="47" t="s">
        <v>2205</v>
      </c>
      <c r="D376" s="69" t="s">
        <v>2194</v>
      </c>
      <c r="E376" s="47">
        <v>2005</v>
      </c>
      <c r="F376" s="69" t="s">
        <v>622</v>
      </c>
      <c r="G376" s="69" t="s">
        <v>2206</v>
      </c>
      <c r="H376" s="69" t="s">
        <v>1300</v>
      </c>
      <c r="I376" s="70">
        <v>20.526294411983692</v>
      </c>
      <c r="J376" s="47" t="s">
        <v>430</v>
      </c>
      <c r="K376" s="47">
        <v>8</v>
      </c>
      <c r="L376" s="71"/>
      <c r="M376" s="47">
        <v>75</v>
      </c>
      <c r="N376" s="48">
        <f t="shared" si="31"/>
        <v>160</v>
      </c>
      <c r="O376" s="48">
        <f t="shared" si="32"/>
        <v>3284.2071059173904</v>
      </c>
      <c r="P376" s="72">
        <f t="shared" si="33"/>
        <v>328.42071059173907</v>
      </c>
      <c r="Q376" s="73">
        <f t="shared" si="34"/>
        <v>541.89417247636936</v>
      </c>
      <c r="R376" s="48">
        <f t="shared" si="35"/>
        <v>4154.5219889854989</v>
      </c>
      <c r="S376" s="74">
        <f t="shared" si="36"/>
        <v>56</v>
      </c>
      <c r="T376" s="6" t="s">
        <v>431</v>
      </c>
      <c r="U376" s="47" t="s">
        <v>432</v>
      </c>
      <c r="V376" s="47">
        <v>1</v>
      </c>
      <c r="W376" s="47">
        <v>1</v>
      </c>
      <c r="X376" s="47">
        <v>1</v>
      </c>
      <c r="Y376" s="47">
        <v>1</v>
      </c>
      <c r="Z376" s="75">
        <v>40855.635000000002</v>
      </c>
      <c r="AA376" s="6" t="s">
        <v>433</v>
      </c>
      <c r="AB376" s="47" t="s">
        <v>2195</v>
      </c>
      <c r="AC376" s="47" t="s">
        <v>2238</v>
      </c>
      <c r="AD376" s="47" t="s">
        <v>2242</v>
      </c>
      <c r="AE376" s="47" t="s">
        <v>2243</v>
      </c>
      <c r="AF376" s="6" t="s">
        <v>2244</v>
      </c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</row>
    <row r="377" spans="1:43" s="1" customFormat="1" ht="31.5" x14ac:dyDescent="0.25">
      <c r="A377" s="47">
        <v>373</v>
      </c>
      <c r="B377" s="47" t="s">
        <v>2245</v>
      </c>
      <c r="C377" s="47" t="s">
        <v>2205</v>
      </c>
      <c r="D377" s="69" t="s">
        <v>2194</v>
      </c>
      <c r="E377" s="47">
        <v>2005</v>
      </c>
      <c r="F377" s="69" t="s">
        <v>622</v>
      </c>
      <c r="G377" s="69" t="s">
        <v>2206</v>
      </c>
      <c r="H377" s="69" t="s">
        <v>1300</v>
      </c>
      <c r="I377" s="70">
        <v>1.500950783628141</v>
      </c>
      <c r="J377" s="47" t="s">
        <v>430</v>
      </c>
      <c r="K377" s="47">
        <v>8</v>
      </c>
      <c r="L377" s="71"/>
      <c r="M377" s="47">
        <v>75</v>
      </c>
      <c r="N377" s="48">
        <f t="shared" si="31"/>
        <v>160</v>
      </c>
      <c r="O377" s="48">
        <f t="shared" si="32"/>
        <v>240.15212538050258</v>
      </c>
      <c r="P377" s="72">
        <f t="shared" si="33"/>
        <v>24.01521253805026</v>
      </c>
      <c r="Q377" s="73">
        <f t="shared" si="34"/>
        <v>39.625100687782925</v>
      </c>
      <c r="R377" s="48">
        <f t="shared" si="35"/>
        <v>303.79243860633579</v>
      </c>
      <c r="S377" s="74">
        <f t="shared" si="36"/>
        <v>56</v>
      </c>
      <c r="T377" s="6" t="s">
        <v>431</v>
      </c>
      <c r="U377" s="47" t="s">
        <v>432</v>
      </c>
      <c r="V377" s="47">
        <v>1</v>
      </c>
      <c r="W377" s="47">
        <v>1</v>
      </c>
      <c r="X377" s="47">
        <v>1</v>
      </c>
      <c r="Y377" s="47">
        <v>1</v>
      </c>
      <c r="Z377" s="75">
        <v>40855.635000000002</v>
      </c>
      <c r="AA377" s="6" t="s">
        <v>433</v>
      </c>
      <c r="AB377" s="47" t="s">
        <v>2195</v>
      </c>
      <c r="AC377" s="47" t="s">
        <v>2242</v>
      </c>
      <c r="AD377" s="47" t="s">
        <v>2246</v>
      </c>
      <c r="AE377" s="47" t="s">
        <v>2247</v>
      </c>
      <c r="AF377" s="6" t="s">
        <v>2248</v>
      </c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</row>
    <row r="378" spans="1:43" s="1" customFormat="1" ht="31.5" x14ac:dyDescent="0.25">
      <c r="A378" s="47">
        <v>374</v>
      </c>
      <c r="B378" s="47" t="s">
        <v>2249</v>
      </c>
      <c r="C378" s="47" t="s">
        <v>2205</v>
      </c>
      <c r="D378" s="69" t="s">
        <v>2194</v>
      </c>
      <c r="E378" s="47">
        <v>2005</v>
      </c>
      <c r="F378" s="69" t="s">
        <v>622</v>
      </c>
      <c r="G378" s="69" t="s">
        <v>2206</v>
      </c>
      <c r="H378" s="69" t="s">
        <v>1300</v>
      </c>
      <c r="I378" s="70">
        <v>263.28089068279172</v>
      </c>
      <c r="J378" s="47" t="s">
        <v>430</v>
      </c>
      <c r="K378" s="47">
        <v>8</v>
      </c>
      <c r="L378" s="71"/>
      <c r="M378" s="47">
        <v>75</v>
      </c>
      <c r="N378" s="48">
        <f t="shared" si="31"/>
        <v>160</v>
      </c>
      <c r="O378" s="48">
        <f t="shared" si="32"/>
        <v>42124.942509246677</v>
      </c>
      <c r="P378" s="72">
        <f t="shared" si="33"/>
        <v>4212.4942509246675</v>
      </c>
      <c r="Q378" s="73">
        <f t="shared" si="34"/>
        <v>6950.6155140257015</v>
      </c>
      <c r="R378" s="48">
        <f t="shared" si="35"/>
        <v>53288.052274197049</v>
      </c>
      <c r="S378" s="74">
        <f t="shared" si="36"/>
        <v>56</v>
      </c>
      <c r="T378" s="6" t="s">
        <v>431</v>
      </c>
      <c r="U378" s="47" t="s">
        <v>432</v>
      </c>
      <c r="V378" s="47">
        <v>1</v>
      </c>
      <c r="W378" s="47">
        <v>1</v>
      </c>
      <c r="X378" s="47">
        <v>1</v>
      </c>
      <c r="Y378" s="47">
        <v>1</v>
      </c>
      <c r="Z378" s="75">
        <v>40855.635000000002</v>
      </c>
      <c r="AA378" s="6" t="s">
        <v>433</v>
      </c>
      <c r="AB378" s="47" t="s">
        <v>2195</v>
      </c>
      <c r="AC378" s="47" t="s">
        <v>2238</v>
      </c>
      <c r="AD378" s="47" t="s">
        <v>2250</v>
      </c>
      <c r="AE378" s="47" t="s">
        <v>2251</v>
      </c>
      <c r="AF378" s="6" t="s">
        <v>2252</v>
      </c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</row>
    <row r="379" spans="1:43" s="1" customFormat="1" ht="31.5" x14ac:dyDescent="0.25">
      <c r="A379" s="47">
        <v>375</v>
      </c>
      <c r="B379" s="47" t="s">
        <v>2253</v>
      </c>
      <c r="C379" s="47" t="s">
        <v>2205</v>
      </c>
      <c r="D379" s="69" t="s">
        <v>2194</v>
      </c>
      <c r="E379" s="47">
        <v>2005</v>
      </c>
      <c r="F379" s="69" t="s">
        <v>622</v>
      </c>
      <c r="G379" s="69" t="s">
        <v>2206</v>
      </c>
      <c r="H379" s="69" t="s">
        <v>1300</v>
      </c>
      <c r="I379" s="70">
        <v>5.000038852138549</v>
      </c>
      <c r="J379" s="47" t="s">
        <v>430</v>
      </c>
      <c r="K379" s="47">
        <v>8</v>
      </c>
      <c r="L379" s="71"/>
      <c r="M379" s="47">
        <v>75</v>
      </c>
      <c r="N379" s="48">
        <f t="shared" si="31"/>
        <v>160</v>
      </c>
      <c r="O379" s="48">
        <f t="shared" si="32"/>
        <v>800.00621634216782</v>
      </c>
      <c r="P379" s="72">
        <f t="shared" si="33"/>
        <v>80.000621634216785</v>
      </c>
      <c r="Q379" s="73">
        <f t="shared" si="34"/>
        <v>132.0010256964577</v>
      </c>
      <c r="R379" s="48">
        <f t="shared" si="35"/>
        <v>1012.0078636728424</v>
      </c>
      <c r="S379" s="74">
        <f t="shared" si="36"/>
        <v>56</v>
      </c>
      <c r="T379" s="6" t="s">
        <v>431</v>
      </c>
      <c r="U379" s="47" t="s">
        <v>432</v>
      </c>
      <c r="V379" s="47">
        <v>1</v>
      </c>
      <c r="W379" s="47">
        <v>1</v>
      </c>
      <c r="X379" s="47">
        <v>1</v>
      </c>
      <c r="Y379" s="47">
        <v>1</v>
      </c>
      <c r="Z379" s="75">
        <v>40855.635000000002</v>
      </c>
      <c r="AA379" s="6" t="s">
        <v>433</v>
      </c>
      <c r="AB379" s="47" t="s">
        <v>2195</v>
      </c>
      <c r="AC379" s="47" t="s">
        <v>2250</v>
      </c>
      <c r="AD379" s="47" t="s">
        <v>2254</v>
      </c>
      <c r="AE379" s="47" t="s">
        <v>2255</v>
      </c>
      <c r="AF379" s="6" t="s">
        <v>2256</v>
      </c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</row>
    <row r="380" spans="1:43" s="1" customFormat="1" ht="31.5" x14ac:dyDescent="0.25">
      <c r="A380" s="47">
        <v>376</v>
      </c>
      <c r="B380" s="47" t="s">
        <v>2257</v>
      </c>
      <c r="C380" s="47" t="s">
        <v>2205</v>
      </c>
      <c r="D380" s="69" t="s">
        <v>2194</v>
      </c>
      <c r="E380" s="47">
        <v>2005</v>
      </c>
      <c r="F380" s="69" t="s">
        <v>622</v>
      </c>
      <c r="G380" s="69" t="s">
        <v>2206</v>
      </c>
      <c r="H380" s="69" t="s">
        <v>1300</v>
      </c>
      <c r="I380" s="70">
        <v>27.046172470853659</v>
      </c>
      <c r="J380" s="47" t="s">
        <v>430</v>
      </c>
      <c r="K380" s="47">
        <v>12</v>
      </c>
      <c r="L380" s="71"/>
      <c r="M380" s="47">
        <v>75</v>
      </c>
      <c r="N380" s="48">
        <f t="shared" si="31"/>
        <v>200</v>
      </c>
      <c r="O380" s="48">
        <f t="shared" si="32"/>
        <v>5409.2344941707315</v>
      </c>
      <c r="P380" s="72">
        <f t="shared" si="33"/>
        <v>540.92344941707313</v>
      </c>
      <c r="Q380" s="73">
        <f t="shared" si="34"/>
        <v>892.52369153817074</v>
      </c>
      <c r="R380" s="48">
        <f t="shared" si="35"/>
        <v>6842.6816351259758</v>
      </c>
      <c r="S380" s="74">
        <f t="shared" si="36"/>
        <v>56</v>
      </c>
      <c r="T380" s="6" t="s">
        <v>431</v>
      </c>
      <c r="U380" s="47" t="s">
        <v>432</v>
      </c>
      <c r="V380" s="47">
        <v>1</v>
      </c>
      <c r="W380" s="47">
        <v>1</v>
      </c>
      <c r="X380" s="47">
        <v>1</v>
      </c>
      <c r="Y380" s="47">
        <v>1</v>
      </c>
      <c r="Z380" s="75">
        <v>40855.635000000002</v>
      </c>
      <c r="AA380" s="6" t="s">
        <v>433</v>
      </c>
      <c r="AB380" s="47" t="s">
        <v>2195</v>
      </c>
      <c r="AC380" s="47" t="s">
        <v>2254</v>
      </c>
      <c r="AD380" s="47" t="s">
        <v>2258</v>
      </c>
      <c r="AE380" s="47" t="s">
        <v>2259</v>
      </c>
      <c r="AF380" s="6" t="s">
        <v>2260</v>
      </c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</row>
    <row r="381" spans="1:43" s="1" customFormat="1" ht="31.5" x14ac:dyDescent="0.25">
      <c r="A381" s="47">
        <v>377</v>
      </c>
      <c r="B381" s="47" t="s">
        <v>2261</v>
      </c>
      <c r="C381" s="47" t="s">
        <v>1719</v>
      </c>
      <c r="D381" s="69" t="s">
        <v>2194</v>
      </c>
      <c r="E381" s="47">
        <v>2005</v>
      </c>
      <c r="F381" s="69" t="s">
        <v>622</v>
      </c>
      <c r="G381" s="69" t="s">
        <v>2206</v>
      </c>
      <c r="H381" s="69" t="s">
        <v>1300</v>
      </c>
      <c r="I381" s="70">
        <v>52.117752962775548</v>
      </c>
      <c r="J381" s="47" t="s">
        <v>430</v>
      </c>
      <c r="K381" s="47">
        <v>12</v>
      </c>
      <c r="L381" s="71"/>
      <c r="M381" s="47">
        <v>75</v>
      </c>
      <c r="N381" s="48">
        <f t="shared" si="31"/>
        <v>200</v>
      </c>
      <c r="O381" s="48">
        <f t="shared" si="32"/>
        <v>10423.55059255511</v>
      </c>
      <c r="P381" s="72">
        <f t="shared" si="33"/>
        <v>1042.3550592555109</v>
      </c>
      <c r="Q381" s="73">
        <f t="shared" si="34"/>
        <v>1719.885847771593</v>
      </c>
      <c r="R381" s="48">
        <f t="shared" si="35"/>
        <v>13185.791499582214</v>
      </c>
      <c r="S381" s="74">
        <f t="shared" si="36"/>
        <v>56</v>
      </c>
      <c r="T381" s="6" t="s">
        <v>431</v>
      </c>
      <c r="U381" s="47" t="s">
        <v>432</v>
      </c>
      <c r="V381" s="47">
        <v>1</v>
      </c>
      <c r="W381" s="47">
        <v>1</v>
      </c>
      <c r="X381" s="47">
        <v>1</v>
      </c>
      <c r="Y381" s="47">
        <v>1</v>
      </c>
      <c r="Z381" s="75">
        <v>40855.635000000002</v>
      </c>
      <c r="AA381" s="6" t="s">
        <v>433</v>
      </c>
      <c r="AB381" s="47" t="s">
        <v>2195</v>
      </c>
      <c r="AC381" s="47" t="s">
        <v>2262</v>
      </c>
      <c r="AD381" s="47" t="s">
        <v>2254</v>
      </c>
      <c r="AE381" s="47" t="s">
        <v>2263</v>
      </c>
      <c r="AF381" s="6" t="s">
        <v>2264</v>
      </c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</row>
    <row r="382" spans="1:43" s="1" customFormat="1" ht="31.5" x14ac:dyDescent="0.25">
      <c r="A382" s="47">
        <v>378</v>
      </c>
      <c r="B382" s="47" t="s">
        <v>2265</v>
      </c>
      <c r="C382" s="47" t="s">
        <v>1719</v>
      </c>
      <c r="D382" s="69" t="s">
        <v>2266</v>
      </c>
      <c r="E382" s="47">
        <v>2003</v>
      </c>
      <c r="F382" s="69" t="s">
        <v>1599</v>
      </c>
      <c r="G382" s="69" t="s">
        <v>451</v>
      </c>
      <c r="H382" s="69" t="s">
        <v>451</v>
      </c>
      <c r="I382" s="70">
        <v>1.377107376879585</v>
      </c>
      <c r="J382" s="47" t="s">
        <v>430</v>
      </c>
      <c r="K382" s="47">
        <v>6</v>
      </c>
      <c r="L382" s="71"/>
      <c r="M382" s="47">
        <v>75</v>
      </c>
      <c r="N382" s="48">
        <f t="shared" si="31"/>
        <v>140</v>
      </c>
      <c r="O382" s="48">
        <f t="shared" si="32"/>
        <v>192.7950327631419</v>
      </c>
      <c r="P382" s="72">
        <f t="shared" si="33"/>
        <v>19.279503276314191</v>
      </c>
      <c r="Q382" s="73">
        <f t="shared" si="34"/>
        <v>31.811180405918414</v>
      </c>
      <c r="R382" s="48">
        <f t="shared" si="35"/>
        <v>243.8857164453745</v>
      </c>
      <c r="S382" s="74">
        <f t="shared" si="36"/>
        <v>54</v>
      </c>
      <c r="T382" s="6" t="s">
        <v>431</v>
      </c>
      <c r="U382" s="47" t="s">
        <v>432</v>
      </c>
      <c r="V382" s="47">
        <v>1</v>
      </c>
      <c r="W382" s="47">
        <v>1</v>
      </c>
      <c r="X382" s="47">
        <v>1</v>
      </c>
      <c r="Y382" s="47">
        <v>1</v>
      </c>
      <c r="Z382" s="75">
        <v>40855.635011574072</v>
      </c>
      <c r="AA382" s="6" t="s">
        <v>433</v>
      </c>
      <c r="AB382" s="47" t="s">
        <v>431</v>
      </c>
      <c r="AC382" s="47"/>
      <c r="AD382" s="47" t="s">
        <v>2267</v>
      </c>
      <c r="AE382" s="47" t="s">
        <v>2268</v>
      </c>
      <c r="AF382" s="6" t="s">
        <v>2269</v>
      </c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</row>
    <row r="383" spans="1:43" s="1" customFormat="1" ht="31.5" x14ac:dyDescent="0.25">
      <c r="A383" s="47">
        <v>379</v>
      </c>
      <c r="B383" s="47" t="s">
        <v>2270</v>
      </c>
      <c r="C383" s="47" t="s">
        <v>1719</v>
      </c>
      <c r="D383" s="69" t="s">
        <v>2266</v>
      </c>
      <c r="E383" s="47">
        <v>2003</v>
      </c>
      <c r="F383" s="69" t="s">
        <v>2271</v>
      </c>
      <c r="G383" s="69" t="s">
        <v>451</v>
      </c>
      <c r="H383" s="69" t="s">
        <v>451</v>
      </c>
      <c r="I383" s="70">
        <v>3.049114293442504</v>
      </c>
      <c r="J383" s="47" t="s">
        <v>430</v>
      </c>
      <c r="K383" s="47">
        <v>12</v>
      </c>
      <c r="L383" s="71"/>
      <c r="M383" s="47">
        <v>75</v>
      </c>
      <c r="N383" s="48">
        <f t="shared" ref="N383:N446" si="37">IF(K383=4,100,IF(K383=6,140,IF(K383=8,160,IF(K383=10,180,IF(K383=12,200,IF(K383=14,225,IF(K383=16,275,IF(K383=18,350,0))))))))</f>
        <v>200</v>
      </c>
      <c r="O383" s="48">
        <f t="shared" si="32"/>
        <v>609.82285868850079</v>
      </c>
      <c r="P383" s="72">
        <f t="shared" si="33"/>
        <v>60.982285868850084</v>
      </c>
      <c r="Q383" s="73">
        <f t="shared" si="34"/>
        <v>100.62077168360263</v>
      </c>
      <c r="R383" s="48">
        <f t="shared" si="35"/>
        <v>771.42591624095348</v>
      </c>
      <c r="S383" s="74">
        <f t="shared" si="36"/>
        <v>54</v>
      </c>
      <c r="T383" s="6" t="s">
        <v>431</v>
      </c>
      <c r="U383" s="47" t="s">
        <v>432</v>
      </c>
      <c r="V383" s="47">
        <v>1</v>
      </c>
      <c r="W383" s="47">
        <v>1</v>
      </c>
      <c r="X383" s="47">
        <v>1</v>
      </c>
      <c r="Y383" s="47">
        <v>1</v>
      </c>
      <c r="Z383" s="75">
        <v>44273.545474537037</v>
      </c>
      <c r="AA383" s="6" t="s">
        <v>1221</v>
      </c>
      <c r="AB383" s="47" t="s">
        <v>431</v>
      </c>
      <c r="AC383" s="47" t="s">
        <v>2272</v>
      </c>
      <c r="AD383" s="47" t="s">
        <v>2273</v>
      </c>
      <c r="AE383" s="47" t="s">
        <v>2274</v>
      </c>
      <c r="AF383" s="6" t="s">
        <v>2275</v>
      </c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</row>
    <row r="384" spans="1:43" s="1" customFormat="1" ht="15.75" x14ac:dyDescent="0.25">
      <c r="A384" s="47">
        <v>380</v>
      </c>
      <c r="B384" s="47" t="s">
        <v>2276</v>
      </c>
      <c r="C384" s="47" t="s">
        <v>601</v>
      </c>
      <c r="D384" s="69" t="s">
        <v>2277</v>
      </c>
      <c r="E384" s="47">
        <v>2004</v>
      </c>
      <c r="F384" s="69" t="s">
        <v>1707</v>
      </c>
      <c r="G384" s="69" t="s">
        <v>451</v>
      </c>
      <c r="H384" s="69" t="s">
        <v>451</v>
      </c>
      <c r="I384" s="70">
        <v>3.9221097292648159</v>
      </c>
      <c r="J384" s="47" t="s">
        <v>430</v>
      </c>
      <c r="K384" s="47">
        <v>12</v>
      </c>
      <c r="L384" s="71"/>
      <c r="M384" s="47">
        <v>75</v>
      </c>
      <c r="N384" s="48">
        <f t="shared" si="37"/>
        <v>200</v>
      </c>
      <c r="O384" s="48">
        <f t="shared" si="32"/>
        <v>784.42194585296318</v>
      </c>
      <c r="P384" s="72">
        <f t="shared" si="33"/>
        <v>78.44219458529632</v>
      </c>
      <c r="Q384" s="73">
        <f t="shared" si="34"/>
        <v>129.42962106573893</v>
      </c>
      <c r="R384" s="48">
        <f t="shared" si="35"/>
        <v>992.29376150399844</v>
      </c>
      <c r="S384" s="74">
        <f t="shared" si="36"/>
        <v>55</v>
      </c>
      <c r="T384" s="6" t="s">
        <v>431</v>
      </c>
      <c r="U384" s="47" t="s">
        <v>432</v>
      </c>
      <c r="V384" s="47">
        <v>1</v>
      </c>
      <c r="W384" s="47">
        <v>1</v>
      </c>
      <c r="X384" s="47">
        <v>1</v>
      </c>
      <c r="Y384" s="47">
        <v>1</v>
      </c>
      <c r="Z384" s="75">
        <v>40855.635011574072</v>
      </c>
      <c r="AA384" s="6" t="s">
        <v>433</v>
      </c>
      <c r="AB384" s="47" t="s">
        <v>2278</v>
      </c>
      <c r="AC384" s="47" t="s">
        <v>2026</v>
      </c>
      <c r="AD384" s="47"/>
      <c r="AE384" s="47" t="s">
        <v>2279</v>
      </c>
      <c r="AF384" s="6" t="s">
        <v>2280</v>
      </c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</row>
    <row r="385" spans="1:43" s="1" customFormat="1" ht="15.75" x14ac:dyDescent="0.25">
      <c r="A385" s="47">
        <v>381</v>
      </c>
      <c r="B385" s="47" t="s">
        <v>2281</v>
      </c>
      <c r="C385" s="47" t="s">
        <v>601</v>
      </c>
      <c r="D385" s="69" t="s">
        <v>2277</v>
      </c>
      <c r="E385" s="47">
        <v>2004</v>
      </c>
      <c r="F385" s="69" t="s">
        <v>1707</v>
      </c>
      <c r="G385" s="69" t="s">
        <v>451</v>
      </c>
      <c r="H385" s="69" t="s">
        <v>451</v>
      </c>
      <c r="I385" s="70">
        <v>36.400650862025763</v>
      </c>
      <c r="J385" s="47" t="s">
        <v>430</v>
      </c>
      <c r="K385" s="47">
        <v>8</v>
      </c>
      <c r="L385" s="71"/>
      <c r="M385" s="47">
        <v>75</v>
      </c>
      <c r="N385" s="48">
        <f t="shared" si="37"/>
        <v>160</v>
      </c>
      <c r="O385" s="48">
        <f t="shared" si="32"/>
        <v>5824.1041379241224</v>
      </c>
      <c r="P385" s="72">
        <f t="shared" si="33"/>
        <v>582.41041379241221</v>
      </c>
      <c r="Q385" s="73">
        <f t="shared" si="34"/>
        <v>960.97718275748014</v>
      </c>
      <c r="R385" s="48">
        <f t="shared" si="35"/>
        <v>7367.4917344740152</v>
      </c>
      <c r="S385" s="74">
        <f t="shared" si="36"/>
        <v>55</v>
      </c>
      <c r="T385" s="6" t="s">
        <v>431</v>
      </c>
      <c r="U385" s="47" t="s">
        <v>432</v>
      </c>
      <c r="V385" s="47">
        <v>1</v>
      </c>
      <c r="W385" s="47">
        <v>1</v>
      </c>
      <c r="X385" s="47">
        <v>1</v>
      </c>
      <c r="Y385" s="47">
        <v>1</v>
      </c>
      <c r="Z385" s="75">
        <v>40855.635011574072</v>
      </c>
      <c r="AA385" s="6" t="s">
        <v>433</v>
      </c>
      <c r="AB385" s="47" t="s">
        <v>2278</v>
      </c>
      <c r="AC385" s="47" t="s">
        <v>2282</v>
      </c>
      <c r="AD385" s="47"/>
      <c r="AE385" s="47" t="s">
        <v>2283</v>
      </c>
      <c r="AF385" s="6" t="s">
        <v>2284</v>
      </c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</row>
    <row r="386" spans="1:43" s="1" customFormat="1" ht="15.75" x14ac:dyDescent="0.25">
      <c r="A386" s="47">
        <v>382</v>
      </c>
      <c r="B386" s="47" t="s">
        <v>2285</v>
      </c>
      <c r="C386" s="47" t="s">
        <v>601</v>
      </c>
      <c r="D386" s="69" t="s">
        <v>2277</v>
      </c>
      <c r="E386" s="47">
        <v>2004</v>
      </c>
      <c r="F386" s="69" t="s">
        <v>1707</v>
      </c>
      <c r="G386" s="69" t="s">
        <v>451</v>
      </c>
      <c r="H386" s="69" t="s">
        <v>451</v>
      </c>
      <c r="I386" s="70">
        <v>8.0578802825231932</v>
      </c>
      <c r="J386" s="47" t="s">
        <v>430</v>
      </c>
      <c r="K386" s="47">
        <v>8</v>
      </c>
      <c r="L386" s="71"/>
      <c r="M386" s="47">
        <v>75</v>
      </c>
      <c r="N386" s="48">
        <f t="shared" si="37"/>
        <v>160</v>
      </c>
      <c r="O386" s="48">
        <f t="shared" si="32"/>
        <v>1289.2608452037109</v>
      </c>
      <c r="P386" s="72">
        <f t="shared" si="33"/>
        <v>128.92608452037109</v>
      </c>
      <c r="Q386" s="73">
        <f t="shared" si="34"/>
        <v>212.72803945861227</v>
      </c>
      <c r="R386" s="48">
        <f t="shared" si="35"/>
        <v>1630.9149691826942</v>
      </c>
      <c r="S386" s="74">
        <f t="shared" si="36"/>
        <v>55</v>
      </c>
      <c r="T386" s="6" t="s">
        <v>431</v>
      </c>
      <c r="U386" s="47" t="s">
        <v>432</v>
      </c>
      <c r="V386" s="47">
        <v>1</v>
      </c>
      <c r="W386" s="47">
        <v>1</v>
      </c>
      <c r="X386" s="47">
        <v>1</v>
      </c>
      <c r="Y386" s="47">
        <v>1</v>
      </c>
      <c r="Z386" s="75">
        <v>40855.635011574072</v>
      </c>
      <c r="AA386" s="6" t="s">
        <v>433</v>
      </c>
      <c r="AB386" s="47" t="s">
        <v>2278</v>
      </c>
      <c r="AC386" s="47" t="s">
        <v>2286</v>
      </c>
      <c r="AD386" s="47" t="s">
        <v>2287</v>
      </c>
      <c r="AE386" s="47" t="s">
        <v>2288</v>
      </c>
      <c r="AF386" s="6" t="s">
        <v>2289</v>
      </c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</row>
    <row r="387" spans="1:43" s="1" customFormat="1" ht="15.75" x14ac:dyDescent="0.25">
      <c r="A387" s="47">
        <v>383</v>
      </c>
      <c r="B387" s="47" t="s">
        <v>2290</v>
      </c>
      <c r="C387" s="47" t="s">
        <v>601</v>
      </c>
      <c r="D387" s="69" t="s">
        <v>2277</v>
      </c>
      <c r="E387" s="47">
        <v>2004</v>
      </c>
      <c r="F387" s="69" t="s">
        <v>1707</v>
      </c>
      <c r="G387" s="69" t="s">
        <v>451</v>
      </c>
      <c r="H387" s="69" t="s">
        <v>451</v>
      </c>
      <c r="I387" s="70">
        <v>19.04669937655169</v>
      </c>
      <c r="J387" s="47" t="s">
        <v>430</v>
      </c>
      <c r="K387" s="47">
        <v>8</v>
      </c>
      <c r="L387" s="71"/>
      <c r="M387" s="47">
        <v>75</v>
      </c>
      <c r="N387" s="48">
        <f t="shared" si="37"/>
        <v>160</v>
      </c>
      <c r="O387" s="48">
        <f t="shared" si="32"/>
        <v>3047.4719002482702</v>
      </c>
      <c r="P387" s="72">
        <f t="shared" si="33"/>
        <v>304.74719002482703</v>
      </c>
      <c r="Q387" s="73">
        <f t="shared" si="34"/>
        <v>502.83286354096458</v>
      </c>
      <c r="R387" s="48">
        <f t="shared" si="35"/>
        <v>3855.0519538140616</v>
      </c>
      <c r="S387" s="74">
        <f t="shared" si="36"/>
        <v>55</v>
      </c>
      <c r="T387" s="6" t="s">
        <v>431</v>
      </c>
      <c r="U387" s="47" t="s">
        <v>432</v>
      </c>
      <c r="V387" s="47">
        <v>1</v>
      </c>
      <c r="W387" s="47">
        <v>1</v>
      </c>
      <c r="X387" s="47">
        <v>1</v>
      </c>
      <c r="Y387" s="47">
        <v>1</v>
      </c>
      <c r="Z387" s="75">
        <v>40855.635011574072</v>
      </c>
      <c r="AA387" s="6" t="s">
        <v>433</v>
      </c>
      <c r="AB387" s="47" t="s">
        <v>2278</v>
      </c>
      <c r="AC387" s="47" t="s">
        <v>2287</v>
      </c>
      <c r="AD387" s="47" t="s">
        <v>2291</v>
      </c>
      <c r="AE387" s="47" t="s">
        <v>2292</v>
      </c>
      <c r="AF387" s="6" t="s">
        <v>2293</v>
      </c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</row>
    <row r="388" spans="1:43" s="1" customFormat="1" ht="15.75" x14ac:dyDescent="0.25">
      <c r="A388" s="47">
        <v>384</v>
      </c>
      <c r="B388" s="47" t="s">
        <v>2294</v>
      </c>
      <c r="C388" s="47" t="s">
        <v>601</v>
      </c>
      <c r="D388" s="69" t="s">
        <v>2277</v>
      </c>
      <c r="E388" s="47">
        <v>2004</v>
      </c>
      <c r="F388" s="69" t="s">
        <v>1707</v>
      </c>
      <c r="G388" s="69" t="s">
        <v>451</v>
      </c>
      <c r="H388" s="69" t="s">
        <v>451</v>
      </c>
      <c r="I388" s="70">
        <v>35.933216263960531</v>
      </c>
      <c r="J388" s="47" t="s">
        <v>430</v>
      </c>
      <c r="K388" s="47">
        <v>8</v>
      </c>
      <c r="L388" s="71"/>
      <c r="M388" s="47">
        <v>75</v>
      </c>
      <c r="N388" s="48">
        <f t="shared" si="37"/>
        <v>160</v>
      </c>
      <c r="O388" s="48">
        <f t="shared" si="32"/>
        <v>5749.314602233685</v>
      </c>
      <c r="P388" s="72">
        <f t="shared" si="33"/>
        <v>574.9314602233685</v>
      </c>
      <c r="Q388" s="73">
        <f t="shared" si="34"/>
        <v>948.63690936855801</v>
      </c>
      <c r="R388" s="48">
        <f t="shared" si="35"/>
        <v>7272.882971825612</v>
      </c>
      <c r="S388" s="74">
        <f t="shared" si="36"/>
        <v>55</v>
      </c>
      <c r="T388" s="6" t="s">
        <v>1453</v>
      </c>
      <c r="U388" s="47" t="s">
        <v>432</v>
      </c>
      <c r="V388" s="47">
        <v>1</v>
      </c>
      <c r="W388" s="47">
        <v>1</v>
      </c>
      <c r="X388" s="47">
        <v>1</v>
      </c>
      <c r="Y388" s="47">
        <v>1</v>
      </c>
      <c r="Z388" s="75">
        <v>40855.635011574072</v>
      </c>
      <c r="AA388" s="6" t="s">
        <v>433</v>
      </c>
      <c r="AB388" s="47" t="s">
        <v>2278</v>
      </c>
      <c r="AC388" s="47" t="s">
        <v>2291</v>
      </c>
      <c r="AD388" s="47" t="s">
        <v>2295</v>
      </c>
      <c r="AE388" s="47" t="s">
        <v>2296</v>
      </c>
      <c r="AF388" s="6" t="s">
        <v>2297</v>
      </c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</row>
    <row r="389" spans="1:43" s="1" customFormat="1" ht="15.75" x14ac:dyDescent="0.25">
      <c r="A389" s="47">
        <v>385</v>
      </c>
      <c r="B389" s="47" t="s">
        <v>2298</v>
      </c>
      <c r="C389" s="47" t="s">
        <v>601</v>
      </c>
      <c r="D389" s="69" t="s">
        <v>2277</v>
      </c>
      <c r="E389" s="47">
        <v>2004</v>
      </c>
      <c r="F389" s="69" t="s">
        <v>1707</v>
      </c>
      <c r="G389" s="69" t="s">
        <v>451</v>
      </c>
      <c r="H389" s="69" t="s">
        <v>451</v>
      </c>
      <c r="I389" s="70">
        <v>154.4534509277272</v>
      </c>
      <c r="J389" s="47" t="s">
        <v>430</v>
      </c>
      <c r="K389" s="47">
        <v>8</v>
      </c>
      <c r="L389" s="71"/>
      <c r="M389" s="47">
        <v>75</v>
      </c>
      <c r="N389" s="48">
        <f t="shared" si="37"/>
        <v>160</v>
      </c>
      <c r="O389" s="48">
        <f t="shared" si="32"/>
        <v>24712.552148436353</v>
      </c>
      <c r="P389" s="72">
        <f t="shared" si="33"/>
        <v>2471.2552148436353</v>
      </c>
      <c r="Q389" s="73">
        <f t="shared" si="34"/>
        <v>4077.5711044919976</v>
      </c>
      <c r="R389" s="48">
        <f t="shared" si="35"/>
        <v>31261.378467771985</v>
      </c>
      <c r="S389" s="74">
        <f t="shared" si="36"/>
        <v>55</v>
      </c>
      <c r="T389" s="6" t="s">
        <v>1453</v>
      </c>
      <c r="U389" s="47" t="s">
        <v>432</v>
      </c>
      <c r="V389" s="47">
        <v>1</v>
      </c>
      <c r="W389" s="47">
        <v>1</v>
      </c>
      <c r="X389" s="47">
        <v>1</v>
      </c>
      <c r="Y389" s="47">
        <v>1</v>
      </c>
      <c r="Z389" s="75">
        <v>40855.635011574072</v>
      </c>
      <c r="AA389" s="6" t="s">
        <v>433</v>
      </c>
      <c r="AB389" s="47" t="s">
        <v>2278</v>
      </c>
      <c r="AC389" s="47" t="s">
        <v>2291</v>
      </c>
      <c r="AD389" s="47" t="s">
        <v>2299</v>
      </c>
      <c r="AE389" s="47" t="s">
        <v>2296</v>
      </c>
      <c r="AF389" s="6" t="s">
        <v>2300</v>
      </c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</row>
    <row r="390" spans="1:43" s="1" customFormat="1" ht="15.75" x14ac:dyDescent="0.25">
      <c r="A390" s="47">
        <v>386</v>
      </c>
      <c r="B390" s="47" t="s">
        <v>2301</v>
      </c>
      <c r="C390" s="47" t="s">
        <v>1920</v>
      </c>
      <c r="D390" s="69" t="s">
        <v>2277</v>
      </c>
      <c r="E390" s="47">
        <v>2004</v>
      </c>
      <c r="F390" s="69" t="s">
        <v>2302</v>
      </c>
      <c r="G390" s="69" t="s">
        <v>457</v>
      </c>
      <c r="H390" s="69" t="s">
        <v>457</v>
      </c>
      <c r="I390" s="70">
        <v>1.729048667763599</v>
      </c>
      <c r="J390" s="47" t="s">
        <v>430</v>
      </c>
      <c r="K390" s="47">
        <v>8</v>
      </c>
      <c r="L390" s="71"/>
      <c r="M390" s="47">
        <v>75</v>
      </c>
      <c r="N390" s="48">
        <f t="shared" si="37"/>
        <v>160</v>
      </c>
      <c r="O390" s="48">
        <f t="shared" ref="O390:O453" si="38">N390*I390</f>
        <v>276.64778684217583</v>
      </c>
      <c r="P390" s="72">
        <f t="shared" ref="P390:P453" si="39">O390*0.1</f>
        <v>27.664778684217584</v>
      </c>
      <c r="Q390" s="73">
        <f t="shared" ref="Q390:Q453" si="40">SUM(O390:P390)*0.15</f>
        <v>45.64688482895901</v>
      </c>
      <c r="R390" s="48">
        <f t="shared" ref="R390:R453" si="41">SUM(O390:Q390)</f>
        <v>349.95945035535243</v>
      </c>
      <c r="S390" s="74">
        <f t="shared" si="36"/>
        <v>55</v>
      </c>
      <c r="T390" s="6" t="s">
        <v>431</v>
      </c>
      <c r="U390" s="47" t="s">
        <v>432</v>
      </c>
      <c r="V390" s="47">
        <v>1</v>
      </c>
      <c r="W390" s="47">
        <v>1</v>
      </c>
      <c r="X390" s="47">
        <v>1</v>
      </c>
      <c r="Y390" s="47">
        <v>1</v>
      </c>
      <c r="Z390" s="75">
        <v>40855.635011574072</v>
      </c>
      <c r="AA390" s="6" t="s">
        <v>433</v>
      </c>
      <c r="AB390" s="47" t="s">
        <v>2278</v>
      </c>
      <c r="AC390" s="47" t="s">
        <v>2303</v>
      </c>
      <c r="AD390" s="47" t="s">
        <v>2304</v>
      </c>
      <c r="AE390" s="47" t="s">
        <v>2305</v>
      </c>
      <c r="AF390" s="6" t="s">
        <v>2306</v>
      </c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</row>
    <row r="391" spans="1:43" s="1" customFormat="1" ht="15.75" x14ac:dyDescent="0.25">
      <c r="A391" s="47">
        <v>387</v>
      </c>
      <c r="B391" s="47" t="s">
        <v>2307</v>
      </c>
      <c r="C391" s="47" t="s">
        <v>1920</v>
      </c>
      <c r="D391" s="69" t="s">
        <v>2277</v>
      </c>
      <c r="E391" s="47">
        <v>2004</v>
      </c>
      <c r="F391" s="69" t="s">
        <v>1707</v>
      </c>
      <c r="G391" s="69" t="s">
        <v>451</v>
      </c>
      <c r="H391" s="69" t="s">
        <v>457</v>
      </c>
      <c r="I391" s="70">
        <v>168.24659547523461</v>
      </c>
      <c r="J391" s="47" t="s">
        <v>430</v>
      </c>
      <c r="K391" s="47">
        <v>8</v>
      </c>
      <c r="L391" s="71"/>
      <c r="M391" s="47">
        <v>75</v>
      </c>
      <c r="N391" s="48">
        <f t="shared" si="37"/>
        <v>160</v>
      </c>
      <c r="O391" s="48">
        <f t="shared" si="38"/>
        <v>26919.455276037537</v>
      </c>
      <c r="P391" s="72">
        <f t="shared" si="39"/>
        <v>2691.9455276037538</v>
      </c>
      <c r="Q391" s="73">
        <f t="shared" si="40"/>
        <v>4441.710120546194</v>
      </c>
      <c r="R391" s="48">
        <f t="shared" si="41"/>
        <v>34053.110924187487</v>
      </c>
      <c r="S391" s="74">
        <f t="shared" ref="S391:S454" si="42">M391-ABS($I$2-E391)</f>
        <v>55</v>
      </c>
      <c r="T391" s="6" t="s">
        <v>431</v>
      </c>
      <c r="U391" s="47" t="s">
        <v>432</v>
      </c>
      <c r="V391" s="47">
        <v>1</v>
      </c>
      <c r="W391" s="47">
        <v>1</v>
      </c>
      <c r="X391" s="47">
        <v>1</v>
      </c>
      <c r="Y391" s="47">
        <v>1</v>
      </c>
      <c r="Z391" s="75">
        <v>40855.635023148148</v>
      </c>
      <c r="AA391" s="6" t="s">
        <v>433</v>
      </c>
      <c r="AB391" s="47" t="s">
        <v>2278</v>
      </c>
      <c r="AC391" s="47" t="s">
        <v>2308</v>
      </c>
      <c r="AD391" s="47" t="s">
        <v>2309</v>
      </c>
      <c r="AE391" s="47" t="s">
        <v>2310</v>
      </c>
      <c r="AF391" s="6" t="s">
        <v>2311</v>
      </c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</row>
    <row r="392" spans="1:43" s="1" customFormat="1" ht="15.75" x14ac:dyDescent="0.25">
      <c r="A392" s="47">
        <v>388</v>
      </c>
      <c r="B392" s="47" t="s">
        <v>2312</v>
      </c>
      <c r="C392" s="47" t="s">
        <v>2313</v>
      </c>
      <c r="D392" s="69" t="s">
        <v>2277</v>
      </c>
      <c r="E392" s="47">
        <v>2004</v>
      </c>
      <c r="F392" s="69" t="s">
        <v>1707</v>
      </c>
      <c r="G392" s="69" t="s">
        <v>451</v>
      </c>
      <c r="H392" s="69" t="s">
        <v>457</v>
      </c>
      <c r="I392" s="70">
        <v>141.3601081621143</v>
      </c>
      <c r="J392" s="47" t="s">
        <v>430</v>
      </c>
      <c r="K392" s="47">
        <v>8</v>
      </c>
      <c r="L392" s="71"/>
      <c r="M392" s="47">
        <v>75</v>
      </c>
      <c r="N392" s="48">
        <f t="shared" si="37"/>
        <v>160</v>
      </c>
      <c r="O392" s="48">
        <f t="shared" si="38"/>
        <v>22617.617305938289</v>
      </c>
      <c r="P392" s="72">
        <f t="shared" si="39"/>
        <v>2261.7617305938288</v>
      </c>
      <c r="Q392" s="73">
        <f t="shared" si="40"/>
        <v>3731.9068554798178</v>
      </c>
      <c r="R392" s="48">
        <f t="shared" si="41"/>
        <v>28611.285892011936</v>
      </c>
      <c r="S392" s="74">
        <f t="shared" si="42"/>
        <v>55</v>
      </c>
      <c r="T392" s="6" t="s">
        <v>431</v>
      </c>
      <c r="U392" s="47" t="s">
        <v>432</v>
      </c>
      <c r="V392" s="47">
        <v>1</v>
      </c>
      <c r="W392" s="47">
        <v>1</v>
      </c>
      <c r="X392" s="47">
        <v>1</v>
      </c>
      <c r="Y392" s="47">
        <v>1</v>
      </c>
      <c r="Z392" s="75">
        <v>40855.635023148148</v>
      </c>
      <c r="AA392" s="6" t="s">
        <v>433</v>
      </c>
      <c r="AB392" s="47" t="s">
        <v>2278</v>
      </c>
      <c r="AC392" s="47" t="s">
        <v>2309</v>
      </c>
      <c r="AD392" s="47" t="s">
        <v>2314</v>
      </c>
      <c r="AE392" s="47" t="s">
        <v>2315</v>
      </c>
      <c r="AF392" s="6" t="s">
        <v>2316</v>
      </c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</row>
    <row r="393" spans="1:43" s="1" customFormat="1" ht="15.75" x14ac:dyDescent="0.25">
      <c r="A393" s="47">
        <v>389</v>
      </c>
      <c r="B393" s="47" t="s">
        <v>2317</v>
      </c>
      <c r="C393" s="47" t="s">
        <v>2313</v>
      </c>
      <c r="D393" s="69" t="s">
        <v>2277</v>
      </c>
      <c r="E393" s="47">
        <v>2004</v>
      </c>
      <c r="F393" s="69" t="s">
        <v>1707</v>
      </c>
      <c r="G393" s="69" t="s">
        <v>451</v>
      </c>
      <c r="H393" s="69" t="s">
        <v>457</v>
      </c>
      <c r="I393" s="70">
        <v>9.3320935775516762</v>
      </c>
      <c r="J393" s="47" t="s">
        <v>430</v>
      </c>
      <c r="K393" s="47">
        <v>4</v>
      </c>
      <c r="L393" s="71"/>
      <c r="M393" s="47">
        <v>75</v>
      </c>
      <c r="N393" s="48">
        <f t="shared" si="37"/>
        <v>100</v>
      </c>
      <c r="O393" s="48">
        <f t="shared" si="38"/>
        <v>933.20935775516762</v>
      </c>
      <c r="P393" s="72">
        <f t="shared" si="39"/>
        <v>93.320935775516773</v>
      </c>
      <c r="Q393" s="73">
        <f t="shared" si="40"/>
        <v>153.97954402960266</v>
      </c>
      <c r="R393" s="48">
        <f t="shared" si="41"/>
        <v>1180.5098375602872</v>
      </c>
      <c r="S393" s="74">
        <f t="shared" si="42"/>
        <v>55</v>
      </c>
      <c r="T393" s="6" t="s">
        <v>431</v>
      </c>
      <c r="U393" s="47" t="s">
        <v>432</v>
      </c>
      <c r="V393" s="47">
        <v>1</v>
      </c>
      <c r="W393" s="47">
        <v>1</v>
      </c>
      <c r="X393" s="47">
        <v>1</v>
      </c>
      <c r="Y393" s="47">
        <v>1</v>
      </c>
      <c r="Z393" s="75">
        <v>40855.635023148148</v>
      </c>
      <c r="AA393" s="6" t="s">
        <v>433</v>
      </c>
      <c r="AB393" s="47" t="s">
        <v>2278</v>
      </c>
      <c r="AC393" s="47" t="s">
        <v>2314</v>
      </c>
      <c r="AD393" s="47" t="s">
        <v>2318</v>
      </c>
      <c r="AE393" s="47" t="s">
        <v>2319</v>
      </c>
      <c r="AF393" s="6" t="s">
        <v>2320</v>
      </c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</row>
    <row r="394" spans="1:43" s="1" customFormat="1" ht="15.75" x14ac:dyDescent="0.25">
      <c r="A394" s="47">
        <v>390</v>
      </c>
      <c r="B394" s="47" t="s">
        <v>2321</v>
      </c>
      <c r="C394" s="47" t="s">
        <v>2313</v>
      </c>
      <c r="D394" s="69" t="s">
        <v>2277</v>
      </c>
      <c r="E394" s="47">
        <v>2004</v>
      </c>
      <c r="F394" s="69" t="s">
        <v>1707</v>
      </c>
      <c r="G394" s="69" t="s">
        <v>451</v>
      </c>
      <c r="H394" s="69" t="s">
        <v>457</v>
      </c>
      <c r="I394" s="70">
        <v>61.744722803333111</v>
      </c>
      <c r="J394" s="47" t="s">
        <v>430</v>
      </c>
      <c r="K394" s="47">
        <v>4</v>
      </c>
      <c r="L394" s="71"/>
      <c r="M394" s="47">
        <v>75</v>
      </c>
      <c r="N394" s="48">
        <f t="shared" si="37"/>
        <v>100</v>
      </c>
      <c r="O394" s="48">
        <f t="shared" si="38"/>
        <v>6174.4722803333116</v>
      </c>
      <c r="P394" s="72">
        <f t="shared" si="39"/>
        <v>617.44722803333116</v>
      </c>
      <c r="Q394" s="73">
        <f t="shared" si="40"/>
        <v>1018.7879262549964</v>
      </c>
      <c r="R394" s="48">
        <f t="shared" si="41"/>
        <v>7810.7074346216395</v>
      </c>
      <c r="S394" s="74">
        <f t="shared" si="42"/>
        <v>55</v>
      </c>
      <c r="T394" s="6" t="s">
        <v>431</v>
      </c>
      <c r="U394" s="47" t="s">
        <v>432</v>
      </c>
      <c r="V394" s="47">
        <v>1</v>
      </c>
      <c r="W394" s="47">
        <v>1</v>
      </c>
      <c r="X394" s="47">
        <v>1</v>
      </c>
      <c r="Y394" s="47">
        <v>1</v>
      </c>
      <c r="Z394" s="75">
        <v>40855.635023148148</v>
      </c>
      <c r="AA394" s="6" t="s">
        <v>433</v>
      </c>
      <c r="AB394" s="47" t="s">
        <v>2278</v>
      </c>
      <c r="AC394" s="47" t="s">
        <v>2318</v>
      </c>
      <c r="AD394" s="47"/>
      <c r="AE394" s="47" t="s">
        <v>2322</v>
      </c>
      <c r="AF394" s="6" t="s">
        <v>2323</v>
      </c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</row>
    <row r="395" spans="1:43" s="1" customFormat="1" ht="15.75" x14ac:dyDescent="0.25">
      <c r="A395" s="47">
        <v>391</v>
      </c>
      <c r="B395" s="47" t="s">
        <v>2324</v>
      </c>
      <c r="C395" s="47" t="s">
        <v>2313</v>
      </c>
      <c r="D395" s="69" t="s">
        <v>2277</v>
      </c>
      <c r="E395" s="47">
        <v>2004</v>
      </c>
      <c r="F395" s="69" t="s">
        <v>1707</v>
      </c>
      <c r="G395" s="69" t="s">
        <v>451</v>
      </c>
      <c r="H395" s="69" t="s">
        <v>457</v>
      </c>
      <c r="I395" s="70">
        <v>7.2883165646536989</v>
      </c>
      <c r="J395" s="47" t="s">
        <v>430</v>
      </c>
      <c r="K395" s="47">
        <v>8</v>
      </c>
      <c r="L395" s="71"/>
      <c r="M395" s="47">
        <v>75</v>
      </c>
      <c r="N395" s="48">
        <f t="shared" si="37"/>
        <v>160</v>
      </c>
      <c r="O395" s="48">
        <f t="shared" si="38"/>
        <v>1166.1306503445919</v>
      </c>
      <c r="P395" s="72">
        <f t="shared" si="39"/>
        <v>116.6130650344592</v>
      </c>
      <c r="Q395" s="73">
        <f t="shared" si="40"/>
        <v>192.41155730685765</v>
      </c>
      <c r="R395" s="48">
        <f t="shared" si="41"/>
        <v>1475.1552726859088</v>
      </c>
      <c r="S395" s="74">
        <f t="shared" si="42"/>
        <v>55</v>
      </c>
      <c r="T395" s="6" t="s">
        <v>431</v>
      </c>
      <c r="U395" s="47" t="s">
        <v>432</v>
      </c>
      <c r="V395" s="47">
        <v>1</v>
      </c>
      <c r="W395" s="47">
        <v>1</v>
      </c>
      <c r="X395" s="47">
        <v>1</v>
      </c>
      <c r="Y395" s="47">
        <v>1</v>
      </c>
      <c r="Z395" s="75">
        <v>40855.635023148148</v>
      </c>
      <c r="AA395" s="6" t="s">
        <v>433</v>
      </c>
      <c r="AB395" s="47" t="s">
        <v>2278</v>
      </c>
      <c r="AC395" s="47" t="s">
        <v>2314</v>
      </c>
      <c r="AD395" s="47" t="s">
        <v>2325</v>
      </c>
      <c r="AE395" s="47" t="s">
        <v>2326</v>
      </c>
      <c r="AF395" s="6" t="s">
        <v>2327</v>
      </c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</row>
    <row r="396" spans="1:43" s="1" customFormat="1" ht="15.75" x14ac:dyDescent="0.25">
      <c r="A396" s="47">
        <v>392</v>
      </c>
      <c r="B396" s="47" t="s">
        <v>2328</v>
      </c>
      <c r="C396" s="47" t="s">
        <v>2313</v>
      </c>
      <c r="D396" s="69" t="s">
        <v>2277</v>
      </c>
      <c r="E396" s="47">
        <v>2004</v>
      </c>
      <c r="F396" s="69" t="s">
        <v>1707</v>
      </c>
      <c r="G396" s="69" t="s">
        <v>451</v>
      </c>
      <c r="H396" s="69" t="s">
        <v>457</v>
      </c>
      <c r="I396" s="70">
        <v>2.626121398979091</v>
      </c>
      <c r="J396" s="47" t="s">
        <v>430</v>
      </c>
      <c r="K396" s="47">
        <v>8</v>
      </c>
      <c r="L396" s="71"/>
      <c r="M396" s="47">
        <v>75</v>
      </c>
      <c r="N396" s="48">
        <f t="shared" si="37"/>
        <v>160</v>
      </c>
      <c r="O396" s="48">
        <f t="shared" si="38"/>
        <v>420.17942383665456</v>
      </c>
      <c r="P396" s="72">
        <f t="shared" si="39"/>
        <v>42.017942383665456</v>
      </c>
      <c r="Q396" s="73">
        <f t="shared" si="40"/>
        <v>69.329604933048003</v>
      </c>
      <c r="R396" s="48">
        <f t="shared" si="41"/>
        <v>531.52697115336798</v>
      </c>
      <c r="S396" s="74">
        <f t="shared" si="42"/>
        <v>55</v>
      </c>
      <c r="T396" s="6" t="s">
        <v>431</v>
      </c>
      <c r="U396" s="47" t="s">
        <v>432</v>
      </c>
      <c r="V396" s="47">
        <v>1</v>
      </c>
      <c r="W396" s="47">
        <v>1</v>
      </c>
      <c r="X396" s="47">
        <v>1</v>
      </c>
      <c r="Y396" s="47">
        <v>1</v>
      </c>
      <c r="Z396" s="75">
        <v>40855.635023148148</v>
      </c>
      <c r="AA396" s="6" t="s">
        <v>433</v>
      </c>
      <c r="AB396" s="47" t="s">
        <v>2278</v>
      </c>
      <c r="AC396" s="47" t="s">
        <v>2325</v>
      </c>
      <c r="AD396" s="47" t="s">
        <v>2329</v>
      </c>
      <c r="AE396" s="47" t="s">
        <v>2330</v>
      </c>
      <c r="AF396" s="6" t="s">
        <v>2331</v>
      </c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</row>
    <row r="397" spans="1:43" s="1" customFormat="1" ht="15.75" x14ac:dyDescent="0.25">
      <c r="A397" s="47">
        <v>393</v>
      </c>
      <c r="B397" s="47" t="s">
        <v>2332</v>
      </c>
      <c r="C397" s="47" t="s">
        <v>2313</v>
      </c>
      <c r="D397" s="69" t="s">
        <v>2277</v>
      </c>
      <c r="E397" s="47">
        <v>2004</v>
      </c>
      <c r="F397" s="69" t="s">
        <v>1707</v>
      </c>
      <c r="G397" s="69" t="s">
        <v>451</v>
      </c>
      <c r="H397" s="69" t="s">
        <v>457</v>
      </c>
      <c r="I397" s="70">
        <v>68.834718063582045</v>
      </c>
      <c r="J397" s="47" t="s">
        <v>430</v>
      </c>
      <c r="K397" s="47">
        <v>8</v>
      </c>
      <c r="L397" s="71"/>
      <c r="M397" s="47">
        <v>75</v>
      </c>
      <c r="N397" s="48">
        <f t="shared" si="37"/>
        <v>160</v>
      </c>
      <c r="O397" s="48">
        <f t="shared" si="38"/>
        <v>11013.554890173127</v>
      </c>
      <c r="P397" s="72">
        <f t="shared" si="39"/>
        <v>1101.3554890173127</v>
      </c>
      <c r="Q397" s="73">
        <f t="shared" si="40"/>
        <v>1817.236556878566</v>
      </c>
      <c r="R397" s="48">
        <f t="shared" si="41"/>
        <v>13932.146936069006</v>
      </c>
      <c r="S397" s="74">
        <f t="shared" si="42"/>
        <v>55</v>
      </c>
      <c r="T397" s="6" t="s">
        <v>431</v>
      </c>
      <c r="U397" s="47" t="s">
        <v>432</v>
      </c>
      <c r="V397" s="47">
        <v>1</v>
      </c>
      <c r="W397" s="47">
        <v>1</v>
      </c>
      <c r="X397" s="47">
        <v>1</v>
      </c>
      <c r="Y397" s="47">
        <v>1</v>
      </c>
      <c r="Z397" s="75">
        <v>40855.635023148148</v>
      </c>
      <c r="AA397" s="6" t="s">
        <v>433</v>
      </c>
      <c r="AB397" s="47" t="s">
        <v>2278</v>
      </c>
      <c r="AC397" s="47" t="s">
        <v>2329</v>
      </c>
      <c r="AD397" s="47"/>
      <c r="AE397" s="47" t="s">
        <v>2333</v>
      </c>
      <c r="AF397" s="6" t="s">
        <v>2334</v>
      </c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</row>
    <row r="398" spans="1:43" s="1" customFormat="1" ht="15.75" x14ac:dyDescent="0.25">
      <c r="A398" s="47">
        <v>394</v>
      </c>
      <c r="B398" s="47" t="s">
        <v>2335</v>
      </c>
      <c r="C398" s="47" t="s">
        <v>2313</v>
      </c>
      <c r="D398" s="69" t="s">
        <v>2277</v>
      </c>
      <c r="E398" s="47">
        <v>2004</v>
      </c>
      <c r="F398" s="69" t="s">
        <v>1707</v>
      </c>
      <c r="G398" s="69" t="s">
        <v>451</v>
      </c>
      <c r="H398" s="69" t="s">
        <v>457</v>
      </c>
      <c r="I398" s="70">
        <v>5.7347761670252719</v>
      </c>
      <c r="J398" s="47" t="s">
        <v>430</v>
      </c>
      <c r="K398" s="47">
        <v>8</v>
      </c>
      <c r="L398" s="71"/>
      <c r="M398" s="47">
        <v>75</v>
      </c>
      <c r="N398" s="48">
        <f t="shared" si="37"/>
        <v>160</v>
      </c>
      <c r="O398" s="48">
        <f t="shared" si="38"/>
        <v>917.56418672404357</v>
      </c>
      <c r="P398" s="72">
        <f t="shared" si="39"/>
        <v>91.756418672404365</v>
      </c>
      <c r="Q398" s="73">
        <f t="shared" si="40"/>
        <v>151.39809080946719</v>
      </c>
      <c r="R398" s="48">
        <f t="shared" si="41"/>
        <v>1160.7186962059152</v>
      </c>
      <c r="S398" s="74">
        <f t="shared" si="42"/>
        <v>55</v>
      </c>
      <c r="T398" s="6" t="s">
        <v>431</v>
      </c>
      <c r="U398" s="47" t="s">
        <v>432</v>
      </c>
      <c r="V398" s="47">
        <v>1</v>
      </c>
      <c r="W398" s="47">
        <v>1</v>
      </c>
      <c r="X398" s="47">
        <v>1</v>
      </c>
      <c r="Y398" s="47">
        <v>1</v>
      </c>
      <c r="Z398" s="75">
        <v>40855.635023148148</v>
      </c>
      <c r="AA398" s="6" t="s">
        <v>433</v>
      </c>
      <c r="AB398" s="47" t="s">
        <v>2278</v>
      </c>
      <c r="AC398" s="47" t="s">
        <v>2325</v>
      </c>
      <c r="AD398" s="47" t="s">
        <v>2336</v>
      </c>
      <c r="AE398" s="47" t="s">
        <v>2337</v>
      </c>
      <c r="AF398" s="6" t="s">
        <v>2338</v>
      </c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</row>
    <row r="399" spans="1:43" s="1" customFormat="1" ht="15.75" x14ac:dyDescent="0.25">
      <c r="A399" s="47">
        <v>395</v>
      </c>
      <c r="B399" s="47" t="s">
        <v>2339</v>
      </c>
      <c r="C399" s="47" t="s">
        <v>2313</v>
      </c>
      <c r="D399" s="69" t="s">
        <v>2277</v>
      </c>
      <c r="E399" s="47">
        <v>2004</v>
      </c>
      <c r="F399" s="69" t="s">
        <v>1707</v>
      </c>
      <c r="G399" s="69" t="s">
        <v>451</v>
      </c>
      <c r="H399" s="69" t="s">
        <v>457</v>
      </c>
      <c r="I399" s="70">
        <v>194.41740949471571</v>
      </c>
      <c r="J399" s="47" t="s">
        <v>430</v>
      </c>
      <c r="K399" s="47">
        <v>8</v>
      </c>
      <c r="L399" s="71"/>
      <c r="M399" s="47">
        <v>75</v>
      </c>
      <c r="N399" s="48">
        <f t="shared" si="37"/>
        <v>160</v>
      </c>
      <c r="O399" s="48">
        <f t="shared" si="38"/>
        <v>31106.785519154513</v>
      </c>
      <c r="P399" s="72">
        <f t="shared" si="39"/>
        <v>3110.6785519154514</v>
      </c>
      <c r="Q399" s="73">
        <f t="shared" si="40"/>
        <v>5132.6196106604948</v>
      </c>
      <c r="R399" s="48">
        <f t="shared" si="41"/>
        <v>39350.083681730466</v>
      </c>
      <c r="S399" s="74">
        <f t="shared" si="42"/>
        <v>55</v>
      </c>
      <c r="T399" s="6" t="s">
        <v>431</v>
      </c>
      <c r="U399" s="47" t="s">
        <v>432</v>
      </c>
      <c r="V399" s="47">
        <v>1</v>
      </c>
      <c r="W399" s="47">
        <v>1</v>
      </c>
      <c r="X399" s="47">
        <v>1</v>
      </c>
      <c r="Y399" s="47">
        <v>1</v>
      </c>
      <c r="Z399" s="75">
        <v>40855.635023148148</v>
      </c>
      <c r="AA399" s="6" t="s">
        <v>433</v>
      </c>
      <c r="AB399" s="47" t="s">
        <v>2278</v>
      </c>
      <c r="AC399" s="47" t="s">
        <v>2336</v>
      </c>
      <c r="AD399" s="47" t="s">
        <v>2340</v>
      </c>
      <c r="AE399" s="47" t="s">
        <v>2341</v>
      </c>
      <c r="AF399" s="6" t="s">
        <v>2342</v>
      </c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</row>
    <row r="400" spans="1:43" s="1" customFormat="1" ht="15.75" x14ac:dyDescent="0.25">
      <c r="A400" s="47">
        <v>396</v>
      </c>
      <c r="B400" s="47" t="s">
        <v>2343</v>
      </c>
      <c r="C400" s="47" t="s">
        <v>2313</v>
      </c>
      <c r="D400" s="69" t="s">
        <v>2277</v>
      </c>
      <c r="E400" s="47">
        <v>2004</v>
      </c>
      <c r="F400" s="69" t="s">
        <v>1707</v>
      </c>
      <c r="G400" s="69" t="s">
        <v>451</v>
      </c>
      <c r="H400" s="69" t="s">
        <v>457</v>
      </c>
      <c r="I400" s="70">
        <v>313.70038361328989</v>
      </c>
      <c r="J400" s="47" t="s">
        <v>430</v>
      </c>
      <c r="K400" s="47">
        <v>8</v>
      </c>
      <c r="L400" s="71"/>
      <c r="M400" s="47">
        <v>75</v>
      </c>
      <c r="N400" s="48">
        <f t="shared" si="37"/>
        <v>160</v>
      </c>
      <c r="O400" s="48">
        <f t="shared" si="38"/>
        <v>50192.061378126382</v>
      </c>
      <c r="P400" s="72">
        <f t="shared" si="39"/>
        <v>5019.2061378126382</v>
      </c>
      <c r="Q400" s="73">
        <f t="shared" si="40"/>
        <v>8281.6901273908534</v>
      </c>
      <c r="R400" s="48">
        <f t="shared" si="41"/>
        <v>63492.957643329872</v>
      </c>
      <c r="S400" s="74">
        <f t="shared" si="42"/>
        <v>55</v>
      </c>
      <c r="T400" s="6" t="s">
        <v>431</v>
      </c>
      <c r="U400" s="47" t="s">
        <v>432</v>
      </c>
      <c r="V400" s="47">
        <v>1</v>
      </c>
      <c r="W400" s="47">
        <v>1</v>
      </c>
      <c r="X400" s="47">
        <v>1</v>
      </c>
      <c r="Y400" s="47">
        <v>1</v>
      </c>
      <c r="Z400" s="75">
        <v>40855.635023148148</v>
      </c>
      <c r="AA400" s="6" t="s">
        <v>433</v>
      </c>
      <c r="AB400" s="47" t="s">
        <v>2278</v>
      </c>
      <c r="AC400" s="47" t="s">
        <v>2344</v>
      </c>
      <c r="AD400" s="47" t="s">
        <v>2345</v>
      </c>
      <c r="AE400" s="47" t="s">
        <v>2346</v>
      </c>
      <c r="AF400" s="6" t="s">
        <v>2347</v>
      </c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</row>
    <row r="401" spans="1:43" s="1" customFormat="1" ht="15.75" x14ac:dyDescent="0.25">
      <c r="A401" s="47">
        <v>397</v>
      </c>
      <c r="B401" s="47" t="s">
        <v>2348</v>
      </c>
      <c r="C401" s="47" t="s">
        <v>2313</v>
      </c>
      <c r="D401" s="69" t="s">
        <v>2277</v>
      </c>
      <c r="E401" s="47">
        <v>2004</v>
      </c>
      <c r="F401" s="69" t="s">
        <v>1707</v>
      </c>
      <c r="G401" s="69" t="s">
        <v>451</v>
      </c>
      <c r="H401" s="69" t="s">
        <v>457</v>
      </c>
      <c r="I401" s="70">
        <v>109.8875566898397</v>
      </c>
      <c r="J401" s="47" t="s">
        <v>430</v>
      </c>
      <c r="K401" s="47">
        <v>8</v>
      </c>
      <c r="L401" s="71"/>
      <c r="M401" s="47">
        <v>75</v>
      </c>
      <c r="N401" s="48">
        <f t="shared" si="37"/>
        <v>160</v>
      </c>
      <c r="O401" s="48">
        <f t="shared" si="38"/>
        <v>17582.009070374352</v>
      </c>
      <c r="P401" s="72">
        <f t="shared" si="39"/>
        <v>1758.2009070374352</v>
      </c>
      <c r="Q401" s="73">
        <f t="shared" si="40"/>
        <v>2901.031496611768</v>
      </c>
      <c r="R401" s="48">
        <f t="shared" si="41"/>
        <v>22241.241474023558</v>
      </c>
      <c r="S401" s="74">
        <f t="shared" si="42"/>
        <v>55</v>
      </c>
      <c r="T401" s="6" t="s">
        <v>431</v>
      </c>
      <c r="U401" s="47" t="s">
        <v>432</v>
      </c>
      <c r="V401" s="47">
        <v>1</v>
      </c>
      <c r="W401" s="47">
        <v>1</v>
      </c>
      <c r="X401" s="47">
        <v>1</v>
      </c>
      <c r="Y401" s="47">
        <v>1</v>
      </c>
      <c r="Z401" s="75">
        <v>40855.635034722232</v>
      </c>
      <c r="AA401" s="6" t="s">
        <v>433</v>
      </c>
      <c r="AB401" s="47" t="s">
        <v>2278</v>
      </c>
      <c r="AC401" s="47" t="s">
        <v>2345</v>
      </c>
      <c r="AD401" s="47" t="s">
        <v>2349</v>
      </c>
      <c r="AE401" s="47" t="s">
        <v>2350</v>
      </c>
      <c r="AF401" s="6" t="s">
        <v>2351</v>
      </c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</row>
    <row r="402" spans="1:43" s="1" customFormat="1" ht="15.75" x14ac:dyDescent="0.25">
      <c r="A402" s="47">
        <v>398</v>
      </c>
      <c r="B402" s="47" t="s">
        <v>2352</v>
      </c>
      <c r="C402" s="47" t="s">
        <v>2313</v>
      </c>
      <c r="D402" s="69" t="s">
        <v>2277</v>
      </c>
      <c r="E402" s="47">
        <v>2004</v>
      </c>
      <c r="F402" s="69" t="s">
        <v>1707</v>
      </c>
      <c r="G402" s="69" t="s">
        <v>451</v>
      </c>
      <c r="H402" s="69" t="s">
        <v>451</v>
      </c>
      <c r="I402" s="70">
        <v>2.647066242252659</v>
      </c>
      <c r="J402" s="47" t="s">
        <v>430</v>
      </c>
      <c r="K402" s="47">
        <v>8</v>
      </c>
      <c r="L402" s="71"/>
      <c r="M402" s="47">
        <v>75</v>
      </c>
      <c r="N402" s="48">
        <f t="shared" si="37"/>
        <v>160</v>
      </c>
      <c r="O402" s="48">
        <f t="shared" si="38"/>
        <v>423.53059876042545</v>
      </c>
      <c r="P402" s="72">
        <f t="shared" si="39"/>
        <v>42.353059876042551</v>
      </c>
      <c r="Q402" s="73">
        <f t="shared" si="40"/>
        <v>69.8825487954702</v>
      </c>
      <c r="R402" s="48">
        <f t="shared" si="41"/>
        <v>535.76620743193826</v>
      </c>
      <c r="S402" s="74">
        <f t="shared" si="42"/>
        <v>55</v>
      </c>
      <c r="T402" s="6" t="s">
        <v>431</v>
      </c>
      <c r="U402" s="47" t="s">
        <v>432</v>
      </c>
      <c r="V402" s="47">
        <v>1</v>
      </c>
      <c r="W402" s="47">
        <v>1</v>
      </c>
      <c r="X402" s="47">
        <v>1</v>
      </c>
      <c r="Y402" s="47">
        <v>1</v>
      </c>
      <c r="Z402" s="75">
        <v>40855.635034722232</v>
      </c>
      <c r="AA402" s="6" t="s">
        <v>433</v>
      </c>
      <c r="AB402" s="47" t="s">
        <v>2278</v>
      </c>
      <c r="AC402" s="47" t="s">
        <v>2349</v>
      </c>
      <c r="AD402" s="47" t="s">
        <v>2353</v>
      </c>
      <c r="AE402" s="47" t="s">
        <v>2354</v>
      </c>
      <c r="AF402" s="6" t="s">
        <v>2355</v>
      </c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</row>
    <row r="403" spans="1:43" s="1" customFormat="1" ht="15.75" x14ac:dyDescent="0.25">
      <c r="A403" s="47">
        <v>399</v>
      </c>
      <c r="B403" s="47" t="s">
        <v>2356</v>
      </c>
      <c r="C403" s="47" t="s">
        <v>2313</v>
      </c>
      <c r="D403" s="69" t="s">
        <v>2277</v>
      </c>
      <c r="E403" s="47">
        <v>2004</v>
      </c>
      <c r="F403" s="69" t="s">
        <v>1707</v>
      </c>
      <c r="G403" s="69" t="s">
        <v>451</v>
      </c>
      <c r="H403" s="69" t="s">
        <v>451</v>
      </c>
      <c r="I403" s="70">
        <v>108.9872121322129</v>
      </c>
      <c r="J403" s="47" t="s">
        <v>430</v>
      </c>
      <c r="K403" s="47">
        <v>8</v>
      </c>
      <c r="L403" s="71"/>
      <c r="M403" s="47">
        <v>75</v>
      </c>
      <c r="N403" s="48">
        <f t="shared" si="37"/>
        <v>160</v>
      </c>
      <c r="O403" s="48">
        <f t="shared" si="38"/>
        <v>17437.953941154065</v>
      </c>
      <c r="P403" s="72">
        <f t="shared" si="39"/>
        <v>1743.7953941154065</v>
      </c>
      <c r="Q403" s="73">
        <f t="shared" si="40"/>
        <v>2877.2624002904208</v>
      </c>
      <c r="R403" s="48">
        <f t="shared" si="41"/>
        <v>22059.011735559892</v>
      </c>
      <c r="S403" s="74">
        <f t="shared" si="42"/>
        <v>55</v>
      </c>
      <c r="T403" s="6" t="s">
        <v>431</v>
      </c>
      <c r="U403" s="47" t="s">
        <v>432</v>
      </c>
      <c r="V403" s="47">
        <v>1</v>
      </c>
      <c r="W403" s="47">
        <v>1</v>
      </c>
      <c r="X403" s="47">
        <v>1</v>
      </c>
      <c r="Y403" s="47">
        <v>1</v>
      </c>
      <c r="Z403" s="75">
        <v>40855.635034722232</v>
      </c>
      <c r="AA403" s="6" t="s">
        <v>433</v>
      </c>
      <c r="AB403" s="47" t="s">
        <v>2278</v>
      </c>
      <c r="AC403" s="47" t="s">
        <v>2353</v>
      </c>
      <c r="AD403" s="47" t="s">
        <v>2357</v>
      </c>
      <c r="AE403" s="47" t="s">
        <v>2358</v>
      </c>
      <c r="AF403" s="6" t="s">
        <v>2359</v>
      </c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</row>
    <row r="404" spans="1:43" s="1" customFormat="1" ht="15.75" x14ac:dyDescent="0.25">
      <c r="A404" s="47">
        <v>400</v>
      </c>
      <c r="B404" s="47" t="s">
        <v>2360</v>
      </c>
      <c r="C404" s="47" t="s">
        <v>2313</v>
      </c>
      <c r="D404" s="69" t="s">
        <v>2277</v>
      </c>
      <c r="E404" s="47">
        <v>2004</v>
      </c>
      <c r="F404" s="69" t="s">
        <v>1707</v>
      </c>
      <c r="G404" s="69" t="s">
        <v>451</v>
      </c>
      <c r="H404" s="69" t="s">
        <v>451</v>
      </c>
      <c r="I404" s="70">
        <v>6.2807262489485467</v>
      </c>
      <c r="J404" s="47" t="s">
        <v>430</v>
      </c>
      <c r="K404" s="47">
        <v>8</v>
      </c>
      <c r="L404" s="71"/>
      <c r="M404" s="47">
        <v>75</v>
      </c>
      <c r="N404" s="48">
        <f t="shared" si="37"/>
        <v>160</v>
      </c>
      <c r="O404" s="48">
        <f t="shared" si="38"/>
        <v>1004.9161998317675</v>
      </c>
      <c r="P404" s="72">
        <f t="shared" si="39"/>
        <v>100.49161998317675</v>
      </c>
      <c r="Q404" s="73">
        <f t="shared" si="40"/>
        <v>165.81117297224162</v>
      </c>
      <c r="R404" s="48">
        <f t="shared" si="41"/>
        <v>1271.2189927871857</v>
      </c>
      <c r="S404" s="74">
        <f t="shared" si="42"/>
        <v>55</v>
      </c>
      <c r="T404" s="6" t="s">
        <v>1865</v>
      </c>
      <c r="U404" s="47" t="s">
        <v>432</v>
      </c>
      <c r="V404" s="47">
        <v>1</v>
      </c>
      <c r="W404" s="47">
        <v>1</v>
      </c>
      <c r="X404" s="47">
        <v>1</v>
      </c>
      <c r="Y404" s="47">
        <v>1</v>
      </c>
      <c r="Z404" s="75">
        <v>40855.635034722232</v>
      </c>
      <c r="AA404" s="6" t="s">
        <v>433</v>
      </c>
      <c r="AB404" s="47" t="s">
        <v>2278</v>
      </c>
      <c r="AC404" s="47" t="s">
        <v>2357</v>
      </c>
      <c r="AD404" s="47" t="s">
        <v>2361</v>
      </c>
      <c r="AE404" s="47" t="s">
        <v>2362</v>
      </c>
      <c r="AF404" s="6" t="s">
        <v>2363</v>
      </c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</row>
    <row r="405" spans="1:43" s="1" customFormat="1" ht="15.75" x14ac:dyDescent="0.25">
      <c r="A405" s="47">
        <v>401</v>
      </c>
      <c r="B405" s="47" t="s">
        <v>2364</v>
      </c>
      <c r="C405" s="47" t="s">
        <v>2313</v>
      </c>
      <c r="D405" s="69" t="s">
        <v>2277</v>
      </c>
      <c r="E405" s="47">
        <v>2004</v>
      </c>
      <c r="F405" s="69" t="s">
        <v>2302</v>
      </c>
      <c r="G405" s="69" t="s">
        <v>451</v>
      </c>
      <c r="H405" s="69" t="s">
        <v>451</v>
      </c>
      <c r="I405" s="70">
        <v>3.4153281373590749</v>
      </c>
      <c r="J405" s="47" t="s">
        <v>430</v>
      </c>
      <c r="K405" s="47">
        <v>8</v>
      </c>
      <c r="L405" s="71"/>
      <c r="M405" s="47">
        <v>75</v>
      </c>
      <c r="N405" s="48">
        <f t="shared" si="37"/>
        <v>160</v>
      </c>
      <c r="O405" s="48">
        <f t="shared" si="38"/>
        <v>546.45250197745202</v>
      </c>
      <c r="P405" s="72">
        <f t="shared" si="39"/>
        <v>54.645250197745206</v>
      </c>
      <c r="Q405" s="73">
        <f t="shared" si="40"/>
        <v>90.164662826279582</v>
      </c>
      <c r="R405" s="48">
        <f t="shared" si="41"/>
        <v>691.26241500147682</v>
      </c>
      <c r="S405" s="74">
        <f t="shared" si="42"/>
        <v>55</v>
      </c>
      <c r="T405" s="6" t="s">
        <v>431</v>
      </c>
      <c r="U405" s="47" t="s">
        <v>432</v>
      </c>
      <c r="V405" s="47">
        <v>1</v>
      </c>
      <c r="W405" s="47">
        <v>1</v>
      </c>
      <c r="X405" s="47">
        <v>1</v>
      </c>
      <c r="Y405" s="47">
        <v>1</v>
      </c>
      <c r="Z405" s="75">
        <v>40855.635034722232</v>
      </c>
      <c r="AA405" s="6" t="s">
        <v>433</v>
      </c>
      <c r="AB405" s="47" t="s">
        <v>2278</v>
      </c>
      <c r="AC405" s="47" t="s">
        <v>2353</v>
      </c>
      <c r="AD405" s="47" t="s">
        <v>2365</v>
      </c>
      <c r="AE405" s="47" t="s">
        <v>2366</v>
      </c>
      <c r="AF405" s="6" t="s">
        <v>2367</v>
      </c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</row>
    <row r="406" spans="1:43" s="1" customFormat="1" ht="15.75" x14ac:dyDescent="0.25">
      <c r="A406" s="47">
        <v>402</v>
      </c>
      <c r="B406" s="47" t="s">
        <v>2368</v>
      </c>
      <c r="C406" s="47" t="s">
        <v>2313</v>
      </c>
      <c r="D406" s="69" t="s">
        <v>2277</v>
      </c>
      <c r="E406" s="47">
        <v>2004</v>
      </c>
      <c r="F406" s="69" t="s">
        <v>1707</v>
      </c>
      <c r="G406" s="69" t="s">
        <v>451</v>
      </c>
      <c r="H406" s="69" t="s">
        <v>457</v>
      </c>
      <c r="I406" s="70">
        <v>267.53893541870701</v>
      </c>
      <c r="J406" s="47" t="s">
        <v>430</v>
      </c>
      <c r="K406" s="47">
        <v>8</v>
      </c>
      <c r="L406" s="71"/>
      <c r="M406" s="47">
        <v>75</v>
      </c>
      <c r="N406" s="48">
        <f t="shared" si="37"/>
        <v>160</v>
      </c>
      <c r="O406" s="48">
        <f t="shared" si="38"/>
        <v>42806.229666993124</v>
      </c>
      <c r="P406" s="72">
        <f t="shared" si="39"/>
        <v>4280.6229666993122</v>
      </c>
      <c r="Q406" s="73">
        <f t="shared" si="40"/>
        <v>7063.027895053865</v>
      </c>
      <c r="R406" s="48">
        <f t="shared" si="41"/>
        <v>54149.880528746296</v>
      </c>
      <c r="S406" s="74">
        <f t="shared" si="42"/>
        <v>55</v>
      </c>
      <c r="T406" s="6" t="s">
        <v>431</v>
      </c>
      <c r="U406" s="47" t="s">
        <v>432</v>
      </c>
      <c r="V406" s="47">
        <v>1</v>
      </c>
      <c r="W406" s="47">
        <v>1</v>
      </c>
      <c r="X406" s="47">
        <v>1</v>
      </c>
      <c r="Y406" s="47">
        <v>1</v>
      </c>
      <c r="Z406" s="75">
        <v>40855.635034722232</v>
      </c>
      <c r="AA406" s="6" t="s">
        <v>433</v>
      </c>
      <c r="AB406" s="47" t="s">
        <v>2278</v>
      </c>
      <c r="AC406" s="47" t="s">
        <v>2365</v>
      </c>
      <c r="AD406" s="47" t="s">
        <v>2369</v>
      </c>
      <c r="AE406" s="47" t="s">
        <v>2370</v>
      </c>
      <c r="AF406" s="6" t="s">
        <v>2371</v>
      </c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</row>
    <row r="407" spans="1:43" s="1" customFormat="1" ht="15.75" x14ac:dyDescent="0.25">
      <c r="A407" s="47">
        <v>403</v>
      </c>
      <c r="B407" s="47" t="s">
        <v>2372</v>
      </c>
      <c r="C407" s="47" t="s">
        <v>2313</v>
      </c>
      <c r="D407" s="69" t="s">
        <v>2277</v>
      </c>
      <c r="E407" s="47">
        <v>2004</v>
      </c>
      <c r="F407" s="69" t="s">
        <v>1707</v>
      </c>
      <c r="G407" s="69" t="s">
        <v>451</v>
      </c>
      <c r="H407" s="69" t="s">
        <v>457</v>
      </c>
      <c r="I407" s="70">
        <v>287.87683525583111</v>
      </c>
      <c r="J407" s="47" t="s">
        <v>430</v>
      </c>
      <c r="K407" s="47">
        <v>8</v>
      </c>
      <c r="L407" s="71"/>
      <c r="M407" s="47">
        <v>75</v>
      </c>
      <c r="N407" s="48">
        <f t="shared" si="37"/>
        <v>160</v>
      </c>
      <c r="O407" s="48">
        <f t="shared" si="38"/>
        <v>46060.293640932978</v>
      </c>
      <c r="P407" s="72">
        <f t="shared" si="39"/>
        <v>4606.0293640932978</v>
      </c>
      <c r="Q407" s="73">
        <f t="shared" si="40"/>
        <v>7599.9484507539419</v>
      </c>
      <c r="R407" s="48">
        <f t="shared" si="41"/>
        <v>58266.271455780225</v>
      </c>
      <c r="S407" s="74">
        <f t="shared" si="42"/>
        <v>55</v>
      </c>
      <c r="T407" s="6" t="s">
        <v>431</v>
      </c>
      <c r="U407" s="47" t="s">
        <v>432</v>
      </c>
      <c r="V407" s="47">
        <v>1</v>
      </c>
      <c r="W407" s="47">
        <v>1</v>
      </c>
      <c r="X407" s="47">
        <v>1</v>
      </c>
      <c r="Y407" s="47">
        <v>1</v>
      </c>
      <c r="Z407" s="75">
        <v>40855.635034722232</v>
      </c>
      <c r="AA407" s="6" t="s">
        <v>433</v>
      </c>
      <c r="AB407" s="47" t="s">
        <v>2278</v>
      </c>
      <c r="AC407" s="47" t="s">
        <v>2369</v>
      </c>
      <c r="AD407" s="47" t="s">
        <v>2373</v>
      </c>
      <c r="AE407" s="47" t="s">
        <v>2374</v>
      </c>
      <c r="AF407" s="6" t="s">
        <v>2375</v>
      </c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</row>
    <row r="408" spans="1:43" s="1" customFormat="1" ht="15.75" x14ac:dyDescent="0.25">
      <c r="A408" s="47">
        <v>404</v>
      </c>
      <c r="B408" s="47" t="s">
        <v>2376</v>
      </c>
      <c r="C408" s="47" t="s">
        <v>1920</v>
      </c>
      <c r="D408" s="69" t="s">
        <v>2277</v>
      </c>
      <c r="E408" s="47">
        <v>2004</v>
      </c>
      <c r="F408" s="69" t="s">
        <v>1707</v>
      </c>
      <c r="G408" s="69" t="s">
        <v>451</v>
      </c>
      <c r="H408" s="69" t="s">
        <v>457</v>
      </c>
      <c r="I408" s="70">
        <v>137.11466982504271</v>
      </c>
      <c r="J408" s="47" t="s">
        <v>430</v>
      </c>
      <c r="K408" s="47">
        <v>8</v>
      </c>
      <c r="L408" s="71"/>
      <c r="M408" s="47">
        <v>75</v>
      </c>
      <c r="N408" s="48">
        <f t="shared" si="37"/>
        <v>160</v>
      </c>
      <c r="O408" s="48">
        <f t="shared" si="38"/>
        <v>21938.347172006834</v>
      </c>
      <c r="P408" s="72">
        <f t="shared" si="39"/>
        <v>2193.8347172006834</v>
      </c>
      <c r="Q408" s="73">
        <f t="shared" si="40"/>
        <v>3619.8272833811275</v>
      </c>
      <c r="R408" s="48">
        <f t="shared" si="41"/>
        <v>27752.009172588645</v>
      </c>
      <c r="S408" s="74">
        <f t="shared" si="42"/>
        <v>55</v>
      </c>
      <c r="T408" s="6" t="s">
        <v>431</v>
      </c>
      <c r="U408" s="47" t="s">
        <v>432</v>
      </c>
      <c r="V408" s="47">
        <v>1</v>
      </c>
      <c r="W408" s="47">
        <v>1</v>
      </c>
      <c r="X408" s="47">
        <v>1</v>
      </c>
      <c r="Y408" s="47">
        <v>1</v>
      </c>
      <c r="Z408" s="75">
        <v>40855.635034722232</v>
      </c>
      <c r="AA408" s="6" t="s">
        <v>433</v>
      </c>
      <c r="AB408" s="47" t="s">
        <v>2278</v>
      </c>
      <c r="AC408" s="47" t="s">
        <v>2373</v>
      </c>
      <c r="AD408" s="47" t="s">
        <v>2377</v>
      </c>
      <c r="AE408" s="47" t="s">
        <v>2378</v>
      </c>
      <c r="AF408" s="6" t="s">
        <v>2379</v>
      </c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</row>
    <row r="409" spans="1:43" s="1" customFormat="1" ht="15.75" x14ac:dyDescent="0.25">
      <c r="A409" s="47">
        <v>405</v>
      </c>
      <c r="B409" s="47" t="s">
        <v>2380</v>
      </c>
      <c r="C409" s="47" t="s">
        <v>1928</v>
      </c>
      <c r="D409" s="69" t="s">
        <v>1879</v>
      </c>
      <c r="E409" s="47">
        <v>1983</v>
      </c>
      <c r="F409" s="69" t="s">
        <v>2381</v>
      </c>
      <c r="G409" s="69" t="s">
        <v>1929</v>
      </c>
      <c r="H409" s="69" t="s">
        <v>451</v>
      </c>
      <c r="I409" s="70">
        <v>639.45031955195827</v>
      </c>
      <c r="J409" s="47" t="s">
        <v>430</v>
      </c>
      <c r="K409" s="47">
        <v>8</v>
      </c>
      <c r="L409" s="71"/>
      <c r="M409" s="47">
        <v>75</v>
      </c>
      <c r="N409" s="48">
        <f t="shared" si="37"/>
        <v>160</v>
      </c>
      <c r="O409" s="48">
        <f t="shared" si="38"/>
        <v>102312.05112831332</v>
      </c>
      <c r="P409" s="72">
        <f t="shared" si="39"/>
        <v>10231.205112831332</v>
      </c>
      <c r="Q409" s="73">
        <f t="shared" si="40"/>
        <v>16881.488436171698</v>
      </c>
      <c r="R409" s="48">
        <f t="shared" si="41"/>
        <v>129424.74467731635</v>
      </c>
      <c r="S409" s="74">
        <f t="shared" si="42"/>
        <v>34</v>
      </c>
      <c r="T409" s="6" t="s">
        <v>2382</v>
      </c>
      <c r="U409" s="47" t="s">
        <v>432</v>
      </c>
      <c r="V409" s="47">
        <v>1</v>
      </c>
      <c r="W409" s="47">
        <v>1</v>
      </c>
      <c r="X409" s="47">
        <v>1</v>
      </c>
      <c r="Y409" s="47">
        <v>1</v>
      </c>
      <c r="Z409" s="75">
        <v>40855.635034722232</v>
      </c>
      <c r="AA409" s="6" t="s">
        <v>433</v>
      </c>
      <c r="AB409" s="47" t="s">
        <v>1881</v>
      </c>
      <c r="AC409" s="47" t="s">
        <v>2383</v>
      </c>
      <c r="AD409" s="47" t="s">
        <v>2384</v>
      </c>
      <c r="AE409" s="47" t="s">
        <v>2385</v>
      </c>
      <c r="AF409" s="6" t="s">
        <v>2386</v>
      </c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</row>
    <row r="410" spans="1:43" s="1" customFormat="1" ht="15.75" x14ac:dyDescent="0.25">
      <c r="A410" s="47">
        <v>406</v>
      </c>
      <c r="B410" s="47" t="s">
        <v>2387</v>
      </c>
      <c r="C410" s="47" t="s">
        <v>1928</v>
      </c>
      <c r="D410" s="69" t="s">
        <v>1879</v>
      </c>
      <c r="E410" s="47">
        <v>1983</v>
      </c>
      <c r="F410" s="69" t="s">
        <v>2381</v>
      </c>
      <c r="G410" s="69" t="s">
        <v>1929</v>
      </c>
      <c r="H410" s="69" t="s">
        <v>451</v>
      </c>
      <c r="I410" s="70">
        <v>14.264418778797159</v>
      </c>
      <c r="J410" s="47" t="s">
        <v>430</v>
      </c>
      <c r="K410" s="47">
        <v>8</v>
      </c>
      <c r="L410" s="71"/>
      <c r="M410" s="47">
        <v>75</v>
      </c>
      <c r="N410" s="48">
        <f t="shared" si="37"/>
        <v>160</v>
      </c>
      <c r="O410" s="48">
        <f t="shared" si="38"/>
        <v>2282.3070046075454</v>
      </c>
      <c r="P410" s="72">
        <f t="shared" si="39"/>
        <v>228.23070046075455</v>
      </c>
      <c r="Q410" s="73">
        <f t="shared" si="40"/>
        <v>376.58065576024501</v>
      </c>
      <c r="R410" s="48">
        <f t="shared" si="41"/>
        <v>2887.1183608285451</v>
      </c>
      <c r="S410" s="74">
        <f t="shared" si="42"/>
        <v>34</v>
      </c>
      <c r="T410" s="6" t="s">
        <v>431</v>
      </c>
      <c r="U410" s="47" t="s">
        <v>432</v>
      </c>
      <c r="V410" s="47">
        <v>1</v>
      </c>
      <c r="W410" s="47">
        <v>1</v>
      </c>
      <c r="X410" s="47">
        <v>1</v>
      </c>
      <c r="Y410" s="47">
        <v>1</v>
      </c>
      <c r="Z410" s="75">
        <v>40855.635034722232</v>
      </c>
      <c r="AA410" s="6" t="s">
        <v>433</v>
      </c>
      <c r="AB410" s="47" t="s">
        <v>1881</v>
      </c>
      <c r="AC410" s="47" t="s">
        <v>2384</v>
      </c>
      <c r="AD410" s="47" t="s">
        <v>2388</v>
      </c>
      <c r="AE410" s="47" t="s">
        <v>2389</v>
      </c>
      <c r="AF410" s="6" t="s">
        <v>2390</v>
      </c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</row>
    <row r="411" spans="1:43" s="1" customFormat="1" ht="15.75" x14ac:dyDescent="0.25">
      <c r="A411" s="47">
        <v>407</v>
      </c>
      <c r="B411" s="47" t="s">
        <v>2391</v>
      </c>
      <c r="C411" s="47" t="s">
        <v>1928</v>
      </c>
      <c r="D411" s="69" t="s">
        <v>1879</v>
      </c>
      <c r="E411" s="47">
        <v>1983</v>
      </c>
      <c r="F411" s="69" t="s">
        <v>2381</v>
      </c>
      <c r="G411" s="69" t="s">
        <v>1929</v>
      </c>
      <c r="H411" s="69" t="s">
        <v>451</v>
      </c>
      <c r="I411" s="70">
        <v>6.2241012230189616</v>
      </c>
      <c r="J411" s="47" t="s">
        <v>430</v>
      </c>
      <c r="K411" s="47">
        <v>8</v>
      </c>
      <c r="L411" s="71"/>
      <c r="M411" s="47">
        <v>75</v>
      </c>
      <c r="N411" s="48">
        <f t="shared" si="37"/>
        <v>160</v>
      </c>
      <c r="O411" s="48">
        <f t="shared" si="38"/>
        <v>995.85619568303389</v>
      </c>
      <c r="P411" s="72">
        <f t="shared" si="39"/>
        <v>99.5856195683034</v>
      </c>
      <c r="Q411" s="73">
        <f t="shared" si="40"/>
        <v>164.31627228770057</v>
      </c>
      <c r="R411" s="48">
        <f t="shared" si="41"/>
        <v>1259.7580875390377</v>
      </c>
      <c r="S411" s="74">
        <f t="shared" si="42"/>
        <v>34</v>
      </c>
      <c r="T411" s="6" t="s">
        <v>431</v>
      </c>
      <c r="U411" s="47" t="s">
        <v>432</v>
      </c>
      <c r="V411" s="47">
        <v>1</v>
      </c>
      <c r="W411" s="47">
        <v>1</v>
      </c>
      <c r="X411" s="47">
        <v>1</v>
      </c>
      <c r="Y411" s="47">
        <v>1</v>
      </c>
      <c r="Z411" s="75">
        <v>40855.635046296287</v>
      </c>
      <c r="AA411" s="6" t="s">
        <v>433</v>
      </c>
      <c r="AB411" s="47" t="s">
        <v>1881</v>
      </c>
      <c r="AC411" s="47" t="s">
        <v>2388</v>
      </c>
      <c r="AD411" s="47" t="s">
        <v>1932</v>
      </c>
      <c r="AE411" s="47" t="s">
        <v>2392</v>
      </c>
      <c r="AF411" s="6" t="s">
        <v>2393</v>
      </c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</row>
    <row r="412" spans="1:43" s="1" customFormat="1" ht="15.75" x14ac:dyDescent="0.25">
      <c r="A412" s="47">
        <v>408</v>
      </c>
      <c r="B412" s="47" t="s">
        <v>2394</v>
      </c>
      <c r="C412" s="47" t="s">
        <v>1878</v>
      </c>
      <c r="D412" s="69" t="s">
        <v>1743</v>
      </c>
      <c r="E412" s="47">
        <v>1981</v>
      </c>
      <c r="F412" s="69" t="s">
        <v>1255</v>
      </c>
      <c r="G412" s="69" t="s">
        <v>1929</v>
      </c>
      <c r="H412" s="69" t="s">
        <v>1948</v>
      </c>
      <c r="I412" s="70">
        <v>11.736223706299571</v>
      </c>
      <c r="J412" s="47" t="s">
        <v>430</v>
      </c>
      <c r="K412" s="47">
        <v>12</v>
      </c>
      <c r="L412" s="71"/>
      <c r="M412" s="47">
        <v>75</v>
      </c>
      <c r="N412" s="48">
        <f t="shared" si="37"/>
        <v>200</v>
      </c>
      <c r="O412" s="48">
        <f t="shared" si="38"/>
        <v>2347.244741259914</v>
      </c>
      <c r="P412" s="72">
        <f t="shared" si="39"/>
        <v>234.72447412599141</v>
      </c>
      <c r="Q412" s="73">
        <f t="shared" si="40"/>
        <v>387.2953823078858</v>
      </c>
      <c r="R412" s="48">
        <f t="shared" si="41"/>
        <v>2969.2645976937911</v>
      </c>
      <c r="S412" s="74">
        <f t="shared" si="42"/>
        <v>32</v>
      </c>
      <c r="T412" s="6" t="s">
        <v>431</v>
      </c>
      <c r="U412" s="47" t="s">
        <v>432</v>
      </c>
      <c r="V412" s="47">
        <v>1</v>
      </c>
      <c r="W412" s="47">
        <v>1</v>
      </c>
      <c r="X412" s="47">
        <v>1</v>
      </c>
      <c r="Y412" s="47">
        <v>1</v>
      </c>
      <c r="Z412" s="75">
        <v>40855.635046296287</v>
      </c>
      <c r="AA412" s="6" t="s">
        <v>433</v>
      </c>
      <c r="AB412" s="47" t="s">
        <v>1745</v>
      </c>
      <c r="AC412" s="47" t="s">
        <v>2395</v>
      </c>
      <c r="AD412" s="47" t="s">
        <v>2396</v>
      </c>
      <c r="AE412" s="47" t="s">
        <v>2397</v>
      </c>
      <c r="AF412" s="6" t="s">
        <v>2398</v>
      </c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</row>
    <row r="413" spans="1:43" s="1" customFormat="1" ht="31.5" x14ac:dyDescent="0.25">
      <c r="A413" s="47">
        <v>409</v>
      </c>
      <c r="B413" s="47" t="s">
        <v>2399</v>
      </c>
      <c r="C413" s="47" t="s">
        <v>1878</v>
      </c>
      <c r="D413" s="69" t="s">
        <v>2400</v>
      </c>
      <c r="E413" s="47">
        <v>2005</v>
      </c>
      <c r="F413" s="69" t="s">
        <v>1929</v>
      </c>
      <c r="G413" s="69" t="s">
        <v>1931</v>
      </c>
      <c r="H413" s="69" t="s">
        <v>1255</v>
      </c>
      <c r="I413" s="70">
        <v>0.28078812135106651</v>
      </c>
      <c r="J413" s="47" t="s">
        <v>430</v>
      </c>
      <c r="K413" s="47">
        <v>8</v>
      </c>
      <c r="L413" s="71"/>
      <c r="M413" s="47">
        <v>75</v>
      </c>
      <c r="N413" s="48">
        <f t="shared" si="37"/>
        <v>160</v>
      </c>
      <c r="O413" s="48">
        <f t="shared" si="38"/>
        <v>44.926099416170644</v>
      </c>
      <c r="P413" s="72">
        <f t="shared" si="39"/>
        <v>4.4926099416170642</v>
      </c>
      <c r="Q413" s="73">
        <f t="shared" si="40"/>
        <v>7.4128064036681556</v>
      </c>
      <c r="R413" s="48">
        <f t="shared" si="41"/>
        <v>56.831515761455861</v>
      </c>
      <c r="S413" s="74">
        <f t="shared" si="42"/>
        <v>56</v>
      </c>
      <c r="T413" s="6" t="s">
        <v>431</v>
      </c>
      <c r="U413" s="47" t="s">
        <v>432</v>
      </c>
      <c r="V413" s="47">
        <v>1</v>
      </c>
      <c r="W413" s="47">
        <v>1</v>
      </c>
      <c r="X413" s="47">
        <v>1</v>
      </c>
      <c r="Y413" s="47">
        <v>1</v>
      </c>
      <c r="Z413" s="75">
        <v>40855.635046296287</v>
      </c>
      <c r="AA413" s="6" t="s">
        <v>433</v>
      </c>
      <c r="AB413" s="47" t="s">
        <v>2401</v>
      </c>
      <c r="AC413" s="47" t="s">
        <v>2396</v>
      </c>
      <c r="AD413" s="47" t="s">
        <v>2402</v>
      </c>
      <c r="AE413" s="47" t="s">
        <v>2403</v>
      </c>
      <c r="AF413" s="6" t="s">
        <v>2404</v>
      </c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</row>
    <row r="414" spans="1:43" s="1" customFormat="1" ht="31.5" x14ac:dyDescent="0.25">
      <c r="A414" s="47">
        <v>410</v>
      </c>
      <c r="B414" s="47" t="s">
        <v>2405</v>
      </c>
      <c r="C414" s="47" t="s">
        <v>2406</v>
      </c>
      <c r="D414" s="69" t="s">
        <v>2400</v>
      </c>
      <c r="E414" s="47">
        <v>2005</v>
      </c>
      <c r="F414" s="69" t="s">
        <v>2381</v>
      </c>
      <c r="G414" s="69" t="s">
        <v>1929</v>
      </c>
      <c r="H414" s="69" t="s">
        <v>451</v>
      </c>
      <c r="I414" s="70">
        <v>3.5314755045677231</v>
      </c>
      <c r="J414" s="47" t="s">
        <v>430</v>
      </c>
      <c r="K414" s="47">
        <v>8</v>
      </c>
      <c r="L414" s="71"/>
      <c r="M414" s="47">
        <v>75</v>
      </c>
      <c r="N414" s="48">
        <f t="shared" si="37"/>
        <v>160</v>
      </c>
      <c r="O414" s="48">
        <f t="shared" si="38"/>
        <v>565.03608073083569</v>
      </c>
      <c r="P414" s="72">
        <f t="shared" si="39"/>
        <v>56.503608073083569</v>
      </c>
      <c r="Q414" s="73">
        <f t="shared" si="40"/>
        <v>93.230953320587886</v>
      </c>
      <c r="R414" s="48">
        <f t="shared" si="41"/>
        <v>714.77064212450716</v>
      </c>
      <c r="S414" s="74">
        <f t="shared" si="42"/>
        <v>56</v>
      </c>
      <c r="T414" s="6" t="s">
        <v>431</v>
      </c>
      <c r="U414" s="47" t="s">
        <v>432</v>
      </c>
      <c r="V414" s="47">
        <v>1</v>
      </c>
      <c r="W414" s="47">
        <v>1</v>
      </c>
      <c r="X414" s="47">
        <v>1</v>
      </c>
      <c r="Y414" s="47">
        <v>1</v>
      </c>
      <c r="Z414" s="75">
        <v>40855.635046296287</v>
      </c>
      <c r="AA414" s="6" t="s">
        <v>433</v>
      </c>
      <c r="AB414" s="47" t="s">
        <v>2401</v>
      </c>
      <c r="AC414" s="47" t="s">
        <v>2383</v>
      </c>
      <c r="AD414" s="47" t="s">
        <v>2407</v>
      </c>
      <c r="AE414" s="47" t="s">
        <v>2408</v>
      </c>
      <c r="AF414" s="6" t="s">
        <v>2409</v>
      </c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</row>
    <row r="415" spans="1:43" s="1" customFormat="1" ht="31.5" x14ac:dyDescent="0.25">
      <c r="A415" s="47">
        <v>411</v>
      </c>
      <c r="B415" s="47" t="s">
        <v>2410</v>
      </c>
      <c r="C415" s="47" t="s">
        <v>2406</v>
      </c>
      <c r="D415" s="69" t="s">
        <v>2400</v>
      </c>
      <c r="E415" s="47">
        <v>2005</v>
      </c>
      <c r="F415" s="69" t="s">
        <v>2411</v>
      </c>
      <c r="G415" s="69" t="s">
        <v>457</v>
      </c>
      <c r="H415" s="69" t="s">
        <v>457</v>
      </c>
      <c r="I415" s="70">
        <v>3.2397781559498449</v>
      </c>
      <c r="J415" s="47" t="s">
        <v>430</v>
      </c>
      <c r="K415" s="47">
        <v>8</v>
      </c>
      <c r="L415" s="71"/>
      <c r="M415" s="47">
        <v>75</v>
      </c>
      <c r="N415" s="48">
        <f t="shared" si="37"/>
        <v>160</v>
      </c>
      <c r="O415" s="48">
        <f t="shared" si="38"/>
        <v>518.36450495197516</v>
      </c>
      <c r="P415" s="72">
        <f t="shared" si="39"/>
        <v>51.836450495197518</v>
      </c>
      <c r="Q415" s="73">
        <f t="shared" si="40"/>
        <v>85.530143317075897</v>
      </c>
      <c r="R415" s="48">
        <f t="shared" si="41"/>
        <v>655.7310987642486</v>
      </c>
      <c r="S415" s="74">
        <f t="shared" si="42"/>
        <v>56</v>
      </c>
      <c r="T415" s="6" t="s">
        <v>431</v>
      </c>
      <c r="U415" s="47" t="s">
        <v>432</v>
      </c>
      <c r="V415" s="47">
        <v>1</v>
      </c>
      <c r="W415" s="47">
        <v>1</v>
      </c>
      <c r="X415" s="47">
        <v>1</v>
      </c>
      <c r="Y415" s="47">
        <v>1</v>
      </c>
      <c r="Z415" s="75">
        <v>40855.635046296287</v>
      </c>
      <c r="AA415" s="6" t="s">
        <v>433</v>
      </c>
      <c r="AB415" s="47" t="s">
        <v>2401</v>
      </c>
      <c r="AC415" s="47" t="s">
        <v>2412</v>
      </c>
      <c r="AD415" s="47" t="s">
        <v>2413</v>
      </c>
      <c r="AE415" s="47" t="s">
        <v>2414</v>
      </c>
      <c r="AF415" s="6" t="s">
        <v>2415</v>
      </c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</row>
    <row r="416" spans="1:43" s="1" customFormat="1" ht="31.5" x14ac:dyDescent="0.25">
      <c r="A416" s="47">
        <v>412</v>
      </c>
      <c r="B416" s="47" t="s">
        <v>2416</v>
      </c>
      <c r="C416" s="47" t="s">
        <v>2406</v>
      </c>
      <c r="D416" s="69" t="s">
        <v>2400</v>
      </c>
      <c r="E416" s="47">
        <v>2005</v>
      </c>
      <c r="F416" s="69" t="s">
        <v>2411</v>
      </c>
      <c r="G416" s="69" t="s">
        <v>457</v>
      </c>
      <c r="H416" s="69" t="s">
        <v>457</v>
      </c>
      <c r="I416" s="70">
        <v>3.1160022257910831</v>
      </c>
      <c r="J416" s="47" t="s">
        <v>430</v>
      </c>
      <c r="K416" s="47">
        <v>6</v>
      </c>
      <c r="L416" s="71"/>
      <c r="M416" s="47">
        <v>75</v>
      </c>
      <c r="N416" s="48">
        <f t="shared" si="37"/>
        <v>140</v>
      </c>
      <c r="O416" s="48">
        <f t="shared" si="38"/>
        <v>436.24031161075163</v>
      </c>
      <c r="P416" s="72">
        <f t="shared" si="39"/>
        <v>43.624031161075166</v>
      </c>
      <c r="Q416" s="73">
        <f t="shared" si="40"/>
        <v>71.979651415774015</v>
      </c>
      <c r="R416" s="48">
        <f t="shared" si="41"/>
        <v>551.84399418760086</v>
      </c>
      <c r="S416" s="74">
        <f t="shared" si="42"/>
        <v>56</v>
      </c>
      <c r="T416" s="6" t="s">
        <v>431</v>
      </c>
      <c r="U416" s="47" t="s">
        <v>432</v>
      </c>
      <c r="V416" s="47">
        <v>1</v>
      </c>
      <c r="W416" s="47">
        <v>1</v>
      </c>
      <c r="X416" s="47">
        <v>1</v>
      </c>
      <c r="Y416" s="47">
        <v>1</v>
      </c>
      <c r="Z416" s="75">
        <v>40855.635046296287</v>
      </c>
      <c r="AA416" s="6" t="s">
        <v>433</v>
      </c>
      <c r="AB416" s="47" t="s">
        <v>2401</v>
      </c>
      <c r="AC416" s="47" t="s">
        <v>2412</v>
      </c>
      <c r="AD416" s="47"/>
      <c r="AE416" s="47" t="s">
        <v>2417</v>
      </c>
      <c r="AF416" s="6" t="s">
        <v>2418</v>
      </c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</row>
    <row r="417" spans="1:43" s="1" customFormat="1" ht="31.5" x14ac:dyDescent="0.25">
      <c r="A417" s="47">
        <v>413</v>
      </c>
      <c r="B417" s="47" t="s">
        <v>2419</v>
      </c>
      <c r="C417" s="47" t="s">
        <v>2406</v>
      </c>
      <c r="D417" s="69" t="s">
        <v>2400</v>
      </c>
      <c r="E417" s="47">
        <v>2005</v>
      </c>
      <c r="F417" s="69" t="s">
        <v>2420</v>
      </c>
      <c r="G417" s="69" t="s">
        <v>457</v>
      </c>
      <c r="H417" s="69" t="s">
        <v>457</v>
      </c>
      <c r="I417" s="70">
        <v>1.5001503815935919</v>
      </c>
      <c r="J417" s="47" t="s">
        <v>430</v>
      </c>
      <c r="K417" s="47">
        <v>6</v>
      </c>
      <c r="L417" s="71"/>
      <c r="M417" s="47">
        <v>75</v>
      </c>
      <c r="N417" s="48">
        <f t="shared" si="37"/>
        <v>140</v>
      </c>
      <c r="O417" s="48">
        <f t="shared" si="38"/>
        <v>210.02105342310287</v>
      </c>
      <c r="P417" s="72">
        <f t="shared" si="39"/>
        <v>21.002105342310287</v>
      </c>
      <c r="Q417" s="73">
        <f t="shared" si="40"/>
        <v>34.653473814811967</v>
      </c>
      <c r="R417" s="48">
        <f t="shared" si="41"/>
        <v>265.67663258022509</v>
      </c>
      <c r="S417" s="74">
        <f t="shared" si="42"/>
        <v>56</v>
      </c>
      <c r="T417" s="6" t="s">
        <v>431</v>
      </c>
      <c r="U417" s="47" t="s">
        <v>432</v>
      </c>
      <c r="V417" s="47">
        <v>1</v>
      </c>
      <c r="W417" s="47">
        <v>1</v>
      </c>
      <c r="X417" s="47">
        <v>1</v>
      </c>
      <c r="Y417" s="47">
        <v>1</v>
      </c>
      <c r="Z417" s="75">
        <v>40855.635046296287</v>
      </c>
      <c r="AA417" s="6" t="s">
        <v>433</v>
      </c>
      <c r="AB417" s="47" t="s">
        <v>2401</v>
      </c>
      <c r="AC417" s="47" t="s">
        <v>2421</v>
      </c>
      <c r="AD417" s="47" t="s">
        <v>2422</v>
      </c>
      <c r="AE417" s="47" t="s">
        <v>2423</v>
      </c>
      <c r="AF417" s="6" t="s">
        <v>2424</v>
      </c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</row>
    <row r="418" spans="1:43" s="1" customFormat="1" ht="31.5" x14ac:dyDescent="0.25">
      <c r="A418" s="47">
        <v>414</v>
      </c>
      <c r="B418" s="47" t="s">
        <v>2425</v>
      </c>
      <c r="C418" s="47" t="s">
        <v>1965</v>
      </c>
      <c r="D418" s="69" t="s">
        <v>2400</v>
      </c>
      <c r="E418" s="47">
        <v>2005</v>
      </c>
      <c r="F418" s="69" t="s">
        <v>1931</v>
      </c>
      <c r="G418" s="69" t="s">
        <v>1929</v>
      </c>
      <c r="H418" s="69" t="s">
        <v>451</v>
      </c>
      <c r="I418" s="70">
        <v>70.880368664851161</v>
      </c>
      <c r="J418" s="47" t="s">
        <v>430</v>
      </c>
      <c r="K418" s="47">
        <v>8</v>
      </c>
      <c r="L418" s="71"/>
      <c r="M418" s="47">
        <v>75</v>
      </c>
      <c r="N418" s="48">
        <f t="shared" si="37"/>
        <v>160</v>
      </c>
      <c r="O418" s="48">
        <f t="shared" si="38"/>
        <v>11340.858986376186</v>
      </c>
      <c r="P418" s="72">
        <f t="shared" si="39"/>
        <v>1134.0858986376186</v>
      </c>
      <c r="Q418" s="73">
        <f t="shared" si="40"/>
        <v>1871.2417327520707</v>
      </c>
      <c r="R418" s="48">
        <f t="shared" si="41"/>
        <v>14346.186617765876</v>
      </c>
      <c r="S418" s="74">
        <f t="shared" si="42"/>
        <v>56</v>
      </c>
      <c r="T418" s="6" t="s">
        <v>431</v>
      </c>
      <c r="U418" s="47" t="s">
        <v>432</v>
      </c>
      <c r="V418" s="47">
        <v>1</v>
      </c>
      <c r="W418" s="47">
        <v>1</v>
      </c>
      <c r="X418" s="47">
        <v>1</v>
      </c>
      <c r="Y418" s="47">
        <v>1</v>
      </c>
      <c r="Z418" s="75">
        <v>43314.393680555557</v>
      </c>
      <c r="AA418" s="6" t="s">
        <v>606</v>
      </c>
      <c r="AB418" s="47" t="s">
        <v>2401</v>
      </c>
      <c r="AC418" s="47" t="s">
        <v>2426</v>
      </c>
      <c r="AD418" s="47" t="s">
        <v>2427</v>
      </c>
      <c r="AE418" s="47" t="s">
        <v>2428</v>
      </c>
      <c r="AF418" s="6" t="s">
        <v>2429</v>
      </c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</row>
    <row r="419" spans="1:43" s="1" customFormat="1" ht="31.5" x14ac:dyDescent="0.25">
      <c r="A419" s="47">
        <v>415</v>
      </c>
      <c r="B419" s="47" t="s">
        <v>2430</v>
      </c>
      <c r="C419" s="47" t="s">
        <v>1965</v>
      </c>
      <c r="D419" s="69" t="s">
        <v>2400</v>
      </c>
      <c r="E419" s="47">
        <v>2005</v>
      </c>
      <c r="F419" s="69" t="s">
        <v>1931</v>
      </c>
      <c r="G419" s="69" t="s">
        <v>1929</v>
      </c>
      <c r="H419" s="69" t="s">
        <v>451</v>
      </c>
      <c r="I419" s="70">
        <v>2.6724659307342709</v>
      </c>
      <c r="J419" s="47" t="s">
        <v>430</v>
      </c>
      <c r="K419" s="47">
        <v>8</v>
      </c>
      <c r="L419" s="71"/>
      <c r="M419" s="47">
        <v>75</v>
      </c>
      <c r="N419" s="48">
        <f t="shared" si="37"/>
        <v>160</v>
      </c>
      <c r="O419" s="48">
        <f t="shared" si="38"/>
        <v>427.59454891748334</v>
      </c>
      <c r="P419" s="72">
        <f t="shared" si="39"/>
        <v>42.759454891748334</v>
      </c>
      <c r="Q419" s="73">
        <f t="shared" si="40"/>
        <v>70.553100571384746</v>
      </c>
      <c r="R419" s="48">
        <f t="shared" si="41"/>
        <v>540.90710438061649</v>
      </c>
      <c r="S419" s="74">
        <f t="shared" si="42"/>
        <v>56</v>
      </c>
      <c r="T419" s="6" t="s">
        <v>431</v>
      </c>
      <c r="U419" s="47" t="s">
        <v>432</v>
      </c>
      <c r="V419" s="47">
        <v>1</v>
      </c>
      <c r="W419" s="47">
        <v>1</v>
      </c>
      <c r="X419" s="47">
        <v>1</v>
      </c>
      <c r="Y419" s="47">
        <v>1</v>
      </c>
      <c r="Z419" s="75">
        <v>40855.635046296287</v>
      </c>
      <c r="AA419" s="6" t="s">
        <v>433</v>
      </c>
      <c r="AB419" s="47" t="s">
        <v>2401</v>
      </c>
      <c r="AC419" s="47" t="s">
        <v>2431</v>
      </c>
      <c r="AD419" s="47"/>
      <c r="AE419" s="47" t="s">
        <v>2432</v>
      </c>
      <c r="AF419" s="6" t="s">
        <v>2433</v>
      </c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</row>
    <row r="420" spans="1:43" s="1" customFormat="1" ht="31.5" x14ac:dyDescent="0.25">
      <c r="A420" s="47">
        <v>416</v>
      </c>
      <c r="B420" s="47" t="s">
        <v>2434</v>
      </c>
      <c r="C420" s="47" t="s">
        <v>1965</v>
      </c>
      <c r="D420" s="69" t="s">
        <v>2400</v>
      </c>
      <c r="E420" s="47">
        <v>2005</v>
      </c>
      <c r="F420" s="69" t="s">
        <v>1931</v>
      </c>
      <c r="G420" s="69" t="s">
        <v>1929</v>
      </c>
      <c r="H420" s="69" t="s">
        <v>451</v>
      </c>
      <c r="I420" s="70">
        <v>2.7465772619653541</v>
      </c>
      <c r="J420" s="47" t="s">
        <v>430</v>
      </c>
      <c r="K420" s="47">
        <v>6</v>
      </c>
      <c r="L420" s="71"/>
      <c r="M420" s="47">
        <v>75</v>
      </c>
      <c r="N420" s="48">
        <f t="shared" si="37"/>
        <v>140</v>
      </c>
      <c r="O420" s="48">
        <f t="shared" si="38"/>
        <v>384.5208166751496</v>
      </c>
      <c r="P420" s="72">
        <f t="shared" si="39"/>
        <v>38.45208166751496</v>
      </c>
      <c r="Q420" s="73">
        <f t="shared" si="40"/>
        <v>63.445934751399683</v>
      </c>
      <c r="R420" s="48">
        <f t="shared" si="41"/>
        <v>486.41883309406427</v>
      </c>
      <c r="S420" s="74">
        <f t="shared" si="42"/>
        <v>56</v>
      </c>
      <c r="T420" s="6" t="s">
        <v>431</v>
      </c>
      <c r="U420" s="47" t="s">
        <v>432</v>
      </c>
      <c r="V420" s="47">
        <v>1</v>
      </c>
      <c r="W420" s="47">
        <v>1</v>
      </c>
      <c r="X420" s="47">
        <v>1</v>
      </c>
      <c r="Y420" s="47">
        <v>1</v>
      </c>
      <c r="Z420" s="75">
        <v>40855.635046296287</v>
      </c>
      <c r="AA420" s="6" t="s">
        <v>433</v>
      </c>
      <c r="AB420" s="47" t="s">
        <v>2401</v>
      </c>
      <c r="AC420" s="47"/>
      <c r="AD420" s="47" t="s">
        <v>2435</v>
      </c>
      <c r="AE420" s="47" t="s">
        <v>2436</v>
      </c>
      <c r="AF420" s="6" t="s">
        <v>2437</v>
      </c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</row>
    <row r="421" spans="1:43" s="1" customFormat="1" ht="31.5" x14ac:dyDescent="0.25">
      <c r="A421" s="47">
        <v>417</v>
      </c>
      <c r="B421" s="47" t="s">
        <v>2438</v>
      </c>
      <c r="C421" s="47" t="s">
        <v>1965</v>
      </c>
      <c r="D421" s="69" t="s">
        <v>2400</v>
      </c>
      <c r="E421" s="47">
        <v>2005</v>
      </c>
      <c r="F421" s="69" t="s">
        <v>1931</v>
      </c>
      <c r="G421" s="69" t="s">
        <v>1929</v>
      </c>
      <c r="H421" s="69" t="s">
        <v>451</v>
      </c>
      <c r="I421" s="70">
        <v>385.32968740440049</v>
      </c>
      <c r="J421" s="47" t="s">
        <v>430</v>
      </c>
      <c r="K421" s="47">
        <v>6</v>
      </c>
      <c r="L421" s="71"/>
      <c r="M421" s="47">
        <v>75</v>
      </c>
      <c r="N421" s="48">
        <f t="shared" si="37"/>
        <v>140</v>
      </c>
      <c r="O421" s="48">
        <f t="shared" si="38"/>
        <v>53946.156236616065</v>
      </c>
      <c r="P421" s="72">
        <f t="shared" si="39"/>
        <v>5394.6156236616071</v>
      </c>
      <c r="Q421" s="73">
        <f t="shared" si="40"/>
        <v>8901.115779041651</v>
      </c>
      <c r="R421" s="48">
        <f t="shared" si="41"/>
        <v>68241.88763931932</v>
      </c>
      <c r="S421" s="74">
        <f t="shared" si="42"/>
        <v>56</v>
      </c>
      <c r="T421" s="6" t="s">
        <v>431</v>
      </c>
      <c r="U421" s="47" t="s">
        <v>432</v>
      </c>
      <c r="V421" s="47">
        <v>1</v>
      </c>
      <c r="W421" s="47">
        <v>1</v>
      </c>
      <c r="X421" s="47">
        <v>1</v>
      </c>
      <c r="Y421" s="47">
        <v>1</v>
      </c>
      <c r="Z421" s="75">
        <v>40855.635046296287</v>
      </c>
      <c r="AA421" s="6" t="s">
        <v>433</v>
      </c>
      <c r="AB421" s="47" t="s">
        <v>2401</v>
      </c>
      <c r="AC421" s="47" t="s">
        <v>2435</v>
      </c>
      <c r="AD421" s="47" t="s">
        <v>2439</v>
      </c>
      <c r="AE421" s="47" t="s">
        <v>2440</v>
      </c>
      <c r="AF421" s="6" t="s">
        <v>2441</v>
      </c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</row>
    <row r="422" spans="1:43" s="1" customFormat="1" ht="31.5" x14ac:dyDescent="0.25">
      <c r="A422" s="47">
        <v>418</v>
      </c>
      <c r="B422" s="47" t="s">
        <v>2442</v>
      </c>
      <c r="C422" s="47" t="s">
        <v>1965</v>
      </c>
      <c r="D422" s="69" t="s">
        <v>2400</v>
      </c>
      <c r="E422" s="47">
        <v>2005</v>
      </c>
      <c r="F422" s="69" t="s">
        <v>1931</v>
      </c>
      <c r="G422" s="69" t="s">
        <v>1929</v>
      </c>
      <c r="H422" s="69" t="s">
        <v>451</v>
      </c>
      <c r="I422" s="70">
        <v>1.499859517418783</v>
      </c>
      <c r="J422" s="47" t="s">
        <v>430</v>
      </c>
      <c r="K422" s="47">
        <v>6</v>
      </c>
      <c r="L422" s="71"/>
      <c r="M422" s="47">
        <v>75</v>
      </c>
      <c r="N422" s="48">
        <f t="shared" si="37"/>
        <v>140</v>
      </c>
      <c r="O422" s="48">
        <f t="shared" si="38"/>
        <v>209.98033243862963</v>
      </c>
      <c r="P422" s="72">
        <f t="shared" si="39"/>
        <v>20.998033243862963</v>
      </c>
      <c r="Q422" s="73">
        <f t="shared" si="40"/>
        <v>34.646754852373888</v>
      </c>
      <c r="R422" s="48">
        <f t="shared" si="41"/>
        <v>265.62512053486648</v>
      </c>
      <c r="S422" s="74">
        <f t="shared" si="42"/>
        <v>56</v>
      </c>
      <c r="T422" s="6" t="s">
        <v>431</v>
      </c>
      <c r="U422" s="47" t="s">
        <v>432</v>
      </c>
      <c r="V422" s="47">
        <v>1</v>
      </c>
      <c r="W422" s="47">
        <v>1</v>
      </c>
      <c r="X422" s="47">
        <v>1</v>
      </c>
      <c r="Y422" s="47">
        <v>1</v>
      </c>
      <c r="Z422" s="75">
        <v>40855.635057870371</v>
      </c>
      <c r="AA422" s="6" t="s">
        <v>433</v>
      </c>
      <c r="AB422" s="47" t="s">
        <v>2401</v>
      </c>
      <c r="AC422" s="47" t="s">
        <v>2439</v>
      </c>
      <c r="AD422" s="47" t="s">
        <v>2443</v>
      </c>
      <c r="AE422" s="47" t="s">
        <v>2444</v>
      </c>
      <c r="AF422" s="6" t="s">
        <v>2445</v>
      </c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</row>
    <row r="423" spans="1:43" s="1" customFormat="1" ht="31.5" x14ac:dyDescent="0.25">
      <c r="A423" s="47">
        <v>419</v>
      </c>
      <c r="B423" s="47" t="s">
        <v>2446</v>
      </c>
      <c r="C423" s="47" t="s">
        <v>1965</v>
      </c>
      <c r="D423" s="69" t="s">
        <v>2400</v>
      </c>
      <c r="E423" s="47">
        <v>2005</v>
      </c>
      <c r="F423" s="69" t="s">
        <v>1929</v>
      </c>
      <c r="G423" s="69" t="s">
        <v>1930</v>
      </c>
      <c r="H423" s="69" t="s">
        <v>2447</v>
      </c>
      <c r="I423" s="70">
        <v>4.1610086076996042</v>
      </c>
      <c r="J423" s="47" t="s">
        <v>430</v>
      </c>
      <c r="K423" s="47">
        <v>8</v>
      </c>
      <c r="L423" s="71"/>
      <c r="M423" s="47">
        <v>75</v>
      </c>
      <c r="N423" s="48">
        <f t="shared" si="37"/>
        <v>160</v>
      </c>
      <c r="O423" s="48">
        <f t="shared" si="38"/>
        <v>665.76137723193665</v>
      </c>
      <c r="P423" s="72">
        <f t="shared" si="39"/>
        <v>66.576137723193668</v>
      </c>
      <c r="Q423" s="73">
        <f t="shared" si="40"/>
        <v>109.85062724326956</v>
      </c>
      <c r="R423" s="48">
        <f t="shared" si="41"/>
        <v>842.18814219839987</v>
      </c>
      <c r="S423" s="74">
        <f t="shared" si="42"/>
        <v>56</v>
      </c>
      <c r="T423" s="6" t="s">
        <v>431</v>
      </c>
      <c r="U423" s="47" t="s">
        <v>432</v>
      </c>
      <c r="V423" s="47">
        <v>1</v>
      </c>
      <c r="W423" s="47">
        <v>1</v>
      </c>
      <c r="X423" s="47">
        <v>1</v>
      </c>
      <c r="Y423" s="47">
        <v>1</v>
      </c>
      <c r="Z423" s="75">
        <v>40855.635057870371</v>
      </c>
      <c r="AA423" s="6" t="s">
        <v>433</v>
      </c>
      <c r="AB423" s="47" t="s">
        <v>2401</v>
      </c>
      <c r="AC423" s="47" t="s">
        <v>2431</v>
      </c>
      <c r="AD423" s="47" t="s">
        <v>2448</v>
      </c>
      <c r="AE423" s="47" t="s">
        <v>2449</v>
      </c>
      <c r="AF423" s="6" t="s">
        <v>2450</v>
      </c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</row>
    <row r="424" spans="1:43" s="1" customFormat="1" ht="31.5" x14ac:dyDescent="0.25">
      <c r="A424" s="47">
        <v>420</v>
      </c>
      <c r="B424" s="47" t="s">
        <v>2451</v>
      </c>
      <c r="C424" s="47" t="s">
        <v>1928</v>
      </c>
      <c r="D424" s="69" t="s">
        <v>2400</v>
      </c>
      <c r="E424" s="47">
        <v>2005</v>
      </c>
      <c r="F424" s="69" t="s">
        <v>1929</v>
      </c>
      <c r="G424" s="69" t="s">
        <v>1930</v>
      </c>
      <c r="H424" s="69" t="s">
        <v>1931</v>
      </c>
      <c r="I424" s="70">
        <v>501.50757744570137</v>
      </c>
      <c r="J424" s="47" t="s">
        <v>430</v>
      </c>
      <c r="K424" s="47">
        <v>8</v>
      </c>
      <c r="L424" s="71"/>
      <c r="M424" s="47">
        <v>75</v>
      </c>
      <c r="N424" s="48">
        <f t="shared" si="37"/>
        <v>160</v>
      </c>
      <c r="O424" s="48">
        <f t="shared" si="38"/>
        <v>80241.21239131222</v>
      </c>
      <c r="P424" s="72">
        <f t="shared" si="39"/>
        <v>8024.121239131222</v>
      </c>
      <c r="Q424" s="73">
        <f t="shared" si="40"/>
        <v>13239.800044566515</v>
      </c>
      <c r="R424" s="48">
        <f t="shared" si="41"/>
        <v>101505.13367500994</v>
      </c>
      <c r="S424" s="74">
        <f t="shared" si="42"/>
        <v>56</v>
      </c>
      <c r="T424" s="6" t="s">
        <v>431</v>
      </c>
      <c r="U424" s="47" t="s">
        <v>432</v>
      </c>
      <c r="V424" s="47">
        <v>1</v>
      </c>
      <c r="W424" s="47">
        <v>1</v>
      </c>
      <c r="X424" s="47">
        <v>1</v>
      </c>
      <c r="Y424" s="47">
        <v>1</v>
      </c>
      <c r="Z424" s="75">
        <v>40855.635057870371</v>
      </c>
      <c r="AA424" s="6" t="s">
        <v>433</v>
      </c>
      <c r="AB424" s="47" t="s">
        <v>2401</v>
      </c>
      <c r="AC424" s="47" t="s">
        <v>2448</v>
      </c>
      <c r="AD424" s="47" t="s">
        <v>2388</v>
      </c>
      <c r="AE424" s="47" t="s">
        <v>2452</v>
      </c>
      <c r="AF424" s="6" t="s">
        <v>2453</v>
      </c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</row>
    <row r="425" spans="1:43" s="1" customFormat="1" ht="15.75" x14ac:dyDescent="0.25">
      <c r="A425" s="47">
        <v>421</v>
      </c>
      <c r="B425" s="47" t="s">
        <v>2454</v>
      </c>
      <c r="C425" s="47" t="s">
        <v>2455</v>
      </c>
      <c r="D425" s="69" t="s">
        <v>2456</v>
      </c>
      <c r="E425" s="47">
        <v>2005</v>
      </c>
      <c r="F425" s="69" t="s">
        <v>548</v>
      </c>
      <c r="G425" s="69" t="s">
        <v>554</v>
      </c>
      <c r="H425" s="69" t="s">
        <v>2457</v>
      </c>
      <c r="I425" s="70">
        <v>586.4795679600237</v>
      </c>
      <c r="J425" s="47" t="s">
        <v>430</v>
      </c>
      <c r="K425" s="47">
        <v>12</v>
      </c>
      <c r="L425" s="71"/>
      <c r="M425" s="47">
        <v>75</v>
      </c>
      <c r="N425" s="48">
        <f t="shared" si="37"/>
        <v>200</v>
      </c>
      <c r="O425" s="48">
        <f t="shared" si="38"/>
        <v>117295.91359200474</v>
      </c>
      <c r="P425" s="72">
        <f t="shared" si="39"/>
        <v>11729.591359200474</v>
      </c>
      <c r="Q425" s="73">
        <f t="shared" si="40"/>
        <v>19353.825742680783</v>
      </c>
      <c r="R425" s="48">
        <f t="shared" si="41"/>
        <v>148379.330693886</v>
      </c>
      <c r="S425" s="74">
        <f t="shared" si="42"/>
        <v>56</v>
      </c>
      <c r="T425" s="6" t="s">
        <v>431</v>
      </c>
      <c r="U425" s="47" t="s">
        <v>432</v>
      </c>
      <c r="V425" s="47">
        <v>1</v>
      </c>
      <c r="W425" s="47">
        <v>1</v>
      </c>
      <c r="X425" s="47">
        <v>1</v>
      </c>
      <c r="Y425" s="47">
        <v>1</v>
      </c>
      <c r="Z425" s="75">
        <v>40855.635057870371</v>
      </c>
      <c r="AA425" s="6" t="s">
        <v>433</v>
      </c>
      <c r="AB425" s="47" t="s">
        <v>2458</v>
      </c>
      <c r="AC425" s="47" t="s">
        <v>2459</v>
      </c>
      <c r="AD425" s="47" t="s">
        <v>2460</v>
      </c>
      <c r="AE425" s="47" t="s">
        <v>2461</v>
      </c>
      <c r="AF425" s="6" t="s">
        <v>2462</v>
      </c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</row>
    <row r="426" spans="1:43" s="1" customFormat="1" ht="15.75" x14ac:dyDescent="0.25">
      <c r="A426" s="47">
        <v>422</v>
      </c>
      <c r="B426" s="47" t="s">
        <v>2463</v>
      </c>
      <c r="C426" s="47" t="s">
        <v>2455</v>
      </c>
      <c r="D426" s="69" t="s">
        <v>2456</v>
      </c>
      <c r="E426" s="47">
        <v>2005</v>
      </c>
      <c r="F426" s="69" t="s">
        <v>548</v>
      </c>
      <c r="G426" s="69" t="s">
        <v>554</v>
      </c>
      <c r="H426" s="69" t="s">
        <v>2457</v>
      </c>
      <c r="I426" s="70">
        <v>1.2636361359816639</v>
      </c>
      <c r="J426" s="47" t="s">
        <v>430</v>
      </c>
      <c r="K426" s="47">
        <v>10</v>
      </c>
      <c r="L426" s="71"/>
      <c r="M426" s="47">
        <v>75</v>
      </c>
      <c r="N426" s="48">
        <f t="shared" si="37"/>
        <v>180</v>
      </c>
      <c r="O426" s="48">
        <f t="shared" si="38"/>
        <v>227.4545044766995</v>
      </c>
      <c r="P426" s="72">
        <f t="shared" si="39"/>
        <v>22.745450447669953</v>
      </c>
      <c r="Q426" s="73">
        <f t="shared" si="40"/>
        <v>37.529993238655415</v>
      </c>
      <c r="R426" s="48">
        <f t="shared" si="41"/>
        <v>287.72994816302486</v>
      </c>
      <c r="S426" s="74">
        <f t="shared" si="42"/>
        <v>56</v>
      </c>
      <c r="T426" s="6" t="s">
        <v>431</v>
      </c>
      <c r="U426" s="47" t="s">
        <v>432</v>
      </c>
      <c r="V426" s="47">
        <v>1</v>
      </c>
      <c r="W426" s="47">
        <v>1</v>
      </c>
      <c r="X426" s="47">
        <v>1</v>
      </c>
      <c r="Y426" s="47">
        <v>1</v>
      </c>
      <c r="Z426" s="75">
        <v>40855.635057870371</v>
      </c>
      <c r="AA426" s="6" t="s">
        <v>433</v>
      </c>
      <c r="AB426" s="47" t="s">
        <v>2458</v>
      </c>
      <c r="AC426" s="47" t="s">
        <v>2460</v>
      </c>
      <c r="AD426" s="47"/>
      <c r="AE426" s="47" t="s">
        <v>2464</v>
      </c>
      <c r="AF426" s="6" t="s">
        <v>2465</v>
      </c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</row>
    <row r="427" spans="1:43" s="1" customFormat="1" ht="15.75" x14ac:dyDescent="0.25">
      <c r="A427" s="47">
        <v>423</v>
      </c>
      <c r="B427" s="47" t="s">
        <v>2466</v>
      </c>
      <c r="C427" s="47" t="s">
        <v>2455</v>
      </c>
      <c r="D427" s="69" t="s">
        <v>2456</v>
      </c>
      <c r="E427" s="47">
        <v>2005</v>
      </c>
      <c r="F427" s="69" t="s">
        <v>548</v>
      </c>
      <c r="G427" s="69" t="s">
        <v>554</v>
      </c>
      <c r="H427" s="69" t="s">
        <v>2457</v>
      </c>
      <c r="I427" s="70">
        <v>1.3539760135417149</v>
      </c>
      <c r="J427" s="47" t="s">
        <v>430</v>
      </c>
      <c r="K427" s="47">
        <v>8</v>
      </c>
      <c r="L427" s="71"/>
      <c r="M427" s="47">
        <v>75</v>
      </c>
      <c r="N427" s="48">
        <f t="shared" si="37"/>
        <v>160</v>
      </c>
      <c r="O427" s="48">
        <f t="shared" si="38"/>
        <v>216.63616216667438</v>
      </c>
      <c r="P427" s="72">
        <f t="shared" si="39"/>
        <v>21.663616216667439</v>
      </c>
      <c r="Q427" s="73">
        <f t="shared" si="40"/>
        <v>35.744966757501274</v>
      </c>
      <c r="R427" s="48">
        <f t="shared" si="41"/>
        <v>274.04474514084308</v>
      </c>
      <c r="S427" s="74">
        <f t="shared" si="42"/>
        <v>56</v>
      </c>
      <c r="T427" s="6" t="s">
        <v>431</v>
      </c>
      <c r="U427" s="47" t="s">
        <v>432</v>
      </c>
      <c r="V427" s="47">
        <v>1</v>
      </c>
      <c r="W427" s="47">
        <v>1</v>
      </c>
      <c r="X427" s="47">
        <v>1</v>
      </c>
      <c r="Y427" s="47">
        <v>1</v>
      </c>
      <c r="Z427" s="75">
        <v>40855.635057870371</v>
      </c>
      <c r="AA427" s="6" t="s">
        <v>433</v>
      </c>
      <c r="AB427" s="47" t="s">
        <v>2458</v>
      </c>
      <c r="AC427" s="47" t="s">
        <v>2467</v>
      </c>
      <c r="AD427" s="47" t="s">
        <v>2468</v>
      </c>
      <c r="AE427" s="47" t="s">
        <v>2469</v>
      </c>
      <c r="AF427" s="6" t="s">
        <v>2470</v>
      </c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</row>
    <row r="428" spans="1:43" s="1" customFormat="1" ht="15.75" x14ac:dyDescent="0.25">
      <c r="A428" s="47">
        <v>424</v>
      </c>
      <c r="B428" s="47" t="s">
        <v>2471</v>
      </c>
      <c r="C428" s="47" t="s">
        <v>2455</v>
      </c>
      <c r="D428" s="69" t="s">
        <v>2456</v>
      </c>
      <c r="E428" s="47">
        <v>2005</v>
      </c>
      <c r="F428" s="69" t="s">
        <v>548</v>
      </c>
      <c r="G428" s="69" t="s">
        <v>554</v>
      </c>
      <c r="H428" s="69" t="s">
        <v>2457</v>
      </c>
      <c r="I428" s="70">
        <v>36.816910696216503</v>
      </c>
      <c r="J428" s="47" t="s">
        <v>430</v>
      </c>
      <c r="K428" s="47">
        <v>8</v>
      </c>
      <c r="L428" s="71"/>
      <c r="M428" s="47">
        <v>75</v>
      </c>
      <c r="N428" s="48">
        <f t="shared" si="37"/>
        <v>160</v>
      </c>
      <c r="O428" s="48">
        <f t="shared" si="38"/>
        <v>5890.7057113946403</v>
      </c>
      <c r="P428" s="72">
        <f t="shared" si="39"/>
        <v>589.07057113946405</v>
      </c>
      <c r="Q428" s="73">
        <f t="shared" si="40"/>
        <v>971.96644238011561</v>
      </c>
      <c r="R428" s="48">
        <f t="shared" si="41"/>
        <v>7451.7427249142202</v>
      </c>
      <c r="S428" s="74">
        <f t="shared" si="42"/>
        <v>56</v>
      </c>
      <c r="T428" s="6" t="s">
        <v>431</v>
      </c>
      <c r="U428" s="47" t="s">
        <v>432</v>
      </c>
      <c r="V428" s="47">
        <v>1</v>
      </c>
      <c r="W428" s="47">
        <v>1</v>
      </c>
      <c r="X428" s="47">
        <v>1</v>
      </c>
      <c r="Y428" s="47">
        <v>1</v>
      </c>
      <c r="Z428" s="75">
        <v>40855.635057870371</v>
      </c>
      <c r="AA428" s="6" t="s">
        <v>433</v>
      </c>
      <c r="AB428" s="47" t="s">
        <v>2458</v>
      </c>
      <c r="AC428" s="47" t="s">
        <v>2468</v>
      </c>
      <c r="AD428" s="47" t="s">
        <v>2472</v>
      </c>
      <c r="AE428" s="47" t="s">
        <v>2473</v>
      </c>
      <c r="AF428" s="6" t="s">
        <v>2474</v>
      </c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</row>
    <row r="429" spans="1:43" s="1" customFormat="1" ht="15.75" x14ac:dyDescent="0.25">
      <c r="A429" s="47">
        <v>425</v>
      </c>
      <c r="B429" s="47" t="s">
        <v>2475</v>
      </c>
      <c r="C429" s="47" t="s">
        <v>2455</v>
      </c>
      <c r="D429" s="69" t="s">
        <v>2456</v>
      </c>
      <c r="E429" s="47">
        <v>2005</v>
      </c>
      <c r="F429" s="69" t="s">
        <v>548</v>
      </c>
      <c r="G429" s="69" t="s">
        <v>554</v>
      </c>
      <c r="H429" s="69" t="s">
        <v>2457</v>
      </c>
      <c r="I429" s="70">
        <v>2.500478361415778</v>
      </c>
      <c r="J429" s="47" t="s">
        <v>430</v>
      </c>
      <c r="K429" s="47">
        <v>8</v>
      </c>
      <c r="L429" s="71"/>
      <c r="M429" s="47">
        <v>75</v>
      </c>
      <c r="N429" s="48">
        <f t="shared" si="37"/>
        <v>160</v>
      </c>
      <c r="O429" s="48">
        <f t="shared" si="38"/>
        <v>400.07653782652449</v>
      </c>
      <c r="P429" s="72">
        <f t="shared" si="39"/>
        <v>40.007653782652454</v>
      </c>
      <c r="Q429" s="73">
        <f t="shared" si="40"/>
        <v>66.012628741376545</v>
      </c>
      <c r="R429" s="48">
        <f t="shared" si="41"/>
        <v>506.09682035055351</v>
      </c>
      <c r="S429" s="74">
        <f t="shared" si="42"/>
        <v>56</v>
      </c>
      <c r="T429" s="6" t="s">
        <v>2476</v>
      </c>
      <c r="U429" s="47" t="s">
        <v>432</v>
      </c>
      <c r="V429" s="47">
        <v>1</v>
      </c>
      <c r="W429" s="47">
        <v>1</v>
      </c>
      <c r="X429" s="47">
        <v>1</v>
      </c>
      <c r="Y429" s="47">
        <v>1</v>
      </c>
      <c r="Z429" s="75">
        <v>40855.635057870371</v>
      </c>
      <c r="AA429" s="6" t="s">
        <v>433</v>
      </c>
      <c r="AB429" s="47" t="s">
        <v>2458</v>
      </c>
      <c r="AC429" s="47" t="s">
        <v>2472</v>
      </c>
      <c r="AD429" s="47" t="s">
        <v>2477</v>
      </c>
      <c r="AE429" s="47" t="s">
        <v>2478</v>
      </c>
      <c r="AF429" s="6" t="s">
        <v>2479</v>
      </c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</row>
    <row r="430" spans="1:43" s="1" customFormat="1" ht="15.75" x14ac:dyDescent="0.25">
      <c r="A430" s="47">
        <v>426</v>
      </c>
      <c r="B430" s="47" t="s">
        <v>2480</v>
      </c>
      <c r="C430" s="47" t="s">
        <v>2455</v>
      </c>
      <c r="D430" s="69" t="s">
        <v>2456</v>
      </c>
      <c r="E430" s="47">
        <v>2005</v>
      </c>
      <c r="F430" s="69" t="s">
        <v>548</v>
      </c>
      <c r="G430" s="69" t="s">
        <v>554</v>
      </c>
      <c r="H430" s="69" t="s">
        <v>2457</v>
      </c>
      <c r="I430" s="70">
        <v>3.6652934752656479</v>
      </c>
      <c r="J430" s="47" t="s">
        <v>430</v>
      </c>
      <c r="K430" s="47">
        <v>10</v>
      </c>
      <c r="L430" s="71"/>
      <c r="M430" s="47">
        <v>75</v>
      </c>
      <c r="N430" s="48">
        <f t="shared" si="37"/>
        <v>180</v>
      </c>
      <c r="O430" s="48">
        <f t="shared" si="38"/>
        <v>659.75282554781666</v>
      </c>
      <c r="P430" s="72">
        <f t="shared" si="39"/>
        <v>65.975282554781671</v>
      </c>
      <c r="Q430" s="73">
        <f t="shared" si="40"/>
        <v>108.85921621538974</v>
      </c>
      <c r="R430" s="48">
        <f t="shared" si="41"/>
        <v>834.58732431798808</v>
      </c>
      <c r="S430" s="74">
        <f t="shared" si="42"/>
        <v>56</v>
      </c>
      <c r="T430" s="6" t="s">
        <v>431</v>
      </c>
      <c r="U430" s="47" t="s">
        <v>432</v>
      </c>
      <c r="V430" s="47">
        <v>1</v>
      </c>
      <c r="W430" s="47">
        <v>1</v>
      </c>
      <c r="X430" s="47">
        <v>1</v>
      </c>
      <c r="Y430" s="47">
        <v>1</v>
      </c>
      <c r="Z430" s="75">
        <v>40855.635057870371</v>
      </c>
      <c r="AA430" s="6" t="s">
        <v>433</v>
      </c>
      <c r="AB430" s="47" t="s">
        <v>2458</v>
      </c>
      <c r="AC430" s="47" t="s">
        <v>2460</v>
      </c>
      <c r="AD430" s="47" t="s">
        <v>2481</v>
      </c>
      <c r="AE430" s="47" t="s">
        <v>2482</v>
      </c>
      <c r="AF430" s="6" t="s">
        <v>2483</v>
      </c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</row>
    <row r="431" spans="1:43" s="1" customFormat="1" ht="15.75" x14ac:dyDescent="0.25">
      <c r="A431" s="47">
        <v>427</v>
      </c>
      <c r="B431" s="47" t="s">
        <v>2484</v>
      </c>
      <c r="C431" s="47" t="s">
        <v>2455</v>
      </c>
      <c r="D431" s="69" t="s">
        <v>2456</v>
      </c>
      <c r="E431" s="47">
        <v>2005</v>
      </c>
      <c r="F431" s="69" t="s">
        <v>548</v>
      </c>
      <c r="G431" s="69" t="s">
        <v>554</v>
      </c>
      <c r="H431" s="69" t="s">
        <v>2457</v>
      </c>
      <c r="I431" s="70">
        <v>90.494564762023046</v>
      </c>
      <c r="J431" s="47" t="s">
        <v>430</v>
      </c>
      <c r="K431" s="47">
        <v>10</v>
      </c>
      <c r="L431" s="71"/>
      <c r="M431" s="47">
        <v>75</v>
      </c>
      <c r="N431" s="48">
        <f t="shared" si="37"/>
        <v>180</v>
      </c>
      <c r="O431" s="48">
        <f t="shared" si="38"/>
        <v>16289.021657164149</v>
      </c>
      <c r="P431" s="72">
        <f t="shared" si="39"/>
        <v>1628.9021657164149</v>
      </c>
      <c r="Q431" s="73">
        <f t="shared" si="40"/>
        <v>2687.6885734320845</v>
      </c>
      <c r="R431" s="48">
        <f t="shared" si="41"/>
        <v>20605.612396312648</v>
      </c>
      <c r="S431" s="74">
        <f t="shared" si="42"/>
        <v>56</v>
      </c>
      <c r="T431" s="6" t="s">
        <v>431</v>
      </c>
      <c r="U431" s="47" t="s">
        <v>432</v>
      </c>
      <c r="V431" s="47">
        <v>1</v>
      </c>
      <c r="W431" s="47">
        <v>1</v>
      </c>
      <c r="X431" s="47">
        <v>1</v>
      </c>
      <c r="Y431" s="47">
        <v>1</v>
      </c>
      <c r="Z431" s="75">
        <v>40855.635057870371</v>
      </c>
      <c r="AA431" s="6" t="s">
        <v>433</v>
      </c>
      <c r="AB431" s="47" t="s">
        <v>2458</v>
      </c>
      <c r="AC431" s="47" t="s">
        <v>2481</v>
      </c>
      <c r="AD431" s="47" t="s">
        <v>2485</v>
      </c>
      <c r="AE431" s="47" t="s">
        <v>2486</v>
      </c>
      <c r="AF431" s="6" t="s">
        <v>2487</v>
      </c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</row>
    <row r="432" spans="1:43" s="1" customFormat="1" ht="15.75" x14ac:dyDescent="0.25">
      <c r="A432" s="47">
        <v>428</v>
      </c>
      <c r="B432" s="47" t="s">
        <v>2488</v>
      </c>
      <c r="C432" s="47" t="s">
        <v>2455</v>
      </c>
      <c r="D432" s="69" t="s">
        <v>2456</v>
      </c>
      <c r="E432" s="47">
        <v>2005</v>
      </c>
      <c r="F432" s="69" t="s">
        <v>548</v>
      </c>
      <c r="G432" s="69" t="s">
        <v>554</v>
      </c>
      <c r="H432" s="69" t="s">
        <v>2457</v>
      </c>
      <c r="I432" s="70">
        <v>1.506670462469796</v>
      </c>
      <c r="J432" s="47" t="s">
        <v>430</v>
      </c>
      <c r="K432" s="47">
        <v>10</v>
      </c>
      <c r="L432" s="71"/>
      <c r="M432" s="47">
        <v>75</v>
      </c>
      <c r="N432" s="48">
        <f t="shared" si="37"/>
        <v>180</v>
      </c>
      <c r="O432" s="48">
        <f t="shared" si="38"/>
        <v>271.20068324456327</v>
      </c>
      <c r="P432" s="72">
        <f t="shared" si="39"/>
        <v>27.120068324456327</v>
      </c>
      <c r="Q432" s="73">
        <f t="shared" si="40"/>
        <v>44.74811273535294</v>
      </c>
      <c r="R432" s="48">
        <f t="shared" si="41"/>
        <v>343.06886430437254</v>
      </c>
      <c r="S432" s="74">
        <f t="shared" si="42"/>
        <v>56</v>
      </c>
      <c r="T432" s="6" t="s">
        <v>2489</v>
      </c>
      <c r="U432" s="47" t="s">
        <v>432</v>
      </c>
      <c r="V432" s="47">
        <v>1</v>
      </c>
      <c r="W432" s="47">
        <v>1</v>
      </c>
      <c r="X432" s="47">
        <v>1</v>
      </c>
      <c r="Y432" s="47">
        <v>1</v>
      </c>
      <c r="Z432" s="75">
        <v>40855.635057870371</v>
      </c>
      <c r="AA432" s="6" t="s">
        <v>433</v>
      </c>
      <c r="AB432" s="47" t="s">
        <v>2458</v>
      </c>
      <c r="AC432" s="47" t="s">
        <v>2485</v>
      </c>
      <c r="AD432" s="47" t="s">
        <v>2490</v>
      </c>
      <c r="AE432" s="47" t="s">
        <v>2491</v>
      </c>
      <c r="AF432" s="6" t="s">
        <v>2492</v>
      </c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</row>
    <row r="433" spans="1:43" s="1" customFormat="1" ht="15.75" x14ac:dyDescent="0.25">
      <c r="A433" s="47">
        <v>429</v>
      </c>
      <c r="B433" s="47" t="s">
        <v>2493</v>
      </c>
      <c r="C433" s="47" t="s">
        <v>2455</v>
      </c>
      <c r="D433" s="69" t="s">
        <v>2456</v>
      </c>
      <c r="E433" s="47">
        <v>2005</v>
      </c>
      <c r="F433" s="69" t="s">
        <v>548</v>
      </c>
      <c r="G433" s="69" t="s">
        <v>554</v>
      </c>
      <c r="H433" s="69" t="s">
        <v>2457</v>
      </c>
      <c r="I433" s="70">
        <v>4.902864222348887</v>
      </c>
      <c r="J433" s="47" t="s">
        <v>430</v>
      </c>
      <c r="K433" s="47">
        <v>8</v>
      </c>
      <c r="L433" s="71"/>
      <c r="M433" s="47">
        <v>75</v>
      </c>
      <c r="N433" s="48">
        <f t="shared" si="37"/>
        <v>160</v>
      </c>
      <c r="O433" s="48">
        <f t="shared" si="38"/>
        <v>784.45827557582197</v>
      </c>
      <c r="P433" s="72">
        <f t="shared" si="39"/>
        <v>78.445827557582206</v>
      </c>
      <c r="Q433" s="73">
        <f t="shared" si="40"/>
        <v>129.43561547001062</v>
      </c>
      <c r="R433" s="48">
        <f t="shared" si="41"/>
        <v>992.33971860341478</v>
      </c>
      <c r="S433" s="74">
        <f t="shared" si="42"/>
        <v>56</v>
      </c>
      <c r="T433" s="6" t="s">
        <v>431</v>
      </c>
      <c r="U433" s="47" t="s">
        <v>432</v>
      </c>
      <c r="V433" s="47">
        <v>1</v>
      </c>
      <c r="W433" s="47">
        <v>1</v>
      </c>
      <c r="X433" s="47">
        <v>1</v>
      </c>
      <c r="Y433" s="47">
        <v>1</v>
      </c>
      <c r="Z433" s="75">
        <v>40855.635069444441</v>
      </c>
      <c r="AA433" s="6" t="s">
        <v>433</v>
      </c>
      <c r="AB433" s="47" t="s">
        <v>2458</v>
      </c>
      <c r="AC433" s="47" t="s">
        <v>2494</v>
      </c>
      <c r="AD433" s="47" t="s">
        <v>2495</v>
      </c>
      <c r="AE433" s="47" t="s">
        <v>2496</v>
      </c>
      <c r="AF433" s="6" t="s">
        <v>2497</v>
      </c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</row>
    <row r="434" spans="1:43" s="1" customFormat="1" ht="15.75" x14ac:dyDescent="0.25">
      <c r="A434" s="47">
        <v>430</v>
      </c>
      <c r="B434" s="47" t="s">
        <v>2498</v>
      </c>
      <c r="C434" s="47" t="s">
        <v>2455</v>
      </c>
      <c r="D434" s="69" t="s">
        <v>2456</v>
      </c>
      <c r="E434" s="47">
        <v>2005</v>
      </c>
      <c r="F434" s="69" t="s">
        <v>548</v>
      </c>
      <c r="G434" s="69" t="s">
        <v>554</v>
      </c>
      <c r="H434" s="69" t="s">
        <v>2457</v>
      </c>
      <c r="I434" s="70">
        <v>58.285375645951078</v>
      </c>
      <c r="J434" s="47" t="s">
        <v>430</v>
      </c>
      <c r="K434" s="47">
        <v>8</v>
      </c>
      <c r="L434" s="71"/>
      <c r="M434" s="47">
        <v>75</v>
      </c>
      <c r="N434" s="48">
        <f t="shared" si="37"/>
        <v>160</v>
      </c>
      <c r="O434" s="48">
        <f t="shared" si="38"/>
        <v>9325.6601033521729</v>
      </c>
      <c r="P434" s="72">
        <f t="shared" si="39"/>
        <v>932.56601033521736</v>
      </c>
      <c r="Q434" s="73">
        <f t="shared" si="40"/>
        <v>1538.7339170531084</v>
      </c>
      <c r="R434" s="48">
        <f t="shared" si="41"/>
        <v>11796.960030740498</v>
      </c>
      <c r="S434" s="74">
        <f t="shared" si="42"/>
        <v>56</v>
      </c>
      <c r="T434" s="6" t="s">
        <v>431</v>
      </c>
      <c r="U434" s="47" t="s">
        <v>432</v>
      </c>
      <c r="V434" s="47">
        <v>1</v>
      </c>
      <c r="W434" s="47">
        <v>1</v>
      </c>
      <c r="X434" s="47">
        <v>1</v>
      </c>
      <c r="Y434" s="47">
        <v>1</v>
      </c>
      <c r="Z434" s="75">
        <v>40855.635069444441</v>
      </c>
      <c r="AA434" s="6" t="s">
        <v>433</v>
      </c>
      <c r="AB434" s="47" t="s">
        <v>2458</v>
      </c>
      <c r="AC434" s="47" t="s">
        <v>2499</v>
      </c>
      <c r="AD434" s="47" t="s">
        <v>2500</v>
      </c>
      <c r="AE434" s="47" t="s">
        <v>2501</v>
      </c>
      <c r="AF434" s="6" t="s">
        <v>2502</v>
      </c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</row>
    <row r="435" spans="1:43" s="1" customFormat="1" ht="15.75" x14ac:dyDescent="0.25">
      <c r="A435" s="47">
        <v>431</v>
      </c>
      <c r="B435" s="47" t="s">
        <v>2503</v>
      </c>
      <c r="C435" s="47" t="s">
        <v>2455</v>
      </c>
      <c r="D435" s="69" t="s">
        <v>2456</v>
      </c>
      <c r="E435" s="47">
        <v>2005</v>
      </c>
      <c r="F435" s="69" t="s">
        <v>548</v>
      </c>
      <c r="G435" s="69" t="s">
        <v>554</v>
      </c>
      <c r="H435" s="69" t="s">
        <v>2457</v>
      </c>
      <c r="I435" s="70">
        <v>280.13039774446241</v>
      </c>
      <c r="J435" s="47" t="s">
        <v>430</v>
      </c>
      <c r="K435" s="47">
        <v>12</v>
      </c>
      <c r="L435" s="71"/>
      <c r="M435" s="47">
        <v>75</v>
      </c>
      <c r="N435" s="48">
        <f t="shared" si="37"/>
        <v>200</v>
      </c>
      <c r="O435" s="48">
        <f t="shared" si="38"/>
        <v>56026.079548892485</v>
      </c>
      <c r="P435" s="72">
        <f t="shared" si="39"/>
        <v>5602.6079548892485</v>
      </c>
      <c r="Q435" s="73">
        <f t="shared" si="40"/>
        <v>9244.3031255672595</v>
      </c>
      <c r="R435" s="48">
        <f t="shared" si="41"/>
        <v>70872.990629348991</v>
      </c>
      <c r="S435" s="74">
        <f t="shared" si="42"/>
        <v>56</v>
      </c>
      <c r="T435" s="6" t="s">
        <v>431</v>
      </c>
      <c r="U435" s="47" t="s">
        <v>432</v>
      </c>
      <c r="V435" s="47">
        <v>1</v>
      </c>
      <c r="W435" s="47">
        <v>1</v>
      </c>
      <c r="X435" s="47">
        <v>1</v>
      </c>
      <c r="Y435" s="47">
        <v>1</v>
      </c>
      <c r="Z435" s="75">
        <v>41339.590624999997</v>
      </c>
      <c r="AA435" s="6" t="s">
        <v>433</v>
      </c>
      <c r="AB435" s="47" t="s">
        <v>2458</v>
      </c>
      <c r="AC435" s="47" t="s">
        <v>2504</v>
      </c>
      <c r="AD435" s="47" t="s">
        <v>2505</v>
      </c>
      <c r="AE435" s="47" t="s">
        <v>2506</v>
      </c>
      <c r="AF435" s="6" t="s">
        <v>2507</v>
      </c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</row>
    <row r="436" spans="1:43" s="1" customFormat="1" ht="15.75" x14ac:dyDescent="0.25">
      <c r="A436" s="47">
        <v>432</v>
      </c>
      <c r="B436" s="47" t="s">
        <v>2508</v>
      </c>
      <c r="C436" s="47" t="s">
        <v>2313</v>
      </c>
      <c r="D436" s="69" t="s">
        <v>2456</v>
      </c>
      <c r="E436" s="47">
        <v>2005</v>
      </c>
      <c r="F436" s="69" t="s">
        <v>2457</v>
      </c>
      <c r="G436" s="69" t="s">
        <v>548</v>
      </c>
      <c r="H436" s="69" t="s">
        <v>2509</v>
      </c>
      <c r="I436" s="70">
        <v>353.16849828856868</v>
      </c>
      <c r="J436" s="47" t="s">
        <v>430</v>
      </c>
      <c r="K436" s="47">
        <v>8</v>
      </c>
      <c r="L436" s="71"/>
      <c r="M436" s="47">
        <v>75</v>
      </c>
      <c r="N436" s="48">
        <f t="shared" si="37"/>
        <v>160</v>
      </c>
      <c r="O436" s="48">
        <f t="shared" si="38"/>
        <v>56506.959726170986</v>
      </c>
      <c r="P436" s="72">
        <f t="shared" si="39"/>
        <v>5650.695972617099</v>
      </c>
      <c r="Q436" s="73">
        <f t="shared" si="40"/>
        <v>9323.6483548182114</v>
      </c>
      <c r="R436" s="48">
        <f t="shared" si="41"/>
        <v>71481.304053606291</v>
      </c>
      <c r="S436" s="74">
        <f t="shared" si="42"/>
        <v>56</v>
      </c>
      <c r="T436" s="6" t="s">
        <v>431</v>
      </c>
      <c r="U436" s="47" t="s">
        <v>432</v>
      </c>
      <c r="V436" s="47">
        <v>1</v>
      </c>
      <c r="W436" s="47">
        <v>1</v>
      </c>
      <c r="X436" s="47">
        <v>1</v>
      </c>
      <c r="Y436" s="47">
        <v>1</v>
      </c>
      <c r="Z436" s="75">
        <v>41339.58806712964</v>
      </c>
      <c r="AA436" s="6" t="s">
        <v>433</v>
      </c>
      <c r="AB436" s="47" t="s">
        <v>2458</v>
      </c>
      <c r="AC436" s="47" t="s">
        <v>2510</v>
      </c>
      <c r="AD436" s="47" t="s">
        <v>2511</v>
      </c>
      <c r="AE436" s="47" t="s">
        <v>2512</v>
      </c>
      <c r="AF436" s="6" t="s">
        <v>2513</v>
      </c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</row>
    <row r="437" spans="1:43" s="1" customFormat="1" ht="15.75" x14ac:dyDescent="0.25">
      <c r="A437" s="47">
        <v>433</v>
      </c>
      <c r="B437" s="47" t="s">
        <v>2514</v>
      </c>
      <c r="C437" s="47" t="s">
        <v>2313</v>
      </c>
      <c r="D437" s="69" t="s">
        <v>2456</v>
      </c>
      <c r="E437" s="47">
        <v>2005</v>
      </c>
      <c r="F437" s="69" t="s">
        <v>2457</v>
      </c>
      <c r="G437" s="69" t="s">
        <v>548</v>
      </c>
      <c r="H437" s="69" t="s">
        <v>2509</v>
      </c>
      <c r="I437" s="70">
        <v>11.80129200424197</v>
      </c>
      <c r="J437" s="47" t="s">
        <v>430</v>
      </c>
      <c r="K437" s="47">
        <v>8</v>
      </c>
      <c r="L437" s="71"/>
      <c r="M437" s="47">
        <v>75</v>
      </c>
      <c r="N437" s="48">
        <f t="shared" si="37"/>
        <v>160</v>
      </c>
      <c r="O437" s="48">
        <f t="shared" si="38"/>
        <v>1888.2067206787153</v>
      </c>
      <c r="P437" s="72">
        <f t="shared" si="39"/>
        <v>188.82067206787156</v>
      </c>
      <c r="Q437" s="73">
        <f t="shared" si="40"/>
        <v>311.55410891198801</v>
      </c>
      <c r="R437" s="48">
        <f t="shared" si="41"/>
        <v>2388.5815016585748</v>
      </c>
      <c r="S437" s="74">
        <f t="shared" si="42"/>
        <v>56</v>
      </c>
      <c r="T437" s="6" t="s">
        <v>1949</v>
      </c>
      <c r="U437" s="47" t="s">
        <v>432</v>
      </c>
      <c r="V437" s="47">
        <v>1</v>
      </c>
      <c r="W437" s="47">
        <v>1</v>
      </c>
      <c r="X437" s="47">
        <v>1</v>
      </c>
      <c r="Y437" s="47">
        <v>1</v>
      </c>
      <c r="Z437" s="75">
        <v>40855.635069444441</v>
      </c>
      <c r="AA437" s="6" t="s">
        <v>433</v>
      </c>
      <c r="AB437" s="47" t="s">
        <v>2458</v>
      </c>
      <c r="AC437" s="47" t="s">
        <v>2515</v>
      </c>
      <c r="AD437" s="47" t="s">
        <v>2516</v>
      </c>
      <c r="AE437" s="47" t="s">
        <v>2517</v>
      </c>
      <c r="AF437" s="6" t="s">
        <v>2518</v>
      </c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</row>
    <row r="438" spans="1:43" s="1" customFormat="1" ht="15.75" x14ac:dyDescent="0.25">
      <c r="A438" s="47">
        <v>434</v>
      </c>
      <c r="B438" s="47" t="s">
        <v>2519</v>
      </c>
      <c r="C438" s="47" t="s">
        <v>1705</v>
      </c>
      <c r="D438" s="69" t="s">
        <v>2520</v>
      </c>
      <c r="E438" s="47">
        <v>2005</v>
      </c>
      <c r="F438" s="69" t="s">
        <v>442</v>
      </c>
      <c r="G438" s="69" t="s">
        <v>1707</v>
      </c>
      <c r="H438" s="69" t="s">
        <v>1708</v>
      </c>
      <c r="I438" s="70">
        <v>3.3465633880290842</v>
      </c>
      <c r="J438" s="47" t="s">
        <v>430</v>
      </c>
      <c r="K438" s="47">
        <v>6</v>
      </c>
      <c r="L438" s="71"/>
      <c r="M438" s="47">
        <v>75</v>
      </c>
      <c r="N438" s="48">
        <f t="shared" si="37"/>
        <v>140</v>
      </c>
      <c r="O438" s="48">
        <f t="shared" si="38"/>
        <v>468.51887432407176</v>
      </c>
      <c r="P438" s="72">
        <f t="shared" si="39"/>
        <v>46.851887432407182</v>
      </c>
      <c r="Q438" s="73">
        <f t="shared" si="40"/>
        <v>77.305614263471838</v>
      </c>
      <c r="R438" s="48">
        <f t="shared" si="41"/>
        <v>592.67637601995079</v>
      </c>
      <c r="S438" s="74">
        <f t="shared" si="42"/>
        <v>56</v>
      </c>
      <c r="T438" s="6" t="s">
        <v>431</v>
      </c>
      <c r="U438" s="47" t="s">
        <v>432</v>
      </c>
      <c r="V438" s="47">
        <v>1</v>
      </c>
      <c r="W438" s="47">
        <v>1</v>
      </c>
      <c r="X438" s="47">
        <v>1</v>
      </c>
      <c r="Y438" s="47">
        <v>1</v>
      </c>
      <c r="Z438" s="75">
        <v>40855.635081018518</v>
      </c>
      <c r="AA438" s="6" t="s">
        <v>433</v>
      </c>
      <c r="AB438" s="47" t="s">
        <v>2521</v>
      </c>
      <c r="AC438" s="47" t="s">
        <v>2522</v>
      </c>
      <c r="AD438" s="47" t="s">
        <v>2523</v>
      </c>
      <c r="AE438" s="47" t="s">
        <v>2524</v>
      </c>
      <c r="AF438" s="6" t="s">
        <v>2525</v>
      </c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</row>
    <row r="439" spans="1:43" s="1" customFormat="1" ht="15.75" x14ac:dyDescent="0.25">
      <c r="A439" s="47">
        <v>435</v>
      </c>
      <c r="B439" s="47" t="s">
        <v>2526</v>
      </c>
      <c r="C439" s="47" t="s">
        <v>1920</v>
      </c>
      <c r="D439" s="69" t="s">
        <v>2520</v>
      </c>
      <c r="E439" s="47">
        <v>2005</v>
      </c>
      <c r="F439" s="69" t="s">
        <v>1922</v>
      </c>
      <c r="G439" s="69" t="s">
        <v>451</v>
      </c>
      <c r="H439" s="69" t="s">
        <v>451</v>
      </c>
      <c r="I439" s="70">
        <v>182.3397277047826</v>
      </c>
      <c r="J439" s="47" t="s">
        <v>430</v>
      </c>
      <c r="K439" s="47">
        <v>6</v>
      </c>
      <c r="L439" s="71"/>
      <c r="M439" s="47">
        <v>75</v>
      </c>
      <c r="N439" s="48">
        <f t="shared" si="37"/>
        <v>140</v>
      </c>
      <c r="O439" s="48">
        <f t="shared" si="38"/>
        <v>25527.561878669563</v>
      </c>
      <c r="P439" s="72">
        <f t="shared" si="39"/>
        <v>2552.7561878669567</v>
      </c>
      <c r="Q439" s="73">
        <f t="shared" si="40"/>
        <v>4212.0477099804784</v>
      </c>
      <c r="R439" s="48">
        <f t="shared" si="41"/>
        <v>32292.365776516999</v>
      </c>
      <c r="S439" s="74">
        <f t="shared" si="42"/>
        <v>56</v>
      </c>
      <c r="T439" s="6" t="s">
        <v>431</v>
      </c>
      <c r="U439" s="47" t="s">
        <v>432</v>
      </c>
      <c r="V439" s="47">
        <v>1</v>
      </c>
      <c r="W439" s="47">
        <v>1</v>
      </c>
      <c r="X439" s="47">
        <v>1</v>
      </c>
      <c r="Y439" s="47">
        <v>1</v>
      </c>
      <c r="Z439" s="75">
        <v>40855.635081018518</v>
      </c>
      <c r="AA439" s="6" t="s">
        <v>433</v>
      </c>
      <c r="AB439" s="47" t="s">
        <v>2521</v>
      </c>
      <c r="AC439" s="47" t="s">
        <v>1981</v>
      </c>
      <c r="AD439" s="47" t="s">
        <v>2527</v>
      </c>
      <c r="AE439" s="47" t="s">
        <v>2528</v>
      </c>
      <c r="AF439" s="6" t="s">
        <v>2529</v>
      </c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</row>
    <row r="440" spans="1:43" s="1" customFormat="1" ht="15.75" x14ac:dyDescent="0.25">
      <c r="A440" s="47">
        <v>436</v>
      </c>
      <c r="B440" s="47" t="s">
        <v>2530</v>
      </c>
      <c r="C440" s="47" t="s">
        <v>1920</v>
      </c>
      <c r="D440" s="69" t="s">
        <v>2520</v>
      </c>
      <c r="E440" s="47">
        <v>2005</v>
      </c>
      <c r="F440" s="69" t="s">
        <v>2531</v>
      </c>
      <c r="G440" s="69" t="s">
        <v>451</v>
      </c>
      <c r="H440" s="69" t="s">
        <v>451</v>
      </c>
      <c r="I440" s="70">
        <v>2.0102128954936189</v>
      </c>
      <c r="J440" s="47" t="s">
        <v>430</v>
      </c>
      <c r="K440" s="47">
        <v>6</v>
      </c>
      <c r="L440" s="71"/>
      <c r="M440" s="47">
        <v>75</v>
      </c>
      <c r="N440" s="48">
        <f t="shared" si="37"/>
        <v>140</v>
      </c>
      <c r="O440" s="48">
        <f t="shared" si="38"/>
        <v>281.42980536910665</v>
      </c>
      <c r="P440" s="72">
        <f t="shared" si="39"/>
        <v>28.142980536910667</v>
      </c>
      <c r="Q440" s="73">
        <f t="shared" si="40"/>
        <v>46.435917885902597</v>
      </c>
      <c r="R440" s="48">
        <f t="shared" si="41"/>
        <v>356.00870379191991</v>
      </c>
      <c r="S440" s="74">
        <f t="shared" si="42"/>
        <v>56</v>
      </c>
      <c r="T440" s="6" t="s">
        <v>431</v>
      </c>
      <c r="U440" s="47" t="s">
        <v>432</v>
      </c>
      <c r="V440" s="47">
        <v>1</v>
      </c>
      <c r="W440" s="47">
        <v>1</v>
      </c>
      <c r="X440" s="47">
        <v>1</v>
      </c>
      <c r="Y440" s="47">
        <v>1</v>
      </c>
      <c r="Z440" s="75">
        <v>40855.635081018518</v>
      </c>
      <c r="AA440" s="6" t="s">
        <v>433</v>
      </c>
      <c r="AB440" s="47" t="s">
        <v>2521</v>
      </c>
      <c r="AC440" s="47" t="s">
        <v>2527</v>
      </c>
      <c r="AD440" s="47" t="s">
        <v>2532</v>
      </c>
      <c r="AE440" s="47" t="s">
        <v>2533</v>
      </c>
      <c r="AF440" s="6" t="s">
        <v>2534</v>
      </c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</row>
    <row r="441" spans="1:43" s="1" customFormat="1" ht="15.75" x14ac:dyDescent="0.25">
      <c r="A441" s="47">
        <v>437</v>
      </c>
      <c r="B441" s="47" t="s">
        <v>2535</v>
      </c>
      <c r="C441" s="47" t="s">
        <v>1920</v>
      </c>
      <c r="D441" s="69" t="s">
        <v>2520</v>
      </c>
      <c r="E441" s="47">
        <v>2005</v>
      </c>
      <c r="F441" s="69" t="s">
        <v>1922</v>
      </c>
      <c r="G441" s="69" t="s">
        <v>451</v>
      </c>
      <c r="H441" s="69" t="s">
        <v>451</v>
      </c>
      <c r="I441" s="70">
        <v>332.04185473374241</v>
      </c>
      <c r="J441" s="47" t="s">
        <v>430</v>
      </c>
      <c r="K441" s="47">
        <v>12</v>
      </c>
      <c r="L441" s="71"/>
      <c r="M441" s="47">
        <v>75</v>
      </c>
      <c r="N441" s="48">
        <f t="shared" si="37"/>
        <v>200</v>
      </c>
      <c r="O441" s="48">
        <f t="shared" si="38"/>
        <v>66408.370946748488</v>
      </c>
      <c r="P441" s="72">
        <f t="shared" si="39"/>
        <v>6640.8370946748491</v>
      </c>
      <c r="Q441" s="73">
        <f t="shared" si="40"/>
        <v>10957.3812062135</v>
      </c>
      <c r="R441" s="48">
        <f t="shared" si="41"/>
        <v>84006.589247636832</v>
      </c>
      <c r="S441" s="74">
        <f t="shared" si="42"/>
        <v>56</v>
      </c>
      <c r="T441" s="6" t="s">
        <v>431</v>
      </c>
      <c r="U441" s="47" t="s">
        <v>432</v>
      </c>
      <c r="V441" s="47">
        <v>1</v>
      </c>
      <c r="W441" s="47">
        <v>1</v>
      </c>
      <c r="X441" s="47">
        <v>1</v>
      </c>
      <c r="Y441" s="47">
        <v>1</v>
      </c>
      <c r="Z441" s="75">
        <v>40855.635081018518</v>
      </c>
      <c r="AA441" s="6" t="s">
        <v>433</v>
      </c>
      <c r="AB441" s="47" t="s">
        <v>2521</v>
      </c>
      <c r="AC441" s="47" t="s">
        <v>1981</v>
      </c>
      <c r="AD441" s="47" t="s">
        <v>2536</v>
      </c>
      <c r="AE441" s="47" t="s">
        <v>2537</v>
      </c>
      <c r="AF441" s="6" t="s">
        <v>2538</v>
      </c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</row>
    <row r="442" spans="1:43" s="1" customFormat="1" ht="15.75" x14ac:dyDescent="0.25">
      <c r="A442" s="47">
        <v>438</v>
      </c>
      <c r="B442" s="47" t="s">
        <v>2539</v>
      </c>
      <c r="C442" s="47" t="s">
        <v>1920</v>
      </c>
      <c r="D442" s="69" t="s">
        <v>2520</v>
      </c>
      <c r="E442" s="47">
        <v>2005</v>
      </c>
      <c r="F442" s="69" t="s">
        <v>1922</v>
      </c>
      <c r="G442" s="69" t="s">
        <v>451</v>
      </c>
      <c r="H442" s="69" t="s">
        <v>451</v>
      </c>
      <c r="I442" s="70">
        <v>22.840304442567181</v>
      </c>
      <c r="J442" s="47" t="s">
        <v>430</v>
      </c>
      <c r="K442" s="47">
        <v>8</v>
      </c>
      <c r="L442" s="71"/>
      <c r="M442" s="47">
        <v>75</v>
      </c>
      <c r="N442" s="48">
        <f t="shared" si="37"/>
        <v>160</v>
      </c>
      <c r="O442" s="48">
        <f t="shared" si="38"/>
        <v>3654.4487108107487</v>
      </c>
      <c r="P442" s="72">
        <f t="shared" si="39"/>
        <v>365.44487108107489</v>
      </c>
      <c r="Q442" s="73">
        <f t="shared" si="40"/>
        <v>602.98403728377355</v>
      </c>
      <c r="R442" s="48">
        <f t="shared" si="41"/>
        <v>4622.8776191755969</v>
      </c>
      <c r="S442" s="74">
        <f t="shared" si="42"/>
        <v>56</v>
      </c>
      <c r="T442" s="6" t="s">
        <v>1949</v>
      </c>
      <c r="U442" s="47" t="s">
        <v>432</v>
      </c>
      <c r="V442" s="47">
        <v>1</v>
      </c>
      <c r="W442" s="47">
        <v>1</v>
      </c>
      <c r="X442" s="47">
        <v>1</v>
      </c>
      <c r="Y442" s="47">
        <v>1</v>
      </c>
      <c r="Z442" s="75">
        <v>40855.635081018518</v>
      </c>
      <c r="AA442" s="6" t="s">
        <v>433</v>
      </c>
      <c r="AB442" s="47" t="s">
        <v>2521</v>
      </c>
      <c r="AC442" s="47" t="s">
        <v>2536</v>
      </c>
      <c r="AD442" s="47" t="s">
        <v>2540</v>
      </c>
      <c r="AE442" s="47" t="s">
        <v>2541</v>
      </c>
      <c r="AF442" s="6" t="s">
        <v>2542</v>
      </c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</row>
    <row r="443" spans="1:43" s="1" customFormat="1" ht="15.75" x14ac:dyDescent="0.25">
      <c r="A443" s="47">
        <v>439</v>
      </c>
      <c r="B443" s="47" t="s">
        <v>2543</v>
      </c>
      <c r="C443" s="47" t="s">
        <v>1920</v>
      </c>
      <c r="D443" s="69" t="s">
        <v>2520</v>
      </c>
      <c r="E443" s="47">
        <v>2005</v>
      </c>
      <c r="F443" s="69" t="s">
        <v>1922</v>
      </c>
      <c r="G443" s="69" t="s">
        <v>451</v>
      </c>
      <c r="H443" s="69" t="s">
        <v>451</v>
      </c>
      <c r="I443" s="70">
        <v>42.495636526350452</v>
      </c>
      <c r="J443" s="47" t="s">
        <v>430</v>
      </c>
      <c r="K443" s="47">
        <v>8</v>
      </c>
      <c r="L443" s="71"/>
      <c r="M443" s="47">
        <v>75</v>
      </c>
      <c r="N443" s="48">
        <f t="shared" si="37"/>
        <v>160</v>
      </c>
      <c r="O443" s="48">
        <f t="shared" si="38"/>
        <v>6799.3018442160719</v>
      </c>
      <c r="P443" s="72">
        <f t="shared" si="39"/>
        <v>679.93018442160724</v>
      </c>
      <c r="Q443" s="73">
        <f t="shared" si="40"/>
        <v>1121.8848042956517</v>
      </c>
      <c r="R443" s="48">
        <f t="shared" si="41"/>
        <v>8601.1168329333304</v>
      </c>
      <c r="S443" s="74">
        <f t="shared" si="42"/>
        <v>56</v>
      </c>
      <c r="T443" s="6" t="s">
        <v>1521</v>
      </c>
      <c r="U443" s="47" t="s">
        <v>432</v>
      </c>
      <c r="V443" s="47">
        <v>1</v>
      </c>
      <c r="W443" s="47">
        <v>1</v>
      </c>
      <c r="X443" s="47">
        <v>1</v>
      </c>
      <c r="Y443" s="47">
        <v>1</v>
      </c>
      <c r="Z443" s="75">
        <v>40855.635081018518</v>
      </c>
      <c r="AA443" s="6" t="s">
        <v>433</v>
      </c>
      <c r="AB443" s="47" t="s">
        <v>2521</v>
      </c>
      <c r="AC443" s="47" t="s">
        <v>2536</v>
      </c>
      <c r="AD443" s="47" t="s">
        <v>2544</v>
      </c>
      <c r="AE443" s="47" t="s">
        <v>2545</v>
      </c>
      <c r="AF443" s="6" t="s">
        <v>2546</v>
      </c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</row>
    <row r="444" spans="1:43" s="1" customFormat="1" ht="15.75" x14ac:dyDescent="0.25">
      <c r="A444" s="47">
        <v>440</v>
      </c>
      <c r="B444" s="47" t="s">
        <v>2547</v>
      </c>
      <c r="C444" s="47" t="s">
        <v>1920</v>
      </c>
      <c r="D444" s="69" t="s">
        <v>2520</v>
      </c>
      <c r="E444" s="47">
        <v>2005</v>
      </c>
      <c r="F444" s="69" t="s">
        <v>1922</v>
      </c>
      <c r="G444" s="69" t="s">
        <v>1667</v>
      </c>
      <c r="H444" s="69" t="s">
        <v>451</v>
      </c>
      <c r="I444" s="70">
        <v>357.62368221145891</v>
      </c>
      <c r="J444" s="47" t="s">
        <v>430</v>
      </c>
      <c r="K444" s="47">
        <v>12</v>
      </c>
      <c r="L444" s="71"/>
      <c r="M444" s="47">
        <v>75</v>
      </c>
      <c r="N444" s="48">
        <f t="shared" si="37"/>
        <v>200</v>
      </c>
      <c r="O444" s="48">
        <f t="shared" si="38"/>
        <v>71524.736442291789</v>
      </c>
      <c r="P444" s="72">
        <f t="shared" si="39"/>
        <v>7152.4736442291796</v>
      </c>
      <c r="Q444" s="73">
        <f t="shared" si="40"/>
        <v>11801.581512978144</v>
      </c>
      <c r="R444" s="48">
        <f t="shared" si="41"/>
        <v>90478.791599499105</v>
      </c>
      <c r="S444" s="74">
        <f t="shared" si="42"/>
        <v>56</v>
      </c>
      <c r="T444" s="6" t="s">
        <v>431</v>
      </c>
      <c r="U444" s="47" t="s">
        <v>432</v>
      </c>
      <c r="V444" s="47">
        <v>1</v>
      </c>
      <c r="W444" s="47">
        <v>1</v>
      </c>
      <c r="X444" s="47">
        <v>1</v>
      </c>
      <c r="Y444" s="47">
        <v>1</v>
      </c>
      <c r="Z444" s="75">
        <v>40855.635081018518</v>
      </c>
      <c r="AA444" s="6" t="s">
        <v>433</v>
      </c>
      <c r="AB444" s="47" t="s">
        <v>2521</v>
      </c>
      <c r="AC444" s="47" t="s">
        <v>2536</v>
      </c>
      <c r="AD444" s="47" t="s">
        <v>2548</v>
      </c>
      <c r="AE444" s="47" t="s">
        <v>2549</v>
      </c>
      <c r="AF444" s="6" t="s">
        <v>2550</v>
      </c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</row>
    <row r="445" spans="1:43" s="1" customFormat="1" ht="15.75" x14ac:dyDescent="0.25">
      <c r="A445" s="47">
        <v>441</v>
      </c>
      <c r="B445" s="47" t="s">
        <v>2551</v>
      </c>
      <c r="C445" s="47" t="s">
        <v>1920</v>
      </c>
      <c r="D445" s="69" t="s">
        <v>2520</v>
      </c>
      <c r="E445" s="47">
        <v>2005</v>
      </c>
      <c r="F445" s="69" t="s">
        <v>1922</v>
      </c>
      <c r="G445" s="69" t="s">
        <v>1667</v>
      </c>
      <c r="H445" s="69" t="s">
        <v>451</v>
      </c>
      <c r="I445" s="70">
        <v>3.5359293321601788</v>
      </c>
      <c r="J445" s="47" t="s">
        <v>430</v>
      </c>
      <c r="K445" s="47">
        <v>12</v>
      </c>
      <c r="L445" s="71"/>
      <c r="M445" s="47">
        <v>75</v>
      </c>
      <c r="N445" s="48">
        <f t="shared" si="37"/>
        <v>200</v>
      </c>
      <c r="O445" s="48">
        <f t="shared" si="38"/>
        <v>707.18586643203571</v>
      </c>
      <c r="P445" s="72">
        <f t="shared" si="39"/>
        <v>70.718586643203579</v>
      </c>
      <c r="Q445" s="73">
        <f t="shared" si="40"/>
        <v>116.68566796128589</v>
      </c>
      <c r="R445" s="48">
        <f t="shared" si="41"/>
        <v>894.59012103652515</v>
      </c>
      <c r="S445" s="74">
        <f t="shared" si="42"/>
        <v>56</v>
      </c>
      <c r="T445" s="6" t="s">
        <v>431</v>
      </c>
      <c r="U445" s="47" t="s">
        <v>432</v>
      </c>
      <c r="V445" s="47">
        <v>1</v>
      </c>
      <c r="W445" s="47">
        <v>1</v>
      </c>
      <c r="X445" s="47">
        <v>1</v>
      </c>
      <c r="Y445" s="47">
        <v>1</v>
      </c>
      <c r="Z445" s="75">
        <v>40855.635081018518</v>
      </c>
      <c r="AA445" s="6" t="s">
        <v>433</v>
      </c>
      <c r="AB445" s="47" t="s">
        <v>2521</v>
      </c>
      <c r="AC445" s="47" t="s">
        <v>2548</v>
      </c>
      <c r="AD445" s="47" t="s">
        <v>2552</v>
      </c>
      <c r="AE445" s="47" t="s">
        <v>2553</v>
      </c>
      <c r="AF445" s="6" t="s">
        <v>2554</v>
      </c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</row>
    <row r="446" spans="1:43" s="1" customFormat="1" ht="15.75" x14ac:dyDescent="0.25">
      <c r="A446" s="47">
        <v>442</v>
      </c>
      <c r="B446" s="47" t="s">
        <v>2555</v>
      </c>
      <c r="C446" s="47" t="s">
        <v>1920</v>
      </c>
      <c r="D446" s="69" t="s">
        <v>2520</v>
      </c>
      <c r="E446" s="47">
        <v>2005</v>
      </c>
      <c r="F446" s="69" t="s">
        <v>1922</v>
      </c>
      <c r="G446" s="69" t="s">
        <v>1667</v>
      </c>
      <c r="H446" s="69" t="s">
        <v>451</v>
      </c>
      <c r="I446" s="70">
        <v>4.289279690087473</v>
      </c>
      <c r="J446" s="47" t="s">
        <v>430</v>
      </c>
      <c r="K446" s="47">
        <v>12</v>
      </c>
      <c r="L446" s="71"/>
      <c r="M446" s="47">
        <v>75</v>
      </c>
      <c r="N446" s="48">
        <f t="shared" si="37"/>
        <v>200</v>
      </c>
      <c r="O446" s="48">
        <f t="shared" si="38"/>
        <v>857.85593801749462</v>
      </c>
      <c r="P446" s="72">
        <f t="shared" si="39"/>
        <v>85.785593801749471</v>
      </c>
      <c r="Q446" s="73">
        <f t="shared" si="40"/>
        <v>141.54622977288659</v>
      </c>
      <c r="R446" s="48">
        <f t="shared" si="41"/>
        <v>1085.1877615921308</v>
      </c>
      <c r="S446" s="74">
        <f t="shared" si="42"/>
        <v>56</v>
      </c>
      <c r="T446" s="6" t="s">
        <v>431</v>
      </c>
      <c r="U446" s="47" t="s">
        <v>432</v>
      </c>
      <c r="V446" s="47">
        <v>1</v>
      </c>
      <c r="W446" s="47">
        <v>1</v>
      </c>
      <c r="X446" s="47">
        <v>1</v>
      </c>
      <c r="Y446" s="47">
        <v>1</v>
      </c>
      <c r="Z446" s="75">
        <v>40855.635081018518</v>
      </c>
      <c r="AA446" s="6" t="s">
        <v>433</v>
      </c>
      <c r="AB446" s="47" t="s">
        <v>2521</v>
      </c>
      <c r="AC446" s="47" t="s">
        <v>2552</v>
      </c>
      <c r="AD446" s="47" t="s">
        <v>2556</v>
      </c>
      <c r="AE446" s="47" t="s">
        <v>2557</v>
      </c>
      <c r="AF446" s="6" t="s">
        <v>2558</v>
      </c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</row>
    <row r="447" spans="1:43" s="1" customFormat="1" ht="15.75" x14ac:dyDescent="0.25">
      <c r="A447" s="47">
        <v>443</v>
      </c>
      <c r="B447" s="47" t="s">
        <v>2559</v>
      </c>
      <c r="C447" s="47" t="s">
        <v>1920</v>
      </c>
      <c r="D447" s="69" t="s">
        <v>2520</v>
      </c>
      <c r="E447" s="47">
        <v>2005</v>
      </c>
      <c r="F447" s="69" t="s">
        <v>1922</v>
      </c>
      <c r="G447" s="69" t="s">
        <v>1667</v>
      </c>
      <c r="H447" s="69" t="s">
        <v>451</v>
      </c>
      <c r="I447" s="70">
        <v>44.303338685151218</v>
      </c>
      <c r="J447" s="47" t="s">
        <v>430</v>
      </c>
      <c r="K447" s="47">
        <v>8</v>
      </c>
      <c r="L447" s="71"/>
      <c r="M447" s="47">
        <v>75</v>
      </c>
      <c r="N447" s="48">
        <f t="shared" ref="N447:N474" si="43">IF(K447=4,100,IF(K447=6,140,IF(K447=8,160,IF(K447=10,180,IF(K447=12,200,IF(K447=14,225,IF(K447=16,275,IF(K447=18,350,0))))))))</f>
        <v>160</v>
      </c>
      <c r="O447" s="48">
        <f t="shared" si="38"/>
        <v>7088.5341896241953</v>
      </c>
      <c r="P447" s="72">
        <f t="shared" si="39"/>
        <v>708.8534189624196</v>
      </c>
      <c r="Q447" s="73">
        <f t="shared" si="40"/>
        <v>1169.6081412879921</v>
      </c>
      <c r="R447" s="48">
        <f t="shared" si="41"/>
        <v>8966.995749874608</v>
      </c>
      <c r="S447" s="74">
        <f t="shared" si="42"/>
        <v>56</v>
      </c>
      <c r="T447" s="6" t="s">
        <v>431</v>
      </c>
      <c r="U447" s="47" t="s">
        <v>432</v>
      </c>
      <c r="V447" s="47">
        <v>1</v>
      </c>
      <c r="W447" s="47">
        <v>1</v>
      </c>
      <c r="X447" s="47">
        <v>1</v>
      </c>
      <c r="Y447" s="47">
        <v>1</v>
      </c>
      <c r="Z447" s="75">
        <v>40855.635081018518</v>
      </c>
      <c r="AA447" s="6" t="s">
        <v>433</v>
      </c>
      <c r="AB447" s="47" t="s">
        <v>2521</v>
      </c>
      <c r="AC447" s="47" t="s">
        <v>2556</v>
      </c>
      <c r="AD447" s="47" t="s">
        <v>2560</v>
      </c>
      <c r="AE447" s="47" t="s">
        <v>2561</v>
      </c>
      <c r="AF447" s="6" t="s">
        <v>2562</v>
      </c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</row>
    <row r="448" spans="1:43" s="1" customFormat="1" ht="15.75" x14ac:dyDescent="0.25">
      <c r="A448" s="47">
        <v>444</v>
      </c>
      <c r="B448" s="47" t="s">
        <v>2563</v>
      </c>
      <c r="C448" s="47" t="s">
        <v>1920</v>
      </c>
      <c r="D448" s="69" t="s">
        <v>2520</v>
      </c>
      <c r="E448" s="47">
        <v>2005</v>
      </c>
      <c r="F448" s="69" t="s">
        <v>1667</v>
      </c>
      <c r="G448" s="69" t="s">
        <v>1922</v>
      </c>
      <c r="H448" s="69" t="s">
        <v>1666</v>
      </c>
      <c r="I448" s="70">
        <v>2.2387975542885439</v>
      </c>
      <c r="J448" s="47" t="s">
        <v>430</v>
      </c>
      <c r="K448" s="47">
        <v>12</v>
      </c>
      <c r="L448" s="71"/>
      <c r="M448" s="47">
        <v>75</v>
      </c>
      <c r="N448" s="48">
        <f t="shared" si="43"/>
        <v>200</v>
      </c>
      <c r="O448" s="48">
        <f t="shared" si="38"/>
        <v>447.75951085770879</v>
      </c>
      <c r="P448" s="72">
        <f t="shared" si="39"/>
        <v>44.775951085770885</v>
      </c>
      <c r="Q448" s="73">
        <f t="shared" si="40"/>
        <v>73.880319291521943</v>
      </c>
      <c r="R448" s="48">
        <f t="shared" si="41"/>
        <v>566.41578123500165</v>
      </c>
      <c r="S448" s="74">
        <f t="shared" si="42"/>
        <v>56</v>
      </c>
      <c r="T448" s="6" t="s">
        <v>431</v>
      </c>
      <c r="U448" s="47" t="s">
        <v>432</v>
      </c>
      <c r="V448" s="47">
        <v>1</v>
      </c>
      <c r="W448" s="47">
        <v>1</v>
      </c>
      <c r="X448" s="47">
        <v>1</v>
      </c>
      <c r="Y448" s="47">
        <v>1</v>
      </c>
      <c r="Z448" s="75">
        <v>40855.635081018518</v>
      </c>
      <c r="AA448" s="6" t="s">
        <v>433</v>
      </c>
      <c r="AB448" s="47" t="s">
        <v>2521</v>
      </c>
      <c r="AC448" s="47" t="s">
        <v>2552</v>
      </c>
      <c r="AD448" s="47" t="s">
        <v>2564</v>
      </c>
      <c r="AE448" s="47" t="s">
        <v>2565</v>
      </c>
      <c r="AF448" s="6" t="s">
        <v>2566</v>
      </c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</row>
    <row r="449" spans="1:43" s="1" customFormat="1" ht="15.75" x14ac:dyDescent="0.25">
      <c r="A449" s="47">
        <v>445</v>
      </c>
      <c r="B449" s="47" t="s">
        <v>2567</v>
      </c>
      <c r="C449" s="47" t="s">
        <v>1920</v>
      </c>
      <c r="D449" s="69" t="s">
        <v>2520</v>
      </c>
      <c r="E449" s="47">
        <v>2005</v>
      </c>
      <c r="F449" s="69" t="s">
        <v>1667</v>
      </c>
      <c r="G449" s="69" t="s">
        <v>1922</v>
      </c>
      <c r="H449" s="69" t="s">
        <v>1666</v>
      </c>
      <c r="I449" s="70">
        <v>2.239195857011631</v>
      </c>
      <c r="J449" s="47" t="s">
        <v>430</v>
      </c>
      <c r="K449" s="47">
        <v>8</v>
      </c>
      <c r="L449" s="71"/>
      <c r="M449" s="47">
        <v>75</v>
      </c>
      <c r="N449" s="48">
        <f t="shared" si="43"/>
        <v>160</v>
      </c>
      <c r="O449" s="48">
        <f t="shared" si="38"/>
        <v>358.27133712186094</v>
      </c>
      <c r="P449" s="72">
        <f t="shared" si="39"/>
        <v>35.827133712186097</v>
      </c>
      <c r="Q449" s="73">
        <f t="shared" si="40"/>
        <v>59.114770625107049</v>
      </c>
      <c r="R449" s="48">
        <f t="shared" si="41"/>
        <v>453.21324145915406</v>
      </c>
      <c r="S449" s="74">
        <f t="shared" si="42"/>
        <v>56</v>
      </c>
      <c r="T449" s="6" t="s">
        <v>431</v>
      </c>
      <c r="U449" s="47" t="s">
        <v>432</v>
      </c>
      <c r="V449" s="47">
        <v>1</v>
      </c>
      <c r="W449" s="47">
        <v>1</v>
      </c>
      <c r="X449" s="47">
        <v>1</v>
      </c>
      <c r="Y449" s="47">
        <v>1</v>
      </c>
      <c r="Z449" s="75">
        <v>40855.635081018518</v>
      </c>
      <c r="AA449" s="6" t="s">
        <v>433</v>
      </c>
      <c r="AB449" s="47" t="s">
        <v>2521</v>
      </c>
      <c r="AC449" s="47" t="s">
        <v>2564</v>
      </c>
      <c r="AD449" s="47" t="s">
        <v>2568</v>
      </c>
      <c r="AE449" s="47" t="s">
        <v>2569</v>
      </c>
      <c r="AF449" s="6" t="s">
        <v>2570</v>
      </c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</row>
    <row r="450" spans="1:43" s="1" customFormat="1" ht="15.75" x14ac:dyDescent="0.25">
      <c r="A450" s="47">
        <v>446</v>
      </c>
      <c r="B450" s="47" t="s">
        <v>2571</v>
      </c>
      <c r="C450" s="47" t="s">
        <v>1920</v>
      </c>
      <c r="D450" s="69" t="s">
        <v>2520</v>
      </c>
      <c r="E450" s="47">
        <v>2005</v>
      </c>
      <c r="F450" s="69" t="s">
        <v>1667</v>
      </c>
      <c r="G450" s="69" t="s">
        <v>1922</v>
      </c>
      <c r="H450" s="69" t="s">
        <v>1666</v>
      </c>
      <c r="I450" s="70">
        <v>1.945519005461575</v>
      </c>
      <c r="J450" s="47" t="s">
        <v>430</v>
      </c>
      <c r="K450" s="47">
        <v>8</v>
      </c>
      <c r="L450" s="71"/>
      <c r="M450" s="47">
        <v>75</v>
      </c>
      <c r="N450" s="48">
        <f t="shared" si="43"/>
        <v>160</v>
      </c>
      <c r="O450" s="48">
        <f t="shared" si="38"/>
        <v>311.28304087385197</v>
      </c>
      <c r="P450" s="72">
        <f t="shared" si="39"/>
        <v>31.128304087385199</v>
      </c>
      <c r="Q450" s="73">
        <f t="shared" si="40"/>
        <v>51.361701744185574</v>
      </c>
      <c r="R450" s="48">
        <f t="shared" si="41"/>
        <v>393.7730467054227</v>
      </c>
      <c r="S450" s="74">
        <f t="shared" si="42"/>
        <v>56</v>
      </c>
      <c r="T450" s="6" t="s">
        <v>1949</v>
      </c>
      <c r="U450" s="47" t="s">
        <v>432</v>
      </c>
      <c r="V450" s="47">
        <v>1</v>
      </c>
      <c r="W450" s="47">
        <v>1</v>
      </c>
      <c r="X450" s="47">
        <v>1</v>
      </c>
      <c r="Y450" s="47">
        <v>1</v>
      </c>
      <c r="Z450" s="75">
        <v>40855.635081018518</v>
      </c>
      <c r="AA450" s="6" t="s">
        <v>433</v>
      </c>
      <c r="AB450" s="47" t="s">
        <v>2521</v>
      </c>
      <c r="AC450" s="47" t="s">
        <v>2572</v>
      </c>
      <c r="AD450" s="47" t="s">
        <v>2573</v>
      </c>
      <c r="AE450" s="47" t="s">
        <v>2574</v>
      </c>
      <c r="AF450" s="6" t="s">
        <v>2575</v>
      </c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</row>
    <row r="451" spans="1:43" s="1" customFormat="1" ht="15.75" x14ac:dyDescent="0.25">
      <c r="A451" s="47">
        <v>447</v>
      </c>
      <c r="B451" s="47" t="s">
        <v>2576</v>
      </c>
      <c r="C451" s="47" t="s">
        <v>1920</v>
      </c>
      <c r="D451" s="69" t="s">
        <v>2520</v>
      </c>
      <c r="E451" s="47">
        <v>2005</v>
      </c>
      <c r="F451" s="69" t="s">
        <v>1667</v>
      </c>
      <c r="G451" s="69" t="s">
        <v>2577</v>
      </c>
      <c r="H451" s="69" t="s">
        <v>1922</v>
      </c>
      <c r="I451" s="70">
        <v>3.2464019947228948</v>
      </c>
      <c r="J451" s="47" t="s">
        <v>430</v>
      </c>
      <c r="K451" s="47">
        <v>12</v>
      </c>
      <c r="L451" s="71"/>
      <c r="M451" s="47">
        <v>75</v>
      </c>
      <c r="N451" s="48">
        <f t="shared" si="43"/>
        <v>200</v>
      </c>
      <c r="O451" s="48">
        <f t="shared" si="38"/>
        <v>649.28039894457902</v>
      </c>
      <c r="P451" s="72">
        <f t="shared" si="39"/>
        <v>64.92803989445791</v>
      </c>
      <c r="Q451" s="73">
        <f t="shared" si="40"/>
        <v>107.13126582585554</v>
      </c>
      <c r="R451" s="48">
        <f t="shared" si="41"/>
        <v>821.33970466489245</v>
      </c>
      <c r="S451" s="74">
        <f t="shared" si="42"/>
        <v>56</v>
      </c>
      <c r="T451" s="6" t="s">
        <v>431</v>
      </c>
      <c r="U451" s="47" t="s">
        <v>432</v>
      </c>
      <c r="V451" s="47">
        <v>1</v>
      </c>
      <c r="W451" s="47">
        <v>1</v>
      </c>
      <c r="X451" s="47">
        <v>1</v>
      </c>
      <c r="Y451" s="47">
        <v>1</v>
      </c>
      <c r="Z451" s="75">
        <v>40855.635092592587</v>
      </c>
      <c r="AA451" s="6" t="s">
        <v>433</v>
      </c>
      <c r="AB451" s="47" t="s">
        <v>2521</v>
      </c>
      <c r="AC451" s="47" t="s">
        <v>2552</v>
      </c>
      <c r="AD451" s="47" t="s">
        <v>2578</v>
      </c>
      <c r="AE451" s="47" t="s">
        <v>2579</v>
      </c>
      <c r="AF451" s="6" t="s">
        <v>2580</v>
      </c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</row>
    <row r="452" spans="1:43" s="1" customFormat="1" ht="15.75" x14ac:dyDescent="0.25">
      <c r="A452" s="47">
        <v>448</v>
      </c>
      <c r="B452" s="47" t="s">
        <v>2581</v>
      </c>
      <c r="C452" s="47" t="s">
        <v>1920</v>
      </c>
      <c r="D452" s="69" t="s">
        <v>2520</v>
      </c>
      <c r="E452" s="47">
        <v>2005</v>
      </c>
      <c r="F452" s="69" t="s">
        <v>1667</v>
      </c>
      <c r="G452" s="69" t="s">
        <v>2577</v>
      </c>
      <c r="H452" s="69" t="s">
        <v>1922</v>
      </c>
      <c r="I452" s="70">
        <v>422.93514410362508</v>
      </c>
      <c r="J452" s="47" t="s">
        <v>430</v>
      </c>
      <c r="K452" s="47">
        <v>12</v>
      </c>
      <c r="L452" s="71"/>
      <c r="M452" s="47">
        <v>75</v>
      </c>
      <c r="N452" s="48">
        <f t="shared" si="43"/>
        <v>200</v>
      </c>
      <c r="O452" s="48">
        <f t="shared" si="38"/>
        <v>84587.028820725012</v>
      </c>
      <c r="P452" s="72">
        <f t="shared" si="39"/>
        <v>8458.7028820725009</v>
      </c>
      <c r="Q452" s="73">
        <f t="shared" si="40"/>
        <v>13956.859755419626</v>
      </c>
      <c r="R452" s="48">
        <f t="shared" si="41"/>
        <v>107002.59145821714</v>
      </c>
      <c r="S452" s="74">
        <f t="shared" si="42"/>
        <v>56</v>
      </c>
      <c r="T452" s="6" t="s">
        <v>431</v>
      </c>
      <c r="U452" s="47" t="s">
        <v>432</v>
      </c>
      <c r="V452" s="47">
        <v>1</v>
      </c>
      <c r="W452" s="47">
        <v>1</v>
      </c>
      <c r="X452" s="47">
        <v>1</v>
      </c>
      <c r="Y452" s="47">
        <v>1</v>
      </c>
      <c r="Z452" s="75">
        <v>40855.635092592587</v>
      </c>
      <c r="AA452" s="6" t="s">
        <v>433</v>
      </c>
      <c r="AB452" s="47" t="s">
        <v>2521</v>
      </c>
      <c r="AC452" s="47" t="s">
        <v>2578</v>
      </c>
      <c r="AD452" s="47" t="s">
        <v>2582</v>
      </c>
      <c r="AE452" s="47" t="s">
        <v>2583</v>
      </c>
      <c r="AF452" s="6" t="s">
        <v>2584</v>
      </c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</row>
    <row r="453" spans="1:43" s="1" customFormat="1" ht="15.75" x14ac:dyDescent="0.25">
      <c r="A453" s="47">
        <v>449</v>
      </c>
      <c r="B453" s="47" t="s">
        <v>2585</v>
      </c>
      <c r="C453" s="47" t="s">
        <v>1920</v>
      </c>
      <c r="D453" s="69" t="s">
        <v>2520</v>
      </c>
      <c r="E453" s="47">
        <v>2005</v>
      </c>
      <c r="F453" s="69" t="s">
        <v>2577</v>
      </c>
      <c r="G453" s="69" t="s">
        <v>1667</v>
      </c>
      <c r="H453" s="69" t="s">
        <v>451</v>
      </c>
      <c r="I453" s="70">
        <v>23.581691540057921</v>
      </c>
      <c r="J453" s="47" t="s">
        <v>430</v>
      </c>
      <c r="K453" s="47">
        <v>8</v>
      </c>
      <c r="L453" s="71"/>
      <c r="M453" s="47">
        <v>75</v>
      </c>
      <c r="N453" s="48">
        <f t="shared" si="43"/>
        <v>160</v>
      </c>
      <c r="O453" s="48">
        <f t="shared" si="38"/>
        <v>3773.0706464092673</v>
      </c>
      <c r="P453" s="72">
        <f t="shared" si="39"/>
        <v>377.30706464092674</v>
      </c>
      <c r="Q453" s="73">
        <f t="shared" si="40"/>
        <v>622.55665665752906</v>
      </c>
      <c r="R453" s="48">
        <f t="shared" si="41"/>
        <v>4772.9343677077231</v>
      </c>
      <c r="S453" s="74">
        <f t="shared" si="42"/>
        <v>56</v>
      </c>
      <c r="T453" s="6" t="s">
        <v>431</v>
      </c>
      <c r="U453" s="47" t="s">
        <v>432</v>
      </c>
      <c r="V453" s="47">
        <v>1</v>
      </c>
      <c r="W453" s="47">
        <v>1</v>
      </c>
      <c r="X453" s="47">
        <v>1</v>
      </c>
      <c r="Y453" s="47">
        <v>1</v>
      </c>
      <c r="Z453" s="75">
        <v>40855.635092592587</v>
      </c>
      <c r="AA453" s="6" t="s">
        <v>433</v>
      </c>
      <c r="AB453" s="47" t="s">
        <v>2521</v>
      </c>
      <c r="AC453" s="47" t="s">
        <v>2582</v>
      </c>
      <c r="AD453" s="47" t="s">
        <v>2586</v>
      </c>
      <c r="AE453" s="47" t="s">
        <v>2587</v>
      </c>
      <c r="AF453" s="6" t="s">
        <v>2588</v>
      </c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</row>
    <row r="454" spans="1:43" s="1" customFormat="1" ht="15.75" x14ac:dyDescent="0.25">
      <c r="A454" s="47">
        <v>450</v>
      </c>
      <c r="B454" s="47" t="s">
        <v>2589</v>
      </c>
      <c r="C454" s="47" t="s">
        <v>1920</v>
      </c>
      <c r="D454" s="69" t="s">
        <v>2520</v>
      </c>
      <c r="E454" s="47">
        <v>2005</v>
      </c>
      <c r="F454" s="69" t="s">
        <v>2577</v>
      </c>
      <c r="G454" s="69" t="s">
        <v>1667</v>
      </c>
      <c r="H454" s="69" t="s">
        <v>451</v>
      </c>
      <c r="I454" s="70">
        <v>44.080302254653922</v>
      </c>
      <c r="J454" s="47" t="s">
        <v>430</v>
      </c>
      <c r="K454" s="47">
        <v>8</v>
      </c>
      <c r="L454" s="71"/>
      <c r="M454" s="47">
        <v>75</v>
      </c>
      <c r="N454" s="48">
        <f t="shared" si="43"/>
        <v>160</v>
      </c>
      <c r="O454" s="48">
        <f t="shared" ref="O454:O517" si="44">N454*I454</f>
        <v>7052.8483607446278</v>
      </c>
      <c r="P454" s="72">
        <f t="shared" ref="P454:P517" si="45">O454*0.1</f>
        <v>705.28483607446287</v>
      </c>
      <c r="Q454" s="73">
        <f t="shared" ref="Q454:Q517" si="46">SUM(O454:P454)*0.15</f>
        <v>1163.7199795228635</v>
      </c>
      <c r="R454" s="48">
        <f t="shared" ref="R454:R517" si="47">SUM(O454:Q454)</f>
        <v>8921.8531763419542</v>
      </c>
      <c r="S454" s="74">
        <f t="shared" si="42"/>
        <v>56</v>
      </c>
      <c r="T454" s="6" t="s">
        <v>431</v>
      </c>
      <c r="U454" s="47" t="s">
        <v>432</v>
      </c>
      <c r="V454" s="47">
        <v>1</v>
      </c>
      <c r="W454" s="47">
        <v>1</v>
      </c>
      <c r="X454" s="47">
        <v>1</v>
      </c>
      <c r="Y454" s="47">
        <v>1</v>
      </c>
      <c r="Z454" s="75">
        <v>40855.635092592587</v>
      </c>
      <c r="AA454" s="6" t="s">
        <v>433</v>
      </c>
      <c r="AB454" s="47" t="s">
        <v>2521</v>
      </c>
      <c r="AC454" s="47" t="s">
        <v>2582</v>
      </c>
      <c r="AD454" s="47" t="s">
        <v>2590</v>
      </c>
      <c r="AE454" s="47" t="s">
        <v>2591</v>
      </c>
      <c r="AF454" s="6" t="s">
        <v>2592</v>
      </c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</row>
    <row r="455" spans="1:43" s="1" customFormat="1" ht="15.75" x14ac:dyDescent="0.25">
      <c r="A455" s="47">
        <v>451</v>
      </c>
      <c r="B455" s="47" t="s">
        <v>2593</v>
      </c>
      <c r="C455" s="47" t="s">
        <v>1705</v>
      </c>
      <c r="D455" s="69" t="s">
        <v>2520</v>
      </c>
      <c r="E455" s="47">
        <v>2005</v>
      </c>
      <c r="F455" s="69" t="s">
        <v>442</v>
      </c>
      <c r="G455" s="69" t="s">
        <v>1707</v>
      </c>
      <c r="H455" s="69" t="s">
        <v>1708</v>
      </c>
      <c r="I455" s="70">
        <v>18.143302130973861</v>
      </c>
      <c r="J455" s="47" t="s">
        <v>430</v>
      </c>
      <c r="K455" s="47">
        <v>6</v>
      </c>
      <c r="L455" s="71"/>
      <c r="M455" s="47">
        <v>75</v>
      </c>
      <c r="N455" s="48">
        <f t="shared" si="43"/>
        <v>140</v>
      </c>
      <c r="O455" s="48">
        <f t="shared" si="44"/>
        <v>2540.0622983363405</v>
      </c>
      <c r="P455" s="72">
        <f t="shared" si="45"/>
        <v>254.00622983363405</v>
      </c>
      <c r="Q455" s="73">
        <f t="shared" si="46"/>
        <v>419.11027922549613</v>
      </c>
      <c r="R455" s="48">
        <f t="shared" si="47"/>
        <v>3213.1788073954704</v>
      </c>
      <c r="S455" s="74">
        <f t="shared" ref="S455:S518" si="48">M455-ABS($I$2-E455)</f>
        <v>56</v>
      </c>
      <c r="T455" s="6" t="s">
        <v>431</v>
      </c>
      <c r="U455" s="47" t="s">
        <v>432</v>
      </c>
      <c r="V455" s="47">
        <v>1</v>
      </c>
      <c r="W455" s="47">
        <v>1</v>
      </c>
      <c r="X455" s="47">
        <v>1</v>
      </c>
      <c r="Y455" s="47">
        <v>1</v>
      </c>
      <c r="Z455" s="75">
        <v>40855.635092592587</v>
      </c>
      <c r="AA455" s="6" t="s">
        <v>433</v>
      </c>
      <c r="AB455" s="47" t="s">
        <v>2521</v>
      </c>
      <c r="AC455" s="47" t="s">
        <v>2523</v>
      </c>
      <c r="AD455" s="47" t="s">
        <v>2594</v>
      </c>
      <c r="AE455" s="47" t="s">
        <v>2595</v>
      </c>
      <c r="AF455" s="6" t="s">
        <v>2596</v>
      </c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</row>
    <row r="456" spans="1:43" s="1" customFormat="1" ht="31.5" x14ac:dyDescent="0.25">
      <c r="A456" s="47">
        <v>452</v>
      </c>
      <c r="B456" s="47" t="s">
        <v>2597</v>
      </c>
      <c r="C456" s="47" t="s">
        <v>1705</v>
      </c>
      <c r="D456" s="69" t="s">
        <v>2520</v>
      </c>
      <c r="E456" s="47">
        <v>2005</v>
      </c>
      <c r="F456" s="69" t="s">
        <v>442</v>
      </c>
      <c r="G456" s="69" t="s">
        <v>2598</v>
      </c>
      <c r="H456" s="69" t="s">
        <v>1667</v>
      </c>
      <c r="I456" s="70">
        <v>2.7881186575714789</v>
      </c>
      <c r="J456" s="47" t="s">
        <v>430</v>
      </c>
      <c r="K456" s="47">
        <v>12</v>
      </c>
      <c r="L456" s="71"/>
      <c r="M456" s="47">
        <v>75</v>
      </c>
      <c r="N456" s="48">
        <f t="shared" si="43"/>
        <v>200</v>
      </c>
      <c r="O456" s="48">
        <f t="shared" si="44"/>
        <v>557.62373151429574</v>
      </c>
      <c r="P456" s="72">
        <f t="shared" si="45"/>
        <v>55.762373151429578</v>
      </c>
      <c r="Q456" s="73">
        <f t="shared" si="46"/>
        <v>92.007915699858785</v>
      </c>
      <c r="R456" s="48">
        <f t="shared" si="47"/>
        <v>705.39402036558408</v>
      </c>
      <c r="S456" s="74">
        <f t="shared" si="48"/>
        <v>56</v>
      </c>
      <c r="T456" s="6" t="s">
        <v>431</v>
      </c>
      <c r="U456" s="47" t="s">
        <v>432</v>
      </c>
      <c r="V456" s="47">
        <v>1</v>
      </c>
      <c r="W456" s="47">
        <v>1</v>
      </c>
      <c r="X456" s="47">
        <v>1</v>
      </c>
      <c r="Y456" s="47">
        <v>1</v>
      </c>
      <c r="Z456" s="75">
        <v>40855.635092592587</v>
      </c>
      <c r="AA456" s="6" t="s">
        <v>433</v>
      </c>
      <c r="AB456" s="47" t="s">
        <v>2521</v>
      </c>
      <c r="AC456" s="47" t="s">
        <v>2594</v>
      </c>
      <c r="AD456" s="47" t="s">
        <v>2599</v>
      </c>
      <c r="AE456" s="47" t="s">
        <v>2600</v>
      </c>
      <c r="AF456" s="6" t="s">
        <v>2601</v>
      </c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</row>
    <row r="457" spans="1:43" s="1" customFormat="1" ht="15.75" x14ac:dyDescent="0.25">
      <c r="A457" s="47">
        <v>453</v>
      </c>
      <c r="B457" s="47" t="s">
        <v>2602</v>
      </c>
      <c r="C457" s="47" t="s">
        <v>2603</v>
      </c>
      <c r="D457" s="69" t="s">
        <v>2520</v>
      </c>
      <c r="E457" s="47">
        <v>2005</v>
      </c>
      <c r="F457" s="69" t="s">
        <v>442</v>
      </c>
      <c r="G457" s="69" t="s">
        <v>2074</v>
      </c>
      <c r="H457" s="69" t="s">
        <v>451</v>
      </c>
      <c r="I457" s="70">
        <v>1.299324412218809</v>
      </c>
      <c r="J457" s="47" t="s">
        <v>430</v>
      </c>
      <c r="K457" s="47">
        <v>12</v>
      </c>
      <c r="L457" s="71"/>
      <c r="M457" s="47">
        <v>75</v>
      </c>
      <c r="N457" s="48">
        <f t="shared" si="43"/>
        <v>200</v>
      </c>
      <c r="O457" s="48">
        <f t="shared" si="44"/>
        <v>259.86488244376181</v>
      </c>
      <c r="P457" s="72">
        <f t="shared" si="45"/>
        <v>25.986488244376183</v>
      </c>
      <c r="Q457" s="73">
        <f t="shared" si="46"/>
        <v>42.877705603220697</v>
      </c>
      <c r="R457" s="48">
        <f t="shared" si="47"/>
        <v>328.72907629135869</v>
      </c>
      <c r="S457" s="74">
        <f t="shared" si="48"/>
        <v>56</v>
      </c>
      <c r="T457" s="6" t="s">
        <v>431</v>
      </c>
      <c r="U457" s="47" t="s">
        <v>432</v>
      </c>
      <c r="V457" s="47">
        <v>1</v>
      </c>
      <c r="W457" s="47">
        <v>1</v>
      </c>
      <c r="X457" s="47">
        <v>1</v>
      </c>
      <c r="Y457" s="47">
        <v>1</v>
      </c>
      <c r="Z457" s="75">
        <v>40855.635092592587</v>
      </c>
      <c r="AA457" s="6" t="s">
        <v>433</v>
      </c>
      <c r="AB457" s="47" t="s">
        <v>2521</v>
      </c>
      <c r="AC457" s="47" t="s">
        <v>2604</v>
      </c>
      <c r="AD457" s="47"/>
      <c r="AE457" s="47" t="s">
        <v>2605</v>
      </c>
      <c r="AF457" s="6" t="s">
        <v>2606</v>
      </c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</row>
    <row r="458" spans="1:43" s="1" customFormat="1" ht="15.75" x14ac:dyDescent="0.25">
      <c r="A458" s="47">
        <v>454</v>
      </c>
      <c r="B458" s="47" t="s">
        <v>2607</v>
      </c>
      <c r="C458" s="47" t="s">
        <v>2603</v>
      </c>
      <c r="D458" s="69" t="s">
        <v>2520</v>
      </c>
      <c r="E458" s="47">
        <v>2005</v>
      </c>
      <c r="F458" s="69" t="s">
        <v>442</v>
      </c>
      <c r="G458" s="69" t="s">
        <v>2074</v>
      </c>
      <c r="H458" s="69" t="s">
        <v>451</v>
      </c>
      <c r="I458" s="70">
        <v>1.213154567063786</v>
      </c>
      <c r="J458" s="47" t="s">
        <v>430</v>
      </c>
      <c r="K458" s="47">
        <v>8</v>
      </c>
      <c r="L458" s="71"/>
      <c r="M458" s="47">
        <v>75</v>
      </c>
      <c r="N458" s="48">
        <f t="shared" si="43"/>
        <v>160</v>
      </c>
      <c r="O458" s="48">
        <f t="shared" si="44"/>
        <v>194.10473073020574</v>
      </c>
      <c r="P458" s="72">
        <f t="shared" si="45"/>
        <v>19.410473073020576</v>
      </c>
      <c r="Q458" s="73">
        <f t="shared" si="46"/>
        <v>32.027280570483946</v>
      </c>
      <c r="R458" s="48">
        <f t="shared" si="47"/>
        <v>245.54248437371027</v>
      </c>
      <c r="S458" s="74">
        <f t="shared" si="48"/>
        <v>56</v>
      </c>
      <c r="T458" s="6" t="s">
        <v>431</v>
      </c>
      <c r="U458" s="47" t="s">
        <v>432</v>
      </c>
      <c r="V458" s="47">
        <v>1</v>
      </c>
      <c r="W458" s="47">
        <v>1</v>
      </c>
      <c r="X458" s="47">
        <v>1</v>
      </c>
      <c r="Y458" s="47">
        <v>1</v>
      </c>
      <c r="Z458" s="75">
        <v>40855.635092592587</v>
      </c>
      <c r="AA458" s="6" t="s">
        <v>433</v>
      </c>
      <c r="AB458" s="47" t="s">
        <v>2521</v>
      </c>
      <c r="AC458" s="47"/>
      <c r="AD458" s="47" t="s">
        <v>2608</v>
      </c>
      <c r="AE458" s="47" t="s">
        <v>2609</v>
      </c>
      <c r="AF458" s="6" t="s">
        <v>2610</v>
      </c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</row>
    <row r="459" spans="1:43" s="1" customFormat="1" ht="15.75" x14ac:dyDescent="0.25">
      <c r="A459" s="47">
        <v>455</v>
      </c>
      <c r="B459" s="47" t="s">
        <v>2611</v>
      </c>
      <c r="C459" s="47" t="s">
        <v>2073</v>
      </c>
      <c r="D459" s="69" t="s">
        <v>2520</v>
      </c>
      <c r="E459" s="47">
        <v>2005</v>
      </c>
      <c r="F459" s="69" t="s">
        <v>442</v>
      </c>
      <c r="G459" s="69" t="s">
        <v>2074</v>
      </c>
      <c r="H459" s="69" t="s">
        <v>457</v>
      </c>
      <c r="I459" s="70">
        <v>202.78170277197029</v>
      </c>
      <c r="J459" s="47" t="s">
        <v>430</v>
      </c>
      <c r="K459" s="47">
        <v>8</v>
      </c>
      <c r="L459" s="71"/>
      <c r="M459" s="47">
        <v>75</v>
      </c>
      <c r="N459" s="48">
        <f t="shared" si="43"/>
        <v>160</v>
      </c>
      <c r="O459" s="48">
        <f t="shared" si="44"/>
        <v>32445.072443515244</v>
      </c>
      <c r="P459" s="72">
        <f t="shared" si="45"/>
        <v>3244.5072443515246</v>
      </c>
      <c r="Q459" s="73">
        <f t="shared" si="46"/>
        <v>5353.4369531800148</v>
      </c>
      <c r="R459" s="48">
        <f t="shared" si="47"/>
        <v>41043.016641046779</v>
      </c>
      <c r="S459" s="74">
        <f t="shared" si="48"/>
        <v>56</v>
      </c>
      <c r="T459" s="6" t="s">
        <v>431</v>
      </c>
      <c r="U459" s="47" t="s">
        <v>432</v>
      </c>
      <c r="V459" s="47">
        <v>1</v>
      </c>
      <c r="W459" s="47">
        <v>1</v>
      </c>
      <c r="X459" s="47">
        <v>1</v>
      </c>
      <c r="Y459" s="47">
        <v>1</v>
      </c>
      <c r="Z459" s="75">
        <v>40855.635092592587</v>
      </c>
      <c r="AA459" s="6" t="s">
        <v>433</v>
      </c>
      <c r="AB459" s="47" t="s">
        <v>2521</v>
      </c>
      <c r="AC459" s="47" t="s">
        <v>2608</v>
      </c>
      <c r="AD459" s="47" t="s">
        <v>2612</v>
      </c>
      <c r="AE459" s="47" t="s">
        <v>2613</v>
      </c>
      <c r="AF459" s="6" t="s">
        <v>2614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</row>
    <row r="460" spans="1:43" s="1" customFormat="1" ht="15.75" x14ac:dyDescent="0.25">
      <c r="A460" s="47">
        <v>456</v>
      </c>
      <c r="B460" s="47" t="s">
        <v>2615</v>
      </c>
      <c r="C460" s="47" t="s">
        <v>2073</v>
      </c>
      <c r="D460" s="69" t="s">
        <v>2520</v>
      </c>
      <c r="E460" s="47">
        <v>2005</v>
      </c>
      <c r="F460" s="69" t="s">
        <v>2074</v>
      </c>
      <c r="G460" s="69" t="s">
        <v>2616</v>
      </c>
      <c r="H460" s="69" t="s">
        <v>2617</v>
      </c>
      <c r="I460" s="70">
        <v>6.2795421212325238</v>
      </c>
      <c r="J460" s="47" t="s">
        <v>430</v>
      </c>
      <c r="K460" s="47">
        <v>8</v>
      </c>
      <c r="L460" s="71"/>
      <c r="M460" s="47">
        <v>75</v>
      </c>
      <c r="N460" s="48">
        <f t="shared" si="43"/>
        <v>160</v>
      </c>
      <c r="O460" s="48">
        <f t="shared" si="44"/>
        <v>1004.7267393972038</v>
      </c>
      <c r="P460" s="72">
        <f t="shared" si="45"/>
        <v>100.47267393972038</v>
      </c>
      <c r="Q460" s="73">
        <f t="shared" si="46"/>
        <v>165.77991200053862</v>
      </c>
      <c r="R460" s="48">
        <f t="shared" si="47"/>
        <v>1270.9793253374628</v>
      </c>
      <c r="S460" s="74">
        <f t="shared" si="48"/>
        <v>56</v>
      </c>
      <c r="T460" s="6" t="s">
        <v>431</v>
      </c>
      <c r="U460" s="47" t="s">
        <v>432</v>
      </c>
      <c r="V460" s="47">
        <v>1</v>
      </c>
      <c r="W460" s="47">
        <v>1</v>
      </c>
      <c r="X460" s="47">
        <v>1</v>
      </c>
      <c r="Y460" s="47">
        <v>1</v>
      </c>
      <c r="Z460" s="75">
        <v>40855.635092592587</v>
      </c>
      <c r="AA460" s="6" t="s">
        <v>433</v>
      </c>
      <c r="AB460" s="47" t="s">
        <v>2521</v>
      </c>
      <c r="AC460" s="47" t="s">
        <v>2618</v>
      </c>
      <c r="AD460" s="47" t="s">
        <v>2619</v>
      </c>
      <c r="AE460" s="47" t="s">
        <v>2620</v>
      </c>
      <c r="AF460" s="6" t="s">
        <v>2621</v>
      </c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</row>
    <row r="461" spans="1:43" s="1" customFormat="1" ht="15.75" x14ac:dyDescent="0.25">
      <c r="A461" s="47">
        <v>457</v>
      </c>
      <c r="B461" s="47" t="s">
        <v>2622</v>
      </c>
      <c r="C461" s="47" t="s">
        <v>2073</v>
      </c>
      <c r="D461" s="69" t="s">
        <v>2520</v>
      </c>
      <c r="E461" s="47">
        <v>2005</v>
      </c>
      <c r="F461" s="69" t="s">
        <v>2616</v>
      </c>
      <c r="G461" s="69" t="s">
        <v>2074</v>
      </c>
      <c r="H461" s="69" t="s">
        <v>451</v>
      </c>
      <c r="I461" s="70">
        <v>3.000070725822908</v>
      </c>
      <c r="J461" s="47" t="s">
        <v>430</v>
      </c>
      <c r="K461" s="47">
        <v>6</v>
      </c>
      <c r="L461" s="71"/>
      <c r="M461" s="47">
        <v>75</v>
      </c>
      <c r="N461" s="48">
        <f t="shared" si="43"/>
        <v>140</v>
      </c>
      <c r="O461" s="48">
        <f t="shared" si="44"/>
        <v>420.00990161520713</v>
      </c>
      <c r="P461" s="72">
        <f t="shared" si="45"/>
        <v>42.000990161520718</v>
      </c>
      <c r="Q461" s="73">
        <f t="shared" si="46"/>
        <v>69.30163376650917</v>
      </c>
      <c r="R461" s="48">
        <f t="shared" si="47"/>
        <v>531.31252554323703</v>
      </c>
      <c r="S461" s="74">
        <f t="shared" si="48"/>
        <v>56</v>
      </c>
      <c r="T461" s="6" t="s">
        <v>431</v>
      </c>
      <c r="U461" s="47" t="s">
        <v>432</v>
      </c>
      <c r="V461" s="47">
        <v>1</v>
      </c>
      <c r="W461" s="47">
        <v>1</v>
      </c>
      <c r="X461" s="47">
        <v>1</v>
      </c>
      <c r="Y461" s="47">
        <v>1</v>
      </c>
      <c r="Z461" s="75">
        <v>40855.635104166657</v>
      </c>
      <c r="AA461" s="6" t="s">
        <v>433</v>
      </c>
      <c r="AB461" s="47" t="s">
        <v>2521</v>
      </c>
      <c r="AC461" s="47" t="s">
        <v>2623</v>
      </c>
      <c r="AD461" s="47" t="s">
        <v>2624</v>
      </c>
      <c r="AE461" s="47" t="s">
        <v>2625</v>
      </c>
      <c r="AF461" s="6" t="s">
        <v>2626</v>
      </c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</row>
    <row r="462" spans="1:43" s="1" customFormat="1" ht="15.75" x14ac:dyDescent="0.25">
      <c r="A462" s="47">
        <v>458</v>
      </c>
      <c r="B462" s="47" t="s">
        <v>2627</v>
      </c>
      <c r="C462" s="47" t="s">
        <v>2603</v>
      </c>
      <c r="D462" s="69" t="s">
        <v>2520</v>
      </c>
      <c r="E462" s="47">
        <v>2005</v>
      </c>
      <c r="F462" s="69" t="s">
        <v>2616</v>
      </c>
      <c r="G462" s="69" t="s">
        <v>2074</v>
      </c>
      <c r="H462" s="69" t="s">
        <v>451</v>
      </c>
      <c r="I462" s="70">
        <v>1.9167109595201799</v>
      </c>
      <c r="J462" s="47" t="s">
        <v>430</v>
      </c>
      <c r="K462" s="47">
        <v>6</v>
      </c>
      <c r="L462" s="71"/>
      <c r="M462" s="47">
        <v>75</v>
      </c>
      <c r="N462" s="48">
        <f t="shared" si="43"/>
        <v>140</v>
      </c>
      <c r="O462" s="48">
        <f t="shared" si="44"/>
        <v>268.33953433282517</v>
      </c>
      <c r="P462" s="72">
        <f t="shared" si="45"/>
        <v>26.833953433282517</v>
      </c>
      <c r="Q462" s="73">
        <f t="shared" si="46"/>
        <v>44.276023164916147</v>
      </c>
      <c r="R462" s="48">
        <f t="shared" si="47"/>
        <v>339.44951093102378</v>
      </c>
      <c r="S462" s="74">
        <f t="shared" si="48"/>
        <v>56</v>
      </c>
      <c r="T462" s="6" t="s">
        <v>431</v>
      </c>
      <c r="U462" s="47" t="s">
        <v>432</v>
      </c>
      <c r="V462" s="47">
        <v>1</v>
      </c>
      <c r="W462" s="47">
        <v>1</v>
      </c>
      <c r="X462" s="47">
        <v>1</v>
      </c>
      <c r="Y462" s="47">
        <v>1</v>
      </c>
      <c r="Z462" s="75">
        <v>40855.635104166657</v>
      </c>
      <c r="AA462" s="6" t="s">
        <v>433</v>
      </c>
      <c r="AB462" s="47" t="s">
        <v>2521</v>
      </c>
      <c r="AC462" s="47" t="s">
        <v>2628</v>
      </c>
      <c r="AD462" s="47" t="s">
        <v>2629</v>
      </c>
      <c r="AE462" s="47" t="s">
        <v>2630</v>
      </c>
      <c r="AF462" s="6" t="s">
        <v>2631</v>
      </c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</row>
    <row r="463" spans="1:43" s="1" customFormat="1" ht="15.75" x14ac:dyDescent="0.25">
      <c r="A463" s="47">
        <v>459</v>
      </c>
      <c r="B463" s="47" t="s">
        <v>2632</v>
      </c>
      <c r="C463" s="47" t="s">
        <v>2073</v>
      </c>
      <c r="D463" s="69" t="s">
        <v>2520</v>
      </c>
      <c r="E463" s="47">
        <v>2005</v>
      </c>
      <c r="F463" s="69" t="s">
        <v>1666</v>
      </c>
      <c r="G463" s="69" t="s">
        <v>2074</v>
      </c>
      <c r="H463" s="69" t="s">
        <v>1667</v>
      </c>
      <c r="I463" s="70">
        <v>2.5905945771642171</v>
      </c>
      <c r="J463" s="47" t="s">
        <v>430</v>
      </c>
      <c r="K463" s="47">
        <v>8</v>
      </c>
      <c r="L463" s="71"/>
      <c r="M463" s="47">
        <v>75</v>
      </c>
      <c r="N463" s="48">
        <f t="shared" si="43"/>
        <v>160</v>
      </c>
      <c r="O463" s="48">
        <f t="shared" si="44"/>
        <v>414.49513234627477</v>
      </c>
      <c r="P463" s="72">
        <f t="shared" si="45"/>
        <v>41.449513234627481</v>
      </c>
      <c r="Q463" s="73">
        <f t="shared" si="46"/>
        <v>68.391696837135342</v>
      </c>
      <c r="R463" s="48">
        <f t="shared" si="47"/>
        <v>524.33634241803759</v>
      </c>
      <c r="S463" s="74">
        <f t="shared" si="48"/>
        <v>56</v>
      </c>
      <c r="T463" s="6" t="s">
        <v>431</v>
      </c>
      <c r="U463" s="47" t="s">
        <v>432</v>
      </c>
      <c r="V463" s="47">
        <v>1</v>
      </c>
      <c r="W463" s="47">
        <v>1</v>
      </c>
      <c r="X463" s="47">
        <v>1</v>
      </c>
      <c r="Y463" s="47">
        <v>1</v>
      </c>
      <c r="Z463" s="75">
        <v>40855.635104166657</v>
      </c>
      <c r="AA463" s="6" t="s">
        <v>433</v>
      </c>
      <c r="AB463" s="47" t="s">
        <v>2521</v>
      </c>
      <c r="AC463" s="47" t="s">
        <v>2076</v>
      </c>
      <c r="AD463" s="47" t="s">
        <v>2633</v>
      </c>
      <c r="AE463" s="47" t="s">
        <v>2634</v>
      </c>
      <c r="AF463" s="6" t="s">
        <v>2635</v>
      </c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</row>
    <row r="464" spans="1:43" s="1" customFormat="1" ht="15.75" x14ac:dyDescent="0.25">
      <c r="A464" s="47">
        <v>460</v>
      </c>
      <c r="B464" s="47" t="s">
        <v>2636</v>
      </c>
      <c r="C464" s="47" t="s">
        <v>2073</v>
      </c>
      <c r="D464" s="69" t="s">
        <v>2520</v>
      </c>
      <c r="E464" s="47">
        <v>2005</v>
      </c>
      <c r="F464" s="69" t="s">
        <v>1666</v>
      </c>
      <c r="G464" s="69" t="s">
        <v>2074</v>
      </c>
      <c r="H464" s="69" t="s">
        <v>1667</v>
      </c>
      <c r="I464" s="70">
        <v>521.42288383099844</v>
      </c>
      <c r="J464" s="47" t="s">
        <v>430</v>
      </c>
      <c r="K464" s="47">
        <v>8</v>
      </c>
      <c r="L464" s="71"/>
      <c r="M464" s="47">
        <v>75</v>
      </c>
      <c r="N464" s="48">
        <f t="shared" si="43"/>
        <v>160</v>
      </c>
      <c r="O464" s="48">
        <f t="shared" si="44"/>
        <v>83427.661412959744</v>
      </c>
      <c r="P464" s="72">
        <f t="shared" si="45"/>
        <v>8342.7661412959751</v>
      </c>
      <c r="Q464" s="73">
        <f t="shared" si="46"/>
        <v>13765.564133138358</v>
      </c>
      <c r="R464" s="48">
        <f t="shared" si="47"/>
        <v>105535.99168739407</v>
      </c>
      <c r="S464" s="74">
        <f t="shared" si="48"/>
        <v>56</v>
      </c>
      <c r="T464" s="6" t="s">
        <v>431</v>
      </c>
      <c r="U464" s="47" t="s">
        <v>432</v>
      </c>
      <c r="V464" s="47">
        <v>1</v>
      </c>
      <c r="W464" s="47">
        <v>1</v>
      </c>
      <c r="X464" s="47">
        <v>1</v>
      </c>
      <c r="Y464" s="47">
        <v>1</v>
      </c>
      <c r="Z464" s="75">
        <v>40855.635104166657</v>
      </c>
      <c r="AA464" s="6" t="s">
        <v>433</v>
      </c>
      <c r="AB464" s="47" t="s">
        <v>2521</v>
      </c>
      <c r="AC464" s="47" t="s">
        <v>2633</v>
      </c>
      <c r="AD464" s="47" t="s">
        <v>2637</v>
      </c>
      <c r="AE464" s="47" t="s">
        <v>2638</v>
      </c>
      <c r="AF464" s="6" t="s">
        <v>2639</v>
      </c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</row>
    <row r="465" spans="1:43" s="1" customFormat="1" ht="15.75" x14ac:dyDescent="0.25">
      <c r="A465" s="47">
        <v>461</v>
      </c>
      <c r="B465" s="47" t="s">
        <v>2640</v>
      </c>
      <c r="C465" s="47" t="s">
        <v>2073</v>
      </c>
      <c r="D465" s="69" t="s">
        <v>2520</v>
      </c>
      <c r="E465" s="47">
        <v>2005</v>
      </c>
      <c r="F465" s="69" t="s">
        <v>2074</v>
      </c>
      <c r="G465" s="69" t="s">
        <v>2616</v>
      </c>
      <c r="H465" s="69" t="s">
        <v>1666</v>
      </c>
      <c r="I465" s="70">
        <v>1.775097678232235</v>
      </c>
      <c r="J465" s="47" t="s">
        <v>430</v>
      </c>
      <c r="K465" s="47">
        <v>8</v>
      </c>
      <c r="L465" s="71"/>
      <c r="M465" s="47">
        <v>75</v>
      </c>
      <c r="N465" s="48">
        <f t="shared" si="43"/>
        <v>160</v>
      </c>
      <c r="O465" s="48">
        <f t="shared" si="44"/>
        <v>284.01562851715761</v>
      </c>
      <c r="P465" s="72">
        <f t="shared" si="45"/>
        <v>28.401562851715763</v>
      </c>
      <c r="Q465" s="73">
        <f t="shared" si="46"/>
        <v>46.862578705331003</v>
      </c>
      <c r="R465" s="48">
        <f t="shared" si="47"/>
        <v>359.27977007420441</v>
      </c>
      <c r="S465" s="74">
        <f t="shared" si="48"/>
        <v>56</v>
      </c>
      <c r="T465" s="6" t="s">
        <v>431</v>
      </c>
      <c r="U465" s="47" t="s">
        <v>432</v>
      </c>
      <c r="V465" s="47">
        <v>1</v>
      </c>
      <c r="W465" s="47">
        <v>1</v>
      </c>
      <c r="X465" s="47">
        <v>1</v>
      </c>
      <c r="Y465" s="47">
        <v>1</v>
      </c>
      <c r="Z465" s="75">
        <v>40855.635104166657</v>
      </c>
      <c r="AA465" s="6" t="s">
        <v>433</v>
      </c>
      <c r="AB465" s="47" t="s">
        <v>2521</v>
      </c>
      <c r="AC465" s="47" t="s">
        <v>2637</v>
      </c>
      <c r="AD465" s="47"/>
      <c r="AE465" s="47" t="s">
        <v>2641</v>
      </c>
      <c r="AF465" s="6" t="s">
        <v>2642</v>
      </c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</row>
    <row r="466" spans="1:43" s="1" customFormat="1" ht="15.75" x14ac:dyDescent="0.25">
      <c r="A466" s="47">
        <v>462</v>
      </c>
      <c r="B466" s="47" t="s">
        <v>2643</v>
      </c>
      <c r="C466" s="47" t="s">
        <v>2073</v>
      </c>
      <c r="D466" s="69" t="s">
        <v>2520</v>
      </c>
      <c r="E466" s="47">
        <v>2005</v>
      </c>
      <c r="F466" s="69" t="s">
        <v>2074</v>
      </c>
      <c r="G466" s="69" t="s">
        <v>2616</v>
      </c>
      <c r="H466" s="69" t="s">
        <v>1666</v>
      </c>
      <c r="I466" s="70">
        <v>2.6668372726089622</v>
      </c>
      <c r="J466" s="47" t="s">
        <v>430</v>
      </c>
      <c r="K466" s="47">
        <v>8</v>
      </c>
      <c r="L466" s="71"/>
      <c r="M466" s="47">
        <v>75</v>
      </c>
      <c r="N466" s="48">
        <f t="shared" si="43"/>
        <v>160</v>
      </c>
      <c r="O466" s="48">
        <f t="shared" si="44"/>
        <v>426.69396361743395</v>
      </c>
      <c r="P466" s="72">
        <f t="shared" si="45"/>
        <v>42.669396361743395</v>
      </c>
      <c r="Q466" s="73">
        <f t="shared" si="46"/>
        <v>70.404503996876599</v>
      </c>
      <c r="R466" s="48">
        <f t="shared" si="47"/>
        <v>539.76786397605395</v>
      </c>
      <c r="S466" s="74">
        <f t="shared" si="48"/>
        <v>56</v>
      </c>
      <c r="T466" s="6" t="s">
        <v>431</v>
      </c>
      <c r="U466" s="47" t="s">
        <v>432</v>
      </c>
      <c r="V466" s="47">
        <v>1</v>
      </c>
      <c r="W466" s="47">
        <v>1</v>
      </c>
      <c r="X466" s="47">
        <v>1</v>
      </c>
      <c r="Y466" s="47">
        <v>1</v>
      </c>
      <c r="Z466" s="75">
        <v>40855.635104166657</v>
      </c>
      <c r="AA466" s="6" t="s">
        <v>433</v>
      </c>
      <c r="AB466" s="47" t="s">
        <v>2521</v>
      </c>
      <c r="AC466" s="47" t="s">
        <v>2637</v>
      </c>
      <c r="AD466" s="47" t="s">
        <v>2644</v>
      </c>
      <c r="AE466" s="47" t="s">
        <v>2645</v>
      </c>
      <c r="AF466" s="6" t="s">
        <v>2646</v>
      </c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</row>
    <row r="467" spans="1:43" s="1" customFormat="1" ht="15.75" x14ac:dyDescent="0.25">
      <c r="A467" s="47">
        <v>463</v>
      </c>
      <c r="B467" s="47" t="s">
        <v>2647</v>
      </c>
      <c r="C467" s="47" t="s">
        <v>2073</v>
      </c>
      <c r="D467" s="69" t="s">
        <v>2520</v>
      </c>
      <c r="E467" s="47">
        <v>2005</v>
      </c>
      <c r="F467" s="69" t="s">
        <v>2074</v>
      </c>
      <c r="G467" s="69" t="s">
        <v>2616</v>
      </c>
      <c r="H467" s="69" t="s">
        <v>1666</v>
      </c>
      <c r="I467" s="70">
        <v>388.05907643766108</v>
      </c>
      <c r="J467" s="47" t="s">
        <v>430</v>
      </c>
      <c r="K467" s="47">
        <v>8</v>
      </c>
      <c r="L467" s="71"/>
      <c r="M467" s="47">
        <v>75</v>
      </c>
      <c r="N467" s="48">
        <f t="shared" si="43"/>
        <v>160</v>
      </c>
      <c r="O467" s="48">
        <f t="shared" si="44"/>
        <v>62089.452230025774</v>
      </c>
      <c r="P467" s="72">
        <f t="shared" si="45"/>
        <v>6208.9452230025781</v>
      </c>
      <c r="Q467" s="73">
        <f t="shared" si="46"/>
        <v>10244.759617954254</v>
      </c>
      <c r="R467" s="48">
        <f t="shared" si="47"/>
        <v>78543.157070982619</v>
      </c>
      <c r="S467" s="74">
        <f t="shared" si="48"/>
        <v>56</v>
      </c>
      <c r="T467" s="6" t="s">
        <v>431</v>
      </c>
      <c r="U467" s="47" t="s">
        <v>432</v>
      </c>
      <c r="V467" s="47">
        <v>1</v>
      </c>
      <c r="W467" s="47">
        <v>1</v>
      </c>
      <c r="X467" s="47">
        <v>1</v>
      </c>
      <c r="Y467" s="47">
        <v>1</v>
      </c>
      <c r="Z467" s="75">
        <v>40855.635104166657</v>
      </c>
      <c r="AA467" s="6" t="s">
        <v>433</v>
      </c>
      <c r="AB467" s="47" t="s">
        <v>2521</v>
      </c>
      <c r="AC467" s="47"/>
      <c r="AD467" s="47" t="s">
        <v>2648</v>
      </c>
      <c r="AE467" s="47" t="s">
        <v>2649</v>
      </c>
      <c r="AF467" s="6" t="s">
        <v>2650</v>
      </c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</row>
    <row r="468" spans="1:43" s="1" customFormat="1" ht="15.75" x14ac:dyDescent="0.25">
      <c r="A468" s="47">
        <v>464</v>
      </c>
      <c r="B468" s="47" t="s">
        <v>2651</v>
      </c>
      <c r="C468" s="47" t="s">
        <v>2073</v>
      </c>
      <c r="D468" s="69" t="s">
        <v>2520</v>
      </c>
      <c r="E468" s="47">
        <v>2005</v>
      </c>
      <c r="F468" s="69" t="s">
        <v>2074</v>
      </c>
      <c r="G468" s="69" t="s">
        <v>2616</v>
      </c>
      <c r="H468" s="69" t="s">
        <v>1666</v>
      </c>
      <c r="I468" s="70">
        <v>22.973849698346719</v>
      </c>
      <c r="J468" s="47" t="s">
        <v>430</v>
      </c>
      <c r="K468" s="47">
        <v>8</v>
      </c>
      <c r="L468" s="71"/>
      <c r="M468" s="47">
        <v>75</v>
      </c>
      <c r="N468" s="48">
        <f t="shared" si="43"/>
        <v>160</v>
      </c>
      <c r="O468" s="48">
        <f t="shared" si="44"/>
        <v>3675.8159517354752</v>
      </c>
      <c r="P468" s="72">
        <f t="shared" si="45"/>
        <v>367.58159517354756</v>
      </c>
      <c r="Q468" s="73">
        <f t="shared" si="46"/>
        <v>606.50963203635342</v>
      </c>
      <c r="R468" s="48">
        <f t="shared" si="47"/>
        <v>4649.9071789453765</v>
      </c>
      <c r="S468" s="74">
        <f t="shared" si="48"/>
        <v>56</v>
      </c>
      <c r="T468" s="6" t="s">
        <v>431</v>
      </c>
      <c r="U468" s="47" t="s">
        <v>432</v>
      </c>
      <c r="V468" s="47">
        <v>1</v>
      </c>
      <c r="W468" s="47">
        <v>1</v>
      </c>
      <c r="X468" s="47">
        <v>1</v>
      </c>
      <c r="Y468" s="47">
        <v>1</v>
      </c>
      <c r="Z468" s="75">
        <v>40855.635115740741</v>
      </c>
      <c r="AA468" s="6" t="s">
        <v>433</v>
      </c>
      <c r="AB468" s="47" t="s">
        <v>2521</v>
      </c>
      <c r="AC468" s="47" t="s">
        <v>2648</v>
      </c>
      <c r="AD468" s="47" t="s">
        <v>2623</v>
      </c>
      <c r="AE468" s="47" t="s">
        <v>2652</v>
      </c>
      <c r="AF468" s="6" t="s">
        <v>2653</v>
      </c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</row>
    <row r="469" spans="1:43" s="1" customFormat="1" ht="15.75" x14ac:dyDescent="0.25">
      <c r="A469" s="47">
        <v>465</v>
      </c>
      <c r="B469" s="47" t="s">
        <v>2654</v>
      </c>
      <c r="C469" s="47" t="s">
        <v>1894</v>
      </c>
      <c r="D469" s="69" t="s">
        <v>2655</v>
      </c>
      <c r="E469" s="47">
        <v>2004</v>
      </c>
      <c r="F469" s="69" t="s">
        <v>1895</v>
      </c>
      <c r="G469" s="69" t="s">
        <v>1896</v>
      </c>
      <c r="H469" s="69" t="s">
        <v>451</v>
      </c>
      <c r="I469" s="70">
        <v>2.6757999993860722</v>
      </c>
      <c r="J469" s="47" t="s">
        <v>430</v>
      </c>
      <c r="K469" s="47">
        <v>6</v>
      </c>
      <c r="L469" s="71"/>
      <c r="M469" s="47">
        <v>75</v>
      </c>
      <c r="N469" s="48">
        <f t="shared" si="43"/>
        <v>140</v>
      </c>
      <c r="O469" s="48">
        <f t="shared" si="44"/>
        <v>374.6119999140501</v>
      </c>
      <c r="P469" s="72">
        <f t="shared" si="45"/>
        <v>37.46119999140501</v>
      </c>
      <c r="Q469" s="73">
        <f t="shared" si="46"/>
        <v>61.810979985818264</v>
      </c>
      <c r="R469" s="48">
        <f t="shared" si="47"/>
        <v>473.88417989127339</v>
      </c>
      <c r="S469" s="74">
        <f t="shared" si="48"/>
        <v>55</v>
      </c>
      <c r="T469" s="6" t="s">
        <v>431</v>
      </c>
      <c r="U469" s="47" t="s">
        <v>432</v>
      </c>
      <c r="V469" s="47">
        <v>1</v>
      </c>
      <c r="W469" s="47">
        <v>1</v>
      </c>
      <c r="X469" s="47">
        <v>1</v>
      </c>
      <c r="Y469" s="47">
        <v>1</v>
      </c>
      <c r="Z469" s="75">
        <v>40855.635115740741</v>
      </c>
      <c r="AA469" s="6" t="s">
        <v>433</v>
      </c>
      <c r="AB469" s="47" t="s">
        <v>2656</v>
      </c>
      <c r="AC469" s="47"/>
      <c r="AD469" s="47" t="s">
        <v>2657</v>
      </c>
      <c r="AE469" s="47" t="s">
        <v>2658</v>
      </c>
      <c r="AF469" s="6" t="s">
        <v>2659</v>
      </c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</row>
    <row r="470" spans="1:43" s="1" customFormat="1" ht="15.75" x14ac:dyDescent="0.25">
      <c r="A470" s="47">
        <v>466</v>
      </c>
      <c r="B470" s="47" t="s">
        <v>2660</v>
      </c>
      <c r="C470" s="47" t="s">
        <v>1894</v>
      </c>
      <c r="D470" s="69" t="s">
        <v>2655</v>
      </c>
      <c r="E470" s="47">
        <v>2004</v>
      </c>
      <c r="F470" s="69" t="s">
        <v>1895</v>
      </c>
      <c r="G470" s="69" t="s">
        <v>1896</v>
      </c>
      <c r="H470" s="69" t="s">
        <v>451</v>
      </c>
      <c r="I470" s="70">
        <v>2.7149000276251321</v>
      </c>
      <c r="J470" s="47" t="s">
        <v>430</v>
      </c>
      <c r="K470" s="47">
        <v>6</v>
      </c>
      <c r="L470" s="71"/>
      <c r="M470" s="47">
        <v>75</v>
      </c>
      <c r="N470" s="48">
        <f t="shared" si="43"/>
        <v>140</v>
      </c>
      <c r="O470" s="48">
        <f t="shared" si="44"/>
        <v>380.08600386751851</v>
      </c>
      <c r="P470" s="72">
        <f t="shared" si="45"/>
        <v>38.008600386751851</v>
      </c>
      <c r="Q470" s="73">
        <f t="shared" si="46"/>
        <v>62.714190638140558</v>
      </c>
      <c r="R470" s="48">
        <f t="shared" si="47"/>
        <v>480.80879489241096</v>
      </c>
      <c r="S470" s="74">
        <f t="shared" si="48"/>
        <v>55</v>
      </c>
      <c r="T470" s="6" t="s">
        <v>431</v>
      </c>
      <c r="U470" s="47" t="s">
        <v>432</v>
      </c>
      <c r="V470" s="47">
        <v>1</v>
      </c>
      <c r="W470" s="47">
        <v>1</v>
      </c>
      <c r="X470" s="47">
        <v>1</v>
      </c>
      <c r="Y470" s="47">
        <v>1</v>
      </c>
      <c r="Z470" s="75">
        <v>40855.635115740741</v>
      </c>
      <c r="AA470" s="6" t="s">
        <v>433</v>
      </c>
      <c r="AB470" s="47" t="s">
        <v>2656</v>
      </c>
      <c r="AC470" s="47"/>
      <c r="AD470" s="47"/>
      <c r="AE470" s="47" t="s">
        <v>2661</v>
      </c>
      <c r="AF470" s="6" t="s">
        <v>2662</v>
      </c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</row>
    <row r="471" spans="1:43" s="1" customFormat="1" ht="15.75" x14ac:dyDescent="0.25">
      <c r="A471" s="47">
        <v>467</v>
      </c>
      <c r="B471" s="47" t="s">
        <v>2663</v>
      </c>
      <c r="C471" s="47" t="s">
        <v>2664</v>
      </c>
      <c r="D471" s="69" t="s">
        <v>2665</v>
      </c>
      <c r="E471" s="47">
        <v>2004</v>
      </c>
      <c r="F471" s="69" t="s">
        <v>2666</v>
      </c>
      <c r="G471" s="69" t="s">
        <v>1600</v>
      </c>
      <c r="H471" s="69" t="s">
        <v>2667</v>
      </c>
      <c r="I471" s="70">
        <v>0.77202254488296596</v>
      </c>
      <c r="J471" s="47" t="s">
        <v>430</v>
      </c>
      <c r="K471" s="47">
        <v>8</v>
      </c>
      <c r="L471" s="71"/>
      <c r="M471" s="47">
        <v>75</v>
      </c>
      <c r="N471" s="48">
        <f t="shared" si="43"/>
        <v>160</v>
      </c>
      <c r="O471" s="48">
        <f t="shared" si="44"/>
        <v>123.52360718127456</v>
      </c>
      <c r="P471" s="72">
        <f t="shared" si="45"/>
        <v>12.352360718127457</v>
      </c>
      <c r="Q471" s="73">
        <f t="shared" si="46"/>
        <v>20.3813951849103</v>
      </c>
      <c r="R471" s="48">
        <f t="shared" si="47"/>
        <v>156.25736308431232</v>
      </c>
      <c r="S471" s="74">
        <f t="shared" si="48"/>
        <v>55</v>
      </c>
      <c r="T471" s="6" t="s">
        <v>431</v>
      </c>
      <c r="U471" s="47" t="s">
        <v>432</v>
      </c>
      <c r="V471" s="47">
        <v>1</v>
      </c>
      <c r="W471" s="47">
        <v>1</v>
      </c>
      <c r="X471" s="47">
        <v>1</v>
      </c>
      <c r="Y471" s="47">
        <v>1</v>
      </c>
      <c r="Z471" s="75">
        <v>42529.633472222216</v>
      </c>
      <c r="AA471" s="6" t="s">
        <v>433</v>
      </c>
      <c r="AB471" s="47" t="s">
        <v>2668</v>
      </c>
      <c r="AC471" s="47" t="s">
        <v>2669</v>
      </c>
      <c r="AD471" s="47" t="s">
        <v>2670</v>
      </c>
      <c r="AE471" s="47" t="s">
        <v>2671</v>
      </c>
      <c r="AF471" s="6" t="s">
        <v>2672</v>
      </c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</row>
    <row r="472" spans="1:43" s="1" customFormat="1" ht="15.75" x14ac:dyDescent="0.25">
      <c r="A472" s="47">
        <v>468</v>
      </c>
      <c r="B472" s="47" t="s">
        <v>2673</v>
      </c>
      <c r="C472" s="47" t="s">
        <v>2664</v>
      </c>
      <c r="D472" s="69" t="s">
        <v>2665</v>
      </c>
      <c r="E472" s="47">
        <v>2004</v>
      </c>
      <c r="F472" s="69" t="s">
        <v>2666</v>
      </c>
      <c r="G472" s="69" t="s">
        <v>1600</v>
      </c>
      <c r="H472" s="69" t="s">
        <v>2667</v>
      </c>
      <c r="I472" s="70">
        <v>484.57756127934312</v>
      </c>
      <c r="J472" s="47" t="s">
        <v>430</v>
      </c>
      <c r="K472" s="47">
        <v>8</v>
      </c>
      <c r="L472" s="71"/>
      <c r="M472" s="47">
        <v>75</v>
      </c>
      <c r="N472" s="48">
        <f t="shared" si="43"/>
        <v>160</v>
      </c>
      <c r="O472" s="48">
        <f t="shared" si="44"/>
        <v>77532.409804694893</v>
      </c>
      <c r="P472" s="72">
        <f t="shared" si="45"/>
        <v>7753.2409804694898</v>
      </c>
      <c r="Q472" s="73">
        <f t="shared" si="46"/>
        <v>12792.847617774658</v>
      </c>
      <c r="R472" s="48">
        <f t="shared" si="47"/>
        <v>98078.498402939047</v>
      </c>
      <c r="S472" s="74">
        <f t="shared" si="48"/>
        <v>55</v>
      </c>
      <c r="T472" s="6" t="s">
        <v>431</v>
      </c>
      <c r="U472" s="47" t="s">
        <v>432</v>
      </c>
      <c r="V472" s="47">
        <v>1</v>
      </c>
      <c r="W472" s="47">
        <v>1</v>
      </c>
      <c r="X472" s="47">
        <v>1</v>
      </c>
      <c r="Y472" s="47">
        <v>1</v>
      </c>
      <c r="Z472" s="75">
        <v>40855.635115740741</v>
      </c>
      <c r="AA472" s="6" t="s">
        <v>433</v>
      </c>
      <c r="AB472" s="47" t="s">
        <v>2668</v>
      </c>
      <c r="AC472" s="47" t="s">
        <v>2674</v>
      </c>
      <c r="AD472" s="47" t="s">
        <v>2675</v>
      </c>
      <c r="AE472" s="47" t="s">
        <v>2676</v>
      </c>
      <c r="AF472" s="6" t="s">
        <v>2677</v>
      </c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</row>
    <row r="473" spans="1:43" s="1" customFormat="1" ht="15.75" x14ac:dyDescent="0.25">
      <c r="A473" s="47">
        <v>469</v>
      </c>
      <c r="B473" s="47" t="s">
        <v>2678</v>
      </c>
      <c r="C473" s="47" t="s">
        <v>2664</v>
      </c>
      <c r="D473" s="69" t="s">
        <v>2665</v>
      </c>
      <c r="E473" s="47">
        <v>2004</v>
      </c>
      <c r="F473" s="69" t="s">
        <v>2666</v>
      </c>
      <c r="G473" s="69" t="s">
        <v>1600</v>
      </c>
      <c r="H473" s="69" t="s">
        <v>2667</v>
      </c>
      <c r="I473" s="70">
        <v>502.01096133550658</v>
      </c>
      <c r="J473" s="47" t="s">
        <v>430</v>
      </c>
      <c r="K473" s="47">
        <v>8</v>
      </c>
      <c r="L473" s="71"/>
      <c r="M473" s="47">
        <v>75</v>
      </c>
      <c r="N473" s="48">
        <f t="shared" si="43"/>
        <v>160</v>
      </c>
      <c r="O473" s="48">
        <f t="shared" si="44"/>
        <v>80321.753813681047</v>
      </c>
      <c r="P473" s="72">
        <f t="shared" si="45"/>
        <v>8032.1753813681053</v>
      </c>
      <c r="Q473" s="73">
        <f t="shared" si="46"/>
        <v>13253.089379257372</v>
      </c>
      <c r="R473" s="48">
        <f t="shared" si="47"/>
        <v>101607.01857430652</v>
      </c>
      <c r="S473" s="74">
        <f t="shared" si="48"/>
        <v>55</v>
      </c>
      <c r="T473" s="6" t="s">
        <v>431</v>
      </c>
      <c r="U473" s="47" t="s">
        <v>432</v>
      </c>
      <c r="V473" s="47">
        <v>1</v>
      </c>
      <c r="W473" s="47">
        <v>1</v>
      </c>
      <c r="X473" s="47">
        <v>1</v>
      </c>
      <c r="Y473" s="47">
        <v>1</v>
      </c>
      <c r="Z473" s="75">
        <v>40855.635115740741</v>
      </c>
      <c r="AA473" s="6" t="s">
        <v>433</v>
      </c>
      <c r="AB473" s="47" t="s">
        <v>2668</v>
      </c>
      <c r="AC473" s="47" t="s">
        <v>2675</v>
      </c>
      <c r="AD473" s="47" t="s">
        <v>2679</v>
      </c>
      <c r="AE473" s="47" t="s">
        <v>2680</v>
      </c>
      <c r="AF473" s="6" t="s">
        <v>2681</v>
      </c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</row>
    <row r="474" spans="1:43" s="1" customFormat="1" ht="15.75" x14ac:dyDescent="0.25">
      <c r="A474" s="47">
        <v>470</v>
      </c>
      <c r="B474" s="47" t="s">
        <v>2682</v>
      </c>
      <c r="C474" s="47" t="s">
        <v>2664</v>
      </c>
      <c r="D474" s="69" t="s">
        <v>2665</v>
      </c>
      <c r="E474" s="47">
        <v>2004</v>
      </c>
      <c r="F474" s="69" t="s">
        <v>2666</v>
      </c>
      <c r="G474" s="69" t="s">
        <v>1600</v>
      </c>
      <c r="H474" s="69" t="s">
        <v>2667</v>
      </c>
      <c r="I474" s="70">
        <v>3.5613723836307738</v>
      </c>
      <c r="J474" s="47" t="s">
        <v>430</v>
      </c>
      <c r="K474" s="47">
        <v>8</v>
      </c>
      <c r="L474" s="71"/>
      <c r="M474" s="47">
        <v>75</v>
      </c>
      <c r="N474" s="48">
        <f t="shared" si="43"/>
        <v>160</v>
      </c>
      <c r="O474" s="48">
        <f t="shared" si="44"/>
        <v>569.81958138092386</v>
      </c>
      <c r="P474" s="72">
        <f t="shared" si="45"/>
        <v>56.981958138092388</v>
      </c>
      <c r="Q474" s="73">
        <f t="shared" si="46"/>
        <v>94.020230927852438</v>
      </c>
      <c r="R474" s="48">
        <f t="shared" si="47"/>
        <v>720.82177044686875</v>
      </c>
      <c r="S474" s="74">
        <f t="shared" si="48"/>
        <v>55</v>
      </c>
      <c r="T474" s="6" t="s">
        <v>431</v>
      </c>
      <c r="U474" s="47" t="s">
        <v>432</v>
      </c>
      <c r="V474" s="47">
        <v>1</v>
      </c>
      <c r="W474" s="47">
        <v>1</v>
      </c>
      <c r="X474" s="47">
        <v>1</v>
      </c>
      <c r="Y474" s="47">
        <v>1</v>
      </c>
      <c r="Z474" s="75">
        <v>40855.635115740741</v>
      </c>
      <c r="AA474" s="6" t="s">
        <v>433</v>
      </c>
      <c r="AB474" s="47" t="s">
        <v>2668</v>
      </c>
      <c r="AC474" s="47" t="s">
        <v>2679</v>
      </c>
      <c r="AD474" s="47" t="s">
        <v>2683</v>
      </c>
      <c r="AE474" s="47" t="s">
        <v>2684</v>
      </c>
      <c r="AF474" s="6" t="s">
        <v>2685</v>
      </c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</row>
    <row r="475" spans="1:43" s="1" customFormat="1" ht="15.75" x14ac:dyDescent="0.25">
      <c r="A475" s="47">
        <v>471</v>
      </c>
      <c r="B475" s="47" t="s">
        <v>2686</v>
      </c>
      <c r="C475" s="47" t="s">
        <v>1332</v>
      </c>
      <c r="D475" s="69" t="s">
        <v>1333</v>
      </c>
      <c r="E475" s="47">
        <v>2006</v>
      </c>
      <c r="F475" s="69" t="s">
        <v>904</v>
      </c>
      <c r="G475" s="69" t="s">
        <v>1452</v>
      </c>
      <c r="H475" s="69" t="s">
        <v>1334</v>
      </c>
      <c r="I475" s="70">
        <v>87.692454282073129</v>
      </c>
      <c r="J475" s="47" t="s">
        <v>430</v>
      </c>
      <c r="K475" s="47">
        <v>12</v>
      </c>
      <c r="L475" s="71"/>
      <c r="M475" s="47">
        <v>75</v>
      </c>
      <c r="N475" s="76"/>
      <c r="O475" s="48">
        <f t="shared" si="44"/>
        <v>0</v>
      </c>
      <c r="P475" s="72">
        <f t="shared" si="45"/>
        <v>0</v>
      </c>
      <c r="Q475" s="73">
        <f t="shared" si="46"/>
        <v>0</v>
      </c>
      <c r="R475" s="48">
        <f t="shared" si="47"/>
        <v>0</v>
      </c>
      <c r="S475" s="74">
        <f t="shared" si="48"/>
        <v>57</v>
      </c>
      <c r="T475" s="6" t="s">
        <v>431</v>
      </c>
      <c r="U475" s="47" t="s">
        <v>432</v>
      </c>
      <c r="V475" s="47">
        <v>1</v>
      </c>
      <c r="W475" s="47">
        <v>1</v>
      </c>
      <c r="X475" s="47">
        <v>1</v>
      </c>
      <c r="Y475" s="47">
        <v>1</v>
      </c>
      <c r="Z475" s="75">
        <v>44263.473275462973</v>
      </c>
      <c r="AA475" s="6" t="s">
        <v>1221</v>
      </c>
      <c r="AB475" s="47" t="s">
        <v>431</v>
      </c>
      <c r="AC475" s="47" t="s">
        <v>1448</v>
      </c>
      <c r="AD475" s="47" t="s">
        <v>2687</v>
      </c>
      <c r="AE475" s="47" t="s">
        <v>2688</v>
      </c>
      <c r="AF475" s="6" t="s">
        <v>2689</v>
      </c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</row>
    <row r="476" spans="1:43" s="1" customFormat="1" ht="31.5" x14ac:dyDescent="0.25">
      <c r="A476" s="47">
        <v>472</v>
      </c>
      <c r="B476" s="47" t="s">
        <v>2690</v>
      </c>
      <c r="C476" s="47" t="s">
        <v>1762</v>
      </c>
      <c r="D476" s="69" t="s">
        <v>1752</v>
      </c>
      <c r="E476" s="47">
        <v>2006</v>
      </c>
      <c r="F476" s="69" t="s">
        <v>1754</v>
      </c>
      <c r="G476" s="69" t="s">
        <v>1785</v>
      </c>
      <c r="H476" s="69" t="s">
        <v>1799</v>
      </c>
      <c r="I476" s="70">
        <v>45.3884210942823</v>
      </c>
      <c r="J476" s="47" t="s">
        <v>430</v>
      </c>
      <c r="K476" s="47">
        <v>8</v>
      </c>
      <c r="L476" s="71"/>
      <c r="M476" s="47">
        <v>75</v>
      </c>
      <c r="N476" s="76"/>
      <c r="O476" s="48">
        <f t="shared" si="44"/>
        <v>0</v>
      </c>
      <c r="P476" s="72">
        <f t="shared" si="45"/>
        <v>0</v>
      </c>
      <c r="Q476" s="73">
        <f t="shared" si="46"/>
        <v>0</v>
      </c>
      <c r="R476" s="48">
        <f t="shared" si="47"/>
        <v>0</v>
      </c>
      <c r="S476" s="74">
        <f t="shared" si="48"/>
        <v>57</v>
      </c>
      <c r="T476" s="6" t="s">
        <v>431</v>
      </c>
      <c r="U476" s="47" t="s">
        <v>432</v>
      </c>
      <c r="V476" s="47">
        <v>1</v>
      </c>
      <c r="W476" s="47">
        <v>1</v>
      </c>
      <c r="X476" s="47">
        <v>1</v>
      </c>
      <c r="Y476" s="47">
        <v>1</v>
      </c>
      <c r="Z476" s="75">
        <v>40855.635115740741</v>
      </c>
      <c r="AA476" s="6" t="s">
        <v>433</v>
      </c>
      <c r="AB476" s="47" t="s">
        <v>431</v>
      </c>
      <c r="AC476" s="47" t="s">
        <v>1825</v>
      </c>
      <c r="AD476" s="47" t="s">
        <v>1800</v>
      </c>
      <c r="AE476" s="47" t="s">
        <v>431</v>
      </c>
      <c r="AF476" s="6" t="s">
        <v>2691</v>
      </c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</row>
    <row r="477" spans="1:43" s="1" customFormat="1" ht="15.75" x14ac:dyDescent="0.25">
      <c r="A477" s="47">
        <v>473</v>
      </c>
      <c r="B477" s="47" t="s">
        <v>2692</v>
      </c>
      <c r="C477" s="47" t="s">
        <v>1719</v>
      </c>
      <c r="D477" s="69" t="s">
        <v>1985</v>
      </c>
      <c r="E477" s="47">
        <v>1998</v>
      </c>
      <c r="F477" s="69" t="s">
        <v>1872</v>
      </c>
      <c r="G477" s="69" t="s">
        <v>451</v>
      </c>
      <c r="H477" s="69" t="s">
        <v>451</v>
      </c>
      <c r="I477" s="70">
        <v>4.9418749593741182</v>
      </c>
      <c r="J477" s="47" t="s">
        <v>430</v>
      </c>
      <c r="K477" s="47">
        <v>8</v>
      </c>
      <c r="L477" s="71"/>
      <c r="M477" s="47">
        <v>75</v>
      </c>
      <c r="N477" s="76"/>
      <c r="O477" s="48">
        <f t="shared" si="44"/>
        <v>0</v>
      </c>
      <c r="P477" s="72">
        <f t="shared" si="45"/>
        <v>0</v>
      </c>
      <c r="Q477" s="73">
        <f t="shared" si="46"/>
        <v>0</v>
      </c>
      <c r="R477" s="48">
        <f t="shared" si="47"/>
        <v>0</v>
      </c>
      <c r="S477" s="74">
        <f t="shared" si="48"/>
        <v>49</v>
      </c>
      <c r="T477" s="6" t="s">
        <v>431</v>
      </c>
      <c r="U477" s="47" t="s">
        <v>432</v>
      </c>
      <c r="V477" s="47">
        <v>1</v>
      </c>
      <c r="W477" s="47">
        <v>1</v>
      </c>
      <c r="X477" s="47">
        <v>1</v>
      </c>
      <c r="Y477" s="47">
        <v>1</v>
      </c>
      <c r="Z477" s="75">
        <v>40855.635127314818</v>
      </c>
      <c r="AA477" s="6" t="s">
        <v>433</v>
      </c>
      <c r="AB477" s="47" t="s">
        <v>431</v>
      </c>
      <c r="AC477" s="47" t="s">
        <v>2693</v>
      </c>
      <c r="AD477" s="47" t="s">
        <v>2694</v>
      </c>
      <c r="AE477" s="47" t="s">
        <v>431</v>
      </c>
      <c r="AF477" s="6" t="s">
        <v>2695</v>
      </c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</row>
    <row r="478" spans="1:43" s="1" customFormat="1" ht="15.75" x14ac:dyDescent="0.25">
      <c r="A478" s="47">
        <v>474</v>
      </c>
      <c r="B478" s="47" t="s">
        <v>2696</v>
      </c>
      <c r="C478" s="47" t="s">
        <v>1719</v>
      </c>
      <c r="D478" s="69" t="s">
        <v>1985</v>
      </c>
      <c r="E478" s="47">
        <v>1999</v>
      </c>
      <c r="F478" s="69" t="s">
        <v>1872</v>
      </c>
      <c r="G478" s="69" t="s">
        <v>451</v>
      </c>
      <c r="H478" s="69" t="s">
        <v>451</v>
      </c>
      <c r="I478" s="70">
        <v>152.54616351768269</v>
      </c>
      <c r="J478" s="47" t="s">
        <v>430</v>
      </c>
      <c r="K478" s="47">
        <v>8</v>
      </c>
      <c r="L478" s="71"/>
      <c r="M478" s="47">
        <v>75</v>
      </c>
      <c r="N478" s="76"/>
      <c r="O478" s="48">
        <f t="shared" si="44"/>
        <v>0</v>
      </c>
      <c r="P478" s="72">
        <f t="shared" si="45"/>
        <v>0</v>
      </c>
      <c r="Q478" s="73">
        <f t="shared" si="46"/>
        <v>0</v>
      </c>
      <c r="R478" s="48">
        <f t="shared" si="47"/>
        <v>0</v>
      </c>
      <c r="S478" s="74">
        <f t="shared" si="48"/>
        <v>50</v>
      </c>
      <c r="T478" s="6" t="s">
        <v>431</v>
      </c>
      <c r="U478" s="47" t="s">
        <v>432</v>
      </c>
      <c r="V478" s="47">
        <v>1</v>
      </c>
      <c r="W478" s="47">
        <v>1</v>
      </c>
      <c r="X478" s="47">
        <v>1</v>
      </c>
      <c r="Y478" s="47">
        <v>1</v>
      </c>
      <c r="Z478" s="75">
        <v>40855.635127314818</v>
      </c>
      <c r="AA478" s="6" t="s">
        <v>433</v>
      </c>
      <c r="AB478" s="47" t="s">
        <v>431</v>
      </c>
      <c r="AC478" s="47" t="s">
        <v>2697</v>
      </c>
      <c r="AD478" s="47" t="s">
        <v>1908</v>
      </c>
      <c r="AE478" s="47" t="s">
        <v>431</v>
      </c>
      <c r="AF478" s="6" t="s">
        <v>2698</v>
      </c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</row>
    <row r="479" spans="1:43" s="1" customFormat="1" ht="15.75" x14ac:dyDescent="0.25">
      <c r="A479" s="47">
        <v>475</v>
      </c>
      <c r="B479" s="47" t="s">
        <v>2699</v>
      </c>
      <c r="C479" s="47" t="s">
        <v>1719</v>
      </c>
      <c r="D479" s="69" t="s">
        <v>1720</v>
      </c>
      <c r="E479" s="47">
        <v>1999</v>
      </c>
      <c r="F479" s="69" t="s">
        <v>442</v>
      </c>
      <c r="G479" s="69" t="s">
        <v>1721</v>
      </c>
      <c r="H479" s="69" t="s">
        <v>622</v>
      </c>
      <c r="I479" s="70">
        <v>77.131426482536725</v>
      </c>
      <c r="J479" s="47" t="s">
        <v>430</v>
      </c>
      <c r="K479" s="47">
        <v>8</v>
      </c>
      <c r="L479" s="71"/>
      <c r="M479" s="47">
        <v>75</v>
      </c>
      <c r="N479" s="76"/>
      <c r="O479" s="48">
        <f t="shared" si="44"/>
        <v>0</v>
      </c>
      <c r="P479" s="72">
        <f t="shared" si="45"/>
        <v>0</v>
      </c>
      <c r="Q479" s="73">
        <f t="shared" si="46"/>
        <v>0</v>
      </c>
      <c r="R479" s="48">
        <f t="shared" si="47"/>
        <v>0</v>
      </c>
      <c r="S479" s="74">
        <f t="shared" si="48"/>
        <v>50</v>
      </c>
      <c r="T479" s="6" t="s">
        <v>431</v>
      </c>
      <c r="U479" s="47" t="s">
        <v>432</v>
      </c>
      <c r="V479" s="47">
        <v>1</v>
      </c>
      <c r="W479" s="47">
        <v>1</v>
      </c>
      <c r="X479" s="47">
        <v>1</v>
      </c>
      <c r="Y479" s="47">
        <v>1</v>
      </c>
      <c r="Z479" s="75">
        <v>40855.635127314818</v>
      </c>
      <c r="AA479" s="6" t="s">
        <v>433</v>
      </c>
      <c r="AB479" s="47" t="s">
        <v>431</v>
      </c>
      <c r="AC479" s="47" t="s">
        <v>2700</v>
      </c>
      <c r="AD479" s="47" t="s">
        <v>2701</v>
      </c>
      <c r="AE479" s="47" t="s">
        <v>431</v>
      </c>
      <c r="AF479" s="6" t="s">
        <v>2702</v>
      </c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</row>
    <row r="480" spans="1:43" s="1" customFormat="1" ht="15.75" x14ac:dyDescent="0.25">
      <c r="A480" s="47">
        <v>476</v>
      </c>
      <c r="B480" s="47" t="s">
        <v>2703</v>
      </c>
      <c r="C480" s="47" t="s">
        <v>1719</v>
      </c>
      <c r="D480" s="69" t="s">
        <v>2704</v>
      </c>
      <c r="E480" s="47">
        <v>2000</v>
      </c>
      <c r="F480" s="69" t="s">
        <v>442</v>
      </c>
      <c r="G480" s="69" t="s">
        <v>1721</v>
      </c>
      <c r="H480" s="69" t="s">
        <v>622</v>
      </c>
      <c r="I480" s="70">
        <v>2.600248553101745</v>
      </c>
      <c r="J480" s="47" t="s">
        <v>430</v>
      </c>
      <c r="K480" s="47">
        <v>8</v>
      </c>
      <c r="L480" s="71"/>
      <c r="M480" s="47">
        <v>75</v>
      </c>
      <c r="N480" s="76"/>
      <c r="O480" s="48">
        <f t="shared" si="44"/>
        <v>0</v>
      </c>
      <c r="P480" s="72">
        <f t="shared" si="45"/>
        <v>0</v>
      </c>
      <c r="Q480" s="73">
        <f t="shared" si="46"/>
        <v>0</v>
      </c>
      <c r="R480" s="48">
        <f t="shared" si="47"/>
        <v>0</v>
      </c>
      <c r="S480" s="74">
        <f t="shared" si="48"/>
        <v>51</v>
      </c>
      <c r="T480" s="6" t="s">
        <v>431</v>
      </c>
      <c r="U480" s="47" t="s">
        <v>432</v>
      </c>
      <c r="V480" s="47">
        <v>1</v>
      </c>
      <c r="W480" s="47">
        <v>1</v>
      </c>
      <c r="X480" s="47">
        <v>1</v>
      </c>
      <c r="Y480" s="47">
        <v>1</v>
      </c>
      <c r="Z480" s="75">
        <v>40855.635127314818</v>
      </c>
      <c r="AA480" s="6" t="s">
        <v>433</v>
      </c>
      <c r="AB480" s="47" t="s">
        <v>431</v>
      </c>
      <c r="AC480" s="47" t="s">
        <v>2701</v>
      </c>
      <c r="AD480" s="47" t="s">
        <v>2705</v>
      </c>
      <c r="AE480" s="47" t="s">
        <v>431</v>
      </c>
      <c r="AF480" s="6" t="s">
        <v>2706</v>
      </c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</row>
    <row r="481" spans="1:43" s="1" customFormat="1" ht="31.5" x14ac:dyDescent="0.25">
      <c r="A481" s="47">
        <v>477</v>
      </c>
      <c r="B481" s="47" t="s">
        <v>2707</v>
      </c>
      <c r="C481" s="47" t="s">
        <v>2708</v>
      </c>
      <c r="D481" s="69" t="s">
        <v>2709</v>
      </c>
      <c r="E481" s="47">
        <v>1987</v>
      </c>
      <c r="F481" s="69" t="s">
        <v>2710</v>
      </c>
      <c r="G481" s="69" t="s">
        <v>2711</v>
      </c>
      <c r="H481" s="69" t="s">
        <v>451</v>
      </c>
      <c r="I481" s="70">
        <v>3.0000582810999208</v>
      </c>
      <c r="J481" s="47" t="s">
        <v>430</v>
      </c>
      <c r="K481" s="47">
        <v>6</v>
      </c>
      <c r="L481" s="71"/>
      <c r="M481" s="47">
        <v>75</v>
      </c>
      <c r="N481" s="76"/>
      <c r="O481" s="48">
        <f t="shared" si="44"/>
        <v>0</v>
      </c>
      <c r="P481" s="72">
        <f t="shared" si="45"/>
        <v>0</v>
      </c>
      <c r="Q481" s="73">
        <f t="shared" si="46"/>
        <v>0</v>
      </c>
      <c r="R481" s="48">
        <f t="shared" si="47"/>
        <v>0</v>
      </c>
      <c r="S481" s="74">
        <f t="shared" si="48"/>
        <v>38</v>
      </c>
      <c r="T481" s="6" t="s">
        <v>431</v>
      </c>
      <c r="U481" s="47" t="s">
        <v>432</v>
      </c>
      <c r="V481" s="47">
        <v>1</v>
      </c>
      <c r="W481" s="47">
        <v>1</v>
      </c>
      <c r="X481" s="47">
        <v>1</v>
      </c>
      <c r="Y481" s="47">
        <v>1</v>
      </c>
      <c r="Z481" s="75">
        <v>40855.635127314818</v>
      </c>
      <c r="AA481" s="6" t="s">
        <v>433</v>
      </c>
      <c r="AB481" s="47" t="s">
        <v>431</v>
      </c>
      <c r="AC481" s="47" t="s">
        <v>2712</v>
      </c>
      <c r="AD481" s="47" t="s">
        <v>2713</v>
      </c>
      <c r="AE481" s="47" t="s">
        <v>431</v>
      </c>
      <c r="AF481" s="6" t="s">
        <v>2714</v>
      </c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</row>
    <row r="482" spans="1:43" s="1" customFormat="1" ht="15.75" x14ac:dyDescent="0.25">
      <c r="A482" s="47">
        <v>478</v>
      </c>
      <c r="B482" s="47" t="s">
        <v>2715</v>
      </c>
      <c r="C482" s="47" t="s">
        <v>1862</v>
      </c>
      <c r="D482" s="69" t="s">
        <v>2716</v>
      </c>
      <c r="E482" s="47">
        <v>1996</v>
      </c>
      <c r="F482" s="69" t="s">
        <v>1864</v>
      </c>
      <c r="G482" s="69" t="s">
        <v>451</v>
      </c>
      <c r="H482" s="69" t="s">
        <v>451</v>
      </c>
      <c r="I482" s="70">
        <v>340.06073174084582</v>
      </c>
      <c r="J482" s="47" t="s">
        <v>430</v>
      </c>
      <c r="K482" s="47">
        <v>12</v>
      </c>
      <c r="L482" s="71"/>
      <c r="M482" s="47">
        <v>75</v>
      </c>
      <c r="N482" s="48">
        <f>IF(K482=4,100,IF(K482=6,140,IF(K482=8,160,IF(K482=10,180,IF(K482=12,200,IF(K482=14,225,IF(K482=16,275,IF(K482=18,350,0))))))))</f>
        <v>200</v>
      </c>
      <c r="O482" s="48">
        <f t="shared" si="44"/>
        <v>68012.146348169161</v>
      </c>
      <c r="P482" s="72">
        <f t="shared" si="45"/>
        <v>6801.2146348169163</v>
      </c>
      <c r="Q482" s="73">
        <f t="shared" si="46"/>
        <v>11222.004147447911</v>
      </c>
      <c r="R482" s="48">
        <f t="shared" si="47"/>
        <v>86035.365130433987</v>
      </c>
      <c r="S482" s="74">
        <f t="shared" si="48"/>
        <v>47</v>
      </c>
      <c r="T482" s="6" t="s">
        <v>431</v>
      </c>
      <c r="U482" s="47" t="s">
        <v>432</v>
      </c>
      <c r="V482" s="47">
        <v>1</v>
      </c>
      <c r="W482" s="47">
        <v>1</v>
      </c>
      <c r="X482" s="47">
        <v>1</v>
      </c>
      <c r="Y482" s="47">
        <v>1</v>
      </c>
      <c r="Z482" s="75">
        <v>41660.362476851849</v>
      </c>
      <c r="AA482" s="6" t="s">
        <v>433</v>
      </c>
      <c r="AB482" s="47" t="s">
        <v>431</v>
      </c>
      <c r="AC482" s="47" t="s">
        <v>2717</v>
      </c>
      <c r="AD482" s="47" t="s">
        <v>2718</v>
      </c>
      <c r="AE482" s="47" t="s">
        <v>431</v>
      </c>
      <c r="AF482" s="6" t="s">
        <v>2719</v>
      </c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</row>
    <row r="483" spans="1:43" s="1" customFormat="1" ht="15.75" x14ac:dyDescent="0.25">
      <c r="A483" s="47">
        <v>479</v>
      </c>
      <c r="B483" s="47" t="s">
        <v>2720</v>
      </c>
      <c r="C483" s="47" t="s">
        <v>2721</v>
      </c>
      <c r="D483" s="69" t="s">
        <v>2722</v>
      </c>
      <c r="E483" s="47">
        <v>1995</v>
      </c>
      <c r="F483" s="69" t="s">
        <v>2723</v>
      </c>
      <c r="G483" s="69" t="s">
        <v>2724</v>
      </c>
      <c r="H483" s="69" t="s">
        <v>451</v>
      </c>
      <c r="I483" s="70">
        <v>63.73974791792736</v>
      </c>
      <c r="J483" s="47" t="s">
        <v>430</v>
      </c>
      <c r="K483" s="47">
        <v>10</v>
      </c>
      <c r="L483" s="71"/>
      <c r="M483" s="47">
        <v>75</v>
      </c>
      <c r="N483" s="76"/>
      <c r="O483" s="48">
        <f t="shared" si="44"/>
        <v>0</v>
      </c>
      <c r="P483" s="72">
        <f t="shared" si="45"/>
        <v>0</v>
      </c>
      <c r="Q483" s="73">
        <f t="shared" si="46"/>
        <v>0</v>
      </c>
      <c r="R483" s="48">
        <f t="shared" si="47"/>
        <v>0</v>
      </c>
      <c r="S483" s="74">
        <f t="shared" si="48"/>
        <v>46</v>
      </c>
      <c r="T483" s="6" t="s">
        <v>431</v>
      </c>
      <c r="U483" s="47" t="s">
        <v>432</v>
      </c>
      <c r="V483" s="47">
        <v>1</v>
      </c>
      <c r="W483" s="47">
        <v>1</v>
      </c>
      <c r="X483" s="47">
        <v>1</v>
      </c>
      <c r="Y483" s="47">
        <v>1</v>
      </c>
      <c r="Z483" s="75">
        <v>40855.635127314818</v>
      </c>
      <c r="AA483" s="6" t="s">
        <v>433</v>
      </c>
      <c r="AB483" s="47" t="s">
        <v>431</v>
      </c>
      <c r="AC483" s="47" t="s">
        <v>2725</v>
      </c>
      <c r="AD483" s="47" t="s">
        <v>2726</v>
      </c>
      <c r="AE483" s="47" t="s">
        <v>431</v>
      </c>
      <c r="AF483" s="6" t="s">
        <v>2727</v>
      </c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</row>
    <row r="484" spans="1:43" s="1" customFormat="1" ht="15.75" x14ac:dyDescent="0.25">
      <c r="A484" s="47">
        <v>480</v>
      </c>
      <c r="B484" s="47" t="s">
        <v>2728</v>
      </c>
      <c r="C484" s="47" t="s">
        <v>2721</v>
      </c>
      <c r="D484" s="69" t="s">
        <v>2722</v>
      </c>
      <c r="E484" s="47">
        <v>1995</v>
      </c>
      <c r="F484" s="69" t="s">
        <v>2723</v>
      </c>
      <c r="G484" s="69" t="s">
        <v>2724</v>
      </c>
      <c r="H484" s="69" t="s">
        <v>451</v>
      </c>
      <c r="I484" s="70">
        <v>78.51562916540577</v>
      </c>
      <c r="J484" s="47" t="s">
        <v>430</v>
      </c>
      <c r="K484" s="47">
        <v>10</v>
      </c>
      <c r="L484" s="71"/>
      <c r="M484" s="47">
        <v>75</v>
      </c>
      <c r="N484" s="76"/>
      <c r="O484" s="48">
        <f t="shared" si="44"/>
        <v>0</v>
      </c>
      <c r="P484" s="72">
        <f t="shared" si="45"/>
        <v>0</v>
      </c>
      <c r="Q484" s="73">
        <f t="shared" si="46"/>
        <v>0</v>
      </c>
      <c r="R484" s="48">
        <f t="shared" si="47"/>
        <v>0</v>
      </c>
      <c r="S484" s="74">
        <f t="shared" si="48"/>
        <v>46</v>
      </c>
      <c r="T484" s="6" t="s">
        <v>431</v>
      </c>
      <c r="U484" s="47" t="s">
        <v>432</v>
      </c>
      <c r="V484" s="47">
        <v>1</v>
      </c>
      <c r="W484" s="47">
        <v>1</v>
      </c>
      <c r="X484" s="47">
        <v>1</v>
      </c>
      <c r="Y484" s="47">
        <v>1</v>
      </c>
      <c r="Z484" s="75">
        <v>40855.635127314818</v>
      </c>
      <c r="AA484" s="6" t="s">
        <v>433</v>
      </c>
      <c r="AB484" s="47" t="s">
        <v>431</v>
      </c>
      <c r="AC484" s="47" t="s">
        <v>2726</v>
      </c>
      <c r="AD484" s="47" t="s">
        <v>2729</v>
      </c>
      <c r="AE484" s="47" t="s">
        <v>431</v>
      </c>
      <c r="AF484" s="6" t="s">
        <v>2730</v>
      </c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</row>
    <row r="485" spans="1:43" s="1" customFormat="1" ht="15.75" x14ac:dyDescent="0.25">
      <c r="A485" s="47">
        <v>481</v>
      </c>
      <c r="B485" s="47" t="s">
        <v>2731</v>
      </c>
      <c r="C485" s="47" t="s">
        <v>1719</v>
      </c>
      <c r="D485" s="69" t="s">
        <v>1720</v>
      </c>
      <c r="E485" s="47">
        <v>1999</v>
      </c>
      <c r="F485" s="69" t="s">
        <v>442</v>
      </c>
      <c r="G485" s="69" t="s">
        <v>1721</v>
      </c>
      <c r="H485" s="69" t="s">
        <v>622</v>
      </c>
      <c r="I485" s="70">
        <v>18.246309317368151</v>
      </c>
      <c r="J485" s="47" t="s">
        <v>430</v>
      </c>
      <c r="K485" s="47">
        <v>6</v>
      </c>
      <c r="L485" s="71"/>
      <c r="M485" s="47">
        <v>75</v>
      </c>
      <c r="N485" s="76"/>
      <c r="O485" s="48">
        <f t="shared" si="44"/>
        <v>0</v>
      </c>
      <c r="P485" s="72">
        <f t="shared" si="45"/>
        <v>0</v>
      </c>
      <c r="Q485" s="73">
        <f t="shared" si="46"/>
        <v>0</v>
      </c>
      <c r="R485" s="48">
        <f t="shared" si="47"/>
        <v>0</v>
      </c>
      <c r="S485" s="74">
        <f t="shared" si="48"/>
        <v>50</v>
      </c>
      <c r="T485" s="6" t="s">
        <v>431</v>
      </c>
      <c r="U485" s="47" t="s">
        <v>432</v>
      </c>
      <c r="V485" s="47">
        <v>1</v>
      </c>
      <c r="W485" s="47">
        <v>1</v>
      </c>
      <c r="X485" s="47">
        <v>1</v>
      </c>
      <c r="Y485" s="47">
        <v>1</v>
      </c>
      <c r="Z485" s="75">
        <v>40855.635127314818</v>
      </c>
      <c r="AA485" s="6" t="s">
        <v>433</v>
      </c>
      <c r="AB485" s="47" t="s">
        <v>431</v>
      </c>
      <c r="AC485" s="47" t="s">
        <v>2732</v>
      </c>
      <c r="AD485" s="47" t="s">
        <v>2733</v>
      </c>
      <c r="AE485" s="47" t="s">
        <v>431</v>
      </c>
      <c r="AF485" s="6" t="s">
        <v>2734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</row>
    <row r="486" spans="1:43" s="1" customFormat="1" ht="15.75" x14ac:dyDescent="0.25">
      <c r="A486" s="47">
        <v>482</v>
      </c>
      <c r="B486" s="47" t="s">
        <v>2735</v>
      </c>
      <c r="C486" s="47" t="s">
        <v>1719</v>
      </c>
      <c r="D486" s="69" t="s">
        <v>1720</v>
      </c>
      <c r="E486" s="47">
        <v>1999</v>
      </c>
      <c r="F486" s="69" t="s">
        <v>442</v>
      </c>
      <c r="G486" s="69" t="s">
        <v>1721</v>
      </c>
      <c r="H486" s="69" t="s">
        <v>622</v>
      </c>
      <c r="I486" s="70">
        <v>2.3775449126500869</v>
      </c>
      <c r="J486" s="47" t="s">
        <v>430</v>
      </c>
      <c r="K486" s="47">
        <v>6</v>
      </c>
      <c r="L486" s="71"/>
      <c r="M486" s="47">
        <v>75</v>
      </c>
      <c r="N486" s="76"/>
      <c r="O486" s="48">
        <f t="shared" si="44"/>
        <v>0</v>
      </c>
      <c r="P486" s="72">
        <f t="shared" si="45"/>
        <v>0</v>
      </c>
      <c r="Q486" s="73">
        <f t="shared" si="46"/>
        <v>0</v>
      </c>
      <c r="R486" s="48">
        <f t="shared" si="47"/>
        <v>0</v>
      </c>
      <c r="S486" s="74">
        <f t="shared" si="48"/>
        <v>50</v>
      </c>
      <c r="T486" s="6" t="s">
        <v>431</v>
      </c>
      <c r="U486" s="47" t="s">
        <v>432</v>
      </c>
      <c r="V486" s="47">
        <v>1</v>
      </c>
      <c r="W486" s="47">
        <v>1</v>
      </c>
      <c r="X486" s="47">
        <v>1</v>
      </c>
      <c r="Y486" s="47">
        <v>1</v>
      </c>
      <c r="Z486" s="75">
        <v>40855.635127314818</v>
      </c>
      <c r="AA486" s="6" t="s">
        <v>433</v>
      </c>
      <c r="AB486" s="47" t="s">
        <v>431</v>
      </c>
      <c r="AC486" s="47" t="s">
        <v>1724</v>
      </c>
      <c r="AD486" s="47" t="s">
        <v>2732</v>
      </c>
      <c r="AE486" s="47" t="s">
        <v>431</v>
      </c>
      <c r="AF486" s="6" t="s">
        <v>2736</v>
      </c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</row>
    <row r="487" spans="1:43" s="1" customFormat="1" ht="15.75" x14ac:dyDescent="0.25">
      <c r="A487" s="47">
        <v>483</v>
      </c>
      <c r="B487" s="47" t="s">
        <v>2737</v>
      </c>
      <c r="C487" s="47" t="s">
        <v>1719</v>
      </c>
      <c r="D487" s="69" t="s">
        <v>1720</v>
      </c>
      <c r="E487" s="47">
        <v>1999</v>
      </c>
      <c r="F487" s="69" t="s">
        <v>442</v>
      </c>
      <c r="G487" s="69" t="s">
        <v>1721</v>
      </c>
      <c r="H487" s="69" t="s">
        <v>622</v>
      </c>
      <c r="I487" s="70">
        <v>0.86610190173389945</v>
      </c>
      <c r="J487" s="47" t="s">
        <v>430</v>
      </c>
      <c r="K487" s="47">
        <v>8</v>
      </c>
      <c r="L487" s="71"/>
      <c r="M487" s="47">
        <v>75</v>
      </c>
      <c r="N487" s="76"/>
      <c r="O487" s="48">
        <f t="shared" si="44"/>
        <v>0</v>
      </c>
      <c r="P487" s="72">
        <f t="shared" si="45"/>
        <v>0</v>
      </c>
      <c r="Q487" s="73">
        <f t="shared" si="46"/>
        <v>0</v>
      </c>
      <c r="R487" s="48">
        <f t="shared" si="47"/>
        <v>0</v>
      </c>
      <c r="S487" s="74">
        <f t="shared" si="48"/>
        <v>50</v>
      </c>
      <c r="T487" s="6" t="s">
        <v>431</v>
      </c>
      <c r="U487" s="47" t="s">
        <v>432</v>
      </c>
      <c r="V487" s="47">
        <v>1</v>
      </c>
      <c r="W487" s="47">
        <v>1</v>
      </c>
      <c r="X487" s="47">
        <v>1</v>
      </c>
      <c r="Y487" s="47">
        <v>1</v>
      </c>
      <c r="Z487" s="75">
        <v>40855.635127314818</v>
      </c>
      <c r="AA487" s="6" t="s">
        <v>433</v>
      </c>
      <c r="AB487" s="47" t="s">
        <v>431</v>
      </c>
      <c r="AC487" s="47" t="s">
        <v>1723</v>
      </c>
      <c r="AD487" s="47" t="s">
        <v>2700</v>
      </c>
      <c r="AE487" s="47" t="s">
        <v>431</v>
      </c>
      <c r="AF487" s="6" t="s">
        <v>2738</v>
      </c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</row>
    <row r="488" spans="1:43" s="1" customFormat="1" ht="15.75" x14ac:dyDescent="0.25">
      <c r="A488" s="47">
        <v>484</v>
      </c>
      <c r="B488" s="47" t="s">
        <v>2739</v>
      </c>
      <c r="C488" s="47" t="s">
        <v>2721</v>
      </c>
      <c r="D488" s="69" t="s">
        <v>2722</v>
      </c>
      <c r="E488" s="47">
        <v>1995</v>
      </c>
      <c r="F488" s="69" t="s">
        <v>2723</v>
      </c>
      <c r="G488" s="69" t="s">
        <v>2457</v>
      </c>
      <c r="H488" s="69" t="s">
        <v>2724</v>
      </c>
      <c r="I488" s="70">
        <v>335.79255760816437</v>
      </c>
      <c r="J488" s="47" t="s">
        <v>430</v>
      </c>
      <c r="K488" s="47">
        <v>10</v>
      </c>
      <c r="L488" s="71"/>
      <c r="M488" s="47">
        <v>75</v>
      </c>
      <c r="N488" s="76"/>
      <c r="O488" s="48">
        <f t="shared" si="44"/>
        <v>0</v>
      </c>
      <c r="P488" s="72">
        <f t="shared" si="45"/>
        <v>0</v>
      </c>
      <c r="Q488" s="73">
        <f t="shared" si="46"/>
        <v>0</v>
      </c>
      <c r="R488" s="48">
        <f t="shared" si="47"/>
        <v>0</v>
      </c>
      <c r="S488" s="74">
        <f t="shared" si="48"/>
        <v>46</v>
      </c>
      <c r="T488" s="6" t="s">
        <v>431</v>
      </c>
      <c r="U488" s="47" t="s">
        <v>432</v>
      </c>
      <c r="V488" s="47">
        <v>1</v>
      </c>
      <c r="W488" s="47">
        <v>1</v>
      </c>
      <c r="X488" s="47">
        <v>1</v>
      </c>
      <c r="Y488" s="47">
        <v>1</v>
      </c>
      <c r="Z488" s="75">
        <v>40855.635138888887</v>
      </c>
      <c r="AA488" s="6" t="s">
        <v>433</v>
      </c>
      <c r="AB488" s="47" t="s">
        <v>431</v>
      </c>
      <c r="AC488" s="47" t="s">
        <v>2740</v>
      </c>
      <c r="AD488" s="47" t="s">
        <v>2741</v>
      </c>
      <c r="AE488" s="47" t="s">
        <v>431</v>
      </c>
      <c r="AF488" s="6" t="s">
        <v>2742</v>
      </c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</row>
    <row r="489" spans="1:43" s="1" customFormat="1" ht="15.75" x14ac:dyDescent="0.25">
      <c r="A489" s="47">
        <v>485</v>
      </c>
      <c r="B489" s="47" t="s">
        <v>2743</v>
      </c>
      <c r="C489" s="47" t="s">
        <v>601</v>
      </c>
      <c r="D489" s="69" t="s">
        <v>2722</v>
      </c>
      <c r="E489" s="47">
        <v>1995</v>
      </c>
      <c r="F489" s="69" t="s">
        <v>2723</v>
      </c>
      <c r="G489" s="69" t="s">
        <v>2457</v>
      </c>
      <c r="H489" s="69" t="s">
        <v>2724</v>
      </c>
      <c r="I489" s="70">
        <v>77.818494693807779</v>
      </c>
      <c r="J489" s="47" t="s">
        <v>430</v>
      </c>
      <c r="K489" s="47">
        <v>10</v>
      </c>
      <c r="L489" s="71"/>
      <c r="M489" s="47">
        <v>75</v>
      </c>
      <c r="N489" s="76"/>
      <c r="O489" s="48">
        <f t="shared" si="44"/>
        <v>0</v>
      </c>
      <c r="P489" s="72">
        <f t="shared" si="45"/>
        <v>0</v>
      </c>
      <c r="Q489" s="73">
        <f t="shared" si="46"/>
        <v>0</v>
      </c>
      <c r="R489" s="48">
        <f t="shared" si="47"/>
        <v>0</v>
      </c>
      <c r="S489" s="74">
        <f t="shared" si="48"/>
        <v>46</v>
      </c>
      <c r="T489" s="6" t="s">
        <v>431</v>
      </c>
      <c r="U489" s="47" t="s">
        <v>432</v>
      </c>
      <c r="V489" s="47">
        <v>1</v>
      </c>
      <c r="W489" s="47">
        <v>1</v>
      </c>
      <c r="X489" s="47">
        <v>1</v>
      </c>
      <c r="Y489" s="47">
        <v>1</v>
      </c>
      <c r="Z489" s="75">
        <v>40855.635138888887</v>
      </c>
      <c r="AA489" s="6" t="s">
        <v>433</v>
      </c>
      <c r="AB489" s="47" t="s">
        <v>431</v>
      </c>
      <c r="AC489" s="47" t="s">
        <v>2744</v>
      </c>
      <c r="AD489" s="47" t="s">
        <v>2745</v>
      </c>
      <c r="AE489" s="47" t="s">
        <v>431</v>
      </c>
      <c r="AF489" s="6" t="s">
        <v>2746</v>
      </c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</row>
    <row r="490" spans="1:43" s="1" customFormat="1" ht="15.75" x14ac:dyDescent="0.25">
      <c r="A490" s="47">
        <v>486</v>
      </c>
      <c r="B490" s="47" t="s">
        <v>2747</v>
      </c>
      <c r="C490" s="47" t="s">
        <v>2721</v>
      </c>
      <c r="D490" s="69" t="s">
        <v>2722</v>
      </c>
      <c r="E490" s="47">
        <v>1995</v>
      </c>
      <c r="F490" s="69" t="s">
        <v>2723</v>
      </c>
      <c r="G490" s="69" t="s">
        <v>2457</v>
      </c>
      <c r="H490" s="69" t="s">
        <v>2724</v>
      </c>
      <c r="I490" s="70">
        <v>5.9236325960898064</v>
      </c>
      <c r="J490" s="47" t="s">
        <v>430</v>
      </c>
      <c r="K490" s="47">
        <v>10</v>
      </c>
      <c r="L490" s="71"/>
      <c r="M490" s="47">
        <v>75</v>
      </c>
      <c r="N490" s="76"/>
      <c r="O490" s="48">
        <f t="shared" si="44"/>
        <v>0</v>
      </c>
      <c r="P490" s="72">
        <f t="shared" si="45"/>
        <v>0</v>
      </c>
      <c r="Q490" s="73">
        <f t="shared" si="46"/>
        <v>0</v>
      </c>
      <c r="R490" s="48">
        <f t="shared" si="47"/>
        <v>0</v>
      </c>
      <c r="S490" s="74">
        <f t="shared" si="48"/>
        <v>46</v>
      </c>
      <c r="T490" s="6" t="s">
        <v>431</v>
      </c>
      <c r="U490" s="47" t="s">
        <v>432</v>
      </c>
      <c r="V490" s="47">
        <v>1</v>
      </c>
      <c r="W490" s="47">
        <v>1</v>
      </c>
      <c r="X490" s="47">
        <v>1</v>
      </c>
      <c r="Y490" s="47">
        <v>1</v>
      </c>
      <c r="Z490" s="75">
        <v>40855.635138888887</v>
      </c>
      <c r="AA490" s="6" t="s">
        <v>433</v>
      </c>
      <c r="AB490" s="47" t="s">
        <v>431</v>
      </c>
      <c r="AC490" s="47" t="s">
        <v>2725</v>
      </c>
      <c r="AD490" s="47" t="s">
        <v>2740</v>
      </c>
      <c r="AE490" s="47" t="s">
        <v>431</v>
      </c>
      <c r="AF490" s="6" t="s">
        <v>2748</v>
      </c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</row>
    <row r="491" spans="1:43" s="1" customFormat="1" ht="15.75" x14ac:dyDescent="0.25">
      <c r="A491" s="47">
        <v>487</v>
      </c>
      <c r="B491" s="47" t="s">
        <v>2749</v>
      </c>
      <c r="C491" s="47" t="s">
        <v>2721</v>
      </c>
      <c r="D491" s="69" t="s">
        <v>2722</v>
      </c>
      <c r="E491" s="47">
        <v>1995</v>
      </c>
      <c r="F491" s="69" t="s">
        <v>2723</v>
      </c>
      <c r="G491" s="69" t="s">
        <v>2457</v>
      </c>
      <c r="H491" s="69" t="s">
        <v>2724</v>
      </c>
      <c r="I491" s="70">
        <v>2.1276704131450739</v>
      </c>
      <c r="J491" s="47" t="s">
        <v>430</v>
      </c>
      <c r="K491" s="47">
        <v>10</v>
      </c>
      <c r="L491" s="71"/>
      <c r="M491" s="47">
        <v>75</v>
      </c>
      <c r="N491" s="76"/>
      <c r="O491" s="48">
        <f t="shared" si="44"/>
        <v>0</v>
      </c>
      <c r="P491" s="72">
        <f t="shared" si="45"/>
        <v>0</v>
      </c>
      <c r="Q491" s="73">
        <f t="shared" si="46"/>
        <v>0</v>
      </c>
      <c r="R491" s="48">
        <f t="shared" si="47"/>
        <v>0</v>
      </c>
      <c r="S491" s="74">
        <f t="shared" si="48"/>
        <v>46</v>
      </c>
      <c r="T491" s="6" t="s">
        <v>431</v>
      </c>
      <c r="U491" s="47" t="s">
        <v>432</v>
      </c>
      <c r="V491" s="47">
        <v>1</v>
      </c>
      <c r="W491" s="47">
        <v>1</v>
      </c>
      <c r="X491" s="47">
        <v>1</v>
      </c>
      <c r="Y491" s="47">
        <v>1</v>
      </c>
      <c r="Z491" s="75">
        <v>40855.635138888887</v>
      </c>
      <c r="AA491" s="6" t="s">
        <v>433</v>
      </c>
      <c r="AB491" s="47" t="s">
        <v>431</v>
      </c>
      <c r="AC491" s="47" t="s">
        <v>2744</v>
      </c>
      <c r="AD491" s="47" t="s">
        <v>2725</v>
      </c>
      <c r="AE491" s="47" t="s">
        <v>431</v>
      </c>
      <c r="AF491" s="6" t="s">
        <v>2750</v>
      </c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</row>
    <row r="492" spans="1:43" s="1" customFormat="1" ht="15.75" x14ac:dyDescent="0.25">
      <c r="A492" s="47">
        <v>488</v>
      </c>
      <c r="B492" s="47" t="s">
        <v>2751</v>
      </c>
      <c r="C492" s="47" t="s">
        <v>1719</v>
      </c>
      <c r="D492" s="69" t="s">
        <v>1720</v>
      </c>
      <c r="E492" s="47">
        <v>1999</v>
      </c>
      <c r="F492" s="69" t="s">
        <v>622</v>
      </c>
      <c r="G492" s="69" t="s">
        <v>2024</v>
      </c>
      <c r="H492" s="69" t="s">
        <v>442</v>
      </c>
      <c r="I492" s="70">
        <v>106.54172875641591</v>
      </c>
      <c r="J492" s="47" t="s">
        <v>430</v>
      </c>
      <c r="K492" s="47">
        <v>8</v>
      </c>
      <c r="L492" s="71"/>
      <c r="M492" s="47">
        <v>75</v>
      </c>
      <c r="N492" s="48">
        <f>IF(K492=4,100,IF(K492=6,140,IF(K492=8,160,IF(K492=10,180,IF(K492=12,200,IF(K492=14,225,IF(K492=16,275,IF(K492=18,350,0))))))))</f>
        <v>160</v>
      </c>
      <c r="O492" s="48">
        <f t="shared" si="44"/>
        <v>17046.676601026546</v>
      </c>
      <c r="P492" s="72">
        <f t="shared" si="45"/>
        <v>1704.6676601026547</v>
      </c>
      <c r="Q492" s="73">
        <f t="shared" si="46"/>
        <v>2812.7016391693801</v>
      </c>
      <c r="R492" s="48">
        <f t="shared" si="47"/>
        <v>21564.045900298581</v>
      </c>
      <c r="S492" s="74">
        <f t="shared" si="48"/>
        <v>50</v>
      </c>
      <c r="T492" s="6" t="s">
        <v>431</v>
      </c>
      <c r="U492" s="47" t="s">
        <v>432</v>
      </c>
      <c r="V492" s="47">
        <v>1</v>
      </c>
      <c r="W492" s="47">
        <v>1</v>
      </c>
      <c r="X492" s="47">
        <v>1</v>
      </c>
      <c r="Y492" s="47">
        <v>1</v>
      </c>
      <c r="Z492" s="75">
        <v>41029.655347222222</v>
      </c>
      <c r="AA492" s="6" t="s">
        <v>433</v>
      </c>
      <c r="AB492" s="47" t="s">
        <v>431</v>
      </c>
      <c r="AC492" s="47" t="s">
        <v>2752</v>
      </c>
      <c r="AD492" s="47" t="s">
        <v>2753</v>
      </c>
      <c r="AE492" s="47" t="s">
        <v>431</v>
      </c>
      <c r="AF492" s="6" t="s">
        <v>2754</v>
      </c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</row>
    <row r="493" spans="1:43" s="1" customFormat="1" ht="15.75" x14ac:dyDescent="0.25">
      <c r="A493" s="47">
        <v>489</v>
      </c>
      <c r="B493" s="47" t="s">
        <v>2755</v>
      </c>
      <c r="C493" s="47" t="s">
        <v>1719</v>
      </c>
      <c r="D493" s="69" t="s">
        <v>1720</v>
      </c>
      <c r="E493" s="47">
        <v>1999</v>
      </c>
      <c r="F493" s="69" t="s">
        <v>622</v>
      </c>
      <c r="G493" s="69" t="s">
        <v>442</v>
      </c>
      <c r="H493" s="69" t="s">
        <v>1994</v>
      </c>
      <c r="I493" s="70">
        <v>33.481636526260822</v>
      </c>
      <c r="J493" s="47" t="s">
        <v>430</v>
      </c>
      <c r="K493" s="47">
        <v>8</v>
      </c>
      <c r="L493" s="71"/>
      <c r="M493" s="47">
        <v>75</v>
      </c>
      <c r="N493" s="76"/>
      <c r="O493" s="48">
        <f t="shared" si="44"/>
        <v>0</v>
      </c>
      <c r="P493" s="72">
        <f t="shared" si="45"/>
        <v>0</v>
      </c>
      <c r="Q493" s="73">
        <f t="shared" si="46"/>
        <v>0</v>
      </c>
      <c r="R493" s="48">
        <f t="shared" si="47"/>
        <v>0</v>
      </c>
      <c r="S493" s="74">
        <f t="shared" si="48"/>
        <v>50</v>
      </c>
      <c r="T493" s="6" t="s">
        <v>431</v>
      </c>
      <c r="U493" s="47" t="s">
        <v>432</v>
      </c>
      <c r="V493" s="47">
        <v>1</v>
      </c>
      <c r="W493" s="47">
        <v>1</v>
      </c>
      <c r="X493" s="47">
        <v>1</v>
      </c>
      <c r="Y493" s="47">
        <v>1</v>
      </c>
      <c r="Z493" s="75">
        <v>40855.635138888887</v>
      </c>
      <c r="AA493" s="6" t="s">
        <v>433</v>
      </c>
      <c r="AB493" s="47" t="s">
        <v>431</v>
      </c>
      <c r="AC493" s="47" t="s">
        <v>1723</v>
      </c>
      <c r="AD493" s="47" t="s">
        <v>2756</v>
      </c>
      <c r="AE493" s="47" t="s">
        <v>431</v>
      </c>
      <c r="AF493" s="6" t="s">
        <v>2757</v>
      </c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</row>
    <row r="494" spans="1:43" s="1" customFormat="1" ht="15.75" x14ac:dyDescent="0.25">
      <c r="A494" s="47">
        <v>490</v>
      </c>
      <c r="B494" s="47" t="s">
        <v>2758</v>
      </c>
      <c r="C494" s="47" t="s">
        <v>2721</v>
      </c>
      <c r="D494" s="69" t="s">
        <v>2722</v>
      </c>
      <c r="E494" s="47">
        <v>1995</v>
      </c>
      <c r="F494" s="69" t="s">
        <v>2723</v>
      </c>
      <c r="G494" s="69" t="s">
        <v>2724</v>
      </c>
      <c r="H494" s="69" t="s">
        <v>451</v>
      </c>
      <c r="I494" s="70">
        <v>3.0000160066304291</v>
      </c>
      <c r="J494" s="47" t="s">
        <v>430</v>
      </c>
      <c r="K494" s="47">
        <v>10</v>
      </c>
      <c r="L494" s="71"/>
      <c r="M494" s="47">
        <v>75</v>
      </c>
      <c r="N494" s="76"/>
      <c r="O494" s="48">
        <f t="shared" si="44"/>
        <v>0</v>
      </c>
      <c r="P494" s="72">
        <f t="shared" si="45"/>
        <v>0</v>
      </c>
      <c r="Q494" s="73">
        <f t="shared" si="46"/>
        <v>0</v>
      </c>
      <c r="R494" s="48">
        <f t="shared" si="47"/>
        <v>0</v>
      </c>
      <c r="S494" s="74">
        <f t="shared" si="48"/>
        <v>46</v>
      </c>
      <c r="T494" s="6" t="s">
        <v>431</v>
      </c>
      <c r="U494" s="47" t="s">
        <v>432</v>
      </c>
      <c r="V494" s="47">
        <v>1</v>
      </c>
      <c r="W494" s="47">
        <v>1</v>
      </c>
      <c r="X494" s="47">
        <v>1</v>
      </c>
      <c r="Y494" s="47">
        <v>1</v>
      </c>
      <c r="Z494" s="75">
        <v>40855.635138888887</v>
      </c>
      <c r="AA494" s="6" t="s">
        <v>433</v>
      </c>
      <c r="AB494" s="47" t="s">
        <v>431</v>
      </c>
      <c r="AC494" s="47" t="s">
        <v>2729</v>
      </c>
      <c r="AD494" s="47" t="s">
        <v>2759</v>
      </c>
      <c r="AE494" s="47" t="s">
        <v>431</v>
      </c>
      <c r="AF494" s="6" t="s">
        <v>2760</v>
      </c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</row>
    <row r="495" spans="1:43" s="1" customFormat="1" ht="15.75" x14ac:dyDescent="0.25">
      <c r="A495" s="47">
        <v>491</v>
      </c>
      <c r="B495" s="47" t="s">
        <v>2761</v>
      </c>
      <c r="C495" s="47" t="s">
        <v>2721</v>
      </c>
      <c r="D495" s="69" t="s">
        <v>2722</v>
      </c>
      <c r="E495" s="47">
        <v>1995</v>
      </c>
      <c r="F495" s="69" t="s">
        <v>2723</v>
      </c>
      <c r="G495" s="69" t="s">
        <v>2724</v>
      </c>
      <c r="H495" s="69" t="s">
        <v>451</v>
      </c>
      <c r="I495" s="70">
        <v>3.260517885706161</v>
      </c>
      <c r="J495" s="47" t="s">
        <v>430</v>
      </c>
      <c r="K495" s="47">
        <v>10</v>
      </c>
      <c r="L495" s="71"/>
      <c r="M495" s="47">
        <v>75</v>
      </c>
      <c r="N495" s="76"/>
      <c r="O495" s="48">
        <f t="shared" si="44"/>
        <v>0</v>
      </c>
      <c r="P495" s="72">
        <f t="shared" si="45"/>
        <v>0</v>
      </c>
      <c r="Q495" s="73">
        <f t="shared" si="46"/>
        <v>0</v>
      </c>
      <c r="R495" s="48">
        <f t="shared" si="47"/>
        <v>0</v>
      </c>
      <c r="S495" s="74">
        <f t="shared" si="48"/>
        <v>46</v>
      </c>
      <c r="T495" s="6" t="s">
        <v>431</v>
      </c>
      <c r="U495" s="47" t="s">
        <v>432</v>
      </c>
      <c r="V495" s="47">
        <v>1</v>
      </c>
      <c r="W495" s="47">
        <v>1</v>
      </c>
      <c r="X495" s="47">
        <v>1</v>
      </c>
      <c r="Y495" s="47">
        <v>1</v>
      </c>
      <c r="Z495" s="75">
        <v>40855.635138888887</v>
      </c>
      <c r="AA495" s="6" t="s">
        <v>433</v>
      </c>
      <c r="AB495" s="47" t="s">
        <v>431</v>
      </c>
      <c r="AC495" s="47" t="s">
        <v>2725</v>
      </c>
      <c r="AD495" s="47" t="s">
        <v>2762</v>
      </c>
      <c r="AE495" s="47" t="s">
        <v>431</v>
      </c>
      <c r="AF495" s="6" t="s">
        <v>2763</v>
      </c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</row>
    <row r="496" spans="1:43" s="1" customFormat="1" ht="15.75" x14ac:dyDescent="0.25">
      <c r="A496" s="47">
        <v>492</v>
      </c>
      <c r="B496" s="47" t="s">
        <v>2764</v>
      </c>
      <c r="C496" s="47" t="s">
        <v>601</v>
      </c>
      <c r="D496" s="69" t="s">
        <v>1863</v>
      </c>
      <c r="E496" s="47">
        <v>1998</v>
      </c>
      <c r="F496" s="69" t="s">
        <v>2024</v>
      </c>
      <c r="G496" s="69" t="s">
        <v>604</v>
      </c>
      <c r="H496" s="69" t="s">
        <v>622</v>
      </c>
      <c r="I496" s="70">
        <v>357.99990626948193</v>
      </c>
      <c r="J496" s="47" t="s">
        <v>430</v>
      </c>
      <c r="K496" s="47">
        <v>12</v>
      </c>
      <c r="L496" s="71"/>
      <c r="M496" s="47">
        <v>75</v>
      </c>
      <c r="N496" s="76"/>
      <c r="O496" s="48">
        <f t="shared" si="44"/>
        <v>0</v>
      </c>
      <c r="P496" s="72">
        <f t="shared" si="45"/>
        <v>0</v>
      </c>
      <c r="Q496" s="73">
        <f t="shared" si="46"/>
        <v>0</v>
      </c>
      <c r="R496" s="48">
        <f t="shared" si="47"/>
        <v>0</v>
      </c>
      <c r="S496" s="74">
        <f t="shared" si="48"/>
        <v>49</v>
      </c>
      <c r="T496" s="6" t="s">
        <v>431</v>
      </c>
      <c r="U496" s="47" t="s">
        <v>432</v>
      </c>
      <c r="V496" s="47">
        <v>1</v>
      </c>
      <c r="W496" s="47">
        <v>1</v>
      </c>
      <c r="X496" s="47">
        <v>1</v>
      </c>
      <c r="Y496" s="47">
        <v>1</v>
      </c>
      <c r="Z496" s="75">
        <v>40855.635138888887</v>
      </c>
      <c r="AA496" s="6" t="s">
        <v>433</v>
      </c>
      <c r="AB496" s="47" t="s">
        <v>431</v>
      </c>
      <c r="AC496" s="47" t="s">
        <v>2765</v>
      </c>
      <c r="AD496" s="47" t="s">
        <v>2766</v>
      </c>
      <c r="AE496" s="47" t="s">
        <v>431</v>
      </c>
      <c r="AF496" s="6" t="s">
        <v>2767</v>
      </c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</row>
    <row r="497" spans="1:43" s="1" customFormat="1" ht="15.75" x14ac:dyDescent="0.25">
      <c r="A497" s="47">
        <v>493</v>
      </c>
      <c r="B497" s="47" t="s">
        <v>2768</v>
      </c>
      <c r="C497" s="47" t="s">
        <v>601</v>
      </c>
      <c r="D497" s="69" t="s">
        <v>2769</v>
      </c>
      <c r="E497" s="47">
        <v>2017</v>
      </c>
      <c r="F497" s="69" t="s">
        <v>603</v>
      </c>
      <c r="G497" s="69" t="s">
        <v>451</v>
      </c>
      <c r="H497" s="69" t="s">
        <v>451</v>
      </c>
      <c r="I497" s="70">
        <v>5.9997922652133893</v>
      </c>
      <c r="J497" s="47" t="s">
        <v>430</v>
      </c>
      <c r="K497" s="47">
        <v>6</v>
      </c>
      <c r="L497" s="71"/>
      <c r="M497" s="47">
        <v>75</v>
      </c>
      <c r="N497" s="76"/>
      <c r="O497" s="48">
        <f t="shared" si="44"/>
        <v>0</v>
      </c>
      <c r="P497" s="72">
        <f t="shared" si="45"/>
        <v>0</v>
      </c>
      <c r="Q497" s="73">
        <f t="shared" si="46"/>
        <v>0</v>
      </c>
      <c r="R497" s="48">
        <f t="shared" si="47"/>
        <v>0</v>
      </c>
      <c r="S497" s="74">
        <f t="shared" si="48"/>
        <v>68</v>
      </c>
      <c r="T497" s="6" t="s">
        <v>431</v>
      </c>
      <c r="U497" s="47" t="s">
        <v>432</v>
      </c>
      <c r="V497" s="47">
        <v>1</v>
      </c>
      <c r="W497" s="47">
        <v>1</v>
      </c>
      <c r="X497" s="47">
        <v>1</v>
      </c>
      <c r="Y497" s="47">
        <v>1</v>
      </c>
      <c r="Z497" s="75">
        <v>43129.380219907413</v>
      </c>
      <c r="AA497" s="6" t="s">
        <v>606</v>
      </c>
      <c r="AB497" s="47" t="s">
        <v>431</v>
      </c>
      <c r="AC497" s="47" t="s">
        <v>2770</v>
      </c>
      <c r="AD497" s="47"/>
      <c r="AE497" s="47" t="s">
        <v>431</v>
      </c>
      <c r="AF497" s="6" t="s">
        <v>2771</v>
      </c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</row>
    <row r="498" spans="1:43" s="1" customFormat="1" ht="15.75" x14ac:dyDescent="0.25">
      <c r="A498" s="47">
        <v>494</v>
      </c>
      <c r="B498" s="47" t="s">
        <v>2772</v>
      </c>
      <c r="C498" s="47" t="s">
        <v>1862</v>
      </c>
      <c r="D498" s="69" t="s">
        <v>1863</v>
      </c>
      <c r="E498" s="47">
        <v>1998</v>
      </c>
      <c r="F498" s="69" t="s">
        <v>622</v>
      </c>
      <c r="G498" s="69" t="s">
        <v>2024</v>
      </c>
      <c r="H498" s="69" t="s">
        <v>442</v>
      </c>
      <c r="I498" s="70">
        <v>63.074301932792757</v>
      </c>
      <c r="J498" s="47" t="s">
        <v>430</v>
      </c>
      <c r="K498" s="47">
        <v>12</v>
      </c>
      <c r="L498" s="71"/>
      <c r="M498" s="47">
        <v>75</v>
      </c>
      <c r="N498" s="76"/>
      <c r="O498" s="48">
        <f t="shared" si="44"/>
        <v>0</v>
      </c>
      <c r="P498" s="72">
        <f t="shared" si="45"/>
        <v>0</v>
      </c>
      <c r="Q498" s="73">
        <f t="shared" si="46"/>
        <v>0</v>
      </c>
      <c r="R498" s="48">
        <f t="shared" si="47"/>
        <v>0</v>
      </c>
      <c r="S498" s="74">
        <f t="shared" si="48"/>
        <v>49</v>
      </c>
      <c r="T498" s="6" t="s">
        <v>431</v>
      </c>
      <c r="U498" s="47" t="s">
        <v>432</v>
      </c>
      <c r="V498" s="47">
        <v>1</v>
      </c>
      <c r="W498" s="47">
        <v>1</v>
      </c>
      <c r="X498" s="47">
        <v>1</v>
      </c>
      <c r="Y498" s="47">
        <v>1</v>
      </c>
      <c r="Z498" s="75">
        <v>40855.635138888887</v>
      </c>
      <c r="AA498" s="6" t="s">
        <v>433</v>
      </c>
      <c r="AB498" s="47" t="s">
        <v>431</v>
      </c>
      <c r="AC498" s="47" t="s">
        <v>2773</v>
      </c>
      <c r="AD498" s="47" t="s">
        <v>2774</v>
      </c>
      <c r="AE498" s="47" t="s">
        <v>431</v>
      </c>
      <c r="AF498" s="6" t="s">
        <v>2775</v>
      </c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</row>
    <row r="499" spans="1:43" s="1" customFormat="1" ht="15.75" x14ac:dyDescent="0.25">
      <c r="A499" s="47">
        <v>495</v>
      </c>
      <c r="B499" s="47" t="s">
        <v>2776</v>
      </c>
      <c r="C499" s="47" t="s">
        <v>1862</v>
      </c>
      <c r="D499" s="69" t="s">
        <v>2716</v>
      </c>
      <c r="E499" s="47">
        <v>1996</v>
      </c>
      <c r="F499" s="69" t="s">
        <v>1864</v>
      </c>
      <c r="G499" s="69" t="s">
        <v>451</v>
      </c>
      <c r="H499" s="69" t="s">
        <v>451</v>
      </c>
      <c r="I499" s="70">
        <v>25.89063084807588</v>
      </c>
      <c r="J499" s="47" t="s">
        <v>430</v>
      </c>
      <c r="K499" s="47">
        <v>12</v>
      </c>
      <c r="L499" s="71"/>
      <c r="M499" s="47">
        <v>75</v>
      </c>
      <c r="N499" s="48">
        <f>IF(K499=4,100,IF(K499=6,140,IF(K499=8,160,IF(K499=10,180,IF(K499=12,200,IF(K499=14,225,IF(K499=16,275,IF(K499=18,350,0))))))))</f>
        <v>200</v>
      </c>
      <c r="O499" s="48">
        <f t="shared" si="44"/>
        <v>5178.126169615176</v>
      </c>
      <c r="P499" s="72">
        <f t="shared" si="45"/>
        <v>517.81261696151762</v>
      </c>
      <c r="Q499" s="73">
        <f t="shared" si="46"/>
        <v>854.39081798650409</v>
      </c>
      <c r="R499" s="48">
        <f t="shared" si="47"/>
        <v>6550.3296045631978</v>
      </c>
      <c r="S499" s="74">
        <f t="shared" si="48"/>
        <v>47</v>
      </c>
      <c r="T499" s="6" t="s">
        <v>431</v>
      </c>
      <c r="U499" s="47" t="s">
        <v>432</v>
      </c>
      <c r="V499" s="47">
        <v>1</v>
      </c>
      <c r="W499" s="47">
        <v>1</v>
      </c>
      <c r="X499" s="47">
        <v>1</v>
      </c>
      <c r="Y499" s="47">
        <v>1</v>
      </c>
      <c r="Z499" s="75">
        <v>41660.364340277767</v>
      </c>
      <c r="AA499" s="6" t="s">
        <v>433</v>
      </c>
      <c r="AB499" s="47" t="s">
        <v>431</v>
      </c>
      <c r="AC499" s="47" t="s">
        <v>2718</v>
      </c>
      <c r="AD499" s="47" t="s">
        <v>2777</v>
      </c>
      <c r="AE499" s="47" t="s">
        <v>431</v>
      </c>
      <c r="AF499" s="6" t="s">
        <v>2778</v>
      </c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</row>
    <row r="500" spans="1:43" s="1" customFormat="1" ht="15.75" x14ac:dyDescent="0.25">
      <c r="A500" s="47">
        <v>496</v>
      </c>
      <c r="B500" s="47" t="s">
        <v>2779</v>
      </c>
      <c r="C500" s="47" t="s">
        <v>1862</v>
      </c>
      <c r="D500" s="69" t="s">
        <v>2716</v>
      </c>
      <c r="E500" s="47">
        <v>1996</v>
      </c>
      <c r="F500" s="69" t="s">
        <v>1864</v>
      </c>
      <c r="G500" s="69" t="s">
        <v>451</v>
      </c>
      <c r="H500" s="69" t="s">
        <v>451</v>
      </c>
      <c r="I500" s="70">
        <v>7.660148744536543</v>
      </c>
      <c r="J500" s="47" t="s">
        <v>430</v>
      </c>
      <c r="K500" s="47">
        <v>12</v>
      </c>
      <c r="L500" s="71"/>
      <c r="M500" s="47">
        <v>75</v>
      </c>
      <c r="N500" s="76"/>
      <c r="O500" s="48">
        <f t="shared" si="44"/>
        <v>0</v>
      </c>
      <c r="P500" s="72">
        <f t="shared" si="45"/>
        <v>0</v>
      </c>
      <c r="Q500" s="73">
        <f t="shared" si="46"/>
        <v>0</v>
      </c>
      <c r="R500" s="48">
        <f t="shared" si="47"/>
        <v>0</v>
      </c>
      <c r="S500" s="74">
        <f t="shared" si="48"/>
        <v>47</v>
      </c>
      <c r="T500" s="6" t="s">
        <v>431</v>
      </c>
      <c r="U500" s="47" t="s">
        <v>432</v>
      </c>
      <c r="V500" s="47">
        <v>1</v>
      </c>
      <c r="W500" s="47">
        <v>1</v>
      </c>
      <c r="X500" s="47">
        <v>1</v>
      </c>
      <c r="Y500" s="47">
        <v>1</v>
      </c>
      <c r="Z500" s="75">
        <v>41660.360520833332</v>
      </c>
      <c r="AA500" s="6" t="s">
        <v>433</v>
      </c>
      <c r="AB500" s="47" t="s">
        <v>431</v>
      </c>
      <c r="AC500" s="47" t="s">
        <v>2777</v>
      </c>
      <c r="AD500" s="47" t="s">
        <v>2780</v>
      </c>
      <c r="AE500" s="47" t="s">
        <v>431</v>
      </c>
      <c r="AF500" s="6" t="s">
        <v>2781</v>
      </c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</row>
    <row r="501" spans="1:43" s="1" customFormat="1" ht="15.75" x14ac:dyDescent="0.25">
      <c r="A501" s="47">
        <v>497</v>
      </c>
      <c r="B501" s="47" t="s">
        <v>2782</v>
      </c>
      <c r="C501" s="47" t="s">
        <v>601</v>
      </c>
      <c r="D501" s="69" t="s">
        <v>2783</v>
      </c>
      <c r="E501" s="47">
        <v>1998</v>
      </c>
      <c r="F501" s="69" t="s">
        <v>603</v>
      </c>
      <c r="G501" s="69" t="s">
        <v>451</v>
      </c>
      <c r="H501" s="69" t="s">
        <v>451</v>
      </c>
      <c r="I501" s="70">
        <v>6.2215008770385429</v>
      </c>
      <c r="J501" s="47" t="s">
        <v>430</v>
      </c>
      <c r="K501" s="47">
        <v>6</v>
      </c>
      <c r="L501" s="71"/>
      <c r="M501" s="47">
        <v>75</v>
      </c>
      <c r="N501" s="76"/>
      <c r="O501" s="48">
        <f t="shared" si="44"/>
        <v>0</v>
      </c>
      <c r="P501" s="72">
        <f t="shared" si="45"/>
        <v>0</v>
      </c>
      <c r="Q501" s="73">
        <f t="shared" si="46"/>
        <v>0</v>
      </c>
      <c r="R501" s="48">
        <f t="shared" si="47"/>
        <v>0</v>
      </c>
      <c r="S501" s="74">
        <f t="shared" si="48"/>
        <v>49</v>
      </c>
      <c r="T501" s="6" t="s">
        <v>431</v>
      </c>
      <c r="U501" s="47" t="s">
        <v>432</v>
      </c>
      <c r="V501" s="47">
        <v>1</v>
      </c>
      <c r="W501" s="47">
        <v>1</v>
      </c>
      <c r="X501" s="47">
        <v>1</v>
      </c>
      <c r="Y501" s="47">
        <v>1</v>
      </c>
      <c r="Z501" s="75">
        <v>40855.635150462957</v>
      </c>
      <c r="AA501" s="6" t="s">
        <v>433</v>
      </c>
      <c r="AB501" s="47" t="s">
        <v>431</v>
      </c>
      <c r="AC501" s="47"/>
      <c r="AD501" s="47" t="s">
        <v>2784</v>
      </c>
      <c r="AE501" s="47" t="s">
        <v>431</v>
      </c>
      <c r="AF501" s="6" t="s">
        <v>2785</v>
      </c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</row>
    <row r="502" spans="1:43" s="1" customFormat="1" ht="47.25" x14ac:dyDescent="0.25">
      <c r="A502" s="47">
        <v>498</v>
      </c>
      <c r="B502" s="47" t="s">
        <v>2786</v>
      </c>
      <c r="C502" s="47" t="s">
        <v>1762</v>
      </c>
      <c r="D502" s="69" t="s">
        <v>1913</v>
      </c>
      <c r="E502" s="47">
        <v>1993</v>
      </c>
      <c r="F502" s="69" t="s">
        <v>812</v>
      </c>
      <c r="G502" s="69" t="s">
        <v>1799</v>
      </c>
      <c r="H502" s="69" t="s">
        <v>1818</v>
      </c>
      <c r="I502" s="70">
        <v>282.21239728094793</v>
      </c>
      <c r="J502" s="47" t="s">
        <v>430</v>
      </c>
      <c r="K502" s="47">
        <v>10</v>
      </c>
      <c r="L502" s="71"/>
      <c r="M502" s="47">
        <v>75</v>
      </c>
      <c r="N502" s="76"/>
      <c r="O502" s="48">
        <f t="shared" si="44"/>
        <v>0</v>
      </c>
      <c r="P502" s="72">
        <f t="shared" si="45"/>
        <v>0</v>
      </c>
      <c r="Q502" s="73">
        <f t="shared" si="46"/>
        <v>0</v>
      </c>
      <c r="R502" s="48">
        <f t="shared" si="47"/>
        <v>0</v>
      </c>
      <c r="S502" s="74">
        <f t="shared" si="48"/>
        <v>44</v>
      </c>
      <c r="T502" s="6" t="s">
        <v>431</v>
      </c>
      <c r="U502" s="47" t="s">
        <v>432</v>
      </c>
      <c r="V502" s="47">
        <v>1</v>
      </c>
      <c r="W502" s="47">
        <v>1</v>
      </c>
      <c r="X502" s="47">
        <v>1</v>
      </c>
      <c r="Y502" s="47">
        <v>1</v>
      </c>
      <c r="Z502" s="75">
        <v>40855.635150462957</v>
      </c>
      <c r="AA502" s="6" t="s">
        <v>433</v>
      </c>
      <c r="AB502" s="47" t="s">
        <v>431</v>
      </c>
      <c r="AC502" s="47"/>
      <c r="AD502" s="47" t="s">
        <v>2001</v>
      </c>
      <c r="AE502" s="47" t="s">
        <v>431</v>
      </c>
      <c r="AF502" s="6" t="s">
        <v>2787</v>
      </c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</row>
    <row r="503" spans="1:43" s="1" customFormat="1" ht="15.75" x14ac:dyDescent="0.25">
      <c r="A503" s="47">
        <v>499</v>
      </c>
      <c r="B503" s="47" t="s">
        <v>2788</v>
      </c>
      <c r="C503" s="47" t="s">
        <v>2127</v>
      </c>
      <c r="D503" s="69" t="s">
        <v>2128</v>
      </c>
      <c r="E503" s="47">
        <v>2005</v>
      </c>
      <c r="F503" s="69" t="s">
        <v>2130</v>
      </c>
      <c r="G503" s="69" t="s">
        <v>2129</v>
      </c>
      <c r="H503" s="69" t="s">
        <v>457</v>
      </c>
      <c r="I503" s="70">
        <v>148.30258025747011</v>
      </c>
      <c r="J503" s="47" t="s">
        <v>430</v>
      </c>
      <c r="K503" s="47">
        <v>8</v>
      </c>
      <c r="L503" s="71"/>
      <c r="M503" s="47">
        <v>75</v>
      </c>
      <c r="N503" s="76"/>
      <c r="O503" s="48">
        <f t="shared" si="44"/>
        <v>0</v>
      </c>
      <c r="P503" s="72">
        <f t="shared" si="45"/>
        <v>0</v>
      </c>
      <c r="Q503" s="73">
        <f t="shared" si="46"/>
        <v>0</v>
      </c>
      <c r="R503" s="48">
        <f t="shared" si="47"/>
        <v>0</v>
      </c>
      <c r="S503" s="74">
        <f t="shared" si="48"/>
        <v>56</v>
      </c>
      <c r="T503" s="6" t="s">
        <v>431</v>
      </c>
      <c r="U503" s="47" t="s">
        <v>432</v>
      </c>
      <c r="V503" s="47">
        <v>1</v>
      </c>
      <c r="W503" s="47">
        <v>1</v>
      </c>
      <c r="X503" s="47">
        <v>1</v>
      </c>
      <c r="Y503" s="47">
        <v>1</v>
      </c>
      <c r="Z503" s="75">
        <v>40855.635150462957</v>
      </c>
      <c r="AA503" s="6" t="s">
        <v>433</v>
      </c>
      <c r="AB503" s="47" t="s">
        <v>431</v>
      </c>
      <c r="AC503" s="47" t="s">
        <v>2167</v>
      </c>
      <c r="AD503" s="47" t="s">
        <v>2171</v>
      </c>
      <c r="AE503" s="47" t="s">
        <v>431</v>
      </c>
      <c r="AF503" s="6" t="s">
        <v>2789</v>
      </c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</row>
    <row r="504" spans="1:43" s="1" customFormat="1" ht="31.5" x14ac:dyDescent="0.25">
      <c r="A504" s="47">
        <v>500</v>
      </c>
      <c r="B504" s="47" t="s">
        <v>2790</v>
      </c>
      <c r="C504" s="47" t="s">
        <v>1719</v>
      </c>
      <c r="D504" s="69" t="s">
        <v>2266</v>
      </c>
      <c r="E504" s="47">
        <v>2003</v>
      </c>
      <c r="F504" s="69" t="s">
        <v>2271</v>
      </c>
      <c r="G504" s="69" t="s">
        <v>451</v>
      </c>
      <c r="H504" s="69" t="s">
        <v>451</v>
      </c>
      <c r="I504" s="70">
        <v>119.5587940117469</v>
      </c>
      <c r="J504" s="47" t="s">
        <v>430</v>
      </c>
      <c r="K504" s="47">
        <v>12</v>
      </c>
      <c r="L504" s="71"/>
      <c r="M504" s="47">
        <v>75</v>
      </c>
      <c r="N504" s="76"/>
      <c r="O504" s="48">
        <f t="shared" si="44"/>
        <v>0</v>
      </c>
      <c r="P504" s="72">
        <f t="shared" si="45"/>
        <v>0</v>
      </c>
      <c r="Q504" s="73">
        <f t="shared" si="46"/>
        <v>0</v>
      </c>
      <c r="R504" s="48">
        <f t="shared" si="47"/>
        <v>0</v>
      </c>
      <c r="S504" s="74">
        <f t="shared" si="48"/>
        <v>54</v>
      </c>
      <c r="T504" s="6" t="s">
        <v>431</v>
      </c>
      <c r="U504" s="47" t="s">
        <v>432</v>
      </c>
      <c r="V504" s="47">
        <v>1</v>
      </c>
      <c r="W504" s="47">
        <v>1</v>
      </c>
      <c r="X504" s="47">
        <v>1</v>
      </c>
      <c r="Y504" s="47">
        <v>1</v>
      </c>
      <c r="Z504" s="75">
        <v>44273.54482638889</v>
      </c>
      <c r="AA504" s="6" t="s">
        <v>1221</v>
      </c>
      <c r="AB504" s="47" t="s">
        <v>431</v>
      </c>
      <c r="AC504" s="47" t="s">
        <v>2273</v>
      </c>
      <c r="AD504" s="47" t="s">
        <v>2791</v>
      </c>
      <c r="AE504" s="47" t="s">
        <v>431</v>
      </c>
      <c r="AF504" s="6" t="s">
        <v>2792</v>
      </c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</row>
    <row r="505" spans="1:43" s="1" customFormat="1" ht="15.75" x14ac:dyDescent="0.25">
      <c r="A505" s="47">
        <v>501</v>
      </c>
      <c r="B505" s="47" t="s">
        <v>2793</v>
      </c>
      <c r="C505" s="47" t="s">
        <v>2794</v>
      </c>
      <c r="D505" s="69" t="s">
        <v>2795</v>
      </c>
      <c r="E505" s="47">
        <v>2005</v>
      </c>
      <c r="F505" s="69" t="s">
        <v>904</v>
      </c>
      <c r="G505" s="69" t="s">
        <v>2796</v>
      </c>
      <c r="H505" s="69" t="s">
        <v>2796</v>
      </c>
      <c r="I505" s="70">
        <v>3.0276149060538842</v>
      </c>
      <c r="J505" s="47" t="s">
        <v>430</v>
      </c>
      <c r="K505" s="47">
        <v>10</v>
      </c>
      <c r="L505" s="71"/>
      <c r="M505" s="47">
        <v>75</v>
      </c>
      <c r="N505" s="76"/>
      <c r="O505" s="48">
        <f t="shared" si="44"/>
        <v>0</v>
      </c>
      <c r="P505" s="72">
        <f t="shared" si="45"/>
        <v>0</v>
      </c>
      <c r="Q505" s="73">
        <f t="shared" si="46"/>
        <v>0</v>
      </c>
      <c r="R505" s="48">
        <f t="shared" si="47"/>
        <v>0</v>
      </c>
      <c r="S505" s="74">
        <f t="shared" si="48"/>
        <v>56</v>
      </c>
      <c r="T505" s="6" t="s">
        <v>431</v>
      </c>
      <c r="U505" s="47" t="s">
        <v>432</v>
      </c>
      <c r="V505" s="47">
        <v>1</v>
      </c>
      <c r="W505" s="47">
        <v>1</v>
      </c>
      <c r="X505" s="47">
        <v>1</v>
      </c>
      <c r="Y505" s="47">
        <v>1</v>
      </c>
      <c r="Z505" s="75">
        <v>40855.635150462957</v>
      </c>
      <c r="AA505" s="6" t="s">
        <v>433</v>
      </c>
      <c r="AB505" s="47" t="s">
        <v>431</v>
      </c>
      <c r="AC505" s="47" t="s">
        <v>2797</v>
      </c>
      <c r="AD505" s="47" t="s">
        <v>2798</v>
      </c>
      <c r="AE505" s="47" t="s">
        <v>431</v>
      </c>
      <c r="AF505" s="6" t="s">
        <v>2799</v>
      </c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</row>
    <row r="506" spans="1:43" s="1" customFormat="1" ht="15.75" x14ac:dyDescent="0.25">
      <c r="A506" s="47">
        <v>502</v>
      </c>
      <c r="B506" s="47" t="s">
        <v>2800</v>
      </c>
      <c r="C506" s="47" t="s">
        <v>2455</v>
      </c>
      <c r="D506" s="69" t="s">
        <v>2456</v>
      </c>
      <c r="E506" s="47">
        <v>2005</v>
      </c>
      <c r="F506" s="69" t="s">
        <v>548</v>
      </c>
      <c r="G506" s="69" t="s">
        <v>554</v>
      </c>
      <c r="H506" s="69" t="s">
        <v>2457</v>
      </c>
      <c r="I506" s="70">
        <v>3.1488032592689978</v>
      </c>
      <c r="J506" s="47" t="s">
        <v>430</v>
      </c>
      <c r="K506" s="47">
        <v>8</v>
      </c>
      <c r="L506" s="71"/>
      <c r="M506" s="47">
        <v>75</v>
      </c>
      <c r="N506" s="76"/>
      <c r="O506" s="48">
        <f t="shared" si="44"/>
        <v>0</v>
      </c>
      <c r="P506" s="72">
        <f t="shared" si="45"/>
        <v>0</v>
      </c>
      <c r="Q506" s="73">
        <f t="shared" si="46"/>
        <v>0</v>
      </c>
      <c r="R506" s="48">
        <f t="shared" si="47"/>
        <v>0</v>
      </c>
      <c r="S506" s="74">
        <f t="shared" si="48"/>
        <v>56</v>
      </c>
      <c r="T506" s="6" t="s">
        <v>431</v>
      </c>
      <c r="U506" s="47" t="s">
        <v>432</v>
      </c>
      <c r="V506" s="47">
        <v>1</v>
      </c>
      <c r="W506" s="47">
        <v>1</v>
      </c>
      <c r="X506" s="47">
        <v>1</v>
      </c>
      <c r="Y506" s="47">
        <v>1</v>
      </c>
      <c r="Z506" s="75">
        <v>40855.635162037048</v>
      </c>
      <c r="AA506" s="6" t="s">
        <v>433</v>
      </c>
      <c r="AB506" s="47" t="s">
        <v>431</v>
      </c>
      <c r="AC506" s="47" t="s">
        <v>2494</v>
      </c>
      <c r="AD506" s="47" t="s">
        <v>2499</v>
      </c>
      <c r="AE506" s="47" t="s">
        <v>431</v>
      </c>
      <c r="AF506" s="6" t="s">
        <v>2801</v>
      </c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</row>
    <row r="507" spans="1:43" s="1" customFormat="1" ht="15.75" x14ac:dyDescent="0.25">
      <c r="A507" s="47">
        <v>503</v>
      </c>
      <c r="B507" s="47" t="s">
        <v>2802</v>
      </c>
      <c r="C507" s="47" t="s">
        <v>1920</v>
      </c>
      <c r="D507" s="69" t="s">
        <v>2520</v>
      </c>
      <c r="E507" s="47">
        <v>2005</v>
      </c>
      <c r="F507" s="69" t="s">
        <v>1667</v>
      </c>
      <c r="G507" s="69" t="s">
        <v>1922</v>
      </c>
      <c r="H507" s="69" t="s">
        <v>1666</v>
      </c>
      <c r="I507" s="70">
        <v>260.16462723530702</v>
      </c>
      <c r="J507" s="47" t="s">
        <v>430</v>
      </c>
      <c r="K507" s="47">
        <v>8</v>
      </c>
      <c r="L507" s="71"/>
      <c r="M507" s="47">
        <v>75</v>
      </c>
      <c r="N507" s="48">
        <f>IF(K507=4,100,IF(K507=6,140,IF(K507=8,160,IF(K507=10,180,IF(K507=12,200,IF(K507=14,225,IF(K507=16,275,IF(K507=18,350,0))))))))</f>
        <v>160</v>
      </c>
      <c r="O507" s="48">
        <f t="shared" si="44"/>
        <v>41626.340357649126</v>
      </c>
      <c r="P507" s="72">
        <f t="shared" si="45"/>
        <v>4162.6340357649124</v>
      </c>
      <c r="Q507" s="73">
        <f t="shared" si="46"/>
        <v>6868.3461590121051</v>
      </c>
      <c r="R507" s="48">
        <f t="shared" si="47"/>
        <v>52657.320552426143</v>
      </c>
      <c r="S507" s="74">
        <f t="shared" si="48"/>
        <v>56</v>
      </c>
      <c r="T507" s="6" t="s">
        <v>431</v>
      </c>
      <c r="U507" s="47" t="s">
        <v>432</v>
      </c>
      <c r="V507" s="47">
        <v>1</v>
      </c>
      <c r="W507" s="47">
        <v>1</v>
      </c>
      <c r="X507" s="47">
        <v>1</v>
      </c>
      <c r="Y507" s="47">
        <v>1</v>
      </c>
      <c r="Z507" s="75">
        <v>41527.374247685177</v>
      </c>
      <c r="AA507" s="6" t="s">
        <v>433</v>
      </c>
      <c r="AB507" s="47" t="s">
        <v>2521</v>
      </c>
      <c r="AC507" s="47" t="s">
        <v>2803</v>
      </c>
      <c r="AD507" s="47" t="s">
        <v>2804</v>
      </c>
      <c r="AE507" s="47" t="s">
        <v>431</v>
      </c>
      <c r="AF507" s="6" t="s">
        <v>2805</v>
      </c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</row>
    <row r="508" spans="1:43" s="1" customFormat="1" ht="15.75" x14ac:dyDescent="0.25">
      <c r="A508" s="47">
        <v>504</v>
      </c>
      <c r="B508" s="47" t="s">
        <v>2806</v>
      </c>
      <c r="C508" s="47" t="s">
        <v>2073</v>
      </c>
      <c r="D508" s="69" t="s">
        <v>2520</v>
      </c>
      <c r="E508" s="47">
        <v>2005</v>
      </c>
      <c r="F508" s="69" t="s">
        <v>2074</v>
      </c>
      <c r="G508" s="69" t="s">
        <v>2616</v>
      </c>
      <c r="H508" s="69" t="s">
        <v>1666</v>
      </c>
      <c r="I508" s="70">
        <v>1.690528807426166</v>
      </c>
      <c r="J508" s="47" t="s">
        <v>430</v>
      </c>
      <c r="K508" s="47">
        <v>6</v>
      </c>
      <c r="L508" s="71"/>
      <c r="M508" s="47">
        <v>75</v>
      </c>
      <c r="N508" s="76"/>
      <c r="O508" s="48">
        <f t="shared" si="44"/>
        <v>0</v>
      </c>
      <c r="P508" s="72">
        <f t="shared" si="45"/>
        <v>0</v>
      </c>
      <c r="Q508" s="73">
        <f t="shared" si="46"/>
        <v>0</v>
      </c>
      <c r="R508" s="48">
        <f t="shared" si="47"/>
        <v>0</v>
      </c>
      <c r="S508" s="74">
        <f t="shared" si="48"/>
        <v>56</v>
      </c>
      <c r="T508" s="6" t="s">
        <v>431</v>
      </c>
      <c r="U508" s="47" t="s">
        <v>432</v>
      </c>
      <c r="V508" s="47">
        <v>1</v>
      </c>
      <c r="W508" s="47">
        <v>1</v>
      </c>
      <c r="X508" s="47">
        <v>1</v>
      </c>
      <c r="Y508" s="47">
        <v>1</v>
      </c>
      <c r="Z508" s="75">
        <v>40855.635162037048</v>
      </c>
      <c r="AA508" s="6" t="s">
        <v>433</v>
      </c>
      <c r="AB508" s="47" t="s">
        <v>431</v>
      </c>
      <c r="AC508" s="47" t="s">
        <v>2807</v>
      </c>
      <c r="AD508" s="47" t="s">
        <v>2808</v>
      </c>
      <c r="AE508" s="47" t="s">
        <v>431</v>
      </c>
      <c r="AF508" s="6" t="s">
        <v>2809</v>
      </c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</row>
    <row r="509" spans="1:43" s="1" customFormat="1" ht="15.75" x14ac:dyDescent="0.25">
      <c r="A509" s="47">
        <v>505</v>
      </c>
      <c r="B509" s="47" t="s">
        <v>2810</v>
      </c>
      <c r="C509" s="47" t="s">
        <v>2664</v>
      </c>
      <c r="D509" s="69" t="s">
        <v>2665</v>
      </c>
      <c r="E509" s="47">
        <v>2004</v>
      </c>
      <c r="F509" s="69" t="s">
        <v>2666</v>
      </c>
      <c r="G509" s="69" t="s">
        <v>1600</v>
      </c>
      <c r="H509" s="69" t="s">
        <v>2667</v>
      </c>
      <c r="I509" s="70">
        <v>148.0204572804123</v>
      </c>
      <c r="J509" s="47" t="s">
        <v>430</v>
      </c>
      <c r="K509" s="47">
        <v>8</v>
      </c>
      <c r="L509" s="71"/>
      <c r="M509" s="47">
        <v>75</v>
      </c>
      <c r="N509" s="48">
        <f t="shared" ref="N509:N572" si="49">IF(K509=4,100,IF(K509=6,140,IF(K509=8,160,IF(K509=10,180,IF(K509=12,200,IF(K509=14,225,IF(K509=16,275,IF(K509=18,350,0))))))))</f>
        <v>160</v>
      </c>
      <c r="O509" s="48">
        <f t="shared" si="44"/>
        <v>23683.273164865968</v>
      </c>
      <c r="P509" s="72">
        <f t="shared" si="45"/>
        <v>2368.3273164865968</v>
      </c>
      <c r="Q509" s="73">
        <f t="shared" si="46"/>
        <v>3907.7400722028847</v>
      </c>
      <c r="R509" s="48">
        <f t="shared" si="47"/>
        <v>29959.340553555448</v>
      </c>
      <c r="S509" s="74">
        <f t="shared" si="48"/>
        <v>55</v>
      </c>
      <c r="T509" s="6" t="s">
        <v>431</v>
      </c>
      <c r="U509" s="47" t="s">
        <v>432</v>
      </c>
      <c r="V509" s="47">
        <v>1</v>
      </c>
      <c r="W509" s="47">
        <v>1</v>
      </c>
      <c r="X509" s="47">
        <v>1</v>
      </c>
      <c r="Y509" s="47">
        <v>1</v>
      </c>
      <c r="Z509" s="75">
        <v>40855.635162037048</v>
      </c>
      <c r="AA509" s="6" t="s">
        <v>433</v>
      </c>
      <c r="AB509" s="47" t="s">
        <v>2668</v>
      </c>
      <c r="AC509" s="47" t="s">
        <v>2683</v>
      </c>
      <c r="AD509" s="47" t="s">
        <v>2811</v>
      </c>
      <c r="AE509" s="47" t="s">
        <v>2812</v>
      </c>
      <c r="AF509" s="6" t="s">
        <v>2813</v>
      </c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</row>
    <row r="510" spans="1:43" s="1" customFormat="1" ht="15.75" x14ac:dyDescent="0.25">
      <c r="A510" s="47">
        <v>506</v>
      </c>
      <c r="B510" s="47" t="s">
        <v>2814</v>
      </c>
      <c r="C510" s="47" t="s">
        <v>2664</v>
      </c>
      <c r="D510" s="69" t="s">
        <v>2665</v>
      </c>
      <c r="E510" s="47">
        <v>2004</v>
      </c>
      <c r="F510" s="69" t="s">
        <v>2666</v>
      </c>
      <c r="G510" s="69" t="s">
        <v>1600</v>
      </c>
      <c r="H510" s="69" t="s">
        <v>2667</v>
      </c>
      <c r="I510" s="70">
        <v>3.9458114351346292</v>
      </c>
      <c r="J510" s="47" t="s">
        <v>430</v>
      </c>
      <c r="K510" s="47">
        <v>8</v>
      </c>
      <c r="L510" s="71"/>
      <c r="M510" s="47">
        <v>75</v>
      </c>
      <c r="N510" s="48">
        <f t="shared" si="49"/>
        <v>160</v>
      </c>
      <c r="O510" s="48">
        <f t="shared" si="44"/>
        <v>631.32982962154063</v>
      </c>
      <c r="P510" s="72">
        <f t="shared" si="45"/>
        <v>63.132982962154067</v>
      </c>
      <c r="Q510" s="73">
        <f t="shared" si="46"/>
        <v>104.16942188755421</v>
      </c>
      <c r="R510" s="48">
        <f t="shared" si="47"/>
        <v>798.63223447124892</v>
      </c>
      <c r="S510" s="74">
        <f t="shared" si="48"/>
        <v>55</v>
      </c>
      <c r="T510" s="6" t="s">
        <v>431</v>
      </c>
      <c r="U510" s="47" t="s">
        <v>432</v>
      </c>
      <c r="V510" s="47">
        <v>1</v>
      </c>
      <c r="W510" s="47">
        <v>1</v>
      </c>
      <c r="X510" s="47">
        <v>1</v>
      </c>
      <c r="Y510" s="47">
        <v>1</v>
      </c>
      <c r="Z510" s="75">
        <v>40855.635162037048</v>
      </c>
      <c r="AA510" s="6" t="s">
        <v>433</v>
      </c>
      <c r="AB510" s="47" t="s">
        <v>2668</v>
      </c>
      <c r="AC510" s="47" t="s">
        <v>2811</v>
      </c>
      <c r="AD510" s="47" t="s">
        <v>2815</v>
      </c>
      <c r="AE510" s="47" t="s">
        <v>2816</v>
      </c>
      <c r="AF510" s="6" t="s">
        <v>2817</v>
      </c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</row>
    <row r="511" spans="1:43" s="1" customFormat="1" ht="15.75" x14ac:dyDescent="0.25">
      <c r="A511" s="47">
        <v>507</v>
      </c>
      <c r="B511" s="47" t="s">
        <v>2818</v>
      </c>
      <c r="C511" s="47" t="s">
        <v>2664</v>
      </c>
      <c r="D511" s="69" t="s">
        <v>2665</v>
      </c>
      <c r="E511" s="47">
        <v>2004</v>
      </c>
      <c r="F511" s="69" t="s">
        <v>2667</v>
      </c>
      <c r="G511" s="69" t="s">
        <v>2666</v>
      </c>
      <c r="H511" s="69" t="s">
        <v>2819</v>
      </c>
      <c r="I511" s="70">
        <v>141.58012327546459</v>
      </c>
      <c r="J511" s="47" t="s">
        <v>430</v>
      </c>
      <c r="K511" s="47">
        <v>8</v>
      </c>
      <c r="L511" s="71"/>
      <c r="M511" s="47">
        <v>75</v>
      </c>
      <c r="N511" s="48">
        <f t="shared" si="49"/>
        <v>160</v>
      </c>
      <c r="O511" s="48">
        <f t="shared" si="44"/>
        <v>22652.819724074332</v>
      </c>
      <c r="P511" s="72">
        <f t="shared" si="45"/>
        <v>2265.2819724074334</v>
      </c>
      <c r="Q511" s="73">
        <f t="shared" si="46"/>
        <v>3737.7152544722644</v>
      </c>
      <c r="R511" s="48">
        <f t="shared" si="47"/>
        <v>28655.816950954028</v>
      </c>
      <c r="S511" s="74">
        <f t="shared" si="48"/>
        <v>55</v>
      </c>
      <c r="T511" s="6" t="s">
        <v>431</v>
      </c>
      <c r="U511" s="47" t="s">
        <v>432</v>
      </c>
      <c r="V511" s="47">
        <v>1</v>
      </c>
      <c r="W511" s="47">
        <v>1</v>
      </c>
      <c r="X511" s="47">
        <v>1</v>
      </c>
      <c r="Y511" s="47">
        <v>1</v>
      </c>
      <c r="Z511" s="75">
        <v>40855.635162037048</v>
      </c>
      <c r="AA511" s="6" t="s">
        <v>433</v>
      </c>
      <c r="AB511" s="47" t="s">
        <v>2668</v>
      </c>
      <c r="AC511" s="47" t="s">
        <v>2815</v>
      </c>
      <c r="AD511" s="47" t="s">
        <v>2820</v>
      </c>
      <c r="AE511" s="47" t="s">
        <v>2821</v>
      </c>
      <c r="AF511" s="6" t="s">
        <v>2822</v>
      </c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</row>
    <row r="512" spans="1:43" s="1" customFormat="1" ht="15.75" x14ac:dyDescent="0.25">
      <c r="A512" s="47">
        <v>508</v>
      </c>
      <c r="B512" s="47" t="s">
        <v>2823</v>
      </c>
      <c r="C512" s="47" t="s">
        <v>2664</v>
      </c>
      <c r="D512" s="69" t="s">
        <v>2665</v>
      </c>
      <c r="E512" s="47">
        <v>2004</v>
      </c>
      <c r="F512" s="69" t="s">
        <v>2667</v>
      </c>
      <c r="G512" s="69" t="s">
        <v>2666</v>
      </c>
      <c r="H512" s="69" t="s">
        <v>2819</v>
      </c>
      <c r="I512" s="70">
        <v>18.363800000399351</v>
      </c>
      <c r="J512" s="47" t="s">
        <v>430</v>
      </c>
      <c r="K512" s="47">
        <v>8</v>
      </c>
      <c r="L512" s="71"/>
      <c r="M512" s="47">
        <v>75</v>
      </c>
      <c r="N512" s="48">
        <f t="shared" si="49"/>
        <v>160</v>
      </c>
      <c r="O512" s="48">
        <f t="shared" si="44"/>
        <v>2938.2080000638962</v>
      </c>
      <c r="P512" s="72">
        <f t="shared" si="45"/>
        <v>293.82080000638962</v>
      </c>
      <c r="Q512" s="73">
        <f t="shared" si="46"/>
        <v>484.80432001054282</v>
      </c>
      <c r="R512" s="48">
        <f t="shared" si="47"/>
        <v>3716.8331200808288</v>
      </c>
      <c r="S512" s="74">
        <f t="shared" si="48"/>
        <v>55</v>
      </c>
      <c r="T512" s="6" t="s">
        <v>1453</v>
      </c>
      <c r="U512" s="47" t="s">
        <v>432</v>
      </c>
      <c r="V512" s="47">
        <v>1</v>
      </c>
      <c r="W512" s="47">
        <v>1</v>
      </c>
      <c r="X512" s="47">
        <v>1</v>
      </c>
      <c r="Y512" s="47">
        <v>1</v>
      </c>
      <c r="Z512" s="75">
        <v>40855.635162037048</v>
      </c>
      <c r="AA512" s="6" t="s">
        <v>433</v>
      </c>
      <c r="AB512" s="47" t="s">
        <v>2668</v>
      </c>
      <c r="AC512" s="47" t="s">
        <v>2820</v>
      </c>
      <c r="AD512" s="47" t="s">
        <v>2824</v>
      </c>
      <c r="AE512" s="47" t="s">
        <v>2825</v>
      </c>
      <c r="AF512" s="6" t="s">
        <v>2826</v>
      </c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</row>
    <row r="513" spans="1:43" s="1" customFormat="1" ht="15.75" x14ac:dyDescent="0.25">
      <c r="A513" s="47">
        <v>509</v>
      </c>
      <c r="B513" s="47" t="s">
        <v>2827</v>
      </c>
      <c r="C513" s="47" t="s">
        <v>2664</v>
      </c>
      <c r="D513" s="69" t="s">
        <v>2665</v>
      </c>
      <c r="E513" s="47">
        <v>2004</v>
      </c>
      <c r="F513" s="69" t="s">
        <v>2667</v>
      </c>
      <c r="G513" s="69" t="s">
        <v>2666</v>
      </c>
      <c r="H513" s="69" t="s">
        <v>2819</v>
      </c>
      <c r="I513" s="70">
        <v>4.0013120007316623</v>
      </c>
      <c r="J513" s="47" t="s">
        <v>430</v>
      </c>
      <c r="K513" s="47">
        <v>8</v>
      </c>
      <c r="L513" s="71"/>
      <c r="M513" s="47">
        <v>75</v>
      </c>
      <c r="N513" s="48">
        <f t="shared" si="49"/>
        <v>160</v>
      </c>
      <c r="O513" s="48">
        <f t="shared" si="44"/>
        <v>640.20992011706596</v>
      </c>
      <c r="P513" s="72">
        <f t="shared" si="45"/>
        <v>64.020992011706596</v>
      </c>
      <c r="Q513" s="73">
        <f t="shared" si="46"/>
        <v>105.63463681931589</v>
      </c>
      <c r="R513" s="48">
        <f t="shared" si="47"/>
        <v>809.86554894808853</v>
      </c>
      <c r="S513" s="74">
        <f t="shared" si="48"/>
        <v>55</v>
      </c>
      <c r="T513" s="6" t="s">
        <v>431</v>
      </c>
      <c r="U513" s="47" t="s">
        <v>432</v>
      </c>
      <c r="V513" s="47">
        <v>1</v>
      </c>
      <c r="W513" s="47">
        <v>1</v>
      </c>
      <c r="X513" s="47">
        <v>1</v>
      </c>
      <c r="Y513" s="47">
        <v>1</v>
      </c>
      <c r="Z513" s="75">
        <v>40855.635162037048</v>
      </c>
      <c r="AA513" s="6" t="s">
        <v>433</v>
      </c>
      <c r="AB513" s="47" t="s">
        <v>2668</v>
      </c>
      <c r="AC513" s="47" t="s">
        <v>2815</v>
      </c>
      <c r="AD513" s="47" t="s">
        <v>2828</v>
      </c>
      <c r="AE513" s="47" t="s">
        <v>2829</v>
      </c>
      <c r="AF513" s="6" t="s">
        <v>2830</v>
      </c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</row>
    <row r="514" spans="1:43" s="1" customFormat="1" ht="15.75" x14ac:dyDescent="0.25">
      <c r="A514" s="47">
        <v>510</v>
      </c>
      <c r="B514" s="47" t="s">
        <v>2831</v>
      </c>
      <c r="C514" s="47" t="s">
        <v>2664</v>
      </c>
      <c r="D514" s="69" t="s">
        <v>2665</v>
      </c>
      <c r="E514" s="47">
        <v>2004</v>
      </c>
      <c r="F514" s="69" t="s">
        <v>2667</v>
      </c>
      <c r="G514" s="69" t="s">
        <v>2819</v>
      </c>
      <c r="H514" s="69" t="s">
        <v>451</v>
      </c>
      <c r="I514" s="70">
        <v>3.124471248832033</v>
      </c>
      <c r="J514" s="47" t="s">
        <v>430</v>
      </c>
      <c r="K514" s="47">
        <v>8</v>
      </c>
      <c r="L514" s="71"/>
      <c r="M514" s="47">
        <v>75</v>
      </c>
      <c r="N514" s="48">
        <f t="shared" si="49"/>
        <v>160</v>
      </c>
      <c r="O514" s="48">
        <f t="shared" si="44"/>
        <v>499.9153998131253</v>
      </c>
      <c r="P514" s="72">
        <f t="shared" si="45"/>
        <v>49.991539981312535</v>
      </c>
      <c r="Q514" s="73">
        <f t="shared" si="46"/>
        <v>82.486040969165671</v>
      </c>
      <c r="R514" s="48">
        <f t="shared" si="47"/>
        <v>632.39298076360342</v>
      </c>
      <c r="S514" s="74">
        <f t="shared" si="48"/>
        <v>55</v>
      </c>
      <c r="T514" s="6" t="s">
        <v>431</v>
      </c>
      <c r="U514" s="47" t="s">
        <v>432</v>
      </c>
      <c r="V514" s="47">
        <v>1</v>
      </c>
      <c r="W514" s="47">
        <v>1</v>
      </c>
      <c r="X514" s="47">
        <v>1</v>
      </c>
      <c r="Y514" s="47">
        <v>1</v>
      </c>
      <c r="Z514" s="75">
        <v>40855.635162037048</v>
      </c>
      <c r="AA514" s="6" t="s">
        <v>433</v>
      </c>
      <c r="AB514" s="47" t="s">
        <v>2668</v>
      </c>
      <c r="AC514" s="47" t="s">
        <v>2832</v>
      </c>
      <c r="AD514" s="47" t="s">
        <v>2833</v>
      </c>
      <c r="AE514" s="47" t="s">
        <v>2834</v>
      </c>
      <c r="AF514" s="6" t="s">
        <v>2835</v>
      </c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</row>
    <row r="515" spans="1:43" s="1" customFormat="1" ht="15.75" x14ac:dyDescent="0.25">
      <c r="A515" s="47">
        <v>511</v>
      </c>
      <c r="B515" s="47" t="s">
        <v>2836</v>
      </c>
      <c r="C515" s="47" t="s">
        <v>2664</v>
      </c>
      <c r="D515" s="69" t="s">
        <v>2665</v>
      </c>
      <c r="E515" s="47">
        <v>2004</v>
      </c>
      <c r="F515" s="69" t="s">
        <v>2667</v>
      </c>
      <c r="G515" s="69" t="s">
        <v>2837</v>
      </c>
      <c r="H515" s="69" t="s">
        <v>451</v>
      </c>
      <c r="I515" s="70">
        <v>20.308155768424051</v>
      </c>
      <c r="J515" s="47" t="s">
        <v>430</v>
      </c>
      <c r="K515" s="47">
        <v>8</v>
      </c>
      <c r="L515" s="71"/>
      <c r="M515" s="47">
        <v>75</v>
      </c>
      <c r="N515" s="48">
        <f t="shared" si="49"/>
        <v>160</v>
      </c>
      <c r="O515" s="48">
        <f t="shared" si="44"/>
        <v>3249.3049229478484</v>
      </c>
      <c r="P515" s="72">
        <f t="shared" si="45"/>
        <v>324.93049229478487</v>
      </c>
      <c r="Q515" s="73">
        <f t="shared" si="46"/>
        <v>536.13531228639499</v>
      </c>
      <c r="R515" s="48">
        <f t="shared" si="47"/>
        <v>4110.370727529028</v>
      </c>
      <c r="S515" s="74">
        <f t="shared" si="48"/>
        <v>55</v>
      </c>
      <c r="T515" s="6" t="s">
        <v>1865</v>
      </c>
      <c r="U515" s="47" t="s">
        <v>432</v>
      </c>
      <c r="V515" s="47">
        <v>1</v>
      </c>
      <c r="W515" s="47">
        <v>1</v>
      </c>
      <c r="X515" s="47">
        <v>1</v>
      </c>
      <c r="Y515" s="47">
        <v>1</v>
      </c>
      <c r="Z515" s="75">
        <v>40855.635162037048</v>
      </c>
      <c r="AA515" s="6" t="s">
        <v>433</v>
      </c>
      <c r="AB515" s="47" t="s">
        <v>2668</v>
      </c>
      <c r="AC515" s="47" t="s">
        <v>2838</v>
      </c>
      <c r="AD515" s="47" t="s">
        <v>2839</v>
      </c>
      <c r="AE515" s="47" t="s">
        <v>2840</v>
      </c>
      <c r="AF515" s="6" t="s">
        <v>2841</v>
      </c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</row>
    <row r="516" spans="1:43" s="1" customFormat="1" ht="15.75" x14ac:dyDescent="0.25">
      <c r="A516" s="47">
        <v>512</v>
      </c>
      <c r="B516" s="47" t="s">
        <v>2842</v>
      </c>
      <c r="C516" s="47" t="s">
        <v>2664</v>
      </c>
      <c r="D516" s="69" t="s">
        <v>2665</v>
      </c>
      <c r="E516" s="47">
        <v>2004</v>
      </c>
      <c r="F516" s="69" t="s">
        <v>2819</v>
      </c>
      <c r="G516" s="69" t="s">
        <v>2667</v>
      </c>
      <c r="H516" s="69" t="s">
        <v>1600</v>
      </c>
      <c r="I516" s="70">
        <v>2.9862840082706321</v>
      </c>
      <c r="J516" s="47" t="s">
        <v>430</v>
      </c>
      <c r="K516" s="47">
        <v>8</v>
      </c>
      <c r="L516" s="71"/>
      <c r="M516" s="47">
        <v>75</v>
      </c>
      <c r="N516" s="48">
        <f t="shared" si="49"/>
        <v>160</v>
      </c>
      <c r="O516" s="48">
        <f t="shared" si="44"/>
        <v>477.80544132330112</v>
      </c>
      <c r="P516" s="72">
        <f t="shared" si="45"/>
        <v>47.780544132330114</v>
      </c>
      <c r="Q516" s="73">
        <f t="shared" si="46"/>
        <v>78.837897818344672</v>
      </c>
      <c r="R516" s="48">
        <f t="shared" si="47"/>
        <v>604.42388327397589</v>
      </c>
      <c r="S516" s="74">
        <f t="shared" si="48"/>
        <v>55</v>
      </c>
      <c r="T516" s="6" t="s">
        <v>431</v>
      </c>
      <c r="U516" s="47" t="s">
        <v>432</v>
      </c>
      <c r="V516" s="47">
        <v>1</v>
      </c>
      <c r="W516" s="47">
        <v>1</v>
      </c>
      <c r="X516" s="47">
        <v>1</v>
      </c>
      <c r="Y516" s="47">
        <v>1</v>
      </c>
      <c r="Z516" s="75">
        <v>40855.635162037048</v>
      </c>
      <c r="AA516" s="6" t="s">
        <v>433</v>
      </c>
      <c r="AB516" s="47" t="s">
        <v>2668</v>
      </c>
      <c r="AC516" s="47" t="s">
        <v>2833</v>
      </c>
      <c r="AD516" s="47" t="s">
        <v>2843</v>
      </c>
      <c r="AE516" s="47" t="s">
        <v>2844</v>
      </c>
      <c r="AF516" s="6" t="s">
        <v>2845</v>
      </c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</row>
    <row r="517" spans="1:43" s="1" customFormat="1" ht="15.75" x14ac:dyDescent="0.25">
      <c r="A517" s="47">
        <v>513</v>
      </c>
      <c r="B517" s="47" t="s">
        <v>2846</v>
      </c>
      <c r="C517" s="47" t="s">
        <v>2664</v>
      </c>
      <c r="D517" s="69" t="s">
        <v>2665</v>
      </c>
      <c r="E517" s="47">
        <v>2004</v>
      </c>
      <c r="F517" s="69" t="s">
        <v>2819</v>
      </c>
      <c r="G517" s="69" t="s">
        <v>2667</v>
      </c>
      <c r="H517" s="69" t="s">
        <v>1600</v>
      </c>
      <c r="I517" s="70">
        <v>254.6416356381003</v>
      </c>
      <c r="J517" s="47" t="s">
        <v>430</v>
      </c>
      <c r="K517" s="47">
        <v>8</v>
      </c>
      <c r="L517" s="71"/>
      <c r="M517" s="47">
        <v>75</v>
      </c>
      <c r="N517" s="48">
        <f t="shared" si="49"/>
        <v>160</v>
      </c>
      <c r="O517" s="48">
        <f t="shared" si="44"/>
        <v>40742.661702096048</v>
      </c>
      <c r="P517" s="72">
        <f t="shared" si="45"/>
        <v>4074.2661702096048</v>
      </c>
      <c r="Q517" s="73">
        <f t="shared" si="46"/>
        <v>6722.5391808458471</v>
      </c>
      <c r="R517" s="48">
        <f t="shared" si="47"/>
        <v>51539.467053151493</v>
      </c>
      <c r="S517" s="74">
        <f t="shared" si="48"/>
        <v>55</v>
      </c>
      <c r="T517" s="6" t="s">
        <v>431</v>
      </c>
      <c r="U517" s="47" t="s">
        <v>432</v>
      </c>
      <c r="V517" s="47">
        <v>1</v>
      </c>
      <c r="W517" s="47">
        <v>1</v>
      </c>
      <c r="X517" s="47">
        <v>1</v>
      </c>
      <c r="Y517" s="47">
        <v>1</v>
      </c>
      <c r="Z517" s="75">
        <v>40855.63517361111</v>
      </c>
      <c r="AA517" s="6" t="s">
        <v>433</v>
      </c>
      <c r="AB517" s="47" t="s">
        <v>2668</v>
      </c>
      <c r="AC517" s="47" t="s">
        <v>2847</v>
      </c>
      <c r="AD517" s="47" t="s">
        <v>2848</v>
      </c>
      <c r="AE517" s="47" t="s">
        <v>2849</v>
      </c>
      <c r="AF517" s="6" t="s">
        <v>2850</v>
      </c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</row>
    <row r="518" spans="1:43" s="1" customFormat="1" ht="15.75" x14ac:dyDescent="0.25">
      <c r="A518" s="47">
        <v>514</v>
      </c>
      <c r="B518" s="47" t="s">
        <v>2851</v>
      </c>
      <c r="C518" s="47" t="s">
        <v>2664</v>
      </c>
      <c r="D518" s="69" t="s">
        <v>2665</v>
      </c>
      <c r="E518" s="47">
        <v>2004</v>
      </c>
      <c r="F518" s="69" t="s">
        <v>2819</v>
      </c>
      <c r="G518" s="69" t="s">
        <v>2667</v>
      </c>
      <c r="H518" s="69" t="s">
        <v>1600</v>
      </c>
      <c r="I518" s="70">
        <v>1.2602103173099199</v>
      </c>
      <c r="J518" s="47" t="s">
        <v>430</v>
      </c>
      <c r="K518" s="47">
        <v>8</v>
      </c>
      <c r="L518" s="71"/>
      <c r="M518" s="47">
        <v>75</v>
      </c>
      <c r="N518" s="48">
        <f t="shared" si="49"/>
        <v>160</v>
      </c>
      <c r="O518" s="48">
        <f t="shared" ref="O518:O581" si="50">N518*I518</f>
        <v>201.63365076958718</v>
      </c>
      <c r="P518" s="72">
        <f t="shared" ref="P518:P581" si="51">O518*0.1</f>
        <v>20.163365076958719</v>
      </c>
      <c r="Q518" s="73">
        <f t="shared" ref="Q518:Q581" si="52">SUM(O518:P518)*0.15</f>
        <v>33.269552376981885</v>
      </c>
      <c r="R518" s="48">
        <f t="shared" ref="R518:R581" si="53">SUM(O518:Q518)</f>
        <v>255.06656822352778</v>
      </c>
      <c r="S518" s="74">
        <f t="shared" si="48"/>
        <v>55</v>
      </c>
      <c r="T518" s="6" t="s">
        <v>431</v>
      </c>
      <c r="U518" s="47" t="s">
        <v>432</v>
      </c>
      <c r="V518" s="47">
        <v>1</v>
      </c>
      <c r="W518" s="47">
        <v>1</v>
      </c>
      <c r="X518" s="47">
        <v>1</v>
      </c>
      <c r="Y518" s="47">
        <v>1</v>
      </c>
      <c r="Z518" s="75">
        <v>42529.634062500001</v>
      </c>
      <c r="AA518" s="6" t="s">
        <v>433</v>
      </c>
      <c r="AB518" s="47" t="s">
        <v>2668</v>
      </c>
      <c r="AC518" s="47" t="s">
        <v>2852</v>
      </c>
      <c r="AD518" s="47" t="s">
        <v>2853</v>
      </c>
      <c r="AE518" s="47" t="s">
        <v>2854</v>
      </c>
      <c r="AF518" s="6" t="s">
        <v>2855</v>
      </c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</row>
    <row r="519" spans="1:43" s="1" customFormat="1" ht="15.75" x14ac:dyDescent="0.25">
      <c r="A519" s="47">
        <v>515</v>
      </c>
      <c r="B519" s="47" t="s">
        <v>2856</v>
      </c>
      <c r="C519" s="47" t="s">
        <v>2205</v>
      </c>
      <c r="D519" s="69" t="s">
        <v>1685</v>
      </c>
      <c r="E519" s="47">
        <v>1979</v>
      </c>
      <c r="F519" s="69" t="s">
        <v>1255</v>
      </c>
      <c r="G519" s="69" t="s">
        <v>2857</v>
      </c>
      <c r="H519" s="69" t="s">
        <v>2858</v>
      </c>
      <c r="I519" s="70">
        <v>253.0501672449829</v>
      </c>
      <c r="J519" s="47" t="s">
        <v>430</v>
      </c>
      <c r="K519" s="47">
        <v>12</v>
      </c>
      <c r="L519" s="71"/>
      <c r="M519" s="47">
        <v>75</v>
      </c>
      <c r="N519" s="48">
        <f t="shared" si="49"/>
        <v>200</v>
      </c>
      <c r="O519" s="48">
        <f t="shared" si="50"/>
        <v>50610.033448996583</v>
      </c>
      <c r="P519" s="72">
        <f t="shared" si="51"/>
        <v>5061.0033448996583</v>
      </c>
      <c r="Q519" s="73">
        <f t="shared" si="52"/>
        <v>8350.6555190844356</v>
      </c>
      <c r="R519" s="48">
        <f t="shared" si="53"/>
        <v>64021.692312980682</v>
      </c>
      <c r="S519" s="74">
        <f t="shared" ref="S519:S582" si="54">M519-ABS($I$2-E519)</f>
        <v>30</v>
      </c>
      <c r="T519" s="6" t="s">
        <v>431</v>
      </c>
      <c r="U519" s="47" t="s">
        <v>432</v>
      </c>
      <c r="V519" s="47">
        <v>1</v>
      </c>
      <c r="W519" s="47">
        <v>1</v>
      </c>
      <c r="X519" s="47">
        <v>1</v>
      </c>
      <c r="Y519" s="47">
        <v>1</v>
      </c>
      <c r="Z519" s="75">
        <v>44273.54928240741</v>
      </c>
      <c r="AA519" s="6" t="s">
        <v>1221</v>
      </c>
      <c r="AB519" s="47" t="s">
        <v>1686</v>
      </c>
      <c r="AC519" s="47" t="s">
        <v>2859</v>
      </c>
      <c r="AD519" s="47" t="s">
        <v>2860</v>
      </c>
      <c r="AE519" s="47" t="s">
        <v>2861</v>
      </c>
      <c r="AF519" s="6" t="s">
        <v>2862</v>
      </c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</row>
    <row r="520" spans="1:43" s="1" customFormat="1" ht="15.75" x14ac:dyDescent="0.25">
      <c r="A520" s="47">
        <v>516</v>
      </c>
      <c r="B520" s="47" t="s">
        <v>2863</v>
      </c>
      <c r="C520" s="47" t="s">
        <v>2205</v>
      </c>
      <c r="D520" s="69" t="s">
        <v>1685</v>
      </c>
      <c r="E520" s="47">
        <v>1979</v>
      </c>
      <c r="F520" s="69" t="s">
        <v>1255</v>
      </c>
      <c r="G520" s="69" t="s">
        <v>2858</v>
      </c>
      <c r="H520" s="69" t="s">
        <v>2864</v>
      </c>
      <c r="I520" s="70">
        <v>338.8466747055657</v>
      </c>
      <c r="J520" s="47" t="s">
        <v>430</v>
      </c>
      <c r="K520" s="47">
        <v>12</v>
      </c>
      <c r="L520" s="71"/>
      <c r="M520" s="47">
        <v>75</v>
      </c>
      <c r="N520" s="48">
        <f t="shared" si="49"/>
        <v>200</v>
      </c>
      <c r="O520" s="48">
        <f t="shared" si="50"/>
        <v>67769.334941113135</v>
      </c>
      <c r="P520" s="72">
        <f t="shared" si="51"/>
        <v>6776.9334941113138</v>
      </c>
      <c r="Q520" s="73">
        <f t="shared" si="52"/>
        <v>11181.940265283667</v>
      </c>
      <c r="R520" s="48">
        <f t="shared" si="53"/>
        <v>85728.208700508127</v>
      </c>
      <c r="S520" s="74">
        <f t="shared" si="54"/>
        <v>30</v>
      </c>
      <c r="T520" s="6" t="s">
        <v>431</v>
      </c>
      <c r="U520" s="47" t="s">
        <v>432</v>
      </c>
      <c r="V520" s="47">
        <v>1</v>
      </c>
      <c r="W520" s="47">
        <v>1</v>
      </c>
      <c r="X520" s="47">
        <v>1</v>
      </c>
      <c r="Y520" s="47">
        <v>1</v>
      </c>
      <c r="Z520" s="75">
        <v>44273.548229166663</v>
      </c>
      <c r="AA520" s="6" t="s">
        <v>1221</v>
      </c>
      <c r="AB520" s="47" t="s">
        <v>1686</v>
      </c>
      <c r="AC520" s="47" t="s">
        <v>2860</v>
      </c>
      <c r="AD520" s="47" t="s">
        <v>2865</v>
      </c>
      <c r="AE520" s="47" t="s">
        <v>2866</v>
      </c>
      <c r="AF520" s="6" t="s">
        <v>2867</v>
      </c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</row>
    <row r="521" spans="1:43" s="1" customFormat="1" ht="15.75" x14ac:dyDescent="0.25">
      <c r="A521" s="47">
        <v>517</v>
      </c>
      <c r="B521" s="47" t="s">
        <v>2868</v>
      </c>
      <c r="C521" s="47" t="s">
        <v>2205</v>
      </c>
      <c r="D521" s="69" t="s">
        <v>2869</v>
      </c>
      <c r="E521" s="47">
        <v>2006</v>
      </c>
      <c r="F521" s="69" t="s">
        <v>2870</v>
      </c>
      <c r="G521" s="69" t="s">
        <v>2858</v>
      </c>
      <c r="H521" s="69" t="s">
        <v>451</v>
      </c>
      <c r="I521" s="70">
        <v>1.866504564587615</v>
      </c>
      <c r="J521" s="47" t="s">
        <v>430</v>
      </c>
      <c r="K521" s="47">
        <v>6</v>
      </c>
      <c r="L521" s="71"/>
      <c r="M521" s="47">
        <v>75</v>
      </c>
      <c r="N521" s="48">
        <f t="shared" si="49"/>
        <v>140</v>
      </c>
      <c r="O521" s="48">
        <f t="shared" si="50"/>
        <v>261.31063904226613</v>
      </c>
      <c r="P521" s="72">
        <f t="shared" si="51"/>
        <v>26.131063904226615</v>
      </c>
      <c r="Q521" s="73">
        <f t="shared" si="52"/>
        <v>43.116255441973912</v>
      </c>
      <c r="R521" s="48">
        <f t="shared" si="53"/>
        <v>330.55795838846666</v>
      </c>
      <c r="S521" s="74">
        <f t="shared" si="54"/>
        <v>57</v>
      </c>
      <c r="T521" s="6" t="s">
        <v>431</v>
      </c>
      <c r="U521" s="47" t="s">
        <v>432</v>
      </c>
      <c r="V521" s="47">
        <v>1</v>
      </c>
      <c r="W521" s="47">
        <v>1</v>
      </c>
      <c r="X521" s="47">
        <v>1</v>
      </c>
      <c r="Y521" s="47">
        <v>1</v>
      </c>
      <c r="Z521" s="75">
        <v>40855.63517361111</v>
      </c>
      <c r="AA521" s="6" t="s">
        <v>433</v>
      </c>
      <c r="AB521" s="47" t="s">
        <v>2871</v>
      </c>
      <c r="AC521" s="47" t="s">
        <v>2872</v>
      </c>
      <c r="AD521" s="47" t="s">
        <v>2873</v>
      </c>
      <c r="AE521" s="47" t="s">
        <v>2874</v>
      </c>
      <c r="AF521" s="6" t="s">
        <v>2875</v>
      </c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</row>
    <row r="522" spans="1:43" s="1" customFormat="1" ht="15.75" x14ac:dyDescent="0.25">
      <c r="A522" s="47">
        <v>518</v>
      </c>
      <c r="B522" s="47" t="s">
        <v>2876</v>
      </c>
      <c r="C522" s="47" t="s">
        <v>2877</v>
      </c>
      <c r="D522" s="69" t="s">
        <v>2869</v>
      </c>
      <c r="E522" s="47">
        <v>2006</v>
      </c>
      <c r="F522" s="69" t="s">
        <v>2870</v>
      </c>
      <c r="G522" s="69" t="s">
        <v>2858</v>
      </c>
      <c r="H522" s="69" t="s">
        <v>451</v>
      </c>
      <c r="I522" s="70">
        <v>124.34246250823939</v>
      </c>
      <c r="J522" s="47" t="s">
        <v>430</v>
      </c>
      <c r="K522" s="47">
        <v>6</v>
      </c>
      <c r="L522" s="71"/>
      <c r="M522" s="47">
        <v>75</v>
      </c>
      <c r="N522" s="48">
        <f t="shared" si="49"/>
        <v>140</v>
      </c>
      <c r="O522" s="48">
        <f t="shared" si="50"/>
        <v>17407.944751153515</v>
      </c>
      <c r="P522" s="72">
        <f t="shared" si="51"/>
        <v>1740.7944751153516</v>
      </c>
      <c r="Q522" s="73">
        <f t="shared" si="52"/>
        <v>2872.3108839403299</v>
      </c>
      <c r="R522" s="48">
        <f t="shared" si="53"/>
        <v>22021.050110209195</v>
      </c>
      <c r="S522" s="74">
        <f t="shared" si="54"/>
        <v>57</v>
      </c>
      <c r="T522" s="6" t="s">
        <v>431</v>
      </c>
      <c r="U522" s="47" t="s">
        <v>432</v>
      </c>
      <c r="V522" s="47">
        <v>1</v>
      </c>
      <c r="W522" s="47">
        <v>1</v>
      </c>
      <c r="X522" s="47">
        <v>1</v>
      </c>
      <c r="Y522" s="47">
        <v>1</v>
      </c>
      <c r="Z522" s="75">
        <v>41159.411909722221</v>
      </c>
      <c r="AA522" s="6" t="s">
        <v>433</v>
      </c>
      <c r="AB522" s="47" t="s">
        <v>2871</v>
      </c>
      <c r="AC522" s="47" t="s">
        <v>2878</v>
      </c>
      <c r="AD522" s="47" t="s">
        <v>2879</v>
      </c>
      <c r="AE522" s="47" t="s">
        <v>2880</v>
      </c>
      <c r="AF522" s="6" t="s">
        <v>2881</v>
      </c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</row>
    <row r="523" spans="1:43" s="1" customFormat="1" ht="15.75" x14ac:dyDescent="0.25">
      <c r="A523" s="47">
        <v>519</v>
      </c>
      <c r="B523" s="47" t="s">
        <v>2882</v>
      </c>
      <c r="C523" s="47" t="s">
        <v>2877</v>
      </c>
      <c r="D523" s="69" t="s">
        <v>2883</v>
      </c>
      <c r="E523" s="47">
        <v>2007</v>
      </c>
      <c r="F523" s="69" t="s">
        <v>2870</v>
      </c>
      <c r="G523" s="69" t="s">
        <v>2858</v>
      </c>
      <c r="H523" s="69" t="s">
        <v>451</v>
      </c>
      <c r="I523" s="70">
        <v>4.0810376729517257</v>
      </c>
      <c r="J523" s="47" t="s">
        <v>430</v>
      </c>
      <c r="K523" s="47">
        <v>6</v>
      </c>
      <c r="L523" s="71"/>
      <c r="M523" s="47">
        <v>75</v>
      </c>
      <c r="N523" s="48">
        <f t="shared" si="49"/>
        <v>140</v>
      </c>
      <c r="O523" s="48">
        <f t="shared" si="50"/>
        <v>571.34527421324162</v>
      </c>
      <c r="P523" s="72">
        <f t="shared" si="51"/>
        <v>57.134527421324165</v>
      </c>
      <c r="Q523" s="73">
        <f t="shared" si="52"/>
        <v>94.27197024518486</v>
      </c>
      <c r="R523" s="48">
        <f t="shared" si="53"/>
        <v>722.75177187975066</v>
      </c>
      <c r="S523" s="74">
        <f t="shared" si="54"/>
        <v>58</v>
      </c>
      <c r="T523" s="6" t="s">
        <v>2884</v>
      </c>
      <c r="U523" s="47" t="s">
        <v>432</v>
      </c>
      <c r="V523" s="47">
        <v>1</v>
      </c>
      <c r="W523" s="47">
        <v>1</v>
      </c>
      <c r="X523" s="47">
        <v>1</v>
      </c>
      <c r="Y523" s="47">
        <v>1</v>
      </c>
      <c r="Z523" s="75">
        <v>40855.63517361111</v>
      </c>
      <c r="AA523" s="6" t="s">
        <v>433</v>
      </c>
      <c r="AB523" s="47" t="s">
        <v>431</v>
      </c>
      <c r="AC523" s="47" t="s">
        <v>2885</v>
      </c>
      <c r="AD523" s="47" t="s">
        <v>2886</v>
      </c>
      <c r="AE523" s="47" t="s">
        <v>2887</v>
      </c>
      <c r="AF523" s="6" t="s">
        <v>2888</v>
      </c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</row>
    <row r="524" spans="1:43" s="1" customFormat="1" ht="47.25" x14ac:dyDescent="0.25">
      <c r="A524" s="47">
        <v>520</v>
      </c>
      <c r="B524" s="47" t="s">
        <v>2889</v>
      </c>
      <c r="C524" s="47" t="s">
        <v>1751</v>
      </c>
      <c r="D524" s="69" t="s">
        <v>1913</v>
      </c>
      <c r="E524" s="47">
        <v>1993</v>
      </c>
      <c r="F524" s="69" t="s">
        <v>1600</v>
      </c>
      <c r="G524" s="69" t="s">
        <v>1753</v>
      </c>
      <c r="H524" s="69" t="s">
        <v>812</v>
      </c>
      <c r="I524" s="70">
        <v>49.366598526792387</v>
      </c>
      <c r="J524" s="47" t="s">
        <v>430</v>
      </c>
      <c r="K524" s="47">
        <v>10</v>
      </c>
      <c r="L524" s="71"/>
      <c r="M524" s="47">
        <v>75</v>
      </c>
      <c r="N524" s="48">
        <f t="shared" si="49"/>
        <v>180</v>
      </c>
      <c r="O524" s="48">
        <f t="shared" si="50"/>
        <v>8885.9877348226291</v>
      </c>
      <c r="P524" s="72">
        <f t="shared" si="51"/>
        <v>888.59877348226291</v>
      </c>
      <c r="Q524" s="73">
        <f t="shared" si="52"/>
        <v>1466.1879762457338</v>
      </c>
      <c r="R524" s="48">
        <f t="shared" si="53"/>
        <v>11240.774484550626</v>
      </c>
      <c r="S524" s="74">
        <f t="shared" si="54"/>
        <v>44</v>
      </c>
      <c r="T524" s="6" t="s">
        <v>431</v>
      </c>
      <c r="U524" s="47" t="s">
        <v>432</v>
      </c>
      <c r="V524" s="47">
        <v>1</v>
      </c>
      <c r="W524" s="47">
        <v>1</v>
      </c>
      <c r="X524" s="47">
        <v>1</v>
      </c>
      <c r="Y524" s="47">
        <v>1</v>
      </c>
      <c r="Z524" s="75">
        <v>40855.63517361111</v>
      </c>
      <c r="AA524" s="6" t="s">
        <v>433</v>
      </c>
      <c r="AB524" s="47" t="s">
        <v>1914</v>
      </c>
      <c r="AC524" s="47" t="s">
        <v>2890</v>
      </c>
      <c r="AD524" s="47" t="s">
        <v>2891</v>
      </c>
      <c r="AE524" s="47" t="s">
        <v>2892</v>
      </c>
      <c r="AF524" s="6" t="s">
        <v>2893</v>
      </c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</row>
    <row r="525" spans="1:43" s="1" customFormat="1" ht="47.25" x14ac:dyDescent="0.25">
      <c r="A525" s="47">
        <v>521</v>
      </c>
      <c r="B525" s="47" t="s">
        <v>2894</v>
      </c>
      <c r="C525" s="47" t="s">
        <v>1751</v>
      </c>
      <c r="D525" s="69" t="s">
        <v>1913</v>
      </c>
      <c r="E525" s="47">
        <v>1993</v>
      </c>
      <c r="F525" s="69" t="s">
        <v>1600</v>
      </c>
      <c r="G525" s="69" t="s">
        <v>1753</v>
      </c>
      <c r="H525" s="69" t="s">
        <v>812</v>
      </c>
      <c r="I525" s="70">
        <v>22.633207945888302</v>
      </c>
      <c r="J525" s="47" t="s">
        <v>430</v>
      </c>
      <c r="K525" s="47">
        <v>10</v>
      </c>
      <c r="L525" s="71"/>
      <c r="M525" s="47">
        <v>75</v>
      </c>
      <c r="N525" s="48">
        <f t="shared" si="49"/>
        <v>180</v>
      </c>
      <c r="O525" s="48">
        <f t="shared" si="50"/>
        <v>4073.9774302598944</v>
      </c>
      <c r="P525" s="72">
        <f t="shared" si="51"/>
        <v>407.39774302598948</v>
      </c>
      <c r="Q525" s="73">
        <f t="shared" si="52"/>
        <v>672.20627599288252</v>
      </c>
      <c r="R525" s="48">
        <f t="shared" si="53"/>
        <v>5153.5814492787658</v>
      </c>
      <c r="S525" s="74">
        <f t="shared" si="54"/>
        <v>44</v>
      </c>
      <c r="T525" s="6" t="s">
        <v>431</v>
      </c>
      <c r="U525" s="47" t="s">
        <v>432</v>
      </c>
      <c r="V525" s="47">
        <v>1</v>
      </c>
      <c r="W525" s="47">
        <v>1</v>
      </c>
      <c r="X525" s="47">
        <v>1</v>
      </c>
      <c r="Y525" s="47">
        <v>1</v>
      </c>
      <c r="Z525" s="75">
        <v>40855.63517361111</v>
      </c>
      <c r="AA525" s="6" t="s">
        <v>433</v>
      </c>
      <c r="AB525" s="47" t="s">
        <v>1914</v>
      </c>
      <c r="AC525" s="47" t="s">
        <v>2891</v>
      </c>
      <c r="AD525" s="47" t="s">
        <v>2895</v>
      </c>
      <c r="AE525" s="47" t="s">
        <v>2896</v>
      </c>
      <c r="AF525" s="6" t="s">
        <v>2897</v>
      </c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</row>
    <row r="526" spans="1:43" s="1" customFormat="1" ht="31.5" x14ac:dyDescent="0.25">
      <c r="A526" s="47">
        <v>522</v>
      </c>
      <c r="B526" s="47" t="s">
        <v>2898</v>
      </c>
      <c r="C526" s="47" t="s">
        <v>1751</v>
      </c>
      <c r="D526" s="69" t="s">
        <v>2116</v>
      </c>
      <c r="E526" s="47">
        <v>1998</v>
      </c>
      <c r="F526" s="69" t="s">
        <v>1600</v>
      </c>
      <c r="G526" s="69" t="s">
        <v>1753</v>
      </c>
      <c r="H526" s="69" t="s">
        <v>812</v>
      </c>
      <c r="I526" s="70">
        <v>3.4766625275867291</v>
      </c>
      <c r="J526" s="47" t="s">
        <v>430</v>
      </c>
      <c r="K526" s="47">
        <v>10</v>
      </c>
      <c r="L526" s="71"/>
      <c r="M526" s="47">
        <v>75</v>
      </c>
      <c r="N526" s="48">
        <f t="shared" si="49"/>
        <v>180</v>
      </c>
      <c r="O526" s="48">
        <f t="shared" si="50"/>
        <v>625.79925496561123</v>
      </c>
      <c r="P526" s="72">
        <f t="shared" si="51"/>
        <v>62.579925496561124</v>
      </c>
      <c r="Q526" s="73">
        <f t="shared" si="52"/>
        <v>103.25687706932585</v>
      </c>
      <c r="R526" s="48">
        <f t="shared" si="53"/>
        <v>791.63605753149818</v>
      </c>
      <c r="S526" s="74">
        <f t="shared" si="54"/>
        <v>49</v>
      </c>
      <c r="T526" s="6" t="s">
        <v>431</v>
      </c>
      <c r="U526" s="47" t="s">
        <v>432</v>
      </c>
      <c r="V526" s="47">
        <v>1</v>
      </c>
      <c r="W526" s="47">
        <v>1</v>
      </c>
      <c r="X526" s="47">
        <v>1</v>
      </c>
      <c r="Y526" s="47">
        <v>1</v>
      </c>
      <c r="Z526" s="75">
        <v>40855.63517361111</v>
      </c>
      <c r="AA526" s="6" t="s">
        <v>433</v>
      </c>
      <c r="AB526" s="47" t="s">
        <v>1601</v>
      </c>
      <c r="AC526" s="47" t="s">
        <v>2895</v>
      </c>
      <c r="AD526" s="47" t="s">
        <v>2117</v>
      </c>
      <c r="AE526" s="47" t="s">
        <v>2899</v>
      </c>
      <c r="AF526" s="6" t="s">
        <v>2900</v>
      </c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</row>
    <row r="527" spans="1:43" s="1" customFormat="1" ht="31.5" x14ac:dyDescent="0.25">
      <c r="A527" s="47">
        <v>523</v>
      </c>
      <c r="B527" s="47" t="s">
        <v>2901</v>
      </c>
      <c r="C527" s="47" t="s">
        <v>601</v>
      </c>
      <c r="D527" s="69" t="s">
        <v>2902</v>
      </c>
      <c r="E527" s="47">
        <v>2003</v>
      </c>
      <c r="F527" s="69" t="s">
        <v>2035</v>
      </c>
      <c r="G527" s="69" t="s">
        <v>2024</v>
      </c>
      <c r="H527" s="69" t="s">
        <v>451</v>
      </c>
      <c r="I527" s="70">
        <v>39.999899998307228</v>
      </c>
      <c r="J527" s="47" t="s">
        <v>430</v>
      </c>
      <c r="K527" s="47">
        <v>8</v>
      </c>
      <c r="L527" s="71"/>
      <c r="M527" s="47">
        <v>75</v>
      </c>
      <c r="N527" s="48">
        <f t="shared" si="49"/>
        <v>160</v>
      </c>
      <c r="O527" s="48">
        <f t="shared" si="50"/>
        <v>6399.9839997291565</v>
      </c>
      <c r="P527" s="72">
        <f t="shared" si="51"/>
        <v>639.99839997291565</v>
      </c>
      <c r="Q527" s="73">
        <f t="shared" si="52"/>
        <v>1055.9973599553107</v>
      </c>
      <c r="R527" s="48">
        <f t="shared" si="53"/>
        <v>8095.9797596573826</v>
      </c>
      <c r="S527" s="74">
        <f t="shared" si="54"/>
        <v>54</v>
      </c>
      <c r="T527" s="6" t="s">
        <v>431</v>
      </c>
      <c r="U527" s="47" t="s">
        <v>432</v>
      </c>
      <c r="V527" s="47">
        <v>1</v>
      </c>
      <c r="W527" s="47">
        <v>1</v>
      </c>
      <c r="X527" s="47">
        <v>1</v>
      </c>
      <c r="Y527" s="47">
        <v>1</v>
      </c>
      <c r="Z527" s="75">
        <v>40855.63517361111</v>
      </c>
      <c r="AA527" s="6" t="s">
        <v>433</v>
      </c>
      <c r="AB527" s="47" t="s">
        <v>2903</v>
      </c>
      <c r="AC527" s="47" t="s">
        <v>2904</v>
      </c>
      <c r="AD527" s="47" t="s">
        <v>2905</v>
      </c>
      <c r="AE527" s="47" t="s">
        <v>2906</v>
      </c>
      <c r="AF527" s="6" t="s">
        <v>2907</v>
      </c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</row>
    <row r="528" spans="1:43" s="1" customFormat="1" ht="31.5" x14ac:dyDescent="0.25">
      <c r="A528" s="47">
        <v>524</v>
      </c>
      <c r="B528" s="47" t="s">
        <v>2908</v>
      </c>
      <c r="C528" s="47" t="s">
        <v>601</v>
      </c>
      <c r="D528" s="69" t="s">
        <v>2902</v>
      </c>
      <c r="E528" s="47">
        <v>2003</v>
      </c>
      <c r="F528" s="69" t="s">
        <v>2035</v>
      </c>
      <c r="G528" s="69" t="s">
        <v>2024</v>
      </c>
      <c r="H528" s="69" t="s">
        <v>457</v>
      </c>
      <c r="I528" s="70">
        <v>0.22769999876618391</v>
      </c>
      <c r="J528" s="47" t="s">
        <v>430</v>
      </c>
      <c r="K528" s="47">
        <v>8</v>
      </c>
      <c r="L528" s="71"/>
      <c r="M528" s="47">
        <v>75</v>
      </c>
      <c r="N528" s="48">
        <f t="shared" si="49"/>
        <v>160</v>
      </c>
      <c r="O528" s="48">
        <f t="shared" si="50"/>
        <v>36.431999802589424</v>
      </c>
      <c r="P528" s="72">
        <f t="shared" si="51"/>
        <v>3.6431999802589425</v>
      </c>
      <c r="Q528" s="73">
        <f t="shared" si="52"/>
        <v>6.0112799674272548</v>
      </c>
      <c r="R528" s="48">
        <f t="shared" si="53"/>
        <v>46.086479750275622</v>
      </c>
      <c r="S528" s="74">
        <f t="shared" si="54"/>
        <v>54</v>
      </c>
      <c r="T528" s="6" t="s">
        <v>431</v>
      </c>
      <c r="U528" s="47" t="s">
        <v>432</v>
      </c>
      <c r="V528" s="47">
        <v>1</v>
      </c>
      <c r="W528" s="47">
        <v>1</v>
      </c>
      <c r="X528" s="47">
        <v>1</v>
      </c>
      <c r="Y528" s="47">
        <v>1</v>
      </c>
      <c r="Z528" s="75">
        <v>40855.63517361111</v>
      </c>
      <c r="AA528" s="6" t="s">
        <v>433</v>
      </c>
      <c r="AB528" s="47" t="s">
        <v>2903</v>
      </c>
      <c r="AC528" s="47" t="s">
        <v>2030</v>
      </c>
      <c r="AD528" s="47"/>
      <c r="AE528" s="47" t="s">
        <v>2909</v>
      </c>
      <c r="AF528" s="6" t="s">
        <v>2910</v>
      </c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</row>
    <row r="529" spans="1:43" s="1" customFormat="1" ht="31.5" x14ac:dyDescent="0.25">
      <c r="A529" s="47">
        <v>525</v>
      </c>
      <c r="B529" s="47" t="s">
        <v>2911</v>
      </c>
      <c r="C529" s="47" t="s">
        <v>1719</v>
      </c>
      <c r="D529" s="69" t="s">
        <v>918</v>
      </c>
      <c r="E529" s="47">
        <v>1977</v>
      </c>
      <c r="F529" s="69" t="s">
        <v>1599</v>
      </c>
      <c r="G529" s="69" t="s">
        <v>451</v>
      </c>
      <c r="H529" s="69" t="s">
        <v>451</v>
      </c>
      <c r="I529" s="70">
        <v>20.807999196579409</v>
      </c>
      <c r="J529" s="47" t="s">
        <v>799</v>
      </c>
      <c r="K529" s="47">
        <v>12</v>
      </c>
      <c r="L529" s="71"/>
      <c r="M529" s="47">
        <v>75</v>
      </c>
      <c r="N529" s="48">
        <f t="shared" si="49"/>
        <v>200</v>
      </c>
      <c r="O529" s="48">
        <f t="shared" si="50"/>
        <v>4161.5998393158816</v>
      </c>
      <c r="P529" s="72">
        <f t="shared" si="51"/>
        <v>416.15998393158816</v>
      </c>
      <c r="Q529" s="73">
        <f t="shared" si="52"/>
        <v>686.66397348712053</v>
      </c>
      <c r="R529" s="48">
        <f t="shared" si="53"/>
        <v>5264.4237967345907</v>
      </c>
      <c r="S529" s="74">
        <f t="shared" si="54"/>
        <v>28</v>
      </c>
      <c r="T529" s="6" t="s">
        <v>431</v>
      </c>
      <c r="U529" s="47" t="s">
        <v>432</v>
      </c>
      <c r="V529" s="47">
        <v>1</v>
      </c>
      <c r="W529" s="47">
        <v>1</v>
      </c>
      <c r="X529" s="47">
        <v>1</v>
      </c>
      <c r="Y529" s="47">
        <v>1</v>
      </c>
      <c r="Z529" s="75">
        <v>44273.545474537037</v>
      </c>
      <c r="AA529" s="6" t="s">
        <v>1221</v>
      </c>
      <c r="AB529" s="47" t="s">
        <v>920</v>
      </c>
      <c r="AC529" s="47" t="s">
        <v>2912</v>
      </c>
      <c r="AD529" s="47" t="s">
        <v>2272</v>
      </c>
      <c r="AE529" s="47" t="s">
        <v>2913</v>
      </c>
      <c r="AF529" s="6" t="s">
        <v>2914</v>
      </c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</row>
    <row r="530" spans="1:43" s="1" customFormat="1" ht="15.75" x14ac:dyDescent="0.25">
      <c r="A530" s="47">
        <v>526</v>
      </c>
      <c r="B530" s="47" t="s">
        <v>2915</v>
      </c>
      <c r="C530" s="47" t="s">
        <v>1878</v>
      </c>
      <c r="D530" s="69" t="s">
        <v>1743</v>
      </c>
      <c r="E530" s="47">
        <v>1981</v>
      </c>
      <c r="F530" s="69" t="s">
        <v>1255</v>
      </c>
      <c r="G530" s="69" t="s">
        <v>1966</v>
      </c>
      <c r="H530" s="69" t="s">
        <v>1929</v>
      </c>
      <c r="I530" s="70">
        <v>514.12294880772777</v>
      </c>
      <c r="J530" s="47" t="s">
        <v>430</v>
      </c>
      <c r="K530" s="47">
        <v>12</v>
      </c>
      <c r="L530" s="71"/>
      <c r="M530" s="47">
        <v>75</v>
      </c>
      <c r="N530" s="48">
        <f t="shared" si="49"/>
        <v>200</v>
      </c>
      <c r="O530" s="48">
        <f t="shared" si="50"/>
        <v>102824.58976154555</v>
      </c>
      <c r="P530" s="72">
        <f t="shared" si="51"/>
        <v>10282.458976154556</v>
      </c>
      <c r="Q530" s="73">
        <f t="shared" si="52"/>
        <v>16966.057310655015</v>
      </c>
      <c r="R530" s="48">
        <f t="shared" si="53"/>
        <v>130073.10604835511</v>
      </c>
      <c r="S530" s="74">
        <f t="shared" si="54"/>
        <v>32</v>
      </c>
      <c r="T530" s="6" t="s">
        <v>431</v>
      </c>
      <c r="U530" s="47" t="s">
        <v>432</v>
      </c>
      <c r="V530" s="47">
        <v>1</v>
      </c>
      <c r="W530" s="47">
        <v>1</v>
      </c>
      <c r="X530" s="47">
        <v>1</v>
      </c>
      <c r="Y530" s="47">
        <v>1</v>
      </c>
      <c r="Z530" s="75">
        <v>40855.635185185187</v>
      </c>
      <c r="AA530" s="6" t="s">
        <v>433</v>
      </c>
      <c r="AB530" s="47" t="s">
        <v>1745</v>
      </c>
      <c r="AC530" s="47" t="s">
        <v>2396</v>
      </c>
      <c r="AD530" s="47" t="s">
        <v>1967</v>
      </c>
      <c r="AE530" s="47" t="s">
        <v>2916</v>
      </c>
      <c r="AF530" s="6" t="s">
        <v>2917</v>
      </c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</row>
    <row r="531" spans="1:43" s="1" customFormat="1" ht="31.5" x14ac:dyDescent="0.25">
      <c r="A531" s="47">
        <v>527</v>
      </c>
      <c r="B531" s="47" t="s">
        <v>2918</v>
      </c>
      <c r="C531" s="47" t="s">
        <v>1878</v>
      </c>
      <c r="D531" s="69" t="s">
        <v>1879</v>
      </c>
      <c r="E531" s="47">
        <v>1983</v>
      </c>
      <c r="F531" s="69" t="s">
        <v>2919</v>
      </c>
      <c r="G531" s="69" t="s">
        <v>457</v>
      </c>
      <c r="H531" s="69" t="s">
        <v>457</v>
      </c>
      <c r="I531" s="70">
        <v>509.02419507049348</v>
      </c>
      <c r="J531" s="47" t="s">
        <v>430</v>
      </c>
      <c r="K531" s="47">
        <v>8</v>
      </c>
      <c r="L531" s="71"/>
      <c r="M531" s="47">
        <v>75</v>
      </c>
      <c r="N531" s="48">
        <f t="shared" si="49"/>
        <v>160</v>
      </c>
      <c r="O531" s="48">
        <f t="shared" si="50"/>
        <v>81443.871211278951</v>
      </c>
      <c r="P531" s="72">
        <f t="shared" si="51"/>
        <v>8144.3871211278956</v>
      </c>
      <c r="Q531" s="73">
        <f t="shared" si="52"/>
        <v>13438.238749861026</v>
      </c>
      <c r="R531" s="48">
        <f t="shared" si="53"/>
        <v>103026.49708226786</v>
      </c>
      <c r="S531" s="74">
        <f t="shared" si="54"/>
        <v>34</v>
      </c>
      <c r="T531" s="6" t="s">
        <v>431</v>
      </c>
      <c r="U531" s="47" t="s">
        <v>432</v>
      </c>
      <c r="V531" s="47">
        <v>1</v>
      </c>
      <c r="W531" s="47">
        <v>1</v>
      </c>
      <c r="X531" s="47">
        <v>1</v>
      </c>
      <c r="Y531" s="47">
        <v>1</v>
      </c>
      <c r="Z531" s="75">
        <v>40855.635185185187</v>
      </c>
      <c r="AA531" s="6" t="s">
        <v>433</v>
      </c>
      <c r="AB531" s="47" t="s">
        <v>1881</v>
      </c>
      <c r="AC531" s="47" t="s">
        <v>1883</v>
      </c>
      <c r="AD531" s="47" t="s">
        <v>2920</v>
      </c>
      <c r="AE531" s="47" t="s">
        <v>2921</v>
      </c>
      <c r="AF531" s="6" t="s">
        <v>2922</v>
      </c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</row>
    <row r="532" spans="1:43" s="1" customFormat="1" ht="31.5" x14ac:dyDescent="0.25">
      <c r="A532" s="47">
        <v>528</v>
      </c>
      <c r="B532" s="47" t="s">
        <v>2923</v>
      </c>
      <c r="C532" s="47" t="s">
        <v>2924</v>
      </c>
      <c r="D532" s="69" t="s">
        <v>2925</v>
      </c>
      <c r="E532" s="47">
        <v>2003</v>
      </c>
      <c r="F532" s="69" t="s">
        <v>904</v>
      </c>
      <c r="G532" s="69" t="s">
        <v>812</v>
      </c>
      <c r="H532" s="69" t="s">
        <v>1677</v>
      </c>
      <c r="I532" s="70">
        <v>446.65692728886438</v>
      </c>
      <c r="J532" s="47" t="s">
        <v>430</v>
      </c>
      <c r="K532" s="47">
        <v>10</v>
      </c>
      <c r="L532" s="71"/>
      <c r="M532" s="47">
        <v>75</v>
      </c>
      <c r="N532" s="48">
        <f t="shared" si="49"/>
        <v>180</v>
      </c>
      <c r="O532" s="48">
        <f t="shared" si="50"/>
        <v>80398.246911995593</v>
      </c>
      <c r="P532" s="72">
        <f t="shared" si="51"/>
        <v>8039.8246911995593</v>
      </c>
      <c r="Q532" s="73">
        <f t="shared" si="52"/>
        <v>13265.710740479273</v>
      </c>
      <c r="R532" s="48">
        <f t="shared" si="53"/>
        <v>101703.78234367444</v>
      </c>
      <c r="S532" s="74">
        <f t="shared" si="54"/>
        <v>54</v>
      </c>
      <c r="T532" s="6" t="s">
        <v>431</v>
      </c>
      <c r="U532" s="47" t="s">
        <v>432</v>
      </c>
      <c r="V532" s="47">
        <v>1</v>
      </c>
      <c r="W532" s="47">
        <v>1</v>
      </c>
      <c r="X532" s="47">
        <v>1</v>
      </c>
      <c r="Y532" s="47">
        <v>1</v>
      </c>
      <c r="Z532" s="75">
        <v>42913.610891203702</v>
      </c>
      <c r="AA532" s="6" t="s">
        <v>433</v>
      </c>
      <c r="AB532" s="47" t="s">
        <v>2926</v>
      </c>
      <c r="AC532" s="47" t="s">
        <v>2927</v>
      </c>
      <c r="AD532" s="47" t="s">
        <v>2928</v>
      </c>
      <c r="AE532" s="47" t="s">
        <v>2929</v>
      </c>
      <c r="AF532" s="6" t="s">
        <v>2930</v>
      </c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</row>
    <row r="533" spans="1:43" s="1" customFormat="1" ht="31.5" x14ac:dyDescent="0.25">
      <c r="A533" s="47">
        <v>529</v>
      </c>
      <c r="B533" s="47" t="s">
        <v>2931</v>
      </c>
      <c r="C533" s="47" t="s">
        <v>2924</v>
      </c>
      <c r="D533" s="69" t="s">
        <v>2925</v>
      </c>
      <c r="E533" s="47">
        <v>2003</v>
      </c>
      <c r="F533" s="69" t="s">
        <v>1755</v>
      </c>
      <c r="G533" s="69" t="s">
        <v>904</v>
      </c>
      <c r="H533" s="69" t="s">
        <v>451</v>
      </c>
      <c r="I533" s="70">
        <v>152.18934073334219</v>
      </c>
      <c r="J533" s="47" t="s">
        <v>430</v>
      </c>
      <c r="K533" s="47">
        <v>8</v>
      </c>
      <c r="L533" s="71"/>
      <c r="M533" s="47">
        <v>75</v>
      </c>
      <c r="N533" s="48">
        <f t="shared" si="49"/>
        <v>160</v>
      </c>
      <c r="O533" s="48">
        <f t="shared" si="50"/>
        <v>24350.294517334751</v>
      </c>
      <c r="P533" s="72">
        <f t="shared" si="51"/>
        <v>2435.0294517334751</v>
      </c>
      <c r="Q533" s="73">
        <f t="shared" si="52"/>
        <v>4017.7985953602333</v>
      </c>
      <c r="R533" s="48">
        <f t="shared" si="53"/>
        <v>30803.122564428457</v>
      </c>
      <c r="S533" s="74">
        <f t="shared" si="54"/>
        <v>54</v>
      </c>
      <c r="T533" s="6" t="s">
        <v>431</v>
      </c>
      <c r="U533" s="47" t="s">
        <v>432</v>
      </c>
      <c r="V533" s="47">
        <v>1</v>
      </c>
      <c r="W533" s="47">
        <v>1</v>
      </c>
      <c r="X533" s="47">
        <v>1</v>
      </c>
      <c r="Y533" s="47">
        <v>1</v>
      </c>
      <c r="Z533" s="75">
        <v>42913.607372685183</v>
      </c>
      <c r="AA533" s="6" t="s">
        <v>433</v>
      </c>
      <c r="AB533" s="47" t="s">
        <v>2926</v>
      </c>
      <c r="AC533" s="47" t="s">
        <v>2932</v>
      </c>
      <c r="AD533" s="47" t="s">
        <v>2933</v>
      </c>
      <c r="AE533" s="47" t="s">
        <v>2934</v>
      </c>
      <c r="AF533" s="6" t="s">
        <v>2935</v>
      </c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</row>
    <row r="534" spans="1:43" s="1" customFormat="1" ht="31.5" x14ac:dyDescent="0.25">
      <c r="A534" s="47">
        <v>530</v>
      </c>
      <c r="B534" s="47" t="s">
        <v>2936</v>
      </c>
      <c r="C534" s="47" t="s">
        <v>1751</v>
      </c>
      <c r="D534" s="69" t="s">
        <v>1752</v>
      </c>
      <c r="E534" s="47">
        <v>2006</v>
      </c>
      <c r="F534" s="69" t="s">
        <v>1753</v>
      </c>
      <c r="G534" s="69" t="s">
        <v>1600</v>
      </c>
      <c r="H534" s="69" t="s">
        <v>1754</v>
      </c>
      <c r="I534" s="70">
        <v>3.0548000000417228</v>
      </c>
      <c r="J534" s="47" t="s">
        <v>430</v>
      </c>
      <c r="K534" s="47">
        <v>8</v>
      </c>
      <c r="L534" s="71"/>
      <c r="M534" s="47">
        <v>75</v>
      </c>
      <c r="N534" s="48">
        <f t="shared" si="49"/>
        <v>160</v>
      </c>
      <c r="O534" s="48">
        <f t="shared" si="50"/>
        <v>488.76800000667566</v>
      </c>
      <c r="P534" s="72">
        <f t="shared" si="51"/>
        <v>48.876800000667572</v>
      </c>
      <c r="Q534" s="73">
        <f t="shared" si="52"/>
        <v>80.646720001101485</v>
      </c>
      <c r="R534" s="48">
        <f t="shared" si="53"/>
        <v>618.29152000844476</v>
      </c>
      <c r="S534" s="74">
        <f t="shared" si="54"/>
        <v>57</v>
      </c>
      <c r="T534" s="6" t="s">
        <v>431</v>
      </c>
      <c r="U534" s="47" t="s">
        <v>432</v>
      </c>
      <c r="V534" s="47">
        <v>1</v>
      </c>
      <c r="W534" s="47">
        <v>1</v>
      </c>
      <c r="X534" s="47">
        <v>1</v>
      </c>
      <c r="Y534" s="47">
        <v>1</v>
      </c>
      <c r="Z534" s="75">
        <v>40855.635185185187</v>
      </c>
      <c r="AA534" s="6" t="s">
        <v>433</v>
      </c>
      <c r="AB534" s="47" t="s">
        <v>1756</v>
      </c>
      <c r="AC534" s="47" t="s">
        <v>2937</v>
      </c>
      <c r="AD534" s="47" t="s">
        <v>2938</v>
      </c>
      <c r="AE534" s="47" t="s">
        <v>2939</v>
      </c>
      <c r="AF534" s="6" t="s">
        <v>2940</v>
      </c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</row>
    <row r="535" spans="1:43" s="1" customFormat="1" ht="31.5" x14ac:dyDescent="0.25">
      <c r="A535" s="47">
        <v>531</v>
      </c>
      <c r="B535" s="47" t="s">
        <v>2941</v>
      </c>
      <c r="C535" s="47" t="s">
        <v>1751</v>
      </c>
      <c r="D535" s="69" t="s">
        <v>1752</v>
      </c>
      <c r="E535" s="47">
        <v>2006</v>
      </c>
      <c r="F535" s="69" t="s">
        <v>1753</v>
      </c>
      <c r="G535" s="69" t="s">
        <v>1600</v>
      </c>
      <c r="H535" s="69" t="s">
        <v>1754</v>
      </c>
      <c r="I535" s="70">
        <v>29.714222665280051</v>
      </c>
      <c r="J535" s="47" t="s">
        <v>430</v>
      </c>
      <c r="K535" s="47">
        <v>8</v>
      </c>
      <c r="L535" s="71"/>
      <c r="M535" s="47">
        <v>75</v>
      </c>
      <c r="N535" s="48">
        <f t="shared" si="49"/>
        <v>160</v>
      </c>
      <c r="O535" s="48">
        <f t="shared" si="50"/>
        <v>4754.275626444808</v>
      </c>
      <c r="P535" s="72">
        <f t="shared" si="51"/>
        <v>475.42756264448082</v>
      </c>
      <c r="Q535" s="73">
        <f t="shared" si="52"/>
        <v>784.45547836339324</v>
      </c>
      <c r="R535" s="48">
        <f t="shared" si="53"/>
        <v>6014.1586674526816</v>
      </c>
      <c r="S535" s="74">
        <f t="shared" si="54"/>
        <v>57</v>
      </c>
      <c r="T535" s="6" t="s">
        <v>431</v>
      </c>
      <c r="U535" s="47" t="s">
        <v>432</v>
      </c>
      <c r="V535" s="47">
        <v>1</v>
      </c>
      <c r="W535" s="47">
        <v>1</v>
      </c>
      <c r="X535" s="47">
        <v>1</v>
      </c>
      <c r="Y535" s="47">
        <v>1</v>
      </c>
      <c r="Z535" s="75">
        <v>40855.635185185187</v>
      </c>
      <c r="AA535" s="6" t="s">
        <v>433</v>
      </c>
      <c r="AB535" s="47" t="s">
        <v>1756</v>
      </c>
      <c r="AC535" s="47" t="s">
        <v>1768</v>
      </c>
      <c r="AD535" s="47" t="s">
        <v>2937</v>
      </c>
      <c r="AE535" s="47" t="s">
        <v>2942</v>
      </c>
      <c r="AF535" s="6" t="s">
        <v>2943</v>
      </c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</row>
    <row r="536" spans="1:43" s="1" customFormat="1" ht="31.5" x14ac:dyDescent="0.25">
      <c r="A536" s="47">
        <v>532</v>
      </c>
      <c r="B536" s="47" t="s">
        <v>2944</v>
      </c>
      <c r="C536" s="47" t="s">
        <v>1751</v>
      </c>
      <c r="D536" s="69" t="s">
        <v>2945</v>
      </c>
      <c r="E536" s="47">
        <v>2006</v>
      </c>
      <c r="F536" s="69" t="s">
        <v>1753</v>
      </c>
      <c r="G536" s="69" t="s">
        <v>1600</v>
      </c>
      <c r="H536" s="69" t="s">
        <v>1754</v>
      </c>
      <c r="I536" s="70">
        <v>17.063006946826441</v>
      </c>
      <c r="J536" s="47" t="s">
        <v>430</v>
      </c>
      <c r="K536" s="47">
        <v>8</v>
      </c>
      <c r="L536" s="71"/>
      <c r="M536" s="47">
        <v>75</v>
      </c>
      <c r="N536" s="48">
        <f t="shared" si="49"/>
        <v>160</v>
      </c>
      <c r="O536" s="48">
        <f t="shared" si="50"/>
        <v>2730.0811114922308</v>
      </c>
      <c r="P536" s="72">
        <f t="shared" si="51"/>
        <v>273.00811114922311</v>
      </c>
      <c r="Q536" s="73">
        <f t="shared" si="52"/>
        <v>450.46338339621809</v>
      </c>
      <c r="R536" s="48">
        <f t="shared" si="53"/>
        <v>3453.5526060376719</v>
      </c>
      <c r="S536" s="74">
        <f t="shared" si="54"/>
        <v>57</v>
      </c>
      <c r="T536" s="6" t="s">
        <v>431</v>
      </c>
      <c r="U536" s="47" t="s">
        <v>432</v>
      </c>
      <c r="V536" s="47">
        <v>1</v>
      </c>
      <c r="W536" s="47">
        <v>1</v>
      </c>
      <c r="X536" s="47">
        <v>1</v>
      </c>
      <c r="Y536" s="47">
        <v>1</v>
      </c>
      <c r="Z536" s="75">
        <v>40855.635185185187</v>
      </c>
      <c r="AA536" s="6" t="s">
        <v>433</v>
      </c>
      <c r="AB536" s="47" t="s">
        <v>2946</v>
      </c>
      <c r="AC536" s="47" t="s">
        <v>2947</v>
      </c>
      <c r="AD536" s="47" t="s">
        <v>2948</v>
      </c>
      <c r="AE536" s="47" t="s">
        <v>2949</v>
      </c>
      <c r="AF536" s="6" t="s">
        <v>2950</v>
      </c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</row>
    <row r="537" spans="1:43" s="1" customFormat="1" ht="31.5" x14ac:dyDescent="0.25">
      <c r="A537" s="47">
        <v>533</v>
      </c>
      <c r="B537" s="47" t="s">
        <v>2951</v>
      </c>
      <c r="C537" s="47" t="s">
        <v>688</v>
      </c>
      <c r="D537" s="69" t="s">
        <v>1598</v>
      </c>
      <c r="E537" s="47">
        <v>1998</v>
      </c>
      <c r="F537" s="69" t="s">
        <v>2952</v>
      </c>
      <c r="G537" s="69" t="s">
        <v>1600</v>
      </c>
      <c r="H537" s="69" t="s">
        <v>451</v>
      </c>
      <c r="I537" s="70">
        <v>44.303032306200812</v>
      </c>
      <c r="J537" s="47" t="s">
        <v>430</v>
      </c>
      <c r="K537" s="47">
        <v>8</v>
      </c>
      <c r="L537" s="71"/>
      <c r="M537" s="47">
        <v>75</v>
      </c>
      <c r="N537" s="48">
        <f t="shared" si="49"/>
        <v>160</v>
      </c>
      <c r="O537" s="48">
        <f t="shared" si="50"/>
        <v>7088.4851689921297</v>
      </c>
      <c r="P537" s="72">
        <f t="shared" si="51"/>
        <v>708.848516899213</v>
      </c>
      <c r="Q537" s="73">
        <f t="shared" si="52"/>
        <v>1169.6000528837014</v>
      </c>
      <c r="R537" s="48">
        <f t="shared" si="53"/>
        <v>8966.9337387750438</v>
      </c>
      <c r="S537" s="74">
        <f t="shared" si="54"/>
        <v>49</v>
      </c>
      <c r="T537" s="6" t="s">
        <v>431</v>
      </c>
      <c r="U537" s="47" t="s">
        <v>432</v>
      </c>
      <c r="V537" s="47">
        <v>1</v>
      </c>
      <c r="W537" s="47">
        <v>1</v>
      </c>
      <c r="X537" s="47">
        <v>1</v>
      </c>
      <c r="Y537" s="47">
        <v>1</v>
      </c>
      <c r="Z537" s="75">
        <v>40855.635185185187</v>
      </c>
      <c r="AA537" s="6" t="s">
        <v>433</v>
      </c>
      <c r="AB537" s="47" t="s">
        <v>1601</v>
      </c>
      <c r="AC537" s="47" t="s">
        <v>2953</v>
      </c>
      <c r="AD537" s="47" t="s">
        <v>2954</v>
      </c>
      <c r="AE537" s="47" t="s">
        <v>2955</v>
      </c>
      <c r="AF537" s="6" t="s">
        <v>2956</v>
      </c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</row>
    <row r="538" spans="1:43" s="1" customFormat="1" ht="31.5" x14ac:dyDescent="0.25">
      <c r="A538" s="47">
        <v>534</v>
      </c>
      <c r="B538" s="47" t="s">
        <v>2957</v>
      </c>
      <c r="C538" s="47" t="s">
        <v>688</v>
      </c>
      <c r="D538" s="69" t="s">
        <v>1598</v>
      </c>
      <c r="E538" s="47">
        <v>1998</v>
      </c>
      <c r="F538" s="69" t="s">
        <v>2952</v>
      </c>
      <c r="G538" s="69" t="s">
        <v>1600</v>
      </c>
      <c r="H538" s="69" t="s">
        <v>451</v>
      </c>
      <c r="I538" s="70">
        <v>29.630621144316411</v>
      </c>
      <c r="J538" s="47" t="s">
        <v>430</v>
      </c>
      <c r="K538" s="47">
        <v>8</v>
      </c>
      <c r="L538" s="71"/>
      <c r="M538" s="47">
        <v>75</v>
      </c>
      <c r="N538" s="48">
        <f t="shared" si="49"/>
        <v>160</v>
      </c>
      <c r="O538" s="48">
        <f t="shared" si="50"/>
        <v>4740.8993830906256</v>
      </c>
      <c r="P538" s="72">
        <f t="shared" si="51"/>
        <v>474.08993830906257</v>
      </c>
      <c r="Q538" s="73">
        <f t="shared" si="52"/>
        <v>782.24839820995328</v>
      </c>
      <c r="R538" s="48">
        <f t="shared" si="53"/>
        <v>5997.2377196096413</v>
      </c>
      <c r="S538" s="74">
        <f t="shared" si="54"/>
        <v>49</v>
      </c>
      <c r="T538" s="6" t="s">
        <v>431</v>
      </c>
      <c r="U538" s="47" t="s">
        <v>432</v>
      </c>
      <c r="V538" s="47">
        <v>1</v>
      </c>
      <c r="W538" s="47">
        <v>1</v>
      </c>
      <c r="X538" s="47">
        <v>1</v>
      </c>
      <c r="Y538" s="47">
        <v>1</v>
      </c>
      <c r="Z538" s="75">
        <v>40855.635196759264</v>
      </c>
      <c r="AA538" s="6" t="s">
        <v>433</v>
      </c>
      <c r="AB538" s="47" t="s">
        <v>1601</v>
      </c>
      <c r="AC538" s="47"/>
      <c r="AD538" s="47" t="s">
        <v>2953</v>
      </c>
      <c r="AE538" s="47" t="s">
        <v>2958</v>
      </c>
      <c r="AF538" s="6" t="s">
        <v>2959</v>
      </c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</row>
    <row r="539" spans="1:43" s="1" customFormat="1" ht="31.5" x14ac:dyDescent="0.25">
      <c r="A539" s="47">
        <v>535</v>
      </c>
      <c r="B539" s="47" t="s">
        <v>2960</v>
      </c>
      <c r="C539" s="47" t="s">
        <v>688</v>
      </c>
      <c r="D539" s="69" t="s">
        <v>2116</v>
      </c>
      <c r="E539" s="47">
        <v>1998</v>
      </c>
      <c r="F539" s="69" t="s">
        <v>2952</v>
      </c>
      <c r="G539" s="69" t="s">
        <v>1600</v>
      </c>
      <c r="H539" s="69" t="s">
        <v>451</v>
      </c>
      <c r="I539" s="70">
        <v>49.869302472279053</v>
      </c>
      <c r="J539" s="47" t="s">
        <v>430</v>
      </c>
      <c r="K539" s="47">
        <v>8</v>
      </c>
      <c r="L539" s="71"/>
      <c r="M539" s="47">
        <v>75</v>
      </c>
      <c r="N539" s="48">
        <f t="shared" si="49"/>
        <v>160</v>
      </c>
      <c r="O539" s="48">
        <f t="shared" si="50"/>
        <v>7979.0883955646486</v>
      </c>
      <c r="P539" s="72">
        <f t="shared" si="51"/>
        <v>797.90883955646495</v>
      </c>
      <c r="Q539" s="73">
        <f t="shared" si="52"/>
        <v>1316.5495852681672</v>
      </c>
      <c r="R539" s="48">
        <f t="shared" si="53"/>
        <v>10093.546820389281</v>
      </c>
      <c r="S539" s="74">
        <f t="shared" si="54"/>
        <v>49</v>
      </c>
      <c r="T539" s="6" t="s">
        <v>431</v>
      </c>
      <c r="U539" s="47" t="s">
        <v>432</v>
      </c>
      <c r="V539" s="47">
        <v>1</v>
      </c>
      <c r="W539" s="47">
        <v>1</v>
      </c>
      <c r="X539" s="47">
        <v>1</v>
      </c>
      <c r="Y539" s="47">
        <v>1</v>
      </c>
      <c r="Z539" s="75">
        <v>40855.635196759264</v>
      </c>
      <c r="AA539" s="6" t="s">
        <v>433</v>
      </c>
      <c r="AB539" s="47" t="s">
        <v>1601</v>
      </c>
      <c r="AC539" s="47" t="s">
        <v>2961</v>
      </c>
      <c r="AD539" s="47"/>
      <c r="AE539" s="47" t="s">
        <v>2962</v>
      </c>
      <c r="AF539" s="6" t="s">
        <v>2963</v>
      </c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</row>
    <row r="540" spans="1:43" s="1" customFormat="1" ht="15.75" x14ac:dyDescent="0.25">
      <c r="A540" s="47">
        <v>536</v>
      </c>
      <c r="B540" s="47" t="s">
        <v>2964</v>
      </c>
      <c r="C540" s="47" t="s">
        <v>2965</v>
      </c>
      <c r="D540" s="69" t="s">
        <v>2966</v>
      </c>
      <c r="E540" s="47">
        <v>1996</v>
      </c>
      <c r="F540" s="69" t="s">
        <v>1046</v>
      </c>
      <c r="G540" s="69" t="s">
        <v>904</v>
      </c>
      <c r="H540" s="69" t="s">
        <v>2967</v>
      </c>
      <c r="I540" s="70">
        <v>196.9601688073559</v>
      </c>
      <c r="J540" s="47" t="s">
        <v>430</v>
      </c>
      <c r="K540" s="47">
        <v>10</v>
      </c>
      <c r="L540" s="71"/>
      <c r="M540" s="47">
        <v>75</v>
      </c>
      <c r="N540" s="48">
        <f t="shared" si="49"/>
        <v>180</v>
      </c>
      <c r="O540" s="48">
        <f t="shared" si="50"/>
        <v>35452.830385324065</v>
      </c>
      <c r="P540" s="72">
        <f t="shared" si="51"/>
        <v>3545.2830385324069</v>
      </c>
      <c r="Q540" s="73">
        <f t="shared" si="52"/>
        <v>5849.71701357847</v>
      </c>
      <c r="R540" s="48">
        <f t="shared" si="53"/>
        <v>44847.830437434939</v>
      </c>
      <c r="S540" s="74">
        <f t="shared" si="54"/>
        <v>47</v>
      </c>
      <c r="T540" s="6" t="s">
        <v>431</v>
      </c>
      <c r="U540" s="47" t="s">
        <v>432</v>
      </c>
      <c r="V540" s="47">
        <v>1</v>
      </c>
      <c r="W540" s="47">
        <v>1</v>
      </c>
      <c r="X540" s="47">
        <v>1</v>
      </c>
      <c r="Y540" s="47">
        <v>1</v>
      </c>
      <c r="Z540" s="75">
        <v>40855.635196759264</v>
      </c>
      <c r="AA540" s="6" t="s">
        <v>433</v>
      </c>
      <c r="AB540" s="47" t="s">
        <v>2968</v>
      </c>
      <c r="AC540" s="47" t="s">
        <v>2969</v>
      </c>
      <c r="AD540" s="47" t="s">
        <v>2970</v>
      </c>
      <c r="AE540" s="47" t="s">
        <v>2971</v>
      </c>
      <c r="AF540" s="6" t="s">
        <v>2972</v>
      </c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</row>
    <row r="541" spans="1:43" s="1" customFormat="1" ht="15.75" x14ac:dyDescent="0.25">
      <c r="A541" s="47">
        <v>537</v>
      </c>
      <c r="B541" s="47" t="s">
        <v>2973</v>
      </c>
      <c r="C541" s="47" t="s">
        <v>2965</v>
      </c>
      <c r="D541" s="69" t="s">
        <v>2966</v>
      </c>
      <c r="E541" s="47">
        <v>1996</v>
      </c>
      <c r="F541" s="69" t="s">
        <v>1046</v>
      </c>
      <c r="G541" s="69" t="s">
        <v>904</v>
      </c>
      <c r="H541" s="69" t="s">
        <v>2967</v>
      </c>
      <c r="I541" s="70">
        <v>332.66522608035172</v>
      </c>
      <c r="J541" s="47" t="s">
        <v>430</v>
      </c>
      <c r="K541" s="47">
        <v>10</v>
      </c>
      <c r="L541" s="71"/>
      <c r="M541" s="47">
        <v>75</v>
      </c>
      <c r="N541" s="48">
        <f t="shared" si="49"/>
        <v>180</v>
      </c>
      <c r="O541" s="48">
        <f t="shared" si="50"/>
        <v>59879.740694463311</v>
      </c>
      <c r="P541" s="72">
        <f t="shared" si="51"/>
        <v>5987.9740694463317</v>
      </c>
      <c r="Q541" s="73">
        <f t="shared" si="52"/>
        <v>9880.1572145864448</v>
      </c>
      <c r="R541" s="48">
        <f t="shared" si="53"/>
        <v>75747.871978496085</v>
      </c>
      <c r="S541" s="74">
        <f t="shared" si="54"/>
        <v>47</v>
      </c>
      <c r="T541" s="6" t="s">
        <v>1907</v>
      </c>
      <c r="U541" s="47" t="s">
        <v>432</v>
      </c>
      <c r="V541" s="47">
        <v>1</v>
      </c>
      <c r="W541" s="47">
        <v>1</v>
      </c>
      <c r="X541" s="47">
        <v>1</v>
      </c>
      <c r="Y541" s="47">
        <v>1</v>
      </c>
      <c r="Z541" s="75">
        <v>40855.635196759264</v>
      </c>
      <c r="AA541" s="6" t="s">
        <v>433</v>
      </c>
      <c r="AB541" s="47" t="s">
        <v>2968</v>
      </c>
      <c r="AC541" s="47" t="s">
        <v>2974</v>
      </c>
      <c r="AD541" s="47" t="s">
        <v>2969</v>
      </c>
      <c r="AE541" s="47" t="s">
        <v>2975</v>
      </c>
      <c r="AF541" s="6" t="s">
        <v>2976</v>
      </c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</row>
    <row r="542" spans="1:43" s="1" customFormat="1" ht="15.75" x14ac:dyDescent="0.25">
      <c r="A542" s="47">
        <v>538</v>
      </c>
      <c r="B542" s="47" t="s">
        <v>2977</v>
      </c>
      <c r="C542" s="47" t="s">
        <v>1068</v>
      </c>
      <c r="D542" s="69" t="s">
        <v>2966</v>
      </c>
      <c r="E542" s="47">
        <v>1996</v>
      </c>
      <c r="F542" s="69" t="s">
        <v>1046</v>
      </c>
      <c r="G542" s="69" t="s">
        <v>1288</v>
      </c>
      <c r="H542" s="69" t="s">
        <v>1289</v>
      </c>
      <c r="I542" s="70">
        <v>22.402529069342169</v>
      </c>
      <c r="J542" s="47" t="s">
        <v>430</v>
      </c>
      <c r="K542" s="47">
        <v>8</v>
      </c>
      <c r="L542" s="71"/>
      <c r="M542" s="47">
        <v>75</v>
      </c>
      <c r="N542" s="48">
        <f t="shared" si="49"/>
        <v>160</v>
      </c>
      <c r="O542" s="48">
        <f t="shared" si="50"/>
        <v>3584.4046510947469</v>
      </c>
      <c r="P542" s="72">
        <f t="shared" si="51"/>
        <v>358.4404651094747</v>
      </c>
      <c r="Q542" s="73">
        <f t="shared" si="52"/>
        <v>591.42676743063316</v>
      </c>
      <c r="R542" s="48">
        <f t="shared" si="53"/>
        <v>4534.2718836348549</v>
      </c>
      <c r="S542" s="74">
        <f t="shared" si="54"/>
        <v>47</v>
      </c>
      <c r="T542" s="6" t="s">
        <v>431</v>
      </c>
      <c r="U542" s="47" t="s">
        <v>432</v>
      </c>
      <c r="V542" s="47">
        <v>1</v>
      </c>
      <c r="W542" s="47">
        <v>1</v>
      </c>
      <c r="X542" s="47">
        <v>1</v>
      </c>
      <c r="Y542" s="47">
        <v>1</v>
      </c>
      <c r="Z542" s="75">
        <v>40855.635196759264</v>
      </c>
      <c r="AA542" s="6" t="s">
        <v>433</v>
      </c>
      <c r="AB542" s="47" t="s">
        <v>2968</v>
      </c>
      <c r="AC542" s="47" t="s">
        <v>2978</v>
      </c>
      <c r="AD542" s="47" t="s">
        <v>1292</v>
      </c>
      <c r="AE542" s="47" t="s">
        <v>2979</v>
      </c>
      <c r="AF542" s="6" t="s">
        <v>2980</v>
      </c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</row>
    <row r="543" spans="1:43" s="1" customFormat="1" ht="15.75" x14ac:dyDescent="0.25">
      <c r="A543" s="47">
        <v>539</v>
      </c>
      <c r="B543" s="47" t="s">
        <v>2981</v>
      </c>
      <c r="C543" s="47" t="s">
        <v>1068</v>
      </c>
      <c r="D543" s="69" t="s">
        <v>2966</v>
      </c>
      <c r="E543" s="47">
        <v>1996</v>
      </c>
      <c r="F543" s="69" t="s">
        <v>1046</v>
      </c>
      <c r="G543" s="69" t="s">
        <v>1288</v>
      </c>
      <c r="H543" s="69" t="s">
        <v>1289</v>
      </c>
      <c r="I543" s="70">
        <v>364.4282718317229</v>
      </c>
      <c r="J543" s="47" t="s">
        <v>430</v>
      </c>
      <c r="K543" s="47">
        <v>10</v>
      </c>
      <c r="L543" s="71"/>
      <c r="M543" s="47">
        <v>75</v>
      </c>
      <c r="N543" s="48">
        <f t="shared" si="49"/>
        <v>180</v>
      </c>
      <c r="O543" s="48">
        <f t="shared" si="50"/>
        <v>65597.088929710124</v>
      </c>
      <c r="P543" s="72">
        <f t="shared" si="51"/>
        <v>6559.7088929710126</v>
      </c>
      <c r="Q543" s="73">
        <f t="shared" si="52"/>
        <v>10823.51967340217</v>
      </c>
      <c r="R543" s="48">
        <f t="shared" si="53"/>
        <v>82980.317496083313</v>
      </c>
      <c r="S543" s="74">
        <f t="shared" si="54"/>
        <v>47</v>
      </c>
      <c r="T543" s="6" t="s">
        <v>431</v>
      </c>
      <c r="U543" s="47" t="s">
        <v>432</v>
      </c>
      <c r="V543" s="47">
        <v>1</v>
      </c>
      <c r="W543" s="47">
        <v>1</v>
      </c>
      <c r="X543" s="47">
        <v>1</v>
      </c>
      <c r="Y543" s="47">
        <v>1</v>
      </c>
      <c r="Z543" s="75">
        <v>40855.635196759264</v>
      </c>
      <c r="AA543" s="6" t="s">
        <v>433</v>
      </c>
      <c r="AB543" s="47" t="s">
        <v>2968</v>
      </c>
      <c r="AC543" s="47" t="s">
        <v>2982</v>
      </c>
      <c r="AD543" s="47" t="s">
        <v>2978</v>
      </c>
      <c r="AE543" s="47" t="s">
        <v>2983</v>
      </c>
      <c r="AF543" s="6" t="s">
        <v>2984</v>
      </c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</row>
    <row r="544" spans="1:43" s="1" customFormat="1" ht="15.75" x14ac:dyDescent="0.25">
      <c r="A544" s="47">
        <v>540</v>
      </c>
      <c r="B544" s="47" t="s">
        <v>2985</v>
      </c>
      <c r="C544" s="47" t="s">
        <v>2965</v>
      </c>
      <c r="D544" s="69" t="s">
        <v>2966</v>
      </c>
      <c r="E544" s="47">
        <v>1996</v>
      </c>
      <c r="F544" s="69" t="s">
        <v>1046</v>
      </c>
      <c r="G544" s="69" t="s">
        <v>904</v>
      </c>
      <c r="H544" s="69" t="s">
        <v>2967</v>
      </c>
      <c r="I544" s="70">
        <v>489.50017908600819</v>
      </c>
      <c r="J544" s="47" t="s">
        <v>430</v>
      </c>
      <c r="K544" s="47">
        <v>10</v>
      </c>
      <c r="L544" s="71"/>
      <c r="M544" s="47">
        <v>75</v>
      </c>
      <c r="N544" s="48">
        <f t="shared" si="49"/>
        <v>180</v>
      </c>
      <c r="O544" s="48">
        <f t="shared" si="50"/>
        <v>88110.032235481471</v>
      </c>
      <c r="P544" s="72">
        <f t="shared" si="51"/>
        <v>8811.0032235481467</v>
      </c>
      <c r="Q544" s="73">
        <f t="shared" si="52"/>
        <v>14538.155318854442</v>
      </c>
      <c r="R544" s="48">
        <f t="shared" si="53"/>
        <v>111459.19077788407</v>
      </c>
      <c r="S544" s="74">
        <f t="shared" si="54"/>
        <v>47</v>
      </c>
      <c r="T544" s="6" t="s">
        <v>431</v>
      </c>
      <c r="U544" s="47" t="s">
        <v>432</v>
      </c>
      <c r="V544" s="47">
        <v>1</v>
      </c>
      <c r="W544" s="47">
        <v>1</v>
      </c>
      <c r="X544" s="47">
        <v>1</v>
      </c>
      <c r="Y544" s="47">
        <v>1</v>
      </c>
      <c r="Z544" s="75">
        <v>40855.635196759264</v>
      </c>
      <c r="AA544" s="6" t="s">
        <v>433</v>
      </c>
      <c r="AB544" s="47" t="s">
        <v>2968</v>
      </c>
      <c r="AC544" s="47" t="s">
        <v>2986</v>
      </c>
      <c r="AD544" s="47" t="s">
        <v>2987</v>
      </c>
      <c r="AE544" s="47" t="s">
        <v>2988</v>
      </c>
      <c r="AF544" s="6" t="s">
        <v>2989</v>
      </c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</row>
    <row r="545" spans="1:43" s="1" customFormat="1" ht="15.75" x14ac:dyDescent="0.25">
      <c r="A545" s="47">
        <v>541</v>
      </c>
      <c r="B545" s="47" t="s">
        <v>2990</v>
      </c>
      <c r="C545" s="47" t="s">
        <v>2965</v>
      </c>
      <c r="D545" s="69" t="s">
        <v>2966</v>
      </c>
      <c r="E545" s="47">
        <v>1996</v>
      </c>
      <c r="F545" s="69" t="s">
        <v>1046</v>
      </c>
      <c r="G545" s="69" t="s">
        <v>904</v>
      </c>
      <c r="H545" s="69" t="s">
        <v>2967</v>
      </c>
      <c r="I545" s="70">
        <v>158.1282790713729</v>
      </c>
      <c r="J545" s="47" t="s">
        <v>430</v>
      </c>
      <c r="K545" s="47">
        <v>10</v>
      </c>
      <c r="L545" s="71"/>
      <c r="M545" s="47">
        <v>75</v>
      </c>
      <c r="N545" s="48">
        <f t="shared" si="49"/>
        <v>180</v>
      </c>
      <c r="O545" s="48">
        <f t="shared" si="50"/>
        <v>28463.090232847124</v>
      </c>
      <c r="P545" s="72">
        <f t="shared" si="51"/>
        <v>2846.3090232847126</v>
      </c>
      <c r="Q545" s="73">
        <f t="shared" si="52"/>
        <v>4696.4098884197756</v>
      </c>
      <c r="R545" s="48">
        <f t="shared" si="53"/>
        <v>36005.809144551611</v>
      </c>
      <c r="S545" s="74">
        <f t="shared" si="54"/>
        <v>47</v>
      </c>
      <c r="T545" s="6" t="s">
        <v>431</v>
      </c>
      <c r="U545" s="47" t="s">
        <v>432</v>
      </c>
      <c r="V545" s="47">
        <v>1</v>
      </c>
      <c r="W545" s="47">
        <v>1</v>
      </c>
      <c r="X545" s="47">
        <v>1</v>
      </c>
      <c r="Y545" s="47">
        <v>1</v>
      </c>
      <c r="Z545" s="75">
        <v>40855.635196759264</v>
      </c>
      <c r="AA545" s="6" t="s">
        <v>433</v>
      </c>
      <c r="AB545" s="47" t="s">
        <v>2968</v>
      </c>
      <c r="AC545" s="47" t="s">
        <v>2970</v>
      </c>
      <c r="AD545" s="47" t="s">
        <v>2986</v>
      </c>
      <c r="AE545" s="47" t="s">
        <v>2991</v>
      </c>
      <c r="AF545" s="6" t="s">
        <v>2992</v>
      </c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</row>
    <row r="546" spans="1:43" s="1" customFormat="1" ht="15.75" x14ac:dyDescent="0.25">
      <c r="A546" s="47">
        <v>542</v>
      </c>
      <c r="B546" s="47" t="s">
        <v>2993</v>
      </c>
      <c r="C546" s="47" t="s">
        <v>531</v>
      </c>
      <c r="D546" s="69" t="s">
        <v>547</v>
      </c>
      <c r="E546" s="47">
        <v>2001</v>
      </c>
      <c r="F546" s="69" t="s">
        <v>553</v>
      </c>
      <c r="G546" s="69" t="s">
        <v>2723</v>
      </c>
      <c r="H546" s="69" t="s">
        <v>548</v>
      </c>
      <c r="I546" s="70">
        <v>276.94997970711938</v>
      </c>
      <c r="J546" s="47" t="s">
        <v>430</v>
      </c>
      <c r="K546" s="47">
        <v>8</v>
      </c>
      <c r="L546" s="71"/>
      <c r="M546" s="47">
        <v>75</v>
      </c>
      <c r="N546" s="48">
        <f t="shared" si="49"/>
        <v>160</v>
      </c>
      <c r="O546" s="48">
        <f t="shared" si="50"/>
        <v>44311.996753139101</v>
      </c>
      <c r="P546" s="72">
        <f t="shared" si="51"/>
        <v>4431.1996753139101</v>
      </c>
      <c r="Q546" s="73">
        <f t="shared" si="52"/>
        <v>7311.4794642679517</v>
      </c>
      <c r="R546" s="48">
        <f t="shared" si="53"/>
        <v>56054.675892720959</v>
      </c>
      <c r="S546" s="74">
        <f t="shared" si="54"/>
        <v>52</v>
      </c>
      <c r="T546" s="6" t="s">
        <v>431</v>
      </c>
      <c r="U546" s="47" t="s">
        <v>432</v>
      </c>
      <c r="V546" s="47">
        <v>1</v>
      </c>
      <c r="W546" s="47">
        <v>1</v>
      </c>
      <c r="X546" s="47">
        <v>1</v>
      </c>
      <c r="Y546" s="47">
        <v>1</v>
      </c>
      <c r="Z546" s="75">
        <v>40855.635196759264</v>
      </c>
      <c r="AA546" s="6" t="s">
        <v>433</v>
      </c>
      <c r="AB546" s="47" t="s">
        <v>2994</v>
      </c>
      <c r="AC546" s="47" t="s">
        <v>2995</v>
      </c>
      <c r="AD546" s="47" t="s">
        <v>2996</v>
      </c>
      <c r="AE546" s="47" t="s">
        <v>2997</v>
      </c>
      <c r="AF546" s="6" t="s">
        <v>2998</v>
      </c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</row>
    <row r="547" spans="1:43" s="1" customFormat="1" ht="31.5" x14ac:dyDescent="0.25">
      <c r="A547" s="47">
        <v>543</v>
      </c>
      <c r="B547" s="47" t="s">
        <v>2999</v>
      </c>
      <c r="C547" s="47" t="s">
        <v>3000</v>
      </c>
      <c r="D547" s="69" t="s">
        <v>3001</v>
      </c>
      <c r="E547" s="47">
        <v>1977</v>
      </c>
      <c r="F547" s="69" t="s">
        <v>1942</v>
      </c>
      <c r="G547" s="69" t="s">
        <v>3002</v>
      </c>
      <c r="H547" s="69" t="s">
        <v>1499</v>
      </c>
      <c r="I547" s="70">
        <v>2.792398729050555</v>
      </c>
      <c r="J547" s="47" t="s">
        <v>799</v>
      </c>
      <c r="K547" s="47">
        <v>12</v>
      </c>
      <c r="L547" s="71"/>
      <c r="M547" s="47">
        <v>75</v>
      </c>
      <c r="N547" s="48">
        <f t="shared" si="49"/>
        <v>200</v>
      </c>
      <c r="O547" s="48">
        <f t="shared" si="50"/>
        <v>558.47974581011101</v>
      </c>
      <c r="P547" s="72">
        <f t="shared" si="51"/>
        <v>55.847974581011101</v>
      </c>
      <c r="Q547" s="73">
        <f t="shared" si="52"/>
        <v>92.149158058668306</v>
      </c>
      <c r="R547" s="48">
        <f t="shared" si="53"/>
        <v>706.47687844979032</v>
      </c>
      <c r="S547" s="74">
        <f t="shared" si="54"/>
        <v>28</v>
      </c>
      <c r="T547" s="6" t="s">
        <v>431</v>
      </c>
      <c r="U547" s="47" t="s">
        <v>432</v>
      </c>
      <c r="V547" s="47">
        <v>1</v>
      </c>
      <c r="W547" s="47">
        <v>1</v>
      </c>
      <c r="X547" s="47">
        <v>1</v>
      </c>
      <c r="Y547" s="47">
        <v>1</v>
      </c>
      <c r="Z547" s="75">
        <v>40855.635196759264</v>
      </c>
      <c r="AA547" s="6" t="s">
        <v>433</v>
      </c>
      <c r="AB547" s="47" t="s">
        <v>920</v>
      </c>
      <c r="AC547" s="47" t="s">
        <v>3003</v>
      </c>
      <c r="AD547" s="47" t="s">
        <v>3004</v>
      </c>
      <c r="AE547" s="47" t="s">
        <v>3005</v>
      </c>
      <c r="AF547" s="6" t="s">
        <v>3006</v>
      </c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</row>
    <row r="548" spans="1:43" s="1" customFormat="1" ht="31.5" x14ac:dyDescent="0.25">
      <c r="A548" s="47">
        <v>544</v>
      </c>
      <c r="B548" s="47" t="s">
        <v>3007</v>
      </c>
      <c r="C548" s="47" t="s">
        <v>3000</v>
      </c>
      <c r="D548" s="69" t="s">
        <v>3001</v>
      </c>
      <c r="E548" s="47">
        <v>1977</v>
      </c>
      <c r="F548" s="69" t="s">
        <v>1942</v>
      </c>
      <c r="G548" s="69" t="s">
        <v>3002</v>
      </c>
      <c r="H548" s="69" t="s">
        <v>1499</v>
      </c>
      <c r="I548" s="70">
        <v>3.2054573532137849</v>
      </c>
      <c r="J548" s="47" t="s">
        <v>799</v>
      </c>
      <c r="K548" s="47">
        <v>12</v>
      </c>
      <c r="L548" s="71"/>
      <c r="M548" s="47">
        <v>75</v>
      </c>
      <c r="N548" s="48">
        <f t="shared" si="49"/>
        <v>200</v>
      </c>
      <c r="O548" s="48">
        <f t="shared" si="50"/>
        <v>641.09147064275703</v>
      </c>
      <c r="P548" s="72">
        <f t="shared" si="51"/>
        <v>64.109147064275703</v>
      </c>
      <c r="Q548" s="73">
        <f t="shared" si="52"/>
        <v>105.7800926560549</v>
      </c>
      <c r="R548" s="48">
        <f t="shared" si="53"/>
        <v>810.98071036308761</v>
      </c>
      <c r="S548" s="74">
        <f t="shared" si="54"/>
        <v>28</v>
      </c>
      <c r="T548" s="6" t="s">
        <v>431</v>
      </c>
      <c r="U548" s="47" t="s">
        <v>432</v>
      </c>
      <c r="V548" s="47">
        <v>1</v>
      </c>
      <c r="W548" s="47">
        <v>1</v>
      </c>
      <c r="X548" s="47">
        <v>1</v>
      </c>
      <c r="Y548" s="47">
        <v>1</v>
      </c>
      <c r="Z548" s="75">
        <v>40855.635196759264</v>
      </c>
      <c r="AA548" s="6" t="s">
        <v>433</v>
      </c>
      <c r="AB548" s="47" t="s">
        <v>920</v>
      </c>
      <c r="AC548" s="47" t="s">
        <v>3008</v>
      </c>
      <c r="AD548" s="47" t="s">
        <v>3003</v>
      </c>
      <c r="AE548" s="47" t="s">
        <v>3009</v>
      </c>
      <c r="AF548" s="6" t="s">
        <v>3010</v>
      </c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</row>
    <row r="549" spans="1:43" s="1" customFormat="1" ht="31.5" x14ac:dyDescent="0.25">
      <c r="A549" s="47">
        <v>545</v>
      </c>
      <c r="B549" s="47" t="s">
        <v>3011</v>
      </c>
      <c r="C549" s="47" t="s">
        <v>3012</v>
      </c>
      <c r="D549" s="69" t="s">
        <v>3001</v>
      </c>
      <c r="E549" s="47">
        <v>1977</v>
      </c>
      <c r="F549" s="69" t="s">
        <v>1942</v>
      </c>
      <c r="G549" s="69" t="s">
        <v>3013</v>
      </c>
      <c r="H549" s="69" t="s">
        <v>451</v>
      </c>
      <c r="I549" s="70">
        <v>44.500207898170103</v>
      </c>
      <c r="J549" s="47" t="s">
        <v>799</v>
      </c>
      <c r="K549" s="47">
        <v>12</v>
      </c>
      <c r="L549" s="71"/>
      <c r="M549" s="47">
        <v>75</v>
      </c>
      <c r="N549" s="48">
        <f t="shared" si="49"/>
        <v>200</v>
      </c>
      <c r="O549" s="48">
        <f t="shared" si="50"/>
        <v>8900.0415796340203</v>
      </c>
      <c r="P549" s="72">
        <f t="shared" si="51"/>
        <v>890.00415796340212</v>
      </c>
      <c r="Q549" s="73">
        <f t="shared" si="52"/>
        <v>1468.5068606396133</v>
      </c>
      <c r="R549" s="48">
        <f t="shared" si="53"/>
        <v>11258.552598237035</v>
      </c>
      <c r="S549" s="74">
        <f t="shared" si="54"/>
        <v>28</v>
      </c>
      <c r="T549" s="6" t="s">
        <v>431</v>
      </c>
      <c r="U549" s="47" t="s">
        <v>432</v>
      </c>
      <c r="V549" s="47">
        <v>1</v>
      </c>
      <c r="W549" s="47">
        <v>1</v>
      </c>
      <c r="X549" s="47">
        <v>1</v>
      </c>
      <c r="Y549" s="47">
        <v>1</v>
      </c>
      <c r="Z549" s="75">
        <v>40855.635196759264</v>
      </c>
      <c r="AA549" s="6" t="s">
        <v>433</v>
      </c>
      <c r="AB549" s="47" t="s">
        <v>920</v>
      </c>
      <c r="AC549" s="47" t="s">
        <v>3014</v>
      </c>
      <c r="AD549" s="47" t="s">
        <v>3015</v>
      </c>
      <c r="AE549" s="47" t="s">
        <v>3016</v>
      </c>
      <c r="AF549" s="6" t="s">
        <v>3017</v>
      </c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</row>
    <row r="550" spans="1:43" s="1" customFormat="1" ht="31.5" x14ac:dyDescent="0.25">
      <c r="A550" s="47">
        <v>546</v>
      </c>
      <c r="B550" s="47" t="s">
        <v>3018</v>
      </c>
      <c r="C550" s="47" t="s">
        <v>3012</v>
      </c>
      <c r="D550" s="69" t="s">
        <v>3001</v>
      </c>
      <c r="E550" s="47">
        <v>1977</v>
      </c>
      <c r="F550" s="69" t="s">
        <v>1942</v>
      </c>
      <c r="G550" s="69" t="s">
        <v>3013</v>
      </c>
      <c r="H550" s="69" t="s">
        <v>451</v>
      </c>
      <c r="I550" s="70">
        <v>41.682932009428662</v>
      </c>
      <c r="J550" s="47" t="s">
        <v>799</v>
      </c>
      <c r="K550" s="47">
        <v>12</v>
      </c>
      <c r="L550" s="71"/>
      <c r="M550" s="47">
        <v>75</v>
      </c>
      <c r="N550" s="48">
        <f t="shared" si="49"/>
        <v>200</v>
      </c>
      <c r="O550" s="48">
        <f t="shared" si="50"/>
        <v>8336.5864018857319</v>
      </c>
      <c r="P550" s="72">
        <f t="shared" si="51"/>
        <v>833.65864018857326</v>
      </c>
      <c r="Q550" s="73">
        <f t="shared" si="52"/>
        <v>1375.5367563111456</v>
      </c>
      <c r="R550" s="48">
        <f t="shared" si="53"/>
        <v>10545.781798385449</v>
      </c>
      <c r="S550" s="74">
        <f t="shared" si="54"/>
        <v>28</v>
      </c>
      <c r="T550" s="6" t="s">
        <v>431</v>
      </c>
      <c r="U550" s="47" t="s">
        <v>432</v>
      </c>
      <c r="V550" s="47">
        <v>1</v>
      </c>
      <c r="W550" s="47">
        <v>1</v>
      </c>
      <c r="X550" s="47">
        <v>1</v>
      </c>
      <c r="Y550" s="47">
        <v>1</v>
      </c>
      <c r="Z550" s="75">
        <v>40855.635196759264</v>
      </c>
      <c r="AA550" s="6" t="s">
        <v>433</v>
      </c>
      <c r="AB550" s="47" t="s">
        <v>920</v>
      </c>
      <c r="AC550" s="47" t="s">
        <v>3015</v>
      </c>
      <c r="AD550" s="47" t="s">
        <v>3019</v>
      </c>
      <c r="AE550" s="47" t="s">
        <v>3020</v>
      </c>
      <c r="AF550" s="6" t="s">
        <v>3021</v>
      </c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</row>
    <row r="551" spans="1:43" s="1" customFormat="1" ht="15.75" x14ac:dyDescent="0.25">
      <c r="A551" s="47">
        <v>547</v>
      </c>
      <c r="B551" s="47" t="s">
        <v>3022</v>
      </c>
      <c r="C551" s="47" t="s">
        <v>3023</v>
      </c>
      <c r="D551" s="69" t="s">
        <v>1685</v>
      </c>
      <c r="E551" s="47">
        <v>1979</v>
      </c>
      <c r="F551" s="69" t="s">
        <v>3024</v>
      </c>
      <c r="G551" s="69" t="s">
        <v>443</v>
      </c>
      <c r="H551" s="69" t="s">
        <v>451</v>
      </c>
      <c r="I551" s="70">
        <v>605.14632117262147</v>
      </c>
      <c r="J551" s="47" t="s">
        <v>430</v>
      </c>
      <c r="K551" s="47">
        <v>8</v>
      </c>
      <c r="L551" s="71"/>
      <c r="M551" s="47">
        <v>75</v>
      </c>
      <c r="N551" s="48">
        <f t="shared" si="49"/>
        <v>160</v>
      </c>
      <c r="O551" s="48">
        <f t="shared" si="50"/>
        <v>96823.411387619431</v>
      </c>
      <c r="P551" s="72">
        <f t="shared" si="51"/>
        <v>9682.3411387619435</v>
      </c>
      <c r="Q551" s="73">
        <f t="shared" si="52"/>
        <v>15975.862878957205</v>
      </c>
      <c r="R551" s="48">
        <f t="shared" si="53"/>
        <v>122481.61540533858</v>
      </c>
      <c r="S551" s="74">
        <f t="shared" si="54"/>
        <v>30</v>
      </c>
      <c r="T551" s="6" t="s">
        <v>431</v>
      </c>
      <c r="U551" s="47" t="s">
        <v>432</v>
      </c>
      <c r="V551" s="47">
        <v>1</v>
      </c>
      <c r="W551" s="47">
        <v>1</v>
      </c>
      <c r="X551" s="47">
        <v>1</v>
      </c>
      <c r="Y551" s="47">
        <v>1</v>
      </c>
      <c r="Z551" s="75">
        <v>40855.635208333333</v>
      </c>
      <c r="AA551" s="6" t="s">
        <v>433</v>
      </c>
      <c r="AB551" s="47" t="s">
        <v>1686</v>
      </c>
      <c r="AC551" s="47" t="s">
        <v>3025</v>
      </c>
      <c r="AD551" s="47" t="s">
        <v>3026</v>
      </c>
      <c r="AE551" s="47" t="s">
        <v>3027</v>
      </c>
      <c r="AF551" s="6" t="s">
        <v>3028</v>
      </c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</row>
    <row r="552" spans="1:43" s="1" customFormat="1" ht="15.75" x14ac:dyDescent="0.25">
      <c r="A552" s="47">
        <v>548</v>
      </c>
      <c r="B552" s="47" t="s">
        <v>3029</v>
      </c>
      <c r="C552" s="47" t="s">
        <v>3030</v>
      </c>
      <c r="D552" s="69" t="s">
        <v>1685</v>
      </c>
      <c r="E552" s="47">
        <v>1979</v>
      </c>
      <c r="F552" s="69" t="s">
        <v>443</v>
      </c>
      <c r="G552" s="69" t="s">
        <v>3031</v>
      </c>
      <c r="H552" s="69" t="s">
        <v>3024</v>
      </c>
      <c r="I552" s="70">
        <v>643.32708954387022</v>
      </c>
      <c r="J552" s="47" t="s">
        <v>430</v>
      </c>
      <c r="K552" s="47">
        <v>10</v>
      </c>
      <c r="L552" s="71"/>
      <c r="M552" s="47">
        <v>75</v>
      </c>
      <c r="N552" s="48">
        <f t="shared" si="49"/>
        <v>180</v>
      </c>
      <c r="O552" s="48">
        <f t="shared" si="50"/>
        <v>115798.87611789664</v>
      </c>
      <c r="P552" s="72">
        <f t="shared" si="51"/>
        <v>11579.887611789665</v>
      </c>
      <c r="Q552" s="73">
        <f t="shared" si="52"/>
        <v>19106.814559452945</v>
      </c>
      <c r="R552" s="48">
        <f t="shared" si="53"/>
        <v>146485.57828913923</v>
      </c>
      <c r="S552" s="74">
        <f t="shared" si="54"/>
        <v>30</v>
      </c>
      <c r="T552" s="6" t="s">
        <v>431</v>
      </c>
      <c r="U552" s="47" t="s">
        <v>432</v>
      </c>
      <c r="V552" s="47">
        <v>1</v>
      </c>
      <c r="W552" s="47">
        <v>1</v>
      </c>
      <c r="X552" s="47">
        <v>1</v>
      </c>
      <c r="Y552" s="47">
        <v>1</v>
      </c>
      <c r="Z552" s="75">
        <v>40855.635208333333</v>
      </c>
      <c r="AA552" s="6" t="s">
        <v>433</v>
      </c>
      <c r="AB552" s="47" t="s">
        <v>1686</v>
      </c>
      <c r="AC552" s="47" t="s">
        <v>3032</v>
      </c>
      <c r="AD552" s="47" t="s">
        <v>3033</v>
      </c>
      <c r="AE552" s="47" t="s">
        <v>3034</v>
      </c>
      <c r="AF552" s="6" t="s">
        <v>3035</v>
      </c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</row>
    <row r="553" spans="1:43" s="1" customFormat="1" ht="15.75" x14ac:dyDescent="0.25">
      <c r="A553" s="47">
        <v>549</v>
      </c>
      <c r="B553" s="47" t="s">
        <v>3036</v>
      </c>
      <c r="C553" s="47" t="s">
        <v>3030</v>
      </c>
      <c r="D553" s="69" t="s">
        <v>1685</v>
      </c>
      <c r="E553" s="47">
        <v>1979</v>
      </c>
      <c r="F553" s="69" t="s">
        <v>443</v>
      </c>
      <c r="G553" s="69" t="s">
        <v>3037</v>
      </c>
      <c r="H553" s="69" t="s">
        <v>3031</v>
      </c>
      <c r="I553" s="70">
        <v>525.09044611540776</v>
      </c>
      <c r="J553" s="47" t="s">
        <v>430</v>
      </c>
      <c r="K553" s="47">
        <v>10</v>
      </c>
      <c r="L553" s="71"/>
      <c r="M553" s="47">
        <v>75</v>
      </c>
      <c r="N553" s="48">
        <f t="shared" si="49"/>
        <v>180</v>
      </c>
      <c r="O553" s="48">
        <f t="shared" si="50"/>
        <v>94516.280300773389</v>
      </c>
      <c r="P553" s="72">
        <f t="shared" si="51"/>
        <v>9451.6280300773396</v>
      </c>
      <c r="Q553" s="73">
        <f t="shared" si="52"/>
        <v>15595.186249627608</v>
      </c>
      <c r="R553" s="48">
        <f t="shared" si="53"/>
        <v>119563.09458047833</v>
      </c>
      <c r="S553" s="74">
        <f t="shared" si="54"/>
        <v>30</v>
      </c>
      <c r="T553" s="6" t="s">
        <v>431</v>
      </c>
      <c r="U553" s="47" t="s">
        <v>432</v>
      </c>
      <c r="V553" s="47">
        <v>1</v>
      </c>
      <c r="W553" s="47">
        <v>1</v>
      </c>
      <c r="X553" s="47">
        <v>1</v>
      </c>
      <c r="Y553" s="47">
        <v>1</v>
      </c>
      <c r="Z553" s="75">
        <v>40855.635208333333</v>
      </c>
      <c r="AA553" s="6" t="s">
        <v>433</v>
      </c>
      <c r="AB553" s="47" t="s">
        <v>1686</v>
      </c>
      <c r="AC553" s="47" t="s">
        <v>3038</v>
      </c>
      <c r="AD553" s="47" t="s">
        <v>3039</v>
      </c>
      <c r="AE553" s="47" t="s">
        <v>3040</v>
      </c>
      <c r="AF553" s="6" t="s">
        <v>3041</v>
      </c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</row>
    <row r="554" spans="1:43" s="1" customFormat="1" ht="15.75" x14ac:dyDescent="0.25">
      <c r="A554" s="47">
        <v>550</v>
      </c>
      <c r="B554" s="47" t="s">
        <v>3042</v>
      </c>
      <c r="C554" s="47" t="s">
        <v>3030</v>
      </c>
      <c r="D554" s="69" t="s">
        <v>1685</v>
      </c>
      <c r="E554" s="47">
        <v>1979</v>
      </c>
      <c r="F554" s="69" t="s">
        <v>3037</v>
      </c>
      <c r="G554" s="69" t="s">
        <v>3043</v>
      </c>
      <c r="H554" s="69" t="s">
        <v>3037</v>
      </c>
      <c r="I554" s="70">
        <v>422.98721288038791</v>
      </c>
      <c r="J554" s="47" t="s">
        <v>430</v>
      </c>
      <c r="K554" s="47">
        <v>10</v>
      </c>
      <c r="L554" s="71"/>
      <c r="M554" s="47">
        <v>75</v>
      </c>
      <c r="N554" s="48">
        <f t="shared" si="49"/>
        <v>180</v>
      </c>
      <c r="O554" s="48">
        <f t="shared" si="50"/>
        <v>76137.698318469818</v>
      </c>
      <c r="P554" s="72">
        <f t="shared" si="51"/>
        <v>7613.769831846982</v>
      </c>
      <c r="Q554" s="73">
        <f t="shared" si="52"/>
        <v>12562.720222547519</v>
      </c>
      <c r="R554" s="48">
        <f t="shared" si="53"/>
        <v>96314.188372864315</v>
      </c>
      <c r="S554" s="74">
        <f t="shared" si="54"/>
        <v>30</v>
      </c>
      <c r="T554" s="6" t="s">
        <v>431</v>
      </c>
      <c r="U554" s="47" t="s">
        <v>432</v>
      </c>
      <c r="V554" s="47">
        <v>1</v>
      </c>
      <c r="W554" s="47">
        <v>1</v>
      </c>
      <c r="X554" s="47">
        <v>1</v>
      </c>
      <c r="Y554" s="47">
        <v>1</v>
      </c>
      <c r="Z554" s="75">
        <v>40855.635208333333</v>
      </c>
      <c r="AA554" s="6" t="s">
        <v>433</v>
      </c>
      <c r="AB554" s="47" t="s">
        <v>1686</v>
      </c>
      <c r="AC554" s="47" t="s">
        <v>3044</v>
      </c>
      <c r="AD554" s="47" t="s">
        <v>3045</v>
      </c>
      <c r="AE554" s="47" t="s">
        <v>3046</v>
      </c>
      <c r="AF554" s="6" t="s">
        <v>3047</v>
      </c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</row>
    <row r="555" spans="1:43" s="1" customFormat="1" ht="15.75" x14ac:dyDescent="0.25">
      <c r="A555" s="47">
        <v>551</v>
      </c>
      <c r="B555" s="47" t="s">
        <v>3048</v>
      </c>
      <c r="C555" s="47" t="s">
        <v>3023</v>
      </c>
      <c r="D555" s="69" t="s">
        <v>1685</v>
      </c>
      <c r="E555" s="47">
        <v>1979</v>
      </c>
      <c r="F555" s="69" t="s">
        <v>3043</v>
      </c>
      <c r="G555" s="69" t="s">
        <v>3049</v>
      </c>
      <c r="H555" s="69" t="s">
        <v>443</v>
      </c>
      <c r="I555" s="70">
        <v>156.24905491240449</v>
      </c>
      <c r="J555" s="47" t="s">
        <v>430</v>
      </c>
      <c r="K555" s="47">
        <v>8</v>
      </c>
      <c r="L555" s="71"/>
      <c r="M555" s="47">
        <v>75</v>
      </c>
      <c r="N555" s="48">
        <f t="shared" si="49"/>
        <v>160</v>
      </c>
      <c r="O555" s="48">
        <f t="shared" si="50"/>
        <v>24999.848785984719</v>
      </c>
      <c r="P555" s="72">
        <f t="shared" si="51"/>
        <v>2499.9848785984723</v>
      </c>
      <c r="Q555" s="73">
        <f t="shared" si="52"/>
        <v>4124.9750496874785</v>
      </c>
      <c r="R555" s="48">
        <f t="shared" si="53"/>
        <v>31624.808714270672</v>
      </c>
      <c r="S555" s="74">
        <f t="shared" si="54"/>
        <v>30</v>
      </c>
      <c r="T555" s="6" t="s">
        <v>431</v>
      </c>
      <c r="U555" s="47" t="s">
        <v>432</v>
      </c>
      <c r="V555" s="47">
        <v>1</v>
      </c>
      <c r="W555" s="47">
        <v>1</v>
      </c>
      <c r="X555" s="47">
        <v>1</v>
      </c>
      <c r="Y555" s="47">
        <v>1</v>
      </c>
      <c r="Z555" s="75">
        <v>40855.635208333333</v>
      </c>
      <c r="AA555" s="6" t="s">
        <v>433</v>
      </c>
      <c r="AB555" s="47" t="s">
        <v>1686</v>
      </c>
      <c r="AC555" s="47" t="s">
        <v>3050</v>
      </c>
      <c r="AD555" s="47" t="s">
        <v>3051</v>
      </c>
      <c r="AE555" s="47" t="s">
        <v>3052</v>
      </c>
      <c r="AF555" s="6" t="s">
        <v>3053</v>
      </c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</row>
    <row r="556" spans="1:43" s="1" customFormat="1" ht="15.75" x14ac:dyDescent="0.25">
      <c r="A556" s="47">
        <v>552</v>
      </c>
      <c r="B556" s="47" t="s">
        <v>3054</v>
      </c>
      <c r="C556" s="47" t="s">
        <v>3055</v>
      </c>
      <c r="D556" s="69" t="s">
        <v>1685</v>
      </c>
      <c r="E556" s="47">
        <v>1979</v>
      </c>
      <c r="F556" s="69" t="s">
        <v>3043</v>
      </c>
      <c r="G556" s="69" t="s">
        <v>3049</v>
      </c>
      <c r="H556" s="69" t="s">
        <v>451</v>
      </c>
      <c r="I556" s="70">
        <v>482.1955929698878</v>
      </c>
      <c r="J556" s="47" t="s">
        <v>430</v>
      </c>
      <c r="K556" s="47">
        <v>6</v>
      </c>
      <c r="L556" s="71"/>
      <c r="M556" s="47">
        <v>75</v>
      </c>
      <c r="N556" s="48">
        <f t="shared" si="49"/>
        <v>140</v>
      </c>
      <c r="O556" s="48">
        <f t="shared" si="50"/>
        <v>67507.383015784289</v>
      </c>
      <c r="P556" s="72">
        <f t="shared" si="51"/>
        <v>6750.7383015784289</v>
      </c>
      <c r="Q556" s="73">
        <f t="shared" si="52"/>
        <v>11138.718197604407</v>
      </c>
      <c r="R556" s="48">
        <f t="shared" si="53"/>
        <v>85396.839514967127</v>
      </c>
      <c r="S556" s="74">
        <f t="shared" si="54"/>
        <v>30</v>
      </c>
      <c r="T556" s="6" t="s">
        <v>431</v>
      </c>
      <c r="U556" s="47" t="s">
        <v>432</v>
      </c>
      <c r="V556" s="47">
        <v>1</v>
      </c>
      <c r="W556" s="47">
        <v>1</v>
      </c>
      <c r="X556" s="47">
        <v>1</v>
      </c>
      <c r="Y556" s="47">
        <v>1</v>
      </c>
      <c r="Z556" s="75">
        <v>40855.635208333333</v>
      </c>
      <c r="AA556" s="6" t="s">
        <v>433</v>
      </c>
      <c r="AB556" s="47" t="s">
        <v>1686</v>
      </c>
      <c r="AC556" s="47" t="s">
        <v>3056</v>
      </c>
      <c r="AD556" s="47" t="s">
        <v>3057</v>
      </c>
      <c r="AE556" s="47" t="s">
        <v>3058</v>
      </c>
      <c r="AF556" s="6" t="s">
        <v>3059</v>
      </c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</row>
    <row r="557" spans="1:43" s="1" customFormat="1" ht="15.75" x14ac:dyDescent="0.25">
      <c r="A557" s="47">
        <v>553</v>
      </c>
      <c r="B557" s="47" t="s">
        <v>3060</v>
      </c>
      <c r="C557" s="47" t="s">
        <v>3055</v>
      </c>
      <c r="D557" s="69" t="s">
        <v>1685</v>
      </c>
      <c r="E557" s="47">
        <v>1979</v>
      </c>
      <c r="F557" s="69" t="s">
        <v>3043</v>
      </c>
      <c r="G557" s="69" t="s">
        <v>3049</v>
      </c>
      <c r="H557" s="69" t="s">
        <v>451</v>
      </c>
      <c r="I557" s="70">
        <v>634.40078979755094</v>
      </c>
      <c r="J557" s="47" t="s">
        <v>430</v>
      </c>
      <c r="K557" s="47">
        <v>6</v>
      </c>
      <c r="L557" s="71"/>
      <c r="M557" s="47">
        <v>75</v>
      </c>
      <c r="N557" s="48">
        <f t="shared" si="49"/>
        <v>140</v>
      </c>
      <c r="O557" s="48">
        <f t="shared" si="50"/>
        <v>88816.110571657133</v>
      </c>
      <c r="P557" s="72">
        <f t="shared" si="51"/>
        <v>8881.6110571657136</v>
      </c>
      <c r="Q557" s="73">
        <f t="shared" si="52"/>
        <v>14654.658244323427</v>
      </c>
      <c r="R557" s="48">
        <f t="shared" si="53"/>
        <v>112352.37987314627</v>
      </c>
      <c r="S557" s="74">
        <f t="shared" si="54"/>
        <v>30</v>
      </c>
      <c r="T557" s="6" t="s">
        <v>431</v>
      </c>
      <c r="U557" s="47" t="s">
        <v>432</v>
      </c>
      <c r="V557" s="47">
        <v>1</v>
      </c>
      <c r="W557" s="47">
        <v>1</v>
      </c>
      <c r="X557" s="47">
        <v>1</v>
      </c>
      <c r="Y557" s="47">
        <v>1</v>
      </c>
      <c r="Z557" s="75">
        <v>40855.635208333333</v>
      </c>
      <c r="AA557" s="6" t="s">
        <v>433</v>
      </c>
      <c r="AB557" s="47" t="s">
        <v>1686</v>
      </c>
      <c r="AC557" s="47" t="s">
        <v>3057</v>
      </c>
      <c r="AD557" s="47" t="s">
        <v>3061</v>
      </c>
      <c r="AE557" s="47" t="s">
        <v>3062</v>
      </c>
      <c r="AF557" s="6" t="s">
        <v>3063</v>
      </c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</row>
    <row r="558" spans="1:43" s="1" customFormat="1" ht="15.75" x14ac:dyDescent="0.25">
      <c r="A558" s="47">
        <v>554</v>
      </c>
      <c r="B558" s="47" t="s">
        <v>3064</v>
      </c>
      <c r="C558" s="47" t="s">
        <v>3030</v>
      </c>
      <c r="D558" s="69" t="s">
        <v>1685</v>
      </c>
      <c r="E558" s="47">
        <v>1979</v>
      </c>
      <c r="F558" s="69" t="s">
        <v>3043</v>
      </c>
      <c r="G558" s="69" t="s">
        <v>3031</v>
      </c>
      <c r="H558" s="69" t="s">
        <v>3049</v>
      </c>
      <c r="I558" s="70">
        <v>641.11224715821822</v>
      </c>
      <c r="J558" s="47" t="s">
        <v>430</v>
      </c>
      <c r="K558" s="47">
        <v>6</v>
      </c>
      <c r="L558" s="71"/>
      <c r="M558" s="47">
        <v>75</v>
      </c>
      <c r="N558" s="48">
        <f t="shared" si="49"/>
        <v>140</v>
      </c>
      <c r="O558" s="48">
        <f t="shared" si="50"/>
        <v>89755.714602150547</v>
      </c>
      <c r="P558" s="72">
        <f t="shared" si="51"/>
        <v>8975.5714602150547</v>
      </c>
      <c r="Q558" s="73">
        <f t="shared" si="52"/>
        <v>14809.692909354839</v>
      </c>
      <c r="R558" s="48">
        <f t="shared" si="53"/>
        <v>113540.97897172044</v>
      </c>
      <c r="S558" s="74">
        <f t="shared" si="54"/>
        <v>30</v>
      </c>
      <c r="T558" s="6" t="s">
        <v>431</v>
      </c>
      <c r="U558" s="47" t="s">
        <v>432</v>
      </c>
      <c r="V558" s="47">
        <v>1</v>
      </c>
      <c r="W558" s="47">
        <v>1</v>
      </c>
      <c r="X558" s="47">
        <v>1</v>
      </c>
      <c r="Y558" s="47">
        <v>1</v>
      </c>
      <c r="Z558" s="75">
        <v>40855.635208333333</v>
      </c>
      <c r="AA558" s="6" t="s">
        <v>433</v>
      </c>
      <c r="AB558" s="47" t="s">
        <v>1686</v>
      </c>
      <c r="AC558" s="47" t="s">
        <v>3065</v>
      </c>
      <c r="AD558" s="47" t="s">
        <v>3066</v>
      </c>
      <c r="AE558" s="47" t="s">
        <v>3067</v>
      </c>
      <c r="AF558" s="6" t="s">
        <v>3068</v>
      </c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</row>
    <row r="559" spans="1:43" s="1" customFormat="1" ht="15.75" x14ac:dyDescent="0.25">
      <c r="A559" s="47">
        <v>555</v>
      </c>
      <c r="B559" s="47" t="s">
        <v>3069</v>
      </c>
      <c r="C559" s="47" t="s">
        <v>3030</v>
      </c>
      <c r="D559" s="69" t="s">
        <v>1685</v>
      </c>
      <c r="E559" s="47">
        <v>1979</v>
      </c>
      <c r="F559" s="69" t="s">
        <v>3043</v>
      </c>
      <c r="G559" s="69" t="s">
        <v>443</v>
      </c>
      <c r="H559" s="69" t="s">
        <v>3031</v>
      </c>
      <c r="I559" s="70">
        <v>233.12277017726061</v>
      </c>
      <c r="J559" s="47" t="s">
        <v>430</v>
      </c>
      <c r="K559" s="47">
        <v>6</v>
      </c>
      <c r="L559" s="71"/>
      <c r="M559" s="47">
        <v>75</v>
      </c>
      <c r="N559" s="48">
        <f t="shared" si="49"/>
        <v>140</v>
      </c>
      <c r="O559" s="48">
        <f t="shared" si="50"/>
        <v>32637.187824816483</v>
      </c>
      <c r="P559" s="72">
        <f t="shared" si="51"/>
        <v>3263.7187824816483</v>
      </c>
      <c r="Q559" s="73">
        <f t="shared" si="52"/>
        <v>5385.1359910947194</v>
      </c>
      <c r="R559" s="48">
        <f t="shared" si="53"/>
        <v>41286.042598392851</v>
      </c>
      <c r="S559" s="74">
        <f t="shared" si="54"/>
        <v>30</v>
      </c>
      <c r="T559" s="6" t="s">
        <v>431</v>
      </c>
      <c r="U559" s="47" t="s">
        <v>432</v>
      </c>
      <c r="V559" s="47">
        <v>1</v>
      </c>
      <c r="W559" s="47">
        <v>1</v>
      </c>
      <c r="X559" s="47">
        <v>1</v>
      </c>
      <c r="Y559" s="47">
        <v>1</v>
      </c>
      <c r="Z559" s="75">
        <v>40855.635208333333</v>
      </c>
      <c r="AA559" s="6" t="s">
        <v>433</v>
      </c>
      <c r="AB559" s="47" t="s">
        <v>1686</v>
      </c>
      <c r="AC559" s="47" t="s">
        <v>3070</v>
      </c>
      <c r="AD559" s="47" t="s">
        <v>3071</v>
      </c>
      <c r="AE559" s="47" t="s">
        <v>3072</v>
      </c>
      <c r="AF559" s="6" t="s">
        <v>3073</v>
      </c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</row>
    <row r="560" spans="1:43" s="1" customFormat="1" ht="15.75" x14ac:dyDescent="0.25">
      <c r="A560" s="47">
        <v>556</v>
      </c>
      <c r="B560" s="47" t="s">
        <v>3074</v>
      </c>
      <c r="C560" s="47" t="s">
        <v>3075</v>
      </c>
      <c r="D560" s="69" t="s">
        <v>1685</v>
      </c>
      <c r="E560" s="47">
        <v>1979</v>
      </c>
      <c r="F560" s="69" t="s">
        <v>443</v>
      </c>
      <c r="G560" s="69" t="s">
        <v>3076</v>
      </c>
      <c r="H560" s="69" t="s">
        <v>3043</v>
      </c>
      <c r="I560" s="70">
        <v>422.91364726561369</v>
      </c>
      <c r="J560" s="47" t="s">
        <v>430</v>
      </c>
      <c r="K560" s="47">
        <v>10</v>
      </c>
      <c r="L560" s="71"/>
      <c r="M560" s="47">
        <v>75</v>
      </c>
      <c r="N560" s="48">
        <f t="shared" si="49"/>
        <v>180</v>
      </c>
      <c r="O560" s="48">
        <f t="shared" si="50"/>
        <v>76124.456507810464</v>
      </c>
      <c r="P560" s="72">
        <f t="shared" si="51"/>
        <v>7612.4456507810464</v>
      </c>
      <c r="Q560" s="73">
        <f t="shared" si="52"/>
        <v>12560.535323788727</v>
      </c>
      <c r="R560" s="48">
        <f t="shared" si="53"/>
        <v>96297.43748238025</v>
      </c>
      <c r="S560" s="74">
        <f t="shared" si="54"/>
        <v>30</v>
      </c>
      <c r="T560" s="6" t="s">
        <v>431</v>
      </c>
      <c r="U560" s="47" t="s">
        <v>432</v>
      </c>
      <c r="V560" s="47">
        <v>1</v>
      </c>
      <c r="W560" s="47">
        <v>1</v>
      </c>
      <c r="X560" s="47">
        <v>1</v>
      </c>
      <c r="Y560" s="47">
        <v>1</v>
      </c>
      <c r="Z560" s="75">
        <v>40855.635208333333</v>
      </c>
      <c r="AA560" s="6" t="s">
        <v>433</v>
      </c>
      <c r="AB560" s="47" t="s">
        <v>1686</v>
      </c>
      <c r="AC560" s="47" t="s">
        <v>3077</v>
      </c>
      <c r="AD560" s="47" t="s">
        <v>3078</v>
      </c>
      <c r="AE560" s="47" t="s">
        <v>3079</v>
      </c>
      <c r="AF560" s="6" t="s">
        <v>3080</v>
      </c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</row>
    <row r="561" spans="1:43" s="1" customFormat="1" ht="15.75" x14ac:dyDescent="0.25">
      <c r="A561" s="47">
        <v>557</v>
      </c>
      <c r="B561" s="47" t="s">
        <v>3081</v>
      </c>
      <c r="C561" s="47" t="s">
        <v>3082</v>
      </c>
      <c r="D561" s="69" t="s">
        <v>1685</v>
      </c>
      <c r="E561" s="47">
        <v>1979</v>
      </c>
      <c r="F561" s="69" t="s">
        <v>3083</v>
      </c>
      <c r="G561" s="69" t="s">
        <v>443</v>
      </c>
      <c r="H561" s="69" t="s">
        <v>457</v>
      </c>
      <c r="I561" s="70">
        <v>440.45604404006161</v>
      </c>
      <c r="J561" s="47" t="s">
        <v>430</v>
      </c>
      <c r="K561" s="47">
        <v>8</v>
      </c>
      <c r="L561" s="71"/>
      <c r="M561" s="47">
        <v>75</v>
      </c>
      <c r="N561" s="48">
        <f t="shared" si="49"/>
        <v>160</v>
      </c>
      <c r="O561" s="48">
        <f t="shared" si="50"/>
        <v>70472.96704640986</v>
      </c>
      <c r="P561" s="72">
        <f t="shared" si="51"/>
        <v>7047.2967046409867</v>
      </c>
      <c r="Q561" s="73">
        <f t="shared" si="52"/>
        <v>11628.039562657626</v>
      </c>
      <c r="R561" s="48">
        <f t="shared" si="53"/>
        <v>89148.303313708471</v>
      </c>
      <c r="S561" s="74">
        <f t="shared" si="54"/>
        <v>30</v>
      </c>
      <c r="T561" s="6" t="s">
        <v>431</v>
      </c>
      <c r="U561" s="47" t="s">
        <v>432</v>
      </c>
      <c r="V561" s="47">
        <v>1</v>
      </c>
      <c r="W561" s="47">
        <v>1</v>
      </c>
      <c r="X561" s="47">
        <v>1</v>
      </c>
      <c r="Y561" s="47">
        <v>1</v>
      </c>
      <c r="Z561" s="75">
        <v>40855.635208333333</v>
      </c>
      <c r="AA561" s="6" t="s">
        <v>433</v>
      </c>
      <c r="AB561" s="47" t="s">
        <v>1686</v>
      </c>
      <c r="AC561" s="47" t="s">
        <v>3084</v>
      </c>
      <c r="AD561" s="47" t="s">
        <v>3085</v>
      </c>
      <c r="AE561" s="47" t="s">
        <v>3086</v>
      </c>
      <c r="AF561" s="6" t="s">
        <v>3087</v>
      </c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</row>
    <row r="562" spans="1:43" s="1" customFormat="1" ht="15.75" x14ac:dyDescent="0.25">
      <c r="A562" s="47">
        <v>558</v>
      </c>
      <c r="B562" s="47" t="s">
        <v>3088</v>
      </c>
      <c r="C562" s="47" t="s">
        <v>3082</v>
      </c>
      <c r="D562" s="69" t="s">
        <v>1743</v>
      </c>
      <c r="E562" s="47">
        <v>1981</v>
      </c>
      <c r="F562" s="69" t="s">
        <v>443</v>
      </c>
      <c r="G562" s="69" t="s">
        <v>562</v>
      </c>
      <c r="H562" s="69" t="s">
        <v>3083</v>
      </c>
      <c r="I562" s="70">
        <v>370.09209869703159</v>
      </c>
      <c r="J562" s="47" t="s">
        <v>430</v>
      </c>
      <c r="K562" s="47">
        <v>10</v>
      </c>
      <c r="L562" s="71"/>
      <c r="M562" s="47">
        <v>75</v>
      </c>
      <c r="N562" s="48">
        <f t="shared" si="49"/>
        <v>180</v>
      </c>
      <c r="O562" s="48">
        <f t="shared" si="50"/>
        <v>66616.577765465685</v>
      </c>
      <c r="P562" s="72">
        <f t="shared" si="51"/>
        <v>6661.657776546569</v>
      </c>
      <c r="Q562" s="73">
        <f t="shared" si="52"/>
        <v>10991.735331301838</v>
      </c>
      <c r="R562" s="48">
        <f t="shared" si="53"/>
        <v>84269.970873314087</v>
      </c>
      <c r="S562" s="74">
        <f t="shared" si="54"/>
        <v>32</v>
      </c>
      <c r="T562" s="6" t="s">
        <v>1907</v>
      </c>
      <c r="U562" s="47" t="s">
        <v>432</v>
      </c>
      <c r="V562" s="47">
        <v>1</v>
      </c>
      <c r="W562" s="47">
        <v>1</v>
      </c>
      <c r="X562" s="47">
        <v>1</v>
      </c>
      <c r="Y562" s="47">
        <v>1</v>
      </c>
      <c r="Z562" s="75">
        <v>40855.635208333333</v>
      </c>
      <c r="AA562" s="6" t="s">
        <v>433</v>
      </c>
      <c r="AB562" s="47" t="s">
        <v>1745</v>
      </c>
      <c r="AC562" s="47" t="s">
        <v>3089</v>
      </c>
      <c r="AD562" s="47" t="s">
        <v>3090</v>
      </c>
      <c r="AE562" s="47" t="s">
        <v>3091</v>
      </c>
      <c r="AF562" s="6" t="s">
        <v>3092</v>
      </c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</row>
    <row r="563" spans="1:43" s="1" customFormat="1" ht="15.75" x14ac:dyDescent="0.25">
      <c r="A563" s="47">
        <v>559</v>
      </c>
      <c r="B563" s="47" t="s">
        <v>3093</v>
      </c>
      <c r="C563" s="47" t="s">
        <v>3094</v>
      </c>
      <c r="D563" s="69" t="s">
        <v>1685</v>
      </c>
      <c r="E563" s="47">
        <v>1979</v>
      </c>
      <c r="F563" s="69" t="s">
        <v>3037</v>
      </c>
      <c r="G563" s="69" t="s">
        <v>3095</v>
      </c>
      <c r="H563" s="69" t="s">
        <v>443</v>
      </c>
      <c r="I563" s="70">
        <v>738.19152709828745</v>
      </c>
      <c r="J563" s="47" t="s">
        <v>430</v>
      </c>
      <c r="K563" s="47">
        <v>8</v>
      </c>
      <c r="L563" s="71"/>
      <c r="M563" s="47">
        <v>75</v>
      </c>
      <c r="N563" s="48">
        <f t="shared" si="49"/>
        <v>160</v>
      </c>
      <c r="O563" s="48">
        <f t="shared" si="50"/>
        <v>118110.64433572599</v>
      </c>
      <c r="P563" s="72">
        <f t="shared" si="51"/>
        <v>11811.064433572599</v>
      </c>
      <c r="Q563" s="73">
        <f t="shared" si="52"/>
        <v>19488.256315394785</v>
      </c>
      <c r="R563" s="48">
        <f t="shared" si="53"/>
        <v>149409.96508469337</v>
      </c>
      <c r="S563" s="74">
        <f t="shared" si="54"/>
        <v>30</v>
      </c>
      <c r="T563" s="6" t="s">
        <v>431</v>
      </c>
      <c r="U563" s="47" t="s">
        <v>432</v>
      </c>
      <c r="V563" s="47">
        <v>1</v>
      </c>
      <c r="W563" s="47">
        <v>1</v>
      </c>
      <c r="X563" s="47">
        <v>1</v>
      </c>
      <c r="Y563" s="47">
        <v>1</v>
      </c>
      <c r="Z563" s="75">
        <v>40855.635208333333</v>
      </c>
      <c r="AA563" s="6" t="s">
        <v>433</v>
      </c>
      <c r="AB563" s="47" t="s">
        <v>1686</v>
      </c>
      <c r="AC563" s="47" t="s">
        <v>3096</v>
      </c>
      <c r="AD563" s="47" t="s">
        <v>3097</v>
      </c>
      <c r="AE563" s="47" t="s">
        <v>3098</v>
      </c>
      <c r="AF563" s="6" t="s">
        <v>3099</v>
      </c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</row>
    <row r="564" spans="1:43" s="1" customFormat="1" ht="15.75" x14ac:dyDescent="0.25">
      <c r="A564" s="47">
        <v>560</v>
      </c>
      <c r="B564" s="47" t="s">
        <v>3100</v>
      </c>
      <c r="C564" s="47" t="s">
        <v>3094</v>
      </c>
      <c r="D564" s="69" t="s">
        <v>1685</v>
      </c>
      <c r="E564" s="47">
        <v>1979</v>
      </c>
      <c r="F564" s="69" t="s">
        <v>3037</v>
      </c>
      <c r="G564" s="69" t="s">
        <v>3076</v>
      </c>
      <c r="H564" s="69" t="s">
        <v>3095</v>
      </c>
      <c r="I564" s="70">
        <v>562.63602842144314</v>
      </c>
      <c r="J564" s="47" t="s">
        <v>430</v>
      </c>
      <c r="K564" s="47">
        <v>8</v>
      </c>
      <c r="L564" s="71"/>
      <c r="M564" s="47">
        <v>75</v>
      </c>
      <c r="N564" s="48">
        <f t="shared" si="49"/>
        <v>160</v>
      </c>
      <c r="O564" s="48">
        <f t="shared" si="50"/>
        <v>90021.76454743091</v>
      </c>
      <c r="P564" s="72">
        <f t="shared" si="51"/>
        <v>9002.1764547430921</v>
      </c>
      <c r="Q564" s="73">
        <f t="shared" si="52"/>
        <v>14853.5911503261</v>
      </c>
      <c r="R564" s="48">
        <f t="shared" si="53"/>
        <v>113877.53215250011</v>
      </c>
      <c r="S564" s="74">
        <f t="shared" si="54"/>
        <v>30</v>
      </c>
      <c r="T564" s="6" t="s">
        <v>431</v>
      </c>
      <c r="U564" s="47" t="s">
        <v>432</v>
      </c>
      <c r="V564" s="47">
        <v>1</v>
      </c>
      <c r="W564" s="47">
        <v>1</v>
      </c>
      <c r="X564" s="47">
        <v>1</v>
      </c>
      <c r="Y564" s="47">
        <v>1</v>
      </c>
      <c r="Z564" s="75">
        <v>40855.635208333333</v>
      </c>
      <c r="AA564" s="6" t="s">
        <v>433</v>
      </c>
      <c r="AB564" s="47" t="s">
        <v>1686</v>
      </c>
      <c r="AC564" s="47" t="s">
        <v>3101</v>
      </c>
      <c r="AD564" s="47" t="s">
        <v>3102</v>
      </c>
      <c r="AE564" s="47" t="s">
        <v>3103</v>
      </c>
      <c r="AF564" s="6" t="s">
        <v>3104</v>
      </c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</row>
    <row r="565" spans="1:43" s="1" customFormat="1" ht="31.5" x14ac:dyDescent="0.25">
      <c r="A565" s="47">
        <v>561</v>
      </c>
      <c r="B565" s="47" t="s">
        <v>3105</v>
      </c>
      <c r="C565" s="47" t="s">
        <v>3094</v>
      </c>
      <c r="D565" s="69" t="s">
        <v>3106</v>
      </c>
      <c r="E565" s="47">
        <v>1987</v>
      </c>
      <c r="F565" s="69" t="s">
        <v>3107</v>
      </c>
      <c r="G565" s="69" t="s">
        <v>1570</v>
      </c>
      <c r="H565" s="69" t="s">
        <v>3037</v>
      </c>
      <c r="I565" s="70">
        <v>597.56158597354772</v>
      </c>
      <c r="J565" s="47" t="s">
        <v>430</v>
      </c>
      <c r="K565" s="47">
        <v>6</v>
      </c>
      <c r="L565" s="71"/>
      <c r="M565" s="47">
        <v>75</v>
      </c>
      <c r="N565" s="48">
        <f t="shared" si="49"/>
        <v>140</v>
      </c>
      <c r="O565" s="48">
        <f t="shared" si="50"/>
        <v>83658.622036296685</v>
      </c>
      <c r="P565" s="72">
        <f t="shared" si="51"/>
        <v>8365.8622036296692</v>
      </c>
      <c r="Q565" s="73">
        <f t="shared" si="52"/>
        <v>13803.672635988953</v>
      </c>
      <c r="R565" s="48">
        <f t="shared" si="53"/>
        <v>105828.15687591532</v>
      </c>
      <c r="S565" s="74">
        <f t="shared" si="54"/>
        <v>38</v>
      </c>
      <c r="T565" s="6" t="s">
        <v>431</v>
      </c>
      <c r="U565" s="47" t="s">
        <v>432</v>
      </c>
      <c r="V565" s="47">
        <v>1</v>
      </c>
      <c r="W565" s="47">
        <v>1</v>
      </c>
      <c r="X565" s="47">
        <v>1</v>
      </c>
      <c r="Y565" s="47">
        <v>1</v>
      </c>
      <c r="Z565" s="75">
        <v>40855.635208333333</v>
      </c>
      <c r="AA565" s="6" t="s">
        <v>433</v>
      </c>
      <c r="AB565" s="47" t="s">
        <v>3108</v>
      </c>
      <c r="AC565" s="47" t="s">
        <v>3109</v>
      </c>
      <c r="AD565" s="47" t="s">
        <v>3110</v>
      </c>
      <c r="AE565" s="47" t="s">
        <v>3111</v>
      </c>
      <c r="AF565" s="6" t="s">
        <v>3112</v>
      </c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</row>
    <row r="566" spans="1:43" s="1" customFormat="1" ht="31.5" x14ac:dyDescent="0.25">
      <c r="A566" s="47">
        <v>562</v>
      </c>
      <c r="B566" s="47" t="s">
        <v>3113</v>
      </c>
      <c r="C566" s="47" t="s">
        <v>3094</v>
      </c>
      <c r="D566" s="69" t="s">
        <v>3114</v>
      </c>
      <c r="E566" s="47">
        <v>1992</v>
      </c>
      <c r="F566" s="69" t="s">
        <v>3107</v>
      </c>
      <c r="G566" s="69" t="s">
        <v>1570</v>
      </c>
      <c r="H566" s="69" t="s">
        <v>3037</v>
      </c>
      <c r="I566" s="70">
        <v>269.78312292207403</v>
      </c>
      <c r="J566" s="47" t="s">
        <v>430</v>
      </c>
      <c r="K566" s="47">
        <v>8</v>
      </c>
      <c r="L566" s="71"/>
      <c r="M566" s="47">
        <v>75</v>
      </c>
      <c r="N566" s="48">
        <f t="shared" si="49"/>
        <v>160</v>
      </c>
      <c r="O566" s="48">
        <f t="shared" si="50"/>
        <v>43165.299667531843</v>
      </c>
      <c r="P566" s="72">
        <f t="shared" si="51"/>
        <v>4316.5299667531845</v>
      </c>
      <c r="Q566" s="73">
        <f t="shared" si="52"/>
        <v>7122.2744451427543</v>
      </c>
      <c r="R566" s="48">
        <f t="shared" si="53"/>
        <v>54604.104079427787</v>
      </c>
      <c r="S566" s="74">
        <f t="shared" si="54"/>
        <v>43</v>
      </c>
      <c r="T566" s="6" t="s">
        <v>431</v>
      </c>
      <c r="U566" s="47" t="s">
        <v>432</v>
      </c>
      <c r="V566" s="47">
        <v>1</v>
      </c>
      <c r="W566" s="47">
        <v>1</v>
      </c>
      <c r="X566" s="47">
        <v>1</v>
      </c>
      <c r="Y566" s="47">
        <v>1</v>
      </c>
      <c r="Z566" s="75">
        <v>40855.63521990741</v>
      </c>
      <c r="AA566" s="6" t="s">
        <v>433</v>
      </c>
      <c r="AB566" s="47" t="s">
        <v>3115</v>
      </c>
      <c r="AC566" s="47" t="s">
        <v>3116</v>
      </c>
      <c r="AD566" s="47" t="s">
        <v>3117</v>
      </c>
      <c r="AE566" s="47" t="s">
        <v>3118</v>
      </c>
      <c r="AF566" s="6" t="s">
        <v>3119</v>
      </c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</row>
    <row r="567" spans="1:43" s="1" customFormat="1" ht="15.75" x14ac:dyDescent="0.25">
      <c r="A567" s="47">
        <v>563</v>
      </c>
      <c r="B567" s="47" t="s">
        <v>3120</v>
      </c>
      <c r="C567" s="47" t="s">
        <v>3121</v>
      </c>
      <c r="D567" s="69" t="s">
        <v>3122</v>
      </c>
      <c r="E567" s="47">
        <v>1997</v>
      </c>
      <c r="F567" s="69" t="s">
        <v>3107</v>
      </c>
      <c r="G567" s="69" t="s">
        <v>3123</v>
      </c>
      <c r="H567" s="69" t="s">
        <v>1570</v>
      </c>
      <c r="I567" s="70">
        <v>103.3901430706324</v>
      </c>
      <c r="J567" s="47" t="s">
        <v>430</v>
      </c>
      <c r="K567" s="47">
        <v>8</v>
      </c>
      <c r="L567" s="71"/>
      <c r="M567" s="47">
        <v>75</v>
      </c>
      <c r="N567" s="48">
        <f t="shared" si="49"/>
        <v>160</v>
      </c>
      <c r="O567" s="48">
        <f t="shared" si="50"/>
        <v>16542.422891301183</v>
      </c>
      <c r="P567" s="72">
        <f t="shared" si="51"/>
        <v>1654.2422891301185</v>
      </c>
      <c r="Q567" s="73">
        <f t="shared" si="52"/>
        <v>2729.4997770646951</v>
      </c>
      <c r="R567" s="48">
        <f t="shared" si="53"/>
        <v>20926.164957495996</v>
      </c>
      <c r="S567" s="74">
        <f t="shared" si="54"/>
        <v>48</v>
      </c>
      <c r="T567" s="6" t="s">
        <v>431</v>
      </c>
      <c r="U567" s="47" t="s">
        <v>432</v>
      </c>
      <c r="V567" s="47">
        <v>1</v>
      </c>
      <c r="W567" s="47">
        <v>1</v>
      </c>
      <c r="X567" s="47">
        <v>1</v>
      </c>
      <c r="Y567" s="47">
        <v>1</v>
      </c>
      <c r="Z567" s="75">
        <v>41040.513252314813</v>
      </c>
      <c r="AA567" s="6" t="s">
        <v>433</v>
      </c>
      <c r="AB567" s="47" t="s">
        <v>3124</v>
      </c>
      <c r="AC567" s="47" t="s">
        <v>3125</v>
      </c>
      <c r="AD567" s="47" t="s">
        <v>3126</v>
      </c>
      <c r="AE567" s="47" t="s">
        <v>3127</v>
      </c>
      <c r="AF567" s="6" t="s">
        <v>3128</v>
      </c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</row>
    <row r="568" spans="1:43" s="1" customFormat="1" ht="15.75" x14ac:dyDescent="0.25">
      <c r="A568" s="47">
        <v>564</v>
      </c>
      <c r="B568" s="47" t="s">
        <v>3129</v>
      </c>
      <c r="C568" s="47" t="s">
        <v>3121</v>
      </c>
      <c r="D568" s="69" t="s">
        <v>3122</v>
      </c>
      <c r="E568" s="47">
        <v>1997</v>
      </c>
      <c r="F568" s="69" t="s">
        <v>3107</v>
      </c>
      <c r="G568" s="69" t="s">
        <v>3123</v>
      </c>
      <c r="H568" s="69" t="s">
        <v>1570</v>
      </c>
      <c r="I568" s="70">
        <v>360.70871054241138</v>
      </c>
      <c r="J568" s="47" t="s">
        <v>430</v>
      </c>
      <c r="K568" s="47">
        <v>8</v>
      </c>
      <c r="L568" s="71"/>
      <c r="M568" s="47">
        <v>75</v>
      </c>
      <c r="N568" s="48">
        <f t="shared" si="49"/>
        <v>160</v>
      </c>
      <c r="O568" s="48">
        <f t="shared" si="50"/>
        <v>57713.393686785821</v>
      </c>
      <c r="P568" s="72">
        <f t="shared" si="51"/>
        <v>5771.3393686785821</v>
      </c>
      <c r="Q568" s="73">
        <f t="shared" si="52"/>
        <v>9522.7099583196596</v>
      </c>
      <c r="R568" s="48">
        <f t="shared" si="53"/>
        <v>73007.443013784054</v>
      </c>
      <c r="S568" s="74">
        <f t="shared" si="54"/>
        <v>48</v>
      </c>
      <c r="T568" s="6" t="s">
        <v>431</v>
      </c>
      <c r="U568" s="47" t="s">
        <v>432</v>
      </c>
      <c r="V568" s="47">
        <v>1</v>
      </c>
      <c r="W568" s="47">
        <v>1</v>
      </c>
      <c r="X568" s="47">
        <v>1</v>
      </c>
      <c r="Y568" s="47">
        <v>1</v>
      </c>
      <c r="Z568" s="75">
        <v>41040.513252314813</v>
      </c>
      <c r="AA568" s="6" t="s">
        <v>433</v>
      </c>
      <c r="AB568" s="47" t="s">
        <v>3124</v>
      </c>
      <c r="AC568" s="47" t="s">
        <v>3130</v>
      </c>
      <c r="AD568" s="47" t="s">
        <v>3125</v>
      </c>
      <c r="AE568" s="47" t="s">
        <v>3131</v>
      </c>
      <c r="AF568" s="6" t="s">
        <v>3132</v>
      </c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</row>
    <row r="569" spans="1:43" s="1" customFormat="1" ht="15.75" x14ac:dyDescent="0.25">
      <c r="A569" s="47">
        <v>565</v>
      </c>
      <c r="B569" s="47" t="s">
        <v>3133</v>
      </c>
      <c r="C569" s="47" t="s">
        <v>3121</v>
      </c>
      <c r="D569" s="69" t="s">
        <v>3122</v>
      </c>
      <c r="E569" s="47">
        <v>1997</v>
      </c>
      <c r="F569" s="69" t="s">
        <v>3107</v>
      </c>
      <c r="G569" s="69" t="s">
        <v>3134</v>
      </c>
      <c r="H569" s="69" t="s">
        <v>3123</v>
      </c>
      <c r="I569" s="70">
        <v>547.94589892475585</v>
      </c>
      <c r="J569" s="47" t="s">
        <v>430</v>
      </c>
      <c r="K569" s="47">
        <v>8</v>
      </c>
      <c r="L569" s="71"/>
      <c r="M569" s="47">
        <v>75</v>
      </c>
      <c r="N569" s="48">
        <f t="shared" si="49"/>
        <v>160</v>
      </c>
      <c r="O569" s="48">
        <f t="shared" si="50"/>
        <v>87671.34382796094</v>
      </c>
      <c r="P569" s="72">
        <f t="shared" si="51"/>
        <v>8767.1343827960936</v>
      </c>
      <c r="Q569" s="73">
        <f t="shared" si="52"/>
        <v>14465.771731613555</v>
      </c>
      <c r="R569" s="48">
        <f t="shared" si="53"/>
        <v>110904.24994237059</v>
      </c>
      <c r="S569" s="74">
        <f t="shared" si="54"/>
        <v>48</v>
      </c>
      <c r="T569" s="6" t="s">
        <v>431</v>
      </c>
      <c r="U569" s="47" t="s">
        <v>432</v>
      </c>
      <c r="V569" s="47">
        <v>1</v>
      </c>
      <c r="W569" s="47">
        <v>1</v>
      </c>
      <c r="X569" s="47">
        <v>1</v>
      </c>
      <c r="Y569" s="47">
        <v>1</v>
      </c>
      <c r="Z569" s="75">
        <v>41040.511782407397</v>
      </c>
      <c r="AA569" s="6" t="s">
        <v>433</v>
      </c>
      <c r="AB569" s="47" t="s">
        <v>3124</v>
      </c>
      <c r="AC569" s="47" t="s">
        <v>3135</v>
      </c>
      <c r="AD569" s="47" t="s">
        <v>3136</v>
      </c>
      <c r="AE569" s="47" t="s">
        <v>3137</v>
      </c>
      <c r="AF569" s="6" t="s">
        <v>3138</v>
      </c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</row>
    <row r="570" spans="1:43" s="1" customFormat="1" ht="15.75" x14ac:dyDescent="0.25">
      <c r="A570" s="47">
        <v>566</v>
      </c>
      <c r="B570" s="47" t="s">
        <v>3139</v>
      </c>
      <c r="C570" s="47" t="s">
        <v>3140</v>
      </c>
      <c r="D570" s="69" t="s">
        <v>3122</v>
      </c>
      <c r="E570" s="47">
        <v>1997</v>
      </c>
      <c r="F570" s="69" t="s">
        <v>3134</v>
      </c>
      <c r="G570" s="69" t="s">
        <v>3107</v>
      </c>
      <c r="H570" s="69" t="s">
        <v>1570</v>
      </c>
      <c r="I570" s="70">
        <v>469.88685937504539</v>
      </c>
      <c r="J570" s="47" t="s">
        <v>430</v>
      </c>
      <c r="K570" s="47">
        <v>6</v>
      </c>
      <c r="L570" s="71"/>
      <c r="M570" s="47">
        <v>75</v>
      </c>
      <c r="N570" s="48">
        <f t="shared" si="49"/>
        <v>140</v>
      </c>
      <c r="O570" s="48">
        <f t="shared" si="50"/>
        <v>65784.160312506356</v>
      </c>
      <c r="P570" s="72">
        <f t="shared" si="51"/>
        <v>6578.4160312506356</v>
      </c>
      <c r="Q570" s="73">
        <f t="shared" si="52"/>
        <v>10854.386451563547</v>
      </c>
      <c r="R570" s="48">
        <f t="shared" si="53"/>
        <v>83216.962795320534</v>
      </c>
      <c r="S570" s="74">
        <f t="shared" si="54"/>
        <v>48</v>
      </c>
      <c r="T570" s="6" t="s">
        <v>431</v>
      </c>
      <c r="U570" s="47" t="s">
        <v>432</v>
      </c>
      <c r="V570" s="47">
        <v>1</v>
      </c>
      <c r="W570" s="47">
        <v>1</v>
      </c>
      <c r="X570" s="47">
        <v>1</v>
      </c>
      <c r="Y570" s="47">
        <v>1</v>
      </c>
      <c r="Z570" s="75">
        <v>41040.510069444441</v>
      </c>
      <c r="AA570" s="6" t="s">
        <v>433</v>
      </c>
      <c r="AB570" s="47" t="s">
        <v>3141</v>
      </c>
      <c r="AC570" s="47" t="s">
        <v>3142</v>
      </c>
      <c r="AD570" s="47" t="s">
        <v>3143</v>
      </c>
      <c r="AE570" s="47" t="s">
        <v>3144</v>
      </c>
      <c r="AF570" s="6" t="s">
        <v>3145</v>
      </c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</row>
    <row r="571" spans="1:43" s="1" customFormat="1" ht="15.75" x14ac:dyDescent="0.25">
      <c r="A571" s="47">
        <v>567</v>
      </c>
      <c r="B571" s="47" t="s">
        <v>3146</v>
      </c>
      <c r="C571" s="47" t="s">
        <v>1568</v>
      </c>
      <c r="D571" s="69" t="s">
        <v>3147</v>
      </c>
      <c r="E571" s="47">
        <v>1996</v>
      </c>
      <c r="F571" s="69" t="s">
        <v>3148</v>
      </c>
      <c r="G571" s="69" t="s">
        <v>3134</v>
      </c>
      <c r="H571" s="69" t="s">
        <v>1570</v>
      </c>
      <c r="I571" s="70">
        <v>483.26543543917182</v>
      </c>
      <c r="J571" s="47" t="s">
        <v>430</v>
      </c>
      <c r="K571" s="47">
        <v>6</v>
      </c>
      <c r="L571" s="71"/>
      <c r="M571" s="47">
        <v>75</v>
      </c>
      <c r="N571" s="48">
        <f t="shared" si="49"/>
        <v>140</v>
      </c>
      <c r="O571" s="48">
        <f t="shared" si="50"/>
        <v>67657.160961484056</v>
      </c>
      <c r="P571" s="72">
        <f t="shared" si="51"/>
        <v>6765.716096148406</v>
      </c>
      <c r="Q571" s="73">
        <f t="shared" si="52"/>
        <v>11163.431558644868</v>
      </c>
      <c r="R571" s="48">
        <f t="shared" si="53"/>
        <v>85586.308616277325</v>
      </c>
      <c r="S571" s="74">
        <f t="shared" si="54"/>
        <v>47</v>
      </c>
      <c r="T571" s="6" t="s">
        <v>1907</v>
      </c>
      <c r="U571" s="47" t="s">
        <v>432</v>
      </c>
      <c r="V571" s="47">
        <v>1</v>
      </c>
      <c r="W571" s="47">
        <v>1</v>
      </c>
      <c r="X571" s="47">
        <v>1</v>
      </c>
      <c r="Y571" s="47">
        <v>1</v>
      </c>
      <c r="Z571" s="75">
        <v>40855.63521990741</v>
      </c>
      <c r="AA571" s="6" t="s">
        <v>433</v>
      </c>
      <c r="AB571" s="47" t="s">
        <v>3141</v>
      </c>
      <c r="AC571" s="47" t="s">
        <v>3149</v>
      </c>
      <c r="AD571" s="47" t="s">
        <v>3150</v>
      </c>
      <c r="AE571" s="47" t="s">
        <v>3151</v>
      </c>
      <c r="AF571" s="6" t="s">
        <v>3152</v>
      </c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</row>
    <row r="572" spans="1:43" s="1" customFormat="1" ht="15.75" x14ac:dyDescent="0.25">
      <c r="A572" s="47">
        <v>568</v>
      </c>
      <c r="B572" s="47" t="s">
        <v>3153</v>
      </c>
      <c r="C572" s="47" t="s">
        <v>3140</v>
      </c>
      <c r="D572" s="69" t="s">
        <v>3122</v>
      </c>
      <c r="E572" s="47">
        <v>1997</v>
      </c>
      <c r="F572" s="69" t="s">
        <v>3107</v>
      </c>
      <c r="G572" s="69" t="s">
        <v>3134</v>
      </c>
      <c r="H572" s="69" t="s">
        <v>3134</v>
      </c>
      <c r="I572" s="70">
        <v>425.31671523785081</v>
      </c>
      <c r="J572" s="47" t="s">
        <v>430</v>
      </c>
      <c r="K572" s="47">
        <v>8</v>
      </c>
      <c r="L572" s="71"/>
      <c r="M572" s="47">
        <v>75</v>
      </c>
      <c r="N572" s="48">
        <f t="shared" si="49"/>
        <v>160</v>
      </c>
      <c r="O572" s="48">
        <f t="shared" si="50"/>
        <v>68050.674438056129</v>
      </c>
      <c r="P572" s="72">
        <f t="shared" si="51"/>
        <v>6805.067443805613</v>
      </c>
      <c r="Q572" s="73">
        <f t="shared" si="52"/>
        <v>11228.361282279262</v>
      </c>
      <c r="R572" s="48">
        <f t="shared" si="53"/>
        <v>86084.103164141008</v>
      </c>
      <c r="S572" s="74">
        <f t="shared" si="54"/>
        <v>48</v>
      </c>
      <c r="T572" s="6" t="s">
        <v>431</v>
      </c>
      <c r="U572" s="47" t="s">
        <v>432</v>
      </c>
      <c r="V572" s="47">
        <v>1</v>
      </c>
      <c r="W572" s="47">
        <v>1</v>
      </c>
      <c r="X572" s="47">
        <v>1</v>
      </c>
      <c r="Y572" s="47">
        <v>1</v>
      </c>
      <c r="Z572" s="75">
        <v>41040.510659722233</v>
      </c>
      <c r="AA572" s="6" t="s">
        <v>433</v>
      </c>
      <c r="AB572" s="47" t="s">
        <v>3141</v>
      </c>
      <c r="AC572" s="47" t="s">
        <v>3143</v>
      </c>
      <c r="AD572" s="47" t="s">
        <v>3154</v>
      </c>
      <c r="AE572" s="47" t="s">
        <v>3155</v>
      </c>
      <c r="AF572" s="6" t="s">
        <v>3156</v>
      </c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</row>
    <row r="573" spans="1:43" s="1" customFormat="1" ht="15.75" x14ac:dyDescent="0.25">
      <c r="A573" s="47">
        <v>569</v>
      </c>
      <c r="B573" s="47" t="s">
        <v>3157</v>
      </c>
      <c r="C573" s="47" t="s">
        <v>3140</v>
      </c>
      <c r="D573" s="69" t="s">
        <v>3122</v>
      </c>
      <c r="E573" s="47">
        <v>1997</v>
      </c>
      <c r="F573" s="69" t="s">
        <v>3107</v>
      </c>
      <c r="G573" s="69" t="s">
        <v>562</v>
      </c>
      <c r="H573" s="69" t="s">
        <v>3134</v>
      </c>
      <c r="I573" s="70">
        <v>248.02409771233039</v>
      </c>
      <c r="J573" s="47" t="s">
        <v>430</v>
      </c>
      <c r="K573" s="47">
        <v>8</v>
      </c>
      <c r="L573" s="71"/>
      <c r="M573" s="47">
        <v>75</v>
      </c>
      <c r="N573" s="48">
        <f t="shared" ref="N573:N636" si="55">IF(K573=4,100,IF(K573=6,140,IF(K573=8,160,IF(K573=10,180,IF(K573=12,200,IF(K573=14,225,IF(K573=16,275,IF(K573=18,350,0))))))))</f>
        <v>160</v>
      </c>
      <c r="O573" s="48">
        <f t="shared" si="50"/>
        <v>39683.85563397286</v>
      </c>
      <c r="P573" s="72">
        <f t="shared" si="51"/>
        <v>3968.3855633972862</v>
      </c>
      <c r="Q573" s="73">
        <f t="shared" si="52"/>
        <v>6547.8361796055215</v>
      </c>
      <c r="R573" s="48">
        <f t="shared" si="53"/>
        <v>50200.077376975663</v>
      </c>
      <c r="S573" s="74">
        <f t="shared" si="54"/>
        <v>48</v>
      </c>
      <c r="T573" s="6" t="s">
        <v>431</v>
      </c>
      <c r="U573" s="47" t="s">
        <v>432</v>
      </c>
      <c r="V573" s="47">
        <v>1</v>
      </c>
      <c r="W573" s="47">
        <v>1</v>
      </c>
      <c r="X573" s="47">
        <v>1</v>
      </c>
      <c r="Y573" s="47">
        <v>1</v>
      </c>
      <c r="Z573" s="75">
        <v>41040.510069444441</v>
      </c>
      <c r="AA573" s="6" t="s">
        <v>433</v>
      </c>
      <c r="AB573" s="47" t="s">
        <v>3141</v>
      </c>
      <c r="AC573" s="47" t="s">
        <v>3158</v>
      </c>
      <c r="AD573" s="47" t="s">
        <v>3159</v>
      </c>
      <c r="AE573" s="47" t="s">
        <v>3160</v>
      </c>
      <c r="AF573" s="6" t="s">
        <v>3161</v>
      </c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</row>
    <row r="574" spans="1:43" s="1" customFormat="1" ht="15.75" x14ac:dyDescent="0.25">
      <c r="A574" s="47">
        <v>570</v>
      </c>
      <c r="B574" s="47" t="s">
        <v>3162</v>
      </c>
      <c r="C574" s="47" t="s">
        <v>1568</v>
      </c>
      <c r="D574" s="69" t="s">
        <v>1743</v>
      </c>
      <c r="E574" s="47">
        <v>1981</v>
      </c>
      <c r="F574" s="69" t="s">
        <v>562</v>
      </c>
      <c r="G574" s="69" t="s">
        <v>1570</v>
      </c>
      <c r="H574" s="69" t="s">
        <v>3107</v>
      </c>
      <c r="I574" s="70">
        <v>170.07927279252701</v>
      </c>
      <c r="J574" s="47" t="s">
        <v>430</v>
      </c>
      <c r="K574" s="47">
        <v>10</v>
      </c>
      <c r="L574" s="71"/>
      <c r="M574" s="47">
        <v>75</v>
      </c>
      <c r="N574" s="48">
        <f t="shared" si="55"/>
        <v>180</v>
      </c>
      <c r="O574" s="48">
        <f t="shared" si="50"/>
        <v>30614.26910265486</v>
      </c>
      <c r="P574" s="72">
        <f t="shared" si="51"/>
        <v>3061.4269102654862</v>
      </c>
      <c r="Q574" s="73">
        <f t="shared" si="52"/>
        <v>5051.3544019380515</v>
      </c>
      <c r="R574" s="48">
        <f t="shared" si="53"/>
        <v>38727.050414858393</v>
      </c>
      <c r="S574" s="74">
        <f t="shared" si="54"/>
        <v>32</v>
      </c>
      <c r="T574" s="6" t="s">
        <v>431</v>
      </c>
      <c r="U574" s="47" t="s">
        <v>432</v>
      </c>
      <c r="V574" s="47">
        <v>1</v>
      </c>
      <c r="W574" s="47">
        <v>1</v>
      </c>
      <c r="X574" s="47">
        <v>1</v>
      </c>
      <c r="Y574" s="47">
        <v>1</v>
      </c>
      <c r="Z574" s="75">
        <v>40855.63521990741</v>
      </c>
      <c r="AA574" s="6" t="s">
        <v>433</v>
      </c>
      <c r="AB574" s="47" t="s">
        <v>1745</v>
      </c>
      <c r="AC574" s="47" t="s">
        <v>3163</v>
      </c>
      <c r="AD574" s="47" t="s">
        <v>3164</v>
      </c>
      <c r="AE574" s="47" t="s">
        <v>3165</v>
      </c>
      <c r="AF574" s="6" t="s">
        <v>3166</v>
      </c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</row>
    <row r="575" spans="1:43" s="1" customFormat="1" ht="47.25" x14ac:dyDescent="0.25">
      <c r="A575" s="47">
        <v>571</v>
      </c>
      <c r="B575" s="47" t="s">
        <v>3167</v>
      </c>
      <c r="C575" s="47" t="s">
        <v>506</v>
      </c>
      <c r="D575" s="69" t="s">
        <v>793</v>
      </c>
      <c r="E575" s="47">
        <v>2004</v>
      </c>
      <c r="F575" s="69" t="s">
        <v>443</v>
      </c>
      <c r="G575" s="69" t="s">
        <v>3168</v>
      </c>
      <c r="H575" s="69" t="s">
        <v>794</v>
      </c>
      <c r="I575" s="70">
        <v>604.43087865965651</v>
      </c>
      <c r="J575" s="47" t="s">
        <v>430</v>
      </c>
      <c r="K575" s="47">
        <v>12</v>
      </c>
      <c r="L575" s="71"/>
      <c r="M575" s="47">
        <v>75</v>
      </c>
      <c r="N575" s="48">
        <f t="shared" si="55"/>
        <v>200</v>
      </c>
      <c r="O575" s="48">
        <f t="shared" si="50"/>
        <v>120886.1757319313</v>
      </c>
      <c r="P575" s="72">
        <f t="shared" si="51"/>
        <v>12088.617573193131</v>
      </c>
      <c r="Q575" s="73">
        <f t="shared" si="52"/>
        <v>19946.218995768668</v>
      </c>
      <c r="R575" s="48">
        <f t="shared" si="53"/>
        <v>152921.01230089311</v>
      </c>
      <c r="S575" s="74">
        <f t="shared" si="54"/>
        <v>55</v>
      </c>
      <c r="T575" s="6" t="s">
        <v>431</v>
      </c>
      <c r="U575" s="47" t="s">
        <v>432</v>
      </c>
      <c r="V575" s="47">
        <v>1</v>
      </c>
      <c r="W575" s="47">
        <v>1</v>
      </c>
      <c r="X575" s="47">
        <v>1</v>
      </c>
      <c r="Y575" s="47">
        <v>1</v>
      </c>
      <c r="Z575" s="75">
        <v>44305.594502314823</v>
      </c>
      <c r="AA575" s="6" t="s">
        <v>1221</v>
      </c>
      <c r="AB575" s="47" t="s">
        <v>3169</v>
      </c>
      <c r="AC575" s="47" t="s">
        <v>3170</v>
      </c>
      <c r="AD575" s="47" t="s">
        <v>3171</v>
      </c>
      <c r="AE575" s="47" t="s">
        <v>3172</v>
      </c>
      <c r="AF575" s="6" t="s">
        <v>3173</v>
      </c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</row>
    <row r="576" spans="1:43" s="1" customFormat="1" ht="47.25" x14ac:dyDescent="0.25">
      <c r="A576" s="47">
        <v>572</v>
      </c>
      <c r="B576" s="47" t="s">
        <v>3174</v>
      </c>
      <c r="C576" s="47" t="s">
        <v>506</v>
      </c>
      <c r="D576" s="69" t="s">
        <v>793</v>
      </c>
      <c r="E576" s="47">
        <v>2004</v>
      </c>
      <c r="F576" s="69" t="s">
        <v>443</v>
      </c>
      <c r="G576" s="69" t="s">
        <v>794</v>
      </c>
      <c r="H576" s="69" t="s">
        <v>451</v>
      </c>
      <c r="I576" s="70">
        <v>296.73624993557792</v>
      </c>
      <c r="J576" s="47" t="s">
        <v>430</v>
      </c>
      <c r="K576" s="47">
        <v>12</v>
      </c>
      <c r="L576" s="71"/>
      <c r="M576" s="47">
        <v>75</v>
      </c>
      <c r="N576" s="48">
        <f t="shared" si="55"/>
        <v>200</v>
      </c>
      <c r="O576" s="48">
        <f t="shared" si="50"/>
        <v>59347.249987115581</v>
      </c>
      <c r="P576" s="72">
        <f t="shared" si="51"/>
        <v>5934.7249987115583</v>
      </c>
      <c r="Q576" s="73">
        <f t="shared" si="52"/>
        <v>9792.2962478740701</v>
      </c>
      <c r="R576" s="48">
        <f t="shared" si="53"/>
        <v>75074.271233701205</v>
      </c>
      <c r="S576" s="74">
        <f t="shared" si="54"/>
        <v>55</v>
      </c>
      <c r="T576" s="6" t="s">
        <v>431</v>
      </c>
      <c r="U576" s="47" t="s">
        <v>432</v>
      </c>
      <c r="V576" s="47">
        <v>1</v>
      </c>
      <c r="W576" s="47">
        <v>1</v>
      </c>
      <c r="X576" s="47">
        <v>1</v>
      </c>
      <c r="Y576" s="47">
        <v>1</v>
      </c>
      <c r="Z576" s="75">
        <v>44305.595266203702</v>
      </c>
      <c r="AA576" s="6" t="s">
        <v>1221</v>
      </c>
      <c r="AB576" s="47" t="s">
        <v>3169</v>
      </c>
      <c r="AC576" s="47" t="s">
        <v>3175</v>
      </c>
      <c r="AD576" s="47" t="s">
        <v>3176</v>
      </c>
      <c r="AE576" s="47" t="s">
        <v>3177</v>
      </c>
      <c r="AF576" s="6" t="s">
        <v>3178</v>
      </c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</row>
    <row r="577" spans="1:43" s="1" customFormat="1" ht="47.25" x14ac:dyDescent="0.25">
      <c r="A577" s="47">
        <v>573</v>
      </c>
      <c r="B577" s="47" t="s">
        <v>3179</v>
      </c>
      <c r="C577" s="47" t="s">
        <v>506</v>
      </c>
      <c r="D577" s="69" t="s">
        <v>793</v>
      </c>
      <c r="E577" s="47">
        <v>2004</v>
      </c>
      <c r="F577" s="69" t="s">
        <v>443</v>
      </c>
      <c r="G577" s="69" t="s">
        <v>794</v>
      </c>
      <c r="H577" s="69" t="s">
        <v>451</v>
      </c>
      <c r="I577" s="70">
        <v>284.87109144571059</v>
      </c>
      <c r="J577" s="47" t="s">
        <v>430</v>
      </c>
      <c r="K577" s="47">
        <v>12</v>
      </c>
      <c r="L577" s="71"/>
      <c r="M577" s="47">
        <v>75</v>
      </c>
      <c r="N577" s="48">
        <f t="shared" si="55"/>
        <v>200</v>
      </c>
      <c r="O577" s="48">
        <f t="shared" si="50"/>
        <v>56974.218289142118</v>
      </c>
      <c r="P577" s="72">
        <f t="shared" si="51"/>
        <v>5697.4218289142118</v>
      </c>
      <c r="Q577" s="73">
        <f t="shared" si="52"/>
        <v>9400.7460177084486</v>
      </c>
      <c r="R577" s="48">
        <f t="shared" si="53"/>
        <v>72072.386135764769</v>
      </c>
      <c r="S577" s="74">
        <f t="shared" si="54"/>
        <v>55</v>
      </c>
      <c r="T577" s="6" t="s">
        <v>431</v>
      </c>
      <c r="U577" s="47" t="s">
        <v>432</v>
      </c>
      <c r="V577" s="47">
        <v>1</v>
      </c>
      <c r="W577" s="47">
        <v>1</v>
      </c>
      <c r="X577" s="47">
        <v>1</v>
      </c>
      <c r="Y577" s="47">
        <v>1</v>
      </c>
      <c r="Z577" s="75">
        <v>44305.595902777779</v>
      </c>
      <c r="AA577" s="6" t="s">
        <v>1221</v>
      </c>
      <c r="AB577" s="47" t="s">
        <v>3169</v>
      </c>
      <c r="AC577" s="47" t="s">
        <v>3180</v>
      </c>
      <c r="AD577" s="47" t="s">
        <v>3181</v>
      </c>
      <c r="AE577" s="47" t="s">
        <v>3182</v>
      </c>
      <c r="AF577" s="6" t="s">
        <v>3183</v>
      </c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</row>
    <row r="578" spans="1:43" s="1" customFormat="1" ht="47.25" x14ac:dyDescent="0.25">
      <c r="A578" s="47">
        <v>574</v>
      </c>
      <c r="B578" s="47" t="s">
        <v>3184</v>
      </c>
      <c r="C578" s="47" t="s">
        <v>506</v>
      </c>
      <c r="D578" s="69" t="s">
        <v>793</v>
      </c>
      <c r="E578" s="47">
        <v>2004</v>
      </c>
      <c r="F578" s="69" t="s">
        <v>443</v>
      </c>
      <c r="G578" s="69" t="s">
        <v>794</v>
      </c>
      <c r="H578" s="69" t="s">
        <v>451</v>
      </c>
      <c r="I578" s="70">
        <v>350.33088800589712</v>
      </c>
      <c r="J578" s="47" t="s">
        <v>430</v>
      </c>
      <c r="K578" s="47">
        <v>12</v>
      </c>
      <c r="L578" s="71"/>
      <c r="M578" s="47">
        <v>75</v>
      </c>
      <c r="N578" s="48">
        <f t="shared" si="55"/>
        <v>200</v>
      </c>
      <c r="O578" s="48">
        <f t="shared" si="50"/>
        <v>70066.177601179428</v>
      </c>
      <c r="P578" s="72">
        <f t="shared" si="51"/>
        <v>7006.6177601179434</v>
      </c>
      <c r="Q578" s="73">
        <f t="shared" si="52"/>
        <v>11560.919304194604</v>
      </c>
      <c r="R578" s="48">
        <f t="shared" si="53"/>
        <v>88633.714665491963</v>
      </c>
      <c r="S578" s="74">
        <f t="shared" si="54"/>
        <v>55</v>
      </c>
      <c r="T578" s="6" t="s">
        <v>431</v>
      </c>
      <c r="U578" s="47" t="s">
        <v>432</v>
      </c>
      <c r="V578" s="47">
        <v>1</v>
      </c>
      <c r="W578" s="47">
        <v>1</v>
      </c>
      <c r="X578" s="47">
        <v>1</v>
      </c>
      <c r="Y578" s="47">
        <v>1</v>
      </c>
      <c r="Z578" s="75">
        <v>44305.596377314832</v>
      </c>
      <c r="AA578" s="6" t="s">
        <v>1221</v>
      </c>
      <c r="AB578" s="47" t="s">
        <v>3169</v>
      </c>
      <c r="AC578" s="47" t="s">
        <v>3181</v>
      </c>
      <c r="AD578" s="47" t="s">
        <v>3185</v>
      </c>
      <c r="AE578" s="47" t="s">
        <v>3186</v>
      </c>
      <c r="AF578" s="6" t="s">
        <v>3187</v>
      </c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</row>
    <row r="579" spans="1:43" s="1" customFormat="1" ht="47.25" x14ac:dyDescent="0.25">
      <c r="A579" s="47">
        <v>575</v>
      </c>
      <c r="B579" s="47" t="s">
        <v>3188</v>
      </c>
      <c r="C579" s="47" t="s">
        <v>506</v>
      </c>
      <c r="D579" s="69" t="s">
        <v>793</v>
      </c>
      <c r="E579" s="47">
        <v>2004</v>
      </c>
      <c r="F579" s="69" t="s">
        <v>443</v>
      </c>
      <c r="G579" s="69" t="s">
        <v>794</v>
      </c>
      <c r="H579" s="69" t="s">
        <v>451</v>
      </c>
      <c r="I579" s="70">
        <v>74.974491725117431</v>
      </c>
      <c r="J579" s="47" t="s">
        <v>430</v>
      </c>
      <c r="K579" s="47">
        <v>12</v>
      </c>
      <c r="L579" s="71"/>
      <c r="M579" s="47">
        <v>75</v>
      </c>
      <c r="N579" s="48">
        <f t="shared" si="55"/>
        <v>200</v>
      </c>
      <c r="O579" s="48">
        <f t="shared" si="50"/>
        <v>14994.898345023486</v>
      </c>
      <c r="P579" s="72">
        <f t="shared" si="51"/>
        <v>1499.4898345023487</v>
      </c>
      <c r="Q579" s="73">
        <f t="shared" si="52"/>
        <v>2474.1582269288751</v>
      </c>
      <c r="R579" s="48">
        <f t="shared" si="53"/>
        <v>18968.546406454709</v>
      </c>
      <c r="S579" s="74">
        <f t="shared" si="54"/>
        <v>55</v>
      </c>
      <c r="T579" s="6" t="s">
        <v>431</v>
      </c>
      <c r="U579" s="47" t="s">
        <v>432</v>
      </c>
      <c r="V579" s="47">
        <v>1</v>
      </c>
      <c r="W579" s="47">
        <v>1</v>
      </c>
      <c r="X579" s="47">
        <v>1</v>
      </c>
      <c r="Y579" s="47">
        <v>1</v>
      </c>
      <c r="Z579" s="75">
        <v>44305.596562500003</v>
      </c>
      <c r="AA579" s="6" t="s">
        <v>1221</v>
      </c>
      <c r="AB579" s="47" t="s">
        <v>3169</v>
      </c>
      <c r="AC579" s="47" t="s">
        <v>3185</v>
      </c>
      <c r="AD579" s="47" t="s">
        <v>3189</v>
      </c>
      <c r="AE579" s="47" t="s">
        <v>3190</v>
      </c>
      <c r="AF579" s="6" t="s">
        <v>3191</v>
      </c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</row>
    <row r="580" spans="1:43" s="1" customFormat="1" ht="47.25" x14ac:dyDescent="0.25">
      <c r="A580" s="47">
        <v>576</v>
      </c>
      <c r="B580" s="47" t="s">
        <v>3192</v>
      </c>
      <c r="C580" s="47" t="s">
        <v>439</v>
      </c>
      <c r="D580" s="69" t="s">
        <v>793</v>
      </c>
      <c r="E580" s="47">
        <v>2004</v>
      </c>
      <c r="F580" s="69" t="s">
        <v>443</v>
      </c>
      <c r="G580" s="69" t="s">
        <v>794</v>
      </c>
      <c r="H580" s="69" t="s">
        <v>451</v>
      </c>
      <c r="I580" s="70">
        <v>65.716671306052461</v>
      </c>
      <c r="J580" s="47" t="s">
        <v>430</v>
      </c>
      <c r="K580" s="47">
        <v>8</v>
      </c>
      <c r="L580" s="71"/>
      <c r="M580" s="47">
        <v>75</v>
      </c>
      <c r="N580" s="48">
        <f t="shared" si="55"/>
        <v>160</v>
      </c>
      <c r="O580" s="48">
        <f t="shared" si="50"/>
        <v>10514.667408968395</v>
      </c>
      <c r="P580" s="72">
        <f t="shared" si="51"/>
        <v>1051.4667408968396</v>
      </c>
      <c r="Q580" s="73">
        <f t="shared" si="52"/>
        <v>1734.9201224797851</v>
      </c>
      <c r="R580" s="48">
        <f t="shared" si="53"/>
        <v>13301.05427234502</v>
      </c>
      <c r="S580" s="74">
        <f t="shared" si="54"/>
        <v>55</v>
      </c>
      <c r="T580" s="6" t="s">
        <v>431</v>
      </c>
      <c r="U580" s="47" t="s">
        <v>432</v>
      </c>
      <c r="V580" s="47">
        <v>1</v>
      </c>
      <c r="W580" s="47">
        <v>1</v>
      </c>
      <c r="X580" s="47">
        <v>1</v>
      </c>
      <c r="Y580" s="47">
        <v>1</v>
      </c>
      <c r="Z580" s="75">
        <v>44305.596828703703</v>
      </c>
      <c r="AA580" s="6" t="s">
        <v>1221</v>
      </c>
      <c r="AB580" s="47" t="s">
        <v>3169</v>
      </c>
      <c r="AC580" s="47" t="s">
        <v>3193</v>
      </c>
      <c r="AD580" s="47" t="s">
        <v>3194</v>
      </c>
      <c r="AE580" s="47" t="s">
        <v>3195</v>
      </c>
      <c r="AF580" s="6" t="s">
        <v>3196</v>
      </c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</row>
    <row r="581" spans="1:43" s="1" customFormat="1" ht="47.25" x14ac:dyDescent="0.25">
      <c r="A581" s="47">
        <v>577</v>
      </c>
      <c r="B581" s="47" t="s">
        <v>3197</v>
      </c>
      <c r="C581" s="47" t="s">
        <v>506</v>
      </c>
      <c r="D581" s="69" t="s">
        <v>793</v>
      </c>
      <c r="E581" s="47">
        <v>2004</v>
      </c>
      <c r="F581" s="69" t="s">
        <v>443</v>
      </c>
      <c r="G581" s="69" t="s">
        <v>794</v>
      </c>
      <c r="H581" s="69" t="s">
        <v>451</v>
      </c>
      <c r="I581" s="70">
        <v>506.10260800859209</v>
      </c>
      <c r="J581" s="47" t="s">
        <v>430</v>
      </c>
      <c r="K581" s="47">
        <v>12</v>
      </c>
      <c r="L581" s="71"/>
      <c r="M581" s="47">
        <v>75</v>
      </c>
      <c r="N581" s="48">
        <f t="shared" si="55"/>
        <v>200</v>
      </c>
      <c r="O581" s="48">
        <f t="shared" si="50"/>
        <v>101220.52160171841</v>
      </c>
      <c r="P581" s="72">
        <f t="shared" si="51"/>
        <v>10122.052160171843</v>
      </c>
      <c r="Q581" s="73">
        <f t="shared" si="52"/>
        <v>16701.386064283539</v>
      </c>
      <c r="R581" s="48">
        <f t="shared" si="53"/>
        <v>128043.9598261738</v>
      </c>
      <c r="S581" s="74">
        <f t="shared" si="54"/>
        <v>55</v>
      </c>
      <c r="T581" s="6" t="s">
        <v>431</v>
      </c>
      <c r="U581" s="47" t="s">
        <v>432</v>
      </c>
      <c r="V581" s="47">
        <v>1</v>
      </c>
      <c r="W581" s="47">
        <v>1</v>
      </c>
      <c r="X581" s="47">
        <v>1</v>
      </c>
      <c r="Y581" s="47">
        <v>1</v>
      </c>
      <c r="Z581" s="75">
        <v>44305.597777777788</v>
      </c>
      <c r="AA581" s="6" t="s">
        <v>1221</v>
      </c>
      <c r="AB581" s="47" t="s">
        <v>3169</v>
      </c>
      <c r="AC581" s="47" t="s">
        <v>3198</v>
      </c>
      <c r="AD581" s="47" t="s">
        <v>3199</v>
      </c>
      <c r="AE581" s="47" t="s">
        <v>3200</v>
      </c>
      <c r="AF581" s="6" t="s">
        <v>3201</v>
      </c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</row>
    <row r="582" spans="1:43" s="1" customFormat="1" ht="47.25" x14ac:dyDescent="0.25">
      <c r="A582" s="47">
        <v>578</v>
      </c>
      <c r="B582" s="47" t="s">
        <v>3202</v>
      </c>
      <c r="C582" s="47" t="s">
        <v>3203</v>
      </c>
      <c r="D582" s="69" t="s">
        <v>793</v>
      </c>
      <c r="E582" s="47">
        <v>2004</v>
      </c>
      <c r="F582" s="69" t="s">
        <v>443</v>
      </c>
      <c r="G582" s="69" t="s">
        <v>794</v>
      </c>
      <c r="H582" s="69" t="s">
        <v>451</v>
      </c>
      <c r="I582" s="70">
        <v>417.01319850912881</v>
      </c>
      <c r="J582" s="47" t="s">
        <v>430</v>
      </c>
      <c r="K582" s="47">
        <v>12</v>
      </c>
      <c r="L582" s="71"/>
      <c r="M582" s="47">
        <v>75</v>
      </c>
      <c r="N582" s="48">
        <f t="shared" si="55"/>
        <v>200</v>
      </c>
      <c r="O582" s="48">
        <f t="shared" ref="O582:O645" si="56">N582*I582</f>
        <v>83402.639701825756</v>
      </c>
      <c r="P582" s="72">
        <f t="shared" ref="P582:P645" si="57">O582*0.1</f>
        <v>8340.2639701825756</v>
      </c>
      <c r="Q582" s="73">
        <f t="shared" ref="Q582:Q645" si="58">SUM(O582:P582)*0.15</f>
        <v>13761.43555080125</v>
      </c>
      <c r="R582" s="48">
        <f t="shared" ref="R582:R645" si="59">SUM(O582:Q582)</f>
        <v>105504.33922280959</v>
      </c>
      <c r="S582" s="74">
        <f t="shared" si="54"/>
        <v>55</v>
      </c>
      <c r="T582" s="6" t="s">
        <v>431</v>
      </c>
      <c r="U582" s="47" t="s">
        <v>432</v>
      </c>
      <c r="V582" s="47">
        <v>1</v>
      </c>
      <c r="W582" s="47">
        <v>1</v>
      </c>
      <c r="X582" s="47">
        <v>1</v>
      </c>
      <c r="Y582" s="47">
        <v>1</v>
      </c>
      <c r="Z582" s="75">
        <v>44305.597824074073</v>
      </c>
      <c r="AA582" s="6" t="s">
        <v>1221</v>
      </c>
      <c r="AB582" s="47" t="s">
        <v>3169</v>
      </c>
      <c r="AC582" s="47" t="s">
        <v>3199</v>
      </c>
      <c r="AD582" s="47" t="s">
        <v>3204</v>
      </c>
      <c r="AE582" s="47" t="s">
        <v>3205</v>
      </c>
      <c r="AF582" s="6" t="s">
        <v>3206</v>
      </c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</row>
    <row r="583" spans="1:43" s="1" customFormat="1" ht="15.75" x14ac:dyDescent="0.25">
      <c r="A583" s="47">
        <v>579</v>
      </c>
      <c r="B583" s="47" t="s">
        <v>3207</v>
      </c>
      <c r="C583" s="47" t="s">
        <v>3208</v>
      </c>
      <c r="D583" s="69" t="s">
        <v>3209</v>
      </c>
      <c r="E583" s="47">
        <v>2003</v>
      </c>
      <c r="F583" s="69" t="s">
        <v>3210</v>
      </c>
      <c r="G583" s="69" t="s">
        <v>3211</v>
      </c>
      <c r="H583" s="69" t="s">
        <v>3212</v>
      </c>
      <c r="I583" s="70">
        <v>328.89861838035227</v>
      </c>
      <c r="J583" s="47" t="s">
        <v>430</v>
      </c>
      <c r="K583" s="47">
        <v>10</v>
      </c>
      <c r="L583" s="71"/>
      <c r="M583" s="47">
        <v>75</v>
      </c>
      <c r="N583" s="48">
        <f t="shared" si="55"/>
        <v>180</v>
      </c>
      <c r="O583" s="48">
        <f t="shared" si="56"/>
        <v>59201.751308463412</v>
      </c>
      <c r="P583" s="72">
        <f t="shared" si="57"/>
        <v>5920.1751308463417</v>
      </c>
      <c r="Q583" s="73">
        <f t="shared" si="58"/>
        <v>9768.2889658964632</v>
      </c>
      <c r="R583" s="48">
        <f t="shared" si="59"/>
        <v>74890.215405206225</v>
      </c>
      <c r="S583" s="74">
        <f t="shared" ref="S583:S646" si="60">M583-ABS($I$2-E583)</f>
        <v>54</v>
      </c>
      <c r="T583" s="6" t="s">
        <v>431</v>
      </c>
      <c r="U583" s="47" t="s">
        <v>432</v>
      </c>
      <c r="V583" s="47">
        <v>1</v>
      </c>
      <c r="W583" s="47">
        <v>1</v>
      </c>
      <c r="X583" s="47">
        <v>1</v>
      </c>
      <c r="Y583" s="47">
        <v>1</v>
      </c>
      <c r="Z583" s="75">
        <v>40855.635231481479</v>
      </c>
      <c r="AA583" s="6" t="s">
        <v>433</v>
      </c>
      <c r="AB583" s="47" t="s">
        <v>3213</v>
      </c>
      <c r="AC583" s="47" t="s">
        <v>3214</v>
      </c>
      <c r="AD583" s="47" t="s">
        <v>3215</v>
      </c>
      <c r="AE583" s="47" t="s">
        <v>3216</v>
      </c>
      <c r="AF583" s="6" t="s">
        <v>3217</v>
      </c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</row>
    <row r="584" spans="1:43" s="1" customFormat="1" ht="31.5" x14ac:dyDescent="0.25">
      <c r="A584" s="47">
        <v>580</v>
      </c>
      <c r="B584" s="47" t="s">
        <v>3218</v>
      </c>
      <c r="C584" s="47" t="s">
        <v>3208</v>
      </c>
      <c r="D584" s="69" t="s">
        <v>3219</v>
      </c>
      <c r="E584" s="47">
        <v>2006</v>
      </c>
      <c r="F584" s="69" t="s">
        <v>3220</v>
      </c>
      <c r="G584" s="69" t="s">
        <v>3221</v>
      </c>
      <c r="H584" s="69" t="s">
        <v>3222</v>
      </c>
      <c r="I584" s="70">
        <v>37.139699312345677</v>
      </c>
      <c r="J584" s="47" t="s">
        <v>430</v>
      </c>
      <c r="K584" s="47">
        <v>8</v>
      </c>
      <c r="L584" s="71"/>
      <c r="M584" s="47">
        <v>75</v>
      </c>
      <c r="N584" s="48">
        <f t="shared" si="55"/>
        <v>160</v>
      </c>
      <c r="O584" s="48">
        <f t="shared" si="56"/>
        <v>5942.351889975308</v>
      </c>
      <c r="P584" s="72">
        <f t="shared" si="57"/>
        <v>594.23518899753083</v>
      </c>
      <c r="Q584" s="73">
        <f t="shared" si="58"/>
        <v>980.48806184592581</v>
      </c>
      <c r="R584" s="48">
        <f t="shared" si="59"/>
        <v>7517.0751408187643</v>
      </c>
      <c r="S584" s="74">
        <f t="shared" si="60"/>
        <v>57</v>
      </c>
      <c r="T584" s="6" t="s">
        <v>431</v>
      </c>
      <c r="U584" s="47" t="s">
        <v>432</v>
      </c>
      <c r="V584" s="47">
        <v>1</v>
      </c>
      <c r="W584" s="47">
        <v>1</v>
      </c>
      <c r="X584" s="47">
        <v>1</v>
      </c>
      <c r="Y584" s="47">
        <v>1</v>
      </c>
      <c r="Z584" s="75">
        <v>40855.635231481479</v>
      </c>
      <c r="AA584" s="6" t="s">
        <v>433</v>
      </c>
      <c r="AB584" s="47" t="s">
        <v>3223</v>
      </c>
      <c r="AC584" s="47" t="s">
        <v>3224</v>
      </c>
      <c r="AD584" s="47" t="s">
        <v>3225</v>
      </c>
      <c r="AE584" s="47" t="s">
        <v>3226</v>
      </c>
      <c r="AF584" s="6" t="s">
        <v>3227</v>
      </c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</row>
    <row r="585" spans="1:43" s="1" customFormat="1" ht="31.5" x14ac:dyDescent="0.25">
      <c r="A585" s="47">
        <v>581</v>
      </c>
      <c r="B585" s="47" t="s">
        <v>3228</v>
      </c>
      <c r="C585" s="47" t="s">
        <v>3208</v>
      </c>
      <c r="D585" s="69" t="s">
        <v>3219</v>
      </c>
      <c r="E585" s="47">
        <v>2006</v>
      </c>
      <c r="F585" s="69" t="s">
        <v>3229</v>
      </c>
      <c r="G585" s="69" t="s">
        <v>3211</v>
      </c>
      <c r="H585" s="69" t="s">
        <v>3222</v>
      </c>
      <c r="I585" s="70">
        <v>125.3087414059665</v>
      </c>
      <c r="J585" s="47" t="s">
        <v>430</v>
      </c>
      <c r="K585" s="47">
        <v>10</v>
      </c>
      <c r="L585" s="71"/>
      <c r="M585" s="47">
        <v>75</v>
      </c>
      <c r="N585" s="48">
        <f t="shared" si="55"/>
        <v>180</v>
      </c>
      <c r="O585" s="48">
        <f t="shared" si="56"/>
        <v>22555.573453073972</v>
      </c>
      <c r="P585" s="72">
        <f t="shared" si="57"/>
        <v>2255.5573453073971</v>
      </c>
      <c r="Q585" s="73">
        <f t="shared" si="58"/>
        <v>3721.6696197572051</v>
      </c>
      <c r="R585" s="48">
        <f t="shared" si="59"/>
        <v>28532.800418138573</v>
      </c>
      <c r="S585" s="74">
        <f t="shared" si="60"/>
        <v>57</v>
      </c>
      <c r="T585" s="6" t="s">
        <v>431</v>
      </c>
      <c r="U585" s="47" t="s">
        <v>432</v>
      </c>
      <c r="V585" s="47">
        <v>1</v>
      </c>
      <c r="W585" s="47">
        <v>1</v>
      </c>
      <c r="X585" s="47">
        <v>1</v>
      </c>
      <c r="Y585" s="47">
        <v>1</v>
      </c>
      <c r="Z585" s="75">
        <v>40855.635231481479</v>
      </c>
      <c r="AA585" s="6" t="s">
        <v>433</v>
      </c>
      <c r="AB585" s="47" t="s">
        <v>3223</v>
      </c>
      <c r="AC585" s="47" t="s">
        <v>3230</v>
      </c>
      <c r="AD585" s="47" t="s">
        <v>3231</v>
      </c>
      <c r="AE585" s="47" t="s">
        <v>3232</v>
      </c>
      <c r="AF585" s="6" t="s">
        <v>3233</v>
      </c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</row>
    <row r="586" spans="1:43" s="1" customFormat="1" ht="31.5" x14ac:dyDescent="0.25">
      <c r="A586" s="47">
        <v>582</v>
      </c>
      <c r="B586" s="47" t="s">
        <v>3234</v>
      </c>
      <c r="C586" s="47" t="s">
        <v>3208</v>
      </c>
      <c r="D586" s="69" t="s">
        <v>3219</v>
      </c>
      <c r="E586" s="47">
        <v>2006</v>
      </c>
      <c r="F586" s="69" t="s">
        <v>3229</v>
      </c>
      <c r="G586" s="69" t="s">
        <v>3222</v>
      </c>
      <c r="H586" s="69" t="s">
        <v>3221</v>
      </c>
      <c r="I586" s="70">
        <v>2.9564753537716868</v>
      </c>
      <c r="J586" s="47" t="s">
        <v>430</v>
      </c>
      <c r="K586" s="47">
        <v>10</v>
      </c>
      <c r="L586" s="71"/>
      <c r="M586" s="47">
        <v>75</v>
      </c>
      <c r="N586" s="48">
        <f t="shared" si="55"/>
        <v>180</v>
      </c>
      <c r="O586" s="48">
        <f t="shared" si="56"/>
        <v>532.1655636789036</v>
      </c>
      <c r="P586" s="72">
        <f t="shared" si="57"/>
        <v>53.216556367890362</v>
      </c>
      <c r="Q586" s="73">
        <f t="shared" si="58"/>
        <v>87.807318007019092</v>
      </c>
      <c r="R586" s="48">
        <f t="shared" si="59"/>
        <v>673.18943805381309</v>
      </c>
      <c r="S586" s="74">
        <f t="shared" si="60"/>
        <v>57</v>
      </c>
      <c r="T586" s="6" t="s">
        <v>431</v>
      </c>
      <c r="U586" s="47" t="s">
        <v>432</v>
      </c>
      <c r="V586" s="47">
        <v>1</v>
      </c>
      <c r="W586" s="47">
        <v>1</v>
      </c>
      <c r="X586" s="47">
        <v>1</v>
      </c>
      <c r="Y586" s="47">
        <v>1</v>
      </c>
      <c r="Z586" s="75">
        <v>40855.635231481479</v>
      </c>
      <c r="AA586" s="6" t="s">
        <v>433</v>
      </c>
      <c r="AB586" s="47" t="s">
        <v>3223</v>
      </c>
      <c r="AC586" s="47" t="s">
        <v>3230</v>
      </c>
      <c r="AD586" s="47" t="s">
        <v>3235</v>
      </c>
      <c r="AE586" s="47" t="s">
        <v>3236</v>
      </c>
      <c r="AF586" s="6" t="s">
        <v>3237</v>
      </c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</row>
    <row r="587" spans="1:43" s="1" customFormat="1" ht="31.5" x14ac:dyDescent="0.25">
      <c r="A587" s="47">
        <v>583</v>
      </c>
      <c r="B587" s="47" t="s">
        <v>3238</v>
      </c>
      <c r="C587" s="47" t="s">
        <v>3239</v>
      </c>
      <c r="D587" s="69" t="s">
        <v>3219</v>
      </c>
      <c r="E587" s="47">
        <v>2006</v>
      </c>
      <c r="F587" s="69" t="s">
        <v>3229</v>
      </c>
      <c r="G587" s="69" t="s">
        <v>3222</v>
      </c>
      <c r="H587" s="69" t="s">
        <v>3221</v>
      </c>
      <c r="I587" s="70">
        <v>230.37402356916809</v>
      </c>
      <c r="J587" s="47" t="s">
        <v>430</v>
      </c>
      <c r="K587" s="47">
        <v>10</v>
      </c>
      <c r="L587" s="71"/>
      <c r="M587" s="47">
        <v>75</v>
      </c>
      <c r="N587" s="48">
        <f t="shared" si="55"/>
        <v>180</v>
      </c>
      <c r="O587" s="48">
        <f t="shared" si="56"/>
        <v>41467.324242450253</v>
      </c>
      <c r="P587" s="72">
        <f t="shared" si="57"/>
        <v>4146.7324242450259</v>
      </c>
      <c r="Q587" s="73">
        <f t="shared" si="58"/>
        <v>6842.1085000042922</v>
      </c>
      <c r="R587" s="48">
        <f t="shared" si="59"/>
        <v>52456.165166699575</v>
      </c>
      <c r="S587" s="74">
        <f t="shared" si="60"/>
        <v>57</v>
      </c>
      <c r="T587" s="6" t="s">
        <v>431</v>
      </c>
      <c r="U587" s="47" t="s">
        <v>432</v>
      </c>
      <c r="V587" s="47">
        <v>1</v>
      </c>
      <c r="W587" s="47">
        <v>1</v>
      </c>
      <c r="X587" s="47">
        <v>1</v>
      </c>
      <c r="Y587" s="47">
        <v>1</v>
      </c>
      <c r="Z587" s="75">
        <v>40855.635231481479</v>
      </c>
      <c r="AA587" s="6" t="s">
        <v>433</v>
      </c>
      <c r="AB587" s="47" t="s">
        <v>3223</v>
      </c>
      <c r="AC587" s="47" t="s">
        <v>3235</v>
      </c>
      <c r="AD587" s="47" t="s">
        <v>3240</v>
      </c>
      <c r="AE587" s="47" t="s">
        <v>3241</v>
      </c>
      <c r="AF587" s="6" t="s">
        <v>3242</v>
      </c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</row>
    <row r="588" spans="1:43" s="1" customFormat="1" ht="31.5" x14ac:dyDescent="0.25">
      <c r="A588" s="47">
        <v>584</v>
      </c>
      <c r="B588" s="47" t="s">
        <v>3243</v>
      </c>
      <c r="C588" s="47" t="s">
        <v>3239</v>
      </c>
      <c r="D588" s="69" t="s">
        <v>3219</v>
      </c>
      <c r="E588" s="47">
        <v>2006</v>
      </c>
      <c r="F588" s="69" t="s">
        <v>3229</v>
      </c>
      <c r="G588" s="69" t="s">
        <v>3222</v>
      </c>
      <c r="H588" s="69" t="s">
        <v>3221</v>
      </c>
      <c r="I588" s="70">
        <v>46.390626608746388</v>
      </c>
      <c r="J588" s="47" t="s">
        <v>430</v>
      </c>
      <c r="K588" s="47">
        <v>8</v>
      </c>
      <c r="L588" s="71"/>
      <c r="M588" s="47">
        <v>75</v>
      </c>
      <c r="N588" s="48">
        <f t="shared" si="55"/>
        <v>160</v>
      </c>
      <c r="O588" s="48">
        <f t="shared" si="56"/>
        <v>7422.5002573994225</v>
      </c>
      <c r="P588" s="72">
        <f t="shared" si="57"/>
        <v>742.25002573994232</v>
      </c>
      <c r="Q588" s="73">
        <f t="shared" si="58"/>
        <v>1224.7125424709047</v>
      </c>
      <c r="R588" s="48">
        <f t="shared" si="59"/>
        <v>9389.4628256102696</v>
      </c>
      <c r="S588" s="74">
        <f t="shared" si="60"/>
        <v>57</v>
      </c>
      <c r="T588" s="6" t="s">
        <v>431</v>
      </c>
      <c r="U588" s="47" t="s">
        <v>432</v>
      </c>
      <c r="V588" s="47">
        <v>1</v>
      </c>
      <c r="W588" s="47">
        <v>1</v>
      </c>
      <c r="X588" s="47">
        <v>1</v>
      </c>
      <c r="Y588" s="47">
        <v>1</v>
      </c>
      <c r="Z588" s="75">
        <v>40855.635231481479</v>
      </c>
      <c r="AA588" s="6" t="s">
        <v>433</v>
      </c>
      <c r="AB588" s="47" t="s">
        <v>3223</v>
      </c>
      <c r="AC588" s="47" t="s">
        <v>3240</v>
      </c>
      <c r="AD588" s="47" t="s">
        <v>3244</v>
      </c>
      <c r="AE588" s="47" t="s">
        <v>3245</v>
      </c>
      <c r="AF588" s="6" t="s">
        <v>3246</v>
      </c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</row>
    <row r="589" spans="1:43" s="1" customFormat="1" ht="31.5" x14ac:dyDescent="0.25">
      <c r="A589" s="47">
        <v>585</v>
      </c>
      <c r="B589" s="47" t="s">
        <v>3247</v>
      </c>
      <c r="C589" s="47" t="s">
        <v>3239</v>
      </c>
      <c r="D589" s="69" t="s">
        <v>3219</v>
      </c>
      <c r="E589" s="47">
        <v>2006</v>
      </c>
      <c r="F589" s="69" t="s">
        <v>3229</v>
      </c>
      <c r="G589" s="69" t="s">
        <v>3222</v>
      </c>
      <c r="H589" s="69" t="s">
        <v>3221</v>
      </c>
      <c r="I589" s="70">
        <v>4.0965199993597166</v>
      </c>
      <c r="J589" s="47" t="s">
        <v>430</v>
      </c>
      <c r="K589" s="47">
        <v>8</v>
      </c>
      <c r="L589" s="71"/>
      <c r="M589" s="47">
        <v>75</v>
      </c>
      <c r="N589" s="48">
        <f t="shared" si="55"/>
        <v>160</v>
      </c>
      <c r="O589" s="48">
        <f t="shared" si="56"/>
        <v>655.44319989755468</v>
      </c>
      <c r="P589" s="72">
        <f t="shared" si="57"/>
        <v>65.544319989755465</v>
      </c>
      <c r="Q589" s="73">
        <f t="shared" si="58"/>
        <v>108.14812798309651</v>
      </c>
      <c r="R589" s="48">
        <f t="shared" si="59"/>
        <v>829.13564787040661</v>
      </c>
      <c r="S589" s="74">
        <f t="shared" si="60"/>
        <v>57</v>
      </c>
      <c r="T589" s="6" t="s">
        <v>431</v>
      </c>
      <c r="U589" s="47" t="s">
        <v>432</v>
      </c>
      <c r="V589" s="47">
        <v>1</v>
      </c>
      <c r="W589" s="47">
        <v>1</v>
      </c>
      <c r="X589" s="47">
        <v>1</v>
      </c>
      <c r="Y589" s="47">
        <v>1</v>
      </c>
      <c r="Z589" s="75">
        <v>40855.635231481479</v>
      </c>
      <c r="AA589" s="6" t="s">
        <v>433</v>
      </c>
      <c r="AB589" s="47" t="s">
        <v>3223</v>
      </c>
      <c r="AC589" s="47" t="s">
        <v>3244</v>
      </c>
      <c r="AD589" s="47" t="s">
        <v>3248</v>
      </c>
      <c r="AE589" s="47" t="s">
        <v>3245</v>
      </c>
      <c r="AF589" s="6" t="s">
        <v>3249</v>
      </c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</row>
    <row r="590" spans="1:43" s="1" customFormat="1" ht="31.5" x14ac:dyDescent="0.25">
      <c r="A590" s="47">
        <v>586</v>
      </c>
      <c r="B590" s="47" t="s">
        <v>3250</v>
      </c>
      <c r="C590" s="47" t="s">
        <v>3239</v>
      </c>
      <c r="D590" s="69" t="s">
        <v>3219</v>
      </c>
      <c r="E590" s="47">
        <v>2006</v>
      </c>
      <c r="F590" s="69" t="s">
        <v>3229</v>
      </c>
      <c r="G590" s="69" t="s">
        <v>3222</v>
      </c>
      <c r="H590" s="69" t="s">
        <v>3221</v>
      </c>
      <c r="I590" s="70">
        <v>314.45063303758781</v>
      </c>
      <c r="J590" s="47" t="s">
        <v>430</v>
      </c>
      <c r="K590" s="47">
        <v>10</v>
      </c>
      <c r="L590" s="71"/>
      <c r="M590" s="47">
        <v>75</v>
      </c>
      <c r="N590" s="48">
        <f t="shared" si="55"/>
        <v>180</v>
      </c>
      <c r="O590" s="48">
        <f t="shared" si="56"/>
        <v>56601.113946765807</v>
      </c>
      <c r="P590" s="72">
        <f t="shared" si="57"/>
        <v>5660.1113946765809</v>
      </c>
      <c r="Q590" s="73">
        <f t="shared" si="58"/>
        <v>9339.1838012163589</v>
      </c>
      <c r="R590" s="48">
        <f t="shared" si="59"/>
        <v>71600.409142658755</v>
      </c>
      <c r="S590" s="74">
        <f t="shared" si="60"/>
        <v>57</v>
      </c>
      <c r="T590" s="6" t="s">
        <v>431</v>
      </c>
      <c r="U590" s="47" t="s">
        <v>432</v>
      </c>
      <c r="V590" s="47">
        <v>1</v>
      </c>
      <c r="W590" s="47">
        <v>1</v>
      </c>
      <c r="X590" s="47">
        <v>1</v>
      </c>
      <c r="Y590" s="47">
        <v>1</v>
      </c>
      <c r="Z590" s="75">
        <v>40855.635243055563</v>
      </c>
      <c r="AA590" s="6" t="s">
        <v>433</v>
      </c>
      <c r="AB590" s="47" t="s">
        <v>3223</v>
      </c>
      <c r="AC590" s="47" t="s">
        <v>3244</v>
      </c>
      <c r="AD590" s="47" t="s">
        <v>3251</v>
      </c>
      <c r="AE590" s="47" t="s">
        <v>3252</v>
      </c>
      <c r="AF590" s="6" t="s">
        <v>3253</v>
      </c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</row>
    <row r="591" spans="1:43" s="1" customFormat="1" ht="31.5" x14ac:dyDescent="0.25">
      <c r="A591" s="47">
        <v>587</v>
      </c>
      <c r="B591" s="47" t="s">
        <v>3254</v>
      </c>
      <c r="C591" s="47" t="s">
        <v>3239</v>
      </c>
      <c r="D591" s="69" t="s">
        <v>3219</v>
      </c>
      <c r="E591" s="47">
        <v>2006</v>
      </c>
      <c r="F591" s="69" t="s">
        <v>3229</v>
      </c>
      <c r="G591" s="69" t="s">
        <v>3222</v>
      </c>
      <c r="H591" s="69" t="s">
        <v>3221</v>
      </c>
      <c r="I591" s="70">
        <v>52.362546125118222</v>
      </c>
      <c r="J591" s="47" t="s">
        <v>430</v>
      </c>
      <c r="K591" s="47">
        <v>10</v>
      </c>
      <c r="L591" s="71"/>
      <c r="M591" s="47">
        <v>75</v>
      </c>
      <c r="N591" s="48">
        <f t="shared" si="55"/>
        <v>180</v>
      </c>
      <c r="O591" s="48">
        <f t="shared" si="56"/>
        <v>9425.2583025212807</v>
      </c>
      <c r="P591" s="72">
        <f t="shared" si="57"/>
        <v>942.52583025212812</v>
      </c>
      <c r="Q591" s="73">
        <f t="shared" si="58"/>
        <v>1555.1676199160113</v>
      </c>
      <c r="R591" s="48">
        <f t="shared" si="59"/>
        <v>11922.951752689421</v>
      </c>
      <c r="S591" s="74">
        <f t="shared" si="60"/>
        <v>57</v>
      </c>
      <c r="T591" s="6" t="s">
        <v>431</v>
      </c>
      <c r="U591" s="47" t="s">
        <v>432</v>
      </c>
      <c r="V591" s="47">
        <v>1</v>
      </c>
      <c r="W591" s="47">
        <v>1</v>
      </c>
      <c r="X591" s="47">
        <v>1</v>
      </c>
      <c r="Y591" s="47">
        <v>1</v>
      </c>
      <c r="Z591" s="75">
        <v>40855.635243055563</v>
      </c>
      <c r="AA591" s="6" t="s">
        <v>433</v>
      </c>
      <c r="AB591" s="47" t="s">
        <v>3223</v>
      </c>
      <c r="AC591" s="47" t="s">
        <v>3251</v>
      </c>
      <c r="AD591" s="47" t="s">
        <v>3255</v>
      </c>
      <c r="AE591" s="47" t="s">
        <v>3256</v>
      </c>
      <c r="AF591" s="6" t="s">
        <v>3257</v>
      </c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</row>
    <row r="592" spans="1:43" s="1" customFormat="1" ht="31.5" x14ac:dyDescent="0.25">
      <c r="A592" s="47">
        <v>588</v>
      </c>
      <c r="B592" s="47" t="s">
        <v>3258</v>
      </c>
      <c r="C592" s="47" t="s">
        <v>3239</v>
      </c>
      <c r="D592" s="69" t="s">
        <v>3219</v>
      </c>
      <c r="E592" s="47">
        <v>2006</v>
      </c>
      <c r="F592" s="69" t="s">
        <v>3221</v>
      </c>
      <c r="G592" s="69" t="s">
        <v>3229</v>
      </c>
      <c r="H592" s="69" t="s">
        <v>3220</v>
      </c>
      <c r="I592" s="70">
        <v>3.4386264153070791</v>
      </c>
      <c r="J592" s="47" t="s">
        <v>430</v>
      </c>
      <c r="K592" s="47">
        <v>12</v>
      </c>
      <c r="L592" s="71"/>
      <c r="M592" s="47">
        <v>75</v>
      </c>
      <c r="N592" s="48">
        <f t="shared" si="55"/>
        <v>200</v>
      </c>
      <c r="O592" s="48">
        <f t="shared" si="56"/>
        <v>687.72528306141578</v>
      </c>
      <c r="P592" s="72">
        <f t="shared" si="57"/>
        <v>68.772528306141581</v>
      </c>
      <c r="Q592" s="73">
        <f t="shared" si="58"/>
        <v>113.4746717051336</v>
      </c>
      <c r="R592" s="48">
        <f t="shared" si="59"/>
        <v>869.97248307269092</v>
      </c>
      <c r="S592" s="74">
        <f t="shared" si="60"/>
        <v>57</v>
      </c>
      <c r="T592" s="6" t="s">
        <v>431</v>
      </c>
      <c r="U592" s="47" t="s">
        <v>432</v>
      </c>
      <c r="V592" s="47">
        <v>1</v>
      </c>
      <c r="W592" s="47">
        <v>1</v>
      </c>
      <c r="X592" s="47">
        <v>1</v>
      </c>
      <c r="Y592" s="47">
        <v>1</v>
      </c>
      <c r="Z592" s="75">
        <v>40855.635243055563</v>
      </c>
      <c r="AA592" s="6" t="s">
        <v>433</v>
      </c>
      <c r="AB592" s="47" t="s">
        <v>3223</v>
      </c>
      <c r="AC592" s="47" t="s">
        <v>3255</v>
      </c>
      <c r="AD592" s="47" t="s">
        <v>3259</v>
      </c>
      <c r="AE592" s="47" t="s">
        <v>3260</v>
      </c>
      <c r="AF592" s="6" t="s">
        <v>3261</v>
      </c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</row>
    <row r="593" spans="1:43" s="1" customFormat="1" ht="31.5" x14ac:dyDescent="0.25">
      <c r="A593" s="47">
        <v>589</v>
      </c>
      <c r="B593" s="47" t="s">
        <v>3262</v>
      </c>
      <c r="C593" s="47" t="s">
        <v>3239</v>
      </c>
      <c r="D593" s="69" t="s">
        <v>3219</v>
      </c>
      <c r="E593" s="47">
        <v>2006</v>
      </c>
      <c r="F593" s="69" t="s">
        <v>3229</v>
      </c>
      <c r="G593" s="69" t="s">
        <v>3222</v>
      </c>
      <c r="H593" s="69" t="s">
        <v>3221</v>
      </c>
      <c r="I593" s="70">
        <v>3.4389251282634579</v>
      </c>
      <c r="J593" s="47" t="s">
        <v>430</v>
      </c>
      <c r="K593" s="47">
        <v>12</v>
      </c>
      <c r="L593" s="71"/>
      <c r="M593" s="47">
        <v>75</v>
      </c>
      <c r="N593" s="48">
        <f t="shared" si="55"/>
        <v>200</v>
      </c>
      <c r="O593" s="48">
        <f t="shared" si="56"/>
        <v>687.78502565269162</v>
      </c>
      <c r="P593" s="72">
        <f t="shared" si="57"/>
        <v>68.778502565269164</v>
      </c>
      <c r="Q593" s="73">
        <f t="shared" si="58"/>
        <v>113.48452923269411</v>
      </c>
      <c r="R593" s="48">
        <f t="shared" si="59"/>
        <v>870.04805745065482</v>
      </c>
      <c r="S593" s="74">
        <f t="shared" si="60"/>
        <v>57</v>
      </c>
      <c r="T593" s="6" t="s">
        <v>431</v>
      </c>
      <c r="U593" s="47" t="s">
        <v>432</v>
      </c>
      <c r="V593" s="47">
        <v>1</v>
      </c>
      <c r="W593" s="47">
        <v>1</v>
      </c>
      <c r="X593" s="47">
        <v>1</v>
      </c>
      <c r="Y593" s="47">
        <v>1</v>
      </c>
      <c r="Z593" s="75">
        <v>40855.635243055563</v>
      </c>
      <c r="AA593" s="6" t="s">
        <v>433</v>
      </c>
      <c r="AB593" s="47" t="s">
        <v>3223</v>
      </c>
      <c r="AC593" s="47" t="s">
        <v>3255</v>
      </c>
      <c r="AD593" s="47" t="s">
        <v>3263</v>
      </c>
      <c r="AE593" s="47" t="s">
        <v>3264</v>
      </c>
      <c r="AF593" s="6" t="s">
        <v>3265</v>
      </c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</row>
    <row r="594" spans="1:43" s="1" customFormat="1" ht="31.5" x14ac:dyDescent="0.25">
      <c r="A594" s="47">
        <v>590</v>
      </c>
      <c r="B594" s="47" t="s">
        <v>3266</v>
      </c>
      <c r="C594" s="47" t="s">
        <v>3208</v>
      </c>
      <c r="D594" s="69" t="s">
        <v>3219</v>
      </c>
      <c r="E594" s="47">
        <v>2006</v>
      </c>
      <c r="F594" s="69" t="s">
        <v>3222</v>
      </c>
      <c r="G594" s="69" t="s">
        <v>3229</v>
      </c>
      <c r="H594" s="69" t="s">
        <v>3220</v>
      </c>
      <c r="I594" s="70">
        <v>3.18228701897868</v>
      </c>
      <c r="J594" s="47" t="s">
        <v>430</v>
      </c>
      <c r="K594" s="47">
        <v>8</v>
      </c>
      <c r="L594" s="71"/>
      <c r="M594" s="47">
        <v>75</v>
      </c>
      <c r="N594" s="48">
        <f t="shared" si="55"/>
        <v>160</v>
      </c>
      <c r="O594" s="48">
        <f t="shared" si="56"/>
        <v>509.16592303658882</v>
      </c>
      <c r="P594" s="72">
        <f t="shared" si="57"/>
        <v>50.916592303658888</v>
      </c>
      <c r="Q594" s="73">
        <f t="shared" si="58"/>
        <v>84.012377301037148</v>
      </c>
      <c r="R594" s="48">
        <f t="shared" si="59"/>
        <v>644.0948926412849</v>
      </c>
      <c r="S594" s="74">
        <f t="shared" si="60"/>
        <v>57</v>
      </c>
      <c r="T594" s="6" t="s">
        <v>431</v>
      </c>
      <c r="U594" s="47" t="s">
        <v>432</v>
      </c>
      <c r="V594" s="47">
        <v>1</v>
      </c>
      <c r="W594" s="47">
        <v>1</v>
      </c>
      <c r="X594" s="47">
        <v>1</v>
      </c>
      <c r="Y594" s="47">
        <v>1</v>
      </c>
      <c r="Z594" s="75">
        <v>40855.635243055563</v>
      </c>
      <c r="AA594" s="6" t="s">
        <v>433</v>
      </c>
      <c r="AB594" s="47" t="s">
        <v>3223</v>
      </c>
      <c r="AC594" s="47" t="s">
        <v>3230</v>
      </c>
      <c r="AD594" s="47" t="s">
        <v>3267</v>
      </c>
      <c r="AE594" s="47" t="s">
        <v>3268</v>
      </c>
      <c r="AF594" s="6" t="s">
        <v>3269</v>
      </c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</row>
    <row r="595" spans="1:43" s="1" customFormat="1" ht="31.5" x14ac:dyDescent="0.25">
      <c r="A595" s="47">
        <v>591</v>
      </c>
      <c r="B595" s="47" t="s">
        <v>3270</v>
      </c>
      <c r="C595" s="47" t="s">
        <v>3208</v>
      </c>
      <c r="D595" s="69" t="s">
        <v>3219</v>
      </c>
      <c r="E595" s="47">
        <v>2006</v>
      </c>
      <c r="F595" s="69" t="s">
        <v>3222</v>
      </c>
      <c r="G595" s="69" t="s">
        <v>3229</v>
      </c>
      <c r="H595" s="69" t="s">
        <v>3220</v>
      </c>
      <c r="I595" s="70">
        <v>575.76951484151209</v>
      </c>
      <c r="J595" s="47" t="s">
        <v>430</v>
      </c>
      <c r="K595" s="47">
        <v>8</v>
      </c>
      <c r="L595" s="71"/>
      <c r="M595" s="47">
        <v>75</v>
      </c>
      <c r="N595" s="48">
        <f t="shared" si="55"/>
        <v>160</v>
      </c>
      <c r="O595" s="48">
        <f t="shared" si="56"/>
        <v>92123.122374641942</v>
      </c>
      <c r="P595" s="72">
        <f t="shared" si="57"/>
        <v>9212.3122374641953</v>
      </c>
      <c r="Q595" s="73">
        <f t="shared" si="58"/>
        <v>15200.31519181592</v>
      </c>
      <c r="R595" s="48">
        <f t="shared" si="59"/>
        <v>116535.74980392205</v>
      </c>
      <c r="S595" s="74">
        <f t="shared" si="60"/>
        <v>57</v>
      </c>
      <c r="T595" s="6" t="s">
        <v>431</v>
      </c>
      <c r="U595" s="47" t="s">
        <v>432</v>
      </c>
      <c r="V595" s="47">
        <v>1</v>
      </c>
      <c r="W595" s="47">
        <v>1</v>
      </c>
      <c r="X595" s="47">
        <v>1</v>
      </c>
      <c r="Y595" s="47">
        <v>1</v>
      </c>
      <c r="Z595" s="75">
        <v>40855.635243055563</v>
      </c>
      <c r="AA595" s="6" t="s">
        <v>433</v>
      </c>
      <c r="AB595" s="47" t="s">
        <v>3223</v>
      </c>
      <c r="AC595" s="47" t="s">
        <v>3267</v>
      </c>
      <c r="AD595" s="47" t="s">
        <v>3224</v>
      </c>
      <c r="AE595" s="47" t="s">
        <v>3271</v>
      </c>
      <c r="AF595" s="6" t="s">
        <v>3272</v>
      </c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</row>
    <row r="596" spans="1:43" s="1" customFormat="1" ht="31.5" x14ac:dyDescent="0.25">
      <c r="A596" s="47">
        <v>592</v>
      </c>
      <c r="B596" s="47" t="s">
        <v>3273</v>
      </c>
      <c r="C596" s="47" t="s">
        <v>3239</v>
      </c>
      <c r="D596" s="69" t="s">
        <v>3219</v>
      </c>
      <c r="E596" s="47">
        <v>2006</v>
      </c>
      <c r="F596" s="69" t="s">
        <v>3220</v>
      </c>
      <c r="G596" s="69" t="s">
        <v>3221</v>
      </c>
      <c r="H596" s="69" t="s">
        <v>3222</v>
      </c>
      <c r="I596" s="70">
        <v>178.64373152439191</v>
      </c>
      <c r="J596" s="47" t="s">
        <v>430</v>
      </c>
      <c r="K596" s="47">
        <v>8</v>
      </c>
      <c r="L596" s="71"/>
      <c r="M596" s="47">
        <v>75</v>
      </c>
      <c r="N596" s="48">
        <f t="shared" si="55"/>
        <v>160</v>
      </c>
      <c r="O596" s="48">
        <f t="shared" si="56"/>
        <v>28582.997043902706</v>
      </c>
      <c r="P596" s="72">
        <f t="shared" si="57"/>
        <v>2858.2997043902706</v>
      </c>
      <c r="Q596" s="73">
        <f t="shared" si="58"/>
        <v>4716.1945122439456</v>
      </c>
      <c r="R596" s="48">
        <f t="shared" si="59"/>
        <v>36157.491260536917</v>
      </c>
      <c r="S596" s="74">
        <f t="shared" si="60"/>
        <v>57</v>
      </c>
      <c r="T596" s="6" t="s">
        <v>431</v>
      </c>
      <c r="U596" s="47" t="s">
        <v>432</v>
      </c>
      <c r="V596" s="47">
        <v>1</v>
      </c>
      <c r="W596" s="47">
        <v>1</v>
      </c>
      <c r="X596" s="47">
        <v>1</v>
      </c>
      <c r="Y596" s="47">
        <v>1</v>
      </c>
      <c r="Z596" s="75">
        <v>40855.635243055563</v>
      </c>
      <c r="AA596" s="6" t="s">
        <v>433</v>
      </c>
      <c r="AB596" s="47" t="s">
        <v>3223</v>
      </c>
      <c r="AC596" s="47" t="s">
        <v>3225</v>
      </c>
      <c r="AD596" s="47" t="s">
        <v>3274</v>
      </c>
      <c r="AE596" s="47" t="s">
        <v>3275</v>
      </c>
      <c r="AF596" s="6" t="s">
        <v>3276</v>
      </c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</row>
    <row r="597" spans="1:43" s="1" customFormat="1" ht="31.5" x14ac:dyDescent="0.25">
      <c r="A597" s="47">
        <v>593</v>
      </c>
      <c r="B597" s="47" t="s">
        <v>3277</v>
      </c>
      <c r="C597" s="47" t="s">
        <v>3239</v>
      </c>
      <c r="D597" s="69" t="s">
        <v>3219</v>
      </c>
      <c r="E597" s="47">
        <v>2006</v>
      </c>
      <c r="F597" s="69" t="s">
        <v>3220</v>
      </c>
      <c r="G597" s="69" t="s">
        <v>3221</v>
      </c>
      <c r="H597" s="69" t="s">
        <v>3222</v>
      </c>
      <c r="I597" s="70">
        <v>50.990753058323612</v>
      </c>
      <c r="J597" s="47" t="s">
        <v>430</v>
      </c>
      <c r="K597" s="47">
        <v>8</v>
      </c>
      <c r="L597" s="71"/>
      <c r="M597" s="47">
        <v>75</v>
      </c>
      <c r="N597" s="48">
        <f t="shared" si="55"/>
        <v>160</v>
      </c>
      <c r="O597" s="48">
        <f t="shared" si="56"/>
        <v>8158.5204893317778</v>
      </c>
      <c r="P597" s="72">
        <f t="shared" si="57"/>
        <v>815.8520489331778</v>
      </c>
      <c r="Q597" s="73">
        <f t="shared" si="58"/>
        <v>1346.1558807397432</v>
      </c>
      <c r="R597" s="48">
        <f t="shared" si="59"/>
        <v>10320.528419004699</v>
      </c>
      <c r="S597" s="74">
        <f t="shared" si="60"/>
        <v>57</v>
      </c>
      <c r="T597" s="6" t="s">
        <v>1949</v>
      </c>
      <c r="U597" s="47" t="s">
        <v>432</v>
      </c>
      <c r="V597" s="47">
        <v>1</v>
      </c>
      <c r="W597" s="47">
        <v>1</v>
      </c>
      <c r="X597" s="47">
        <v>1</v>
      </c>
      <c r="Y597" s="47">
        <v>1</v>
      </c>
      <c r="Z597" s="75">
        <v>40855.635243055563</v>
      </c>
      <c r="AA597" s="6" t="s">
        <v>433</v>
      </c>
      <c r="AB597" s="47" t="s">
        <v>3223</v>
      </c>
      <c r="AC597" s="47" t="s">
        <v>3278</v>
      </c>
      <c r="AD597" s="47" t="s">
        <v>3279</v>
      </c>
      <c r="AE597" s="47" t="s">
        <v>3280</v>
      </c>
      <c r="AF597" s="6" t="s">
        <v>3281</v>
      </c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</row>
    <row r="598" spans="1:43" s="1" customFormat="1" ht="31.5" x14ac:dyDescent="0.25">
      <c r="A598" s="47">
        <v>594</v>
      </c>
      <c r="B598" s="47" t="s">
        <v>3282</v>
      </c>
      <c r="C598" s="47" t="s">
        <v>3239</v>
      </c>
      <c r="D598" s="69" t="s">
        <v>3219</v>
      </c>
      <c r="E598" s="47">
        <v>2006</v>
      </c>
      <c r="F598" s="69" t="s">
        <v>3220</v>
      </c>
      <c r="G598" s="69" t="s">
        <v>3221</v>
      </c>
      <c r="H598" s="69" t="s">
        <v>3222</v>
      </c>
      <c r="I598" s="70">
        <v>2.302370075318207</v>
      </c>
      <c r="J598" s="47" t="s">
        <v>430</v>
      </c>
      <c r="K598" s="47">
        <v>8</v>
      </c>
      <c r="L598" s="71"/>
      <c r="M598" s="47">
        <v>75</v>
      </c>
      <c r="N598" s="48">
        <f t="shared" si="55"/>
        <v>160</v>
      </c>
      <c r="O598" s="48">
        <f t="shared" si="56"/>
        <v>368.37921205091311</v>
      </c>
      <c r="P598" s="72">
        <f t="shared" si="57"/>
        <v>36.837921205091313</v>
      </c>
      <c r="Q598" s="73">
        <f t="shared" si="58"/>
        <v>60.782569988400667</v>
      </c>
      <c r="R598" s="48">
        <f t="shared" si="59"/>
        <v>465.99970324440511</v>
      </c>
      <c r="S598" s="74">
        <f t="shared" si="60"/>
        <v>57</v>
      </c>
      <c r="T598" s="6" t="s">
        <v>431</v>
      </c>
      <c r="U598" s="47" t="s">
        <v>432</v>
      </c>
      <c r="V598" s="47">
        <v>1</v>
      </c>
      <c r="W598" s="47">
        <v>1</v>
      </c>
      <c r="X598" s="47">
        <v>1</v>
      </c>
      <c r="Y598" s="47">
        <v>1</v>
      </c>
      <c r="Z598" s="75">
        <v>40855.635243055563</v>
      </c>
      <c r="AA598" s="6" t="s">
        <v>433</v>
      </c>
      <c r="AB598" s="47" t="s">
        <v>3223</v>
      </c>
      <c r="AC598" s="47" t="s">
        <v>3274</v>
      </c>
      <c r="AD598" s="47" t="s">
        <v>3278</v>
      </c>
      <c r="AE598" s="47" t="s">
        <v>3283</v>
      </c>
      <c r="AF598" s="6" t="s">
        <v>3284</v>
      </c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</row>
    <row r="599" spans="1:43" s="1" customFormat="1" ht="31.5" x14ac:dyDescent="0.25">
      <c r="A599" s="47">
        <v>595</v>
      </c>
      <c r="B599" s="47" t="s">
        <v>3285</v>
      </c>
      <c r="C599" s="47" t="s">
        <v>3239</v>
      </c>
      <c r="D599" s="69" t="s">
        <v>3219</v>
      </c>
      <c r="E599" s="47">
        <v>2006</v>
      </c>
      <c r="F599" s="69" t="s">
        <v>3220</v>
      </c>
      <c r="G599" s="69" t="s">
        <v>3221</v>
      </c>
      <c r="H599" s="69" t="s">
        <v>3222</v>
      </c>
      <c r="I599" s="70">
        <v>2.3026881965057791</v>
      </c>
      <c r="J599" s="47" t="s">
        <v>430</v>
      </c>
      <c r="K599" s="47">
        <v>8</v>
      </c>
      <c r="L599" s="71"/>
      <c r="M599" s="47">
        <v>75</v>
      </c>
      <c r="N599" s="48">
        <f t="shared" si="55"/>
        <v>160</v>
      </c>
      <c r="O599" s="48">
        <f t="shared" si="56"/>
        <v>368.43011144092463</v>
      </c>
      <c r="P599" s="72">
        <f t="shared" si="57"/>
        <v>36.843011144092465</v>
      </c>
      <c r="Q599" s="73">
        <f t="shared" si="58"/>
        <v>60.790968387752564</v>
      </c>
      <c r="R599" s="48">
        <f t="shared" si="59"/>
        <v>466.06409097276969</v>
      </c>
      <c r="S599" s="74">
        <f t="shared" si="60"/>
        <v>57</v>
      </c>
      <c r="T599" s="6" t="s">
        <v>431</v>
      </c>
      <c r="U599" s="47" t="s">
        <v>432</v>
      </c>
      <c r="V599" s="47">
        <v>1</v>
      </c>
      <c r="W599" s="47">
        <v>1</v>
      </c>
      <c r="X599" s="47">
        <v>1</v>
      </c>
      <c r="Y599" s="47">
        <v>1</v>
      </c>
      <c r="Z599" s="75">
        <v>40855.635243055563</v>
      </c>
      <c r="AA599" s="6" t="s">
        <v>433</v>
      </c>
      <c r="AB599" s="47" t="s">
        <v>3223</v>
      </c>
      <c r="AC599" s="47" t="s">
        <v>3274</v>
      </c>
      <c r="AD599" s="47" t="s">
        <v>3286</v>
      </c>
      <c r="AE599" s="47" t="s">
        <v>3287</v>
      </c>
      <c r="AF599" s="6" t="s">
        <v>3288</v>
      </c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</row>
    <row r="600" spans="1:43" s="1" customFormat="1" ht="31.5" x14ac:dyDescent="0.25">
      <c r="A600" s="47">
        <v>596</v>
      </c>
      <c r="B600" s="47" t="s">
        <v>3289</v>
      </c>
      <c r="C600" s="47" t="s">
        <v>3239</v>
      </c>
      <c r="D600" s="69" t="s">
        <v>3219</v>
      </c>
      <c r="E600" s="47">
        <v>2006</v>
      </c>
      <c r="F600" s="69" t="s">
        <v>3220</v>
      </c>
      <c r="G600" s="69" t="s">
        <v>3221</v>
      </c>
      <c r="H600" s="69" t="s">
        <v>3222</v>
      </c>
      <c r="I600" s="70">
        <v>28.013783336334569</v>
      </c>
      <c r="J600" s="47" t="s">
        <v>430</v>
      </c>
      <c r="K600" s="47">
        <v>8</v>
      </c>
      <c r="L600" s="71"/>
      <c r="M600" s="47">
        <v>75</v>
      </c>
      <c r="N600" s="48">
        <f t="shared" si="55"/>
        <v>160</v>
      </c>
      <c r="O600" s="48">
        <f t="shared" si="56"/>
        <v>4482.2053338135311</v>
      </c>
      <c r="P600" s="72">
        <f t="shared" si="57"/>
        <v>448.22053338135311</v>
      </c>
      <c r="Q600" s="73">
        <f t="shared" si="58"/>
        <v>739.56388007923272</v>
      </c>
      <c r="R600" s="48">
        <f t="shared" si="59"/>
        <v>5669.9897472741177</v>
      </c>
      <c r="S600" s="74">
        <f t="shared" si="60"/>
        <v>57</v>
      </c>
      <c r="T600" s="6" t="s">
        <v>1521</v>
      </c>
      <c r="U600" s="47" t="s">
        <v>432</v>
      </c>
      <c r="V600" s="47">
        <v>1</v>
      </c>
      <c r="W600" s="47">
        <v>1</v>
      </c>
      <c r="X600" s="47">
        <v>1</v>
      </c>
      <c r="Y600" s="47">
        <v>1</v>
      </c>
      <c r="Z600" s="75">
        <v>40855.63525462964</v>
      </c>
      <c r="AA600" s="6" t="s">
        <v>433</v>
      </c>
      <c r="AB600" s="47" t="s">
        <v>3223</v>
      </c>
      <c r="AC600" s="47" t="s">
        <v>3286</v>
      </c>
      <c r="AD600" s="47" t="s">
        <v>3290</v>
      </c>
      <c r="AE600" s="47" t="s">
        <v>3291</v>
      </c>
      <c r="AF600" s="6" t="s">
        <v>3292</v>
      </c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</row>
    <row r="601" spans="1:43" s="1" customFormat="1" ht="31.5" x14ac:dyDescent="0.25">
      <c r="A601" s="47">
        <v>597</v>
      </c>
      <c r="B601" s="47" t="s">
        <v>3293</v>
      </c>
      <c r="C601" s="47" t="s">
        <v>3239</v>
      </c>
      <c r="D601" s="69" t="s">
        <v>3219</v>
      </c>
      <c r="E601" s="47">
        <v>2006</v>
      </c>
      <c r="F601" s="69" t="s">
        <v>3220</v>
      </c>
      <c r="G601" s="69" t="s">
        <v>3221</v>
      </c>
      <c r="H601" s="69" t="s">
        <v>3222</v>
      </c>
      <c r="I601" s="70">
        <v>229.7297020812106</v>
      </c>
      <c r="J601" s="47" t="s">
        <v>430</v>
      </c>
      <c r="K601" s="47">
        <v>8</v>
      </c>
      <c r="L601" s="71"/>
      <c r="M601" s="47">
        <v>75</v>
      </c>
      <c r="N601" s="48">
        <f t="shared" si="55"/>
        <v>160</v>
      </c>
      <c r="O601" s="48">
        <f t="shared" si="56"/>
        <v>36756.752332993696</v>
      </c>
      <c r="P601" s="72">
        <f t="shared" si="57"/>
        <v>3675.6752332993697</v>
      </c>
      <c r="Q601" s="73">
        <f t="shared" si="58"/>
        <v>6064.8641349439595</v>
      </c>
      <c r="R601" s="48">
        <f t="shared" si="59"/>
        <v>46497.291701237024</v>
      </c>
      <c r="S601" s="74">
        <f t="shared" si="60"/>
        <v>57</v>
      </c>
      <c r="T601" s="6" t="s">
        <v>431</v>
      </c>
      <c r="U601" s="47" t="s">
        <v>432</v>
      </c>
      <c r="V601" s="47">
        <v>1</v>
      </c>
      <c r="W601" s="47">
        <v>1</v>
      </c>
      <c r="X601" s="47">
        <v>1</v>
      </c>
      <c r="Y601" s="47">
        <v>1</v>
      </c>
      <c r="Z601" s="75">
        <v>40855.63525462964</v>
      </c>
      <c r="AA601" s="6" t="s">
        <v>433</v>
      </c>
      <c r="AB601" s="47" t="s">
        <v>3223</v>
      </c>
      <c r="AC601" s="47" t="s">
        <v>3274</v>
      </c>
      <c r="AD601" s="47" t="s">
        <v>3294</v>
      </c>
      <c r="AE601" s="47" t="s">
        <v>3295</v>
      </c>
      <c r="AF601" s="6" t="s">
        <v>3296</v>
      </c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</row>
    <row r="602" spans="1:43" s="1" customFormat="1" ht="31.5" x14ac:dyDescent="0.25">
      <c r="A602" s="47">
        <v>598</v>
      </c>
      <c r="B602" s="47" t="s">
        <v>3297</v>
      </c>
      <c r="C602" s="47" t="s">
        <v>3239</v>
      </c>
      <c r="D602" s="69" t="s">
        <v>3219</v>
      </c>
      <c r="E602" s="47">
        <v>2006</v>
      </c>
      <c r="F602" s="69" t="s">
        <v>3220</v>
      </c>
      <c r="G602" s="69" t="s">
        <v>3221</v>
      </c>
      <c r="H602" s="69" t="s">
        <v>3222</v>
      </c>
      <c r="I602" s="70">
        <v>1.9722940091490651</v>
      </c>
      <c r="J602" s="47" t="s">
        <v>430</v>
      </c>
      <c r="K602" s="47">
        <v>8</v>
      </c>
      <c r="L602" s="71"/>
      <c r="M602" s="47">
        <v>75</v>
      </c>
      <c r="N602" s="48">
        <f t="shared" si="55"/>
        <v>160</v>
      </c>
      <c r="O602" s="48">
        <f t="shared" si="56"/>
        <v>315.56704146385039</v>
      </c>
      <c r="P602" s="72">
        <f t="shared" si="57"/>
        <v>31.556704146385041</v>
      </c>
      <c r="Q602" s="73">
        <f t="shared" si="58"/>
        <v>52.068561841535306</v>
      </c>
      <c r="R602" s="48">
        <f t="shared" si="59"/>
        <v>399.19230745177072</v>
      </c>
      <c r="S602" s="74">
        <f t="shared" si="60"/>
        <v>57</v>
      </c>
      <c r="T602" s="6" t="s">
        <v>1949</v>
      </c>
      <c r="U602" s="47" t="s">
        <v>432</v>
      </c>
      <c r="V602" s="47">
        <v>1</v>
      </c>
      <c r="W602" s="47">
        <v>1</v>
      </c>
      <c r="X602" s="47">
        <v>1</v>
      </c>
      <c r="Y602" s="47">
        <v>1</v>
      </c>
      <c r="Z602" s="75">
        <v>40855.63525462964</v>
      </c>
      <c r="AA602" s="6" t="s">
        <v>433</v>
      </c>
      <c r="AB602" s="47" t="s">
        <v>3223</v>
      </c>
      <c r="AC602" s="47" t="s">
        <v>3298</v>
      </c>
      <c r="AD602" s="47" t="s">
        <v>3299</v>
      </c>
      <c r="AE602" s="47" t="s">
        <v>3300</v>
      </c>
      <c r="AF602" s="6" t="s">
        <v>3301</v>
      </c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</row>
    <row r="603" spans="1:43" s="1" customFormat="1" ht="31.5" x14ac:dyDescent="0.25">
      <c r="A603" s="47">
        <v>599</v>
      </c>
      <c r="B603" s="47" t="s">
        <v>3302</v>
      </c>
      <c r="C603" s="47" t="s">
        <v>3239</v>
      </c>
      <c r="D603" s="69" t="s">
        <v>3219</v>
      </c>
      <c r="E603" s="47">
        <v>2006</v>
      </c>
      <c r="F603" s="69" t="s">
        <v>3220</v>
      </c>
      <c r="G603" s="69" t="s">
        <v>3221</v>
      </c>
      <c r="H603" s="69" t="s">
        <v>3222</v>
      </c>
      <c r="I603" s="70">
        <v>46.720062211490159</v>
      </c>
      <c r="J603" s="47" t="s">
        <v>430</v>
      </c>
      <c r="K603" s="47">
        <v>8</v>
      </c>
      <c r="L603" s="71"/>
      <c r="M603" s="47">
        <v>75</v>
      </c>
      <c r="N603" s="48">
        <f t="shared" si="55"/>
        <v>160</v>
      </c>
      <c r="O603" s="48">
        <f t="shared" si="56"/>
        <v>7475.2099538384255</v>
      </c>
      <c r="P603" s="72">
        <f t="shared" si="57"/>
        <v>747.52099538384255</v>
      </c>
      <c r="Q603" s="73">
        <f t="shared" si="58"/>
        <v>1233.4096423833403</v>
      </c>
      <c r="R603" s="48">
        <f t="shared" si="59"/>
        <v>9456.1405916056083</v>
      </c>
      <c r="S603" s="74">
        <f t="shared" si="60"/>
        <v>57</v>
      </c>
      <c r="T603" s="6" t="s">
        <v>431</v>
      </c>
      <c r="U603" s="47" t="s">
        <v>432</v>
      </c>
      <c r="V603" s="47">
        <v>1</v>
      </c>
      <c r="W603" s="47">
        <v>1</v>
      </c>
      <c r="X603" s="47">
        <v>1</v>
      </c>
      <c r="Y603" s="47">
        <v>1</v>
      </c>
      <c r="Z603" s="75">
        <v>40855.63525462964</v>
      </c>
      <c r="AA603" s="6" t="s">
        <v>433</v>
      </c>
      <c r="AB603" s="47" t="s">
        <v>3223</v>
      </c>
      <c r="AC603" s="47" t="s">
        <v>3303</v>
      </c>
      <c r="AD603" s="47" t="s">
        <v>3298</v>
      </c>
      <c r="AE603" s="47" t="s">
        <v>3304</v>
      </c>
      <c r="AF603" s="6" t="s">
        <v>3305</v>
      </c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</row>
    <row r="604" spans="1:43" s="1" customFormat="1" ht="31.5" x14ac:dyDescent="0.25">
      <c r="A604" s="47">
        <v>600</v>
      </c>
      <c r="B604" s="47" t="s">
        <v>3306</v>
      </c>
      <c r="C604" s="47" t="s">
        <v>3239</v>
      </c>
      <c r="D604" s="69" t="s">
        <v>3219</v>
      </c>
      <c r="E604" s="47">
        <v>2006</v>
      </c>
      <c r="F604" s="69" t="s">
        <v>3220</v>
      </c>
      <c r="G604" s="69" t="s">
        <v>3221</v>
      </c>
      <c r="H604" s="69" t="s">
        <v>3222</v>
      </c>
      <c r="I604" s="70">
        <v>3.0313710223172738</v>
      </c>
      <c r="J604" s="47" t="s">
        <v>430</v>
      </c>
      <c r="K604" s="47">
        <v>8</v>
      </c>
      <c r="L604" s="71"/>
      <c r="M604" s="47">
        <v>75</v>
      </c>
      <c r="N604" s="48">
        <f t="shared" si="55"/>
        <v>160</v>
      </c>
      <c r="O604" s="48">
        <f t="shared" si="56"/>
        <v>485.0193635707638</v>
      </c>
      <c r="P604" s="72">
        <f t="shared" si="57"/>
        <v>48.501936357076382</v>
      </c>
      <c r="Q604" s="73">
        <f t="shared" si="58"/>
        <v>80.028194989176029</v>
      </c>
      <c r="R604" s="48">
        <f t="shared" si="59"/>
        <v>613.54949491701632</v>
      </c>
      <c r="S604" s="74">
        <f t="shared" si="60"/>
        <v>57</v>
      </c>
      <c r="T604" s="6" t="s">
        <v>431</v>
      </c>
      <c r="U604" s="47" t="s">
        <v>432</v>
      </c>
      <c r="V604" s="47">
        <v>1</v>
      </c>
      <c r="W604" s="47">
        <v>1</v>
      </c>
      <c r="X604" s="47">
        <v>1</v>
      </c>
      <c r="Y604" s="47">
        <v>1</v>
      </c>
      <c r="Z604" s="75">
        <v>40855.63525462964</v>
      </c>
      <c r="AA604" s="6" t="s">
        <v>433</v>
      </c>
      <c r="AB604" s="47" t="s">
        <v>3223</v>
      </c>
      <c r="AC604" s="47" t="s">
        <v>3294</v>
      </c>
      <c r="AD604" s="47" t="s">
        <v>3303</v>
      </c>
      <c r="AE604" s="47" t="s">
        <v>3307</v>
      </c>
      <c r="AF604" s="6" t="s">
        <v>3308</v>
      </c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</row>
    <row r="605" spans="1:43" s="1" customFormat="1" ht="31.5" x14ac:dyDescent="0.25">
      <c r="A605" s="47">
        <v>601</v>
      </c>
      <c r="B605" s="47" t="s">
        <v>3309</v>
      </c>
      <c r="C605" s="47" t="s">
        <v>3239</v>
      </c>
      <c r="D605" s="69" t="s">
        <v>3219</v>
      </c>
      <c r="E605" s="47">
        <v>2006</v>
      </c>
      <c r="F605" s="69" t="s">
        <v>3220</v>
      </c>
      <c r="G605" s="69" t="s">
        <v>3221</v>
      </c>
      <c r="H605" s="69" t="s">
        <v>3222</v>
      </c>
      <c r="I605" s="70">
        <v>2.9686703230357909</v>
      </c>
      <c r="J605" s="47" t="s">
        <v>430</v>
      </c>
      <c r="K605" s="47">
        <v>8</v>
      </c>
      <c r="L605" s="71"/>
      <c r="M605" s="47">
        <v>75</v>
      </c>
      <c r="N605" s="48">
        <f t="shared" si="55"/>
        <v>160</v>
      </c>
      <c r="O605" s="48">
        <f t="shared" si="56"/>
        <v>474.98725168572656</v>
      </c>
      <c r="P605" s="72">
        <f t="shared" si="57"/>
        <v>47.498725168572662</v>
      </c>
      <c r="Q605" s="73">
        <f t="shared" si="58"/>
        <v>78.372896528144878</v>
      </c>
      <c r="R605" s="48">
        <f t="shared" si="59"/>
        <v>600.85887338244413</v>
      </c>
      <c r="S605" s="74">
        <f t="shared" si="60"/>
        <v>57</v>
      </c>
      <c r="T605" s="6" t="s">
        <v>431</v>
      </c>
      <c r="U605" s="47" t="s">
        <v>432</v>
      </c>
      <c r="V605" s="47">
        <v>1</v>
      </c>
      <c r="W605" s="47">
        <v>1</v>
      </c>
      <c r="X605" s="47">
        <v>1</v>
      </c>
      <c r="Y605" s="47">
        <v>1</v>
      </c>
      <c r="Z605" s="75">
        <v>40855.63525462964</v>
      </c>
      <c r="AA605" s="6" t="s">
        <v>433</v>
      </c>
      <c r="AB605" s="47" t="s">
        <v>3223</v>
      </c>
      <c r="AC605" s="47" t="s">
        <v>3294</v>
      </c>
      <c r="AD605" s="47" t="s">
        <v>3310</v>
      </c>
      <c r="AE605" s="47" t="s">
        <v>3311</v>
      </c>
      <c r="AF605" s="6" t="s">
        <v>3312</v>
      </c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</row>
    <row r="606" spans="1:43" s="1" customFormat="1" ht="31.5" x14ac:dyDescent="0.25">
      <c r="A606" s="47">
        <v>602</v>
      </c>
      <c r="B606" s="47" t="s">
        <v>3313</v>
      </c>
      <c r="C606" s="47" t="s">
        <v>3239</v>
      </c>
      <c r="D606" s="69" t="s">
        <v>3219</v>
      </c>
      <c r="E606" s="47">
        <v>2006</v>
      </c>
      <c r="F606" s="69" t="s">
        <v>3220</v>
      </c>
      <c r="G606" s="69" t="s">
        <v>3221</v>
      </c>
      <c r="H606" s="69" t="s">
        <v>3222</v>
      </c>
      <c r="I606" s="70">
        <v>28.460504803741632</v>
      </c>
      <c r="J606" s="47" t="s">
        <v>430</v>
      </c>
      <c r="K606" s="47">
        <v>8</v>
      </c>
      <c r="L606" s="71"/>
      <c r="M606" s="47">
        <v>75</v>
      </c>
      <c r="N606" s="48">
        <f t="shared" si="55"/>
        <v>160</v>
      </c>
      <c r="O606" s="48">
        <f t="shared" si="56"/>
        <v>4553.6807685986614</v>
      </c>
      <c r="P606" s="72">
        <f t="shared" si="57"/>
        <v>455.36807685986616</v>
      </c>
      <c r="Q606" s="73">
        <f t="shared" si="58"/>
        <v>751.35732681877914</v>
      </c>
      <c r="R606" s="48">
        <f t="shared" si="59"/>
        <v>5760.4061722773067</v>
      </c>
      <c r="S606" s="74">
        <f t="shared" si="60"/>
        <v>57</v>
      </c>
      <c r="T606" s="6" t="s">
        <v>431</v>
      </c>
      <c r="U606" s="47" t="s">
        <v>432</v>
      </c>
      <c r="V606" s="47">
        <v>1</v>
      </c>
      <c r="W606" s="47">
        <v>1</v>
      </c>
      <c r="X606" s="47">
        <v>1</v>
      </c>
      <c r="Y606" s="47">
        <v>1</v>
      </c>
      <c r="Z606" s="75">
        <v>40855.63525462964</v>
      </c>
      <c r="AA606" s="6" t="s">
        <v>433</v>
      </c>
      <c r="AB606" s="47" t="s">
        <v>3223</v>
      </c>
      <c r="AC606" s="47" t="s">
        <v>3310</v>
      </c>
      <c r="AD606" s="47" t="s">
        <v>3314</v>
      </c>
      <c r="AE606" s="47" t="s">
        <v>3315</v>
      </c>
      <c r="AF606" s="6" t="s">
        <v>3316</v>
      </c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</row>
    <row r="607" spans="1:43" s="1" customFormat="1" ht="31.5" x14ac:dyDescent="0.25">
      <c r="A607" s="47">
        <v>603</v>
      </c>
      <c r="B607" s="47" t="s">
        <v>3317</v>
      </c>
      <c r="C607" s="47" t="s">
        <v>3239</v>
      </c>
      <c r="D607" s="69" t="s">
        <v>3219</v>
      </c>
      <c r="E607" s="47">
        <v>2006</v>
      </c>
      <c r="F607" s="69" t="s">
        <v>3220</v>
      </c>
      <c r="G607" s="69" t="s">
        <v>3221</v>
      </c>
      <c r="H607" s="69" t="s">
        <v>3222</v>
      </c>
      <c r="I607" s="70">
        <v>227.3353672690433</v>
      </c>
      <c r="J607" s="47" t="s">
        <v>430</v>
      </c>
      <c r="K607" s="47">
        <v>8</v>
      </c>
      <c r="L607" s="71"/>
      <c r="M607" s="47">
        <v>75</v>
      </c>
      <c r="N607" s="48">
        <f t="shared" si="55"/>
        <v>160</v>
      </c>
      <c r="O607" s="48">
        <f t="shared" si="56"/>
        <v>36373.658763046929</v>
      </c>
      <c r="P607" s="72">
        <f t="shared" si="57"/>
        <v>3637.3658763046933</v>
      </c>
      <c r="Q607" s="73">
        <f t="shared" si="58"/>
        <v>6001.6536959027426</v>
      </c>
      <c r="R607" s="48">
        <f t="shared" si="59"/>
        <v>46012.678335254364</v>
      </c>
      <c r="S607" s="74">
        <f t="shared" si="60"/>
        <v>57</v>
      </c>
      <c r="T607" s="6" t="s">
        <v>431</v>
      </c>
      <c r="U607" s="47" t="s">
        <v>432</v>
      </c>
      <c r="V607" s="47">
        <v>1</v>
      </c>
      <c r="W607" s="47">
        <v>1</v>
      </c>
      <c r="X607" s="47">
        <v>1</v>
      </c>
      <c r="Y607" s="47">
        <v>1</v>
      </c>
      <c r="Z607" s="75">
        <v>40855.63525462964</v>
      </c>
      <c r="AA607" s="6" t="s">
        <v>433</v>
      </c>
      <c r="AB607" s="47" t="s">
        <v>3223</v>
      </c>
      <c r="AC607" s="47" t="s">
        <v>3294</v>
      </c>
      <c r="AD607" s="47" t="s">
        <v>3318</v>
      </c>
      <c r="AE607" s="47" t="s">
        <v>3319</v>
      </c>
      <c r="AF607" s="6" t="s">
        <v>3320</v>
      </c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</row>
    <row r="608" spans="1:43" s="1" customFormat="1" ht="31.5" x14ac:dyDescent="0.25">
      <c r="A608" s="47">
        <v>604</v>
      </c>
      <c r="B608" s="47" t="s">
        <v>3321</v>
      </c>
      <c r="C608" s="47" t="s">
        <v>3239</v>
      </c>
      <c r="D608" s="69" t="s">
        <v>3219</v>
      </c>
      <c r="E608" s="47">
        <v>2006</v>
      </c>
      <c r="F608" s="69" t="s">
        <v>3220</v>
      </c>
      <c r="G608" s="69" t="s">
        <v>3221</v>
      </c>
      <c r="H608" s="69" t="s">
        <v>3222</v>
      </c>
      <c r="I608" s="70">
        <v>40.993819153928882</v>
      </c>
      <c r="J608" s="47" t="s">
        <v>430</v>
      </c>
      <c r="K608" s="47">
        <v>8</v>
      </c>
      <c r="L608" s="71"/>
      <c r="M608" s="47">
        <v>75</v>
      </c>
      <c r="N608" s="48">
        <f t="shared" si="55"/>
        <v>160</v>
      </c>
      <c r="O608" s="48">
        <f t="shared" si="56"/>
        <v>6559.0110646286212</v>
      </c>
      <c r="P608" s="72">
        <f t="shared" si="57"/>
        <v>655.90110646286212</v>
      </c>
      <c r="Q608" s="73">
        <f t="shared" si="58"/>
        <v>1082.2368256637224</v>
      </c>
      <c r="R608" s="48">
        <f t="shared" si="59"/>
        <v>8297.1489967552061</v>
      </c>
      <c r="S608" s="74">
        <f t="shared" si="60"/>
        <v>57</v>
      </c>
      <c r="T608" s="6" t="s">
        <v>431</v>
      </c>
      <c r="U608" s="47" t="s">
        <v>432</v>
      </c>
      <c r="V608" s="47">
        <v>1</v>
      </c>
      <c r="W608" s="47">
        <v>1</v>
      </c>
      <c r="X608" s="47">
        <v>1</v>
      </c>
      <c r="Y608" s="47">
        <v>1</v>
      </c>
      <c r="Z608" s="75">
        <v>40855.63525462964</v>
      </c>
      <c r="AA608" s="6" t="s">
        <v>433</v>
      </c>
      <c r="AB608" s="47" t="s">
        <v>3223</v>
      </c>
      <c r="AC608" s="47" t="s">
        <v>3322</v>
      </c>
      <c r="AD608" s="47" t="s">
        <v>3323</v>
      </c>
      <c r="AE608" s="47" t="s">
        <v>3324</v>
      </c>
      <c r="AF608" s="6" t="s">
        <v>3325</v>
      </c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</row>
    <row r="609" spans="1:43" s="1" customFormat="1" ht="31.5" x14ac:dyDescent="0.25">
      <c r="A609" s="47">
        <v>605</v>
      </c>
      <c r="B609" s="47" t="s">
        <v>3326</v>
      </c>
      <c r="C609" s="47" t="s">
        <v>3239</v>
      </c>
      <c r="D609" s="69" t="s">
        <v>3219</v>
      </c>
      <c r="E609" s="47">
        <v>2006</v>
      </c>
      <c r="F609" s="69" t="s">
        <v>3220</v>
      </c>
      <c r="G609" s="69" t="s">
        <v>3221</v>
      </c>
      <c r="H609" s="69" t="s">
        <v>3222</v>
      </c>
      <c r="I609" s="70">
        <v>2.978270842087837</v>
      </c>
      <c r="J609" s="47" t="s">
        <v>430</v>
      </c>
      <c r="K609" s="47">
        <v>8</v>
      </c>
      <c r="L609" s="71"/>
      <c r="M609" s="47">
        <v>75</v>
      </c>
      <c r="N609" s="48">
        <f t="shared" si="55"/>
        <v>160</v>
      </c>
      <c r="O609" s="48">
        <f t="shared" si="56"/>
        <v>476.52333473405395</v>
      </c>
      <c r="P609" s="72">
        <f t="shared" si="57"/>
        <v>47.652333473405399</v>
      </c>
      <c r="Q609" s="73">
        <f t="shared" si="58"/>
        <v>78.626350231118906</v>
      </c>
      <c r="R609" s="48">
        <f t="shared" si="59"/>
        <v>602.80201843857822</v>
      </c>
      <c r="S609" s="74">
        <f t="shared" si="60"/>
        <v>57</v>
      </c>
      <c r="T609" s="6" t="s">
        <v>431</v>
      </c>
      <c r="U609" s="47" t="s">
        <v>432</v>
      </c>
      <c r="V609" s="47">
        <v>1</v>
      </c>
      <c r="W609" s="47">
        <v>1</v>
      </c>
      <c r="X609" s="47">
        <v>1</v>
      </c>
      <c r="Y609" s="47">
        <v>1</v>
      </c>
      <c r="Z609" s="75">
        <v>40855.63525462964</v>
      </c>
      <c r="AA609" s="6" t="s">
        <v>433</v>
      </c>
      <c r="AB609" s="47" t="s">
        <v>3223</v>
      </c>
      <c r="AC609" s="47" t="s">
        <v>3318</v>
      </c>
      <c r="AD609" s="47" t="s">
        <v>3322</v>
      </c>
      <c r="AE609" s="47" t="s">
        <v>3327</v>
      </c>
      <c r="AF609" s="6" t="s">
        <v>3328</v>
      </c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</row>
    <row r="610" spans="1:43" s="1" customFormat="1" ht="31.5" x14ac:dyDescent="0.25">
      <c r="A610" s="47">
        <v>606</v>
      </c>
      <c r="B610" s="47" t="s">
        <v>3329</v>
      </c>
      <c r="C610" s="47" t="s">
        <v>3239</v>
      </c>
      <c r="D610" s="69" t="s">
        <v>3219</v>
      </c>
      <c r="E610" s="47">
        <v>2006</v>
      </c>
      <c r="F610" s="69" t="s">
        <v>3220</v>
      </c>
      <c r="G610" s="69" t="s">
        <v>3221</v>
      </c>
      <c r="H610" s="69" t="s">
        <v>3222</v>
      </c>
      <c r="I610" s="70">
        <v>47.412906565321627</v>
      </c>
      <c r="J610" s="47" t="s">
        <v>430</v>
      </c>
      <c r="K610" s="47">
        <v>8</v>
      </c>
      <c r="L610" s="71"/>
      <c r="M610" s="47">
        <v>75</v>
      </c>
      <c r="N610" s="48">
        <f t="shared" si="55"/>
        <v>160</v>
      </c>
      <c r="O610" s="48">
        <f t="shared" si="56"/>
        <v>7586.0650504514606</v>
      </c>
      <c r="P610" s="72">
        <f t="shared" si="57"/>
        <v>758.60650504514615</v>
      </c>
      <c r="Q610" s="73">
        <f t="shared" si="58"/>
        <v>1251.700733324491</v>
      </c>
      <c r="R610" s="48">
        <f t="shared" si="59"/>
        <v>9596.3722888210978</v>
      </c>
      <c r="S610" s="74">
        <f t="shared" si="60"/>
        <v>57</v>
      </c>
      <c r="T610" s="6" t="s">
        <v>431</v>
      </c>
      <c r="U610" s="47" t="s">
        <v>432</v>
      </c>
      <c r="V610" s="47">
        <v>1</v>
      </c>
      <c r="W610" s="47">
        <v>1</v>
      </c>
      <c r="X610" s="47">
        <v>1</v>
      </c>
      <c r="Y610" s="47">
        <v>1</v>
      </c>
      <c r="Z610" s="75">
        <v>40855.63525462964</v>
      </c>
      <c r="AA610" s="6" t="s">
        <v>433</v>
      </c>
      <c r="AB610" s="47" t="s">
        <v>3223</v>
      </c>
      <c r="AC610" s="47" t="s">
        <v>3330</v>
      </c>
      <c r="AD610" s="47" t="s">
        <v>3331</v>
      </c>
      <c r="AE610" s="47" t="s">
        <v>3332</v>
      </c>
      <c r="AF610" s="6" t="s">
        <v>3333</v>
      </c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</row>
    <row r="611" spans="1:43" s="1" customFormat="1" ht="31.5" x14ac:dyDescent="0.25">
      <c r="A611" s="47">
        <v>607</v>
      </c>
      <c r="B611" s="47" t="s">
        <v>3334</v>
      </c>
      <c r="C611" s="47" t="s">
        <v>3239</v>
      </c>
      <c r="D611" s="69" t="s">
        <v>3219</v>
      </c>
      <c r="E611" s="47">
        <v>2006</v>
      </c>
      <c r="F611" s="69" t="s">
        <v>3220</v>
      </c>
      <c r="G611" s="69" t="s">
        <v>3221</v>
      </c>
      <c r="H611" s="69" t="s">
        <v>3222</v>
      </c>
      <c r="I611" s="70">
        <v>4.5698004595294224</v>
      </c>
      <c r="J611" s="47" t="s">
        <v>430</v>
      </c>
      <c r="K611" s="47">
        <v>8</v>
      </c>
      <c r="L611" s="71"/>
      <c r="M611" s="47">
        <v>75</v>
      </c>
      <c r="N611" s="48">
        <f t="shared" si="55"/>
        <v>160</v>
      </c>
      <c r="O611" s="48">
        <f t="shared" si="56"/>
        <v>731.16807352470755</v>
      </c>
      <c r="P611" s="72">
        <f t="shared" si="57"/>
        <v>73.116807352470758</v>
      </c>
      <c r="Q611" s="73">
        <f t="shared" si="58"/>
        <v>120.64273213157675</v>
      </c>
      <c r="R611" s="48">
        <f t="shared" si="59"/>
        <v>924.92761300875509</v>
      </c>
      <c r="S611" s="74">
        <f t="shared" si="60"/>
        <v>57</v>
      </c>
      <c r="T611" s="6" t="s">
        <v>431</v>
      </c>
      <c r="U611" s="47" t="s">
        <v>432</v>
      </c>
      <c r="V611" s="47">
        <v>1</v>
      </c>
      <c r="W611" s="47">
        <v>1</v>
      </c>
      <c r="X611" s="47">
        <v>1</v>
      </c>
      <c r="Y611" s="47">
        <v>1</v>
      </c>
      <c r="Z611" s="75">
        <v>40855.63525462964</v>
      </c>
      <c r="AA611" s="6" t="s">
        <v>433</v>
      </c>
      <c r="AB611" s="47" t="s">
        <v>3223</v>
      </c>
      <c r="AC611" s="47" t="s">
        <v>3331</v>
      </c>
      <c r="AD611" s="47" t="s">
        <v>3335</v>
      </c>
      <c r="AE611" s="47" t="s">
        <v>3336</v>
      </c>
      <c r="AF611" s="6" t="s">
        <v>3337</v>
      </c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</row>
    <row r="612" spans="1:43" s="1" customFormat="1" ht="31.5" x14ac:dyDescent="0.25">
      <c r="A612" s="47">
        <v>608</v>
      </c>
      <c r="B612" s="47" t="s">
        <v>3338</v>
      </c>
      <c r="C612" s="47" t="s">
        <v>3339</v>
      </c>
      <c r="D612" s="69" t="s">
        <v>3219</v>
      </c>
      <c r="E612" s="47">
        <v>2006</v>
      </c>
      <c r="F612" s="69" t="s">
        <v>3221</v>
      </c>
      <c r="G612" s="69" t="s">
        <v>3220</v>
      </c>
      <c r="H612" s="69" t="s">
        <v>3340</v>
      </c>
      <c r="I612" s="70">
        <v>3.6194373924843899</v>
      </c>
      <c r="J612" s="47" t="s">
        <v>430</v>
      </c>
      <c r="K612" s="47">
        <v>12</v>
      </c>
      <c r="L612" s="71"/>
      <c r="M612" s="47">
        <v>75</v>
      </c>
      <c r="N612" s="48">
        <f t="shared" si="55"/>
        <v>200</v>
      </c>
      <c r="O612" s="48">
        <f t="shared" si="56"/>
        <v>723.88747849687797</v>
      </c>
      <c r="P612" s="72">
        <f t="shared" si="57"/>
        <v>72.388747849687803</v>
      </c>
      <c r="Q612" s="73">
        <f t="shared" si="58"/>
        <v>119.44143395198486</v>
      </c>
      <c r="R612" s="48">
        <f t="shared" si="59"/>
        <v>915.71766029855064</v>
      </c>
      <c r="S612" s="74">
        <f t="shared" si="60"/>
        <v>57</v>
      </c>
      <c r="T612" s="6" t="s">
        <v>431</v>
      </c>
      <c r="U612" s="47" t="s">
        <v>432</v>
      </c>
      <c r="V612" s="47">
        <v>1</v>
      </c>
      <c r="W612" s="47">
        <v>1</v>
      </c>
      <c r="X612" s="47">
        <v>1</v>
      </c>
      <c r="Y612" s="47">
        <v>1</v>
      </c>
      <c r="Z612" s="75">
        <v>40855.635266203702</v>
      </c>
      <c r="AA612" s="6" t="s">
        <v>433</v>
      </c>
      <c r="AB612" s="47" t="s">
        <v>3223</v>
      </c>
      <c r="AC612" s="47" t="s">
        <v>3341</v>
      </c>
      <c r="AD612" s="47" t="s">
        <v>3342</v>
      </c>
      <c r="AE612" s="47" t="s">
        <v>3343</v>
      </c>
      <c r="AF612" s="6" t="s">
        <v>3344</v>
      </c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</row>
    <row r="613" spans="1:43" s="1" customFormat="1" ht="31.5" x14ac:dyDescent="0.25">
      <c r="A613" s="47">
        <v>609</v>
      </c>
      <c r="B613" s="47" t="s">
        <v>3345</v>
      </c>
      <c r="C613" s="47" t="s">
        <v>3339</v>
      </c>
      <c r="D613" s="69" t="s">
        <v>3219</v>
      </c>
      <c r="E613" s="47">
        <v>2006</v>
      </c>
      <c r="F613" s="69" t="s">
        <v>3346</v>
      </c>
      <c r="G613" s="69" t="s">
        <v>3221</v>
      </c>
      <c r="H613" s="69" t="s">
        <v>451</v>
      </c>
      <c r="I613" s="70">
        <v>3.6031578363577221</v>
      </c>
      <c r="J613" s="47" t="s">
        <v>430</v>
      </c>
      <c r="K613" s="47">
        <v>8</v>
      </c>
      <c r="L613" s="71"/>
      <c r="M613" s="47">
        <v>75</v>
      </c>
      <c r="N613" s="48">
        <f t="shared" si="55"/>
        <v>160</v>
      </c>
      <c r="O613" s="48">
        <f t="shared" si="56"/>
        <v>576.5052538172356</v>
      </c>
      <c r="P613" s="72">
        <f t="shared" si="57"/>
        <v>57.650525381723561</v>
      </c>
      <c r="Q613" s="73">
        <f t="shared" si="58"/>
        <v>95.123366879843871</v>
      </c>
      <c r="R613" s="48">
        <f t="shared" si="59"/>
        <v>729.27914607880302</v>
      </c>
      <c r="S613" s="74">
        <f t="shared" si="60"/>
        <v>57</v>
      </c>
      <c r="T613" s="6" t="s">
        <v>431</v>
      </c>
      <c r="U613" s="47" t="s">
        <v>432</v>
      </c>
      <c r="V613" s="47">
        <v>1</v>
      </c>
      <c r="W613" s="47">
        <v>1</v>
      </c>
      <c r="X613" s="47">
        <v>1</v>
      </c>
      <c r="Y613" s="47">
        <v>1</v>
      </c>
      <c r="Z613" s="75">
        <v>40855.635266203702</v>
      </c>
      <c r="AA613" s="6" t="s">
        <v>433</v>
      </c>
      <c r="AB613" s="47" t="s">
        <v>3223</v>
      </c>
      <c r="AC613" s="47" t="s">
        <v>3341</v>
      </c>
      <c r="AD613" s="47"/>
      <c r="AE613" s="47" t="s">
        <v>3347</v>
      </c>
      <c r="AF613" s="6" t="s">
        <v>3348</v>
      </c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</row>
    <row r="614" spans="1:43" s="1" customFormat="1" ht="31.5" x14ac:dyDescent="0.25">
      <c r="A614" s="47">
        <v>610</v>
      </c>
      <c r="B614" s="47" t="s">
        <v>3349</v>
      </c>
      <c r="C614" s="47" t="s">
        <v>3339</v>
      </c>
      <c r="D614" s="69" t="s">
        <v>3219</v>
      </c>
      <c r="E614" s="47">
        <v>2006</v>
      </c>
      <c r="F614" s="69" t="s">
        <v>3221</v>
      </c>
      <c r="G614" s="69" t="s">
        <v>3220</v>
      </c>
      <c r="H614" s="69" t="s">
        <v>3340</v>
      </c>
      <c r="I614" s="70">
        <v>219.64283405512489</v>
      </c>
      <c r="J614" s="47" t="s">
        <v>430</v>
      </c>
      <c r="K614" s="47">
        <v>12</v>
      </c>
      <c r="L614" s="71"/>
      <c r="M614" s="47">
        <v>75</v>
      </c>
      <c r="N614" s="48">
        <f t="shared" si="55"/>
        <v>200</v>
      </c>
      <c r="O614" s="48">
        <f t="shared" si="56"/>
        <v>43928.566811024975</v>
      </c>
      <c r="P614" s="72">
        <f t="shared" si="57"/>
        <v>4392.8566811024975</v>
      </c>
      <c r="Q614" s="73">
        <f t="shared" si="58"/>
        <v>7248.2135238191213</v>
      </c>
      <c r="R614" s="48">
        <f t="shared" si="59"/>
        <v>55569.637015946595</v>
      </c>
      <c r="S614" s="74">
        <f t="shared" si="60"/>
        <v>57</v>
      </c>
      <c r="T614" s="6" t="s">
        <v>431</v>
      </c>
      <c r="U614" s="47" t="s">
        <v>432</v>
      </c>
      <c r="V614" s="47">
        <v>1</v>
      </c>
      <c r="W614" s="47">
        <v>1</v>
      </c>
      <c r="X614" s="47">
        <v>1</v>
      </c>
      <c r="Y614" s="47">
        <v>1</v>
      </c>
      <c r="Z614" s="75">
        <v>40855.635266203702</v>
      </c>
      <c r="AA614" s="6" t="s">
        <v>433</v>
      </c>
      <c r="AB614" s="47" t="s">
        <v>3223</v>
      </c>
      <c r="AC614" s="47" t="s">
        <v>3342</v>
      </c>
      <c r="AD614" s="47" t="s">
        <v>3350</v>
      </c>
      <c r="AE614" s="47" t="s">
        <v>3351</v>
      </c>
      <c r="AF614" s="6" t="s">
        <v>3352</v>
      </c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</row>
    <row r="615" spans="1:43" s="1" customFormat="1" ht="31.5" x14ac:dyDescent="0.25">
      <c r="A615" s="47">
        <v>611</v>
      </c>
      <c r="B615" s="47" t="s">
        <v>3353</v>
      </c>
      <c r="C615" s="47" t="s">
        <v>3354</v>
      </c>
      <c r="D615" s="69" t="s">
        <v>3219</v>
      </c>
      <c r="E615" s="47">
        <v>2006</v>
      </c>
      <c r="F615" s="69" t="s">
        <v>3221</v>
      </c>
      <c r="G615" s="69" t="s">
        <v>3220</v>
      </c>
      <c r="H615" s="69" t="s">
        <v>3340</v>
      </c>
      <c r="I615" s="70">
        <v>3.000068257568953</v>
      </c>
      <c r="J615" s="47" t="s">
        <v>430</v>
      </c>
      <c r="K615" s="47">
        <v>12</v>
      </c>
      <c r="L615" s="71"/>
      <c r="M615" s="47">
        <v>75</v>
      </c>
      <c r="N615" s="48">
        <f t="shared" si="55"/>
        <v>200</v>
      </c>
      <c r="O615" s="48">
        <f t="shared" si="56"/>
        <v>600.01365151379059</v>
      </c>
      <c r="P615" s="72">
        <f t="shared" si="57"/>
        <v>60.001365151379062</v>
      </c>
      <c r="Q615" s="73">
        <f t="shared" si="58"/>
        <v>99.002252499775452</v>
      </c>
      <c r="R615" s="48">
        <f t="shared" si="59"/>
        <v>759.01726916494511</v>
      </c>
      <c r="S615" s="74">
        <f t="shared" si="60"/>
        <v>57</v>
      </c>
      <c r="T615" s="6" t="s">
        <v>1949</v>
      </c>
      <c r="U615" s="47" t="s">
        <v>432</v>
      </c>
      <c r="V615" s="47">
        <v>1</v>
      </c>
      <c r="W615" s="47">
        <v>1</v>
      </c>
      <c r="X615" s="47">
        <v>1</v>
      </c>
      <c r="Y615" s="47">
        <v>1</v>
      </c>
      <c r="Z615" s="75">
        <v>40855.635266203702</v>
      </c>
      <c r="AA615" s="6" t="s">
        <v>433</v>
      </c>
      <c r="AB615" s="47" t="s">
        <v>3223</v>
      </c>
      <c r="AC615" s="47" t="s">
        <v>3350</v>
      </c>
      <c r="AD615" s="47" t="s">
        <v>3355</v>
      </c>
      <c r="AE615" s="47" t="s">
        <v>3356</v>
      </c>
      <c r="AF615" s="6" t="s">
        <v>3357</v>
      </c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</row>
    <row r="616" spans="1:43" s="1" customFormat="1" ht="15.75" x14ac:dyDescent="0.25">
      <c r="A616" s="47">
        <v>612</v>
      </c>
      <c r="B616" s="47" t="s">
        <v>3358</v>
      </c>
      <c r="C616" s="47" t="s">
        <v>3359</v>
      </c>
      <c r="D616" s="69" t="s">
        <v>3360</v>
      </c>
      <c r="E616" s="47">
        <v>2004</v>
      </c>
      <c r="F616" s="69" t="s">
        <v>3361</v>
      </c>
      <c r="G616" s="69" t="s">
        <v>3362</v>
      </c>
      <c r="H616" s="69" t="s">
        <v>3222</v>
      </c>
      <c r="I616" s="70">
        <v>319.28051653708491</v>
      </c>
      <c r="J616" s="47" t="s">
        <v>430</v>
      </c>
      <c r="K616" s="47">
        <v>8</v>
      </c>
      <c r="L616" s="71"/>
      <c r="M616" s="47">
        <v>75</v>
      </c>
      <c r="N616" s="48">
        <f t="shared" si="55"/>
        <v>160</v>
      </c>
      <c r="O616" s="48">
        <f t="shared" si="56"/>
        <v>51084.882645933583</v>
      </c>
      <c r="P616" s="72">
        <f t="shared" si="57"/>
        <v>5108.4882645933585</v>
      </c>
      <c r="Q616" s="73">
        <f t="shared" si="58"/>
        <v>8429.0056365790406</v>
      </c>
      <c r="R616" s="48">
        <f t="shared" si="59"/>
        <v>64622.376547105989</v>
      </c>
      <c r="S616" s="74">
        <f t="shared" si="60"/>
        <v>55</v>
      </c>
      <c r="T616" s="6" t="s">
        <v>431</v>
      </c>
      <c r="U616" s="47" t="s">
        <v>432</v>
      </c>
      <c r="V616" s="47">
        <v>1</v>
      </c>
      <c r="W616" s="47">
        <v>1</v>
      </c>
      <c r="X616" s="47">
        <v>1</v>
      </c>
      <c r="Y616" s="47">
        <v>1</v>
      </c>
      <c r="Z616" s="75">
        <v>40855.635266203702</v>
      </c>
      <c r="AA616" s="6" t="s">
        <v>433</v>
      </c>
      <c r="AB616" s="47" t="s">
        <v>3363</v>
      </c>
      <c r="AC616" s="47" t="s">
        <v>3364</v>
      </c>
      <c r="AD616" s="47" t="s">
        <v>3365</v>
      </c>
      <c r="AE616" s="47" t="s">
        <v>3366</v>
      </c>
      <c r="AF616" s="6" t="s">
        <v>3367</v>
      </c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</row>
    <row r="617" spans="1:43" s="1" customFormat="1" ht="15.75" x14ac:dyDescent="0.25">
      <c r="A617" s="47">
        <v>613</v>
      </c>
      <c r="B617" s="47" t="s">
        <v>3368</v>
      </c>
      <c r="C617" s="47" t="s">
        <v>3359</v>
      </c>
      <c r="D617" s="69" t="s">
        <v>3360</v>
      </c>
      <c r="E617" s="47">
        <v>2004</v>
      </c>
      <c r="F617" s="69" t="s">
        <v>3362</v>
      </c>
      <c r="G617" s="69" t="s">
        <v>3369</v>
      </c>
      <c r="H617" s="69" t="s">
        <v>3361</v>
      </c>
      <c r="I617" s="70">
        <v>25.000569834373959</v>
      </c>
      <c r="J617" s="47" t="s">
        <v>430</v>
      </c>
      <c r="K617" s="47">
        <v>8</v>
      </c>
      <c r="L617" s="71"/>
      <c r="M617" s="47">
        <v>75</v>
      </c>
      <c r="N617" s="48">
        <f t="shared" si="55"/>
        <v>160</v>
      </c>
      <c r="O617" s="48">
        <f t="shared" si="56"/>
        <v>4000.0911734998335</v>
      </c>
      <c r="P617" s="72">
        <f t="shared" si="57"/>
        <v>400.0091173499834</v>
      </c>
      <c r="Q617" s="73">
        <f t="shared" si="58"/>
        <v>660.01504362747244</v>
      </c>
      <c r="R617" s="48">
        <f t="shared" si="59"/>
        <v>5060.1153344772893</v>
      </c>
      <c r="S617" s="74">
        <f t="shared" si="60"/>
        <v>55</v>
      </c>
      <c r="T617" s="6" t="s">
        <v>431</v>
      </c>
      <c r="U617" s="47" t="s">
        <v>432</v>
      </c>
      <c r="V617" s="47">
        <v>1</v>
      </c>
      <c r="W617" s="47">
        <v>1</v>
      </c>
      <c r="X617" s="47">
        <v>1</v>
      </c>
      <c r="Y617" s="47">
        <v>1</v>
      </c>
      <c r="Z617" s="75">
        <v>40855.635266203702</v>
      </c>
      <c r="AA617" s="6" t="s">
        <v>433</v>
      </c>
      <c r="AB617" s="47" t="s">
        <v>3363</v>
      </c>
      <c r="AC617" s="47" t="s">
        <v>3370</v>
      </c>
      <c r="AD617" s="47" t="s">
        <v>3371</v>
      </c>
      <c r="AE617" s="47" t="s">
        <v>3372</v>
      </c>
      <c r="AF617" s="6" t="s">
        <v>3373</v>
      </c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</row>
    <row r="618" spans="1:43" s="1" customFormat="1" ht="15.75" x14ac:dyDescent="0.25">
      <c r="A618" s="47">
        <v>614</v>
      </c>
      <c r="B618" s="47" t="s">
        <v>3374</v>
      </c>
      <c r="C618" s="47" t="s">
        <v>3359</v>
      </c>
      <c r="D618" s="69" t="s">
        <v>3360</v>
      </c>
      <c r="E618" s="47">
        <v>2004</v>
      </c>
      <c r="F618" s="69" t="s">
        <v>3362</v>
      </c>
      <c r="G618" s="69" t="s">
        <v>3369</v>
      </c>
      <c r="H618" s="69" t="s">
        <v>3361</v>
      </c>
      <c r="I618" s="70">
        <v>382.09589067673608</v>
      </c>
      <c r="J618" s="47" t="s">
        <v>430</v>
      </c>
      <c r="K618" s="47">
        <v>8</v>
      </c>
      <c r="L618" s="71"/>
      <c r="M618" s="47">
        <v>75</v>
      </c>
      <c r="N618" s="48">
        <f t="shared" si="55"/>
        <v>160</v>
      </c>
      <c r="O618" s="48">
        <f t="shared" si="56"/>
        <v>61135.342508277769</v>
      </c>
      <c r="P618" s="72">
        <f t="shared" si="57"/>
        <v>6113.5342508277772</v>
      </c>
      <c r="Q618" s="73">
        <f t="shared" si="58"/>
        <v>10087.331513865833</v>
      </c>
      <c r="R618" s="48">
        <f t="shared" si="59"/>
        <v>77336.208272971387</v>
      </c>
      <c r="S618" s="74">
        <f t="shared" si="60"/>
        <v>55</v>
      </c>
      <c r="T618" s="6" t="s">
        <v>431</v>
      </c>
      <c r="U618" s="47" t="s">
        <v>432</v>
      </c>
      <c r="V618" s="47">
        <v>1</v>
      </c>
      <c r="W618" s="47">
        <v>1</v>
      </c>
      <c r="X618" s="47">
        <v>1</v>
      </c>
      <c r="Y618" s="47">
        <v>1</v>
      </c>
      <c r="Z618" s="75">
        <v>40855.635266203702</v>
      </c>
      <c r="AA618" s="6" t="s">
        <v>433</v>
      </c>
      <c r="AB618" s="47" t="s">
        <v>3363</v>
      </c>
      <c r="AC618" s="47" t="s">
        <v>3371</v>
      </c>
      <c r="AD618" s="47" t="s">
        <v>3375</v>
      </c>
      <c r="AE618" s="47" t="s">
        <v>3376</v>
      </c>
      <c r="AF618" s="6" t="s">
        <v>3377</v>
      </c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</row>
    <row r="619" spans="1:43" s="1" customFormat="1" ht="15.75" x14ac:dyDescent="0.25">
      <c r="A619" s="47">
        <v>615</v>
      </c>
      <c r="B619" s="47" t="s">
        <v>3378</v>
      </c>
      <c r="C619" s="47" t="s">
        <v>3359</v>
      </c>
      <c r="D619" s="69" t="s">
        <v>3360</v>
      </c>
      <c r="E619" s="47">
        <v>2004</v>
      </c>
      <c r="F619" s="69" t="s">
        <v>3362</v>
      </c>
      <c r="G619" s="69" t="s">
        <v>3369</v>
      </c>
      <c r="H619" s="69" t="s">
        <v>3361</v>
      </c>
      <c r="I619" s="70">
        <v>428.42349410346043</v>
      </c>
      <c r="J619" s="47" t="s">
        <v>430</v>
      </c>
      <c r="K619" s="47">
        <v>8</v>
      </c>
      <c r="L619" s="71"/>
      <c r="M619" s="47">
        <v>75</v>
      </c>
      <c r="N619" s="48">
        <f t="shared" si="55"/>
        <v>160</v>
      </c>
      <c r="O619" s="48">
        <f t="shared" si="56"/>
        <v>68547.759056553667</v>
      </c>
      <c r="P619" s="72">
        <f t="shared" si="57"/>
        <v>6854.7759056553668</v>
      </c>
      <c r="Q619" s="73">
        <f t="shared" si="58"/>
        <v>11310.380244331354</v>
      </c>
      <c r="R619" s="48">
        <f t="shared" si="59"/>
        <v>86712.915206540376</v>
      </c>
      <c r="S619" s="74">
        <f t="shared" si="60"/>
        <v>55</v>
      </c>
      <c r="T619" s="6" t="s">
        <v>431</v>
      </c>
      <c r="U619" s="47" t="s">
        <v>432</v>
      </c>
      <c r="V619" s="47">
        <v>1</v>
      </c>
      <c r="W619" s="47">
        <v>1</v>
      </c>
      <c r="X619" s="47">
        <v>1</v>
      </c>
      <c r="Y619" s="47">
        <v>1</v>
      </c>
      <c r="Z619" s="75">
        <v>40855.635266203702</v>
      </c>
      <c r="AA619" s="6" t="s">
        <v>433</v>
      </c>
      <c r="AB619" s="47" t="s">
        <v>3363</v>
      </c>
      <c r="AC619" s="47" t="s">
        <v>3375</v>
      </c>
      <c r="AD619" s="47" t="s">
        <v>3379</v>
      </c>
      <c r="AE619" s="47" t="s">
        <v>3380</v>
      </c>
      <c r="AF619" s="6" t="s">
        <v>3381</v>
      </c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</row>
    <row r="620" spans="1:43" s="1" customFormat="1" ht="15.75" x14ac:dyDescent="0.25">
      <c r="A620" s="47">
        <v>616</v>
      </c>
      <c r="B620" s="47" t="s">
        <v>3382</v>
      </c>
      <c r="C620" s="47" t="s">
        <v>3359</v>
      </c>
      <c r="D620" s="69" t="s">
        <v>3360</v>
      </c>
      <c r="E620" s="47">
        <v>2004</v>
      </c>
      <c r="F620" s="69" t="s">
        <v>3369</v>
      </c>
      <c r="G620" s="69" t="s">
        <v>3383</v>
      </c>
      <c r="H620" s="69" t="s">
        <v>3222</v>
      </c>
      <c r="I620" s="70">
        <v>417.99530817260347</v>
      </c>
      <c r="J620" s="47" t="s">
        <v>430</v>
      </c>
      <c r="K620" s="47">
        <v>8</v>
      </c>
      <c r="L620" s="71"/>
      <c r="M620" s="47">
        <v>75</v>
      </c>
      <c r="N620" s="48">
        <f t="shared" si="55"/>
        <v>160</v>
      </c>
      <c r="O620" s="48">
        <f t="shared" si="56"/>
        <v>66879.249307616556</v>
      </c>
      <c r="P620" s="72">
        <f t="shared" si="57"/>
        <v>6687.9249307616556</v>
      </c>
      <c r="Q620" s="73">
        <f t="shared" si="58"/>
        <v>11035.076135756732</v>
      </c>
      <c r="R620" s="48">
        <f t="shared" si="59"/>
        <v>84602.25037413495</v>
      </c>
      <c r="S620" s="74">
        <f t="shared" si="60"/>
        <v>55</v>
      </c>
      <c r="T620" s="6" t="s">
        <v>431</v>
      </c>
      <c r="U620" s="47" t="s">
        <v>432</v>
      </c>
      <c r="V620" s="47">
        <v>1</v>
      </c>
      <c r="W620" s="47">
        <v>1</v>
      </c>
      <c r="X620" s="47">
        <v>1</v>
      </c>
      <c r="Y620" s="47">
        <v>1</v>
      </c>
      <c r="Z620" s="75">
        <v>40855.635266203702</v>
      </c>
      <c r="AA620" s="6" t="s">
        <v>433</v>
      </c>
      <c r="AB620" s="47" t="s">
        <v>3363</v>
      </c>
      <c r="AC620" s="47" t="s">
        <v>3384</v>
      </c>
      <c r="AD620" s="47" t="s">
        <v>3385</v>
      </c>
      <c r="AE620" s="47" t="s">
        <v>3386</v>
      </c>
      <c r="AF620" s="6" t="s">
        <v>3387</v>
      </c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</row>
    <row r="621" spans="1:43" s="1" customFormat="1" ht="15.75" x14ac:dyDescent="0.25">
      <c r="A621" s="47">
        <v>617</v>
      </c>
      <c r="B621" s="47" t="s">
        <v>3388</v>
      </c>
      <c r="C621" s="47" t="s">
        <v>3359</v>
      </c>
      <c r="D621" s="69" t="s">
        <v>3360</v>
      </c>
      <c r="E621" s="47">
        <v>2004</v>
      </c>
      <c r="F621" s="69" t="s">
        <v>3369</v>
      </c>
      <c r="G621" s="69" t="s">
        <v>3383</v>
      </c>
      <c r="H621" s="69" t="s">
        <v>3222</v>
      </c>
      <c r="I621" s="70">
        <v>347.40509156560921</v>
      </c>
      <c r="J621" s="47" t="s">
        <v>430</v>
      </c>
      <c r="K621" s="47">
        <v>8</v>
      </c>
      <c r="L621" s="71"/>
      <c r="M621" s="47">
        <v>75</v>
      </c>
      <c r="N621" s="48">
        <f t="shared" si="55"/>
        <v>160</v>
      </c>
      <c r="O621" s="48">
        <f t="shared" si="56"/>
        <v>55584.814650497472</v>
      </c>
      <c r="P621" s="72">
        <f t="shared" si="57"/>
        <v>5558.4814650497474</v>
      </c>
      <c r="Q621" s="73">
        <f t="shared" si="58"/>
        <v>9171.4944173320837</v>
      </c>
      <c r="R621" s="48">
        <f t="shared" si="59"/>
        <v>70314.790532879299</v>
      </c>
      <c r="S621" s="74">
        <f t="shared" si="60"/>
        <v>55</v>
      </c>
      <c r="T621" s="6" t="s">
        <v>431</v>
      </c>
      <c r="U621" s="47" t="s">
        <v>432</v>
      </c>
      <c r="V621" s="47">
        <v>1</v>
      </c>
      <c r="W621" s="47">
        <v>1</v>
      </c>
      <c r="X621" s="47">
        <v>1</v>
      </c>
      <c r="Y621" s="47">
        <v>1</v>
      </c>
      <c r="Z621" s="75">
        <v>40855.635266203702</v>
      </c>
      <c r="AA621" s="6" t="s">
        <v>433</v>
      </c>
      <c r="AB621" s="47" t="s">
        <v>3363</v>
      </c>
      <c r="AC621" s="47" t="s">
        <v>3389</v>
      </c>
      <c r="AD621" s="47" t="s">
        <v>3384</v>
      </c>
      <c r="AE621" s="47" t="s">
        <v>3390</v>
      </c>
      <c r="AF621" s="6" t="s">
        <v>3391</v>
      </c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</row>
    <row r="622" spans="1:43" s="1" customFormat="1" ht="47.25" x14ac:dyDescent="0.25">
      <c r="A622" s="47">
        <v>618</v>
      </c>
      <c r="B622" s="47" t="s">
        <v>3392</v>
      </c>
      <c r="C622" s="47" t="s">
        <v>3203</v>
      </c>
      <c r="D622" s="69" t="s">
        <v>793</v>
      </c>
      <c r="E622" s="47">
        <v>2004</v>
      </c>
      <c r="F622" s="69" t="s">
        <v>794</v>
      </c>
      <c r="G622" s="69" t="s">
        <v>457</v>
      </c>
      <c r="H622" s="69" t="s">
        <v>457</v>
      </c>
      <c r="I622" s="70">
        <v>540.89991836556499</v>
      </c>
      <c r="J622" s="47" t="s">
        <v>430</v>
      </c>
      <c r="K622" s="47">
        <v>8</v>
      </c>
      <c r="L622" s="71"/>
      <c r="M622" s="47">
        <v>75</v>
      </c>
      <c r="N622" s="48">
        <f t="shared" si="55"/>
        <v>160</v>
      </c>
      <c r="O622" s="48">
        <f t="shared" si="56"/>
        <v>86543.986938490401</v>
      </c>
      <c r="P622" s="72">
        <f t="shared" si="57"/>
        <v>8654.3986938490398</v>
      </c>
      <c r="Q622" s="73">
        <f t="shared" si="58"/>
        <v>14279.757844850916</v>
      </c>
      <c r="R622" s="48">
        <f t="shared" si="59"/>
        <v>109478.14347719036</v>
      </c>
      <c r="S622" s="74">
        <f t="shared" si="60"/>
        <v>55</v>
      </c>
      <c r="T622" s="6" t="s">
        <v>431</v>
      </c>
      <c r="U622" s="47" t="s">
        <v>432</v>
      </c>
      <c r="V622" s="47">
        <v>1</v>
      </c>
      <c r="W622" s="47">
        <v>1</v>
      </c>
      <c r="X622" s="47">
        <v>1</v>
      </c>
      <c r="Y622" s="47">
        <v>1</v>
      </c>
      <c r="Z622" s="75">
        <v>40855.635277777779</v>
      </c>
      <c r="AA622" s="6" t="s">
        <v>433</v>
      </c>
      <c r="AB622" s="47" t="s">
        <v>3169</v>
      </c>
      <c r="AC622" s="47" t="s">
        <v>3393</v>
      </c>
      <c r="AD622" s="47" t="s">
        <v>3394</v>
      </c>
      <c r="AE622" s="47" t="s">
        <v>3395</v>
      </c>
      <c r="AF622" s="6" t="s">
        <v>3396</v>
      </c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</row>
    <row r="623" spans="1:43" s="1" customFormat="1" ht="15.75" x14ac:dyDescent="0.25">
      <c r="A623" s="47">
        <v>619</v>
      </c>
      <c r="B623" s="47" t="s">
        <v>3397</v>
      </c>
      <c r="C623" s="47" t="s">
        <v>3398</v>
      </c>
      <c r="D623" s="69" t="s">
        <v>3399</v>
      </c>
      <c r="E623" s="47">
        <v>2004</v>
      </c>
      <c r="F623" s="69" t="s">
        <v>3400</v>
      </c>
      <c r="G623" s="69" t="s">
        <v>1570</v>
      </c>
      <c r="H623" s="69" t="s">
        <v>451</v>
      </c>
      <c r="I623" s="70">
        <v>372.92667963691412</v>
      </c>
      <c r="J623" s="47" t="s">
        <v>430</v>
      </c>
      <c r="K623" s="47">
        <v>8</v>
      </c>
      <c r="L623" s="71"/>
      <c r="M623" s="47">
        <v>75</v>
      </c>
      <c r="N623" s="48">
        <f t="shared" si="55"/>
        <v>160</v>
      </c>
      <c r="O623" s="48">
        <f t="shared" si="56"/>
        <v>59668.268741906257</v>
      </c>
      <c r="P623" s="72">
        <f t="shared" si="57"/>
        <v>5966.8268741906259</v>
      </c>
      <c r="Q623" s="73">
        <f t="shared" si="58"/>
        <v>9845.2643424145317</v>
      </c>
      <c r="R623" s="48">
        <f t="shared" si="59"/>
        <v>75480.359958511413</v>
      </c>
      <c r="S623" s="74">
        <f t="shared" si="60"/>
        <v>55</v>
      </c>
      <c r="T623" s="6" t="s">
        <v>431</v>
      </c>
      <c r="U623" s="47" t="s">
        <v>432</v>
      </c>
      <c r="V623" s="47">
        <v>1</v>
      </c>
      <c r="W623" s="47">
        <v>1</v>
      </c>
      <c r="X623" s="47">
        <v>1</v>
      </c>
      <c r="Y623" s="47">
        <v>1</v>
      </c>
      <c r="Z623" s="75">
        <v>40855.635277777779</v>
      </c>
      <c r="AA623" s="6" t="s">
        <v>433</v>
      </c>
      <c r="AB623" s="47" t="s">
        <v>3401</v>
      </c>
      <c r="AC623" s="47" t="s">
        <v>3402</v>
      </c>
      <c r="AD623" s="47" t="s">
        <v>3403</v>
      </c>
      <c r="AE623" s="47" t="s">
        <v>3404</v>
      </c>
      <c r="AF623" s="6" t="s">
        <v>3405</v>
      </c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</row>
    <row r="624" spans="1:43" s="1" customFormat="1" ht="47.25" x14ac:dyDescent="0.25">
      <c r="A624" s="47">
        <v>620</v>
      </c>
      <c r="B624" s="47" t="s">
        <v>3406</v>
      </c>
      <c r="C624" s="47" t="s">
        <v>1568</v>
      </c>
      <c r="D624" s="69" t="s">
        <v>793</v>
      </c>
      <c r="E624" s="47">
        <v>2004</v>
      </c>
      <c r="F624" s="69" t="s">
        <v>1570</v>
      </c>
      <c r="G624" s="69" t="s">
        <v>562</v>
      </c>
      <c r="H624" s="69" t="s">
        <v>3400</v>
      </c>
      <c r="I624" s="70">
        <v>365.90589893917411</v>
      </c>
      <c r="J624" s="47" t="s">
        <v>430</v>
      </c>
      <c r="K624" s="47">
        <v>10</v>
      </c>
      <c r="L624" s="71"/>
      <c r="M624" s="47">
        <v>75</v>
      </c>
      <c r="N624" s="48">
        <f t="shared" si="55"/>
        <v>180</v>
      </c>
      <c r="O624" s="48">
        <f t="shared" si="56"/>
        <v>65863.061809051345</v>
      </c>
      <c r="P624" s="72">
        <f t="shared" si="57"/>
        <v>6586.3061809051351</v>
      </c>
      <c r="Q624" s="73">
        <f t="shared" si="58"/>
        <v>10867.40519849347</v>
      </c>
      <c r="R624" s="48">
        <f t="shared" si="59"/>
        <v>83316.773188449937</v>
      </c>
      <c r="S624" s="74">
        <f t="shared" si="60"/>
        <v>55</v>
      </c>
      <c r="T624" s="6" t="s">
        <v>431</v>
      </c>
      <c r="U624" s="47" t="s">
        <v>432</v>
      </c>
      <c r="V624" s="47">
        <v>1</v>
      </c>
      <c r="W624" s="47">
        <v>1</v>
      </c>
      <c r="X624" s="47">
        <v>1</v>
      </c>
      <c r="Y624" s="47">
        <v>1</v>
      </c>
      <c r="Z624" s="75">
        <v>40855.635277777779</v>
      </c>
      <c r="AA624" s="6" t="s">
        <v>433</v>
      </c>
      <c r="AB624" s="47" t="s">
        <v>3169</v>
      </c>
      <c r="AC624" s="47" t="s">
        <v>3407</v>
      </c>
      <c r="AD624" s="47" t="s">
        <v>3408</v>
      </c>
      <c r="AE624" s="47" t="s">
        <v>3409</v>
      </c>
      <c r="AF624" s="6" t="s">
        <v>3410</v>
      </c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</row>
    <row r="625" spans="1:43" s="1" customFormat="1" ht="15.75" x14ac:dyDescent="0.25">
      <c r="A625" s="47">
        <v>621</v>
      </c>
      <c r="B625" s="47" t="s">
        <v>3411</v>
      </c>
      <c r="C625" s="47" t="s">
        <v>1568</v>
      </c>
      <c r="D625" s="69" t="s">
        <v>1743</v>
      </c>
      <c r="E625" s="47">
        <v>1981</v>
      </c>
      <c r="F625" s="69" t="s">
        <v>562</v>
      </c>
      <c r="G625" s="69" t="s">
        <v>3412</v>
      </c>
      <c r="H625" s="69" t="s">
        <v>1570</v>
      </c>
      <c r="I625" s="70">
        <v>183.67929491609891</v>
      </c>
      <c r="J625" s="47" t="s">
        <v>430</v>
      </c>
      <c r="K625" s="47">
        <v>10</v>
      </c>
      <c r="L625" s="71"/>
      <c r="M625" s="47">
        <v>75</v>
      </c>
      <c r="N625" s="48">
        <f t="shared" si="55"/>
        <v>180</v>
      </c>
      <c r="O625" s="48">
        <f t="shared" si="56"/>
        <v>33062.273084897803</v>
      </c>
      <c r="P625" s="72">
        <f t="shared" si="57"/>
        <v>3306.2273084897806</v>
      </c>
      <c r="Q625" s="73">
        <f t="shared" si="58"/>
        <v>5455.2750590081378</v>
      </c>
      <c r="R625" s="48">
        <f t="shared" si="59"/>
        <v>41823.775452395726</v>
      </c>
      <c r="S625" s="74">
        <f t="shared" si="60"/>
        <v>32</v>
      </c>
      <c r="T625" s="6" t="s">
        <v>431</v>
      </c>
      <c r="U625" s="47" t="s">
        <v>432</v>
      </c>
      <c r="V625" s="47">
        <v>1</v>
      </c>
      <c r="W625" s="47">
        <v>1</v>
      </c>
      <c r="X625" s="47">
        <v>1</v>
      </c>
      <c r="Y625" s="47">
        <v>1</v>
      </c>
      <c r="Z625" s="75">
        <v>40855.635277777779</v>
      </c>
      <c r="AA625" s="6" t="s">
        <v>433</v>
      </c>
      <c r="AB625" s="47" t="s">
        <v>1745</v>
      </c>
      <c r="AC625" s="47" t="s">
        <v>3413</v>
      </c>
      <c r="AD625" s="47" t="s">
        <v>3414</v>
      </c>
      <c r="AE625" s="47" t="s">
        <v>3415</v>
      </c>
      <c r="AF625" s="6" t="s">
        <v>3416</v>
      </c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</row>
    <row r="626" spans="1:43" s="1" customFormat="1" ht="15.75" x14ac:dyDescent="0.25">
      <c r="A626" s="47">
        <v>622</v>
      </c>
      <c r="B626" s="47" t="s">
        <v>3417</v>
      </c>
      <c r="C626" s="47" t="s">
        <v>1459</v>
      </c>
      <c r="D626" s="69" t="s">
        <v>1555</v>
      </c>
      <c r="E626" s="47">
        <v>2000</v>
      </c>
      <c r="F626" s="69" t="s">
        <v>1475</v>
      </c>
      <c r="G626" s="69" t="s">
        <v>3418</v>
      </c>
      <c r="H626" s="69" t="s">
        <v>1462</v>
      </c>
      <c r="I626" s="70">
        <v>409.14198068775011</v>
      </c>
      <c r="J626" s="47" t="s">
        <v>430</v>
      </c>
      <c r="K626" s="47">
        <v>8</v>
      </c>
      <c r="L626" s="71"/>
      <c r="M626" s="47">
        <v>75</v>
      </c>
      <c r="N626" s="48">
        <f t="shared" si="55"/>
        <v>160</v>
      </c>
      <c r="O626" s="48">
        <f t="shared" si="56"/>
        <v>65462.716910040021</v>
      </c>
      <c r="P626" s="72">
        <f t="shared" si="57"/>
        <v>6546.2716910040026</v>
      </c>
      <c r="Q626" s="73">
        <f t="shared" si="58"/>
        <v>10801.348290156604</v>
      </c>
      <c r="R626" s="48">
        <f t="shared" si="59"/>
        <v>82810.336891200626</v>
      </c>
      <c r="S626" s="74">
        <f t="shared" si="60"/>
        <v>51</v>
      </c>
      <c r="T626" s="6" t="s">
        <v>431</v>
      </c>
      <c r="U626" s="47" t="s">
        <v>432</v>
      </c>
      <c r="V626" s="47">
        <v>1</v>
      </c>
      <c r="W626" s="47">
        <v>1</v>
      </c>
      <c r="X626" s="47">
        <v>1</v>
      </c>
      <c r="Y626" s="47">
        <v>1</v>
      </c>
      <c r="Z626" s="75">
        <v>40855.635277777779</v>
      </c>
      <c r="AA626" s="6" t="s">
        <v>433</v>
      </c>
      <c r="AB626" s="47" t="s">
        <v>1556</v>
      </c>
      <c r="AC626" s="47" t="s">
        <v>3419</v>
      </c>
      <c r="AD626" s="47" t="s">
        <v>3420</v>
      </c>
      <c r="AE626" s="47" t="s">
        <v>3421</v>
      </c>
      <c r="AF626" s="6" t="s">
        <v>3422</v>
      </c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</row>
    <row r="627" spans="1:43" s="1" customFormat="1" ht="15.75" x14ac:dyDescent="0.25">
      <c r="A627" s="47">
        <v>623</v>
      </c>
      <c r="B627" s="47" t="s">
        <v>3423</v>
      </c>
      <c r="C627" s="47" t="s">
        <v>1459</v>
      </c>
      <c r="D627" s="69" t="s">
        <v>1555</v>
      </c>
      <c r="E627" s="47">
        <v>2000</v>
      </c>
      <c r="F627" s="69" t="s">
        <v>1475</v>
      </c>
      <c r="G627" s="69" t="s">
        <v>3424</v>
      </c>
      <c r="H627" s="69" t="s">
        <v>451</v>
      </c>
      <c r="I627" s="70">
        <v>3.0000828805309738</v>
      </c>
      <c r="J627" s="47" t="s">
        <v>430</v>
      </c>
      <c r="K627" s="47">
        <v>8</v>
      </c>
      <c r="L627" s="71"/>
      <c r="M627" s="47">
        <v>75</v>
      </c>
      <c r="N627" s="48">
        <f t="shared" si="55"/>
        <v>160</v>
      </c>
      <c r="O627" s="48">
        <f t="shared" si="56"/>
        <v>480.0132608849558</v>
      </c>
      <c r="P627" s="72">
        <f t="shared" si="57"/>
        <v>48.001326088495581</v>
      </c>
      <c r="Q627" s="73">
        <f t="shared" si="58"/>
        <v>79.20218804601771</v>
      </c>
      <c r="R627" s="48">
        <f t="shared" si="59"/>
        <v>607.21677501946908</v>
      </c>
      <c r="S627" s="74">
        <f t="shared" si="60"/>
        <v>51</v>
      </c>
      <c r="T627" s="6" t="s">
        <v>1453</v>
      </c>
      <c r="U627" s="47" t="s">
        <v>432</v>
      </c>
      <c r="V627" s="47">
        <v>1</v>
      </c>
      <c r="W627" s="47">
        <v>1</v>
      </c>
      <c r="X627" s="47">
        <v>1</v>
      </c>
      <c r="Y627" s="47">
        <v>1</v>
      </c>
      <c r="Z627" s="75">
        <v>40855.635277777779</v>
      </c>
      <c r="AA627" s="6" t="s">
        <v>433</v>
      </c>
      <c r="AB627" s="47" t="s">
        <v>1556</v>
      </c>
      <c r="AC627" s="47" t="s">
        <v>3425</v>
      </c>
      <c r="AD627" s="47" t="s">
        <v>3426</v>
      </c>
      <c r="AE627" s="47" t="s">
        <v>3427</v>
      </c>
      <c r="AF627" s="6" t="s">
        <v>3428</v>
      </c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</row>
    <row r="628" spans="1:43" s="1" customFormat="1" ht="15.75" x14ac:dyDescent="0.25">
      <c r="A628" s="47">
        <v>624</v>
      </c>
      <c r="B628" s="47" t="s">
        <v>3429</v>
      </c>
      <c r="C628" s="47" t="s">
        <v>1459</v>
      </c>
      <c r="D628" s="69" t="s">
        <v>1555</v>
      </c>
      <c r="E628" s="47">
        <v>2000</v>
      </c>
      <c r="F628" s="69" t="s">
        <v>1475</v>
      </c>
      <c r="G628" s="69" t="s">
        <v>1462</v>
      </c>
      <c r="H628" s="69" t="s">
        <v>3430</v>
      </c>
      <c r="I628" s="70">
        <v>4.0818109837906542</v>
      </c>
      <c r="J628" s="47" t="s">
        <v>430</v>
      </c>
      <c r="K628" s="47">
        <v>6</v>
      </c>
      <c r="L628" s="71"/>
      <c r="M628" s="47">
        <v>75</v>
      </c>
      <c r="N628" s="48">
        <f t="shared" si="55"/>
        <v>140</v>
      </c>
      <c r="O628" s="48">
        <f t="shared" si="56"/>
        <v>571.45353773069155</v>
      </c>
      <c r="P628" s="72">
        <f t="shared" si="57"/>
        <v>57.145353773069161</v>
      </c>
      <c r="Q628" s="73">
        <f t="shared" si="58"/>
        <v>94.289833725564094</v>
      </c>
      <c r="R628" s="48">
        <f t="shared" si="59"/>
        <v>722.88872522932479</v>
      </c>
      <c r="S628" s="74">
        <f t="shared" si="60"/>
        <v>51</v>
      </c>
      <c r="T628" s="6" t="s">
        <v>431</v>
      </c>
      <c r="U628" s="47" t="s">
        <v>432</v>
      </c>
      <c r="V628" s="47">
        <v>1</v>
      </c>
      <c r="W628" s="47">
        <v>1</v>
      </c>
      <c r="X628" s="47">
        <v>1</v>
      </c>
      <c r="Y628" s="47">
        <v>1</v>
      </c>
      <c r="Z628" s="75">
        <v>40855.635277777779</v>
      </c>
      <c r="AA628" s="6" t="s">
        <v>433</v>
      </c>
      <c r="AB628" s="47" t="s">
        <v>1556</v>
      </c>
      <c r="AC628" s="47" t="s">
        <v>3431</v>
      </c>
      <c r="AD628" s="47" t="s">
        <v>3432</v>
      </c>
      <c r="AE628" s="47" t="s">
        <v>3433</v>
      </c>
      <c r="AF628" s="6" t="s">
        <v>3434</v>
      </c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</row>
    <row r="629" spans="1:43" s="1" customFormat="1" ht="15.75" x14ac:dyDescent="0.25">
      <c r="A629" s="47">
        <v>625</v>
      </c>
      <c r="B629" s="47" t="s">
        <v>3435</v>
      </c>
      <c r="C629" s="47" t="s">
        <v>1459</v>
      </c>
      <c r="D629" s="69" t="s">
        <v>1555</v>
      </c>
      <c r="E629" s="47">
        <v>2000</v>
      </c>
      <c r="F629" s="69" t="s">
        <v>1475</v>
      </c>
      <c r="G629" s="69" t="s">
        <v>1462</v>
      </c>
      <c r="H629" s="69" t="s">
        <v>3430</v>
      </c>
      <c r="I629" s="70">
        <v>62.292953603053753</v>
      </c>
      <c r="J629" s="47" t="s">
        <v>430</v>
      </c>
      <c r="K629" s="47">
        <v>8</v>
      </c>
      <c r="L629" s="71"/>
      <c r="M629" s="47">
        <v>75</v>
      </c>
      <c r="N629" s="48">
        <f t="shared" si="55"/>
        <v>160</v>
      </c>
      <c r="O629" s="48">
        <f t="shared" si="56"/>
        <v>9966.8725764886003</v>
      </c>
      <c r="P629" s="72">
        <f t="shared" si="57"/>
        <v>996.68725764886005</v>
      </c>
      <c r="Q629" s="73">
        <f t="shared" si="58"/>
        <v>1644.5339751206191</v>
      </c>
      <c r="R629" s="48">
        <f t="shared" si="59"/>
        <v>12608.09380925808</v>
      </c>
      <c r="S629" s="74">
        <f t="shared" si="60"/>
        <v>51</v>
      </c>
      <c r="T629" s="6" t="s">
        <v>431</v>
      </c>
      <c r="U629" s="47" t="s">
        <v>432</v>
      </c>
      <c r="V629" s="47">
        <v>1</v>
      </c>
      <c r="W629" s="47">
        <v>1</v>
      </c>
      <c r="X629" s="47">
        <v>1</v>
      </c>
      <c r="Y629" s="47">
        <v>1</v>
      </c>
      <c r="Z629" s="75">
        <v>40855.635277777779</v>
      </c>
      <c r="AA629" s="6" t="s">
        <v>433</v>
      </c>
      <c r="AB629" s="47" t="s">
        <v>1556</v>
      </c>
      <c r="AC629" s="47" t="s">
        <v>3436</v>
      </c>
      <c r="AD629" s="47" t="s">
        <v>3431</v>
      </c>
      <c r="AE629" s="47" t="s">
        <v>3437</v>
      </c>
      <c r="AF629" s="6" t="s">
        <v>3438</v>
      </c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</row>
    <row r="630" spans="1:43" s="1" customFormat="1" ht="15.75" x14ac:dyDescent="0.25">
      <c r="A630" s="47">
        <v>626</v>
      </c>
      <c r="B630" s="47" t="s">
        <v>3439</v>
      </c>
      <c r="C630" s="47" t="s">
        <v>1459</v>
      </c>
      <c r="D630" s="69" t="s">
        <v>1555</v>
      </c>
      <c r="E630" s="47">
        <v>2000</v>
      </c>
      <c r="F630" s="69" t="s">
        <v>1475</v>
      </c>
      <c r="G630" s="69" t="s">
        <v>3418</v>
      </c>
      <c r="H630" s="69" t="s">
        <v>1462</v>
      </c>
      <c r="I630" s="70">
        <v>3.650599103137476</v>
      </c>
      <c r="J630" s="47" t="s">
        <v>430</v>
      </c>
      <c r="K630" s="47">
        <v>8</v>
      </c>
      <c r="L630" s="71"/>
      <c r="M630" s="47">
        <v>75</v>
      </c>
      <c r="N630" s="48">
        <f t="shared" si="55"/>
        <v>160</v>
      </c>
      <c r="O630" s="48">
        <f t="shared" si="56"/>
        <v>584.0958565019962</v>
      </c>
      <c r="P630" s="72">
        <f t="shared" si="57"/>
        <v>58.409585650199624</v>
      </c>
      <c r="Q630" s="73">
        <f t="shared" si="58"/>
        <v>96.375816322829365</v>
      </c>
      <c r="R630" s="48">
        <f t="shared" si="59"/>
        <v>738.88125847502511</v>
      </c>
      <c r="S630" s="74">
        <f t="shared" si="60"/>
        <v>51</v>
      </c>
      <c r="T630" s="6" t="s">
        <v>431</v>
      </c>
      <c r="U630" s="47" t="s">
        <v>432</v>
      </c>
      <c r="V630" s="47">
        <v>1</v>
      </c>
      <c r="W630" s="47">
        <v>1</v>
      </c>
      <c r="X630" s="47">
        <v>1</v>
      </c>
      <c r="Y630" s="47">
        <v>1</v>
      </c>
      <c r="Z630" s="75">
        <v>40855.635277777779</v>
      </c>
      <c r="AA630" s="6" t="s">
        <v>433</v>
      </c>
      <c r="AB630" s="47" t="s">
        <v>1556</v>
      </c>
      <c r="AC630" s="47" t="s">
        <v>3440</v>
      </c>
      <c r="AD630" s="47" t="s">
        <v>3419</v>
      </c>
      <c r="AE630" s="47" t="s">
        <v>3441</v>
      </c>
      <c r="AF630" s="6" t="s">
        <v>3442</v>
      </c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</row>
    <row r="631" spans="1:43" s="1" customFormat="1" ht="15.75" x14ac:dyDescent="0.25">
      <c r="A631" s="47">
        <v>627</v>
      </c>
      <c r="B631" s="47" t="s">
        <v>3443</v>
      </c>
      <c r="C631" s="47" t="s">
        <v>1459</v>
      </c>
      <c r="D631" s="69" t="s">
        <v>1555</v>
      </c>
      <c r="E631" s="47">
        <v>2000</v>
      </c>
      <c r="F631" s="69" t="s">
        <v>1462</v>
      </c>
      <c r="G631" s="69" t="s">
        <v>1461</v>
      </c>
      <c r="H631" s="69" t="s">
        <v>1475</v>
      </c>
      <c r="I631" s="70">
        <v>3.7250658193081039</v>
      </c>
      <c r="J631" s="47" t="s">
        <v>430</v>
      </c>
      <c r="K631" s="47">
        <v>8</v>
      </c>
      <c r="L631" s="71"/>
      <c r="M631" s="47">
        <v>75</v>
      </c>
      <c r="N631" s="48">
        <f t="shared" si="55"/>
        <v>160</v>
      </c>
      <c r="O631" s="48">
        <f t="shared" si="56"/>
        <v>596.01053108929659</v>
      </c>
      <c r="P631" s="72">
        <f t="shared" si="57"/>
        <v>59.601053108929662</v>
      </c>
      <c r="Q631" s="73">
        <f t="shared" si="58"/>
        <v>98.341737629733942</v>
      </c>
      <c r="R631" s="48">
        <f t="shared" si="59"/>
        <v>753.95332182796028</v>
      </c>
      <c r="S631" s="74">
        <f t="shared" si="60"/>
        <v>51</v>
      </c>
      <c r="T631" s="6" t="s">
        <v>431</v>
      </c>
      <c r="U631" s="47" t="s">
        <v>432</v>
      </c>
      <c r="V631" s="47">
        <v>1</v>
      </c>
      <c r="W631" s="47">
        <v>1</v>
      </c>
      <c r="X631" s="47">
        <v>1</v>
      </c>
      <c r="Y631" s="47">
        <v>1</v>
      </c>
      <c r="Z631" s="75">
        <v>40855.635289351849</v>
      </c>
      <c r="AA631" s="6" t="s">
        <v>433</v>
      </c>
      <c r="AB631" s="47" t="s">
        <v>1556</v>
      </c>
      <c r="AC631" s="47" t="s">
        <v>3440</v>
      </c>
      <c r="AD631" s="47" t="s">
        <v>3444</v>
      </c>
      <c r="AE631" s="47" t="s">
        <v>3445</v>
      </c>
      <c r="AF631" s="6" t="s">
        <v>3446</v>
      </c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</row>
    <row r="632" spans="1:43" s="1" customFormat="1" ht="15.75" x14ac:dyDescent="0.25">
      <c r="A632" s="47">
        <v>628</v>
      </c>
      <c r="B632" s="47" t="s">
        <v>3447</v>
      </c>
      <c r="C632" s="47" t="s">
        <v>1459</v>
      </c>
      <c r="D632" s="69" t="s">
        <v>1555</v>
      </c>
      <c r="E632" s="47">
        <v>2000</v>
      </c>
      <c r="F632" s="69" t="s">
        <v>1475</v>
      </c>
      <c r="G632" s="69" t="s">
        <v>1462</v>
      </c>
      <c r="H632" s="69" t="s">
        <v>3430</v>
      </c>
      <c r="I632" s="70">
        <v>4.2306190801304133</v>
      </c>
      <c r="J632" s="47" t="s">
        <v>430</v>
      </c>
      <c r="K632" s="47">
        <v>8</v>
      </c>
      <c r="L632" s="71"/>
      <c r="M632" s="47">
        <v>75</v>
      </c>
      <c r="N632" s="48">
        <f t="shared" si="55"/>
        <v>160</v>
      </c>
      <c r="O632" s="48">
        <f t="shared" si="56"/>
        <v>676.89905282086613</v>
      </c>
      <c r="P632" s="72">
        <f t="shared" si="57"/>
        <v>67.689905282086613</v>
      </c>
      <c r="Q632" s="73">
        <f t="shared" si="58"/>
        <v>111.68834371544291</v>
      </c>
      <c r="R632" s="48">
        <f t="shared" si="59"/>
        <v>856.2773018183957</v>
      </c>
      <c r="S632" s="74">
        <f t="shared" si="60"/>
        <v>51</v>
      </c>
      <c r="T632" s="6" t="s">
        <v>431</v>
      </c>
      <c r="U632" s="47" t="s">
        <v>432</v>
      </c>
      <c r="V632" s="47">
        <v>1</v>
      </c>
      <c r="W632" s="47">
        <v>1</v>
      </c>
      <c r="X632" s="47">
        <v>1</v>
      </c>
      <c r="Y632" s="47">
        <v>1</v>
      </c>
      <c r="Z632" s="75">
        <v>40855.635289351849</v>
      </c>
      <c r="AA632" s="6" t="s">
        <v>433</v>
      </c>
      <c r="AB632" s="47" t="s">
        <v>1556</v>
      </c>
      <c r="AC632" s="47" t="s">
        <v>3440</v>
      </c>
      <c r="AD632" s="47" t="s">
        <v>3448</v>
      </c>
      <c r="AE632" s="47" t="s">
        <v>3449</v>
      </c>
      <c r="AF632" s="6" t="s">
        <v>3450</v>
      </c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</row>
    <row r="633" spans="1:43" s="1" customFormat="1" ht="15.75" x14ac:dyDescent="0.25">
      <c r="A633" s="47">
        <v>629</v>
      </c>
      <c r="B633" s="47" t="s">
        <v>3451</v>
      </c>
      <c r="C633" s="47" t="s">
        <v>3452</v>
      </c>
      <c r="D633" s="69" t="s">
        <v>1555</v>
      </c>
      <c r="E633" s="47">
        <v>2000</v>
      </c>
      <c r="F633" s="69" t="s">
        <v>1462</v>
      </c>
      <c r="G633" s="69" t="s">
        <v>1475</v>
      </c>
      <c r="H633" s="69" t="s">
        <v>3412</v>
      </c>
      <c r="I633" s="70">
        <v>528.39278006045083</v>
      </c>
      <c r="J633" s="47" t="s">
        <v>430</v>
      </c>
      <c r="K633" s="47">
        <v>8</v>
      </c>
      <c r="L633" s="71"/>
      <c r="M633" s="47">
        <v>75</v>
      </c>
      <c r="N633" s="48">
        <f t="shared" si="55"/>
        <v>160</v>
      </c>
      <c r="O633" s="48">
        <f t="shared" si="56"/>
        <v>84542.844809672126</v>
      </c>
      <c r="P633" s="72">
        <f t="shared" si="57"/>
        <v>8454.2844809672133</v>
      </c>
      <c r="Q633" s="73">
        <f t="shared" si="58"/>
        <v>13949.569393595901</v>
      </c>
      <c r="R633" s="48">
        <f t="shared" si="59"/>
        <v>106946.69868423523</v>
      </c>
      <c r="S633" s="74">
        <f t="shared" si="60"/>
        <v>51</v>
      </c>
      <c r="T633" s="6" t="s">
        <v>1907</v>
      </c>
      <c r="U633" s="47" t="s">
        <v>432</v>
      </c>
      <c r="V633" s="47">
        <v>1</v>
      </c>
      <c r="W633" s="47">
        <v>1</v>
      </c>
      <c r="X633" s="47">
        <v>1</v>
      </c>
      <c r="Y633" s="47">
        <v>1</v>
      </c>
      <c r="Z633" s="75">
        <v>40855.635289351849</v>
      </c>
      <c r="AA633" s="6" t="s">
        <v>433</v>
      </c>
      <c r="AB633" s="47" t="s">
        <v>1556</v>
      </c>
      <c r="AC633" s="47" t="s">
        <v>3453</v>
      </c>
      <c r="AD633" s="47" t="s">
        <v>3454</v>
      </c>
      <c r="AE633" s="47" t="s">
        <v>3455</v>
      </c>
      <c r="AF633" s="6" t="s">
        <v>3456</v>
      </c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</row>
    <row r="634" spans="1:43" s="1" customFormat="1" ht="15.75" x14ac:dyDescent="0.25">
      <c r="A634" s="47">
        <v>630</v>
      </c>
      <c r="B634" s="47" t="s">
        <v>3457</v>
      </c>
      <c r="C634" s="47" t="s">
        <v>3458</v>
      </c>
      <c r="D634" s="69" t="s">
        <v>3459</v>
      </c>
      <c r="E634" s="47">
        <v>1991</v>
      </c>
      <c r="F634" s="69" t="s">
        <v>441</v>
      </c>
      <c r="G634" s="69" t="s">
        <v>3460</v>
      </c>
      <c r="H634" s="69" t="s">
        <v>3461</v>
      </c>
      <c r="I634" s="70">
        <v>621.37159474911903</v>
      </c>
      <c r="J634" s="47" t="s">
        <v>430</v>
      </c>
      <c r="K634" s="47">
        <v>8</v>
      </c>
      <c r="L634" s="71"/>
      <c r="M634" s="47">
        <v>75</v>
      </c>
      <c r="N634" s="48">
        <f t="shared" si="55"/>
        <v>160</v>
      </c>
      <c r="O634" s="48">
        <f t="shared" si="56"/>
        <v>99419.455159859048</v>
      </c>
      <c r="P634" s="72">
        <f t="shared" si="57"/>
        <v>9941.9455159859062</v>
      </c>
      <c r="Q634" s="73">
        <f t="shared" si="58"/>
        <v>16404.210101376742</v>
      </c>
      <c r="R634" s="48">
        <f t="shared" si="59"/>
        <v>125765.61077722169</v>
      </c>
      <c r="S634" s="74">
        <f t="shared" si="60"/>
        <v>42</v>
      </c>
      <c r="T634" s="6" t="s">
        <v>431</v>
      </c>
      <c r="U634" s="47" t="s">
        <v>432</v>
      </c>
      <c r="V634" s="47">
        <v>1</v>
      </c>
      <c r="W634" s="47">
        <v>1</v>
      </c>
      <c r="X634" s="47">
        <v>1</v>
      </c>
      <c r="Y634" s="47">
        <v>1</v>
      </c>
      <c r="Z634" s="75">
        <v>40855.635289351849</v>
      </c>
      <c r="AA634" s="6" t="s">
        <v>433</v>
      </c>
      <c r="AB634" s="47" t="s">
        <v>3462</v>
      </c>
      <c r="AC634" s="47" t="s">
        <v>3463</v>
      </c>
      <c r="AD634" s="47" t="s">
        <v>3464</v>
      </c>
      <c r="AE634" s="47" t="s">
        <v>3465</v>
      </c>
      <c r="AF634" s="6" t="s">
        <v>3466</v>
      </c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</row>
    <row r="635" spans="1:43" s="1" customFormat="1" ht="15.75" x14ac:dyDescent="0.25">
      <c r="A635" s="47">
        <v>631</v>
      </c>
      <c r="B635" s="47" t="s">
        <v>3467</v>
      </c>
      <c r="C635" s="47" t="s">
        <v>3458</v>
      </c>
      <c r="D635" s="69" t="s">
        <v>3459</v>
      </c>
      <c r="E635" s="47">
        <v>1991</v>
      </c>
      <c r="F635" s="69" t="s">
        <v>3460</v>
      </c>
      <c r="G635" s="69" t="s">
        <v>3468</v>
      </c>
      <c r="H635" s="69" t="s">
        <v>562</v>
      </c>
      <c r="I635" s="70">
        <v>588.37481026676528</v>
      </c>
      <c r="J635" s="47" t="s">
        <v>430</v>
      </c>
      <c r="K635" s="47">
        <v>8</v>
      </c>
      <c r="L635" s="71"/>
      <c r="M635" s="47">
        <v>75</v>
      </c>
      <c r="N635" s="48">
        <f t="shared" si="55"/>
        <v>160</v>
      </c>
      <c r="O635" s="48">
        <f t="shared" si="56"/>
        <v>94139.969642682438</v>
      </c>
      <c r="P635" s="72">
        <f t="shared" si="57"/>
        <v>9413.9969642682445</v>
      </c>
      <c r="Q635" s="73">
        <f t="shared" si="58"/>
        <v>15533.094991042601</v>
      </c>
      <c r="R635" s="48">
        <f t="shared" si="59"/>
        <v>119087.06159799328</v>
      </c>
      <c r="S635" s="74">
        <f t="shared" si="60"/>
        <v>42</v>
      </c>
      <c r="T635" s="6" t="s">
        <v>431</v>
      </c>
      <c r="U635" s="47" t="s">
        <v>432</v>
      </c>
      <c r="V635" s="47">
        <v>1</v>
      </c>
      <c r="W635" s="47">
        <v>1</v>
      </c>
      <c r="X635" s="47">
        <v>1</v>
      </c>
      <c r="Y635" s="47">
        <v>1</v>
      </c>
      <c r="Z635" s="75">
        <v>40855.635289351849</v>
      </c>
      <c r="AA635" s="6" t="s">
        <v>433</v>
      </c>
      <c r="AB635" s="47" t="s">
        <v>3462</v>
      </c>
      <c r="AC635" s="47" t="s">
        <v>3464</v>
      </c>
      <c r="AD635" s="47" t="s">
        <v>3469</v>
      </c>
      <c r="AE635" s="47" t="s">
        <v>3470</v>
      </c>
      <c r="AF635" s="6" t="s">
        <v>3471</v>
      </c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</row>
    <row r="636" spans="1:43" s="1" customFormat="1" ht="15.75" x14ac:dyDescent="0.25">
      <c r="A636" s="47">
        <v>632</v>
      </c>
      <c r="B636" s="47" t="s">
        <v>3472</v>
      </c>
      <c r="C636" s="47" t="s">
        <v>2708</v>
      </c>
      <c r="D636" s="69" t="s">
        <v>1743</v>
      </c>
      <c r="E636" s="47">
        <v>1981</v>
      </c>
      <c r="F636" s="69" t="s">
        <v>2711</v>
      </c>
      <c r="G636" s="69" t="s">
        <v>2710</v>
      </c>
      <c r="H636" s="69" t="s">
        <v>3412</v>
      </c>
      <c r="I636" s="70">
        <v>661.64297403573551</v>
      </c>
      <c r="J636" s="47" t="s">
        <v>430</v>
      </c>
      <c r="K636" s="47">
        <v>6</v>
      </c>
      <c r="L636" s="71"/>
      <c r="M636" s="47">
        <v>75</v>
      </c>
      <c r="N636" s="48">
        <f t="shared" si="55"/>
        <v>140</v>
      </c>
      <c r="O636" s="48">
        <f t="shared" si="56"/>
        <v>92630.016365002972</v>
      </c>
      <c r="P636" s="72">
        <f t="shared" si="57"/>
        <v>9263.0016365002975</v>
      </c>
      <c r="Q636" s="73">
        <f t="shared" si="58"/>
        <v>15283.952700225489</v>
      </c>
      <c r="R636" s="48">
        <f t="shared" si="59"/>
        <v>117176.97070172876</v>
      </c>
      <c r="S636" s="74">
        <f t="shared" si="60"/>
        <v>32</v>
      </c>
      <c r="T636" s="6" t="s">
        <v>431</v>
      </c>
      <c r="U636" s="47" t="s">
        <v>432</v>
      </c>
      <c r="V636" s="47">
        <v>1</v>
      </c>
      <c r="W636" s="47">
        <v>1</v>
      </c>
      <c r="X636" s="47">
        <v>1</v>
      </c>
      <c r="Y636" s="47">
        <v>1</v>
      </c>
      <c r="Z636" s="75">
        <v>40855.635289351849</v>
      </c>
      <c r="AA636" s="6" t="s">
        <v>433</v>
      </c>
      <c r="AB636" s="47" t="s">
        <v>1745</v>
      </c>
      <c r="AC636" s="47" t="s">
        <v>3473</v>
      </c>
      <c r="AD636" s="47" t="s">
        <v>3474</v>
      </c>
      <c r="AE636" s="47" t="s">
        <v>3475</v>
      </c>
      <c r="AF636" s="6" t="s">
        <v>3476</v>
      </c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</row>
    <row r="637" spans="1:43" s="1" customFormat="1" ht="31.5" x14ac:dyDescent="0.25">
      <c r="A637" s="47">
        <v>633</v>
      </c>
      <c r="B637" s="47" t="s">
        <v>3477</v>
      </c>
      <c r="C637" s="47" t="s">
        <v>2708</v>
      </c>
      <c r="D637" s="69" t="s">
        <v>3478</v>
      </c>
      <c r="E637" s="47">
        <v>1993</v>
      </c>
      <c r="F637" s="69" t="s">
        <v>3479</v>
      </c>
      <c r="G637" s="69" t="s">
        <v>2711</v>
      </c>
      <c r="H637" s="69" t="s">
        <v>3479</v>
      </c>
      <c r="I637" s="70">
        <v>390.03711429387562</v>
      </c>
      <c r="J637" s="47" t="s">
        <v>430</v>
      </c>
      <c r="K637" s="47">
        <v>6</v>
      </c>
      <c r="L637" s="71"/>
      <c r="M637" s="47">
        <v>75</v>
      </c>
      <c r="N637" s="48">
        <f t="shared" ref="N637:N700" si="61">IF(K637=4,100,IF(K637=6,140,IF(K637=8,160,IF(K637=10,180,IF(K637=12,200,IF(K637=14,225,IF(K637=16,275,IF(K637=18,350,0))))))))</f>
        <v>140</v>
      </c>
      <c r="O637" s="48">
        <f t="shared" si="56"/>
        <v>54605.196001142584</v>
      </c>
      <c r="P637" s="72">
        <f t="shared" si="57"/>
        <v>5460.5196001142585</v>
      </c>
      <c r="Q637" s="73">
        <f t="shared" si="58"/>
        <v>9009.857340188526</v>
      </c>
      <c r="R637" s="48">
        <f t="shared" si="59"/>
        <v>69075.572941445367</v>
      </c>
      <c r="S637" s="74">
        <f t="shared" si="60"/>
        <v>44</v>
      </c>
      <c r="T637" s="6" t="s">
        <v>1907</v>
      </c>
      <c r="U637" s="47" t="s">
        <v>432</v>
      </c>
      <c r="V637" s="47">
        <v>1</v>
      </c>
      <c r="W637" s="47">
        <v>1</v>
      </c>
      <c r="X637" s="47">
        <v>1</v>
      </c>
      <c r="Y637" s="47">
        <v>1</v>
      </c>
      <c r="Z637" s="75">
        <v>40855.635289351849</v>
      </c>
      <c r="AA637" s="6" t="s">
        <v>433</v>
      </c>
      <c r="AB637" s="47" t="s">
        <v>3462</v>
      </c>
      <c r="AC637" s="47" t="s">
        <v>3480</v>
      </c>
      <c r="AD637" s="47" t="s">
        <v>3481</v>
      </c>
      <c r="AE637" s="47" t="s">
        <v>3482</v>
      </c>
      <c r="AF637" s="6" t="s">
        <v>3483</v>
      </c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</row>
    <row r="638" spans="1:43" s="1" customFormat="1" ht="31.5" x14ac:dyDescent="0.25">
      <c r="A638" s="47">
        <v>634</v>
      </c>
      <c r="B638" s="47" t="s">
        <v>3484</v>
      </c>
      <c r="C638" s="47" t="s">
        <v>2794</v>
      </c>
      <c r="D638" s="69" t="s">
        <v>3485</v>
      </c>
      <c r="E638" s="47">
        <v>1995</v>
      </c>
      <c r="F638" s="69" t="s">
        <v>3486</v>
      </c>
      <c r="G638" s="69" t="s">
        <v>3487</v>
      </c>
      <c r="H638" s="69" t="s">
        <v>3488</v>
      </c>
      <c r="I638" s="70">
        <v>455.3630606996395</v>
      </c>
      <c r="J638" s="47" t="s">
        <v>430</v>
      </c>
      <c r="K638" s="47">
        <v>6</v>
      </c>
      <c r="L638" s="71"/>
      <c r="M638" s="47">
        <v>75</v>
      </c>
      <c r="N638" s="48">
        <f t="shared" si="61"/>
        <v>140</v>
      </c>
      <c r="O638" s="48">
        <f t="shared" si="56"/>
        <v>63750.828497949529</v>
      </c>
      <c r="P638" s="72">
        <f t="shared" si="57"/>
        <v>6375.0828497949533</v>
      </c>
      <c r="Q638" s="73">
        <f t="shared" si="58"/>
        <v>10518.886702161672</v>
      </c>
      <c r="R638" s="48">
        <f t="shared" si="59"/>
        <v>80644.798049906152</v>
      </c>
      <c r="S638" s="74">
        <f t="shared" si="60"/>
        <v>46</v>
      </c>
      <c r="T638" s="6" t="s">
        <v>431</v>
      </c>
      <c r="U638" s="47" t="s">
        <v>432</v>
      </c>
      <c r="V638" s="47">
        <v>1</v>
      </c>
      <c r="W638" s="47">
        <v>1</v>
      </c>
      <c r="X638" s="47">
        <v>1</v>
      </c>
      <c r="Y638" s="47">
        <v>1</v>
      </c>
      <c r="Z638" s="75">
        <v>40855.635289351849</v>
      </c>
      <c r="AA638" s="6" t="s">
        <v>433</v>
      </c>
      <c r="AB638" s="47" t="s">
        <v>3489</v>
      </c>
      <c r="AC638" s="47" t="s">
        <v>3490</v>
      </c>
      <c r="AD638" s="47" t="s">
        <v>3491</v>
      </c>
      <c r="AE638" s="47" t="s">
        <v>3492</v>
      </c>
      <c r="AF638" s="6" t="s">
        <v>3493</v>
      </c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</row>
    <row r="639" spans="1:43" s="1" customFormat="1" ht="31.5" x14ac:dyDescent="0.25">
      <c r="A639" s="47">
        <v>635</v>
      </c>
      <c r="B639" s="47" t="s">
        <v>3494</v>
      </c>
      <c r="C639" s="47" t="s">
        <v>2794</v>
      </c>
      <c r="D639" s="69" t="s">
        <v>3485</v>
      </c>
      <c r="E639" s="47">
        <v>1995</v>
      </c>
      <c r="F639" s="69" t="s">
        <v>3495</v>
      </c>
      <c r="G639" s="69" t="s">
        <v>3488</v>
      </c>
      <c r="H639" s="69" t="s">
        <v>3486</v>
      </c>
      <c r="I639" s="70">
        <v>284.98782097348112</v>
      </c>
      <c r="J639" s="47" t="s">
        <v>430</v>
      </c>
      <c r="K639" s="47">
        <v>6</v>
      </c>
      <c r="L639" s="71"/>
      <c r="M639" s="47">
        <v>75</v>
      </c>
      <c r="N639" s="48">
        <f t="shared" si="61"/>
        <v>140</v>
      </c>
      <c r="O639" s="48">
        <f t="shared" si="56"/>
        <v>39898.294936287355</v>
      </c>
      <c r="P639" s="72">
        <f t="shared" si="57"/>
        <v>3989.8294936287357</v>
      </c>
      <c r="Q639" s="73">
        <f t="shared" si="58"/>
        <v>6583.2186644874137</v>
      </c>
      <c r="R639" s="48">
        <f t="shared" si="59"/>
        <v>50471.343094403506</v>
      </c>
      <c r="S639" s="74">
        <f t="shared" si="60"/>
        <v>46</v>
      </c>
      <c r="T639" s="6" t="s">
        <v>431</v>
      </c>
      <c r="U639" s="47" t="s">
        <v>432</v>
      </c>
      <c r="V639" s="47">
        <v>1</v>
      </c>
      <c r="W639" s="47">
        <v>1</v>
      </c>
      <c r="X639" s="47">
        <v>1</v>
      </c>
      <c r="Y639" s="47">
        <v>1</v>
      </c>
      <c r="Z639" s="75">
        <v>40855.635289351849</v>
      </c>
      <c r="AA639" s="6" t="s">
        <v>433</v>
      </c>
      <c r="AB639" s="47" t="s">
        <v>3489</v>
      </c>
      <c r="AC639" s="47" t="s">
        <v>3496</v>
      </c>
      <c r="AD639" s="47" t="s">
        <v>3497</v>
      </c>
      <c r="AE639" s="47" t="s">
        <v>3498</v>
      </c>
      <c r="AF639" s="6" t="s">
        <v>3499</v>
      </c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</row>
    <row r="640" spans="1:43" s="1" customFormat="1" ht="31.5" x14ac:dyDescent="0.25">
      <c r="A640" s="47">
        <v>636</v>
      </c>
      <c r="B640" s="47" t="s">
        <v>3500</v>
      </c>
      <c r="C640" s="47" t="s">
        <v>2794</v>
      </c>
      <c r="D640" s="69" t="s">
        <v>3485</v>
      </c>
      <c r="E640" s="47">
        <v>1995</v>
      </c>
      <c r="F640" s="69" t="s">
        <v>3487</v>
      </c>
      <c r="G640" s="69" t="s">
        <v>3486</v>
      </c>
      <c r="H640" s="69" t="s">
        <v>1334</v>
      </c>
      <c r="I640" s="70">
        <v>423.1113194448352</v>
      </c>
      <c r="J640" s="47" t="s">
        <v>430</v>
      </c>
      <c r="K640" s="47">
        <v>8</v>
      </c>
      <c r="L640" s="71"/>
      <c r="M640" s="47">
        <v>75</v>
      </c>
      <c r="N640" s="48">
        <f t="shared" si="61"/>
        <v>160</v>
      </c>
      <c r="O640" s="48">
        <f t="shared" si="56"/>
        <v>67697.811111173636</v>
      </c>
      <c r="P640" s="72">
        <f t="shared" si="57"/>
        <v>6769.7811111173642</v>
      </c>
      <c r="Q640" s="73">
        <f t="shared" si="58"/>
        <v>11170.13883334365</v>
      </c>
      <c r="R640" s="48">
        <f t="shared" si="59"/>
        <v>85637.731055634649</v>
      </c>
      <c r="S640" s="74">
        <f t="shared" si="60"/>
        <v>46</v>
      </c>
      <c r="T640" s="6" t="s">
        <v>1907</v>
      </c>
      <c r="U640" s="47" t="s">
        <v>432</v>
      </c>
      <c r="V640" s="47">
        <v>1</v>
      </c>
      <c r="W640" s="47">
        <v>1</v>
      </c>
      <c r="X640" s="47">
        <v>1</v>
      </c>
      <c r="Y640" s="47">
        <v>1</v>
      </c>
      <c r="Z640" s="75">
        <v>44263.523379629631</v>
      </c>
      <c r="AA640" s="6" t="s">
        <v>1221</v>
      </c>
      <c r="AB640" s="47" t="s">
        <v>3489</v>
      </c>
      <c r="AC640" s="47" t="s">
        <v>3501</v>
      </c>
      <c r="AD640" s="47" t="s">
        <v>3502</v>
      </c>
      <c r="AE640" s="47" t="s">
        <v>3503</v>
      </c>
      <c r="AF640" s="6" t="s">
        <v>3504</v>
      </c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</row>
    <row r="641" spans="1:43" s="1" customFormat="1" ht="31.5" x14ac:dyDescent="0.25">
      <c r="A641" s="47">
        <v>637</v>
      </c>
      <c r="B641" s="47" t="s">
        <v>3505</v>
      </c>
      <c r="C641" s="47" t="s">
        <v>3506</v>
      </c>
      <c r="D641" s="69" t="s">
        <v>3507</v>
      </c>
      <c r="E641" s="47">
        <v>2003</v>
      </c>
      <c r="F641" s="69" t="s">
        <v>725</v>
      </c>
      <c r="G641" s="69" t="s">
        <v>3508</v>
      </c>
      <c r="H641" s="69" t="s">
        <v>1334</v>
      </c>
      <c r="I641" s="70">
        <v>521.17302980512954</v>
      </c>
      <c r="J641" s="47" t="s">
        <v>430</v>
      </c>
      <c r="K641" s="47">
        <v>10</v>
      </c>
      <c r="L641" s="71"/>
      <c r="M641" s="47">
        <v>75</v>
      </c>
      <c r="N641" s="48">
        <f t="shared" si="61"/>
        <v>180</v>
      </c>
      <c r="O641" s="48">
        <f t="shared" si="56"/>
        <v>93811.145364923315</v>
      </c>
      <c r="P641" s="72">
        <f t="shared" si="57"/>
        <v>9381.1145364923323</v>
      </c>
      <c r="Q641" s="73">
        <f t="shared" si="58"/>
        <v>15478.838985212346</v>
      </c>
      <c r="R641" s="48">
        <f t="shared" si="59"/>
        <v>118671.09888662799</v>
      </c>
      <c r="S641" s="74">
        <f t="shared" si="60"/>
        <v>54</v>
      </c>
      <c r="T641" s="6" t="s">
        <v>431</v>
      </c>
      <c r="U641" s="47" t="s">
        <v>432</v>
      </c>
      <c r="V641" s="47">
        <v>1</v>
      </c>
      <c r="W641" s="47">
        <v>1</v>
      </c>
      <c r="X641" s="47">
        <v>1</v>
      </c>
      <c r="Y641" s="47">
        <v>1</v>
      </c>
      <c r="Z641" s="75">
        <v>44263.527870370381</v>
      </c>
      <c r="AA641" s="6" t="s">
        <v>1221</v>
      </c>
      <c r="AB641" s="47" t="s">
        <v>3509</v>
      </c>
      <c r="AC641" s="47" t="s">
        <v>3510</v>
      </c>
      <c r="AD641" s="47" t="s">
        <v>3511</v>
      </c>
      <c r="AE641" s="47" t="s">
        <v>3512</v>
      </c>
      <c r="AF641" s="6" t="s">
        <v>3513</v>
      </c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</row>
    <row r="642" spans="1:43" s="1" customFormat="1" ht="31.5" x14ac:dyDescent="0.25">
      <c r="A642" s="47">
        <v>638</v>
      </c>
      <c r="B642" s="47" t="s">
        <v>3514</v>
      </c>
      <c r="C642" s="47" t="s">
        <v>3506</v>
      </c>
      <c r="D642" s="69" t="s">
        <v>3515</v>
      </c>
      <c r="E642" s="47">
        <v>1993</v>
      </c>
      <c r="F642" s="69" t="s">
        <v>3508</v>
      </c>
      <c r="G642" s="69" t="s">
        <v>731</v>
      </c>
      <c r="H642" s="69" t="s">
        <v>1334</v>
      </c>
      <c r="I642" s="70">
        <v>392.91279477889009</v>
      </c>
      <c r="J642" s="47" t="s">
        <v>430</v>
      </c>
      <c r="K642" s="47">
        <v>6</v>
      </c>
      <c r="L642" s="71"/>
      <c r="M642" s="47">
        <v>75</v>
      </c>
      <c r="N642" s="48">
        <f t="shared" si="61"/>
        <v>140</v>
      </c>
      <c r="O642" s="48">
        <f t="shared" si="56"/>
        <v>55007.79126904461</v>
      </c>
      <c r="P642" s="72">
        <f t="shared" si="57"/>
        <v>5500.779126904461</v>
      </c>
      <c r="Q642" s="73">
        <f t="shared" si="58"/>
        <v>9076.2855593923596</v>
      </c>
      <c r="R642" s="48">
        <f t="shared" si="59"/>
        <v>69584.855955341423</v>
      </c>
      <c r="S642" s="74">
        <f t="shared" si="60"/>
        <v>44</v>
      </c>
      <c r="T642" s="6" t="s">
        <v>431</v>
      </c>
      <c r="U642" s="47" t="s">
        <v>432</v>
      </c>
      <c r="V642" s="47">
        <v>1</v>
      </c>
      <c r="W642" s="47">
        <v>1</v>
      </c>
      <c r="X642" s="47">
        <v>1</v>
      </c>
      <c r="Y642" s="47">
        <v>1</v>
      </c>
      <c r="Z642" s="75">
        <v>44263.526180555556</v>
      </c>
      <c r="AA642" s="6" t="s">
        <v>1221</v>
      </c>
      <c r="AB642" s="47" t="s">
        <v>3516</v>
      </c>
      <c r="AC642" s="47" t="s">
        <v>3517</v>
      </c>
      <c r="AD642" s="47" t="s">
        <v>3518</v>
      </c>
      <c r="AE642" s="47" t="s">
        <v>3519</v>
      </c>
      <c r="AF642" s="6" t="s">
        <v>3520</v>
      </c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</row>
    <row r="643" spans="1:43" s="1" customFormat="1" ht="31.5" x14ac:dyDescent="0.25">
      <c r="A643" s="47">
        <v>639</v>
      </c>
      <c r="B643" s="47" t="s">
        <v>3521</v>
      </c>
      <c r="C643" s="47" t="s">
        <v>3506</v>
      </c>
      <c r="D643" s="69" t="s">
        <v>3515</v>
      </c>
      <c r="E643" s="47">
        <v>1993</v>
      </c>
      <c r="F643" s="69" t="s">
        <v>3508</v>
      </c>
      <c r="G643" s="69" t="s">
        <v>731</v>
      </c>
      <c r="H643" s="69" t="s">
        <v>1334</v>
      </c>
      <c r="I643" s="70">
        <v>600.00000758774388</v>
      </c>
      <c r="J643" s="47" t="s">
        <v>430</v>
      </c>
      <c r="K643" s="47">
        <v>6</v>
      </c>
      <c r="L643" s="71"/>
      <c r="M643" s="47">
        <v>75</v>
      </c>
      <c r="N643" s="48">
        <f t="shared" si="61"/>
        <v>140</v>
      </c>
      <c r="O643" s="48">
        <f t="shared" si="56"/>
        <v>84000.001062284136</v>
      </c>
      <c r="P643" s="72">
        <f t="shared" si="57"/>
        <v>8400.0001062284136</v>
      </c>
      <c r="Q643" s="73">
        <f t="shared" si="58"/>
        <v>13860.000175276882</v>
      </c>
      <c r="R643" s="48">
        <f t="shared" si="59"/>
        <v>106260.00134378944</v>
      </c>
      <c r="S643" s="74">
        <f t="shared" si="60"/>
        <v>44</v>
      </c>
      <c r="T643" s="6" t="s">
        <v>431</v>
      </c>
      <c r="U643" s="47" t="s">
        <v>432</v>
      </c>
      <c r="V643" s="47">
        <v>1</v>
      </c>
      <c r="W643" s="47">
        <v>1</v>
      </c>
      <c r="X643" s="47">
        <v>1</v>
      </c>
      <c r="Y643" s="47">
        <v>1</v>
      </c>
      <c r="Z643" s="75">
        <v>40855.635289351849</v>
      </c>
      <c r="AA643" s="6" t="s">
        <v>433</v>
      </c>
      <c r="AB643" s="47" t="s">
        <v>3516</v>
      </c>
      <c r="AC643" s="47" t="s">
        <v>3522</v>
      </c>
      <c r="AD643" s="47" t="s">
        <v>3523</v>
      </c>
      <c r="AE643" s="47" t="s">
        <v>3524</v>
      </c>
      <c r="AF643" s="6" t="s">
        <v>3525</v>
      </c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</row>
    <row r="644" spans="1:43" s="1" customFormat="1" ht="31.5" x14ac:dyDescent="0.25">
      <c r="A644" s="47">
        <v>640</v>
      </c>
      <c r="B644" s="47" t="s">
        <v>3526</v>
      </c>
      <c r="C644" s="47" t="s">
        <v>3506</v>
      </c>
      <c r="D644" s="69" t="s">
        <v>3515</v>
      </c>
      <c r="E644" s="47">
        <v>1993</v>
      </c>
      <c r="F644" s="69" t="s">
        <v>3508</v>
      </c>
      <c r="G644" s="69" t="s">
        <v>731</v>
      </c>
      <c r="H644" s="69" t="s">
        <v>1334</v>
      </c>
      <c r="I644" s="70">
        <v>531.77174204066262</v>
      </c>
      <c r="J644" s="47" t="s">
        <v>430</v>
      </c>
      <c r="K644" s="47">
        <v>6</v>
      </c>
      <c r="L644" s="71"/>
      <c r="M644" s="47">
        <v>75</v>
      </c>
      <c r="N644" s="48">
        <f t="shared" si="61"/>
        <v>140</v>
      </c>
      <c r="O644" s="48">
        <f t="shared" si="56"/>
        <v>74448.043885692765</v>
      </c>
      <c r="P644" s="72">
        <f t="shared" si="57"/>
        <v>7444.8043885692769</v>
      </c>
      <c r="Q644" s="73">
        <f t="shared" si="58"/>
        <v>12283.927241139305</v>
      </c>
      <c r="R644" s="48">
        <f t="shared" si="59"/>
        <v>94176.775515401343</v>
      </c>
      <c r="S644" s="74">
        <f t="shared" si="60"/>
        <v>44</v>
      </c>
      <c r="T644" s="6" t="s">
        <v>431</v>
      </c>
      <c r="U644" s="47" t="s">
        <v>432</v>
      </c>
      <c r="V644" s="47">
        <v>1</v>
      </c>
      <c r="W644" s="47">
        <v>1</v>
      </c>
      <c r="X644" s="47">
        <v>1</v>
      </c>
      <c r="Y644" s="47">
        <v>1</v>
      </c>
      <c r="Z644" s="75">
        <v>40855.635289351849</v>
      </c>
      <c r="AA644" s="6" t="s">
        <v>433</v>
      </c>
      <c r="AB644" s="47" t="s">
        <v>3516</v>
      </c>
      <c r="AC644" s="47" t="s">
        <v>3523</v>
      </c>
      <c r="AD644" s="47" t="s">
        <v>3527</v>
      </c>
      <c r="AE644" s="47" t="s">
        <v>3528</v>
      </c>
      <c r="AF644" s="6" t="s">
        <v>3529</v>
      </c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</row>
    <row r="645" spans="1:43" s="1" customFormat="1" ht="15.75" x14ac:dyDescent="0.25">
      <c r="A645" s="47">
        <v>641</v>
      </c>
      <c r="B645" s="47" t="s">
        <v>3530</v>
      </c>
      <c r="C645" s="47" t="s">
        <v>3531</v>
      </c>
      <c r="D645" s="69" t="s">
        <v>3532</v>
      </c>
      <c r="E645" s="47">
        <v>1989</v>
      </c>
      <c r="F645" s="69" t="s">
        <v>1334</v>
      </c>
      <c r="G645" s="69" t="s">
        <v>3533</v>
      </c>
      <c r="H645" s="69" t="s">
        <v>3534</v>
      </c>
      <c r="I645" s="70">
        <v>561.34428771197133</v>
      </c>
      <c r="J645" s="47" t="s">
        <v>430</v>
      </c>
      <c r="K645" s="47">
        <v>10</v>
      </c>
      <c r="L645" s="71"/>
      <c r="M645" s="47">
        <v>75</v>
      </c>
      <c r="N645" s="48">
        <f t="shared" si="61"/>
        <v>180</v>
      </c>
      <c r="O645" s="48">
        <f t="shared" si="56"/>
        <v>101041.97178815484</v>
      </c>
      <c r="P645" s="72">
        <f t="shared" si="57"/>
        <v>10104.197178815484</v>
      </c>
      <c r="Q645" s="73">
        <f t="shared" si="58"/>
        <v>16671.925345045547</v>
      </c>
      <c r="R645" s="48">
        <f t="shared" si="59"/>
        <v>127818.09431201586</v>
      </c>
      <c r="S645" s="74">
        <f t="shared" si="60"/>
        <v>40</v>
      </c>
      <c r="T645" s="6" t="s">
        <v>431</v>
      </c>
      <c r="U645" s="47" t="s">
        <v>432</v>
      </c>
      <c r="V645" s="47">
        <v>1</v>
      </c>
      <c r="W645" s="47">
        <v>1</v>
      </c>
      <c r="X645" s="47">
        <v>1</v>
      </c>
      <c r="Y645" s="47">
        <v>1</v>
      </c>
      <c r="Z645" s="75">
        <v>44263.548576388886</v>
      </c>
      <c r="AA645" s="6" t="s">
        <v>1221</v>
      </c>
      <c r="AB645" s="47" t="s">
        <v>3535</v>
      </c>
      <c r="AC645" s="47" t="s">
        <v>3536</v>
      </c>
      <c r="AD645" s="47" t="s">
        <v>3537</v>
      </c>
      <c r="AE645" s="47" t="s">
        <v>3538</v>
      </c>
      <c r="AF645" s="6" t="s">
        <v>3539</v>
      </c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</row>
    <row r="646" spans="1:43" s="1" customFormat="1" ht="15.75" x14ac:dyDescent="0.25">
      <c r="A646" s="47">
        <v>642</v>
      </c>
      <c r="B646" s="47" t="s">
        <v>3540</v>
      </c>
      <c r="C646" s="47" t="s">
        <v>3541</v>
      </c>
      <c r="D646" s="69" t="s">
        <v>3532</v>
      </c>
      <c r="E646" s="47">
        <v>1989</v>
      </c>
      <c r="F646" s="69" t="s">
        <v>1334</v>
      </c>
      <c r="G646" s="69" t="s">
        <v>3533</v>
      </c>
      <c r="H646" s="69" t="s">
        <v>3534</v>
      </c>
      <c r="I646" s="70">
        <v>399.73040632788639</v>
      </c>
      <c r="J646" s="47" t="s">
        <v>430</v>
      </c>
      <c r="K646" s="47">
        <v>10</v>
      </c>
      <c r="L646" s="71"/>
      <c r="M646" s="47">
        <v>75</v>
      </c>
      <c r="N646" s="48">
        <f t="shared" si="61"/>
        <v>180</v>
      </c>
      <c r="O646" s="48">
        <f t="shared" ref="O646:O709" si="62">N646*I646</f>
        <v>71951.473139019552</v>
      </c>
      <c r="P646" s="72">
        <f t="shared" ref="P646:P709" si="63">O646*0.1</f>
        <v>7195.1473139019554</v>
      </c>
      <c r="Q646" s="73">
        <f t="shared" ref="Q646:Q709" si="64">SUM(O646:P646)*0.15</f>
        <v>11871.993067938225</v>
      </c>
      <c r="R646" s="48">
        <f t="shared" ref="R646:R709" si="65">SUM(O646:Q646)</f>
        <v>91018.613520859726</v>
      </c>
      <c r="S646" s="74">
        <f t="shared" si="60"/>
        <v>40</v>
      </c>
      <c r="T646" s="6" t="s">
        <v>431</v>
      </c>
      <c r="U646" s="47" t="s">
        <v>432</v>
      </c>
      <c r="V646" s="47">
        <v>1</v>
      </c>
      <c r="W646" s="47">
        <v>1</v>
      </c>
      <c r="X646" s="47">
        <v>1</v>
      </c>
      <c r="Y646" s="47">
        <v>1</v>
      </c>
      <c r="Z646" s="75">
        <v>44263.547534722216</v>
      </c>
      <c r="AA646" s="6" t="s">
        <v>1221</v>
      </c>
      <c r="AB646" s="47" t="s">
        <v>3535</v>
      </c>
      <c r="AC646" s="47" t="s">
        <v>3542</v>
      </c>
      <c r="AD646" s="47" t="s">
        <v>3536</v>
      </c>
      <c r="AE646" s="47" t="s">
        <v>3543</v>
      </c>
      <c r="AF646" s="6" t="s">
        <v>3544</v>
      </c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</row>
    <row r="647" spans="1:43" s="1" customFormat="1" ht="15.75" x14ac:dyDescent="0.25">
      <c r="A647" s="47">
        <v>643</v>
      </c>
      <c r="B647" s="47" t="s">
        <v>3545</v>
      </c>
      <c r="C647" s="47" t="s">
        <v>3541</v>
      </c>
      <c r="D647" s="69" t="s">
        <v>3532</v>
      </c>
      <c r="E647" s="47">
        <v>1989</v>
      </c>
      <c r="F647" s="69" t="s">
        <v>1334</v>
      </c>
      <c r="G647" s="69" t="s">
        <v>3533</v>
      </c>
      <c r="H647" s="69" t="s">
        <v>3534</v>
      </c>
      <c r="I647" s="70">
        <v>559.07610807913875</v>
      </c>
      <c r="J647" s="47" t="s">
        <v>430</v>
      </c>
      <c r="K647" s="47">
        <v>10</v>
      </c>
      <c r="L647" s="71"/>
      <c r="M647" s="47">
        <v>75</v>
      </c>
      <c r="N647" s="48">
        <f t="shared" si="61"/>
        <v>180</v>
      </c>
      <c r="O647" s="48">
        <f t="shared" si="62"/>
        <v>100633.69945424497</v>
      </c>
      <c r="P647" s="72">
        <f t="shared" si="63"/>
        <v>10063.369945424498</v>
      </c>
      <c r="Q647" s="73">
        <f t="shared" si="64"/>
        <v>16604.56040995042</v>
      </c>
      <c r="R647" s="48">
        <f t="shared" si="65"/>
        <v>127301.62980961989</v>
      </c>
      <c r="S647" s="74">
        <f t="shared" ref="S647:S710" si="66">M647-ABS($I$2-E647)</f>
        <v>40</v>
      </c>
      <c r="T647" s="6" t="s">
        <v>431</v>
      </c>
      <c r="U647" s="47" t="s">
        <v>432</v>
      </c>
      <c r="V647" s="47">
        <v>1</v>
      </c>
      <c r="W647" s="47">
        <v>1</v>
      </c>
      <c r="X647" s="47">
        <v>1</v>
      </c>
      <c r="Y647" s="47">
        <v>1</v>
      </c>
      <c r="Z647" s="75">
        <v>44263.545590277783</v>
      </c>
      <c r="AA647" s="6" t="s">
        <v>1221</v>
      </c>
      <c r="AB647" s="47" t="s">
        <v>3535</v>
      </c>
      <c r="AC647" s="47" t="s">
        <v>3546</v>
      </c>
      <c r="AD647" s="47" t="s">
        <v>3542</v>
      </c>
      <c r="AE647" s="47" t="s">
        <v>3547</v>
      </c>
      <c r="AF647" s="6" t="s">
        <v>3548</v>
      </c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</row>
    <row r="648" spans="1:43" s="1" customFormat="1" ht="15.75" x14ac:dyDescent="0.25">
      <c r="A648" s="47">
        <v>644</v>
      </c>
      <c r="B648" s="47" t="s">
        <v>3549</v>
      </c>
      <c r="C648" s="47" t="s">
        <v>3541</v>
      </c>
      <c r="D648" s="69" t="s">
        <v>3532</v>
      </c>
      <c r="E648" s="47">
        <v>1989</v>
      </c>
      <c r="F648" s="69" t="s">
        <v>1334</v>
      </c>
      <c r="G648" s="69" t="s">
        <v>3534</v>
      </c>
      <c r="H648" s="69" t="s">
        <v>3550</v>
      </c>
      <c r="I648" s="70">
        <v>4.1058839372234166</v>
      </c>
      <c r="J648" s="47" t="s">
        <v>430</v>
      </c>
      <c r="K648" s="47">
        <v>10</v>
      </c>
      <c r="L648" s="71"/>
      <c r="M648" s="47">
        <v>75</v>
      </c>
      <c r="N648" s="48">
        <f t="shared" si="61"/>
        <v>180</v>
      </c>
      <c r="O648" s="48">
        <f t="shared" si="62"/>
        <v>739.05910870021501</v>
      </c>
      <c r="P648" s="72">
        <f t="shared" si="63"/>
        <v>73.905910870021501</v>
      </c>
      <c r="Q648" s="73">
        <f t="shared" si="64"/>
        <v>121.94475293553548</v>
      </c>
      <c r="R648" s="48">
        <f t="shared" si="65"/>
        <v>934.90977250577203</v>
      </c>
      <c r="S648" s="74">
        <f t="shared" si="66"/>
        <v>40</v>
      </c>
      <c r="T648" s="6" t="s">
        <v>431</v>
      </c>
      <c r="U648" s="47" t="s">
        <v>432</v>
      </c>
      <c r="V648" s="47">
        <v>1</v>
      </c>
      <c r="W648" s="47">
        <v>1</v>
      </c>
      <c r="X648" s="47">
        <v>1</v>
      </c>
      <c r="Y648" s="47">
        <v>1</v>
      </c>
      <c r="Z648" s="75">
        <v>44263.531909722216</v>
      </c>
      <c r="AA648" s="6" t="s">
        <v>1221</v>
      </c>
      <c r="AB648" s="47" t="s">
        <v>3535</v>
      </c>
      <c r="AC648" s="47" t="s">
        <v>3551</v>
      </c>
      <c r="AD648" s="47" t="s">
        <v>3546</v>
      </c>
      <c r="AE648" s="47" t="s">
        <v>3552</v>
      </c>
      <c r="AF648" s="6" t="s">
        <v>3553</v>
      </c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</row>
    <row r="649" spans="1:43" s="1" customFormat="1" ht="15.75" x14ac:dyDescent="0.25">
      <c r="A649" s="47">
        <v>645</v>
      </c>
      <c r="B649" s="47" t="s">
        <v>3554</v>
      </c>
      <c r="C649" s="47" t="s">
        <v>3541</v>
      </c>
      <c r="D649" s="69" t="s">
        <v>3532</v>
      </c>
      <c r="E649" s="47">
        <v>1989</v>
      </c>
      <c r="F649" s="69" t="s">
        <v>1334</v>
      </c>
      <c r="G649" s="69" t="s">
        <v>3534</v>
      </c>
      <c r="H649" s="69" t="s">
        <v>3550</v>
      </c>
      <c r="I649" s="70">
        <v>524.1286487763648</v>
      </c>
      <c r="J649" s="47" t="s">
        <v>430</v>
      </c>
      <c r="K649" s="47">
        <v>10</v>
      </c>
      <c r="L649" s="71"/>
      <c r="M649" s="47">
        <v>75</v>
      </c>
      <c r="N649" s="48">
        <f t="shared" si="61"/>
        <v>180</v>
      </c>
      <c r="O649" s="48">
        <f t="shared" si="62"/>
        <v>94343.156779745666</v>
      </c>
      <c r="P649" s="72">
        <f t="shared" si="63"/>
        <v>9434.3156779745677</v>
      </c>
      <c r="Q649" s="73">
        <f t="shared" si="64"/>
        <v>15566.620868658034</v>
      </c>
      <c r="R649" s="48">
        <f t="shared" si="65"/>
        <v>119344.09332637826</v>
      </c>
      <c r="S649" s="74">
        <f t="shared" si="66"/>
        <v>40</v>
      </c>
      <c r="T649" s="6" t="s">
        <v>431</v>
      </c>
      <c r="U649" s="47" t="s">
        <v>432</v>
      </c>
      <c r="V649" s="47">
        <v>1</v>
      </c>
      <c r="W649" s="47">
        <v>1</v>
      </c>
      <c r="X649" s="47">
        <v>1</v>
      </c>
      <c r="Y649" s="47">
        <v>1</v>
      </c>
      <c r="Z649" s="75">
        <v>44263.545266203713</v>
      </c>
      <c r="AA649" s="6" t="s">
        <v>1221</v>
      </c>
      <c r="AB649" s="47" t="s">
        <v>3535</v>
      </c>
      <c r="AC649" s="47" t="s">
        <v>3555</v>
      </c>
      <c r="AD649" s="47" t="s">
        <v>3551</v>
      </c>
      <c r="AE649" s="47" t="s">
        <v>3556</v>
      </c>
      <c r="AF649" s="6" t="s">
        <v>3557</v>
      </c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</row>
    <row r="650" spans="1:43" s="1" customFormat="1" ht="15.75" x14ac:dyDescent="0.25">
      <c r="A650" s="47">
        <v>646</v>
      </c>
      <c r="B650" s="47" t="s">
        <v>3558</v>
      </c>
      <c r="C650" s="47" t="s">
        <v>3541</v>
      </c>
      <c r="D650" s="69" t="s">
        <v>3532</v>
      </c>
      <c r="E650" s="47">
        <v>1989</v>
      </c>
      <c r="F650" s="69" t="s">
        <v>1334</v>
      </c>
      <c r="G650" s="69" t="s">
        <v>3534</v>
      </c>
      <c r="H650" s="69" t="s">
        <v>3559</v>
      </c>
      <c r="I650" s="70">
        <v>561.55085804205953</v>
      </c>
      <c r="J650" s="47" t="s">
        <v>430</v>
      </c>
      <c r="K650" s="47">
        <v>10</v>
      </c>
      <c r="L650" s="71"/>
      <c r="M650" s="47">
        <v>75</v>
      </c>
      <c r="N650" s="48">
        <f t="shared" si="61"/>
        <v>180</v>
      </c>
      <c r="O650" s="48">
        <f t="shared" si="62"/>
        <v>101079.15444757072</v>
      </c>
      <c r="P650" s="72">
        <f t="shared" si="63"/>
        <v>10107.915444757073</v>
      </c>
      <c r="Q650" s="73">
        <f t="shared" si="64"/>
        <v>16678.060483849167</v>
      </c>
      <c r="R650" s="48">
        <f t="shared" si="65"/>
        <v>127865.13037617697</v>
      </c>
      <c r="S650" s="74">
        <f t="shared" si="66"/>
        <v>40</v>
      </c>
      <c r="T650" s="6" t="s">
        <v>431</v>
      </c>
      <c r="U650" s="47" t="s">
        <v>432</v>
      </c>
      <c r="V650" s="47">
        <v>1</v>
      </c>
      <c r="W650" s="47">
        <v>1</v>
      </c>
      <c r="X650" s="47">
        <v>1</v>
      </c>
      <c r="Y650" s="47">
        <v>1</v>
      </c>
      <c r="Z650" s="75">
        <v>44263.544189814813</v>
      </c>
      <c r="AA650" s="6" t="s">
        <v>1221</v>
      </c>
      <c r="AB650" s="47" t="s">
        <v>3535</v>
      </c>
      <c r="AC650" s="47" t="s">
        <v>3560</v>
      </c>
      <c r="AD650" s="47" t="s">
        <v>3561</v>
      </c>
      <c r="AE650" s="47" t="s">
        <v>3562</v>
      </c>
      <c r="AF650" s="6" t="s">
        <v>3563</v>
      </c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</row>
    <row r="651" spans="1:43" s="1" customFormat="1" ht="15.75" x14ac:dyDescent="0.25">
      <c r="A651" s="47">
        <v>647</v>
      </c>
      <c r="B651" s="47" t="s">
        <v>3564</v>
      </c>
      <c r="C651" s="47" t="s">
        <v>3565</v>
      </c>
      <c r="D651" s="69" t="s">
        <v>3532</v>
      </c>
      <c r="E651" s="47">
        <v>1989</v>
      </c>
      <c r="F651" s="69" t="s">
        <v>1334</v>
      </c>
      <c r="G651" s="69" t="s">
        <v>3559</v>
      </c>
      <c r="H651" s="69" t="s">
        <v>1255</v>
      </c>
      <c r="I651" s="70">
        <v>522.57384057120078</v>
      </c>
      <c r="J651" s="47" t="s">
        <v>430</v>
      </c>
      <c r="K651" s="47">
        <v>10</v>
      </c>
      <c r="L651" s="71"/>
      <c r="M651" s="47">
        <v>75</v>
      </c>
      <c r="N651" s="48">
        <f t="shared" si="61"/>
        <v>180</v>
      </c>
      <c r="O651" s="48">
        <f t="shared" si="62"/>
        <v>94063.291302816142</v>
      </c>
      <c r="P651" s="72">
        <f t="shared" si="63"/>
        <v>9406.3291302816142</v>
      </c>
      <c r="Q651" s="73">
        <f t="shared" si="64"/>
        <v>15520.443064964664</v>
      </c>
      <c r="R651" s="48">
        <f t="shared" si="65"/>
        <v>118990.06349806243</v>
      </c>
      <c r="S651" s="74">
        <f t="shared" si="66"/>
        <v>40</v>
      </c>
      <c r="T651" s="6" t="s">
        <v>431</v>
      </c>
      <c r="U651" s="47" t="s">
        <v>432</v>
      </c>
      <c r="V651" s="47">
        <v>1</v>
      </c>
      <c r="W651" s="47">
        <v>1</v>
      </c>
      <c r="X651" s="47">
        <v>1</v>
      </c>
      <c r="Y651" s="47">
        <v>1</v>
      </c>
      <c r="Z651" s="75">
        <v>44263.539178240739</v>
      </c>
      <c r="AA651" s="6" t="s">
        <v>1221</v>
      </c>
      <c r="AB651" s="47" t="s">
        <v>3535</v>
      </c>
      <c r="AC651" s="47" t="s">
        <v>3566</v>
      </c>
      <c r="AD651" s="47" t="s">
        <v>3567</v>
      </c>
      <c r="AE651" s="47" t="s">
        <v>3568</v>
      </c>
      <c r="AF651" s="6" t="s">
        <v>3569</v>
      </c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</row>
    <row r="652" spans="1:43" s="1" customFormat="1" ht="31.5" x14ac:dyDescent="0.25">
      <c r="A652" s="47">
        <v>648</v>
      </c>
      <c r="B652" s="47" t="s">
        <v>3570</v>
      </c>
      <c r="C652" s="47" t="s">
        <v>3571</v>
      </c>
      <c r="D652" s="69" t="s">
        <v>3572</v>
      </c>
      <c r="E652" s="47">
        <v>2004</v>
      </c>
      <c r="F652" s="69" t="s">
        <v>3573</v>
      </c>
      <c r="G652" s="69" t="s">
        <v>3574</v>
      </c>
      <c r="H652" s="69" t="s">
        <v>3559</v>
      </c>
      <c r="I652" s="70">
        <v>415.48682540203112</v>
      </c>
      <c r="J652" s="47" t="s">
        <v>430</v>
      </c>
      <c r="K652" s="47">
        <v>6</v>
      </c>
      <c r="L652" s="71"/>
      <c r="M652" s="47">
        <v>75</v>
      </c>
      <c r="N652" s="48">
        <f t="shared" si="61"/>
        <v>140</v>
      </c>
      <c r="O652" s="48">
        <f t="shared" si="62"/>
        <v>58168.155556284357</v>
      </c>
      <c r="P652" s="72">
        <f t="shared" si="63"/>
        <v>5816.8155556284364</v>
      </c>
      <c r="Q652" s="73">
        <f t="shared" si="64"/>
        <v>9597.7456667869174</v>
      </c>
      <c r="R652" s="48">
        <f t="shared" si="65"/>
        <v>73582.716778699702</v>
      </c>
      <c r="S652" s="74">
        <f t="shared" si="66"/>
        <v>55</v>
      </c>
      <c r="T652" s="6" t="s">
        <v>431</v>
      </c>
      <c r="U652" s="47" t="s">
        <v>432</v>
      </c>
      <c r="V652" s="47">
        <v>1</v>
      </c>
      <c r="W652" s="47">
        <v>1</v>
      </c>
      <c r="X652" s="47">
        <v>1</v>
      </c>
      <c r="Y652" s="47">
        <v>1</v>
      </c>
      <c r="Z652" s="75">
        <v>40855.635300925933</v>
      </c>
      <c r="AA652" s="6" t="s">
        <v>433</v>
      </c>
      <c r="AB652" s="47" t="s">
        <v>3575</v>
      </c>
      <c r="AC652" s="47" t="s">
        <v>3576</v>
      </c>
      <c r="AD652" s="47" t="s">
        <v>3577</v>
      </c>
      <c r="AE652" s="47" t="s">
        <v>3578</v>
      </c>
      <c r="AF652" s="6" t="s">
        <v>3579</v>
      </c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</row>
    <row r="653" spans="1:43" s="1" customFormat="1" ht="31.5" x14ac:dyDescent="0.25">
      <c r="A653" s="47">
        <v>649</v>
      </c>
      <c r="B653" s="47" t="s">
        <v>3580</v>
      </c>
      <c r="C653" s="47" t="s">
        <v>3571</v>
      </c>
      <c r="D653" s="69" t="s">
        <v>3572</v>
      </c>
      <c r="E653" s="47">
        <v>2004</v>
      </c>
      <c r="F653" s="69" t="s">
        <v>3573</v>
      </c>
      <c r="G653" s="69" t="s">
        <v>3574</v>
      </c>
      <c r="H653" s="69" t="s">
        <v>3559</v>
      </c>
      <c r="I653" s="70">
        <v>336.94788062286523</v>
      </c>
      <c r="J653" s="47" t="s">
        <v>430</v>
      </c>
      <c r="K653" s="47">
        <v>6</v>
      </c>
      <c r="L653" s="71"/>
      <c r="M653" s="47">
        <v>75</v>
      </c>
      <c r="N653" s="48">
        <f t="shared" si="61"/>
        <v>140</v>
      </c>
      <c r="O653" s="48">
        <f t="shared" si="62"/>
        <v>47172.703287201133</v>
      </c>
      <c r="P653" s="72">
        <f t="shared" si="63"/>
        <v>4717.2703287201139</v>
      </c>
      <c r="Q653" s="73">
        <f t="shared" si="64"/>
        <v>7783.4960423881867</v>
      </c>
      <c r="R653" s="48">
        <f t="shared" si="65"/>
        <v>59673.469658309434</v>
      </c>
      <c r="S653" s="74">
        <f t="shared" si="66"/>
        <v>55</v>
      </c>
      <c r="T653" s="6" t="s">
        <v>431</v>
      </c>
      <c r="U653" s="47" t="s">
        <v>432</v>
      </c>
      <c r="V653" s="47">
        <v>1</v>
      </c>
      <c r="W653" s="47">
        <v>1</v>
      </c>
      <c r="X653" s="47">
        <v>1</v>
      </c>
      <c r="Y653" s="47">
        <v>1</v>
      </c>
      <c r="Z653" s="75">
        <v>40855.635300925933</v>
      </c>
      <c r="AA653" s="6" t="s">
        <v>433</v>
      </c>
      <c r="AB653" s="47" t="s">
        <v>3575</v>
      </c>
      <c r="AC653" s="47" t="s">
        <v>3581</v>
      </c>
      <c r="AD653" s="47" t="s">
        <v>3576</v>
      </c>
      <c r="AE653" s="47" t="s">
        <v>3582</v>
      </c>
      <c r="AF653" s="6" t="s">
        <v>3583</v>
      </c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</row>
    <row r="654" spans="1:43" s="1" customFormat="1" ht="47.25" x14ac:dyDescent="0.25">
      <c r="A654" s="47">
        <v>650</v>
      </c>
      <c r="B654" s="47" t="s">
        <v>3584</v>
      </c>
      <c r="C654" s="47" t="s">
        <v>3585</v>
      </c>
      <c r="D654" s="69" t="s">
        <v>3586</v>
      </c>
      <c r="E654" s="47">
        <v>2004</v>
      </c>
      <c r="F654" s="69" t="s">
        <v>3534</v>
      </c>
      <c r="G654" s="69" t="s">
        <v>3587</v>
      </c>
      <c r="H654" s="69" t="s">
        <v>1334</v>
      </c>
      <c r="I654" s="70">
        <v>560.54789901769641</v>
      </c>
      <c r="J654" s="47" t="s">
        <v>430</v>
      </c>
      <c r="K654" s="47">
        <v>8</v>
      </c>
      <c r="L654" s="71"/>
      <c r="M654" s="47">
        <v>75</v>
      </c>
      <c r="N654" s="48">
        <f t="shared" si="61"/>
        <v>160</v>
      </c>
      <c r="O654" s="48">
        <f t="shared" si="62"/>
        <v>89687.663842831418</v>
      </c>
      <c r="P654" s="72">
        <f t="shared" si="63"/>
        <v>8968.7663842831425</v>
      </c>
      <c r="Q654" s="73">
        <f t="shared" si="64"/>
        <v>14798.464534067183</v>
      </c>
      <c r="R654" s="48">
        <f t="shared" si="65"/>
        <v>113454.89476118174</v>
      </c>
      <c r="S654" s="74">
        <f t="shared" si="66"/>
        <v>55</v>
      </c>
      <c r="T654" s="6" t="s">
        <v>431</v>
      </c>
      <c r="U654" s="47" t="s">
        <v>432</v>
      </c>
      <c r="V654" s="47">
        <v>1</v>
      </c>
      <c r="W654" s="47">
        <v>1</v>
      </c>
      <c r="X654" s="47">
        <v>1</v>
      </c>
      <c r="Y654" s="47">
        <v>1</v>
      </c>
      <c r="Z654" s="75">
        <v>40855.635300925933</v>
      </c>
      <c r="AA654" s="6" t="s">
        <v>433</v>
      </c>
      <c r="AB654" s="47" t="s">
        <v>3169</v>
      </c>
      <c r="AC654" s="47" t="s">
        <v>3588</v>
      </c>
      <c r="AD654" s="47" t="s">
        <v>3589</v>
      </c>
      <c r="AE654" s="47" t="s">
        <v>3590</v>
      </c>
      <c r="AF654" s="6" t="s">
        <v>3591</v>
      </c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</row>
    <row r="655" spans="1:43" s="1" customFormat="1" ht="47.25" x14ac:dyDescent="0.25">
      <c r="A655" s="47">
        <v>651</v>
      </c>
      <c r="B655" s="47" t="s">
        <v>3592</v>
      </c>
      <c r="C655" s="47" t="s">
        <v>3585</v>
      </c>
      <c r="D655" s="69" t="s">
        <v>3586</v>
      </c>
      <c r="E655" s="47">
        <v>2004</v>
      </c>
      <c r="F655" s="69" t="s">
        <v>3593</v>
      </c>
      <c r="G655" s="69" t="s">
        <v>3594</v>
      </c>
      <c r="H655" s="69" t="s">
        <v>431</v>
      </c>
      <c r="I655" s="70">
        <v>199.03935837124411</v>
      </c>
      <c r="J655" s="47" t="s">
        <v>430</v>
      </c>
      <c r="K655" s="47">
        <v>8</v>
      </c>
      <c r="L655" s="71"/>
      <c r="M655" s="47">
        <v>75</v>
      </c>
      <c r="N655" s="48">
        <f t="shared" si="61"/>
        <v>160</v>
      </c>
      <c r="O655" s="48">
        <f t="shared" si="62"/>
        <v>31846.297339399058</v>
      </c>
      <c r="P655" s="72">
        <f t="shared" si="63"/>
        <v>3184.6297339399061</v>
      </c>
      <c r="Q655" s="73">
        <f t="shared" si="64"/>
        <v>5254.6390610008448</v>
      </c>
      <c r="R655" s="48">
        <f t="shared" si="65"/>
        <v>40285.56613433981</v>
      </c>
      <c r="S655" s="74">
        <f t="shared" si="66"/>
        <v>55</v>
      </c>
      <c r="T655" s="6" t="s">
        <v>431</v>
      </c>
      <c r="U655" s="47" t="s">
        <v>432</v>
      </c>
      <c r="V655" s="47">
        <v>1</v>
      </c>
      <c r="W655" s="47">
        <v>1</v>
      </c>
      <c r="X655" s="47">
        <v>1</v>
      </c>
      <c r="Y655" s="47">
        <v>1</v>
      </c>
      <c r="Z655" s="75">
        <v>40855.635300925933</v>
      </c>
      <c r="AA655" s="6" t="s">
        <v>433</v>
      </c>
      <c r="AB655" s="47" t="s">
        <v>3169</v>
      </c>
      <c r="AC655" s="47" t="s">
        <v>3595</v>
      </c>
      <c r="AD655" s="47" t="s">
        <v>3596</v>
      </c>
      <c r="AE655" s="47" t="s">
        <v>3597</v>
      </c>
      <c r="AF655" s="6" t="s">
        <v>3598</v>
      </c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</row>
    <row r="656" spans="1:43" s="1" customFormat="1" ht="15.75" x14ac:dyDescent="0.25">
      <c r="A656" s="47">
        <v>652</v>
      </c>
      <c r="B656" s="47" t="s">
        <v>3599</v>
      </c>
      <c r="C656" s="47" t="s">
        <v>3600</v>
      </c>
      <c r="D656" s="69" t="s">
        <v>3601</v>
      </c>
      <c r="E656" s="47">
        <v>1996</v>
      </c>
      <c r="F656" s="69" t="s">
        <v>3602</v>
      </c>
      <c r="G656" s="69" t="s">
        <v>3603</v>
      </c>
      <c r="H656" s="69" t="s">
        <v>3533</v>
      </c>
      <c r="I656" s="70">
        <v>692.68826288963135</v>
      </c>
      <c r="J656" s="47" t="s">
        <v>430</v>
      </c>
      <c r="K656" s="47">
        <v>6</v>
      </c>
      <c r="L656" s="71"/>
      <c r="M656" s="47">
        <v>75</v>
      </c>
      <c r="N656" s="48">
        <f t="shared" si="61"/>
        <v>140</v>
      </c>
      <c r="O656" s="48">
        <f t="shared" si="62"/>
        <v>96976.356804548384</v>
      </c>
      <c r="P656" s="72">
        <f t="shared" si="63"/>
        <v>9697.6356804548395</v>
      </c>
      <c r="Q656" s="73">
        <f t="shared" si="64"/>
        <v>16001.098872750483</v>
      </c>
      <c r="R656" s="48">
        <f t="shared" si="65"/>
        <v>122675.09135775371</v>
      </c>
      <c r="S656" s="74">
        <f t="shared" si="66"/>
        <v>47</v>
      </c>
      <c r="T656" s="6" t="s">
        <v>431</v>
      </c>
      <c r="U656" s="47" t="s">
        <v>432</v>
      </c>
      <c r="V656" s="47">
        <v>1</v>
      </c>
      <c r="W656" s="47">
        <v>1</v>
      </c>
      <c r="X656" s="47">
        <v>1</v>
      </c>
      <c r="Y656" s="47">
        <v>1</v>
      </c>
      <c r="Z656" s="75">
        <v>40855.635300925933</v>
      </c>
      <c r="AA656" s="6" t="s">
        <v>433</v>
      </c>
      <c r="AB656" s="47" t="s">
        <v>3604</v>
      </c>
      <c r="AC656" s="47" t="s">
        <v>3605</v>
      </c>
      <c r="AD656" s="47" t="s">
        <v>3606</v>
      </c>
      <c r="AE656" s="47" t="s">
        <v>3607</v>
      </c>
      <c r="AF656" s="6" t="s">
        <v>3608</v>
      </c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</row>
    <row r="657" spans="1:43" s="1" customFormat="1" ht="15.75" x14ac:dyDescent="0.25">
      <c r="A657" s="47">
        <v>653</v>
      </c>
      <c r="B657" s="47" t="s">
        <v>3609</v>
      </c>
      <c r="C657" s="47" t="s">
        <v>3600</v>
      </c>
      <c r="D657" s="69" t="s">
        <v>3601</v>
      </c>
      <c r="E657" s="47">
        <v>1996</v>
      </c>
      <c r="F657" s="69" t="s">
        <v>3603</v>
      </c>
      <c r="G657" s="69" t="s">
        <v>3603</v>
      </c>
      <c r="H657" s="69" t="s">
        <v>3533</v>
      </c>
      <c r="I657" s="70">
        <v>427.15867287370781</v>
      </c>
      <c r="J657" s="47" t="s">
        <v>430</v>
      </c>
      <c r="K657" s="47">
        <v>6</v>
      </c>
      <c r="L657" s="71"/>
      <c r="M657" s="47">
        <v>75</v>
      </c>
      <c r="N657" s="48">
        <f t="shared" si="61"/>
        <v>140</v>
      </c>
      <c r="O657" s="48">
        <f t="shared" si="62"/>
        <v>59802.214202319097</v>
      </c>
      <c r="P657" s="72">
        <f t="shared" si="63"/>
        <v>5980.2214202319101</v>
      </c>
      <c r="Q657" s="73">
        <f t="shared" si="64"/>
        <v>9867.3653433826512</v>
      </c>
      <c r="R657" s="48">
        <f t="shared" si="65"/>
        <v>75649.800965933668</v>
      </c>
      <c r="S657" s="74">
        <f t="shared" si="66"/>
        <v>47</v>
      </c>
      <c r="T657" s="6" t="s">
        <v>431</v>
      </c>
      <c r="U657" s="47" t="s">
        <v>432</v>
      </c>
      <c r="V657" s="47">
        <v>1</v>
      </c>
      <c r="W657" s="47">
        <v>1</v>
      </c>
      <c r="X657" s="47">
        <v>1</v>
      </c>
      <c r="Y657" s="47">
        <v>1</v>
      </c>
      <c r="Z657" s="75">
        <v>40855.635300925933</v>
      </c>
      <c r="AA657" s="6" t="s">
        <v>433</v>
      </c>
      <c r="AB657" s="47" t="s">
        <v>3604</v>
      </c>
      <c r="AC657" s="47" t="s">
        <v>3606</v>
      </c>
      <c r="AD657" s="47" t="s">
        <v>3610</v>
      </c>
      <c r="AE657" s="47" t="s">
        <v>3611</v>
      </c>
      <c r="AF657" s="6" t="s">
        <v>3612</v>
      </c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</row>
    <row r="658" spans="1:43" s="1" customFormat="1" ht="47.25" x14ac:dyDescent="0.25">
      <c r="A658" s="47">
        <v>654</v>
      </c>
      <c r="B658" s="47" t="s">
        <v>3613</v>
      </c>
      <c r="C658" s="47" t="s">
        <v>3614</v>
      </c>
      <c r="D658" s="69" t="s">
        <v>3586</v>
      </c>
      <c r="E658" s="47">
        <v>2004</v>
      </c>
      <c r="F658" s="69" t="s">
        <v>3615</v>
      </c>
      <c r="G658" s="69" t="s">
        <v>3534</v>
      </c>
      <c r="H658" s="69" t="s">
        <v>3615</v>
      </c>
      <c r="I658" s="70">
        <v>294.3343603422997</v>
      </c>
      <c r="J658" s="47" t="s">
        <v>430</v>
      </c>
      <c r="K658" s="47">
        <v>8</v>
      </c>
      <c r="L658" s="71"/>
      <c r="M658" s="47">
        <v>75</v>
      </c>
      <c r="N658" s="48">
        <f t="shared" si="61"/>
        <v>160</v>
      </c>
      <c r="O658" s="48">
        <f t="shared" si="62"/>
        <v>47093.497654767954</v>
      </c>
      <c r="P658" s="72">
        <f t="shared" si="63"/>
        <v>4709.3497654767953</v>
      </c>
      <c r="Q658" s="73">
        <f t="shared" si="64"/>
        <v>7770.4271130367115</v>
      </c>
      <c r="R658" s="48">
        <f t="shared" si="65"/>
        <v>59573.274533281459</v>
      </c>
      <c r="S658" s="74">
        <f t="shared" si="66"/>
        <v>55</v>
      </c>
      <c r="T658" s="6" t="s">
        <v>431</v>
      </c>
      <c r="U658" s="47" t="s">
        <v>432</v>
      </c>
      <c r="V658" s="47">
        <v>1</v>
      </c>
      <c r="W658" s="47">
        <v>1</v>
      </c>
      <c r="X658" s="47">
        <v>1</v>
      </c>
      <c r="Y658" s="47">
        <v>1</v>
      </c>
      <c r="Z658" s="75">
        <v>40855.635312500002</v>
      </c>
      <c r="AA658" s="6" t="s">
        <v>433</v>
      </c>
      <c r="AB658" s="47" t="s">
        <v>3169</v>
      </c>
      <c r="AC658" s="47" t="s">
        <v>3616</v>
      </c>
      <c r="AD658" s="47" t="s">
        <v>3617</v>
      </c>
      <c r="AE658" s="47" t="s">
        <v>3618</v>
      </c>
      <c r="AF658" s="6" t="s">
        <v>3619</v>
      </c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</row>
    <row r="659" spans="1:43" s="1" customFormat="1" ht="47.25" x14ac:dyDescent="0.25">
      <c r="A659" s="47">
        <v>655</v>
      </c>
      <c r="B659" s="47" t="s">
        <v>3620</v>
      </c>
      <c r="C659" s="47" t="s">
        <v>3614</v>
      </c>
      <c r="D659" s="69" t="s">
        <v>3586</v>
      </c>
      <c r="E659" s="47">
        <v>2004</v>
      </c>
      <c r="F659" s="69" t="s">
        <v>3615</v>
      </c>
      <c r="G659" s="69" t="s">
        <v>3621</v>
      </c>
      <c r="H659" s="69" t="s">
        <v>3534</v>
      </c>
      <c r="I659" s="70">
        <v>199.57156228590159</v>
      </c>
      <c r="J659" s="47" t="s">
        <v>430</v>
      </c>
      <c r="K659" s="47">
        <v>8</v>
      </c>
      <c r="L659" s="71"/>
      <c r="M659" s="47">
        <v>75</v>
      </c>
      <c r="N659" s="48">
        <f t="shared" si="61"/>
        <v>160</v>
      </c>
      <c r="O659" s="48">
        <f t="shared" si="62"/>
        <v>31931.449965744254</v>
      </c>
      <c r="P659" s="72">
        <f t="shared" si="63"/>
        <v>3193.1449965744255</v>
      </c>
      <c r="Q659" s="73">
        <f t="shared" si="64"/>
        <v>5268.6892443478018</v>
      </c>
      <c r="R659" s="48">
        <f t="shared" si="65"/>
        <v>40393.284206666482</v>
      </c>
      <c r="S659" s="74">
        <f t="shared" si="66"/>
        <v>55</v>
      </c>
      <c r="T659" s="6" t="s">
        <v>431</v>
      </c>
      <c r="U659" s="47" t="s">
        <v>432</v>
      </c>
      <c r="V659" s="47">
        <v>1</v>
      </c>
      <c r="W659" s="47">
        <v>1</v>
      </c>
      <c r="X659" s="47">
        <v>1</v>
      </c>
      <c r="Y659" s="47">
        <v>1</v>
      </c>
      <c r="Z659" s="75">
        <v>40855.635312500002</v>
      </c>
      <c r="AA659" s="6" t="s">
        <v>433</v>
      </c>
      <c r="AB659" s="47" t="s">
        <v>3169</v>
      </c>
      <c r="AC659" s="47" t="s">
        <v>3622</v>
      </c>
      <c r="AD659" s="47" t="s">
        <v>3623</v>
      </c>
      <c r="AE659" s="47" t="s">
        <v>3624</v>
      </c>
      <c r="AF659" s="6" t="s">
        <v>3625</v>
      </c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</row>
    <row r="660" spans="1:43" s="1" customFormat="1" ht="31.5" x14ac:dyDescent="0.25">
      <c r="A660" s="47">
        <v>656</v>
      </c>
      <c r="B660" s="47" t="s">
        <v>3626</v>
      </c>
      <c r="C660" s="47" t="s">
        <v>3627</v>
      </c>
      <c r="D660" s="69" t="s">
        <v>3507</v>
      </c>
      <c r="E660" s="47">
        <v>2003</v>
      </c>
      <c r="F660" s="69" t="s">
        <v>3628</v>
      </c>
      <c r="G660" s="69" t="s">
        <v>3621</v>
      </c>
      <c r="H660" s="69" t="s">
        <v>3534</v>
      </c>
      <c r="I660" s="70">
        <v>397.6505650324255</v>
      </c>
      <c r="J660" s="47" t="s">
        <v>430</v>
      </c>
      <c r="K660" s="47">
        <v>8</v>
      </c>
      <c r="L660" s="71"/>
      <c r="M660" s="47">
        <v>75</v>
      </c>
      <c r="N660" s="48">
        <f t="shared" si="61"/>
        <v>160</v>
      </c>
      <c r="O660" s="48">
        <f t="shared" si="62"/>
        <v>63624.090405188079</v>
      </c>
      <c r="P660" s="72">
        <f t="shared" si="63"/>
        <v>6362.4090405188081</v>
      </c>
      <c r="Q660" s="73">
        <f t="shared" si="64"/>
        <v>10497.974916856032</v>
      </c>
      <c r="R660" s="48">
        <f t="shared" si="65"/>
        <v>80484.47436256292</v>
      </c>
      <c r="S660" s="74">
        <f t="shared" si="66"/>
        <v>54</v>
      </c>
      <c r="T660" s="6" t="s">
        <v>431</v>
      </c>
      <c r="U660" s="47" t="s">
        <v>432</v>
      </c>
      <c r="V660" s="47">
        <v>1</v>
      </c>
      <c r="W660" s="47">
        <v>1</v>
      </c>
      <c r="X660" s="47">
        <v>1</v>
      </c>
      <c r="Y660" s="47">
        <v>1</v>
      </c>
      <c r="Z660" s="75">
        <v>40855.635312500002</v>
      </c>
      <c r="AA660" s="6" t="s">
        <v>433</v>
      </c>
      <c r="AB660" s="47" t="s">
        <v>3509</v>
      </c>
      <c r="AC660" s="47" t="s">
        <v>3629</v>
      </c>
      <c r="AD660" s="47" t="s">
        <v>3630</v>
      </c>
      <c r="AE660" s="47" t="s">
        <v>3631</v>
      </c>
      <c r="AF660" s="6" t="s">
        <v>3632</v>
      </c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</row>
    <row r="661" spans="1:43" s="1" customFormat="1" ht="31.5" x14ac:dyDescent="0.25">
      <c r="A661" s="47">
        <v>657</v>
      </c>
      <c r="B661" s="47" t="s">
        <v>3633</v>
      </c>
      <c r="C661" s="47" t="s">
        <v>3627</v>
      </c>
      <c r="D661" s="69" t="s">
        <v>3507</v>
      </c>
      <c r="E661" s="47">
        <v>2003</v>
      </c>
      <c r="F661" s="69" t="s">
        <v>3628</v>
      </c>
      <c r="G661" s="69" t="s">
        <v>3634</v>
      </c>
      <c r="H661" s="69" t="s">
        <v>457</v>
      </c>
      <c r="I661" s="70">
        <v>250.22970984104691</v>
      </c>
      <c r="J661" s="47" t="s">
        <v>430</v>
      </c>
      <c r="K661" s="47">
        <v>8</v>
      </c>
      <c r="L661" s="71"/>
      <c r="M661" s="47">
        <v>75</v>
      </c>
      <c r="N661" s="48">
        <f t="shared" si="61"/>
        <v>160</v>
      </c>
      <c r="O661" s="48">
        <f t="shared" si="62"/>
        <v>40036.753574567505</v>
      </c>
      <c r="P661" s="72">
        <f t="shared" si="63"/>
        <v>4003.6753574567506</v>
      </c>
      <c r="Q661" s="73">
        <f t="shared" si="64"/>
        <v>6606.0643398036382</v>
      </c>
      <c r="R661" s="48">
        <f t="shared" si="65"/>
        <v>50646.493271827894</v>
      </c>
      <c r="S661" s="74">
        <f t="shared" si="66"/>
        <v>54</v>
      </c>
      <c r="T661" s="6" t="s">
        <v>431</v>
      </c>
      <c r="U661" s="47" t="s">
        <v>432</v>
      </c>
      <c r="V661" s="47">
        <v>1</v>
      </c>
      <c r="W661" s="47">
        <v>1</v>
      </c>
      <c r="X661" s="47">
        <v>1</v>
      </c>
      <c r="Y661" s="47">
        <v>1</v>
      </c>
      <c r="Z661" s="75">
        <v>40855.635312500002</v>
      </c>
      <c r="AA661" s="6" t="s">
        <v>433</v>
      </c>
      <c r="AB661" s="47" t="s">
        <v>3509</v>
      </c>
      <c r="AC661" s="47" t="s">
        <v>3635</v>
      </c>
      <c r="AD661" s="47" t="s">
        <v>3636</v>
      </c>
      <c r="AE661" s="47" t="s">
        <v>3637</v>
      </c>
      <c r="AF661" s="6" t="s">
        <v>3638</v>
      </c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</row>
    <row r="662" spans="1:43" s="1" customFormat="1" ht="47.25" x14ac:dyDescent="0.25">
      <c r="A662" s="47">
        <v>658</v>
      </c>
      <c r="B662" s="47" t="s">
        <v>3639</v>
      </c>
      <c r="C662" s="47" t="s">
        <v>3627</v>
      </c>
      <c r="D662" s="69" t="s">
        <v>3586</v>
      </c>
      <c r="E662" s="47">
        <v>2004</v>
      </c>
      <c r="F662" s="69" t="s">
        <v>3621</v>
      </c>
      <c r="G662" s="69" t="s">
        <v>3634</v>
      </c>
      <c r="H662" s="69" t="s">
        <v>3615</v>
      </c>
      <c r="I662" s="70">
        <v>589.44662391614702</v>
      </c>
      <c r="J662" s="47" t="s">
        <v>430</v>
      </c>
      <c r="K662" s="47">
        <v>8</v>
      </c>
      <c r="L662" s="71"/>
      <c r="M662" s="47">
        <v>75</v>
      </c>
      <c r="N662" s="48">
        <f t="shared" si="61"/>
        <v>160</v>
      </c>
      <c r="O662" s="48">
        <f t="shared" si="62"/>
        <v>94311.459826583523</v>
      </c>
      <c r="P662" s="72">
        <f t="shared" si="63"/>
        <v>9431.1459826583523</v>
      </c>
      <c r="Q662" s="73">
        <f t="shared" si="64"/>
        <v>15561.390871386282</v>
      </c>
      <c r="R662" s="48">
        <f t="shared" si="65"/>
        <v>119303.99668062816</v>
      </c>
      <c r="S662" s="74">
        <f t="shared" si="66"/>
        <v>55</v>
      </c>
      <c r="T662" s="6" t="s">
        <v>431</v>
      </c>
      <c r="U662" s="47" t="s">
        <v>432</v>
      </c>
      <c r="V662" s="47">
        <v>1</v>
      </c>
      <c r="W662" s="47">
        <v>1</v>
      </c>
      <c r="X662" s="47">
        <v>1</v>
      </c>
      <c r="Y662" s="47">
        <v>1</v>
      </c>
      <c r="Z662" s="75">
        <v>40855.635312500002</v>
      </c>
      <c r="AA662" s="6" t="s">
        <v>433</v>
      </c>
      <c r="AB662" s="47" t="s">
        <v>431</v>
      </c>
      <c r="AC662" s="47" t="s">
        <v>3640</v>
      </c>
      <c r="AD662" s="47" t="s">
        <v>3641</v>
      </c>
      <c r="AE662" s="47" t="s">
        <v>3642</v>
      </c>
      <c r="AF662" s="6" t="s">
        <v>3643</v>
      </c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</row>
    <row r="663" spans="1:43" s="1" customFormat="1" ht="31.5" x14ac:dyDescent="0.25">
      <c r="A663" s="47">
        <v>659</v>
      </c>
      <c r="B663" s="47" t="s">
        <v>3644</v>
      </c>
      <c r="C663" s="47" t="s">
        <v>3645</v>
      </c>
      <c r="D663" s="69" t="s">
        <v>3507</v>
      </c>
      <c r="E663" s="47">
        <v>2003</v>
      </c>
      <c r="F663" s="69" t="s">
        <v>874</v>
      </c>
      <c r="G663" s="69" t="s">
        <v>874</v>
      </c>
      <c r="H663" s="69" t="s">
        <v>457</v>
      </c>
      <c r="I663" s="70">
        <v>2.526346429354994</v>
      </c>
      <c r="J663" s="47" t="s">
        <v>430</v>
      </c>
      <c r="K663" s="47">
        <v>10</v>
      </c>
      <c r="L663" s="71"/>
      <c r="M663" s="47">
        <v>75</v>
      </c>
      <c r="N663" s="48">
        <f t="shared" si="61"/>
        <v>180</v>
      </c>
      <c r="O663" s="48">
        <f t="shared" si="62"/>
        <v>454.74235728389891</v>
      </c>
      <c r="P663" s="72">
        <f t="shared" si="63"/>
        <v>45.474235728389893</v>
      </c>
      <c r="Q663" s="73">
        <f t="shared" si="64"/>
        <v>75.03248895184332</v>
      </c>
      <c r="R663" s="48">
        <f t="shared" si="65"/>
        <v>575.24908196413207</v>
      </c>
      <c r="S663" s="74">
        <f t="shared" si="66"/>
        <v>54</v>
      </c>
      <c r="T663" s="6" t="s">
        <v>431</v>
      </c>
      <c r="U663" s="47" t="s">
        <v>432</v>
      </c>
      <c r="V663" s="47">
        <v>1</v>
      </c>
      <c r="W663" s="47">
        <v>1</v>
      </c>
      <c r="X663" s="47">
        <v>1</v>
      </c>
      <c r="Y663" s="47">
        <v>1</v>
      </c>
      <c r="Z663" s="75">
        <v>40855.635312500002</v>
      </c>
      <c r="AA663" s="6" t="s">
        <v>433</v>
      </c>
      <c r="AB663" s="47" t="s">
        <v>3509</v>
      </c>
      <c r="AC663" s="47" t="s">
        <v>3646</v>
      </c>
      <c r="AD663" s="47" t="s">
        <v>3647</v>
      </c>
      <c r="AE663" s="47" t="s">
        <v>3648</v>
      </c>
      <c r="AF663" s="6" t="s">
        <v>3649</v>
      </c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</row>
    <row r="664" spans="1:43" s="1" customFormat="1" ht="31.5" x14ac:dyDescent="0.25">
      <c r="A664" s="47">
        <v>660</v>
      </c>
      <c r="B664" s="47" t="s">
        <v>3650</v>
      </c>
      <c r="C664" s="47" t="s">
        <v>3645</v>
      </c>
      <c r="D664" s="69" t="s">
        <v>3507</v>
      </c>
      <c r="E664" s="47">
        <v>2003</v>
      </c>
      <c r="F664" s="69" t="s">
        <v>874</v>
      </c>
      <c r="G664" s="69" t="s">
        <v>731</v>
      </c>
      <c r="H664" s="69" t="s">
        <v>457</v>
      </c>
      <c r="I664" s="70">
        <v>505.83241782241691</v>
      </c>
      <c r="J664" s="47" t="s">
        <v>430</v>
      </c>
      <c r="K664" s="47">
        <v>10</v>
      </c>
      <c r="L664" s="71"/>
      <c r="M664" s="47">
        <v>75</v>
      </c>
      <c r="N664" s="48">
        <f t="shared" si="61"/>
        <v>180</v>
      </c>
      <c r="O664" s="48">
        <f t="shared" si="62"/>
        <v>91049.835208035045</v>
      </c>
      <c r="P664" s="72">
        <f t="shared" si="63"/>
        <v>9104.9835208035056</v>
      </c>
      <c r="Q664" s="73">
        <f t="shared" si="64"/>
        <v>15023.222809325782</v>
      </c>
      <c r="R664" s="48">
        <f t="shared" si="65"/>
        <v>115178.04153816434</v>
      </c>
      <c r="S664" s="74">
        <f t="shared" si="66"/>
        <v>54</v>
      </c>
      <c r="T664" s="6" t="s">
        <v>431</v>
      </c>
      <c r="U664" s="47" t="s">
        <v>432</v>
      </c>
      <c r="V664" s="47">
        <v>1</v>
      </c>
      <c r="W664" s="47">
        <v>1</v>
      </c>
      <c r="X664" s="47">
        <v>1</v>
      </c>
      <c r="Y664" s="47">
        <v>1</v>
      </c>
      <c r="Z664" s="75">
        <v>40855.635312500002</v>
      </c>
      <c r="AA664" s="6" t="s">
        <v>433</v>
      </c>
      <c r="AB664" s="47" t="s">
        <v>3509</v>
      </c>
      <c r="AC664" s="47" t="s">
        <v>3651</v>
      </c>
      <c r="AD664" s="47" t="s">
        <v>3652</v>
      </c>
      <c r="AE664" s="47" t="s">
        <v>3653</v>
      </c>
      <c r="AF664" s="6" t="s">
        <v>3654</v>
      </c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</row>
    <row r="665" spans="1:43" s="1" customFormat="1" ht="31.5" x14ac:dyDescent="0.25">
      <c r="A665" s="47">
        <v>661</v>
      </c>
      <c r="B665" s="47" t="s">
        <v>3655</v>
      </c>
      <c r="C665" s="47" t="s">
        <v>3656</v>
      </c>
      <c r="D665" s="69" t="s">
        <v>3572</v>
      </c>
      <c r="E665" s="47">
        <v>2004</v>
      </c>
      <c r="F665" s="69" t="s">
        <v>3657</v>
      </c>
      <c r="G665" s="69" t="s">
        <v>3593</v>
      </c>
      <c r="H665" s="69" t="s">
        <v>1255</v>
      </c>
      <c r="I665" s="70">
        <v>438.29695248641531</v>
      </c>
      <c r="J665" s="47" t="s">
        <v>430</v>
      </c>
      <c r="K665" s="47">
        <v>8</v>
      </c>
      <c r="L665" s="71"/>
      <c r="M665" s="47">
        <v>75</v>
      </c>
      <c r="N665" s="48">
        <f t="shared" si="61"/>
        <v>160</v>
      </c>
      <c r="O665" s="48">
        <f t="shared" si="62"/>
        <v>70127.512397826446</v>
      </c>
      <c r="P665" s="72">
        <f t="shared" si="63"/>
        <v>7012.7512397826449</v>
      </c>
      <c r="Q665" s="73">
        <f t="shared" si="64"/>
        <v>11571.039545641364</v>
      </c>
      <c r="R665" s="48">
        <f t="shared" si="65"/>
        <v>88711.303183250464</v>
      </c>
      <c r="S665" s="74">
        <f t="shared" si="66"/>
        <v>55</v>
      </c>
      <c r="T665" s="6" t="s">
        <v>431</v>
      </c>
      <c r="U665" s="47" t="s">
        <v>432</v>
      </c>
      <c r="V665" s="47">
        <v>1</v>
      </c>
      <c r="W665" s="47">
        <v>1</v>
      </c>
      <c r="X665" s="47">
        <v>1</v>
      </c>
      <c r="Y665" s="47">
        <v>1</v>
      </c>
      <c r="Z665" s="75">
        <v>40855.635312500002</v>
      </c>
      <c r="AA665" s="6" t="s">
        <v>433</v>
      </c>
      <c r="AB665" s="47" t="s">
        <v>3575</v>
      </c>
      <c r="AC665" s="47" t="s">
        <v>3658</v>
      </c>
      <c r="AD665" s="47" t="s">
        <v>3659</v>
      </c>
      <c r="AE665" s="47" t="s">
        <v>3660</v>
      </c>
      <c r="AF665" s="6" t="s">
        <v>3661</v>
      </c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</row>
    <row r="666" spans="1:43" s="1" customFormat="1" ht="31.5" x14ac:dyDescent="0.25">
      <c r="A666" s="47">
        <v>662</v>
      </c>
      <c r="B666" s="47" t="s">
        <v>3662</v>
      </c>
      <c r="C666" s="47" t="s">
        <v>3663</v>
      </c>
      <c r="D666" s="69" t="s">
        <v>3572</v>
      </c>
      <c r="E666" s="47">
        <v>2004</v>
      </c>
      <c r="F666" s="69" t="s">
        <v>3657</v>
      </c>
      <c r="G666" s="69" t="s">
        <v>3615</v>
      </c>
      <c r="H666" s="69" t="s">
        <v>3657</v>
      </c>
      <c r="I666" s="70">
        <v>338.63510872575768</v>
      </c>
      <c r="J666" s="47" t="s">
        <v>430</v>
      </c>
      <c r="K666" s="47">
        <v>8</v>
      </c>
      <c r="L666" s="71"/>
      <c r="M666" s="47">
        <v>75</v>
      </c>
      <c r="N666" s="48">
        <f t="shared" si="61"/>
        <v>160</v>
      </c>
      <c r="O666" s="48">
        <f t="shared" si="62"/>
        <v>54181.617396121226</v>
      </c>
      <c r="P666" s="72">
        <f t="shared" si="63"/>
        <v>5418.1617396121228</v>
      </c>
      <c r="Q666" s="73">
        <f t="shared" si="64"/>
        <v>8939.9668703600018</v>
      </c>
      <c r="R666" s="48">
        <f t="shared" si="65"/>
        <v>68539.746006093352</v>
      </c>
      <c r="S666" s="74">
        <f t="shared" si="66"/>
        <v>55</v>
      </c>
      <c r="T666" s="6" t="s">
        <v>431</v>
      </c>
      <c r="U666" s="47" t="s">
        <v>432</v>
      </c>
      <c r="V666" s="47">
        <v>1</v>
      </c>
      <c r="W666" s="47">
        <v>1</v>
      </c>
      <c r="X666" s="47">
        <v>1</v>
      </c>
      <c r="Y666" s="47">
        <v>1</v>
      </c>
      <c r="Z666" s="75">
        <v>40855.635312500002</v>
      </c>
      <c r="AA666" s="6" t="s">
        <v>433</v>
      </c>
      <c r="AB666" s="47" t="s">
        <v>3575</v>
      </c>
      <c r="AC666" s="47" t="s">
        <v>3664</v>
      </c>
      <c r="AD666" s="47" t="s">
        <v>3665</v>
      </c>
      <c r="AE666" s="47" t="s">
        <v>3666</v>
      </c>
      <c r="AF666" s="6" t="s">
        <v>3667</v>
      </c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</row>
    <row r="667" spans="1:43" s="1" customFormat="1" ht="15.75" x14ac:dyDescent="0.25">
      <c r="A667" s="47">
        <v>663</v>
      </c>
      <c r="B667" s="47" t="s">
        <v>3668</v>
      </c>
      <c r="C667" s="47" t="s">
        <v>3663</v>
      </c>
      <c r="D667" s="69" t="s">
        <v>3669</v>
      </c>
      <c r="E667" s="47">
        <v>2004</v>
      </c>
      <c r="F667" s="69" t="s">
        <v>3593</v>
      </c>
      <c r="G667" s="69" t="s">
        <v>3657</v>
      </c>
      <c r="H667" s="69" t="s">
        <v>1255</v>
      </c>
      <c r="I667" s="70">
        <v>1.928828581468931</v>
      </c>
      <c r="J667" s="47" t="s">
        <v>430</v>
      </c>
      <c r="K667" s="47">
        <v>10</v>
      </c>
      <c r="L667" s="71"/>
      <c r="M667" s="47">
        <v>75</v>
      </c>
      <c r="N667" s="48">
        <f t="shared" si="61"/>
        <v>180</v>
      </c>
      <c r="O667" s="48">
        <f t="shared" si="62"/>
        <v>347.18914466440759</v>
      </c>
      <c r="P667" s="72">
        <f t="shared" si="63"/>
        <v>34.718914466440758</v>
      </c>
      <c r="Q667" s="73">
        <f t="shared" si="64"/>
        <v>57.286208869627252</v>
      </c>
      <c r="R667" s="48">
        <f t="shared" si="65"/>
        <v>439.19426800047563</v>
      </c>
      <c r="S667" s="74">
        <f t="shared" si="66"/>
        <v>55</v>
      </c>
      <c r="T667" s="6" t="s">
        <v>431</v>
      </c>
      <c r="U667" s="47" t="s">
        <v>432</v>
      </c>
      <c r="V667" s="47">
        <v>1</v>
      </c>
      <c r="W667" s="47">
        <v>1</v>
      </c>
      <c r="X667" s="47">
        <v>1</v>
      </c>
      <c r="Y667" s="47">
        <v>1</v>
      </c>
      <c r="Z667" s="75">
        <v>40855.635312500002</v>
      </c>
      <c r="AA667" s="6" t="s">
        <v>433</v>
      </c>
      <c r="AB667" s="47" t="s">
        <v>431</v>
      </c>
      <c r="AC667" s="47" t="s">
        <v>3670</v>
      </c>
      <c r="AD667" s="47" t="s">
        <v>3671</v>
      </c>
      <c r="AE667" s="47" t="s">
        <v>3672</v>
      </c>
      <c r="AF667" s="6" t="s">
        <v>3673</v>
      </c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</row>
    <row r="668" spans="1:43" s="1" customFormat="1" ht="31.5" x14ac:dyDescent="0.25">
      <c r="A668" s="47">
        <v>664</v>
      </c>
      <c r="B668" s="47" t="s">
        <v>3674</v>
      </c>
      <c r="C668" s="47" t="s">
        <v>3656</v>
      </c>
      <c r="D668" s="69" t="s">
        <v>3572</v>
      </c>
      <c r="E668" s="47">
        <v>2004</v>
      </c>
      <c r="F668" s="69" t="s">
        <v>3593</v>
      </c>
      <c r="G668" s="69" t="s">
        <v>3559</v>
      </c>
      <c r="H668" s="69" t="s">
        <v>1255</v>
      </c>
      <c r="I668" s="70">
        <v>433.96404719959611</v>
      </c>
      <c r="J668" s="47" t="s">
        <v>430</v>
      </c>
      <c r="K668" s="47">
        <v>10</v>
      </c>
      <c r="L668" s="71"/>
      <c r="M668" s="47">
        <v>75</v>
      </c>
      <c r="N668" s="48">
        <f t="shared" si="61"/>
        <v>180</v>
      </c>
      <c r="O668" s="48">
        <f t="shared" si="62"/>
        <v>78113.528495927298</v>
      </c>
      <c r="P668" s="72">
        <f t="shared" si="63"/>
        <v>7811.3528495927303</v>
      </c>
      <c r="Q668" s="73">
        <f t="shared" si="64"/>
        <v>12888.732201828005</v>
      </c>
      <c r="R668" s="48">
        <f t="shared" si="65"/>
        <v>98813.613547348039</v>
      </c>
      <c r="S668" s="74">
        <f t="shared" si="66"/>
        <v>55</v>
      </c>
      <c r="T668" s="6" t="s">
        <v>431</v>
      </c>
      <c r="U668" s="47" t="s">
        <v>432</v>
      </c>
      <c r="V668" s="47">
        <v>1</v>
      </c>
      <c r="W668" s="47">
        <v>1</v>
      </c>
      <c r="X668" s="47">
        <v>1</v>
      </c>
      <c r="Y668" s="47">
        <v>1</v>
      </c>
      <c r="Z668" s="75">
        <v>40855.635312500002</v>
      </c>
      <c r="AA668" s="6" t="s">
        <v>433</v>
      </c>
      <c r="AB668" s="47" t="s">
        <v>3575</v>
      </c>
      <c r="AC668" s="47" t="s">
        <v>3675</v>
      </c>
      <c r="AD668" s="47" t="s">
        <v>3676</v>
      </c>
      <c r="AE668" s="47" t="s">
        <v>3677</v>
      </c>
      <c r="AF668" s="6" t="s">
        <v>3678</v>
      </c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</row>
    <row r="669" spans="1:43" s="1" customFormat="1" ht="31.5" x14ac:dyDescent="0.25">
      <c r="A669" s="47">
        <v>665</v>
      </c>
      <c r="B669" s="47" t="s">
        <v>3679</v>
      </c>
      <c r="C669" s="47" t="s">
        <v>3680</v>
      </c>
      <c r="D669" s="69" t="s">
        <v>3572</v>
      </c>
      <c r="E669" s="47">
        <v>2004</v>
      </c>
      <c r="F669" s="69" t="s">
        <v>3681</v>
      </c>
      <c r="G669" s="69" t="s">
        <v>3682</v>
      </c>
      <c r="H669" s="69" t="s">
        <v>3683</v>
      </c>
      <c r="I669" s="70">
        <v>497.34349177736141</v>
      </c>
      <c r="J669" s="47" t="s">
        <v>430</v>
      </c>
      <c r="K669" s="47">
        <v>8</v>
      </c>
      <c r="L669" s="71"/>
      <c r="M669" s="47">
        <v>75</v>
      </c>
      <c r="N669" s="48">
        <f t="shared" si="61"/>
        <v>160</v>
      </c>
      <c r="O669" s="48">
        <f t="shared" si="62"/>
        <v>79574.958684377823</v>
      </c>
      <c r="P669" s="72">
        <f t="shared" si="63"/>
        <v>7957.4958684377825</v>
      </c>
      <c r="Q669" s="73">
        <f t="shared" si="64"/>
        <v>13129.868182922341</v>
      </c>
      <c r="R669" s="48">
        <f t="shared" si="65"/>
        <v>100662.32273573794</v>
      </c>
      <c r="S669" s="74">
        <f t="shared" si="66"/>
        <v>55</v>
      </c>
      <c r="T669" s="6" t="s">
        <v>431</v>
      </c>
      <c r="U669" s="47" t="s">
        <v>432</v>
      </c>
      <c r="V669" s="47">
        <v>1</v>
      </c>
      <c r="W669" s="47">
        <v>1</v>
      </c>
      <c r="X669" s="47">
        <v>1</v>
      </c>
      <c r="Y669" s="47">
        <v>1</v>
      </c>
      <c r="Z669" s="75">
        <v>40855.635312500002</v>
      </c>
      <c r="AA669" s="6" t="s">
        <v>433</v>
      </c>
      <c r="AB669" s="47" t="s">
        <v>3575</v>
      </c>
      <c r="AC669" s="47" t="s">
        <v>3684</v>
      </c>
      <c r="AD669" s="47" t="s">
        <v>3685</v>
      </c>
      <c r="AE669" s="47" t="s">
        <v>3686</v>
      </c>
      <c r="AF669" s="6" t="s">
        <v>3687</v>
      </c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</row>
    <row r="670" spans="1:43" s="1" customFormat="1" ht="15.75" x14ac:dyDescent="0.25">
      <c r="A670" s="47">
        <v>666</v>
      </c>
      <c r="B670" s="47" t="s">
        <v>3688</v>
      </c>
      <c r="C670" s="47" t="s">
        <v>3565</v>
      </c>
      <c r="D670" s="69" t="s">
        <v>1743</v>
      </c>
      <c r="E670" s="47">
        <v>1981</v>
      </c>
      <c r="F670" s="69" t="s">
        <v>1942</v>
      </c>
      <c r="G670" s="69" t="s">
        <v>1255</v>
      </c>
      <c r="H670" s="69" t="s">
        <v>3681</v>
      </c>
      <c r="I670" s="70">
        <v>242.77411082677321</v>
      </c>
      <c r="J670" s="47" t="s">
        <v>430</v>
      </c>
      <c r="K670" s="47">
        <v>12</v>
      </c>
      <c r="L670" s="71"/>
      <c r="M670" s="47">
        <v>75</v>
      </c>
      <c r="N670" s="48">
        <f t="shared" si="61"/>
        <v>200</v>
      </c>
      <c r="O670" s="48">
        <f t="shared" si="62"/>
        <v>48554.822165354642</v>
      </c>
      <c r="P670" s="72">
        <f t="shared" si="63"/>
        <v>4855.4822165354644</v>
      </c>
      <c r="Q670" s="73">
        <f t="shared" si="64"/>
        <v>8011.5456572835155</v>
      </c>
      <c r="R670" s="48">
        <f t="shared" si="65"/>
        <v>61421.850039173623</v>
      </c>
      <c r="S670" s="74">
        <f t="shared" si="66"/>
        <v>32</v>
      </c>
      <c r="T670" s="6" t="s">
        <v>431</v>
      </c>
      <c r="U670" s="47" t="s">
        <v>432</v>
      </c>
      <c r="V670" s="47">
        <v>1</v>
      </c>
      <c r="W670" s="47">
        <v>1</v>
      </c>
      <c r="X670" s="47">
        <v>1</v>
      </c>
      <c r="Y670" s="47">
        <v>1</v>
      </c>
      <c r="Z670" s="75">
        <v>40855.635312500002</v>
      </c>
      <c r="AA670" s="6" t="s">
        <v>433</v>
      </c>
      <c r="AB670" s="47" t="s">
        <v>1745</v>
      </c>
      <c r="AC670" s="47" t="s">
        <v>3689</v>
      </c>
      <c r="AD670" s="47" t="s">
        <v>3690</v>
      </c>
      <c r="AE670" s="47" t="s">
        <v>3691</v>
      </c>
      <c r="AF670" s="6" t="s">
        <v>3692</v>
      </c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</row>
    <row r="671" spans="1:43" s="1" customFormat="1" ht="15.75" x14ac:dyDescent="0.25">
      <c r="A671" s="47">
        <v>667</v>
      </c>
      <c r="B671" s="47" t="s">
        <v>3693</v>
      </c>
      <c r="C671" s="47" t="s">
        <v>3565</v>
      </c>
      <c r="D671" s="69" t="s">
        <v>1743</v>
      </c>
      <c r="E671" s="47">
        <v>1981</v>
      </c>
      <c r="F671" s="69" t="s">
        <v>1334</v>
      </c>
      <c r="G671" s="69" t="s">
        <v>3559</v>
      </c>
      <c r="H671" s="69" t="s">
        <v>1255</v>
      </c>
      <c r="I671" s="70">
        <v>360.32210156937413</v>
      </c>
      <c r="J671" s="47" t="s">
        <v>430</v>
      </c>
      <c r="K671" s="47">
        <v>10</v>
      </c>
      <c r="L671" s="71"/>
      <c r="M671" s="47">
        <v>75</v>
      </c>
      <c r="N671" s="48">
        <f t="shared" si="61"/>
        <v>180</v>
      </c>
      <c r="O671" s="48">
        <f t="shared" si="62"/>
        <v>64857.97828248734</v>
      </c>
      <c r="P671" s="72">
        <f t="shared" si="63"/>
        <v>6485.7978282487347</v>
      </c>
      <c r="Q671" s="73">
        <f t="shared" si="64"/>
        <v>10701.566416610411</v>
      </c>
      <c r="R671" s="48">
        <f t="shared" si="65"/>
        <v>82045.342527346482</v>
      </c>
      <c r="S671" s="74">
        <f t="shared" si="66"/>
        <v>32</v>
      </c>
      <c r="T671" s="6" t="s">
        <v>431</v>
      </c>
      <c r="U671" s="47" t="s">
        <v>432</v>
      </c>
      <c r="V671" s="47">
        <v>1</v>
      </c>
      <c r="W671" s="47">
        <v>1</v>
      </c>
      <c r="X671" s="47">
        <v>1</v>
      </c>
      <c r="Y671" s="47">
        <v>1</v>
      </c>
      <c r="Z671" s="75">
        <v>44263.536736111113</v>
      </c>
      <c r="AA671" s="6" t="s">
        <v>1221</v>
      </c>
      <c r="AB671" s="47" t="s">
        <v>1745</v>
      </c>
      <c r="AC671" s="47" t="s">
        <v>3694</v>
      </c>
      <c r="AD671" s="47" t="s">
        <v>3695</v>
      </c>
      <c r="AE671" s="47" t="s">
        <v>3696</v>
      </c>
      <c r="AF671" s="6" t="s">
        <v>3697</v>
      </c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</row>
    <row r="672" spans="1:43" s="1" customFormat="1" ht="15.75" x14ac:dyDescent="0.25">
      <c r="A672" s="47">
        <v>668</v>
      </c>
      <c r="B672" s="47" t="s">
        <v>3698</v>
      </c>
      <c r="C672" s="47" t="s">
        <v>3458</v>
      </c>
      <c r="D672" s="69" t="s">
        <v>3459</v>
      </c>
      <c r="E672" s="47">
        <v>1991</v>
      </c>
      <c r="F672" s="69" t="s">
        <v>3461</v>
      </c>
      <c r="G672" s="69" t="s">
        <v>562</v>
      </c>
      <c r="H672" s="69" t="s">
        <v>451</v>
      </c>
      <c r="I672" s="70">
        <v>94.665500074912771</v>
      </c>
      <c r="J672" s="47" t="s">
        <v>430</v>
      </c>
      <c r="K672" s="47">
        <v>8</v>
      </c>
      <c r="L672" s="71"/>
      <c r="M672" s="47">
        <v>75</v>
      </c>
      <c r="N672" s="48">
        <f t="shared" si="61"/>
        <v>160</v>
      </c>
      <c r="O672" s="48">
        <f t="shared" si="62"/>
        <v>15146.480011986043</v>
      </c>
      <c r="P672" s="72">
        <f t="shared" si="63"/>
        <v>1514.6480011986043</v>
      </c>
      <c r="Q672" s="73">
        <f t="shared" si="64"/>
        <v>2499.169201977697</v>
      </c>
      <c r="R672" s="48">
        <f t="shared" si="65"/>
        <v>19160.297215162343</v>
      </c>
      <c r="S672" s="74">
        <f t="shared" si="66"/>
        <v>42</v>
      </c>
      <c r="T672" s="6" t="s">
        <v>431</v>
      </c>
      <c r="U672" s="47" t="s">
        <v>432</v>
      </c>
      <c r="V672" s="47">
        <v>1</v>
      </c>
      <c r="W672" s="47">
        <v>1</v>
      </c>
      <c r="X672" s="47">
        <v>1</v>
      </c>
      <c r="Y672" s="47">
        <v>1</v>
      </c>
      <c r="Z672" s="75">
        <v>40855.635312500002</v>
      </c>
      <c r="AA672" s="6" t="s">
        <v>433</v>
      </c>
      <c r="AB672" s="47" t="s">
        <v>3462</v>
      </c>
      <c r="AC672" s="47" t="s">
        <v>3699</v>
      </c>
      <c r="AD672" s="47" t="s">
        <v>3463</v>
      </c>
      <c r="AE672" s="47" t="s">
        <v>3700</v>
      </c>
      <c r="AF672" s="6" t="s">
        <v>3701</v>
      </c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</row>
    <row r="673" spans="1:43" s="1" customFormat="1" ht="47.25" x14ac:dyDescent="0.25">
      <c r="A673" s="47">
        <v>669</v>
      </c>
      <c r="B673" s="47" t="s">
        <v>3702</v>
      </c>
      <c r="C673" s="47" t="s">
        <v>1878</v>
      </c>
      <c r="D673" s="69" t="s">
        <v>3703</v>
      </c>
      <c r="E673" s="47">
        <v>2004</v>
      </c>
      <c r="F673" s="69" t="s">
        <v>1948</v>
      </c>
      <c r="G673" s="69" t="s">
        <v>3704</v>
      </c>
      <c r="H673" s="69" t="s">
        <v>1255</v>
      </c>
      <c r="I673" s="70">
        <v>395.42493093000343</v>
      </c>
      <c r="J673" s="47" t="s">
        <v>430</v>
      </c>
      <c r="K673" s="47">
        <v>8</v>
      </c>
      <c r="L673" s="71"/>
      <c r="M673" s="47">
        <v>75</v>
      </c>
      <c r="N673" s="48">
        <f t="shared" si="61"/>
        <v>160</v>
      </c>
      <c r="O673" s="48">
        <f t="shared" si="62"/>
        <v>63267.98894880055</v>
      </c>
      <c r="P673" s="72">
        <f t="shared" si="63"/>
        <v>6326.7988948800557</v>
      </c>
      <c r="Q673" s="73">
        <f t="shared" si="64"/>
        <v>10439.218176552091</v>
      </c>
      <c r="R673" s="48">
        <f t="shared" si="65"/>
        <v>80034.0060202327</v>
      </c>
      <c r="S673" s="74">
        <f t="shared" si="66"/>
        <v>55</v>
      </c>
      <c r="T673" s="6" t="s">
        <v>431</v>
      </c>
      <c r="U673" s="47" t="s">
        <v>432</v>
      </c>
      <c r="V673" s="47">
        <v>1</v>
      </c>
      <c r="W673" s="47">
        <v>1</v>
      </c>
      <c r="X673" s="47">
        <v>1</v>
      </c>
      <c r="Y673" s="47">
        <v>1</v>
      </c>
      <c r="Z673" s="75">
        <v>40855.635324074072</v>
      </c>
      <c r="AA673" s="6" t="s">
        <v>433</v>
      </c>
      <c r="AB673" s="47" t="s">
        <v>3705</v>
      </c>
      <c r="AC673" s="47" t="s">
        <v>3706</v>
      </c>
      <c r="AD673" s="47" t="s">
        <v>3707</v>
      </c>
      <c r="AE673" s="47" t="s">
        <v>3708</v>
      </c>
      <c r="AF673" s="6" t="s">
        <v>3709</v>
      </c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</row>
    <row r="674" spans="1:43" s="1" customFormat="1" ht="31.5" x14ac:dyDescent="0.25">
      <c r="A674" s="47">
        <v>670</v>
      </c>
      <c r="B674" s="47" t="s">
        <v>3710</v>
      </c>
      <c r="C674" s="47" t="s">
        <v>1246</v>
      </c>
      <c r="D674" s="69" t="s">
        <v>3711</v>
      </c>
      <c r="E674" s="47">
        <v>2004</v>
      </c>
      <c r="F674" s="69" t="s">
        <v>3712</v>
      </c>
      <c r="G674" s="69" t="s">
        <v>443</v>
      </c>
      <c r="H674" s="69" t="s">
        <v>451</v>
      </c>
      <c r="I674" s="70">
        <v>420.99398562617642</v>
      </c>
      <c r="J674" s="47" t="s">
        <v>430</v>
      </c>
      <c r="K674" s="47">
        <v>8</v>
      </c>
      <c r="L674" s="71"/>
      <c r="M674" s="47">
        <v>75</v>
      </c>
      <c r="N674" s="48">
        <f t="shared" si="61"/>
        <v>160</v>
      </c>
      <c r="O674" s="48">
        <f t="shared" si="62"/>
        <v>67359.03770018823</v>
      </c>
      <c r="P674" s="72">
        <f t="shared" si="63"/>
        <v>6735.9037700188237</v>
      </c>
      <c r="Q674" s="73">
        <f t="shared" si="64"/>
        <v>11114.241220531057</v>
      </c>
      <c r="R674" s="48">
        <f t="shared" si="65"/>
        <v>85209.182690738104</v>
      </c>
      <c r="S674" s="74">
        <f t="shared" si="66"/>
        <v>55</v>
      </c>
      <c r="T674" s="6" t="s">
        <v>431</v>
      </c>
      <c r="U674" s="47" t="s">
        <v>432</v>
      </c>
      <c r="V674" s="47">
        <v>1</v>
      </c>
      <c r="W674" s="47">
        <v>1</v>
      </c>
      <c r="X674" s="47">
        <v>1</v>
      </c>
      <c r="Y674" s="47">
        <v>1</v>
      </c>
      <c r="Z674" s="75">
        <v>40855.635324074072</v>
      </c>
      <c r="AA674" s="6" t="s">
        <v>433</v>
      </c>
      <c r="AB674" s="47" t="s">
        <v>3169</v>
      </c>
      <c r="AC674" s="47" t="s">
        <v>3713</v>
      </c>
      <c r="AD674" s="47" t="s">
        <v>3714</v>
      </c>
      <c r="AE674" s="47" t="s">
        <v>3715</v>
      </c>
      <c r="AF674" s="6" t="s">
        <v>3716</v>
      </c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</row>
    <row r="675" spans="1:43" s="1" customFormat="1" ht="31.5" x14ac:dyDescent="0.25">
      <c r="A675" s="47">
        <v>671</v>
      </c>
      <c r="B675" s="47" t="s">
        <v>3717</v>
      </c>
      <c r="C675" s="47" t="s">
        <v>1246</v>
      </c>
      <c r="D675" s="69" t="s">
        <v>3718</v>
      </c>
      <c r="E675" s="47">
        <v>2004</v>
      </c>
      <c r="F675" s="69" t="s">
        <v>443</v>
      </c>
      <c r="G675" s="69" t="s">
        <v>3712</v>
      </c>
      <c r="H675" s="69" t="s">
        <v>1255</v>
      </c>
      <c r="I675" s="70">
        <v>297.98898923695498</v>
      </c>
      <c r="J675" s="47" t="s">
        <v>430</v>
      </c>
      <c r="K675" s="47">
        <v>8</v>
      </c>
      <c r="L675" s="71"/>
      <c r="M675" s="47">
        <v>75</v>
      </c>
      <c r="N675" s="48">
        <f t="shared" si="61"/>
        <v>160</v>
      </c>
      <c r="O675" s="48">
        <f t="shared" si="62"/>
        <v>47678.238277912795</v>
      </c>
      <c r="P675" s="72">
        <f t="shared" si="63"/>
        <v>4767.8238277912797</v>
      </c>
      <c r="Q675" s="73">
        <f t="shared" si="64"/>
        <v>7866.9093158556116</v>
      </c>
      <c r="R675" s="48">
        <f t="shared" si="65"/>
        <v>60312.97142155969</v>
      </c>
      <c r="S675" s="74">
        <f t="shared" si="66"/>
        <v>55</v>
      </c>
      <c r="T675" s="6" t="s">
        <v>431</v>
      </c>
      <c r="U675" s="47" t="s">
        <v>432</v>
      </c>
      <c r="V675" s="47">
        <v>1</v>
      </c>
      <c r="W675" s="47">
        <v>1</v>
      </c>
      <c r="X675" s="47">
        <v>1</v>
      </c>
      <c r="Y675" s="47">
        <v>1</v>
      </c>
      <c r="Z675" s="75">
        <v>40855.635324074072</v>
      </c>
      <c r="AA675" s="6" t="s">
        <v>433</v>
      </c>
      <c r="AB675" s="47" t="s">
        <v>3719</v>
      </c>
      <c r="AC675" s="47" t="s">
        <v>3720</v>
      </c>
      <c r="AD675" s="47" t="s">
        <v>3721</v>
      </c>
      <c r="AE675" s="47" t="s">
        <v>3722</v>
      </c>
      <c r="AF675" s="6" t="s">
        <v>3723</v>
      </c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</row>
    <row r="676" spans="1:43" s="1" customFormat="1" ht="31.5" x14ac:dyDescent="0.25">
      <c r="A676" s="47">
        <v>672</v>
      </c>
      <c r="B676" s="47" t="s">
        <v>3724</v>
      </c>
      <c r="C676" s="47" t="s">
        <v>3725</v>
      </c>
      <c r="D676" s="69" t="s">
        <v>1863</v>
      </c>
      <c r="E676" s="47">
        <v>1998</v>
      </c>
      <c r="F676" s="69" t="s">
        <v>1255</v>
      </c>
      <c r="G676" s="69" t="s">
        <v>3726</v>
      </c>
      <c r="H676" s="69" t="s">
        <v>1896</v>
      </c>
      <c r="I676" s="70">
        <v>41.520420406430993</v>
      </c>
      <c r="J676" s="47" t="s">
        <v>430</v>
      </c>
      <c r="K676" s="47">
        <v>12</v>
      </c>
      <c r="L676" s="71"/>
      <c r="M676" s="47">
        <v>75</v>
      </c>
      <c r="N676" s="48">
        <f t="shared" si="61"/>
        <v>200</v>
      </c>
      <c r="O676" s="48">
        <f t="shared" si="62"/>
        <v>8304.0840812861989</v>
      </c>
      <c r="P676" s="72">
        <f t="shared" si="63"/>
        <v>830.40840812861995</v>
      </c>
      <c r="Q676" s="73">
        <f t="shared" si="64"/>
        <v>1370.1738734122227</v>
      </c>
      <c r="R676" s="48">
        <f t="shared" si="65"/>
        <v>10504.666362827042</v>
      </c>
      <c r="S676" s="74">
        <f t="shared" si="66"/>
        <v>49</v>
      </c>
      <c r="T676" s="6" t="s">
        <v>3727</v>
      </c>
      <c r="U676" s="47" t="s">
        <v>432</v>
      </c>
      <c r="V676" s="47">
        <v>1</v>
      </c>
      <c r="W676" s="47">
        <v>1</v>
      </c>
      <c r="X676" s="47">
        <v>1</v>
      </c>
      <c r="Y676" s="47">
        <v>1</v>
      </c>
      <c r="Z676" s="75">
        <v>40855.635324074072</v>
      </c>
      <c r="AA676" s="6" t="s">
        <v>433</v>
      </c>
      <c r="AB676" s="47" t="s">
        <v>1866</v>
      </c>
      <c r="AC676" s="47" t="s">
        <v>3728</v>
      </c>
      <c r="AD676" s="47" t="s">
        <v>3729</v>
      </c>
      <c r="AE676" s="47" t="s">
        <v>3730</v>
      </c>
      <c r="AF676" s="6" t="s">
        <v>3731</v>
      </c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</row>
    <row r="677" spans="1:43" s="1" customFormat="1" ht="31.5" x14ac:dyDescent="0.25">
      <c r="A677" s="47">
        <v>673</v>
      </c>
      <c r="B677" s="47" t="s">
        <v>3732</v>
      </c>
      <c r="C677" s="47" t="s">
        <v>3725</v>
      </c>
      <c r="D677" s="69" t="s">
        <v>3733</v>
      </c>
      <c r="E677" s="47">
        <v>2002</v>
      </c>
      <c r="F677" s="69" t="s">
        <v>3734</v>
      </c>
      <c r="G677" s="69" t="s">
        <v>457</v>
      </c>
      <c r="H677" s="69" t="s">
        <v>457</v>
      </c>
      <c r="I677" s="70">
        <v>291.57175790977658</v>
      </c>
      <c r="J677" s="47" t="s">
        <v>430</v>
      </c>
      <c r="K677" s="47">
        <v>8</v>
      </c>
      <c r="L677" s="71"/>
      <c r="M677" s="47">
        <v>75</v>
      </c>
      <c r="N677" s="48">
        <f t="shared" si="61"/>
        <v>160</v>
      </c>
      <c r="O677" s="48">
        <f t="shared" si="62"/>
        <v>46651.481265564253</v>
      </c>
      <c r="P677" s="72">
        <f t="shared" si="63"/>
        <v>4665.1481265564253</v>
      </c>
      <c r="Q677" s="73">
        <f t="shared" si="64"/>
        <v>7697.4944088181019</v>
      </c>
      <c r="R677" s="48">
        <f t="shared" si="65"/>
        <v>59014.123800938782</v>
      </c>
      <c r="S677" s="74">
        <f t="shared" si="66"/>
        <v>53</v>
      </c>
      <c r="T677" s="6" t="s">
        <v>431</v>
      </c>
      <c r="U677" s="47" t="s">
        <v>432</v>
      </c>
      <c r="V677" s="47">
        <v>1</v>
      </c>
      <c r="W677" s="47">
        <v>1</v>
      </c>
      <c r="X677" s="47">
        <v>1</v>
      </c>
      <c r="Y677" s="47">
        <v>1</v>
      </c>
      <c r="Z677" s="75">
        <v>40855.635324074072</v>
      </c>
      <c r="AA677" s="6" t="s">
        <v>433</v>
      </c>
      <c r="AB677" s="47" t="s">
        <v>431</v>
      </c>
      <c r="AC677" s="47" t="s">
        <v>3735</v>
      </c>
      <c r="AD677" s="47" t="s">
        <v>3736</v>
      </c>
      <c r="AE677" s="47" t="s">
        <v>3737</v>
      </c>
      <c r="AF677" s="6" t="s">
        <v>3738</v>
      </c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</row>
    <row r="678" spans="1:43" s="1" customFormat="1" ht="31.5" x14ac:dyDescent="0.25">
      <c r="A678" s="47">
        <v>674</v>
      </c>
      <c r="B678" s="47" t="s">
        <v>3739</v>
      </c>
      <c r="C678" s="47" t="s">
        <v>3725</v>
      </c>
      <c r="D678" s="69" t="s">
        <v>3733</v>
      </c>
      <c r="E678" s="47">
        <v>2002</v>
      </c>
      <c r="F678" s="69" t="s">
        <v>3734</v>
      </c>
      <c r="G678" s="69" t="s">
        <v>457</v>
      </c>
      <c r="H678" s="69" t="s">
        <v>457</v>
      </c>
      <c r="I678" s="70">
        <v>101.4159567189354</v>
      </c>
      <c r="J678" s="47" t="s">
        <v>430</v>
      </c>
      <c r="K678" s="47">
        <v>8</v>
      </c>
      <c r="L678" s="71"/>
      <c r="M678" s="47">
        <v>75</v>
      </c>
      <c r="N678" s="48">
        <f t="shared" si="61"/>
        <v>160</v>
      </c>
      <c r="O678" s="48">
        <f t="shared" si="62"/>
        <v>16226.553075029664</v>
      </c>
      <c r="P678" s="72">
        <f t="shared" si="63"/>
        <v>1622.6553075029665</v>
      </c>
      <c r="Q678" s="73">
        <f t="shared" si="64"/>
        <v>2677.3812573798946</v>
      </c>
      <c r="R678" s="48">
        <f t="shared" si="65"/>
        <v>20526.589639912523</v>
      </c>
      <c r="S678" s="74">
        <f t="shared" si="66"/>
        <v>53</v>
      </c>
      <c r="T678" s="6" t="s">
        <v>431</v>
      </c>
      <c r="U678" s="47" t="s">
        <v>432</v>
      </c>
      <c r="V678" s="47">
        <v>1</v>
      </c>
      <c r="W678" s="47">
        <v>1</v>
      </c>
      <c r="X678" s="47">
        <v>1</v>
      </c>
      <c r="Y678" s="47">
        <v>1</v>
      </c>
      <c r="Z678" s="75">
        <v>40855.635324074072</v>
      </c>
      <c r="AA678" s="6" t="s">
        <v>433</v>
      </c>
      <c r="AB678" s="47" t="s">
        <v>431</v>
      </c>
      <c r="AC678" s="47" t="s">
        <v>3740</v>
      </c>
      <c r="AD678" s="47" t="s">
        <v>3741</v>
      </c>
      <c r="AE678" s="47" t="s">
        <v>3742</v>
      </c>
      <c r="AF678" s="6" t="s">
        <v>3743</v>
      </c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</row>
    <row r="679" spans="1:43" s="1" customFormat="1" ht="31.5" x14ac:dyDescent="0.25">
      <c r="A679" s="47">
        <v>675</v>
      </c>
      <c r="B679" s="47" t="s">
        <v>3744</v>
      </c>
      <c r="C679" s="47" t="s">
        <v>3725</v>
      </c>
      <c r="D679" s="69" t="s">
        <v>3733</v>
      </c>
      <c r="E679" s="47">
        <v>2002</v>
      </c>
      <c r="F679" s="69" t="s">
        <v>3734</v>
      </c>
      <c r="G679" s="69" t="s">
        <v>457</v>
      </c>
      <c r="H679" s="69" t="s">
        <v>457</v>
      </c>
      <c r="I679" s="70">
        <v>186.64818912817819</v>
      </c>
      <c r="J679" s="47" t="s">
        <v>430</v>
      </c>
      <c r="K679" s="47">
        <v>8</v>
      </c>
      <c r="L679" s="71"/>
      <c r="M679" s="47">
        <v>75</v>
      </c>
      <c r="N679" s="48">
        <f t="shared" si="61"/>
        <v>160</v>
      </c>
      <c r="O679" s="48">
        <f t="shared" si="62"/>
        <v>29863.710260508509</v>
      </c>
      <c r="P679" s="72">
        <f t="shared" si="63"/>
        <v>2986.371026050851</v>
      </c>
      <c r="Q679" s="73">
        <f t="shared" si="64"/>
        <v>4927.5121929839042</v>
      </c>
      <c r="R679" s="48">
        <f t="shared" si="65"/>
        <v>37777.593479543269</v>
      </c>
      <c r="S679" s="74">
        <f t="shared" si="66"/>
        <v>53</v>
      </c>
      <c r="T679" s="6" t="s">
        <v>431</v>
      </c>
      <c r="U679" s="47" t="s">
        <v>432</v>
      </c>
      <c r="V679" s="47">
        <v>1</v>
      </c>
      <c r="W679" s="47">
        <v>1</v>
      </c>
      <c r="X679" s="47">
        <v>1</v>
      </c>
      <c r="Y679" s="47">
        <v>1</v>
      </c>
      <c r="Z679" s="75">
        <v>40855.635324074072</v>
      </c>
      <c r="AA679" s="6" t="s">
        <v>433</v>
      </c>
      <c r="AB679" s="47" t="s">
        <v>431</v>
      </c>
      <c r="AC679" s="47" t="s">
        <v>3741</v>
      </c>
      <c r="AD679" s="47" t="s">
        <v>3745</v>
      </c>
      <c r="AE679" s="47" t="s">
        <v>3746</v>
      </c>
      <c r="AF679" s="6" t="s">
        <v>3747</v>
      </c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</row>
    <row r="680" spans="1:43" s="1" customFormat="1" ht="31.5" x14ac:dyDescent="0.25">
      <c r="A680" s="47">
        <v>676</v>
      </c>
      <c r="B680" s="47" t="s">
        <v>3748</v>
      </c>
      <c r="C680" s="47" t="s">
        <v>3725</v>
      </c>
      <c r="D680" s="69" t="s">
        <v>3749</v>
      </c>
      <c r="E680" s="47">
        <v>2002</v>
      </c>
      <c r="F680" s="69" t="s">
        <v>3734</v>
      </c>
      <c r="G680" s="69" t="s">
        <v>457</v>
      </c>
      <c r="H680" s="69" t="s">
        <v>457</v>
      </c>
      <c r="I680" s="70">
        <v>8.0002347670053027</v>
      </c>
      <c r="J680" s="47" t="s">
        <v>430</v>
      </c>
      <c r="K680" s="47">
        <v>6</v>
      </c>
      <c r="L680" s="71"/>
      <c r="M680" s="47">
        <v>75</v>
      </c>
      <c r="N680" s="48">
        <f t="shared" si="61"/>
        <v>140</v>
      </c>
      <c r="O680" s="48">
        <f t="shared" si="62"/>
        <v>1120.0328673807423</v>
      </c>
      <c r="P680" s="72">
        <f t="shared" si="63"/>
        <v>112.00328673807424</v>
      </c>
      <c r="Q680" s="73">
        <f t="shared" si="64"/>
        <v>184.80542311782247</v>
      </c>
      <c r="R680" s="48">
        <f t="shared" si="65"/>
        <v>1416.8415772366391</v>
      </c>
      <c r="S680" s="74">
        <f t="shared" si="66"/>
        <v>53</v>
      </c>
      <c r="T680" s="6" t="s">
        <v>3727</v>
      </c>
      <c r="U680" s="47" t="s">
        <v>432</v>
      </c>
      <c r="V680" s="47">
        <v>1</v>
      </c>
      <c r="W680" s="47">
        <v>1</v>
      </c>
      <c r="X680" s="47">
        <v>1</v>
      </c>
      <c r="Y680" s="47">
        <v>1</v>
      </c>
      <c r="Z680" s="75">
        <v>40855.635324074072</v>
      </c>
      <c r="AA680" s="6" t="s">
        <v>433</v>
      </c>
      <c r="AB680" s="47" t="s">
        <v>3750</v>
      </c>
      <c r="AC680" s="47" t="s">
        <v>3751</v>
      </c>
      <c r="AD680" s="47" t="s">
        <v>3752</v>
      </c>
      <c r="AE680" s="47" t="s">
        <v>3753</v>
      </c>
      <c r="AF680" s="6" t="s">
        <v>3754</v>
      </c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</row>
    <row r="681" spans="1:43" s="1" customFormat="1" ht="15.75" x14ac:dyDescent="0.25">
      <c r="A681" s="47">
        <v>677</v>
      </c>
      <c r="B681" s="47" t="s">
        <v>3755</v>
      </c>
      <c r="C681" s="47" t="s">
        <v>3725</v>
      </c>
      <c r="D681" s="69" t="s">
        <v>3749</v>
      </c>
      <c r="E681" s="47">
        <v>2002</v>
      </c>
      <c r="F681" s="69" t="s">
        <v>3756</v>
      </c>
      <c r="G681" s="69" t="s">
        <v>3704</v>
      </c>
      <c r="H681" s="69" t="s">
        <v>3734</v>
      </c>
      <c r="I681" s="70">
        <v>305.87061082075837</v>
      </c>
      <c r="J681" s="47" t="s">
        <v>430</v>
      </c>
      <c r="K681" s="47">
        <v>6</v>
      </c>
      <c r="L681" s="71"/>
      <c r="M681" s="47">
        <v>75</v>
      </c>
      <c r="N681" s="48">
        <f t="shared" si="61"/>
        <v>140</v>
      </c>
      <c r="O681" s="48">
        <f t="shared" si="62"/>
        <v>42821.885514906171</v>
      </c>
      <c r="P681" s="72">
        <f t="shared" si="63"/>
        <v>4282.1885514906171</v>
      </c>
      <c r="Q681" s="73">
        <f t="shared" si="64"/>
        <v>7065.6111099595182</v>
      </c>
      <c r="R681" s="48">
        <f t="shared" si="65"/>
        <v>54169.685176356303</v>
      </c>
      <c r="S681" s="74">
        <f t="shared" si="66"/>
        <v>53</v>
      </c>
      <c r="T681" s="6" t="s">
        <v>3727</v>
      </c>
      <c r="U681" s="47" t="s">
        <v>432</v>
      </c>
      <c r="V681" s="47">
        <v>1</v>
      </c>
      <c r="W681" s="47">
        <v>1</v>
      </c>
      <c r="X681" s="47">
        <v>1</v>
      </c>
      <c r="Y681" s="47">
        <v>1</v>
      </c>
      <c r="Z681" s="75">
        <v>40855.635324074072</v>
      </c>
      <c r="AA681" s="6" t="s">
        <v>433</v>
      </c>
      <c r="AB681" s="47" t="s">
        <v>3750</v>
      </c>
      <c r="AC681" s="47" t="s">
        <v>3757</v>
      </c>
      <c r="AD681" s="47" t="s">
        <v>3751</v>
      </c>
      <c r="AE681" s="47" t="s">
        <v>3758</v>
      </c>
      <c r="AF681" s="6" t="s">
        <v>3759</v>
      </c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</row>
    <row r="682" spans="1:43" s="1" customFormat="1" ht="15.75" x14ac:dyDescent="0.25">
      <c r="A682" s="47">
        <v>678</v>
      </c>
      <c r="B682" s="47" t="s">
        <v>3760</v>
      </c>
      <c r="C682" s="47" t="s">
        <v>1246</v>
      </c>
      <c r="D682" s="69" t="s">
        <v>3749</v>
      </c>
      <c r="E682" s="47">
        <v>2002</v>
      </c>
      <c r="F682" s="69" t="s">
        <v>3756</v>
      </c>
      <c r="G682" s="69" t="s">
        <v>3704</v>
      </c>
      <c r="H682" s="69" t="s">
        <v>3734</v>
      </c>
      <c r="I682" s="70">
        <v>475.80472387933321</v>
      </c>
      <c r="J682" s="47" t="s">
        <v>430</v>
      </c>
      <c r="K682" s="47">
        <v>6</v>
      </c>
      <c r="L682" s="71"/>
      <c r="M682" s="47">
        <v>75</v>
      </c>
      <c r="N682" s="48">
        <f t="shared" si="61"/>
        <v>140</v>
      </c>
      <c r="O682" s="48">
        <f t="shared" si="62"/>
        <v>66612.661343106651</v>
      </c>
      <c r="P682" s="72">
        <f t="shared" si="63"/>
        <v>6661.2661343106656</v>
      </c>
      <c r="Q682" s="73">
        <f t="shared" si="64"/>
        <v>10991.089121612597</v>
      </c>
      <c r="R682" s="48">
        <f t="shared" si="65"/>
        <v>84265.016599029914</v>
      </c>
      <c r="S682" s="74">
        <f t="shared" si="66"/>
        <v>53</v>
      </c>
      <c r="T682" s="6" t="s">
        <v>3727</v>
      </c>
      <c r="U682" s="47" t="s">
        <v>432</v>
      </c>
      <c r="V682" s="47">
        <v>1</v>
      </c>
      <c r="W682" s="47">
        <v>1</v>
      </c>
      <c r="X682" s="47">
        <v>1</v>
      </c>
      <c r="Y682" s="47">
        <v>1</v>
      </c>
      <c r="Z682" s="75">
        <v>40855.635324074072</v>
      </c>
      <c r="AA682" s="6" t="s">
        <v>433</v>
      </c>
      <c r="AB682" s="47" t="s">
        <v>3750</v>
      </c>
      <c r="AC682" s="47" t="s">
        <v>3761</v>
      </c>
      <c r="AD682" s="47" t="s">
        <v>3757</v>
      </c>
      <c r="AE682" s="47" t="s">
        <v>3762</v>
      </c>
      <c r="AF682" s="6" t="s">
        <v>3763</v>
      </c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</row>
    <row r="683" spans="1:43" s="1" customFormat="1" ht="15.75" x14ac:dyDescent="0.25">
      <c r="A683" s="47">
        <v>679</v>
      </c>
      <c r="B683" s="47" t="s">
        <v>3764</v>
      </c>
      <c r="C683" s="47" t="s">
        <v>3765</v>
      </c>
      <c r="D683" s="69" t="s">
        <v>3766</v>
      </c>
      <c r="E683" s="47">
        <v>1999</v>
      </c>
      <c r="F683" s="69" t="s">
        <v>443</v>
      </c>
      <c r="G683" s="69" t="s">
        <v>3767</v>
      </c>
      <c r="H683" s="69" t="s">
        <v>3768</v>
      </c>
      <c r="I683" s="70">
        <v>280.53268907618258</v>
      </c>
      <c r="J683" s="47" t="s">
        <v>430</v>
      </c>
      <c r="K683" s="47">
        <v>8</v>
      </c>
      <c r="L683" s="71"/>
      <c r="M683" s="47">
        <v>75</v>
      </c>
      <c r="N683" s="48">
        <f t="shared" si="61"/>
        <v>160</v>
      </c>
      <c r="O683" s="48">
        <f t="shared" si="62"/>
        <v>44885.230252189212</v>
      </c>
      <c r="P683" s="72">
        <f t="shared" si="63"/>
        <v>4488.5230252189212</v>
      </c>
      <c r="Q683" s="73">
        <f t="shared" si="64"/>
        <v>7406.0629916112193</v>
      </c>
      <c r="R683" s="48">
        <f t="shared" si="65"/>
        <v>56779.816269019357</v>
      </c>
      <c r="S683" s="74">
        <f t="shared" si="66"/>
        <v>50</v>
      </c>
      <c r="T683" s="6" t="s">
        <v>431</v>
      </c>
      <c r="U683" s="47" t="s">
        <v>432</v>
      </c>
      <c r="V683" s="47">
        <v>1</v>
      </c>
      <c r="W683" s="47">
        <v>1</v>
      </c>
      <c r="X683" s="47">
        <v>1</v>
      </c>
      <c r="Y683" s="47">
        <v>1</v>
      </c>
      <c r="Z683" s="75">
        <v>40855.635324074072</v>
      </c>
      <c r="AA683" s="6" t="s">
        <v>433</v>
      </c>
      <c r="AB683" s="47" t="s">
        <v>3769</v>
      </c>
      <c r="AC683" s="47" t="s">
        <v>3770</v>
      </c>
      <c r="AD683" s="47" t="s">
        <v>3771</v>
      </c>
      <c r="AE683" s="47" t="s">
        <v>3772</v>
      </c>
      <c r="AF683" s="6" t="s">
        <v>3773</v>
      </c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</row>
    <row r="684" spans="1:43" s="1" customFormat="1" ht="15.75" x14ac:dyDescent="0.25">
      <c r="A684" s="47">
        <v>680</v>
      </c>
      <c r="B684" s="47" t="s">
        <v>3774</v>
      </c>
      <c r="C684" s="47" t="s">
        <v>1246</v>
      </c>
      <c r="D684" s="69" t="s">
        <v>3749</v>
      </c>
      <c r="E684" s="47">
        <v>2002</v>
      </c>
      <c r="F684" s="69" t="s">
        <v>443</v>
      </c>
      <c r="G684" s="69" t="s">
        <v>3768</v>
      </c>
      <c r="H684" s="69" t="s">
        <v>3756</v>
      </c>
      <c r="I684" s="70">
        <v>266.21773545612939</v>
      </c>
      <c r="J684" s="47" t="s">
        <v>430</v>
      </c>
      <c r="K684" s="47">
        <v>8</v>
      </c>
      <c r="L684" s="71"/>
      <c r="M684" s="47">
        <v>75</v>
      </c>
      <c r="N684" s="48">
        <f t="shared" si="61"/>
        <v>160</v>
      </c>
      <c r="O684" s="48">
        <f t="shared" si="62"/>
        <v>42594.837672980706</v>
      </c>
      <c r="P684" s="72">
        <f t="shared" si="63"/>
        <v>4259.4837672980711</v>
      </c>
      <c r="Q684" s="73">
        <f t="shared" si="64"/>
        <v>7028.1482160418163</v>
      </c>
      <c r="R684" s="48">
        <f t="shared" si="65"/>
        <v>53882.469656320594</v>
      </c>
      <c r="S684" s="74">
        <f t="shared" si="66"/>
        <v>53</v>
      </c>
      <c r="T684" s="6" t="s">
        <v>3727</v>
      </c>
      <c r="U684" s="47" t="s">
        <v>432</v>
      </c>
      <c r="V684" s="47">
        <v>1</v>
      </c>
      <c r="W684" s="47">
        <v>1</v>
      </c>
      <c r="X684" s="47">
        <v>1</v>
      </c>
      <c r="Y684" s="47">
        <v>1</v>
      </c>
      <c r="Z684" s="75">
        <v>40855.635324074072</v>
      </c>
      <c r="AA684" s="6" t="s">
        <v>433</v>
      </c>
      <c r="AB684" s="47" t="s">
        <v>3750</v>
      </c>
      <c r="AC684" s="47" t="s">
        <v>3775</v>
      </c>
      <c r="AD684" s="47" t="s">
        <v>3776</v>
      </c>
      <c r="AE684" s="47" t="s">
        <v>3777</v>
      </c>
      <c r="AF684" s="6" t="s">
        <v>3778</v>
      </c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</row>
    <row r="685" spans="1:43" s="1" customFormat="1" ht="15.75" x14ac:dyDescent="0.25">
      <c r="A685" s="47">
        <v>681</v>
      </c>
      <c r="B685" s="47" t="s">
        <v>3779</v>
      </c>
      <c r="C685" s="47" t="s">
        <v>1246</v>
      </c>
      <c r="D685" s="69" t="s">
        <v>3749</v>
      </c>
      <c r="E685" s="47">
        <v>2002</v>
      </c>
      <c r="F685" s="69" t="s">
        <v>3704</v>
      </c>
      <c r="G685" s="69" t="s">
        <v>1948</v>
      </c>
      <c r="H685" s="69" t="s">
        <v>443</v>
      </c>
      <c r="I685" s="70">
        <v>38.902576865734488</v>
      </c>
      <c r="J685" s="47" t="s">
        <v>430</v>
      </c>
      <c r="K685" s="47">
        <v>6</v>
      </c>
      <c r="L685" s="71"/>
      <c r="M685" s="47">
        <v>75</v>
      </c>
      <c r="N685" s="48">
        <f t="shared" si="61"/>
        <v>140</v>
      </c>
      <c r="O685" s="48">
        <f t="shared" si="62"/>
        <v>5446.3607612028281</v>
      </c>
      <c r="P685" s="72">
        <f t="shared" si="63"/>
        <v>544.63607612028284</v>
      </c>
      <c r="Q685" s="73">
        <f t="shared" si="64"/>
        <v>898.64952559846665</v>
      </c>
      <c r="R685" s="48">
        <f t="shared" si="65"/>
        <v>6889.6463629215777</v>
      </c>
      <c r="S685" s="74">
        <f t="shared" si="66"/>
        <v>53</v>
      </c>
      <c r="T685" s="6" t="s">
        <v>3727</v>
      </c>
      <c r="U685" s="47" t="s">
        <v>432</v>
      </c>
      <c r="V685" s="47">
        <v>1</v>
      </c>
      <c r="W685" s="47">
        <v>1</v>
      </c>
      <c r="X685" s="47">
        <v>1</v>
      </c>
      <c r="Y685" s="47">
        <v>1</v>
      </c>
      <c r="Z685" s="75">
        <v>40855.635324074072</v>
      </c>
      <c r="AA685" s="6" t="s">
        <v>433</v>
      </c>
      <c r="AB685" s="47" t="s">
        <v>3750</v>
      </c>
      <c r="AC685" s="47" t="s">
        <v>3780</v>
      </c>
      <c r="AD685" s="47" t="s">
        <v>3781</v>
      </c>
      <c r="AE685" s="47" t="s">
        <v>3782</v>
      </c>
      <c r="AF685" s="6" t="s">
        <v>3783</v>
      </c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</row>
    <row r="686" spans="1:43" s="1" customFormat="1" ht="15.75" x14ac:dyDescent="0.25">
      <c r="A686" s="47">
        <v>682</v>
      </c>
      <c r="B686" s="47" t="s">
        <v>3784</v>
      </c>
      <c r="C686" s="47" t="s">
        <v>3785</v>
      </c>
      <c r="D686" s="69" t="s">
        <v>3532</v>
      </c>
      <c r="E686" s="47">
        <v>1989</v>
      </c>
      <c r="F686" s="69" t="s">
        <v>3786</v>
      </c>
      <c r="G686" s="69" t="s">
        <v>1948</v>
      </c>
      <c r="H686" s="69" t="s">
        <v>451</v>
      </c>
      <c r="I686" s="70">
        <v>368.00018259434091</v>
      </c>
      <c r="J686" s="47" t="s">
        <v>430</v>
      </c>
      <c r="K686" s="47">
        <v>8</v>
      </c>
      <c r="L686" s="71"/>
      <c r="M686" s="47">
        <v>75</v>
      </c>
      <c r="N686" s="48">
        <f t="shared" si="61"/>
        <v>160</v>
      </c>
      <c r="O686" s="48">
        <f t="shared" si="62"/>
        <v>58880.029215094546</v>
      </c>
      <c r="P686" s="72">
        <f t="shared" si="63"/>
        <v>5888.0029215094546</v>
      </c>
      <c r="Q686" s="73">
        <f t="shared" si="64"/>
        <v>9715.2048204906005</v>
      </c>
      <c r="R686" s="48">
        <f t="shared" si="65"/>
        <v>74483.236957094603</v>
      </c>
      <c r="S686" s="74">
        <f t="shared" si="66"/>
        <v>40</v>
      </c>
      <c r="T686" s="6" t="s">
        <v>431</v>
      </c>
      <c r="U686" s="47" t="s">
        <v>432</v>
      </c>
      <c r="V686" s="47">
        <v>1</v>
      </c>
      <c r="W686" s="47">
        <v>1</v>
      </c>
      <c r="X686" s="47">
        <v>1</v>
      </c>
      <c r="Y686" s="47">
        <v>1</v>
      </c>
      <c r="Z686" s="75">
        <v>40855.635324074072</v>
      </c>
      <c r="AA686" s="6" t="s">
        <v>433</v>
      </c>
      <c r="AB686" s="47" t="s">
        <v>3535</v>
      </c>
      <c r="AC686" s="47" t="s">
        <v>3787</v>
      </c>
      <c r="AD686" s="47" t="s">
        <v>3788</v>
      </c>
      <c r="AE686" s="47" t="s">
        <v>3789</v>
      </c>
      <c r="AF686" s="6" t="s">
        <v>3790</v>
      </c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</row>
    <row r="687" spans="1:43" s="1" customFormat="1" ht="15.75" x14ac:dyDescent="0.25">
      <c r="A687" s="47">
        <v>683</v>
      </c>
      <c r="B687" s="47" t="s">
        <v>3791</v>
      </c>
      <c r="C687" s="47" t="s">
        <v>3785</v>
      </c>
      <c r="D687" s="69" t="s">
        <v>3532</v>
      </c>
      <c r="E687" s="47">
        <v>1989</v>
      </c>
      <c r="F687" s="69" t="s">
        <v>3786</v>
      </c>
      <c r="G687" s="69" t="s">
        <v>1948</v>
      </c>
      <c r="H687" s="69" t="s">
        <v>451</v>
      </c>
      <c r="I687" s="70">
        <v>369.1000568725874</v>
      </c>
      <c r="J687" s="47" t="s">
        <v>430</v>
      </c>
      <c r="K687" s="47">
        <v>8</v>
      </c>
      <c r="L687" s="71"/>
      <c r="M687" s="47">
        <v>75</v>
      </c>
      <c r="N687" s="48">
        <f t="shared" si="61"/>
        <v>160</v>
      </c>
      <c r="O687" s="48">
        <f t="shared" si="62"/>
        <v>59056.009099613984</v>
      </c>
      <c r="P687" s="72">
        <f t="shared" si="63"/>
        <v>5905.6009099613984</v>
      </c>
      <c r="Q687" s="73">
        <f t="shared" si="64"/>
        <v>9744.2415014363069</v>
      </c>
      <c r="R687" s="48">
        <f t="shared" si="65"/>
        <v>74705.851511011686</v>
      </c>
      <c r="S687" s="74">
        <f t="shared" si="66"/>
        <v>40</v>
      </c>
      <c r="T687" s="6" t="s">
        <v>431</v>
      </c>
      <c r="U687" s="47" t="s">
        <v>432</v>
      </c>
      <c r="V687" s="47">
        <v>1</v>
      </c>
      <c r="W687" s="47">
        <v>1</v>
      </c>
      <c r="X687" s="47">
        <v>1</v>
      </c>
      <c r="Y687" s="47">
        <v>1</v>
      </c>
      <c r="Z687" s="75">
        <v>40855.635324074072</v>
      </c>
      <c r="AA687" s="6" t="s">
        <v>433</v>
      </c>
      <c r="AB687" s="47" t="s">
        <v>3535</v>
      </c>
      <c r="AC687" s="47" t="s">
        <v>3792</v>
      </c>
      <c r="AD687" s="47" t="s">
        <v>3787</v>
      </c>
      <c r="AE687" s="47" t="s">
        <v>3793</v>
      </c>
      <c r="AF687" s="6" t="s">
        <v>3794</v>
      </c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</row>
    <row r="688" spans="1:43" s="1" customFormat="1" ht="31.5" x14ac:dyDescent="0.25">
      <c r="A688" s="47">
        <v>684</v>
      </c>
      <c r="B688" s="47" t="s">
        <v>3795</v>
      </c>
      <c r="C688" s="47" t="s">
        <v>3796</v>
      </c>
      <c r="D688" s="69" t="s">
        <v>3733</v>
      </c>
      <c r="E688" s="47">
        <v>2002</v>
      </c>
      <c r="F688" s="69" t="s">
        <v>3734</v>
      </c>
      <c r="G688" s="69" t="s">
        <v>457</v>
      </c>
      <c r="H688" s="69" t="s">
        <v>457</v>
      </c>
      <c r="I688" s="70">
        <v>366.19514177432239</v>
      </c>
      <c r="J688" s="47" t="s">
        <v>430</v>
      </c>
      <c r="K688" s="47">
        <v>8</v>
      </c>
      <c r="L688" s="71"/>
      <c r="M688" s="47">
        <v>75</v>
      </c>
      <c r="N688" s="48">
        <f t="shared" si="61"/>
        <v>160</v>
      </c>
      <c r="O688" s="48">
        <f t="shared" si="62"/>
        <v>58591.222683891581</v>
      </c>
      <c r="P688" s="72">
        <f t="shared" si="63"/>
        <v>5859.1222683891583</v>
      </c>
      <c r="Q688" s="73">
        <f t="shared" si="64"/>
        <v>9667.5517428421117</v>
      </c>
      <c r="R688" s="48">
        <f t="shared" si="65"/>
        <v>74117.89669512285</v>
      </c>
      <c r="S688" s="74">
        <f t="shared" si="66"/>
        <v>53</v>
      </c>
      <c r="T688" s="6" t="s">
        <v>3797</v>
      </c>
      <c r="U688" s="47" t="s">
        <v>432</v>
      </c>
      <c r="V688" s="47">
        <v>1</v>
      </c>
      <c r="W688" s="47">
        <v>1</v>
      </c>
      <c r="X688" s="47">
        <v>1</v>
      </c>
      <c r="Y688" s="47">
        <v>1</v>
      </c>
      <c r="Z688" s="75">
        <v>40855.635335648149</v>
      </c>
      <c r="AA688" s="6" t="s">
        <v>433</v>
      </c>
      <c r="AB688" s="47" t="s">
        <v>431</v>
      </c>
      <c r="AC688" s="47" t="s">
        <v>3798</v>
      </c>
      <c r="AD688" s="47" t="s">
        <v>3799</v>
      </c>
      <c r="AE688" s="47" t="s">
        <v>3800</v>
      </c>
      <c r="AF688" s="6" t="s">
        <v>3801</v>
      </c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</row>
    <row r="689" spans="1:43" s="1" customFormat="1" ht="31.5" x14ac:dyDescent="0.25">
      <c r="A689" s="47">
        <v>685</v>
      </c>
      <c r="B689" s="47" t="s">
        <v>3802</v>
      </c>
      <c r="C689" s="47" t="s">
        <v>3796</v>
      </c>
      <c r="D689" s="69" t="s">
        <v>3733</v>
      </c>
      <c r="E689" s="47">
        <v>2002</v>
      </c>
      <c r="F689" s="69" t="s">
        <v>3803</v>
      </c>
      <c r="G689" s="69" t="s">
        <v>3767</v>
      </c>
      <c r="H689" s="69" t="s">
        <v>3803</v>
      </c>
      <c r="I689" s="70">
        <v>16.000077084486609</v>
      </c>
      <c r="J689" s="47" t="s">
        <v>430</v>
      </c>
      <c r="K689" s="47">
        <v>6</v>
      </c>
      <c r="L689" s="71"/>
      <c r="M689" s="47">
        <v>75</v>
      </c>
      <c r="N689" s="48">
        <f t="shared" si="61"/>
        <v>140</v>
      </c>
      <c r="O689" s="48">
        <f t="shared" si="62"/>
        <v>2240.0107918281251</v>
      </c>
      <c r="P689" s="72">
        <f t="shared" si="63"/>
        <v>224.00107918281253</v>
      </c>
      <c r="Q689" s="73">
        <f t="shared" si="64"/>
        <v>369.60178065164064</v>
      </c>
      <c r="R689" s="48">
        <f t="shared" si="65"/>
        <v>2833.6136516625784</v>
      </c>
      <c r="S689" s="74">
        <f t="shared" si="66"/>
        <v>53</v>
      </c>
      <c r="T689" s="6" t="s">
        <v>3797</v>
      </c>
      <c r="U689" s="47" t="s">
        <v>432</v>
      </c>
      <c r="V689" s="47">
        <v>1</v>
      </c>
      <c r="W689" s="47">
        <v>1</v>
      </c>
      <c r="X689" s="47">
        <v>1</v>
      </c>
      <c r="Y689" s="47">
        <v>1</v>
      </c>
      <c r="Z689" s="75">
        <v>40855.635335648149</v>
      </c>
      <c r="AA689" s="6" t="s">
        <v>433</v>
      </c>
      <c r="AB689" s="47" t="s">
        <v>431</v>
      </c>
      <c r="AC689" s="47" t="s">
        <v>3804</v>
      </c>
      <c r="AD689" s="47" t="s">
        <v>3805</v>
      </c>
      <c r="AE689" s="47" t="s">
        <v>3806</v>
      </c>
      <c r="AF689" s="6" t="s">
        <v>3807</v>
      </c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</row>
    <row r="690" spans="1:43" s="1" customFormat="1" ht="15.75" x14ac:dyDescent="0.25">
      <c r="A690" s="47">
        <v>686</v>
      </c>
      <c r="B690" s="47" t="s">
        <v>3808</v>
      </c>
      <c r="C690" s="47" t="s">
        <v>3765</v>
      </c>
      <c r="D690" s="69" t="s">
        <v>3766</v>
      </c>
      <c r="E690" s="47">
        <v>1999</v>
      </c>
      <c r="F690" s="69" t="s">
        <v>3767</v>
      </c>
      <c r="G690" s="69" t="s">
        <v>3803</v>
      </c>
      <c r="H690" s="69" t="s">
        <v>443</v>
      </c>
      <c r="I690" s="70">
        <v>543.01276239529034</v>
      </c>
      <c r="J690" s="47" t="s">
        <v>430</v>
      </c>
      <c r="K690" s="47">
        <v>6</v>
      </c>
      <c r="L690" s="71"/>
      <c r="M690" s="47">
        <v>75</v>
      </c>
      <c r="N690" s="48">
        <f t="shared" si="61"/>
        <v>140</v>
      </c>
      <c r="O690" s="48">
        <f t="shared" si="62"/>
        <v>76021.786735340647</v>
      </c>
      <c r="P690" s="72">
        <f t="shared" si="63"/>
        <v>7602.1786735340647</v>
      </c>
      <c r="Q690" s="73">
        <f t="shared" si="64"/>
        <v>12543.594811331206</v>
      </c>
      <c r="R690" s="48">
        <f t="shared" si="65"/>
        <v>96167.560220205909</v>
      </c>
      <c r="S690" s="74">
        <f t="shared" si="66"/>
        <v>50</v>
      </c>
      <c r="T690" s="6" t="s">
        <v>431</v>
      </c>
      <c r="U690" s="47" t="s">
        <v>432</v>
      </c>
      <c r="V690" s="47">
        <v>1</v>
      </c>
      <c r="W690" s="47">
        <v>1</v>
      </c>
      <c r="X690" s="47">
        <v>1</v>
      </c>
      <c r="Y690" s="47">
        <v>1</v>
      </c>
      <c r="Z690" s="75">
        <v>40855.635335648149</v>
      </c>
      <c r="AA690" s="6" t="s">
        <v>433</v>
      </c>
      <c r="AB690" s="47" t="s">
        <v>3769</v>
      </c>
      <c r="AC690" s="47" t="s">
        <v>3809</v>
      </c>
      <c r="AD690" s="47" t="s">
        <v>3810</v>
      </c>
      <c r="AE690" s="47" t="s">
        <v>3811</v>
      </c>
      <c r="AF690" s="6" t="s">
        <v>3812</v>
      </c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</row>
    <row r="691" spans="1:43" s="1" customFormat="1" ht="15.75" x14ac:dyDescent="0.25">
      <c r="A691" s="47">
        <v>687</v>
      </c>
      <c r="B691" s="47" t="s">
        <v>3813</v>
      </c>
      <c r="C691" s="47" t="s">
        <v>3765</v>
      </c>
      <c r="D691" s="69" t="s">
        <v>3766</v>
      </c>
      <c r="E691" s="47">
        <v>1999</v>
      </c>
      <c r="F691" s="69" t="s">
        <v>443</v>
      </c>
      <c r="G691" s="69" t="s">
        <v>3814</v>
      </c>
      <c r="H691" s="69" t="s">
        <v>3767</v>
      </c>
      <c r="I691" s="70">
        <v>306.37588784163</v>
      </c>
      <c r="J691" s="47" t="s">
        <v>430</v>
      </c>
      <c r="K691" s="47">
        <v>8</v>
      </c>
      <c r="L691" s="71"/>
      <c r="M691" s="47">
        <v>75</v>
      </c>
      <c r="N691" s="48">
        <f t="shared" si="61"/>
        <v>160</v>
      </c>
      <c r="O691" s="48">
        <f t="shared" si="62"/>
        <v>49020.142054660799</v>
      </c>
      <c r="P691" s="72">
        <f t="shared" si="63"/>
        <v>4902.0142054660801</v>
      </c>
      <c r="Q691" s="73">
        <f t="shared" si="64"/>
        <v>8088.3234390190319</v>
      </c>
      <c r="R691" s="48">
        <f t="shared" si="65"/>
        <v>62010.479699145915</v>
      </c>
      <c r="S691" s="74">
        <f t="shared" si="66"/>
        <v>50</v>
      </c>
      <c r="T691" s="6" t="s">
        <v>431</v>
      </c>
      <c r="U691" s="47" t="s">
        <v>432</v>
      </c>
      <c r="V691" s="47">
        <v>1</v>
      </c>
      <c r="W691" s="47">
        <v>1</v>
      </c>
      <c r="X691" s="47">
        <v>1</v>
      </c>
      <c r="Y691" s="47">
        <v>1</v>
      </c>
      <c r="Z691" s="75">
        <v>40855.635335648149</v>
      </c>
      <c r="AA691" s="6" t="s">
        <v>433</v>
      </c>
      <c r="AB691" s="47" t="s">
        <v>3769</v>
      </c>
      <c r="AC691" s="47" t="s">
        <v>3815</v>
      </c>
      <c r="AD691" s="47" t="s">
        <v>3816</v>
      </c>
      <c r="AE691" s="47" t="s">
        <v>3817</v>
      </c>
      <c r="AF691" s="6" t="s">
        <v>3818</v>
      </c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</row>
    <row r="692" spans="1:43" s="1" customFormat="1" ht="15.75" x14ac:dyDescent="0.25">
      <c r="A692" s="47">
        <v>688</v>
      </c>
      <c r="B692" s="47" t="s">
        <v>3819</v>
      </c>
      <c r="C692" s="47" t="s">
        <v>3796</v>
      </c>
      <c r="D692" s="69" t="s">
        <v>3820</v>
      </c>
      <c r="E692" s="47">
        <v>1999</v>
      </c>
      <c r="F692" s="69" t="s">
        <v>3803</v>
      </c>
      <c r="G692" s="69" t="s">
        <v>905</v>
      </c>
      <c r="H692" s="69" t="s">
        <v>3814</v>
      </c>
      <c r="I692" s="70">
        <v>291.45516991934568</v>
      </c>
      <c r="J692" s="47" t="s">
        <v>430</v>
      </c>
      <c r="K692" s="47">
        <v>6</v>
      </c>
      <c r="L692" s="71"/>
      <c r="M692" s="47">
        <v>75</v>
      </c>
      <c r="N692" s="48">
        <f t="shared" si="61"/>
        <v>140</v>
      </c>
      <c r="O692" s="48">
        <f t="shared" si="62"/>
        <v>40803.723788708397</v>
      </c>
      <c r="P692" s="72">
        <f t="shared" si="63"/>
        <v>4080.3723788708398</v>
      </c>
      <c r="Q692" s="73">
        <f t="shared" si="64"/>
        <v>6732.6144251368851</v>
      </c>
      <c r="R692" s="48">
        <f t="shared" si="65"/>
        <v>51616.710592716117</v>
      </c>
      <c r="S692" s="74">
        <f t="shared" si="66"/>
        <v>50</v>
      </c>
      <c r="T692" s="6" t="s">
        <v>431</v>
      </c>
      <c r="U692" s="47" t="s">
        <v>432</v>
      </c>
      <c r="V692" s="47">
        <v>1</v>
      </c>
      <c r="W692" s="47">
        <v>1</v>
      </c>
      <c r="X692" s="47">
        <v>1</v>
      </c>
      <c r="Y692" s="47">
        <v>1</v>
      </c>
      <c r="Z692" s="75">
        <v>40855.635335648149</v>
      </c>
      <c r="AA692" s="6" t="s">
        <v>433</v>
      </c>
      <c r="AB692" s="47" t="s">
        <v>3821</v>
      </c>
      <c r="AC692" s="47" t="s">
        <v>3822</v>
      </c>
      <c r="AD692" s="47" t="s">
        <v>3823</v>
      </c>
      <c r="AE692" s="47" t="s">
        <v>3824</v>
      </c>
      <c r="AF692" s="6" t="s">
        <v>3825</v>
      </c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</row>
    <row r="693" spans="1:43" s="1" customFormat="1" ht="31.5" x14ac:dyDescent="0.25">
      <c r="A693" s="47">
        <v>689</v>
      </c>
      <c r="B693" s="47" t="s">
        <v>3826</v>
      </c>
      <c r="C693" s="47" t="s">
        <v>1588</v>
      </c>
      <c r="D693" s="69" t="s">
        <v>1589</v>
      </c>
      <c r="E693" s="47">
        <v>2004</v>
      </c>
      <c r="F693" s="69" t="s">
        <v>3803</v>
      </c>
      <c r="G693" s="69" t="s">
        <v>1896</v>
      </c>
      <c r="H693" s="69" t="s">
        <v>3827</v>
      </c>
      <c r="I693" s="70">
        <v>16.444489594453451</v>
      </c>
      <c r="J693" s="47" t="s">
        <v>430</v>
      </c>
      <c r="K693" s="47">
        <v>8</v>
      </c>
      <c r="L693" s="71"/>
      <c r="M693" s="47">
        <v>75</v>
      </c>
      <c r="N693" s="48">
        <f t="shared" si="61"/>
        <v>160</v>
      </c>
      <c r="O693" s="48">
        <f t="shared" si="62"/>
        <v>2631.1183351125519</v>
      </c>
      <c r="P693" s="72">
        <f t="shared" si="63"/>
        <v>263.11183351125521</v>
      </c>
      <c r="Q693" s="73">
        <f t="shared" si="64"/>
        <v>434.13452529357102</v>
      </c>
      <c r="R693" s="48">
        <f t="shared" si="65"/>
        <v>3328.3646939173782</v>
      </c>
      <c r="S693" s="74">
        <f t="shared" si="66"/>
        <v>55</v>
      </c>
      <c r="T693" s="6" t="s">
        <v>431</v>
      </c>
      <c r="U693" s="47" t="s">
        <v>432</v>
      </c>
      <c r="V693" s="47">
        <v>1</v>
      </c>
      <c r="W693" s="47">
        <v>1</v>
      </c>
      <c r="X693" s="47">
        <v>1</v>
      </c>
      <c r="Y693" s="47">
        <v>1</v>
      </c>
      <c r="Z693" s="75">
        <v>40855.635335648149</v>
      </c>
      <c r="AA693" s="6" t="s">
        <v>433</v>
      </c>
      <c r="AB693" s="47" t="s">
        <v>1591</v>
      </c>
      <c r="AC693" s="47" t="s">
        <v>3828</v>
      </c>
      <c r="AD693" s="47" t="s">
        <v>3829</v>
      </c>
      <c r="AE693" s="47" t="s">
        <v>3830</v>
      </c>
      <c r="AF693" s="6" t="s">
        <v>3831</v>
      </c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</row>
    <row r="694" spans="1:43" s="1" customFormat="1" ht="15.75" x14ac:dyDescent="0.25">
      <c r="A694" s="47">
        <v>690</v>
      </c>
      <c r="B694" s="47" t="s">
        <v>3832</v>
      </c>
      <c r="C694" s="47" t="s">
        <v>3833</v>
      </c>
      <c r="D694" s="69" t="s">
        <v>1685</v>
      </c>
      <c r="E694" s="47">
        <v>1979</v>
      </c>
      <c r="F694" s="69" t="s">
        <v>3834</v>
      </c>
      <c r="G694" s="69" t="s">
        <v>3835</v>
      </c>
      <c r="H694" s="69" t="s">
        <v>2857</v>
      </c>
      <c r="I694" s="70">
        <v>418.07623489455938</v>
      </c>
      <c r="J694" s="47" t="s">
        <v>430</v>
      </c>
      <c r="K694" s="47">
        <v>6</v>
      </c>
      <c r="L694" s="71"/>
      <c r="M694" s="47">
        <v>75</v>
      </c>
      <c r="N694" s="48">
        <f t="shared" si="61"/>
        <v>140</v>
      </c>
      <c r="O694" s="48">
        <f t="shared" si="62"/>
        <v>58530.672885238309</v>
      </c>
      <c r="P694" s="72">
        <f t="shared" si="63"/>
        <v>5853.0672885238309</v>
      </c>
      <c r="Q694" s="73">
        <f t="shared" si="64"/>
        <v>9657.5610260643207</v>
      </c>
      <c r="R694" s="48">
        <f t="shared" si="65"/>
        <v>74041.301199826456</v>
      </c>
      <c r="S694" s="74">
        <f t="shared" si="66"/>
        <v>30</v>
      </c>
      <c r="T694" s="6" t="s">
        <v>431</v>
      </c>
      <c r="U694" s="47" t="s">
        <v>432</v>
      </c>
      <c r="V694" s="47">
        <v>1</v>
      </c>
      <c r="W694" s="47">
        <v>1</v>
      </c>
      <c r="X694" s="47">
        <v>1</v>
      </c>
      <c r="Y694" s="47">
        <v>1</v>
      </c>
      <c r="Z694" s="75">
        <v>40855.635335648149</v>
      </c>
      <c r="AA694" s="6" t="s">
        <v>433</v>
      </c>
      <c r="AB694" s="47" t="s">
        <v>1686</v>
      </c>
      <c r="AC694" s="47" t="s">
        <v>3836</v>
      </c>
      <c r="AD694" s="47" t="s">
        <v>3837</v>
      </c>
      <c r="AE694" s="47" t="s">
        <v>3838</v>
      </c>
      <c r="AF694" s="6" t="s">
        <v>3839</v>
      </c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</row>
    <row r="695" spans="1:43" s="1" customFormat="1" ht="15.75" x14ac:dyDescent="0.25">
      <c r="A695" s="47">
        <v>691</v>
      </c>
      <c r="B695" s="47" t="s">
        <v>3840</v>
      </c>
      <c r="C695" s="47" t="s">
        <v>3796</v>
      </c>
      <c r="D695" s="69" t="s">
        <v>3532</v>
      </c>
      <c r="E695" s="47">
        <v>1989</v>
      </c>
      <c r="F695" s="69" t="s">
        <v>1896</v>
      </c>
      <c r="G695" s="69" t="s">
        <v>3834</v>
      </c>
      <c r="H695" s="69" t="s">
        <v>3841</v>
      </c>
      <c r="I695" s="70">
        <v>80.347652203187096</v>
      </c>
      <c r="J695" s="47" t="s">
        <v>430</v>
      </c>
      <c r="K695" s="47">
        <v>8</v>
      </c>
      <c r="L695" s="71"/>
      <c r="M695" s="47">
        <v>75</v>
      </c>
      <c r="N695" s="48">
        <f t="shared" si="61"/>
        <v>160</v>
      </c>
      <c r="O695" s="48">
        <f t="shared" si="62"/>
        <v>12855.624352509934</v>
      </c>
      <c r="P695" s="72">
        <f t="shared" si="63"/>
        <v>1285.5624352509935</v>
      </c>
      <c r="Q695" s="73">
        <f t="shared" si="64"/>
        <v>2121.1780181641388</v>
      </c>
      <c r="R695" s="48">
        <f t="shared" si="65"/>
        <v>16262.364805925066</v>
      </c>
      <c r="S695" s="74">
        <f t="shared" si="66"/>
        <v>40</v>
      </c>
      <c r="T695" s="6" t="s">
        <v>1907</v>
      </c>
      <c r="U695" s="47" t="s">
        <v>432</v>
      </c>
      <c r="V695" s="47">
        <v>1</v>
      </c>
      <c r="W695" s="47">
        <v>1</v>
      </c>
      <c r="X695" s="47">
        <v>1</v>
      </c>
      <c r="Y695" s="47">
        <v>1</v>
      </c>
      <c r="Z695" s="75">
        <v>40855.635335648149</v>
      </c>
      <c r="AA695" s="6" t="s">
        <v>433</v>
      </c>
      <c r="AB695" s="47" t="s">
        <v>3535</v>
      </c>
      <c r="AC695" s="47" t="s">
        <v>3842</v>
      </c>
      <c r="AD695" s="47" t="s">
        <v>3843</v>
      </c>
      <c r="AE695" s="47" t="s">
        <v>3844</v>
      </c>
      <c r="AF695" s="6" t="s">
        <v>3845</v>
      </c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</row>
    <row r="696" spans="1:43" s="1" customFormat="1" ht="15.75" x14ac:dyDescent="0.25">
      <c r="A696" s="47">
        <v>692</v>
      </c>
      <c r="B696" s="47" t="s">
        <v>3846</v>
      </c>
      <c r="C696" s="47" t="s">
        <v>3833</v>
      </c>
      <c r="D696" s="69" t="s">
        <v>1685</v>
      </c>
      <c r="E696" s="47">
        <v>1979</v>
      </c>
      <c r="F696" s="69" t="s">
        <v>3841</v>
      </c>
      <c r="G696" s="69" t="s">
        <v>1896</v>
      </c>
      <c r="H696" s="69" t="s">
        <v>3835</v>
      </c>
      <c r="I696" s="70">
        <v>276.85234836870512</v>
      </c>
      <c r="J696" s="47" t="s">
        <v>430</v>
      </c>
      <c r="K696" s="47">
        <v>8</v>
      </c>
      <c r="L696" s="71"/>
      <c r="M696" s="47">
        <v>75</v>
      </c>
      <c r="N696" s="48">
        <f t="shared" si="61"/>
        <v>160</v>
      </c>
      <c r="O696" s="48">
        <f t="shared" si="62"/>
        <v>44296.375738992821</v>
      </c>
      <c r="P696" s="72">
        <f t="shared" si="63"/>
        <v>4429.637573899282</v>
      </c>
      <c r="Q696" s="73">
        <f t="shared" si="64"/>
        <v>7308.9019969338151</v>
      </c>
      <c r="R696" s="48">
        <f t="shared" si="65"/>
        <v>56034.915309825912</v>
      </c>
      <c r="S696" s="74">
        <f t="shared" si="66"/>
        <v>30</v>
      </c>
      <c r="T696" s="6" t="s">
        <v>431</v>
      </c>
      <c r="U696" s="47" t="s">
        <v>432</v>
      </c>
      <c r="V696" s="47">
        <v>1</v>
      </c>
      <c r="W696" s="47">
        <v>1</v>
      </c>
      <c r="X696" s="47">
        <v>1</v>
      </c>
      <c r="Y696" s="47">
        <v>1</v>
      </c>
      <c r="Z696" s="75">
        <v>40855.635335648149</v>
      </c>
      <c r="AA696" s="6" t="s">
        <v>433</v>
      </c>
      <c r="AB696" s="47" t="s">
        <v>1686</v>
      </c>
      <c r="AC696" s="47" t="s">
        <v>3847</v>
      </c>
      <c r="AD696" s="47" t="s">
        <v>3848</v>
      </c>
      <c r="AE696" s="47" t="s">
        <v>3849</v>
      </c>
      <c r="AF696" s="6" t="s">
        <v>3850</v>
      </c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</row>
    <row r="697" spans="1:43" s="1" customFormat="1" ht="15.75" x14ac:dyDescent="0.25">
      <c r="A697" s="47">
        <v>693</v>
      </c>
      <c r="B697" s="47" t="s">
        <v>3851</v>
      </c>
      <c r="C697" s="47" t="s">
        <v>3852</v>
      </c>
      <c r="D697" s="69" t="s">
        <v>1685</v>
      </c>
      <c r="E697" s="47">
        <v>1979</v>
      </c>
      <c r="F697" s="69" t="s">
        <v>3835</v>
      </c>
      <c r="G697" s="69" t="s">
        <v>3841</v>
      </c>
      <c r="H697" s="69" t="s">
        <v>1255</v>
      </c>
      <c r="I697" s="70">
        <v>16.948040070930471</v>
      </c>
      <c r="J697" s="47" t="s">
        <v>430</v>
      </c>
      <c r="K697" s="47">
        <v>8</v>
      </c>
      <c r="L697" s="71"/>
      <c r="M697" s="47">
        <v>75</v>
      </c>
      <c r="N697" s="48">
        <f t="shared" si="61"/>
        <v>160</v>
      </c>
      <c r="O697" s="48">
        <f t="shared" si="62"/>
        <v>2711.6864113488755</v>
      </c>
      <c r="P697" s="72">
        <f t="shared" si="63"/>
        <v>271.16864113488754</v>
      </c>
      <c r="Q697" s="73">
        <f t="shared" si="64"/>
        <v>447.42825787256442</v>
      </c>
      <c r="R697" s="48">
        <f t="shared" si="65"/>
        <v>3430.2833103563271</v>
      </c>
      <c r="S697" s="74">
        <f t="shared" si="66"/>
        <v>30</v>
      </c>
      <c r="T697" s="6" t="s">
        <v>431</v>
      </c>
      <c r="U697" s="47" t="s">
        <v>432</v>
      </c>
      <c r="V697" s="47">
        <v>1</v>
      </c>
      <c r="W697" s="47">
        <v>1</v>
      </c>
      <c r="X697" s="47">
        <v>1</v>
      </c>
      <c r="Y697" s="47">
        <v>1</v>
      </c>
      <c r="Z697" s="75">
        <v>44273.553773148153</v>
      </c>
      <c r="AA697" s="6" t="s">
        <v>1221</v>
      </c>
      <c r="AB697" s="47" t="s">
        <v>1686</v>
      </c>
      <c r="AC697" s="47" t="s">
        <v>3853</v>
      </c>
      <c r="AD697" s="47" t="s">
        <v>3854</v>
      </c>
      <c r="AE697" s="47" t="s">
        <v>3855</v>
      </c>
      <c r="AF697" s="6" t="s">
        <v>3856</v>
      </c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</row>
    <row r="698" spans="1:43" s="1" customFormat="1" ht="15.75" x14ac:dyDescent="0.25">
      <c r="A698" s="47">
        <v>694</v>
      </c>
      <c r="B698" s="47" t="s">
        <v>3857</v>
      </c>
      <c r="C698" s="47" t="s">
        <v>1941</v>
      </c>
      <c r="D698" s="69" t="s">
        <v>1685</v>
      </c>
      <c r="E698" s="47">
        <v>1979</v>
      </c>
      <c r="F698" s="69" t="s">
        <v>1255</v>
      </c>
      <c r="G698" s="69" t="s">
        <v>3858</v>
      </c>
      <c r="H698" s="69" t="s">
        <v>2864</v>
      </c>
      <c r="I698" s="70">
        <v>513.94975748757724</v>
      </c>
      <c r="J698" s="47" t="s">
        <v>430</v>
      </c>
      <c r="K698" s="47">
        <v>12</v>
      </c>
      <c r="L698" s="71"/>
      <c r="M698" s="47">
        <v>75</v>
      </c>
      <c r="N698" s="48">
        <f t="shared" si="61"/>
        <v>200</v>
      </c>
      <c r="O698" s="48">
        <f t="shared" si="62"/>
        <v>102789.95149751545</v>
      </c>
      <c r="P698" s="72">
        <f t="shared" si="63"/>
        <v>10278.995149751545</v>
      </c>
      <c r="Q698" s="73">
        <f t="shared" si="64"/>
        <v>16960.341997090047</v>
      </c>
      <c r="R698" s="48">
        <f t="shared" si="65"/>
        <v>130029.28864435703</v>
      </c>
      <c r="S698" s="74">
        <f t="shared" si="66"/>
        <v>30</v>
      </c>
      <c r="T698" s="6" t="s">
        <v>1907</v>
      </c>
      <c r="U698" s="47" t="s">
        <v>432</v>
      </c>
      <c r="V698" s="47">
        <v>1</v>
      </c>
      <c r="W698" s="47">
        <v>1</v>
      </c>
      <c r="X698" s="47">
        <v>1</v>
      </c>
      <c r="Y698" s="47">
        <v>1</v>
      </c>
      <c r="Z698" s="75">
        <v>44273.548090277778</v>
      </c>
      <c r="AA698" s="6" t="s">
        <v>1221</v>
      </c>
      <c r="AB698" s="47" t="s">
        <v>1686</v>
      </c>
      <c r="AC698" s="47" t="s">
        <v>2865</v>
      </c>
      <c r="AD698" s="47" t="s">
        <v>3859</v>
      </c>
      <c r="AE698" s="47" t="s">
        <v>3860</v>
      </c>
      <c r="AF698" s="6" t="s">
        <v>3861</v>
      </c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</row>
    <row r="699" spans="1:43" s="1" customFormat="1" ht="15.75" x14ac:dyDescent="0.25">
      <c r="A699" s="47">
        <v>695</v>
      </c>
      <c r="B699" s="47" t="s">
        <v>3862</v>
      </c>
      <c r="C699" s="47" t="s">
        <v>3852</v>
      </c>
      <c r="D699" s="69" t="s">
        <v>1685</v>
      </c>
      <c r="E699" s="47">
        <v>1979</v>
      </c>
      <c r="F699" s="69" t="s">
        <v>1255</v>
      </c>
      <c r="G699" s="69" t="s">
        <v>2857</v>
      </c>
      <c r="H699" s="69" t="s">
        <v>2858</v>
      </c>
      <c r="I699" s="70">
        <v>261.09916126390698</v>
      </c>
      <c r="J699" s="47" t="s">
        <v>430</v>
      </c>
      <c r="K699" s="47">
        <v>12</v>
      </c>
      <c r="L699" s="71"/>
      <c r="M699" s="47">
        <v>75</v>
      </c>
      <c r="N699" s="48">
        <f t="shared" si="61"/>
        <v>200</v>
      </c>
      <c r="O699" s="48">
        <f t="shared" si="62"/>
        <v>52219.832252781394</v>
      </c>
      <c r="P699" s="72">
        <f t="shared" si="63"/>
        <v>5221.9832252781398</v>
      </c>
      <c r="Q699" s="73">
        <f t="shared" si="64"/>
        <v>8616.2723217089297</v>
      </c>
      <c r="R699" s="48">
        <f t="shared" si="65"/>
        <v>66058.087799768458</v>
      </c>
      <c r="S699" s="74">
        <f t="shared" si="66"/>
        <v>30</v>
      </c>
      <c r="T699" s="6" t="s">
        <v>431</v>
      </c>
      <c r="U699" s="47" t="s">
        <v>432</v>
      </c>
      <c r="V699" s="47">
        <v>1</v>
      </c>
      <c r="W699" s="47">
        <v>1</v>
      </c>
      <c r="X699" s="47">
        <v>1</v>
      </c>
      <c r="Y699" s="47">
        <v>1</v>
      </c>
      <c r="Z699" s="75">
        <v>44273.550474537027</v>
      </c>
      <c r="AA699" s="6" t="s">
        <v>1221</v>
      </c>
      <c r="AB699" s="47" t="s">
        <v>1686</v>
      </c>
      <c r="AC699" s="47" t="s">
        <v>3863</v>
      </c>
      <c r="AD699" s="47" t="s">
        <v>2859</v>
      </c>
      <c r="AE699" s="47" t="s">
        <v>3864</v>
      </c>
      <c r="AF699" s="6" t="s">
        <v>3865</v>
      </c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</row>
    <row r="700" spans="1:43" s="1" customFormat="1" ht="15.75" x14ac:dyDescent="0.25">
      <c r="A700" s="47">
        <v>696</v>
      </c>
      <c r="B700" s="47" t="s">
        <v>3866</v>
      </c>
      <c r="C700" s="47" t="s">
        <v>3852</v>
      </c>
      <c r="D700" s="69" t="s">
        <v>1685</v>
      </c>
      <c r="E700" s="47">
        <v>1979</v>
      </c>
      <c r="F700" s="69" t="s">
        <v>1255</v>
      </c>
      <c r="G700" s="69" t="s">
        <v>2857</v>
      </c>
      <c r="H700" s="69" t="s">
        <v>2858</v>
      </c>
      <c r="I700" s="70">
        <v>390.90471778434357</v>
      </c>
      <c r="J700" s="47" t="s">
        <v>430</v>
      </c>
      <c r="K700" s="47">
        <v>12</v>
      </c>
      <c r="L700" s="71"/>
      <c r="M700" s="47">
        <v>75</v>
      </c>
      <c r="N700" s="48">
        <f t="shared" si="61"/>
        <v>200</v>
      </c>
      <c r="O700" s="48">
        <f t="shared" si="62"/>
        <v>78180.943556868719</v>
      </c>
      <c r="P700" s="72">
        <f t="shared" si="63"/>
        <v>7818.0943556868724</v>
      </c>
      <c r="Q700" s="73">
        <f t="shared" si="64"/>
        <v>12899.855686883338</v>
      </c>
      <c r="R700" s="48">
        <f t="shared" si="65"/>
        <v>98898.893599438932</v>
      </c>
      <c r="S700" s="74">
        <f t="shared" si="66"/>
        <v>30</v>
      </c>
      <c r="T700" s="6" t="s">
        <v>431</v>
      </c>
      <c r="U700" s="47" t="s">
        <v>432</v>
      </c>
      <c r="V700" s="47">
        <v>1</v>
      </c>
      <c r="W700" s="47">
        <v>1</v>
      </c>
      <c r="X700" s="47">
        <v>1</v>
      </c>
      <c r="Y700" s="47">
        <v>1</v>
      </c>
      <c r="Z700" s="75">
        <v>44273.554386574076</v>
      </c>
      <c r="AA700" s="6" t="s">
        <v>1221</v>
      </c>
      <c r="AB700" s="47" t="s">
        <v>1686</v>
      </c>
      <c r="AC700" s="47" t="s">
        <v>3867</v>
      </c>
      <c r="AD700" s="47" t="s">
        <v>3863</v>
      </c>
      <c r="AE700" s="47" t="s">
        <v>3868</v>
      </c>
      <c r="AF700" s="6" t="s">
        <v>3869</v>
      </c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</row>
    <row r="701" spans="1:43" s="1" customFormat="1" ht="15.75" x14ac:dyDescent="0.25">
      <c r="A701" s="47">
        <v>697</v>
      </c>
      <c r="B701" s="47" t="s">
        <v>3870</v>
      </c>
      <c r="C701" s="47" t="s">
        <v>3852</v>
      </c>
      <c r="D701" s="69" t="s">
        <v>1685</v>
      </c>
      <c r="E701" s="47">
        <v>1979</v>
      </c>
      <c r="F701" s="69" t="s">
        <v>1255</v>
      </c>
      <c r="G701" s="69" t="s">
        <v>2857</v>
      </c>
      <c r="H701" s="69" t="s">
        <v>2858</v>
      </c>
      <c r="I701" s="70">
        <v>681.38838585771839</v>
      </c>
      <c r="J701" s="47" t="s">
        <v>430</v>
      </c>
      <c r="K701" s="47">
        <v>12</v>
      </c>
      <c r="L701" s="71"/>
      <c r="M701" s="47">
        <v>75</v>
      </c>
      <c r="N701" s="48">
        <f t="shared" ref="N701:N741" si="67">IF(K701=4,100,IF(K701=6,140,IF(K701=8,160,IF(K701=10,180,IF(K701=12,200,IF(K701=14,225,IF(K701=16,275,IF(K701=18,350,0))))))))</f>
        <v>200</v>
      </c>
      <c r="O701" s="48">
        <f t="shared" si="62"/>
        <v>136277.67717154368</v>
      </c>
      <c r="P701" s="72">
        <f t="shared" si="63"/>
        <v>13627.767717154369</v>
      </c>
      <c r="Q701" s="73">
        <f t="shared" si="64"/>
        <v>22485.816733304706</v>
      </c>
      <c r="R701" s="48">
        <f t="shared" si="65"/>
        <v>172391.26162200276</v>
      </c>
      <c r="S701" s="74">
        <f t="shared" si="66"/>
        <v>30</v>
      </c>
      <c r="T701" s="6" t="s">
        <v>431</v>
      </c>
      <c r="U701" s="47" t="s">
        <v>432</v>
      </c>
      <c r="V701" s="47">
        <v>1</v>
      </c>
      <c r="W701" s="47">
        <v>1</v>
      </c>
      <c r="X701" s="47">
        <v>1</v>
      </c>
      <c r="Y701" s="47">
        <v>1</v>
      </c>
      <c r="Z701" s="75">
        <v>44273.554386574076</v>
      </c>
      <c r="AA701" s="6" t="s">
        <v>1221</v>
      </c>
      <c r="AB701" s="47" t="s">
        <v>1686</v>
      </c>
      <c r="AC701" s="47" t="s">
        <v>3871</v>
      </c>
      <c r="AD701" s="47" t="s">
        <v>3867</v>
      </c>
      <c r="AE701" s="47" t="s">
        <v>3872</v>
      </c>
      <c r="AF701" s="6" t="s">
        <v>3873</v>
      </c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</row>
    <row r="702" spans="1:43" s="1" customFormat="1" ht="15.75" x14ac:dyDescent="0.25">
      <c r="A702" s="47">
        <v>698</v>
      </c>
      <c r="B702" s="47" t="s">
        <v>3874</v>
      </c>
      <c r="C702" s="47" t="s">
        <v>2455</v>
      </c>
      <c r="D702" s="69" t="s">
        <v>2456</v>
      </c>
      <c r="E702" s="47">
        <v>2005</v>
      </c>
      <c r="F702" s="69" t="s">
        <v>548</v>
      </c>
      <c r="G702" s="69" t="s">
        <v>554</v>
      </c>
      <c r="H702" s="69" t="s">
        <v>2457</v>
      </c>
      <c r="I702" s="70">
        <v>41.001687276225397</v>
      </c>
      <c r="J702" s="47" t="s">
        <v>430</v>
      </c>
      <c r="K702" s="47">
        <v>8</v>
      </c>
      <c r="L702" s="71"/>
      <c r="M702" s="47">
        <v>75</v>
      </c>
      <c r="N702" s="48">
        <f t="shared" si="67"/>
        <v>160</v>
      </c>
      <c r="O702" s="48">
        <f t="shared" si="62"/>
        <v>6560.2699641960635</v>
      </c>
      <c r="P702" s="72">
        <f t="shared" si="63"/>
        <v>656.02699641960635</v>
      </c>
      <c r="Q702" s="73">
        <f t="shared" si="64"/>
        <v>1082.4445440923503</v>
      </c>
      <c r="R702" s="48">
        <f t="shared" si="65"/>
        <v>8298.7415047080194</v>
      </c>
      <c r="S702" s="74">
        <f t="shared" si="66"/>
        <v>56</v>
      </c>
      <c r="T702" s="6" t="s">
        <v>431</v>
      </c>
      <c r="U702" s="47" t="s">
        <v>432</v>
      </c>
      <c r="V702" s="47">
        <v>1</v>
      </c>
      <c r="W702" s="47">
        <v>1</v>
      </c>
      <c r="X702" s="47">
        <v>1</v>
      </c>
      <c r="Y702" s="47">
        <v>1</v>
      </c>
      <c r="Z702" s="75">
        <v>40855.635335648149</v>
      </c>
      <c r="AA702" s="6" t="s">
        <v>433</v>
      </c>
      <c r="AB702" s="47" t="s">
        <v>2458</v>
      </c>
      <c r="AC702" s="47" t="s">
        <v>2495</v>
      </c>
      <c r="AD702" s="47" t="s">
        <v>3875</v>
      </c>
      <c r="AE702" s="47" t="s">
        <v>3876</v>
      </c>
      <c r="AF702" s="6" t="s">
        <v>3877</v>
      </c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</row>
    <row r="703" spans="1:43" s="1" customFormat="1" ht="31.5" x14ac:dyDescent="0.25">
      <c r="A703" s="47">
        <v>699</v>
      </c>
      <c r="B703" s="47" t="s">
        <v>3878</v>
      </c>
      <c r="C703" s="47" t="s">
        <v>2877</v>
      </c>
      <c r="D703" s="69" t="s">
        <v>3879</v>
      </c>
      <c r="E703" s="47">
        <v>2000</v>
      </c>
      <c r="F703" s="69" t="s">
        <v>427</v>
      </c>
      <c r="G703" s="69" t="s">
        <v>3880</v>
      </c>
      <c r="H703" s="69" t="s">
        <v>3881</v>
      </c>
      <c r="I703" s="70">
        <v>516.99788264215795</v>
      </c>
      <c r="J703" s="47" t="s">
        <v>430</v>
      </c>
      <c r="K703" s="47">
        <v>6</v>
      </c>
      <c r="L703" s="71"/>
      <c r="M703" s="47">
        <v>75</v>
      </c>
      <c r="N703" s="48">
        <f t="shared" si="67"/>
        <v>140</v>
      </c>
      <c r="O703" s="48">
        <f t="shared" si="62"/>
        <v>72379.703569902107</v>
      </c>
      <c r="P703" s="72">
        <f t="shared" si="63"/>
        <v>7237.9703569902113</v>
      </c>
      <c r="Q703" s="73">
        <f t="shared" si="64"/>
        <v>11942.651089033847</v>
      </c>
      <c r="R703" s="48">
        <f t="shared" si="65"/>
        <v>91560.325015926152</v>
      </c>
      <c r="S703" s="74">
        <f t="shared" si="66"/>
        <v>51</v>
      </c>
      <c r="T703" s="6" t="s">
        <v>3727</v>
      </c>
      <c r="U703" s="47" t="s">
        <v>432</v>
      </c>
      <c r="V703" s="47">
        <v>1</v>
      </c>
      <c r="W703" s="47">
        <v>1</v>
      </c>
      <c r="X703" s="47">
        <v>1</v>
      </c>
      <c r="Y703" s="47">
        <v>1</v>
      </c>
      <c r="Z703" s="75">
        <v>40855.635335648149</v>
      </c>
      <c r="AA703" s="6" t="s">
        <v>433</v>
      </c>
      <c r="AB703" s="47" t="s">
        <v>3882</v>
      </c>
      <c r="AC703" s="47" t="s">
        <v>3883</v>
      </c>
      <c r="AD703" s="47" t="s">
        <v>3884</v>
      </c>
      <c r="AE703" s="47" t="s">
        <v>3885</v>
      </c>
      <c r="AF703" s="6" t="s">
        <v>3886</v>
      </c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</row>
    <row r="704" spans="1:43" s="1" customFormat="1" ht="15.75" x14ac:dyDescent="0.25">
      <c r="A704" s="47">
        <v>700</v>
      </c>
      <c r="B704" s="47" t="s">
        <v>3887</v>
      </c>
      <c r="C704" s="47" t="s">
        <v>1684</v>
      </c>
      <c r="D704" s="69" t="s">
        <v>3888</v>
      </c>
      <c r="E704" s="47">
        <v>2004</v>
      </c>
      <c r="F704" s="69" t="s">
        <v>428</v>
      </c>
      <c r="G704" s="69" t="s">
        <v>3889</v>
      </c>
      <c r="H704" s="69" t="s">
        <v>905</v>
      </c>
      <c r="I704" s="70">
        <v>164.42174089119891</v>
      </c>
      <c r="J704" s="47" t="s">
        <v>430</v>
      </c>
      <c r="K704" s="47">
        <v>8</v>
      </c>
      <c r="L704" s="71"/>
      <c r="M704" s="47">
        <v>75</v>
      </c>
      <c r="N704" s="48">
        <f t="shared" si="67"/>
        <v>160</v>
      </c>
      <c r="O704" s="48">
        <f t="shared" si="62"/>
        <v>26307.478542591823</v>
      </c>
      <c r="P704" s="72">
        <f t="shared" si="63"/>
        <v>2630.7478542591825</v>
      </c>
      <c r="Q704" s="73">
        <f t="shared" si="64"/>
        <v>4340.7339595276508</v>
      </c>
      <c r="R704" s="48">
        <f t="shared" si="65"/>
        <v>33278.960356378659</v>
      </c>
      <c r="S704" s="74">
        <f t="shared" si="66"/>
        <v>55</v>
      </c>
      <c r="T704" s="6" t="s">
        <v>431</v>
      </c>
      <c r="U704" s="47" t="s">
        <v>432</v>
      </c>
      <c r="V704" s="47">
        <v>1</v>
      </c>
      <c r="W704" s="47">
        <v>1</v>
      </c>
      <c r="X704" s="47">
        <v>1</v>
      </c>
      <c r="Y704" s="47">
        <v>1</v>
      </c>
      <c r="Z704" s="75">
        <v>44277.371122685203</v>
      </c>
      <c r="AA704" s="6" t="s">
        <v>1221</v>
      </c>
      <c r="AB704" s="47" t="s">
        <v>3890</v>
      </c>
      <c r="AC704" s="47" t="s">
        <v>3891</v>
      </c>
      <c r="AD704" s="47" t="s">
        <v>3892</v>
      </c>
      <c r="AE704" s="47" t="s">
        <v>3893</v>
      </c>
      <c r="AF704" s="6" t="s">
        <v>3894</v>
      </c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</row>
    <row r="705" spans="1:43" s="1" customFormat="1" ht="15.75" x14ac:dyDescent="0.25">
      <c r="A705" s="47">
        <v>701</v>
      </c>
      <c r="B705" s="47" t="s">
        <v>3895</v>
      </c>
      <c r="C705" s="47" t="s">
        <v>3896</v>
      </c>
      <c r="D705" s="69" t="s">
        <v>3897</v>
      </c>
      <c r="E705" s="47">
        <v>2004</v>
      </c>
      <c r="F705" s="69" t="s">
        <v>561</v>
      </c>
      <c r="G705" s="69" t="s">
        <v>563</v>
      </c>
      <c r="H705" s="69" t="s">
        <v>3898</v>
      </c>
      <c r="I705" s="70">
        <v>450.86401756641959</v>
      </c>
      <c r="J705" s="47" t="s">
        <v>430</v>
      </c>
      <c r="K705" s="47">
        <v>10</v>
      </c>
      <c r="L705" s="71"/>
      <c r="M705" s="47">
        <v>75</v>
      </c>
      <c r="N705" s="48">
        <f t="shared" si="67"/>
        <v>180</v>
      </c>
      <c r="O705" s="48">
        <f t="shared" si="62"/>
        <v>81155.523161955527</v>
      </c>
      <c r="P705" s="72">
        <f t="shared" si="63"/>
        <v>8115.5523161955534</v>
      </c>
      <c r="Q705" s="73">
        <f t="shared" si="64"/>
        <v>13390.66132172266</v>
      </c>
      <c r="R705" s="48">
        <f t="shared" si="65"/>
        <v>102661.73679987373</v>
      </c>
      <c r="S705" s="74">
        <f t="shared" si="66"/>
        <v>55</v>
      </c>
      <c r="T705" s="6" t="s">
        <v>431</v>
      </c>
      <c r="U705" s="47" t="s">
        <v>432</v>
      </c>
      <c r="V705" s="47">
        <v>1</v>
      </c>
      <c r="W705" s="47">
        <v>1</v>
      </c>
      <c r="X705" s="47">
        <v>1</v>
      </c>
      <c r="Y705" s="47">
        <v>1</v>
      </c>
      <c r="Z705" s="75">
        <v>42138.424363425933</v>
      </c>
      <c r="AA705" s="6" t="s">
        <v>433</v>
      </c>
      <c r="AB705" s="47" t="s">
        <v>3899</v>
      </c>
      <c r="AC705" s="47" t="s">
        <v>3900</v>
      </c>
      <c r="AD705" s="47" t="s">
        <v>3901</v>
      </c>
      <c r="AE705" s="47" t="s">
        <v>3902</v>
      </c>
      <c r="AF705" s="6" t="s">
        <v>3903</v>
      </c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</row>
    <row r="706" spans="1:43" s="1" customFormat="1" ht="15.75" x14ac:dyDescent="0.25">
      <c r="A706" s="47">
        <v>702</v>
      </c>
      <c r="B706" s="47" t="s">
        <v>3904</v>
      </c>
      <c r="C706" s="47" t="s">
        <v>3905</v>
      </c>
      <c r="D706" s="69" t="s">
        <v>3906</v>
      </c>
      <c r="E706" s="47">
        <v>1996</v>
      </c>
      <c r="F706" s="69" t="s">
        <v>3907</v>
      </c>
      <c r="G706" s="69" t="s">
        <v>3908</v>
      </c>
      <c r="H706" s="69" t="s">
        <v>2723</v>
      </c>
      <c r="I706" s="70">
        <v>175.41782157572331</v>
      </c>
      <c r="J706" s="47" t="s">
        <v>430</v>
      </c>
      <c r="K706" s="47">
        <v>6</v>
      </c>
      <c r="L706" s="71"/>
      <c r="M706" s="47">
        <v>75</v>
      </c>
      <c r="N706" s="48">
        <f t="shared" si="67"/>
        <v>140</v>
      </c>
      <c r="O706" s="48">
        <f t="shared" si="62"/>
        <v>24558.495020601262</v>
      </c>
      <c r="P706" s="72">
        <f t="shared" si="63"/>
        <v>2455.8495020601263</v>
      </c>
      <c r="Q706" s="73">
        <f t="shared" si="64"/>
        <v>4052.1516783992079</v>
      </c>
      <c r="R706" s="48">
        <f t="shared" si="65"/>
        <v>31066.496201060596</v>
      </c>
      <c r="S706" s="74">
        <f t="shared" si="66"/>
        <v>47</v>
      </c>
      <c r="T706" s="6" t="s">
        <v>431</v>
      </c>
      <c r="U706" s="47" t="s">
        <v>432</v>
      </c>
      <c r="V706" s="47">
        <v>1</v>
      </c>
      <c r="W706" s="47">
        <v>1</v>
      </c>
      <c r="X706" s="47">
        <v>1</v>
      </c>
      <c r="Y706" s="47">
        <v>1</v>
      </c>
      <c r="Z706" s="75">
        <v>44271.613310185203</v>
      </c>
      <c r="AA706" s="6" t="s">
        <v>1221</v>
      </c>
      <c r="AB706" s="47" t="s">
        <v>3909</v>
      </c>
      <c r="AC706" s="47" t="s">
        <v>3910</v>
      </c>
      <c r="AD706" s="47" t="s">
        <v>3911</v>
      </c>
      <c r="AE706" s="47" t="s">
        <v>3912</v>
      </c>
      <c r="AF706" s="6" t="s">
        <v>3913</v>
      </c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</row>
    <row r="707" spans="1:43" s="1" customFormat="1" ht="31.5" x14ac:dyDescent="0.25">
      <c r="A707" s="47">
        <v>703</v>
      </c>
      <c r="B707" s="47" t="s">
        <v>3914</v>
      </c>
      <c r="C707" s="47" t="s">
        <v>3915</v>
      </c>
      <c r="D707" s="69" t="s">
        <v>3916</v>
      </c>
      <c r="E707" s="47">
        <v>1994</v>
      </c>
      <c r="F707" s="69" t="s">
        <v>3907</v>
      </c>
      <c r="G707" s="69" t="s">
        <v>3908</v>
      </c>
      <c r="H707" s="69" t="s">
        <v>2723</v>
      </c>
      <c r="I707" s="70">
        <v>134.39326172709099</v>
      </c>
      <c r="J707" s="47" t="s">
        <v>430</v>
      </c>
      <c r="K707" s="47">
        <v>6</v>
      </c>
      <c r="L707" s="71"/>
      <c r="M707" s="47">
        <v>75</v>
      </c>
      <c r="N707" s="48">
        <f t="shared" si="67"/>
        <v>140</v>
      </c>
      <c r="O707" s="48">
        <f t="shared" si="62"/>
        <v>18815.056641792737</v>
      </c>
      <c r="P707" s="72">
        <f t="shared" si="63"/>
        <v>1881.5056641792737</v>
      </c>
      <c r="Q707" s="73">
        <f t="shared" si="64"/>
        <v>3104.4843458958012</v>
      </c>
      <c r="R707" s="48">
        <f t="shared" si="65"/>
        <v>23801.046651867811</v>
      </c>
      <c r="S707" s="74">
        <f t="shared" si="66"/>
        <v>45</v>
      </c>
      <c r="T707" s="6" t="s">
        <v>431</v>
      </c>
      <c r="U707" s="47" t="s">
        <v>432</v>
      </c>
      <c r="V707" s="47">
        <v>1</v>
      </c>
      <c r="W707" s="47">
        <v>1</v>
      </c>
      <c r="X707" s="47">
        <v>1</v>
      </c>
      <c r="Y707" s="47">
        <v>1</v>
      </c>
      <c r="Z707" s="75">
        <v>44271.615671296298</v>
      </c>
      <c r="AA707" s="6" t="s">
        <v>1221</v>
      </c>
      <c r="AB707" s="47" t="s">
        <v>3917</v>
      </c>
      <c r="AC707" s="47" t="s">
        <v>3918</v>
      </c>
      <c r="AD707" s="47" t="s">
        <v>3919</v>
      </c>
      <c r="AE707" s="47" t="s">
        <v>3920</v>
      </c>
      <c r="AF707" s="6" t="s">
        <v>3921</v>
      </c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</row>
    <row r="708" spans="1:43" s="1" customFormat="1" ht="31.5" x14ac:dyDescent="0.25">
      <c r="A708" s="47">
        <v>704</v>
      </c>
      <c r="B708" s="47" t="s">
        <v>3922</v>
      </c>
      <c r="C708" s="47" t="s">
        <v>3915</v>
      </c>
      <c r="D708" s="69" t="s">
        <v>3916</v>
      </c>
      <c r="E708" s="47">
        <v>1994</v>
      </c>
      <c r="F708" s="69" t="s">
        <v>903</v>
      </c>
      <c r="G708" s="69" t="s">
        <v>3923</v>
      </c>
      <c r="H708" s="69" t="s">
        <v>3907</v>
      </c>
      <c r="I708" s="70">
        <v>352.34980515985598</v>
      </c>
      <c r="J708" s="47" t="s">
        <v>430</v>
      </c>
      <c r="K708" s="47">
        <v>12</v>
      </c>
      <c r="L708" s="71"/>
      <c r="M708" s="47">
        <v>75</v>
      </c>
      <c r="N708" s="48">
        <f t="shared" si="67"/>
        <v>200</v>
      </c>
      <c r="O708" s="48">
        <f t="shared" si="62"/>
        <v>70469.961031971194</v>
      </c>
      <c r="P708" s="72">
        <f t="shared" si="63"/>
        <v>7046.9961031971197</v>
      </c>
      <c r="Q708" s="73">
        <f t="shared" si="64"/>
        <v>11627.543570275246</v>
      </c>
      <c r="R708" s="48">
        <f t="shared" si="65"/>
        <v>89144.500705443555</v>
      </c>
      <c r="S708" s="74">
        <f t="shared" si="66"/>
        <v>45</v>
      </c>
      <c r="T708" s="6" t="s">
        <v>431</v>
      </c>
      <c r="U708" s="47" t="s">
        <v>432</v>
      </c>
      <c r="V708" s="47">
        <v>1</v>
      </c>
      <c r="W708" s="47">
        <v>1</v>
      </c>
      <c r="X708" s="47">
        <v>1</v>
      </c>
      <c r="Y708" s="47">
        <v>1</v>
      </c>
      <c r="Z708" s="75">
        <v>44271.609398148154</v>
      </c>
      <c r="AA708" s="6" t="s">
        <v>1221</v>
      </c>
      <c r="AB708" s="47" t="s">
        <v>3917</v>
      </c>
      <c r="AC708" s="47" t="s">
        <v>3924</v>
      </c>
      <c r="AD708" s="47" t="s">
        <v>3925</v>
      </c>
      <c r="AE708" s="47" t="s">
        <v>3926</v>
      </c>
      <c r="AF708" s="6" t="s">
        <v>3927</v>
      </c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</row>
    <row r="709" spans="1:43" s="1" customFormat="1" ht="31.5" x14ac:dyDescent="0.25">
      <c r="A709" s="47">
        <v>705</v>
      </c>
      <c r="B709" s="47" t="s">
        <v>3928</v>
      </c>
      <c r="C709" s="47" t="s">
        <v>3915</v>
      </c>
      <c r="D709" s="69" t="s">
        <v>3916</v>
      </c>
      <c r="E709" s="47">
        <v>1994</v>
      </c>
      <c r="F709" s="69" t="s">
        <v>903</v>
      </c>
      <c r="G709" s="69" t="s">
        <v>3923</v>
      </c>
      <c r="H709" s="69" t="s">
        <v>3907</v>
      </c>
      <c r="I709" s="70">
        <v>6.0000494493387064</v>
      </c>
      <c r="J709" s="47" t="s">
        <v>430</v>
      </c>
      <c r="K709" s="47">
        <v>12</v>
      </c>
      <c r="L709" s="71"/>
      <c r="M709" s="47">
        <v>75</v>
      </c>
      <c r="N709" s="48">
        <f t="shared" si="67"/>
        <v>200</v>
      </c>
      <c r="O709" s="48">
        <f t="shared" si="62"/>
        <v>1200.0098898677413</v>
      </c>
      <c r="P709" s="72">
        <f t="shared" si="63"/>
        <v>120.00098898677413</v>
      </c>
      <c r="Q709" s="73">
        <f t="shared" si="64"/>
        <v>198.0016318281773</v>
      </c>
      <c r="R709" s="48">
        <f t="shared" si="65"/>
        <v>1518.0125106826927</v>
      </c>
      <c r="S709" s="74">
        <f t="shared" si="66"/>
        <v>45</v>
      </c>
      <c r="T709" s="6" t="s">
        <v>431</v>
      </c>
      <c r="U709" s="47" t="s">
        <v>432</v>
      </c>
      <c r="V709" s="47">
        <v>1</v>
      </c>
      <c r="W709" s="47">
        <v>1</v>
      </c>
      <c r="X709" s="47">
        <v>1</v>
      </c>
      <c r="Y709" s="47">
        <v>1</v>
      </c>
      <c r="Z709" s="75">
        <v>44271.609398148154</v>
      </c>
      <c r="AA709" s="6" t="s">
        <v>1221</v>
      </c>
      <c r="AB709" s="47" t="s">
        <v>3917</v>
      </c>
      <c r="AC709" s="47" t="s">
        <v>3925</v>
      </c>
      <c r="AD709" s="47" t="s">
        <v>3929</v>
      </c>
      <c r="AE709" s="47" t="s">
        <v>3930</v>
      </c>
      <c r="AF709" s="6" t="s">
        <v>3931</v>
      </c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</row>
    <row r="710" spans="1:43" s="1" customFormat="1" ht="31.5" x14ac:dyDescent="0.25">
      <c r="A710" s="47">
        <v>706</v>
      </c>
      <c r="B710" s="47" t="s">
        <v>3932</v>
      </c>
      <c r="C710" s="47" t="s">
        <v>3933</v>
      </c>
      <c r="D710" s="69" t="s">
        <v>3934</v>
      </c>
      <c r="E710" s="47">
        <v>1991</v>
      </c>
      <c r="F710" s="69" t="s">
        <v>3935</v>
      </c>
      <c r="G710" s="69" t="s">
        <v>3936</v>
      </c>
      <c r="H710" s="69" t="s">
        <v>2724</v>
      </c>
      <c r="I710" s="70">
        <v>822.37126946841306</v>
      </c>
      <c r="J710" s="47" t="s">
        <v>430</v>
      </c>
      <c r="K710" s="47">
        <v>10</v>
      </c>
      <c r="L710" s="71"/>
      <c r="M710" s="47">
        <v>75</v>
      </c>
      <c r="N710" s="48">
        <f t="shared" si="67"/>
        <v>180</v>
      </c>
      <c r="O710" s="48">
        <f t="shared" ref="O710:O773" si="68">N710*I710</f>
        <v>148026.82850431436</v>
      </c>
      <c r="P710" s="72">
        <f t="shared" ref="P710:P773" si="69">O710*0.1</f>
        <v>14802.682850431436</v>
      </c>
      <c r="Q710" s="73">
        <f t="shared" ref="Q710:Q773" si="70">SUM(O710:P710)*0.15</f>
        <v>24424.42670321187</v>
      </c>
      <c r="R710" s="48">
        <f t="shared" ref="R710:R773" si="71">SUM(O710:Q710)</f>
        <v>187253.93805795768</v>
      </c>
      <c r="S710" s="74">
        <f t="shared" si="66"/>
        <v>42</v>
      </c>
      <c r="T710" s="6" t="s">
        <v>431</v>
      </c>
      <c r="U710" s="47" t="s">
        <v>432</v>
      </c>
      <c r="V710" s="47">
        <v>1</v>
      </c>
      <c r="W710" s="47">
        <v>1</v>
      </c>
      <c r="X710" s="47">
        <v>1</v>
      </c>
      <c r="Y710" s="47">
        <v>1</v>
      </c>
      <c r="Z710" s="75">
        <v>40855.635347222233</v>
      </c>
      <c r="AA710" s="6" t="s">
        <v>433</v>
      </c>
      <c r="AB710" s="47" t="s">
        <v>431</v>
      </c>
      <c r="AC710" s="47" t="s">
        <v>3937</v>
      </c>
      <c r="AD710" s="47" t="s">
        <v>3938</v>
      </c>
      <c r="AE710" s="47" t="s">
        <v>3939</v>
      </c>
      <c r="AF710" s="6" t="s">
        <v>3940</v>
      </c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</row>
    <row r="711" spans="1:43" s="1" customFormat="1" ht="15.75" x14ac:dyDescent="0.25">
      <c r="A711" s="47">
        <v>707</v>
      </c>
      <c r="B711" s="47" t="s">
        <v>3941</v>
      </c>
      <c r="C711" s="47" t="s">
        <v>3933</v>
      </c>
      <c r="D711" s="69" t="s">
        <v>3942</v>
      </c>
      <c r="E711" s="47">
        <v>1989</v>
      </c>
      <c r="F711" s="69" t="s">
        <v>3935</v>
      </c>
      <c r="G711" s="69" t="s">
        <v>553</v>
      </c>
      <c r="H711" s="69" t="s">
        <v>451</v>
      </c>
      <c r="I711" s="70">
        <v>399.32036959582359</v>
      </c>
      <c r="J711" s="47" t="s">
        <v>430</v>
      </c>
      <c r="K711" s="47">
        <v>12</v>
      </c>
      <c r="L711" s="71"/>
      <c r="M711" s="47">
        <v>75</v>
      </c>
      <c r="N711" s="48">
        <f t="shared" si="67"/>
        <v>200</v>
      </c>
      <c r="O711" s="48">
        <f t="shared" si="68"/>
        <v>79864.073919164715</v>
      </c>
      <c r="P711" s="72">
        <f t="shared" si="69"/>
        <v>7986.4073919164721</v>
      </c>
      <c r="Q711" s="73">
        <f t="shared" si="70"/>
        <v>13177.572196662177</v>
      </c>
      <c r="R711" s="48">
        <f t="shared" si="71"/>
        <v>101028.05350774336</v>
      </c>
      <c r="S711" s="74">
        <f t="shared" ref="S711:S774" si="72">M711-ABS($I$2-E711)</f>
        <v>40</v>
      </c>
      <c r="T711" s="6" t="s">
        <v>431</v>
      </c>
      <c r="U711" s="47" t="s">
        <v>432</v>
      </c>
      <c r="V711" s="47">
        <v>1</v>
      </c>
      <c r="W711" s="47">
        <v>1</v>
      </c>
      <c r="X711" s="47">
        <v>1</v>
      </c>
      <c r="Y711" s="47">
        <v>1</v>
      </c>
      <c r="Z711" s="75">
        <v>44272.397615740738</v>
      </c>
      <c r="AA711" s="6" t="s">
        <v>1221</v>
      </c>
      <c r="AB711" s="47" t="s">
        <v>3943</v>
      </c>
      <c r="AC711" s="47" t="s">
        <v>3944</v>
      </c>
      <c r="AD711" s="47" t="s">
        <v>3945</v>
      </c>
      <c r="AE711" s="47" t="s">
        <v>3946</v>
      </c>
      <c r="AF711" s="6" t="s">
        <v>3947</v>
      </c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</row>
    <row r="712" spans="1:43" s="1" customFormat="1" ht="15.75" x14ac:dyDescent="0.25">
      <c r="A712" s="47">
        <v>708</v>
      </c>
      <c r="B712" s="47" t="s">
        <v>3948</v>
      </c>
      <c r="C712" s="47" t="s">
        <v>3949</v>
      </c>
      <c r="D712" s="69" t="s">
        <v>3950</v>
      </c>
      <c r="E712" s="47">
        <v>2006</v>
      </c>
      <c r="F712" s="69" t="s">
        <v>1378</v>
      </c>
      <c r="G712" s="69" t="s">
        <v>904</v>
      </c>
      <c r="H712" s="69" t="s">
        <v>1378</v>
      </c>
      <c r="I712" s="70">
        <v>200.28924985137411</v>
      </c>
      <c r="J712" s="47" t="s">
        <v>430</v>
      </c>
      <c r="K712" s="47">
        <v>8</v>
      </c>
      <c r="L712" s="71"/>
      <c r="M712" s="47">
        <v>75</v>
      </c>
      <c r="N712" s="48">
        <f t="shared" si="67"/>
        <v>160</v>
      </c>
      <c r="O712" s="48">
        <f t="shared" si="68"/>
        <v>32046.279976219856</v>
      </c>
      <c r="P712" s="72">
        <f t="shared" si="69"/>
        <v>3204.6279976219857</v>
      </c>
      <c r="Q712" s="73">
        <f t="shared" si="70"/>
        <v>5287.6361960762761</v>
      </c>
      <c r="R712" s="48">
        <f t="shared" si="71"/>
        <v>40538.544169918117</v>
      </c>
      <c r="S712" s="74">
        <f t="shared" si="72"/>
        <v>57</v>
      </c>
      <c r="T712" s="6" t="s">
        <v>431</v>
      </c>
      <c r="U712" s="47" t="s">
        <v>432</v>
      </c>
      <c r="V712" s="47">
        <v>1</v>
      </c>
      <c r="W712" s="47">
        <v>1</v>
      </c>
      <c r="X712" s="47">
        <v>1</v>
      </c>
      <c r="Y712" s="47">
        <v>1</v>
      </c>
      <c r="Z712" s="75">
        <v>40855.635347222233</v>
      </c>
      <c r="AA712" s="6" t="s">
        <v>433</v>
      </c>
      <c r="AB712" s="47" t="s">
        <v>3951</v>
      </c>
      <c r="AC712" s="47" t="s">
        <v>3952</v>
      </c>
      <c r="AD712" s="47" t="s">
        <v>3953</v>
      </c>
      <c r="AE712" s="47" t="s">
        <v>3954</v>
      </c>
      <c r="AF712" s="6" t="s">
        <v>3955</v>
      </c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</row>
    <row r="713" spans="1:43" s="1" customFormat="1" ht="15.75" x14ac:dyDescent="0.25">
      <c r="A713" s="47">
        <v>709</v>
      </c>
      <c r="B713" s="47" t="s">
        <v>3956</v>
      </c>
      <c r="C713" s="47" t="s">
        <v>3949</v>
      </c>
      <c r="D713" s="69" t="s">
        <v>3950</v>
      </c>
      <c r="E713" s="47">
        <v>2006</v>
      </c>
      <c r="F713" s="69" t="s">
        <v>1335</v>
      </c>
      <c r="G713" s="69" t="s">
        <v>904</v>
      </c>
      <c r="H713" s="69" t="s">
        <v>1378</v>
      </c>
      <c r="I713" s="70">
        <v>159.49919312033089</v>
      </c>
      <c r="J713" s="47" t="s">
        <v>430</v>
      </c>
      <c r="K713" s="47">
        <v>8</v>
      </c>
      <c r="L713" s="71"/>
      <c r="M713" s="47">
        <v>75</v>
      </c>
      <c r="N713" s="48">
        <f t="shared" si="67"/>
        <v>160</v>
      </c>
      <c r="O713" s="48">
        <f t="shared" si="68"/>
        <v>25519.870899252943</v>
      </c>
      <c r="P713" s="72">
        <f t="shared" si="69"/>
        <v>2551.9870899252946</v>
      </c>
      <c r="Q713" s="73">
        <f t="shared" si="70"/>
        <v>4210.7786983767355</v>
      </c>
      <c r="R713" s="48">
        <f t="shared" si="71"/>
        <v>32282.636687554972</v>
      </c>
      <c r="S713" s="74">
        <f t="shared" si="72"/>
        <v>57</v>
      </c>
      <c r="T713" s="6" t="s">
        <v>431</v>
      </c>
      <c r="U713" s="47" t="s">
        <v>432</v>
      </c>
      <c r="V713" s="47">
        <v>1</v>
      </c>
      <c r="W713" s="47">
        <v>1</v>
      </c>
      <c r="X713" s="47">
        <v>1</v>
      </c>
      <c r="Y713" s="47">
        <v>1</v>
      </c>
      <c r="Z713" s="75">
        <v>40855.635347222233</v>
      </c>
      <c r="AA713" s="6" t="s">
        <v>433</v>
      </c>
      <c r="AB713" s="47" t="s">
        <v>3951</v>
      </c>
      <c r="AC713" s="47" t="s">
        <v>3957</v>
      </c>
      <c r="AD713" s="47" t="s">
        <v>3958</v>
      </c>
      <c r="AE713" s="47" t="s">
        <v>3959</v>
      </c>
      <c r="AF713" s="6" t="s">
        <v>3960</v>
      </c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</row>
    <row r="714" spans="1:43" s="1" customFormat="1" ht="15.75" x14ac:dyDescent="0.25">
      <c r="A714" s="47">
        <v>710</v>
      </c>
      <c r="B714" s="47" t="s">
        <v>3961</v>
      </c>
      <c r="C714" s="47" t="s">
        <v>3949</v>
      </c>
      <c r="D714" s="69" t="s">
        <v>3950</v>
      </c>
      <c r="E714" s="47">
        <v>2006</v>
      </c>
      <c r="F714" s="69" t="s">
        <v>1378</v>
      </c>
      <c r="G714" s="69" t="s">
        <v>3962</v>
      </c>
      <c r="H714" s="69" t="s">
        <v>457</v>
      </c>
      <c r="I714" s="70">
        <v>3</v>
      </c>
      <c r="J714" s="47" t="s">
        <v>430</v>
      </c>
      <c r="K714" s="47">
        <v>8</v>
      </c>
      <c r="L714" s="71"/>
      <c r="M714" s="47">
        <v>75</v>
      </c>
      <c r="N714" s="48">
        <f t="shared" si="67"/>
        <v>160</v>
      </c>
      <c r="O714" s="48">
        <f t="shared" si="68"/>
        <v>480</v>
      </c>
      <c r="P714" s="72">
        <f t="shared" si="69"/>
        <v>48</v>
      </c>
      <c r="Q714" s="73">
        <f t="shared" si="70"/>
        <v>79.2</v>
      </c>
      <c r="R714" s="48">
        <f t="shared" si="71"/>
        <v>607.20000000000005</v>
      </c>
      <c r="S714" s="74">
        <f t="shared" si="72"/>
        <v>57</v>
      </c>
      <c r="T714" s="6" t="s">
        <v>1865</v>
      </c>
      <c r="U714" s="47" t="s">
        <v>432</v>
      </c>
      <c r="V714" s="47">
        <v>1</v>
      </c>
      <c r="W714" s="47">
        <v>1</v>
      </c>
      <c r="X714" s="47">
        <v>1</v>
      </c>
      <c r="Y714" s="47">
        <v>1</v>
      </c>
      <c r="Z714" s="75">
        <v>40855.635347222233</v>
      </c>
      <c r="AA714" s="6" t="s">
        <v>433</v>
      </c>
      <c r="AB714" s="47" t="s">
        <v>3951</v>
      </c>
      <c r="AC714" s="47" t="s">
        <v>3953</v>
      </c>
      <c r="AD714" s="47" t="s">
        <v>3963</v>
      </c>
      <c r="AE714" s="47" t="s">
        <v>3964</v>
      </c>
      <c r="AF714" s="6" t="s">
        <v>3965</v>
      </c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</row>
    <row r="715" spans="1:43" s="1" customFormat="1" ht="15.75" x14ac:dyDescent="0.25">
      <c r="A715" s="47">
        <v>711</v>
      </c>
      <c r="B715" s="47" t="s">
        <v>3966</v>
      </c>
      <c r="C715" s="47" t="s">
        <v>1377</v>
      </c>
      <c r="D715" s="69" t="s">
        <v>3950</v>
      </c>
      <c r="E715" s="47">
        <v>2006</v>
      </c>
      <c r="F715" s="69" t="s">
        <v>1335</v>
      </c>
      <c r="G715" s="69" t="s">
        <v>904</v>
      </c>
      <c r="H715" s="69" t="s">
        <v>1378</v>
      </c>
      <c r="I715" s="70">
        <v>614.17825929980961</v>
      </c>
      <c r="J715" s="47" t="s">
        <v>430</v>
      </c>
      <c r="K715" s="47">
        <v>8</v>
      </c>
      <c r="L715" s="71"/>
      <c r="M715" s="47">
        <v>75</v>
      </c>
      <c r="N715" s="48">
        <f t="shared" si="67"/>
        <v>160</v>
      </c>
      <c r="O715" s="48">
        <f t="shared" si="68"/>
        <v>98268.521487969541</v>
      </c>
      <c r="P715" s="72">
        <f t="shared" si="69"/>
        <v>9826.8521487969556</v>
      </c>
      <c r="Q715" s="73">
        <f t="shared" si="70"/>
        <v>16214.306045514973</v>
      </c>
      <c r="R715" s="48">
        <f t="shared" si="71"/>
        <v>124309.67968228146</v>
      </c>
      <c r="S715" s="74">
        <f t="shared" si="72"/>
        <v>57</v>
      </c>
      <c r="T715" s="6" t="s">
        <v>431</v>
      </c>
      <c r="U715" s="47" t="s">
        <v>432</v>
      </c>
      <c r="V715" s="47">
        <v>1</v>
      </c>
      <c r="W715" s="47">
        <v>1</v>
      </c>
      <c r="X715" s="47">
        <v>1</v>
      </c>
      <c r="Y715" s="47">
        <v>1</v>
      </c>
      <c r="Z715" s="75">
        <v>40855.635347222233</v>
      </c>
      <c r="AA715" s="6" t="s">
        <v>433</v>
      </c>
      <c r="AB715" s="47" t="s">
        <v>3951</v>
      </c>
      <c r="AC715" s="47" t="s">
        <v>3967</v>
      </c>
      <c r="AD715" s="47" t="s">
        <v>3968</v>
      </c>
      <c r="AE715" s="47" t="s">
        <v>3969</v>
      </c>
      <c r="AF715" s="6" t="s">
        <v>3970</v>
      </c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</row>
    <row r="716" spans="1:43" s="1" customFormat="1" ht="15.75" x14ac:dyDescent="0.25">
      <c r="A716" s="47">
        <v>712</v>
      </c>
      <c r="B716" s="47" t="s">
        <v>3971</v>
      </c>
      <c r="C716" s="47" t="s">
        <v>3972</v>
      </c>
      <c r="D716" s="69" t="s">
        <v>3950</v>
      </c>
      <c r="E716" s="47">
        <v>2006</v>
      </c>
      <c r="F716" s="69" t="s">
        <v>3962</v>
      </c>
      <c r="G716" s="69" t="s">
        <v>1378</v>
      </c>
      <c r="H716" s="69" t="s">
        <v>457</v>
      </c>
      <c r="I716" s="70">
        <v>315.4026930859518</v>
      </c>
      <c r="J716" s="47" t="s">
        <v>430</v>
      </c>
      <c r="K716" s="47">
        <v>8</v>
      </c>
      <c r="L716" s="71"/>
      <c r="M716" s="47">
        <v>75</v>
      </c>
      <c r="N716" s="48">
        <f t="shared" si="67"/>
        <v>160</v>
      </c>
      <c r="O716" s="48">
        <f t="shared" si="68"/>
        <v>50464.430893752287</v>
      </c>
      <c r="P716" s="72">
        <f t="shared" si="69"/>
        <v>5046.4430893752287</v>
      </c>
      <c r="Q716" s="73">
        <f t="shared" si="70"/>
        <v>8326.6310974691278</v>
      </c>
      <c r="R716" s="48">
        <f t="shared" si="71"/>
        <v>63837.505080596646</v>
      </c>
      <c r="S716" s="74">
        <f t="shared" si="72"/>
        <v>57</v>
      </c>
      <c r="T716" s="6" t="s">
        <v>431</v>
      </c>
      <c r="U716" s="47" t="s">
        <v>432</v>
      </c>
      <c r="V716" s="47">
        <v>1</v>
      </c>
      <c r="W716" s="47">
        <v>1</v>
      </c>
      <c r="X716" s="47">
        <v>1</v>
      </c>
      <c r="Y716" s="47">
        <v>1</v>
      </c>
      <c r="Z716" s="75">
        <v>40855.635347222233</v>
      </c>
      <c r="AA716" s="6" t="s">
        <v>433</v>
      </c>
      <c r="AB716" s="47" t="s">
        <v>3951</v>
      </c>
      <c r="AC716" s="47" t="s">
        <v>3973</v>
      </c>
      <c r="AD716" s="47" t="s">
        <v>3974</v>
      </c>
      <c r="AE716" s="47" t="s">
        <v>3975</v>
      </c>
      <c r="AF716" s="6" t="s">
        <v>3976</v>
      </c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</row>
    <row r="717" spans="1:43" s="1" customFormat="1" ht="15.75" x14ac:dyDescent="0.25">
      <c r="A717" s="47">
        <v>713</v>
      </c>
      <c r="B717" s="47" t="s">
        <v>3977</v>
      </c>
      <c r="C717" s="47" t="s">
        <v>3949</v>
      </c>
      <c r="D717" s="69" t="s">
        <v>3950</v>
      </c>
      <c r="E717" s="47">
        <v>2006</v>
      </c>
      <c r="F717" s="69" t="s">
        <v>3962</v>
      </c>
      <c r="G717" s="69" t="s">
        <v>1378</v>
      </c>
      <c r="H717" s="69" t="s">
        <v>457</v>
      </c>
      <c r="I717" s="70">
        <v>3.5736741348182282</v>
      </c>
      <c r="J717" s="47" t="s">
        <v>430</v>
      </c>
      <c r="K717" s="47">
        <v>8</v>
      </c>
      <c r="L717" s="71"/>
      <c r="M717" s="47">
        <v>75</v>
      </c>
      <c r="N717" s="48">
        <f t="shared" si="67"/>
        <v>160</v>
      </c>
      <c r="O717" s="48">
        <f t="shared" si="68"/>
        <v>571.78786157091645</v>
      </c>
      <c r="P717" s="72">
        <f t="shared" si="69"/>
        <v>57.17878615709165</v>
      </c>
      <c r="Q717" s="73">
        <f t="shared" si="70"/>
        <v>94.344997159201213</v>
      </c>
      <c r="R717" s="48">
        <f t="shared" si="71"/>
        <v>723.31164488720924</v>
      </c>
      <c r="S717" s="74">
        <f t="shared" si="72"/>
        <v>57</v>
      </c>
      <c r="T717" s="6" t="s">
        <v>431</v>
      </c>
      <c r="U717" s="47" t="s">
        <v>432</v>
      </c>
      <c r="V717" s="47">
        <v>1</v>
      </c>
      <c r="W717" s="47">
        <v>1</v>
      </c>
      <c r="X717" s="47">
        <v>1</v>
      </c>
      <c r="Y717" s="47">
        <v>1</v>
      </c>
      <c r="Z717" s="75">
        <v>40855.635358796288</v>
      </c>
      <c r="AA717" s="6" t="s">
        <v>433</v>
      </c>
      <c r="AB717" s="47" t="s">
        <v>3951</v>
      </c>
      <c r="AC717" s="47" t="s">
        <v>3978</v>
      </c>
      <c r="AD717" s="47" t="s">
        <v>3979</v>
      </c>
      <c r="AE717" s="47" t="s">
        <v>3980</v>
      </c>
      <c r="AF717" s="6" t="s">
        <v>3981</v>
      </c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</row>
    <row r="718" spans="1:43" s="1" customFormat="1" ht="15.75" x14ac:dyDescent="0.25">
      <c r="A718" s="47">
        <v>714</v>
      </c>
      <c r="B718" s="47" t="s">
        <v>3982</v>
      </c>
      <c r="C718" s="47" t="s">
        <v>3949</v>
      </c>
      <c r="D718" s="69" t="s">
        <v>3950</v>
      </c>
      <c r="E718" s="47">
        <v>2006</v>
      </c>
      <c r="F718" s="69" t="s">
        <v>1378</v>
      </c>
      <c r="G718" s="69" t="s">
        <v>904</v>
      </c>
      <c r="H718" s="69" t="s">
        <v>1378</v>
      </c>
      <c r="I718" s="70">
        <v>353.38482551505228</v>
      </c>
      <c r="J718" s="47" t="s">
        <v>430</v>
      </c>
      <c r="K718" s="47">
        <v>8</v>
      </c>
      <c r="L718" s="71"/>
      <c r="M718" s="47">
        <v>75</v>
      </c>
      <c r="N718" s="48">
        <f t="shared" si="67"/>
        <v>160</v>
      </c>
      <c r="O718" s="48">
        <f t="shared" si="68"/>
        <v>56541.572082408369</v>
      </c>
      <c r="P718" s="72">
        <f t="shared" si="69"/>
        <v>5654.1572082408375</v>
      </c>
      <c r="Q718" s="73">
        <f t="shared" si="70"/>
        <v>9329.3593935973804</v>
      </c>
      <c r="R718" s="48">
        <f t="shared" si="71"/>
        <v>71525.088684246584</v>
      </c>
      <c r="S718" s="74">
        <f t="shared" si="72"/>
        <v>57</v>
      </c>
      <c r="T718" s="6" t="s">
        <v>431</v>
      </c>
      <c r="U718" s="47" t="s">
        <v>432</v>
      </c>
      <c r="V718" s="47">
        <v>1</v>
      </c>
      <c r="W718" s="47">
        <v>1</v>
      </c>
      <c r="X718" s="47">
        <v>1</v>
      </c>
      <c r="Y718" s="47">
        <v>1</v>
      </c>
      <c r="Z718" s="75">
        <v>40855.635358796288</v>
      </c>
      <c r="AA718" s="6" t="s">
        <v>433</v>
      </c>
      <c r="AB718" s="47" t="s">
        <v>3951</v>
      </c>
      <c r="AC718" s="47" t="s">
        <v>3983</v>
      </c>
      <c r="AD718" s="47" t="s">
        <v>3984</v>
      </c>
      <c r="AE718" s="47" t="s">
        <v>3985</v>
      </c>
      <c r="AF718" s="6" t="s">
        <v>3986</v>
      </c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</row>
    <row r="719" spans="1:43" s="1" customFormat="1" ht="15.75" x14ac:dyDescent="0.25">
      <c r="A719" s="47">
        <v>715</v>
      </c>
      <c r="B719" s="47" t="s">
        <v>3987</v>
      </c>
      <c r="C719" s="47" t="s">
        <v>3949</v>
      </c>
      <c r="D719" s="69" t="s">
        <v>3950</v>
      </c>
      <c r="E719" s="47">
        <v>2006</v>
      </c>
      <c r="F719" s="69" t="s">
        <v>904</v>
      </c>
      <c r="G719" s="69" t="s">
        <v>904</v>
      </c>
      <c r="H719" s="69" t="s">
        <v>1378</v>
      </c>
      <c r="I719" s="70">
        <v>45.139203412173899</v>
      </c>
      <c r="J719" s="47" t="s">
        <v>430</v>
      </c>
      <c r="K719" s="47">
        <v>8</v>
      </c>
      <c r="L719" s="71"/>
      <c r="M719" s="47">
        <v>75</v>
      </c>
      <c r="N719" s="48">
        <f t="shared" si="67"/>
        <v>160</v>
      </c>
      <c r="O719" s="48">
        <f t="shared" si="68"/>
        <v>7222.2725459478243</v>
      </c>
      <c r="P719" s="72">
        <f t="shared" si="69"/>
        <v>722.22725459478249</v>
      </c>
      <c r="Q719" s="73">
        <f t="shared" si="70"/>
        <v>1191.6749700813909</v>
      </c>
      <c r="R719" s="48">
        <f t="shared" si="71"/>
        <v>9136.1747706239985</v>
      </c>
      <c r="S719" s="74">
        <f t="shared" si="72"/>
        <v>57</v>
      </c>
      <c r="T719" s="6" t="s">
        <v>431</v>
      </c>
      <c r="U719" s="47" t="s">
        <v>432</v>
      </c>
      <c r="V719" s="47">
        <v>1</v>
      </c>
      <c r="W719" s="47">
        <v>1</v>
      </c>
      <c r="X719" s="47">
        <v>1</v>
      </c>
      <c r="Y719" s="47">
        <v>1</v>
      </c>
      <c r="Z719" s="75">
        <v>40855.635358796288</v>
      </c>
      <c r="AA719" s="6" t="s">
        <v>433</v>
      </c>
      <c r="AB719" s="47" t="s">
        <v>3951</v>
      </c>
      <c r="AC719" s="47" t="s">
        <v>3988</v>
      </c>
      <c r="AD719" s="47" t="s">
        <v>3983</v>
      </c>
      <c r="AE719" s="47" t="s">
        <v>3989</v>
      </c>
      <c r="AF719" s="6" t="s">
        <v>3990</v>
      </c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</row>
    <row r="720" spans="1:43" s="1" customFormat="1" ht="15.75" x14ac:dyDescent="0.25">
      <c r="A720" s="47">
        <v>716</v>
      </c>
      <c r="B720" s="47" t="s">
        <v>3991</v>
      </c>
      <c r="C720" s="47" t="s">
        <v>3949</v>
      </c>
      <c r="D720" s="69" t="s">
        <v>3950</v>
      </c>
      <c r="E720" s="47">
        <v>2006</v>
      </c>
      <c r="F720" s="69" t="s">
        <v>1378</v>
      </c>
      <c r="G720" s="69" t="s">
        <v>1378</v>
      </c>
      <c r="H720" s="69" t="s">
        <v>3992</v>
      </c>
      <c r="I720" s="70">
        <v>3.0994008521734102</v>
      </c>
      <c r="J720" s="47" t="s">
        <v>430</v>
      </c>
      <c r="K720" s="47">
        <v>8</v>
      </c>
      <c r="L720" s="71"/>
      <c r="M720" s="47">
        <v>75</v>
      </c>
      <c r="N720" s="48">
        <f t="shared" si="67"/>
        <v>160</v>
      </c>
      <c r="O720" s="48">
        <f t="shared" si="68"/>
        <v>495.90413634774563</v>
      </c>
      <c r="P720" s="72">
        <f t="shared" si="69"/>
        <v>49.590413634774563</v>
      </c>
      <c r="Q720" s="73">
        <f t="shared" si="70"/>
        <v>81.824182497378033</v>
      </c>
      <c r="R720" s="48">
        <f t="shared" si="71"/>
        <v>627.31873247989824</v>
      </c>
      <c r="S720" s="74">
        <f t="shared" si="72"/>
        <v>57</v>
      </c>
      <c r="T720" s="6" t="s">
        <v>431</v>
      </c>
      <c r="U720" s="47" t="s">
        <v>432</v>
      </c>
      <c r="V720" s="47">
        <v>1</v>
      </c>
      <c r="W720" s="47">
        <v>1</v>
      </c>
      <c r="X720" s="47">
        <v>1</v>
      </c>
      <c r="Y720" s="47">
        <v>1</v>
      </c>
      <c r="Z720" s="75">
        <v>40855.635358796288</v>
      </c>
      <c r="AA720" s="6" t="s">
        <v>433</v>
      </c>
      <c r="AB720" s="47" t="s">
        <v>3951</v>
      </c>
      <c r="AC720" s="47" t="s">
        <v>3993</v>
      </c>
      <c r="AD720" s="47" t="s">
        <v>3984</v>
      </c>
      <c r="AE720" s="47" t="s">
        <v>3994</v>
      </c>
      <c r="AF720" s="6" t="s">
        <v>3995</v>
      </c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</row>
    <row r="721" spans="1:43" s="1" customFormat="1" ht="15.75" x14ac:dyDescent="0.25">
      <c r="A721" s="47">
        <v>717</v>
      </c>
      <c r="B721" s="47" t="s">
        <v>3996</v>
      </c>
      <c r="C721" s="47" t="s">
        <v>3949</v>
      </c>
      <c r="D721" s="69" t="s">
        <v>3950</v>
      </c>
      <c r="E721" s="47">
        <v>2006</v>
      </c>
      <c r="F721" s="69" t="s">
        <v>1378</v>
      </c>
      <c r="G721" s="69" t="s">
        <v>1378</v>
      </c>
      <c r="H721" s="69" t="s">
        <v>3992</v>
      </c>
      <c r="I721" s="70">
        <v>27.90132689296502</v>
      </c>
      <c r="J721" s="47" t="s">
        <v>430</v>
      </c>
      <c r="K721" s="47">
        <v>8</v>
      </c>
      <c r="L721" s="71"/>
      <c r="M721" s="47">
        <v>75</v>
      </c>
      <c r="N721" s="48">
        <f t="shared" si="67"/>
        <v>160</v>
      </c>
      <c r="O721" s="48">
        <f t="shared" si="68"/>
        <v>4464.2123028744036</v>
      </c>
      <c r="P721" s="72">
        <f t="shared" si="69"/>
        <v>446.42123028744038</v>
      </c>
      <c r="Q721" s="73">
        <f t="shared" si="70"/>
        <v>736.5950299742766</v>
      </c>
      <c r="R721" s="48">
        <f t="shared" si="71"/>
        <v>5647.2285631361201</v>
      </c>
      <c r="S721" s="74">
        <f t="shared" si="72"/>
        <v>57</v>
      </c>
      <c r="T721" s="6" t="s">
        <v>431</v>
      </c>
      <c r="U721" s="47" t="s">
        <v>432</v>
      </c>
      <c r="V721" s="47">
        <v>1</v>
      </c>
      <c r="W721" s="47">
        <v>1</v>
      </c>
      <c r="X721" s="47">
        <v>1</v>
      </c>
      <c r="Y721" s="47">
        <v>1</v>
      </c>
      <c r="Z721" s="75">
        <v>40855.635358796288</v>
      </c>
      <c r="AA721" s="6" t="s">
        <v>433</v>
      </c>
      <c r="AB721" s="47" t="s">
        <v>3951</v>
      </c>
      <c r="AC721" s="47" t="s">
        <v>3997</v>
      </c>
      <c r="AD721" s="47" t="s">
        <v>3993</v>
      </c>
      <c r="AE721" s="47" t="s">
        <v>3998</v>
      </c>
      <c r="AF721" s="6" t="s">
        <v>3999</v>
      </c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</row>
    <row r="722" spans="1:43" s="1" customFormat="1" ht="15.75" x14ac:dyDescent="0.25">
      <c r="A722" s="47">
        <v>718</v>
      </c>
      <c r="B722" s="47" t="s">
        <v>4000</v>
      </c>
      <c r="C722" s="47" t="s">
        <v>1377</v>
      </c>
      <c r="D722" s="69" t="s">
        <v>3950</v>
      </c>
      <c r="E722" s="47">
        <v>2006</v>
      </c>
      <c r="F722" s="69" t="s">
        <v>1335</v>
      </c>
      <c r="G722" s="69" t="s">
        <v>904</v>
      </c>
      <c r="H722" s="69" t="s">
        <v>1378</v>
      </c>
      <c r="I722" s="70">
        <v>560.2014569011701</v>
      </c>
      <c r="J722" s="47" t="s">
        <v>430</v>
      </c>
      <c r="K722" s="47">
        <v>8</v>
      </c>
      <c r="L722" s="71"/>
      <c r="M722" s="47">
        <v>75</v>
      </c>
      <c r="N722" s="48">
        <f t="shared" si="67"/>
        <v>160</v>
      </c>
      <c r="O722" s="48">
        <f t="shared" si="68"/>
        <v>89632.233104187209</v>
      </c>
      <c r="P722" s="72">
        <f t="shared" si="69"/>
        <v>8963.2233104187217</v>
      </c>
      <c r="Q722" s="73">
        <f t="shared" si="70"/>
        <v>14789.318462190888</v>
      </c>
      <c r="R722" s="48">
        <f t="shared" si="71"/>
        <v>113384.77487679682</v>
      </c>
      <c r="S722" s="74">
        <f t="shared" si="72"/>
        <v>57</v>
      </c>
      <c r="T722" s="6" t="s">
        <v>431</v>
      </c>
      <c r="U722" s="47" t="s">
        <v>432</v>
      </c>
      <c r="V722" s="47">
        <v>1</v>
      </c>
      <c r="W722" s="47">
        <v>1</v>
      </c>
      <c r="X722" s="47">
        <v>1</v>
      </c>
      <c r="Y722" s="47">
        <v>1</v>
      </c>
      <c r="Z722" s="75">
        <v>40855.635358796288</v>
      </c>
      <c r="AA722" s="6" t="s">
        <v>433</v>
      </c>
      <c r="AB722" s="47" t="s">
        <v>3951</v>
      </c>
      <c r="AC722" s="47" t="s">
        <v>1424</v>
      </c>
      <c r="AD722" s="47" t="s">
        <v>4001</v>
      </c>
      <c r="AE722" s="47" t="s">
        <v>4002</v>
      </c>
      <c r="AF722" s="6" t="s">
        <v>4003</v>
      </c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</row>
    <row r="723" spans="1:43" s="1" customFormat="1" ht="15.75" x14ac:dyDescent="0.25">
      <c r="A723" s="47">
        <v>719</v>
      </c>
      <c r="B723" s="47" t="s">
        <v>4004</v>
      </c>
      <c r="C723" s="47" t="s">
        <v>1377</v>
      </c>
      <c r="D723" s="69" t="s">
        <v>3950</v>
      </c>
      <c r="E723" s="47">
        <v>2006</v>
      </c>
      <c r="F723" s="69" t="s">
        <v>1335</v>
      </c>
      <c r="G723" s="69" t="s">
        <v>904</v>
      </c>
      <c r="H723" s="69" t="s">
        <v>1378</v>
      </c>
      <c r="I723" s="70">
        <v>102.1334566634429</v>
      </c>
      <c r="J723" s="47" t="s">
        <v>430</v>
      </c>
      <c r="K723" s="47">
        <v>8</v>
      </c>
      <c r="L723" s="71"/>
      <c r="M723" s="47">
        <v>75</v>
      </c>
      <c r="N723" s="48">
        <f t="shared" si="67"/>
        <v>160</v>
      </c>
      <c r="O723" s="48">
        <f t="shared" si="68"/>
        <v>16341.353066150863</v>
      </c>
      <c r="P723" s="72">
        <f t="shared" si="69"/>
        <v>1634.1353066150864</v>
      </c>
      <c r="Q723" s="73">
        <f t="shared" si="70"/>
        <v>2696.3232559148923</v>
      </c>
      <c r="R723" s="48">
        <f t="shared" si="71"/>
        <v>20671.811628680844</v>
      </c>
      <c r="S723" s="74">
        <f t="shared" si="72"/>
        <v>57</v>
      </c>
      <c r="T723" s="6" t="s">
        <v>431</v>
      </c>
      <c r="U723" s="47" t="s">
        <v>432</v>
      </c>
      <c r="V723" s="47">
        <v>1</v>
      </c>
      <c r="W723" s="47">
        <v>1</v>
      </c>
      <c r="X723" s="47">
        <v>1</v>
      </c>
      <c r="Y723" s="47">
        <v>1</v>
      </c>
      <c r="Z723" s="75">
        <v>40855.635358796288</v>
      </c>
      <c r="AA723" s="6" t="s">
        <v>433</v>
      </c>
      <c r="AB723" s="47" t="s">
        <v>3951</v>
      </c>
      <c r="AC723" s="47" t="s">
        <v>3968</v>
      </c>
      <c r="AD723" s="47" t="s">
        <v>4001</v>
      </c>
      <c r="AE723" s="47" t="s">
        <v>4005</v>
      </c>
      <c r="AF723" s="6" t="s">
        <v>4006</v>
      </c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</row>
    <row r="724" spans="1:43" s="1" customFormat="1" ht="15.75" x14ac:dyDescent="0.25">
      <c r="A724" s="47">
        <v>720</v>
      </c>
      <c r="B724" s="47" t="s">
        <v>4007</v>
      </c>
      <c r="C724" s="47" t="s">
        <v>3949</v>
      </c>
      <c r="D724" s="69" t="s">
        <v>3950</v>
      </c>
      <c r="E724" s="47">
        <v>2006</v>
      </c>
      <c r="F724" s="69" t="s">
        <v>1335</v>
      </c>
      <c r="G724" s="69" t="s">
        <v>904</v>
      </c>
      <c r="H724" s="69" t="s">
        <v>1378</v>
      </c>
      <c r="I724" s="70">
        <v>19.469568114346821</v>
      </c>
      <c r="J724" s="47" t="s">
        <v>430</v>
      </c>
      <c r="K724" s="47">
        <v>8</v>
      </c>
      <c r="L724" s="71"/>
      <c r="M724" s="47">
        <v>75</v>
      </c>
      <c r="N724" s="48">
        <f t="shared" si="67"/>
        <v>160</v>
      </c>
      <c r="O724" s="48">
        <f t="shared" si="68"/>
        <v>3115.1308982954915</v>
      </c>
      <c r="P724" s="72">
        <f t="shared" si="69"/>
        <v>311.51308982954919</v>
      </c>
      <c r="Q724" s="73">
        <f t="shared" si="70"/>
        <v>513.99659821875605</v>
      </c>
      <c r="R724" s="48">
        <f t="shared" si="71"/>
        <v>3940.6405863437967</v>
      </c>
      <c r="S724" s="74">
        <f t="shared" si="72"/>
        <v>57</v>
      </c>
      <c r="T724" s="6" t="s">
        <v>431</v>
      </c>
      <c r="U724" s="47" t="s">
        <v>432</v>
      </c>
      <c r="V724" s="47">
        <v>1</v>
      </c>
      <c r="W724" s="47">
        <v>1</v>
      </c>
      <c r="X724" s="47">
        <v>1</v>
      </c>
      <c r="Y724" s="47">
        <v>1</v>
      </c>
      <c r="Z724" s="75">
        <v>40855.635358796288</v>
      </c>
      <c r="AA724" s="6" t="s">
        <v>433</v>
      </c>
      <c r="AB724" s="47" t="s">
        <v>3951</v>
      </c>
      <c r="AC724" s="47" t="s">
        <v>4008</v>
      </c>
      <c r="AD724" s="47" t="s">
        <v>3967</v>
      </c>
      <c r="AE724" s="47" t="s">
        <v>4009</v>
      </c>
      <c r="AF724" s="6" t="s">
        <v>4010</v>
      </c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</row>
    <row r="725" spans="1:43" s="1" customFormat="1" ht="15.75" x14ac:dyDescent="0.25">
      <c r="A725" s="47">
        <v>721</v>
      </c>
      <c r="B725" s="47" t="s">
        <v>4011</v>
      </c>
      <c r="C725" s="47" t="s">
        <v>3949</v>
      </c>
      <c r="D725" s="69" t="s">
        <v>3950</v>
      </c>
      <c r="E725" s="47">
        <v>2006</v>
      </c>
      <c r="F725" s="69" t="s">
        <v>1335</v>
      </c>
      <c r="G725" s="69" t="s">
        <v>904</v>
      </c>
      <c r="H725" s="69" t="s">
        <v>431</v>
      </c>
      <c r="I725" s="70">
        <v>3.3389656309241582</v>
      </c>
      <c r="J725" s="47" t="s">
        <v>430</v>
      </c>
      <c r="K725" s="47">
        <v>8</v>
      </c>
      <c r="L725" s="71"/>
      <c r="M725" s="47">
        <v>75</v>
      </c>
      <c r="N725" s="48">
        <f t="shared" si="67"/>
        <v>160</v>
      </c>
      <c r="O725" s="48">
        <f t="shared" si="68"/>
        <v>534.23450094786529</v>
      </c>
      <c r="P725" s="72">
        <f t="shared" si="69"/>
        <v>53.423450094786531</v>
      </c>
      <c r="Q725" s="73">
        <f t="shared" si="70"/>
        <v>88.14869265639777</v>
      </c>
      <c r="R725" s="48">
        <f t="shared" si="71"/>
        <v>675.80664369904957</v>
      </c>
      <c r="S725" s="74">
        <f t="shared" si="72"/>
        <v>57</v>
      </c>
      <c r="T725" s="6" t="s">
        <v>431</v>
      </c>
      <c r="U725" s="47" t="s">
        <v>432</v>
      </c>
      <c r="V725" s="47">
        <v>1</v>
      </c>
      <c r="W725" s="47">
        <v>1</v>
      </c>
      <c r="X725" s="47">
        <v>1</v>
      </c>
      <c r="Y725" s="47">
        <v>1</v>
      </c>
      <c r="Z725" s="75">
        <v>40855.635358796288</v>
      </c>
      <c r="AA725" s="6" t="s">
        <v>433</v>
      </c>
      <c r="AB725" s="47" t="s">
        <v>3951</v>
      </c>
      <c r="AC725" s="47" t="s">
        <v>4012</v>
      </c>
      <c r="AD725" s="47" t="s">
        <v>4008</v>
      </c>
      <c r="AE725" s="47" t="s">
        <v>4013</v>
      </c>
      <c r="AF725" s="6" t="s">
        <v>4014</v>
      </c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</row>
    <row r="726" spans="1:43" s="1" customFormat="1" ht="15.75" x14ac:dyDescent="0.25">
      <c r="A726" s="47">
        <v>722</v>
      </c>
      <c r="B726" s="47" t="s">
        <v>4015</v>
      </c>
      <c r="C726" s="47" t="s">
        <v>3949</v>
      </c>
      <c r="D726" s="69" t="s">
        <v>3950</v>
      </c>
      <c r="E726" s="47">
        <v>2006</v>
      </c>
      <c r="F726" s="69" t="s">
        <v>1378</v>
      </c>
      <c r="G726" s="69" t="s">
        <v>904</v>
      </c>
      <c r="H726" s="69" t="s">
        <v>1378</v>
      </c>
      <c r="I726" s="70">
        <v>205.22587342411811</v>
      </c>
      <c r="J726" s="47" t="s">
        <v>430</v>
      </c>
      <c r="K726" s="47">
        <v>8</v>
      </c>
      <c r="L726" s="71"/>
      <c r="M726" s="47">
        <v>75</v>
      </c>
      <c r="N726" s="48">
        <f t="shared" si="67"/>
        <v>160</v>
      </c>
      <c r="O726" s="48">
        <f t="shared" si="68"/>
        <v>32836.139747858899</v>
      </c>
      <c r="P726" s="72">
        <f t="shared" si="69"/>
        <v>3283.6139747858902</v>
      </c>
      <c r="Q726" s="73">
        <f t="shared" si="70"/>
        <v>5417.9630583967182</v>
      </c>
      <c r="R726" s="48">
        <f t="shared" si="71"/>
        <v>41537.716781041505</v>
      </c>
      <c r="S726" s="74">
        <f t="shared" si="72"/>
        <v>57</v>
      </c>
      <c r="T726" s="6" t="s">
        <v>431</v>
      </c>
      <c r="U726" s="47" t="s">
        <v>432</v>
      </c>
      <c r="V726" s="47">
        <v>1</v>
      </c>
      <c r="W726" s="47">
        <v>1</v>
      </c>
      <c r="X726" s="47">
        <v>1</v>
      </c>
      <c r="Y726" s="47">
        <v>1</v>
      </c>
      <c r="Z726" s="75">
        <v>40855.635358796288</v>
      </c>
      <c r="AA726" s="6" t="s">
        <v>433</v>
      </c>
      <c r="AB726" s="47" t="s">
        <v>3951</v>
      </c>
      <c r="AC726" s="47" t="s">
        <v>4016</v>
      </c>
      <c r="AD726" s="47" t="s">
        <v>3952</v>
      </c>
      <c r="AE726" s="47" t="s">
        <v>4017</v>
      </c>
      <c r="AF726" s="6" t="s">
        <v>4018</v>
      </c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</row>
    <row r="727" spans="1:43" s="1" customFormat="1" ht="15.75" x14ac:dyDescent="0.25">
      <c r="A727" s="47">
        <v>723</v>
      </c>
      <c r="B727" s="47" t="s">
        <v>4019</v>
      </c>
      <c r="C727" s="47" t="s">
        <v>3949</v>
      </c>
      <c r="D727" s="69" t="s">
        <v>3950</v>
      </c>
      <c r="E727" s="47">
        <v>2006</v>
      </c>
      <c r="F727" s="69" t="s">
        <v>1378</v>
      </c>
      <c r="G727" s="69" t="s">
        <v>904</v>
      </c>
      <c r="H727" s="69" t="s">
        <v>4020</v>
      </c>
      <c r="I727" s="70">
        <v>2.058703146615446</v>
      </c>
      <c r="J727" s="47" t="s">
        <v>430</v>
      </c>
      <c r="K727" s="47">
        <v>8</v>
      </c>
      <c r="L727" s="71"/>
      <c r="M727" s="47">
        <v>75</v>
      </c>
      <c r="N727" s="48">
        <f t="shared" si="67"/>
        <v>160</v>
      </c>
      <c r="O727" s="48">
        <f t="shared" si="68"/>
        <v>329.39250345847137</v>
      </c>
      <c r="P727" s="72">
        <f t="shared" si="69"/>
        <v>32.939250345847135</v>
      </c>
      <c r="Q727" s="73">
        <f t="shared" si="70"/>
        <v>54.349763070647775</v>
      </c>
      <c r="R727" s="48">
        <f t="shared" si="71"/>
        <v>416.68151687496629</v>
      </c>
      <c r="S727" s="74">
        <f t="shared" si="72"/>
        <v>57</v>
      </c>
      <c r="T727" s="6" t="s">
        <v>431</v>
      </c>
      <c r="U727" s="47" t="s">
        <v>432</v>
      </c>
      <c r="V727" s="47">
        <v>1</v>
      </c>
      <c r="W727" s="47">
        <v>1</v>
      </c>
      <c r="X727" s="47">
        <v>1</v>
      </c>
      <c r="Y727" s="47">
        <v>1</v>
      </c>
      <c r="Z727" s="75">
        <v>40855.635358796288</v>
      </c>
      <c r="AA727" s="6" t="s">
        <v>433</v>
      </c>
      <c r="AB727" s="47" t="s">
        <v>3951</v>
      </c>
      <c r="AC727" s="47" t="s">
        <v>4012</v>
      </c>
      <c r="AD727" s="47" t="s">
        <v>4016</v>
      </c>
      <c r="AE727" s="47" t="s">
        <v>4021</v>
      </c>
      <c r="AF727" s="6" t="s">
        <v>4022</v>
      </c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</row>
    <row r="728" spans="1:43" s="1" customFormat="1" ht="15.75" x14ac:dyDescent="0.25">
      <c r="A728" s="47">
        <v>724</v>
      </c>
      <c r="B728" s="47" t="s">
        <v>4023</v>
      </c>
      <c r="C728" s="47" t="s">
        <v>3949</v>
      </c>
      <c r="D728" s="69" t="s">
        <v>3950</v>
      </c>
      <c r="E728" s="47">
        <v>2006</v>
      </c>
      <c r="F728" s="69" t="s">
        <v>1335</v>
      </c>
      <c r="G728" s="69" t="s">
        <v>904</v>
      </c>
      <c r="H728" s="69" t="s">
        <v>1378</v>
      </c>
      <c r="I728" s="70">
        <v>1.200757769806386</v>
      </c>
      <c r="J728" s="47" t="s">
        <v>430</v>
      </c>
      <c r="K728" s="47">
        <v>8</v>
      </c>
      <c r="L728" s="71"/>
      <c r="M728" s="47">
        <v>75</v>
      </c>
      <c r="N728" s="48">
        <f t="shared" si="67"/>
        <v>160</v>
      </c>
      <c r="O728" s="48">
        <f t="shared" si="68"/>
        <v>192.12124316902177</v>
      </c>
      <c r="P728" s="72">
        <f t="shared" si="69"/>
        <v>19.212124316902177</v>
      </c>
      <c r="Q728" s="73">
        <f t="shared" si="70"/>
        <v>31.700005122888587</v>
      </c>
      <c r="R728" s="48">
        <f t="shared" si="71"/>
        <v>243.03337260881253</v>
      </c>
      <c r="S728" s="74">
        <f t="shared" si="72"/>
        <v>57</v>
      </c>
      <c r="T728" s="6" t="s">
        <v>2489</v>
      </c>
      <c r="U728" s="47" t="s">
        <v>432</v>
      </c>
      <c r="V728" s="47">
        <v>1</v>
      </c>
      <c r="W728" s="47">
        <v>1</v>
      </c>
      <c r="X728" s="47">
        <v>1</v>
      </c>
      <c r="Y728" s="47">
        <v>1</v>
      </c>
      <c r="Z728" s="75">
        <v>40855.635358796288</v>
      </c>
      <c r="AA728" s="6" t="s">
        <v>433</v>
      </c>
      <c r="AB728" s="47" t="s">
        <v>3951</v>
      </c>
      <c r="AC728" s="47" t="s">
        <v>3958</v>
      </c>
      <c r="AD728" s="47" t="s">
        <v>4024</v>
      </c>
      <c r="AE728" s="47" t="s">
        <v>4025</v>
      </c>
      <c r="AF728" s="6" t="s">
        <v>4026</v>
      </c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</row>
    <row r="729" spans="1:43" s="1" customFormat="1" ht="15.75" x14ac:dyDescent="0.25">
      <c r="A729" s="47">
        <v>725</v>
      </c>
      <c r="B729" s="47" t="s">
        <v>4027</v>
      </c>
      <c r="C729" s="47" t="s">
        <v>3949</v>
      </c>
      <c r="D729" s="69" t="s">
        <v>3950</v>
      </c>
      <c r="E729" s="47">
        <v>2006</v>
      </c>
      <c r="F729" s="69" t="s">
        <v>1335</v>
      </c>
      <c r="G729" s="69" t="s">
        <v>904</v>
      </c>
      <c r="H729" s="69" t="s">
        <v>1378</v>
      </c>
      <c r="I729" s="70">
        <v>3.042394435499955</v>
      </c>
      <c r="J729" s="47" t="s">
        <v>430</v>
      </c>
      <c r="K729" s="47">
        <v>8</v>
      </c>
      <c r="L729" s="71"/>
      <c r="M729" s="47">
        <v>75</v>
      </c>
      <c r="N729" s="48">
        <f t="shared" si="67"/>
        <v>160</v>
      </c>
      <c r="O729" s="48">
        <f t="shared" si="68"/>
        <v>486.78310967999278</v>
      </c>
      <c r="P729" s="72">
        <f t="shared" si="69"/>
        <v>48.67831096799928</v>
      </c>
      <c r="Q729" s="73">
        <f t="shared" si="70"/>
        <v>80.319213097198812</v>
      </c>
      <c r="R729" s="48">
        <f t="shared" si="71"/>
        <v>615.78063374519093</v>
      </c>
      <c r="S729" s="74">
        <f t="shared" si="72"/>
        <v>57</v>
      </c>
      <c r="T729" s="6" t="s">
        <v>431</v>
      </c>
      <c r="U729" s="47" t="s">
        <v>432</v>
      </c>
      <c r="V729" s="47">
        <v>1</v>
      </c>
      <c r="W729" s="47">
        <v>1</v>
      </c>
      <c r="X729" s="47">
        <v>1</v>
      </c>
      <c r="Y729" s="47">
        <v>1</v>
      </c>
      <c r="Z729" s="75">
        <v>40855.635358796288</v>
      </c>
      <c r="AA729" s="6" t="s">
        <v>433</v>
      </c>
      <c r="AB729" s="47" t="s">
        <v>3951</v>
      </c>
      <c r="AC729" s="47" t="s">
        <v>4012</v>
      </c>
      <c r="AD729" s="47" t="s">
        <v>3957</v>
      </c>
      <c r="AE729" s="47" t="s">
        <v>4028</v>
      </c>
      <c r="AF729" s="6" t="s">
        <v>4029</v>
      </c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</row>
    <row r="730" spans="1:43" s="1" customFormat="1" ht="15.75" x14ac:dyDescent="0.25">
      <c r="A730" s="47">
        <v>726</v>
      </c>
      <c r="B730" s="47" t="s">
        <v>4030</v>
      </c>
      <c r="C730" s="47" t="s">
        <v>3949</v>
      </c>
      <c r="D730" s="69" t="s">
        <v>3950</v>
      </c>
      <c r="E730" s="47">
        <v>2006</v>
      </c>
      <c r="F730" s="69" t="s">
        <v>1378</v>
      </c>
      <c r="G730" s="69" t="s">
        <v>904</v>
      </c>
      <c r="H730" s="69" t="s">
        <v>1378</v>
      </c>
      <c r="I730" s="70">
        <v>469.29375762610732</v>
      </c>
      <c r="J730" s="47" t="s">
        <v>430</v>
      </c>
      <c r="K730" s="47">
        <v>8</v>
      </c>
      <c r="L730" s="71"/>
      <c r="M730" s="47">
        <v>75</v>
      </c>
      <c r="N730" s="48">
        <f t="shared" si="67"/>
        <v>160</v>
      </c>
      <c r="O730" s="48">
        <f t="shared" si="68"/>
        <v>75087.001220177175</v>
      </c>
      <c r="P730" s="72">
        <f t="shared" si="69"/>
        <v>7508.7001220177181</v>
      </c>
      <c r="Q730" s="73">
        <f t="shared" si="70"/>
        <v>12389.355201329234</v>
      </c>
      <c r="R730" s="48">
        <f t="shared" si="71"/>
        <v>94985.05654352413</v>
      </c>
      <c r="S730" s="74">
        <f t="shared" si="72"/>
        <v>57</v>
      </c>
      <c r="T730" s="6" t="s">
        <v>431</v>
      </c>
      <c r="U730" s="47" t="s">
        <v>432</v>
      </c>
      <c r="V730" s="47">
        <v>1</v>
      </c>
      <c r="W730" s="47">
        <v>1</v>
      </c>
      <c r="X730" s="47">
        <v>1</v>
      </c>
      <c r="Y730" s="47">
        <v>1</v>
      </c>
      <c r="Z730" s="75">
        <v>40855.635358796288</v>
      </c>
      <c r="AA730" s="6" t="s">
        <v>433</v>
      </c>
      <c r="AB730" s="47" t="s">
        <v>3951</v>
      </c>
      <c r="AC730" s="47" t="s">
        <v>3984</v>
      </c>
      <c r="AD730" s="47" t="s">
        <v>4012</v>
      </c>
      <c r="AE730" s="47" t="s">
        <v>4031</v>
      </c>
      <c r="AF730" s="6" t="s">
        <v>4032</v>
      </c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</row>
    <row r="731" spans="1:43" s="1" customFormat="1" ht="15.75" x14ac:dyDescent="0.25">
      <c r="A731" s="47">
        <v>727</v>
      </c>
      <c r="B731" s="47" t="s">
        <v>4033</v>
      </c>
      <c r="C731" s="47" t="s">
        <v>3949</v>
      </c>
      <c r="D731" s="69" t="s">
        <v>1333</v>
      </c>
      <c r="E731" s="47">
        <v>2006</v>
      </c>
      <c r="F731" s="69" t="s">
        <v>904</v>
      </c>
      <c r="G731" s="69" t="s">
        <v>1335</v>
      </c>
      <c r="H731" s="69" t="s">
        <v>1378</v>
      </c>
      <c r="I731" s="70">
        <v>21.016400162769809</v>
      </c>
      <c r="J731" s="47" t="s">
        <v>906</v>
      </c>
      <c r="K731" s="47">
        <v>12</v>
      </c>
      <c r="L731" s="71"/>
      <c r="M731" s="47">
        <v>75</v>
      </c>
      <c r="N731" s="48">
        <f t="shared" si="67"/>
        <v>200</v>
      </c>
      <c r="O731" s="48">
        <f t="shared" si="68"/>
        <v>4203.280032553962</v>
      </c>
      <c r="P731" s="72">
        <f t="shared" si="69"/>
        <v>420.3280032553962</v>
      </c>
      <c r="Q731" s="73">
        <f t="shared" si="70"/>
        <v>693.54120537140375</v>
      </c>
      <c r="R731" s="48">
        <f t="shared" si="71"/>
        <v>5317.1492411807621</v>
      </c>
      <c r="S731" s="74">
        <f t="shared" si="72"/>
        <v>57</v>
      </c>
      <c r="T731" s="6" t="s">
        <v>431</v>
      </c>
      <c r="U731" s="47" t="s">
        <v>432</v>
      </c>
      <c r="V731" s="47">
        <v>1</v>
      </c>
      <c r="W731" s="47">
        <v>1</v>
      </c>
      <c r="X731" s="47">
        <v>1</v>
      </c>
      <c r="Y731" s="47">
        <v>1</v>
      </c>
      <c r="Z731" s="75">
        <v>40855.635370370372</v>
      </c>
      <c r="AA731" s="6" t="s">
        <v>433</v>
      </c>
      <c r="AB731" s="47" t="s">
        <v>1336</v>
      </c>
      <c r="AC731" s="47" t="s">
        <v>3988</v>
      </c>
      <c r="AD731" s="47" t="s">
        <v>1444</v>
      </c>
      <c r="AE731" s="47" t="s">
        <v>4034</v>
      </c>
      <c r="AF731" s="6" t="s">
        <v>4035</v>
      </c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</row>
    <row r="732" spans="1:43" s="1" customFormat="1" ht="15.75" x14ac:dyDescent="0.25">
      <c r="A732" s="47">
        <v>728</v>
      </c>
      <c r="B732" s="47" t="s">
        <v>4036</v>
      </c>
      <c r="C732" s="47" t="s">
        <v>3949</v>
      </c>
      <c r="D732" s="69" t="s">
        <v>1333</v>
      </c>
      <c r="E732" s="47">
        <v>2006</v>
      </c>
      <c r="F732" s="69" t="s">
        <v>904</v>
      </c>
      <c r="G732" s="69" t="s">
        <v>1378</v>
      </c>
      <c r="H732" s="69" t="s">
        <v>4037</v>
      </c>
      <c r="I732" s="70">
        <v>22.642113265112389</v>
      </c>
      <c r="J732" s="47" t="s">
        <v>906</v>
      </c>
      <c r="K732" s="47">
        <v>12</v>
      </c>
      <c r="L732" s="71"/>
      <c r="M732" s="47">
        <v>75</v>
      </c>
      <c r="N732" s="48">
        <f t="shared" si="67"/>
        <v>200</v>
      </c>
      <c r="O732" s="48">
        <f t="shared" si="68"/>
        <v>4528.4226530224778</v>
      </c>
      <c r="P732" s="72">
        <f t="shared" si="69"/>
        <v>452.84226530224782</v>
      </c>
      <c r="Q732" s="73">
        <f t="shared" si="70"/>
        <v>747.18973774870881</v>
      </c>
      <c r="R732" s="48">
        <f t="shared" si="71"/>
        <v>5728.4546560734343</v>
      </c>
      <c r="S732" s="74">
        <f t="shared" si="72"/>
        <v>57</v>
      </c>
      <c r="T732" s="6" t="s">
        <v>431</v>
      </c>
      <c r="U732" s="47" t="s">
        <v>432</v>
      </c>
      <c r="V732" s="47">
        <v>1</v>
      </c>
      <c r="W732" s="47">
        <v>1</v>
      </c>
      <c r="X732" s="47">
        <v>1</v>
      </c>
      <c r="Y732" s="47">
        <v>1</v>
      </c>
      <c r="Z732" s="75">
        <v>40855.635370370372</v>
      </c>
      <c r="AA732" s="6" t="s">
        <v>433</v>
      </c>
      <c r="AB732" s="47" t="s">
        <v>1336</v>
      </c>
      <c r="AC732" s="47" t="s">
        <v>4038</v>
      </c>
      <c r="AD732" s="47" t="s">
        <v>3988</v>
      </c>
      <c r="AE732" s="47" t="s">
        <v>4039</v>
      </c>
      <c r="AF732" s="6" t="s">
        <v>4040</v>
      </c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</row>
    <row r="733" spans="1:43" s="1" customFormat="1" ht="15.75" x14ac:dyDescent="0.25">
      <c r="A733" s="47">
        <v>729</v>
      </c>
      <c r="B733" s="47" t="s">
        <v>4041</v>
      </c>
      <c r="C733" s="47" t="s">
        <v>3972</v>
      </c>
      <c r="D733" s="69" t="s">
        <v>3950</v>
      </c>
      <c r="E733" s="47">
        <v>2006</v>
      </c>
      <c r="F733" s="69" t="s">
        <v>3962</v>
      </c>
      <c r="G733" s="69" t="s">
        <v>1378</v>
      </c>
      <c r="H733" s="69" t="s">
        <v>457</v>
      </c>
      <c r="I733" s="70">
        <v>1.3439515205268959</v>
      </c>
      <c r="J733" s="47" t="s">
        <v>430</v>
      </c>
      <c r="K733" s="47">
        <v>8</v>
      </c>
      <c r="L733" s="71"/>
      <c r="M733" s="47">
        <v>75</v>
      </c>
      <c r="N733" s="48">
        <f t="shared" si="67"/>
        <v>160</v>
      </c>
      <c r="O733" s="48">
        <f t="shared" si="68"/>
        <v>215.03224328430335</v>
      </c>
      <c r="P733" s="72">
        <f t="shared" si="69"/>
        <v>21.503224328430335</v>
      </c>
      <c r="Q733" s="73">
        <f t="shared" si="70"/>
        <v>35.480320141910049</v>
      </c>
      <c r="R733" s="48">
        <f t="shared" si="71"/>
        <v>272.01578775464372</v>
      </c>
      <c r="S733" s="74">
        <f t="shared" si="72"/>
        <v>57</v>
      </c>
      <c r="T733" s="6" t="s">
        <v>2489</v>
      </c>
      <c r="U733" s="47" t="s">
        <v>432</v>
      </c>
      <c r="V733" s="47">
        <v>1</v>
      </c>
      <c r="W733" s="47">
        <v>1</v>
      </c>
      <c r="X733" s="47">
        <v>1</v>
      </c>
      <c r="Y733" s="47">
        <v>1</v>
      </c>
      <c r="Z733" s="75">
        <v>40855.635370370372</v>
      </c>
      <c r="AA733" s="6" t="s">
        <v>433</v>
      </c>
      <c r="AB733" s="47" t="s">
        <v>3951</v>
      </c>
      <c r="AC733" s="47" t="s">
        <v>4042</v>
      </c>
      <c r="AD733" s="47" t="s">
        <v>4043</v>
      </c>
      <c r="AE733" s="47" t="s">
        <v>4044</v>
      </c>
      <c r="AF733" s="6" t="s">
        <v>4045</v>
      </c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</row>
    <row r="734" spans="1:43" s="1" customFormat="1" ht="15.75" x14ac:dyDescent="0.25">
      <c r="A734" s="47">
        <v>730</v>
      </c>
      <c r="B734" s="47" t="s">
        <v>4046</v>
      </c>
      <c r="C734" s="47" t="s">
        <v>3972</v>
      </c>
      <c r="D734" s="69" t="s">
        <v>3950</v>
      </c>
      <c r="E734" s="47">
        <v>2006</v>
      </c>
      <c r="F734" s="69" t="s">
        <v>3962</v>
      </c>
      <c r="G734" s="69" t="s">
        <v>1378</v>
      </c>
      <c r="H734" s="69" t="s">
        <v>457</v>
      </c>
      <c r="I734" s="70">
        <v>267.28140995598193</v>
      </c>
      <c r="J734" s="47" t="s">
        <v>430</v>
      </c>
      <c r="K734" s="47">
        <v>8</v>
      </c>
      <c r="L734" s="71"/>
      <c r="M734" s="47">
        <v>75</v>
      </c>
      <c r="N734" s="48">
        <f t="shared" si="67"/>
        <v>160</v>
      </c>
      <c r="O734" s="48">
        <f t="shared" si="68"/>
        <v>42765.025592957107</v>
      </c>
      <c r="P734" s="72">
        <f t="shared" si="69"/>
        <v>4276.5025592957109</v>
      </c>
      <c r="Q734" s="73">
        <f t="shared" si="70"/>
        <v>7056.229222837922</v>
      </c>
      <c r="R734" s="48">
        <f t="shared" si="71"/>
        <v>54097.75737509074</v>
      </c>
      <c r="S734" s="74">
        <f t="shared" si="72"/>
        <v>57</v>
      </c>
      <c r="T734" s="6" t="s">
        <v>431</v>
      </c>
      <c r="U734" s="47" t="s">
        <v>432</v>
      </c>
      <c r="V734" s="47">
        <v>1</v>
      </c>
      <c r="W734" s="47">
        <v>1</v>
      </c>
      <c r="X734" s="47">
        <v>1</v>
      </c>
      <c r="Y734" s="47">
        <v>1</v>
      </c>
      <c r="Z734" s="75">
        <v>40855.635370370372</v>
      </c>
      <c r="AA734" s="6" t="s">
        <v>433</v>
      </c>
      <c r="AB734" s="47" t="s">
        <v>3951</v>
      </c>
      <c r="AC734" s="47" t="s">
        <v>3974</v>
      </c>
      <c r="AD734" s="47" t="s">
        <v>4042</v>
      </c>
      <c r="AE734" s="47" t="s">
        <v>4047</v>
      </c>
      <c r="AF734" s="6" t="s">
        <v>4048</v>
      </c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</row>
    <row r="735" spans="1:43" s="1" customFormat="1" ht="15.75" x14ac:dyDescent="0.25">
      <c r="A735" s="47">
        <v>731</v>
      </c>
      <c r="B735" s="47" t="s">
        <v>4049</v>
      </c>
      <c r="C735" s="47" t="s">
        <v>3972</v>
      </c>
      <c r="D735" s="69" t="s">
        <v>3950</v>
      </c>
      <c r="E735" s="47">
        <v>2006</v>
      </c>
      <c r="F735" s="69" t="s">
        <v>3962</v>
      </c>
      <c r="G735" s="69" t="s">
        <v>1378</v>
      </c>
      <c r="H735" s="69" t="s">
        <v>457</v>
      </c>
      <c r="I735" s="70">
        <v>1.5007092834660709</v>
      </c>
      <c r="J735" s="47" t="s">
        <v>430</v>
      </c>
      <c r="K735" s="47">
        <v>8</v>
      </c>
      <c r="L735" s="71"/>
      <c r="M735" s="47">
        <v>75</v>
      </c>
      <c r="N735" s="48">
        <f t="shared" si="67"/>
        <v>160</v>
      </c>
      <c r="O735" s="48">
        <f t="shared" si="68"/>
        <v>240.11348535457134</v>
      </c>
      <c r="P735" s="72">
        <f t="shared" si="69"/>
        <v>24.011348535457135</v>
      </c>
      <c r="Q735" s="73">
        <f t="shared" si="70"/>
        <v>39.618725083504266</v>
      </c>
      <c r="R735" s="48">
        <f t="shared" si="71"/>
        <v>303.74355897353274</v>
      </c>
      <c r="S735" s="74">
        <f t="shared" si="72"/>
        <v>57</v>
      </c>
      <c r="T735" s="6" t="s">
        <v>1453</v>
      </c>
      <c r="U735" s="47" t="s">
        <v>432</v>
      </c>
      <c r="V735" s="47">
        <v>1</v>
      </c>
      <c r="W735" s="47">
        <v>1</v>
      </c>
      <c r="X735" s="47">
        <v>1</v>
      </c>
      <c r="Y735" s="47">
        <v>1</v>
      </c>
      <c r="Z735" s="75">
        <v>40855.635370370372</v>
      </c>
      <c r="AA735" s="6" t="s">
        <v>433</v>
      </c>
      <c r="AB735" s="47" t="s">
        <v>3951</v>
      </c>
      <c r="AC735" s="47" t="s">
        <v>3974</v>
      </c>
      <c r="AD735" s="47" t="s">
        <v>4050</v>
      </c>
      <c r="AE735" s="47" t="s">
        <v>4051</v>
      </c>
      <c r="AF735" s="6" t="s">
        <v>4052</v>
      </c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</row>
    <row r="736" spans="1:43" s="1" customFormat="1" ht="15.75" x14ac:dyDescent="0.25">
      <c r="A736" s="47">
        <v>732</v>
      </c>
      <c r="B736" s="47" t="s">
        <v>4053</v>
      </c>
      <c r="C736" s="47" t="s">
        <v>4054</v>
      </c>
      <c r="D736" s="69" t="s">
        <v>3950</v>
      </c>
      <c r="E736" s="47">
        <v>2006</v>
      </c>
      <c r="F736" s="69" t="s">
        <v>3962</v>
      </c>
      <c r="G736" s="69" t="s">
        <v>1378</v>
      </c>
      <c r="H736" s="69" t="s">
        <v>457</v>
      </c>
      <c r="I736" s="70">
        <v>3.2558290851004972</v>
      </c>
      <c r="J736" s="47" t="s">
        <v>430</v>
      </c>
      <c r="K736" s="47">
        <v>8</v>
      </c>
      <c r="L736" s="71"/>
      <c r="M736" s="47">
        <v>75</v>
      </c>
      <c r="N736" s="48">
        <f t="shared" si="67"/>
        <v>160</v>
      </c>
      <c r="O736" s="48">
        <f t="shared" si="68"/>
        <v>520.93265361607951</v>
      </c>
      <c r="P736" s="72">
        <f t="shared" si="69"/>
        <v>52.093265361607955</v>
      </c>
      <c r="Q736" s="73">
        <f t="shared" si="70"/>
        <v>85.953887846653103</v>
      </c>
      <c r="R736" s="48">
        <f t="shared" si="71"/>
        <v>658.97980682434047</v>
      </c>
      <c r="S736" s="74">
        <f t="shared" si="72"/>
        <v>57</v>
      </c>
      <c r="T736" s="6" t="s">
        <v>431</v>
      </c>
      <c r="U736" s="47" t="s">
        <v>432</v>
      </c>
      <c r="V736" s="47">
        <v>1</v>
      </c>
      <c r="W736" s="47">
        <v>1</v>
      </c>
      <c r="X736" s="47">
        <v>1</v>
      </c>
      <c r="Y736" s="47">
        <v>1</v>
      </c>
      <c r="Z736" s="75">
        <v>40855.635370370372</v>
      </c>
      <c r="AA736" s="6" t="s">
        <v>433</v>
      </c>
      <c r="AB736" s="47" t="s">
        <v>3951</v>
      </c>
      <c r="AC736" s="47" t="s">
        <v>4055</v>
      </c>
      <c r="AD736" s="47" t="s">
        <v>3973</v>
      </c>
      <c r="AE736" s="47" t="s">
        <v>4056</v>
      </c>
      <c r="AF736" s="6" t="s">
        <v>4057</v>
      </c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</row>
    <row r="737" spans="1:43" s="1" customFormat="1" ht="15.75" x14ac:dyDescent="0.25">
      <c r="A737" s="47">
        <v>733</v>
      </c>
      <c r="B737" s="47" t="s">
        <v>4058</v>
      </c>
      <c r="C737" s="47" t="s">
        <v>4054</v>
      </c>
      <c r="D737" s="69" t="s">
        <v>3950</v>
      </c>
      <c r="E737" s="47">
        <v>2006</v>
      </c>
      <c r="F737" s="69" t="s">
        <v>3962</v>
      </c>
      <c r="G737" s="69" t="s">
        <v>1378</v>
      </c>
      <c r="H737" s="69" t="s">
        <v>457</v>
      </c>
      <c r="I737" s="70">
        <v>1.4662001243052369</v>
      </c>
      <c r="J737" s="47" t="s">
        <v>430</v>
      </c>
      <c r="K737" s="47">
        <v>8</v>
      </c>
      <c r="L737" s="71"/>
      <c r="M737" s="47">
        <v>75</v>
      </c>
      <c r="N737" s="48">
        <f t="shared" si="67"/>
        <v>160</v>
      </c>
      <c r="O737" s="48">
        <f t="shared" si="68"/>
        <v>234.59201988883791</v>
      </c>
      <c r="P737" s="72">
        <f t="shared" si="69"/>
        <v>23.459201988883791</v>
      </c>
      <c r="Q737" s="73">
        <f t="shared" si="70"/>
        <v>38.707683281658248</v>
      </c>
      <c r="R737" s="48">
        <f t="shared" si="71"/>
        <v>296.75890515937994</v>
      </c>
      <c r="S737" s="74">
        <f t="shared" si="72"/>
        <v>57</v>
      </c>
      <c r="T737" s="6" t="s">
        <v>1865</v>
      </c>
      <c r="U737" s="47" t="s">
        <v>432</v>
      </c>
      <c r="V737" s="47">
        <v>1</v>
      </c>
      <c r="W737" s="47">
        <v>1</v>
      </c>
      <c r="X737" s="47">
        <v>1</v>
      </c>
      <c r="Y737" s="47">
        <v>1</v>
      </c>
      <c r="Z737" s="75">
        <v>40855.635370370372</v>
      </c>
      <c r="AA737" s="6" t="s">
        <v>433</v>
      </c>
      <c r="AB737" s="47" t="s">
        <v>3951</v>
      </c>
      <c r="AC737" s="47" t="s">
        <v>4055</v>
      </c>
      <c r="AD737" s="47" t="s">
        <v>4059</v>
      </c>
      <c r="AE737" s="47" t="s">
        <v>4060</v>
      </c>
      <c r="AF737" s="6" t="s">
        <v>4061</v>
      </c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</row>
    <row r="738" spans="1:43" s="1" customFormat="1" ht="15.75" x14ac:dyDescent="0.25">
      <c r="A738" s="47">
        <v>734</v>
      </c>
      <c r="B738" s="47" t="s">
        <v>4062</v>
      </c>
      <c r="C738" s="47" t="s">
        <v>4054</v>
      </c>
      <c r="D738" s="69" t="s">
        <v>3950</v>
      </c>
      <c r="E738" s="47">
        <v>2006</v>
      </c>
      <c r="F738" s="69" t="s">
        <v>3962</v>
      </c>
      <c r="G738" s="69" t="s">
        <v>1378</v>
      </c>
      <c r="H738" s="69" t="s">
        <v>457</v>
      </c>
      <c r="I738" s="70">
        <v>2.2165282995725728</v>
      </c>
      <c r="J738" s="47" t="s">
        <v>430</v>
      </c>
      <c r="K738" s="47">
        <v>8</v>
      </c>
      <c r="L738" s="71"/>
      <c r="M738" s="47">
        <v>75</v>
      </c>
      <c r="N738" s="48">
        <f t="shared" si="67"/>
        <v>160</v>
      </c>
      <c r="O738" s="48">
        <f t="shared" si="68"/>
        <v>354.64452793161166</v>
      </c>
      <c r="P738" s="72">
        <f t="shared" si="69"/>
        <v>35.464452793161165</v>
      </c>
      <c r="Q738" s="73">
        <f t="shared" si="70"/>
        <v>58.516347108715919</v>
      </c>
      <c r="R738" s="48">
        <f t="shared" si="71"/>
        <v>448.62532783348877</v>
      </c>
      <c r="S738" s="74">
        <f t="shared" si="72"/>
        <v>57</v>
      </c>
      <c r="T738" s="6" t="s">
        <v>431</v>
      </c>
      <c r="U738" s="47" t="s">
        <v>432</v>
      </c>
      <c r="V738" s="47">
        <v>1</v>
      </c>
      <c r="W738" s="47">
        <v>1</v>
      </c>
      <c r="X738" s="47">
        <v>1</v>
      </c>
      <c r="Y738" s="47">
        <v>1</v>
      </c>
      <c r="Z738" s="75">
        <v>40855.635370370372</v>
      </c>
      <c r="AA738" s="6" t="s">
        <v>433</v>
      </c>
      <c r="AB738" s="47" t="s">
        <v>3951</v>
      </c>
      <c r="AC738" s="47" t="s">
        <v>4063</v>
      </c>
      <c r="AD738" s="47" t="s">
        <v>4055</v>
      </c>
      <c r="AE738" s="47" t="s">
        <v>4064</v>
      </c>
      <c r="AF738" s="6" t="s">
        <v>4065</v>
      </c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</row>
    <row r="739" spans="1:43" s="1" customFormat="1" ht="15.75" x14ac:dyDescent="0.25">
      <c r="A739" s="47">
        <v>735</v>
      </c>
      <c r="B739" s="47" t="s">
        <v>4066</v>
      </c>
      <c r="C739" s="47" t="s">
        <v>4054</v>
      </c>
      <c r="D739" s="69" t="s">
        <v>3950</v>
      </c>
      <c r="E739" s="47">
        <v>2006</v>
      </c>
      <c r="F739" s="69" t="s">
        <v>3962</v>
      </c>
      <c r="G739" s="69" t="s">
        <v>1378</v>
      </c>
      <c r="H739" s="69" t="s">
        <v>457</v>
      </c>
      <c r="I739" s="70">
        <v>46.96883231654494</v>
      </c>
      <c r="J739" s="47" t="s">
        <v>430</v>
      </c>
      <c r="K739" s="47">
        <v>8</v>
      </c>
      <c r="L739" s="71"/>
      <c r="M739" s="47">
        <v>75</v>
      </c>
      <c r="N739" s="48">
        <f t="shared" si="67"/>
        <v>160</v>
      </c>
      <c r="O739" s="48">
        <f t="shared" si="68"/>
        <v>7515.0131706471902</v>
      </c>
      <c r="P739" s="72">
        <f t="shared" si="69"/>
        <v>751.50131706471905</v>
      </c>
      <c r="Q739" s="73">
        <f t="shared" si="70"/>
        <v>1239.9771731567864</v>
      </c>
      <c r="R739" s="48">
        <f t="shared" si="71"/>
        <v>9506.4916608686963</v>
      </c>
      <c r="S739" s="74">
        <f t="shared" si="72"/>
        <v>57</v>
      </c>
      <c r="T739" s="6" t="s">
        <v>431</v>
      </c>
      <c r="U739" s="47" t="s">
        <v>432</v>
      </c>
      <c r="V739" s="47">
        <v>1</v>
      </c>
      <c r="W739" s="47">
        <v>1</v>
      </c>
      <c r="X739" s="47">
        <v>1</v>
      </c>
      <c r="Y739" s="47">
        <v>1</v>
      </c>
      <c r="Z739" s="75">
        <v>40855.635370370372</v>
      </c>
      <c r="AA739" s="6" t="s">
        <v>433</v>
      </c>
      <c r="AB739" s="47" t="s">
        <v>3951</v>
      </c>
      <c r="AC739" s="47" t="s">
        <v>4067</v>
      </c>
      <c r="AD739" s="47" t="s">
        <v>4063</v>
      </c>
      <c r="AE739" s="47" t="s">
        <v>4068</v>
      </c>
      <c r="AF739" s="6" t="s">
        <v>4069</v>
      </c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</row>
    <row r="740" spans="1:43" s="1" customFormat="1" ht="15.75" x14ac:dyDescent="0.25">
      <c r="A740" s="47">
        <v>736</v>
      </c>
      <c r="B740" s="47" t="s">
        <v>4070</v>
      </c>
      <c r="C740" s="47" t="s">
        <v>4054</v>
      </c>
      <c r="D740" s="69" t="s">
        <v>3950</v>
      </c>
      <c r="E740" s="47">
        <v>2006</v>
      </c>
      <c r="F740" s="69" t="s">
        <v>3962</v>
      </c>
      <c r="G740" s="69" t="s">
        <v>1378</v>
      </c>
      <c r="H740" s="69" t="s">
        <v>457</v>
      </c>
      <c r="I740" s="70">
        <v>432.75568867243811</v>
      </c>
      <c r="J740" s="47" t="s">
        <v>430</v>
      </c>
      <c r="K740" s="47">
        <v>8</v>
      </c>
      <c r="L740" s="71"/>
      <c r="M740" s="47">
        <v>75</v>
      </c>
      <c r="N740" s="48">
        <f t="shared" si="67"/>
        <v>160</v>
      </c>
      <c r="O740" s="48">
        <f t="shared" si="68"/>
        <v>69240.910187590096</v>
      </c>
      <c r="P740" s="72">
        <f t="shared" si="69"/>
        <v>6924.0910187590098</v>
      </c>
      <c r="Q740" s="73">
        <f t="shared" si="70"/>
        <v>11424.750180952366</v>
      </c>
      <c r="R740" s="48">
        <f t="shared" si="71"/>
        <v>87589.751387301469</v>
      </c>
      <c r="S740" s="74">
        <f t="shared" si="72"/>
        <v>57</v>
      </c>
      <c r="T740" s="6" t="s">
        <v>431</v>
      </c>
      <c r="U740" s="47" t="s">
        <v>432</v>
      </c>
      <c r="V740" s="47">
        <v>1</v>
      </c>
      <c r="W740" s="47">
        <v>1</v>
      </c>
      <c r="X740" s="47">
        <v>1</v>
      </c>
      <c r="Y740" s="47">
        <v>1</v>
      </c>
      <c r="Z740" s="75">
        <v>40855.635370370372</v>
      </c>
      <c r="AA740" s="6" t="s">
        <v>433</v>
      </c>
      <c r="AB740" s="47" t="s">
        <v>3951</v>
      </c>
      <c r="AC740" s="47" t="s">
        <v>3979</v>
      </c>
      <c r="AD740" s="47" t="s">
        <v>4067</v>
      </c>
      <c r="AE740" s="47" t="s">
        <v>4071</v>
      </c>
      <c r="AF740" s="6" t="s">
        <v>4072</v>
      </c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</row>
    <row r="741" spans="1:43" s="1" customFormat="1" ht="15.75" x14ac:dyDescent="0.25">
      <c r="A741" s="47">
        <v>737</v>
      </c>
      <c r="B741" s="47" t="s">
        <v>4073</v>
      </c>
      <c r="C741" s="47" t="s">
        <v>3949</v>
      </c>
      <c r="D741" s="69" t="s">
        <v>3950</v>
      </c>
      <c r="E741" s="47">
        <v>2006</v>
      </c>
      <c r="F741" s="69" t="s">
        <v>1378</v>
      </c>
      <c r="G741" s="69" t="s">
        <v>3962</v>
      </c>
      <c r="H741" s="69" t="s">
        <v>457</v>
      </c>
      <c r="I741" s="70">
        <v>36.545700416161431</v>
      </c>
      <c r="J741" s="47" t="s">
        <v>430</v>
      </c>
      <c r="K741" s="47">
        <v>8</v>
      </c>
      <c r="L741" s="71"/>
      <c r="M741" s="47">
        <v>75</v>
      </c>
      <c r="N741" s="48">
        <f t="shared" si="67"/>
        <v>160</v>
      </c>
      <c r="O741" s="48">
        <f t="shared" si="68"/>
        <v>5847.3120665858287</v>
      </c>
      <c r="P741" s="72">
        <f t="shared" si="69"/>
        <v>584.73120665858289</v>
      </c>
      <c r="Q741" s="73">
        <f t="shared" si="70"/>
        <v>964.80649098666163</v>
      </c>
      <c r="R741" s="48">
        <f t="shared" si="71"/>
        <v>7396.8497642310731</v>
      </c>
      <c r="S741" s="74">
        <f t="shared" si="72"/>
        <v>57</v>
      </c>
      <c r="T741" s="6" t="s">
        <v>431</v>
      </c>
      <c r="U741" s="47" t="s">
        <v>432</v>
      </c>
      <c r="V741" s="47">
        <v>1</v>
      </c>
      <c r="W741" s="47">
        <v>1</v>
      </c>
      <c r="X741" s="47">
        <v>1</v>
      </c>
      <c r="Y741" s="47">
        <v>1</v>
      </c>
      <c r="Z741" s="75">
        <v>40855.635370370372</v>
      </c>
      <c r="AA741" s="6" t="s">
        <v>433</v>
      </c>
      <c r="AB741" s="47" t="s">
        <v>3951</v>
      </c>
      <c r="AC741" s="47" t="s">
        <v>3963</v>
      </c>
      <c r="AD741" s="47" t="s">
        <v>3978</v>
      </c>
      <c r="AE741" s="47" t="s">
        <v>4074</v>
      </c>
      <c r="AF741" s="6" t="s">
        <v>4075</v>
      </c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</row>
    <row r="742" spans="1:43" s="1" customFormat="1" ht="15.75" x14ac:dyDescent="0.25">
      <c r="A742" s="47">
        <v>738</v>
      </c>
      <c r="B742" s="47" t="s">
        <v>4076</v>
      </c>
      <c r="C742" s="47" t="s">
        <v>3949</v>
      </c>
      <c r="D742" s="69" t="s">
        <v>3950</v>
      </c>
      <c r="E742" s="47">
        <v>2006</v>
      </c>
      <c r="F742" s="69" t="s">
        <v>1378</v>
      </c>
      <c r="G742" s="69" t="s">
        <v>3962</v>
      </c>
      <c r="H742" s="69" t="s">
        <v>431</v>
      </c>
      <c r="I742" s="70">
        <v>2.7473962239061231</v>
      </c>
      <c r="J742" s="47" t="s">
        <v>430</v>
      </c>
      <c r="K742" s="47">
        <v>8</v>
      </c>
      <c r="L742" s="71"/>
      <c r="M742" s="47">
        <v>75</v>
      </c>
      <c r="N742" s="76"/>
      <c r="O742" s="48">
        <f t="shared" si="68"/>
        <v>0</v>
      </c>
      <c r="P742" s="72">
        <f t="shared" si="69"/>
        <v>0</v>
      </c>
      <c r="Q742" s="73">
        <f t="shared" si="70"/>
        <v>0</v>
      </c>
      <c r="R742" s="48">
        <f t="shared" si="71"/>
        <v>0</v>
      </c>
      <c r="S742" s="74">
        <f t="shared" si="72"/>
        <v>57</v>
      </c>
      <c r="T742" s="6" t="s">
        <v>431</v>
      </c>
      <c r="U742" s="47" t="s">
        <v>432</v>
      </c>
      <c r="V742" s="47">
        <v>1</v>
      </c>
      <c r="W742" s="47">
        <v>1</v>
      </c>
      <c r="X742" s="47">
        <v>1</v>
      </c>
      <c r="Y742" s="47">
        <v>1</v>
      </c>
      <c r="Z742" s="75">
        <v>40855.635370370372</v>
      </c>
      <c r="AA742" s="6" t="s">
        <v>433</v>
      </c>
      <c r="AB742" s="47" t="s">
        <v>3951</v>
      </c>
      <c r="AC742" s="47" t="s">
        <v>3978</v>
      </c>
      <c r="AD742" s="47" t="s">
        <v>4077</v>
      </c>
      <c r="AE742" s="47" t="s">
        <v>4078</v>
      </c>
      <c r="AF742" s="6" t="s">
        <v>4079</v>
      </c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</row>
    <row r="743" spans="1:43" s="1" customFormat="1" ht="15.75" x14ac:dyDescent="0.25">
      <c r="A743" s="47">
        <v>739</v>
      </c>
      <c r="B743" s="47" t="s">
        <v>4080</v>
      </c>
      <c r="C743" s="47" t="s">
        <v>3949</v>
      </c>
      <c r="D743" s="69" t="s">
        <v>3950</v>
      </c>
      <c r="E743" s="47">
        <v>2006</v>
      </c>
      <c r="F743" s="69" t="s">
        <v>1378</v>
      </c>
      <c r="G743" s="69" t="s">
        <v>3962</v>
      </c>
      <c r="H743" s="69" t="s">
        <v>457</v>
      </c>
      <c r="I743" s="70">
        <v>20.097418004752079</v>
      </c>
      <c r="J743" s="47" t="s">
        <v>430</v>
      </c>
      <c r="K743" s="47">
        <v>8</v>
      </c>
      <c r="L743" s="71"/>
      <c r="M743" s="47">
        <v>75</v>
      </c>
      <c r="N743" s="48">
        <f t="shared" ref="N743:N806" si="73">IF(K743=4,100,IF(K743=6,140,IF(K743=8,160,IF(K743=10,180,IF(K743=12,200,IF(K743=14,225,IF(K743=16,275,IF(K743=18,350,0))))))))</f>
        <v>160</v>
      </c>
      <c r="O743" s="48">
        <f t="shared" si="68"/>
        <v>3215.5868807603329</v>
      </c>
      <c r="P743" s="72">
        <f t="shared" si="69"/>
        <v>321.55868807603332</v>
      </c>
      <c r="Q743" s="73">
        <f t="shared" si="70"/>
        <v>530.57183532545491</v>
      </c>
      <c r="R743" s="48">
        <f t="shared" si="71"/>
        <v>4067.7174041618209</v>
      </c>
      <c r="S743" s="74">
        <f t="shared" si="72"/>
        <v>57</v>
      </c>
      <c r="T743" s="6" t="s">
        <v>1865</v>
      </c>
      <c r="U743" s="47" t="s">
        <v>432</v>
      </c>
      <c r="V743" s="47">
        <v>1</v>
      </c>
      <c r="W743" s="47">
        <v>1</v>
      </c>
      <c r="X743" s="47">
        <v>1</v>
      </c>
      <c r="Y743" s="47">
        <v>1</v>
      </c>
      <c r="Z743" s="75">
        <v>40855.635370370372</v>
      </c>
      <c r="AA743" s="6" t="s">
        <v>433</v>
      </c>
      <c r="AB743" s="47" t="s">
        <v>3951</v>
      </c>
      <c r="AC743" s="47" t="s">
        <v>3963</v>
      </c>
      <c r="AD743" s="47" t="s">
        <v>4081</v>
      </c>
      <c r="AE743" s="47" t="s">
        <v>3964</v>
      </c>
      <c r="AF743" s="6" t="s">
        <v>4082</v>
      </c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</row>
    <row r="744" spans="1:43" s="1" customFormat="1" ht="15.75" x14ac:dyDescent="0.25">
      <c r="A744" s="47">
        <v>740</v>
      </c>
      <c r="B744" s="47" t="s">
        <v>4083</v>
      </c>
      <c r="C744" s="47" t="s">
        <v>1377</v>
      </c>
      <c r="D744" s="69" t="s">
        <v>3950</v>
      </c>
      <c r="E744" s="47">
        <v>2006</v>
      </c>
      <c r="F744" s="69" t="s">
        <v>1378</v>
      </c>
      <c r="G744" s="69" t="s">
        <v>3962</v>
      </c>
      <c r="H744" s="69" t="s">
        <v>457</v>
      </c>
      <c r="I744" s="70">
        <v>521.82572855079741</v>
      </c>
      <c r="J744" s="47" t="s">
        <v>430</v>
      </c>
      <c r="K744" s="47">
        <v>8</v>
      </c>
      <c r="L744" s="71"/>
      <c r="M744" s="47">
        <v>75</v>
      </c>
      <c r="N744" s="48">
        <f t="shared" si="73"/>
        <v>160</v>
      </c>
      <c r="O744" s="48">
        <f t="shared" si="68"/>
        <v>83492.116568127589</v>
      </c>
      <c r="P744" s="72">
        <f t="shared" si="69"/>
        <v>8349.2116568127585</v>
      </c>
      <c r="Q744" s="73">
        <f t="shared" si="70"/>
        <v>13776.19923374105</v>
      </c>
      <c r="R744" s="48">
        <f t="shared" si="71"/>
        <v>105617.52745868139</v>
      </c>
      <c r="S744" s="74">
        <f t="shared" si="72"/>
        <v>57</v>
      </c>
      <c r="T744" s="6" t="s">
        <v>431</v>
      </c>
      <c r="U744" s="47" t="s">
        <v>432</v>
      </c>
      <c r="V744" s="47">
        <v>1</v>
      </c>
      <c r="W744" s="47">
        <v>1</v>
      </c>
      <c r="X744" s="47">
        <v>1</v>
      </c>
      <c r="Y744" s="47">
        <v>1</v>
      </c>
      <c r="Z744" s="75">
        <v>40855.635370370372</v>
      </c>
      <c r="AA744" s="6" t="s">
        <v>433</v>
      </c>
      <c r="AB744" s="47" t="s">
        <v>3951</v>
      </c>
      <c r="AC744" s="47" t="s">
        <v>4077</v>
      </c>
      <c r="AD744" s="47" t="s">
        <v>4084</v>
      </c>
      <c r="AE744" s="47" t="s">
        <v>4085</v>
      </c>
      <c r="AF744" s="6" t="s">
        <v>4086</v>
      </c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</row>
    <row r="745" spans="1:43" s="1" customFormat="1" ht="15.75" x14ac:dyDescent="0.25">
      <c r="A745" s="47">
        <v>741</v>
      </c>
      <c r="B745" s="47" t="s">
        <v>4087</v>
      </c>
      <c r="C745" s="47" t="s">
        <v>1377</v>
      </c>
      <c r="D745" s="69" t="s">
        <v>3950</v>
      </c>
      <c r="E745" s="47">
        <v>2006</v>
      </c>
      <c r="F745" s="69" t="s">
        <v>1378</v>
      </c>
      <c r="G745" s="69" t="s">
        <v>3962</v>
      </c>
      <c r="H745" s="69" t="s">
        <v>457</v>
      </c>
      <c r="I745" s="70">
        <v>552.78755257568366</v>
      </c>
      <c r="J745" s="47" t="s">
        <v>430</v>
      </c>
      <c r="K745" s="47">
        <v>8</v>
      </c>
      <c r="L745" s="71"/>
      <c r="M745" s="47">
        <v>75</v>
      </c>
      <c r="N745" s="48">
        <f t="shared" si="73"/>
        <v>160</v>
      </c>
      <c r="O745" s="48">
        <f t="shared" si="68"/>
        <v>88446.008412109382</v>
      </c>
      <c r="P745" s="72">
        <f t="shared" si="69"/>
        <v>8844.6008412109386</v>
      </c>
      <c r="Q745" s="73">
        <f t="shared" si="70"/>
        <v>14593.591387998047</v>
      </c>
      <c r="R745" s="48">
        <f t="shared" si="71"/>
        <v>111884.20064131837</v>
      </c>
      <c r="S745" s="74">
        <f t="shared" si="72"/>
        <v>57</v>
      </c>
      <c r="T745" s="6" t="s">
        <v>431</v>
      </c>
      <c r="U745" s="47" t="s">
        <v>432</v>
      </c>
      <c r="V745" s="47">
        <v>1</v>
      </c>
      <c r="W745" s="47">
        <v>1</v>
      </c>
      <c r="X745" s="47">
        <v>1</v>
      </c>
      <c r="Y745" s="47">
        <v>1</v>
      </c>
      <c r="Z745" s="75">
        <v>40855.635370370372</v>
      </c>
      <c r="AA745" s="6" t="s">
        <v>433</v>
      </c>
      <c r="AB745" s="47" t="s">
        <v>3951</v>
      </c>
      <c r="AC745" s="47" t="s">
        <v>4084</v>
      </c>
      <c r="AD745" s="47" t="s">
        <v>4088</v>
      </c>
      <c r="AE745" s="47" t="s">
        <v>4089</v>
      </c>
      <c r="AF745" s="6" t="s">
        <v>4090</v>
      </c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</row>
    <row r="746" spans="1:43" s="1" customFormat="1" ht="15.75" x14ac:dyDescent="0.25">
      <c r="A746" s="47">
        <v>742</v>
      </c>
      <c r="B746" s="47" t="s">
        <v>4091</v>
      </c>
      <c r="C746" s="47" t="s">
        <v>4054</v>
      </c>
      <c r="D746" s="69" t="s">
        <v>3950</v>
      </c>
      <c r="E746" s="47">
        <v>2006</v>
      </c>
      <c r="F746" s="69" t="s">
        <v>3962</v>
      </c>
      <c r="G746" s="69" t="s">
        <v>1378</v>
      </c>
      <c r="H746" s="69" t="s">
        <v>457</v>
      </c>
      <c r="I746" s="70">
        <v>2.9996904930433659</v>
      </c>
      <c r="J746" s="47" t="s">
        <v>430</v>
      </c>
      <c r="K746" s="47">
        <v>6</v>
      </c>
      <c r="L746" s="71"/>
      <c r="M746" s="47">
        <v>75</v>
      </c>
      <c r="N746" s="48">
        <f t="shared" si="73"/>
        <v>140</v>
      </c>
      <c r="O746" s="48">
        <f t="shared" si="68"/>
        <v>419.95666902607121</v>
      </c>
      <c r="P746" s="72">
        <f t="shared" si="69"/>
        <v>41.995666902607127</v>
      </c>
      <c r="Q746" s="73">
        <f t="shared" si="70"/>
        <v>69.292850389301748</v>
      </c>
      <c r="R746" s="48">
        <f t="shared" si="71"/>
        <v>531.24518631798014</v>
      </c>
      <c r="S746" s="74">
        <f t="shared" si="72"/>
        <v>57</v>
      </c>
      <c r="T746" s="6" t="s">
        <v>431</v>
      </c>
      <c r="U746" s="47" t="s">
        <v>432</v>
      </c>
      <c r="V746" s="47">
        <v>1</v>
      </c>
      <c r="W746" s="47">
        <v>1</v>
      </c>
      <c r="X746" s="47">
        <v>1</v>
      </c>
      <c r="Y746" s="47">
        <v>1</v>
      </c>
      <c r="Z746" s="75">
        <v>40855.635381944441</v>
      </c>
      <c r="AA746" s="6" t="s">
        <v>433</v>
      </c>
      <c r="AB746" s="47" t="s">
        <v>3951</v>
      </c>
      <c r="AC746" s="47"/>
      <c r="AD746" s="47" t="s">
        <v>4092</v>
      </c>
      <c r="AE746" s="47" t="s">
        <v>4093</v>
      </c>
      <c r="AF746" s="6" t="s">
        <v>4094</v>
      </c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</row>
    <row r="747" spans="1:43" s="1" customFormat="1" ht="15.75" x14ac:dyDescent="0.25">
      <c r="A747" s="47">
        <v>743</v>
      </c>
      <c r="B747" s="47" t="s">
        <v>4095</v>
      </c>
      <c r="C747" s="47" t="s">
        <v>4054</v>
      </c>
      <c r="D747" s="69" t="s">
        <v>3950</v>
      </c>
      <c r="E747" s="47">
        <v>2006</v>
      </c>
      <c r="F747" s="69" t="s">
        <v>3962</v>
      </c>
      <c r="G747" s="69" t="s">
        <v>1378</v>
      </c>
      <c r="H747" s="69" t="s">
        <v>457</v>
      </c>
      <c r="I747" s="70">
        <v>16.191614944637472</v>
      </c>
      <c r="J747" s="47" t="s">
        <v>430</v>
      </c>
      <c r="K747" s="47">
        <v>6</v>
      </c>
      <c r="L747" s="71"/>
      <c r="M747" s="47">
        <v>75</v>
      </c>
      <c r="N747" s="48">
        <f t="shared" si="73"/>
        <v>140</v>
      </c>
      <c r="O747" s="48">
        <f t="shared" si="68"/>
        <v>2266.8260922492459</v>
      </c>
      <c r="P747" s="72">
        <f t="shared" si="69"/>
        <v>226.68260922492459</v>
      </c>
      <c r="Q747" s="73">
        <f t="shared" si="70"/>
        <v>374.02630522112554</v>
      </c>
      <c r="R747" s="48">
        <f t="shared" si="71"/>
        <v>2867.535006695296</v>
      </c>
      <c r="S747" s="74">
        <f t="shared" si="72"/>
        <v>57</v>
      </c>
      <c r="T747" s="6" t="s">
        <v>431</v>
      </c>
      <c r="U747" s="47" t="s">
        <v>432</v>
      </c>
      <c r="V747" s="47">
        <v>1</v>
      </c>
      <c r="W747" s="47">
        <v>1</v>
      </c>
      <c r="X747" s="47">
        <v>1</v>
      </c>
      <c r="Y747" s="47">
        <v>1</v>
      </c>
      <c r="Z747" s="75">
        <v>40855.635381944441</v>
      </c>
      <c r="AA747" s="6" t="s">
        <v>433</v>
      </c>
      <c r="AB747" s="47" t="s">
        <v>3951</v>
      </c>
      <c r="AC747" s="47" t="s">
        <v>4067</v>
      </c>
      <c r="AD747" s="47"/>
      <c r="AE747" s="47" t="s">
        <v>4096</v>
      </c>
      <c r="AF747" s="6" t="s">
        <v>4097</v>
      </c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</row>
    <row r="748" spans="1:43" s="1" customFormat="1" ht="15.75" x14ac:dyDescent="0.25">
      <c r="A748" s="47">
        <v>744</v>
      </c>
      <c r="B748" s="47" t="s">
        <v>4098</v>
      </c>
      <c r="C748" s="47" t="s">
        <v>3972</v>
      </c>
      <c r="D748" s="69" t="s">
        <v>3950</v>
      </c>
      <c r="E748" s="47">
        <v>2006</v>
      </c>
      <c r="F748" s="69" t="s">
        <v>3962</v>
      </c>
      <c r="G748" s="69" t="s">
        <v>1378</v>
      </c>
      <c r="H748" s="69" t="s">
        <v>457</v>
      </c>
      <c r="I748" s="70">
        <v>30.387986813401209</v>
      </c>
      <c r="J748" s="47" t="s">
        <v>430</v>
      </c>
      <c r="K748" s="47">
        <v>8</v>
      </c>
      <c r="L748" s="71"/>
      <c r="M748" s="47">
        <v>75</v>
      </c>
      <c r="N748" s="48">
        <f t="shared" si="73"/>
        <v>160</v>
      </c>
      <c r="O748" s="48">
        <f t="shared" si="68"/>
        <v>4862.0778901441936</v>
      </c>
      <c r="P748" s="72">
        <f t="shared" si="69"/>
        <v>486.2077890144194</v>
      </c>
      <c r="Q748" s="73">
        <f t="shared" si="70"/>
        <v>802.24285187379189</v>
      </c>
      <c r="R748" s="48">
        <f t="shared" si="71"/>
        <v>6150.5285310324043</v>
      </c>
      <c r="S748" s="74">
        <f t="shared" si="72"/>
        <v>57</v>
      </c>
      <c r="T748" s="6" t="s">
        <v>431</v>
      </c>
      <c r="U748" s="47" t="s">
        <v>432</v>
      </c>
      <c r="V748" s="47">
        <v>1</v>
      </c>
      <c r="W748" s="47">
        <v>1</v>
      </c>
      <c r="X748" s="47">
        <v>1</v>
      </c>
      <c r="Y748" s="47">
        <v>1</v>
      </c>
      <c r="Z748" s="75">
        <v>40855.635381944441</v>
      </c>
      <c r="AA748" s="6" t="s">
        <v>433</v>
      </c>
      <c r="AB748" s="47" t="s">
        <v>3951</v>
      </c>
      <c r="AC748" s="47" t="s">
        <v>4042</v>
      </c>
      <c r="AD748" s="47" t="s">
        <v>4099</v>
      </c>
      <c r="AE748" s="47" t="s">
        <v>4100</v>
      </c>
      <c r="AF748" s="6" t="s">
        <v>4101</v>
      </c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</row>
    <row r="749" spans="1:43" s="1" customFormat="1" ht="15.75" x14ac:dyDescent="0.25">
      <c r="A749" s="47">
        <v>745</v>
      </c>
      <c r="B749" s="47" t="s">
        <v>4102</v>
      </c>
      <c r="C749" s="47" t="s">
        <v>3023</v>
      </c>
      <c r="D749" s="69" t="s">
        <v>1685</v>
      </c>
      <c r="E749" s="47">
        <v>1979</v>
      </c>
      <c r="F749" s="69" t="s">
        <v>443</v>
      </c>
      <c r="G749" s="69" t="s">
        <v>3043</v>
      </c>
      <c r="H749" s="69" t="s">
        <v>1300</v>
      </c>
      <c r="I749" s="70">
        <v>414.79034512709148</v>
      </c>
      <c r="J749" s="47" t="s">
        <v>430</v>
      </c>
      <c r="K749" s="47">
        <v>10</v>
      </c>
      <c r="L749" s="71"/>
      <c r="M749" s="47">
        <v>75</v>
      </c>
      <c r="N749" s="48">
        <f t="shared" si="73"/>
        <v>180</v>
      </c>
      <c r="O749" s="48">
        <f t="shared" si="68"/>
        <v>74662.262122876462</v>
      </c>
      <c r="P749" s="72">
        <f t="shared" si="69"/>
        <v>7466.2262122876464</v>
      </c>
      <c r="Q749" s="73">
        <f t="shared" si="70"/>
        <v>12319.273250274615</v>
      </c>
      <c r="R749" s="48">
        <f t="shared" si="71"/>
        <v>94447.761585438711</v>
      </c>
      <c r="S749" s="74">
        <f t="shared" si="72"/>
        <v>30</v>
      </c>
      <c r="T749" s="6" t="s">
        <v>431</v>
      </c>
      <c r="U749" s="47" t="s">
        <v>432</v>
      </c>
      <c r="V749" s="47">
        <v>1</v>
      </c>
      <c r="W749" s="47">
        <v>1</v>
      </c>
      <c r="X749" s="47">
        <v>1</v>
      </c>
      <c r="Y749" s="47">
        <v>1</v>
      </c>
      <c r="Z749" s="75">
        <v>40855.635381944441</v>
      </c>
      <c r="AA749" s="6" t="s">
        <v>433</v>
      </c>
      <c r="AB749" s="47" t="s">
        <v>1686</v>
      </c>
      <c r="AC749" s="47" t="s">
        <v>4103</v>
      </c>
      <c r="AD749" s="47" t="s">
        <v>4104</v>
      </c>
      <c r="AE749" s="47" t="s">
        <v>4105</v>
      </c>
      <c r="AF749" s="6" t="s">
        <v>4106</v>
      </c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</row>
    <row r="750" spans="1:43" s="1" customFormat="1" ht="15.75" x14ac:dyDescent="0.25">
      <c r="A750" s="47">
        <v>746</v>
      </c>
      <c r="B750" s="47" t="s">
        <v>4107</v>
      </c>
      <c r="C750" s="47" t="s">
        <v>4108</v>
      </c>
      <c r="D750" s="69" t="s">
        <v>4109</v>
      </c>
      <c r="E750" s="47">
        <v>2004</v>
      </c>
      <c r="F750" s="69" t="s">
        <v>4110</v>
      </c>
      <c r="G750" s="69" t="s">
        <v>4111</v>
      </c>
      <c r="H750" s="69" t="s">
        <v>905</v>
      </c>
      <c r="I750" s="70">
        <v>350.59064861377811</v>
      </c>
      <c r="J750" s="47" t="s">
        <v>430</v>
      </c>
      <c r="K750" s="47">
        <v>8</v>
      </c>
      <c r="L750" s="71"/>
      <c r="M750" s="47">
        <v>75</v>
      </c>
      <c r="N750" s="48">
        <f t="shared" si="73"/>
        <v>160</v>
      </c>
      <c r="O750" s="48">
        <f t="shared" si="68"/>
        <v>56094.503778204496</v>
      </c>
      <c r="P750" s="72">
        <f t="shared" si="69"/>
        <v>5609.4503778204498</v>
      </c>
      <c r="Q750" s="73">
        <f t="shared" si="70"/>
        <v>9255.5931234037416</v>
      </c>
      <c r="R750" s="48">
        <f t="shared" si="71"/>
        <v>70959.547279428691</v>
      </c>
      <c r="S750" s="74">
        <f t="shared" si="72"/>
        <v>55</v>
      </c>
      <c r="T750" s="6" t="s">
        <v>431</v>
      </c>
      <c r="U750" s="47" t="s">
        <v>432</v>
      </c>
      <c r="V750" s="47">
        <v>1</v>
      </c>
      <c r="W750" s="47">
        <v>1</v>
      </c>
      <c r="X750" s="47">
        <v>1</v>
      </c>
      <c r="Y750" s="47">
        <v>1</v>
      </c>
      <c r="Z750" s="75">
        <v>40855.635381944441</v>
      </c>
      <c r="AA750" s="6" t="s">
        <v>433</v>
      </c>
      <c r="AB750" s="47" t="s">
        <v>3719</v>
      </c>
      <c r="AC750" s="47" t="s">
        <v>4112</v>
      </c>
      <c r="AD750" s="47" t="s">
        <v>4113</v>
      </c>
      <c r="AE750" s="47" t="s">
        <v>4114</v>
      </c>
      <c r="AF750" s="6" t="s">
        <v>4115</v>
      </c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</row>
    <row r="751" spans="1:43" s="1" customFormat="1" ht="31.5" x14ac:dyDescent="0.25">
      <c r="A751" s="47">
        <v>747</v>
      </c>
      <c r="B751" s="47" t="s">
        <v>4116</v>
      </c>
      <c r="C751" s="47" t="s">
        <v>4108</v>
      </c>
      <c r="D751" s="69" t="s">
        <v>4117</v>
      </c>
      <c r="E751" s="47"/>
      <c r="F751" s="69" t="s">
        <v>905</v>
      </c>
      <c r="G751" s="69" t="s">
        <v>4118</v>
      </c>
      <c r="H751" s="69" t="s">
        <v>4119</v>
      </c>
      <c r="I751" s="70">
        <v>232.31452228422569</v>
      </c>
      <c r="J751" s="47" t="s">
        <v>430</v>
      </c>
      <c r="K751" s="47">
        <v>8</v>
      </c>
      <c r="L751" s="71"/>
      <c r="M751" s="47">
        <v>75</v>
      </c>
      <c r="N751" s="48">
        <f t="shared" si="73"/>
        <v>160</v>
      </c>
      <c r="O751" s="48">
        <f t="shared" si="68"/>
        <v>37170.323565476108</v>
      </c>
      <c r="P751" s="72">
        <f t="shared" si="69"/>
        <v>3717.032356547611</v>
      </c>
      <c r="Q751" s="73">
        <f t="shared" si="70"/>
        <v>6133.1033883035579</v>
      </c>
      <c r="R751" s="48">
        <f t="shared" si="71"/>
        <v>47020.459310327278</v>
      </c>
      <c r="S751" s="74">
        <f t="shared" si="72"/>
        <v>-1949</v>
      </c>
      <c r="T751" s="6" t="s">
        <v>431</v>
      </c>
      <c r="U751" s="47" t="s">
        <v>432</v>
      </c>
      <c r="V751" s="47">
        <v>1</v>
      </c>
      <c r="W751" s="47">
        <v>1</v>
      </c>
      <c r="X751" s="47">
        <v>1</v>
      </c>
      <c r="Y751" s="47">
        <v>1</v>
      </c>
      <c r="Z751" s="75">
        <v>40855.635381944441</v>
      </c>
      <c r="AA751" s="6" t="s">
        <v>433</v>
      </c>
      <c r="AB751" s="47" t="s">
        <v>4120</v>
      </c>
      <c r="AC751" s="47" t="s">
        <v>4121</v>
      </c>
      <c r="AD751" s="47"/>
      <c r="AE751" s="47" t="s">
        <v>4122</v>
      </c>
      <c r="AF751" s="6" t="s">
        <v>4123</v>
      </c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</row>
    <row r="752" spans="1:43" s="1" customFormat="1" ht="15.75" x14ac:dyDescent="0.25">
      <c r="A752" s="47">
        <v>748</v>
      </c>
      <c r="B752" s="47" t="s">
        <v>4124</v>
      </c>
      <c r="C752" s="47" t="s">
        <v>4125</v>
      </c>
      <c r="D752" s="69" t="s">
        <v>4126</v>
      </c>
      <c r="E752" s="47">
        <v>1978</v>
      </c>
      <c r="F752" s="69" t="s">
        <v>4118</v>
      </c>
      <c r="G752" s="69" t="s">
        <v>451</v>
      </c>
      <c r="H752" s="69" t="s">
        <v>451</v>
      </c>
      <c r="I752" s="70">
        <v>25.391053158527491</v>
      </c>
      <c r="J752" s="47" t="s">
        <v>799</v>
      </c>
      <c r="K752" s="47">
        <v>8</v>
      </c>
      <c r="L752" s="71"/>
      <c r="M752" s="47">
        <v>75</v>
      </c>
      <c r="N752" s="48">
        <f t="shared" si="73"/>
        <v>160</v>
      </c>
      <c r="O752" s="48">
        <f t="shared" si="68"/>
        <v>4062.5685053643983</v>
      </c>
      <c r="P752" s="72">
        <f t="shared" si="69"/>
        <v>406.25685053643986</v>
      </c>
      <c r="Q752" s="73">
        <f t="shared" si="70"/>
        <v>670.32380338512564</v>
      </c>
      <c r="R752" s="48">
        <f t="shared" si="71"/>
        <v>5139.1491592859638</v>
      </c>
      <c r="S752" s="74">
        <f t="shared" si="72"/>
        <v>29</v>
      </c>
      <c r="T752" s="6" t="s">
        <v>431</v>
      </c>
      <c r="U752" s="47" t="s">
        <v>432</v>
      </c>
      <c r="V752" s="47">
        <v>1</v>
      </c>
      <c r="W752" s="47">
        <v>1</v>
      </c>
      <c r="X752" s="47">
        <v>1</v>
      </c>
      <c r="Y752" s="47">
        <v>1</v>
      </c>
      <c r="Z752" s="75">
        <v>40855.635381944441</v>
      </c>
      <c r="AA752" s="6" t="s">
        <v>433</v>
      </c>
      <c r="AB752" s="47" t="s">
        <v>4120</v>
      </c>
      <c r="AC752" s="47" t="s">
        <v>4127</v>
      </c>
      <c r="AD752" s="47" t="s">
        <v>4128</v>
      </c>
      <c r="AE752" s="47" t="s">
        <v>4129</v>
      </c>
      <c r="AF752" s="6" t="s">
        <v>4130</v>
      </c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</row>
    <row r="753" spans="1:43" s="1" customFormat="1" ht="15.75" x14ac:dyDescent="0.25">
      <c r="A753" s="47">
        <v>749</v>
      </c>
      <c r="B753" s="47" t="s">
        <v>4131</v>
      </c>
      <c r="C753" s="47" t="s">
        <v>4125</v>
      </c>
      <c r="D753" s="69" t="s">
        <v>4126</v>
      </c>
      <c r="E753" s="47">
        <v>1978</v>
      </c>
      <c r="F753" s="69" t="s">
        <v>4132</v>
      </c>
      <c r="G753" s="69" t="s">
        <v>451</v>
      </c>
      <c r="H753" s="69" t="s">
        <v>451</v>
      </c>
      <c r="I753" s="70">
        <v>121.32123397609899</v>
      </c>
      <c r="J753" s="47" t="s">
        <v>799</v>
      </c>
      <c r="K753" s="47">
        <v>8</v>
      </c>
      <c r="L753" s="71"/>
      <c r="M753" s="47">
        <v>75</v>
      </c>
      <c r="N753" s="48">
        <f t="shared" si="73"/>
        <v>160</v>
      </c>
      <c r="O753" s="48">
        <f t="shared" si="68"/>
        <v>19411.397436175837</v>
      </c>
      <c r="P753" s="72">
        <f t="shared" si="69"/>
        <v>1941.1397436175839</v>
      </c>
      <c r="Q753" s="73">
        <f t="shared" si="70"/>
        <v>3202.880576969013</v>
      </c>
      <c r="R753" s="48">
        <f t="shared" si="71"/>
        <v>24555.417756762432</v>
      </c>
      <c r="S753" s="74">
        <f t="shared" si="72"/>
        <v>29</v>
      </c>
      <c r="T753" s="6" t="s">
        <v>431</v>
      </c>
      <c r="U753" s="47" t="s">
        <v>432</v>
      </c>
      <c r="V753" s="47">
        <v>1</v>
      </c>
      <c r="W753" s="47">
        <v>1</v>
      </c>
      <c r="X753" s="47">
        <v>1</v>
      </c>
      <c r="Y753" s="47">
        <v>1</v>
      </c>
      <c r="Z753" s="75">
        <v>40855.635381944441</v>
      </c>
      <c r="AA753" s="6" t="s">
        <v>433</v>
      </c>
      <c r="AB753" s="47" t="s">
        <v>4120</v>
      </c>
      <c r="AC753" s="47" t="s">
        <v>4133</v>
      </c>
      <c r="AD753" s="47" t="s">
        <v>4134</v>
      </c>
      <c r="AE753" s="47" t="s">
        <v>4135</v>
      </c>
      <c r="AF753" s="6" t="s">
        <v>4136</v>
      </c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</row>
    <row r="754" spans="1:43" s="1" customFormat="1" ht="15.75" x14ac:dyDescent="0.25">
      <c r="A754" s="47">
        <v>750</v>
      </c>
      <c r="B754" s="47" t="s">
        <v>4137</v>
      </c>
      <c r="C754" s="47" t="s">
        <v>4125</v>
      </c>
      <c r="D754" s="69" t="s">
        <v>4117</v>
      </c>
      <c r="E754" s="47">
        <v>1978</v>
      </c>
      <c r="F754" s="69" t="s">
        <v>4138</v>
      </c>
      <c r="G754" s="69" t="s">
        <v>451</v>
      </c>
      <c r="H754" s="69" t="s">
        <v>451</v>
      </c>
      <c r="I754" s="70">
        <v>533.6533876511885</v>
      </c>
      <c r="J754" s="47" t="s">
        <v>799</v>
      </c>
      <c r="K754" s="47">
        <v>8</v>
      </c>
      <c r="L754" s="71"/>
      <c r="M754" s="47">
        <v>75</v>
      </c>
      <c r="N754" s="48">
        <f t="shared" si="73"/>
        <v>160</v>
      </c>
      <c r="O754" s="48">
        <f t="shared" si="68"/>
        <v>85384.542024190159</v>
      </c>
      <c r="P754" s="72">
        <f t="shared" si="69"/>
        <v>8538.4542024190159</v>
      </c>
      <c r="Q754" s="73">
        <f t="shared" si="70"/>
        <v>14088.449433991376</v>
      </c>
      <c r="R754" s="48">
        <f t="shared" si="71"/>
        <v>108011.44566060056</v>
      </c>
      <c r="S754" s="74">
        <f t="shared" si="72"/>
        <v>29</v>
      </c>
      <c r="T754" s="6" t="s">
        <v>431</v>
      </c>
      <c r="U754" s="47" t="s">
        <v>432</v>
      </c>
      <c r="V754" s="47">
        <v>1</v>
      </c>
      <c r="W754" s="47">
        <v>1</v>
      </c>
      <c r="X754" s="47">
        <v>1</v>
      </c>
      <c r="Y754" s="47">
        <v>1</v>
      </c>
      <c r="Z754" s="75">
        <v>40855.635381944441</v>
      </c>
      <c r="AA754" s="6" t="s">
        <v>433</v>
      </c>
      <c r="AB754" s="47" t="s">
        <v>4120</v>
      </c>
      <c r="AC754" s="47" t="s">
        <v>4139</v>
      </c>
      <c r="AD754" s="47" t="s">
        <v>4140</v>
      </c>
      <c r="AE754" s="47" t="s">
        <v>4141</v>
      </c>
      <c r="AF754" s="6" t="s">
        <v>4142</v>
      </c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</row>
    <row r="755" spans="1:43" s="1" customFormat="1" ht="31.5" x14ac:dyDescent="0.25">
      <c r="A755" s="47">
        <v>751</v>
      </c>
      <c r="B755" s="47" t="s">
        <v>4143</v>
      </c>
      <c r="C755" s="47" t="s">
        <v>4125</v>
      </c>
      <c r="D755" s="69" t="s">
        <v>918</v>
      </c>
      <c r="E755" s="47">
        <v>1977</v>
      </c>
      <c r="F755" s="69" t="s">
        <v>1255</v>
      </c>
      <c r="G755" s="69" t="s">
        <v>4144</v>
      </c>
      <c r="H755" s="69" t="s">
        <v>451</v>
      </c>
      <c r="I755" s="70">
        <v>410.99007139341262</v>
      </c>
      <c r="J755" s="47" t="s">
        <v>799</v>
      </c>
      <c r="K755" s="47">
        <v>12</v>
      </c>
      <c r="L755" s="71"/>
      <c r="M755" s="47">
        <v>75</v>
      </c>
      <c r="N755" s="48">
        <f t="shared" si="73"/>
        <v>200</v>
      </c>
      <c r="O755" s="48">
        <f t="shared" si="68"/>
        <v>82198.014278682531</v>
      </c>
      <c r="P755" s="72">
        <f t="shared" si="69"/>
        <v>8219.8014278682531</v>
      </c>
      <c r="Q755" s="73">
        <f t="shared" si="70"/>
        <v>13562.672355982617</v>
      </c>
      <c r="R755" s="48">
        <f t="shared" si="71"/>
        <v>103980.4880625334</v>
      </c>
      <c r="S755" s="74">
        <f t="shared" si="72"/>
        <v>28</v>
      </c>
      <c r="T755" s="6" t="s">
        <v>431</v>
      </c>
      <c r="U755" s="47" t="s">
        <v>432</v>
      </c>
      <c r="V755" s="47">
        <v>1</v>
      </c>
      <c r="W755" s="47">
        <v>1</v>
      </c>
      <c r="X755" s="47">
        <v>1</v>
      </c>
      <c r="Y755" s="47">
        <v>1</v>
      </c>
      <c r="Z755" s="75">
        <v>41164.469907407409</v>
      </c>
      <c r="AA755" s="6" t="s">
        <v>433</v>
      </c>
      <c r="AB755" s="47" t="s">
        <v>920</v>
      </c>
      <c r="AC755" s="47" t="s">
        <v>4145</v>
      </c>
      <c r="AD755" s="47" t="s">
        <v>4146</v>
      </c>
      <c r="AE755" s="47" t="s">
        <v>4147</v>
      </c>
      <c r="AF755" s="6" t="s">
        <v>4148</v>
      </c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</row>
    <row r="756" spans="1:43" s="1" customFormat="1" ht="15.75" x14ac:dyDescent="0.25">
      <c r="A756" s="47">
        <v>752</v>
      </c>
      <c r="B756" s="47" t="s">
        <v>4149</v>
      </c>
      <c r="C756" s="47" t="s">
        <v>4150</v>
      </c>
      <c r="D756" s="69" t="s">
        <v>4151</v>
      </c>
      <c r="E756" s="47">
        <v>2002</v>
      </c>
      <c r="F756" s="69" t="s">
        <v>4152</v>
      </c>
      <c r="G756" s="69" t="s">
        <v>4153</v>
      </c>
      <c r="H756" s="69" t="s">
        <v>451</v>
      </c>
      <c r="I756" s="70">
        <v>79.775110674340667</v>
      </c>
      <c r="J756" s="47" t="s">
        <v>430</v>
      </c>
      <c r="K756" s="47">
        <v>8</v>
      </c>
      <c r="L756" s="71"/>
      <c r="M756" s="47">
        <v>75</v>
      </c>
      <c r="N756" s="48">
        <f t="shared" si="73"/>
        <v>160</v>
      </c>
      <c r="O756" s="48">
        <f t="shared" si="68"/>
        <v>12764.017707894507</v>
      </c>
      <c r="P756" s="72">
        <f t="shared" si="69"/>
        <v>1276.4017707894509</v>
      </c>
      <c r="Q756" s="73">
        <f t="shared" si="70"/>
        <v>2106.0629218025938</v>
      </c>
      <c r="R756" s="48">
        <f t="shared" si="71"/>
        <v>16146.482400486551</v>
      </c>
      <c r="S756" s="74">
        <f t="shared" si="72"/>
        <v>53</v>
      </c>
      <c r="T756" s="6" t="s">
        <v>431</v>
      </c>
      <c r="U756" s="47" t="s">
        <v>432</v>
      </c>
      <c r="V756" s="47">
        <v>1</v>
      </c>
      <c r="W756" s="47">
        <v>1</v>
      </c>
      <c r="X756" s="47">
        <v>1</v>
      </c>
      <c r="Y756" s="47">
        <v>1</v>
      </c>
      <c r="Z756" s="75">
        <v>40855.635381944441</v>
      </c>
      <c r="AA756" s="6" t="s">
        <v>433</v>
      </c>
      <c r="AB756" s="47" t="s">
        <v>4154</v>
      </c>
      <c r="AC756" s="47" t="s">
        <v>4155</v>
      </c>
      <c r="AD756" s="47" t="s">
        <v>4156</v>
      </c>
      <c r="AE756" s="47" t="s">
        <v>4157</v>
      </c>
      <c r="AF756" s="6" t="s">
        <v>4158</v>
      </c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</row>
    <row r="757" spans="1:43" s="1" customFormat="1" ht="15.75" x14ac:dyDescent="0.25">
      <c r="A757" s="47">
        <v>753</v>
      </c>
      <c r="B757" s="47" t="s">
        <v>4159</v>
      </c>
      <c r="C757" s="47" t="s">
        <v>4150</v>
      </c>
      <c r="D757" s="69" t="s">
        <v>4151</v>
      </c>
      <c r="E757" s="47">
        <v>2002</v>
      </c>
      <c r="F757" s="69" t="s">
        <v>4152</v>
      </c>
      <c r="G757" s="69" t="s">
        <v>4153</v>
      </c>
      <c r="H757" s="69" t="s">
        <v>451</v>
      </c>
      <c r="I757" s="70">
        <v>189.61845066795459</v>
      </c>
      <c r="J757" s="47" t="s">
        <v>430</v>
      </c>
      <c r="K757" s="47">
        <v>8</v>
      </c>
      <c r="L757" s="71"/>
      <c r="M757" s="47">
        <v>75</v>
      </c>
      <c r="N757" s="48">
        <f t="shared" si="73"/>
        <v>160</v>
      </c>
      <c r="O757" s="48">
        <f t="shared" si="68"/>
        <v>30338.952106872734</v>
      </c>
      <c r="P757" s="72">
        <f t="shared" si="69"/>
        <v>3033.8952106872734</v>
      </c>
      <c r="Q757" s="73">
        <f t="shared" si="70"/>
        <v>5005.9270976340013</v>
      </c>
      <c r="R757" s="48">
        <f t="shared" si="71"/>
        <v>38378.774415194013</v>
      </c>
      <c r="S757" s="74">
        <f t="shared" si="72"/>
        <v>53</v>
      </c>
      <c r="T757" s="6" t="s">
        <v>431</v>
      </c>
      <c r="U757" s="47" t="s">
        <v>432</v>
      </c>
      <c r="V757" s="47">
        <v>1</v>
      </c>
      <c r="W757" s="47">
        <v>1</v>
      </c>
      <c r="X757" s="47">
        <v>1</v>
      </c>
      <c r="Y757" s="47">
        <v>1</v>
      </c>
      <c r="Z757" s="75">
        <v>40855.635393518518</v>
      </c>
      <c r="AA757" s="6" t="s">
        <v>433</v>
      </c>
      <c r="AB757" s="47" t="s">
        <v>4154</v>
      </c>
      <c r="AC757" s="47" t="s">
        <v>4160</v>
      </c>
      <c r="AD757" s="47" t="s">
        <v>4161</v>
      </c>
      <c r="AE757" s="47" t="s">
        <v>4162</v>
      </c>
      <c r="AF757" s="6" t="s">
        <v>4163</v>
      </c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</row>
    <row r="758" spans="1:43" s="1" customFormat="1" ht="15.75" x14ac:dyDescent="0.25">
      <c r="A758" s="47">
        <v>754</v>
      </c>
      <c r="B758" s="47" t="s">
        <v>4164</v>
      </c>
      <c r="C758" s="47" t="s">
        <v>4150</v>
      </c>
      <c r="D758" s="69" t="s">
        <v>4151</v>
      </c>
      <c r="E758" s="47">
        <v>2002</v>
      </c>
      <c r="F758" s="69" t="s">
        <v>4165</v>
      </c>
      <c r="G758" s="69" t="s">
        <v>4166</v>
      </c>
      <c r="H758" s="69" t="s">
        <v>451</v>
      </c>
      <c r="I758" s="70">
        <v>236.72403505252811</v>
      </c>
      <c r="J758" s="47" t="s">
        <v>430</v>
      </c>
      <c r="K758" s="47">
        <v>8</v>
      </c>
      <c r="L758" s="71"/>
      <c r="M758" s="47">
        <v>75</v>
      </c>
      <c r="N758" s="48">
        <f t="shared" si="73"/>
        <v>160</v>
      </c>
      <c r="O758" s="48">
        <f t="shared" si="68"/>
        <v>37875.845608404496</v>
      </c>
      <c r="P758" s="72">
        <f t="shared" si="69"/>
        <v>3787.5845608404497</v>
      </c>
      <c r="Q758" s="73">
        <f t="shared" si="70"/>
        <v>6249.5145253867413</v>
      </c>
      <c r="R758" s="48">
        <f t="shared" si="71"/>
        <v>47912.944694631689</v>
      </c>
      <c r="S758" s="74">
        <f t="shared" si="72"/>
        <v>53</v>
      </c>
      <c r="T758" s="6" t="s">
        <v>431</v>
      </c>
      <c r="U758" s="47" t="s">
        <v>432</v>
      </c>
      <c r="V758" s="47">
        <v>1</v>
      </c>
      <c r="W758" s="47">
        <v>1</v>
      </c>
      <c r="X758" s="47">
        <v>1</v>
      </c>
      <c r="Y758" s="47">
        <v>1</v>
      </c>
      <c r="Z758" s="75">
        <v>40855.635393518518</v>
      </c>
      <c r="AA758" s="6" t="s">
        <v>433</v>
      </c>
      <c r="AB758" s="47" t="s">
        <v>4154</v>
      </c>
      <c r="AC758" s="47" t="s">
        <v>4167</v>
      </c>
      <c r="AD758" s="47" t="s">
        <v>4168</v>
      </c>
      <c r="AE758" s="47" t="s">
        <v>4169</v>
      </c>
      <c r="AF758" s="6" t="s">
        <v>4170</v>
      </c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</row>
    <row r="759" spans="1:43" s="1" customFormat="1" ht="31.5" x14ac:dyDescent="0.25">
      <c r="A759" s="47">
        <v>755</v>
      </c>
      <c r="B759" s="47" t="s">
        <v>4171</v>
      </c>
      <c r="C759" s="47" t="s">
        <v>3012</v>
      </c>
      <c r="D759" s="69" t="s">
        <v>4172</v>
      </c>
      <c r="E759" s="47">
        <v>1977</v>
      </c>
      <c r="F759" s="69" t="s">
        <v>1255</v>
      </c>
      <c r="G759" s="69" t="s">
        <v>1046</v>
      </c>
      <c r="H759" s="69" t="s">
        <v>4173</v>
      </c>
      <c r="I759" s="70">
        <v>415.52118003172973</v>
      </c>
      <c r="J759" s="47" t="s">
        <v>799</v>
      </c>
      <c r="K759" s="47">
        <v>8</v>
      </c>
      <c r="L759" s="71"/>
      <c r="M759" s="47">
        <v>75</v>
      </c>
      <c r="N759" s="48">
        <f t="shared" si="73"/>
        <v>160</v>
      </c>
      <c r="O759" s="48">
        <f t="shared" si="68"/>
        <v>66483.388805076756</v>
      </c>
      <c r="P759" s="72">
        <f t="shared" si="69"/>
        <v>6648.3388805076756</v>
      </c>
      <c r="Q759" s="73">
        <f t="shared" si="70"/>
        <v>10969.759152837663</v>
      </c>
      <c r="R759" s="48">
        <f t="shared" si="71"/>
        <v>84101.48683842209</v>
      </c>
      <c r="S759" s="74">
        <f t="shared" si="72"/>
        <v>28</v>
      </c>
      <c r="T759" s="6" t="s">
        <v>431</v>
      </c>
      <c r="U759" s="47" t="s">
        <v>432</v>
      </c>
      <c r="V759" s="47">
        <v>1</v>
      </c>
      <c r="W759" s="47">
        <v>1</v>
      </c>
      <c r="X759" s="47">
        <v>1</v>
      </c>
      <c r="Y759" s="47">
        <v>1</v>
      </c>
      <c r="Z759" s="75">
        <v>41416.573923611111</v>
      </c>
      <c r="AA759" s="6" t="s">
        <v>433</v>
      </c>
      <c r="AB759" s="47" t="s">
        <v>920</v>
      </c>
      <c r="AC759" s="47" t="s">
        <v>4174</v>
      </c>
      <c r="AD759" s="47" t="s">
        <v>4175</v>
      </c>
      <c r="AE759" s="47" t="s">
        <v>4176</v>
      </c>
      <c r="AF759" s="6" t="s">
        <v>4177</v>
      </c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</row>
    <row r="760" spans="1:43" s="1" customFormat="1" ht="15.75" x14ac:dyDescent="0.25">
      <c r="A760" s="47">
        <v>756</v>
      </c>
      <c r="B760" s="47" t="s">
        <v>4178</v>
      </c>
      <c r="C760" s="47" t="s">
        <v>4179</v>
      </c>
      <c r="D760" s="69" t="s">
        <v>4180</v>
      </c>
      <c r="E760" s="47">
        <v>1990</v>
      </c>
      <c r="F760" s="69" t="s">
        <v>812</v>
      </c>
      <c r="G760" s="69" t="s">
        <v>4181</v>
      </c>
      <c r="H760" s="69" t="s">
        <v>905</v>
      </c>
      <c r="I760" s="70">
        <v>314.48641033901413</v>
      </c>
      <c r="J760" s="47" t="s">
        <v>430</v>
      </c>
      <c r="K760" s="47">
        <v>8</v>
      </c>
      <c r="L760" s="71"/>
      <c r="M760" s="47">
        <v>75</v>
      </c>
      <c r="N760" s="48">
        <f t="shared" si="73"/>
        <v>160</v>
      </c>
      <c r="O760" s="48">
        <f t="shared" si="68"/>
        <v>50317.82565424226</v>
      </c>
      <c r="P760" s="72">
        <f t="shared" si="69"/>
        <v>5031.782565424226</v>
      </c>
      <c r="Q760" s="73">
        <f t="shared" si="70"/>
        <v>8302.4412329499719</v>
      </c>
      <c r="R760" s="48">
        <f t="shared" si="71"/>
        <v>63652.049452616455</v>
      </c>
      <c r="S760" s="74">
        <f t="shared" si="72"/>
        <v>41</v>
      </c>
      <c r="T760" s="6" t="s">
        <v>431</v>
      </c>
      <c r="U760" s="47" t="s">
        <v>432</v>
      </c>
      <c r="V760" s="47">
        <v>1</v>
      </c>
      <c r="W760" s="47">
        <v>1</v>
      </c>
      <c r="X760" s="47">
        <v>1</v>
      </c>
      <c r="Y760" s="47">
        <v>1</v>
      </c>
      <c r="Z760" s="75">
        <v>43683.393287037034</v>
      </c>
      <c r="AA760" s="6" t="s">
        <v>606</v>
      </c>
      <c r="AB760" s="47" t="s">
        <v>431</v>
      </c>
      <c r="AC760" s="47" t="s">
        <v>4182</v>
      </c>
      <c r="AD760" s="47" t="s">
        <v>4183</v>
      </c>
      <c r="AE760" s="47" t="s">
        <v>4184</v>
      </c>
      <c r="AF760" s="6" t="s">
        <v>4185</v>
      </c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</row>
    <row r="761" spans="1:43" s="1" customFormat="1" ht="15.75" x14ac:dyDescent="0.25">
      <c r="A761" s="47">
        <v>757</v>
      </c>
      <c r="B761" s="47" t="s">
        <v>4186</v>
      </c>
      <c r="C761" s="47" t="s">
        <v>1762</v>
      </c>
      <c r="D761" s="69" t="s">
        <v>4187</v>
      </c>
      <c r="E761" s="47">
        <v>2002</v>
      </c>
      <c r="F761" s="69" t="s">
        <v>4188</v>
      </c>
      <c r="G761" s="69" t="s">
        <v>451</v>
      </c>
      <c r="H761" s="69" t="s">
        <v>451</v>
      </c>
      <c r="I761" s="70">
        <v>165.54106255015921</v>
      </c>
      <c r="J761" s="47" t="s">
        <v>430</v>
      </c>
      <c r="K761" s="47">
        <v>8</v>
      </c>
      <c r="L761" s="71"/>
      <c r="M761" s="47">
        <v>75</v>
      </c>
      <c r="N761" s="48">
        <f t="shared" si="73"/>
        <v>160</v>
      </c>
      <c r="O761" s="48">
        <f t="shared" si="68"/>
        <v>26486.570008025476</v>
      </c>
      <c r="P761" s="72">
        <f t="shared" si="69"/>
        <v>2648.6570008025478</v>
      </c>
      <c r="Q761" s="73">
        <f t="shared" si="70"/>
        <v>4370.2840513242036</v>
      </c>
      <c r="R761" s="48">
        <f t="shared" si="71"/>
        <v>33505.511060152225</v>
      </c>
      <c r="S761" s="74">
        <f t="shared" si="72"/>
        <v>53</v>
      </c>
      <c r="T761" s="6" t="s">
        <v>431</v>
      </c>
      <c r="U761" s="47" t="s">
        <v>432</v>
      </c>
      <c r="V761" s="47">
        <v>1</v>
      </c>
      <c r="W761" s="47">
        <v>1</v>
      </c>
      <c r="X761" s="47">
        <v>1</v>
      </c>
      <c r="Y761" s="47">
        <v>1</v>
      </c>
      <c r="Z761" s="75">
        <v>40855.635393518518</v>
      </c>
      <c r="AA761" s="6" t="s">
        <v>433</v>
      </c>
      <c r="AB761" s="47" t="s">
        <v>4189</v>
      </c>
      <c r="AC761" s="47" t="s">
        <v>4190</v>
      </c>
      <c r="AD761" s="47" t="s">
        <v>4191</v>
      </c>
      <c r="AE761" s="47" t="s">
        <v>4192</v>
      </c>
      <c r="AF761" s="6" t="s">
        <v>4193</v>
      </c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</row>
    <row r="762" spans="1:43" s="1" customFormat="1" ht="31.5" x14ac:dyDescent="0.25">
      <c r="A762" s="47">
        <v>758</v>
      </c>
      <c r="B762" s="47" t="s">
        <v>4194</v>
      </c>
      <c r="C762" s="47" t="s">
        <v>1751</v>
      </c>
      <c r="D762" s="69" t="s">
        <v>2945</v>
      </c>
      <c r="E762" s="47">
        <v>2006</v>
      </c>
      <c r="F762" s="69" t="s">
        <v>1753</v>
      </c>
      <c r="G762" s="69" t="s">
        <v>1600</v>
      </c>
      <c r="H762" s="69" t="s">
        <v>1754</v>
      </c>
      <c r="I762" s="70">
        <v>33.989724001829487</v>
      </c>
      <c r="J762" s="47" t="s">
        <v>430</v>
      </c>
      <c r="K762" s="47">
        <v>6</v>
      </c>
      <c r="L762" s="71"/>
      <c r="M762" s="47">
        <v>75</v>
      </c>
      <c r="N762" s="48">
        <f t="shared" si="73"/>
        <v>140</v>
      </c>
      <c r="O762" s="48">
        <f t="shared" si="68"/>
        <v>4758.561360256128</v>
      </c>
      <c r="P762" s="72">
        <f t="shared" si="69"/>
        <v>475.85613602561284</v>
      </c>
      <c r="Q762" s="73">
        <f t="shared" si="70"/>
        <v>785.16262444226106</v>
      </c>
      <c r="R762" s="48">
        <f t="shared" si="71"/>
        <v>6019.580120724002</v>
      </c>
      <c r="S762" s="74">
        <f t="shared" si="72"/>
        <v>57</v>
      </c>
      <c r="T762" s="6" t="s">
        <v>431</v>
      </c>
      <c r="U762" s="47" t="s">
        <v>432</v>
      </c>
      <c r="V762" s="47">
        <v>1</v>
      </c>
      <c r="W762" s="47">
        <v>1</v>
      </c>
      <c r="X762" s="47">
        <v>1</v>
      </c>
      <c r="Y762" s="47">
        <v>1</v>
      </c>
      <c r="Z762" s="75">
        <v>40855.635393518518</v>
      </c>
      <c r="AA762" s="6" t="s">
        <v>433</v>
      </c>
      <c r="AB762" s="47" t="s">
        <v>2946</v>
      </c>
      <c r="AC762" s="47" t="s">
        <v>4195</v>
      </c>
      <c r="AD762" s="47" t="s">
        <v>4196</v>
      </c>
      <c r="AE762" s="47" t="s">
        <v>4197</v>
      </c>
      <c r="AF762" s="6" t="s">
        <v>4198</v>
      </c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</row>
    <row r="763" spans="1:43" s="1" customFormat="1" ht="31.5" x14ac:dyDescent="0.25">
      <c r="A763" s="47">
        <v>759</v>
      </c>
      <c r="B763" s="47" t="s">
        <v>4199</v>
      </c>
      <c r="C763" s="47" t="s">
        <v>1751</v>
      </c>
      <c r="D763" s="69" t="s">
        <v>1752</v>
      </c>
      <c r="E763" s="47">
        <v>2006</v>
      </c>
      <c r="F763" s="69" t="s">
        <v>1753</v>
      </c>
      <c r="G763" s="69" t="s">
        <v>1754</v>
      </c>
      <c r="H763" s="69" t="s">
        <v>1755</v>
      </c>
      <c r="I763" s="70">
        <v>521.51269477702033</v>
      </c>
      <c r="J763" s="47" t="s">
        <v>430</v>
      </c>
      <c r="K763" s="47">
        <v>8</v>
      </c>
      <c r="L763" s="71"/>
      <c r="M763" s="47">
        <v>75</v>
      </c>
      <c r="N763" s="48">
        <f t="shared" si="73"/>
        <v>160</v>
      </c>
      <c r="O763" s="48">
        <f t="shared" si="68"/>
        <v>83442.031164323256</v>
      </c>
      <c r="P763" s="72">
        <f t="shared" si="69"/>
        <v>8344.2031164323253</v>
      </c>
      <c r="Q763" s="73">
        <f t="shared" si="70"/>
        <v>13767.935142113338</v>
      </c>
      <c r="R763" s="48">
        <f t="shared" si="71"/>
        <v>105554.16942286892</v>
      </c>
      <c r="S763" s="74">
        <f t="shared" si="72"/>
        <v>57</v>
      </c>
      <c r="T763" s="6" t="s">
        <v>431</v>
      </c>
      <c r="U763" s="47" t="s">
        <v>432</v>
      </c>
      <c r="V763" s="47">
        <v>1</v>
      </c>
      <c r="W763" s="47">
        <v>1</v>
      </c>
      <c r="X763" s="47">
        <v>1</v>
      </c>
      <c r="Y763" s="47">
        <v>1</v>
      </c>
      <c r="Z763" s="75">
        <v>40855.635393518518</v>
      </c>
      <c r="AA763" s="6" t="s">
        <v>433</v>
      </c>
      <c r="AB763" s="47" t="s">
        <v>1756</v>
      </c>
      <c r="AC763" s="47" t="s">
        <v>4200</v>
      </c>
      <c r="AD763" s="47" t="s">
        <v>1853</v>
      </c>
      <c r="AE763" s="47" t="s">
        <v>4201</v>
      </c>
      <c r="AF763" s="6" t="s">
        <v>4202</v>
      </c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</row>
    <row r="764" spans="1:43" s="1" customFormat="1" ht="31.5" x14ac:dyDescent="0.25">
      <c r="A764" s="47">
        <v>760</v>
      </c>
      <c r="B764" s="47" t="s">
        <v>4203</v>
      </c>
      <c r="C764" s="47" t="s">
        <v>1751</v>
      </c>
      <c r="D764" s="69" t="s">
        <v>1752</v>
      </c>
      <c r="E764" s="47">
        <v>2006</v>
      </c>
      <c r="F764" s="69" t="s">
        <v>1753</v>
      </c>
      <c r="G764" s="69" t="s">
        <v>1754</v>
      </c>
      <c r="H764" s="69" t="s">
        <v>1755</v>
      </c>
      <c r="I764" s="70">
        <v>474.72191989544223</v>
      </c>
      <c r="J764" s="47" t="s">
        <v>430</v>
      </c>
      <c r="K764" s="47">
        <v>8</v>
      </c>
      <c r="L764" s="71"/>
      <c r="M764" s="47">
        <v>75</v>
      </c>
      <c r="N764" s="48">
        <f t="shared" si="73"/>
        <v>160</v>
      </c>
      <c r="O764" s="48">
        <f t="shared" si="68"/>
        <v>75955.507183270762</v>
      </c>
      <c r="P764" s="72">
        <f t="shared" si="69"/>
        <v>7595.5507183270765</v>
      </c>
      <c r="Q764" s="73">
        <f t="shared" si="70"/>
        <v>12532.658685239676</v>
      </c>
      <c r="R764" s="48">
        <f t="shared" si="71"/>
        <v>96083.716586837516</v>
      </c>
      <c r="S764" s="74">
        <f t="shared" si="72"/>
        <v>57</v>
      </c>
      <c r="T764" s="6" t="s">
        <v>431</v>
      </c>
      <c r="U764" s="47" t="s">
        <v>432</v>
      </c>
      <c r="V764" s="47">
        <v>1</v>
      </c>
      <c r="W764" s="47">
        <v>1</v>
      </c>
      <c r="X764" s="47">
        <v>1</v>
      </c>
      <c r="Y764" s="47">
        <v>1</v>
      </c>
      <c r="Z764" s="75">
        <v>40855.635393518518</v>
      </c>
      <c r="AA764" s="6" t="s">
        <v>433</v>
      </c>
      <c r="AB764" s="47" t="s">
        <v>1756</v>
      </c>
      <c r="AC764" s="47" t="s">
        <v>1777</v>
      </c>
      <c r="AD764" s="47" t="s">
        <v>4200</v>
      </c>
      <c r="AE764" s="47" t="s">
        <v>4204</v>
      </c>
      <c r="AF764" s="6" t="s">
        <v>4205</v>
      </c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</row>
    <row r="765" spans="1:43" s="1" customFormat="1" ht="47.25" x14ac:dyDescent="0.25">
      <c r="A765" s="47">
        <v>761</v>
      </c>
      <c r="B765" s="47" t="s">
        <v>4206</v>
      </c>
      <c r="C765" s="47" t="s">
        <v>1762</v>
      </c>
      <c r="D765" s="69" t="s">
        <v>1913</v>
      </c>
      <c r="E765" s="47">
        <v>1993</v>
      </c>
      <c r="F765" s="69" t="s">
        <v>812</v>
      </c>
      <c r="G765" s="69" t="s">
        <v>4207</v>
      </c>
      <c r="H765" s="69" t="s">
        <v>1600</v>
      </c>
      <c r="I765" s="70">
        <v>279.54587989661212</v>
      </c>
      <c r="J765" s="47" t="s">
        <v>430</v>
      </c>
      <c r="K765" s="47">
        <v>10</v>
      </c>
      <c r="L765" s="71"/>
      <c r="M765" s="47">
        <v>75</v>
      </c>
      <c r="N765" s="48">
        <f t="shared" si="73"/>
        <v>180</v>
      </c>
      <c r="O765" s="48">
        <f t="shared" si="68"/>
        <v>50318.25838139018</v>
      </c>
      <c r="P765" s="72">
        <f t="shared" si="69"/>
        <v>5031.8258381390187</v>
      </c>
      <c r="Q765" s="73">
        <f t="shared" si="70"/>
        <v>8302.5126329293798</v>
      </c>
      <c r="R765" s="48">
        <f t="shared" si="71"/>
        <v>63652.596852458577</v>
      </c>
      <c r="S765" s="74">
        <f t="shared" si="72"/>
        <v>44</v>
      </c>
      <c r="T765" s="6" t="s">
        <v>431</v>
      </c>
      <c r="U765" s="47" t="s">
        <v>432</v>
      </c>
      <c r="V765" s="47">
        <v>1</v>
      </c>
      <c r="W765" s="47">
        <v>1</v>
      </c>
      <c r="X765" s="47">
        <v>1</v>
      </c>
      <c r="Y765" s="47">
        <v>1</v>
      </c>
      <c r="Z765" s="75">
        <v>41135.419293981482</v>
      </c>
      <c r="AA765" s="6" t="s">
        <v>433</v>
      </c>
      <c r="AB765" s="47" t="s">
        <v>1914</v>
      </c>
      <c r="AC765" s="47" t="s">
        <v>1805</v>
      </c>
      <c r="AD765" s="47" t="s">
        <v>4208</v>
      </c>
      <c r="AE765" s="47" t="s">
        <v>4209</v>
      </c>
      <c r="AF765" s="6" t="s">
        <v>4210</v>
      </c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</row>
    <row r="766" spans="1:43" s="1" customFormat="1" ht="31.5" x14ac:dyDescent="0.25">
      <c r="A766" s="47">
        <v>762</v>
      </c>
      <c r="B766" s="47" t="s">
        <v>4211</v>
      </c>
      <c r="C766" s="47" t="s">
        <v>1762</v>
      </c>
      <c r="D766" s="69" t="s">
        <v>2945</v>
      </c>
      <c r="E766" s="47">
        <v>2006</v>
      </c>
      <c r="F766" s="69" t="s">
        <v>1799</v>
      </c>
      <c r="G766" s="69" t="s">
        <v>1818</v>
      </c>
      <c r="H766" s="69" t="s">
        <v>812</v>
      </c>
      <c r="I766" s="70">
        <v>364.00102131415042</v>
      </c>
      <c r="J766" s="47" t="s">
        <v>430</v>
      </c>
      <c r="K766" s="47">
        <v>8</v>
      </c>
      <c r="L766" s="71"/>
      <c r="M766" s="47">
        <v>75</v>
      </c>
      <c r="N766" s="48">
        <f t="shared" si="73"/>
        <v>160</v>
      </c>
      <c r="O766" s="48">
        <f t="shared" si="68"/>
        <v>58240.163410264067</v>
      </c>
      <c r="P766" s="72">
        <f t="shared" si="69"/>
        <v>5824.0163410264067</v>
      </c>
      <c r="Q766" s="73">
        <f t="shared" si="70"/>
        <v>9609.62696269357</v>
      </c>
      <c r="R766" s="48">
        <f t="shared" si="71"/>
        <v>73673.806713984042</v>
      </c>
      <c r="S766" s="74">
        <f t="shared" si="72"/>
        <v>57</v>
      </c>
      <c r="T766" s="6" t="s">
        <v>431</v>
      </c>
      <c r="U766" s="47" t="s">
        <v>432</v>
      </c>
      <c r="V766" s="47">
        <v>1</v>
      </c>
      <c r="W766" s="47">
        <v>1</v>
      </c>
      <c r="X766" s="47">
        <v>1</v>
      </c>
      <c r="Y766" s="47">
        <v>1</v>
      </c>
      <c r="Z766" s="75">
        <v>40855.635393518518</v>
      </c>
      <c r="AA766" s="6" t="s">
        <v>433</v>
      </c>
      <c r="AB766" s="47" t="s">
        <v>2946</v>
      </c>
      <c r="AC766" s="47" t="s">
        <v>2006</v>
      </c>
      <c r="AD766" s="47" t="s">
        <v>1819</v>
      </c>
      <c r="AE766" s="47" t="s">
        <v>4212</v>
      </c>
      <c r="AF766" s="6" t="s">
        <v>4213</v>
      </c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</row>
    <row r="767" spans="1:43" s="1" customFormat="1" ht="31.5" x14ac:dyDescent="0.25">
      <c r="A767" s="47">
        <v>763</v>
      </c>
      <c r="B767" s="47" t="s">
        <v>4214</v>
      </c>
      <c r="C767" s="47" t="s">
        <v>1762</v>
      </c>
      <c r="D767" s="69" t="s">
        <v>1752</v>
      </c>
      <c r="E767" s="47">
        <v>2006</v>
      </c>
      <c r="F767" s="69" t="s">
        <v>1753</v>
      </c>
      <c r="G767" s="69" t="s">
        <v>1755</v>
      </c>
      <c r="H767" s="69" t="s">
        <v>1799</v>
      </c>
      <c r="I767" s="70">
        <v>471.87476936220389</v>
      </c>
      <c r="J767" s="47" t="s">
        <v>430</v>
      </c>
      <c r="K767" s="47">
        <v>8</v>
      </c>
      <c r="L767" s="71"/>
      <c r="M767" s="47">
        <v>75</v>
      </c>
      <c r="N767" s="48">
        <f t="shared" si="73"/>
        <v>160</v>
      </c>
      <c r="O767" s="48">
        <f t="shared" si="68"/>
        <v>75499.963097952626</v>
      </c>
      <c r="P767" s="72">
        <f t="shared" si="69"/>
        <v>7549.9963097952632</v>
      </c>
      <c r="Q767" s="73">
        <f t="shared" si="70"/>
        <v>12457.493911162182</v>
      </c>
      <c r="R767" s="48">
        <f t="shared" si="71"/>
        <v>95507.453318910062</v>
      </c>
      <c r="S767" s="74">
        <f t="shared" si="72"/>
        <v>57</v>
      </c>
      <c r="T767" s="6" t="s">
        <v>431</v>
      </c>
      <c r="U767" s="47" t="s">
        <v>432</v>
      </c>
      <c r="V767" s="47">
        <v>1</v>
      </c>
      <c r="W767" s="47">
        <v>1</v>
      </c>
      <c r="X767" s="47">
        <v>1</v>
      </c>
      <c r="Y767" s="47">
        <v>1</v>
      </c>
      <c r="Z767" s="75">
        <v>40855.635393518518</v>
      </c>
      <c r="AA767" s="6" t="s">
        <v>433</v>
      </c>
      <c r="AB767" s="47" t="s">
        <v>1756</v>
      </c>
      <c r="AC767" s="47" t="s">
        <v>1832</v>
      </c>
      <c r="AD767" s="47" t="s">
        <v>1845</v>
      </c>
      <c r="AE767" s="47" t="s">
        <v>4215</v>
      </c>
      <c r="AF767" s="6" t="s">
        <v>4216</v>
      </c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</row>
    <row r="768" spans="1:43" s="1" customFormat="1" ht="31.5" x14ac:dyDescent="0.25">
      <c r="A768" s="47">
        <v>764</v>
      </c>
      <c r="B768" s="47" t="s">
        <v>4217</v>
      </c>
      <c r="C768" s="47" t="s">
        <v>3239</v>
      </c>
      <c r="D768" s="69" t="s">
        <v>3219</v>
      </c>
      <c r="E768" s="47">
        <v>2006</v>
      </c>
      <c r="F768" s="69" t="s">
        <v>3221</v>
      </c>
      <c r="G768" s="69" t="s">
        <v>3220</v>
      </c>
      <c r="H768" s="69" t="s">
        <v>3346</v>
      </c>
      <c r="I768" s="70">
        <v>389.73476169395349</v>
      </c>
      <c r="J768" s="47" t="s">
        <v>430</v>
      </c>
      <c r="K768" s="47">
        <v>12</v>
      </c>
      <c r="L768" s="71"/>
      <c r="M768" s="47">
        <v>75</v>
      </c>
      <c r="N768" s="48">
        <f t="shared" si="73"/>
        <v>200</v>
      </c>
      <c r="O768" s="48">
        <f t="shared" si="68"/>
        <v>77946.952338790696</v>
      </c>
      <c r="P768" s="72">
        <f t="shared" si="69"/>
        <v>7794.6952338790697</v>
      </c>
      <c r="Q768" s="73">
        <f t="shared" si="70"/>
        <v>12861.247135900465</v>
      </c>
      <c r="R768" s="48">
        <f t="shared" si="71"/>
        <v>98602.894708570238</v>
      </c>
      <c r="S768" s="74">
        <f t="shared" si="72"/>
        <v>57</v>
      </c>
      <c r="T768" s="6" t="s">
        <v>431</v>
      </c>
      <c r="U768" s="47" t="s">
        <v>432</v>
      </c>
      <c r="V768" s="47">
        <v>1</v>
      </c>
      <c r="W768" s="47">
        <v>1</v>
      </c>
      <c r="X768" s="47">
        <v>1</v>
      </c>
      <c r="Y768" s="47">
        <v>1</v>
      </c>
      <c r="Z768" s="75">
        <v>40855.635393518518</v>
      </c>
      <c r="AA768" s="6" t="s">
        <v>433</v>
      </c>
      <c r="AB768" s="47" t="s">
        <v>3223</v>
      </c>
      <c r="AC768" s="47" t="s">
        <v>3335</v>
      </c>
      <c r="AD768" s="47" t="s">
        <v>4218</v>
      </c>
      <c r="AE768" s="47" t="s">
        <v>4219</v>
      </c>
      <c r="AF768" s="6" t="s">
        <v>4220</v>
      </c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</row>
    <row r="769" spans="1:43" s="1" customFormat="1" ht="31.5" x14ac:dyDescent="0.25">
      <c r="A769" s="47">
        <v>765</v>
      </c>
      <c r="B769" s="47" t="s">
        <v>4221</v>
      </c>
      <c r="C769" s="47" t="s">
        <v>3339</v>
      </c>
      <c r="D769" s="69" t="s">
        <v>3219</v>
      </c>
      <c r="E769" s="47">
        <v>2006</v>
      </c>
      <c r="F769" s="69" t="s">
        <v>3346</v>
      </c>
      <c r="G769" s="69" t="s">
        <v>3221</v>
      </c>
      <c r="H769" s="69" t="s">
        <v>457</v>
      </c>
      <c r="I769" s="70">
        <v>364.48633209288272</v>
      </c>
      <c r="J769" s="47" t="s">
        <v>430</v>
      </c>
      <c r="K769" s="47">
        <v>8</v>
      </c>
      <c r="L769" s="71"/>
      <c r="M769" s="47">
        <v>75</v>
      </c>
      <c r="N769" s="48">
        <f t="shared" si="73"/>
        <v>160</v>
      </c>
      <c r="O769" s="48">
        <f t="shared" si="68"/>
        <v>58317.813134861237</v>
      </c>
      <c r="P769" s="72">
        <f t="shared" si="69"/>
        <v>5831.7813134861244</v>
      </c>
      <c r="Q769" s="73">
        <f t="shared" si="70"/>
        <v>9622.4391672521033</v>
      </c>
      <c r="R769" s="48">
        <f t="shared" si="71"/>
        <v>73772.033615599459</v>
      </c>
      <c r="S769" s="74">
        <f t="shared" si="72"/>
        <v>57</v>
      </c>
      <c r="T769" s="6" t="s">
        <v>431</v>
      </c>
      <c r="U769" s="47" t="s">
        <v>432</v>
      </c>
      <c r="V769" s="47">
        <v>1</v>
      </c>
      <c r="W769" s="47">
        <v>1</v>
      </c>
      <c r="X769" s="47">
        <v>1</v>
      </c>
      <c r="Y769" s="47">
        <v>1</v>
      </c>
      <c r="Z769" s="75">
        <v>40855.635405092587</v>
      </c>
      <c r="AA769" s="6" t="s">
        <v>433</v>
      </c>
      <c r="AB769" s="47" t="s">
        <v>3223</v>
      </c>
      <c r="AC769" s="47"/>
      <c r="AD769" s="47" t="s">
        <v>4222</v>
      </c>
      <c r="AE769" s="47" t="s">
        <v>4223</v>
      </c>
      <c r="AF769" s="6" t="s">
        <v>4224</v>
      </c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</row>
    <row r="770" spans="1:43" s="1" customFormat="1" ht="31.5" x14ac:dyDescent="0.25">
      <c r="A770" s="47">
        <v>766</v>
      </c>
      <c r="B770" s="47" t="s">
        <v>4225</v>
      </c>
      <c r="C770" s="47" t="s">
        <v>3339</v>
      </c>
      <c r="D770" s="69" t="s">
        <v>3219</v>
      </c>
      <c r="E770" s="47">
        <v>2006</v>
      </c>
      <c r="F770" s="69" t="s">
        <v>3221</v>
      </c>
      <c r="G770" s="69" t="s">
        <v>3220</v>
      </c>
      <c r="H770" s="69" t="s">
        <v>3340</v>
      </c>
      <c r="I770" s="70">
        <v>348.2663438971984</v>
      </c>
      <c r="J770" s="47" t="s">
        <v>430</v>
      </c>
      <c r="K770" s="47">
        <v>12</v>
      </c>
      <c r="L770" s="71"/>
      <c r="M770" s="47">
        <v>75</v>
      </c>
      <c r="N770" s="48">
        <f t="shared" si="73"/>
        <v>200</v>
      </c>
      <c r="O770" s="48">
        <f t="shared" si="68"/>
        <v>69653.268779439677</v>
      </c>
      <c r="P770" s="72">
        <f t="shared" si="69"/>
        <v>6965.3268779439677</v>
      </c>
      <c r="Q770" s="73">
        <f t="shared" si="70"/>
        <v>11492.789348607546</v>
      </c>
      <c r="R770" s="48">
        <f t="shared" si="71"/>
        <v>88111.385005991193</v>
      </c>
      <c r="S770" s="74">
        <f t="shared" si="72"/>
        <v>57</v>
      </c>
      <c r="T770" s="6" t="s">
        <v>431</v>
      </c>
      <c r="U770" s="47" t="s">
        <v>432</v>
      </c>
      <c r="V770" s="47">
        <v>1</v>
      </c>
      <c r="W770" s="47">
        <v>1</v>
      </c>
      <c r="X770" s="47">
        <v>1</v>
      </c>
      <c r="Y770" s="47">
        <v>1</v>
      </c>
      <c r="Z770" s="75">
        <v>40855.635405092587</v>
      </c>
      <c r="AA770" s="6" t="s">
        <v>433</v>
      </c>
      <c r="AB770" s="47" t="s">
        <v>3223</v>
      </c>
      <c r="AC770" s="47" t="s">
        <v>4218</v>
      </c>
      <c r="AD770" s="47" t="s">
        <v>3341</v>
      </c>
      <c r="AE770" s="47" t="s">
        <v>4226</v>
      </c>
      <c r="AF770" s="6" t="s">
        <v>4227</v>
      </c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</row>
    <row r="771" spans="1:43" s="1" customFormat="1" ht="15.75" x14ac:dyDescent="0.25">
      <c r="A771" s="47">
        <v>767</v>
      </c>
      <c r="B771" s="47" t="s">
        <v>4228</v>
      </c>
      <c r="C771" s="47" t="s">
        <v>1862</v>
      </c>
      <c r="D771" s="69" t="s">
        <v>1863</v>
      </c>
      <c r="E771" s="47">
        <v>1998</v>
      </c>
      <c r="F771" s="69" t="s">
        <v>2024</v>
      </c>
      <c r="G771" s="69" t="s">
        <v>622</v>
      </c>
      <c r="H771" s="69" t="s">
        <v>1864</v>
      </c>
      <c r="I771" s="70">
        <v>39.55015045923664</v>
      </c>
      <c r="J771" s="47" t="s">
        <v>430</v>
      </c>
      <c r="K771" s="47">
        <v>12</v>
      </c>
      <c r="L771" s="71"/>
      <c r="M771" s="47">
        <v>75</v>
      </c>
      <c r="N771" s="48">
        <f t="shared" si="73"/>
        <v>200</v>
      </c>
      <c r="O771" s="48">
        <f t="shared" si="68"/>
        <v>7910.0300918473276</v>
      </c>
      <c r="P771" s="72">
        <f t="shared" si="69"/>
        <v>791.00300918473283</v>
      </c>
      <c r="Q771" s="73">
        <f t="shared" si="70"/>
        <v>1305.1549651548091</v>
      </c>
      <c r="R771" s="48">
        <f t="shared" si="71"/>
        <v>10006.188066186869</v>
      </c>
      <c r="S771" s="74">
        <f t="shared" si="72"/>
        <v>49</v>
      </c>
      <c r="T771" s="6" t="s">
        <v>431</v>
      </c>
      <c r="U771" s="47" t="s">
        <v>432</v>
      </c>
      <c r="V771" s="47">
        <v>1</v>
      </c>
      <c r="W771" s="47">
        <v>1</v>
      </c>
      <c r="X771" s="47">
        <v>1</v>
      </c>
      <c r="Y771" s="47">
        <v>1</v>
      </c>
      <c r="Z771" s="75">
        <v>40855.635405092587</v>
      </c>
      <c r="AA771" s="6" t="s">
        <v>433</v>
      </c>
      <c r="AB771" s="47" t="s">
        <v>1866</v>
      </c>
      <c r="AC771" s="47" t="s">
        <v>4229</v>
      </c>
      <c r="AD771" s="47" t="s">
        <v>4230</v>
      </c>
      <c r="AE771" s="47" t="s">
        <v>4231</v>
      </c>
      <c r="AF771" s="6" t="s">
        <v>4232</v>
      </c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</row>
    <row r="772" spans="1:43" s="1" customFormat="1" ht="15.75" x14ac:dyDescent="0.25">
      <c r="A772" s="47">
        <v>768</v>
      </c>
      <c r="B772" s="47" t="s">
        <v>4233</v>
      </c>
      <c r="C772" s="47" t="s">
        <v>601</v>
      </c>
      <c r="D772" s="69" t="s">
        <v>1863</v>
      </c>
      <c r="E772" s="47">
        <v>1998</v>
      </c>
      <c r="F772" s="69" t="s">
        <v>1666</v>
      </c>
      <c r="G772" s="69" t="s">
        <v>4234</v>
      </c>
      <c r="H772" s="69" t="s">
        <v>2724</v>
      </c>
      <c r="I772" s="70">
        <v>427.0007760252343</v>
      </c>
      <c r="J772" s="47" t="s">
        <v>430</v>
      </c>
      <c r="K772" s="47">
        <v>10</v>
      </c>
      <c r="L772" s="71"/>
      <c r="M772" s="47">
        <v>75</v>
      </c>
      <c r="N772" s="48">
        <f t="shared" si="73"/>
        <v>180</v>
      </c>
      <c r="O772" s="48">
        <f t="shared" si="68"/>
        <v>76860.13968454217</v>
      </c>
      <c r="P772" s="72">
        <f t="shared" si="69"/>
        <v>7686.0139684542173</v>
      </c>
      <c r="Q772" s="73">
        <f t="shared" si="70"/>
        <v>12681.923047949458</v>
      </c>
      <c r="R772" s="48">
        <f t="shared" si="71"/>
        <v>97228.07670094585</v>
      </c>
      <c r="S772" s="74">
        <f t="shared" si="72"/>
        <v>49</v>
      </c>
      <c r="T772" s="6" t="s">
        <v>1907</v>
      </c>
      <c r="U772" s="47" t="s">
        <v>432</v>
      </c>
      <c r="V772" s="47">
        <v>1</v>
      </c>
      <c r="W772" s="47">
        <v>1</v>
      </c>
      <c r="X772" s="47">
        <v>1</v>
      </c>
      <c r="Y772" s="47">
        <v>1</v>
      </c>
      <c r="Z772" s="75">
        <v>40855.635405092587</v>
      </c>
      <c r="AA772" s="6" t="s">
        <v>433</v>
      </c>
      <c r="AB772" s="47" t="s">
        <v>1866</v>
      </c>
      <c r="AC772" s="47" t="s">
        <v>2050</v>
      </c>
      <c r="AD772" s="47" t="s">
        <v>2745</v>
      </c>
      <c r="AE772" s="47" t="s">
        <v>4235</v>
      </c>
      <c r="AF772" s="6" t="s">
        <v>4236</v>
      </c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</row>
    <row r="773" spans="1:43" s="1" customFormat="1" ht="31.5" x14ac:dyDescent="0.25">
      <c r="A773" s="47">
        <v>769</v>
      </c>
      <c r="B773" s="47" t="s">
        <v>4237</v>
      </c>
      <c r="C773" s="47" t="s">
        <v>1920</v>
      </c>
      <c r="D773" s="69" t="s">
        <v>2520</v>
      </c>
      <c r="E773" s="47">
        <v>2005</v>
      </c>
      <c r="F773" s="69" t="s">
        <v>442</v>
      </c>
      <c r="G773" s="69" t="s">
        <v>2598</v>
      </c>
      <c r="H773" s="69" t="s">
        <v>1667</v>
      </c>
      <c r="I773" s="70">
        <v>663.63169150054637</v>
      </c>
      <c r="J773" s="47" t="s">
        <v>430</v>
      </c>
      <c r="K773" s="47">
        <v>12</v>
      </c>
      <c r="L773" s="71"/>
      <c r="M773" s="47">
        <v>75</v>
      </c>
      <c r="N773" s="48">
        <f t="shared" si="73"/>
        <v>200</v>
      </c>
      <c r="O773" s="48">
        <f t="shared" si="68"/>
        <v>132726.33830010926</v>
      </c>
      <c r="P773" s="72">
        <f t="shared" si="69"/>
        <v>13272.633830010927</v>
      </c>
      <c r="Q773" s="73">
        <f t="shared" si="70"/>
        <v>21899.845819518025</v>
      </c>
      <c r="R773" s="48">
        <f t="shared" si="71"/>
        <v>167898.81794963821</v>
      </c>
      <c r="S773" s="74">
        <f t="shared" si="72"/>
        <v>56</v>
      </c>
      <c r="T773" s="6" t="s">
        <v>431</v>
      </c>
      <c r="U773" s="47" t="s">
        <v>432</v>
      </c>
      <c r="V773" s="47">
        <v>1</v>
      </c>
      <c r="W773" s="47">
        <v>1</v>
      </c>
      <c r="X773" s="47">
        <v>1</v>
      </c>
      <c r="Y773" s="47">
        <v>1</v>
      </c>
      <c r="Z773" s="75">
        <v>43752.640335648153</v>
      </c>
      <c r="AA773" s="6" t="s">
        <v>606</v>
      </c>
      <c r="AB773" s="47" t="s">
        <v>2521</v>
      </c>
      <c r="AC773" s="47" t="s">
        <v>4238</v>
      </c>
      <c r="AD773" s="47" t="s">
        <v>4239</v>
      </c>
      <c r="AE773" s="47" t="s">
        <v>4240</v>
      </c>
      <c r="AF773" s="6" t="s">
        <v>4241</v>
      </c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</row>
    <row r="774" spans="1:43" s="1" customFormat="1" ht="15.75" x14ac:dyDescent="0.25">
      <c r="A774" s="47">
        <v>770</v>
      </c>
      <c r="B774" s="47" t="s">
        <v>4242</v>
      </c>
      <c r="C774" s="47" t="s">
        <v>1459</v>
      </c>
      <c r="D774" s="69" t="s">
        <v>1555</v>
      </c>
      <c r="E774" s="47">
        <v>2000</v>
      </c>
      <c r="F774" s="69" t="s">
        <v>3418</v>
      </c>
      <c r="G774" s="69" t="s">
        <v>3418</v>
      </c>
      <c r="H774" s="69" t="s">
        <v>1462</v>
      </c>
      <c r="I774" s="70">
        <v>65.79781293703698</v>
      </c>
      <c r="J774" s="47" t="s">
        <v>430</v>
      </c>
      <c r="K774" s="47">
        <v>8</v>
      </c>
      <c r="L774" s="71"/>
      <c r="M774" s="47">
        <v>75</v>
      </c>
      <c r="N774" s="48">
        <f t="shared" si="73"/>
        <v>160</v>
      </c>
      <c r="O774" s="48">
        <f t="shared" ref="O774:O837" si="74">N774*I774</f>
        <v>10527.650069925916</v>
      </c>
      <c r="P774" s="72">
        <f t="shared" ref="P774:P837" si="75">O774*0.1</f>
        <v>1052.7650069925917</v>
      </c>
      <c r="Q774" s="73">
        <f t="shared" ref="Q774:Q837" si="76">SUM(O774:P774)*0.15</f>
        <v>1737.0622615377761</v>
      </c>
      <c r="R774" s="48">
        <f t="shared" ref="R774:R837" si="77">SUM(O774:Q774)</f>
        <v>13317.477338456283</v>
      </c>
      <c r="S774" s="74">
        <f t="shared" si="72"/>
        <v>51</v>
      </c>
      <c r="T774" s="6" t="s">
        <v>431</v>
      </c>
      <c r="U774" s="47" t="s">
        <v>432</v>
      </c>
      <c r="V774" s="47">
        <v>1</v>
      </c>
      <c r="W774" s="47">
        <v>1</v>
      </c>
      <c r="X774" s="47">
        <v>1</v>
      </c>
      <c r="Y774" s="47">
        <v>1</v>
      </c>
      <c r="Z774" s="75">
        <v>40855.635405092587</v>
      </c>
      <c r="AA774" s="6" t="s">
        <v>433</v>
      </c>
      <c r="AB774" s="47" t="s">
        <v>1556</v>
      </c>
      <c r="AC774" s="47" t="s">
        <v>3420</v>
      </c>
      <c r="AD774" s="47" t="s">
        <v>4243</v>
      </c>
      <c r="AE774" s="47" t="s">
        <v>4244</v>
      </c>
      <c r="AF774" s="6" t="s">
        <v>4245</v>
      </c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</row>
    <row r="775" spans="1:43" s="1" customFormat="1" ht="15.75" x14ac:dyDescent="0.25">
      <c r="A775" s="47">
        <v>771</v>
      </c>
      <c r="B775" s="47" t="s">
        <v>4246</v>
      </c>
      <c r="C775" s="47" t="s">
        <v>1459</v>
      </c>
      <c r="D775" s="69" t="s">
        <v>1555</v>
      </c>
      <c r="E775" s="47">
        <v>2000</v>
      </c>
      <c r="F775" s="69" t="s">
        <v>1475</v>
      </c>
      <c r="G775" s="69" t="s">
        <v>1462</v>
      </c>
      <c r="H775" s="69" t="s">
        <v>3430</v>
      </c>
      <c r="I775" s="70">
        <v>519.63802519002593</v>
      </c>
      <c r="J775" s="47" t="s">
        <v>430</v>
      </c>
      <c r="K775" s="47">
        <v>8</v>
      </c>
      <c r="L775" s="71"/>
      <c r="M775" s="47">
        <v>75</v>
      </c>
      <c r="N775" s="48">
        <f t="shared" si="73"/>
        <v>160</v>
      </c>
      <c r="O775" s="48">
        <f t="shared" si="74"/>
        <v>83142.084030404149</v>
      </c>
      <c r="P775" s="72">
        <f t="shared" si="75"/>
        <v>8314.2084030404149</v>
      </c>
      <c r="Q775" s="73">
        <f t="shared" si="76"/>
        <v>13718.443865016683</v>
      </c>
      <c r="R775" s="48">
        <f t="shared" si="77"/>
        <v>105174.73629846124</v>
      </c>
      <c r="S775" s="74">
        <f t="shared" ref="S775:S838" si="78">M775-ABS($I$2-E775)</f>
        <v>51</v>
      </c>
      <c r="T775" s="6" t="s">
        <v>431</v>
      </c>
      <c r="U775" s="47" t="s">
        <v>432</v>
      </c>
      <c r="V775" s="47">
        <v>1</v>
      </c>
      <c r="W775" s="47">
        <v>1</v>
      </c>
      <c r="X775" s="47">
        <v>1</v>
      </c>
      <c r="Y775" s="47">
        <v>1</v>
      </c>
      <c r="Z775" s="75">
        <v>40855.635405092587</v>
      </c>
      <c r="AA775" s="6" t="s">
        <v>433</v>
      </c>
      <c r="AB775" s="47" t="s">
        <v>1556</v>
      </c>
      <c r="AC775" s="47" t="s">
        <v>3448</v>
      </c>
      <c r="AD775" s="47" t="s">
        <v>3436</v>
      </c>
      <c r="AE775" s="47" t="s">
        <v>4247</v>
      </c>
      <c r="AF775" s="6" t="s">
        <v>4248</v>
      </c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</row>
    <row r="776" spans="1:43" s="1" customFormat="1" ht="15.75" x14ac:dyDescent="0.25">
      <c r="A776" s="47">
        <v>772</v>
      </c>
      <c r="B776" s="47" t="s">
        <v>4249</v>
      </c>
      <c r="C776" s="47" t="s">
        <v>1459</v>
      </c>
      <c r="D776" s="69" t="s">
        <v>1555</v>
      </c>
      <c r="E776" s="47">
        <v>2000</v>
      </c>
      <c r="F776" s="69" t="s">
        <v>1462</v>
      </c>
      <c r="G776" s="69" t="s">
        <v>1461</v>
      </c>
      <c r="H776" s="69" t="s">
        <v>1475</v>
      </c>
      <c r="I776" s="70">
        <v>276.23439443406272</v>
      </c>
      <c r="J776" s="47" t="s">
        <v>430</v>
      </c>
      <c r="K776" s="47">
        <v>8</v>
      </c>
      <c r="L776" s="71"/>
      <c r="M776" s="47">
        <v>75</v>
      </c>
      <c r="N776" s="48">
        <f t="shared" si="73"/>
        <v>160</v>
      </c>
      <c r="O776" s="48">
        <f t="shared" si="74"/>
        <v>44197.503109450037</v>
      </c>
      <c r="P776" s="72">
        <f t="shared" si="75"/>
        <v>4419.7503109450035</v>
      </c>
      <c r="Q776" s="73">
        <f t="shared" si="76"/>
        <v>7292.5880130592559</v>
      </c>
      <c r="R776" s="48">
        <f t="shared" si="77"/>
        <v>55909.841433454298</v>
      </c>
      <c r="S776" s="74">
        <f t="shared" si="78"/>
        <v>51</v>
      </c>
      <c r="T776" s="6" t="s">
        <v>431</v>
      </c>
      <c r="U776" s="47" t="s">
        <v>432</v>
      </c>
      <c r="V776" s="47">
        <v>1</v>
      </c>
      <c r="W776" s="47">
        <v>1</v>
      </c>
      <c r="X776" s="47">
        <v>1</v>
      </c>
      <c r="Y776" s="47">
        <v>1</v>
      </c>
      <c r="Z776" s="75">
        <v>40855.635405092587</v>
      </c>
      <c r="AA776" s="6" t="s">
        <v>433</v>
      </c>
      <c r="AB776" s="47" t="s">
        <v>1556</v>
      </c>
      <c r="AC776" s="47" t="s">
        <v>3444</v>
      </c>
      <c r="AD776" s="47" t="s">
        <v>1557</v>
      </c>
      <c r="AE776" s="47" t="s">
        <v>4250</v>
      </c>
      <c r="AF776" s="6" t="s">
        <v>4251</v>
      </c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</row>
    <row r="777" spans="1:43" s="1" customFormat="1" ht="15.75" x14ac:dyDescent="0.25">
      <c r="A777" s="47">
        <v>773</v>
      </c>
      <c r="B777" s="47" t="s">
        <v>4252</v>
      </c>
      <c r="C777" s="47" t="s">
        <v>1920</v>
      </c>
      <c r="D777" s="69" t="s">
        <v>1921</v>
      </c>
      <c r="E777" s="47">
        <v>1999</v>
      </c>
      <c r="F777" s="69" t="s">
        <v>442</v>
      </c>
      <c r="G777" s="69" t="s">
        <v>1707</v>
      </c>
      <c r="H777" s="69" t="s">
        <v>1708</v>
      </c>
      <c r="I777" s="70">
        <v>2.7223291511504848</v>
      </c>
      <c r="J777" s="47" t="s">
        <v>430</v>
      </c>
      <c r="K777" s="47">
        <v>6</v>
      </c>
      <c r="L777" s="71"/>
      <c r="M777" s="47">
        <v>75</v>
      </c>
      <c r="N777" s="48">
        <f t="shared" si="73"/>
        <v>140</v>
      </c>
      <c r="O777" s="48">
        <f t="shared" si="74"/>
        <v>381.12608116106787</v>
      </c>
      <c r="P777" s="72">
        <f t="shared" si="75"/>
        <v>38.112608116106792</v>
      </c>
      <c r="Q777" s="73">
        <f t="shared" si="76"/>
        <v>62.885803391576196</v>
      </c>
      <c r="R777" s="48">
        <f t="shared" si="77"/>
        <v>482.12449266875086</v>
      </c>
      <c r="S777" s="74">
        <f t="shared" si="78"/>
        <v>50</v>
      </c>
      <c r="T777" s="6" t="s">
        <v>431</v>
      </c>
      <c r="U777" s="47" t="s">
        <v>432</v>
      </c>
      <c r="V777" s="47">
        <v>1</v>
      </c>
      <c r="W777" s="47">
        <v>1</v>
      </c>
      <c r="X777" s="47">
        <v>1</v>
      </c>
      <c r="Y777" s="47">
        <v>1</v>
      </c>
      <c r="Z777" s="75">
        <v>40855.635405092587</v>
      </c>
      <c r="AA777" s="6" t="s">
        <v>433</v>
      </c>
      <c r="AB777" s="47" t="s">
        <v>1722</v>
      </c>
      <c r="AC777" s="47" t="s">
        <v>4253</v>
      </c>
      <c r="AD777" s="47" t="s">
        <v>4254</v>
      </c>
      <c r="AE777" s="47" t="s">
        <v>4255</v>
      </c>
      <c r="AF777" s="6" t="s">
        <v>4256</v>
      </c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</row>
    <row r="778" spans="1:43" s="1" customFormat="1" ht="31.5" x14ac:dyDescent="0.25">
      <c r="A778" s="47">
        <v>774</v>
      </c>
      <c r="B778" s="47" t="s">
        <v>4257</v>
      </c>
      <c r="C778" s="47" t="s">
        <v>4258</v>
      </c>
      <c r="D778" s="69" t="s">
        <v>2054</v>
      </c>
      <c r="E778" s="47">
        <v>1999</v>
      </c>
      <c r="F778" s="69" t="s">
        <v>2724</v>
      </c>
      <c r="G778" s="69" t="s">
        <v>548</v>
      </c>
      <c r="H778" s="69" t="s">
        <v>4259</v>
      </c>
      <c r="I778" s="70">
        <v>38.234023363215741</v>
      </c>
      <c r="J778" s="47" t="s">
        <v>430</v>
      </c>
      <c r="K778" s="47">
        <v>12</v>
      </c>
      <c r="L778" s="71"/>
      <c r="M778" s="47">
        <v>75</v>
      </c>
      <c r="N778" s="48">
        <f t="shared" si="73"/>
        <v>200</v>
      </c>
      <c r="O778" s="48">
        <f t="shared" si="74"/>
        <v>7646.8046726431485</v>
      </c>
      <c r="P778" s="72">
        <f t="shared" si="75"/>
        <v>764.68046726431487</v>
      </c>
      <c r="Q778" s="73">
        <f t="shared" si="76"/>
        <v>1261.7227709861195</v>
      </c>
      <c r="R778" s="48">
        <f t="shared" si="77"/>
        <v>9673.2079108935832</v>
      </c>
      <c r="S778" s="74">
        <f t="shared" si="78"/>
        <v>50</v>
      </c>
      <c r="T778" s="6" t="s">
        <v>431</v>
      </c>
      <c r="U778" s="47" t="s">
        <v>432</v>
      </c>
      <c r="V778" s="47">
        <v>1</v>
      </c>
      <c r="W778" s="47">
        <v>1</v>
      </c>
      <c r="X778" s="47">
        <v>1</v>
      </c>
      <c r="Y778" s="47">
        <v>1</v>
      </c>
      <c r="Z778" s="75">
        <v>41339.461597222216</v>
      </c>
      <c r="AA778" s="6" t="s">
        <v>433</v>
      </c>
      <c r="AB778" s="47" t="s">
        <v>1722</v>
      </c>
      <c r="AC778" s="47" t="s">
        <v>4260</v>
      </c>
      <c r="AD778" s="47" t="s">
        <v>4261</v>
      </c>
      <c r="AE778" s="47" t="s">
        <v>4262</v>
      </c>
      <c r="AF778" s="6" t="s">
        <v>4263</v>
      </c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</row>
    <row r="779" spans="1:43" s="1" customFormat="1" ht="15.75" x14ac:dyDescent="0.25">
      <c r="A779" s="47">
        <v>775</v>
      </c>
      <c r="B779" s="47" t="s">
        <v>4264</v>
      </c>
      <c r="C779" s="47" t="s">
        <v>1920</v>
      </c>
      <c r="D779" s="69" t="s">
        <v>1921</v>
      </c>
      <c r="E779" s="47">
        <v>1999</v>
      </c>
      <c r="F779" s="69" t="s">
        <v>2724</v>
      </c>
      <c r="G779" s="69" t="s">
        <v>548</v>
      </c>
      <c r="H779" s="69" t="s">
        <v>4265</v>
      </c>
      <c r="I779" s="70">
        <v>217.9998815691612</v>
      </c>
      <c r="J779" s="47" t="s">
        <v>799</v>
      </c>
      <c r="K779" s="47">
        <v>12</v>
      </c>
      <c r="L779" s="71"/>
      <c r="M779" s="47">
        <v>75</v>
      </c>
      <c r="N779" s="48">
        <f t="shared" si="73"/>
        <v>200</v>
      </c>
      <c r="O779" s="48">
        <f t="shared" si="74"/>
        <v>43599.976313832238</v>
      </c>
      <c r="P779" s="72">
        <f t="shared" si="75"/>
        <v>4359.997631383224</v>
      </c>
      <c r="Q779" s="73">
        <f t="shared" si="76"/>
        <v>7193.9960917823191</v>
      </c>
      <c r="R779" s="48">
        <f t="shared" si="77"/>
        <v>55153.97003699778</v>
      </c>
      <c r="S779" s="74">
        <f t="shared" si="78"/>
        <v>50</v>
      </c>
      <c r="T779" s="6" t="s">
        <v>4266</v>
      </c>
      <c r="U779" s="47" t="s">
        <v>432</v>
      </c>
      <c r="V779" s="47">
        <v>1</v>
      </c>
      <c r="W779" s="47">
        <v>1</v>
      </c>
      <c r="X779" s="47">
        <v>1</v>
      </c>
      <c r="Y779" s="47">
        <v>1</v>
      </c>
      <c r="Z779" s="75">
        <v>40855.635405092587</v>
      </c>
      <c r="AA779" s="6" t="s">
        <v>433</v>
      </c>
      <c r="AB779" s="47" t="s">
        <v>1722</v>
      </c>
      <c r="AC779" s="47" t="s">
        <v>4267</v>
      </c>
      <c r="AD779" s="47" t="s">
        <v>4268</v>
      </c>
      <c r="AE779" s="47" t="s">
        <v>4269</v>
      </c>
      <c r="AF779" s="6" t="s">
        <v>4270</v>
      </c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</row>
    <row r="780" spans="1:43" s="1" customFormat="1" ht="15.75" x14ac:dyDescent="0.25">
      <c r="A780" s="47">
        <v>776</v>
      </c>
      <c r="B780" s="47" t="s">
        <v>4271</v>
      </c>
      <c r="C780" s="47" t="s">
        <v>1920</v>
      </c>
      <c r="D780" s="69" t="s">
        <v>1921</v>
      </c>
      <c r="E780" s="47">
        <v>1999</v>
      </c>
      <c r="F780" s="69" t="s">
        <v>4265</v>
      </c>
      <c r="G780" s="69" t="s">
        <v>2724</v>
      </c>
      <c r="H780" s="69" t="s">
        <v>1707</v>
      </c>
      <c r="I780" s="70">
        <v>344.44238152937783</v>
      </c>
      <c r="J780" s="47" t="s">
        <v>430</v>
      </c>
      <c r="K780" s="47">
        <v>12</v>
      </c>
      <c r="L780" s="71"/>
      <c r="M780" s="47">
        <v>75</v>
      </c>
      <c r="N780" s="48">
        <f t="shared" si="73"/>
        <v>200</v>
      </c>
      <c r="O780" s="48">
        <f t="shared" si="74"/>
        <v>68888.476305875563</v>
      </c>
      <c r="P780" s="72">
        <f t="shared" si="75"/>
        <v>6888.8476305875565</v>
      </c>
      <c r="Q780" s="73">
        <f t="shared" si="76"/>
        <v>11366.598590469466</v>
      </c>
      <c r="R780" s="48">
        <f t="shared" si="77"/>
        <v>87143.922526932583</v>
      </c>
      <c r="S780" s="74">
        <f t="shared" si="78"/>
        <v>50</v>
      </c>
      <c r="T780" s="6" t="s">
        <v>431</v>
      </c>
      <c r="U780" s="47" t="s">
        <v>432</v>
      </c>
      <c r="V780" s="47">
        <v>1</v>
      </c>
      <c r="W780" s="47">
        <v>1</v>
      </c>
      <c r="X780" s="47">
        <v>1</v>
      </c>
      <c r="Y780" s="47">
        <v>1</v>
      </c>
      <c r="Z780" s="75">
        <v>40855.635405092587</v>
      </c>
      <c r="AA780" s="6" t="s">
        <v>433</v>
      </c>
      <c r="AB780" s="47" t="s">
        <v>1722</v>
      </c>
      <c r="AC780" s="47" t="s">
        <v>2303</v>
      </c>
      <c r="AD780" s="47" t="s">
        <v>4267</v>
      </c>
      <c r="AE780" s="47" t="s">
        <v>4272</v>
      </c>
      <c r="AF780" s="6" t="s">
        <v>4273</v>
      </c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</row>
    <row r="781" spans="1:43" s="1" customFormat="1" ht="31.5" x14ac:dyDescent="0.25">
      <c r="A781" s="47">
        <v>777</v>
      </c>
      <c r="B781" s="47" t="s">
        <v>4274</v>
      </c>
      <c r="C781" s="47" t="s">
        <v>3725</v>
      </c>
      <c r="D781" s="69" t="s">
        <v>1863</v>
      </c>
      <c r="E781" s="47">
        <v>1998</v>
      </c>
      <c r="F781" s="69" t="s">
        <v>1255</v>
      </c>
      <c r="G781" s="69" t="s">
        <v>3726</v>
      </c>
      <c r="H781" s="69" t="s">
        <v>1896</v>
      </c>
      <c r="I781" s="70">
        <v>31.831779946781289</v>
      </c>
      <c r="J781" s="47" t="s">
        <v>430</v>
      </c>
      <c r="K781" s="47">
        <v>12</v>
      </c>
      <c r="L781" s="71"/>
      <c r="M781" s="47">
        <v>75</v>
      </c>
      <c r="N781" s="48">
        <f t="shared" si="73"/>
        <v>200</v>
      </c>
      <c r="O781" s="48">
        <f t="shared" si="74"/>
        <v>6366.3559893562579</v>
      </c>
      <c r="P781" s="72">
        <f t="shared" si="75"/>
        <v>636.63559893562581</v>
      </c>
      <c r="Q781" s="73">
        <f t="shared" si="76"/>
        <v>1050.4487382437826</v>
      </c>
      <c r="R781" s="48">
        <f t="shared" si="77"/>
        <v>8053.4403265356668</v>
      </c>
      <c r="S781" s="74">
        <f t="shared" si="78"/>
        <v>49</v>
      </c>
      <c r="T781" s="6" t="s">
        <v>3727</v>
      </c>
      <c r="U781" s="47" t="s">
        <v>432</v>
      </c>
      <c r="V781" s="47">
        <v>1</v>
      </c>
      <c r="W781" s="47">
        <v>1</v>
      </c>
      <c r="X781" s="47">
        <v>1</v>
      </c>
      <c r="Y781" s="47">
        <v>1</v>
      </c>
      <c r="Z781" s="75">
        <v>40855.635405092587</v>
      </c>
      <c r="AA781" s="6" t="s">
        <v>433</v>
      </c>
      <c r="AB781" s="47" t="s">
        <v>1866</v>
      </c>
      <c r="AC781" s="47" t="s">
        <v>4275</v>
      </c>
      <c r="AD781" s="47" t="s">
        <v>3728</v>
      </c>
      <c r="AE781" s="47" t="s">
        <v>4276</v>
      </c>
      <c r="AF781" s="6" t="s">
        <v>4277</v>
      </c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</row>
    <row r="782" spans="1:43" s="1" customFormat="1" ht="15.75" x14ac:dyDescent="0.25">
      <c r="A782" s="47">
        <v>778</v>
      </c>
      <c r="B782" s="47" t="s">
        <v>4278</v>
      </c>
      <c r="C782" s="47" t="s">
        <v>3725</v>
      </c>
      <c r="D782" s="69" t="s">
        <v>1863</v>
      </c>
      <c r="E782" s="47">
        <v>1998</v>
      </c>
      <c r="F782" s="69" t="s">
        <v>1896</v>
      </c>
      <c r="G782" s="69" t="s">
        <v>1255</v>
      </c>
      <c r="H782" s="69" t="s">
        <v>1942</v>
      </c>
      <c r="I782" s="70">
        <v>49.020857804718453</v>
      </c>
      <c r="J782" s="47" t="s">
        <v>799</v>
      </c>
      <c r="K782" s="47">
        <v>8</v>
      </c>
      <c r="L782" s="71"/>
      <c r="M782" s="47">
        <v>75</v>
      </c>
      <c r="N782" s="48">
        <f t="shared" si="73"/>
        <v>160</v>
      </c>
      <c r="O782" s="48">
        <f t="shared" si="74"/>
        <v>7843.3372487549523</v>
      </c>
      <c r="P782" s="72">
        <f t="shared" si="75"/>
        <v>784.33372487549525</v>
      </c>
      <c r="Q782" s="73">
        <f t="shared" si="76"/>
        <v>1294.1506460445671</v>
      </c>
      <c r="R782" s="48">
        <f t="shared" si="77"/>
        <v>9921.8216196750145</v>
      </c>
      <c r="S782" s="74">
        <f t="shared" si="78"/>
        <v>49</v>
      </c>
      <c r="T782" s="6" t="s">
        <v>431</v>
      </c>
      <c r="U782" s="47" t="s">
        <v>432</v>
      </c>
      <c r="V782" s="47">
        <v>1</v>
      </c>
      <c r="W782" s="47">
        <v>1</v>
      </c>
      <c r="X782" s="47">
        <v>1</v>
      </c>
      <c r="Y782" s="47">
        <v>1</v>
      </c>
      <c r="Z782" s="75">
        <v>40855.635405092587</v>
      </c>
      <c r="AA782" s="6" t="s">
        <v>433</v>
      </c>
      <c r="AB782" s="47" t="s">
        <v>1866</v>
      </c>
      <c r="AC782" s="47" t="s">
        <v>4279</v>
      </c>
      <c r="AD782" s="47" t="s">
        <v>4280</v>
      </c>
      <c r="AE782" s="47" t="s">
        <v>4281</v>
      </c>
      <c r="AF782" s="6" t="s">
        <v>4282</v>
      </c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</row>
    <row r="783" spans="1:43" s="1" customFormat="1" ht="15.75" x14ac:dyDescent="0.25">
      <c r="A783" s="47">
        <v>779</v>
      </c>
      <c r="B783" s="47" t="s">
        <v>4283</v>
      </c>
      <c r="C783" s="47" t="s">
        <v>3725</v>
      </c>
      <c r="D783" s="69" t="s">
        <v>1863</v>
      </c>
      <c r="E783" s="47">
        <v>1998</v>
      </c>
      <c r="F783" s="69" t="s">
        <v>1896</v>
      </c>
      <c r="G783" s="69" t="s">
        <v>1255</v>
      </c>
      <c r="H783" s="69" t="s">
        <v>1942</v>
      </c>
      <c r="I783" s="70">
        <v>4.5724209025315856</v>
      </c>
      <c r="J783" s="47" t="s">
        <v>799</v>
      </c>
      <c r="K783" s="47">
        <v>8</v>
      </c>
      <c r="L783" s="71"/>
      <c r="M783" s="47">
        <v>75</v>
      </c>
      <c r="N783" s="48">
        <f t="shared" si="73"/>
        <v>160</v>
      </c>
      <c r="O783" s="48">
        <f t="shared" si="74"/>
        <v>731.58734440505373</v>
      </c>
      <c r="P783" s="72">
        <f t="shared" si="75"/>
        <v>73.15873444050537</v>
      </c>
      <c r="Q783" s="73">
        <f t="shared" si="76"/>
        <v>120.71191182683386</v>
      </c>
      <c r="R783" s="48">
        <f t="shared" si="77"/>
        <v>925.45799067239295</v>
      </c>
      <c r="S783" s="74">
        <f t="shared" si="78"/>
        <v>49</v>
      </c>
      <c r="T783" s="6" t="s">
        <v>431</v>
      </c>
      <c r="U783" s="47" t="s">
        <v>432</v>
      </c>
      <c r="V783" s="47">
        <v>1</v>
      </c>
      <c r="W783" s="47">
        <v>1</v>
      </c>
      <c r="X783" s="47">
        <v>1</v>
      </c>
      <c r="Y783" s="47">
        <v>1</v>
      </c>
      <c r="Z783" s="75">
        <v>40855.635405092587</v>
      </c>
      <c r="AA783" s="6" t="s">
        <v>433</v>
      </c>
      <c r="AB783" s="47" t="s">
        <v>1866</v>
      </c>
      <c r="AC783" s="47" t="s">
        <v>3728</v>
      </c>
      <c r="AD783" s="47" t="s">
        <v>4279</v>
      </c>
      <c r="AE783" s="47" t="s">
        <v>4284</v>
      </c>
      <c r="AF783" s="6" t="s">
        <v>4285</v>
      </c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</row>
    <row r="784" spans="1:43" s="1" customFormat="1" ht="15.75" x14ac:dyDescent="0.25">
      <c r="A784" s="47">
        <v>780</v>
      </c>
      <c r="B784" s="47" t="s">
        <v>4286</v>
      </c>
      <c r="C784" s="47" t="s">
        <v>2455</v>
      </c>
      <c r="D784" s="69" t="s">
        <v>547</v>
      </c>
      <c r="E784" s="47">
        <v>2001</v>
      </c>
      <c r="F784" s="69" t="s">
        <v>554</v>
      </c>
      <c r="G784" s="69" t="s">
        <v>548</v>
      </c>
      <c r="H784" s="69" t="s">
        <v>2723</v>
      </c>
      <c r="I784" s="70">
        <v>1.5773515435760921</v>
      </c>
      <c r="J784" s="47" t="s">
        <v>430</v>
      </c>
      <c r="K784" s="47">
        <v>12</v>
      </c>
      <c r="L784" s="71"/>
      <c r="M784" s="47">
        <v>75</v>
      </c>
      <c r="N784" s="48">
        <f t="shared" si="73"/>
        <v>200</v>
      </c>
      <c r="O784" s="48">
        <f t="shared" si="74"/>
        <v>315.47030871521844</v>
      </c>
      <c r="P784" s="72">
        <f t="shared" si="75"/>
        <v>31.547030871521844</v>
      </c>
      <c r="Q784" s="73">
        <f t="shared" si="76"/>
        <v>52.052600938011039</v>
      </c>
      <c r="R784" s="48">
        <f t="shared" si="77"/>
        <v>399.0699405247513</v>
      </c>
      <c r="S784" s="74">
        <f t="shared" si="78"/>
        <v>52</v>
      </c>
      <c r="T784" s="6" t="s">
        <v>431</v>
      </c>
      <c r="U784" s="47" t="s">
        <v>432</v>
      </c>
      <c r="V784" s="47">
        <v>1</v>
      </c>
      <c r="W784" s="47">
        <v>1</v>
      </c>
      <c r="X784" s="47">
        <v>1</v>
      </c>
      <c r="Y784" s="47">
        <v>1</v>
      </c>
      <c r="Z784" s="75">
        <v>40855.635405092587</v>
      </c>
      <c r="AA784" s="6" t="s">
        <v>433</v>
      </c>
      <c r="AB784" s="47" t="s">
        <v>2994</v>
      </c>
      <c r="AC784" s="47" t="s">
        <v>4287</v>
      </c>
      <c r="AD784" s="47" t="s">
        <v>4288</v>
      </c>
      <c r="AE784" s="47" t="s">
        <v>4289</v>
      </c>
      <c r="AF784" s="6" t="s">
        <v>4290</v>
      </c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</row>
    <row r="785" spans="1:43" s="1" customFormat="1" ht="15.75" x14ac:dyDescent="0.25">
      <c r="A785" s="47">
        <v>781</v>
      </c>
      <c r="B785" s="47" t="s">
        <v>4291</v>
      </c>
      <c r="C785" s="47" t="s">
        <v>3896</v>
      </c>
      <c r="D785" s="69" t="s">
        <v>547</v>
      </c>
      <c r="E785" s="47">
        <v>2001</v>
      </c>
      <c r="F785" s="69" t="s">
        <v>548</v>
      </c>
      <c r="G785" s="69" t="s">
        <v>903</v>
      </c>
      <c r="H785" s="69" t="s">
        <v>553</v>
      </c>
      <c r="I785" s="70">
        <v>2.050873813156338</v>
      </c>
      <c r="J785" s="47" t="s">
        <v>430</v>
      </c>
      <c r="K785" s="47">
        <v>8</v>
      </c>
      <c r="L785" s="71"/>
      <c r="M785" s="47">
        <v>75</v>
      </c>
      <c r="N785" s="48">
        <f t="shared" si="73"/>
        <v>160</v>
      </c>
      <c r="O785" s="48">
        <f t="shared" si="74"/>
        <v>328.13981010501408</v>
      </c>
      <c r="P785" s="72">
        <f t="shared" si="75"/>
        <v>32.813981010501408</v>
      </c>
      <c r="Q785" s="73">
        <f t="shared" si="76"/>
        <v>54.143068667327327</v>
      </c>
      <c r="R785" s="48">
        <f t="shared" si="77"/>
        <v>415.09685978284284</v>
      </c>
      <c r="S785" s="74">
        <f t="shared" si="78"/>
        <v>52</v>
      </c>
      <c r="T785" s="6" t="s">
        <v>431</v>
      </c>
      <c r="U785" s="47" t="s">
        <v>432</v>
      </c>
      <c r="V785" s="47">
        <v>1</v>
      </c>
      <c r="W785" s="47">
        <v>1</v>
      </c>
      <c r="X785" s="47">
        <v>1</v>
      </c>
      <c r="Y785" s="47">
        <v>1</v>
      </c>
      <c r="Z785" s="75">
        <v>40855.635405092587</v>
      </c>
      <c r="AA785" s="6" t="s">
        <v>433</v>
      </c>
      <c r="AB785" s="47" t="s">
        <v>2994</v>
      </c>
      <c r="AC785" s="47" t="s">
        <v>4292</v>
      </c>
      <c r="AD785" s="47" t="s">
        <v>4293</v>
      </c>
      <c r="AE785" s="47" t="s">
        <v>4294</v>
      </c>
      <c r="AF785" s="6" t="s">
        <v>4295</v>
      </c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</row>
    <row r="786" spans="1:43" s="1" customFormat="1" ht="15.75" x14ac:dyDescent="0.25">
      <c r="A786" s="47">
        <v>782</v>
      </c>
      <c r="B786" s="47" t="s">
        <v>4296</v>
      </c>
      <c r="C786" s="47" t="s">
        <v>3012</v>
      </c>
      <c r="D786" s="69" t="s">
        <v>4297</v>
      </c>
      <c r="E786" s="47">
        <v>2003</v>
      </c>
      <c r="F786" s="69" t="s">
        <v>3002</v>
      </c>
      <c r="G786" s="69" t="s">
        <v>1046</v>
      </c>
      <c r="H786" s="69" t="s">
        <v>451</v>
      </c>
      <c r="I786" s="70">
        <v>2.3553280766172038</v>
      </c>
      <c r="J786" s="47" t="s">
        <v>430</v>
      </c>
      <c r="K786" s="47">
        <v>8</v>
      </c>
      <c r="L786" s="71"/>
      <c r="M786" s="47">
        <v>75</v>
      </c>
      <c r="N786" s="48">
        <f t="shared" si="73"/>
        <v>160</v>
      </c>
      <c r="O786" s="48">
        <f t="shared" si="74"/>
        <v>376.85249225875259</v>
      </c>
      <c r="P786" s="72">
        <f t="shared" si="75"/>
        <v>37.68524922587526</v>
      </c>
      <c r="Q786" s="73">
        <f t="shared" si="76"/>
        <v>62.180661222694177</v>
      </c>
      <c r="R786" s="48">
        <f t="shared" si="77"/>
        <v>476.71840270732207</v>
      </c>
      <c r="S786" s="74">
        <f t="shared" si="78"/>
        <v>54</v>
      </c>
      <c r="T786" s="6" t="s">
        <v>431</v>
      </c>
      <c r="U786" s="47" t="s">
        <v>432</v>
      </c>
      <c r="V786" s="47">
        <v>1</v>
      </c>
      <c r="W786" s="47">
        <v>1</v>
      </c>
      <c r="X786" s="47">
        <v>1</v>
      </c>
      <c r="Y786" s="47">
        <v>1</v>
      </c>
      <c r="Z786" s="75">
        <v>40855.635416666657</v>
      </c>
      <c r="AA786" s="6" t="s">
        <v>433</v>
      </c>
      <c r="AB786" s="47" t="s">
        <v>431</v>
      </c>
      <c r="AC786" s="47" t="s">
        <v>4298</v>
      </c>
      <c r="AD786" s="47" t="s">
        <v>4299</v>
      </c>
      <c r="AE786" s="47" t="s">
        <v>4300</v>
      </c>
      <c r="AF786" s="6" t="s">
        <v>4301</v>
      </c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</row>
    <row r="787" spans="1:43" s="1" customFormat="1" ht="47.25" x14ac:dyDescent="0.25">
      <c r="A787" s="47">
        <v>783</v>
      </c>
      <c r="B787" s="47" t="s">
        <v>4302</v>
      </c>
      <c r="C787" s="47" t="s">
        <v>4125</v>
      </c>
      <c r="D787" s="69" t="s">
        <v>1913</v>
      </c>
      <c r="E787" s="47">
        <v>1993</v>
      </c>
      <c r="F787" s="69" t="s">
        <v>4110</v>
      </c>
      <c r="G787" s="69" t="s">
        <v>4111</v>
      </c>
      <c r="H787" s="69" t="s">
        <v>905</v>
      </c>
      <c r="I787" s="70">
        <v>2.080146286232464</v>
      </c>
      <c r="J787" s="47" t="s">
        <v>430</v>
      </c>
      <c r="K787" s="47">
        <v>8</v>
      </c>
      <c r="L787" s="71"/>
      <c r="M787" s="47">
        <v>75</v>
      </c>
      <c r="N787" s="48">
        <f t="shared" si="73"/>
        <v>160</v>
      </c>
      <c r="O787" s="48">
        <f t="shared" si="74"/>
        <v>332.82340579719425</v>
      </c>
      <c r="P787" s="72">
        <f t="shared" si="75"/>
        <v>33.282340579719424</v>
      </c>
      <c r="Q787" s="73">
        <f t="shared" si="76"/>
        <v>54.91586195653705</v>
      </c>
      <c r="R787" s="48">
        <f t="shared" si="77"/>
        <v>421.02160833345073</v>
      </c>
      <c r="S787" s="74">
        <f t="shared" si="78"/>
        <v>44</v>
      </c>
      <c r="T787" s="6" t="s">
        <v>431</v>
      </c>
      <c r="U787" s="47" t="s">
        <v>432</v>
      </c>
      <c r="V787" s="47">
        <v>1</v>
      </c>
      <c r="W787" s="47">
        <v>1</v>
      </c>
      <c r="X787" s="47">
        <v>1</v>
      </c>
      <c r="Y787" s="47">
        <v>1</v>
      </c>
      <c r="Z787" s="75">
        <v>40855.635416666657</v>
      </c>
      <c r="AA787" s="6" t="s">
        <v>433</v>
      </c>
      <c r="AB787" s="47" t="s">
        <v>1914</v>
      </c>
      <c r="AC787" s="47" t="s">
        <v>4303</v>
      </c>
      <c r="AD787" s="47" t="s">
        <v>4304</v>
      </c>
      <c r="AE787" s="47" t="s">
        <v>4305</v>
      </c>
      <c r="AF787" s="6" t="s">
        <v>4306</v>
      </c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</row>
    <row r="788" spans="1:43" s="1" customFormat="1" ht="15.75" x14ac:dyDescent="0.25">
      <c r="A788" s="47">
        <v>784</v>
      </c>
      <c r="B788" s="47" t="s">
        <v>4307</v>
      </c>
      <c r="C788" s="47" t="s">
        <v>1296</v>
      </c>
      <c r="D788" s="69" t="s">
        <v>1863</v>
      </c>
      <c r="E788" s="47">
        <v>1998</v>
      </c>
      <c r="F788" s="69" t="s">
        <v>562</v>
      </c>
      <c r="G788" s="69" t="s">
        <v>1942</v>
      </c>
      <c r="H788" s="69" t="s">
        <v>1300</v>
      </c>
      <c r="I788" s="70">
        <v>239.2140105783613</v>
      </c>
      <c r="J788" s="47" t="s">
        <v>430</v>
      </c>
      <c r="K788" s="47">
        <v>12</v>
      </c>
      <c r="L788" s="71"/>
      <c r="M788" s="47">
        <v>75</v>
      </c>
      <c r="N788" s="48">
        <f t="shared" si="73"/>
        <v>200</v>
      </c>
      <c r="O788" s="48">
        <f t="shared" si="74"/>
        <v>47842.802115672261</v>
      </c>
      <c r="P788" s="72">
        <f t="shared" si="75"/>
        <v>4784.2802115672266</v>
      </c>
      <c r="Q788" s="73">
        <f t="shared" si="76"/>
        <v>7894.0623490859225</v>
      </c>
      <c r="R788" s="48">
        <f t="shared" si="77"/>
        <v>60521.144676325406</v>
      </c>
      <c r="S788" s="74">
        <f t="shared" si="78"/>
        <v>49</v>
      </c>
      <c r="T788" s="6" t="s">
        <v>431</v>
      </c>
      <c r="U788" s="47" t="s">
        <v>432</v>
      </c>
      <c r="V788" s="47">
        <v>1</v>
      </c>
      <c r="W788" s="47">
        <v>1</v>
      </c>
      <c r="X788" s="47">
        <v>1</v>
      </c>
      <c r="Y788" s="47">
        <v>1</v>
      </c>
      <c r="Z788" s="75">
        <v>40855.635416666657</v>
      </c>
      <c r="AA788" s="6" t="s">
        <v>433</v>
      </c>
      <c r="AB788" s="47" t="s">
        <v>1866</v>
      </c>
      <c r="AC788" s="47" t="s">
        <v>4308</v>
      </c>
      <c r="AD788" s="47" t="s">
        <v>4309</v>
      </c>
      <c r="AE788" s="47" t="s">
        <v>4310</v>
      </c>
      <c r="AF788" s="6" t="s">
        <v>4311</v>
      </c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</row>
    <row r="789" spans="1:43" s="1" customFormat="1" ht="15.75" x14ac:dyDescent="0.25">
      <c r="A789" s="47">
        <v>785</v>
      </c>
      <c r="B789" s="47" t="s">
        <v>4312</v>
      </c>
      <c r="C789" s="47" t="s">
        <v>3796</v>
      </c>
      <c r="D789" s="69" t="s">
        <v>4313</v>
      </c>
      <c r="E789" s="47">
        <v>1999</v>
      </c>
      <c r="F789" s="69" t="s">
        <v>3803</v>
      </c>
      <c r="G789" s="69" t="s">
        <v>1896</v>
      </c>
      <c r="H789" s="69" t="s">
        <v>3803</v>
      </c>
      <c r="I789" s="70">
        <v>3.4997407641940779</v>
      </c>
      <c r="J789" s="47" t="s">
        <v>430</v>
      </c>
      <c r="K789" s="47">
        <v>6</v>
      </c>
      <c r="L789" s="71"/>
      <c r="M789" s="47">
        <v>75</v>
      </c>
      <c r="N789" s="48">
        <f t="shared" si="73"/>
        <v>140</v>
      </c>
      <c r="O789" s="48">
        <f t="shared" si="74"/>
        <v>489.96370698717089</v>
      </c>
      <c r="P789" s="72">
        <f t="shared" si="75"/>
        <v>48.996370698717094</v>
      </c>
      <c r="Q789" s="73">
        <f t="shared" si="76"/>
        <v>80.844011652883196</v>
      </c>
      <c r="R789" s="48">
        <f t="shared" si="77"/>
        <v>619.80408933877118</v>
      </c>
      <c r="S789" s="74">
        <f t="shared" si="78"/>
        <v>50</v>
      </c>
      <c r="T789" s="6" t="s">
        <v>1907</v>
      </c>
      <c r="U789" s="47" t="s">
        <v>432</v>
      </c>
      <c r="V789" s="47">
        <v>1</v>
      </c>
      <c r="W789" s="47">
        <v>1</v>
      </c>
      <c r="X789" s="47">
        <v>1</v>
      </c>
      <c r="Y789" s="47">
        <v>1</v>
      </c>
      <c r="Z789" s="75">
        <v>40855.635416666657</v>
      </c>
      <c r="AA789" s="6" t="s">
        <v>433</v>
      </c>
      <c r="AB789" s="47" t="s">
        <v>4314</v>
      </c>
      <c r="AC789" s="47" t="s">
        <v>4315</v>
      </c>
      <c r="AD789" s="47" t="s">
        <v>4316</v>
      </c>
      <c r="AE789" s="47" t="s">
        <v>4317</v>
      </c>
      <c r="AF789" s="6" t="s">
        <v>4318</v>
      </c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</row>
    <row r="790" spans="1:43" s="1" customFormat="1" ht="15.75" x14ac:dyDescent="0.25">
      <c r="A790" s="47">
        <v>786</v>
      </c>
      <c r="B790" s="47" t="s">
        <v>4319</v>
      </c>
      <c r="C790" s="47" t="s">
        <v>3796</v>
      </c>
      <c r="D790" s="69" t="s">
        <v>4313</v>
      </c>
      <c r="E790" s="47">
        <v>1999</v>
      </c>
      <c r="F790" s="69" t="s">
        <v>3803</v>
      </c>
      <c r="G790" s="69" t="s">
        <v>3814</v>
      </c>
      <c r="H790" s="69" t="s">
        <v>3767</v>
      </c>
      <c r="I790" s="70">
        <v>1.5000116328324631</v>
      </c>
      <c r="J790" s="47" t="s">
        <v>430</v>
      </c>
      <c r="K790" s="47">
        <v>6</v>
      </c>
      <c r="L790" s="71"/>
      <c r="M790" s="47">
        <v>75</v>
      </c>
      <c r="N790" s="48">
        <f t="shared" si="73"/>
        <v>140</v>
      </c>
      <c r="O790" s="48">
        <f t="shared" si="74"/>
        <v>210.00162859654483</v>
      </c>
      <c r="P790" s="72">
        <f t="shared" si="75"/>
        <v>21.000162859654484</v>
      </c>
      <c r="Q790" s="73">
        <f t="shared" si="76"/>
        <v>34.650268718429899</v>
      </c>
      <c r="R790" s="48">
        <f t="shared" si="77"/>
        <v>265.65206017462924</v>
      </c>
      <c r="S790" s="74">
        <f t="shared" si="78"/>
        <v>50</v>
      </c>
      <c r="T790" s="6" t="s">
        <v>431</v>
      </c>
      <c r="U790" s="47" t="s">
        <v>432</v>
      </c>
      <c r="V790" s="47">
        <v>1</v>
      </c>
      <c r="W790" s="47">
        <v>1</v>
      </c>
      <c r="X790" s="47">
        <v>1</v>
      </c>
      <c r="Y790" s="47">
        <v>1</v>
      </c>
      <c r="Z790" s="75">
        <v>40855.635416666657</v>
      </c>
      <c r="AA790" s="6" t="s">
        <v>433</v>
      </c>
      <c r="AB790" s="47" t="s">
        <v>4314</v>
      </c>
      <c r="AC790" s="47" t="s">
        <v>4320</v>
      </c>
      <c r="AD790" s="47" t="s">
        <v>4321</v>
      </c>
      <c r="AE790" s="47" t="s">
        <v>4322</v>
      </c>
      <c r="AF790" s="6" t="s">
        <v>4323</v>
      </c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</row>
    <row r="791" spans="1:43" s="1" customFormat="1" ht="15.75" x14ac:dyDescent="0.25">
      <c r="A791" s="47">
        <v>787</v>
      </c>
      <c r="B791" s="47" t="s">
        <v>4324</v>
      </c>
      <c r="C791" s="47" t="s">
        <v>3796</v>
      </c>
      <c r="D791" s="69" t="s">
        <v>4313</v>
      </c>
      <c r="E791" s="47">
        <v>1999</v>
      </c>
      <c r="F791" s="69" t="s">
        <v>3803</v>
      </c>
      <c r="G791" s="69" t="s">
        <v>905</v>
      </c>
      <c r="H791" s="69" t="s">
        <v>3814</v>
      </c>
      <c r="I791" s="70">
        <v>2.000192839938093</v>
      </c>
      <c r="J791" s="47" t="s">
        <v>430</v>
      </c>
      <c r="K791" s="47">
        <v>6</v>
      </c>
      <c r="L791" s="71"/>
      <c r="M791" s="47">
        <v>75</v>
      </c>
      <c r="N791" s="48">
        <f t="shared" si="73"/>
        <v>140</v>
      </c>
      <c r="O791" s="48">
        <f t="shared" si="74"/>
        <v>280.02699759133304</v>
      </c>
      <c r="P791" s="72">
        <f t="shared" si="75"/>
        <v>28.002699759133307</v>
      </c>
      <c r="Q791" s="73">
        <f t="shared" si="76"/>
        <v>46.204454602569946</v>
      </c>
      <c r="R791" s="48">
        <f t="shared" si="77"/>
        <v>354.2341519530363</v>
      </c>
      <c r="S791" s="74">
        <f t="shared" si="78"/>
        <v>50</v>
      </c>
      <c r="T791" s="6" t="s">
        <v>431</v>
      </c>
      <c r="U791" s="47" t="s">
        <v>432</v>
      </c>
      <c r="V791" s="47">
        <v>1</v>
      </c>
      <c r="W791" s="47">
        <v>1</v>
      </c>
      <c r="X791" s="47">
        <v>1</v>
      </c>
      <c r="Y791" s="47">
        <v>1</v>
      </c>
      <c r="Z791" s="75">
        <v>40855.635416666657</v>
      </c>
      <c r="AA791" s="6" t="s">
        <v>433</v>
      </c>
      <c r="AB791" s="47" t="s">
        <v>4314</v>
      </c>
      <c r="AC791" s="47" t="s">
        <v>4325</v>
      </c>
      <c r="AD791" s="47" t="s">
        <v>3823</v>
      </c>
      <c r="AE791" s="47" t="s">
        <v>4326</v>
      </c>
      <c r="AF791" s="6" t="s">
        <v>4327</v>
      </c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</row>
    <row r="792" spans="1:43" s="1" customFormat="1" ht="15.75" x14ac:dyDescent="0.25">
      <c r="A792" s="47">
        <v>788</v>
      </c>
      <c r="B792" s="47" t="s">
        <v>4328</v>
      </c>
      <c r="C792" s="47" t="s">
        <v>3833</v>
      </c>
      <c r="D792" s="69" t="s">
        <v>1685</v>
      </c>
      <c r="E792" s="47">
        <v>1979</v>
      </c>
      <c r="F792" s="69" t="s">
        <v>3835</v>
      </c>
      <c r="G792" s="69" t="s">
        <v>3841</v>
      </c>
      <c r="H792" s="69" t="s">
        <v>1255</v>
      </c>
      <c r="I792" s="70">
        <v>4.493697069265866</v>
      </c>
      <c r="J792" s="47" t="s">
        <v>430</v>
      </c>
      <c r="K792" s="47">
        <v>8</v>
      </c>
      <c r="L792" s="71"/>
      <c r="M792" s="47">
        <v>75</v>
      </c>
      <c r="N792" s="48">
        <f t="shared" si="73"/>
        <v>160</v>
      </c>
      <c r="O792" s="48">
        <f t="shared" si="74"/>
        <v>718.99153108253859</v>
      </c>
      <c r="P792" s="72">
        <f t="shared" si="75"/>
        <v>71.899153108253856</v>
      </c>
      <c r="Q792" s="73">
        <f t="shared" si="76"/>
        <v>118.63360262861886</v>
      </c>
      <c r="R792" s="48">
        <f t="shared" si="77"/>
        <v>909.52428681941126</v>
      </c>
      <c r="S792" s="74">
        <f t="shared" si="78"/>
        <v>30</v>
      </c>
      <c r="T792" s="6" t="s">
        <v>431</v>
      </c>
      <c r="U792" s="47" t="s">
        <v>432</v>
      </c>
      <c r="V792" s="47">
        <v>1</v>
      </c>
      <c r="W792" s="47">
        <v>1</v>
      </c>
      <c r="X792" s="47">
        <v>1</v>
      </c>
      <c r="Y792" s="47">
        <v>1</v>
      </c>
      <c r="Z792" s="75">
        <v>40855.635416666657</v>
      </c>
      <c r="AA792" s="6" t="s">
        <v>433</v>
      </c>
      <c r="AB792" s="47" t="s">
        <v>1686</v>
      </c>
      <c r="AC792" s="47" t="s">
        <v>4329</v>
      </c>
      <c r="AD792" s="47" t="s">
        <v>4330</v>
      </c>
      <c r="AE792" s="47" t="s">
        <v>4331</v>
      </c>
      <c r="AF792" s="6" t="s">
        <v>4332</v>
      </c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</row>
    <row r="793" spans="1:43" s="1" customFormat="1" ht="31.5" x14ac:dyDescent="0.25">
      <c r="A793" s="47">
        <v>789</v>
      </c>
      <c r="B793" s="47" t="s">
        <v>4333</v>
      </c>
      <c r="C793" s="47" t="s">
        <v>4179</v>
      </c>
      <c r="D793" s="69" t="s">
        <v>918</v>
      </c>
      <c r="E793" s="47">
        <v>1977</v>
      </c>
      <c r="F793" s="69" t="s">
        <v>905</v>
      </c>
      <c r="G793" s="69" t="s">
        <v>1677</v>
      </c>
      <c r="H793" s="69" t="s">
        <v>812</v>
      </c>
      <c r="I793" s="70">
        <v>157.76638994828619</v>
      </c>
      <c r="J793" s="47" t="s">
        <v>799</v>
      </c>
      <c r="K793" s="47">
        <v>10</v>
      </c>
      <c r="L793" s="71"/>
      <c r="M793" s="47">
        <v>75</v>
      </c>
      <c r="N793" s="48">
        <f t="shared" si="73"/>
        <v>180</v>
      </c>
      <c r="O793" s="48">
        <f t="shared" si="74"/>
        <v>28397.950190691514</v>
      </c>
      <c r="P793" s="72">
        <f t="shared" si="75"/>
        <v>2839.7950190691517</v>
      </c>
      <c r="Q793" s="73">
        <f t="shared" si="76"/>
        <v>4685.6617814640995</v>
      </c>
      <c r="R793" s="48">
        <f t="shared" si="77"/>
        <v>35923.406991224765</v>
      </c>
      <c r="S793" s="74">
        <f t="shared" si="78"/>
        <v>28</v>
      </c>
      <c r="T793" s="6" t="s">
        <v>431</v>
      </c>
      <c r="U793" s="47" t="s">
        <v>432</v>
      </c>
      <c r="V793" s="47">
        <v>1</v>
      </c>
      <c r="W793" s="47">
        <v>1</v>
      </c>
      <c r="X793" s="47">
        <v>1</v>
      </c>
      <c r="Y793" s="47">
        <v>1</v>
      </c>
      <c r="Z793" s="75">
        <v>43683.393425925933</v>
      </c>
      <c r="AA793" s="6" t="s">
        <v>606</v>
      </c>
      <c r="AB793" s="47" t="s">
        <v>920</v>
      </c>
      <c r="AC793" s="47" t="s">
        <v>4334</v>
      </c>
      <c r="AD793" s="47" t="s">
        <v>4335</v>
      </c>
      <c r="AE793" s="47" t="s">
        <v>4336</v>
      </c>
      <c r="AF793" s="6" t="s">
        <v>4337</v>
      </c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</row>
    <row r="794" spans="1:43" s="1" customFormat="1" ht="31.5" x14ac:dyDescent="0.25">
      <c r="A794" s="47">
        <v>790</v>
      </c>
      <c r="B794" s="47" t="s">
        <v>4338</v>
      </c>
      <c r="C794" s="47" t="s">
        <v>4179</v>
      </c>
      <c r="D794" s="69" t="s">
        <v>918</v>
      </c>
      <c r="E794" s="47">
        <v>1977</v>
      </c>
      <c r="F794" s="69" t="s">
        <v>905</v>
      </c>
      <c r="G794" s="69" t="s">
        <v>812</v>
      </c>
      <c r="H794" s="69" t="s">
        <v>457</v>
      </c>
      <c r="I794" s="70">
        <v>131.0424928164428</v>
      </c>
      <c r="J794" s="47" t="s">
        <v>430</v>
      </c>
      <c r="K794" s="47">
        <v>10</v>
      </c>
      <c r="L794" s="71"/>
      <c r="M794" s="47">
        <v>75</v>
      </c>
      <c r="N794" s="48">
        <f t="shared" si="73"/>
        <v>180</v>
      </c>
      <c r="O794" s="48">
        <f t="shared" si="74"/>
        <v>23587.648706959706</v>
      </c>
      <c r="P794" s="72">
        <f t="shared" si="75"/>
        <v>2358.7648706959708</v>
      </c>
      <c r="Q794" s="73">
        <f t="shared" si="76"/>
        <v>3891.9620366483514</v>
      </c>
      <c r="R794" s="48">
        <f t="shared" si="77"/>
        <v>29838.375614304026</v>
      </c>
      <c r="S794" s="74">
        <f t="shared" si="78"/>
        <v>28</v>
      </c>
      <c r="T794" s="6" t="s">
        <v>431</v>
      </c>
      <c r="U794" s="47" t="s">
        <v>432</v>
      </c>
      <c r="V794" s="47">
        <v>1</v>
      </c>
      <c r="W794" s="47">
        <v>1</v>
      </c>
      <c r="X794" s="47">
        <v>1</v>
      </c>
      <c r="Y794" s="47">
        <v>1</v>
      </c>
      <c r="Z794" s="75">
        <v>43796.392175925917</v>
      </c>
      <c r="AA794" s="6" t="s">
        <v>606</v>
      </c>
      <c r="AB794" s="47" t="s">
        <v>920</v>
      </c>
      <c r="AC794" s="47" t="s">
        <v>4335</v>
      </c>
      <c r="AD794" s="47" t="s">
        <v>4339</v>
      </c>
      <c r="AE794" s="47" t="s">
        <v>4340</v>
      </c>
      <c r="AF794" s="6" t="s">
        <v>4341</v>
      </c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</row>
    <row r="795" spans="1:43" s="1" customFormat="1" ht="15.75" x14ac:dyDescent="0.25">
      <c r="A795" s="47">
        <v>791</v>
      </c>
      <c r="B795" s="47" t="s">
        <v>4342</v>
      </c>
      <c r="C795" s="47" t="s">
        <v>3905</v>
      </c>
      <c r="D795" s="69" t="s">
        <v>2722</v>
      </c>
      <c r="E795" s="47">
        <v>1995</v>
      </c>
      <c r="F795" s="69" t="s">
        <v>3908</v>
      </c>
      <c r="G795" s="69" t="s">
        <v>2723</v>
      </c>
      <c r="H795" s="69" t="s">
        <v>451</v>
      </c>
      <c r="I795" s="70">
        <v>22.51988184379324</v>
      </c>
      <c r="J795" s="47" t="s">
        <v>430</v>
      </c>
      <c r="K795" s="47">
        <v>6</v>
      </c>
      <c r="L795" s="71"/>
      <c r="M795" s="47">
        <v>75</v>
      </c>
      <c r="N795" s="48">
        <f t="shared" si="73"/>
        <v>140</v>
      </c>
      <c r="O795" s="48">
        <f t="shared" si="74"/>
        <v>3152.7834581310535</v>
      </c>
      <c r="P795" s="72">
        <f t="shared" si="75"/>
        <v>315.27834581310537</v>
      </c>
      <c r="Q795" s="73">
        <f t="shared" si="76"/>
        <v>520.20927059162375</v>
      </c>
      <c r="R795" s="48">
        <f t="shared" si="77"/>
        <v>3988.2710745357826</v>
      </c>
      <c r="S795" s="74">
        <f t="shared" si="78"/>
        <v>46</v>
      </c>
      <c r="T795" s="6" t="s">
        <v>431</v>
      </c>
      <c r="U795" s="47" t="s">
        <v>432</v>
      </c>
      <c r="V795" s="47">
        <v>1</v>
      </c>
      <c r="W795" s="47">
        <v>1</v>
      </c>
      <c r="X795" s="47">
        <v>1</v>
      </c>
      <c r="Y795" s="47">
        <v>1</v>
      </c>
      <c r="Z795" s="75">
        <v>40855.635416666657</v>
      </c>
      <c r="AA795" s="6" t="s">
        <v>433</v>
      </c>
      <c r="AB795" s="47" t="s">
        <v>4343</v>
      </c>
      <c r="AC795" s="47" t="s">
        <v>4344</v>
      </c>
      <c r="AD795" s="47" t="s">
        <v>4345</v>
      </c>
      <c r="AE795" s="47" t="s">
        <v>4346</v>
      </c>
      <c r="AF795" s="6" t="s">
        <v>4347</v>
      </c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</row>
    <row r="796" spans="1:43" s="1" customFormat="1" ht="15.75" x14ac:dyDescent="0.25">
      <c r="A796" s="47">
        <v>792</v>
      </c>
      <c r="B796" s="47" t="s">
        <v>4348</v>
      </c>
      <c r="C796" s="47" t="s">
        <v>3915</v>
      </c>
      <c r="D796" s="69" t="s">
        <v>2722</v>
      </c>
      <c r="E796" s="47">
        <v>1995</v>
      </c>
      <c r="F796" s="69" t="s">
        <v>2723</v>
      </c>
      <c r="G796" s="69" t="s">
        <v>553</v>
      </c>
      <c r="H796" s="69" t="s">
        <v>903</v>
      </c>
      <c r="I796" s="70">
        <v>3.76542488338715</v>
      </c>
      <c r="J796" s="47" t="s">
        <v>430</v>
      </c>
      <c r="K796" s="47">
        <v>12</v>
      </c>
      <c r="L796" s="71"/>
      <c r="M796" s="47">
        <v>75</v>
      </c>
      <c r="N796" s="48">
        <f t="shared" si="73"/>
        <v>200</v>
      </c>
      <c r="O796" s="48">
        <f t="shared" si="74"/>
        <v>753.08497667742995</v>
      </c>
      <c r="P796" s="72">
        <f t="shared" si="75"/>
        <v>75.308497667742998</v>
      </c>
      <c r="Q796" s="73">
        <f t="shared" si="76"/>
        <v>124.25902115177594</v>
      </c>
      <c r="R796" s="48">
        <f t="shared" si="77"/>
        <v>952.65249549694897</v>
      </c>
      <c r="S796" s="74">
        <f t="shared" si="78"/>
        <v>46</v>
      </c>
      <c r="T796" s="6" t="s">
        <v>431</v>
      </c>
      <c r="U796" s="47" t="s">
        <v>432</v>
      </c>
      <c r="V796" s="47">
        <v>1</v>
      </c>
      <c r="W796" s="47">
        <v>1</v>
      </c>
      <c r="X796" s="47">
        <v>1</v>
      </c>
      <c r="Y796" s="47">
        <v>1</v>
      </c>
      <c r="Z796" s="75">
        <v>40855.635416666657</v>
      </c>
      <c r="AA796" s="6" t="s">
        <v>433</v>
      </c>
      <c r="AB796" s="47" t="s">
        <v>4343</v>
      </c>
      <c r="AC796" s="47" t="s">
        <v>4349</v>
      </c>
      <c r="AD796" s="47" t="s">
        <v>4350</v>
      </c>
      <c r="AE796" s="47" t="s">
        <v>4351</v>
      </c>
      <c r="AF796" s="6" t="s">
        <v>4352</v>
      </c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</row>
    <row r="797" spans="1:43" s="1" customFormat="1" ht="31.5" x14ac:dyDescent="0.25">
      <c r="A797" s="47">
        <v>793</v>
      </c>
      <c r="B797" s="47" t="s">
        <v>4353</v>
      </c>
      <c r="C797" s="47" t="s">
        <v>4354</v>
      </c>
      <c r="D797" s="69" t="s">
        <v>4355</v>
      </c>
      <c r="E797" s="47">
        <v>2005</v>
      </c>
      <c r="F797" s="69" t="s">
        <v>4356</v>
      </c>
      <c r="G797" s="69" t="s">
        <v>451</v>
      </c>
      <c r="H797" s="69" t="s">
        <v>451</v>
      </c>
      <c r="I797" s="70">
        <v>2.9477031507744789</v>
      </c>
      <c r="J797" s="47" t="s">
        <v>430</v>
      </c>
      <c r="K797" s="47">
        <v>8</v>
      </c>
      <c r="L797" s="71"/>
      <c r="M797" s="47">
        <v>75</v>
      </c>
      <c r="N797" s="48">
        <f t="shared" si="73"/>
        <v>160</v>
      </c>
      <c r="O797" s="48">
        <f t="shared" si="74"/>
        <v>471.63250412391665</v>
      </c>
      <c r="P797" s="72">
        <f t="shared" si="75"/>
        <v>47.163250412391669</v>
      </c>
      <c r="Q797" s="73">
        <f t="shared" si="76"/>
        <v>77.819363180446246</v>
      </c>
      <c r="R797" s="48">
        <f t="shared" si="77"/>
        <v>596.61511771675453</v>
      </c>
      <c r="S797" s="74">
        <f t="shared" si="78"/>
        <v>56</v>
      </c>
      <c r="T797" s="6" t="s">
        <v>431</v>
      </c>
      <c r="U797" s="47" t="s">
        <v>432</v>
      </c>
      <c r="V797" s="47">
        <v>1</v>
      </c>
      <c r="W797" s="47">
        <v>1</v>
      </c>
      <c r="X797" s="47">
        <v>1</v>
      </c>
      <c r="Y797" s="47">
        <v>1</v>
      </c>
      <c r="Z797" s="75">
        <v>41156.587245370371</v>
      </c>
      <c r="AA797" s="6" t="s">
        <v>433</v>
      </c>
      <c r="AB797" s="47" t="s">
        <v>431</v>
      </c>
      <c r="AC797" s="47" t="s">
        <v>4357</v>
      </c>
      <c r="AD797" s="47"/>
      <c r="AE797" s="47" t="s">
        <v>4358</v>
      </c>
      <c r="AF797" s="6" t="s">
        <v>4359</v>
      </c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</row>
    <row r="798" spans="1:43" s="1" customFormat="1" ht="31.5" x14ac:dyDescent="0.25">
      <c r="A798" s="47">
        <v>794</v>
      </c>
      <c r="B798" s="47" t="s">
        <v>4360</v>
      </c>
      <c r="C798" s="47" t="s">
        <v>1639</v>
      </c>
      <c r="D798" s="69" t="s">
        <v>1640</v>
      </c>
      <c r="E798" s="47">
        <v>2005</v>
      </c>
      <c r="F798" s="69" t="s">
        <v>1641</v>
      </c>
      <c r="G798" s="69" t="s">
        <v>1642</v>
      </c>
      <c r="H798" s="69" t="s">
        <v>451</v>
      </c>
      <c r="I798" s="70">
        <v>3.803542826411527</v>
      </c>
      <c r="J798" s="47" t="s">
        <v>430</v>
      </c>
      <c r="K798" s="47">
        <v>12</v>
      </c>
      <c r="L798" s="71"/>
      <c r="M798" s="47">
        <v>75</v>
      </c>
      <c r="N798" s="48">
        <f t="shared" si="73"/>
        <v>200</v>
      </c>
      <c r="O798" s="48">
        <f t="shared" si="74"/>
        <v>760.70856528230536</v>
      </c>
      <c r="P798" s="72">
        <f t="shared" si="75"/>
        <v>76.070856528230536</v>
      </c>
      <c r="Q798" s="73">
        <f t="shared" si="76"/>
        <v>125.51691327158039</v>
      </c>
      <c r="R798" s="48">
        <f t="shared" si="77"/>
        <v>962.29633508211634</v>
      </c>
      <c r="S798" s="74">
        <f t="shared" si="78"/>
        <v>56</v>
      </c>
      <c r="T798" s="6" t="s">
        <v>431</v>
      </c>
      <c r="U798" s="47" t="s">
        <v>432</v>
      </c>
      <c r="V798" s="47">
        <v>1</v>
      </c>
      <c r="W798" s="47">
        <v>1</v>
      </c>
      <c r="X798" s="47">
        <v>1</v>
      </c>
      <c r="Y798" s="47">
        <v>1</v>
      </c>
      <c r="Z798" s="75">
        <v>40855.635428240741</v>
      </c>
      <c r="AA798" s="6" t="s">
        <v>433</v>
      </c>
      <c r="AB798" s="47" t="s">
        <v>431</v>
      </c>
      <c r="AC798" s="47" t="s">
        <v>4361</v>
      </c>
      <c r="AD798" s="47" t="s">
        <v>4362</v>
      </c>
      <c r="AE798" s="47" t="s">
        <v>4363</v>
      </c>
      <c r="AF798" s="6" t="s">
        <v>4364</v>
      </c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</row>
    <row r="799" spans="1:43" s="1" customFormat="1" ht="31.5" x14ac:dyDescent="0.25">
      <c r="A799" s="47">
        <v>795</v>
      </c>
      <c r="B799" s="47" t="s">
        <v>4365</v>
      </c>
      <c r="C799" s="47" t="s">
        <v>1639</v>
      </c>
      <c r="D799" s="69" t="s">
        <v>1640</v>
      </c>
      <c r="E799" s="47">
        <v>2005</v>
      </c>
      <c r="F799" s="69" t="s">
        <v>1642</v>
      </c>
      <c r="G799" s="69" t="s">
        <v>451</v>
      </c>
      <c r="H799" s="69" t="s">
        <v>451</v>
      </c>
      <c r="I799" s="70">
        <v>6.6308980034136047</v>
      </c>
      <c r="J799" s="47" t="s">
        <v>430</v>
      </c>
      <c r="K799" s="47">
        <v>4</v>
      </c>
      <c r="L799" s="71"/>
      <c r="M799" s="47">
        <v>75</v>
      </c>
      <c r="N799" s="48">
        <f t="shared" si="73"/>
        <v>100</v>
      </c>
      <c r="O799" s="48">
        <f t="shared" si="74"/>
        <v>663.0898003413605</v>
      </c>
      <c r="P799" s="72">
        <f t="shared" si="75"/>
        <v>66.308980034136056</v>
      </c>
      <c r="Q799" s="73">
        <f t="shared" si="76"/>
        <v>109.40981705632448</v>
      </c>
      <c r="R799" s="48">
        <f t="shared" si="77"/>
        <v>838.80859743182111</v>
      </c>
      <c r="S799" s="74">
        <f t="shared" si="78"/>
        <v>56</v>
      </c>
      <c r="T799" s="6" t="s">
        <v>431</v>
      </c>
      <c r="U799" s="47" t="s">
        <v>432</v>
      </c>
      <c r="V799" s="47">
        <v>1</v>
      </c>
      <c r="W799" s="47">
        <v>1</v>
      </c>
      <c r="X799" s="47">
        <v>1</v>
      </c>
      <c r="Y799" s="47">
        <v>1</v>
      </c>
      <c r="Z799" s="75">
        <v>40855.635428240741</v>
      </c>
      <c r="AA799" s="6" t="s">
        <v>433</v>
      </c>
      <c r="AB799" s="47" t="s">
        <v>431</v>
      </c>
      <c r="AC799" s="47" t="s">
        <v>4366</v>
      </c>
      <c r="AD799" s="47"/>
      <c r="AE799" s="47" t="s">
        <v>4367</v>
      </c>
      <c r="AF799" s="6" t="s">
        <v>4368</v>
      </c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</row>
    <row r="800" spans="1:43" s="1" customFormat="1" ht="31.5" x14ac:dyDescent="0.25">
      <c r="A800" s="47">
        <v>796</v>
      </c>
      <c r="B800" s="47" t="s">
        <v>4369</v>
      </c>
      <c r="C800" s="47" t="s">
        <v>1639</v>
      </c>
      <c r="D800" s="69" t="s">
        <v>1640</v>
      </c>
      <c r="E800" s="47">
        <v>2005</v>
      </c>
      <c r="F800" s="69" t="s">
        <v>1642</v>
      </c>
      <c r="G800" s="69" t="s">
        <v>451</v>
      </c>
      <c r="H800" s="69" t="s">
        <v>451</v>
      </c>
      <c r="I800" s="70">
        <v>6.9636522278268602</v>
      </c>
      <c r="J800" s="47" t="s">
        <v>430</v>
      </c>
      <c r="K800" s="47">
        <v>6</v>
      </c>
      <c r="L800" s="71"/>
      <c r="M800" s="47">
        <v>75</v>
      </c>
      <c r="N800" s="48">
        <f t="shared" si="73"/>
        <v>140</v>
      </c>
      <c r="O800" s="48">
        <f t="shared" si="74"/>
        <v>974.91131189576038</v>
      </c>
      <c r="P800" s="72">
        <f t="shared" si="75"/>
        <v>97.491131189576038</v>
      </c>
      <c r="Q800" s="73">
        <f t="shared" si="76"/>
        <v>160.86036646280047</v>
      </c>
      <c r="R800" s="48">
        <f t="shared" si="77"/>
        <v>1233.2628095481368</v>
      </c>
      <c r="S800" s="74">
        <f t="shared" si="78"/>
        <v>56</v>
      </c>
      <c r="T800" s="6" t="s">
        <v>431</v>
      </c>
      <c r="U800" s="47" t="s">
        <v>432</v>
      </c>
      <c r="V800" s="47">
        <v>1</v>
      </c>
      <c r="W800" s="47">
        <v>1</v>
      </c>
      <c r="X800" s="47">
        <v>1</v>
      </c>
      <c r="Y800" s="47">
        <v>1</v>
      </c>
      <c r="Z800" s="75">
        <v>40855.635428240741</v>
      </c>
      <c r="AA800" s="6" t="s">
        <v>433</v>
      </c>
      <c r="AB800" s="47" t="s">
        <v>431</v>
      </c>
      <c r="AC800" s="47"/>
      <c r="AD800" s="47"/>
      <c r="AE800" s="47" t="s">
        <v>4370</v>
      </c>
      <c r="AF800" s="6" t="s">
        <v>4371</v>
      </c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</row>
    <row r="801" spans="1:43" s="1" customFormat="1" ht="31.5" x14ac:dyDescent="0.25">
      <c r="A801" s="47">
        <v>797</v>
      </c>
      <c r="B801" s="47" t="s">
        <v>4372</v>
      </c>
      <c r="C801" s="47" t="s">
        <v>1639</v>
      </c>
      <c r="D801" s="69" t="s">
        <v>1640</v>
      </c>
      <c r="E801" s="47">
        <v>2005</v>
      </c>
      <c r="F801" s="69" t="s">
        <v>1642</v>
      </c>
      <c r="G801" s="69" t="s">
        <v>451</v>
      </c>
      <c r="H801" s="69" t="s">
        <v>451</v>
      </c>
      <c r="I801" s="70">
        <v>8.4411549617096693</v>
      </c>
      <c r="J801" s="47" t="s">
        <v>430</v>
      </c>
      <c r="K801" s="47">
        <v>6</v>
      </c>
      <c r="L801" s="71"/>
      <c r="M801" s="47">
        <v>75</v>
      </c>
      <c r="N801" s="48">
        <f t="shared" si="73"/>
        <v>140</v>
      </c>
      <c r="O801" s="48">
        <f t="shared" si="74"/>
        <v>1181.7616946393537</v>
      </c>
      <c r="P801" s="72">
        <f t="shared" si="75"/>
        <v>118.17616946393537</v>
      </c>
      <c r="Q801" s="73">
        <f t="shared" si="76"/>
        <v>194.99067961549335</v>
      </c>
      <c r="R801" s="48">
        <f t="shared" si="77"/>
        <v>1494.9285437187823</v>
      </c>
      <c r="S801" s="74">
        <f t="shared" si="78"/>
        <v>56</v>
      </c>
      <c r="T801" s="6" t="s">
        <v>431</v>
      </c>
      <c r="U801" s="47" t="s">
        <v>432</v>
      </c>
      <c r="V801" s="47">
        <v>1</v>
      </c>
      <c r="W801" s="47">
        <v>1</v>
      </c>
      <c r="X801" s="47">
        <v>1</v>
      </c>
      <c r="Y801" s="47">
        <v>1</v>
      </c>
      <c r="Z801" s="75">
        <v>40855.635428240741</v>
      </c>
      <c r="AA801" s="6" t="s">
        <v>433</v>
      </c>
      <c r="AB801" s="47" t="s">
        <v>431</v>
      </c>
      <c r="AC801" s="47" t="s">
        <v>4373</v>
      </c>
      <c r="AD801" s="47"/>
      <c r="AE801" s="47" t="s">
        <v>4374</v>
      </c>
      <c r="AF801" s="6" t="s">
        <v>4375</v>
      </c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</row>
    <row r="802" spans="1:43" s="1" customFormat="1" ht="31.5" x14ac:dyDescent="0.25">
      <c r="A802" s="47">
        <v>798</v>
      </c>
      <c r="B802" s="47" t="s">
        <v>4376</v>
      </c>
      <c r="C802" s="47" t="s">
        <v>1639</v>
      </c>
      <c r="D802" s="69" t="s">
        <v>1640</v>
      </c>
      <c r="E802" s="47">
        <v>2005</v>
      </c>
      <c r="F802" s="69" t="s">
        <v>1642</v>
      </c>
      <c r="G802" s="69" t="s">
        <v>451</v>
      </c>
      <c r="H802" s="69" t="s">
        <v>451</v>
      </c>
      <c r="I802" s="70">
        <v>6.4474335037164483</v>
      </c>
      <c r="J802" s="47" t="s">
        <v>430</v>
      </c>
      <c r="K802" s="47">
        <v>6</v>
      </c>
      <c r="L802" s="71"/>
      <c r="M802" s="47">
        <v>75</v>
      </c>
      <c r="N802" s="48">
        <f t="shared" si="73"/>
        <v>140</v>
      </c>
      <c r="O802" s="48">
        <f t="shared" si="74"/>
        <v>902.64069052030277</v>
      </c>
      <c r="P802" s="72">
        <f t="shared" si="75"/>
        <v>90.26406905203028</v>
      </c>
      <c r="Q802" s="73">
        <f t="shared" si="76"/>
        <v>148.93571393584995</v>
      </c>
      <c r="R802" s="48">
        <f t="shared" si="77"/>
        <v>1141.8404735081831</v>
      </c>
      <c r="S802" s="74">
        <f t="shared" si="78"/>
        <v>56</v>
      </c>
      <c r="T802" s="6" t="s">
        <v>431</v>
      </c>
      <c r="U802" s="47" t="s">
        <v>432</v>
      </c>
      <c r="V802" s="47">
        <v>1</v>
      </c>
      <c r="W802" s="47">
        <v>1</v>
      </c>
      <c r="X802" s="47">
        <v>1</v>
      </c>
      <c r="Y802" s="47">
        <v>1</v>
      </c>
      <c r="Z802" s="75">
        <v>40855.635428240741</v>
      </c>
      <c r="AA802" s="6" t="s">
        <v>433</v>
      </c>
      <c r="AB802" s="47" t="s">
        <v>431</v>
      </c>
      <c r="AC802" s="47"/>
      <c r="AD802" s="47" t="s">
        <v>4373</v>
      </c>
      <c r="AE802" s="47" t="s">
        <v>4377</v>
      </c>
      <c r="AF802" s="6" t="s">
        <v>4378</v>
      </c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</row>
    <row r="803" spans="1:43" s="1" customFormat="1" ht="31.5" x14ac:dyDescent="0.25">
      <c r="A803" s="47">
        <v>799</v>
      </c>
      <c r="B803" s="47" t="s">
        <v>4379</v>
      </c>
      <c r="C803" s="47" t="s">
        <v>1639</v>
      </c>
      <c r="D803" s="69" t="s">
        <v>1640</v>
      </c>
      <c r="E803" s="47">
        <v>2005</v>
      </c>
      <c r="F803" s="69" t="s">
        <v>1642</v>
      </c>
      <c r="G803" s="69" t="s">
        <v>451</v>
      </c>
      <c r="H803" s="69" t="s">
        <v>451</v>
      </c>
      <c r="I803" s="70">
        <v>163.3162707460464</v>
      </c>
      <c r="J803" s="47" t="s">
        <v>430</v>
      </c>
      <c r="K803" s="47">
        <v>6</v>
      </c>
      <c r="L803" s="71"/>
      <c r="M803" s="47">
        <v>75</v>
      </c>
      <c r="N803" s="48">
        <f t="shared" si="73"/>
        <v>140</v>
      </c>
      <c r="O803" s="48">
        <f t="shared" si="74"/>
        <v>22864.277904446495</v>
      </c>
      <c r="P803" s="72">
        <f t="shared" si="75"/>
        <v>2286.4277904446494</v>
      </c>
      <c r="Q803" s="73">
        <f t="shared" si="76"/>
        <v>3772.6058542336714</v>
      </c>
      <c r="R803" s="48">
        <f t="shared" si="77"/>
        <v>28923.311549124817</v>
      </c>
      <c r="S803" s="74">
        <f t="shared" si="78"/>
        <v>56</v>
      </c>
      <c r="T803" s="6" t="s">
        <v>431</v>
      </c>
      <c r="U803" s="47" t="s">
        <v>432</v>
      </c>
      <c r="V803" s="47">
        <v>1</v>
      </c>
      <c r="W803" s="47">
        <v>1</v>
      </c>
      <c r="X803" s="47">
        <v>1</v>
      </c>
      <c r="Y803" s="47">
        <v>1</v>
      </c>
      <c r="Z803" s="75">
        <v>40855.635428240741</v>
      </c>
      <c r="AA803" s="6" t="s">
        <v>433</v>
      </c>
      <c r="AB803" s="47" t="s">
        <v>431</v>
      </c>
      <c r="AC803" s="47" t="s">
        <v>1644</v>
      </c>
      <c r="AD803" s="47"/>
      <c r="AE803" s="47" t="s">
        <v>4380</v>
      </c>
      <c r="AF803" s="6" t="s">
        <v>4381</v>
      </c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</row>
    <row r="804" spans="1:43" s="1" customFormat="1" ht="31.5" x14ac:dyDescent="0.25">
      <c r="A804" s="47">
        <v>800</v>
      </c>
      <c r="B804" s="47" t="s">
        <v>4382</v>
      </c>
      <c r="C804" s="47" t="s">
        <v>1639</v>
      </c>
      <c r="D804" s="69" t="s">
        <v>1640</v>
      </c>
      <c r="E804" s="47">
        <v>2005</v>
      </c>
      <c r="F804" s="69" t="s">
        <v>1641</v>
      </c>
      <c r="G804" s="69" t="s">
        <v>1642</v>
      </c>
      <c r="H804" s="69" t="s">
        <v>812</v>
      </c>
      <c r="I804" s="70">
        <v>108.9055071926656</v>
      </c>
      <c r="J804" s="47" t="s">
        <v>430</v>
      </c>
      <c r="K804" s="47">
        <v>12</v>
      </c>
      <c r="L804" s="71"/>
      <c r="M804" s="47">
        <v>75</v>
      </c>
      <c r="N804" s="48">
        <f t="shared" si="73"/>
        <v>200</v>
      </c>
      <c r="O804" s="48">
        <f t="shared" si="74"/>
        <v>21781.101438533118</v>
      </c>
      <c r="P804" s="72">
        <f t="shared" si="75"/>
        <v>2178.1101438533119</v>
      </c>
      <c r="Q804" s="73">
        <f t="shared" si="76"/>
        <v>3593.8817373579645</v>
      </c>
      <c r="R804" s="48">
        <f t="shared" si="77"/>
        <v>27553.093319744396</v>
      </c>
      <c r="S804" s="74">
        <f t="shared" si="78"/>
        <v>56</v>
      </c>
      <c r="T804" s="6" t="s">
        <v>431</v>
      </c>
      <c r="U804" s="47" t="s">
        <v>432</v>
      </c>
      <c r="V804" s="47">
        <v>1</v>
      </c>
      <c r="W804" s="47">
        <v>1</v>
      </c>
      <c r="X804" s="47">
        <v>1</v>
      </c>
      <c r="Y804" s="47">
        <v>1</v>
      </c>
      <c r="Z804" s="75">
        <v>40855.635428240741</v>
      </c>
      <c r="AA804" s="6" t="s">
        <v>433</v>
      </c>
      <c r="AB804" s="47" t="s">
        <v>431</v>
      </c>
      <c r="AC804" s="47" t="s">
        <v>4383</v>
      </c>
      <c r="AD804" s="47" t="s">
        <v>4384</v>
      </c>
      <c r="AE804" s="47" t="s">
        <v>4385</v>
      </c>
      <c r="AF804" s="6" t="s">
        <v>4386</v>
      </c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</row>
    <row r="805" spans="1:43" s="1" customFormat="1" ht="31.5" x14ac:dyDescent="0.25">
      <c r="A805" s="47">
        <v>801</v>
      </c>
      <c r="B805" s="47" t="s">
        <v>4387</v>
      </c>
      <c r="C805" s="47" t="s">
        <v>4354</v>
      </c>
      <c r="D805" s="69" t="s">
        <v>4388</v>
      </c>
      <c r="E805" s="47">
        <v>2004</v>
      </c>
      <c r="F805" s="69" t="s">
        <v>1500</v>
      </c>
      <c r="G805" s="69" t="s">
        <v>451</v>
      </c>
      <c r="H805" s="69" t="s">
        <v>451</v>
      </c>
      <c r="I805" s="70">
        <v>2.2623071505568531</v>
      </c>
      <c r="J805" s="47" t="s">
        <v>430</v>
      </c>
      <c r="K805" s="47">
        <v>4</v>
      </c>
      <c r="L805" s="71"/>
      <c r="M805" s="47">
        <v>75</v>
      </c>
      <c r="N805" s="48">
        <f t="shared" si="73"/>
        <v>100</v>
      </c>
      <c r="O805" s="48">
        <f t="shared" si="74"/>
        <v>226.23071505568529</v>
      </c>
      <c r="P805" s="72">
        <f t="shared" si="75"/>
        <v>22.623071505568532</v>
      </c>
      <c r="Q805" s="73">
        <f t="shared" si="76"/>
        <v>37.328067984188074</v>
      </c>
      <c r="R805" s="48">
        <f t="shared" si="77"/>
        <v>286.18185454544192</v>
      </c>
      <c r="S805" s="74">
        <f t="shared" si="78"/>
        <v>55</v>
      </c>
      <c r="T805" s="6" t="s">
        <v>431</v>
      </c>
      <c r="U805" s="47" t="s">
        <v>432</v>
      </c>
      <c r="V805" s="47">
        <v>1</v>
      </c>
      <c r="W805" s="47">
        <v>1</v>
      </c>
      <c r="X805" s="47">
        <v>1</v>
      </c>
      <c r="Y805" s="47">
        <v>1</v>
      </c>
      <c r="Z805" s="75">
        <v>40855.635428240741</v>
      </c>
      <c r="AA805" s="6" t="s">
        <v>433</v>
      </c>
      <c r="AB805" s="47" t="s">
        <v>431</v>
      </c>
      <c r="AC805" s="47"/>
      <c r="AD805" s="47" t="s">
        <v>4389</v>
      </c>
      <c r="AE805" s="47" t="s">
        <v>4390</v>
      </c>
      <c r="AF805" s="6" t="s">
        <v>4391</v>
      </c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</row>
    <row r="806" spans="1:43" s="1" customFormat="1" ht="31.5" x14ac:dyDescent="0.25">
      <c r="A806" s="47">
        <v>802</v>
      </c>
      <c r="B806" s="47" t="s">
        <v>4392</v>
      </c>
      <c r="C806" s="47" t="s">
        <v>4354</v>
      </c>
      <c r="D806" s="69" t="s">
        <v>4388</v>
      </c>
      <c r="E806" s="47">
        <v>2004</v>
      </c>
      <c r="F806" s="69" t="s">
        <v>1500</v>
      </c>
      <c r="G806" s="69" t="s">
        <v>451</v>
      </c>
      <c r="H806" s="69" t="s">
        <v>457</v>
      </c>
      <c r="I806" s="70">
        <v>2.422141258357092</v>
      </c>
      <c r="J806" s="47" t="s">
        <v>430</v>
      </c>
      <c r="K806" s="47">
        <v>6</v>
      </c>
      <c r="L806" s="71"/>
      <c r="M806" s="47">
        <v>75</v>
      </c>
      <c r="N806" s="48">
        <f t="shared" si="73"/>
        <v>140</v>
      </c>
      <c r="O806" s="48">
        <f t="shared" si="74"/>
        <v>339.09977616999288</v>
      </c>
      <c r="P806" s="72">
        <f t="shared" si="75"/>
        <v>33.909977616999292</v>
      </c>
      <c r="Q806" s="73">
        <f t="shared" si="76"/>
        <v>55.951463068048824</v>
      </c>
      <c r="R806" s="48">
        <f t="shared" si="77"/>
        <v>428.96121685504102</v>
      </c>
      <c r="S806" s="74">
        <f t="shared" si="78"/>
        <v>55</v>
      </c>
      <c r="T806" s="6" t="s">
        <v>431</v>
      </c>
      <c r="U806" s="47" t="s">
        <v>432</v>
      </c>
      <c r="V806" s="47">
        <v>1</v>
      </c>
      <c r="W806" s="47">
        <v>1</v>
      </c>
      <c r="X806" s="47">
        <v>1</v>
      </c>
      <c r="Y806" s="47">
        <v>1</v>
      </c>
      <c r="Z806" s="75">
        <v>40855.635428240741</v>
      </c>
      <c r="AA806" s="6" t="s">
        <v>433</v>
      </c>
      <c r="AB806" s="47" t="s">
        <v>431</v>
      </c>
      <c r="AC806" s="47" t="s">
        <v>4393</v>
      </c>
      <c r="AD806" s="47"/>
      <c r="AE806" s="47" t="s">
        <v>4394</v>
      </c>
      <c r="AF806" s="6" t="s">
        <v>4395</v>
      </c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</row>
    <row r="807" spans="1:43" s="1" customFormat="1" ht="31.5" x14ac:dyDescent="0.25">
      <c r="A807" s="47">
        <v>803</v>
      </c>
      <c r="B807" s="47" t="s">
        <v>4396</v>
      </c>
      <c r="C807" s="47" t="s">
        <v>4354</v>
      </c>
      <c r="D807" s="69" t="s">
        <v>4388</v>
      </c>
      <c r="E807" s="47">
        <v>2004</v>
      </c>
      <c r="F807" s="69" t="s">
        <v>1500</v>
      </c>
      <c r="G807" s="69" t="s">
        <v>451</v>
      </c>
      <c r="H807" s="69" t="s">
        <v>451</v>
      </c>
      <c r="I807" s="70">
        <v>41.405420697808232</v>
      </c>
      <c r="J807" s="47" t="s">
        <v>430</v>
      </c>
      <c r="K807" s="47">
        <v>6</v>
      </c>
      <c r="L807" s="71"/>
      <c r="M807" s="47">
        <v>75</v>
      </c>
      <c r="N807" s="48">
        <f t="shared" ref="N807:N857" si="79">IF(K807=4,100,IF(K807=6,140,IF(K807=8,160,IF(K807=10,180,IF(K807=12,200,IF(K807=14,225,IF(K807=16,275,IF(K807=18,350,0))))))))</f>
        <v>140</v>
      </c>
      <c r="O807" s="48">
        <f t="shared" si="74"/>
        <v>5796.7588976931529</v>
      </c>
      <c r="P807" s="72">
        <f t="shared" si="75"/>
        <v>579.67588976931529</v>
      </c>
      <c r="Q807" s="73">
        <f t="shared" si="76"/>
        <v>956.46521811937021</v>
      </c>
      <c r="R807" s="48">
        <f t="shared" si="77"/>
        <v>7332.9000055818387</v>
      </c>
      <c r="S807" s="74">
        <f t="shared" si="78"/>
        <v>55</v>
      </c>
      <c r="T807" s="6" t="s">
        <v>431</v>
      </c>
      <c r="U807" s="47" t="s">
        <v>432</v>
      </c>
      <c r="V807" s="47">
        <v>1</v>
      </c>
      <c r="W807" s="47">
        <v>1</v>
      </c>
      <c r="X807" s="47">
        <v>1</v>
      </c>
      <c r="Y807" s="47">
        <v>1</v>
      </c>
      <c r="Z807" s="75">
        <v>40855.635428240741</v>
      </c>
      <c r="AA807" s="6" t="s">
        <v>433</v>
      </c>
      <c r="AB807" s="47" t="s">
        <v>431</v>
      </c>
      <c r="AC807" s="47" t="s">
        <v>4397</v>
      </c>
      <c r="AD807" s="47" t="s">
        <v>4393</v>
      </c>
      <c r="AE807" s="47" t="s">
        <v>4398</v>
      </c>
      <c r="AF807" s="6" t="s">
        <v>4399</v>
      </c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</row>
    <row r="808" spans="1:43" s="1" customFormat="1" ht="31.5" x14ac:dyDescent="0.25">
      <c r="A808" s="47">
        <v>804</v>
      </c>
      <c r="B808" s="47" t="s">
        <v>4400</v>
      </c>
      <c r="C808" s="47" t="s">
        <v>4354</v>
      </c>
      <c r="D808" s="69" t="s">
        <v>4388</v>
      </c>
      <c r="E808" s="47">
        <v>2004</v>
      </c>
      <c r="F808" s="69" t="s">
        <v>1500</v>
      </c>
      <c r="G808" s="69" t="s">
        <v>451</v>
      </c>
      <c r="H808" s="69" t="s">
        <v>451</v>
      </c>
      <c r="I808" s="70">
        <v>2.3198999986052509</v>
      </c>
      <c r="J808" s="47" t="s">
        <v>430</v>
      </c>
      <c r="K808" s="47">
        <v>6</v>
      </c>
      <c r="L808" s="71"/>
      <c r="M808" s="47">
        <v>75</v>
      </c>
      <c r="N808" s="48">
        <f t="shared" si="79"/>
        <v>140</v>
      </c>
      <c r="O808" s="48">
        <f t="shared" si="74"/>
        <v>324.78599980473513</v>
      </c>
      <c r="P808" s="72">
        <f t="shared" si="75"/>
        <v>32.478599980473511</v>
      </c>
      <c r="Q808" s="73">
        <f t="shared" si="76"/>
        <v>53.589689967781297</v>
      </c>
      <c r="R808" s="48">
        <f t="shared" si="77"/>
        <v>410.85428975298993</v>
      </c>
      <c r="S808" s="74">
        <f t="shared" si="78"/>
        <v>55</v>
      </c>
      <c r="T808" s="6" t="s">
        <v>431</v>
      </c>
      <c r="U808" s="47" t="s">
        <v>432</v>
      </c>
      <c r="V808" s="47">
        <v>1</v>
      </c>
      <c r="W808" s="47">
        <v>1</v>
      </c>
      <c r="X808" s="47">
        <v>1</v>
      </c>
      <c r="Y808" s="47">
        <v>1</v>
      </c>
      <c r="Z808" s="75">
        <v>40855.635428240741</v>
      </c>
      <c r="AA808" s="6" t="s">
        <v>433</v>
      </c>
      <c r="AB808" s="47" t="s">
        <v>431</v>
      </c>
      <c r="AC808" s="47"/>
      <c r="AD808" s="47" t="s">
        <v>4401</v>
      </c>
      <c r="AE808" s="47" t="s">
        <v>4402</v>
      </c>
      <c r="AF808" s="6" t="s">
        <v>4403</v>
      </c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</row>
    <row r="809" spans="1:43" s="1" customFormat="1" ht="31.5" x14ac:dyDescent="0.25">
      <c r="A809" s="47">
        <v>805</v>
      </c>
      <c r="B809" s="47" t="s">
        <v>4404</v>
      </c>
      <c r="C809" s="47" t="s">
        <v>4354</v>
      </c>
      <c r="D809" s="69" t="s">
        <v>4388</v>
      </c>
      <c r="E809" s="47">
        <v>2004</v>
      </c>
      <c r="F809" s="69" t="s">
        <v>1500</v>
      </c>
      <c r="G809" s="69" t="s">
        <v>451</v>
      </c>
      <c r="H809" s="69" t="s">
        <v>457</v>
      </c>
      <c r="I809" s="70">
        <v>2.4799000024795528</v>
      </c>
      <c r="J809" s="47" t="s">
        <v>430</v>
      </c>
      <c r="K809" s="47">
        <v>8</v>
      </c>
      <c r="L809" s="71"/>
      <c r="M809" s="47">
        <v>75</v>
      </c>
      <c r="N809" s="48">
        <f t="shared" si="79"/>
        <v>160</v>
      </c>
      <c r="O809" s="48">
        <f t="shared" si="74"/>
        <v>396.78400039672846</v>
      </c>
      <c r="P809" s="72">
        <f t="shared" si="75"/>
        <v>39.678400039672852</v>
      </c>
      <c r="Q809" s="73">
        <f t="shared" si="76"/>
        <v>65.469360065460194</v>
      </c>
      <c r="R809" s="48">
        <f t="shared" si="77"/>
        <v>501.9317605018615</v>
      </c>
      <c r="S809" s="74">
        <f t="shared" si="78"/>
        <v>55</v>
      </c>
      <c r="T809" s="6" t="s">
        <v>431</v>
      </c>
      <c r="U809" s="47" t="s">
        <v>432</v>
      </c>
      <c r="V809" s="47">
        <v>1</v>
      </c>
      <c r="W809" s="47">
        <v>1</v>
      </c>
      <c r="X809" s="47">
        <v>1</v>
      </c>
      <c r="Y809" s="47">
        <v>1</v>
      </c>
      <c r="Z809" s="75">
        <v>40855.635428240741</v>
      </c>
      <c r="AA809" s="6" t="s">
        <v>433</v>
      </c>
      <c r="AB809" s="47" t="s">
        <v>431</v>
      </c>
      <c r="AC809" s="47" t="s">
        <v>4405</v>
      </c>
      <c r="AD809" s="47"/>
      <c r="AE809" s="47" t="s">
        <v>4406</v>
      </c>
      <c r="AF809" s="6" t="s">
        <v>4407</v>
      </c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</row>
    <row r="810" spans="1:43" s="1" customFormat="1" ht="31.5" x14ac:dyDescent="0.25">
      <c r="A810" s="47">
        <v>806</v>
      </c>
      <c r="B810" s="47" t="s">
        <v>4408</v>
      </c>
      <c r="C810" s="47" t="s">
        <v>4354</v>
      </c>
      <c r="D810" s="69" t="s">
        <v>4388</v>
      </c>
      <c r="E810" s="47">
        <v>2004</v>
      </c>
      <c r="F810" s="69" t="s">
        <v>1500</v>
      </c>
      <c r="G810" s="69" t="s">
        <v>451</v>
      </c>
      <c r="H810" s="69" t="s">
        <v>451</v>
      </c>
      <c r="I810" s="70">
        <v>37.234035855708612</v>
      </c>
      <c r="J810" s="47" t="s">
        <v>430</v>
      </c>
      <c r="K810" s="47">
        <v>6</v>
      </c>
      <c r="L810" s="71"/>
      <c r="M810" s="47">
        <v>75</v>
      </c>
      <c r="N810" s="48">
        <f t="shared" si="79"/>
        <v>140</v>
      </c>
      <c r="O810" s="48">
        <f t="shared" si="74"/>
        <v>5212.7650197992061</v>
      </c>
      <c r="P810" s="72">
        <f t="shared" si="75"/>
        <v>521.27650197992068</v>
      </c>
      <c r="Q810" s="73">
        <f t="shared" si="76"/>
        <v>860.10622826686904</v>
      </c>
      <c r="R810" s="48">
        <f t="shared" si="77"/>
        <v>6594.147750045996</v>
      </c>
      <c r="S810" s="74">
        <f t="shared" si="78"/>
        <v>55</v>
      </c>
      <c r="T810" s="6" t="s">
        <v>431</v>
      </c>
      <c r="U810" s="47" t="s">
        <v>432</v>
      </c>
      <c r="V810" s="47">
        <v>1</v>
      </c>
      <c r="W810" s="47">
        <v>1</v>
      </c>
      <c r="X810" s="47">
        <v>1</v>
      </c>
      <c r="Y810" s="47">
        <v>1</v>
      </c>
      <c r="Z810" s="75">
        <v>40855.635439814832</v>
      </c>
      <c r="AA810" s="6" t="s">
        <v>433</v>
      </c>
      <c r="AB810" s="47" t="s">
        <v>431</v>
      </c>
      <c r="AC810" s="47" t="s">
        <v>4409</v>
      </c>
      <c r="AD810" s="47"/>
      <c r="AE810" s="47" t="s">
        <v>4410</v>
      </c>
      <c r="AF810" s="6" t="s">
        <v>4411</v>
      </c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</row>
    <row r="811" spans="1:43" s="1" customFormat="1" ht="31.5" x14ac:dyDescent="0.25">
      <c r="A811" s="47">
        <v>807</v>
      </c>
      <c r="B811" s="47" t="s">
        <v>4412</v>
      </c>
      <c r="C811" s="47" t="s">
        <v>4354</v>
      </c>
      <c r="D811" s="69" t="s">
        <v>4388</v>
      </c>
      <c r="E811" s="47">
        <v>2004</v>
      </c>
      <c r="F811" s="69" t="s">
        <v>1500</v>
      </c>
      <c r="G811" s="69" t="s">
        <v>451</v>
      </c>
      <c r="H811" s="69" t="s">
        <v>451</v>
      </c>
      <c r="I811" s="70">
        <v>7.921118260584131</v>
      </c>
      <c r="J811" s="47" t="s">
        <v>430</v>
      </c>
      <c r="K811" s="47">
        <v>6</v>
      </c>
      <c r="L811" s="71"/>
      <c r="M811" s="47">
        <v>75</v>
      </c>
      <c r="N811" s="48">
        <f t="shared" si="79"/>
        <v>140</v>
      </c>
      <c r="O811" s="48">
        <f t="shared" si="74"/>
        <v>1108.9565564817783</v>
      </c>
      <c r="P811" s="72">
        <f t="shared" si="75"/>
        <v>110.89565564817784</v>
      </c>
      <c r="Q811" s="73">
        <f t="shared" si="76"/>
        <v>182.97783181949342</v>
      </c>
      <c r="R811" s="48">
        <f t="shared" si="77"/>
        <v>1402.8300439494496</v>
      </c>
      <c r="S811" s="74">
        <f t="shared" si="78"/>
        <v>55</v>
      </c>
      <c r="T811" s="6" t="s">
        <v>431</v>
      </c>
      <c r="U811" s="47" t="s">
        <v>432</v>
      </c>
      <c r="V811" s="47">
        <v>1</v>
      </c>
      <c r="W811" s="47">
        <v>1</v>
      </c>
      <c r="X811" s="47">
        <v>1</v>
      </c>
      <c r="Y811" s="47">
        <v>1</v>
      </c>
      <c r="Z811" s="75">
        <v>40855.635439814832</v>
      </c>
      <c r="AA811" s="6" t="s">
        <v>433</v>
      </c>
      <c r="AB811" s="47" t="s">
        <v>431</v>
      </c>
      <c r="AC811" s="47" t="s">
        <v>4413</v>
      </c>
      <c r="AD811" s="47" t="s">
        <v>4409</v>
      </c>
      <c r="AE811" s="47" t="s">
        <v>4414</v>
      </c>
      <c r="AF811" s="6" t="s">
        <v>4415</v>
      </c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</row>
    <row r="812" spans="1:43" s="1" customFormat="1" ht="31.5" x14ac:dyDescent="0.25">
      <c r="A812" s="47">
        <v>808</v>
      </c>
      <c r="B812" s="47" t="s">
        <v>4416</v>
      </c>
      <c r="C812" s="47" t="s">
        <v>1496</v>
      </c>
      <c r="D812" s="69" t="s">
        <v>4388</v>
      </c>
      <c r="E812" s="47">
        <v>2004</v>
      </c>
      <c r="F812" s="69" t="s">
        <v>1500</v>
      </c>
      <c r="G812" s="69" t="s">
        <v>451</v>
      </c>
      <c r="H812" s="69" t="s">
        <v>451</v>
      </c>
      <c r="I812" s="70">
        <v>31.286640678968752</v>
      </c>
      <c r="J812" s="47" t="s">
        <v>430</v>
      </c>
      <c r="K812" s="47">
        <v>6</v>
      </c>
      <c r="L812" s="71"/>
      <c r="M812" s="47">
        <v>75</v>
      </c>
      <c r="N812" s="48">
        <f t="shared" si="79"/>
        <v>140</v>
      </c>
      <c r="O812" s="48">
        <f t="shared" si="74"/>
        <v>4380.1296950556252</v>
      </c>
      <c r="P812" s="72">
        <f t="shared" si="75"/>
        <v>438.01296950556252</v>
      </c>
      <c r="Q812" s="73">
        <f t="shared" si="76"/>
        <v>722.72139968417821</v>
      </c>
      <c r="R812" s="48">
        <f t="shared" si="77"/>
        <v>5540.8640642453665</v>
      </c>
      <c r="S812" s="74">
        <f t="shared" si="78"/>
        <v>55</v>
      </c>
      <c r="T812" s="6" t="s">
        <v>431</v>
      </c>
      <c r="U812" s="47" t="s">
        <v>432</v>
      </c>
      <c r="V812" s="47">
        <v>1</v>
      </c>
      <c r="W812" s="47">
        <v>1</v>
      </c>
      <c r="X812" s="47">
        <v>1</v>
      </c>
      <c r="Y812" s="47">
        <v>1</v>
      </c>
      <c r="Z812" s="75">
        <v>40855.635439814832</v>
      </c>
      <c r="AA812" s="6" t="s">
        <v>433</v>
      </c>
      <c r="AB812" s="47" t="s">
        <v>431</v>
      </c>
      <c r="AC812" s="47" t="s">
        <v>4417</v>
      </c>
      <c r="AD812" s="47" t="s">
        <v>4418</v>
      </c>
      <c r="AE812" s="47" t="s">
        <v>4419</v>
      </c>
      <c r="AF812" s="6" t="s">
        <v>4420</v>
      </c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</row>
    <row r="813" spans="1:43" s="1" customFormat="1" ht="31.5" x14ac:dyDescent="0.25">
      <c r="A813" s="47">
        <v>809</v>
      </c>
      <c r="B813" s="47" t="s">
        <v>4421</v>
      </c>
      <c r="C813" s="47" t="s">
        <v>4354</v>
      </c>
      <c r="D813" s="69" t="s">
        <v>1657</v>
      </c>
      <c r="E813" s="47">
        <v>2004</v>
      </c>
      <c r="F813" s="69" t="s">
        <v>812</v>
      </c>
      <c r="G813" s="69" t="s">
        <v>4422</v>
      </c>
      <c r="H813" s="69" t="s">
        <v>4423</v>
      </c>
      <c r="I813" s="70">
        <v>17.99127136452654</v>
      </c>
      <c r="J813" s="47" t="s">
        <v>430</v>
      </c>
      <c r="K813" s="47">
        <v>8</v>
      </c>
      <c r="L813" s="71"/>
      <c r="M813" s="47">
        <v>75</v>
      </c>
      <c r="N813" s="48">
        <f t="shared" si="79"/>
        <v>160</v>
      </c>
      <c r="O813" s="48">
        <f t="shared" si="74"/>
        <v>2878.6034183242464</v>
      </c>
      <c r="P813" s="72">
        <f t="shared" si="75"/>
        <v>287.86034183242464</v>
      </c>
      <c r="Q813" s="73">
        <f t="shared" si="76"/>
        <v>474.96956402350065</v>
      </c>
      <c r="R813" s="48">
        <f t="shared" si="77"/>
        <v>3641.4333241801714</v>
      </c>
      <c r="S813" s="74">
        <f t="shared" si="78"/>
        <v>55</v>
      </c>
      <c r="T813" s="6" t="s">
        <v>431</v>
      </c>
      <c r="U813" s="47" t="s">
        <v>432</v>
      </c>
      <c r="V813" s="47">
        <v>1</v>
      </c>
      <c r="W813" s="47">
        <v>1</v>
      </c>
      <c r="X813" s="47">
        <v>1</v>
      </c>
      <c r="Y813" s="47">
        <v>1</v>
      </c>
      <c r="Z813" s="75">
        <v>40855.635439814832</v>
      </c>
      <c r="AA813" s="6" t="s">
        <v>433</v>
      </c>
      <c r="AB813" s="47" t="s">
        <v>1658</v>
      </c>
      <c r="AC813" s="47" t="s">
        <v>4424</v>
      </c>
      <c r="AD813" s="47"/>
      <c r="AE813" s="47" t="s">
        <v>4425</v>
      </c>
      <c r="AF813" s="6" t="s">
        <v>4426</v>
      </c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</row>
    <row r="814" spans="1:43" s="1" customFormat="1" ht="15.75" x14ac:dyDescent="0.25">
      <c r="A814" s="47">
        <v>810</v>
      </c>
      <c r="B814" s="47" t="s">
        <v>4427</v>
      </c>
      <c r="C814" s="47" t="s">
        <v>4428</v>
      </c>
      <c r="D814" s="69" t="s">
        <v>4429</v>
      </c>
      <c r="E814" s="47">
        <v>2005</v>
      </c>
      <c r="F814" s="69" t="s">
        <v>794</v>
      </c>
      <c r="G814" s="69" t="s">
        <v>457</v>
      </c>
      <c r="H814" s="69" t="s">
        <v>457</v>
      </c>
      <c r="I814" s="70">
        <v>55.615918501611553</v>
      </c>
      <c r="J814" s="47" t="s">
        <v>430</v>
      </c>
      <c r="K814" s="47">
        <v>6</v>
      </c>
      <c r="L814" s="71"/>
      <c r="M814" s="47">
        <v>75</v>
      </c>
      <c r="N814" s="48">
        <f t="shared" si="79"/>
        <v>140</v>
      </c>
      <c r="O814" s="48">
        <f t="shared" si="74"/>
        <v>7786.2285902256172</v>
      </c>
      <c r="P814" s="72">
        <f t="shared" si="75"/>
        <v>778.62285902256178</v>
      </c>
      <c r="Q814" s="73">
        <f t="shared" si="76"/>
        <v>1284.7277173872269</v>
      </c>
      <c r="R814" s="48">
        <f t="shared" si="77"/>
        <v>9849.5791666354053</v>
      </c>
      <c r="S814" s="74">
        <f t="shared" si="78"/>
        <v>56</v>
      </c>
      <c r="T814" s="6" t="s">
        <v>431</v>
      </c>
      <c r="U814" s="47" t="s">
        <v>432</v>
      </c>
      <c r="V814" s="47">
        <v>1</v>
      </c>
      <c r="W814" s="47">
        <v>1</v>
      </c>
      <c r="X814" s="47">
        <v>1</v>
      </c>
      <c r="Y814" s="47">
        <v>1</v>
      </c>
      <c r="Z814" s="75">
        <v>40855.635439814832</v>
      </c>
      <c r="AA814" s="6" t="s">
        <v>433</v>
      </c>
      <c r="AB814" s="47" t="s">
        <v>431</v>
      </c>
      <c r="AC814" s="47" t="s">
        <v>4430</v>
      </c>
      <c r="AD814" s="47" t="s">
        <v>4431</v>
      </c>
      <c r="AE814" s="47" t="s">
        <v>4432</v>
      </c>
      <c r="AF814" s="6" t="s">
        <v>4433</v>
      </c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</row>
    <row r="815" spans="1:43" s="1" customFormat="1" ht="47.25" x14ac:dyDescent="0.25">
      <c r="A815" s="47">
        <v>811</v>
      </c>
      <c r="B815" s="47" t="s">
        <v>4434</v>
      </c>
      <c r="C815" s="47" t="s">
        <v>3203</v>
      </c>
      <c r="D815" s="69" t="s">
        <v>793</v>
      </c>
      <c r="E815" s="47">
        <v>2004</v>
      </c>
      <c r="F815" s="69" t="s">
        <v>794</v>
      </c>
      <c r="G815" s="69" t="s">
        <v>457</v>
      </c>
      <c r="H815" s="69" t="s">
        <v>457</v>
      </c>
      <c r="I815" s="70">
        <v>6.3280150489973961</v>
      </c>
      <c r="J815" s="47" t="s">
        <v>430</v>
      </c>
      <c r="K815" s="47">
        <v>8</v>
      </c>
      <c r="L815" s="71"/>
      <c r="M815" s="47">
        <v>75</v>
      </c>
      <c r="N815" s="48">
        <f t="shared" si="79"/>
        <v>160</v>
      </c>
      <c r="O815" s="48">
        <f t="shared" si="74"/>
        <v>1012.4824078395834</v>
      </c>
      <c r="P815" s="72">
        <f t="shared" si="75"/>
        <v>101.24824078395835</v>
      </c>
      <c r="Q815" s="73">
        <f t="shared" si="76"/>
        <v>167.05959729353125</v>
      </c>
      <c r="R815" s="48">
        <f t="shared" si="77"/>
        <v>1280.790245917073</v>
      </c>
      <c r="S815" s="74">
        <f t="shared" si="78"/>
        <v>55</v>
      </c>
      <c r="T815" s="6" t="s">
        <v>431</v>
      </c>
      <c r="U815" s="47" t="s">
        <v>432</v>
      </c>
      <c r="V815" s="47">
        <v>1</v>
      </c>
      <c r="W815" s="47">
        <v>1</v>
      </c>
      <c r="X815" s="47">
        <v>1</v>
      </c>
      <c r="Y815" s="47">
        <v>1</v>
      </c>
      <c r="Z815" s="75">
        <v>40855.635439814832</v>
      </c>
      <c r="AA815" s="6" t="s">
        <v>433</v>
      </c>
      <c r="AB815" s="47" t="s">
        <v>3169</v>
      </c>
      <c r="AC815" s="47" t="s">
        <v>4435</v>
      </c>
      <c r="AD815" s="47"/>
      <c r="AE815" s="47" t="s">
        <v>4436</v>
      </c>
      <c r="AF815" s="6" t="s">
        <v>4437</v>
      </c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</row>
    <row r="816" spans="1:43" s="1" customFormat="1" ht="15.75" x14ac:dyDescent="0.25">
      <c r="A816" s="47">
        <v>812</v>
      </c>
      <c r="B816" s="47" t="s">
        <v>4438</v>
      </c>
      <c r="C816" s="47" t="s">
        <v>1481</v>
      </c>
      <c r="D816" s="69" t="s">
        <v>4439</v>
      </c>
      <c r="E816" s="47">
        <v>2004</v>
      </c>
      <c r="F816" s="69" t="s">
        <v>1484</v>
      </c>
      <c r="G816" s="69" t="s">
        <v>1483</v>
      </c>
      <c r="H816" s="69" t="s">
        <v>451</v>
      </c>
      <c r="I816" s="70">
        <v>5.0000624996019294</v>
      </c>
      <c r="J816" s="47" t="s">
        <v>430</v>
      </c>
      <c r="K816" s="47">
        <v>8</v>
      </c>
      <c r="L816" s="71"/>
      <c r="M816" s="47">
        <v>75</v>
      </c>
      <c r="N816" s="48">
        <f t="shared" si="79"/>
        <v>160</v>
      </c>
      <c r="O816" s="48">
        <f t="shared" si="74"/>
        <v>800.00999993630876</v>
      </c>
      <c r="P816" s="72">
        <f t="shared" si="75"/>
        <v>80.000999993630884</v>
      </c>
      <c r="Q816" s="73">
        <f t="shared" si="76"/>
        <v>132.00164998949094</v>
      </c>
      <c r="R816" s="48">
        <f t="shared" si="77"/>
        <v>1012.0126499194306</v>
      </c>
      <c r="S816" s="74">
        <f t="shared" si="78"/>
        <v>55</v>
      </c>
      <c r="T816" s="6" t="s">
        <v>1949</v>
      </c>
      <c r="U816" s="47" t="s">
        <v>432</v>
      </c>
      <c r="V816" s="47">
        <v>1</v>
      </c>
      <c r="W816" s="47">
        <v>1</v>
      </c>
      <c r="X816" s="47">
        <v>1</v>
      </c>
      <c r="Y816" s="47">
        <v>1</v>
      </c>
      <c r="Z816" s="75">
        <v>40855.635439814832</v>
      </c>
      <c r="AA816" s="6" t="s">
        <v>433</v>
      </c>
      <c r="AB816" s="47" t="s">
        <v>4440</v>
      </c>
      <c r="AC816" s="47" t="s">
        <v>4441</v>
      </c>
      <c r="AD816" s="47" t="s">
        <v>4442</v>
      </c>
      <c r="AE816" s="47" t="s">
        <v>4443</v>
      </c>
      <c r="AF816" s="6" t="s">
        <v>4444</v>
      </c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</row>
    <row r="817" spans="1:43" s="1" customFormat="1" ht="15.75" x14ac:dyDescent="0.25">
      <c r="A817" s="47">
        <v>813</v>
      </c>
      <c r="B817" s="47" t="s">
        <v>4445</v>
      </c>
      <c r="C817" s="47" t="s">
        <v>1481</v>
      </c>
      <c r="D817" s="69" t="s">
        <v>4439</v>
      </c>
      <c r="E817" s="47">
        <v>2004</v>
      </c>
      <c r="F817" s="69" t="s">
        <v>1484</v>
      </c>
      <c r="G817" s="69" t="s">
        <v>1483</v>
      </c>
      <c r="H817" s="69" t="s">
        <v>451</v>
      </c>
      <c r="I817" s="70">
        <v>106.5001292557439</v>
      </c>
      <c r="J817" s="47" t="s">
        <v>430</v>
      </c>
      <c r="K817" s="47">
        <v>8</v>
      </c>
      <c r="L817" s="71"/>
      <c r="M817" s="47">
        <v>75</v>
      </c>
      <c r="N817" s="48">
        <f t="shared" si="79"/>
        <v>160</v>
      </c>
      <c r="O817" s="48">
        <f t="shared" si="74"/>
        <v>17040.020680919024</v>
      </c>
      <c r="P817" s="72">
        <f t="shared" si="75"/>
        <v>1704.0020680919024</v>
      </c>
      <c r="Q817" s="73">
        <f t="shared" si="76"/>
        <v>2811.6034123516388</v>
      </c>
      <c r="R817" s="48">
        <f t="shared" si="77"/>
        <v>21555.626161362565</v>
      </c>
      <c r="S817" s="74">
        <f t="shared" si="78"/>
        <v>55</v>
      </c>
      <c r="T817" s="6" t="s">
        <v>431</v>
      </c>
      <c r="U817" s="47" t="s">
        <v>432</v>
      </c>
      <c r="V817" s="47">
        <v>1</v>
      </c>
      <c r="W817" s="47">
        <v>1</v>
      </c>
      <c r="X817" s="47">
        <v>1</v>
      </c>
      <c r="Y817" s="47">
        <v>1</v>
      </c>
      <c r="Z817" s="75">
        <v>40855.635439814832</v>
      </c>
      <c r="AA817" s="6" t="s">
        <v>433</v>
      </c>
      <c r="AB817" s="47" t="s">
        <v>4440</v>
      </c>
      <c r="AC817" s="47" t="s">
        <v>4446</v>
      </c>
      <c r="AD817" s="47" t="s">
        <v>4441</v>
      </c>
      <c r="AE817" s="47" t="s">
        <v>4447</v>
      </c>
      <c r="AF817" s="6" t="s">
        <v>4448</v>
      </c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</row>
    <row r="818" spans="1:43" s="1" customFormat="1" ht="15.75" x14ac:dyDescent="0.25">
      <c r="A818" s="47">
        <v>814</v>
      </c>
      <c r="B818" s="47" t="s">
        <v>4449</v>
      </c>
      <c r="C818" s="47" t="s">
        <v>1481</v>
      </c>
      <c r="D818" s="69" t="s">
        <v>4439</v>
      </c>
      <c r="E818" s="47">
        <v>2004</v>
      </c>
      <c r="F818" s="69" t="s">
        <v>1484</v>
      </c>
      <c r="G818" s="69" t="s">
        <v>1483</v>
      </c>
      <c r="H818" s="69" t="s">
        <v>451</v>
      </c>
      <c r="I818" s="70">
        <v>51.999180477299383</v>
      </c>
      <c r="J818" s="47" t="s">
        <v>430</v>
      </c>
      <c r="K818" s="47">
        <v>6</v>
      </c>
      <c r="L818" s="71"/>
      <c r="M818" s="47">
        <v>75</v>
      </c>
      <c r="N818" s="48">
        <f t="shared" si="79"/>
        <v>140</v>
      </c>
      <c r="O818" s="48">
        <f t="shared" si="74"/>
        <v>7279.8852668219133</v>
      </c>
      <c r="P818" s="72">
        <f t="shared" si="75"/>
        <v>727.98852668219138</v>
      </c>
      <c r="Q818" s="73">
        <f t="shared" si="76"/>
        <v>1201.1810690256157</v>
      </c>
      <c r="R818" s="48">
        <f t="shared" si="77"/>
        <v>9209.0548625297197</v>
      </c>
      <c r="S818" s="74">
        <f t="shared" si="78"/>
        <v>55</v>
      </c>
      <c r="T818" s="6" t="s">
        <v>431</v>
      </c>
      <c r="U818" s="47" t="s">
        <v>432</v>
      </c>
      <c r="V818" s="47">
        <v>1</v>
      </c>
      <c r="W818" s="47">
        <v>1</v>
      </c>
      <c r="X818" s="47">
        <v>1</v>
      </c>
      <c r="Y818" s="47">
        <v>1</v>
      </c>
      <c r="Z818" s="75">
        <v>40855.635439814832</v>
      </c>
      <c r="AA818" s="6" t="s">
        <v>433</v>
      </c>
      <c r="AB818" s="47" t="s">
        <v>4440</v>
      </c>
      <c r="AC818" s="47" t="s">
        <v>4446</v>
      </c>
      <c r="AD818" s="47" t="s">
        <v>4450</v>
      </c>
      <c r="AE818" s="47" t="s">
        <v>4451</v>
      </c>
      <c r="AF818" s="6" t="s">
        <v>4452</v>
      </c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</row>
    <row r="819" spans="1:43" s="1" customFormat="1" ht="15.75" x14ac:dyDescent="0.25">
      <c r="A819" s="47">
        <v>815</v>
      </c>
      <c r="B819" s="47" t="s">
        <v>4453</v>
      </c>
      <c r="C819" s="47" t="s">
        <v>1481</v>
      </c>
      <c r="D819" s="69" t="s">
        <v>4439</v>
      </c>
      <c r="E819" s="47">
        <v>2004</v>
      </c>
      <c r="F819" s="69" t="s">
        <v>1484</v>
      </c>
      <c r="G819" s="69" t="s">
        <v>1483</v>
      </c>
      <c r="H819" s="69" t="s">
        <v>451</v>
      </c>
      <c r="I819" s="70">
        <v>16.499807255610371</v>
      </c>
      <c r="J819" s="47" t="s">
        <v>430</v>
      </c>
      <c r="K819" s="47">
        <v>8</v>
      </c>
      <c r="L819" s="71"/>
      <c r="M819" s="47">
        <v>75</v>
      </c>
      <c r="N819" s="48">
        <f t="shared" si="79"/>
        <v>160</v>
      </c>
      <c r="O819" s="48">
        <f t="shared" si="74"/>
        <v>2639.9691608976591</v>
      </c>
      <c r="P819" s="72">
        <f t="shared" si="75"/>
        <v>263.99691608976593</v>
      </c>
      <c r="Q819" s="73">
        <f t="shared" si="76"/>
        <v>435.59491154811371</v>
      </c>
      <c r="R819" s="48">
        <f t="shared" si="77"/>
        <v>3339.5609885355389</v>
      </c>
      <c r="S819" s="74">
        <f t="shared" si="78"/>
        <v>55</v>
      </c>
      <c r="T819" s="6" t="s">
        <v>431</v>
      </c>
      <c r="U819" s="47" t="s">
        <v>432</v>
      </c>
      <c r="V819" s="47">
        <v>1</v>
      </c>
      <c r="W819" s="47">
        <v>1</v>
      </c>
      <c r="X819" s="47">
        <v>1</v>
      </c>
      <c r="Y819" s="47">
        <v>1</v>
      </c>
      <c r="Z819" s="75">
        <v>40855.635439814832</v>
      </c>
      <c r="AA819" s="6" t="s">
        <v>433</v>
      </c>
      <c r="AB819" s="47" t="s">
        <v>4440</v>
      </c>
      <c r="AC819" s="47" t="s">
        <v>4454</v>
      </c>
      <c r="AD819" s="47" t="s">
        <v>4446</v>
      </c>
      <c r="AE819" s="47" t="s">
        <v>4455</v>
      </c>
      <c r="AF819" s="6" t="s">
        <v>4456</v>
      </c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</row>
    <row r="820" spans="1:43" s="1" customFormat="1" ht="15.75" x14ac:dyDescent="0.25">
      <c r="A820" s="47">
        <v>816</v>
      </c>
      <c r="B820" s="47" t="s">
        <v>4457</v>
      </c>
      <c r="C820" s="47" t="s">
        <v>1481</v>
      </c>
      <c r="D820" s="69" t="s">
        <v>4439</v>
      </c>
      <c r="E820" s="47">
        <v>2004</v>
      </c>
      <c r="F820" s="69" t="s">
        <v>1484</v>
      </c>
      <c r="G820" s="69" t="s">
        <v>1483</v>
      </c>
      <c r="H820" s="69" t="s">
        <v>451</v>
      </c>
      <c r="I820" s="70">
        <v>28.00039385104089</v>
      </c>
      <c r="J820" s="47" t="s">
        <v>430</v>
      </c>
      <c r="K820" s="47">
        <v>6</v>
      </c>
      <c r="L820" s="71"/>
      <c r="M820" s="47">
        <v>75</v>
      </c>
      <c r="N820" s="48">
        <f t="shared" si="79"/>
        <v>140</v>
      </c>
      <c r="O820" s="48">
        <f t="shared" si="74"/>
        <v>3920.0551391457248</v>
      </c>
      <c r="P820" s="72">
        <f t="shared" si="75"/>
        <v>392.00551391457248</v>
      </c>
      <c r="Q820" s="73">
        <f t="shared" si="76"/>
        <v>646.80909795904461</v>
      </c>
      <c r="R820" s="48">
        <f t="shared" si="77"/>
        <v>4958.8697510193415</v>
      </c>
      <c r="S820" s="74">
        <f t="shared" si="78"/>
        <v>55</v>
      </c>
      <c r="T820" s="6" t="s">
        <v>431</v>
      </c>
      <c r="U820" s="47" t="s">
        <v>432</v>
      </c>
      <c r="V820" s="47">
        <v>1</v>
      </c>
      <c r="W820" s="47">
        <v>1</v>
      </c>
      <c r="X820" s="47">
        <v>1</v>
      </c>
      <c r="Y820" s="47">
        <v>1</v>
      </c>
      <c r="Z820" s="75">
        <v>40855.635439814832</v>
      </c>
      <c r="AA820" s="6" t="s">
        <v>433</v>
      </c>
      <c r="AB820" s="47" t="s">
        <v>4440</v>
      </c>
      <c r="AC820" s="47" t="s">
        <v>4454</v>
      </c>
      <c r="AD820" s="47" t="s">
        <v>4458</v>
      </c>
      <c r="AE820" s="47" t="s">
        <v>4459</v>
      </c>
      <c r="AF820" s="6" t="s">
        <v>4460</v>
      </c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</row>
    <row r="821" spans="1:43" s="1" customFormat="1" ht="15.75" x14ac:dyDescent="0.25">
      <c r="A821" s="47">
        <v>817</v>
      </c>
      <c r="B821" s="47" t="s">
        <v>4461</v>
      </c>
      <c r="C821" s="47" t="s">
        <v>1481</v>
      </c>
      <c r="D821" s="69" t="s">
        <v>4439</v>
      </c>
      <c r="E821" s="47">
        <v>2004</v>
      </c>
      <c r="F821" s="69" t="s">
        <v>1484</v>
      </c>
      <c r="G821" s="69" t="s">
        <v>1483</v>
      </c>
      <c r="H821" s="69" t="s">
        <v>451</v>
      </c>
      <c r="I821" s="70">
        <v>172.99986151740569</v>
      </c>
      <c r="J821" s="47" t="s">
        <v>430</v>
      </c>
      <c r="K821" s="47">
        <v>8</v>
      </c>
      <c r="L821" s="71"/>
      <c r="M821" s="47">
        <v>75</v>
      </c>
      <c r="N821" s="48">
        <f t="shared" si="79"/>
        <v>160</v>
      </c>
      <c r="O821" s="48">
        <f t="shared" si="74"/>
        <v>27679.977842784909</v>
      </c>
      <c r="P821" s="72">
        <f t="shared" si="75"/>
        <v>2767.9977842784911</v>
      </c>
      <c r="Q821" s="73">
        <f t="shared" si="76"/>
        <v>4567.19634405951</v>
      </c>
      <c r="R821" s="48">
        <f t="shared" si="77"/>
        <v>35015.171971122909</v>
      </c>
      <c r="S821" s="74">
        <f t="shared" si="78"/>
        <v>55</v>
      </c>
      <c r="T821" s="6" t="s">
        <v>431</v>
      </c>
      <c r="U821" s="47" t="s">
        <v>432</v>
      </c>
      <c r="V821" s="47">
        <v>1</v>
      </c>
      <c r="W821" s="47">
        <v>1</v>
      </c>
      <c r="X821" s="47">
        <v>1</v>
      </c>
      <c r="Y821" s="47">
        <v>1</v>
      </c>
      <c r="Z821" s="75">
        <v>40855.635439814832</v>
      </c>
      <c r="AA821" s="6" t="s">
        <v>433</v>
      </c>
      <c r="AB821" s="47" t="s">
        <v>4440</v>
      </c>
      <c r="AC821" s="47" t="s">
        <v>4462</v>
      </c>
      <c r="AD821" s="47" t="s">
        <v>4454</v>
      </c>
      <c r="AE821" s="47" t="s">
        <v>4463</v>
      </c>
      <c r="AF821" s="6" t="s">
        <v>4464</v>
      </c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</row>
    <row r="822" spans="1:43" s="1" customFormat="1" ht="15.75" x14ac:dyDescent="0.25">
      <c r="A822" s="47">
        <v>818</v>
      </c>
      <c r="B822" s="47" t="s">
        <v>4465</v>
      </c>
      <c r="C822" s="47" t="s">
        <v>1481</v>
      </c>
      <c r="D822" s="69" t="s">
        <v>4439</v>
      </c>
      <c r="E822" s="47">
        <v>2004</v>
      </c>
      <c r="F822" s="69" t="s">
        <v>1484</v>
      </c>
      <c r="G822" s="69" t="s">
        <v>1483</v>
      </c>
      <c r="H822" s="69" t="s">
        <v>451</v>
      </c>
      <c r="I822" s="70">
        <v>28.00049206711153</v>
      </c>
      <c r="J822" s="47" t="s">
        <v>430</v>
      </c>
      <c r="K822" s="47">
        <v>6</v>
      </c>
      <c r="L822" s="71"/>
      <c r="M822" s="47">
        <v>75</v>
      </c>
      <c r="N822" s="48">
        <f t="shared" si="79"/>
        <v>140</v>
      </c>
      <c r="O822" s="48">
        <f t="shared" si="74"/>
        <v>3920.0688893956144</v>
      </c>
      <c r="P822" s="72">
        <f t="shared" si="75"/>
        <v>392.00688893956146</v>
      </c>
      <c r="Q822" s="73">
        <f t="shared" si="76"/>
        <v>646.81136675027631</v>
      </c>
      <c r="R822" s="48">
        <f t="shared" si="77"/>
        <v>4958.8871450854522</v>
      </c>
      <c r="S822" s="74">
        <f t="shared" si="78"/>
        <v>55</v>
      </c>
      <c r="T822" s="6" t="s">
        <v>431</v>
      </c>
      <c r="U822" s="47" t="s">
        <v>432</v>
      </c>
      <c r="V822" s="47">
        <v>1</v>
      </c>
      <c r="W822" s="47">
        <v>1</v>
      </c>
      <c r="X822" s="47">
        <v>1</v>
      </c>
      <c r="Y822" s="47">
        <v>1</v>
      </c>
      <c r="Z822" s="75">
        <v>40855.635451388887</v>
      </c>
      <c r="AA822" s="6" t="s">
        <v>433</v>
      </c>
      <c r="AB822" s="47" t="s">
        <v>4440</v>
      </c>
      <c r="AC822" s="47" t="s">
        <v>4462</v>
      </c>
      <c r="AD822" s="47" t="s">
        <v>4466</v>
      </c>
      <c r="AE822" s="47" t="s">
        <v>4467</v>
      </c>
      <c r="AF822" s="6" t="s">
        <v>4468</v>
      </c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</row>
    <row r="823" spans="1:43" s="1" customFormat="1" ht="15.75" x14ac:dyDescent="0.25">
      <c r="A823" s="47">
        <v>819</v>
      </c>
      <c r="B823" s="47" t="s">
        <v>4469</v>
      </c>
      <c r="C823" s="47" t="s">
        <v>1481</v>
      </c>
      <c r="D823" s="69" t="s">
        <v>4439</v>
      </c>
      <c r="E823" s="47">
        <v>2004</v>
      </c>
      <c r="F823" s="69" t="s">
        <v>1484</v>
      </c>
      <c r="G823" s="69" t="s">
        <v>1483</v>
      </c>
      <c r="H823" s="69" t="s">
        <v>451</v>
      </c>
      <c r="I823" s="70">
        <v>38.500780241406318</v>
      </c>
      <c r="J823" s="47" t="s">
        <v>430</v>
      </c>
      <c r="K823" s="47">
        <v>8</v>
      </c>
      <c r="L823" s="71"/>
      <c r="M823" s="47">
        <v>75</v>
      </c>
      <c r="N823" s="48">
        <f t="shared" si="79"/>
        <v>160</v>
      </c>
      <c r="O823" s="48">
        <f t="shared" si="74"/>
        <v>6160.1248386250109</v>
      </c>
      <c r="P823" s="72">
        <f t="shared" si="75"/>
        <v>616.01248386250109</v>
      </c>
      <c r="Q823" s="73">
        <f t="shared" si="76"/>
        <v>1016.4205983731267</v>
      </c>
      <c r="R823" s="48">
        <f t="shared" si="77"/>
        <v>7792.5579208606378</v>
      </c>
      <c r="S823" s="74">
        <f t="shared" si="78"/>
        <v>55</v>
      </c>
      <c r="T823" s="6" t="s">
        <v>431</v>
      </c>
      <c r="U823" s="47" t="s">
        <v>432</v>
      </c>
      <c r="V823" s="47">
        <v>1</v>
      </c>
      <c r="W823" s="47">
        <v>1</v>
      </c>
      <c r="X823" s="47">
        <v>1</v>
      </c>
      <c r="Y823" s="47">
        <v>1</v>
      </c>
      <c r="Z823" s="75">
        <v>40855.635451388887</v>
      </c>
      <c r="AA823" s="6" t="s">
        <v>433</v>
      </c>
      <c r="AB823" s="47" t="s">
        <v>4440</v>
      </c>
      <c r="AC823" s="47" t="s">
        <v>4470</v>
      </c>
      <c r="AD823" s="47" t="s">
        <v>4462</v>
      </c>
      <c r="AE823" s="47" t="s">
        <v>4471</v>
      </c>
      <c r="AF823" s="6" t="s">
        <v>4472</v>
      </c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</row>
    <row r="824" spans="1:43" s="1" customFormat="1" ht="15.75" x14ac:dyDescent="0.25">
      <c r="A824" s="47">
        <v>820</v>
      </c>
      <c r="B824" s="47" t="s">
        <v>4473</v>
      </c>
      <c r="C824" s="47" t="s">
        <v>1481</v>
      </c>
      <c r="D824" s="69" t="s">
        <v>4439</v>
      </c>
      <c r="E824" s="47">
        <v>2004</v>
      </c>
      <c r="F824" s="69" t="s">
        <v>1484</v>
      </c>
      <c r="G824" s="69" t="s">
        <v>1483</v>
      </c>
      <c r="H824" s="69" t="s">
        <v>451</v>
      </c>
      <c r="I824" s="70">
        <v>27.000306256770219</v>
      </c>
      <c r="J824" s="47" t="s">
        <v>430</v>
      </c>
      <c r="K824" s="47">
        <v>8</v>
      </c>
      <c r="L824" s="71"/>
      <c r="M824" s="47">
        <v>75</v>
      </c>
      <c r="N824" s="48">
        <f t="shared" si="79"/>
        <v>160</v>
      </c>
      <c r="O824" s="48">
        <f t="shared" si="74"/>
        <v>4320.0490010832355</v>
      </c>
      <c r="P824" s="72">
        <f t="shared" si="75"/>
        <v>432.00490010832357</v>
      </c>
      <c r="Q824" s="73">
        <f t="shared" si="76"/>
        <v>712.80808517873379</v>
      </c>
      <c r="R824" s="48">
        <f t="shared" si="77"/>
        <v>5464.8619863702925</v>
      </c>
      <c r="S824" s="74">
        <f t="shared" si="78"/>
        <v>55</v>
      </c>
      <c r="T824" s="6" t="s">
        <v>431</v>
      </c>
      <c r="U824" s="47" t="s">
        <v>432</v>
      </c>
      <c r="V824" s="47">
        <v>1</v>
      </c>
      <c r="W824" s="47">
        <v>1</v>
      </c>
      <c r="X824" s="47">
        <v>1</v>
      </c>
      <c r="Y824" s="47">
        <v>1</v>
      </c>
      <c r="Z824" s="75">
        <v>40855.635451388887</v>
      </c>
      <c r="AA824" s="6" t="s">
        <v>433</v>
      </c>
      <c r="AB824" s="47" t="s">
        <v>4440</v>
      </c>
      <c r="AC824" s="47" t="s">
        <v>4474</v>
      </c>
      <c r="AD824" s="47" t="s">
        <v>4475</v>
      </c>
      <c r="AE824" s="47" t="s">
        <v>4476</v>
      </c>
      <c r="AF824" s="6" t="s">
        <v>4477</v>
      </c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</row>
    <row r="825" spans="1:43" s="1" customFormat="1" ht="15.75" x14ac:dyDescent="0.25">
      <c r="A825" s="47">
        <v>821</v>
      </c>
      <c r="B825" s="47" t="s">
        <v>4478</v>
      </c>
      <c r="C825" s="47" t="s">
        <v>1481</v>
      </c>
      <c r="D825" s="69" t="s">
        <v>4439</v>
      </c>
      <c r="E825" s="47">
        <v>2004</v>
      </c>
      <c r="F825" s="69" t="s">
        <v>1484</v>
      </c>
      <c r="G825" s="69" t="s">
        <v>1483</v>
      </c>
      <c r="H825" s="69" t="s">
        <v>451</v>
      </c>
      <c r="I825" s="70">
        <v>24.99958513289404</v>
      </c>
      <c r="J825" s="47" t="s">
        <v>430</v>
      </c>
      <c r="K825" s="47">
        <v>8</v>
      </c>
      <c r="L825" s="71"/>
      <c r="M825" s="47">
        <v>75</v>
      </c>
      <c r="N825" s="48">
        <f t="shared" si="79"/>
        <v>160</v>
      </c>
      <c r="O825" s="48">
        <f t="shared" si="74"/>
        <v>3999.9336212630465</v>
      </c>
      <c r="P825" s="72">
        <f t="shared" si="75"/>
        <v>399.99336212630465</v>
      </c>
      <c r="Q825" s="73">
        <f t="shared" si="76"/>
        <v>659.98904750840268</v>
      </c>
      <c r="R825" s="48">
        <f t="shared" si="77"/>
        <v>5059.9160308977544</v>
      </c>
      <c r="S825" s="74">
        <f t="shared" si="78"/>
        <v>55</v>
      </c>
      <c r="T825" s="6" t="s">
        <v>431</v>
      </c>
      <c r="U825" s="47" t="s">
        <v>432</v>
      </c>
      <c r="V825" s="47">
        <v>1</v>
      </c>
      <c r="W825" s="47">
        <v>1</v>
      </c>
      <c r="X825" s="47">
        <v>1</v>
      </c>
      <c r="Y825" s="47">
        <v>1</v>
      </c>
      <c r="Z825" s="75">
        <v>40855.635451388887</v>
      </c>
      <c r="AA825" s="6" t="s">
        <v>433</v>
      </c>
      <c r="AB825" s="47" t="s">
        <v>4440</v>
      </c>
      <c r="AC825" s="47" t="s">
        <v>4470</v>
      </c>
      <c r="AD825" s="47" t="s">
        <v>4474</v>
      </c>
      <c r="AE825" s="47" t="s">
        <v>4479</v>
      </c>
      <c r="AF825" s="6" t="s">
        <v>4480</v>
      </c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</row>
    <row r="826" spans="1:43" s="1" customFormat="1" ht="15.75" x14ac:dyDescent="0.25">
      <c r="A826" s="47">
        <v>822</v>
      </c>
      <c r="B826" s="47" t="s">
        <v>4481</v>
      </c>
      <c r="C826" s="47" t="s">
        <v>1481</v>
      </c>
      <c r="D826" s="69" t="s">
        <v>4439</v>
      </c>
      <c r="E826" s="47">
        <v>2004</v>
      </c>
      <c r="F826" s="69" t="s">
        <v>1484</v>
      </c>
      <c r="G826" s="69" t="s">
        <v>1483</v>
      </c>
      <c r="H826" s="69" t="s">
        <v>451</v>
      </c>
      <c r="I826" s="70">
        <v>58.999237014905013</v>
      </c>
      <c r="J826" s="47" t="s">
        <v>430</v>
      </c>
      <c r="K826" s="47">
        <v>8</v>
      </c>
      <c r="L826" s="71"/>
      <c r="M826" s="47">
        <v>75</v>
      </c>
      <c r="N826" s="48">
        <f t="shared" si="79"/>
        <v>160</v>
      </c>
      <c r="O826" s="48">
        <f t="shared" si="74"/>
        <v>9439.8779223848014</v>
      </c>
      <c r="P826" s="72">
        <f t="shared" si="75"/>
        <v>943.98779223848021</v>
      </c>
      <c r="Q826" s="73">
        <f t="shared" si="76"/>
        <v>1557.5798571934922</v>
      </c>
      <c r="R826" s="48">
        <f t="shared" si="77"/>
        <v>11941.445571816774</v>
      </c>
      <c r="S826" s="74">
        <f t="shared" si="78"/>
        <v>55</v>
      </c>
      <c r="T826" s="6" t="s">
        <v>431</v>
      </c>
      <c r="U826" s="47" t="s">
        <v>432</v>
      </c>
      <c r="V826" s="47">
        <v>1</v>
      </c>
      <c r="W826" s="47">
        <v>1</v>
      </c>
      <c r="X826" s="47">
        <v>1</v>
      </c>
      <c r="Y826" s="47">
        <v>1</v>
      </c>
      <c r="Z826" s="75">
        <v>40855.635451388887</v>
      </c>
      <c r="AA826" s="6" t="s">
        <v>433</v>
      </c>
      <c r="AB826" s="47" t="s">
        <v>4440</v>
      </c>
      <c r="AC826" s="47" t="s">
        <v>4482</v>
      </c>
      <c r="AD826" s="47" t="s">
        <v>4470</v>
      </c>
      <c r="AE826" s="47" t="s">
        <v>4483</v>
      </c>
      <c r="AF826" s="6" t="s">
        <v>4484</v>
      </c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</row>
    <row r="827" spans="1:43" s="1" customFormat="1" ht="15.75" x14ac:dyDescent="0.25">
      <c r="A827" s="47">
        <v>823</v>
      </c>
      <c r="B827" s="47" t="s">
        <v>4485</v>
      </c>
      <c r="C827" s="47" t="s">
        <v>1481</v>
      </c>
      <c r="D827" s="69" t="s">
        <v>4439</v>
      </c>
      <c r="E827" s="47">
        <v>2004</v>
      </c>
      <c r="F827" s="69" t="s">
        <v>1484</v>
      </c>
      <c r="G827" s="69" t="s">
        <v>1483</v>
      </c>
      <c r="H827" s="69" t="s">
        <v>451</v>
      </c>
      <c r="I827" s="70">
        <v>28.000022000167569</v>
      </c>
      <c r="J827" s="47" t="s">
        <v>430</v>
      </c>
      <c r="K827" s="47">
        <v>6</v>
      </c>
      <c r="L827" s="71"/>
      <c r="M827" s="47">
        <v>75</v>
      </c>
      <c r="N827" s="48">
        <f t="shared" si="79"/>
        <v>140</v>
      </c>
      <c r="O827" s="48">
        <f t="shared" si="74"/>
        <v>3920.0030800234595</v>
      </c>
      <c r="P827" s="72">
        <f t="shared" si="75"/>
        <v>392.00030800234595</v>
      </c>
      <c r="Q827" s="73">
        <f t="shared" si="76"/>
        <v>646.80050820387078</v>
      </c>
      <c r="R827" s="48">
        <f t="shared" si="77"/>
        <v>4958.803896229676</v>
      </c>
      <c r="S827" s="74">
        <f t="shared" si="78"/>
        <v>55</v>
      </c>
      <c r="T827" s="6" t="s">
        <v>431</v>
      </c>
      <c r="U827" s="47" t="s">
        <v>432</v>
      </c>
      <c r="V827" s="47">
        <v>1</v>
      </c>
      <c r="W827" s="47">
        <v>1</v>
      </c>
      <c r="X827" s="47">
        <v>1</v>
      </c>
      <c r="Y827" s="47">
        <v>1</v>
      </c>
      <c r="Z827" s="75">
        <v>40855.635451388887</v>
      </c>
      <c r="AA827" s="6" t="s">
        <v>433</v>
      </c>
      <c r="AB827" s="47" t="s">
        <v>4440</v>
      </c>
      <c r="AC827" s="47" t="s">
        <v>4482</v>
      </c>
      <c r="AD827" s="47" t="s">
        <v>4486</v>
      </c>
      <c r="AE827" s="47" t="s">
        <v>4487</v>
      </c>
      <c r="AF827" s="6" t="s">
        <v>4488</v>
      </c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</row>
    <row r="828" spans="1:43" s="1" customFormat="1" ht="15.75" x14ac:dyDescent="0.25">
      <c r="A828" s="47">
        <v>824</v>
      </c>
      <c r="B828" s="47" t="s">
        <v>4489</v>
      </c>
      <c r="C828" s="47" t="s">
        <v>1481</v>
      </c>
      <c r="D828" s="69" t="s">
        <v>4439</v>
      </c>
      <c r="E828" s="47">
        <v>2004</v>
      </c>
      <c r="F828" s="69" t="s">
        <v>1484</v>
      </c>
      <c r="G828" s="69" t="s">
        <v>1483</v>
      </c>
      <c r="H828" s="69" t="s">
        <v>451</v>
      </c>
      <c r="I828" s="70">
        <v>78.50018075529222</v>
      </c>
      <c r="J828" s="47" t="s">
        <v>430</v>
      </c>
      <c r="K828" s="47">
        <v>8</v>
      </c>
      <c r="L828" s="71"/>
      <c r="M828" s="47">
        <v>75</v>
      </c>
      <c r="N828" s="48">
        <f t="shared" si="79"/>
        <v>160</v>
      </c>
      <c r="O828" s="48">
        <f t="shared" si="74"/>
        <v>12560.028920846755</v>
      </c>
      <c r="P828" s="72">
        <f t="shared" si="75"/>
        <v>1256.0028920846755</v>
      </c>
      <c r="Q828" s="73">
        <f t="shared" si="76"/>
        <v>2072.4047719397145</v>
      </c>
      <c r="R828" s="48">
        <f t="shared" si="77"/>
        <v>15888.436584871146</v>
      </c>
      <c r="S828" s="74">
        <f t="shared" si="78"/>
        <v>55</v>
      </c>
      <c r="T828" s="6" t="s">
        <v>431</v>
      </c>
      <c r="U828" s="47" t="s">
        <v>432</v>
      </c>
      <c r="V828" s="47">
        <v>1</v>
      </c>
      <c r="W828" s="47">
        <v>1</v>
      </c>
      <c r="X828" s="47">
        <v>1</v>
      </c>
      <c r="Y828" s="47">
        <v>1</v>
      </c>
      <c r="Z828" s="75">
        <v>40855.635451388887</v>
      </c>
      <c r="AA828" s="6" t="s">
        <v>433</v>
      </c>
      <c r="AB828" s="47" t="s">
        <v>4440</v>
      </c>
      <c r="AC828" s="47" t="s">
        <v>4490</v>
      </c>
      <c r="AD828" s="47" t="s">
        <v>4482</v>
      </c>
      <c r="AE828" s="47" t="s">
        <v>4491</v>
      </c>
      <c r="AF828" s="6" t="s">
        <v>4492</v>
      </c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</row>
    <row r="829" spans="1:43" s="1" customFormat="1" ht="15.75" x14ac:dyDescent="0.25">
      <c r="A829" s="47">
        <v>825</v>
      </c>
      <c r="B829" s="47" t="s">
        <v>4493</v>
      </c>
      <c r="C829" s="47" t="s">
        <v>1481</v>
      </c>
      <c r="D829" s="69" t="s">
        <v>4439</v>
      </c>
      <c r="E829" s="47">
        <v>2004</v>
      </c>
      <c r="F829" s="69" t="s">
        <v>1484</v>
      </c>
      <c r="G829" s="69" t="s">
        <v>1483</v>
      </c>
      <c r="H829" s="69" t="s">
        <v>451</v>
      </c>
      <c r="I829" s="70">
        <v>27.000508162270979</v>
      </c>
      <c r="J829" s="47" t="s">
        <v>430</v>
      </c>
      <c r="K829" s="47">
        <v>8</v>
      </c>
      <c r="L829" s="71"/>
      <c r="M829" s="47">
        <v>75</v>
      </c>
      <c r="N829" s="48">
        <f t="shared" si="79"/>
        <v>160</v>
      </c>
      <c r="O829" s="48">
        <f t="shared" si="74"/>
        <v>4320.0813059633565</v>
      </c>
      <c r="P829" s="72">
        <f t="shared" si="75"/>
        <v>432.00813059633566</v>
      </c>
      <c r="Q829" s="73">
        <f t="shared" si="76"/>
        <v>712.8134154839538</v>
      </c>
      <c r="R829" s="48">
        <f t="shared" si="77"/>
        <v>5464.9028520436459</v>
      </c>
      <c r="S829" s="74">
        <f t="shared" si="78"/>
        <v>55</v>
      </c>
      <c r="T829" s="6" t="s">
        <v>431</v>
      </c>
      <c r="U829" s="47" t="s">
        <v>432</v>
      </c>
      <c r="V829" s="47">
        <v>1</v>
      </c>
      <c r="W829" s="47">
        <v>1</v>
      </c>
      <c r="X829" s="47">
        <v>1</v>
      </c>
      <c r="Y829" s="47">
        <v>1</v>
      </c>
      <c r="Z829" s="75">
        <v>40855.635451388887</v>
      </c>
      <c r="AA829" s="6" t="s">
        <v>433</v>
      </c>
      <c r="AB829" s="47" t="s">
        <v>4440</v>
      </c>
      <c r="AC829" s="47" t="s">
        <v>4494</v>
      </c>
      <c r="AD829" s="47" t="s">
        <v>4495</v>
      </c>
      <c r="AE829" s="47" t="s">
        <v>4496</v>
      </c>
      <c r="AF829" s="6" t="s">
        <v>4497</v>
      </c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</row>
    <row r="830" spans="1:43" s="1" customFormat="1" ht="15.75" x14ac:dyDescent="0.25">
      <c r="A830" s="47">
        <v>826</v>
      </c>
      <c r="B830" s="47" t="s">
        <v>4498</v>
      </c>
      <c r="C830" s="47" t="s">
        <v>1481</v>
      </c>
      <c r="D830" s="69" t="s">
        <v>4439</v>
      </c>
      <c r="E830" s="47">
        <v>2004</v>
      </c>
      <c r="F830" s="69" t="s">
        <v>1484</v>
      </c>
      <c r="G830" s="69" t="s">
        <v>1483</v>
      </c>
      <c r="H830" s="69" t="s">
        <v>451</v>
      </c>
      <c r="I830" s="70">
        <v>24.999583701863781</v>
      </c>
      <c r="J830" s="47" t="s">
        <v>430</v>
      </c>
      <c r="K830" s="47">
        <v>8</v>
      </c>
      <c r="L830" s="71"/>
      <c r="M830" s="47">
        <v>75</v>
      </c>
      <c r="N830" s="48">
        <f t="shared" si="79"/>
        <v>160</v>
      </c>
      <c r="O830" s="48">
        <f t="shared" si="74"/>
        <v>3999.933392298205</v>
      </c>
      <c r="P830" s="72">
        <f t="shared" si="75"/>
        <v>399.99333922982055</v>
      </c>
      <c r="Q830" s="73">
        <f t="shared" si="76"/>
        <v>659.98900972920387</v>
      </c>
      <c r="R830" s="48">
        <f t="shared" si="77"/>
        <v>5059.9157412572295</v>
      </c>
      <c r="S830" s="74">
        <f t="shared" si="78"/>
        <v>55</v>
      </c>
      <c r="T830" s="6" t="s">
        <v>431</v>
      </c>
      <c r="U830" s="47" t="s">
        <v>432</v>
      </c>
      <c r="V830" s="47">
        <v>1</v>
      </c>
      <c r="W830" s="47">
        <v>1</v>
      </c>
      <c r="X830" s="47">
        <v>1</v>
      </c>
      <c r="Y830" s="47">
        <v>1</v>
      </c>
      <c r="Z830" s="75">
        <v>40855.635451388887</v>
      </c>
      <c r="AA830" s="6" t="s">
        <v>433</v>
      </c>
      <c r="AB830" s="47" t="s">
        <v>4440</v>
      </c>
      <c r="AC830" s="47" t="s">
        <v>4490</v>
      </c>
      <c r="AD830" s="47" t="s">
        <v>4494</v>
      </c>
      <c r="AE830" s="47" t="s">
        <v>4499</v>
      </c>
      <c r="AF830" s="6" t="s">
        <v>4500</v>
      </c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</row>
    <row r="831" spans="1:43" s="1" customFormat="1" ht="15.75" x14ac:dyDescent="0.25">
      <c r="A831" s="47">
        <v>827</v>
      </c>
      <c r="B831" s="47" t="s">
        <v>4501</v>
      </c>
      <c r="C831" s="47" t="s">
        <v>1481</v>
      </c>
      <c r="D831" s="69" t="s">
        <v>4439</v>
      </c>
      <c r="E831" s="47">
        <v>2004</v>
      </c>
      <c r="F831" s="69" t="s">
        <v>1484</v>
      </c>
      <c r="G831" s="69" t="s">
        <v>1483</v>
      </c>
      <c r="H831" s="69" t="s">
        <v>451</v>
      </c>
      <c r="I831" s="70">
        <v>108.4998552611458</v>
      </c>
      <c r="J831" s="47" t="s">
        <v>430</v>
      </c>
      <c r="K831" s="47">
        <v>8</v>
      </c>
      <c r="L831" s="71"/>
      <c r="M831" s="47">
        <v>75</v>
      </c>
      <c r="N831" s="48">
        <f t="shared" si="79"/>
        <v>160</v>
      </c>
      <c r="O831" s="48">
        <f t="shared" si="74"/>
        <v>17359.976841783326</v>
      </c>
      <c r="P831" s="72">
        <f t="shared" si="75"/>
        <v>1735.9976841783327</v>
      </c>
      <c r="Q831" s="73">
        <f t="shared" si="76"/>
        <v>2864.3961788942484</v>
      </c>
      <c r="R831" s="48">
        <f t="shared" si="77"/>
        <v>21960.370704855904</v>
      </c>
      <c r="S831" s="74">
        <f t="shared" si="78"/>
        <v>55</v>
      </c>
      <c r="T831" s="6" t="s">
        <v>431</v>
      </c>
      <c r="U831" s="47" t="s">
        <v>432</v>
      </c>
      <c r="V831" s="47">
        <v>1</v>
      </c>
      <c r="W831" s="47">
        <v>1</v>
      </c>
      <c r="X831" s="47">
        <v>1</v>
      </c>
      <c r="Y831" s="47">
        <v>1</v>
      </c>
      <c r="Z831" s="75">
        <v>40855.635451388887</v>
      </c>
      <c r="AA831" s="6" t="s">
        <v>433</v>
      </c>
      <c r="AB831" s="47" t="s">
        <v>4440</v>
      </c>
      <c r="AC831" s="47" t="s">
        <v>4502</v>
      </c>
      <c r="AD831" s="47" t="s">
        <v>4490</v>
      </c>
      <c r="AE831" s="47" t="s">
        <v>4503</v>
      </c>
      <c r="AF831" s="6" t="s">
        <v>4504</v>
      </c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</row>
    <row r="832" spans="1:43" s="1" customFormat="1" ht="15.75" x14ac:dyDescent="0.25">
      <c r="A832" s="47">
        <v>828</v>
      </c>
      <c r="B832" s="47" t="s">
        <v>4505</v>
      </c>
      <c r="C832" s="47" t="s">
        <v>1481</v>
      </c>
      <c r="D832" s="69" t="s">
        <v>4439</v>
      </c>
      <c r="E832" s="47">
        <v>2004</v>
      </c>
      <c r="F832" s="69" t="s">
        <v>1484</v>
      </c>
      <c r="G832" s="69" t="s">
        <v>1483</v>
      </c>
      <c r="H832" s="69" t="s">
        <v>451</v>
      </c>
      <c r="I832" s="70">
        <v>14.00017449926268</v>
      </c>
      <c r="J832" s="47" t="s">
        <v>430</v>
      </c>
      <c r="K832" s="47">
        <v>6</v>
      </c>
      <c r="L832" s="71"/>
      <c r="M832" s="47">
        <v>75</v>
      </c>
      <c r="N832" s="48">
        <f t="shared" si="79"/>
        <v>140</v>
      </c>
      <c r="O832" s="48">
        <f t="shared" si="74"/>
        <v>1960.0244298967752</v>
      </c>
      <c r="P832" s="72">
        <f t="shared" si="75"/>
        <v>196.00244298967755</v>
      </c>
      <c r="Q832" s="73">
        <f t="shared" si="76"/>
        <v>323.40403093296794</v>
      </c>
      <c r="R832" s="48">
        <f t="shared" si="77"/>
        <v>2479.430903819421</v>
      </c>
      <c r="S832" s="74">
        <f t="shared" si="78"/>
        <v>55</v>
      </c>
      <c r="T832" s="6" t="s">
        <v>431</v>
      </c>
      <c r="U832" s="47" t="s">
        <v>432</v>
      </c>
      <c r="V832" s="47">
        <v>1</v>
      </c>
      <c r="W832" s="47">
        <v>1</v>
      </c>
      <c r="X832" s="47">
        <v>1</v>
      </c>
      <c r="Y832" s="47">
        <v>1</v>
      </c>
      <c r="Z832" s="75">
        <v>40855.635451388887</v>
      </c>
      <c r="AA832" s="6" t="s">
        <v>433</v>
      </c>
      <c r="AB832" s="47" t="s">
        <v>4440</v>
      </c>
      <c r="AC832" s="47" t="s">
        <v>4506</v>
      </c>
      <c r="AD832" s="47" t="s">
        <v>4502</v>
      </c>
      <c r="AE832" s="47" t="s">
        <v>4507</v>
      </c>
      <c r="AF832" s="6" t="s">
        <v>4508</v>
      </c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</row>
    <row r="833" spans="1:43" s="1" customFormat="1" ht="15.75" x14ac:dyDescent="0.25">
      <c r="A833" s="47">
        <v>829</v>
      </c>
      <c r="B833" s="47" t="s">
        <v>4509</v>
      </c>
      <c r="C833" s="47" t="s">
        <v>1735</v>
      </c>
      <c r="D833" s="69" t="s">
        <v>4510</v>
      </c>
      <c r="E833" s="47">
        <v>2004</v>
      </c>
      <c r="F833" s="69" t="s">
        <v>4511</v>
      </c>
      <c r="G833" s="69" t="s">
        <v>427</v>
      </c>
      <c r="H833" s="69" t="s">
        <v>904</v>
      </c>
      <c r="I833" s="70">
        <v>248.5762174639506</v>
      </c>
      <c r="J833" s="47" t="s">
        <v>430</v>
      </c>
      <c r="K833" s="47">
        <v>8</v>
      </c>
      <c r="L833" s="71"/>
      <c r="M833" s="47">
        <v>75</v>
      </c>
      <c r="N833" s="48">
        <f t="shared" si="79"/>
        <v>160</v>
      </c>
      <c r="O833" s="48">
        <f t="shared" si="74"/>
        <v>39772.194794232099</v>
      </c>
      <c r="P833" s="72">
        <f t="shared" si="75"/>
        <v>3977.21947942321</v>
      </c>
      <c r="Q833" s="73">
        <f t="shared" si="76"/>
        <v>6562.4121410482967</v>
      </c>
      <c r="R833" s="48">
        <f t="shared" si="77"/>
        <v>50311.82641470361</v>
      </c>
      <c r="S833" s="74">
        <f t="shared" si="78"/>
        <v>55</v>
      </c>
      <c r="T833" s="6" t="s">
        <v>431</v>
      </c>
      <c r="U833" s="47" t="s">
        <v>432</v>
      </c>
      <c r="V833" s="47">
        <v>1</v>
      </c>
      <c r="W833" s="47">
        <v>1</v>
      </c>
      <c r="X833" s="47">
        <v>1</v>
      </c>
      <c r="Y833" s="47">
        <v>1</v>
      </c>
      <c r="Z833" s="75">
        <v>40855.635451388887</v>
      </c>
      <c r="AA833" s="6" t="s">
        <v>433</v>
      </c>
      <c r="AB833" s="47" t="s">
        <v>4314</v>
      </c>
      <c r="AC833" s="47"/>
      <c r="AD833" s="47" t="s">
        <v>4512</v>
      </c>
      <c r="AE833" s="47" t="s">
        <v>4513</v>
      </c>
      <c r="AF833" s="6" t="s">
        <v>4514</v>
      </c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</row>
    <row r="834" spans="1:43" s="1" customFormat="1" ht="15.75" x14ac:dyDescent="0.25">
      <c r="A834" s="47">
        <v>830</v>
      </c>
      <c r="B834" s="47" t="s">
        <v>4515</v>
      </c>
      <c r="C834" s="47" t="s">
        <v>1735</v>
      </c>
      <c r="D834" s="69" t="s">
        <v>4510</v>
      </c>
      <c r="E834" s="47">
        <v>2004</v>
      </c>
      <c r="F834" s="69" t="s">
        <v>4511</v>
      </c>
      <c r="G834" s="69" t="s">
        <v>427</v>
      </c>
      <c r="H834" s="69" t="s">
        <v>904</v>
      </c>
      <c r="I834" s="70">
        <v>48.511274598251973</v>
      </c>
      <c r="J834" s="47" t="s">
        <v>430</v>
      </c>
      <c r="K834" s="47">
        <v>8</v>
      </c>
      <c r="L834" s="71"/>
      <c r="M834" s="47">
        <v>75</v>
      </c>
      <c r="N834" s="48">
        <f t="shared" si="79"/>
        <v>160</v>
      </c>
      <c r="O834" s="48">
        <f t="shared" si="74"/>
        <v>7761.8039357203161</v>
      </c>
      <c r="P834" s="72">
        <f t="shared" si="75"/>
        <v>776.18039357203168</v>
      </c>
      <c r="Q834" s="73">
        <f t="shared" si="76"/>
        <v>1280.6976493938521</v>
      </c>
      <c r="R834" s="48">
        <f t="shared" si="77"/>
        <v>9818.6819786861997</v>
      </c>
      <c r="S834" s="74">
        <f t="shared" si="78"/>
        <v>55</v>
      </c>
      <c r="T834" s="6" t="s">
        <v>431</v>
      </c>
      <c r="U834" s="47" t="s">
        <v>432</v>
      </c>
      <c r="V834" s="47">
        <v>1</v>
      </c>
      <c r="W834" s="47">
        <v>1</v>
      </c>
      <c r="X834" s="47">
        <v>1</v>
      </c>
      <c r="Y834" s="47">
        <v>1</v>
      </c>
      <c r="Z834" s="75">
        <v>40855.635462962957</v>
      </c>
      <c r="AA834" s="6" t="s">
        <v>433</v>
      </c>
      <c r="AB834" s="47" t="s">
        <v>4314</v>
      </c>
      <c r="AC834" s="47" t="s">
        <v>4516</v>
      </c>
      <c r="AD834" s="47"/>
      <c r="AE834" s="47" t="s">
        <v>4517</v>
      </c>
      <c r="AF834" s="6" t="s">
        <v>4518</v>
      </c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</row>
    <row r="835" spans="1:43" s="1" customFormat="1" ht="15.75" x14ac:dyDescent="0.25">
      <c r="A835" s="47">
        <v>831</v>
      </c>
      <c r="B835" s="47" t="s">
        <v>4519</v>
      </c>
      <c r="C835" s="47" t="s">
        <v>1735</v>
      </c>
      <c r="D835" s="69" t="s">
        <v>4510</v>
      </c>
      <c r="E835" s="47">
        <v>2004</v>
      </c>
      <c r="F835" s="69" t="s">
        <v>4511</v>
      </c>
      <c r="G835" s="69" t="s">
        <v>427</v>
      </c>
      <c r="H835" s="69" t="s">
        <v>904</v>
      </c>
      <c r="I835" s="70">
        <v>3.0243507864099288</v>
      </c>
      <c r="J835" s="47" t="s">
        <v>430</v>
      </c>
      <c r="K835" s="47">
        <v>8</v>
      </c>
      <c r="L835" s="71"/>
      <c r="M835" s="47">
        <v>75</v>
      </c>
      <c r="N835" s="48">
        <f t="shared" si="79"/>
        <v>160</v>
      </c>
      <c r="O835" s="48">
        <f t="shared" si="74"/>
        <v>483.89612582558863</v>
      </c>
      <c r="P835" s="72">
        <f t="shared" si="75"/>
        <v>48.389612582558868</v>
      </c>
      <c r="Q835" s="73">
        <f t="shared" si="76"/>
        <v>79.842860761222127</v>
      </c>
      <c r="R835" s="48">
        <f t="shared" si="77"/>
        <v>612.12859916936964</v>
      </c>
      <c r="S835" s="74">
        <f t="shared" si="78"/>
        <v>55</v>
      </c>
      <c r="T835" s="6" t="s">
        <v>431</v>
      </c>
      <c r="U835" s="47" t="s">
        <v>432</v>
      </c>
      <c r="V835" s="47">
        <v>1</v>
      </c>
      <c r="W835" s="47">
        <v>1</v>
      </c>
      <c r="X835" s="47">
        <v>1</v>
      </c>
      <c r="Y835" s="47">
        <v>1</v>
      </c>
      <c r="Z835" s="75">
        <v>40855.635462962957</v>
      </c>
      <c r="AA835" s="6" t="s">
        <v>433</v>
      </c>
      <c r="AB835" s="47" t="s">
        <v>4314</v>
      </c>
      <c r="AC835" s="47" t="s">
        <v>4520</v>
      </c>
      <c r="AD835" s="47" t="s">
        <v>4516</v>
      </c>
      <c r="AE835" s="47" t="s">
        <v>4521</v>
      </c>
      <c r="AF835" s="6" t="s">
        <v>4522</v>
      </c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</row>
    <row r="836" spans="1:43" s="1" customFormat="1" ht="15.75" x14ac:dyDescent="0.25">
      <c r="A836" s="47">
        <v>832</v>
      </c>
      <c r="B836" s="47" t="s">
        <v>4523</v>
      </c>
      <c r="C836" s="47" t="s">
        <v>4524</v>
      </c>
      <c r="D836" s="69" t="s">
        <v>4510</v>
      </c>
      <c r="E836" s="47">
        <v>2004</v>
      </c>
      <c r="F836" s="69" t="s">
        <v>4511</v>
      </c>
      <c r="G836" s="69" t="s">
        <v>427</v>
      </c>
      <c r="H836" s="69" t="s">
        <v>904</v>
      </c>
      <c r="I836" s="70">
        <v>5.3532275801967577</v>
      </c>
      <c r="J836" s="47" t="s">
        <v>430</v>
      </c>
      <c r="K836" s="47">
        <v>6</v>
      </c>
      <c r="L836" s="71"/>
      <c r="M836" s="47">
        <v>75</v>
      </c>
      <c r="N836" s="48">
        <f t="shared" si="79"/>
        <v>140</v>
      </c>
      <c r="O836" s="48">
        <f t="shared" si="74"/>
        <v>749.45186122754603</v>
      </c>
      <c r="P836" s="72">
        <f t="shared" si="75"/>
        <v>74.945186122754606</v>
      </c>
      <c r="Q836" s="73">
        <f t="shared" si="76"/>
        <v>123.65955710254509</v>
      </c>
      <c r="R836" s="48">
        <f t="shared" si="77"/>
        <v>948.05660445284582</v>
      </c>
      <c r="S836" s="74">
        <f t="shared" si="78"/>
        <v>55</v>
      </c>
      <c r="T836" s="6" t="s">
        <v>431</v>
      </c>
      <c r="U836" s="47" t="s">
        <v>432</v>
      </c>
      <c r="V836" s="47">
        <v>1</v>
      </c>
      <c r="W836" s="47">
        <v>1</v>
      </c>
      <c r="X836" s="47">
        <v>1</v>
      </c>
      <c r="Y836" s="47">
        <v>1</v>
      </c>
      <c r="Z836" s="75">
        <v>40855.635462962957</v>
      </c>
      <c r="AA836" s="6" t="s">
        <v>433</v>
      </c>
      <c r="AB836" s="47" t="s">
        <v>4314</v>
      </c>
      <c r="AC836" s="47"/>
      <c r="AD836" s="47" t="s">
        <v>4525</v>
      </c>
      <c r="AE836" s="47" t="s">
        <v>4526</v>
      </c>
      <c r="AF836" s="6" t="s">
        <v>4527</v>
      </c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</row>
    <row r="837" spans="1:43" s="1" customFormat="1" ht="15.75" x14ac:dyDescent="0.25">
      <c r="A837" s="47">
        <v>833</v>
      </c>
      <c r="B837" s="47" t="s">
        <v>4528</v>
      </c>
      <c r="C837" s="47" t="s">
        <v>1735</v>
      </c>
      <c r="D837" s="69" t="s">
        <v>4510</v>
      </c>
      <c r="E837" s="47">
        <v>2004</v>
      </c>
      <c r="F837" s="69" t="s">
        <v>427</v>
      </c>
      <c r="G837" s="69" t="s">
        <v>4529</v>
      </c>
      <c r="H837" s="69" t="s">
        <v>904</v>
      </c>
      <c r="I837" s="70">
        <v>3.616472563600071</v>
      </c>
      <c r="J837" s="47" t="s">
        <v>430</v>
      </c>
      <c r="K837" s="47">
        <v>8</v>
      </c>
      <c r="L837" s="71"/>
      <c r="M837" s="47">
        <v>75</v>
      </c>
      <c r="N837" s="48">
        <f t="shared" si="79"/>
        <v>160</v>
      </c>
      <c r="O837" s="48">
        <f t="shared" si="74"/>
        <v>578.63561017601137</v>
      </c>
      <c r="P837" s="72">
        <f t="shared" si="75"/>
        <v>57.863561017601143</v>
      </c>
      <c r="Q837" s="73">
        <f t="shared" si="76"/>
        <v>95.474875679041872</v>
      </c>
      <c r="R837" s="48">
        <f t="shared" si="77"/>
        <v>731.9740468726543</v>
      </c>
      <c r="S837" s="74">
        <f t="shared" si="78"/>
        <v>55</v>
      </c>
      <c r="T837" s="6" t="s">
        <v>431</v>
      </c>
      <c r="U837" s="47" t="s">
        <v>432</v>
      </c>
      <c r="V837" s="47">
        <v>1</v>
      </c>
      <c r="W837" s="47">
        <v>1</v>
      </c>
      <c r="X837" s="47">
        <v>1</v>
      </c>
      <c r="Y837" s="47">
        <v>1</v>
      </c>
      <c r="Z837" s="75">
        <v>40855.635462962957</v>
      </c>
      <c r="AA837" s="6" t="s">
        <v>433</v>
      </c>
      <c r="AB837" s="47" t="s">
        <v>4314</v>
      </c>
      <c r="AC837" s="47" t="s">
        <v>4520</v>
      </c>
      <c r="AD837" s="47" t="s">
        <v>4530</v>
      </c>
      <c r="AE837" s="47" t="s">
        <v>4531</v>
      </c>
      <c r="AF837" s="6" t="s">
        <v>4532</v>
      </c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</row>
    <row r="838" spans="1:43" s="1" customFormat="1" ht="15.75" x14ac:dyDescent="0.25">
      <c r="A838" s="47">
        <v>834</v>
      </c>
      <c r="B838" s="47" t="s">
        <v>4533</v>
      </c>
      <c r="C838" s="47" t="s">
        <v>1735</v>
      </c>
      <c r="D838" s="69" t="s">
        <v>4510</v>
      </c>
      <c r="E838" s="47">
        <v>2004</v>
      </c>
      <c r="F838" s="69" t="s">
        <v>427</v>
      </c>
      <c r="G838" s="69" t="s">
        <v>4529</v>
      </c>
      <c r="H838" s="69" t="s">
        <v>904</v>
      </c>
      <c r="I838" s="70">
        <v>361.95442133970153</v>
      </c>
      <c r="J838" s="47" t="s">
        <v>430</v>
      </c>
      <c r="K838" s="47">
        <v>8</v>
      </c>
      <c r="L838" s="71"/>
      <c r="M838" s="47">
        <v>75</v>
      </c>
      <c r="N838" s="48">
        <f t="shared" si="79"/>
        <v>160</v>
      </c>
      <c r="O838" s="48">
        <f t="shared" ref="O838:O901" si="80">N838*I838</f>
        <v>57912.707414352248</v>
      </c>
      <c r="P838" s="72">
        <f t="shared" ref="P838:P901" si="81">O838*0.1</f>
        <v>5791.2707414352253</v>
      </c>
      <c r="Q838" s="73">
        <f t="shared" ref="Q838:Q901" si="82">SUM(O838:P838)*0.15</f>
        <v>9555.5967233681204</v>
      </c>
      <c r="R838" s="48">
        <f t="shared" ref="R838:R901" si="83">SUM(O838:Q838)</f>
        <v>73259.574879155596</v>
      </c>
      <c r="S838" s="74">
        <f t="shared" si="78"/>
        <v>55</v>
      </c>
      <c r="T838" s="6" t="s">
        <v>431</v>
      </c>
      <c r="U838" s="47" t="s">
        <v>432</v>
      </c>
      <c r="V838" s="47">
        <v>1</v>
      </c>
      <c r="W838" s="47">
        <v>1</v>
      </c>
      <c r="X838" s="47">
        <v>1</v>
      </c>
      <c r="Y838" s="47">
        <v>1</v>
      </c>
      <c r="Z838" s="75">
        <v>40855.635462962957</v>
      </c>
      <c r="AA838" s="6" t="s">
        <v>433</v>
      </c>
      <c r="AB838" s="47" t="s">
        <v>4314</v>
      </c>
      <c r="AC838" s="47" t="s">
        <v>4534</v>
      </c>
      <c r="AD838" s="47" t="s">
        <v>4520</v>
      </c>
      <c r="AE838" s="47" t="s">
        <v>4535</v>
      </c>
      <c r="AF838" s="6" t="s">
        <v>4536</v>
      </c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</row>
    <row r="839" spans="1:43" s="1" customFormat="1" ht="15.75" x14ac:dyDescent="0.25">
      <c r="A839" s="47">
        <v>835</v>
      </c>
      <c r="B839" s="47" t="s">
        <v>4537</v>
      </c>
      <c r="C839" s="47" t="s">
        <v>1735</v>
      </c>
      <c r="D839" s="69" t="s">
        <v>4510</v>
      </c>
      <c r="E839" s="47">
        <v>2004</v>
      </c>
      <c r="F839" s="69" t="s">
        <v>427</v>
      </c>
      <c r="G839" s="69" t="s">
        <v>4529</v>
      </c>
      <c r="H839" s="69" t="s">
        <v>904</v>
      </c>
      <c r="I839" s="70">
        <v>56.653310516552317</v>
      </c>
      <c r="J839" s="47" t="s">
        <v>430</v>
      </c>
      <c r="K839" s="47">
        <v>8</v>
      </c>
      <c r="L839" s="71"/>
      <c r="M839" s="47">
        <v>75</v>
      </c>
      <c r="N839" s="48">
        <f t="shared" si="79"/>
        <v>160</v>
      </c>
      <c r="O839" s="48">
        <f t="shared" si="80"/>
        <v>9064.52968264837</v>
      </c>
      <c r="P839" s="72">
        <f t="shared" si="81"/>
        <v>906.45296826483707</v>
      </c>
      <c r="Q839" s="73">
        <f t="shared" si="82"/>
        <v>1495.6473976369809</v>
      </c>
      <c r="R839" s="48">
        <f t="shared" si="83"/>
        <v>11466.630048550189</v>
      </c>
      <c r="S839" s="74">
        <f t="shared" ref="S839:S902" si="84">M839-ABS($I$2-E839)</f>
        <v>55</v>
      </c>
      <c r="T839" s="6" t="s">
        <v>431</v>
      </c>
      <c r="U839" s="47" t="s">
        <v>432</v>
      </c>
      <c r="V839" s="47">
        <v>1</v>
      </c>
      <c r="W839" s="47">
        <v>1</v>
      </c>
      <c r="X839" s="47">
        <v>1</v>
      </c>
      <c r="Y839" s="47">
        <v>1</v>
      </c>
      <c r="Z839" s="75">
        <v>40855.635462962957</v>
      </c>
      <c r="AA839" s="6" t="s">
        <v>433</v>
      </c>
      <c r="AB839" s="47" t="s">
        <v>4314</v>
      </c>
      <c r="AC839" s="47" t="s">
        <v>4538</v>
      </c>
      <c r="AD839" s="47" t="s">
        <v>4534</v>
      </c>
      <c r="AE839" s="47" t="s">
        <v>4539</v>
      </c>
      <c r="AF839" s="6" t="s">
        <v>4540</v>
      </c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</row>
    <row r="840" spans="1:43" s="1" customFormat="1" ht="15.75" x14ac:dyDescent="0.25">
      <c r="A840" s="47">
        <v>836</v>
      </c>
      <c r="B840" s="47" t="s">
        <v>4541</v>
      </c>
      <c r="C840" s="47" t="s">
        <v>1735</v>
      </c>
      <c r="D840" s="69" t="s">
        <v>4510</v>
      </c>
      <c r="E840" s="47">
        <v>2004</v>
      </c>
      <c r="F840" s="69" t="s">
        <v>427</v>
      </c>
      <c r="G840" s="69" t="s">
        <v>4529</v>
      </c>
      <c r="H840" s="69" t="s">
        <v>904</v>
      </c>
      <c r="I840" s="70">
        <v>84.750334765402371</v>
      </c>
      <c r="J840" s="47" t="s">
        <v>430</v>
      </c>
      <c r="K840" s="47">
        <v>8</v>
      </c>
      <c r="L840" s="71"/>
      <c r="M840" s="47">
        <v>75</v>
      </c>
      <c r="N840" s="48">
        <f t="shared" si="79"/>
        <v>160</v>
      </c>
      <c r="O840" s="48">
        <f t="shared" si="80"/>
        <v>13560.05356246438</v>
      </c>
      <c r="P840" s="72">
        <f t="shared" si="81"/>
        <v>1356.0053562464382</v>
      </c>
      <c r="Q840" s="73">
        <f t="shared" si="82"/>
        <v>2237.4088378066226</v>
      </c>
      <c r="R840" s="48">
        <f t="shared" si="83"/>
        <v>17153.467756517442</v>
      </c>
      <c r="S840" s="74">
        <f t="shared" si="84"/>
        <v>55</v>
      </c>
      <c r="T840" s="6" t="s">
        <v>431</v>
      </c>
      <c r="U840" s="47" t="s">
        <v>432</v>
      </c>
      <c r="V840" s="47">
        <v>1</v>
      </c>
      <c r="W840" s="47">
        <v>1</v>
      </c>
      <c r="X840" s="47">
        <v>1</v>
      </c>
      <c r="Y840" s="47">
        <v>1</v>
      </c>
      <c r="Z840" s="75">
        <v>40855.635462962957</v>
      </c>
      <c r="AA840" s="6" t="s">
        <v>433</v>
      </c>
      <c r="AB840" s="47" t="s">
        <v>4314</v>
      </c>
      <c r="AC840" s="47" t="s">
        <v>4542</v>
      </c>
      <c r="AD840" s="47" t="s">
        <v>4538</v>
      </c>
      <c r="AE840" s="47" t="s">
        <v>4543</v>
      </c>
      <c r="AF840" s="6" t="s">
        <v>4544</v>
      </c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</row>
    <row r="841" spans="1:43" s="1" customFormat="1" ht="15.75" x14ac:dyDescent="0.25">
      <c r="A841" s="47">
        <v>837</v>
      </c>
      <c r="B841" s="47" t="s">
        <v>4545</v>
      </c>
      <c r="C841" s="47" t="s">
        <v>4546</v>
      </c>
      <c r="D841" s="69" t="s">
        <v>4510</v>
      </c>
      <c r="E841" s="47">
        <v>2004</v>
      </c>
      <c r="F841" s="69" t="s">
        <v>4529</v>
      </c>
      <c r="G841" s="69" t="s">
        <v>427</v>
      </c>
      <c r="H841" s="69" t="s">
        <v>451</v>
      </c>
      <c r="I841" s="70">
        <v>170.97681500561231</v>
      </c>
      <c r="J841" s="47" t="s">
        <v>430</v>
      </c>
      <c r="K841" s="47">
        <v>8</v>
      </c>
      <c r="L841" s="71"/>
      <c r="M841" s="47">
        <v>75</v>
      </c>
      <c r="N841" s="48">
        <f t="shared" si="79"/>
        <v>160</v>
      </c>
      <c r="O841" s="48">
        <f t="shared" si="80"/>
        <v>27356.290400897968</v>
      </c>
      <c r="P841" s="72">
        <f t="shared" si="81"/>
        <v>2735.6290400897969</v>
      </c>
      <c r="Q841" s="73">
        <f t="shared" si="82"/>
        <v>4513.7879161481642</v>
      </c>
      <c r="R841" s="48">
        <f t="shared" si="83"/>
        <v>34605.707357135929</v>
      </c>
      <c r="S841" s="74">
        <f t="shared" si="84"/>
        <v>55</v>
      </c>
      <c r="T841" s="6" t="s">
        <v>431</v>
      </c>
      <c r="U841" s="47" t="s">
        <v>432</v>
      </c>
      <c r="V841" s="47">
        <v>1</v>
      </c>
      <c r="W841" s="47">
        <v>1</v>
      </c>
      <c r="X841" s="47">
        <v>1</v>
      </c>
      <c r="Y841" s="47">
        <v>1</v>
      </c>
      <c r="Z841" s="75">
        <v>40855.635462962957</v>
      </c>
      <c r="AA841" s="6" t="s">
        <v>433</v>
      </c>
      <c r="AB841" s="47" t="s">
        <v>4314</v>
      </c>
      <c r="AC841" s="47" t="s">
        <v>4547</v>
      </c>
      <c r="AD841" s="47" t="s">
        <v>4548</v>
      </c>
      <c r="AE841" s="47" t="s">
        <v>4549</v>
      </c>
      <c r="AF841" s="6" t="s">
        <v>4550</v>
      </c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</row>
    <row r="842" spans="1:43" s="1" customFormat="1" ht="15.75" x14ac:dyDescent="0.25">
      <c r="A842" s="47">
        <v>838</v>
      </c>
      <c r="B842" s="47" t="s">
        <v>4551</v>
      </c>
      <c r="C842" s="47" t="s">
        <v>1735</v>
      </c>
      <c r="D842" s="69" t="s">
        <v>4510</v>
      </c>
      <c r="E842" s="47">
        <v>2004</v>
      </c>
      <c r="F842" s="69" t="s">
        <v>4529</v>
      </c>
      <c r="G842" s="69" t="s">
        <v>427</v>
      </c>
      <c r="H842" s="69" t="s">
        <v>451</v>
      </c>
      <c r="I842" s="70">
        <v>3.9728592652988208</v>
      </c>
      <c r="J842" s="47" t="s">
        <v>430</v>
      </c>
      <c r="K842" s="47">
        <v>8</v>
      </c>
      <c r="L842" s="71"/>
      <c r="M842" s="47">
        <v>75</v>
      </c>
      <c r="N842" s="48">
        <f t="shared" si="79"/>
        <v>160</v>
      </c>
      <c r="O842" s="48">
        <f t="shared" si="80"/>
        <v>635.65748244781139</v>
      </c>
      <c r="P842" s="72">
        <f t="shared" si="81"/>
        <v>63.56574824478114</v>
      </c>
      <c r="Q842" s="73">
        <f t="shared" si="82"/>
        <v>104.88348460388887</v>
      </c>
      <c r="R842" s="48">
        <f t="shared" si="83"/>
        <v>804.10671529648141</v>
      </c>
      <c r="S842" s="74">
        <f t="shared" si="84"/>
        <v>55</v>
      </c>
      <c r="T842" s="6" t="s">
        <v>431</v>
      </c>
      <c r="U842" s="47" t="s">
        <v>432</v>
      </c>
      <c r="V842" s="47">
        <v>1</v>
      </c>
      <c r="W842" s="47">
        <v>1</v>
      </c>
      <c r="X842" s="47">
        <v>1</v>
      </c>
      <c r="Y842" s="47">
        <v>1</v>
      </c>
      <c r="Z842" s="75">
        <v>40855.635462962957</v>
      </c>
      <c r="AA842" s="6" t="s">
        <v>433</v>
      </c>
      <c r="AB842" s="47" t="s">
        <v>4314</v>
      </c>
      <c r="AC842" s="47" t="s">
        <v>4542</v>
      </c>
      <c r="AD842" s="47" t="s">
        <v>4547</v>
      </c>
      <c r="AE842" s="47" t="s">
        <v>4552</v>
      </c>
      <c r="AF842" s="6" t="s">
        <v>4553</v>
      </c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</row>
    <row r="843" spans="1:43" s="1" customFormat="1" ht="15.75" x14ac:dyDescent="0.25">
      <c r="A843" s="47">
        <v>839</v>
      </c>
      <c r="B843" s="47" t="s">
        <v>4554</v>
      </c>
      <c r="C843" s="47" t="s">
        <v>1735</v>
      </c>
      <c r="D843" s="69" t="s">
        <v>4510</v>
      </c>
      <c r="E843" s="47">
        <v>2004</v>
      </c>
      <c r="F843" s="69" t="s">
        <v>427</v>
      </c>
      <c r="G843" s="69" t="s">
        <v>4529</v>
      </c>
      <c r="H843" s="69" t="s">
        <v>904</v>
      </c>
      <c r="I843" s="70">
        <v>3.514802638138657</v>
      </c>
      <c r="J843" s="47" t="s">
        <v>430</v>
      </c>
      <c r="K843" s="47">
        <v>8</v>
      </c>
      <c r="L843" s="71"/>
      <c r="M843" s="47">
        <v>75</v>
      </c>
      <c r="N843" s="48">
        <f t="shared" si="79"/>
        <v>160</v>
      </c>
      <c r="O843" s="48">
        <f t="shared" si="80"/>
        <v>562.36842210218515</v>
      </c>
      <c r="P843" s="72">
        <f t="shared" si="81"/>
        <v>56.236842210218519</v>
      </c>
      <c r="Q843" s="73">
        <f t="shared" si="82"/>
        <v>92.790789646860546</v>
      </c>
      <c r="R843" s="48">
        <f t="shared" si="83"/>
        <v>711.39605395926412</v>
      </c>
      <c r="S843" s="74">
        <f t="shared" si="84"/>
        <v>55</v>
      </c>
      <c r="T843" s="6" t="s">
        <v>431</v>
      </c>
      <c r="U843" s="47" t="s">
        <v>432</v>
      </c>
      <c r="V843" s="47">
        <v>1</v>
      </c>
      <c r="W843" s="47">
        <v>1</v>
      </c>
      <c r="X843" s="47">
        <v>1</v>
      </c>
      <c r="Y843" s="47">
        <v>1</v>
      </c>
      <c r="Z843" s="75">
        <v>40855.635462962957</v>
      </c>
      <c r="AA843" s="6" t="s">
        <v>433</v>
      </c>
      <c r="AB843" s="47" t="s">
        <v>4314</v>
      </c>
      <c r="AC843" s="47" t="s">
        <v>4555</v>
      </c>
      <c r="AD843" s="47" t="s">
        <v>4542</v>
      </c>
      <c r="AE843" s="47" t="s">
        <v>4556</v>
      </c>
      <c r="AF843" s="6" t="s">
        <v>4557</v>
      </c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</row>
    <row r="844" spans="1:43" s="1" customFormat="1" ht="15.75" x14ac:dyDescent="0.25">
      <c r="A844" s="47">
        <v>840</v>
      </c>
      <c r="B844" s="47" t="s">
        <v>4558</v>
      </c>
      <c r="C844" s="47" t="s">
        <v>1735</v>
      </c>
      <c r="D844" s="69" t="s">
        <v>4510</v>
      </c>
      <c r="E844" s="47">
        <v>2004</v>
      </c>
      <c r="F844" s="69" t="s">
        <v>427</v>
      </c>
      <c r="G844" s="69" t="s">
        <v>4529</v>
      </c>
      <c r="H844" s="69" t="s">
        <v>904</v>
      </c>
      <c r="I844" s="70">
        <v>40.07242502439496</v>
      </c>
      <c r="J844" s="47" t="s">
        <v>430</v>
      </c>
      <c r="K844" s="47">
        <v>8</v>
      </c>
      <c r="L844" s="71"/>
      <c r="M844" s="47">
        <v>75</v>
      </c>
      <c r="N844" s="48">
        <f t="shared" si="79"/>
        <v>160</v>
      </c>
      <c r="O844" s="48">
        <f t="shared" si="80"/>
        <v>6411.5880039031936</v>
      </c>
      <c r="P844" s="72">
        <f t="shared" si="81"/>
        <v>641.15880039031936</v>
      </c>
      <c r="Q844" s="73">
        <f t="shared" si="82"/>
        <v>1057.9120206440268</v>
      </c>
      <c r="R844" s="48">
        <f t="shared" si="83"/>
        <v>8110.6588249375391</v>
      </c>
      <c r="S844" s="74">
        <f t="shared" si="84"/>
        <v>55</v>
      </c>
      <c r="T844" s="6" t="s">
        <v>431</v>
      </c>
      <c r="U844" s="47" t="s">
        <v>432</v>
      </c>
      <c r="V844" s="47">
        <v>1</v>
      </c>
      <c r="W844" s="47">
        <v>1</v>
      </c>
      <c r="X844" s="47">
        <v>1</v>
      </c>
      <c r="Y844" s="47">
        <v>1</v>
      </c>
      <c r="Z844" s="75">
        <v>40855.635462962957</v>
      </c>
      <c r="AA844" s="6" t="s">
        <v>433</v>
      </c>
      <c r="AB844" s="47" t="s">
        <v>4314</v>
      </c>
      <c r="AC844" s="47" t="s">
        <v>4559</v>
      </c>
      <c r="AD844" s="47" t="s">
        <v>4555</v>
      </c>
      <c r="AE844" s="47" t="s">
        <v>4560</v>
      </c>
      <c r="AF844" s="6" t="s">
        <v>4561</v>
      </c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</row>
    <row r="845" spans="1:43" s="1" customFormat="1" ht="15.75" x14ac:dyDescent="0.25">
      <c r="A845" s="47">
        <v>841</v>
      </c>
      <c r="B845" s="47" t="s">
        <v>4562</v>
      </c>
      <c r="C845" s="47" t="s">
        <v>1735</v>
      </c>
      <c r="D845" s="69" t="s">
        <v>4510</v>
      </c>
      <c r="E845" s="47">
        <v>2004</v>
      </c>
      <c r="F845" s="69" t="s">
        <v>427</v>
      </c>
      <c r="G845" s="69" t="s">
        <v>4529</v>
      </c>
      <c r="H845" s="69" t="s">
        <v>904</v>
      </c>
      <c r="I845" s="70">
        <v>10.966572510168261</v>
      </c>
      <c r="J845" s="47" t="s">
        <v>430</v>
      </c>
      <c r="K845" s="47">
        <v>8</v>
      </c>
      <c r="L845" s="71"/>
      <c r="M845" s="47">
        <v>75</v>
      </c>
      <c r="N845" s="48">
        <f t="shared" si="79"/>
        <v>160</v>
      </c>
      <c r="O845" s="48">
        <f t="shared" si="80"/>
        <v>1754.6516016269218</v>
      </c>
      <c r="P845" s="72">
        <f t="shared" si="81"/>
        <v>175.4651601626922</v>
      </c>
      <c r="Q845" s="73">
        <f t="shared" si="82"/>
        <v>289.51751426844208</v>
      </c>
      <c r="R845" s="48">
        <f t="shared" si="83"/>
        <v>2219.634276058056</v>
      </c>
      <c r="S845" s="74">
        <f t="shared" si="84"/>
        <v>55</v>
      </c>
      <c r="T845" s="6" t="s">
        <v>431</v>
      </c>
      <c r="U845" s="47" t="s">
        <v>432</v>
      </c>
      <c r="V845" s="47">
        <v>1</v>
      </c>
      <c r="W845" s="47">
        <v>1</v>
      </c>
      <c r="X845" s="47">
        <v>1</v>
      </c>
      <c r="Y845" s="47">
        <v>1</v>
      </c>
      <c r="Z845" s="75">
        <v>40855.635474537034</v>
      </c>
      <c r="AA845" s="6" t="s">
        <v>433</v>
      </c>
      <c r="AB845" s="47" t="s">
        <v>4314</v>
      </c>
      <c r="AC845" s="47" t="s">
        <v>4563</v>
      </c>
      <c r="AD845" s="47" t="s">
        <v>4564</v>
      </c>
      <c r="AE845" s="47" t="s">
        <v>4565</v>
      </c>
      <c r="AF845" s="6" t="s">
        <v>4566</v>
      </c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</row>
    <row r="846" spans="1:43" s="1" customFormat="1" ht="31.5" x14ac:dyDescent="0.25">
      <c r="A846" s="47">
        <v>842</v>
      </c>
      <c r="B846" s="47" t="s">
        <v>4567</v>
      </c>
      <c r="C846" s="47" t="s">
        <v>2664</v>
      </c>
      <c r="D846" s="69" t="s">
        <v>1598</v>
      </c>
      <c r="E846" s="47">
        <v>1998</v>
      </c>
      <c r="F846" s="69" t="s">
        <v>1600</v>
      </c>
      <c r="G846" s="69" t="s">
        <v>2666</v>
      </c>
      <c r="H846" s="69" t="s">
        <v>2819</v>
      </c>
      <c r="I846" s="70">
        <v>270.6141710539107</v>
      </c>
      <c r="J846" s="47" t="s">
        <v>430</v>
      </c>
      <c r="K846" s="47">
        <v>12</v>
      </c>
      <c r="L846" s="71"/>
      <c r="M846" s="47">
        <v>75</v>
      </c>
      <c r="N846" s="48">
        <f t="shared" si="79"/>
        <v>200</v>
      </c>
      <c r="O846" s="48">
        <f t="shared" si="80"/>
        <v>54122.834210782137</v>
      </c>
      <c r="P846" s="72">
        <f t="shared" si="81"/>
        <v>5412.2834210782139</v>
      </c>
      <c r="Q846" s="73">
        <f t="shared" si="82"/>
        <v>8930.2676447790527</v>
      </c>
      <c r="R846" s="48">
        <f t="shared" si="83"/>
        <v>68465.385276639412</v>
      </c>
      <c r="S846" s="74">
        <f t="shared" si="84"/>
        <v>49</v>
      </c>
      <c r="T846" s="6" t="s">
        <v>431</v>
      </c>
      <c r="U846" s="47" t="s">
        <v>432</v>
      </c>
      <c r="V846" s="47">
        <v>1</v>
      </c>
      <c r="W846" s="47">
        <v>1</v>
      </c>
      <c r="X846" s="47">
        <v>1</v>
      </c>
      <c r="Y846" s="47">
        <v>1</v>
      </c>
      <c r="Z846" s="75">
        <v>42530.393043981479</v>
      </c>
      <c r="AA846" s="6" t="s">
        <v>433</v>
      </c>
      <c r="AB846" s="47" t="s">
        <v>1601</v>
      </c>
      <c r="AC846" s="47" t="s">
        <v>2853</v>
      </c>
      <c r="AD846" s="47" t="s">
        <v>4568</v>
      </c>
      <c r="AE846" s="47" t="s">
        <v>4569</v>
      </c>
      <c r="AF846" s="6" t="s">
        <v>4570</v>
      </c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</row>
    <row r="847" spans="1:43" s="1" customFormat="1" ht="15.75" x14ac:dyDescent="0.25">
      <c r="A847" s="47">
        <v>843</v>
      </c>
      <c r="B847" s="47" t="s">
        <v>4571</v>
      </c>
      <c r="C847" s="47" t="s">
        <v>2664</v>
      </c>
      <c r="D847" s="69" t="s">
        <v>2665</v>
      </c>
      <c r="E847" s="47">
        <v>2004</v>
      </c>
      <c r="F847" s="69" t="s">
        <v>2667</v>
      </c>
      <c r="G847" s="69" t="s">
        <v>2819</v>
      </c>
      <c r="H847" s="69" t="s">
        <v>451</v>
      </c>
      <c r="I847" s="70">
        <v>49.698423526290327</v>
      </c>
      <c r="J847" s="47" t="s">
        <v>430</v>
      </c>
      <c r="K847" s="47">
        <v>8</v>
      </c>
      <c r="L847" s="71"/>
      <c r="M847" s="47">
        <v>75</v>
      </c>
      <c r="N847" s="48">
        <f t="shared" si="79"/>
        <v>160</v>
      </c>
      <c r="O847" s="48">
        <f t="shared" si="80"/>
        <v>7951.7477642064523</v>
      </c>
      <c r="P847" s="72">
        <f t="shared" si="81"/>
        <v>795.17477642064523</v>
      </c>
      <c r="Q847" s="73">
        <f t="shared" si="82"/>
        <v>1312.0383810940646</v>
      </c>
      <c r="R847" s="48">
        <f t="shared" si="83"/>
        <v>10058.960921721162</v>
      </c>
      <c r="S847" s="74">
        <f t="shared" si="84"/>
        <v>55</v>
      </c>
      <c r="T847" s="6" t="s">
        <v>431</v>
      </c>
      <c r="U847" s="47" t="s">
        <v>432</v>
      </c>
      <c r="V847" s="47">
        <v>1</v>
      </c>
      <c r="W847" s="47">
        <v>1</v>
      </c>
      <c r="X847" s="47">
        <v>1</v>
      </c>
      <c r="Y847" s="47">
        <v>1</v>
      </c>
      <c r="Z847" s="75">
        <v>40855.635474537034</v>
      </c>
      <c r="AA847" s="6" t="s">
        <v>433</v>
      </c>
      <c r="AB847" s="47" t="s">
        <v>2668</v>
      </c>
      <c r="AC847" s="47" t="s">
        <v>2833</v>
      </c>
      <c r="AD847" s="47" t="s">
        <v>4572</v>
      </c>
      <c r="AE847" s="47" t="s">
        <v>4573</v>
      </c>
      <c r="AF847" s="6" t="s">
        <v>4574</v>
      </c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</row>
    <row r="848" spans="1:43" s="1" customFormat="1" ht="31.5" x14ac:dyDescent="0.25">
      <c r="A848" s="47">
        <v>844</v>
      </c>
      <c r="B848" s="47" t="s">
        <v>4575</v>
      </c>
      <c r="C848" s="47" t="s">
        <v>2664</v>
      </c>
      <c r="D848" s="69" t="s">
        <v>1598</v>
      </c>
      <c r="E848" s="47">
        <v>1998</v>
      </c>
      <c r="F848" s="69" t="s">
        <v>1600</v>
      </c>
      <c r="G848" s="69" t="s">
        <v>2271</v>
      </c>
      <c r="H848" s="69" t="s">
        <v>2666</v>
      </c>
      <c r="I848" s="70">
        <v>290.74360990019738</v>
      </c>
      <c r="J848" s="47" t="s">
        <v>430</v>
      </c>
      <c r="K848" s="47">
        <v>12</v>
      </c>
      <c r="L848" s="71"/>
      <c r="M848" s="47">
        <v>75</v>
      </c>
      <c r="N848" s="48">
        <f t="shared" si="79"/>
        <v>200</v>
      </c>
      <c r="O848" s="48">
        <f t="shared" si="80"/>
        <v>58148.721980039474</v>
      </c>
      <c r="P848" s="72">
        <f t="shared" si="81"/>
        <v>5814.8721980039481</v>
      </c>
      <c r="Q848" s="73">
        <f t="shared" si="82"/>
        <v>9594.5391267065133</v>
      </c>
      <c r="R848" s="48">
        <f t="shared" si="83"/>
        <v>73558.133304749936</v>
      </c>
      <c r="S848" s="74">
        <f t="shared" si="84"/>
        <v>49</v>
      </c>
      <c r="T848" s="6" t="s">
        <v>431</v>
      </c>
      <c r="U848" s="47" t="s">
        <v>432</v>
      </c>
      <c r="V848" s="47">
        <v>1</v>
      </c>
      <c r="W848" s="47">
        <v>1</v>
      </c>
      <c r="X848" s="47">
        <v>1</v>
      </c>
      <c r="Y848" s="47">
        <v>1</v>
      </c>
      <c r="Z848" s="75">
        <v>42530.392685185187</v>
      </c>
      <c r="AA848" s="6" t="s">
        <v>433</v>
      </c>
      <c r="AB848" s="47" t="s">
        <v>1601</v>
      </c>
      <c r="AC848" s="47" t="s">
        <v>2670</v>
      </c>
      <c r="AD848" s="47" t="s">
        <v>4576</v>
      </c>
      <c r="AE848" s="47" t="s">
        <v>4577</v>
      </c>
      <c r="AF848" s="6" t="s">
        <v>4578</v>
      </c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</row>
    <row r="849" spans="1:43" s="1" customFormat="1" ht="15.75" x14ac:dyDescent="0.25">
      <c r="A849" s="47">
        <v>845</v>
      </c>
      <c r="B849" s="47" t="s">
        <v>4579</v>
      </c>
      <c r="C849" s="47" t="s">
        <v>3012</v>
      </c>
      <c r="D849" s="69" t="s">
        <v>4580</v>
      </c>
      <c r="E849" s="47">
        <v>2005</v>
      </c>
      <c r="F849" s="69" t="s">
        <v>903</v>
      </c>
      <c r="G849" s="69" t="s">
        <v>905</v>
      </c>
      <c r="H849" s="69" t="s">
        <v>1255</v>
      </c>
      <c r="I849" s="70">
        <v>1.335617823193602</v>
      </c>
      <c r="J849" s="47" t="s">
        <v>430</v>
      </c>
      <c r="K849" s="47">
        <v>6</v>
      </c>
      <c r="L849" s="71"/>
      <c r="M849" s="47">
        <v>75</v>
      </c>
      <c r="N849" s="48">
        <f t="shared" si="79"/>
        <v>140</v>
      </c>
      <c r="O849" s="48">
        <f t="shared" si="80"/>
        <v>186.98649524710427</v>
      </c>
      <c r="P849" s="72">
        <f t="shared" si="81"/>
        <v>18.698649524710429</v>
      </c>
      <c r="Q849" s="73">
        <f t="shared" si="82"/>
        <v>30.852771715772203</v>
      </c>
      <c r="R849" s="48">
        <f t="shared" si="83"/>
        <v>236.5379164875869</v>
      </c>
      <c r="S849" s="74">
        <f t="shared" si="84"/>
        <v>56</v>
      </c>
      <c r="T849" s="6" t="s">
        <v>431</v>
      </c>
      <c r="U849" s="47" t="s">
        <v>432</v>
      </c>
      <c r="V849" s="47">
        <v>1</v>
      </c>
      <c r="W849" s="47">
        <v>1</v>
      </c>
      <c r="X849" s="47">
        <v>1</v>
      </c>
      <c r="Y849" s="47">
        <v>1</v>
      </c>
      <c r="Z849" s="75">
        <v>41416.579675925917</v>
      </c>
      <c r="AA849" s="6" t="s">
        <v>433</v>
      </c>
      <c r="AB849" s="47" t="s">
        <v>431</v>
      </c>
      <c r="AC849" s="47" t="s">
        <v>4581</v>
      </c>
      <c r="AD849" s="47" t="s">
        <v>4582</v>
      </c>
      <c r="AE849" s="47" t="s">
        <v>4583</v>
      </c>
      <c r="AF849" s="6" t="s">
        <v>4584</v>
      </c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</row>
    <row r="850" spans="1:43" s="1" customFormat="1" ht="15.75" x14ac:dyDescent="0.25">
      <c r="A850" s="47">
        <v>846</v>
      </c>
      <c r="B850" s="47" t="s">
        <v>4585</v>
      </c>
      <c r="C850" s="47" t="s">
        <v>3012</v>
      </c>
      <c r="D850" s="69" t="s">
        <v>4586</v>
      </c>
      <c r="E850" s="47">
        <v>1983</v>
      </c>
      <c r="F850" s="69" t="s">
        <v>903</v>
      </c>
      <c r="G850" s="69" t="s">
        <v>905</v>
      </c>
      <c r="H850" s="69" t="s">
        <v>1255</v>
      </c>
      <c r="I850" s="70">
        <v>216.4819691052345</v>
      </c>
      <c r="J850" s="47" t="s">
        <v>430</v>
      </c>
      <c r="K850" s="47">
        <v>12</v>
      </c>
      <c r="L850" s="71"/>
      <c r="M850" s="47">
        <v>75</v>
      </c>
      <c r="N850" s="48">
        <f t="shared" si="79"/>
        <v>200</v>
      </c>
      <c r="O850" s="48">
        <f t="shared" si="80"/>
        <v>43296.393821046899</v>
      </c>
      <c r="P850" s="72">
        <f t="shared" si="81"/>
        <v>4329.6393821046904</v>
      </c>
      <c r="Q850" s="73">
        <f t="shared" si="82"/>
        <v>7143.9049804727374</v>
      </c>
      <c r="R850" s="48">
        <f t="shared" si="83"/>
        <v>54769.938183624326</v>
      </c>
      <c r="S850" s="74">
        <f t="shared" si="84"/>
        <v>34</v>
      </c>
      <c r="T850" s="6" t="s">
        <v>431</v>
      </c>
      <c r="U850" s="47" t="s">
        <v>432</v>
      </c>
      <c r="V850" s="47">
        <v>1</v>
      </c>
      <c r="W850" s="47">
        <v>1</v>
      </c>
      <c r="X850" s="47">
        <v>1</v>
      </c>
      <c r="Y850" s="47">
        <v>1</v>
      </c>
      <c r="Z850" s="75">
        <v>41416.57476851852</v>
      </c>
      <c r="AA850" s="6" t="s">
        <v>433</v>
      </c>
      <c r="AB850" s="47" t="s">
        <v>4587</v>
      </c>
      <c r="AC850" s="47" t="s">
        <v>4588</v>
      </c>
      <c r="AD850" s="47" t="s">
        <v>4581</v>
      </c>
      <c r="AE850" s="47" t="s">
        <v>4589</v>
      </c>
      <c r="AF850" s="6" t="s">
        <v>4590</v>
      </c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</row>
    <row r="851" spans="1:43" s="1" customFormat="1" ht="15.75" x14ac:dyDescent="0.25">
      <c r="A851" s="47">
        <v>847</v>
      </c>
      <c r="B851" s="47" t="s">
        <v>4591</v>
      </c>
      <c r="C851" s="47" t="s">
        <v>3012</v>
      </c>
      <c r="D851" s="69" t="s">
        <v>4586</v>
      </c>
      <c r="E851" s="47">
        <v>1983</v>
      </c>
      <c r="F851" s="69" t="s">
        <v>903</v>
      </c>
      <c r="G851" s="69" t="s">
        <v>905</v>
      </c>
      <c r="H851" s="69" t="s">
        <v>1255</v>
      </c>
      <c r="I851" s="70">
        <v>110.8863558565202</v>
      </c>
      <c r="J851" s="47" t="s">
        <v>430</v>
      </c>
      <c r="K851" s="47">
        <v>12</v>
      </c>
      <c r="L851" s="71"/>
      <c r="M851" s="47">
        <v>75</v>
      </c>
      <c r="N851" s="48">
        <f t="shared" si="79"/>
        <v>200</v>
      </c>
      <c r="O851" s="48">
        <f t="shared" si="80"/>
        <v>22177.271171304041</v>
      </c>
      <c r="P851" s="72">
        <f t="shared" si="81"/>
        <v>2217.7271171304042</v>
      </c>
      <c r="Q851" s="73">
        <f t="shared" si="82"/>
        <v>3659.2497432651667</v>
      </c>
      <c r="R851" s="48">
        <f t="shared" si="83"/>
        <v>28054.248031699612</v>
      </c>
      <c r="S851" s="74">
        <f t="shared" si="84"/>
        <v>34</v>
      </c>
      <c r="T851" s="6" t="s">
        <v>431</v>
      </c>
      <c r="U851" s="47" t="s">
        <v>432</v>
      </c>
      <c r="V851" s="47">
        <v>1</v>
      </c>
      <c r="W851" s="47">
        <v>1</v>
      </c>
      <c r="X851" s="47">
        <v>1</v>
      </c>
      <c r="Y851" s="47">
        <v>1</v>
      </c>
      <c r="Z851" s="75">
        <v>43990.530243055553</v>
      </c>
      <c r="AA851" s="6" t="s">
        <v>1221</v>
      </c>
      <c r="AB851" s="47" t="s">
        <v>4587</v>
      </c>
      <c r="AC851" s="47" t="s">
        <v>4592</v>
      </c>
      <c r="AD851" s="47" t="s">
        <v>4588</v>
      </c>
      <c r="AE851" s="47" t="s">
        <v>4593</v>
      </c>
      <c r="AF851" s="6" t="s">
        <v>4594</v>
      </c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</row>
    <row r="852" spans="1:43" s="1" customFormat="1" ht="15.75" x14ac:dyDescent="0.25">
      <c r="A852" s="47">
        <v>848</v>
      </c>
      <c r="B852" s="47" t="s">
        <v>4595</v>
      </c>
      <c r="C852" s="47" t="s">
        <v>2073</v>
      </c>
      <c r="D852" s="69" t="s">
        <v>2520</v>
      </c>
      <c r="E852" s="47">
        <v>2005</v>
      </c>
      <c r="F852" s="69" t="s">
        <v>2074</v>
      </c>
      <c r="G852" s="69" t="s">
        <v>2616</v>
      </c>
      <c r="H852" s="69" t="s">
        <v>2617</v>
      </c>
      <c r="I852" s="70">
        <v>2.3723057742761289</v>
      </c>
      <c r="J852" s="47" t="s">
        <v>430</v>
      </c>
      <c r="K852" s="47">
        <v>8</v>
      </c>
      <c r="L852" s="71"/>
      <c r="M852" s="47">
        <v>75</v>
      </c>
      <c r="N852" s="48">
        <f t="shared" si="79"/>
        <v>160</v>
      </c>
      <c r="O852" s="48">
        <f t="shared" si="80"/>
        <v>379.56892388418061</v>
      </c>
      <c r="P852" s="72">
        <f t="shared" si="81"/>
        <v>37.956892388418062</v>
      </c>
      <c r="Q852" s="73">
        <f t="shared" si="82"/>
        <v>62.628872440889793</v>
      </c>
      <c r="R852" s="48">
        <f t="shared" si="83"/>
        <v>480.15468871348844</v>
      </c>
      <c r="S852" s="74">
        <f t="shared" si="84"/>
        <v>56</v>
      </c>
      <c r="T852" s="6" t="s">
        <v>431</v>
      </c>
      <c r="U852" s="47" t="s">
        <v>432</v>
      </c>
      <c r="V852" s="47">
        <v>1</v>
      </c>
      <c r="W852" s="47">
        <v>1</v>
      </c>
      <c r="X852" s="47">
        <v>1</v>
      </c>
      <c r="Y852" s="47">
        <v>1</v>
      </c>
      <c r="Z852" s="75">
        <v>40855.63548611111</v>
      </c>
      <c r="AA852" s="6" t="s">
        <v>433</v>
      </c>
      <c r="AB852" s="47" t="s">
        <v>2521</v>
      </c>
      <c r="AC852" s="47" t="s">
        <v>2612</v>
      </c>
      <c r="AD852" s="47" t="s">
        <v>4596</v>
      </c>
      <c r="AE852" s="47" t="s">
        <v>4597</v>
      </c>
      <c r="AF852" s="6" t="s">
        <v>4598</v>
      </c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</row>
    <row r="853" spans="1:43" s="1" customFormat="1" ht="31.5" x14ac:dyDescent="0.25">
      <c r="A853" s="47">
        <v>849</v>
      </c>
      <c r="B853" s="47" t="s">
        <v>4599</v>
      </c>
      <c r="C853" s="47" t="s">
        <v>4600</v>
      </c>
      <c r="D853" s="69" t="s">
        <v>4601</v>
      </c>
      <c r="E853" s="47">
        <v>2005</v>
      </c>
      <c r="F853" s="69" t="s">
        <v>4602</v>
      </c>
      <c r="G853" s="69" t="s">
        <v>3803</v>
      </c>
      <c r="H853" s="69" t="s">
        <v>3827</v>
      </c>
      <c r="I853" s="70">
        <v>2.5804081842396571</v>
      </c>
      <c r="J853" s="47" t="s">
        <v>430</v>
      </c>
      <c r="K853" s="47">
        <v>8</v>
      </c>
      <c r="L853" s="71"/>
      <c r="M853" s="47">
        <v>75</v>
      </c>
      <c r="N853" s="48">
        <f t="shared" si="79"/>
        <v>160</v>
      </c>
      <c r="O853" s="48">
        <f t="shared" si="80"/>
        <v>412.86530947834513</v>
      </c>
      <c r="P853" s="72">
        <f t="shared" si="81"/>
        <v>41.286530947834514</v>
      </c>
      <c r="Q853" s="73">
        <f t="shared" si="82"/>
        <v>68.122776063926949</v>
      </c>
      <c r="R853" s="48">
        <f t="shared" si="83"/>
        <v>522.27461649010661</v>
      </c>
      <c r="S853" s="74">
        <f t="shared" si="84"/>
        <v>56</v>
      </c>
      <c r="T853" s="6" t="s">
        <v>431</v>
      </c>
      <c r="U853" s="47" t="s">
        <v>432</v>
      </c>
      <c r="V853" s="47">
        <v>1</v>
      </c>
      <c r="W853" s="47">
        <v>1</v>
      </c>
      <c r="X853" s="47">
        <v>1</v>
      </c>
      <c r="Y853" s="47">
        <v>1</v>
      </c>
      <c r="Z853" s="75">
        <v>40855.63548611111</v>
      </c>
      <c r="AA853" s="6" t="s">
        <v>433</v>
      </c>
      <c r="AB853" s="47" t="s">
        <v>4603</v>
      </c>
      <c r="AC853" s="47" t="s">
        <v>4604</v>
      </c>
      <c r="AD853" s="47" t="s">
        <v>4605</v>
      </c>
      <c r="AE853" s="47" t="s">
        <v>4606</v>
      </c>
      <c r="AF853" s="6" t="s">
        <v>4607</v>
      </c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</row>
    <row r="854" spans="1:43" s="1" customFormat="1" ht="31.5" x14ac:dyDescent="0.25">
      <c r="A854" s="47">
        <v>850</v>
      </c>
      <c r="B854" s="47" t="s">
        <v>4608</v>
      </c>
      <c r="C854" s="47" t="s">
        <v>4600</v>
      </c>
      <c r="D854" s="69" t="s">
        <v>4601</v>
      </c>
      <c r="E854" s="47">
        <v>2005</v>
      </c>
      <c r="F854" s="69" t="s">
        <v>4602</v>
      </c>
      <c r="G854" s="69" t="s">
        <v>3803</v>
      </c>
      <c r="H854" s="69" t="s">
        <v>3827</v>
      </c>
      <c r="I854" s="70">
        <v>262.74898453986913</v>
      </c>
      <c r="J854" s="47" t="s">
        <v>430</v>
      </c>
      <c r="K854" s="47">
        <v>8</v>
      </c>
      <c r="L854" s="71"/>
      <c r="M854" s="47">
        <v>75</v>
      </c>
      <c r="N854" s="48">
        <f t="shared" si="79"/>
        <v>160</v>
      </c>
      <c r="O854" s="48">
        <f t="shared" si="80"/>
        <v>42039.837526379059</v>
      </c>
      <c r="P854" s="72">
        <f t="shared" si="81"/>
        <v>4203.983752637906</v>
      </c>
      <c r="Q854" s="73">
        <f t="shared" si="82"/>
        <v>6936.5731918525444</v>
      </c>
      <c r="R854" s="48">
        <f t="shared" si="83"/>
        <v>53180.394470869505</v>
      </c>
      <c r="S854" s="74">
        <f t="shared" si="84"/>
        <v>56</v>
      </c>
      <c r="T854" s="6" t="s">
        <v>431</v>
      </c>
      <c r="U854" s="47" t="s">
        <v>432</v>
      </c>
      <c r="V854" s="47">
        <v>1</v>
      </c>
      <c r="W854" s="47">
        <v>1</v>
      </c>
      <c r="X854" s="47">
        <v>1</v>
      </c>
      <c r="Y854" s="47">
        <v>1</v>
      </c>
      <c r="Z854" s="75">
        <v>40855.63548611111</v>
      </c>
      <c r="AA854" s="6" t="s">
        <v>433</v>
      </c>
      <c r="AB854" s="47" t="s">
        <v>4603</v>
      </c>
      <c r="AC854" s="47" t="s">
        <v>4609</v>
      </c>
      <c r="AD854" s="47" t="s">
        <v>4604</v>
      </c>
      <c r="AE854" s="47" t="s">
        <v>4610</v>
      </c>
      <c r="AF854" s="6" t="s">
        <v>4611</v>
      </c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</row>
    <row r="855" spans="1:43" s="1" customFormat="1" ht="31.5" x14ac:dyDescent="0.25">
      <c r="A855" s="47">
        <v>851</v>
      </c>
      <c r="B855" s="47" t="s">
        <v>4612</v>
      </c>
      <c r="C855" s="47" t="s">
        <v>4600</v>
      </c>
      <c r="D855" s="69" t="s">
        <v>4601</v>
      </c>
      <c r="E855" s="47">
        <v>2005</v>
      </c>
      <c r="F855" s="69" t="s">
        <v>3827</v>
      </c>
      <c r="G855" s="69" t="s">
        <v>3803</v>
      </c>
      <c r="H855" s="69" t="s">
        <v>3803</v>
      </c>
      <c r="I855" s="70">
        <v>2.8210100673078959</v>
      </c>
      <c r="J855" s="47" t="s">
        <v>430</v>
      </c>
      <c r="K855" s="47">
        <v>8</v>
      </c>
      <c r="L855" s="71"/>
      <c r="M855" s="47">
        <v>75</v>
      </c>
      <c r="N855" s="48">
        <f t="shared" si="79"/>
        <v>160</v>
      </c>
      <c r="O855" s="48">
        <f t="shared" si="80"/>
        <v>451.36161076926334</v>
      </c>
      <c r="P855" s="72">
        <f t="shared" si="81"/>
        <v>45.136161076926335</v>
      </c>
      <c r="Q855" s="73">
        <f t="shared" si="82"/>
        <v>74.474665776928447</v>
      </c>
      <c r="R855" s="48">
        <f t="shared" si="83"/>
        <v>570.97243762311814</v>
      </c>
      <c r="S855" s="74">
        <f t="shared" si="84"/>
        <v>56</v>
      </c>
      <c r="T855" s="6" t="s">
        <v>431</v>
      </c>
      <c r="U855" s="47" t="s">
        <v>432</v>
      </c>
      <c r="V855" s="47">
        <v>1</v>
      </c>
      <c r="W855" s="47">
        <v>1</v>
      </c>
      <c r="X855" s="47">
        <v>1</v>
      </c>
      <c r="Y855" s="47">
        <v>1</v>
      </c>
      <c r="Z855" s="75">
        <v>40855.63548611111</v>
      </c>
      <c r="AA855" s="6" t="s">
        <v>433</v>
      </c>
      <c r="AB855" s="47" t="s">
        <v>4603</v>
      </c>
      <c r="AC855" s="47" t="s">
        <v>4613</v>
      </c>
      <c r="AD855" s="47" t="s">
        <v>4614</v>
      </c>
      <c r="AE855" s="47" t="s">
        <v>4615</v>
      </c>
      <c r="AF855" s="6" t="s">
        <v>4616</v>
      </c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</row>
    <row r="856" spans="1:43" s="1" customFormat="1" ht="31.5" x14ac:dyDescent="0.25">
      <c r="A856" s="47">
        <v>852</v>
      </c>
      <c r="B856" s="47" t="s">
        <v>4617</v>
      </c>
      <c r="C856" s="47" t="s">
        <v>4600</v>
      </c>
      <c r="D856" s="69" t="s">
        <v>4601</v>
      </c>
      <c r="E856" s="47">
        <v>2005</v>
      </c>
      <c r="F856" s="69" t="s">
        <v>3827</v>
      </c>
      <c r="G856" s="69" t="s">
        <v>3803</v>
      </c>
      <c r="H856" s="69" t="s">
        <v>3803</v>
      </c>
      <c r="I856" s="70">
        <v>40.851525280457267</v>
      </c>
      <c r="J856" s="47" t="s">
        <v>430</v>
      </c>
      <c r="K856" s="47">
        <v>8</v>
      </c>
      <c r="L856" s="71"/>
      <c r="M856" s="47">
        <v>75</v>
      </c>
      <c r="N856" s="48">
        <f t="shared" si="79"/>
        <v>160</v>
      </c>
      <c r="O856" s="48">
        <f t="shared" si="80"/>
        <v>6536.2440448731631</v>
      </c>
      <c r="P856" s="72">
        <f t="shared" si="81"/>
        <v>653.62440448731638</v>
      </c>
      <c r="Q856" s="73">
        <f t="shared" si="82"/>
        <v>1078.4802674040718</v>
      </c>
      <c r="R856" s="48">
        <f t="shared" si="83"/>
        <v>8268.3487167645508</v>
      </c>
      <c r="S856" s="74">
        <f t="shared" si="84"/>
        <v>56</v>
      </c>
      <c r="T856" s="6" t="s">
        <v>431</v>
      </c>
      <c r="U856" s="47" t="s">
        <v>432</v>
      </c>
      <c r="V856" s="47">
        <v>1</v>
      </c>
      <c r="W856" s="47">
        <v>1</v>
      </c>
      <c r="X856" s="47">
        <v>1</v>
      </c>
      <c r="Y856" s="47">
        <v>1</v>
      </c>
      <c r="Z856" s="75">
        <v>40855.63548611111</v>
      </c>
      <c r="AA856" s="6" t="s">
        <v>433</v>
      </c>
      <c r="AB856" s="47" t="s">
        <v>4603</v>
      </c>
      <c r="AC856" s="47" t="s">
        <v>4618</v>
      </c>
      <c r="AD856" s="47" t="s">
        <v>4613</v>
      </c>
      <c r="AE856" s="47" t="s">
        <v>4619</v>
      </c>
      <c r="AF856" s="6" t="s">
        <v>4620</v>
      </c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</row>
    <row r="857" spans="1:43" s="1" customFormat="1" ht="15.75" x14ac:dyDescent="0.25">
      <c r="A857" s="47">
        <v>853</v>
      </c>
      <c r="B857" s="47" t="s">
        <v>4621</v>
      </c>
      <c r="C857" s="47" t="s">
        <v>1719</v>
      </c>
      <c r="D857" s="69" t="s">
        <v>1720</v>
      </c>
      <c r="E857" s="47">
        <v>1999</v>
      </c>
      <c r="F857" s="69" t="s">
        <v>622</v>
      </c>
      <c r="G857" s="69" t="s">
        <v>2024</v>
      </c>
      <c r="H857" s="69" t="s">
        <v>442</v>
      </c>
      <c r="I857" s="70">
        <v>257.99990648704829</v>
      </c>
      <c r="J857" s="47" t="s">
        <v>430</v>
      </c>
      <c r="K857" s="47">
        <v>8</v>
      </c>
      <c r="L857" s="71"/>
      <c r="M857" s="47">
        <v>75</v>
      </c>
      <c r="N857" s="48">
        <f t="shared" si="79"/>
        <v>160</v>
      </c>
      <c r="O857" s="48">
        <f t="shared" si="80"/>
        <v>41279.985037927727</v>
      </c>
      <c r="P857" s="72">
        <f t="shared" si="81"/>
        <v>4127.9985037927727</v>
      </c>
      <c r="Q857" s="73">
        <f t="shared" si="82"/>
        <v>6811.1975312580753</v>
      </c>
      <c r="R857" s="48">
        <f t="shared" si="83"/>
        <v>52219.181072978579</v>
      </c>
      <c r="S857" s="74">
        <f t="shared" si="84"/>
        <v>50</v>
      </c>
      <c r="T857" s="6" t="s">
        <v>431</v>
      </c>
      <c r="U857" s="47" t="s">
        <v>432</v>
      </c>
      <c r="V857" s="47">
        <v>1</v>
      </c>
      <c r="W857" s="47">
        <v>1</v>
      </c>
      <c r="X857" s="47">
        <v>1</v>
      </c>
      <c r="Y857" s="47">
        <v>1</v>
      </c>
      <c r="Z857" s="75">
        <v>41029.655752314808</v>
      </c>
      <c r="AA857" s="6" t="s">
        <v>433</v>
      </c>
      <c r="AB857" s="47" t="s">
        <v>431</v>
      </c>
      <c r="AC857" s="47" t="s">
        <v>4622</v>
      </c>
      <c r="AD857" s="47" t="s">
        <v>2752</v>
      </c>
      <c r="AE857" s="47" t="s">
        <v>431</v>
      </c>
      <c r="AF857" s="6" t="s">
        <v>4623</v>
      </c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</row>
    <row r="858" spans="1:43" s="1" customFormat="1" ht="15.75" x14ac:dyDescent="0.25">
      <c r="A858" s="47">
        <v>854</v>
      </c>
      <c r="B858" s="47" t="s">
        <v>4624</v>
      </c>
      <c r="C858" s="47" t="s">
        <v>1568</v>
      </c>
      <c r="D858" s="69" t="s">
        <v>1743</v>
      </c>
      <c r="E858" s="47">
        <v>1981</v>
      </c>
      <c r="F858" s="69" t="s">
        <v>441</v>
      </c>
      <c r="G858" s="69" t="s">
        <v>1570</v>
      </c>
      <c r="H858" s="69" t="s">
        <v>451</v>
      </c>
      <c r="I858" s="70">
        <v>88.619687451700699</v>
      </c>
      <c r="J858" s="47" t="s">
        <v>430</v>
      </c>
      <c r="K858" s="47">
        <v>10</v>
      </c>
      <c r="L858" s="71"/>
      <c r="M858" s="47">
        <v>75</v>
      </c>
      <c r="N858" s="76"/>
      <c r="O858" s="48">
        <f t="shared" si="80"/>
        <v>0</v>
      </c>
      <c r="P858" s="72">
        <f t="shared" si="81"/>
        <v>0</v>
      </c>
      <c r="Q858" s="73">
        <f t="shared" si="82"/>
        <v>0</v>
      </c>
      <c r="R858" s="48">
        <f t="shared" si="83"/>
        <v>0</v>
      </c>
      <c r="S858" s="74">
        <f t="shared" si="84"/>
        <v>32</v>
      </c>
      <c r="T858" s="6" t="s">
        <v>431</v>
      </c>
      <c r="U858" s="47" t="s">
        <v>432</v>
      </c>
      <c r="V858" s="47">
        <v>1</v>
      </c>
      <c r="W858" s="47">
        <v>1</v>
      </c>
      <c r="X858" s="47">
        <v>1</v>
      </c>
      <c r="Y858" s="47">
        <v>1</v>
      </c>
      <c r="Z858" s="75">
        <v>40855.63548611111</v>
      </c>
      <c r="AA858" s="6" t="s">
        <v>433</v>
      </c>
      <c r="AB858" s="47" t="s">
        <v>431</v>
      </c>
      <c r="AC858" s="47" t="s">
        <v>4625</v>
      </c>
      <c r="AD858" s="47" t="s">
        <v>3163</v>
      </c>
      <c r="AE858" s="47" t="s">
        <v>431</v>
      </c>
      <c r="AF858" s="6" t="s">
        <v>4626</v>
      </c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</row>
    <row r="859" spans="1:43" s="1" customFormat="1" ht="15.75" x14ac:dyDescent="0.25">
      <c r="A859" s="47">
        <v>855</v>
      </c>
      <c r="B859" s="47" t="s">
        <v>4627</v>
      </c>
      <c r="C859" s="47" t="s">
        <v>3398</v>
      </c>
      <c r="D859" s="69" t="s">
        <v>3399</v>
      </c>
      <c r="E859" s="47">
        <v>2004</v>
      </c>
      <c r="F859" s="69" t="s">
        <v>3400</v>
      </c>
      <c r="G859" s="69" t="s">
        <v>1570</v>
      </c>
      <c r="H859" s="69" t="s">
        <v>451</v>
      </c>
      <c r="I859" s="70">
        <v>19.91597301875354</v>
      </c>
      <c r="J859" s="47" t="s">
        <v>430</v>
      </c>
      <c r="K859" s="47">
        <v>8</v>
      </c>
      <c r="L859" s="71"/>
      <c r="M859" s="47">
        <v>75</v>
      </c>
      <c r="N859" s="76"/>
      <c r="O859" s="48">
        <f t="shared" si="80"/>
        <v>0</v>
      </c>
      <c r="P859" s="72">
        <f t="shared" si="81"/>
        <v>0</v>
      </c>
      <c r="Q859" s="73">
        <f t="shared" si="82"/>
        <v>0</v>
      </c>
      <c r="R859" s="48">
        <f t="shared" si="83"/>
        <v>0</v>
      </c>
      <c r="S859" s="74">
        <f t="shared" si="84"/>
        <v>55</v>
      </c>
      <c r="T859" s="6" t="s">
        <v>431</v>
      </c>
      <c r="U859" s="47" t="s">
        <v>432</v>
      </c>
      <c r="V859" s="47">
        <v>1</v>
      </c>
      <c r="W859" s="47">
        <v>1</v>
      </c>
      <c r="X859" s="47">
        <v>1</v>
      </c>
      <c r="Y859" s="47">
        <v>1</v>
      </c>
      <c r="Z859" s="75">
        <v>40855.63548611111</v>
      </c>
      <c r="AA859" s="6" t="s">
        <v>433</v>
      </c>
      <c r="AB859" s="47" t="s">
        <v>431</v>
      </c>
      <c r="AC859" s="47" t="s">
        <v>4628</v>
      </c>
      <c r="AD859" s="47" t="s">
        <v>4629</v>
      </c>
      <c r="AE859" s="47" t="s">
        <v>431</v>
      </c>
      <c r="AF859" s="6" t="s">
        <v>4630</v>
      </c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</row>
    <row r="860" spans="1:43" s="1" customFormat="1" ht="15.75" x14ac:dyDescent="0.25">
      <c r="A860" s="47">
        <v>856</v>
      </c>
      <c r="B860" s="47" t="s">
        <v>4631</v>
      </c>
      <c r="C860" s="47" t="s">
        <v>3398</v>
      </c>
      <c r="D860" s="69" t="s">
        <v>3399</v>
      </c>
      <c r="E860" s="47">
        <v>2004</v>
      </c>
      <c r="F860" s="69" t="s">
        <v>3400</v>
      </c>
      <c r="G860" s="69" t="s">
        <v>1570</v>
      </c>
      <c r="H860" s="69" t="s">
        <v>451</v>
      </c>
      <c r="I860" s="70">
        <v>279.83807764785661</v>
      </c>
      <c r="J860" s="47" t="s">
        <v>430</v>
      </c>
      <c r="K860" s="47">
        <v>8</v>
      </c>
      <c r="L860" s="71"/>
      <c r="M860" s="47">
        <v>75</v>
      </c>
      <c r="N860" s="76"/>
      <c r="O860" s="48">
        <f t="shared" si="80"/>
        <v>0</v>
      </c>
      <c r="P860" s="72">
        <f t="shared" si="81"/>
        <v>0</v>
      </c>
      <c r="Q860" s="73">
        <f t="shared" si="82"/>
        <v>0</v>
      </c>
      <c r="R860" s="48">
        <f t="shared" si="83"/>
        <v>0</v>
      </c>
      <c r="S860" s="74">
        <f t="shared" si="84"/>
        <v>55</v>
      </c>
      <c r="T860" s="6" t="s">
        <v>431</v>
      </c>
      <c r="U860" s="47" t="s">
        <v>432</v>
      </c>
      <c r="V860" s="47">
        <v>1</v>
      </c>
      <c r="W860" s="47">
        <v>1</v>
      </c>
      <c r="X860" s="47">
        <v>1</v>
      </c>
      <c r="Y860" s="47">
        <v>1</v>
      </c>
      <c r="Z860" s="75">
        <v>40855.63548611111</v>
      </c>
      <c r="AA860" s="6" t="s">
        <v>433</v>
      </c>
      <c r="AB860" s="47" t="s">
        <v>431</v>
      </c>
      <c r="AC860" s="47" t="s">
        <v>3403</v>
      </c>
      <c r="AD860" s="47" t="s">
        <v>4628</v>
      </c>
      <c r="AE860" s="47" t="s">
        <v>431</v>
      </c>
      <c r="AF860" s="6" t="s">
        <v>4632</v>
      </c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</row>
    <row r="861" spans="1:43" s="1" customFormat="1" ht="15.75" x14ac:dyDescent="0.25">
      <c r="A861" s="47">
        <v>857</v>
      </c>
      <c r="B861" s="47" t="s">
        <v>4633</v>
      </c>
      <c r="C861" s="47" t="s">
        <v>3140</v>
      </c>
      <c r="D861" s="69" t="s">
        <v>3399</v>
      </c>
      <c r="E861" s="47">
        <v>2004</v>
      </c>
      <c r="F861" s="69" t="s">
        <v>3400</v>
      </c>
      <c r="G861" s="69" t="s">
        <v>1570</v>
      </c>
      <c r="H861" s="69" t="s">
        <v>451</v>
      </c>
      <c r="I861" s="70">
        <v>3.6624054548706648</v>
      </c>
      <c r="J861" s="47" t="s">
        <v>430</v>
      </c>
      <c r="K861" s="47">
        <v>8</v>
      </c>
      <c r="L861" s="71"/>
      <c r="M861" s="47">
        <v>75</v>
      </c>
      <c r="N861" s="76"/>
      <c r="O861" s="48">
        <f t="shared" si="80"/>
        <v>0</v>
      </c>
      <c r="P861" s="72">
        <f t="shared" si="81"/>
        <v>0</v>
      </c>
      <c r="Q861" s="73">
        <f t="shared" si="82"/>
        <v>0</v>
      </c>
      <c r="R861" s="48">
        <f t="shared" si="83"/>
        <v>0</v>
      </c>
      <c r="S861" s="74">
        <f t="shared" si="84"/>
        <v>55</v>
      </c>
      <c r="T861" s="6" t="s">
        <v>431</v>
      </c>
      <c r="U861" s="47" t="s">
        <v>432</v>
      </c>
      <c r="V861" s="47">
        <v>1</v>
      </c>
      <c r="W861" s="47">
        <v>1</v>
      </c>
      <c r="X861" s="47">
        <v>1</v>
      </c>
      <c r="Y861" s="47">
        <v>1</v>
      </c>
      <c r="Z861" s="75">
        <v>40855.635497685187</v>
      </c>
      <c r="AA861" s="6" t="s">
        <v>433</v>
      </c>
      <c r="AB861" s="47" t="s">
        <v>431</v>
      </c>
      <c r="AC861" s="47" t="s">
        <v>4634</v>
      </c>
      <c r="AD861" s="47" t="s">
        <v>4635</v>
      </c>
      <c r="AE861" s="47" t="s">
        <v>431</v>
      </c>
      <c r="AF861" s="6" t="s">
        <v>4636</v>
      </c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</row>
    <row r="862" spans="1:43" s="1" customFormat="1" ht="15.75" x14ac:dyDescent="0.25">
      <c r="A862" s="47">
        <v>858</v>
      </c>
      <c r="B862" s="47" t="s">
        <v>4637</v>
      </c>
      <c r="C862" s="47" t="s">
        <v>3140</v>
      </c>
      <c r="D862" s="69" t="s">
        <v>3399</v>
      </c>
      <c r="E862" s="47">
        <v>2004</v>
      </c>
      <c r="F862" s="69" t="s">
        <v>1570</v>
      </c>
      <c r="G862" s="69" t="s">
        <v>3400</v>
      </c>
      <c r="H862" s="69" t="s">
        <v>3212</v>
      </c>
      <c r="I862" s="70">
        <v>2.9482889067477198</v>
      </c>
      <c r="J862" s="47" t="s">
        <v>430</v>
      </c>
      <c r="K862" s="47">
        <v>10</v>
      </c>
      <c r="L862" s="71"/>
      <c r="M862" s="47">
        <v>75</v>
      </c>
      <c r="N862" s="76"/>
      <c r="O862" s="48">
        <f t="shared" si="80"/>
        <v>0</v>
      </c>
      <c r="P862" s="72">
        <f t="shared" si="81"/>
        <v>0</v>
      </c>
      <c r="Q862" s="73">
        <f t="shared" si="82"/>
        <v>0</v>
      </c>
      <c r="R862" s="48">
        <f t="shared" si="83"/>
        <v>0</v>
      </c>
      <c r="S862" s="74">
        <f t="shared" si="84"/>
        <v>55</v>
      </c>
      <c r="T862" s="6" t="s">
        <v>431</v>
      </c>
      <c r="U862" s="47" t="s">
        <v>432</v>
      </c>
      <c r="V862" s="47">
        <v>1</v>
      </c>
      <c r="W862" s="47">
        <v>1</v>
      </c>
      <c r="X862" s="47">
        <v>1</v>
      </c>
      <c r="Y862" s="47">
        <v>1</v>
      </c>
      <c r="Z862" s="75">
        <v>40855.635497685187</v>
      </c>
      <c r="AA862" s="6" t="s">
        <v>433</v>
      </c>
      <c r="AB862" s="47" t="s">
        <v>431</v>
      </c>
      <c r="AC862" s="47" t="s">
        <v>4634</v>
      </c>
      <c r="AD862" s="47" t="s">
        <v>4638</v>
      </c>
      <c r="AE862" s="47" t="s">
        <v>431</v>
      </c>
      <c r="AF862" s="6" t="s">
        <v>4639</v>
      </c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</row>
    <row r="863" spans="1:43" s="1" customFormat="1" ht="15.75" x14ac:dyDescent="0.25">
      <c r="A863" s="47">
        <v>859</v>
      </c>
      <c r="B863" s="47" t="s">
        <v>4640</v>
      </c>
      <c r="C863" s="47" t="s">
        <v>3140</v>
      </c>
      <c r="D863" s="69" t="s">
        <v>3399</v>
      </c>
      <c r="E863" s="47">
        <v>2004</v>
      </c>
      <c r="F863" s="69" t="s">
        <v>3400</v>
      </c>
      <c r="G863" s="69" t="s">
        <v>1570</v>
      </c>
      <c r="H863" s="69" t="s">
        <v>451</v>
      </c>
      <c r="I863" s="70">
        <v>14.553058286244051</v>
      </c>
      <c r="J863" s="47" t="s">
        <v>430</v>
      </c>
      <c r="K863" s="47">
        <v>8</v>
      </c>
      <c r="L863" s="71"/>
      <c r="M863" s="47">
        <v>75</v>
      </c>
      <c r="N863" s="76"/>
      <c r="O863" s="48">
        <f t="shared" si="80"/>
        <v>0</v>
      </c>
      <c r="P863" s="72">
        <f t="shared" si="81"/>
        <v>0</v>
      </c>
      <c r="Q863" s="73">
        <f t="shared" si="82"/>
        <v>0</v>
      </c>
      <c r="R863" s="48">
        <f t="shared" si="83"/>
        <v>0</v>
      </c>
      <c r="S863" s="74">
        <f t="shared" si="84"/>
        <v>55</v>
      </c>
      <c r="T863" s="6" t="s">
        <v>431</v>
      </c>
      <c r="U863" s="47" t="s">
        <v>432</v>
      </c>
      <c r="V863" s="47">
        <v>1</v>
      </c>
      <c r="W863" s="47">
        <v>1</v>
      </c>
      <c r="X863" s="47">
        <v>1</v>
      </c>
      <c r="Y863" s="47">
        <v>1</v>
      </c>
      <c r="Z863" s="75">
        <v>40855.635497685187</v>
      </c>
      <c r="AA863" s="6" t="s">
        <v>433</v>
      </c>
      <c r="AB863" s="47" t="s">
        <v>431</v>
      </c>
      <c r="AC863" s="47" t="s">
        <v>4634</v>
      </c>
      <c r="AD863" s="47" t="s">
        <v>4641</v>
      </c>
      <c r="AE863" s="47" t="s">
        <v>431</v>
      </c>
      <c r="AF863" s="6" t="s">
        <v>4642</v>
      </c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</row>
    <row r="864" spans="1:43" s="1" customFormat="1" ht="15.75" x14ac:dyDescent="0.25">
      <c r="A864" s="47">
        <v>860</v>
      </c>
      <c r="B864" s="47" t="s">
        <v>4643</v>
      </c>
      <c r="C864" s="47" t="s">
        <v>3140</v>
      </c>
      <c r="D864" s="69" t="s">
        <v>3399</v>
      </c>
      <c r="E864" s="47">
        <v>2004</v>
      </c>
      <c r="F864" s="69" t="s">
        <v>1570</v>
      </c>
      <c r="G864" s="69" t="s">
        <v>562</v>
      </c>
      <c r="H864" s="69" t="s">
        <v>3400</v>
      </c>
      <c r="I864" s="70">
        <v>2.6234327323299511</v>
      </c>
      <c r="J864" s="47" t="s">
        <v>430</v>
      </c>
      <c r="K864" s="47">
        <v>10</v>
      </c>
      <c r="L864" s="71"/>
      <c r="M864" s="47">
        <v>75</v>
      </c>
      <c r="N864" s="76"/>
      <c r="O864" s="48">
        <f t="shared" si="80"/>
        <v>0</v>
      </c>
      <c r="P864" s="72">
        <f t="shared" si="81"/>
        <v>0</v>
      </c>
      <c r="Q864" s="73">
        <f t="shared" si="82"/>
        <v>0</v>
      </c>
      <c r="R864" s="48">
        <f t="shared" si="83"/>
        <v>0</v>
      </c>
      <c r="S864" s="74">
        <f t="shared" si="84"/>
        <v>55</v>
      </c>
      <c r="T864" s="6" t="s">
        <v>431</v>
      </c>
      <c r="U864" s="47" t="s">
        <v>432</v>
      </c>
      <c r="V864" s="47">
        <v>1</v>
      </c>
      <c r="W864" s="47">
        <v>1</v>
      </c>
      <c r="X864" s="47">
        <v>1</v>
      </c>
      <c r="Y864" s="47">
        <v>1</v>
      </c>
      <c r="Z864" s="75">
        <v>40855.635497685187</v>
      </c>
      <c r="AA864" s="6" t="s">
        <v>433</v>
      </c>
      <c r="AB864" s="47" t="s">
        <v>431</v>
      </c>
      <c r="AC864" s="47" t="s">
        <v>4644</v>
      </c>
      <c r="AD864" s="47" t="s">
        <v>4634</v>
      </c>
      <c r="AE864" s="47" t="s">
        <v>431</v>
      </c>
      <c r="AF864" s="6" t="s">
        <v>4645</v>
      </c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</row>
    <row r="865" spans="1:43" s="1" customFormat="1" ht="15.75" x14ac:dyDescent="0.25">
      <c r="A865" s="47">
        <v>861</v>
      </c>
      <c r="B865" s="47" t="s">
        <v>4646</v>
      </c>
      <c r="C865" s="47" t="s">
        <v>3140</v>
      </c>
      <c r="D865" s="69" t="s">
        <v>3399</v>
      </c>
      <c r="E865" s="47">
        <v>2004</v>
      </c>
      <c r="F865" s="69" t="s">
        <v>1570</v>
      </c>
      <c r="G865" s="69" t="s">
        <v>562</v>
      </c>
      <c r="H865" s="69" t="s">
        <v>3400</v>
      </c>
      <c r="I865" s="70">
        <v>360.83594905525729</v>
      </c>
      <c r="J865" s="47" t="s">
        <v>430</v>
      </c>
      <c r="K865" s="47">
        <v>10</v>
      </c>
      <c r="L865" s="71"/>
      <c r="M865" s="47">
        <v>75</v>
      </c>
      <c r="N865" s="76"/>
      <c r="O865" s="48">
        <f t="shared" si="80"/>
        <v>0</v>
      </c>
      <c r="P865" s="72">
        <f t="shared" si="81"/>
        <v>0</v>
      </c>
      <c r="Q865" s="73">
        <f t="shared" si="82"/>
        <v>0</v>
      </c>
      <c r="R865" s="48">
        <f t="shared" si="83"/>
        <v>0</v>
      </c>
      <c r="S865" s="74">
        <f t="shared" si="84"/>
        <v>55</v>
      </c>
      <c r="T865" s="6" t="s">
        <v>431</v>
      </c>
      <c r="U865" s="47" t="s">
        <v>432</v>
      </c>
      <c r="V865" s="47">
        <v>1</v>
      </c>
      <c r="W865" s="47">
        <v>1</v>
      </c>
      <c r="X865" s="47">
        <v>1</v>
      </c>
      <c r="Y865" s="47">
        <v>1</v>
      </c>
      <c r="Z865" s="75">
        <v>40855.635497685187</v>
      </c>
      <c r="AA865" s="6" t="s">
        <v>433</v>
      </c>
      <c r="AB865" s="47" t="s">
        <v>431</v>
      </c>
      <c r="AC865" s="47" t="s">
        <v>3408</v>
      </c>
      <c r="AD865" s="47" t="s">
        <v>4644</v>
      </c>
      <c r="AE865" s="47" t="s">
        <v>431</v>
      </c>
      <c r="AF865" s="6" t="s">
        <v>4647</v>
      </c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</row>
    <row r="866" spans="1:43" s="1" customFormat="1" ht="15.75" x14ac:dyDescent="0.25">
      <c r="A866" s="47">
        <v>862</v>
      </c>
      <c r="B866" s="47" t="s">
        <v>4648</v>
      </c>
      <c r="C866" s="47" t="s">
        <v>1568</v>
      </c>
      <c r="D866" s="69" t="s">
        <v>3399</v>
      </c>
      <c r="E866" s="47">
        <v>2004</v>
      </c>
      <c r="F866" s="69" t="s">
        <v>1570</v>
      </c>
      <c r="G866" s="69" t="s">
        <v>3412</v>
      </c>
      <c r="H866" s="69" t="s">
        <v>562</v>
      </c>
      <c r="I866" s="70">
        <v>3.09728243714865</v>
      </c>
      <c r="J866" s="47" t="s">
        <v>430</v>
      </c>
      <c r="K866" s="47">
        <v>10</v>
      </c>
      <c r="L866" s="71"/>
      <c r="M866" s="47">
        <v>75</v>
      </c>
      <c r="N866" s="76"/>
      <c r="O866" s="48">
        <f t="shared" si="80"/>
        <v>0</v>
      </c>
      <c r="P866" s="72">
        <f t="shared" si="81"/>
        <v>0</v>
      </c>
      <c r="Q866" s="73">
        <f t="shared" si="82"/>
        <v>0</v>
      </c>
      <c r="R866" s="48">
        <f t="shared" si="83"/>
        <v>0</v>
      </c>
      <c r="S866" s="74">
        <f t="shared" si="84"/>
        <v>55</v>
      </c>
      <c r="T866" s="6" t="s">
        <v>431</v>
      </c>
      <c r="U866" s="47" t="s">
        <v>432</v>
      </c>
      <c r="V866" s="47">
        <v>1</v>
      </c>
      <c r="W866" s="47">
        <v>1</v>
      </c>
      <c r="X866" s="47">
        <v>1</v>
      </c>
      <c r="Y866" s="47">
        <v>1</v>
      </c>
      <c r="Z866" s="75">
        <v>40855.635497685187</v>
      </c>
      <c r="AA866" s="6" t="s">
        <v>433</v>
      </c>
      <c r="AB866" s="47" t="s">
        <v>431</v>
      </c>
      <c r="AC866" s="47" t="s">
        <v>3414</v>
      </c>
      <c r="AD866" s="47" t="s">
        <v>3407</v>
      </c>
      <c r="AE866" s="47" t="s">
        <v>431</v>
      </c>
      <c r="AF866" s="6" t="s">
        <v>4649</v>
      </c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</row>
    <row r="867" spans="1:43" s="1" customFormat="1" ht="15.75" x14ac:dyDescent="0.25">
      <c r="A867" s="47">
        <v>863</v>
      </c>
      <c r="B867" s="47" t="s">
        <v>4650</v>
      </c>
      <c r="C867" s="47" t="s">
        <v>3398</v>
      </c>
      <c r="D867" s="69" t="s">
        <v>4651</v>
      </c>
      <c r="E867" s="47">
        <v>2004</v>
      </c>
      <c r="F867" s="69" t="s">
        <v>4652</v>
      </c>
      <c r="G867" s="69" t="s">
        <v>1475</v>
      </c>
      <c r="H867" s="69" t="s">
        <v>451</v>
      </c>
      <c r="I867" s="70">
        <v>2.0144000016152859</v>
      </c>
      <c r="J867" s="47" t="s">
        <v>430</v>
      </c>
      <c r="K867" s="47">
        <v>8</v>
      </c>
      <c r="L867" s="71"/>
      <c r="M867" s="47">
        <v>75</v>
      </c>
      <c r="N867" s="76"/>
      <c r="O867" s="48">
        <f t="shared" si="80"/>
        <v>0</v>
      </c>
      <c r="P867" s="72">
        <f t="shared" si="81"/>
        <v>0</v>
      </c>
      <c r="Q867" s="73">
        <f t="shared" si="82"/>
        <v>0</v>
      </c>
      <c r="R867" s="48">
        <f t="shared" si="83"/>
        <v>0</v>
      </c>
      <c r="S867" s="74">
        <f t="shared" si="84"/>
        <v>55</v>
      </c>
      <c r="T867" s="6" t="s">
        <v>431</v>
      </c>
      <c r="U867" s="47" t="s">
        <v>432</v>
      </c>
      <c r="V867" s="47">
        <v>1</v>
      </c>
      <c r="W867" s="47">
        <v>1</v>
      </c>
      <c r="X867" s="47">
        <v>1</v>
      </c>
      <c r="Y867" s="47">
        <v>1</v>
      </c>
      <c r="Z867" s="75">
        <v>40855.635497685187</v>
      </c>
      <c r="AA867" s="6" t="s">
        <v>433</v>
      </c>
      <c r="AB867" s="47" t="s">
        <v>431</v>
      </c>
      <c r="AC867" s="47" t="s">
        <v>4653</v>
      </c>
      <c r="AD867" s="47" t="s">
        <v>4654</v>
      </c>
      <c r="AE867" s="47" t="s">
        <v>431</v>
      </c>
      <c r="AF867" s="6" t="s">
        <v>4655</v>
      </c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</row>
    <row r="868" spans="1:43" s="1" customFormat="1" ht="15.75" x14ac:dyDescent="0.25">
      <c r="A868" s="47">
        <v>864</v>
      </c>
      <c r="B868" s="47" t="s">
        <v>4656</v>
      </c>
      <c r="C868" s="47" t="s">
        <v>1459</v>
      </c>
      <c r="D868" s="69" t="s">
        <v>4657</v>
      </c>
      <c r="E868" s="47">
        <v>2000</v>
      </c>
      <c r="F868" s="69" t="s">
        <v>1462</v>
      </c>
      <c r="G868" s="69" t="s">
        <v>1461</v>
      </c>
      <c r="H868" s="69" t="s">
        <v>1475</v>
      </c>
      <c r="I868" s="70">
        <v>2.9436002860142509</v>
      </c>
      <c r="J868" s="47" t="s">
        <v>430</v>
      </c>
      <c r="K868" s="47">
        <v>6</v>
      </c>
      <c r="L868" s="71"/>
      <c r="M868" s="47">
        <v>75</v>
      </c>
      <c r="N868" s="76"/>
      <c r="O868" s="48">
        <f t="shared" si="80"/>
        <v>0</v>
      </c>
      <c r="P868" s="72">
        <f t="shared" si="81"/>
        <v>0</v>
      </c>
      <c r="Q868" s="73">
        <f t="shared" si="82"/>
        <v>0</v>
      </c>
      <c r="R868" s="48">
        <f t="shared" si="83"/>
        <v>0</v>
      </c>
      <c r="S868" s="74">
        <f t="shared" si="84"/>
        <v>51</v>
      </c>
      <c r="T868" s="6" t="s">
        <v>431</v>
      </c>
      <c r="U868" s="47" t="s">
        <v>432</v>
      </c>
      <c r="V868" s="47">
        <v>1</v>
      </c>
      <c r="W868" s="47">
        <v>1</v>
      </c>
      <c r="X868" s="47">
        <v>1</v>
      </c>
      <c r="Y868" s="47">
        <v>1</v>
      </c>
      <c r="Z868" s="75">
        <v>40855.635497685187</v>
      </c>
      <c r="AA868" s="6" t="s">
        <v>433</v>
      </c>
      <c r="AB868" s="47" t="s">
        <v>431</v>
      </c>
      <c r="AC868" s="47"/>
      <c r="AD868" s="47"/>
      <c r="AE868" s="47" t="s">
        <v>431</v>
      </c>
      <c r="AF868" s="6" t="s">
        <v>4658</v>
      </c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</row>
    <row r="869" spans="1:43" s="1" customFormat="1" ht="15.75" x14ac:dyDescent="0.25">
      <c r="A869" s="47">
        <v>865</v>
      </c>
      <c r="B869" s="47" t="s">
        <v>4659</v>
      </c>
      <c r="C869" s="47" t="s">
        <v>1459</v>
      </c>
      <c r="D869" s="69" t="s">
        <v>1555</v>
      </c>
      <c r="E869" s="47">
        <v>2000</v>
      </c>
      <c r="F869" s="69" t="s">
        <v>1475</v>
      </c>
      <c r="G869" s="69" t="s">
        <v>3424</v>
      </c>
      <c r="H869" s="69" t="s">
        <v>451</v>
      </c>
      <c r="I869" s="70">
        <v>163.688850222914</v>
      </c>
      <c r="J869" s="47" t="s">
        <v>430</v>
      </c>
      <c r="K869" s="47">
        <v>8</v>
      </c>
      <c r="L869" s="71"/>
      <c r="M869" s="47">
        <v>75</v>
      </c>
      <c r="N869" s="76"/>
      <c r="O869" s="48">
        <f t="shared" si="80"/>
        <v>0</v>
      </c>
      <c r="P869" s="72">
        <f t="shared" si="81"/>
        <v>0</v>
      </c>
      <c r="Q869" s="73">
        <f t="shared" si="82"/>
        <v>0</v>
      </c>
      <c r="R869" s="48">
        <f t="shared" si="83"/>
        <v>0</v>
      </c>
      <c r="S869" s="74">
        <f t="shared" si="84"/>
        <v>51</v>
      </c>
      <c r="T869" s="6" t="s">
        <v>431</v>
      </c>
      <c r="U869" s="47" t="s">
        <v>432</v>
      </c>
      <c r="V869" s="47">
        <v>1</v>
      </c>
      <c r="W869" s="47">
        <v>1</v>
      </c>
      <c r="X869" s="47">
        <v>1</v>
      </c>
      <c r="Y869" s="47">
        <v>1</v>
      </c>
      <c r="Z869" s="75">
        <v>40855.635497685187</v>
      </c>
      <c r="AA869" s="6" t="s">
        <v>433</v>
      </c>
      <c r="AB869" s="47" t="s">
        <v>431</v>
      </c>
      <c r="AC869" s="47" t="s">
        <v>3431</v>
      </c>
      <c r="AD869" s="47" t="s">
        <v>3425</v>
      </c>
      <c r="AE869" s="47" t="s">
        <v>431</v>
      </c>
      <c r="AF869" s="6" t="s">
        <v>4660</v>
      </c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</row>
    <row r="870" spans="1:43" s="1" customFormat="1" ht="15.75" x14ac:dyDescent="0.25">
      <c r="A870" s="47">
        <v>866</v>
      </c>
      <c r="B870" s="47" t="s">
        <v>4661</v>
      </c>
      <c r="C870" s="47" t="s">
        <v>1459</v>
      </c>
      <c r="D870" s="69" t="s">
        <v>1555</v>
      </c>
      <c r="E870" s="47">
        <v>2000</v>
      </c>
      <c r="F870" s="69" t="s">
        <v>1462</v>
      </c>
      <c r="G870" s="69" t="s">
        <v>1475</v>
      </c>
      <c r="H870" s="69" t="s">
        <v>3412</v>
      </c>
      <c r="I870" s="70">
        <v>44.80817537239529</v>
      </c>
      <c r="J870" s="47" t="s">
        <v>430</v>
      </c>
      <c r="K870" s="47">
        <v>8</v>
      </c>
      <c r="L870" s="71"/>
      <c r="M870" s="47">
        <v>75</v>
      </c>
      <c r="N870" s="76"/>
      <c r="O870" s="48">
        <f t="shared" si="80"/>
        <v>0</v>
      </c>
      <c r="P870" s="72">
        <f t="shared" si="81"/>
        <v>0</v>
      </c>
      <c r="Q870" s="73">
        <f t="shared" si="82"/>
        <v>0</v>
      </c>
      <c r="R870" s="48">
        <f t="shared" si="83"/>
        <v>0</v>
      </c>
      <c r="S870" s="74">
        <f t="shared" si="84"/>
        <v>51</v>
      </c>
      <c r="T870" s="6" t="s">
        <v>431</v>
      </c>
      <c r="U870" s="47" t="s">
        <v>432</v>
      </c>
      <c r="V870" s="47">
        <v>1</v>
      </c>
      <c r="W870" s="47">
        <v>1</v>
      </c>
      <c r="X870" s="47">
        <v>1</v>
      </c>
      <c r="Y870" s="47">
        <v>1</v>
      </c>
      <c r="Z870" s="75">
        <v>40855.635497685187</v>
      </c>
      <c r="AA870" s="6" t="s">
        <v>433</v>
      </c>
      <c r="AB870" s="47" t="s">
        <v>431</v>
      </c>
      <c r="AC870" s="47" t="s">
        <v>3454</v>
      </c>
      <c r="AD870" s="47" t="s">
        <v>3440</v>
      </c>
      <c r="AE870" s="47" t="s">
        <v>431</v>
      </c>
      <c r="AF870" s="6" t="s">
        <v>4662</v>
      </c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</row>
    <row r="871" spans="1:43" s="1" customFormat="1" ht="15.75" x14ac:dyDescent="0.25">
      <c r="A871" s="47">
        <v>867</v>
      </c>
      <c r="B871" s="47" t="s">
        <v>4663</v>
      </c>
      <c r="C871" s="47" t="s">
        <v>2122</v>
      </c>
      <c r="D871" s="69" t="s">
        <v>1863</v>
      </c>
      <c r="E871" s="47">
        <v>1998</v>
      </c>
      <c r="F871" s="69" t="s">
        <v>562</v>
      </c>
      <c r="G871" s="69" t="s">
        <v>1942</v>
      </c>
      <c r="H871" s="69" t="s">
        <v>1255</v>
      </c>
      <c r="I871" s="70">
        <v>51.754157395132111</v>
      </c>
      <c r="J871" s="47" t="s">
        <v>430</v>
      </c>
      <c r="K871" s="47">
        <v>12</v>
      </c>
      <c r="L871" s="71"/>
      <c r="M871" s="47">
        <v>75</v>
      </c>
      <c r="N871" s="48">
        <f>IF(K871=4,100,IF(K871=6,140,IF(K871=8,160,IF(K871=10,180,IF(K871=12,200,IF(K871=14,225,IF(K871=16,275,IF(K871=18,350,0))))))))</f>
        <v>200</v>
      </c>
      <c r="O871" s="48">
        <f t="shared" si="80"/>
        <v>10350.831479026423</v>
      </c>
      <c r="P871" s="72">
        <f t="shared" si="81"/>
        <v>1035.0831479026424</v>
      </c>
      <c r="Q871" s="73">
        <f t="shared" si="82"/>
        <v>1707.8871940393597</v>
      </c>
      <c r="R871" s="48">
        <f t="shared" si="83"/>
        <v>13093.801820968425</v>
      </c>
      <c r="S871" s="74">
        <f t="shared" si="84"/>
        <v>49</v>
      </c>
      <c r="T871" s="6" t="s">
        <v>431</v>
      </c>
      <c r="U871" s="47" t="s">
        <v>432</v>
      </c>
      <c r="V871" s="47">
        <v>1</v>
      </c>
      <c r="W871" s="47">
        <v>1</v>
      </c>
      <c r="X871" s="47">
        <v>1</v>
      </c>
      <c r="Y871" s="47">
        <v>1</v>
      </c>
      <c r="Z871" s="75">
        <v>40855.635497685187</v>
      </c>
      <c r="AA871" s="6" t="s">
        <v>433</v>
      </c>
      <c r="AB871" s="47" t="s">
        <v>431</v>
      </c>
      <c r="AC871" s="47" t="s">
        <v>4664</v>
      </c>
      <c r="AD871" s="47" t="s">
        <v>4665</v>
      </c>
      <c r="AE871" s="47" t="s">
        <v>431</v>
      </c>
      <c r="AF871" s="6" t="s">
        <v>4666</v>
      </c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</row>
    <row r="872" spans="1:43" s="1" customFormat="1" ht="15.75" x14ac:dyDescent="0.25">
      <c r="A872" s="47">
        <v>868</v>
      </c>
      <c r="B872" s="47" t="s">
        <v>4667</v>
      </c>
      <c r="C872" s="47" t="s">
        <v>3458</v>
      </c>
      <c r="D872" s="69" t="s">
        <v>1863</v>
      </c>
      <c r="E872" s="47">
        <v>1998</v>
      </c>
      <c r="F872" s="69" t="s">
        <v>562</v>
      </c>
      <c r="G872" s="69" t="s">
        <v>1942</v>
      </c>
      <c r="H872" s="69" t="s">
        <v>1255</v>
      </c>
      <c r="I872" s="70">
        <v>268.3153781982798</v>
      </c>
      <c r="J872" s="47" t="s">
        <v>430</v>
      </c>
      <c r="K872" s="47">
        <v>12</v>
      </c>
      <c r="L872" s="71"/>
      <c r="M872" s="47">
        <v>75</v>
      </c>
      <c r="N872" s="48">
        <f>IF(K872=4,100,IF(K872=6,140,IF(K872=8,160,IF(K872=10,180,IF(K872=12,200,IF(K872=14,225,IF(K872=16,275,IF(K872=18,350,0))))))))</f>
        <v>200</v>
      </c>
      <c r="O872" s="48">
        <f t="shared" si="80"/>
        <v>53663.075639655959</v>
      </c>
      <c r="P872" s="72">
        <f t="shared" si="81"/>
        <v>5366.3075639655963</v>
      </c>
      <c r="Q872" s="73">
        <f t="shared" si="82"/>
        <v>8854.4074805432319</v>
      </c>
      <c r="R872" s="48">
        <f t="shared" si="83"/>
        <v>67883.790684164793</v>
      </c>
      <c r="S872" s="74">
        <f t="shared" si="84"/>
        <v>49</v>
      </c>
      <c r="T872" s="6" t="s">
        <v>431</v>
      </c>
      <c r="U872" s="47" t="s">
        <v>432</v>
      </c>
      <c r="V872" s="47">
        <v>1</v>
      </c>
      <c r="W872" s="47">
        <v>1</v>
      </c>
      <c r="X872" s="47">
        <v>1</v>
      </c>
      <c r="Y872" s="47">
        <v>1</v>
      </c>
      <c r="Z872" s="75">
        <v>40855.635497685187</v>
      </c>
      <c r="AA872" s="6" t="s">
        <v>433</v>
      </c>
      <c r="AB872" s="47" t="s">
        <v>431</v>
      </c>
      <c r="AC872" s="47" t="s">
        <v>4665</v>
      </c>
      <c r="AD872" s="47" t="s">
        <v>4308</v>
      </c>
      <c r="AE872" s="47" t="s">
        <v>431</v>
      </c>
      <c r="AF872" s="6" t="s">
        <v>4668</v>
      </c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</row>
    <row r="873" spans="1:43" s="1" customFormat="1" ht="15.75" x14ac:dyDescent="0.25">
      <c r="A873" s="47">
        <v>869</v>
      </c>
      <c r="B873" s="47" t="s">
        <v>4669</v>
      </c>
      <c r="C873" s="47" t="s">
        <v>1296</v>
      </c>
      <c r="D873" s="69" t="s">
        <v>1863</v>
      </c>
      <c r="E873" s="47">
        <v>1998</v>
      </c>
      <c r="F873" s="69" t="s">
        <v>562</v>
      </c>
      <c r="G873" s="69" t="s">
        <v>1942</v>
      </c>
      <c r="H873" s="69" t="s">
        <v>1300</v>
      </c>
      <c r="I873" s="70">
        <v>136.27342786252089</v>
      </c>
      <c r="J873" s="47" t="s">
        <v>430</v>
      </c>
      <c r="K873" s="47">
        <v>12</v>
      </c>
      <c r="L873" s="71"/>
      <c r="M873" s="47">
        <v>75</v>
      </c>
      <c r="N873" s="48">
        <f>IF(K873=4,100,IF(K873=6,140,IF(K873=8,160,IF(K873=10,180,IF(K873=12,200,IF(K873=14,225,IF(K873=16,275,IF(K873=18,350,0))))))))</f>
        <v>200</v>
      </c>
      <c r="O873" s="48">
        <f t="shared" si="80"/>
        <v>27254.685572504179</v>
      </c>
      <c r="P873" s="72">
        <f t="shared" si="81"/>
        <v>2725.4685572504181</v>
      </c>
      <c r="Q873" s="73">
        <f t="shared" si="82"/>
        <v>4497.0231194631888</v>
      </c>
      <c r="R873" s="48">
        <f t="shared" si="83"/>
        <v>34477.177249217784</v>
      </c>
      <c r="S873" s="74">
        <f t="shared" si="84"/>
        <v>49</v>
      </c>
      <c r="T873" s="6" t="s">
        <v>431</v>
      </c>
      <c r="U873" s="47" t="s">
        <v>432</v>
      </c>
      <c r="V873" s="47">
        <v>1</v>
      </c>
      <c r="W873" s="47">
        <v>1</v>
      </c>
      <c r="X873" s="47">
        <v>1</v>
      </c>
      <c r="Y873" s="47">
        <v>1</v>
      </c>
      <c r="Z873" s="75">
        <v>40855.635497685187</v>
      </c>
      <c r="AA873" s="6" t="s">
        <v>433</v>
      </c>
      <c r="AB873" s="47" t="s">
        <v>431</v>
      </c>
      <c r="AC873" s="47" t="s">
        <v>4309</v>
      </c>
      <c r="AD873" s="47" t="s">
        <v>4670</v>
      </c>
      <c r="AE873" s="47" t="s">
        <v>431</v>
      </c>
      <c r="AF873" s="6" t="s">
        <v>4671</v>
      </c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</row>
    <row r="874" spans="1:43" s="1" customFormat="1" ht="15.75" x14ac:dyDescent="0.25">
      <c r="A874" s="47">
        <v>870</v>
      </c>
      <c r="B874" s="47" t="s">
        <v>4672</v>
      </c>
      <c r="C874" s="47" t="s">
        <v>1296</v>
      </c>
      <c r="D874" s="69" t="s">
        <v>1863</v>
      </c>
      <c r="E874" s="47">
        <v>1998</v>
      </c>
      <c r="F874" s="69" t="s">
        <v>562</v>
      </c>
      <c r="G874" s="69" t="s">
        <v>1300</v>
      </c>
      <c r="H874" s="69" t="s">
        <v>1255</v>
      </c>
      <c r="I874" s="70">
        <v>10.99998883011253</v>
      </c>
      <c r="J874" s="47" t="s">
        <v>430</v>
      </c>
      <c r="K874" s="47">
        <v>12</v>
      </c>
      <c r="L874" s="71"/>
      <c r="M874" s="47">
        <v>75</v>
      </c>
      <c r="N874" s="76"/>
      <c r="O874" s="48">
        <f t="shared" si="80"/>
        <v>0</v>
      </c>
      <c r="P874" s="72">
        <f t="shared" si="81"/>
        <v>0</v>
      </c>
      <c r="Q874" s="73">
        <f t="shared" si="82"/>
        <v>0</v>
      </c>
      <c r="R874" s="48">
        <f t="shared" si="83"/>
        <v>0</v>
      </c>
      <c r="S874" s="74">
        <f t="shared" si="84"/>
        <v>49</v>
      </c>
      <c r="T874" s="6" t="s">
        <v>431</v>
      </c>
      <c r="U874" s="47" t="s">
        <v>432</v>
      </c>
      <c r="V874" s="47">
        <v>1</v>
      </c>
      <c r="W874" s="47">
        <v>1</v>
      </c>
      <c r="X874" s="47">
        <v>1</v>
      </c>
      <c r="Y874" s="47">
        <v>1</v>
      </c>
      <c r="Z874" s="75">
        <v>40855.635497685187</v>
      </c>
      <c r="AA874" s="6" t="s">
        <v>433</v>
      </c>
      <c r="AB874" s="47" t="s">
        <v>431</v>
      </c>
      <c r="AC874" s="47" t="s">
        <v>4670</v>
      </c>
      <c r="AD874" s="47" t="s">
        <v>4673</v>
      </c>
      <c r="AE874" s="47" t="s">
        <v>431</v>
      </c>
      <c r="AF874" s="6" t="s">
        <v>4674</v>
      </c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</row>
    <row r="875" spans="1:43" s="1" customFormat="1" ht="15.75" x14ac:dyDescent="0.25">
      <c r="A875" s="47">
        <v>871</v>
      </c>
      <c r="B875" s="47" t="s">
        <v>3457</v>
      </c>
      <c r="C875" s="47" t="s">
        <v>3458</v>
      </c>
      <c r="D875" s="69" t="s">
        <v>3459</v>
      </c>
      <c r="E875" s="47">
        <v>1991</v>
      </c>
      <c r="F875" s="69" t="s">
        <v>3461</v>
      </c>
      <c r="G875" s="69" t="s">
        <v>562</v>
      </c>
      <c r="H875" s="69" t="s">
        <v>457</v>
      </c>
      <c r="I875" s="70">
        <v>74.572511091972274</v>
      </c>
      <c r="J875" s="47" t="s">
        <v>430</v>
      </c>
      <c r="K875" s="47">
        <v>8</v>
      </c>
      <c r="L875" s="71"/>
      <c r="M875" s="47">
        <v>75</v>
      </c>
      <c r="N875" s="48">
        <f>IF(K875=4,100,IF(K875=6,140,IF(K875=8,160,IF(K875=10,180,IF(K875=12,200,IF(K875=14,225,IF(K875=16,275,IF(K875=18,350,0))))))))</f>
        <v>160</v>
      </c>
      <c r="O875" s="48">
        <f t="shared" si="80"/>
        <v>11931.601774715564</v>
      </c>
      <c r="P875" s="72">
        <f t="shared" si="81"/>
        <v>1193.1601774715564</v>
      </c>
      <c r="Q875" s="73">
        <f t="shared" si="82"/>
        <v>1968.714292828068</v>
      </c>
      <c r="R875" s="48">
        <f t="shared" si="83"/>
        <v>15093.476245015188</v>
      </c>
      <c r="S875" s="74">
        <f t="shared" si="84"/>
        <v>42</v>
      </c>
      <c r="T875" s="6" t="s">
        <v>431</v>
      </c>
      <c r="U875" s="47" t="s">
        <v>432</v>
      </c>
      <c r="V875" s="47">
        <v>1</v>
      </c>
      <c r="W875" s="47">
        <v>1</v>
      </c>
      <c r="X875" s="47">
        <v>1</v>
      </c>
      <c r="Y875" s="47">
        <v>1</v>
      </c>
      <c r="Z875" s="75">
        <v>40855.635289351849</v>
      </c>
      <c r="AA875" s="6" t="s">
        <v>433</v>
      </c>
      <c r="AB875" s="47" t="s">
        <v>3462</v>
      </c>
      <c r="AC875" s="47" t="s">
        <v>3463</v>
      </c>
      <c r="AD875" s="47" t="s">
        <v>3464</v>
      </c>
      <c r="AE875" s="47" t="s">
        <v>3465</v>
      </c>
      <c r="AF875" s="6" t="s">
        <v>4675</v>
      </c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</row>
    <row r="876" spans="1:43" s="1" customFormat="1" ht="15.75" x14ac:dyDescent="0.25">
      <c r="A876" s="47">
        <v>872</v>
      </c>
      <c r="B876" s="47" t="s">
        <v>4676</v>
      </c>
      <c r="C876" s="47" t="s">
        <v>3458</v>
      </c>
      <c r="D876" s="69" t="s">
        <v>3459</v>
      </c>
      <c r="E876" s="47">
        <v>1991</v>
      </c>
      <c r="F876" s="69" t="s">
        <v>3461</v>
      </c>
      <c r="G876" s="69" t="s">
        <v>562</v>
      </c>
      <c r="H876" s="69" t="s">
        <v>451</v>
      </c>
      <c r="I876" s="70">
        <v>0.77383370684903463</v>
      </c>
      <c r="J876" s="47" t="s">
        <v>430</v>
      </c>
      <c r="K876" s="47">
        <v>8</v>
      </c>
      <c r="L876" s="71"/>
      <c r="M876" s="47">
        <v>75</v>
      </c>
      <c r="N876" s="76"/>
      <c r="O876" s="48">
        <f t="shared" si="80"/>
        <v>0</v>
      </c>
      <c r="P876" s="72">
        <f t="shared" si="81"/>
        <v>0</v>
      </c>
      <c r="Q876" s="73">
        <f t="shared" si="82"/>
        <v>0</v>
      </c>
      <c r="R876" s="48">
        <f t="shared" si="83"/>
        <v>0</v>
      </c>
      <c r="S876" s="74">
        <f t="shared" si="84"/>
        <v>42</v>
      </c>
      <c r="T876" s="6" t="s">
        <v>431</v>
      </c>
      <c r="U876" s="47" t="s">
        <v>432</v>
      </c>
      <c r="V876" s="47">
        <v>1</v>
      </c>
      <c r="W876" s="47">
        <v>1</v>
      </c>
      <c r="X876" s="47">
        <v>1</v>
      </c>
      <c r="Y876" s="47">
        <v>1</v>
      </c>
      <c r="Z876" s="75">
        <v>40855.635497685187</v>
      </c>
      <c r="AA876" s="6" t="s">
        <v>433</v>
      </c>
      <c r="AB876" s="47" t="s">
        <v>431</v>
      </c>
      <c r="AC876" s="47" t="s">
        <v>4677</v>
      </c>
      <c r="AD876" s="47" t="s">
        <v>4678</v>
      </c>
      <c r="AE876" s="47" t="s">
        <v>431</v>
      </c>
      <c r="AF876" s="6" t="s">
        <v>4679</v>
      </c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</row>
    <row r="877" spans="1:43" s="1" customFormat="1" ht="15.75" x14ac:dyDescent="0.25">
      <c r="A877" s="47">
        <v>873</v>
      </c>
      <c r="B877" s="47" t="s">
        <v>4680</v>
      </c>
      <c r="C877" s="47" t="s">
        <v>3458</v>
      </c>
      <c r="D877" s="69" t="s">
        <v>4681</v>
      </c>
      <c r="E877" s="47">
        <v>1991</v>
      </c>
      <c r="F877" s="69" t="s">
        <v>3461</v>
      </c>
      <c r="G877" s="69" t="s">
        <v>562</v>
      </c>
      <c r="H877" s="69" t="s">
        <v>451</v>
      </c>
      <c r="I877" s="70">
        <v>0.50010316171356783</v>
      </c>
      <c r="J877" s="47" t="s">
        <v>430</v>
      </c>
      <c r="K877" s="47">
        <v>8</v>
      </c>
      <c r="L877" s="71"/>
      <c r="M877" s="47">
        <v>75</v>
      </c>
      <c r="N877" s="76"/>
      <c r="O877" s="48">
        <f t="shared" si="80"/>
        <v>0</v>
      </c>
      <c r="P877" s="72">
        <f t="shared" si="81"/>
        <v>0</v>
      </c>
      <c r="Q877" s="73">
        <f t="shared" si="82"/>
        <v>0</v>
      </c>
      <c r="R877" s="48">
        <f t="shared" si="83"/>
        <v>0</v>
      </c>
      <c r="S877" s="74">
        <f t="shared" si="84"/>
        <v>42</v>
      </c>
      <c r="T877" s="6" t="s">
        <v>431</v>
      </c>
      <c r="U877" s="47" t="s">
        <v>432</v>
      </c>
      <c r="V877" s="47">
        <v>1</v>
      </c>
      <c r="W877" s="47">
        <v>1</v>
      </c>
      <c r="X877" s="47">
        <v>1</v>
      </c>
      <c r="Y877" s="47">
        <v>1</v>
      </c>
      <c r="Z877" s="75">
        <v>40855.635509259257</v>
      </c>
      <c r="AA877" s="6" t="s">
        <v>433</v>
      </c>
      <c r="AB877" s="47" t="s">
        <v>431</v>
      </c>
      <c r="AC877" s="47" t="s">
        <v>4678</v>
      </c>
      <c r="AD877" s="47" t="s">
        <v>3463</v>
      </c>
      <c r="AE877" s="47" t="s">
        <v>431</v>
      </c>
      <c r="AF877" s="6" t="s">
        <v>4682</v>
      </c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</row>
    <row r="878" spans="1:43" s="1" customFormat="1" ht="15.75" x14ac:dyDescent="0.25">
      <c r="A878" s="47">
        <v>874</v>
      </c>
      <c r="B878" s="47" t="s">
        <v>4683</v>
      </c>
      <c r="C878" s="47" t="s">
        <v>2794</v>
      </c>
      <c r="D878" s="69" t="s">
        <v>4684</v>
      </c>
      <c r="E878" s="47">
        <v>1998</v>
      </c>
      <c r="F878" s="69" t="s">
        <v>904</v>
      </c>
      <c r="G878" s="69" t="s">
        <v>2796</v>
      </c>
      <c r="H878" s="69" t="s">
        <v>3495</v>
      </c>
      <c r="I878" s="70">
        <v>37.00381950544125</v>
      </c>
      <c r="J878" s="47" t="s">
        <v>430</v>
      </c>
      <c r="K878" s="47">
        <v>10</v>
      </c>
      <c r="L878" s="71"/>
      <c r="M878" s="47">
        <v>75</v>
      </c>
      <c r="N878" s="76"/>
      <c r="O878" s="48">
        <f t="shared" si="80"/>
        <v>0</v>
      </c>
      <c r="P878" s="72">
        <f t="shared" si="81"/>
        <v>0</v>
      </c>
      <c r="Q878" s="73">
        <f t="shared" si="82"/>
        <v>0</v>
      </c>
      <c r="R878" s="48">
        <f t="shared" si="83"/>
        <v>0</v>
      </c>
      <c r="S878" s="74">
        <f t="shared" si="84"/>
        <v>49</v>
      </c>
      <c r="T878" s="6" t="s">
        <v>431</v>
      </c>
      <c r="U878" s="47" t="s">
        <v>432</v>
      </c>
      <c r="V878" s="47">
        <v>1</v>
      </c>
      <c r="W878" s="47">
        <v>1</v>
      </c>
      <c r="X878" s="47">
        <v>1</v>
      </c>
      <c r="Y878" s="47">
        <v>1</v>
      </c>
      <c r="Z878" s="75">
        <v>40855.635509259257</v>
      </c>
      <c r="AA878" s="6" t="s">
        <v>433</v>
      </c>
      <c r="AB878" s="47" t="s">
        <v>431</v>
      </c>
      <c r="AC878" s="47" t="s">
        <v>4685</v>
      </c>
      <c r="AD878" s="47" t="s">
        <v>2797</v>
      </c>
      <c r="AE878" s="47" t="s">
        <v>431</v>
      </c>
      <c r="AF878" s="6" t="s">
        <v>4686</v>
      </c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</row>
    <row r="879" spans="1:43" s="1" customFormat="1" ht="15.75" x14ac:dyDescent="0.25">
      <c r="A879" s="47">
        <v>875</v>
      </c>
      <c r="B879" s="47" t="s">
        <v>4687</v>
      </c>
      <c r="C879" s="47" t="s">
        <v>2794</v>
      </c>
      <c r="D879" s="69" t="s">
        <v>4688</v>
      </c>
      <c r="E879" s="47">
        <v>1998</v>
      </c>
      <c r="F879" s="69" t="s">
        <v>3495</v>
      </c>
      <c r="G879" s="69" t="s">
        <v>2796</v>
      </c>
      <c r="H879" s="69" t="s">
        <v>3495</v>
      </c>
      <c r="I879" s="70">
        <v>3.0001792166643622</v>
      </c>
      <c r="J879" s="47" t="s">
        <v>430</v>
      </c>
      <c r="K879" s="47">
        <v>10</v>
      </c>
      <c r="L879" s="71"/>
      <c r="M879" s="47">
        <v>75</v>
      </c>
      <c r="N879" s="76"/>
      <c r="O879" s="48">
        <f t="shared" si="80"/>
        <v>0</v>
      </c>
      <c r="P879" s="72">
        <f t="shared" si="81"/>
        <v>0</v>
      </c>
      <c r="Q879" s="73">
        <f t="shared" si="82"/>
        <v>0</v>
      </c>
      <c r="R879" s="48">
        <f t="shared" si="83"/>
        <v>0</v>
      </c>
      <c r="S879" s="74">
        <f t="shared" si="84"/>
        <v>49</v>
      </c>
      <c r="T879" s="6" t="s">
        <v>431</v>
      </c>
      <c r="U879" s="47" t="s">
        <v>432</v>
      </c>
      <c r="V879" s="47">
        <v>1</v>
      </c>
      <c r="W879" s="47">
        <v>1</v>
      </c>
      <c r="X879" s="47">
        <v>1</v>
      </c>
      <c r="Y879" s="47">
        <v>1</v>
      </c>
      <c r="Z879" s="75">
        <v>40855.635509259257</v>
      </c>
      <c r="AA879" s="6" t="s">
        <v>433</v>
      </c>
      <c r="AB879" s="47" t="s">
        <v>431</v>
      </c>
      <c r="AC879" s="47" t="s">
        <v>4689</v>
      </c>
      <c r="AD879" s="47" t="s">
        <v>4685</v>
      </c>
      <c r="AE879" s="47" t="s">
        <v>431</v>
      </c>
      <c r="AF879" s="6" t="s">
        <v>4690</v>
      </c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</row>
    <row r="880" spans="1:43" s="1" customFormat="1" ht="31.5" x14ac:dyDescent="0.25">
      <c r="A880" s="47">
        <v>876</v>
      </c>
      <c r="B880" s="47" t="s">
        <v>4691</v>
      </c>
      <c r="C880" s="47" t="s">
        <v>1246</v>
      </c>
      <c r="D880" s="69" t="s">
        <v>3718</v>
      </c>
      <c r="E880" s="47">
        <v>2004</v>
      </c>
      <c r="F880" s="69" t="s">
        <v>443</v>
      </c>
      <c r="G880" s="69" t="s">
        <v>3712</v>
      </c>
      <c r="H880" s="69" t="s">
        <v>1255</v>
      </c>
      <c r="I880" s="70">
        <v>121.3134868068868</v>
      </c>
      <c r="J880" s="47" t="s">
        <v>430</v>
      </c>
      <c r="K880" s="47">
        <v>8</v>
      </c>
      <c r="L880" s="71"/>
      <c r="M880" s="47">
        <v>75</v>
      </c>
      <c r="N880" s="76"/>
      <c r="O880" s="48">
        <f t="shared" si="80"/>
        <v>0</v>
      </c>
      <c r="P880" s="72">
        <f t="shared" si="81"/>
        <v>0</v>
      </c>
      <c r="Q880" s="73">
        <f t="shared" si="82"/>
        <v>0</v>
      </c>
      <c r="R880" s="48">
        <f t="shared" si="83"/>
        <v>0</v>
      </c>
      <c r="S880" s="74">
        <f t="shared" si="84"/>
        <v>55</v>
      </c>
      <c r="T880" s="6" t="s">
        <v>431</v>
      </c>
      <c r="U880" s="47" t="s">
        <v>432</v>
      </c>
      <c r="V880" s="47">
        <v>1</v>
      </c>
      <c r="W880" s="47">
        <v>1</v>
      </c>
      <c r="X880" s="47">
        <v>1</v>
      </c>
      <c r="Y880" s="47">
        <v>1</v>
      </c>
      <c r="Z880" s="75">
        <v>40855.635509259257</v>
      </c>
      <c r="AA880" s="6" t="s">
        <v>433</v>
      </c>
      <c r="AB880" s="47" t="s">
        <v>431</v>
      </c>
      <c r="AC880" s="47" t="s">
        <v>4692</v>
      </c>
      <c r="AD880" s="47" t="s">
        <v>3720</v>
      </c>
      <c r="AE880" s="47" t="s">
        <v>431</v>
      </c>
      <c r="AF880" s="6" t="s">
        <v>4693</v>
      </c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</row>
    <row r="881" spans="1:43" s="1" customFormat="1" ht="31.5" x14ac:dyDescent="0.25">
      <c r="A881" s="47">
        <v>877</v>
      </c>
      <c r="B881" s="47" t="s">
        <v>4694</v>
      </c>
      <c r="C881" s="47" t="s">
        <v>3725</v>
      </c>
      <c r="D881" s="69" t="s">
        <v>1863</v>
      </c>
      <c r="E881" s="47">
        <v>1998</v>
      </c>
      <c r="F881" s="69" t="s">
        <v>1255</v>
      </c>
      <c r="G881" s="69" t="s">
        <v>3726</v>
      </c>
      <c r="H881" s="69" t="s">
        <v>1896</v>
      </c>
      <c r="I881" s="70">
        <v>250.19459328321551</v>
      </c>
      <c r="J881" s="47" t="s">
        <v>430</v>
      </c>
      <c r="K881" s="47">
        <v>12</v>
      </c>
      <c r="L881" s="71"/>
      <c r="M881" s="47">
        <v>75</v>
      </c>
      <c r="N881" s="48">
        <f t="shared" ref="N881:N944" si="85">IF(K881=4,100,IF(K881=6,140,IF(K881=8,160,IF(K881=10,180,IF(K881=12,200,IF(K881=14,225,IF(K881=16,275,IF(K881=18,350,0))))))))</f>
        <v>200</v>
      </c>
      <c r="O881" s="48">
        <f t="shared" si="80"/>
        <v>50038.918656643102</v>
      </c>
      <c r="P881" s="72">
        <f t="shared" si="81"/>
        <v>5003.8918656643109</v>
      </c>
      <c r="Q881" s="73">
        <f t="shared" si="82"/>
        <v>8256.4215783461113</v>
      </c>
      <c r="R881" s="48">
        <f t="shared" si="83"/>
        <v>63299.23210065352</v>
      </c>
      <c r="S881" s="74">
        <f t="shared" si="84"/>
        <v>49</v>
      </c>
      <c r="T881" s="6" t="s">
        <v>431</v>
      </c>
      <c r="U881" s="47" t="s">
        <v>432</v>
      </c>
      <c r="V881" s="47">
        <v>1</v>
      </c>
      <c r="W881" s="47">
        <v>1</v>
      </c>
      <c r="X881" s="47">
        <v>1</v>
      </c>
      <c r="Y881" s="47">
        <v>1</v>
      </c>
      <c r="Z881" s="75">
        <v>40855.635509259257</v>
      </c>
      <c r="AA881" s="6" t="s">
        <v>433</v>
      </c>
      <c r="AB881" s="47" t="s">
        <v>431</v>
      </c>
      <c r="AC881" s="47" t="s">
        <v>4695</v>
      </c>
      <c r="AD881" s="47" t="s">
        <v>4275</v>
      </c>
      <c r="AE881" s="47" t="s">
        <v>431</v>
      </c>
      <c r="AF881" s="6" t="s">
        <v>4696</v>
      </c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</row>
    <row r="882" spans="1:43" s="1" customFormat="1" ht="31.5" x14ac:dyDescent="0.25">
      <c r="A882" s="47">
        <v>878</v>
      </c>
      <c r="B882" s="47" t="s">
        <v>4697</v>
      </c>
      <c r="C882" s="47" t="s">
        <v>1588</v>
      </c>
      <c r="D882" s="69" t="s">
        <v>4601</v>
      </c>
      <c r="E882" s="47">
        <v>2005</v>
      </c>
      <c r="F882" s="69" t="s">
        <v>3827</v>
      </c>
      <c r="G882" s="69" t="s">
        <v>3803</v>
      </c>
      <c r="H882" s="69" t="s">
        <v>3803</v>
      </c>
      <c r="I882" s="70">
        <v>47.029486419780703</v>
      </c>
      <c r="J882" s="47" t="s">
        <v>430</v>
      </c>
      <c r="K882" s="47">
        <v>8</v>
      </c>
      <c r="L882" s="71"/>
      <c r="M882" s="47">
        <v>75</v>
      </c>
      <c r="N882" s="48">
        <f t="shared" si="85"/>
        <v>160</v>
      </c>
      <c r="O882" s="48">
        <f t="shared" si="80"/>
        <v>7524.7178271649127</v>
      </c>
      <c r="P882" s="72">
        <f t="shared" si="81"/>
        <v>752.47178271649136</v>
      </c>
      <c r="Q882" s="73">
        <f t="shared" si="82"/>
        <v>1241.5784414822103</v>
      </c>
      <c r="R882" s="48">
        <f t="shared" si="83"/>
        <v>9518.7680513636133</v>
      </c>
      <c r="S882" s="74">
        <f t="shared" si="84"/>
        <v>56</v>
      </c>
      <c r="T882" s="6" t="s">
        <v>431</v>
      </c>
      <c r="U882" s="47" t="s">
        <v>432</v>
      </c>
      <c r="V882" s="47">
        <v>1</v>
      </c>
      <c r="W882" s="47">
        <v>1</v>
      </c>
      <c r="X882" s="47">
        <v>1</v>
      </c>
      <c r="Y882" s="47">
        <v>1</v>
      </c>
      <c r="Z882" s="75">
        <v>40855.635509259257</v>
      </c>
      <c r="AA882" s="6" t="s">
        <v>433</v>
      </c>
      <c r="AB882" s="47" t="s">
        <v>4603</v>
      </c>
      <c r="AC882" s="47" t="s">
        <v>4698</v>
      </c>
      <c r="AD882" s="47" t="s">
        <v>4699</v>
      </c>
      <c r="AE882" s="47" t="s">
        <v>4700</v>
      </c>
      <c r="AF882" s="6" t="s">
        <v>4701</v>
      </c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</row>
    <row r="883" spans="1:43" s="1" customFormat="1" ht="31.5" x14ac:dyDescent="0.25">
      <c r="A883" s="47">
        <v>879</v>
      </c>
      <c r="B883" s="47" t="s">
        <v>4702</v>
      </c>
      <c r="C883" s="47" t="s">
        <v>1588</v>
      </c>
      <c r="D883" s="69" t="s">
        <v>1589</v>
      </c>
      <c r="E883" s="47">
        <v>2004</v>
      </c>
      <c r="F883" s="69" t="s">
        <v>3827</v>
      </c>
      <c r="G883" s="69" t="s">
        <v>3803</v>
      </c>
      <c r="H883" s="69" t="s">
        <v>3803</v>
      </c>
      <c r="I883" s="70">
        <v>2.9647906039074972</v>
      </c>
      <c r="J883" s="47" t="s">
        <v>430</v>
      </c>
      <c r="K883" s="47">
        <v>6</v>
      </c>
      <c r="L883" s="71"/>
      <c r="M883" s="47">
        <v>75</v>
      </c>
      <c r="N883" s="48">
        <f t="shared" si="85"/>
        <v>140</v>
      </c>
      <c r="O883" s="48">
        <f t="shared" si="80"/>
        <v>415.07068454704961</v>
      </c>
      <c r="P883" s="72">
        <f t="shared" si="81"/>
        <v>41.507068454704964</v>
      </c>
      <c r="Q883" s="73">
        <f t="shared" si="82"/>
        <v>68.486662950263181</v>
      </c>
      <c r="R883" s="48">
        <f t="shared" si="83"/>
        <v>525.06441595201773</v>
      </c>
      <c r="S883" s="74">
        <f t="shared" si="84"/>
        <v>55</v>
      </c>
      <c r="T883" s="6" t="s">
        <v>431</v>
      </c>
      <c r="U883" s="47" t="s">
        <v>432</v>
      </c>
      <c r="V883" s="47">
        <v>1</v>
      </c>
      <c r="W883" s="47">
        <v>1</v>
      </c>
      <c r="X883" s="47">
        <v>1</v>
      </c>
      <c r="Y883" s="47">
        <v>1</v>
      </c>
      <c r="Z883" s="75">
        <v>40855.635509259257</v>
      </c>
      <c r="AA883" s="6" t="s">
        <v>433</v>
      </c>
      <c r="AB883" s="47" t="s">
        <v>1591</v>
      </c>
      <c r="AC883" s="47" t="s">
        <v>4703</v>
      </c>
      <c r="AD883" s="47" t="s">
        <v>4698</v>
      </c>
      <c r="AE883" s="47" t="s">
        <v>4704</v>
      </c>
      <c r="AF883" s="6" t="s">
        <v>4705</v>
      </c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</row>
    <row r="884" spans="1:43" s="1" customFormat="1" ht="31.5" x14ac:dyDescent="0.25">
      <c r="A884" s="47">
        <v>880</v>
      </c>
      <c r="B884" s="47" t="s">
        <v>4706</v>
      </c>
      <c r="C884" s="47" t="s">
        <v>1588</v>
      </c>
      <c r="D884" s="69" t="s">
        <v>4601</v>
      </c>
      <c r="E884" s="47">
        <v>2005</v>
      </c>
      <c r="F884" s="69" t="s">
        <v>3803</v>
      </c>
      <c r="G884" s="69" t="s">
        <v>3827</v>
      </c>
      <c r="H884" s="69" t="s">
        <v>4602</v>
      </c>
      <c r="I884" s="70">
        <v>6.989026834745192</v>
      </c>
      <c r="J884" s="47" t="s">
        <v>430</v>
      </c>
      <c r="K884" s="47">
        <v>8</v>
      </c>
      <c r="L884" s="71"/>
      <c r="M884" s="47">
        <v>75</v>
      </c>
      <c r="N884" s="48">
        <f t="shared" si="85"/>
        <v>160</v>
      </c>
      <c r="O884" s="48">
        <f t="shared" si="80"/>
        <v>1118.2442935592308</v>
      </c>
      <c r="P884" s="72">
        <f t="shared" si="81"/>
        <v>111.82442935592309</v>
      </c>
      <c r="Q884" s="73">
        <f t="shared" si="82"/>
        <v>184.51030843727307</v>
      </c>
      <c r="R884" s="48">
        <f t="shared" si="83"/>
        <v>1414.5790313524269</v>
      </c>
      <c r="S884" s="74">
        <f t="shared" si="84"/>
        <v>56</v>
      </c>
      <c r="T884" s="6" t="s">
        <v>431</v>
      </c>
      <c r="U884" s="47" t="s">
        <v>432</v>
      </c>
      <c r="V884" s="47">
        <v>1</v>
      </c>
      <c r="W884" s="47">
        <v>1</v>
      </c>
      <c r="X884" s="47">
        <v>1</v>
      </c>
      <c r="Y884" s="47">
        <v>1</v>
      </c>
      <c r="Z884" s="75">
        <v>40855.635509259257</v>
      </c>
      <c r="AA884" s="6" t="s">
        <v>433</v>
      </c>
      <c r="AB884" s="47" t="s">
        <v>4603</v>
      </c>
      <c r="AC884" s="47" t="s">
        <v>4707</v>
      </c>
      <c r="AD884" s="47" t="s">
        <v>4703</v>
      </c>
      <c r="AE884" s="47" t="s">
        <v>4708</v>
      </c>
      <c r="AF884" s="6" t="s">
        <v>4709</v>
      </c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</row>
    <row r="885" spans="1:43" s="1" customFormat="1" ht="31.5" x14ac:dyDescent="0.25">
      <c r="A885" s="47">
        <v>881</v>
      </c>
      <c r="B885" s="47" t="s">
        <v>4710</v>
      </c>
      <c r="C885" s="47" t="s">
        <v>4600</v>
      </c>
      <c r="D885" s="69" t="s">
        <v>4601</v>
      </c>
      <c r="E885" s="47">
        <v>2005</v>
      </c>
      <c r="F885" s="69" t="s">
        <v>3803</v>
      </c>
      <c r="G885" s="69" t="s">
        <v>4602</v>
      </c>
      <c r="H885" s="69" t="s">
        <v>3827</v>
      </c>
      <c r="I885" s="70">
        <v>3.7846384244083162</v>
      </c>
      <c r="J885" s="47" t="s">
        <v>430</v>
      </c>
      <c r="K885" s="47">
        <v>8</v>
      </c>
      <c r="L885" s="71"/>
      <c r="M885" s="47">
        <v>75</v>
      </c>
      <c r="N885" s="48">
        <f t="shared" si="85"/>
        <v>160</v>
      </c>
      <c r="O885" s="48">
        <f t="shared" si="80"/>
        <v>605.54214790533058</v>
      </c>
      <c r="P885" s="72">
        <f t="shared" si="81"/>
        <v>60.554214790533059</v>
      </c>
      <c r="Q885" s="73">
        <f t="shared" si="82"/>
        <v>99.914454404379541</v>
      </c>
      <c r="R885" s="48">
        <f t="shared" si="83"/>
        <v>766.01081710024312</v>
      </c>
      <c r="S885" s="74">
        <f t="shared" si="84"/>
        <v>56</v>
      </c>
      <c r="T885" s="6" t="s">
        <v>431</v>
      </c>
      <c r="U885" s="47" t="s">
        <v>432</v>
      </c>
      <c r="V885" s="47">
        <v>1</v>
      </c>
      <c r="W885" s="47">
        <v>1</v>
      </c>
      <c r="X885" s="47">
        <v>1</v>
      </c>
      <c r="Y885" s="47">
        <v>1</v>
      </c>
      <c r="Z885" s="75">
        <v>40855.635509259257</v>
      </c>
      <c r="AA885" s="6" t="s">
        <v>433</v>
      </c>
      <c r="AB885" s="47" t="s">
        <v>4603</v>
      </c>
      <c r="AC885" s="47" t="s">
        <v>4609</v>
      </c>
      <c r="AD885" s="47" t="s">
        <v>4711</v>
      </c>
      <c r="AE885" s="47" t="s">
        <v>4712</v>
      </c>
      <c r="AF885" s="6" t="s">
        <v>4713</v>
      </c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</row>
    <row r="886" spans="1:43" s="1" customFormat="1" ht="31.5" x14ac:dyDescent="0.25">
      <c r="A886" s="47">
        <v>882</v>
      </c>
      <c r="B886" s="47" t="s">
        <v>4714</v>
      </c>
      <c r="C886" s="47" t="s">
        <v>4600</v>
      </c>
      <c r="D886" s="69" t="s">
        <v>4601</v>
      </c>
      <c r="E886" s="47">
        <v>2005</v>
      </c>
      <c r="F886" s="69" t="s">
        <v>3803</v>
      </c>
      <c r="G886" s="69" t="s">
        <v>4602</v>
      </c>
      <c r="H886" s="69" t="s">
        <v>3827</v>
      </c>
      <c r="I886" s="70">
        <v>3.7846498531226058</v>
      </c>
      <c r="J886" s="47" t="s">
        <v>430</v>
      </c>
      <c r="K886" s="47">
        <v>8</v>
      </c>
      <c r="L886" s="71"/>
      <c r="M886" s="47">
        <v>75</v>
      </c>
      <c r="N886" s="48">
        <f t="shared" si="85"/>
        <v>160</v>
      </c>
      <c r="O886" s="48">
        <f t="shared" si="80"/>
        <v>605.54397649961697</v>
      </c>
      <c r="P886" s="72">
        <f t="shared" si="81"/>
        <v>60.5543976499617</v>
      </c>
      <c r="Q886" s="73">
        <f t="shared" si="82"/>
        <v>99.914756122436799</v>
      </c>
      <c r="R886" s="48">
        <f t="shared" si="83"/>
        <v>766.01313027201547</v>
      </c>
      <c r="S886" s="74">
        <f t="shared" si="84"/>
        <v>56</v>
      </c>
      <c r="T886" s="6" t="s">
        <v>431</v>
      </c>
      <c r="U886" s="47" t="s">
        <v>432</v>
      </c>
      <c r="V886" s="47">
        <v>1</v>
      </c>
      <c r="W886" s="47">
        <v>1</v>
      </c>
      <c r="X886" s="47">
        <v>1</v>
      </c>
      <c r="Y886" s="47">
        <v>1</v>
      </c>
      <c r="Z886" s="75">
        <v>40855.635509259257</v>
      </c>
      <c r="AA886" s="6" t="s">
        <v>433</v>
      </c>
      <c r="AB886" s="47" t="s">
        <v>4603</v>
      </c>
      <c r="AC886" s="47" t="s">
        <v>4715</v>
      </c>
      <c r="AD886" s="47" t="s">
        <v>4609</v>
      </c>
      <c r="AE886" s="47" t="s">
        <v>4716</v>
      </c>
      <c r="AF886" s="6" t="s">
        <v>4717</v>
      </c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</row>
    <row r="887" spans="1:43" s="1" customFormat="1" ht="31.5" x14ac:dyDescent="0.25">
      <c r="A887" s="47">
        <v>883</v>
      </c>
      <c r="B887" s="47" t="s">
        <v>4718</v>
      </c>
      <c r="C887" s="47" t="s">
        <v>4600</v>
      </c>
      <c r="D887" s="69" t="s">
        <v>4601</v>
      </c>
      <c r="E887" s="47">
        <v>2005</v>
      </c>
      <c r="F887" s="69" t="s">
        <v>3803</v>
      </c>
      <c r="G887" s="69" t="s">
        <v>4602</v>
      </c>
      <c r="H887" s="69" t="s">
        <v>3827</v>
      </c>
      <c r="I887" s="70">
        <v>192.68010555105431</v>
      </c>
      <c r="J887" s="47" t="s">
        <v>430</v>
      </c>
      <c r="K887" s="47">
        <v>8</v>
      </c>
      <c r="L887" s="71"/>
      <c r="M887" s="47">
        <v>75</v>
      </c>
      <c r="N887" s="48">
        <f t="shared" si="85"/>
        <v>160</v>
      </c>
      <c r="O887" s="48">
        <f t="shared" si="80"/>
        <v>30828.816888168691</v>
      </c>
      <c r="P887" s="72">
        <f t="shared" si="81"/>
        <v>3082.8816888168694</v>
      </c>
      <c r="Q887" s="73">
        <f t="shared" si="82"/>
        <v>5086.7547865478336</v>
      </c>
      <c r="R887" s="48">
        <f t="shared" si="83"/>
        <v>38998.453363533394</v>
      </c>
      <c r="S887" s="74">
        <f t="shared" si="84"/>
        <v>56</v>
      </c>
      <c r="T887" s="6" t="s">
        <v>431</v>
      </c>
      <c r="U887" s="47" t="s">
        <v>432</v>
      </c>
      <c r="V887" s="47">
        <v>1</v>
      </c>
      <c r="W887" s="47">
        <v>1</v>
      </c>
      <c r="X887" s="47">
        <v>1</v>
      </c>
      <c r="Y887" s="47">
        <v>1</v>
      </c>
      <c r="Z887" s="75">
        <v>40855.635509259257</v>
      </c>
      <c r="AA887" s="6" t="s">
        <v>433</v>
      </c>
      <c r="AB887" s="47" t="s">
        <v>4603</v>
      </c>
      <c r="AC887" s="47" t="s">
        <v>4719</v>
      </c>
      <c r="AD887" s="47" t="s">
        <v>4715</v>
      </c>
      <c r="AE887" s="47" t="s">
        <v>4720</v>
      </c>
      <c r="AF887" s="6" t="s">
        <v>4721</v>
      </c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</row>
    <row r="888" spans="1:43" s="1" customFormat="1" ht="31.5" x14ac:dyDescent="0.25">
      <c r="A888" s="47">
        <v>884</v>
      </c>
      <c r="B888" s="47" t="s">
        <v>4722</v>
      </c>
      <c r="C888" s="47" t="s">
        <v>4600</v>
      </c>
      <c r="D888" s="69" t="s">
        <v>4601</v>
      </c>
      <c r="E888" s="47">
        <v>2005</v>
      </c>
      <c r="F888" s="69" t="s">
        <v>3803</v>
      </c>
      <c r="G888" s="69" t="s">
        <v>4602</v>
      </c>
      <c r="H888" s="69" t="s">
        <v>3827</v>
      </c>
      <c r="I888" s="70">
        <v>4.0492648656197057</v>
      </c>
      <c r="J888" s="47" t="s">
        <v>430</v>
      </c>
      <c r="K888" s="47">
        <v>8</v>
      </c>
      <c r="L888" s="71"/>
      <c r="M888" s="47">
        <v>75</v>
      </c>
      <c r="N888" s="48">
        <f t="shared" si="85"/>
        <v>160</v>
      </c>
      <c r="O888" s="48">
        <f t="shared" si="80"/>
        <v>647.88237849915288</v>
      </c>
      <c r="P888" s="72">
        <f t="shared" si="81"/>
        <v>64.788237849915291</v>
      </c>
      <c r="Q888" s="73">
        <f t="shared" si="82"/>
        <v>106.90059245236021</v>
      </c>
      <c r="R888" s="48">
        <f t="shared" si="83"/>
        <v>819.57120880142838</v>
      </c>
      <c r="S888" s="74">
        <f t="shared" si="84"/>
        <v>56</v>
      </c>
      <c r="T888" s="6" t="s">
        <v>431</v>
      </c>
      <c r="U888" s="47" t="s">
        <v>432</v>
      </c>
      <c r="V888" s="47">
        <v>1</v>
      </c>
      <c r="W888" s="47">
        <v>1</v>
      </c>
      <c r="X888" s="47">
        <v>1</v>
      </c>
      <c r="Y888" s="47">
        <v>1</v>
      </c>
      <c r="Z888" s="75">
        <v>40855.635509259257</v>
      </c>
      <c r="AA888" s="6" t="s">
        <v>433</v>
      </c>
      <c r="AB888" s="47" t="s">
        <v>4603</v>
      </c>
      <c r="AC888" s="47" t="s">
        <v>4614</v>
      </c>
      <c r="AD888" s="47" t="s">
        <v>4719</v>
      </c>
      <c r="AE888" s="47" t="s">
        <v>4723</v>
      </c>
      <c r="AF888" s="6" t="s">
        <v>4724</v>
      </c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</row>
    <row r="889" spans="1:43" s="1" customFormat="1" ht="31.5" x14ac:dyDescent="0.25">
      <c r="A889" s="47">
        <v>885</v>
      </c>
      <c r="B889" s="47" t="s">
        <v>4725</v>
      </c>
      <c r="C889" s="47" t="s">
        <v>4600</v>
      </c>
      <c r="D889" s="69" t="s">
        <v>4601</v>
      </c>
      <c r="E889" s="47">
        <v>2005</v>
      </c>
      <c r="F889" s="69" t="s">
        <v>3803</v>
      </c>
      <c r="G889" s="69" t="s">
        <v>4602</v>
      </c>
      <c r="H889" s="69" t="s">
        <v>3827</v>
      </c>
      <c r="I889" s="70">
        <v>3.7953117659089108</v>
      </c>
      <c r="J889" s="47" t="s">
        <v>430</v>
      </c>
      <c r="K889" s="47">
        <v>8</v>
      </c>
      <c r="L889" s="71"/>
      <c r="M889" s="47">
        <v>75</v>
      </c>
      <c r="N889" s="48">
        <f t="shared" si="85"/>
        <v>160</v>
      </c>
      <c r="O889" s="48">
        <f t="shared" si="80"/>
        <v>607.24988254542575</v>
      </c>
      <c r="P889" s="72">
        <f t="shared" si="81"/>
        <v>60.724988254542581</v>
      </c>
      <c r="Q889" s="73">
        <f t="shared" si="82"/>
        <v>100.19623061999525</v>
      </c>
      <c r="R889" s="48">
        <f t="shared" si="83"/>
        <v>768.17110141996363</v>
      </c>
      <c r="S889" s="74">
        <f t="shared" si="84"/>
        <v>56</v>
      </c>
      <c r="T889" s="6" t="s">
        <v>431</v>
      </c>
      <c r="U889" s="47" t="s">
        <v>432</v>
      </c>
      <c r="V889" s="47">
        <v>1</v>
      </c>
      <c r="W889" s="47">
        <v>1</v>
      </c>
      <c r="X889" s="47">
        <v>1</v>
      </c>
      <c r="Y889" s="47">
        <v>1</v>
      </c>
      <c r="Z889" s="75">
        <v>40855.635509259257</v>
      </c>
      <c r="AA889" s="6" t="s">
        <v>433</v>
      </c>
      <c r="AB889" s="47" t="s">
        <v>4603</v>
      </c>
      <c r="AC889" s="47" t="s">
        <v>4726</v>
      </c>
      <c r="AD889" s="47" t="s">
        <v>4614</v>
      </c>
      <c r="AE889" s="47" t="s">
        <v>4727</v>
      </c>
      <c r="AF889" s="6" t="s">
        <v>4728</v>
      </c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</row>
    <row r="890" spans="1:43" s="1" customFormat="1" ht="31.5" x14ac:dyDescent="0.25">
      <c r="A890" s="47">
        <v>886</v>
      </c>
      <c r="B890" s="47" t="s">
        <v>4729</v>
      </c>
      <c r="C890" s="47" t="s">
        <v>4600</v>
      </c>
      <c r="D890" s="69" t="s">
        <v>4601</v>
      </c>
      <c r="E890" s="47">
        <v>2005</v>
      </c>
      <c r="F890" s="69" t="s">
        <v>3803</v>
      </c>
      <c r="G890" s="69" t="s">
        <v>3827</v>
      </c>
      <c r="H890" s="69" t="s">
        <v>4730</v>
      </c>
      <c r="I890" s="70">
        <v>491.77710685525398</v>
      </c>
      <c r="J890" s="47" t="s">
        <v>430</v>
      </c>
      <c r="K890" s="47">
        <v>8</v>
      </c>
      <c r="L890" s="71"/>
      <c r="M890" s="47">
        <v>75</v>
      </c>
      <c r="N890" s="48">
        <f t="shared" si="85"/>
        <v>160</v>
      </c>
      <c r="O890" s="48">
        <f t="shared" si="80"/>
        <v>78684.337096840638</v>
      </c>
      <c r="P890" s="72">
        <f t="shared" si="81"/>
        <v>7868.4337096840645</v>
      </c>
      <c r="Q890" s="73">
        <f t="shared" si="82"/>
        <v>12982.915620978705</v>
      </c>
      <c r="R890" s="48">
        <f t="shared" si="83"/>
        <v>99535.686427503402</v>
      </c>
      <c r="S890" s="74">
        <f t="shared" si="84"/>
        <v>56</v>
      </c>
      <c r="T890" s="6" t="s">
        <v>431</v>
      </c>
      <c r="U890" s="47" t="s">
        <v>432</v>
      </c>
      <c r="V890" s="47">
        <v>1</v>
      </c>
      <c r="W890" s="47">
        <v>1</v>
      </c>
      <c r="X890" s="47">
        <v>1</v>
      </c>
      <c r="Y890" s="47">
        <v>1</v>
      </c>
      <c r="Z890" s="75">
        <v>40855.635509259257</v>
      </c>
      <c r="AA890" s="6" t="s">
        <v>433</v>
      </c>
      <c r="AB890" s="47" t="s">
        <v>4603</v>
      </c>
      <c r="AC890" s="47" t="s">
        <v>4731</v>
      </c>
      <c r="AD890" s="47" t="s">
        <v>4726</v>
      </c>
      <c r="AE890" s="47" t="s">
        <v>4732</v>
      </c>
      <c r="AF890" s="6" t="s">
        <v>4733</v>
      </c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</row>
    <row r="891" spans="1:43" s="1" customFormat="1" ht="31.5" x14ac:dyDescent="0.25">
      <c r="A891" s="47">
        <v>887</v>
      </c>
      <c r="B891" s="47" t="s">
        <v>4734</v>
      </c>
      <c r="C891" s="47" t="s">
        <v>4600</v>
      </c>
      <c r="D891" s="69" t="s">
        <v>4601</v>
      </c>
      <c r="E891" s="47">
        <v>2005</v>
      </c>
      <c r="F891" s="69" t="s">
        <v>3803</v>
      </c>
      <c r="G891" s="69" t="s">
        <v>4730</v>
      </c>
      <c r="H891" s="69" t="s">
        <v>905</v>
      </c>
      <c r="I891" s="70">
        <v>2.3684037240664981</v>
      </c>
      <c r="J891" s="47" t="s">
        <v>430</v>
      </c>
      <c r="K891" s="47">
        <v>8</v>
      </c>
      <c r="L891" s="71"/>
      <c r="M891" s="47">
        <v>75</v>
      </c>
      <c r="N891" s="48">
        <f t="shared" si="85"/>
        <v>160</v>
      </c>
      <c r="O891" s="48">
        <f t="shared" si="80"/>
        <v>378.9445958506397</v>
      </c>
      <c r="P891" s="72">
        <f t="shared" si="81"/>
        <v>37.89445958506397</v>
      </c>
      <c r="Q891" s="73">
        <f t="shared" si="82"/>
        <v>62.525858315355549</v>
      </c>
      <c r="R891" s="48">
        <f t="shared" si="83"/>
        <v>479.36491375105925</v>
      </c>
      <c r="S891" s="74">
        <f t="shared" si="84"/>
        <v>56</v>
      </c>
      <c r="T891" s="6" t="s">
        <v>431</v>
      </c>
      <c r="U891" s="47" t="s">
        <v>432</v>
      </c>
      <c r="V891" s="47">
        <v>1</v>
      </c>
      <c r="W891" s="47">
        <v>1</v>
      </c>
      <c r="X891" s="47">
        <v>1</v>
      </c>
      <c r="Y891" s="47">
        <v>1</v>
      </c>
      <c r="Z891" s="75">
        <v>40855.635509259257</v>
      </c>
      <c r="AA891" s="6" t="s">
        <v>433</v>
      </c>
      <c r="AB891" s="47" t="s">
        <v>4603</v>
      </c>
      <c r="AC891" s="47" t="s">
        <v>4735</v>
      </c>
      <c r="AD891" s="47" t="s">
        <v>4731</v>
      </c>
      <c r="AE891" s="47" t="s">
        <v>4736</v>
      </c>
      <c r="AF891" s="6" t="s">
        <v>4737</v>
      </c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</row>
    <row r="892" spans="1:43" s="1" customFormat="1" ht="31.5" x14ac:dyDescent="0.25">
      <c r="A892" s="47">
        <v>888</v>
      </c>
      <c r="B892" s="47" t="s">
        <v>4738</v>
      </c>
      <c r="C892" s="47" t="s">
        <v>4600</v>
      </c>
      <c r="D892" s="69" t="s">
        <v>4601</v>
      </c>
      <c r="E892" s="47">
        <v>2005</v>
      </c>
      <c r="F892" s="69" t="s">
        <v>3803</v>
      </c>
      <c r="G892" s="69" t="s">
        <v>4730</v>
      </c>
      <c r="H892" s="69" t="s">
        <v>905</v>
      </c>
      <c r="I892" s="70">
        <v>4.2786453932562702</v>
      </c>
      <c r="J892" s="47" t="s">
        <v>430</v>
      </c>
      <c r="K892" s="47">
        <v>8</v>
      </c>
      <c r="L892" s="71"/>
      <c r="M892" s="47">
        <v>75</v>
      </c>
      <c r="N892" s="48">
        <f t="shared" si="85"/>
        <v>160</v>
      </c>
      <c r="O892" s="48">
        <f t="shared" si="80"/>
        <v>684.58326292100321</v>
      </c>
      <c r="P892" s="72">
        <f t="shared" si="81"/>
        <v>68.458326292100324</v>
      </c>
      <c r="Q892" s="73">
        <f t="shared" si="82"/>
        <v>112.95623838196552</v>
      </c>
      <c r="R892" s="48">
        <f t="shared" si="83"/>
        <v>865.997827595069</v>
      </c>
      <c r="S892" s="74">
        <f t="shared" si="84"/>
        <v>56</v>
      </c>
      <c r="T892" s="6" t="s">
        <v>431</v>
      </c>
      <c r="U892" s="47" t="s">
        <v>432</v>
      </c>
      <c r="V892" s="47">
        <v>1</v>
      </c>
      <c r="W892" s="47">
        <v>1</v>
      </c>
      <c r="X892" s="47">
        <v>1</v>
      </c>
      <c r="Y892" s="47">
        <v>1</v>
      </c>
      <c r="Z892" s="75">
        <v>40855.635520833333</v>
      </c>
      <c r="AA892" s="6" t="s">
        <v>433</v>
      </c>
      <c r="AB892" s="47" t="s">
        <v>4603</v>
      </c>
      <c r="AC892" s="47" t="s">
        <v>4739</v>
      </c>
      <c r="AD892" s="47" t="s">
        <v>4735</v>
      </c>
      <c r="AE892" s="47" t="s">
        <v>4740</v>
      </c>
      <c r="AF892" s="6" t="s">
        <v>4741</v>
      </c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</row>
    <row r="893" spans="1:43" s="1" customFormat="1" ht="31.5" x14ac:dyDescent="0.25">
      <c r="A893" s="47">
        <v>889</v>
      </c>
      <c r="B893" s="47" t="s">
        <v>4742</v>
      </c>
      <c r="C893" s="47" t="s">
        <v>4600</v>
      </c>
      <c r="D893" s="69" t="s">
        <v>4601</v>
      </c>
      <c r="E893" s="47">
        <v>2005</v>
      </c>
      <c r="F893" s="69" t="s">
        <v>3803</v>
      </c>
      <c r="G893" s="69" t="s">
        <v>4730</v>
      </c>
      <c r="H893" s="69" t="s">
        <v>905</v>
      </c>
      <c r="I893" s="70">
        <v>445.79916571213028</v>
      </c>
      <c r="J893" s="47" t="s">
        <v>430</v>
      </c>
      <c r="K893" s="47">
        <v>8</v>
      </c>
      <c r="L893" s="71"/>
      <c r="M893" s="47">
        <v>75</v>
      </c>
      <c r="N893" s="48">
        <f t="shared" si="85"/>
        <v>160</v>
      </c>
      <c r="O893" s="48">
        <f t="shared" si="80"/>
        <v>71327.86651394084</v>
      </c>
      <c r="P893" s="72">
        <f t="shared" si="81"/>
        <v>7132.7866513940844</v>
      </c>
      <c r="Q893" s="73">
        <f t="shared" si="82"/>
        <v>11769.097974800237</v>
      </c>
      <c r="R893" s="48">
        <f t="shared" si="83"/>
        <v>90229.751140135166</v>
      </c>
      <c r="S893" s="74">
        <f t="shared" si="84"/>
        <v>56</v>
      </c>
      <c r="T893" s="6" t="s">
        <v>431</v>
      </c>
      <c r="U893" s="47" t="s">
        <v>432</v>
      </c>
      <c r="V893" s="47">
        <v>1</v>
      </c>
      <c r="W893" s="47">
        <v>1</v>
      </c>
      <c r="X893" s="47">
        <v>1</v>
      </c>
      <c r="Y893" s="47">
        <v>1</v>
      </c>
      <c r="Z893" s="75">
        <v>40855.635520833333</v>
      </c>
      <c r="AA893" s="6" t="s">
        <v>433</v>
      </c>
      <c r="AB893" s="47" t="s">
        <v>4603</v>
      </c>
      <c r="AC893" s="47" t="s">
        <v>4743</v>
      </c>
      <c r="AD893" s="47" t="s">
        <v>4739</v>
      </c>
      <c r="AE893" s="47" t="s">
        <v>4744</v>
      </c>
      <c r="AF893" s="6" t="s">
        <v>4745</v>
      </c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</row>
    <row r="894" spans="1:43" s="1" customFormat="1" ht="31.5" x14ac:dyDescent="0.25">
      <c r="A894" s="47">
        <v>890</v>
      </c>
      <c r="B894" s="47" t="s">
        <v>4746</v>
      </c>
      <c r="C894" s="47" t="s">
        <v>4600</v>
      </c>
      <c r="D894" s="69" t="s">
        <v>4601</v>
      </c>
      <c r="E894" s="47">
        <v>2005</v>
      </c>
      <c r="F894" s="69" t="s">
        <v>4730</v>
      </c>
      <c r="G894" s="69" t="s">
        <v>3803</v>
      </c>
      <c r="H894" s="69" t="s">
        <v>905</v>
      </c>
      <c r="I894" s="70">
        <v>9.9428825318321667</v>
      </c>
      <c r="J894" s="47" t="s">
        <v>430</v>
      </c>
      <c r="K894" s="47">
        <v>8</v>
      </c>
      <c r="L894" s="71"/>
      <c r="M894" s="47">
        <v>75</v>
      </c>
      <c r="N894" s="48">
        <f t="shared" si="85"/>
        <v>160</v>
      </c>
      <c r="O894" s="48">
        <f t="shared" si="80"/>
        <v>1590.8612050931467</v>
      </c>
      <c r="P894" s="72">
        <f t="shared" si="81"/>
        <v>159.0861205093147</v>
      </c>
      <c r="Q894" s="73">
        <f t="shared" si="82"/>
        <v>262.49209884036918</v>
      </c>
      <c r="R894" s="48">
        <f t="shared" si="83"/>
        <v>2012.4394244428306</v>
      </c>
      <c r="S894" s="74">
        <f t="shared" si="84"/>
        <v>56</v>
      </c>
      <c r="T894" s="6" t="s">
        <v>431</v>
      </c>
      <c r="U894" s="47" t="s">
        <v>432</v>
      </c>
      <c r="V894" s="47">
        <v>1</v>
      </c>
      <c r="W894" s="47">
        <v>1</v>
      </c>
      <c r="X894" s="47">
        <v>1</v>
      </c>
      <c r="Y894" s="47">
        <v>1</v>
      </c>
      <c r="Z894" s="75">
        <v>40855.635520833333</v>
      </c>
      <c r="AA894" s="6" t="s">
        <v>433</v>
      </c>
      <c r="AB894" s="47" t="s">
        <v>4603</v>
      </c>
      <c r="AC894" s="47" t="s">
        <v>4735</v>
      </c>
      <c r="AD894" s="47" t="s">
        <v>4747</v>
      </c>
      <c r="AE894" s="47" t="s">
        <v>4748</v>
      </c>
      <c r="AF894" s="6" t="s">
        <v>4749</v>
      </c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</row>
    <row r="895" spans="1:43" s="1" customFormat="1" ht="31.5" x14ac:dyDescent="0.25">
      <c r="A895" s="47">
        <v>891</v>
      </c>
      <c r="B895" s="47" t="s">
        <v>4750</v>
      </c>
      <c r="C895" s="47" t="s">
        <v>4600</v>
      </c>
      <c r="D895" s="69" t="s">
        <v>4601</v>
      </c>
      <c r="E895" s="47">
        <v>2005</v>
      </c>
      <c r="F895" s="69" t="s">
        <v>4730</v>
      </c>
      <c r="G895" s="69" t="s">
        <v>3803</v>
      </c>
      <c r="H895" s="69" t="s">
        <v>905</v>
      </c>
      <c r="I895" s="70">
        <v>3.6670327576641002</v>
      </c>
      <c r="J895" s="47" t="s">
        <v>430</v>
      </c>
      <c r="K895" s="47">
        <v>8</v>
      </c>
      <c r="L895" s="71"/>
      <c r="M895" s="47">
        <v>75</v>
      </c>
      <c r="N895" s="48">
        <f t="shared" si="85"/>
        <v>160</v>
      </c>
      <c r="O895" s="48">
        <f t="shared" si="80"/>
        <v>586.725241226256</v>
      </c>
      <c r="P895" s="72">
        <f t="shared" si="81"/>
        <v>58.672524122625603</v>
      </c>
      <c r="Q895" s="73">
        <f t="shared" si="82"/>
        <v>96.80966480233225</v>
      </c>
      <c r="R895" s="48">
        <f t="shared" si="83"/>
        <v>742.20743015121388</v>
      </c>
      <c r="S895" s="74">
        <f t="shared" si="84"/>
        <v>56</v>
      </c>
      <c r="T895" s="6" t="s">
        <v>431</v>
      </c>
      <c r="U895" s="47" t="s">
        <v>432</v>
      </c>
      <c r="V895" s="47">
        <v>1</v>
      </c>
      <c r="W895" s="47">
        <v>1</v>
      </c>
      <c r="X895" s="47">
        <v>1</v>
      </c>
      <c r="Y895" s="47">
        <v>1</v>
      </c>
      <c r="Z895" s="75">
        <v>40855.635520833333</v>
      </c>
      <c r="AA895" s="6" t="s">
        <v>433</v>
      </c>
      <c r="AB895" s="47" t="s">
        <v>4603</v>
      </c>
      <c r="AC895" s="47" t="s">
        <v>4751</v>
      </c>
      <c r="AD895" s="47" t="s">
        <v>4735</v>
      </c>
      <c r="AE895" s="47" t="s">
        <v>4752</v>
      </c>
      <c r="AF895" s="6" t="s">
        <v>4753</v>
      </c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</row>
    <row r="896" spans="1:43" s="1" customFormat="1" ht="31.5" x14ac:dyDescent="0.25">
      <c r="A896" s="47">
        <v>892</v>
      </c>
      <c r="B896" s="47" t="s">
        <v>4754</v>
      </c>
      <c r="C896" s="47" t="s">
        <v>4600</v>
      </c>
      <c r="D896" s="69" t="s">
        <v>4601</v>
      </c>
      <c r="E896" s="47">
        <v>2005</v>
      </c>
      <c r="F896" s="69" t="s">
        <v>4730</v>
      </c>
      <c r="G896" s="69" t="s">
        <v>3803</v>
      </c>
      <c r="H896" s="69" t="s">
        <v>905</v>
      </c>
      <c r="I896" s="70">
        <v>8.8035263348427222</v>
      </c>
      <c r="J896" s="47" t="s">
        <v>430</v>
      </c>
      <c r="K896" s="47">
        <v>6</v>
      </c>
      <c r="L896" s="71"/>
      <c r="M896" s="47">
        <v>75</v>
      </c>
      <c r="N896" s="48">
        <f t="shared" si="85"/>
        <v>140</v>
      </c>
      <c r="O896" s="48">
        <f t="shared" si="80"/>
        <v>1232.4936868779812</v>
      </c>
      <c r="P896" s="72">
        <f t="shared" si="81"/>
        <v>123.24936868779812</v>
      </c>
      <c r="Q896" s="73">
        <f t="shared" si="82"/>
        <v>203.36145833486688</v>
      </c>
      <c r="R896" s="48">
        <f t="shared" si="83"/>
        <v>1559.1045139006462</v>
      </c>
      <c r="S896" s="74">
        <f t="shared" si="84"/>
        <v>56</v>
      </c>
      <c r="T896" s="6" t="s">
        <v>431</v>
      </c>
      <c r="U896" s="47" t="s">
        <v>432</v>
      </c>
      <c r="V896" s="47">
        <v>1</v>
      </c>
      <c r="W896" s="47">
        <v>1</v>
      </c>
      <c r="X896" s="47">
        <v>1</v>
      </c>
      <c r="Y896" s="47">
        <v>1</v>
      </c>
      <c r="Z896" s="75">
        <v>40855.635520833333</v>
      </c>
      <c r="AA896" s="6" t="s">
        <v>433</v>
      </c>
      <c r="AB896" s="47" t="s">
        <v>4603</v>
      </c>
      <c r="AC896" s="47" t="s">
        <v>4755</v>
      </c>
      <c r="AD896" s="47" t="s">
        <v>4751</v>
      </c>
      <c r="AE896" s="47" t="s">
        <v>4756</v>
      </c>
      <c r="AF896" s="6" t="s">
        <v>4757</v>
      </c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</row>
    <row r="897" spans="1:43" s="1" customFormat="1" ht="31.5" x14ac:dyDescent="0.25">
      <c r="A897" s="47">
        <v>893</v>
      </c>
      <c r="B897" s="47" t="s">
        <v>4758</v>
      </c>
      <c r="C897" s="47" t="s">
        <v>4600</v>
      </c>
      <c r="D897" s="69" t="s">
        <v>4601</v>
      </c>
      <c r="E897" s="47">
        <v>2005</v>
      </c>
      <c r="F897" s="69" t="s">
        <v>4730</v>
      </c>
      <c r="G897" s="69" t="s">
        <v>3803</v>
      </c>
      <c r="H897" s="69" t="s">
        <v>905</v>
      </c>
      <c r="I897" s="70">
        <v>38.985259592700793</v>
      </c>
      <c r="J897" s="47" t="s">
        <v>430</v>
      </c>
      <c r="K897" s="47">
        <v>6</v>
      </c>
      <c r="L897" s="71"/>
      <c r="M897" s="47">
        <v>75</v>
      </c>
      <c r="N897" s="48">
        <f t="shared" si="85"/>
        <v>140</v>
      </c>
      <c r="O897" s="48">
        <f t="shared" si="80"/>
        <v>5457.9363429781106</v>
      </c>
      <c r="P897" s="72">
        <f t="shared" si="81"/>
        <v>545.79363429781108</v>
      </c>
      <c r="Q897" s="73">
        <f t="shared" si="82"/>
        <v>900.55949659138821</v>
      </c>
      <c r="R897" s="48">
        <f t="shared" si="83"/>
        <v>6904.2894738673094</v>
      </c>
      <c r="S897" s="74">
        <f t="shared" si="84"/>
        <v>56</v>
      </c>
      <c r="T897" s="6" t="s">
        <v>431</v>
      </c>
      <c r="U897" s="47" t="s">
        <v>432</v>
      </c>
      <c r="V897" s="47">
        <v>1</v>
      </c>
      <c r="W897" s="47">
        <v>1</v>
      </c>
      <c r="X897" s="47">
        <v>1</v>
      </c>
      <c r="Y897" s="47">
        <v>1</v>
      </c>
      <c r="Z897" s="75">
        <v>40855.635520833333</v>
      </c>
      <c r="AA897" s="6" t="s">
        <v>433</v>
      </c>
      <c r="AB897" s="47" t="s">
        <v>4603</v>
      </c>
      <c r="AC897" s="47" t="s">
        <v>4759</v>
      </c>
      <c r="AD897" s="47" t="s">
        <v>4755</v>
      </c>
      <c r="AE897" s="47" t="s">
        <v>4760</v>
      </c>
      <c r="AF897" s="6" t="s">
        <v>4761</v>
      </c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</row>
    <row r="898" spans="1:43" s="1" customFormat="1" ht="31.5" x14ac:dyDescent="0.25">
      <c r="A898" s="47">
        <v>894</v>
      </c>
      <c r="B898" s="47" t="s">
        <v>4762</v>
      </c>
      <c r="C898" s="47" t="s">
        <v>4600</v>
      </c>
      <c r="D898" s="69" t="s">
        <v>4601</v>
      </c>
      <c r="E898" s="47">
        <v>2005</v>
      </c>
      <c r="F898" s="69" t="s">
        <v>4730</v>
      </c>
      <c r="G898" s="69" t="s">
        <v>3803</v>
      </c>
      <c r="H898" s="69" t="s">
        <v>905</v>
      </c>
      <c r="I898" s="70">
        <v>611.21051280319421</v>
      </c>
      <c r="J898" s="47" t="s">
        <v>430</v>
      </c>
      <c r="K898" s="47">
        <v>6</v>
      </c>
      <c r="L898" s="71"/>
      <c r="M898" s="47">
        <v>75</v>
      </c>
      <c r="N898" s="48">
        <f t="shared" si="85"/>
        <v>140</v>
      </c>
      <c r="O898" s="48">
        <f t="shared" si="80"/>
        <v>85569.471792447192</v>
      </c>
      <c r="P898" s="72">
        <f t="shared" si="81"/>
        <v>8556.9471792447202</v>
      </c>
      <c r="Q898" s="73">
        <f t="shared" si="82"/>
        <v>14118.962845753786</v>
      </c>
      <c r="R898" s="48">
        <f t="shared" si="83"/>
        <v>108245.3818174457</v>
      </c>
      <c r="S898" s="74">
        <f t="shared" si="84"/>
        <v>56</v>
      </c>
      <c r="T898" s="6" t="s">
        <v>431</v>
      </c>
      <c r="U898" s="47" t="s">
        <v>432</v>
      </c>
      <c r="V898" s="47">
        <v>1</v>
      </c>
      <c r="W898" s="47">
        <v>1</v>
      </c>
      <c r="X898" s="47">
        <v>1</v>
      </c>
      <c r="Y898" s="47">
        <v>1</v>
      </c>
      <c r="Z898" s="75">
        <v>40855.635520833333</v>
      </c>
      <c r="AA898" s="6" t="s">
        <v>433</v>
      </c>
      <c r="AB898" s="47" t="s">
        <v>4603</v>
      </c>
      <c r="AC898" s="47" t="s">
        <v>4763</v>
      </c>
      <c r="AD898" s="47" t="s">
        <v>4759</v>
      </c>
      <c r="AE898" s="47" t="s">
        <v>4764</v>
      </c>
      <c r="AF898" s="6" t="s">
        <v>4765</v>
      </c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</row>
    <row r="899" spans="1:43" s="1" customFormat="1" ht="47.25" x14ac:dyDescent="0.25">
      <c r="A899" s="47">
        <v>895</v>
      </c>
      <c r="B899" s="47" t="s">
        <v>4766</v>
      </c>
      <c r="C899" s="47" t="s">
        <v>4600</v>
      </c>
      <c r="D899" s="69" t="s">
        <v>3586</v>
      </c>
      <c r="E899" s="47">
        <v>2003</v>
      </c>
      <c r="F899" s="69" t="s">
        <v>3803</v>
      </c>
      <c r="G899" s="69" t="s">
        <v>4730</v>
      </c>
      <c r="H899" s="69" t="s">
        <v>905</v>
      </c>
      <c r="I899" s="70">
        <v>3.5009542117788608</v>
      </c>
      <c r="J899" s="47" t="s">
        <v>430</v>
      </c>
      <c r="K899" s="47">
        <v>8</v>
      </c>
      <c r="L899" s="71"/>
      <c r="M899" s="47">
        <v>75</v>
      </c>
      <c r="N899" s="48">
        <f t="shared" si="85"/>
        <v>160</v>
      </c>
      <c r="O899" s="48">
        <f t="shared" si="80"/>
        <v>560.15267388461768</v>
      </c>
      <c r="P899" s="72">
        <f t="shared" si="81"/>
        <v>56.015267388461773</v>
      </c>
      <c r="Q899" s="73">
        <f t="shared" si="82"/>
        <v>92.425191190961911</v>
      </c>
      <c r="R899" s="48">
        <f t="shared" si="83"/>
        <v>708.59313246404133</v>
      </c>
      <c r="S899" s="74">
        <f t="shared" si="84"/>
        <v>54</v>
      </c>
      <c r="T899" s="6" t="s">
        <v>431</v>
      </c>
      <c r="U899" s="47" t="s">
        <v>432</v>
      </c>
      <c r="V899" s="47">
        <v>1</v>
      </c>
      <c r="W899" s="47">
        <v>1</v>
      </c>
      <c r="X899" s="47">
        <v>1</v>
      </c>
      <c r="Y899" s="47">
        <v>1</v>
      </c>
      <c r="Z899" s="75">
        <v>40855.635520833333</v>
      </c>
      <c r="AA899" s="6" t="s">
        <v>433</v>
      </c>
      <c r="AB899" s="47" t="s">
        <v>431</v>
      </c>
      <c r="AC899" s="47" t="s">
        <v>4767</v>
      </c>
      <c r="AD899" s="47" t="s">
        <v>4743</v>
      </c>
      <c r="AE899" s="47" t="s">
        <v>4768</v>
      </c>
      <c r="AF899" s="6" t="s">
        <v>4769</v>
      </c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</row>
    <row r="900" spans="1:43" s="1" customFormat="1" ht="15.75" x14ac:dyDescent="0.25">
      <c r="A900" s="47">
        <v>896</v>
      </c>
      <c r="B900" s="47" t="s">
        <v>4770</v>
      </c>
      <c r="C900" s="47" t="s">
        <v>3012</v>
      </c>
      <c r="D900" s="69" t="s">
        <v>4771</v>
      </c>
      <c r="E900" s="47">
        <v>1977</v>
      </c>
      <c r="F900" s="69" t="s">
        <v>1046</v>
      </c>
      <c r="G900" s="69" t="s">
        <v>3002</v>
      </c>
      <c r="H900" s="69" t="s">
        <v>1942</v>
      </c>
      <c r="I900" s="70">
        <v>52.577406386806643</v>
      </c>
      <c r="J900" s="47" t="s">
        <v>799</v>
      </c>
      <c r="K900" s="47">
        <v>12</v>
      </c>
      <c r="L900" s="71"/>
      <c r="M900" s="47">
        <v>75</v>
      </c>
      <c r="N900" s="48">
        <f t="shared" si="85"/>
        <v>200</v>
      </c>
      <c r="O900" s="48">
        <f t="shared" si="80"/>
        <v>10515.481277361328</v>
      </c>
      <c r="P900" s="72">
        <f t="shared" si="81"/>
        <v>1051.548127736133</v>
      </c>
      <c r="Q900" s="73">
        <f t="shared" si="82"/>
        <v>1735.054410764619</v>
      </c>
      <c r="R900" s="48">
        <f t="shared" si="83"/>
        <v>13302.083815862079</v>
      </c>
      <c r="S900" s="74">
        <f t="shared" si="84"/>
        <v>28</v>
      </c>
      <c r="T900" s="6" t="s">
        <v>431</v>
      </c>
      <c r="U900" s="47" t="s">
        <v>432</v>
      </c>
      <c r="V900" s="47">
        <v>1</v>
      </c>
      <c r="W900" s="47">
        <v>1</v>
      </c>
      <c r="X900" s="47">
        <v>1</v>
      </c>
      <c r="Y900" s="47">
        <v>1</v>
      </c>
      <c r="Z900" s="75">
        <v>41416.573333333326</v>
      </c>
      <c r="AA900" s="6" t="s">
        <v>433</v>
      </c>
      <c r="AB900" s="47" t="s">
        <v>920</v>
      </c>
      <c r="AC900" s="47" t="s">
        <v>4772</v>
      </c>
      <c r="AD900" s="47" t="s">
        <v>4773</v>
      </c>
      <c r="AE900" s="47" t="s">
        <v>4774</v>
      </c>
      <c r="AF900" s="6" t="s">
        <v>4775</v>
      </c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</row>
    <row r="901" spans="1:43" s="1" customFormat="1" ht="15.75" x14ac:dyDescent="0.25">
      <c r="A901" s="47">
        <v>897</v>
      </c>
      <c r="B901" s="47" t="s">
        <v>4776</v>
      </c>
      <c r="C901" s="47" t="s">
        <v>3000</v>
      </c>
      <c r="D901" s="69" t="s">
        <v>4297</v>
      </c>
      <c r="E901" s="47">
        <v>2003</v>
      </c>
      <c r="F901" s="69" t="s">
        <v>4777</v>
      </c>
      <c r="G901" s="69" t="s">
        <v>451</v>
      </c>
      <c r="H901" s="69" t="s">
        <v>451</v>
      </c>
      <c r="I901" s="70">
        <v>50.297302347294881</v>
      </c>
      <c r="J901" s="47" t="s">
        <v>430</v>
      </c>
      <c r="K901" s="47">
        <v>8</v>
      </c>
      <c r="L901" s="71"/>
      <c r="M901" s="47">
        <v>75</v>
      </c>
      <c r="N901" s="48">
        <f t="shared" si="85"/>
        <v>160</v>
      </c>
      <c r="O901" s="48">
        <f t="shared" si="80"/>
        <v>8047.5683755671807</v>
      </c>
      <c r="P901" s="72">
        <f t="shared" si="81"/>
        <v>804.7568375567181</v>
      </c>
      <c r="Q901" s="73">
        <f t="shared" si="82"/>
        <v>1327.8487819685847</v>
      </c>
      <c r="R901" s="48">
        <f t="shared" si="83"/>
        <v>10180.173995092484</v>
      </c>
      <c r="S901" s="74">
        <f t="shared" si="84"/>
        <v>54</v>
      </c>
      <c r="T901" s="6" t="s">
        <v>431</v>
      </c>
      <c r="U901" s="47" t="s">
        <v>432</v>
      </c>
      <c r="V901" s="47">
        <v>1</v>
      </c>
      <c r="W901" s="47">
        <v>1</v>
      </c>
      <c r="X901" s="47">
        <v>1</v>
      </c>
      <c r="Y901" s="47">
        <v>1</v>
      </c>
      <c r="Z901" s="75">
        <v>40855.635520833333</v>
      </c>
      <c r="AA901" s="6" t="s">
        <v>433</v>
      </c>
      <c r="AB901" s="47" t="s">
        <v>431</v>
      </c>
      <c r="AC901" s="47" t="s">
        <v>4778</v>
      </c>
      <c r="AD901" s="47"/>
      <c r="AE901" s="47" t="s">
        <v>4779</v>
      </c>
      <c r="AF901" s="6" t="s">
        <v>4780</v>
      </c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</row>
    <row r="902" spans="1:43" s="1" customFormat="1" ht="15.75" x14ac:dyDescent="0.25">
      <c r="A902" s="47">
        <v>898</v>
      </c>
      <c r="B902" s="47" t="s">
        <v>4781</v>
      </c>
      <c r="C902" s="47" t="s">
        <v>3012</v>
      </c>
      <c r="D902" s="69" t="s">
        <v>4297</v>
      </c>
      <c r="E902" s="47">
        <v>2003</v>
      </c>
      <c r="F902" s="69" t="s">
        <v>4782</v>
      </c>
      <c r="G902" s="69" t="s">
        <v>1046</v>
      </c>
      <c r="H902" s="69" t="s">
        <v>451</v>
      </c>
      <c r="I902" s="70">
        <v>54.510387032625587</v>
      </c>
      <c r="J902" s="47" t="s">
        <v>430</v>
      </c>
      <c r="K902" s="47">
        <v>8</v>
      </c>
      <c r="L902" s="71"/>
      <c r="M902" s="47">
        <v>75</v>
      </c>
      <c r="N902" s="48">
        <f t="shared" si="85"/>
        <v>160</v>
      </c>
      <c r="O902" s="48">
        <f t="shared" ref="O902:O965" si="86">N902*I902</f>
        <v>8721.6619252200944</v>
      </c>
      <c r="P902" s="72">
        <f t="shared" ref="P902:P965" si="87">O902*0.1</f>
        <v>872.16619252200951</v>
      </c>
      <c r="Q902" s="73">
        <f t="shared" ref="Q902:Q965" si="88">SUM(O902:P902)*0.15</f>
        <v>1439.0742176613155</v>
      </c>
      <c r="R902" s="48">
        <f t="shared" ref="R902:R965" si="89">SUM(O902:Q902)</f>
        <v>11032.902335403418</v>
      </c>
      <c r="S902" s="74">
        <f t="shared" si="84"/>
        <v>54</v>
      </c>
      <c r="T902" s="6" t="s">
        <v>431</v>
      </c>
      <c r="U902" s="47" t="s">
        <v>432</v>
      </c>
      <c r="V902" s="47">
        <v>1</v>
      </c>
      <c r="W902" s="47">
        <v>1</v>
      </c>
      <c r="X902" s="47">
        <v>1</v>
      </c>
      <c r="Y902" s="47">
        <v>1</v>
      </c>
      <c r="Z902" s="75">
        <v>40855.635532407417</v>
      </c>
      <c r="AA902" s="6" t="s">
        <v>433</v>
      </c>
      <c r="AB902" s="47" t="s">
        <v>431</v>
      </c>
      <c r="AC902" s="47" t="s">
        <v>4299</v>
      </c>
      <c r="AD902" s="47" t="s">
        <v>4778</v>
      </c>
      <c r="AE902" s="47" t="s">
        <v>4783</v>
      </c>
      <c r="AF902" s="6" t="s">
        <v>4784</v>
      </c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</row>
    <row r="903" spans="1:43" s="1" customFormat="1" ht="15.75" x14ac:dyDescent="0.25">
      <c r="A903" s="47">
        <v>899</v>
      </c>
      <c r="B903" s="47" t="s">
        <v>4785</v>
      </c>
      <c r="C903" s="47" t="s">
        <v>3000</v>
      </c>
      <c r="D903" s="69" t="s">
        <v>4297</v>
      </c>
      <c r="E903" s="47">
        <v>2003</v>
      </c>
      <c r="F903" s="69" t="s">
        <v>4777</v>
      </c>
      <c r="G903" s="69" t="s">
        <v>451</v>
      </c>
      <c r="H903" s="69" t="s">
        <v>457</v>
      </c>
      <c r="I903" s="70">
        <v>362.9415796503103</v>
      </c>
      <c r="J903" s="47" t="s">
        <v>430</v>
      </c>
      <c r="K903" s="47">
        <v>8</v>
      </c>
      <c r="L903" s="71"/>
      <c r="M903" s="47">
        <v>75</v>
      </c>
      <c r="N903" s="48">
        <f t="shared" si="85"/>
        <v>160</v>
      </c>
      <c r="O903" s="48">
        <f t="shared" si="86"/>
        <v>58070.65274404965</v>
      </c>
      <c r="P903" s="72">
        <f t="shared" si="87"/>
        <v>5807.0652744049657</v>
      </c>
      <c r="Q903" s="73">
        <f t="shared" si="88"/>
        <v>9581.6577027681924</v>
      </c>
      <c r="R903" s="48">
        <f t="shared" si="89"/>
        <v>73459.375721222808</v>
      </c>
      <c r="S903" s="74">
        <f t="shared" ref="S903:S966" si="90">M903-ABS($I$2-E903)</f>
        <v>54</v>
      </c>
      <c r="T903" s="6" t="s">
        <v>431</v>
      </c>
      <c r="U903" s="47" t="s">
        <v>432</v>
      </c>
      <c r="V903" s="47">
        <v>1</v>
      </c>
      <c r="W903" s="47">
        <v>1</v>
      </c>
      <c r="X903" s="47">
        <v>1</v>
      </c>
      <c r="Y903" s="47">
        <v>1</v>
      </c>
      <c r="Z903" s="75">
        <v>40855.635532407417</v>
      </c>
      <c r="AA903" s="6" t="s">
        <v>433</v>
      </c>
      <c r="AB903" s="47" t="s">
        <v>431</v>
      </c>
      <c r="AC903" s="47" t="s">
        <v>4786</v>
      </c>
      <c r="AD903" s="47" t="s">
        <v>4787</v>
      </c>
      <c r="AE903" s="47" t="s">
        <v>4788</v>
      </c>
      <c r="AF903" s="6" t="s">
        <v>4789</v>
      </c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</row>
    <row r="904" spans="1:43" s="1" customFormat="1" ht="15.75" x14ac:dyDescent="0.25">
      <c r="A904" s="47">
        <v>900</v>
      </c>
      <c r="B904" s="47" t="s">
        <v>4790</v>
      </c>
      <c r="C904" s="47" t="s">
        <v>3000</v>
      </c>
      <c r="D904" s="69" t="s">
        <v>4297</v>
      </c>
      <c r="E904" s="47">
        <v>2003</v>
      </c>
      <c r="F904" s="69" t="s">
        <v>4777</v>
      </c>
      <c r="G904" s="69" t="s">
        <v>451</v>
      </c>
      <c r="H904" s="69" t="s">
        <v>457</v>
      </c>
      <c r="I904" s="70">
        <v>4.1558685770994286</v>
      </c>
      <c r="J904" s="47" t="s">
        <v>430</v>
      </c>
      <c r="K904" s="47">
        <v>8</v>
      </c>
      <c r="L904" s="71"/>
      <c r="M904" s="47">
        <v>75</v>
      </c>
      <c r="N904" s="48">
        <f t="shared" si="85"/>
        <v>160</v>
      </c>
      <c r="O904" s="48">
        <f t="shared" si="86"/>
        <v>664.9389723359086</v>
      </c>
      <c r="P904" s="72">
        <f t="shared" si="87"/>
        <v>66.493897233590857</v>
      </c>
      <c r="Q904" s="73">
        <f t="shared" si="88"/>
        <v>109.7149304354249</v>
      </c>
      <c r="R904" s="48">
        <f t="shared" si="89"/>
        <v>841.14780000492431</v>
      </c>
      <c r="S904" s="74">
        <f t="shared" si="90"/>
        <v>54</v>
      </c>
      <c r="T904" s="6" t="s">
        <v>431</v>
      </c>
      <c r="U904" s="47" t="s">
        <v>432</v>
      </c>
      <c r="V904" s="47">
        <v>1</v>
      </c>
      <c r="W904" s="47">
        <v>1</v>
      </c>
      <c r="X904" s="47">
        <v>1</v>
      </c>
      <c r="Y904" s="47">
        <v>1</v>
      </c>
      <c r="Z904" s="75">
        <v>40855.635532407417</v>
      </c>
      <c r="AA904" s="6" t="s">
        <v>433</v>
      </c>
      <c r="AB904" s="47" t="s">
        <v>431</v>
      </c>
      <c r="AC904" s="47" t="s">
        <v>4791</v>
      </c>
      <c r="AD904" s="47" t="s">
        <v>4787</v>
      </c>
      <c r="AE904" s="47" t="s">
        <v>4792</v>
      </c>
      <c r="AF904" s="6" t="s">
        <v>4793</v>
      </c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</row>
    <row r="905" spans="1:43" s="1" customFormat="1" ht="15.75" x14ac:dyDescent="0.25">
      <c r="A905" s="47">
        <v>901</v>
      </c>
      <c r="B905" s="47" t="s">
        <v>4794</v>
      </c>
      <c r="C905" s="47" t="s">
        <v>1742</v>
      </c>
      <c r="D905" s="69" t="s">
        <v>4297</v>
      </c>
      <c r="E905" s="47">
        <v>2003</v>
      </c>
      <c r="F905" s="69" t="s">
        <v>3002</v>
      </c>
      <c r="G905" s="69" t="s">
        <v>905</v>
      </c>
      <c r="H905" s="69" t="s">
        <v>457</v>
      </c>
      <c r="I905" s="70">
        <v>284.94382683690179</v>
      </c>
      <c r="J905" s="47" t="s">
        <v>430</v>
      </c>
      <c r="K905" s="47">
        <v>8</v>
      </c>
      <c r="L905" s="71"/>
      <c r="M905" s="47">
        <v>75</v>
      </c>
      <c r="N905" s="48">
        <f t="shared" si="85"/>
        <v>160</v>
      </c>
      <c r="O905" s="48">
        <f t="shared" si="86"/>
        <v>45591.012293904285</v>
      </c>
      <c r="P905" s="72">
        <f t="shared" si="87"/>
        <v>4559.1012293904287</v>
      </c>
      <c r="Q905" s="73">
        <f t="shared" si="88"/>
        <v>7522.5170284942069</v>
      </c>
      <c r="R905" s="48">
        <f t="shared" si="89"/>
        <v>57672.63055178892</v>
      </c>
      <c r="S905" s="74">
        <f t="shared" si="90"/>
        <v>54</v>
      </c>
      <c r="T905" s="6" t="s">
        <v>431</v>
      </c>
      <c r="U905" s="47" t="s">
        <v>432</v>
      </c>
      <c r="V905" s="47">
        <v>1</v>
      </c>
      <c r="W905" s="47">
        <v>1</v>
      </c>
      <c r="X905" s="47">
        <v>1</v>
      </c>
      <c r="Y905" s="47">
        <v>1</v>
      </c>
      <c r="Z905" s="75">
        <v>40855.635532407417</v>
      </c>
      <c r="AA905" s="6" t="s">
        <v>433</v>
      </c>
      <c r="AB905" s="47" t="s">
        <v>431</v>
      </c>
      <c r="AC905" s="47" t="s">
        <v>4795</v>
      </c>
      <c r="AD905" s="47" t="s">
        <v>4791</v>
      </c>
      <c r="AE905" s="47" t="s">
        <v>4796</v>
      </c>
      <c r="AF905" s="6" t="s">
        <v>4797</v>
      </c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</row>
    <row r="906" spans="1:43" s="1" customFormat="1" ht="15.75" x14ac:dyDescent="0.25">
      <c r="A906" s="47">
        <v>902</v>
      </c>
      <c r="B906" s="47" t="s">
        <v>4798</v>
      </c>
      <c r="C906" s="47" t="s">
        <v>1742</v>
      </c>
      <c r="D906" s="69" t="s">
        <v>4297</v>
      </c>
      <c r="E906" s="47">
        <v>2003</v>
      </c>
      <c r="F906" s="69" t="s">
        <v>3002</v>
      </c>
      <c r="G906" s="69" t="s">
        <v>905</v>
      </c>
      <c r="H906" s="69" t="s">
        <v>451</v>
      </c>
      <c r="I906" s="70">
        <v>4.9554824271313738</v>
      </c>
      <c r="J906" s="47" t="s">
        <v>430</v>
      </c>
      <c r="K906" s="47">
        <v>8</v>
      </c>
      <c r="L906" s="71"/>
      <c r="M906" s="47">
        <v>75</v>
      </c>
      <c r="N906" s="48">
        <f t="shared" si="85"/>
        <v>160</v>
      </c>
      <c r="O906" s="48">
        <f t="shared" si="86"/>
        <v>792.87718834101975</v>
      </c>
      <c r="P906" s="72">
        <f t="shared" si="87"/>
        <v>79.28771883410198</v>
      </c>
      <c r="Q906" s="73">
        <f t="shared" si="88"/>
        <v>130.82473607626824</v>
      </c>
      <c r="R906" s="48">
        <f t="shared" si="89"/>
        <v>1002.9896432513899</v>
      </c>
      <c r="S906" s="74">
        <f t="shared" si="90"/>
        <v>54</v>
      </c>
      <c r="T906" s="6" t="s">
        <v>431</v>
      </c>
      <c r="U906" s="47" t="s">
        <v>432</v>
      </c>
      <c r="V906" s="47">
        <v>1</v>
      </c>
      <c r="W906" s="47">
        <v>1</v>
      </c>
      <c r="X906" s="47">
        <v>1</v>
      </c>
      <c r="Y906" s="47">
        <v>1</v>
      </c>
      <c r="Z906" s="75">
        <v>40855.635532407417</v>
      </c>
      <c r="AA906" s="6" t="s">
        <v>433</v>
      </c>
      <c r="AB906" s="47" t="s">
        <v>431</v>
      </c>
      <c r="AC906" s="47" t="s">
        <v>4799</v>
      </c>
      <c r="AD906" s="47" t="s">
        <v>4795</v>
      </c>
      <c r="AE906" s="47" t="s">
        <v>4800</v>
      </c>
      <c r="AF906" s="6" t="s">
        <v>4801</v>
      </c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</row>
    <row r="907" spans="1:43" s="1" customFormat="1" ht="15.75" x14ac:dyDescent="0.25">
      <c r="A907" s="47">
        <v>903</v>
      </c>
      <c r="B907" s="47" t="s">
        <v>4802</v>
      </c>
      <c r="C907" s="47" t="s">
        <v>3000</v>
      </c>
      <c r="D907" s="69" t="s">
        <v>4297</v>
      </c>
      <c r="E907" s="47">
        <v>2003</v>
      </c>
      <c r="F907" s="69" t="s">
        <v>4777</v>
      </c>
      <c r="G907" s="69" t="s">
        <v>1046</v>
      </c>
      <c r="H907" s="69" t="s">
        <v>451</v>
      </c>
      <c r="I907" s="70">
        <v>57.892014419356549</v>
      </c>
      <c r="J907" s="47" t="s">
        <v>430</v>
      </c>
      <c r="K907" s="47">
        <v>8</v>
      </c>
      <c r="L907" s="71"/>
      <c r="M907" s="47">
        <v>75</v>
      </c>
      <c r="N907" s="48">
        <f t="shared" si="85"/>
        <v>160</v>
      </c>
      <c r="O907" s="48">
        <f t="shared" si="86"/>
        <v>9262.7223070970485</v>
      </c>
      <c r="P907" s="72">
        <f t="shared" si="87"/>
        <v>926.2722307097049</v>
      </c>
      <c r="Q907" s="73">
        <f t="shared" si="88"/>
        <v>1528.3491806710128</v>
      </c>
      <c r="R907" s="48">
        <f t="shared" si="89"/>
        <v>11717.343718477767</v>
      </c>
      <c r="S907" s="74">
        <f t="shared" si="90"/>
        <v>54</v>
      </c>
      <c r="T907" s="6" t="s">
        <v>431</v>
      </c>
      <c r="U907" s="47" t="s">
        <v>432</v>
      </c>
      <c r="V907" s="47">
        <v>1</v>
      </c>
      <c r="W907" s="47">
        <v>1</v>
      </c>
      <c r="X907" s="47">
        <v>1</v>
      </c>
      <c r="Y907" s="47">
        <v>1</v>
      </c>
      <c r="Z907" s="75">
        <v>40855.635532407417</v>
      </c>
      <c r="AA907" s="6" t="s">
        <v>433</v>
      </c>
      <c r="AB907" s="47" t="s">
        <v>431</v>
      </c>
      <c r="AC907" s="47" t="s">
        <v>4803</v>
      </c>
      <c r="AD907" s="47" t="s">
        <v>4786</v>
      </c>
      <c r="AE907" s="47" t="s">
        <v>4804</v>
      </c>
      <c r="AF907" s="6" t="s">
        <v>4805</v>
      </c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</row>
    <row r="908" spans="1:43" s="1" customFormat="1" ht="15.75" x14ac:dyDescent="0.25">
      <c r="A908" s="47">
        <v>904</v>
      </c>
      <c r="B908" s="47" t="s">
        <v>4806</v>
      </c>
      <c r="C908" s="47" t="s">
        <v>3000</v>
      </c>
      <c r="D908" s="69" t="s">
        <v>4297</v>
      </c>
      <c r="E908" s="47">
        <v>2003</v>
      </c>
      <c r="F908" s="69" t="s">
        <v>3002</v>
      </c>
      <c r="G908" s="69" t="s">
        <v>1046</v>
      </c>
      <c r="H908" s="69" t="s">
        <v>451</v>
      </c>
      <c r="I908" s="70">
        <v>1.31730276631927</v>
      </c>
      <c r="J908" s="47" t="s">
        <v>430</v>
      </c>
      <c r="K908" s="47">
        <v>8</v>
      </c>
      <c r="L908" s="71"/>
      <c r="M908" s="47">
        <v>75</v>
      </c>
      <c r="N908" s="48">
        <f t="shared" si="85"/>
        <v>160</v>
      </c>
      <c r="O908" s="48">
        <f t="shared" si="86"/>
        <v>210.7684426110832</v>
      </c>
      <c r="P908" s="72">
        <f t="shared" si="87"/>
        <v>21.07684426110832</v>
      </c>
      <c r="Q908" s="73">
        <f t="shared" si="88"/>
        <v>34.776793030828728</v>
      </c>
      <c r="R908" s="48">
        <f t="shared" si="89"/>
        <v>266.62207990302028</v>
      </c>
      <c r="S908" s="74">
        <f t="shared" si="90"/>
        <v>54</v>
      </c>
      <c r="T908" s="6" t="s">
        <v>431</v>
      </c>
      <c r="U908" s="47" t="s">
        <v>432</v>
      </c>
      <c r="V908" s="47">
        <v>1</v>
      </c>
      <c r="W908" s="47">
        <v>1</v>
      </c>
      <c r="X908" s="47">
        <v>1</v>
      </c>
      <c r="Y908" s="47">
        <v>1</v>
      </c>
      <c r="Z908" s="75">
        <v>40855.635532407417</v>
      </c>
      <c r="AA908" s="6" t="s">
        <v>433</v>
      </c>
      <c r="AB908" s="47" t="s">
        <v>431</v>
      </c>
      <c r="AC908" s="47" t="s">
        <v>4807</v>
      </c>
      <c r="AD908" s="47" t="s">
        <v>4803</v>
      </c>
      <c r="AE908" s="47" t="s">
        <v>4808</v>
      </c>
      <c r="AF908" s="6" t="s">
        <v>4809</v>
      </c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</row>
    <row r="909" spans="1:43" s="1" customFormat="1" ht="31.5" x14ac:dyDescent="0.25">
      <c r="A909" s="47">
        <v>905</v>
      </c>
      <c r="B909" s="47" t="s">
        <v>4810</v>
      </c>
      <c r="C909" s="47" t="s">
        <v>2127</v>
      </c>
      <c r="D909" s="69" t="s">
        <v>4601</v>
      </c>
      <c r="E909" s="47">
        <v>2005</v>
      </c>
      <c r="F909" s="69" t="s">
        <v>2129</v>
      </c>
      <c r="G909" s="69" t="s">
        <v>2130</v>
      </c>
      <c r="H909" s="69" t="s">
        <v>451</v>
      </c>
      <c r="I909" s="70">
        <v>3.6640313991913418</v>
      </c>
      <c r="J909" s="47" t="s">
        <v>430</v>
      </c>
      <c r="K909" s="47">
        <v>6</v>
      </c>
      <c r="L909" s="71"/>
      <c r="M909" s="47">
        <v>75</v>
      </c>
      <c r="N909" s="48">
        <f t="shared" si="85"/>
        <v>140</v>
      </c>
      <c r="O909" s="48">
        <f t="shared" si="86"/>
        <v>512.96439588678788</v>
      </c>
      <c r="P909" s="72">
        <f t="shared" si="87"/>
        <v>51.296439588678794</v>
      </c>
      <c r="Q909" s="73">
        <f t="shared" si="88"/>
        <v>84.639125321320009</v>
      </c>
      <c r="R909" s="48">
        <f t="shared" si="89"/>
        <v>648.89996079678667</v>
      </c>
      <c r="S909" s="74">
        <f t="shared" si="90"/>
        <v>56</v>
      </c>
      <c r="T909" s="6" t="s">
        <v>431</v>
      </c>
      <c r="U909" s="47" t="s">
        <v>432</v>
      </c>
      <c r="V909" s="47">
        <v>1</v>
      </c>
      <c r="W909" s="47">
        <v>1</v>
      </c>
      <c r="X909" s="47">
        <v>1</v>
      </c>
      <c r="Y909" s="47">
        <v>1</v>
      </c>
      <c r="Z909" s="75">
        <v>40855.635532407417</v>
      </c>
      <c r="AA909" s="6" t="s">
        <v>433</v>
      </c>
      <c r="AB909" s="47" t="s">
        <v>4603</v>
      </c>
      <c r="AC909" s="47" t="s">
        <v>2132</v>
      </c>
      <c r="AD909" s="47" t="s">
        <v>2133</v>
      </c>
      <c r="AE909" s="47" t="s">
        <v>4756</v>
      </c>
      <c r="AF909" s="6" t="s">
        <v>4811</v>
      </c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</row>
    <row r="910" spans="1:43" s="1" customFormat="1" ht="15.75" x14ac:dyDescent="0.25">
      <c r="A910" s="47">
        <v>906</v>
      </c>
      <c r="B910" s="47" t="s">
        <v>4812</v>
      </c>
      <c r="C910" s="47" t="s">
        <v>3765</v>
      </c>
      <c r="D910" s="69" t="s">
        <v>4813</v>
      </c>
      <c r="E910" s="47">
        <v>2000</v>
      </c>
      <c r="F910" s="69" t="s">
        <v>443</v>
      </c>
      <c r="G910" s="69" t="s">
        <v>3767</v>
      </c>
      <c r="H910" s="69" t="s">
        <v>3768</v>
      </c>
      <c r="I910" s="70">
        <v>2.5233745753803491</v>
      </c>
      <c r="J910" s="47" t="s">
        <v>430</v>
      </c>
      <c r="K910" s="47">
        <v>8</v>
      </c>
      <c r="L910" s="71"/>
      <c r="M910" s="47">
        <v>75</v>
      </c>
      <c r="N910" s="48">
        <f t="shared" si="85"/>
        <v>160</v>
      </c>
      <c r="O910" s="48">
        <f t="shared" si="86"/>
        <v>403.73993206085584</v>
      </c>
      <c r="P910" s="72">
        <f t="shared" si="87"/>
        <v>40.373993206085586</v>
      </c>
      <c r="Q910" s="73">
        <f t="shared" si="88"/>
        <v>66.617088790041208</v>
      </c>
      <c r="R910" s="48">
        <f t="shared" si="89"/>
        <v>510.73101405698264</v>
      </c>
      <c r="S910" s="74">
        <f t="shared" si="90"/>
        <v>51</v>
      </c>
      <c r="T910" s="6" t="s">
        <v>431</v>
      </c>
      <c r="U910" s="47" t="s">
        <v>432</v>
      </c>
      <c r="V910" s="47">
        <v>1</v>
      </c>
      <c r="W910" s="47">
        <v>1</v>
      </c>
      <c r="X910" s="47">
        <v>1</v>
      </c>
      <c r="Y910" s="47">
        <v>1</v>
      </c>
      <c r="Z910" s="75">
        <v>40855.635532407417</v>
      </c>
      <c r="AA910" s="6" t="s">
        <v>433</v>
      </c>
      <c r="AB910" s="47" t="s">
        <v>4814</v>
      </c>
      <c r="AC910" s="47" t="s">
        <v>4815</v>
      </c>
      <c r="AD910" s="47" t="s">
        <v>4816</v>
      </c>
      <c r="AE910" s="47" t="s">
        <v>4817</v>
      </c>
      <c r="AF910" s="6" t="s">
        <v>4818</v>
      </c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</row>
    <row r="911" spans="1:43" s="1" customFormat="1" ht="47.25" x14ac:dyDescent="0.25">
      <c r="A911" s="47">
        <v>907</v>
      </c>
      <c r="B911" s="47" t="s">
        <v>4819</v>
      </c>
      <c r="C911" s="47" t="s">
        <v>1878</v>
      </c>
      <c r="D911" s="69" t="s">
        <v>3703</v>
      </c>
      <c r="E911" s="47">
        <v>2004</v>
      </c>
      <c r="F911" s="69" t="s">
        <v>1948</v>
      </c>
      <c r="G911" s="69" t="s">
        <v>3704</v>
      </c>
      <c r="H911" s="69" t="s">
        <v>1255</v>
      </c>
      <c r="I911" s="70">
        <v>1.393791547110812</v>
      </c>
      <c r="J911" s="47" t="s">
        <v>430</v>
      </c>
      <c r="K911" s="47">
        <v>8</v>
      </c>
      <c r="L911" s="71"/>
      <c r="M911" s="47">
        <v>75</v>
      </c>
      <c r="N911" s="48">
        <f t="shared" si="85"/>
        <v>160</v>
      </c>
      <c r="O911" s="48">
        <f t="shared" si="86"/>
        <v>223.00664753772992</v>
      </c>
      <c r="P911" s="72">
        <f t="shared" si="87"/>
        <v>22.300664753772992</v>
      </c>
      <c r="Q911" s="73">
        <f t="shared" si="88"/>
        <v>36.796096843725437</v>
      </c>
      <c r="R911" s="48">
        <f t="shared" si="89"/>
        <v>282.10340913522833</v>
      </c>
      <c r="S911" s="74">
        <f t="shared" si="90"/>
        <v>55</v>
      </c>
      <c r="T911" s="6" t="s">
        <v>431</v>
      </c>
      <c r="U911" s="47" t="s">
        <v>432</v>
      </c>
      <c r="V911" s="47">
        <v>1</v>
      </c>
      <c r="W911" s="47">
        <v>1</v>
      </c>
      <c r="X911" s="47">
        <v>1</v>
      </c>
      <c r="Y911" s="47">
        <v>1</v>
      </c>
      <c r="Z911" s="75">
        <v>40855.635532407417</v>
      </c>
      <c r="AA911" s="6" t="s">
        <v>433</v>
      </c>
      <c r="AB911" s="47" t="s">
        <v>3705</v>
      </c>
      <c r="AC911" s="47" t="s">
        <v>4820</v>
      </c>
      <c r="AD911" s="47" t="s">
        <v>3706</v>
      </c>
      <c r="AE911" s="47" t="s">
        <v>4821</v>
      </c>
      <c r="AF911" s="6" t="s">
        <v>4822</v>
      </c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</row>
    <row r="912" spans="1:43" s="1" customFormat="1" ht="31.5" x14ac:dyDescent="0.25">
      <c r="A912" s="47">
        <v>908</v>
      </c>
      <c r="B912" s="47" t="s">
        <v>4823</v>
      </c>
      <c r="C912" s="47" t="s">
        <v>1878</v>
      </c>
      <c r="D912" s="69" t="s">
        <v>1743</v>
      </c>
      <c r="E912" s="47">
        <v>1981</v>
      </c>
      <c r="F912" s="69" t="s">
        <v>1255</v>
      </c>
      <c r="G912" s="69" t="s">
        <v>2919</v>
      </c>
      <c r="H912" s="69" t="s">
        <v>1948</v>
      </c>
      <c r="I912" s="70">
        <v>7.9780189725332278</v>
      </c>
      <c r="J912" s="47" t="s">
        <v>430</v>
      </c>
      <c r="K912" s="47">
        <v>12</v>
      </c>
      <c r="L912" s="71"/>
      <c r="M912" s="47">
        <v>75</v>
      </c>
      <c r="N912" s="48">
        <f t="shared" si="85"/>
        <v>200</v>
      </c>
      <c r="O912" s="48">
        <f t="shared" si="86"/>
        <v>1595.6037945066455</v>
      </c>
      <c r="P912" s="72">
        <f t="shared" si="87"/>
        <v>159.56037945066456</v>
      </c>
      <c r="Q912" s="73">
        <f t="shared" si="88"/>
        <v>263.27462609359651</v>
      </c>
      <c r="R912" s="48">
        <f t="shared" si="89"/>
        <v>2018.4388000509066</v>
      </c>
      <c r="S912" s="74">
        <f t="shared" si="90"/>
        <v>32</v>
      </c>
      <c r="T912" s="6" t="s">
        <v>431</v>
      </c>
      <c r="U912" s="47" t="s">
        <v>432</v>
      </c>
      <c r="V912" s="47">
        <v>1</v>
      </c>
      <c r="W912" s="47">
        <v>1</v>
      </c>
      <c r="X912" s="47">
        <v>1</v>
      </c>
      <c r="Y912" s="47">
        <v>1</v>
      </c>
      <c r="Z912" s="75">
        <v>40855.635532407417</v>
      </c>
      <c r="AA912" s="6" t="s">
        <v>433</v>
      </c>
      <c r="AB912" s="47" t="s">
        <v>1745</v>
      </c>
      <c r="AC912" s="47" t="s">
        <v>4824</v>
      </c>
      <c r="AD912" s="47" t="s">
        <v>4825</v>
      </c>
      <c r="AE912" s="47" t="s">
        <v>4826</v>
      </c>
      <c r="AF912" s="6" t="s">
        <v>4827</v>
      </c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</row>
    <row r="913" spans="1:43" s="1" customFormat="1" ht="15.75" x14ac:dyDescent="0.25">
      <c r="A913" s="47">
        <v>909</v>
      </c>
      <c r="B913" s="47" t="s">
        <v>4828</v>
      </c>
      <c r="C913" s="47" t="s">
        <v>1878</v>
      </c>
      <c r="D913" s="69" t="s">
        <v>1743</v>
      </c>
      <c r="E913" s="47">
        <v>1981</v>
      </c>
      <c r="F913" s="69" t="s">
        <v>1948</v>
      </c>
      <c r="G913" s="69" t="s">
        <v>3704</v>
      </c>
      <c r="H913" s="69" t="s">
        <v>1255</v>
      </c>
      <c r="I913" s="70">
        <v>2.366772203638758</v>
      </c>
      <c r="J913" s="47" t="s">
        <v>430</v>
      </c>
      <c r="K913" s="47">
        <v>10</v>
      </c>
      <c r="L913" s="71"/>
      <c r="M913" s="47">
        <v>75</v>
      </c>
      <c r="N913" s="48">
        <f t="shared" si="85"/>
        <v>180</v>
      </c>
      <c r="O913" s="48">
        <f t="shared" si="86"/>
        <v>426.01899665497643</v>
      </c>
      <c r="P913" s="72">
        <f t="shared" si="87"/>
        <v>42.601899665497648</v>
      </c>
      <c r="Q913" s="73">
        <f t="shared" si="88"/>
        <v>70.2931344480711</v>
      </c>
      <c r="R913" s="48">
        <f t="shared" si="89"/>
        <v>538.91403076854522</v>
      </c>
      <c r="S913" s="74">
        <f t="shared" si="90"/>
        <v>32</v>
      </c>
      <c r="T913" s="6" t="s">
        <v>431</v>
      </c>
      <c r="U913" s="47" t="s">
        <v>432</v>
      </c>
      <c r="V913" s="47">
        <v>1</v>
      </c>
      <c r="W913" s="47">
        <v>1</v>
      </c>
      <c r="X913" s="47">
        <v>1</v>
      </c>
      <c r="Y913" s="47">
        <v>1</v>
      </c>
      <c r="Z913" s="75">
        <v>40855.63554398148</v>
      </c>
      <c r="AA913" s="6" t="s">
        <v>433</v>
      </c>
      <c r="AB913" s="47" t="s">
        <v>1745</v>
      </c>
      <c r="AC913" s="47" t="s">
        <v>4824</v>
      </c>
      <c r="AD913" s="47" t="s">
        <v>4820</v>
      </c>
      <c r="AE913" s="47" t="s">
        <v>4829</v>
      </c>
      <c r="AF913" s="6" t="s">
        <v>4830</v>
      </c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</row>
    <row r="914" spans="1:43" s="1" customFormat="1" ht="15.75" x14ac:dyDescent="0.25">
      <c r="A914" s="47">
        <v>910</v>
      </c>
      <c r="B914" s="47" t="s">
        <v>4831</v>
      </c>
      <c r="C914" s="47" t="s">
        <v>1878</v>
      </c>
      <c r="D914" s="69" t="s">
        <v>1743</v>
      </c>
      <c r="E914" s="47">
        <v>1981</v>
      </c>
      <c r="F914" s="69" t="s">
        <v>1255</v>
      </c>
      <c r="G914" s="69" t="s">
        <v>1948</v>
      </c>
      <c r="H914" s="69" t="s">
        <v>443</v>
      </c>
      <c r="I914" s="70">
        <v>12.0220496856933</v>
      </c>
      <c r="J914" s="47" t="s">
        <v>430</v>
      </c>
      <c r="K914" s="47">
        <v>12</v>
      </c>
      <c r="L914" s="71"/>
      <c r="M914" s="47">
        <v>75</v>
      </c>
      <c r="N914" s="48">
        <f t="shared" si="85"/>
        <v>200</v>
      </c>
      <c r="O914" s="48">
        <f t="shared" si="86"/>
        <v>2404.4099371386601</v>
      </c>
      <c r="P914" s="72">
        <f t="shared" si="87"/>
        <v>240.44099371386602</v>
      </c>
      <c r="Q914" s="73">
        <f t="shared" si="88"/>
        <v>396.72763962787894</v>
      </c>
      <c r="R914" s="48">
        <f t="shared" si="89"/>
        <v>3041.5785704804052</v>
      </c>
      <c r="S914" s="74">
        <f t="shared" si="90"/>
        <v>32</v>
      </c>
      <c r="T914" s="6" t="s">
        <v>431</v>
      </c>
      <c r="U914" s="47" t="s">
        <v>432</v>
      </c>
      <c r="V914" s="47">
        <v>1</v>
      </c>
      <c r="W914" s="47">
        <v>1</v>
      </c>
      <c r="X914" s="47">
        <v>1</v>
      </c>
      <c r="Y914" s="47">
        <v>1</v>
      </c>
      <c r="Z914" s="75">
        <v>40855.63554398148</v>
      </c>
      <c r="AA914" s="6" t="s">
        <v>433</v>
      </c>
      <c r="AB914" s="47" t="s">
        <v>1745</v>
      </c>
      <c r="AC914" s="47" t="s">
        <v>4832</v>
      </c>
      <c r="AD914" s="47" t="s">
        <v>4824</v>
      </c>
      <c r="AE914" s="47" t="s">
        <v>4833</v>
      </c>
      <c r="AF914" s="6" t="s">
        <v>4834</v>
      </c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</row>
    <row r="915" spans="1:43" s="1" customFormat="1" ht="31.5" x14ac:dyDescent="0.25">
      <c r="A915" s="47">
        <v>911</v>
      </c>
      <c r="B915" s="47" t="s">
        <v>4835</v>
      </c>
      <c r="C915" s="47" t="s">
        <v>3094</v>
      </c>
      <c r="D915" s="69" t="s">
        <v>3106</v>
      </c>
      <c r="E915" s="47">
        <v>1987</v>
      </c>
      <c r="F915" s="69" t="s">
        <v>3107</v>
      </c>
      <c r="G915" s="69" t="s">
        <v>1570</v>
      </c>
      <c r="H915" s="69" t="s">
        <v>3037</v>
      </c>
      <c r="I915" s="70">
        <v>7.1120224830133312</v>
      </c>
      <c r="J915" s="47" t="s">
        <v>430</v>
      </c>
      <c r="K915" s="47">
        <v>6</v>
      </c>
      <c r="L915" s="71"/>
      <c r="M915" s="47">
        <v>75</v>
      </c>
      <c r="N915" s="48">
        <f t="shared" si="85"/>
        <v>140</v>
      </c>
      <c r="O915" s="48">
        <f t="shared" si="86"/>
        <v>995.6831476218664</v>
      </c>
      <c r="P915" s="72">
        <f t="shared" si="87"/>
        <v>99.568314762186645</v>
      </c>
      <c r="Q915" s="73">
        <f t="shared" si="88"/>
        <v>164.28771935760793</v>
      </c>
      <c r="R915" s="48">
        <f t="shared" si="89"/>
        <v>1259.539181741661</v>
      </c>
      <c r="S915" s="74">
        <f t="shared" si="90"/>
        <v>38</v>
      </c>
      <c r="T915" s="6" t="s">
        <v>431</v>
      </c>
      <c r="U915" s="47" t="s">
        <v>432</v>
      </c>
      <c r="V915" s="47">
        <v>1</v>
      </c>
      <c r="W915" s="47">
        <v>1</v>
      </c>
      <c r="X915" s="47">
        <v>1</v>
      </c>
      <c r="Y915" s="47">
        <v>1</v>
      </c>
      <c r="Z915" s="75">
        <v>40855.63554398148</v>
      </c>
      <c r="AA915" s="6" t="s">
        <v>433</v>
      </c>
      <c r="AB915" s="47" t="s">
        <v>3108</v>
      </c>
      <c r="AC915" s="47" t="s">
        <v>4836</v>
      </c>
      <c r="AD915" s="47"/>
      <c r="AE915" s="47" t="s">
        <v>4837</v>
      </c>
      <c r="AF915" s="6" t="s">
        <v>4838</v>
      </c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</row>
    <row r="916" spans="1:43" s="1" customFormat="1" ht="15.75" x14ac:dyDescent="0.25">
      <c r="A916" s="47">
        <v>912</v>
      </c>
      <c r="B916" s="47" t="s">
        <v>4839</v>
      </c>
      <c r="C916" s="47"/>
      <c r="D916" s="69" t="s">
        <v>4840</v>
      </c>
      <c r="E916" s="47">
        <v>1980</v>
      </c>
      <c r="F916" s="69" t="s">
        <v>562</v>
      </c>
      <c r="G916" s="69" t="s">
        <v>4841</v>
      </c>
      <c r="H916" s="69" t="s">
        <v>451</v>
      </c>
      <c r="I916" s="70">
        <v>1.4101368923692139</v>
      </c>
      <c r="J916" s="47" t="s">
        <v>799</v>
      </c>
      <c r="K916" s="47">
        <v>8</v>
      </c>
      <c r="L916" s="71"/>
      <c r="M916" s="47">
        <v>75</v>
      </c>
      <c r="N916" s="48">
        <f t="shared" si="85"/>
        <v>160</v>
      </c>
      <c r="O916" s="48">
        <f t="shared" si="86"/>
        <v>225.62190277907422</v>
      </c>
      <c r="P916" s="72">
        <f t="shared" si="87"/>
        <v>22.562190277907423</v>
      </c>
      <c r="Q916" s="73">
        <f t="shared" si="88"/>
        <v>37.227613958547245</v>
      </c>
      <c r="R916" s="48">
        <f t="shared" si="89"/>
        <v>285.41170701552892</v>
      </c>
      <c r="S916" s="74">
        <f t="shared" si="90"/>
        <v>31</v>
      </c>
      <c r="T916" s="6" t="s">
        <v>431</v>
      </c>
      <c r="U916" s="47" t="s">
        <v>432</v>
      </c>
      <c r="V916" s="47">
        <v>1</v>
      </c>
      <c r="W916" s="47">
        <v>1</v>
      </c>
      <c r="X916" s="47">
        <v>1</v>
      </c>
      <c r="Y916" s="47">
        <v>1</v>
      </c>
      <c r="Z916" s="75">
        <v>40855.63554398148</v>
      </c>
      <c r="AA916" s="6" t="s">
        <v>433</v>
      </c>
      <c r="AB916" s="47" t="s">
        <v>1745</v>
      </c>
      <c r="AC916" s="47" t="s">
        <v>4842</v>
      </c>
      <c r="AD916" s="47" t="s">
        <v>4843</v>
      </c>
      <c r="AE916" s="47" t="s">
        <v>4844</v>
      </c>
      <c r="AF916" s="6" t="s">
        <v>4845</v>
      </c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</row>
    <row r="917" spans="1:43" s="1" customFormat="1" ht="15.75" x14ac:dyDescent="0.25">
      <c r="A917" s="47">
        <v>913</v>
      </c>
      <c r="B917" s="47" t="s">
        <v>4846</v>
      </c>
      <c r="C917" s="47" t="s">
        <v>4847</v>
      </c>
      <c r="D917" s="69" t="s">
        <v>4848</v>
      </c>
      <c r="E917" s="47">
        <v>1980</v>
      </c>
      <c r="F917" s="69" t="s">
        <v>562</v>
      </c>
      <c r="G917" s="69" t="s">
        <v>4841</v>
      </c>
      <c r="H917" s="69" t="s">
        <v>4849</v>
      </c>
      <c r="I917" s="70">
        <v>1.872301537653106</v>
      </c>
      <c r="J917" s="47" t="s">
        <v>799</v>
      </c>
      <c r="K917" s="47">
        <v>8</v>
      </c>
      <c r="L917" s="71"/>
      <c r="M917" s="47">
        <v>75</v>
      </c>
      <c r="N917" s="48">
        <f t="shared" si="85"/>
        <v>160</v>
      </c>
      <c r="O917" s="48">
        <f t="shared" si="86"/>
        <v>299.56824602449694</v>
      </c>
      <c r="P917" s="72">
        <f t="shared" si="87"/>
        <v>29.956824602449696</v>
      </c>
      <c r="Q917" s="73">
        <f t="shared" si="88"/>
        <v>49.428760594041989</v>
      </c>
      <c r="R917" s="48">
        <f t="shared" si="89"/>
        <v>378.9538312209886</v>
      </c>
      <c r="S917" s="74">
        <f t="shared" si="90"/>
        <v>31</v>
      </c>
      <c r="T917" s="6" t="s">
        <v>431</v>
      </c>
      <c r="U917" s="47" t="s">
        <v>432</v>
      </c>
      <c r="V917" s="47">
        <v>1</v>
      </c>
      <c r="W917" s="47">
        <v>1</v>
      </c>
      <c r="X917" s="47">
        <v>1</v>
      </c>
      <c r="Y917" s="47">
        <v>1</v>
      </c>
      <c r="Z917" s="75">
        <v>40855.63554398148</v>
      </c>
      <c r="AA917" s="6" t="s">
        <v>433</v>
      </c>
      <c r="AB917" s="47" t="s">
        <v>1745</v>
      </c>
      <c r="AC917" s="47" t="s">
        <v>4850</v>
      </c>
      <c r="AD917" s="47" t="s">
        <v>4851</v>
      </c>
      <c r="AE917" s="47" t="s">
        <v>4852</v>
      </c>
      <c r="AF917" s="6" t="s">
        <v>4853</v>
      </c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</row>
    <row r="918" spans="1:43" s="1" customFormat="1" ht="15.75" x14ac:dyDescent="0.25">
      <c r="A918" s="47">
        <v>914</v>
      </c>
      <c r="B918" s="47" t="s">
        <v>4854</v>
      </c>
      <c r="C918" s="47" t="s">
        <v>4847</v>
      </c>
      <c r="D918" s="69" t="s">
        <v>4848</v>
      </c>
      <c r="E918" s="47">
        <v>1980</v>
      </c>
      <c r="F918" s="69" t="s">
        <v>562</v>
      </c>
      <c r="G918" s="69" t="s">
        <v>4841</v>
      </c>
      <c r="H918" s="69" t="s">
        <v>4849</v>
      </c>
      <c r="I918" s="70">
        <v>6.3994228644007887</v>
      </c>
      <c r="J918" s="47" t="s">
        <v>799</v>
      </c>
      <c r="K918" s="47">
        <v>8</v>
      </c>
      <c r="L918" s="71"/>
      <c r="M918" s="47">
        <v>75</v>
      </c>
      <c r="N918" s="48">
        <f t="shared" si="85"/>
        <v>160</v>
      </c>
      <c r="O918" s="48">
        <f t="shared" si="86"/>
        <v>1023.9076583041262</v>
      </c>
      <c r="P918" s="72">
        <f t="shared" si="87"/>
        <v>102.39076583041263</v>
      </c>
      <c r="Q918" s="73">
        <f t="shared" si="88"/>
        <v>168.94476362018082</v>
      </c>
      <c r="R918" s="48">
        <f t="shared" si="89"/>
        <v>1295.2431877547197</v>
      </c>
      <c r="S918" s="74">
        <f t="shared" si="90"/>
        <v>31</v>
      </c>
      <c r="T918" s="6" t="s">
        <v>431</v>
      </c>
      <c r="U918" s="47" t="s">
        <v>432</v>
      </c>
      <c r="V918" s="47">
        <v>1</v>
      </c>
      <c r="W918" s="47">
        <v>1</v>
      </c>
      <c r="X918" s="47">
        <v>1</v>
      </c>
      <c r="Y918" s="47">
        <v>1</v>
      </c>
      <c r="Z918" s="75">
        <v>40855.63554398148</v>
      </c>
      <c r="AA918" s="6" t="s">
        <v>433</v>
      </c>
      <c r="AB918" s="47" t="s">
        <v>1745</v>
      </c>
      <c r="AC918" s="47" t="s">
        <v>4855</v>
      </c>
      <c r="AD918" s="47" t="s">
        <v>4850</v>
      </c>
      <c r="AE918" s="47" t="s">
        <v>4856</v>
      </c>
      <c r="AF918" s="6" t="s">
        <v>4857</v>
      </c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</row>
    <row r="919" spans="1:43" s="1" customFormat="1" ht="47.25" x14ac:dyDescent="0.25">
      <c r="A919" s="47">
        <v>915</v>
      </c>
      <c r="B919" s="47" t="s">
        <v>4858</v>
      </c>
      <c r="C919" s="47" t="s">
        <v>2406</v>
      </c>
      <c r="D919" s="69" t="s">
        <v>3703</v>
      </c>
      <c r="E919" s="47">
        <v>2004</v>
      </c>
      <c r="F919" s="69" t="s">
        <v>1948</v>
      </c>
      <c r="G919" s="69" t="s">
        <v>3786</v>
      </c>
      <c r="H919" s="69" t="s">
        <v>4859</v>
      </c>
      <c r="I919" s="70">
        <v>1.537110199444448</v>
      </c>
      <c r="J919" s="47" t="s">
        <v>430</v>
      </c>
      <c r="K919" s="47">
        <v>8</v>
      </c>
      <c r="L919" s="71"/>
      <c r="M919" s="47">
        <v>75</v>
      </c>
      <c r="N919" s="48">
        <f t="shared" si="85"/>
        <v>160</v>
      </c>
      <c r="O919" s="48">
        <f t="shared" si="86"/>
        <v>245.93763191111168</v>
      </c>
      <c r="P919" s="72">
        <f t="shared" si="87"/>
        <v>24.593763191111169</v>
      </c>
      <c r="Q919" s="73">
        <f t="shared" si="88"/>
        <v>40.579709265333427</v>
      </c>
      <c r="R919" s="48">
        <f t="shared" si="89"/>
        <v>311.11110436755627</v>
      </c>
      <c r="S919" s="74">
        <f t="shared" si="90"/>
        <v>55</v>
      </c>
      <c r="T919" s="6" t="s">
        <v>431</v>
      </c>
      <c r="U919" s="47" t="s">
        <v>432</v>
      </c>
      <c r="V919" s="47">
        <v>1</v>
      </c>
      <c r="W919" s="47">
        <v>1</v>
      </c>
      <c r="X919" s="47">
        <v>1</v>
      </c>
      <c r="Y919" s="47">
        <v>1</v>
      </c>
      <c r="Z919" s="75">
        <v>40855.63554398148</v>
      </c>
      <c r="AA919" s="6" t="s">
        <v>433</v>
      </c>
      <c r="AB919" s="47" t="s">
        <v>3705</v>
      </c>
      <c r="AC919" s="47" t="s">
        <v>4860</v>
      </c>
      <c r="AD919" s="47" t="s">
        <v>4861</v>
      </c>
      <c r="AE919" s="47" t="s">
        <v>4862</v>
      </c>
      <c r="AF919" s="6" t="s">
        <v>4863</v>
      </c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</row>
    <row r="920" spans="1:43" s="1" customFormat="1" ht="31.5" x14ac:dyDescent="0.25">
      <c r="A920" s="47">
        <v>916</v>
      </c>
      <c r="B920" s="47" t="s">
        <v>4864</v>
      </c>
      <c r="C920" s="47" t="s">
        <v>1735</v>
      </c>
      <c r="D920" s="69" t="s">
        <v>1589</v>
      </c>
      <c r="E920" s="47">
        <v>2004</v>
      </c>
      <c r="F920" s="69" t="s">
        <v>427</v>
      </c>
      <c r="G920" s="69" t="s">
        <v>904</v>
      </c>
      <c r="H920" s="69" t="s">
        <v>1629</v>
      </c>
      <c r="I920" s="70">
        <v>2.5371693262957291</v>
      </c>
      <c r="J920" s="47" t="s">
        <v>430</v>
      </c>
      <c r="K920" s="47">
        <v>8</v>
      </c>
      <c r="L920" s="71"/>
      <c r="M920" s="47">
        <v>75</v>
      </c>
      <c r="N920" s="48">
        <f t="shared" si="85"/>
        <v>160</v>
      </c>
      <c r="O920" s="48">
        <f t="shared" si="86"/>
        <v>405.94709220731664</v>
      </c>
      <c r="P920" s="72">
        <f t="shared" si="87"/>
        <v>40.594709220731666</v>
      </c>
      <c r="Q920" s="73">
        <f t="shared" si="88"/>
        <v>66.981270214207242</v>
      </c>
      <c r="R920" s="48">
        <f t="shared" si="89"/>
        <v>513.52307164225556</v>
      </c>
      <c r="S920" s="74">
        <f t="shared" si="90"/>
        <v>55</v>
      </c>
      <c r="T920" s="6" t="s">
        <v>431</v>
      </c>
      <c r="U920" s="47" t="s">
        <v>432</v>
      </c>
      <c r="V920" s="47">
        <v>1</v>
      </c>
      <c r="W920" s="47">
        <v>1</v>
      </c>
      <c r="X920" s="47">
        <v>1</v>
      </c>
      <c r="Y920" s="47">
        <v>1</v>
      </c>
      <c r="Z920" s="75">
        <v>40855.63554398148</v>
      </c>
      <c r="AA920" s="6" t="s">
        <v>433</v>
      </c>
      <c r="AB920" s="47" t="s">
        <v>1591</v>
      </c>
      <c r="AC920" s="47" t="s">
        <v>4865</v>
      </c>
      <c r="AD920" s="47" t="s">
        <v>4866</v>
      </c>
      <c r="AE920" s="47" t="s">
        <v>4867</v>
      </c>
      <c r="AF920" s="6" t="s">
        <v>4868</v>
      </c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</row>
    <row r="921" spans="1:43" s="1" customFormat="1" ht="31.5" x14ac:dyDescent="0.25">
      <c r="A921" s="47">
        <v>917</v>
      </c>
      <c r="B921" s="47" t="s">
        <v>4869</v>
      </c>
      <c r="C921" s="47" t="s">
        <v>1735</v>
      </c>
      <c r="D921" s="69" t="s">
        <v>1589</v>
      </c>
      <c r="E921" s="47">
        <v>2004</v>
      </c>
      <c r="F921" s="69" t="s">
        <v>427</v>
      </c>
      <c r="G921" s="69" t="s">
        <v>4529</v>
      </c>
      <c r="H921" s="69" t="s">
        <v>904</v>
      </c>
      <c r="I921" s="70">
        <v>0.75076188950046829</v>
      </c>
      <c r="J921" s="47" t="s">
        <v>430</v>
      </c>
      <c r="K921" s="47">
        <v>8</v>
      </c>
      <c r="L921" s="71"/>
      <c r="M921" s="47">
        <v>75</v>
      </c>
      <c r="N921" s="48">
        <f t="shared" si="85"/>
        <v>160</v>
      </c>
      <c r="O921" s="48">
        <f t="shared" si="86"/>
        <v>120.12190232007492</v>
      </c>
      <c r="P921" s="72">
        <f t="shared" si="87"/>
        <v>12.012190232007493</v>
      </c>
      <c r="Q921" s="73">
        <f t="shared" si="88"/>
        <v>19.820113882812361</v>
      </c>
      <c r="R921" s="48">
        <f t="shared" si="89"/>
        <v>151.95420643489479</v>
      </c>
      <c r="S921" s="74">
        <f t="shared" si="90"/>
        <v>55</v>
      </c>
      <c r="T921" s="6" t="s">
        <v>431</v>
      </c>
      <c r="U921" s="47" t="s">
        <v>432</v>
      </c>
      <c r="V921" s="47">
        <v>1</v>
      </c>
      <c r="W921" s="47">
        <v>1</v>
      </c>
      <c r="X921" s="47">
        <v>1</v>
      </c>
      <c r="Y921" s="47">
        <v>1</v>
      </c>
      <c r="Z921" s="75">
        <v>40855.63554398148</v>
      </c>
      <c r="AA921" s="6" t="s">
        <v>433</v>
      </c>
      <c r="AB921" s="47" t="s">
        <v>1591</v>
      </c>
      <c r="AC921" s="47"/>
      <c r="AD921" s="47" t="s">
        <v>4870</v>
      </c>
      <c r="AE921" s="47" t="s">
        <v>4871</v>
      </c>
      <c r="AF921" s="6" t="s">
        <v>4872</v>
      </c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</row>
    <row r="922" spans="1:43" s="1" customFormat="1" ht="31.5" x14ac:dyDescent="0.25">
      <c r="A922" s="47">
        <v>918</v>
      </c>
      <c r="B922" s="47" t="s">
        <v>4873</v>
      </c>
      <c r="C922" s="47" t="s">
        <v>688</v>
      </c>
      <c r="D922" s="69" t="s">
        <v>1482</v>
      </c>
      <c r="E922" s="47">
        <v>2002</v>
      </c>
      <c r="F922" s="69" t="s">
        <v>812</v>
      </c>
      <c r="G922" s="69" t="s">
        <v>457</v>
      </c>
      <c r="H922" s="69" t="s">
        <v>457</v>
      </c>
      <c r="I922" s="70">
        <v>2.8308301918200538</v>
      </c>
      <c r="J922" s="47" t="s">
        <v>430</v>
      </c>
      <c r="K922" s="47">
        <v>6</v>
      </c>
      <c r="L922" s="71"/>
      <c r="M922" s="47">
        <v>75</v>
      </c>
      <c r="N922" s="48">
        <f t="shared" si="85"/>
        <v>140</v>
      </c>
      <c r="O922" s="48">
        <f t="shared" si="86"/>
        <v>396.31622685480755</v>
      </c>
      <c r="P922" s="72">
        <f t="shared" si="87"/>
        <v>39.631622685480757</v>
      </c>
      <c r="Q922" s="73">
        <f t="shared" si="88"/>
        <v>65.392177431043237</v>
      </c>
      <c r="R922" s="48">
        <f t="shared" si="89"/>
        <v>501.34002697133155</v>
      </c>
      <c r="S922" s="74">
        <f t="shared" si="90"/>
        <v>53</v>
      </c>
      <c r="T922" s="6" t="s">
        <v>431</v>
      </c>
      <c r="U922" s="47" t="s">
        <v>432</v>
      </c>
      <c r="V922" s="47">
        <v>1</v>
      </c>
      <c r="W922" s="47">
        <v>1</v>
      </c>
      <c r="X922" s="47">
        <v>1</v>
      </c>
      <c r="Y922" s="47">
        <v>1</v>
      </c>
      <c r="Z922" s="75">
        <v>40855.63554398148</v>
      </c>
      <c r="AA922" s="6" t="s">
        <v>433</v>
      </c>
      <c r="AB922" s="47" t="s">
        <v>1486</v>
      </c>
      <c r="AC922" s="47" t="s">
        <v>4874</v>
      </c>
      <c r="AD922" s="47"/>
      <c r="AE922" s="47" t="s">
        <v>4875</v>
      </c>
      <c r="AF922" s="6" t="s">
        <v>4876</v>
      </c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</row>
    <row r="923" spans="1:43" s="1" customFormat="1" ht="31.5" x14ac:dyDescent="0.25">
      <c r="A923" s="47">
        <v>919</v>
      </c>
      <c r="B923" s="47" t="s">
        <v>4877</v>
      </c>
      <c r="C923" s="47" t="s">
        <v>4878</v>
      </c>
      <c r="D923" s="69" t="s">
        <v>1482</v>
      </c>
      <c r="E923" s="47">
        <v>2002</v>
      </c>
      <c r="F923" s="69" t="s">
        <v>812</v>
      </c>
      <c r="G923" s="69" t="s">
        <v>812</v>
      </c>
      <c r="H923" s="69" t="s">
        <v>690</v>
      </c>
      <c r="I923" s="70">
        <v>1.4148470592109319</v>
      </c>
      <c r="J923" s="47" t="s">
        <v>430</v>
      </c>
      <c r="K923" s="47">
        <v>8</v>
      </c>
      <c r="L923" s="71"/>
      <c r="M923" s="47">
        <v>75</v>
      </c>
      <c r="N923" s="48">
        <f t="shared" si="85"/>
        <v>160</v>
      </c>
      <c r="O923" s="48">
        <f t="shared" si="86"/>
        <v>226.37552947374911</v>
      </c>
      <c r="P923" s="72">
        <f t="shared" si="87"/>
        <v>22.637552947374914</v>
      </c>
      <c r="Q923" s="73">
        <f t="shared" si="88"/>
        <v>37.351962363168603</v>
      </c>
      <c r="R923" s="48">
        <f t="shared" si="89"/>
        <v>286.36504478429259</v>
      </c>
      <c r="S923" s="74">
        <f t="shared" si="90"/>
        <v>53</v>
      </c>
      <c r="T923" s="6" t="s">
        <v>431</v>
      </c>
      <c r="U923" s="47" t="s">
        <v>432</v>
      </c>
      <c r="V923" s="47">
        <v>1</v>
      </c>
      <c r="W923" s="47">
        <v>1</v>
      </c>
      <c r="X923" s="47">
        <v>1</v>
      </c>
      <c r="Y923" s="47">
        <v>1</v>
      </c>
      <c r="Z923" s="75">
        <v>40855.635555555556</v>
      </c>
      <c r="AA923" s="6" t="s">
        <v>433</v>
      </c>
      <c r="AB923" s="47" t="s">
        <v>1486</v>
      </c>
      <c r="AC923" s="47" t="s">
        <v>4879</v>
      </c>
      <c r="AD923" s="47" t="s">
        <v>4880</v>
      </c>
      <c r="AE923" s="47" t="s">
        <v>4881</v>
      </c>
      <c r="AF923" s="6" t="s">
        <v>4882</v>
      </c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</row>
    <row r="924" spans="1:43" s="1" customFormat="1" ht="31.5" x14ac:dyDescent="0.25">
      <c r="A924" s="47">
        <v>920</v>
      </c>
      <c r="B924" s="47" t="s">
        <v>4883</v>
      </c>
      <c r="C924" s="47" t="s">
        <v>4878</v>
      </c>
      <c r="D924" s="69" t="s">
        <v>1482</v>
      </c>
      <c r="E924" s="47">
        <v>2002</v>
      </c>
      <c r="F924" s="69" t="s">
        <v>812</v>
      </c>
      <c r="G924" s="69" t="s">
        <v>812</v>
      </c>
      <c r="H924" s="69" t="s">
        <v>690</v>
      </c>
      <c r="I924" s="70">
        <v>12.14760747810679</v>
      </c>
      <c r="J924" s="47" t="s">
        <v>430</v>
      </c>
      <c r="K924" s="47">
        <v>8</v>
      </c>
      <c r="L924" s="71"/>
      <c r="M924" s="47">
        <v>75</v>
      </c>
      <c r="N924" s="48">
        <f t="shared" si="85"/>
        <v>160</v>
      </c>
      <c r="O924" s="48">
        <f t="shared" si="86"/>
        <v>1943.6171964970865</v>
      </c>
      <c r="P924" s="72">
        <f t="shared" si="87"/>
        <v>194.36171964970868</v>
      </c>
      <c r="Q924" s="73">
        <f t="shared" si="88"/>
        <v>320.69683742201926</v>
      </c>
      <c r="R924" s="48">
        <f t="shared" si="89"/>
        <v>2458.6757535688143</v>
      </c>
      <c r="S924" s="74">
        <f t="shared" si="90"/>
        <v>53</v>
      </c>
      <c r="T924" s="6" t="s">
        <v>431</v>
      </c>
      <c r="U924" s="47" t="s">
        <v>432</v>
      </c>
      <c r="V924" s="47">
        <v>1</v>
      </c>
      <c r="W924" s="47">
        <v>1</v>
      </c>
      <c r="X924" s="47">
        <v>1</v>
      </c>
      <c r="Y924" s="47">
        <v>1</v>
      </c>
      <c r="Z924" s="75">
        <v>40855.635555555556</v>
      </c>
      <c r="AA924" s="6" t="s">
        <v>433</v>
      </c>
      <c r="AB924" s="47" t="s">
        <v>1486</v>
      </c>
      <c r="AC924" s="47"/>
      <c r="AD924" s="47" t="s">
        <v>4879</v>
      </c>
      <c r="AE924" s="47" t="s">
        <v>4884</v>
      </c>
      <c r="AF924" s="6" t="s">
        <v>4885</v>
      </c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</row>
    <row r="925" spans="1:43" s="1" customFormat="1" ht="31.5" x14ac:dyDescent="0.25">
      <c r="A925" s="47">
        <v>921</v>
      </c>
      <c r="B925" s="47" t="s">
        <v>4886</v>
      </c>
      <c r="C925" s="47" t="s">
        <v>688</v>
      </c>
      <c r="D925" s="69" t="s">
        <v>1482</v>
      </c>
      <c r="E925" s="47">
        <v>2002</v>
      </c>
      <c r="F925" s="69" t="s">
        <v>812</v>
      </c>
      <c r="G925" s="69" t="s">
        <v>812</v>
      </c>
      <c r="H925" s="69" t="s">
        <v>690</v>
      </c>
      <c r="I925" s="70">
        <v>3.839766840281539</v>
      </c>
      <c r="J925" s="47" t="s">
        <v>430</v>
      </c>
      <c r="K925" s="47">
        <v>10</v>
      </c>
      <c r="L925" s="71"/>
      <c r="M925" s="47">
        <v>75</v>
      </c>
      <c r="N925" s="48">
        <f t="shared" si="85"/>
        <v>180</v>
      </c>
      <c r="O925" s="48">
        <f t="shared" si="86"/>
        <v>691.15803125067703</v>
      </c>
      <c r="P925" s="72">
        <f t="shared" si="87"/>
        <v>69.1158031250677</v>
      </c>
      <c r="Q925" s="73">
        <f t="shared" si="88"/>
        <v>114.04107515636171</v>
      </c>
      <c r="R925" s="48">
        <f t="shared" si="89"/>
        <v>874.31490953210641</v>
      </c>
      <c r="S925" s="74">
        <f t="shared" si="90"/>
        <v>53</v>
      </c>
      <c r="T925" s="6" t="s">
        <v>431</v>
      </c>
      <c r="U925" s="47" t="s">
        <v>432</v>
      </c>
      <c r="V925" s="47">
        <v>1</v>
      </c>
      <c r="W925" s="47">
        <v>1</v>
      </c>
      <c r="X925" s="47">
        <v>1</v>
      </c>
      <c r="Y925" s="47">
        <v>1</v>
      </c>
      <c r="Z925" s="75">
        <v>40855.635555555556</v>
      </c>
      <c r="AA925" s="6" t="s">
        <v>433</v>
      </c>
      <c r="AB925" s="47" t="s">
        <v>1486</v>
      </c>
      <c r="AC925" s="47" t="s">
        <v>4887</v>
      </c>
      <c r="AD925" s="47" t="s">
        <v>4888</v>
      </c>
      <c r="AE925" s="47" t="s">
        <v>4889</v>
      </c>
      <c r="AF925" s="6" t="s">
        <v>4890</v>
      </c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</row>
    <row r="926" spans="1:43" s="1" customFormat="1" ht="15.75" x14ac:dyDescent="0.25">
      <c r="A926" s="47">
        <v>922</v>
      </c>
      <c r="B926" s="47" t="s">
        <v>4891</v>
      </c>
      <c r="C926" s="47" t="s">
        <v>688</v>
      </c>
      <c r="D926" s="69" t="s">
        <v>4892</v>
      </c>
      <c r="E926" s="47">
        <v>2002</v>
      </c>
      <c r="F926" s="69" t="s">
        <v>4893</v>
      </c>
      <c r="G926" s="69" t="s">
        <v>457</v>
      </c>
      <c r="H926" s="69" t="s">
        <v>457</v>
      </c>
      <c r="I926" s="70">
        <v>2.9998406429599171</v>
      </c>
      <c r="J926" s="47" t="s">
        <v>430</v>
      </c>
      <c r="K926" s="47">
        <v>6</v>
      </c>
      <c r="L926" s="71"/>
      <c r="M926" s="47">
        <v>75</v>
      </c>
      <c r="N926" s="48">
        <f t="shared" si="85"/>
        <v>140</v>
      </c>
      <c r="O926" s="48">
        <f t="shared" si="86"/>
        <v>419.97769001438837</v>
      </c>
      <c r="P926" s="72">
        <f t="shared" si="87"/>
        <v>41.99776900143884</v>
      </c>
      <c r="Q926" s="73">
        <f t="shared" si="88"/>
        <v>69.296318852374071</v>
      </c>
      <c r="R926" s="48">
        <f t="shared" si="89"/>
        <v>531.2717778682013</v>
      </c>
      <c r="S926" s="74">
        <f t="shared" si="90"/>
        <v>53</v>
      </c>
      <c r="T926" s="6" t="s">
        <v>431</v>
      </c>
      <c r="U926" s="47" t="s">
        <v>432</v>
      </c>
      <c r="V926" s="47">
        <v>1</v>
      </c>
      <c r="W926" s="47">
        <v>1</v>
      </c>
      <c r="X926" s="47">
        <v>1</v>
      </c>
      <c r="Y926" s="47">
        <v>1</v>
      </c>
      <c r="Z926" s="75">
        <v>40855.635555555556</v>
      </c>
      <c r="AA926" s="6" t="s">
        <v>433</v>
      </c>
      <c r="AB926" s="47" t="s">
        <v>4894</v>
      </c>
      <c r="AC926" s="47" t="s">
        <v>4895</v>
      </c>
      <c r="AD926" s="47" t="s">
        <v>4896</v>
      </c>
      <c r="AE926" s="47" t="s">
        <v>4897</v>
      </c>
      <c r="AF926" s="6" t="s">
        <v>4898</v>
      </c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</row>
    <row r="927" spans="1:43" s="1" customFormat="1" ht="15.75" x14ac:dyDescent="0.25">
      <c r="A927" s="47">
        <v>923</v>
      </c>
      <c r="B927" s="47" t="s">
        <v>4899</v>
      </c>
      <c r="C927" s="47" t="s">
        <v>1648</v>
      </c>
      <c r="D927" s="69" t="s">
        <v>1649</v>
      </c>
      <c r="E927" s="47">
        <v>2002</v>
      </c>
      <c r="F927" s="69" t="s">
        <v>1650</v>
      </c>
      <c r="G927" s="69" t="s">
        <v>451</v>
      </c>
      <c r="H927" s="69" t="s">
        <v>451</v>
      </c>
      <c r="I927" s="70">
        <v>0.30640275886805252</v>
      </c>
      <c r="J927" s="47" t="s">
        <v>430</v>
      </c>
      <c r="K927" s="47">
        <v>8</v>
      </c>
      <c r="L927" s="71"/>
      <c r="M927" s="47">
        <v>75</v>
      </c>
      <c r="N927" s="48">
        <f t="shared" si="85"/>
        <v>160</v>
      </c>
      <c r="O927" s="48">
        <f t="shared" si="86"/>
        <v>49.024441418888401</v>
      </c>
      <c r="P927" s="72">
        <f t="shared" si="87"/>
        <v>4.9024441418888403</v>
      </c>
      <c r="Q927" s="73">
        <f t="shared" si="88"/>
        <v>8.0890328341165869</v>
      </c>
      <c r="R927" s="48">
        <f t="shared" si="89"/>
        <v>62.015918394893831</v>
      </c>
      <c r="S927" s="74">
        <f t="shared" si="90"/>
        <v>53</v>
      </c>
      <c r="T927" s="6" t="s">
        <v>431</v>
      </c>
      <c r="U927" s="47" t="s">
        <v>432</v>
      </c>
      <c r="V927" s="47">
        <v>1</v>
      </c>
      <c r="W927" s="47">
        <v>1</v>
      </c>
      <c r="X927" s="47">
        <v>1</v>
      </c>
      <c r="Y927" s="47">
        <v>1</v>
      </c>
      <c r="Z927" s="75">
        <v>40855.635555555556</v>
      </c>
      <c r="AA927" s="6" t="s">
        <v>433</v>
      </c>
      <c r="AB927" s="47" t="s">
        <v>1651</v>
      </c>
      <c r="AC927" s="47" t="s">
        <v>4900</v>
      </c>
      <c r="AD927" s="47" t="s">
        <v>4901</v>
      </c>
      <c r="AE927" s="47" t="s">
        <v>4902</v>
      </c>
      <c r="AF927" s="6" t="s">
        <v>4903</v>
      </c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</row>
    <row r="928" spans="1:43" s="1" customFormat="1" ht="15.75" x14ac:dyDescent="0.25">
      <c r="A928" s="47">
        <v>924</v>
      </c>
      <c r="B928" s="47" t="s">
        <v>4904</v>
      </c>
      <c r="C928" s="47" t="s">
        <v>2965</v>
      </c>
      <c r="D928" s="69" t="s">
        <v>4905</v>
      </c>
      <c r="E928" s="47">
        <v>1996</v>
      </c>
      <c r="F928" s="69" t="s">
        <v>1046</v>
      </c>
      <c r="G928" s="69" t="s">
        <v>2967</v>
      </c>
      <c r="H928" s="69" t="s">
        <v>1744</v>
      </c>
      <c r="I928" s="70">
        <v>45.836605430721917</v>
      </c>
      <c r="J928" s="47" t="s">
        <v>430</v>
      </c>
      <c r="K928" s="47">
        <v>10</v>
      </c>
      <c r="L928" s="71"/>
      <c r="M928" s="47">
        <v>75</v>
      </c>
      <c r="N928" s="48">
        <f t="shared" si="85"/>
        <v>180</v>
      </c>
      <c r="O928" s="48">
        <f t="shared" si="86"/>
        <v>8250.5889775299456</v>
      </c>
      <c r="P928" s="72">
        <f t="shared" si="87"/>
        <v>825.05889775299465</v>
      </c>
      <c r="Q928" s="73">
        <f t="shared" si="88"/>
        <v>1361.3471812924411</v>
      </c>
      <c r="R928" s="48">
        <f t="shared" si="89"/>
        <v>10436.995056575382</v>
      </c>
      <c r="S928" s="74">
        <f t="shared" si="90"/>
        <v>47</v>
      </c>
      <c r="T928" s="6" t="s">
        <v>431</v>
      </c>
      <c r="U928" s="47" t="s">
        <v>432</v>
      </c>
      <c r="V928" s="47">
        <v>1</v>
      </c>
      <c r="W928" s="47">
        <v>1</v>
      </c>
      <c r="X928" s="47">
        <v>1</v>
      </c>
      <c r="Y928" s="47">
        <v>1</v>
      </c>
      <c r="Z928" s="75">
        <v>40855.635555555556</v>
      </c>
      <c r="AA928" s="6" t="s">
        <v>433</v>
      </c>
      <c r="AB928" s="47" t="s">
        <v>4906</v>
      </c>
      <c r="AC928" s="47" t="s">
        <v>4907</v>
      </c>
      <c r="AD928" s="47" t="s">
        <v>4908</v>
      </c>
      <c r="AE928" s="47" t="s">
        <v>4909</v>
      </c>
      <c r="AF928" s="6" t="s">
        <v>4910</v>
      </c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</row>
    <row r="929" spans="1:43" s="1" customFormat="1" ht="31.5" x14ac:dyDescent="0.25">
      <c r="A929" s="47">
        <v>925</v>
      </c>
      <c r="B929" s="47" t="s">
        <v>4911</v>
      </c>
      <c r="C929" s="47" t="s">
        <v>2924</v>
      </c>
      <c r="D929" s="69" t="s">
        <v>918</v>
      </c>
      <c r="E929" s="47">
        <v>1977</v>
      </c>
      <c r="F929" s="69" t="s">
        <v>812</v>
      </c>
      <c r="G929" s="69" t="s">
        <v>4912</v>
      </c>
      <c r="H929" s="69" t="s">
        <v>451</v>
      </c>
      <c r="I929" s="70">
        <v>6.3048004195639571</v>
      </c>
      <c r="J929" s="47" t="s">
        <v>799</v>
      </c>
      <c r="K929" s="47">
        <v>6</v>
      </c>
      <c r="L929" s="71"/>
      <c r="M929" s="47">
        <v>75</v>
      </c>
      <c r="N929" s="48">
        <f t="shared" si="85"/>
        <v>140</v>
      </c>
      <c r="O929" s="48">
        <f t="shared" si="86"/>
        <v>882.67205873895398</v>
      </c>
      <c r="P929" s="72">
        <f t="shared" si="87"/>
        <v>88.267205873895406</v>
      </c>
      <c r="Q929" s="73">
        <f t="shared" si="88"/>
        <v>145.64088969192738</v>
      </c>
      <c r="R929" s="48">
        <f t="shared" si="89"/>
        <v>1116.5801543047767</v>
      </c>
      <c r="S929" s="74">
        <f t="shared" si="90"/>
        <v>28</v>
      </c>
      <c r="T929" s="6" t="s">
        <v>431</v>
      </c>
      <c r="U929" s="47" t="s">
        <v>432</v>
      </c>
      <c r="V929" s="47">
        <v>1</v>
      </c>
      <c r="W929" s="47">
        <v>1</v>
      </c>
      <c r="X929" s="47">
        <v>1</v>
      </c>
      <c r="Y929" s="47">
        <v>1</v>
      </c>
      <c r="Z929" s="75">
        <v>40855.635555555556</v>
      </c>
      <c r="AA929" s="6" t="s">
        <v>433</v>
      </c>
      <c r="AB929" s="47" t="s">
        <v>920</v>
      </c>
      <c r="AC929" s="47"/>
      <c r="AD929" s="47" t="s">
        <v>4913</v>
      </c>
      <c r="AE929" s="47" t="s">
        <v>4914</v>
      </c>
      <c r="AF929" s="6" t="s">
        <v>4915</v>
      </c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</row>
    <row r="930" spans="1:43" s="1" customFormat="1" ht="31.5" x14ac:dyDescent="0.25">
      <c r="A930" s="47">
        <v>926</v>
      </c>
      <c r="B930" s="47" t="s">
        <v>4916</v>
      </c>
      <c r="C930" s="47" t="s">
        <v>4179</v>
      </c>
      <c r="D930" s="69" t="s">
        <v>4917</v>
      </c>
      <c r="E930" s="47">
        <v>1990</v>
      </c>
      <c r="F930" s="69" t="s">
        <v>4918</v>
      </c>
      <c r="G930" s="69" t="s">
        <v>451</v>
      </c>
      <c r="H930" s="69" t="s">
        <v>451</v>
      </c>
      <c r="I930" s="70">
        <v>31.931544607157001</v>
      </c>
      <c r="J930" s="47" t="s">
        <v>430</v>
      </c>
      <c r="K930" s="47">
        <v>8</v>
      </c>
      <c r="L930" s="71"/>
      <c r="M930" s="47">
        <v>75</v>
      </c>
      <c r="N930" s="48">
        <f t="shared" si="85"/>
        <v>160</v>
      </c>
      <c r="O930" s="48">
        <f t="shared" si="86"/>
        <v>5109.0471371451204</v>
      </c>
      <c r="P930" s="72">
        <f t="shared" si="87"/>
        <v>510.90471371451207</v>
      </c>
      <c r="Q930" s="73">
        <f t="shared" si="88"/>
        <v>842.99277762894474</v>
      </c>
      <c r="R930" s="48">
        <f t="shared" si="89"/>
        <v>6462.9446284885771</v>
      </c>
      <c r="S930" s="74">
        <f t="shared" si="90"/>
        <v>41</v>
      </c>
      <c r="T930" s="6" t="s">
        <v>431</v>
      </c>
      <c r="U930" s="47" t="s">
        <v>432</v>
      </c>
      <c r="V930" s="47">
        <v>1</v>
      </c>
      <c r="W930" s="47">
        <v>1</v>
      </c>
      <c r="X930" s="47">
        <v>1</v>
      </c>
      <c r="Y930" s="47">
        <v>1</v>
      </c>
      <c r="Z930" s="75">
        <v>40855.635555555556</v>
      </c>
      <c r="AA930" s="6" t="s">
        <v>433</v>
      </c>
      <c r="AB930" s="47" t="s">
        <v>431</v>
      </c>
      <c r="AC930" s="47" t="s">
        <v>4919</v>
      </c>
      <c r="AD930" s="47"/>
      <c r="AE930" s="47" t="s">
        <v>4920</v>
      </c>
      <c r="AF930" s="6" t="s">
        <v>4921</v>
      </c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</row>
    <row r="931" spans="1:43" s="1" customFormat="1" ht="15.75" x14ac:dyDescent="0.25">
      <c r="A931" s="47">
        <v>927</v>
      </c>
      <c r="B931" s="47" t="s">
        <v>4922</v>
      </c>
      <c r="C931" s="47" t="s">
        <v>4179</v>
      </c>
      <c r="D931" s="69" t="s">
        <v>4180</v>
      </c>
      <c r="E931" s="47">
        <v>1990</v>
      </c>
      <c r="F931" s="69" t="s">
        <v>4923</v>
      </c>
      <c r="G931" s="69" t="s">
        <v>451</v>
      </c>
      <c r="H931" s="69" t="s">
        <v>451</v>
      </c>
      <c r="I931" s="70">
        <v>3.988916634407667</v>
      </c>
      <c r="J931" s="47" t="s">
        <v>430</v>
      </c>
      <c r="K931" s="47">
        <v>6</v>
      </c>
      <c r="L931" s="71"/>
      <c r="M931" s="47">
        <v>75</v>
      </c>
      <c r="N931" s="48">
        <f t="shared" si="85"/>
        <v>140</v>
      </c>
      <c r="O931" s="48">
        <f t="shared" si="86"/>
        <v>558.44832881707339</v>
      </c>
      <c r="P931" s="72">
        <f t="shared" si="87"/>
        <v>55.84483288170734</v>
      </c>
      <c r="Q931" s="73">
        <f t="shared" si="88"/>
        <v>92.14397425481711</v>
      </c>
      <c r="R931" s="48">
        <f t="shared" si="89"/>
        <v>706.43713595359782</v>
      </c>
      <c r="S931" s="74">
        <f t="shared" si="90"/>
        <v>41</v>
      </c>
      <c r="T931" s="6" t="s">
        <v>431</v>
      </c>
      <c r="U931" s="47" t="s">
        <v>432</v>
      </c>
      <c r="V931" s="47">
        <v>1</v>
      </c>
      <c r="W931" s="47">
        <v>1</v>
      </c>
      <c r="X931" s="47">
        <v>1</v>
      </c>
      <c r="Y931" s="47">
        <v>1</v>
      </c>
      <c r="Z931" s="75">
        <v>40855.635555555556</v>
      </c>
      <c r="AA931" s="6" t="s">
        <v>433</v>
      </c>
      <c r="AB931" s="47" t="s">
        <v>431</v>
      </c>
      <c r="AC931" s="47"/>
      <c r="AD931" s="47" t="s">
        <v>4924</v>
      </c>
      <c r="AE931" s="47" t="s">
        <v>4925</v>
      </c>
      <c r="AF931" s="6" t="s">
        <v>4926</v>
      </c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</row>
    <row r="932" spans="1:43" s="1" customFormat="1" ht="15.75" x14ac:dyDescent="0.25">
      <c r="A932" s="47">
        <v>928</v>
      </c>
      <c r="B932" s="47" t="s">
        <v>4927</v>
      </c>
      <c r="C932" s="47" t="s">
        <v>1068</v>
      </c>
      <c r="D932" s="69" t="s">
        <v>4928</v>
      </c>
      <c r="E932" s="47">
        <v>1996</v>
      </c>
      <c r="F932" s="69" t="s">
        <v>1046</v>
      </c>
      <c r="G932" s="69" t="s">
        <v>4929</v>
      </c>
      <c r="H932" s="69" t="s">
        <v>4930</v>
      </c>
      <c r="I932" s="70">
        <v>706.83690307392101</v>
      </c>
      <c r="J932" s="47" t="s">
        <v>430</v>
      </c>
      <c r="K932" s="47">
        <v>10</v>
      </c>
      <c r="L932" s="71"/>
      <c r="M932" s="47">
        <v>75</v>
      </c>
      <c r="N932" s="48">
        <f t="shared" si="85"/>
        <v>180</v>
      </c>
      <c r="O932" s="48">
        <f t="shared" si="86"/>
        <v>127230.64255330578</v>
      </c>
      <c r="P932" s="72">
        <f t="shared" si="87"/>
        <v>12723.064255330579</v>
      </c>
      <c r="Q932" s="73">
        <f t="shared" si="88"/>
        <v>20993.056021295452</v>
      </c>
      <c r="R932" s="48">
        <f t="shared" si="89"/>
        <v>160946.7628299318</v>
      </c>
      <c r="S932" s="74">
        <f t="shared" si="90"/>
        <v>47</v>
      </c>
      <c r="T932" s="6" t="s">
        <v>431</v>
      </c>
      <c r="U932" s="47" t="s">
        <v>432</v>
      </c>
      <c r="V932" s="47">
        <v>1</v>
      </c>
      <c r="W932" s="47">
        <v>1</v>
      </c>
      <c r="X932" s="47">
        <v>1</v>
      </c>
      <c r="Y932" s="47">
        <v>1</v>
      </c>
      <c r="Z932" s="75">
        <v>40855.635555555556</v>
      </c>
      <c r="AA932" s="6" t="s">
        <v>433</v>
      </c>
      <c r="AB932" s="47" t="s">
        <v>4931</v>
      </c>
      <c r="AC932" s="47"/>
      <c r="AD932" s="47" t="s">
        <v>4932</v>
      </c>
      <c r="AE932" s="47" t="s">
        <v>4933</v>
      </c>
      <c r="AF932" s="6" t="s">
        <v>4934</v>
      </c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</row>
    <row r="933" spans="1:43" s="1" customFormat="1" ht="47.25" x14ac:dyDescent="0.25">
      <c r="A933" s="47">
        <v>929</v>
      </c>
      <c r="B933" s="47" t="s">
        <v>4935</v>
      </c>
      <c r="C933" s="47" t="s">
        <v>4936</v>
      </c>
      <c r="D933" s="69" t="s">
        <v>1913</v>
      </c>
      <c r="E933" s="47">
        <v>1993</v>
      </c>
      <c r="F933" s="69" t="s">
        <v>1485</v>
      </c>
      <c r="G933" s="69" t="s">
        <v>4937</v>
      </c>
      <c r="H933" s="69" t="s">
        <v>4929</v>
      </c>
      <c r="I933" s="70">
        <v>179.77927599406911</v>
      </c>
      <c r="J933" s="47" t="s">
        <v>430</v>
      </c>
      <c r="K933" s="47">
        <v>10</v>
      </c>
      <c r="L933" s="71"/>
      <c r="M933" s="47">
        <v>75</v>
      </c>
      <c r="N933" s="48">
        <f t="shared" si="85"/>
        <v>180</v>
      </c>
      <c r="O933" s="48">
        <f t="shared" si="86"/>
        <v>32360.26967893244</v>
      </c>
      <c r="P933" s="72">
        <f t="shared" si="87"/>
        <v>3236.0269678932441</v>
      </c>
      <c r="Q933" s="73">
        <f t="shared" si="88"/>
        <v>5339.4444970238528</v>
      </c>
      <c r="R933" s="48">
        <f t="shared" si="89"/>
        <v>40935.74114384954</v>
      </c>
      <c r="S933" s="74">
        <f t="shared" si="90"/>
        <v>44</v>
      </c>
      <c r="T933" s="6" t="s">
        <v>431</v>
      </c>
      <c r="U933" s="47" t="s">
        <v>432</v>
      </c>
      <c r="V933" s="47">
        <v>1</v>
      </c>
      <c r="W933" s="47">
        <v>1</v>
      </c>
      <c r="X933" s="47">
        <v>1</v>
      </c>
      <c r="Y933" s="47">
        <v>1</v>
      </c>
      <c r="Z933" s="75">
        <v>40855.635567129633</v>
      </c>
      <c r="AA933" s="6" t="s">
        <v>433</v>
      </c>
      <c r="AB933" s="47" t="s">
        <v>1914</v>
      </c>
      <c r="AC933" s="47" t="s">
        <v>4938</v>
      </c>
      <c r="AD933" s="47" t="s">
        <v>4939</v>
      </c>
      <c r="AE933" s="47" t="s">
        <v>4940</v>
      </c>
      <c r="AF933" s="6" t="s">
        <v>4941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</row>
    <row r="934" spans="1:43" s="1" customFormat="1" ht="15.75" x14ac:dyDescent="0.25">
      <c r="A934" s="47">
        <v>930</v>
      </c>
      <c r="B934" s="47" t="s">
        <v>4942</v>
      </c>
      <c r="C934" s="47" t="s">
        <v>4936</v>
      </c>
      <c r="D934" s="69" t="s">
        <v>4928</v>
      </c>
      <c r="E934" s="47">
        <v>1996</v>
      </c>
      <c r="F934" s="69" t="s">
        <v>4929</v>
      </c>
      <c r="G934" s="69" t="s">
        <v>451</v>
      </c>
      <c r="H934" s="69" t="s">
        <v>451</v>
      </c>
      <c r="I934" s="70">
        <v>183.64318693303201</v>
      </c>
      <c r="J934" s="47" t="s">
        <v>430</v>
      </c>
      <c r="K934" s="47">
        <v>10</v>
      </c>
      <c r="L934" s="71"/>
      <c r="M934" s="47">
        <v>75</v>
      </c>
      <c r="N934" s="48">
        <f t="shared" si="85"/>
        <v>180</v>
      </c>
      <c r="O934" s="48">
        <f t="shared" si="86"/>
        <v>33055.77364794576</v>
      </c>
      <c r="P934" s="72">
        <f t="shared" si="87"/>
        <v>3305.5773647945762</v>
      </c>
      <c r="Q934" s="73">
        <f t="shared" si="88"/>
        <v>5454.2026519110505</v>
      </c>
      <c r="R934" s="48">
        <f t="shared" si="89"/>
        <v>41815.553664651386</v>
      </c>
      <c r="S934" s="74">
        <f t="shared" si="90"/>
        <v>47</v>
      </c>
      <c r="T934" s="6" t="s">
        <v>431</v>
      </c>
      <c r="U934" s="47" t="s">
        <v>432</v>
      </c>
      <c r="V934" s="47">
        <v>1</v>
      </c>
      <c r="W934" s="47">
        <v>1</v>
      </c>
      <c r="X934" s="47">
        <v>1</v>
      </c>
      <c r="Y934" s="47">
        <v>1</v>
      </c>
      <c r="Z934" s="75">
        <v>40855.635567129633</v>
      </c>
      <c r="AA934" s="6" t="s">
        <v>433</v>
      </c>
      <c r="AB934" s="47" t="s">
        <v>4931</v>
      </c>
      <c r="AC934" s="47" t="s">
        <v>4943</v>
      </c>
      <c r="AD934" s="47" t="s">
        <v>4944</v>
      </c>
      <c r="AE934" s="47" t="s">
        <v>4945</v>
      </c>
      <c r="AF934" s="6" t="s">
        <v>4946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</row>
    <row r="935" spans="1:43" s="1" customFormat="1" ht="47.25" x14ac:dyDescent="0.25">
      <c r="A935" s="47">
        <v>931</v>
      </c>
      <c r="B935" s="47" t="s">
        <v>4947</v>
      </c>
      <c r="C935" s="47" t="s">
        <v>4936</v>
      </c>
      <c r="D935" s="69" t="s">
        <v>1913</v>
      </c>
      <c r="E935" s="47">
        <v>1993</v>
      </c>
      <c r="F935" s="69" t="s">
        <v>1485</v>
      </c>
      <c r="G935" s="69" t="s">
        <v>4937</v>
      </c>
      <c r="H935" s="69" t="s">
        <v>4929</v>
      </c>
      <c r="I935" s="70">
        <v>202.0122356397691</v>
      </c>
      <c r="J935" s="47" t="s">
        <v>430</v>
      </c>
      <c r="K935" s="47">
        <v>10</v>
      </c>
      <c r="L935" s="71"/>
      <c r="M935" s="47">
        <v>75</v>
      </c>
      <c r="N935" s="48">
        <f t="shared" si="85"/>
        <v>180</v>
      </c>
      <c r="O935" s="48">
        <f t="shared" si="86"/>
        <v>36362.202415158441</v>
      </c>
      <c r="P935" s="72">
        <f t="shared" si="87"/>
        <v>3636.2202415158445</v>
      </c>
      <c r="Q935" s="73">
        <f t="shared" si="88"/>
        <v>5999.7633985011425</v>
      </c>
      <c r="R935" s="48">
        <f t="shared" si="89"/>
        <v>45998.186055175429</v>
      </c>
      <c r="S935" s="74">
        <f t="shared" si="90"/>
        <v>44</v>
      </c>
      <c r="T935" s="6" t="s">
        <v>431</v>
      </c>
      <c r="U935" s="47" t="s">
        <v>432</v>
      </c>
      <c r="V935" s="47">
        <v>1</v>
      </c>
      <c r="W935" s="47">
        <v>1</v>
      </c>
      <c r="X935" s="47">
        <v>1</v>
      </c>
      <c r="Y935" s="47">
        <v>1</v>
      </c>
      <c r="Z935" s="75">
        <v>40855.635567129633</v>
      </c>
      <c r="AA935" s="6" t="s">
        <v>433</v>
      </c>
      <c r="AB935" s="47" t="s">
        <v>1914</v>
      </c>
      <c r="AC935" s="47" t="s">
        <v>4948</v>
      </c>
      <c r="AD935" s="47" t="s">
        <v>4938</v>
      </c>
      <c r="AE935" s="47" t="s">
        <v>4949</v>
      </c>
      <c r="AF935" s="6" t="s">
        <v>4950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</row>
    <row r="936" spans="1:43" s="1" customFormat="1" ht="31.5" x14ac:dyDescent="0.25">
      <c r="A936" s="47">
        <v>932</v>
      </c>
      <c r="B936" s="47" t="s">
        <v>4951</v>
      </c>
      <c r="C936" s="47" t="s">
        <v>1068</v>
      </c>
      <c r="D936" s="69" t="s">
        <v>918</v>
      </c>
      <c r="E936" s="47">
        <v>1977</v>
      </c>
      <c r="F936" s="69" t="s">
        <v>1485</v>
      </c>
      <c r="G936" s="69" t="s">
        <v>1561</v>
      </c>
      <c r="H936" s="69" t="s">
        <v>1562</v>
      </c>
      <c r="I936" s="70">
        <v>252.0069062238226</v>
      </c>
      <c r="J936" s="47" t="s">
        <v>799</v>
      </c>
      <c r="K936" s="47">
        <v>10</v>
      </c>
      <c r="L936" s="71"/>
      <c r="M936" s="47">
        <v>75</v>
      </c>
      <c r="N936" s="48">
        <f t="shared" si="85"/>
        <v>180</v>
      </c>
      <c r="O936" s="48">
        <f t="shared" si="86"/>
        <v>45361.243120288069</v>
      </c>
      <c r="P936" s="72">
        <f t="shared" si="87"/>
        <v>4536.1243120288073</v>
      </c>
      <c r="Q936" s="73">
        <f t="shared" si="88"/>
        <v>7484.6051148475308</v>
      </c>
      <c r="R936" s="48">
        <f t="shared" si="89"/>
        <v>57381.972547164405</v>
      </c>
      <c r="S936" s="74">
        <f t="shared" si="90"/>
        <v>28</v>
      </c>
      <c r="T936" s="6" t="s">
        <v>431</v>
      </c>
      <c r="U936" s="47" t="s">
        <v>432</v>
      </c>
      <c r="V936" s="47">
        <v>1</v>
      </c>
      <c r="W936" s="47">
        <v>1</v>
      </c>
      <c r="X936" s="47">
        <v>1</v>
      </c>
      <c r="Y936" s="47">
        <v>1</v>
      </c>
      <c r="Z936" s="75">
        <v>40855.635567129633</v>
      </c>
      <c r="AA936" s="6" t="s">
        <v>433</v>
      </c>
      <c r="AB936" s="47" t="s">
        <v>920</v>
      </c>
      <c r="AC936" s="47" t="s">
        <v>1564</v>
      </c>
      <c r="AD936" s="47"/>
      <c r="AE936" s="47" t="s">
        <v>4952</v>
      </c>
      <c r="AF936" s="6" t="s">
        <v>4953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</row>
    <row r="937" spans="1:43" s="1" customFormat="1" ht="47.25" x14ac:dyDescent="0.25">
      <c r="A937" s="47">
        <v>933</v>
      </c>
      <c r="B937" s="47" t="s">
        <v>4954</v>
      </c>
      <c r="C937" s="47" t="s">
        <v>1068</v>
      </c>
      <c r="D937" s="69" t="s">
        <v>1913</v>
      </c>
      <c r="E937" s="47">
        <v>1993</v>
      </c>
      <c r="F937" s="69" t="s">
        <v>1485</v>
      </c>
      <c r="G937" s="69" t="s">
        <v>1561</v>
      </c>
      <c r="H937" s="69" t="s">
        <v>1562</v>
      </c>
      <c r="I937" s="70">
        <v>39.972505641331843</v>
      </c>
      <c r="J937" s="47" t="s">
        <v>430</v>
      </c>
      <c r="K937" s="47">
        <v>6</v>
      </c>
      <c r="L937" s="71"/>
      <c r="M937" s="47">
        <v>75</v>
      </c>
      <c r="N937" s="48">
        <f t="shared" si="85"/>
        <v>140</v>
      </c>
      <c r="O937" s="48">
        <f t="shared" si="86"/>
        <v>5596.1507897864576</v>
      </c>
      <c r="P937" s="72">
        <f t="shared" si="87"/>
        <v>559.61507897864578</v>
      </c>
      <c r="Q937" s="73">
        <f t="shared" si="88"/>
        <v>923.36488031476551</v>
      </c>
      <c r="R937" s="48">
        <f t="shared" si="89"/>
        <v>7079.130749079869</v>
      </c>
      <c r="S937" s="74">
        <f t="shared" si="90"/>
        <v>44</v>
      </c>
      <c r="T937" s="6" t="s">
        <v>431</v>
      </c>
      <c r="U937" s="47" t="s">
        <v>432</v>
      </c>
      <c r="V937" s="47">
        <v>1</v>
      </c>
      <c r="W937" s="47">
        <v>1</v>
      </c>
      <c r="X937" s="47">
        <v>1</v>
      </c>
      <c r="Y937" s="47">
        <v>1</v>
      </c>
      <c r="Z937" s="75">
        <v>40855.635567129633</v>
      </c>
      <c r="AA937" s="6" t="s">
        <v>433</v>
      </c>
      <c r="AB937" s="47" t="s">
        <v>1914</v>
      </c>
      <c r="AC937" s="47" t="s">
        <v>4955</v>
      </c>
      <c r="AD937" s="47" t="s">
        <v>4956</v>
      </c>
      <c r="AE937" s="47" t="s">
        <v>4957</v>
      </c>
      <c r="AF937" s="6" t="s">
        <v>4958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</row>
    <row r="938" spans="1:43" s="1" customFormat="1" ht="31.5" x14ac:dyDescent="0.25">
      <c r="A938" s="47">
        <v>934</v>
      </c>
      <c r="B938" s="47" t="s">
        <v>4959</v>
      </c>
      <c r="C938" s="47" t="s">
        <v>1068</v>
      </c>
      <c r="D938" s="69" t="s">
        <v>918</v>
      </c>
      <c r="E938" s="47">
        <v>1977</v>
      </c>
      <c r="F938" s="69" t="s">
        <v>1485</v>
      </c>
      <c r="G938" s="69" t="s">
        <v>4960</v>
      </c>
      <c r="H938" s="69" t="s">
        <v>1288</v>
      </c>
      <c r="I938" s="70">
        <v>11.549448310742051</v>
      </c>
      <c r="J938" s="47" t="s">
        <v>799</v>
      </c>
      <c r="K938" s="47">
        <v>10</v>
      </c>
      <c r="L938" s="71"/>
      <c r="M938" s="47">
        <v>75</v>
      </c>
      <c r="N938" s="48">
        <f t="shared" si="85"/>
        <v>180</v>
      </c>
      <c r="O938" s="48">
        <f t="shared" si="86"/>
        <v>2078.9006959335693</v>
      </c>
      <c r="P938" s="72">
        <f t="shared" si="87"/>
        <v>207.89006959335694</v>
      </c>
      <c r="Q938" s="73">
        <f t="shared" si="88"/>
        <v>343.01861482903894</v>
      </c>
      <c r="R938" s="48">
        <f t="shared" si="89"/>
        <v>2629.8093803559655</v>
      </c>
      <c r="S938" s="74">
        <f t="shared" si="90"/>
        <v>28</v>
      </c>
      <c r="T938" s="6" t="s">
        <v>431</v>
      </c>
      <c r="U938" s="47" t="s">
        <v>432</v>
      </c>
      <c r="V938" s="47">
        <v>1</v>
      </c>
      <c r="W938" s="47">
        <v>1</v>
      </c>
      <c r="X938" s="47">
        <v>1</v>
      </c>
      <c r="Y938" s="47">
        <v>1</v>
      </c>
      <c r="Z938" s="75">
        <v>40855.635567129633</v>
      </c>
      <c r="AA938" s="6" t="s">
        <v>433</v>
      </c>
      <c r="AB938" s="47" t="s">
        <v>920</v>
      </c>
      <c r="AC938" s="47" t="s">
        <v>4961</v>
      </c>
      <c r="AD938" s="47" t="s">
        <v>1563</v>
      </c>
      <c r="AE938" s="47" t="s">
        <v>4962</v>
      </c>
      <c r="AF938" s="6" t="s">
        <v>4963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</row>
    <row r="939" spans="1:43" s="1" customFormat="1" ht="47.25" x14ac:dyDescent="0.25">
      <c r="A939" s="47">
        <v>935</v>
      </c>
      <c r="B939" s="47" t="s">
        <v>4964</v>
      </c>
      <c r="C939" s="47" t="s">
        <v>1068</v>
      </c>
      <c r="D939" s="69" t="s">
        <v>1913</v>
      </c>
      <c r="E939" s="47">
        <v>1993</v>
      </c>
      <c r="F939" s="69" t="s">
        <v>1562</v>
      </c>
      <c r="G939" s="69" t="s">
        <v>451</v>
      </c>
      <c r="H939" s="69" t="s">
        <v>451</v>
      </c>
      <c r="I939" s="70">
        <v>6.5788300666016388</v>
      </c>
      <c r="J939" s="47" t="s">
        <v>430</v>
      </c>
      <c r="K939" s="47">
        <v>6</v>
      </c>
      <c r="L939" s="71"/>
      <c r="M939" s="47">
        <v>75</v>
      </c>
      <c r="N939" s="48">
        <f t="shared" si="85"/>
        <v>140</v>
      </c>
      <c r="O939" s="48">
        <f t="shared" si="86"/>
        <v>921.03620932422939</v>
      </c>
      <c r="P939" s="72">
        <f t="shared" si="87"/>
        <v>92.103620932422942</v>
      </c>
      <c r="Q939" s="73">
        <f t="shared" si="88"/>
        <v>151.97097453849784</v>
      </c>
      <c r="R939" s="48">
        <f t="shared" si="89"/>
        <v>1165.1108047951502</v>
      </c>
      <c r="S939" s="74">
        <f t="shared" si="90"/>
        <v>44</v>
      </c>
      <c r="T939" s="6" t="s">
        <v>431</v>
      </c>
      <c r="U939" s="47" t="s">
        <v>432</v>
      </c>
      <c r="V939" s="47">
        <v>1</v>
      </c>
      <c r="W939" s="47">
        <v>1</v>
      </c>
      <c r="X939" s="47">
        <v>1</v>
      </c>
      <c r="Y939" s="47">
        <v>1</v>
      </c>
      <c r="Z939" s="75">
        <v>42702.662048611113</v>
      </c>
      <c r="AA939" s="6" t="s">
        <v>433</v>
      </c>
      <c r="AB939" s="47" t="s">
        <v>1914</v>
      </c>
      <c r="AC939" s="47" t="s">
        <v>4965</v>
      </c>
      <c r="AD939" s="47"/>
      <c r="AE939" s="47" t="s">
        <v>4966</v>
      </c>
      <c r="AF939" s="6" t="s">
        <v>4967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</row>
    <row r="940" spans="1:43" s="1" customFormat="1" ht="15.75" x14ac:dyDescent="0.25">
      <c r="A940" s="47">
        <v>936</v>
      </c>
      <c r="B940" s="47" t="s">
        <v>4968</v>
      </c>
      <c r="C940" s="47" t="s">
        <v>2965</v>
      </c>
      <c r="D940" s="69" t="s">
        <v>4969</v>
      </c>
      <c r="E940" s="47">
        <v>1990</v>
      </c>
      <c r="F940" s="69" t="s">
        <v>904</v>
      </c>
      <c r="G940" s="69" t="s">
        <v>1289</v>
      </c>
      <c r="H940" s="69" t="s">
        <v>1046</v>
      </c>
      <c r="I940" s="70">
        <v>9.6286111932568108</v>
      </c>
      <c r="J940" s="47" t="s">
        <v>430</v>
      </c>
      <c r="K940" s="47">
        <v>10</v>
      </c>
      <c r="L940" s="71"/>
      <c r="M940" s="47">
        <v>75</v>
      </c>
      <c r="N940" s="48">
        <f t="shared" si="85"/>
        <v>180</v>
      </c>
      <c r="O940" s="48">
        <f t="shared" si="86"/>
        <v>1733.1500147862259</v>
      </c>
      <c r="P940" s="72">
        <f t="shared" si="87"/>
        <v>173.31500147862261</v>
      </c>
      <c r="Q940" s="73">
        <f t="shared" si="88"/>
        <v>285.9697524397273</v>
      </c>
      <c r="R940" s="48">
        <f t="shared" si="89"/>
        <v>2192.4347687045761</v>
      </c>
      <c r="S940" s="74">
        <f t="shared" si="90"/>
        <v>41</v>
      </c>
      <c r="T940" s="6" t="s">
        <v>431</v>
      </c>
      <c r="U940" s="47" t="s">
        <v>432</v>
      </c>
      <c r="V940" s="47">
        <v>1</v>
      </c>
      <c r="W940" s="47">
        <v>1</v>
      </c>
      <c r="X940" s="47">
        <v>1</v>
      </c>
      <c r="Y940" s="47">
        <v>1</v>
      </c>
      <c r="Z940" s="75">
        <v>40855.635567129633</v>
      </c>
      <c r="AA940" s="6" t="s">
        <v>433</v>
      </c>
      <c r="AB940" s="47" t="s">
        <v>4970</v>
      </c>
      <c r="AC940" s="47"/>
      <c r="AD940" s="47" t="s">
        <v>4971</v>
      </c>
      <c r="AE940" s="47" t="s">
        <v>4972</v>
      </c>
      <c r="AF940" s="6" t="s">
        <v>4973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</row>
    <row r="941" spans="1:43" s="1" customFormat="1" ht="15.75" x14ac:dyDescent="0.25">
      <c r="A941" s="47">
        <v>937</v>
      </c>
      <c r="B941" s="47" t="s">
        <v>4974</v>
      </c>
      <c r="C941" s="47" t="s">
        <v>2965</v>
      </c>
      <c r="D941" s="69" t="s">
        <v>4969</v>
      </c>
      <c r="E941" s="47">
        <v>1990</v>
      </c>
      <c r="F941" s="69" t="s">
        <v>904</v>
      </c>
      <c r="G941" s="69" t="s">
        <v>1485</v>
      </c>
      <c r="H941" s="69" t="s">
        <v>1289</v>
      </c>
      <c r="I941" s="70">
        <v>516.800503869468</v>
      </c>
      <c r="J941" s="47" t="s">
        <v>430</v>
      </c>
      <c r="K941" s="47">
        <v>10</v>
      </c>
      <c r="L941" s="71"/>
      <c r="M941" s="47">
        <v>75</v>
      </c>
      <c r="N941" s="48">
        <f t="shared" si="85"/>
        <v>180</v>
      </c>
      <c r="O941" s="48">
        <f t="shared" si="86"/>
        <v>93024.090696504238</v>
      </c>
      <c r="P941" s="72">
        <f t="shared" si="87"/>
        <v>9302.4090696504245</v>
      </c>
      <c r="Q941" s="73">
        <f t="shared" si="88"/>
        <v>15348.9749649232</v>
      </c>
      <c r="R941" s="48">
        <f t="shared" si="89"/>
        <v>117675.47473107786</v>
      </c>
      <c r="S941" s="74">
        <f t="shared" si="90"/>
        <v>41</v>
      </c>
      <c r="T941" s="6" t="s">
        <v>431</v>
      </c>
      <c r="U941" s="47" t="s">
        <v>432</v>
      </c>
      <c r="V941" s="47">
        <v>1</v>
      </c>
      <c r="W941" s="47">
        <v>1</v>
      </c>
      <c r="X941" s="47">
        <v>1</v>
      </c>
      <c r="Y941" s="47">
        <v>1</v>
      </c>
      <c r="Z941" s="75">
        <v>40855.635567129633</v>
      </c>
      <c r="AA941" s="6" t="s">
        <v>433</v>
      </c>
      <c r="AB941" s="47" t="s">
        <v>4970</v>
      </c>
      <c r="AC941" s="47" t="s">
        <v>4975</v>
      </c>
      <c r="AD941" s="47" t="s">
        <v>4971</v>
      </c>
      <c r="AE941" s="47" t="s">
        <v>4976</v>
      </c>
      <c r="AF941" s="6" t="s">
        <v>4977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</row>
    <row r="942" spans="1:43" s="1" customFormat="1" ht="15.75" x14ac:dyDescent="0.25">
      <c r="A942" s="47">
        <v>938</v>
      </c>
      <c r="B942" s="47" t="s">
        <v>4978</v>
      </c>
      <c r="C942" s="47" t="s">
        <v>1068</v>
      </c>
      <c r="D942" s="69" t="s">
        <v>4969</v>
      </c>
      <c r="E942" s="47">
        <v>1990</v>
      </c>
      <c r="F942" s="69" t="s">
        <v>1288</v>
      </c>
      <c r="G942" s="69" t="s">
        <v>1289</v>
      </c>
      <c r="H942" s="69" t="s">
        <v>451</v>
      </c>
      <c r="I942" s="70">
        <v>29.60113383433286</v>
      </c>
      <c r="J942" s="47" t="s">
        <v>430</v>
      </c>
      <c r="K942" s="47">
        <v>8</v>
      </c>
      <c r="L942" s="71"/>
      <c r="M942" s="47">
        <v>75</v>
      </c>
      <c r="N942" s="48">
        <f t="shared" si="85"/>
        <v>160</v>
      </c>
      <c r="O942" s="48">
        <f t="shared" si="86"/>
        <v>4736.1814134932574</v>
      </c>
      <c r="P942" s="72">
        <f t="shared" si="87"/>
        <v>473.61814134932575</v>
      </c>
      <c r="Q942" s="73">
        <f t="shared" si="88"/>
        <v>781.46993322638752</v>
      </c>
      <c r="R942" s="48">
        <f t="shared" si="89"/>
        <v>5991.2694880689705</v>
      </c>
      <c r="S942" s="74">
        <f t="shared" si="90"/>
        <v>41</v>
      </c>
      <c r="T942" s="6" t="s">
        <v>431</v>
      </c>
      <c r="U942" s="47" t="s">
        <v>432</v>
      </c>
      <c r="V942" s="47">
        <v>1</v>
      </c>
      <c r="W942" s="47">
        <v>1</v>
      </c>
      <c r="X942" s="47">
        <v>1</v>
      </c>
      <c r="Y942" s="47">
        <v>1</v>
      </c>
      <c r="Z942" s="75">
        <v>40940.445162037038</v>
      </c>
      <c r="AA942" s="6" t="s">
        <v>433</v>
      </c>
      <c r="AB942" s="47" t="s">
        <v>4970</v>
      </c>
      <c r="AC942" s="47" t="s">
        <v>4979</v>
      </c>
      <c r="AD942" s="47" t="s">
        <v>4980</v>
      </c>
      <c r="AE942" s="47" t="s">
        <v>4981</v>
      </c>
      <c r="AF942" s="6" t="s">
        <v>4982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</row>
    <row r="943" spans="1:43" s="1" customFormat="1" ht="15.75" x14ac:dyDescent="0.25">
      <c r="A943" s="47">
        <v>939</v>
      </c>
      <c r="B943" s="47" t="s">
        <v>4983</v>
      </c>
      <c r="C943" s="47" t="s">
        <v>1068</v>
      </c>
      <c r="D943" s="69" t="s">
        <v>4969</v>
      </c>
      <c r="E943" s="47">
        <v>1990</v>
      </c>
      <c r="F943" s="69" t="s">
        <v>1288</v>
      </c>
      <c r="G943" s="69" t="s">
        <v>451</v>
      </c>
      <c r="H943" s="69" t="s">
        <v>451</v>
      </c>
      <c r="I943" s="70">
        <v>54.960014433463101</v>
      </c>
      <c r="J943" s="47" t="s">
        <v>430</v>
      </c>
      <c r="K943" s="47">
        <v>10</v>
      </c>
      <c r="L943" s="71"/>
      <c r="M943" s="47">
        <v>75</v>
      </c>
      <c r="N943" s="48">
        <f t="shared" si="85"/>
        <v>180</v>
      </c>
      <c r="O943" s="48">
        <f t="shared" si="86"/>
        <v>9892.8025980233579</v>
      </c>
      <c r="P943" s="72">
        <f t="shared" si="87"/>
        <v>989.28025980233588</v>
      </c>
      <c r="Q943" s="73">
        <f t="shared" si="88"/>
        <v>1632.3124286738539</v>
      </c>
      <c r="R943" s="48">
        <f t="shared" si="89"/>
        <v>12514.395286499548</v>
      </c>
      <c r="S943" s="74">
        <f t="shared" si="90"/>
        <v>41</v>
      </c>
      <c r="T943" s="6" t="s">
        <v>431</v>
      </c>
      <c r="U943" s="47" t="s">
        <v>432</v>
      </c>
      <c r="V943" s="47">
        <v>1</v>
      </c>
      <c r="W943" s="47">
        <v>1</v>
      </c>
      <c r="X943" s="47">
        <v>1</v>
      </c>
      <c r="Y943" s="47">
        <v>1</v>
      </c>
      <c r="Z943" s="75">
        <v>40855.635567129633</v>
      </c>
      <c r="AA943" s="6" t="s">
        <v>433</v>
      </c>
      <c r="AB943" s="47" t="s">
        <v>4970</v>
      </c>
      <c r="AC943" s="47" t="s">
        <v>4984</v>
      </c>
      <c r="AD943" s="47" t="s">
        <v>4985</v>
      </c>
      <c r="AE943" s="47" t="s">
        <v>4986</v>
      </c>
      <c r="AF943" s="6" t="s">
        <v>4987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</row>
    <row r="944" spans="1:43" s="1" customFormat="1" ht="15.75" x14ac:dyDescent="0.25">
      <c r="A944" s="47">
        <v>940</v>
      </c>
      <c r="B944" s="47" t="s">
        <v>4988</v>
      </c>
      <c r="C944" s="47" t="s">
        <v>1068</v>
      </c>
      <c r="D944" s="69" t="s">
        <v>4969</v>
      </c>
      <c r="E944" s="47">
        <v>1990</v>
      </c>
      <c r="F944" s="69" t="s">
        <v>1288</v>
      </c>
      <c r="G944" s="69" t="s">
        <v>451</v>
      </c>
      <c r="H944" s="69" t="s">
        <v>451</v>
      </c>
      <c r="I944" s="70">
        <v>252.18215593461781</v>
      </c>
      <c r="J944" s="47" t="s">
        <v>430</v>
      </c>
      <c r="K944" s="47">
        <v>6</v>
      </c>
      <c r="L944" s="71"/>
      <c r="M944" s="47">
        <v>75</v>
      </c>
      <c r="N944" s="48">
        <f t="shared" si="85"/>
        <v>140</v>
      </c>
      <c r="O944" s="48">
        <f t="shared" si="86"/>
        <v>35305.501830846493</v>
      </c>
      <c r="P944" s="72">
        <f t="shared" si="87"/>
        <v>3530.5501830846497</v>
      </c>
      <c r="Q944" s="73">
        <f t="shared" si="88"/>
        <v>5825.4078020896713</v>
      </c>
      <c r="R944" s="48">
        <f t="shared" si="89"/>
        <v>44661.459816020812</v>
      </c>
      <c r="S944" s="74">
        <f t="shared" si="90"/>
        <v>41</v>
      </c>
      <c r="T944" s="6" t="s">
        <v>431</v>
      </c>
      <c r="U944" s="47" t="s">
        <v>432</v>
      </c>
      <c r="V944" s="47">
        <v>1</v>
      </c>
      <c r="W944" s="47">
        <v>1</v>
      </c>
      <c r="X944" s="47">
        <v>1</v>
      </c>
      <c r="Y944" s="47">
        <v>1</v>
      </c>
      <c r="Z944" s="75">
        <v>40855.635567129633</v>
      </c>
      <c r="AA944" s="6" t="s">
        <v>433</v>
      </c>
      <c r="AB944" s="47" t="s">
        <v>4970</v>
      </c>
      <c r="AC944" s="47" t="s">
        <v>4989</v>
      </c>
      <c r="AD944" s="47" t="s">
        <v>4984</v>
      </c>
      <c r="AE944" s="47" t="s">
        <v>4990</v>
      </c>
      <c r="AF944" s="6" t="s">
        <v>4991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</row>
    <row r="945" spans="1:43" s="1" customFormat="1" ht="15.75" x14ac:dyDescent="0.25">
      <c r="A945" s="47">
        <v>941</v>
      </c>
      <c r="B945" s="47" t="s">
        <v>4992</v>
      </c>
      <c r="C945" s="47" t="s">
        <v>1068</v>
      </c>
      <c r="D945" s="69" t="s">
        <v>4969</v>
      </c>
      <c r="E945" s="47">
        <v>1990</v>
      </c>
      <c r="F945" s="69" t="s">
        <v>1288</v>
      </c>
      <c r="G945" s="69" t="s">
        <v>451</v>
      </c>
      <c r="H945" s="69" t="s">
        <v>451</v>
      </c>
      <c r="I945" s="70">
        <v>76.87734518921998</v>
      </c>
      <c r="J945" s="47" t="s">
        <v>430</v>
      </c>
      <c r="K945" s="47">
        <v>10</v>
      </c>
      <c r="L945" s="71"/>
      <c r="M945" s="47">
        <v>75</v>
      </c>
      <c r="N945" s="48">
        <f t="shared" ref="N945:N1008" si="91">IF(K945=4,100,IF(K945=6,140,IF(K945=8,160,IF(K945=10,180,IF(K945=12,200,IF(K945=14,225,IF(K945=16,275,IF(K945=18,350,0))))))))</f>
        <v>180</v>
      </c>
      <c r="O945" s="48">
        <f t="shared" si="86"/>
        <v>13837.922134059596</v>
      </c>
      <c r="P945" s="72">
        <f t="shared" si="87"/>
        <v>1383.7922134059597</v>
      </c>
      <c r="Q945" s="73">
        <f t="shared" si="88"/>
        <v>2283.2571521198333</v>
      </c>
      <c r="R945" s="48">
        <f t="shared" si="89"/>
        <v>17504.971499585386</v>
      </c>
      <c r="S945" s="74">
        <f t="shared" si="90"/>
        <v>41</v>
      </c>
      <c r="T945" s="6" t="s">
        <v>431</v>
      </c>
      <c r="U945" s="47" t="s">
        <v>432</v>
      </c>
      <c r="V945" s="47">
        <v>1</v>
      </c>
      <c r="W945" s="47">
        <v>1</v>
      </c>
      <c r="X945" s="47">
        <v>1</v>
      </c>
      <c r="Y945" s="47">
        <v>1</v>
      </c>
      <c r="Z945" s="75">
        <v>40855.635567129633</v>
      </c>
      <c r="AA945" s="6" t="s">
        <v>433</v>
      </c>
      <c r="AB945" s="47" t="s">
        <v>4970</v>
      </c>
      <c r="AC945" s="47" t="s">
        <v>4993</v>
      </c>
      <c r="AD945" s="47" t="s">
        <v>4989</v>
      </c>
      <c r="AE945" s="47" t="s">
        <v>4994</v>
      </c>
      <c r="AF945" s="6" t="s">
        <v>4995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</row>
    <row r="946" spans="1:43" s="1" customFormat="1" ht="15.75" x14ac:dyDescent="0.25">
      <c r="A946" s="47">
        <v>942</v>
      </c>
      <c r="B946" s="47" t="s">
        <v>4996</v>
      </c>
      <c r="C946" s="47" t="s">
        <v>1068</v>
      </c>
      <c r="D946" s="69" t="s">
        <v>4969</v>
      </c>
      <c r="E946" s="47">
        <v>1990</v>
      </c>
      <c r="F946" s="69" t="s">
        <v>1288</v>
      </c>
      <c r="G946" s="69" t="s">
        <v>1289</v>
      </c>
      <c r="H946" s="69" t="s">
        <v>451</v>
      </c>
      <c r="I946" s="70">
        <v>4.7265849234390949</v>
      </c>
      <c r="J946" s="47" t="s">
        <v>430</v>
      </c>
      <c r="K946" s="47">
        <v>8</v>
      </c>
      <c r="L946" s="71"/>
      <c r="M946" s="47">
        <v>75</v>
      </c>
      <c r="N946" s="48">
        <f t="shared" si="91"/>
        <v>160</v>
      </c>
      <c r="O946" s="48">
        <f t="shared" si="86"/>
        <v>756.25358775025518</v>
      </c>
      <c r="P946" s="72">
        <f t="shared" si="87"/>
        <v>75.625358775025518</v>
      </c>
      <c r="Q946" s="73">
        <f t="shared" si="88"/>
        <v>124.7818419787921</v>
      </c>
      <c r="R946" s="48">
        <f t="shared" si="89"/>
        <v>956.6607885040728</v>
      </c>
      <c r="S946" s="74">
        <f t="shared" si="90"/>
        <v>41</v>
      </c>
      <c r="T946" s="6" t="s">
        <v>431</v>
      </c>
      <c r="U946" s="47" t="s">
        <v>432</v>
      </c>
      <c r="V946" s="47">
        <v>1</v>
      </c>
      <c r="W946" s="47">
        <v>1</v>
      </c>
      <c r="X946" s="47">
        <v>1</v>
      </c>
      <c r="Y946" s="47">
        <v>1</v>
      </c>
      <c r="Z946" s="75">
        <v>40855.635567129633</v>
      </c>
      <c r="AA946" s="6" t="s">
        <v>433</v>
      </c>
      <c r="AB946" s="47" t="s">
        <v>4970</v>
      </c>
      <c r="AC946" s="47" t="s">
        <v>4993</v>
      </c>
      <c r="AD946" s="47" t="s">
        <v>4997</v>
      </c>
      <c r="AE946" s="47" t="s">
        <v>4998</v>
      </c>
      <c r="AF946" s="6" t="s">
        <v>4999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</row>
    <row r="947" spans="1:43" s="1" customFormat="1" ht="15.75" x14ac:dyDescent="0.25">
      <c r="A947" s="47">
        <v>943</v>
      </c>
      <c r="B947" s="47" t="s">
        <v>5000</v>
      </c>
      <c r="C947" s="47" t="s">
        <v>1068</v>
      </c>
      <c r="D947" s="69" t="s">
        <v>4969</v>
      </c>
      <c r="E947" s="47">
        <v>1990</v>
      </c>
      <c r="F947" s="69" t="s">
        <v>1288</v>
      </c>
      <c r="G947" s="69" t="s">
        <v>1289</v>
      </c>
      <c r="H947" s="69" t="s">
        <v>451</v>
      </c>
      <c r="I947" s="70">
        <v>370.83416118569858</v>
      </c>
      <c r="J947" s="47" t="s">
        <v>430</v>
      </c>
      <c r="K947" s="47">
        <v>8</v>
      </c>
      <c r="L947" s="71"/>
      <c r="M947" s="47">
        <v>75</v>
      </c>
      <c r="N947" s="48">
        <f t="shared" si="91"/>
        <v>160</v>
      </c>
      <c r="O947" s="48">
        <f t="shared" si="86"/>
        <v>59333.465789711772</v>
      </c>
      <c r="P947" s="72">
        <f t="shared" si="87"/>
        <v>5933.3465789711772</v>
      </c>
      <c r="Q947" s="73">
        <f t="shared" si="88"/>
        <v>9790.0218553024424</v>
      </c>
      <c r="R947" s="48">
        <f t="shared" si="89"/>
        <v>75056.834223985396</v>
      </c>
      <c r="S947" s="74">
        <f t="shared" si="90"/>
        <v>41</v>
      </c>
      <c r="T947" s="6" t="s">
        <v>431</v>
      </c>
      <c r="U947" s="47" t="s">
        <v>432</v>
      </c>
      <c r="V947" s="47">
        <v>1</v>
      </c>
      <c r="W947" s="47">
        <v>1</v>
      </c>
      <c r="X947" s="47">
        <v>1</v>
      </c>
      <c r="Y947" s="47">
        <v>1</v>
      </c>
      <c r="Z947" s="75">
        <v>40940.445162037038</v>
      </c>
      <c r="AA947" s="6" t="s">
        <v>433</v>
      </c>
      <c r="AB947" s="47" t="s">
        <v>4970</v>
      </c>
      <c r="AC947" s="47" t="s">
        <v>5001</v>
      </c>
      <c r="AD947" s="47" t="s">
        <v>4980</v>
      </c>
      <c r="AE947" s="47" t="s">
        <v>5002</v>
      </c>
      <c r="AF947" s="6" t="s">
        <v>5003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</row>
    <row r="948" spans="1:43" s="1" customFormat="1" ht="15.75" x14ac:dyDescent="0.25">
      <c r="A948" s="47">
        <v>944</v>
      </c>
      <c r="B948" s="47" t="s">
        <v>5004</v>
      </c>
      <c r="C948" s="47" t="s">
        <v>2965</v>
      </c>
      <c r="D948" s="69" t="s">
        <v>4969</v>
      </c>
      <c r="E948" s="47">
        <v>1990</v>
      </c>
      <c r="F948" s="69" t="s">
        <v>1289</v>
      </c>
      <c r="G948" s="69" t="s">
        <v>904</v>
      </c>
      <c r="H948" s="69" t="s">
        <v>1288</v>
      </c>
      <c r="I948" s="70">
        <v>5.3434388648566609</v>
      </c>
      <c r="J948" s="47" t="s">
        <v>430</v>
      </c>
      <c r="K948" s="47">
        <v>10</v>
      </c>
      <c r="L948" s="71"/>
      <c r="M948" s="47">
        <v>75</v>
      </c>
      <c r="N948" s="48">
        <f t="shared" si="91"/>
        <v>180</v>
      </c>
      <c r="O948" s="48">
        <f t="shared" si="86"/>
        <v>961.81899567419896</v>
      </c>
      <c r="P948" s="72">
        <f t="shared" si="87"/>
        <v>96.181899567419904</v>
      </c>
      <c r="Q948" s="73">
        <f t="shared" si="88"/>
        <v>158.70013428624281</v>
      </c>
      <c r="R948" s="48">
        <f t="shared" si="89"/>
        <v>1216.7010295278615</v>
      </c>
      <c r="S948" s="74">
        <f t="shared" si="90"/>
        <v>41</v>
      </c>
      <c r="T948" s="6" t="s">
        <v>431</v>
      </c>
      <c r="U948" s="47" t="s">
        <v>432</v>
      </c>
      <c r="V948" s="47">
        <v>1</v>
      </c>
      <c r="W948" s="47">
        <v>1</v>
      </c>
      <c r="X948" s="47">
        <v>1</v>
      </c>
      <c r="Y948" s="47">
        <v>1</v>
      </c>
      <c r="Z948" s="75">
        <v>40855.635578703703</v>
      </c>
      <c r="AA948" s="6" t="s">
        <v>433</v>
      </c>
      <c r="AB948" s="47" t="s">
        <v>4970</v>
      </c>
      <c r="AC948" s="47" t="s">
        <v>4971</v>
      </c>
      <c r="AD948" s="47" t="s">
        <v>5005</v>
      </c>
      <c r="AE948" s="47" t="s">
        <v>5006</v>
      </c>
      <c r="AF948" s="6" t="s">
        <v>5007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</row>
    <row r="949" spans="1:43" s="1" customFormat="1" ht="15.75" x14ac:dyDescent="0.25">
      <c r="A949" s="47">
        <v>945</v>
      </c>
      <c r="B949" s="47" t="s">
        <v>5008</v>
      </c>
      <c r="C949" s="47" t="s">
        <v>2965</v>
      </c>
      <c r="D949" s="69" t="s">
        <v>4969</v>
      </c>
      <c r="E949" s="47">
        <v>1990</v>
      </c>
      <c r="F949" s="69" t="s">
        <v>1289</v>
      </c>
      <c r="G949" s="69" t="s">
        <v>904</v>
      </c>
      <c r="H949" s="69" t="s">
        <v>1288</v>
      </c>
      <c r="I949" s="70">
        <v>54.463097126290002</v>
      </c>
      <c r="J949" s="47" t="s">
        <v>430</v>
      </c>
      <c r="K949" s="47">
        <v>10</v>
      </c>
      <c r="L949" s="71"/>
      <c r="M949" s="47">
        <v>75</v>
      </c>
      <c r="N949" s="48">
        <f t="shared" si="91"/>
        <v>180</v>
      </c>
      <c r="O949" s="48">
        <f t="shared" si="86"/>
        <v>9803.3574827322009</v>
      </c>
      <c r="P949" s="72">
        <f t="shared" si="87"/>
        <v>980.33574827322013</v>
      </c>
      <c r="Q949" s="73">
        <f t="shared" si="88"/>
        <v>1617.5539846508132</v>
      </c>
      <c r="R949" s="48">
        <f t="shared" si="89"/>
        <v>12401.247215656234</v>
      </c>
      <c r="S949" s="74">
        <f t="shared" si="90"/>
        <v>41</v>
      </c>
      <c r="T949" s="6" t="s">
        <v>431</v>
      </c>
      <c r="U949" s="47" t="s">
        <v>432</v>
      </c>
      <c r="V949" s="47">
        <v>1</v>
      </c>
      <c r="W949" s="47">
        <v>1</v>
      </c>
      <c r="X949" s="47">
        <v>1</v>
      </c>
      <c r="Y949" s="47">
        <v>1</v>
      </c>
      <c r="Z949" s="75">
        <v>40855.635578703703</v>
      </c>
      <c r="AA949" s="6" t="s">
        <v>433</v>
      </c>
      <c r="AB949" s="47" t="s">
        <v>4970</v>
      </c>
      <c r="AC949" s="47" t="s">
        <v>5005</v>
      </c>
      <c r="AD949" s="47" t="s">
        <v>5009</v>
      </c>
      <c r="AE949" s="47" t="s">
        <v>5010</v>
      </c>
      <c r="AF949" s="6" t="s">
        <v>5011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</row>
    <row r="950" spans="1:43" s="1" customFormat="1" ht="15.75" x14ac:dyDescent="0.25">
      <c r="A950" s="47">
        <v>946</v>
      </c>
      <c r="B950" s="47" t="s">
        <v>5012</v>
      </c>
      <c r="C950" s="47" t="s">
        <v>1068</v>
      </c>
      <c r="D950" s="69" t="s">
        <v>4969</v>
      </c>
      <c r="E950" s="47">
        <v>1990</v>
      </c>
      <c r="F950" s="69" t="s">
        <v>1289</v>
      </c>
      <c r="G950" s="69" t="s">
        <v>904</v>
      </c>
      <c r="H950" s="69" t="s">
        <v>1288</v>
      </c>
      <c r="I950" s="70">
        <v>236.03216604126979</v>
      </c>
      <c r="J950" s="47" t="s">
        <v>430</v>
      </c>
      <c r="K950" s="47">
        <v>10</v>
      </c>
      <c r="L950" s="71"/>
      <c r="M950" s="47">
        <v>75</v>
      </c>
      <c r="N950" s="48">
        <f t="shared" si="91"/>
        <v>180</v>
      </c>
      <c r="O950" s="48">
        <f t="shared" si="86"/>
        <v>42485.78988742856</v>
      </c>
      <c r="P950" s="72">
        <f t="shared" si="87"/>
        <v>4248.5789887428564</v>
      </c>
      <c r="Q950" s="73">
        <f t="shared" si="88"/>
        <v>7010.1553314257117</v>
      </c>
      <c r="R950" s="48">
        <f t="shared" si="89"/>
        <v>53744.524207597125</v>
      </c>
      <c r="S950" s="74">
        <f t="shared" si="90"/>
        <v>41</v>
      </c>
      <c r="T950" s="6" t="s">
        <v>431</v>
      </c>
      <c r="U950" s="47" t="s">
        <v>432</v>
      </c>
      <c r="V950" s="47">
        <v>1</v>
      </c>
      <c r="W950" s="47">
        <v>1</v>
      </c>
      <c r="X950" s="47">
        <v>1</v>
      </c>
      <c r="Y950" s="47">
        <v>1</v>
      </c>
      <c r="Z950" s="75">
        <v>40855.635578703703</v>
      </c>
      <c r="AA950" s="6" t="s">
        <v>433</v>
      </c>
      <c r="AB950" s="47" t="s">
        <v>4970</v>
      </c>
      <c r="AC950" s="47" t="s">
        <v>5009</v>
      </c>
      <c r="AD950" s="47" t="s">
        <v>4993</v>
      </c>
      <c r="AE950" s="47" t="s">
        <v>5013</v>
      </c>
      <c r="AF950" s="6" t="s">
        <v>5014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</row>
    <row r="951" spans="1:43" s="1" customFormat="1" ht="15.75" x14ac:dyDescent="0.25">
      <c r="A951" s="47">
        <v>947</v>
      </c>
      <c r="B951" s="47" t="s">
        <v>5015</v>
      </c>
      <c r="C951" s="47" t="s">
        <v>1068</v>
      </c>
      <c r="D951" s="69" t="s">
        <v>4969</v>
      </c>
      <c r="E951" s="47">
        <v>1990</v>
      </c>
      <c r="F951" s="69" t="s">
        <v>1288</v>
      </c>
      <c r="G951" s="69" t="s">
        <v>451</v>
      </c>
      <c r="H951" s="69" t="s">
        <v>451</v>
      </c>
      <c r="I951" s="70">
        <v>3.227574420316353</v>
      </c>
      <c r="J951" s="47" t="s">
        <v>430</v>
      </c>
      <c r="K951" s="47">
        <v>8</v>
      </c>
      <c r="L951" s="71"/>
      <c r="M951" s="47">
        <v>75</v>
      </c>
      <c r="N951" s="48">
        <f t="shared" si="91"/>
        <v>160</v>
      </c>
      <c r="O951" s="48">
        <f t="shared" si="86"/>
        <v>516.41190725061642</v>
      </c>
      <c r="P951" s="72">
        <f t="shared" si="87"/>
        <v>51.641190725061648</v>
      </c>
      <c r="Q951" s="73">
        <f t="shared" si="88"/>
        <v>85.207964696351709</v>
      </c>
      <c r="R951" s="48">
        <f t="shared" si="89"/>
        <v>653.26106267202977</v>
      </c>
      <c r="S951" s="74">
        <f t="shared" si="90"/>
        <v>41</v>
      </c>
      <c r="T951" s="6" t="s">
        <v>431</v>
      </c>
      <c r="U951" s="47" t="s">
        <v>432</v>
      </c>
      <c r="V951" s="47">
        <v>1</v>
      </c>
      <c r="W951" s="47">
        <v>1</v>
      </c>
      <c r="X951" s="47">
        <v>1</v>
      </c>
      <c r="Y951" s="47">
        <v>1</v>
      </c>
      <c r="Z951" s="75">
        <v>40855.635578703703</v>
      </c>
      <c r="AA951" s="6" t="s">
        <v>433</v>
      </c>
      <c r="AB951" s="47" t="s">
        <v>4970</v>
      </c>
      <c r="AC951" s="47" t="s">
        <v>4985</v>
      </c>
      <c r="AD951" s="47" t="s">
        <v>5016</v>
      </c>
      <c r="AE951" s="47" t="s">
        <v>5017</v>
      </c>
      <c r="AF951" s="6" t="s">
        <v>5018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</row>
    <row r="952" spans="1:43" s="1" customFormat="1" ht="15.75" x14ac:dyDescent="0.25">
      <c r="A952" s="47">
        <v>948</v>
      </c>
      <c r="B952" s="47" t="s">
        <v>5019</v>
      </c>
      <c r="C952" s="47" t="s">
        <v>1068</v>
      </c>
      <c r="D952" s="69" t="s">
        <v>5020</v>
      </c>
      <c r="E952" s="47">
        <v>1999</v>
      </c>
      <c r="F952" s="69" t="s">
        <v>1288</v>
      </c>
      <c r="G952" s="69" t="s">
        <v>451</v>
      </c>
      <c r="H952" s="69" t="s">
        <v>451</v>
      </c>
      <c r="I952" s="70">
        <v>3.1447304918293182</v>
      </c>
      <c r="J952" s="47" t="s">
        <v>430</v>
      </c>
      <c r="K952" s="47">
        <v>8</v>
      </c>
      <c r="L952" s="71"/>
      <c r="M952" s="47">
        <v>75</v>
      </c>
      <c r="N952" s="48">
        <f t="shared" si="91"/>
        <v>160</v>
      </c>
      <c r="O952" s="48">
        <f t="shared" si="86"/>
        <v>503.1568786926909</v>
      </c>
      <c r="P952" s="72">
        <f t="shared" si="87"/>
        <v>50.315687869269091</v>
      </c>
      <c r="Q952" s="73">
        <f t="shared" si="88"/>
        <v>83.020884984294</v>
      </c>
      <c r="R952" s="48">
        <f t="shared" si="89"/>
        <v>636.49345154625394</v>
      </c>
      <c r="S952" s="74">
        <f t="shared" si="90"/>
        <v>50</v>
      </c>
      <c r="T952" s="6" t="s">
        <v>431</v>
      </c>
      <c r="U952" s="47" t="s">
        <v>432</v>
      </c>
      <c r="V952" s="47">
        <v>1</v>
      </c>
      <c r="W952" s="47">
        <v>1</v>
      </c>
      <c r="X952" s="47">
        <v>1</v>
      </c>
      <c r="Y952" s="47">
        <v>1</v>
      </c>
      <c r="Z952" s="75">
        <v>40940.461226851847</v>
      </c>
      <c r="AA952" s="6" t="s">
        <v>433</v>
      </c>
      <c r="AB952" s="47" t="s">
        <v>431</v>
      </c>
      <c r="AC952" s="47" t="s">
        <v>5021</v>
      </c>
      <c r="AD952" s="47" t="s">
        <v>5022</v>
      </c>
      <c r="AE952" s="47" t="s">
        <v>5023</v>
      </c>
      <c r="AF952" s="6" t="s">
        <v>5024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</row>
    <row r="953" spans="1:43" s="1" customFormat="1" ht="15.75" x14ac:dyDescent="0.25">
      <c r="A953" s="47">
        <v>949</v>
      </c>
      <c r="B953" s="47" t="s">
        <v>5025</v>
      </c>
      <c r="C953" s="47" t="s">
        <v>1068</v>
      </c>
      <c r="D953" s="69" t="s">
        <v>4969</v>
      </c>
      <c r="E953" s="47">
        <v>1990</v>
      </c>
      <c r="F953" s="69" t="s">
        <v>1288</v>
      </c>
      <c r="G953" s="69" t="s">
        <v>451</v>
      </c>
      <c r="H953" s="69" t="s">
        <v>451</v>
      </c>
      <c r="I953" s="70">
        <v>5.5160050976937791</v>
      </c>
      <c r="J953" s="47" t="s">
        <v>430</v>
      </c>
      <c r="K953" s="47">
        <v>6</v>
      </c>
      <c r="L953" s="71"/>
      <c r="M953" s="47">
        <v>75</v>
      </c>
      <c r="N953" s="48">
        <f t="shared" si="91"/>
        <v>140</v>
      </c>
      <c r="O953" s="48">
        <f t="shared" si="86"/>
        <v>772.24071367712907</v>
      </c>
      <c r="P953" s="72">
        <f t="shared" si="87"/>
        <v>77.224071367712909</v>
      </c>
      <c r="Q953" s="73">
        <f t="shared" si="88"/>
        <v>127.41971775672629</v>
      </c>
      <c r="R953" s="48">
        <f t="shared" si="89"/>
        <v>976.88450280156826</v>
      </c>
      <c r="S953" s="74">
        <f t="shared" si="90"/>
        <v>41</v>
      </c>
      <c r="T953" s="6" t="s">
        <v>431</v>
      </c>
      <c r="U953" s="47" t="s">
        <v>432</v>
      </c>
      <c r="V953" s="47">
        <v>1</v>
      </c>
      <c r="W953" s="47">
        <v>1</v>
      </c>
      <c r="X953" s="47">
        <v>1</v>
      </c>
      <c r="Y953" s="47">
        <v>1</v>
      </c>
      <c r="Z953" s="75">
        <v>40855.635578703703</v>
      </c>
      <c r="AA953" s="6" t="s">
        <v>433</v>
      </c>
      <c r="AB953" s="47" t="s">
        <v>4970</v>
      </c>
      <c r="AC953" s="47"/>
      <c r="AD953" s="47" t="s">
        <v>5026</v>
      </c>
      <c r="AE953" s="47" t="s">
        <v>5027</v>
      </c>
      <c r="AF953" s="6" t="s">
        <v>5028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</row>
    <row r="954" spans="1:43" s="1" customFormat="1" ht="15.75" x14ac:dyDescent="0.25">
      <c r="A954" s="47">
        <v>950</v>
      </c>
      <c r="B954" s="47" t="s">
        <v>5029</v>
      </c>
      <c r="C954" s="47" t="s">
        <v>1068</v>
      </c>
      <c r="D954" s="69" t="s">
        <v>4969</v>
      </c>
      <c r="E954" s="47">
        <v>1990</v>
      </c>
      <c r="F954" s="69" t="s">
        <v>1288</v>
      </c>
      <c r="G954" s="69" t="s">
        <v>1485</v>
      </c>
      <c r="H954" s="69" t="s">
        <v>451</v>
      </c>
      <c r="I954" s="70">
        <v>498.97739963406588</v>
      </c>
      <c r="J954" s="47" t="s">
        <v>430</v>
      </c>
      <c r="K954" s="47">
        <v>8</v>
      </c>
      <c r="L954" s="71"/>
      <c r="M954" s="47">
        <v>75</v>
      </c>
      <c r="N954" s="48">
        <f t="shared" si="91"/>
        <v>160</v>
      </c>
      <c r="O954" s="48">
        <f t="shared" si="86"/>
        <v>79836.383941450535</v>
      </c>
      <c r="P954" s="72">
        <f t="shared" si="87"/>
        <v>7983.638394145054</v>
      </c>
      <c r="Q954" s="73">
        <f t="shared" si="88"/>
        <v>13173.003350339337</v>
      </c>
      <c r="R954" s="48">
        <f t="shared" si="89"/>
        <v>100993.02568593492</v>
      </c>
      <c r="S954" s="74">
        <f t="shared" si="90"/>
        <v>41</v>
      </c>
      <c r="T954" s="6" t="s">
        <v>431</v>
      </c>
      <c r="U954" s="47" t="s">
        <v>432</v>
      </c>
      <c r="V954" s="47">
        <v>1</v>
      </c>
      <c r="W954" s="47">
        <v>1</v>
      </c>
      <c r="X954" s="47">
        <v>1</v>
      </c>
      <c r="Y954" s="47">
        <v>1</v>
      </c>
      <c r="Z954" s="75">
        <v>40855.635578703703</v>
      </c>
      <c r="AA954" s="6" t="s">
        <v>433</v>
      </c>
      <c r="AB954" s="47" t="s">
        <v>4970</v>
      </c>
      <c r="AC954" s="47"/>
      <c r="AD954" s="47" t="s">
        <v>5016</v>
      </c>
      <c r="AE954" s="47" t="s">
        <v>5030</v>
      </c>
      <c r="AF954" s="6" t="s">
        <v>5031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</row>
    <row r="955" spans="1:43" s="1" customFormat="1" ht="15.75" x14ac:dyDescent="0.25">
      <c r="A955" s="47">
        <v>951</v>
      </c>
      <c r="B955" s="47" t="s">
        <v>5032</v>
      </c>
      <c r="C955" s="47" t="s">
        <v>1068</v>
      </c>
      <c r="D955" s="69" t="s">
        <v>4969</v>
      </c>
      <c r="E955" s="47">
        <v>1990</v>
      </c>
      <c r="F955" s="69" t="s">
        <v>1288</v>
      </c>
      <c r="G955" s="69" t="s">
        <v>1485</v>
      </c>
      <c r="H955" s="69" t="s">
        <v>451</v>
      </c>
      <c r="I955" s="70">
        <v>3.961842077494345</v>
      </c>
      <c r="J955" s="47" t="s">
        <v>430</v>
      </c>
      <c r="K955" s="47">
        <v>8</v>
      </c>
      <c r="L955" s="71"/>
      <c r="M955" s="47">
        <v>75</v>
      </c>
      <c r="N955" s="48">
        <f t="shared" si="91"/>
        <v>160</v>
      </c>
      <c r="O955" s="48">
        <f t="shared" si="86"/>
        <v>633.89473239909523</v>
      </c>
      <c r="P955" s="72">
        <f t="shared" si="87"/>
        <v>63.389473239909528</v>
      </c>
      <c r="Q955" s="73">
        <f t="shared" si="88"/>
        <v>104.59263084585071</v>
      </c>
      <c r="R955" s="48">
        <f t="shared" si="89"/>
        <v>801.87683648485552</v>
      </c>
      <c r="S955" s="74">
        <f t="shared" si="90"/>
        <v>41</v>
      </c>
      <c r="T955" s="6" t="s">
        <v>431</v>
      </c>
      <c r="U955" s="47" t="s">
        <v>432</v>
      </c>
      <c r="V955" s="47">
        <v>1</v>
      </c>
      <c r="W955" s="47">
        <v>1</v>
      </c>
      <c r="X955" s="47">
        <v>1</v>
      </c>
      <c r="Y955" s="47">
        <v>1</v>
      </c>
      <c r="Z955" s="75">
        <v>40855.635578703703</v>
      </c>
      <c r="AA955" s="6" t="s">
        <v>433</v>
      </c>
      <c r="AB955" s="47" t="s">
        <v>4970</v>
      </c>
      <c r="AC955" s="47" t="s">
        <v>5033</v>
      </c>
      <c r="AD955" s="47"/>
      <c r="AE955" s="47" t="s">
        <v>5034</v>
      </c>
      <c r="AF955" s="6" t="s">
        <v>5035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</row>
    <row r="956" spans="1:43" s="1" customFormat="1" ht="31.5" x14ac:dyDescent="0.25">
      <c r="A956" s="47">
        <v>952</v>
      </c>
      <c r="B956" s="47" t="s">
        <v>5036</v>
      </c>
      <c r="C956" s="47" t="s">
        <v>1068</v>
      </c>
      <c r="D956" s="69" t="s">
        <v>918</v>
      </c>
      <c r="E956" s="47">
        <v>1977</v>
      </c>
      <c r="F956" s="69" t="s">
        <v>1485</v>
      </c>
      <c r="G956" s="69" t="s">
        <v>4960</v>
      </c>
      <c r="H956" s="69" t="s">
        <v>1288</v>
      </c>
      <c r="I956" s="70">
        <v>199.4034746827117</v>
      </c>
      <c r="J956" s="47" t="s">
        <v>799</v>
      </c>
      <c r="K956" s="47">
        <v>10</v>
      </c>
      <c r="L956" s="71"/>
      <c r="M956" s="47">
        <v>75</v>
      </c>
      <c r="N956" s="48">
        <f t="shared" si="91"/>
        <v>180</v>
      </c>
      <c r="O956" s="48">
        <f t="shared" si="86"/>
        <v>35892.625442888108</v>
      </c>
      <c r="P956" s="72">
        <f t="shared" si="87"/>
        <v>3589.2625442888111</v>
      </c>
      <c r="Q956" s="73">
        <f t="shared" si="88"/>
        <v>5922.2831980765377</v>
      </c>
      <c r="R956" s="48">
        <f t="shared" si="89"/>
        <v>45404.171185253457</v>
      </c>
      <c r="S956" s="74">
        <f t="shared" si="90"/>
        <v>28</v>
      </c>
      <c r="T956" s="6" t="s">
        <v>431</v>
      </c>
      <c r="U956" s="47" t="s">
        <v>432</v>
      </c>
      <c r="V956" s="47">
        <v>1</v>
      </c>
      <c r="W956" s="47">
        <v>1</v>
      </c>
      <c r="X956" s="47">
        <v>1</v>
      </c>
      <c r="Y956" s="47">
        <v>1</v>
      </c>
      <c r="Z956" s="75">
        <v>40855.635578703703</v>
      </c>
      <c r="AA956" s="6" t="s">
        <v>433</v>
      </c>
      <c r="AB956" s="47" t="s">
        <v>920</v>
      </c>
      <c r="AC956" s="47" t="s">
        <v>5033</v>
      </c>
      <c r="AD956" s="47" t="s">
        <v>4961</v>
      </c>
      <c r="AE956" s="47" t="s">
        <v>5037</v>
      </c>
      <c r="AF956" s="6" t="s">
        <v>5038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</row>
    <row r="957" spans="1:43" s="1" customFormat="1" ht="31.5" x14ac:dyDescent="0.25">
      <c r="A957" s="47">
        <v>953</v>
      </c>
      <c r="B957" s="47" t="s">
        <v>5039</v>
      </c>
      <c r="C957" s="47" t="s">
        <v>1068</v>
      </c>
      <c r="D957" s="69" t="s">
        <v>918</v>
      </c>
      <c r="E957" s="47">
        <v>1977</v>
      </c>
      <c r="F957" s="69" t="s">
        <v>1485</v>
      </c>
      <c r="G957" s="69" t="s">
        <v>451</v>
      </c>
      <c r="H957" s="69" t="s">
        <v>457</v>
      </c>
      <c r="I957" s="70">
        <v>3.0758000016212459</v>
      </c>
      <c r="J957" s="47" t="s">
        <v>799</v>
      </c>
      <c r="K957" s="47">
        <v>6</v>
      </c>
      <c r="L957" s="71"/>
      <c r="M957" s="47">
        <v>75</v>
      </c>
      <c r="N957" s="48">
        <f t="shared" si="91"/>
        <v>140</v>
      </c>
      <c r="O957" s="48">
        <f t="shared" si="86"/>
        <v>430.61200022697443</v>
      </c>
      <c r="P957" s="72">
        <f t="shared" si="87"/>
        <v>43.061200022697449</v>
      </c>
      <c r="Q957" s="73">
        <f t="shared" si="88"/>
        <v>71.050980037450785</v>
      </c>
      <c r="R957" s="48">
        <f t="shared" si="89"/>
        <v>544.72418028712264</v>
      </c>
      <c r="S957" s="74">
        <f t="shared" si="90"/>
        <v>28</v>
      </c>
      <c r="T957" s="6" t="s">
        <v>431</v>
      </c>
      <c r="U957" s="47" t="s">
        <v>432</v>
      </c>
      <c r="V957" s="47">
        <v>1</v>
      </c>
      <c r="W957" s="47">
        <v>1</v>
      </c>
      <c r="X957" s="47">
        <v>1</v>
      </c>
      <c r="Y957" s="47">
        <v>1</v>
      </c>
      <c r="Z957" s="75">
        <v>40855.635578703703</v>
      </c>
      <c r="AA957" s="6" t="s">
        <v>433</v>
      </c>
      <c r="AB957" s="47" t="s">
        <v>920</v>
      </c>
      <c r="AC957" s="47"/>
      <c r="AD957" s="47" t="s">
        <v>5040</v>
      </c>
      <c r="AE957" s="47" t="s">
        <v>5041</v>
      </c>
      <c r="AF957" s="6" t="s">
        <v>5042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</row>
    <row r="958" spans="1:43" s="1" customFormat="1" ht="15.75" x14ac:dyDescent="0.25">
      <c r="A958" s="47">
        <v>954</v>
      </c>
      <c r="B958" s="47" t="s">
        <v>5043</v>
      </c>
      <c r="C958" s="47" t="s">
        <v>1742</v>
      </c>
      <c r="D958" s="69" t="s">
        <v>1743</v>
      </c>
      <c r="E958" s="47">
        <v>1981</v>
      </c>
      <c r="F958" s="69" t="s">
        <v>1744</v>
      </c>
      <c r="G958" s="69" t="s">
        <v>1485</v>
      </c>
      <c r="H958" s="69" t="s">
        <v>5044</v>
      </c>
      <c r="I958" s="70">
        <v>6.9562497620817521</v>
      </c>
      <c r="J958" s="47" t="s">
        <v>430</v>
      </c>
      <c r="K958" s="47">
        <v>8</v>
      </c>
      <c r="L958" s="71"/>
      <c r="M958" s="47">
        <v>75</v>
      </c>
      <c r="N958" s="48">
        <f t="shared" si="91"/>
        <v>160</v>
      </c>
      <c r="O958" s="48">
        <f t="shared" si="86"/>
        <v>1112.9999619330804</v>
      </c>
      <c r="P958" s="72">
        <f t="shared" si="87"/>
        <v>111.29999619330805</v>
      </c>
      <c r="Q958" s="73">
        <f t="shared" si="88"/>
        <v>183.64499371895826</v>
      </c>
      <c r="R958" s="48">
        <f t="shared" si="89"/>
        <v>1407.9449518453466</v>
      </c>
      <c r="S958" s="74">
        <f t="shared" si="90"/>
        <v>32</v>
      </c>
      <c r="T958" s="6" t="s">
        <v>431</v>
      </c>
      <c r="U958" s="47" t="s">
        <v>432</v>
      </c>
      <c r="V958" s="47">
        <v>1</v>
      </c>
      <c r="W958" s="47">
        <v>1</v>
      </c>
      <c r="X958" s="47">
        <v>1</v>
      </c>
      <c r="Y958" s="47">
        <v>1</v>
      </c>
      <c r="Z958" s="75">
        <v>40855.635578703703</v>
      </c>
      <c r="AA958" s="6" t="s">
        <v>433</v>
      </c>
      <c r="AB958" s="47" t="s">
        <v>1745</v>
      </c>
      <c r="AC958" s="47" t="s">
        <v>1746</v>
      </c>
      <c r="AD958" s="47" t="s">
        <v>5045</v>
      </c>
      <c r="AE958" s="47" t="s">
        <v>5046</v>
      </c>
      <c r="AF958" s="6" t="s">
        <v>5047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</row>
    <row r="959" spans="1:43" s="1" customFormat="1" ht="31.5" x14ac:dyDescent="0.25">
      <c r="A959" s="47">
        <v>955</v>
      </c>
      <c r="B959" s="47" t="s">
        <v>5048</v>
      </c>
      <c r="C959" s="47" t="s">
        <v>2924</v>
      </c>
      <c r="D959" s="69" t="s">
        <v>918</v>
      </c>
      <c r="E959" s="47">
        <v>1977</v>
      </c>
      <c r="F959" s="69" t="s">
        <v>812</v>
      </c>
      <c r="G959" s="69" t="s">
        <v>451</v>
      </c>
      <c r="H959" s="69" t="s">
        <v>451</v>
      </c>
      <c r="I959" s="70">
        <v>6.3113004211286476</v>
      </c>
      <c r="J959" s="47" t="s">
        <v>799</v>
      </c>
      <c r="K959" s="47">
        <v>6</v>
      </c>
      <c r="L959" s="71"/>
      <c r="M959" s="47">
        <v>75</v>
      </c>
      <c r="N959" s="48">
        <f t="shared" si="91"/>
        <v>140</v>
      </c>
      <c r="O959" s="48">
        <f t="shared" si="86"/>
        <v>883.58205895801063</v>
      </c>
      <c r="P959" s="72">
        <f t="shared" si="87"/>
        <v>88.358205895801063</v>
      </c>
      <c r="Q959" s="73">
        <f t="shared" si="88"/>
        <v>145.79103972807175</v>
      </c>
      <c r="R959" s="48">
        <f t="shared" si="89"/>
        <v>1117.7313045818835</v>
      </c>
      <c r="S959" s="74">
        <f t="shared" si="90"/>
        <v>28</v>
      </c>
      <c r="T959" s="6" t="s">
        <v>431</v>
      </c>
      <c r="U959" s="47" t="s">
        <v>432</v>
      </c>
      <c r="V959" s="47">
        <v>1</v>
      </c>
      <c r="W959" s="47">
        <v>1</v>
      </c>
      <c r="X959" s="47">
        <v>1</v>
      </c>
      <c r="Y959" s="47">
        <v>1</v>
      </c>
      <c r="Z959" s="75">
        <v>40855.635578703703</v>
      </c>
      <c r="AA959" s="6" t="s">
        <v>433</v>
      </c>
      <c r="AB959" s="47" t="s">
        <v>920</v>
      </c>
      <c r="AC959" s="47"/>
      <c r="AD959" s="47" t="s">
        <v>4913</v>
      </c>
      <c r="AE959" s="47" t="s">
        <v>4914</v>
      </c>
      <c r="AF959" s="6" t="s">
        <v>5049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</row>
    <row r="960" spans="1:43" s="1" customFormat="1" ht="31.5" x14ac:dyDescent="0.25">
      <c r="A960" s="47">
        <v>956</v>
      </c>
      <c r="B960" s="47" t="s">
        <v>5050</v>
      </c>
      <c r="C960" s="47" t="s">
        <v>2924</v>
      </c>
      <c r="D960" s="69" t="s">
        <v>918</v>
      </c>
      <c r="E960" s="47">
        <v>1977</v>
      </c>
      <c r="F960" s="69" t="s">
        <v>812</v>
      </c>
      <c r="G960" s="69" t="s">
        <v>4912</v>
      </c>
      <c r="H960" s="69" t="s">
        <v>451</v>
      </c>
      <c r="I960" s="70">
        <v>17.761100977858181</v>
      </c>
      <c r="J960" s="47" t="s">
        <v>799</v>
      </c>
      <c r="K960" s="47">
        <v>6</v>
      </c>
      <c r="L960" s="71"/>
      <c r="M960" s="47">
        <v>75</v>
      </c>
      <c r="N960" s="48">
        <f t="shared" si="91"/>
        <v>140</v>
      </c>
      <c r="O960" s="48">
        <f t="shared" si="86"/>
        <v>2486.5541369001453</v>
      </c>
      <c r="P960" s="72">
        <f t="shared" si="87"/>
        <v>248.65541369001454</v>
      </c>
      <c r="Q960" s="73">
        <f t="shared" si="88"/>
        <v>410.28143258852396</v>
      </c>
      <c r="R960" s="48">
        <f t="shared" si="89"/>
        <v>3145.4909831786836</v>
      </c>
      <c r="S960" s="74">
        <f t="shared" si="90"/>
        <v>28</v>
      </c>
      <c r="T960" s="6" t="s">
        <v>431</v>
      </c>
      <c r="U960" s="47" t="s">
        <v>432</v>
      </c>
      <c r="V960" s="47">
        <v>1</v>
      </c>
      <c r="W960" s="47">
        <v>1</v>
      </c>
      <c r="X960" s="47">
        <v>1</v>
      </c>
      <c r="Y960" s="47">
        <v>1</v>
      </c>
      <c r="Z960" s="75">
        <v>40855.635578703703</v>
      </c>
      <c r="AA960" s="6" t="s">
        <v>433</v>
      </c>
      <c r="AB960" s="47" t="s">
        <v>920</v>
      </c>
      <c r="AC960" s="47" t="s">
        <v>5051</v>
      </c>
      <c r="AD960" s="47"/>
      <c r="AE960" s="47" t="s">
        <v>5052</v>
      </c>
      <c r="AF960" s="6" t="s">
        <v>5053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</row>
    <row r="961" spans="1:43" s="1" customFormat="1" ht="31.5" x14ac:dyDescent="0.25">
      <c r="A961" s="47">
        <v>957</v>
      </c>
      <c r="B961" s="47" t="s">
        <v>5054</v>
      </c>
      <c r="C961" s="47" t="s">
        <v>2924</v>
      </c>
      <c r="D961" s="69" t="s">
        <v>918</v>
      </c>
      <c r="E961" s="47">
        <v>1977</v>
      </c>
      <c r="F961" s="69" t="s">
        <v>812</v>
      </c>
      <c r="G961" s="69" t="s">
        <v>904</v>
      </c>
      <c r="H961" s="69" t="s">
        <v>5055</v>
      </c>
      <c r="I961" s="70">
        <v>140.46963659650581</v>
      </c>
      <c r="J961" s="47" t="s">
        <v>799</v>
      </c>
      <c r="K961" s="47">
        <v>10</v>
      </c>
      <c r="L961" s="71"/>
      <c r="M961" s="47">
        <v>75</v>
      </c>
      <c r="N961" s="48">
        <f t="shared" si="91"/>
        <v>180</v>
      </c>
      <c r="O961" s="48">
        <f t="shared" si="86"/>
        <v>25284.534587371047</v>
      </c>
      <c r="P961" s="72">
        <f t="shared" si="87"/>
        <v>2528.4534587371049</v>
      </c>
      <c r="Q961" s="73">
        <f t="shared" si="88"/>
        <v>4171.9482069162223</v>
      </c>
      <c r="R961" s="48">
        <f t="shared" si="89"/>
        <v>31984.936253024374</v>
      </c>
      <c r="S961" s="74">
        <f t="shared" si="90"/>
        <v>28</v>
      </c>
      <c r="T961" s="6" t="s">
        <v>431</v>
      </c>
      <c r="U961" s="47" t="s">
        <v>432</v>
      </c>
      <c r="V961" s="47">
        <v>1</v>
      </c>
      <c r="W961" s="47">
        <v>1</v>
      </c>
      <c r="X961" s="47">
        <v>1</v>
      </c>
      <c r="Y961" s="47">
        <v>1</v>
      </c>
      <c r="Z961" s="75">
        <v>41494.620150462957</v>
      </c>
      <c r="AA961" s="6" t="s">
        <v>433</v>
      </c>
      <c r="AB961" s="47" t="s">
        <v>920</v>
      </c>
      <c r="AC961" s="47" t="s">
        <v>5056</v>
      </c>
      <c r="AD961" s="47" t="s">
        <v>5057</v>
      </c>
      <c r="AE961" s="47" t="s">
        <v>5058</v>
      </c>
      <c r="AF961" s="6" t="s">
        <v>5059</v>
      </c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</row>
    <row r="962" spans="1:43" s="1" customFormat="1" ht="31.5" x14ac:dyDescent="0.25">
      <c r="A962" s="47">
        <v>958</v>
      </c>
      <c r="B962" s="47" t="s">
        <v>5060</v>
      </c>
      <c r="C962" s="47" t="s">
        <v>4179</v>
      </c>
      <c r="D962" s="69" t="s">
        <v>918</v>
      </c>
      <c r="E962" s="47">
        <v>1977</v>
      </c>
      <c r="F962" s="69" t="s">
        <v>812</v>
      </c>
      <c r="G962" s="69" t="s">
        <v>5061</v>
      </c>
      <c r="H962" s="69" t="s">
        <v>457</v>
      </c>
      <c r="I962" s="70">
        <v>5.0535006692304067</v>
      </c>
      <c r="J962" s="47" t="s">
        <v>799</v>
      </c>
      <c r="K962" s="47">
        <v>6</v>
      </c>
      <c r="L962" s="71"/>
      <c r="M962" s="47">
        <v>75</v>
      </c>
      <c r="N962" s="48">
        <f t="shared" si="91"/>
        <v>140</v>
      </c>
      <c r="O962" s="48">
        <f t="shared" si="86"/>
        <v>707.49009369225689</v>
      </c>
      <c r="P962" s="72">
        <f t="shared" si="87"/>
        <v>70.749009369225689</v>
      </c>
      <c r="Q962" s="73">
        <f t="shared" si="88"/>
        <v>116.7358654592224</v>
      </c>
      <c r="R962" s="48">
        <f t="shared" si="89"/>
        <v>894.97496852070503</v>
      </c>
      <c r="S962" s="74">
        <f t="shared" si="90"/>
        <v>28</v>
      </c>
      <c r="T962" s="6" t="s">
        <v>431</v>
      </c>
      <c r="U962" s="47" t="s">
        <v>432</v>
      </c>
      <c r="V962" s="47">
        <v>1</v>
      </c>
      <c r="W962" s="47">
        <v>1</v>
      </c>
      <c r="X962" s="47">
        <v>1</v>
      </c>
      <c r="Y962" s="47">
        <v>1</v>
      </c>
      <c r="Z962" s="75">
        <v>40855.635578703703</v>
      </c>
      <c r="AA962" s="6" t="s">
        <v>433</v>
      </c>
      <c r="AB962" s="47" t="s">
        <v>920</v>
      </c>
      <c r="AC962" s="47"/>
      <c r="AD962" s="47" t="s">
        <v>5062</v>
      </c>
      <c r="AE962" s="47" t="s">
        <v>5063</v>
      </c>
      <c r="AF962" s="6" t="s">
        <v>5064</v>
      </c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</row>
    <row r="963" spans="1:43" s="1" customFormat="1" ht="31.5" x14ac:dyDescent="0.25">
      <c r="A963" s="47">
        <v>959</v>
      </c>
      <c r="B963" s="47" t="s">
        <v>5065</v>
      </c>
      <c r="C963" s="47" t="s">
        <v>4179</v>
      </c>
      <c r="D963" s="69" t="s">
        <v>918</v>
      </c>
      <c r="E963" s="47">
        <v>1977</v>
      </c>
      <c r="F963" s="69" t="s">
        <v>812</v>
      </c>
      <c r="G963" s="69" t="s">
        <v>5066</v>
      </c>
      <c r="H963" s="69" t="s">
        <v>5067</v>
      </c>
      <c r="I963" s="70">
        <v>569.0000349783586</v>
      </c>
      <c r="J963" s="47" t="s">
        <v>799</v>
      </c>
      <c r="K963" s="47">
        <v>10</v>
      </c>
      <c r="L963" s="71"/>
      <c r="M963" s="47">
        <v>75</v>
      </c>
      <c r="N963" s="48">
        <f t="shared" si="91"/>
        <v>180</v>
      </c>
      <c r="O963" s="48">
        <f t="shared" si="86"/>
        <v>102420.00629610455</v>
      </c>
      <c r="P963" s="72">
        <f t="shared" si="87"/>
        <v>10242.000629610455</v>
      </c>
      <c r="Q963" s="73">
        <f t="shared" si="88"/>
        <v>16899.301038857251</v>
      </c>
      <c r="R963" s="48">
        <f t="shared" si="89"/>
        <v>129561.30796457225</v>
      </c>
      <c r="S963" s="74">
        <f t="shared" si="90"/>
        <v>28</v>
      </c>
      <c r="T963" s="6" t="s">
        <v>431</v>
      </c>
      <c r="U963" s="47" t="s">
        <v>432</v>
      </c>
      <c r="V963" s="47">
        <v>1</v>
      </c>
      <c r="W963" s="47">
        <v>1</v>
      </c>
      <c r="X963" s="47">
        <v>1</v>
      </c>
      <c r="Y963" s="47">
        <v>1</v>
      </c>
      <c r="Z963" s="75">
        <v>40855.635578703703</v>
      </c>
      <c r="AA963" s="6" t="s">
        <v>433</v>
      </c>
      <c r="AB963" s="47" t="s">
        <v>920</v>
      </c>
      <c r="AC963" s="47" t="s">
        <v>5068</v>
      </c>
      <c r="AD963" s="47" t="s">
        <v>5069</v>
      </c>
      <c r="AE963" s="47" t="s">
        <v>5070</v>
      </c>
      <c r="AF963" s="6" t="s">
        <v>5071</v>
      </c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</row>
    <row r="964" spans="1:43" s="1" customFormat="1" ht="31.5" x14ac:dyDescent="0.25">
      <c r="A964" s="47">
        <v>960</v>
      </c>
      <c r="B964" s="47" t="s">
        <v>5072</v>
      </c>
      <c r="C964" s="47" t="s">
        <v>4179</v>
      </c>
      <c r="D964" s="69" t="s">
        <v>918</v>
      </c>
      <c r="E964" s="47">
        <v>1977</v>
      </c>
      <c r="F964" s="69" t="s">
        <v>812</v>
      </c>
      <c r="G964" s="69" t="s">
        <v>5066</v>
      </c>
      <c r="H964" s="69" t="s">
        <v>451</v>
      </c>
      <c r="I964" s="70">
        <v>6.0068039626290082</v>
      </c>
      <c r="J964" s="47" t="s">
        <v>799</v>
      </c>
      <c r="K964" s="47">
        <v>6</v>
      </c>
      <c r="L964" s="71"/>
      <c r="M964" s="47">
        <v>75</v>
      </c>
      <c r="N964" s="48">
        <f t="shared" si="91"/>
        <v>140</v>
      </c>
      <c r="O964" s="48">
        <f t="shared" si="86"/>
        <v>840.95255476806119</v>
      </c>
      <c r="P964" s="72">
        <f t="shared" si="87"/>
        <v>84.09525547680613</v>
      </c>
      <c r="Q964" s="73">
        <f t="shared" si="88"/>
        <v>138.75717153673011</v>
      </c>
      <c r="R964" s="48">
        <f t="shared" si="89"/>
        <v>1063.8049817815975</v>
      </c>
      <c r="S964" s="74">
        <f t="shared" si="90"/>
        <v>28</v>
      </c>
      <c r="T964" s="6" t="s">
        <v>431</v>
      </c>
      <c r="U964" s="47" t="s">
        <v>432</v>
      </c>
      <c r="V964" s="47">
        <v>1</v>
      </c>
      <c r="W964" s="47">
        <v>1</v>
      </c>
      <c r="X964" s="47">
        <v>1</v>
      </c>
      <c r="Y964" s="47">
        <v>1</v>
      </c>
      <c r="Z964" s="75">
        <v>40855.635578703703</v>
      </c>
      <c r="AA964" s="6" t="s">
        <v>433</v>
      </c>
      <c r="AB964" s="47" t="s">
        <v>920</v>
      </c>
      <c r="AC964" s="47"/>
      <c r="AD964" s="47" t="s">
        <v>5073</v>
      </c>
      <c r="AE964" s="47" t="s">
        <v>5074</v>
      </c>
      <c r="AF964" s="6" t="s">
        <v>5075</v>
      </c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</row>
    <row r="965" spans="1:43" s="1" customFormat="1" ht="31.5" x14ac:dyDescent="0.25">
      <c r="A965" s="47">
        <v>961</v>
      </c>
      <c r="B965" s="47" t="s">
        <v>5076</v>
      </c>
      <c r="C965" s="47" t="s">
        <v>5077</v>
      </c>
      <c r="D965" s="69" t="s">
        <v>1598</v>
      </c>
      <c r="E965" s="47">
        <v>1998</v>
      </c>
      <c r="F965" s="69" t="s">
        <v>5078</v>
      </c>
      <c r="G965" s="69" t="s">
        <v>1600</v>
      </c>
      <c r="H965" s="69" t="s">
        <v>5079</v>
      </c>
      <c r="I965" s="70">
        <v>2.754922395076604</v>
      </c>
      <c r="J965" s="47" t="s">
        <v>430</v>
      </c>
      <c r="K965" s="47">
        <v>8</v>
      </c>
      <c r="L965" s="71"/>
      <c r="M965" s="47">
        <v>75</v>
      </c>
      <c r="N965" s="48">
        <f t="shared" si="91"/>
        <v>160</v>
      </c>
      <c r="O965" s="48">
        <f t="shared" si="86"/>
        <v>440.78758321225666</v>
      </c>
      <c r="P965" s="72">
        <f t="shared" si="87"/>
        <v>44.078758321225671</v>
      </c>
      <c r="Q965" s="73">
        <f t="shared" si="88"/>
        <v>72.729951230022351</v>
      </c>
      <c r="R965" s="48">
        <f t="shared" si="89"/>
        <v>557.59629276350472</v>
      </c>
      <c r="S965" s="74">
        <f t="shared" si="90"/>
        <v>49</v>
      </c>
      <c r="T965" s="6" t="s">
        <v>431</v>
      </c>
      <c r="U965" s="47" t="s">
        <v>432</v>
      </c>
      <c r="V965" s="47">
        <v>1</v>
      </c>
      <c r="W965" s="47">
        <v>1</v>
      </c>
      <c r="X965" s="47">
        <v>1</v>
      </c>
      <c r="Y965" s="47">
        <v>1</v>
      </c>
      <c r="Z965" s="75">
        <v>42485.572291666656</v>
      </c>
      <c r="AA965" s="6" t="s">
        <v>433</v>
      </c>
      <c r="AB965" s="47" t="s">
        <v>1601</v>
      </c>
      <c r="AC965" s="47" t="s">
        <v>5080</v>
      </c>
      <c r="AD965" s="47" t="s">
        <v>5081</v>
      </c>
      <c r="AE965" s="47" t="s">
        <v>5082</v>
      </c>
      <c r="AF965" s="6" t="s">
        <v>5083</v>
      </c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</row>
    <row r="966" spans="1:43" s="1" customFormat="1" ht="31.5" x14ac:dyDescent="0.25">
      <c r="A966" s="47">
        <v>962</v>
      </c>
      <c r="B966" s="47" t="s">
        <v>5084</v>
      </c>
      <c r="C966" s="47" t="s">
        <v>5077</v>
      </c>
      <c r="D966" s="69" t="s">
        <v>1598</v>
      </c>
      <c r="E966" s="47">
        <v>1998</v>
      </c>
      <c r="F966" s="69" t="s">
        <v>5078</v>
      </c>
      <c r="G966" s="69" t="s">
        <v>1600</v>
      </c>
      <c r="H966" s="69" t="s">
        <v>5079</v>
      </c>
      <c r="I966" s="70">
        <v>12.90103602512162</v>
      </c>
      <c r="J966" s="47" t="s">
        <v>430</v>
      </c>
      <c r="K966" s="47">
        <v>8</v>
      </c>
      <c r="L966" s="71"/>
      <c r="M966" s="47">
        <v>75</v>
      </c>
      <c r="N966" s="48">
        <f t="shared" si="91"/>
        <v>160</v>
      </c>
      <c r="O966" s="48">
        <f t="shared" ref="O966:O1029" si="92">N966*I966</f>
        <v>2064.1657640194589</v>
      </c>
      <c r="P966" s="72">
        <f t="shared" ref="P966:P1029" si="93">O966*0.1</f>
        <v>206.41657640194592</v>
      </c>
      <c r="Q966" s="73">
        <f t="shared" ref="Q966:Q1029" si="94">SUM(O966:P966)*0.15</f>
        <v>340.58735106321069</v>
      </c>
      <c r="R966" s="48">
        <f t="shared" ref="R966:R1029" si="95">SUM(O966:Q966)</f>
        <v>2611.1696914846152</v>
      </c>
      <c r="S966" s="74">
        <f t="shared" si="90"/>
        <v>49</v>
      </c>
      <c r="T966" s="6" t="s">
        <v>431</v>
      </c>
      <c r="U966" s="47" t="s">
        <v>432</v>
      </c>
      <c r="V966" s="47">
        <v>1</v>
      </c>
      <c r="W966" s="47">
        <v>1</v>
      </c>
      <c r="X966" s="47">
        <v>1</v>
      </c>
      <c r="Y966" s="47">
        <v>1</v>
      </c>
      <c r="Z966" s="75">
        <v>42485.572060185194</v>
      </c>
      <c r="AA966" s="6" t="s">
        <v>433</v>
      </c>
      <c r="AB966" s="47" t="s">
        <v>1601</v>
      </c>
      <c r="AC966" s="47" t="s">
        <v>5081</v>
      </c>
      <c r="AD966" s="47" t="s">
        <v>5085</v>
      </c>
      <c r="AE966" s="47" t="s">
        <v>5086</v>
      </c>
      <c r="AF966" s="6" t="s">
        <v>5087</v>
      </c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</row>
    <row r="967" spans="1:43" s="1" customFormat="1" ht="31.5" x14ac:dyDescent="0.25">
      <c r="A967" s="47">
        <v>963</v>
      </c>
      <c r="B967" s="47" t="s">
        <v>5088</v>
      </c>
      <c r="C967" s="47" t="s">
        <v>688</v>
      </c>
      <c r="D967" s="69" t="s">
        <v>1482</v>
      </c>
      <c r="E967" s="47">
        <v>2002</v>
      </c>
      <c r="F967" s="69" t="s">
        <v>690</v>
      </c>
      <c r="G967" s="69" t="s">
        <v>5089</v>
      </c>
      <c r="H967" s="69" t="s">
        <v>451</v>
      </c>
      <c r="I967" s="70">
        <v>10.23788206089797</v>
      </c>
      <c r="J967" s="47" t="s">
        <v>430</v>
      </c>
      <c r="K967" s="47">
        <v>8</v>
      </c>
      <c r="L967" s="71"/>
      <c r="M967" s="47">
        <v>75</v>
      </c>
      <c r="N967" s="48">
        <f t="shared" si="91"/>
        <v>160</v>
      </c>
      <c r="O967" s="48">
        <f t="shared" si="92"/>
        <v>1638.0611297436753</v>
      </c>
      <c r="P967" s="72">
        <f t="shared" si="93"/>
        <v>163.80611297436755</v>
      </c>
      <c r="Q967" s="73">
        <f t="shared" si="94"/>
        <v>270.28008640770645</v>
      </c>
      <c r="R967" s="48">
        <f t="shared" si="95"/>
        <v>2072.1473291257494</v>
      </c>
      <c r="S967" s="74">
        <f t="shared" ref="S967:S1030" si="96">M967-ABS($I$2-E967)</f>
        <v>53</v>
      </c>
      <c r="T967" s="6" t="s">
        <v>431</v>
      </c>
      <c r="U967" s="47" t="s">
        <v>432</v>
      </c>
      <c r="V967" s="47">
        <v>1</v>
      </c>
      <c r="W967" s="47">
        <v>1</v>
      </c>
      <c r="X967" s="47">
        <v>1</v>
      </c>
      <c r="Y967" s="47">
        <v>1</v>
      </c>
      <c r="Z967" s="75">
        <v>40855.63559027778</v>
      </c>
      <c r="AA967" s="6" t="s">
        <v>433</v>
      </c>
      <c r="AB967" s="47" t="s">
        <v>1486</v>
      </c>
      <c r="AC967" s="47" t="s">
        <v>5090</v>
      </c>
      <c r="AD967" s="47"/>
      <c r="AE967" s="47" t="s">
        <v>5091</v>
      </c>
      <c r="AF967" s="6" t="s">
        <v>5092</v>
      </c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</row>
    <row r="968" spans="1:43" s="1" customFormat="1" ht="31.5" x14ac:dyDescent="0.25">
      <c r="A968" s="47">
        <v>964</v>
      </c>
      <c r="B968" s="47" t="s">
        <v>5093</v>
      </c>
      <c r="C968" s="47" t="s">
        <v>1648</v>
      </c>
      <c r="D968" s="69" t="s">
        <v>1482</v>
      </c>
      <c r="E968" s="47">
        <v>2002</v>
      </c>
      <c r="F968" s="69" t="s">
        <v>1485</v>
      </c>
      <c r="G968" s="69" t="s">
        <v>5094</v>
      </c>
      <c r="H968" s="69" t="s">
        <v>1650</v>
      </c>
      <c r="I968" s="70">
        <v>5.4293611119548659</v>
      </c>
      <c r="J968" s="47" t="s">
        <v>430</v>
      </c>
      <c r="K968" s="47">
        <v>6</v>
      </c>
      <c r="L968" s="71"/>
      <c r="M968" s="47">
        <v>75</v>
      </c>
      <c r="N968" s="48">
        <f t="shared" si="91"/>
        <v>140</v>
      </c>
      <c r="O968" s="48">
        <f t="shared" si="92"/>
        <v>760.11055567368123</v>
      </c>
      <c r="P968" s="72">
        <f t="shared" si="93"/>
        <v>76.011055567368132</v>
      </c>
      <c r="Q968" s="73">
        <f t="shared" si="94"/>
        <v>125.41824168615739</v>
      </c>
      <c r="R968" s="48">
        <f t="shared" si="95"/>
        <v>961.53985292720677</v>
      </c>
      <c r="S968" s="74">
        <f t="shared" si="96"/>
        <v>53</v>
      </c>
      <c r="T968" s="6" t="s">
        <v>431</v>
      </c>
      <c r="U968" s="47" t="s">
        <v>432</v>
      </c>
      <c r="V968" s="47">
        <v>1</v>
      </c>
      <c r="W968" s="47">
        <v>1</v>
      </c>
      <c r="X968" s="47">
        <v>1</v>
      </c>
      <c r="Y968" s="47">
        <v>1</v>
      </c>
      <c r="Z968" s="75">
        <v>40855.63559027778</v>
      </c>
      <c r="AA968" s="6" t="s">
        <v>433</v>
      </c>
      <c r="AB968" s="47" t="s">
        <v>1486</v>
      </c>
      <c r="AC968" s="47"/>
      <c r="AD968" s="47" t="s">
        <v>5095</v>
      </c>
      <c r="AE968" s="47" t="s">
        <v>5096</v>
      </c>
      <c r="AF968" s="6" t="s">
        <v>5097</v>
      </c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</row>
    <row r="969" spans="1:43" s="1" customFormat="1" ht="31.5" x14ac:dyDescent="0.25">
      <c r="A969" s="47">
        <v>965</v>
      </c>
      <c r="B969" s="47" t="s">
        <v>5098</v>
      </c>
      <c r="C969" s="47" t="s">
        <v>1648</v>
      </c>
      <c r="D969" s="69" t="s">
        <v>1482</v>
      </c>
      <c r="E969" s="47">
        <v>2002</v>
      </c>
      <c r="F969" s="69" t="s">
        <v>1485</v>
      </c>
      <c r="G969" s="69" t="s">
        <v>5094</v>
      </c>
      <c r="H969" s="69" t="s">
        <v>1650</v>
      </c>
      <c r="I969" s="70">
        <v>22.460065619562702</v>
      </c>
      <c r="J969" s="47" t="s">
        <v>430</v>
      </c>
      <c r="K969" s="47">
        <v>8</v>
      </c>
      <c r="L969" s="71"/>
      <c r="M969" s="47">
        <v>75</v>
      </c>
      <c r="N969" s="48">
        <f t="shared" si="91"/>
        <v>160</v>
      </c>
      <c r="O969" s="48">
        <f t="shared" si="92"/>
        <v>3593.6104991300322</v>
      </c>
      <c r="P969" s="72">
        <f t="shared" si="93"/>
        <v>359.36104991300323</v>
      </c>
      <c r="Q969" s="73">
        <f t="shared" si="94"/>
        <v>592.94573235645532</v>
      </c>
      <c r="R969" s="48">
        <f t="shared" si="95"/>
        <v>4545.917281399491</v>
      </c>
      <c r="S969" s="74">
        <f t="shared" si="96"/>
        <v>53</v>
      </c>
      <c r="T969" s="6" t="s">
        <v>431</v>
      </c>
      <c r="U969" s="47" t="s">
        <v>432</v>
      </c>
      <c r="V969" s="47">
        <v>1</v>
      </c>
      <c r="W969" s="47">
        <v>1</v>
      </c>
      <c r="X969" s="47">
        <v>1</v>
      </c>
      <c r="Y969" s="47">
        <v>1</v>
      </c>
      <c r="Z969" s="75">
        <v>40855.63559027778</v>
      </c>
      <c r="AA969" s="6" t="s">
        <v>433</v>
      </c>
      <c r="AB969" s="47" t="s">
        <v>1486</v>
      </c>
      <c r="AC969" s="47"/>
      <c r="AD969" s="47"/>
      <c r="AE969" s="47" t="s">
        <v>5099</v>
      </c>
      <c r="AF969" s="6" t="s">
        <v>5100</v>
      </c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</row>
    <row r="970" spans="1:43" s="1" customFormat="1" ht="31.5" x14ac:dyDescent="0.25">
      <c r="A970" s="47">
        <v>966</v>
      </c>
      <c r="B970" s="47" t="s">
        <v>5101</v>
      </c>
      <c r="C970" s="47" t="s">
        <v>1648</v>
      </c>
      <c r="D970" s="69" t="s">
        <v>1482</v>
      </c>
      <c r="E970" s="47">
        <v>2002</v>
      </c>
      <c r="F970" s="69" t="s">
        <v>1485</v>
      </c>
      <c r="G970" s="69" t="s">
        <v>5094</v>
      </c>
      <c r="H970" s="69" t="s">
        <v>1650</v>
      </c>
      <c r="I970" s="70">
        <v>13.803814144704861</v>
      </c>
      <c r="J970" s="47" t="s">
        <v>430</v>
      </c>
      <c r="K970" s="47">
        <v>8</v>
      </c>
      <c r="L970" s="71"/>
      <c r="M970" s="47">
        <v>75</v>
      </c>
      <c r="N970" s="48">
        <f t="shared" si="91"/>
        <v>160</v>
      </c>
      <c r="O970" s="48">
        <f t="shared" si="92"/>
        <v>2208.6102631527779</v>
      </c>
      <c r="P970" s="72">
        <f t="shared" si="93"/>
        <v>220.8610263152778</v>
      </c>
      <c r="Q970" s="73">
        <f t="shared" si="94"/>
        <v>364.42069342020835</v>
      </c>
      <c r="R970" s="48">
        <f t="shared" si="95"/>
        <v>2793.891982888264</v>
      </c>
      <c r="S970" s="74">
        <f t="shared" si="96"/>
        <v>53</v>
      </c>
      <c r="T970" s="6" t="s">
        <v>431</v>
      </c>
      <c r="U970" s="47" t="s">
        <v>432</v>
      </c>
      <c r="V970" s="47">
        <v>1</v>
      </c>
      <c r="W970" s="47">
        <v>1</v>
      </c>
      <c r="X970" s="47">
        <v>1</v>
      </c>
      <c r="Y970" s="47">
        <v>1</v>
      </c>
      <c r="Z970" s="75">
        <v>40855.63559027778</v>
      </c>
      <c r="AA970" s="6" t="s">
        <v>433</v>
      </c>
      <c r="AB970" s="47" t="s">
        <v>1486</v>
      </c>
      <c r="AC970" s="47"/>
      <c r="AD970" s="47"/>
      <c r="AE970" s="47" t="s">
        <v>5102</v>
      </c>
      <c r="AF970" s="6" t="s">
        <v>5103</v>
      </c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</row>
    <row r="971" spans="1:43" s="1" customFormat="1" ht="31.5" x14ac:dyDescent="0.25">
      <c r="A971" s="47">
        <v>967</v>
      </c>
      <c r="B971" s="47" t="s">
        <v>5104</v>
      </c>
      <c r="C971" s="47" t="s">
        <v>1481</v>
      </c>
      <c r="D971" s="69" t="s">
        <v>1482</v>
      </c>
      <c r="E971" s="47">
        <v>2002</v>
      </c>
      <c r="F971" s="69" t="s">
        <v>1484</v>
      </c>
      <c r="G971" s="69" t="s">
        <v>1483</v>
      </c>
      <c r="H971" s="69" t="s">
        <v>451</v>
      </c>
      <c r="I971" s="70">
        <v>20.000000272249991</v>
      </c>
      <c r="J971" s="47" t="s">
        <v>430</v>
      </c>
      <c r="K971" s="47">
        <v>8</v>
      </c>
      <c r="L971" s="71"/>
      <c r="M971" s="47">
        <v>75</v>
      </c>
      <c r="N971" s="48">
        <f t="shared" si="91"/>
        <v>160</v>
      </c>
      <c r="O971" s="48">
        <f t="shared" si="92"/>
        <v>3200.0000435599986</v>
      </c>
      <c r="P971" s="72">
        <f t="shared" si="93"/>
        <v>320.00000435599986</v>
      </c>
      <c r="Q971" s="73">
        <f t="shared" si="94"/>
        <v>528.00000718739977</v>
      </c>
      <c r="R971" s="48">
        <f t="shared" si="95"/>
        <v>4048.0000551033982</v>
      </c>
      <c r="S971" s="74">
        <f t="shared" si="96"/>
        <v>53</v>
      </c>
      <c r="T971" s="6" t="s">
        <v>431</v>
      </c>
      <c r="U971" s="47" t="s">
        <v>432</v>
      </c>
      <c r="V971" s="47">
        <v>1</v>
      </c>
      <c r="W971" s="47">
        <v>1</v>
      </c>
      <c r="X971" s="47">
        <v>1</v>
      </c>
      <c r="Y971" s="47">
        <v>1</v>
      </c>
      <c r="Z971" s="75">
        <v>40855.63559027778</v>
      </c>
      <c r="AA971" s="6" t="s">
        <v>433</v>
      </c>
      <c r="AB971" s="47" t="s">
        <v>1486</v>
      </c>
      <c r="AC971" s="47" t="s">
        <v>5105</v>
      </c>
      <c r="AD971" s="47" t="s">
        <v>5106</v>
      </c>
      <c r="AE971" s="47" t="s">
        <v>5107</v>
      </c>
      <c r="AF971" s="6" t="s">
        <v>5108</v>
      </c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</row>
    <row r="972" spans="1:43" s="1" customFormat="1" ht="31.5" x14ac:dyDescent="0.25">
      <c r="A972" s="47">
        <v>968</v>
      </c>
      <c r="B972" s="47" t="s">
        <v>5109</v>
      </c>
      <c r="C972" s="47" t="s">
        <v>1648</v>
      </c>
      <c r="D972" s="69" t="s">
        <v>1482</v>
      </c>
      <c r="E972" s="47">
        <v>2002</v>
      </c>
      <c r="F972" s="69" t="s">
        <v>1650</v>
      </c>
      <c r="G972" s="69" t="s">
        <v>451</v>
      </c>
      <c r="H972" s="69" t="s">
        <v>457</v>
      </c>
      <c r="I972" s="70">
        <v>13.11680801728181</v>
      </c>
      <c r="J972" s="47" t="s">
        <v>430</v>
      </c>
      <c r="K972" s="47">
        <v>6</v>
      </c>
      <c r="L972" s="71"/>
      <c r="M972" s="47">
        <v>75</v>
      </c>
      <c r="N972" s="48">
        <f t="shared" si="91"/>
        <v>140</v>
      </c>
      <c r="O972" s="48">
        <f t="shared" si="92"/>
        <v>1836.3531224194535</v>
      </c>
      <c r="P972" s="72">
        <f t="shared" si="93"/>
        <v>183.63531224194537</v>
      </c>
      <c r="Q972" s="73">
        <f t="shared" si="94"/>
        <v>302.99826519920981</v>
      </c>
      <c r="R972" s="48">
        <f t="shared" si="95"/>
        <v>2322.986699860609</v>
      </c>
      <c r="S972" s="74">
        <f t="shared" si="96"/>
        <v>53</v>
      </c>
      <c r="T972" s="6" t="s">
        <v>431</v>
      </c>
      <c r="U972" s="47" t="s">
        <v>432</v>
      </c>
      <c r="V972" s="47">
        <v>1</v>
      </c>
      <c r="W972" s="47">
        <v>1</v>
      </c>
      <c r="X972" s="47">
        <v>1</v>
      </c>
      <c r="Y972" s="47">
        <v>1</v>
      </c>
      <c r="Z972" s="75">
        <v>40855.63559027778</v>
      </c>
      <c r="AA972" s="6" t="s">
        <v>433</v>
      </c>
      <c r="AB972" s="47" t="s">
        <v>1486</v>
      </c>
      <c r="AC972" s="47" t="s">
        <v>5110</v>
      </c>
      <c r="AD972" s="47"/>
      <c r="AE972" s="47" t="s">
        <v>5111</v>
      </c>
      <c r="AF972" s="6" t="s">
        <v>5112</v>
      </c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</row>
    <row r="973" spans="1:43" s="1" customFormat="1" ht="31.5" x14ac:dyDescent="0.25">
      <c r="A973" s="47">
        <v>969</v>
      </c>
      <c r="B973" s="47" t="s">
        <v>5113</v>
      </c>
      <c r="C973" s="47" t="s">
        <v>1481</v>
      </c>
      <c r="D973" s="69" t="s">
        <v>1482</v>
      </c>
      <c r="E973" s="47">
        <v>2002</v>
      </c>
      <c r="F973" s="69" t="s">
        <v>1650</v>
      </c>
      <c r="G973" s="69" t="s">
        <v>1483</v>
      </c>
      <c r="H973" s="69" t="s">
        <v>457</v>
      </c>
      <c r="I973" s="70">
        <v>3.7139000483233549</v>
      </c>
      <c r="J973" s="47" t="s">
        <v>430</v>
      </c>
      <c r="K973" s="47">
        <v>10</v>
      </c>
      <c r="L973" s="71"/>
      <c r="M973" s="47">
        <v>75</v>
      </c>
      <c r="N973" s="48">
        <f t="shared" si="91"/>
        <v>180</v>
      </c>
      <c r="O973" s="48">
        <f t="shared" si="92"/>
        <v>668.50200869820389</v>
      </c>
      <c r="P973" s="72">
        <f t="shared" si="93"/>
        <v>66.850200869820398</v>
      </c>
      <c r="Q973" s="73">
        <f t="shared" si="94"/>
        <v>110.30283143520363</v>
      </c>
      <c r="R973" s="48">
        <f t="shared" si="95"/>
        <v>845.65504100322789</v>
      </c>
      <c r="S973" s="74">
        <f t="shared" si="96"/>
        <v>53</v>
      </c>
      <c r="T973" s="6" t="s">
        <v>431</v>
      </c>
      <c r="U973" s="47" t="s">
        <v>432</v>
      </c>
      <c r="V973" s="47">
        <v>1</v>
      </c>
      <c r="W973" s="47">
        <v>1</v>
      </c>
      <c r="X973" s="47">
        <v>1</v>
      </c>
      <c r="Y973" s="47">
        <v>1</v>
      </c>
      <c r="Z973" s="75">
        <v>40855.63559027778</v>
      </c>
      <c r="AA973" s="6" t="s">
        <v>433</v>
      </c>
      <c r="AB973" s="47" t="s">
        <v>1486</v>
      </c>
      <c r="AC973" s="47" t="s">
        <v>5114</v>
      </c>
      <c r="AD973" s="47" t="s">
        <v>5115</v>
      </c>
      <c r="AE973" s="47" t="s">
        <v>5116</v>
      </c>
      <c r="AF973" s="6" t="s">
        <v>5117</v>
      </c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</row>
    <row r="974" spans="1:43" s="1" customFormat="1" ht="31.5" x14ac:dyDescent="0.25">
      <c r="A974" s="47">
        <v>970</v>
      </c>
      <c r="B974" s="47" t="s">
        <v>5118</v>
      </c>
      <c r="C974" s="47" t="s">
        <v>1481</v>
      </c>
      <c r="D974" s="69" t="s">
        <v>1482</v>
      </c>
      <c r="E974" s="47">
        <v>2002</v>
      </c>
      <c r="F974" s="69" t="s">
        <v>1650</v>
      </c>
      <c r="G974" s="69" t="s">
        <v>1483</v>
      </c>
      <c r="H974" s="69" t="s">
        <v>457</v>
      </c>
      <c r="I974" s="70">
        <v>75.545800000429153</v>
      </c>
      <c r="J974" s="47" t="s">
        <v>430</v>
      </c>
      <c r="K974" s="47">
        <v>6</v>
      </c>
      <c r="L974" s="71"/>
      <c r="M974" s="47">
        <v>75</v>
      </c>
      <c r="N974" s="48">
        <f t="shared" si="91"/>
        <v>140</v>
      </c>
      <c r="O974" s="48">
        <f t="shared" si="92"/>
        <v>10576.412000060081</v>
      </c>
      <c r="P974" s="72">
        <f t="shared" si="93"/>
        <v>1057.6412000060081</v>
      </c>
      <c r="Q974" s="73">
        <f t="shared" si="94"/>
        <v>1745.1079800099135</v>
      </c>
      <c r="R974" s="48">
        <f t="shared" si="95"/>
        <v>13379.161180076004</v>
      </c>
      <c r="S974" s="74">
        <f t="shared" si="96"/>
        <v>53</v>
      </c>
      <c r="T974" s="6" t="s">
        <v>431</v>
      </c>
      <c r="U974" s="47" t="s">
        <v>432</v>
      </c>
      <c r="V974" s="47">
        <v>1</v>
      </c>
      <c r="W974" s="47">
        <v>1</v>
      </c>
      <c r="X974" s="47">
        <v>1</v>
      </c>
      <c r="Y974" s="47">
        <v>1</v>
      </c>
      <c r="Z974" s="75">
        <v>40855.63559027778</v>
      </c>
      <c r="AA974" s="6" t="s">
        <v>433</v>
      </c>
      <c r="AB974" s="47" t="s">
        <v>1486</v>
      </c>
      <c r="AC974" s="47" t="s">
        <v>5119</v>
      </c>
      <c r="AD974" s="47"/>
      <c r="AE974" s="47" t="s">
        <v>5120</v>
      </c>
      <c r="AF974" s="6" t="s">
        <v>5121</v>
      </c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</row>
    <row r="975" spans="1:43" s="1" customFormat="1" ht="15.75" x14ac:dyDescent="0.25">
      <c r="A975" s="47">
        <v>971</v>
      </c>
      <c r="B975" s="47" t="s">
        <v>5122</v>
      </c>
      <c r="C975" s="47" t="s">
        <v>1648</v>
      </c>
      <c r="D975" s="69" t="s">
        <v>1649</v>
      </c>
      <c r="E975" s="47">
        <v>2002</v>
      </c>
      <c r="F975" s="69" t="s">
        <v>1650</v>
      </c>
      <c r="G975" s="69" t="s">
        <v>451</v>
      </c>
      <c r="H975" s="69" t="s">
        <v>451</v>
      </c>
      <c r="I975" s="70">
        <v>12.291316270420561</v>
      </c>
      <c r="J975" s="47" t="s">
        <v>430</v>
      </c>
      <c r="K975" s="47">
        <v>6</v>
      </c>
      <c r="L975" s="71"/>
      <c r="M975" s="47">
        <v>75</v>
      </c>
      <c r="N975" s="48">
        <f t="shared" si="91"/>
        <v>140</v>
      </c>
      <c r="O975" s="48">
        <f t="shared" si="92"/>
        <v>1720.7842778588786</v>
      </c>
      <c r="P975" s="72">
        <f t="shared" si="93"/>
        <v>172.07842778588787</v>
      </c>
      <c r="Q975" s="73">
        <f t="shared" si="94"/>
        <v>283.92940584671499</v>
      </c>
      <c r="R975" s="48">
        <f t="shared" si="95"/>
        <v>2176.7921114914816</v>
      </c>
      <c r="S975" s="74">
        <f t="shared" si="96"/>
        <v>53</v>
      </c>
      <c r="T975" s="6" t="s">
        <v>431</v>
      </c>
      <c r="U975" s="47" t="s">
        <v>432</v>
      </c>
      <c r="V975" s="47">
        <v>1</v>
      </c>
      <c r="W975" s="47">
        <v>1</v>
      </c>
      <c r="X975" s="47">
        <v>1</v>
      </c>
      <c r="Y975" s="47">
        <v>1</v>
      </c>
      <c r="Z975" s="75">
        <v>40855.63559027778</v>
      </c>
      <c r="AA975" s="6" t="s">
        <v>433</v>
      </c>
      <c r="AB975" s="47" t="s">
        <v>1651</v>
      </c>
      <c r="AC975" s="47" t="s">
        <v>5123</v>
      </c>
      <c r="AD975" s="47"/>
      <c r="AE975" s="47" t="s">
        <v>5124</v>
      </c>
      <c r="AF975" s="6" t="s">
        <v>5125</v>
      </c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</row>
    <row r="976" spans="1:43" s="1" customFormat="1" ht="15.75" x14ac:dyDescent="0.25">
      <c r="A976" s="47">
        <v>972</v>
      </c>
      <c r="B976" s="47" t="s">
        <v>5126</v>
      </c>
      <c r="C976" s="47" t="s">
        <v>1648</v>
      </c>
      <c r="D976" s="69" t="s">
        <v>1649</v>
      </c>
      <c r="E976" s="47">
        <v>2002</v>
      </c>
      <c r="F976" s="69" t="s">
        <v>5127</v>
      </c>
      <c r="G976" s="69" t="s">
        <v>451</v>
      </c>
      <c r="H976" s="69" t="s">
        <v>451</v>
      </c>
      <c r="I976" s="70">
        <v>1.2672999985516069</v>
      </c>
      <c r="J976" s="47" t="s">
        <v>430</v>
      </c>
      <c r="K976" s="47">
        <v>8</v>
      </c>
      <c r="L976" s="71"/>
      <c r="M976" s="47">
        <v>75</v>
      </c>
      <c r="N976" s="48">
        <f t="shared" si="91"/>
        <v>160</v>
      </c>
      <c r="O976" s="48">
        <f t="shared" si="92"/>
        <v>202.76799976825711</v>
      </c>
      <c r="P976" s="72">
        <f t="shared" si="93"/>
        <v>20.276799976825714</v>
      </c>
      <c r="Q976" s="73">
        <f t="shared" si="94"/>
        <v>33.456719961762424</v>
      </c>
      <c r="R976" s="48">
        <f t="shared" si="95"/>
        <v>256.50151970684527</v>
      </c>
      <c r="S976" s="74">
        <f t="shared" si="96"/>
        <v>53</v>
      </c>
      <c r="T976" s="6" t="s">
        <v>431</v>
      </c>
      <c r="U976" s="47" t="s">
        <v>432</v>
      </c>
      <c r="V976" s="47">
        <v>1</v>
      </c>
      <c r="W976" s="47">
        <v>1</v>
      </c>
      <c r="X976" s="47">
        <v>1</v>
      </c>
      <c r="Y976" s="47">
        <v>1</v>
      </c>
      <c r="Z976" s="75">
        <v>40855.63559027778</v>
      </c>
      <c r="AA976" s="6" t="s">
        <v>433</v>
      </c>
      <c r="AB976" s="47" t="s">
        <v>1651</v>
      </c>
      <c r="AC976" s="47" t="s">
        <v>5128</v>
      </c>
      <c r="AD976" s="47" t="s">
        <v>5129</v>
      </c>
      <c r="AE976" s="47" t="s">
        <v>5130</v>
      </c>
      <c r="AF976" s="6" t="s">
        <v>5131</v>
      </c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</row>
    <row r="977" spans="1:43" s="1" customFormat="1" ht="31.5" x14ac:dyDescent="0.25">
      <c r="A977" s="47">
        <v>973</v>
      </c>
      <c r="B977" s="47" t="s">
        <v>5132</v>
      </c>
      <c r="C977" s="47" t="s">
        <v>1648</v>
      </c>
      <c r="D977" s="69" t="s">
        <v>1482</v>
      </c>
      <c r="E977" s="47">
        <v>2002</v>
      </c>
      <c r="F977" s="69" t="s">
        <v>1485</v>
      </c>
      <c r="G977" s="69" t="s">
        <v>1483</v>
      </c>
      <c r="H977" s="69" t="s">
        <v>1650</v>
      </c>
      <c r="I977" s="70">
        <v>3.4331068518485521</v>
      </c>
      <c r="J977" s="47" t="s">
        <v>430</v>
      </c>
      <c r="K977" s="47">
        <v>10</v>
      </c>
      <c r="L977" s="71"/>
      <c r="M977" s="47">
        <v>75</v>
      </c>
      <c r="N977" s="48">
        <f t="shared" si="91"/>
        <v>180</v>
      </c>
      <c r="O977" s="48">
        <f t="shared" si="92"/>
        <v>617.95923333273936</v>
      </c>
      <c r="P977" s="72">
        <f t="shared" si="93"/>
        <v>61.79592333327394</v>
      </c>
      <c r="Q977" s="73">
        <f t="shared" si="94"/>
        <v>101.96327349990199</v>
      </c>
      <c r="R977" s="48">
        <f t="shared" si="95"/>
        <v>781.71843016591527</v>
      </c>
      <c r="S977" s="74">
        <f t="shared" si="96"/>
        <v>53</v>
      </c>
      <c r="T977" s="6" t="s">
        <v>431</v>
      </c>
      <c r="U977" s="47" t="s">
        <v>432</v>
      </c>
      <c r="V977" s="47">
        <v>1</v>
      </c>
      <c r="W977" s="47">
        <v>1</v>
      </c>
      <c r="X977" s="47">
        <v>1</v>
      </c>
      <c r="Y977" s="47">
        <v>1</v>
      </c>
      <c r="Z977" s="75">
        <v>40855.63559027778</v>
      </c>
      <c r="AA977" s="6" t="s">
        <v>433</v>
      </c>
      <c r="AB977" s="47" t="s">
        <v>1486</v>
      </c>
      <c r="AC977" s="47" t="s">
        <v>5133</v>
      </c>
      <c r="AD977" s="47"/>
      <c r="AE977" s="47" t="s">
        <v>5134</v>
      </c>
      <c r="AF977" s="6" t="s">
        <v>5135</v>
      </c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</row>
    <row r="978" spans="1:43" s="1" customFormat="1" ht="31.5" x14ac:dyDescent="0.25">
      <c r="A978" s="47">
        <v>974</v>
      </c>
      <c r="B978" s="47" t="s">
        <v>5136</v>
      </c>
      <c r="C978" s="47" t="s">
        <v>1648</v>
      </c>
      <c r="D978" s="69" t="s">
        <v>1482</v>
      </c>
      <c r="E978" s="47">
        <v>2002</v>
      </c>
      <c r="F978" s="69" t="s">
        <v>1485</v>
      </c>
      <c r="G978" s="69" t="s">
        <v>1650</v>
      </c>
      <c r="H978" s="69" t="s">
        <v>1600</v>
      </c>
      <c r="I978" s="70">
        <v>21.415300000458959</v>
      </c>
      <c r="J978" s="47" t="s">
        <v>430</v>
      </c>
      <c r="K978" s="47">
        <v>8</v>
      </c>
      <c r="L978" s="71"/>
      <c r="M978" s="47">
        <v>75</v>
      </c>
      <c r="N978" s="48">
        <f t="shared" si="91"/>
        <v>160</v>
      </c>
      <c r="O978" s="48">
        <f t="shared" si="92"/>
        <v>3426.4480000734334</v>
      </c>
      <c r="P978" s="72">
        <f t="shared" si="93"/>
        <v>342.64480000734335</v>
      </c>
      <c r="Q978" s="73">
        <f t="shared" si="94"/>
        <v>565.36392001211652</v>
      </c>
      <c r="R978" s="48">
        <f t="shared" si="95"/>
        <v>4334.4567200928932</v>
      </c>
      <c r="S978" s="74">
        <f t="shared" si="96"/>
        <v>53</v>
      </c>
      <c r="T978" s="6" t="s">
        <v>431</v>
      </c>
      <c r="U978" s="47" t="s">
        <v>432</v>
      </c>
      <c r="V978" s="47">
        <v>1</v>
      </c>
      <c r="W978" s="47">
        <v>1</v>
      </c>
      <c r="X978" s="47">
        <v>1</v>
      </c>
      <c r="Y978" s="47">
        <v>1</v>
      </c>
      <c r="Z978" s="75">
        <v>40855.63559027778</v>
      </c>
      <c r="AA978" s="6" t="s">
        <v>433</v>
      </c>
      <c r="AB978" s="47" t="s">
        <v>1486</v>
      </c>
      <c r="AC978" s="47" t="s">
        <v>5137</v>
      </c>
      <c r="AD978" s="47" t="s">
        <v>5138</v>
      </c>
      <c r="AE978" s="47" t="s">
        <v>5139</v>
      </c>
      <c r="AF978" s="6" t="s">
        <v>5140</v>
      </c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</row>
    <row r="979" spans="1:43" s="1" customFormat="1" ht="47.25" x14ac:dyDescent="0.25">
      <c r="A979" s="47">
        <v>975</v>
      </c>
      <c r="B979" s="47" t="s">
        <v>5141</v>
      </c>
      <c r="C979" s="47" t="s">
        <v>1648</v>
      </c>
      <c r="D979" s="69" t="s">
        <v>1913</v>
      </c>
      <c r="E979" s="47">
        <v>1993</v>
      </c>
      <c r="F979" s="69" t="s">
        <v>1485</v>
      </c>
      <c r="G979" s="69" t="s">
        <v>1650</v>
      </c>
      <c r="H979" s="69" t="s">
        <v>1600</v>
      </c>
      <c r="I979" s="70">
        <v>43.999913713843007</v>
      </c>
      <c r="J979" s="47" t="s">
        <v>430</v>
      </c>
      <c r="K979" s="47">
        <v>10</v>
      </c>
      <c r="L979" s="71"/>
      <c r="M979" s="47">
        <v>75</v>
      </c>
      <c r="N979" s="48">
        <f t="shared" si="91"/>
        <v>180</v>
      </c>
      <c r="O979" s="48">
        <f t="shared" si="92"/>
        <v>7919.9844684917416</v>
      </c>
      <c r="P979" s="72">
        <f t="shared" si="93"/>
        <v>791.99844684917423</v>
      </c>
      <c r="Q979" s="73">
        <f t="shared" si="94"/>
        <v>1306.7974373011373</v>
      </c>
      <c r="R979" s="48">
        <f t="shared" si="95"/>
        <v>10018.780352642052</v>
      </c>
      <c r="S979" s="74">
        <f t="shared" si="96"/>
        <v>44</v>
      </c>
      <c r="T979" s="6" t="s">
        <v>431</v>
      </c>
      <c r="U979" s="47" t="s">
        <v>432</v>
      </c>
      <c r="V979" s="47">
        <v>1</v>
      </c>
      <c r="W979" s="47">
        <v>1</v>
      </c>
      <c r="X979" s="47">
        <v>1</v>
      </c>
      <c r="Y979" s="47">
        <v>1</v>
      </c>
      <c r="Z979" s="75">
        <v>40855.635601851849</v>
      </c>
      <c r="AA979" s="6" t="s">
        <v>433</v>
      </c>
      <c r="AB979" s="47" t="s">
        <v>1914</v>
      </c>
      <c r="AC979" s="47" t="s">
        <v>5142</v>
      </c>
      <c r="AD979" s="47" t="s">
        <v>5143</v>
      </c>
      <c r="AE979" s="47" t="s">
        <v>5144</v>
      </c>
      <c r="AF979" s="6" t="s">
        <v>5145</v>
      </c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</row>
    <row r="980" spans="1:43" s="1" customFormat="1" ht="47.25" x14ac:dyDescent="0.25">
      <c r="A980" s="47">
        <v>976</v>
      </c>
      <c r="B980" s="47" t="s">
        <v>5146</v>
      </c>
      <c r="C980" s="47" t="s">
        <v>4936</v>
      </c>
      <c r="D980" s="69" t="s">
        <v>1913</v>
      </c>
      <c r="E980" s="47">
        <v>1993</v>
      </c>
      <c r="F980" s="69" t="s">
        <v>1485</v>
      </c>
      <c r="G980" s="69" t="s">
        <v>1600</v>
      </c>
      <c r="H980" s="69" t="s">
        <v>5147</v>
      </c>
      <c r="I980" s="70">
        <v>4.7901121758950262</v>
      </c>
      <c r="J980" s="47" t="s">
        <v>430</v>
      </c>
      <c r="K980" s="47">
        <v>6</v>
      </c>
      <c r="L980" s="71"/>
      <c r="M980" s="47">
        <v>75</v>
      </c>
      <c r="N980" s="48">
        <f t="shared" si="91"/>
        <v>140</v>
      </c>
      <c r="O980" s="48">
        <f t="shared" si="92"/>
        <v>670.61570462530369</v>
      </c>
      <c r="P980" s="72">
        <f t="shared" si="93"/>
        <v>67.061570462530369</v>
      </c>
      <c r="Q980" s="73">
        <f t="shared" si="94"/>
        <v>110.65159126317509</v>
      </c>
      <c r="R980" s="48">
        <f t="shared" si="95"/>
        <v>848.32886635100908</v>
      </c>
      <c r="S980" s="74">
        <f t="shared" si="96"/>
        <v>44</v>
      </c>
      <c r="T980" s="6" t="s">
        <v>431</v>
      </c>
      <c r="U980" s="47" t="s">
        <v>432</v>
      </c>
      <c r="V980" s="47">
        <v>1</v>
      </c>
      <c r="W980" s="47">
        <v>1</v>
      </c>
      <c r="X980" s="47">
        <v>1</v>
      </c>
      <c r="Y980" s="47">
        <v>1</v>
      </c>
      <c r="Z980" s="75">
        <v>40855.635601851849</v>
      </c>
      <c r="AA980" s="6" t="s">
        <v>433</v>
      </c>
      <c r="AB980" s="47" t="s">
        <v>1914</v>
      </c>
      <c r="AC980" s="47"/>
      <c r="AD980" s="47"/>
      <c r="AE980" s="47" t="s">
        <v>5148</v>
      </c>
      <c r="AF980" s="6" t="s">
        <v>5149</v>
      </c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</row>
    <row r="981" spans="1:43" s="1" customFormat="1" ht="15.75" x14ac:dyDescent="0.25">
      <c r="A981" s="47">
        <v>977</v>
      </c>
      <c r="B981" s="47" t="s">
        <v>5150</v>
      </c>
      <c r="C981" s="47" t="s">
        <v>4936</v>
      </c>
      <c r="D981" s="69" t="s">
        <v>4928</v>
      </c>
      <c r="E981" s="47">
        <v>1996</v>
      </c>
      <c r="F981" s="69" t="s">
        <v>1600</v>
      </c>
      <c r="G981" s="69" t="s">
        <v>1485</v>
      </c>
      <c r="H981" s="69" t="s">
        <v>1046</v>
      </c>
      <c r="I981" s="70">
        <v>4.7720019372216838</v>
      </c>
      <c r="J981" s="47" t="s">
        <v>430</v>
      </c>
      <c r="K981" s="47">
        <v>10</v>
      </c>
      <c r="L981" s="71"/>
      <c r="M981" s="47">
        <v>75</v>
      </c>
      <c r="N981" s="48">
        <f t="shared" si="91"/>
        <v>180</v>
      </c>
      <c r="O981" s="48">
        <f t="shared" si="92"/>
        <v>858.96034869990308</v>
      </c>
      <c r="P981" s="72">
        <f t="shared" si="93"/>
        <v>85.896034869990316</v>
      </c>
      <c r="Q981" s="73">
        <f t="shared" si="94"/>
        <v>141.72845753548401</v>
      </c>
      <c r="R981" s="48">
        <f t="shared" si="95"/>
        <v>1086.5848411053773</v>
      </c>
      <c r="S981" s="74">
        <f t="shared" si="96"/>
        <v>47</v>
      </c>
      <c r="T981" s="6" t="s">
        <v>431</v>
      </c>
      <c r="U981" s="47" t="s">
        <v>432</v>
      </c>
      <c r="V981" s="47">
        <v>1</v>
      </c>
      <c r="W981" s="47">
        <v>1</v>
      </c>
      <c r="X981" s="47">
        <v>1</v>
      </c>
      <c r="Y981" s="47">
        <v>1</v>
      </c>
      <c r="Z981" s="75">
        <v>40855.635601851849</v>
      </c>
      <c r="AA981" s="6" t="s">
        <v>433</v>
      </c>
      <c r="AB981" s="47" t="s">
        <v>4931</v>
      </c>
      <c r="AC981" s="47" t="s">
        <v>5151</v>
      </c>
      <c r="AD981" s="47" t="s">
        <v>5152</v>
      </c>
      <c r="AE981" s="47" t="s">
        <v>5153</v>
      </c>
      <c r="AF981" s="6" t="s">
        <v>5154</v>
      </c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</row>
    <row r="982" spans="1:43" s="1" customFormat="1" ht="15.75" x14ac:dyDescent="0.25">
      <c r="A982" s="47">
        <v>978</v>
      </c>
      <c r="B982" s="47" t="s">
        <v>5155</v>
      </c>
      <c r="C982" s="47" t="s">
        <v>4936</v>
      </c>
      <c r="D982" s="69" t="s">
        <v>4928</v>
      </c>
      <c r="E982" s="47">
        <v>1996</v>
      </c>
      <c r="F982" s="69" t="s">
        <v>1600</v>
      </c>
      <c r="G982" s="69" t="s">
        <v>1485</v>
      </c>
      <c r="H982" s="69" t="s">
        <v>1046</v>
      </c>
      <c r="I982" s="70">
        <v>175.5583633992384</v>
      </c>
      <c r="J982" s="47" t="s">
        <v>430</v>
      </c>
      <c r="K982" s="47">
        <v>10</v>
      </c>
      <c r="L982" s="71"/>
      <c r="M982" s="47">
        <v>75</v>
      </c>
      <c r="N982" s="48">
        <f t="shared" si="91"/>
        <v>180</v>
      </c>
      <c r="O982" s="48">
        <f t="shared" si="92"/>
        <v>31600.505411862912</v>
      </c>
      <c r="P982" s="72">
        <f t="shared" si="93"/>
        <v>3160.0505411862914</v>
      </c>
      <c r="Q982" s="73">
        <f t="shared" si="94"/>
        <v>5214.0833929573801</v>
      </c>
      <c r="R982" s="48">
        <f t="shared" si="95"/>
        <v>39974.639346006581</v>
      </c>
      <c r="S982" s="74">
        <f t="shared" si="96"/>
        <v>47</v>
      </c>
      <c r="T982" s="6" t="s">
        <v>431</v>
      </c>
      <c r="U982" s="47" t="s">
        <v>432</v>
      </c>
      <c r="V982" s="47">
        <v>1</v>
      </c>
      <c r="W982" s="47">
        <v>1</v>
      </c>
      <c r="X982" s="47">
        <v>1</v>
      </c>
      <c r="Y982" s="47">
        <v>1</v>
      </c>
      <c r="Z982" s="75">
        <v>40855.635601851849</v>
      </c>
      <c r="AA982" s="6" t="s">
        <v>433</v>
      </c>
      <c r="AB982" s="47" t="s">
        <v>4931</v>
      </c>
      <c r="AC982" s="47"/>
      <c r="AD982" s="47" t="s">
        <v>5151</v>
      </c>
      <c r="AE982" s="47" t="s">
        <v>5156</v>
      </c>
      <c r="AF982" s="6" t="s">
        <v>5157</v>
      </c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</row>
    <row r="983" spans="1:43" s="1" customFormat="1" ht="15.75" x14ac:dyDescent="0.25">
      <c r="A983" s="47">
        <v>979</v>
      </c>
      <c r="B983" s="47" t="s">
        <v>5158</v>
      </c>
      <c r="C983" s="47" t="s">
        <v>4936</v>
      </c>
      <c r="D983" s="69" t="s">
        <v>4928</v>
      </c>
      <c r="E983" s="47">
        <v>1996</v>
      </c>
      <c r="F983" s="69" t="s">
        <v>1600</v>
      </c>
      <c r="G983" s="69" t="s">
        <v>1485</v>
      </c>
      <c r="H983" s="69" t="s">
        <v>1046</v>
      </c>
      <c r="I983" s="70">
        <v>185.31966693652319</v>
      </c>
      <c r="J983" s="47" t="s">
        <v>430</v>
      </c>
      <c r="K983" s="47">
        <v>10</v>
      </c>
      <c r="L983" s="71"/>
      <c r="M983" s="47">
        <v>75</v>
      </c>
      <c r="N983" s="48">
        <f t="shared" si="91"/>
        <v>180</v>
      </c>
      <c r="O983" s="48">
        <f t="shared" si="92"/>
        <v>33357.540048574177</v>
      </c>
      <c r="P983" s="72">
        <f t="shared" si="93"/>
        <v>3335.7540048574178</v>
      </c>
      <c r="Q983" s="73">
        <f t="shared" si="94"/>
        <v>5503.9941080147391</v>
      </c>
      <c r="R983" s="48">
        <f t="shared" si="95"/>
        <v>42197.288161446333</v>
      </c>
      <c r="S983" s="74">
        <f t="shared" si="96"/>
        <v>47</v>
      </c>
      <c r="T983" s="6" t="s">
        <v>431</v>
      </c>
      <c r="U983" s="47" t="s">
        <v>432</v>
      </c>
      <c r="V983" s="47">
        <v>1</v>
      </c>
      <c r="W983" s="47">
        <v>1</v>
      </c>
      <c r="X983" s="47">
        <v>1</v>
      </c>
      <c r="Y983" s="47">
        <v>1</v>
      </c>
      <c r="Z983" s="75">
        <v>40855.635601851849</v>
      </c>
      <c r="AA983" s="6" t="s">
        <v>433</v>
      </c>
      <c r="AB983" s="47" t="s">
        <v>4931</v>
      </c>
      <c r="AC983" s="47"/>
      <c r="AD983" s="47"/>
      <c r="AE983" s="47" t="s">
        <v>5159</v>
      </c>
      <c r="AF983" s="6" t="s">
        <v>5160</v>
      </c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</row>
    <row r="984" spans="1:43" s="1" customFormat="1" ht="15.75" x14ac:dyDescent="0.25">
      <c r="A984" s="47">
        <v>980</v>
      </c>
      <c r="B984" s="47" t="s">
        <v>5161</v>
      </c>
      <c r="C984" s="47" t="s">
        <v>4936</v>
      </c>
      <c r="D984" s="69" t="s">
        <v>4928</v>
      </c>
      <c r="E984" s="47">
        <v>1996</v>
      </c>
      <c r="F984" s="69" t="s">
        <v>1046</v>
      </c>
      <c r="G984" s="69" t="s">
        <v>1600</v>
      </c>
      <c r="H984" s="69" t="s">
        <v>4937</v>
      </c>
      <c r="I984" s="70">
        <v>47.851073074300281</v>
      </c>
      <c r="J984" s="47" t="s">
        <v>430</v>
      </c>
      <c r="K984" s="47">
        <v>10</v>
      </c>
      <c r="L984" s="71"/>
      <c r="M984" s="47">
        <v>75</v>
      </c>
      <c r="N984" s="48">
        <f t="shared" si="91"/>
        <v>180</v>
      </c>
      <c r="O984" s="48">
        <f t="shared" si="92"/>
        <v>8613.1931533740499</v>
      </c>
      <c r="P984" s="72">
        <f t="shared" si="93"/>
        <v>861.31931533740499</v>
      </c>
      <c r="Q984" s="73">
        <f t="shared" si="94"/>
        <v>1421.1768703067182</v>
      </c>
      <c r="R984" s="48">
        <f t="shared" si="95"/>
        <v>10895.689339018172</v>
      </c>
      <c r="S984" s="74">
        <f t="shared" si="96"/>
        <v>47</v>
      </c>
      <c r="T984" s="6" t="s">
        <v>431</v>
      </c>
      <c r="U984" s="47" t="s">
        <v>432</v>
      </c>
      <c r="V984" s="47">
        <v>1</v>
      </c>
      <c r="W984" s="47">
        <v>1</v>
      </c>
      <c r="X984" s="47">
        <v>1</v>
      </c>
      <c r="Y984" s="47">
        <v>1</v>
      </c>
      <c r="Z984" s="75">
        <v>40855.635601851849</v>
      </c>
      <c r="AA984" s="6" t="s">
        <v>433</v>
      </c>
      <c r="AB984" s="47" t="s">
        <v>4931</v>
      </c>
      <c r="AC984" s="47" t="s">
        <v>5162</v>
      </c>
      <c r="AD984" s="47" t="s">
        <v>5163</v>
      </c>
      <c r="AE984" s="47" t="s">
        <v>5164</v>
      </c>
      <c r="AF984" s="6" t="s">
        <v>5165</v>
      </c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</row>
    <row r="985" spans="1:43" s="1" customFormat="1" ht="15.75" x14ac:dyDescent="0.25">
      <c r="A985" s="47">
        <v>981</v>
      </c>
      <c r="B985" s="47" t="s">
        <v>5166</v>
      </c>
      <c r="C985" s="47" t="s">
        <v>4936</v>
      </c>
      <c r="D985" s="69" t="s">
        <v>4928</v>
      </c>
      <c r="E985" s="47">
        <v>1996</v>
      </c>
      <c r="F985" s="69" t="s">
        <v>1046</v>
      </c>
      <c r="G985" s="69" t="s">
        <v>1600</v>
      </c>
      <c r="H985" s="69" t="s">
        <v>4937</v>
      </c>
      <c r="I985" s="70">
        <v>9.0902380490799484</v>
      </c>
      <c r="J985" s="47" t="s">
        <v>430</v>
      </c>
      <c r="K985" s="47">
        <v>6</v>
      </c>
      <c r="L985" s="71"/>
      <c r="M985" s="47">
        <v>75</v>
      </c>
      <c r="N985" s="48">
        <f t="shared" si="91"/>
        <v>140</v>
      </c>
      <c r="O985" s="48">
        <f t="shared" si="92"/>
        <v>1272.6333268711928</v>
      </c>
      <c r="P985" s="72">
        <f t="shared" si="93"/>
        <v>127.26333268711929</v>
      </c>
      <c r="Q985" s="73">
        <f t="shared" si="94"/>
        <v>209.98449893374683</v>
      </c>
      <c r="R985" s="48">
        <f t="shared" si="95"/>
        <v>1609.8811584920591</v>
      </c>
      <c r="S985" s="74">
        <f t="shared" si="96"/>
        <v>47</v>
      </c>
      <c r="T985" s="6" t="s">
        <v>431</v>
      </c>
      <c r="U985" s="47" t="s">
        <v>432</v>
      </c>
      <c r="V985" s="47">
        <v>1</v>
      </c>
      <c r="W985" s="47">
        <v>1</v>
      </c>
      <c r="X985" s="47">
        <v>1</v>
      </c>
      <c r="Y985" s="47">
        <v>1</v>
      </c>
      <c r="Z985" s="75">
        <v>40855.635601851849</v>
      </c>
      <c r="AA985" s="6" t="s">
        <v>433</v>
      </c>
      <c r="AB985" s="47" t="s">
        <v>4931</v>
      </c>
      <c r="AC985" s="47"/>
      <c r="AD985" s="47" t="s">
        <v>5167</v>
      </c>
      <c r="AE985" s="47" t="s">
        <v>5168</v>
      </c>
      <c r="AF985" s="6" t="s">
        <v>5169</v>
      </c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</row>
    <row r="986" spans="1:43" s="1" customFormat="1" ht="15.75" x14ac:dyDescent="0.25">
      <c r="A986" s="47">
        <v>982</v>
      </c>
      <c r="B986" s="47" t="s">
        <v>5170</v>
      </c>
      <c r="C986" s="47" t="s">
        <v>4936</v>
      </c>
      <c r="D986" s="69" t="s">
        <v>4928</v>
      </c>
      <c r="E986" s="47">
        <v>1996</v>
      </c>
      <c r="F986" s="69" t="s">
        <v>1046</v>
      </c>
      <c r="G986" s="69" t="s">
        <v>4937</v>
      </c>
      <c r="H986" s="69" t="s">
        <v>4930</v>
      </c>
      <c r="I986" s="70">
        <v>7.2533175792241558</v>
      </c>
      <c r="J986" s="47" t="s">
        <v>430</v>
      </c>
      <c r="K986" s="47">
        <v>10</v>
      </c>
      <c r="L986" s="71"/>
      <c r="M986" s="47">
        <v>75</v>
      </c>
      <c r="N986" s="48">
        <f t="shared" si="91"/>
        <v>180</v>
      </c>
      <c r="O986" s="48">
        <f t="shared" si="92"/>
        <v>1305.5971642603481</v>
      </c>
      <c r="P986" s="72">
        <f t="shared" si="93"/>
        <v>130.55971642603481</v>
      </c>
      <c r="Q986" s="73">
        <f t="shared" si="94"/>
        <v>215.42353210295744</v>
      </c>
      <c r="R986" s="48">
        <f t="shared" si="95"/>
        <v>1651.5804127893402</v>
      </c>
      <c r="S986" s="74">
        <f t="shared" si="96"/>
        <v>47</v>
      </c>
      <c r="T986" s="6" t="s">
        <v>431</v>
      </c>
      <c r="U986" s="47" t="s">
        <v>432</v>
      </c>
      <c r="V986" s="47">
        <v>1</v>
      </c>
      <c r="W986" s="47">
        <v>1</v>
      </c>
      <c r="X986" s="47">
        <v>1</v>
      </c>
      <c r="Y986" s="47">
        <v>1</v>
      </c>
      <c r="Z986" s="75">
        <v>40855.635601851849</v>
      </c>
      <c r="AA986" s="6" t="s">
        <v>433</v>
      </c>
      <c r="AB986" s="47" t="s">
        <v>4931</v>
      </c>
      <c r="AC986" s="47" t="s">
        <v>5171</v>
      </c>
      <c r="AD986" s="47" t="s">
        <v>5172</v>
      </c>
      <c r="AE986" s="47" t="s">
        <v>5173</v>
      </c>
      <c r="AF986" s="6" t="s">
        <v>5174</v>
      </c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</row>
    <row r="987" spans="1:43" s="1" customFormat="1" ht="15.75" x14ac:dyDescent="0.25">
      <c r="A987" s="47">
        <v>983</v>
      </c>
      <c r="B987" s="47" t="s">
        <v>5175</v>
      </c>
      <c r="C987" s="47" t="s">
        <v>4936</v>
      </c>
      <c r="D987" s="69" t="s">
        <v>4928</v>
      </c>
      <c r="E987" s="47">
        <v>1996</v>
      </c>
      <c r="F987" s="69" t="s">
        <v>1046</v>
      </c>
      <c r="G987" s="69" t="s">
        <v>4937</v>
      </c>
      <c r="H987" s="69" t="s">
        <v>457</v>
      </c>
      <c r="I987" s="70">
        <v>20.126608411767531</v>
      </c>
      <c r="J987" s="47" t="s">
        <v>430</v>
      </c>
      <c r="K987" s="47">
        <v>8</v>
      </c>
      <c r="L987" s="71"/>
      <c r="M987" s="47">
        <v>75</v>
      </c>
      <c r="N987" s="48">
        <f t="shared" si="91"/>
        <v>160</v>
      </c>
      <c r="O987" s="48">
        <f t="shared" si="92"/>
        <v>3220.2573458828051</v>
      </c>
      <c r="P987" s="72">
        <f t="shared" si="93"/>
        <v>322.02573458828056</v>
      </c>
      <c r="Q987" s="73">
        <f t="shared" si="94"/>
        <v>531.3424620706628</v>
      </c>
      <c r="R987" s="48">
        <f t="shared" si="95"/>
        <v>4073.6255425417485</v>
      </c>
      <c r="S987" s="74">
        <f t="shared" si="96"/>
        <v>47</v>
      </c>
      <c r="T987" s="6" t="s">
        <v>431</v>
      </c>
      <c r="U987" s="47" t="s">
        <v>432</v>
      </c>
      <c r="V987" s="47">
        <v>1</v>
      </c>
      <c r="W987" s="47">
        <v>1</v>
      </c>
      <c r="X987" s="47">
        <v>1</v>
      </c>
      <c r="Y987" s="47">
        <v>1</v>
      </c>
      <c r="Z987" s="75">
        <v>40855.635601851849</v>
      </c>
      <c r="AA987" s="6" t="s">
        <v>433</v>
      </c>
      <c r="AB987" s="47" t="s">
        <v>4931</v>
      </c>
      <c r="AC987" s="47" t="s">
        <v>5176</v>
      </c>
      <c r="AD987" s="47"/>
      <c r="AE987" s="47" t="s">
        <v>5177</v>
      </c>
      <c r="AF987" s="6" t="s">
        <v>5178</v>
      </c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</row>
    <row r="988" spans="1:43" s="1" customFormat="1" ht="15.75" x14ac:dyDescent="0.25">
      <c r="A988" s="47">
        <v>984</v>
      </c>
      <c r="B988" s="47" t="s">
        <v>5179</v>
      </c>
      <c r="C988" s="47" t="s">
        <v>4936</v>
      </c>
      <c r="D988" s="69" t="s">
        <v>4928</v>
      </c>
      <c r="E988" s="47">
        <v>1996</v>
      </c>
      <c r="F988" s="69" t="s">
        <v>1046</v>
      </c>
      <c r="G988" s="69" t="s">
        <v>4937</v>
      </c>
      <c r="H988" s="69" t="s">
        <v>457</v>
      </c>
      <c r="I988" s="70">
        <v>5.2880019995338401</v>
      </c>
      <c r="J988" s="47" t="s">
        <v>430</v>
      </c>
      <c r="K988" s="47">
        <v>8</v>
      </c>
      <c r="L988" s="71"/>
      <c r="M988" s="47">
        <v>75</v>
      </c>
      <c r="N988" s="48">
        <f t="shared" si="91"/>
        <v>160</v>
      </c>
      <c r="O988" s="48">
        <f t="shared" si="92"/>
        <v>846.08031992541441</v>
      </c>
      <c r="P988" s="72">
        <f t="shared" si="93"/>
        <v>84.608031992541441</v>
      </c>
      <c r="Q988" s="73">
        <f t="shared" si="94"/>
        <v>139.60325278769338</v>
      </c>
      <c r="R988" s="48">
        <f t="shared" si="95"/>
        <v>1070.2916047056492</v>
      </c>
      <c r="S988" s="74">
        <f t="shared" si="96"/>
        <v>47</v>
      </c>
      <c r="T988" s="6" t="s">
        <v>431</v>
      </c>
      <c r="U988" s="47" t="s">
        <v>432</v>
      </c>
      <c r="V988" s="47">
        <v>1</v>
      </c>
      <c r="W988" s="47">
        <v>1</v>
      </c>
      <c r="X988" s="47">
        <v>1</v>
      </c>
      <c r="Y988" s="47">
        <v>1</v>
      </c>
      <c r="Z988" s="75">
        <v>40855.635601851849</v>
      </c>
      <c r="AA988" s="6" t="s">
        <v>433</v>
      </c>
      <c r="AB988" s="47" t="s">
        <v>4931</v>
      </c>
      <c r="AC988" s="47" t="s">
        <v>5180</v>
      </c>
      <c r="AD988" s="47" t="s">
        <v>5176</v>
      </c>
      <c r="AE988" s="47" t="s">
        <v>5181</v>
      </c>
      <c r="AF988" s="6" t="s">
        <v>5182</v>
      </c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</row>
    <row r="989" spans="1:43" s="1" customFormat="1" ht="15.75" x14ac:dyDescent="0.25">
      <c r="A989" s="47">
        <v>985</v>
      </c>
      <c r="B989" s="47" t="s">
        <v>5183</v>
      </c>
      <c r="C989" s="47" t="s">
        <v>4936</v>
      </c>
      <c r="D989" s="69" t="s">
        <v>4928</v>
      </c>
      <c r="E989" s="47">
        <v>1996</v>
      </c>
      <c r="F989" s="69" t="s">
        <v>1046</v>
      </c>
      <c r="G989" s="69" t="s">
        <v>4937</v>
      </c>
      <c r="H989" s="69" t="s">
        <v>457</v>
      </c>
      <c r="I989" s="70">
        <v>136.23145707412249</v>
      </c>
      <c r="J989" s="47" t="s">
        <v>430</v>
      </c>
      <c r="K989" s="47">
        <v>8</v>
      </c>
      <c r="L989" s="71"/>
      <c r="M989" s="47">
        <v>75</v>
      </c>
      <c r="N989" s="48">
        <f t="shared" si="91"/>
        <v>160</v>
      </c>
      <c r="O989" s="48">
        <f t="shared" si="92"/>
        <v>21797.0331318596</v>
      </c>
      <c r="P989" s="72">
        <f t="shared" si="93"/>
        <v>2179.7033131859603</v>
      </c>
      <c r="Q989" s="73">
        <f t="shared" si="94"/>
        <v>3596.5104667568339</v>
      </c>
      <c r="R989" s="48">
        <f t="shared" si="95"/>
        <v>27573.246911802395</v>
      </c>
      <c r="S989" s="74">
        <f t="shared" si="96"/>
        <v>47</v>
      </c>
      <c r="T989" s="6" t="s">
        <v>431</v>
      </c>
      <c r="U989" s="47" t="s">
        <v>432</v>
      </c>
      <c r="V989" s="47">
        <v>1</v>
      </c>
      <c r="W989" s="47">
        <v>1</v>
      </c>
      <c r="X989" s="47">
        <v>1</v>
      </c>
      <c r="Y989" s="47">
        <v>1</v>
      </c>
      <c r="Z989" s="75">
        <v>40855.635601851849</v>
      </c>
      <c r="AA989" s="6" t="s">
        <v>433</v>
      </c>
      <c r="AB989" s="47" t="s">
        <v>4931</v>
      </c>
      <c r="AC989" s="47"/>
      <c r="AD989" s="47" t="s">
        <v>5180</v>
      </c>
      <c r="AE989" s="47" t="s">
        <v>5184</v>
      </c>
      <c r="AF989" s="6" t="s">
        <v>5185</v>
      </c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</row>
    <row r="990" spans="1:43" s="1" customFormat="1" ht="15.75" x14ac:dyDescent="0.25">
      <c r="A990" s="47">
        <v>986</v>
      </c>
      <c r="B990" s="47" t="s">
        <v>5186</v>
      </c>
      <c r="C990" s="47" t="s">
        <v>4936</v>
      </c>
      <c r="D990" s="69" t="s">
        <v>4928</v>
      </c>
      <c r="E990" s="47">
        <v>1996</v>
      </c>
      <c r="F990" s="69" t="s">
        <v>1046</v>
      </c>
      <c r="G990" s="69" t="s">
        <v>1600</v>
      </c>
      <c r="H990" s="69" t="s">
        <v>4937</v>
      </c>
      <c r="I990" s="70">
        <v>5.6877216683007736</v>
      </c>
      <c r="J990" s="47" t="s">
        <v>430</v>
      </c>
      <c r="K990" s="47">
        <v>8</v>
      </c>
      <c r="L990" s="71"/>
      <c r="M990" s="47">
        <v>75</v>
      </c>
      <c r="N990" s="48">
        <f t="shared" si="91"/>
        <v>160</v>
      </c>
      <c r="O990" s="48">
        <f t="shared" si="92"/>
        <v>910.03546692812381</v>
      </c>
      <c r="P990" s="72">
        <f t="shared" si="93"/>
        <v>91.003546692812392</v>
      </c>
      <c r="Q990" s="73">
        <f t="shared" si="94"/>
        <v>150.15585204314041</v>
      </c>
      <c r="R990" s="48">
        <f t="shared" si="95"/>
        <v>1151.1948656640766</v>
      </c>
      <c r="S990" s="74">
        <f t="shared" si="96"/>
        <v>47</v>
      </c>
      <c r="T990" s="6" t="s">
        <v>431</v>
      </c>
      <c r="U990" s="47" t="s">
        <v>432</v>
      </c>
      <c r="V990" s="47">
        <v>1</v>
      </c>
      <c r="W990" s="47">
        <v>1</v>
      </c>
      <c r="X990" s="47">
        <v>1</v>
      </c>
      <c r="Y990" s="47">
        <v>1</v>
      </c>
      <c r="Z990" s="75">
        <v>40855.635601851849</v>
      </c>
      <c r="AA990" s="6" t="s">
        <v>433</v>
      </c>
      <c r="AB990" s="47" t="s">
        <v>4931</v>
      </c>
      <c r="AC990" s="47"/>
      <c r="AD990" s="47" t="s">
        <v>5172</v>
      </c>
      <c r="AE990" s="47" t="s">
        <v>5187</v>
      </c>
      <c r="AF990" s="6" t="s">
        <v>5188</v>
      </c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</row>
    <row r="991" spans="1:43" s="1" customFormat="1" ht="15.75" x14ac:dyDescent="0.25">
      <c r="A991" s="47">
        <v>987</v>
      </c>
      <c r="B991" s="47" t="s">
        <v>5189</v>
      </c>
      <c r="C991" s="47" t="s">
        <v>4936</v>
      </c>
      <c r="D991" s="69" t="s">
        <v>4928</v>
      </c>
      <c r="E991" s="47">
        <v>1996</v>
      </c>
      <c r="F991" s="69" t="s">
        <v>1046</v>
      </c>
      <c r="G991" s="69" t="s">
        <v>1600</v>
      </c>
      <c r="H991" s="69" t="s">
        <v>4937</v>
      </c>
      <c r="I991" s="70">
        <v>26.59190157769034</v>
      </c>
      <c r="J991" s="47" t="s">
        <v>430</v>
      </c>
      <c r="K991" s="47">
        <v>8</v>
      </c>
      <c r="L991" s="71"/>
      <c r="M991" s="47">
        <v>75</v>
      </c>
      <c r="N991" s="48">
        <f t="shared" si="91"/>
        <v>160</v>
      </c>
      <c r="O991" s="48">
        <f t="shared" si="92"/>
        <v>4254.7042524304543</v>
      </c>
      <c r="P991" s="72">
        <f t="shared" si="93"/>
        <v>425.47042524304544</v>
      </c>
      <c r="Q991" s="73">
        <f t="shared" si="94"/>
        <v>702.02620165102496</v>
      </c>
      <c r="R991" s="48">
        <f t="shared" si="95"/>
        <v>5382.200879324525</v>
      </c>
      <c r="S991" s="74">
        <f t="shared" si="96"/>
        <v>47</v>
      </c>
      <c r="T991" s="6" t="s">
        <v>431</v>
      </c>
      <c r="U991" s="47" t="s">
        <v>432</v>
      </c>
      <c r="V991" s="47">
        <v>1</v>
      </c>
      <c r="W991" s="47">
        <v>1</v>
      </c>
      <c r="X991" s="47">
        <v>1</v>
      </c>
      <c r="Y991" s="47">
        <v>1</v>
      </c>
      <c r="Z991" s="75">
        <v>40855.635601851849</v>
      </c>
      <c r="AA991" s="6" t="s">
        <v>433</v>
      </c>
      <c r="AB991" s="47" t="s">
        <v>4931</v>
      </c>
      <c r="AC991" s="47"/>
      <c r="AD991" s="47"/>
      <c r="AE991" s="47" t="s">
        <v>5190</v>
      </c>
      <c r="AF991" s="6" t="s">
        <v>5191</v>
      </c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</row>
    <row r="992" spans="1:43" s="1" customFormat="1" ht="15.75" x14ac:dyDescent="0.25">
      <c r="A992" s="47">
        <v>988</v>
      </c>
      <c r="B992" s="47" t="s">
        <v>5192</v>
      </c>
      <c r="C992" s="47" t="s">
        <v>4936</v>
      </c>
      <c r="D992" s="69" t="s">
        <v>4928</v>
      </c>
      <c r="E992" s="47">
        <v>1996</v>
      </c>
      <c r="F992" s="69" t="s">
        <v>5147</v>
      </c>
      <c r="G992" s="69" t="s">
        <v>1485</v>
      </c>
      <c r="H992" s="69" t="s">
        <v>1046</v>
      </c>
      <c r="I992" s="70">
        <v>4.9656124051756318</v>
      </c>
      <c r="J992" s="47" t="s">
        <v>430</v>
      </c>
      <c r="K992" s="47">
        <v>8</v>
      </c>
      <c r="L992" s="71"/>
      <c r="M992" s="47">
        <v>75</v>
      </c>
      <c r="N992" s="48">
        <f t="shared" si="91"/>
        <v>160</v>
      </c>
      <c r="O992" s="48">
        <f t="shared" si="92"/>
        <v>794.49798482810115</v>
      </c>
      <c r="P992" s="72">
        <f t="shared" si="93"/>
        <v>79.449798482810124</v>
      </c>
      <c r="Q992" s="73">
        <f t="shared" si="94"/>
        <v>131.09216749663668</v>
      </c>
      <c r="R992" s="48">
        <f t="shared" si="95"/>
        <v>1005.0399508075479</v>
      </c>
      <c r="S992" s="74">
        <f t="shared" si="96"/>
        <v>47</v>
      </c>
      <c r="T992" s="6" t="s">
        <v>431</v>
      </c>
      <c r="U992" s="47" t="s">
        <v>432</v>
      </c>
      <c r="V992" s="47">
        <v>1</v>
      </c>
      <c r="W992" s="47">
        <v>1</v>
      </c>
      <c r="X992" s="47">
        <v>1</v>
      </c>
      <c r="Y992" s="47">
        <v>1</v>
      </c>
      <c r="Z992" s="75">
        <v>40855.635601851849</v>
      </c>
      <c r="AA992" s="6" t="s">
        <v>433</v>
      </c>
      <c r="AB992" s="47" t="s">
        <v>4931</v>
      </c>
      <c r="AC992" s="47" t="s">
        <v>5193</v>
      </c>
      <c r="AD992" s="47" t="s">
        <v>5194</v>
      </c>
      <c r="AE992" s="47" t="s">
        <v>5195</v>
      </c>
      <c r="AF992" s="6" t="s">
        <v>5196</v>
      </c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</row>
    <row r="993" spans="1:43" s="1" customFormat="1" ht="47.25" x14ac:dyDescent="0.25">
      <c r="A993" s="47">
        <v>989</v>
      </c>
      <c r="B993" s="47" t="s">
        <v>5197</v>
      </c>
      <c r="C993" s="47" t="s">
        <v>4936</v>
      </c>
      <c r="D993" s="69" t="s">
        <v>1913</v>
      </c>
      <c r="E993" s="47">
        <v>1993</v>
      </c>
      <c r="F993" s="69" t="s">
        <v>1485</v>
      </c>
      <c r="G993" s="69" t="s">
        <v>1600</v>
      </c>
      <c r="H993" s="69" t="s">
        <v>5147</v>
      </c>
      <c r="I993" s="70">
        <v>325.02646139820121</v>
      </c>
      <c r="J993" s="47" t="s">
        <v>430</v>
      </c>
      <c r="K993" s="47">
        <v>10</v>
      </c>
      <c r="L993" s="71"/>
      <c r="M993" s="47">
        <v>75</v>
      </c>
      <c r="N993" s="48">
        <f t="shared" si="91"/>
        <v>180</v>
      </c>
      <c r="O993" s="48">
        <f t="shared" si="92"/>
        <v>58504.763051676215</v>
      </c>
      <c r="P993" s="72">
        <f t="shared" si="93"/>
        <v>5850.4763051676218</v>
      </c>
      <c r="Q993" s="73">
        <f t="shared" si="94"/>
        <v>9653.2859035265756</v>
      </c>
      <c r="R993" s="48">
        <f t="shared" si="95"/>
        <v>74008.525260370414</v>
      </c>
      <c r="S993" s="74">
        <f t="shared" si="96"/>
        <v>44</v>
      </c>
      <c r="T993" s="6" t="s">
        <v>431</v>
      </c>
      <c r="U993" s="47" t="s">
        <v>432</v>
      </c>
      <c r="V993" s="47">
        <v>1</v>
      </c>
      <c r="W993" s="47">
        <v>1</v>
      </c>
      <c r="X993" s="47">
        <v>1</v>
      </c>
      <c r="Y993" s="47">
        <v>1</v>
      </c>
      <c r="Z993" s="75">
        <v>40855.635613425933</v>
      </c>
      <c r="AA993" s="6" t="s">
        <v>433</v>
      </c>
      <c r="AB993" s="47" t="s">
        <v>1914</v>
      </c>
      <c r="AC993" s="47" t="s">
        <v>5198</v>
      </c>
      <c r="AD993" s="47" t="s">
        <v>5199</v>
      </c>
      <c r="AE993" s="47" t="s">
        <v>5200</v>
      </c>
      <c r="AF993" s="6" t="s">
        <v>5201</v>
      </c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</row>
    <row r="994" spans="1:43" s="1" customFormat="1" ht="47.25" x14ac:dyDescent="0.25">
      <c r="A994" s="47">
        <v>990</v>
      </c>
      <c r="B994" s="47" t="s">
        <v>5202</v>
      </c>
      <c r="C994" s="47" t="s">
        <v>4936</v>
      </c>
      <c r="D994" s="69" t="s">
        <v>1913</v>
      </c>
      <c r="E994" s="47">
        <v>1993</v>
      </c>
      <c r="F994" s="69" t="s">
        <v>1485</v>
      </c>
      <c r="G994" s="69" t="s">
        <v>1600</v>
      </c>
      <c r="H994" s="69" t="s">
        <v>5147</v>
      </c>
      <c r="I994" s="70">
        <v>5.1459135290916924</v>
      </c>
      <c r="J994" s="47" t="s">
        <v>430</v>
      </c>
      <c r="K994" s="47">
        <v>10</v>
      </c>
      <c r="L994" s="71"/>
      <c r="M994" s="47">
        <v>75</v>
      </c>
      <c r="N994" s="48">
        <f t="shared" si="91"/>
        <v>180</v>
      </c>
      <c r="O994" s="48">
        <f t="shared" si="92"/>
        <v>926.2644352365046</v>
      </c>
      <c r="P994" s="72">
        <f t="shared" si="93"/>
        <v>92.626443523650465</v>
      </c>
      <c r="Q994" s="73">
        <f t="shared" si="94"/>
        <v>152.83363181402325</v>
      </c>
      <c r="R994" s="48">
        <f t="shared" si="95"/>
        <v>1171.7245105741783</v>
      </c>
      <c r="S994" s="74">
        <f t="shared" si="96"/>
        <v>44</v>
      </c>
      <c r="T994" s="6" t="s">
        <v>431</v>
      </c>
      <c r="U994" s="47" t="s">
        <v>432</v>
      </c>
      <c r="V994" s="47">
        <v>1</v>
      </c>
      <c r="W994" s="47">
        <v>1</v>
      </c>
      <c r="X994" s="47">
        <v>1</v>
      </c>
      <c r="Y994" s="47">
        <v>1</v>
      </c>
      <c r="Z994" s="75">
        <v>40855.635613425933</v>
      </c>
      <c r="AA994" s="6" t="s">
        <v>433</v>
      </c>
      <c r="AB994" s="47" t="s">
        <v>1914</v>
      </c>
      <c r="AC994" s="47" t="s">
        <v>5193</v>
      </c>
      <c r="AD994" s="47" t="s">
        <v>5198</v>
      </c>
      <c r="AE994" s="47" t="s">
        <v>5203</v>
      </c>
      <c r="AF994" s="6" t="s">
        <v>5204</v>
      </c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</row>
    <row r="995" spans="1:43" s="1" customFormat="1" ht="47.25" x14ac:dyDescent="0.25">
      <c r="A995" s="47">
        <v>991</v>
      </c>
      <c r="B995" s="47" t="s">
        <v>5205</v>
      </c>
      <c r="C995" s="47" t="s">
        <v>4936</v>
      </c>
      <c r="D995" s="69" t="s">
        <v>1913</v>
      </c>
      <c r="E995" s="47">
        <v>1993</v>
      </c>
      <c r="F995" s="69" t="s">
        <v>1485</v>
      </c>
      <c r="G995" s="69" t="s">
        <v>4937</v>
      </c>
      <c r="H995" s="69" t="s">
        <v>4929</v>
      </c>
      <c r="I995" s="70">
        <v>5.0483140235396764</v>
      </c>
      <c r="J995" s="47" t="s">
        <v>430</v>
      </c>
      <c r="K995" s="47">
        <v>10</v>
      </c>
      <c r="L995" s="71"/>
      <c r="M995" s="47">
        <v>75</v>
      </c>
      <c r="N995" s="48">
        <f t="shared" si="91"/>
        <v>180</v>
      </c>
      <c r="O995" s="48">
        <f t="shared" si="92"/>
        <v>908.69652423714172</v>
      </c>
      <c r="P995" s="72">
        <f t="shared" si="93"/>
        <v>90.869652423714172</v>
      </c>
      <c r="Q995" s="73">
        <f t="shared" si="94"/>
        <v>149.93492649912838</v>
      </c>
      <c r="R995" s="48">
        <f t="shared" si="95"/>
        <v>1149.5011031599843</v>
      </c>
      <c r="S995" s="74">
        <f t="shared" si="96"/>
        <v>44</v>
      </c>
      <c r="T995" s="6" t="s">
        <v>431</v>
      </c>
      <c r="U995" s="47" t="s">
        <v>432</v>
      </c>
      <c r="V995" s="47">
        <v>1</v>
      </c>
      <c r="W995" s="47">
        <v>1</v>
      </c>
      <c r="X995" s="47">
        <v>1</v>
      </c>
      <c r="Y995" s="47">
        <v>1</v>
      </c>
      <c r="Z995" s="75">
        <v>40855.635613425933</v>
      </c>
      <c r="AA995" s="6" t="s">
        <v>433</v>
      </c>
      <c r="AB995" s="47" t="s">
        <v>1914</v>
      </c>
      <c r="AC995" s="47" t="s">
        <v>4939</v>
      </c>
      <c r="AD995" s="47" t="s">
        <v>5193</v>
      </c>
      <c r="AE995" s="47" t="s">
        <v>5206</v>
      </c>
      <c r="AF995" s="6" t="s">
        <v>5207</v>
      </c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</row>
    <row r="996" spans="1:43" s="1" customFormat="1" ht="15.75" x14ac:dyDescent="0.25">
      <c r="A996" s="47">
        <v>992</v>
      </c>
      <c r="B996" s="47" t="s">
        <v>5208</v>
      </c>
      <c r="C996" s="47" t="s">
        <v>4936</v>
      </c>
      <c r="D996" s="69" t="s">
        <v>4928</v>
      </c>
      <c r="E996" s="47">
        <v>1996</v>
      </c>
      <c r="F996" s="69" t="s">
        <v>5147</v>
      </c>
      <c r="G996" s="69" t="s">
        <v>451</v>
      </c>
      <c r="H996" s="69" t="s">
        <v>457</v>
      </c>
      <c r="I996" s="70">
        <v>8.6207999996840954</v>
      </c>
      <c r="J996" s="47" t="s">
        <v>430</v>
      </c>
      <c r="K996" s="47">
        <v>6</v>
      </c>
      <c r="L996" s="71"/>
      <c r="M996" s="47">
        <v>75</v>
      </c>
      <c r="N996" s="48">
        <f t="shared" si="91"/>
        <v>140</v>
      </c>
      <c r="O996" s="48">
        <f t="shared" si="92"/>
        <v>1206.9119999557734</v>
      </c>
      <c r="P996" s="72">
        <f t="shared" si="93"/>
        <v>120.69119999557734</v>
      </c>
      <c r="Q996" s="73">
        <f t="shared" si="94"/>
        <v>199.14047999270261</v>
      </c>
      <c r="R996" s="48">
        <f t="shared" si="95"/>
        <v>1526.7436799440534</v>
      </c>
      <c r="S996" s="74">
        <f t="shared" si="96"/>
        <v>47</v>
      </c>
      <c r="T996" s="6" t="s">
        <v>431</v>
      </c>
      <c r="U996" s="47" t="s">
        <v>432</v>
      </c>
      <c r="V996" s="47">
        <v>1</v>
      </c>
      <c r="W996" s="47">
        <v>1</v>
      </c>
      <c r="X996" s="47">
        <v>1</v>
      </c>
      <c r="Y996" s="47">
        <v>1</v>
      </c>
      <c r="Z996" s="75">
        <v>40855.635613425933</v>
      </c>
      <c r="AA996" s="6" t="s">
        <v>433</v>
      </c>
      <c r="AB996" s="47" t="s">
        <v>4931</v>
      </c>
      <c r="AC996" s="47"/>
      <c r="AD996" s="47" t="s">
        <v>5209</v>
      </c>
      <c r="AE996" s="47" t="s">
        <v>5210</v>
      </c>
      <c r="AF996" s="6" t="s">
        <v>5211</v>
      </c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</row>
    <row r="997" spans="1:43" s="1" customFormat="1" ht="15.75" x14ac:dyDescent="0.25">
      <c r="A997" s="47">
        <v>993</v>
      </c>
      <c r="B997" s="47" t="s">
        <v>5212</v>
      </c>
      <c r="C997" s="47" t="s">
        <v>4936</v>
      </c>
      <c r="D997" s="69" t="s">
        <v>4928</v>
      </c>
      <c r="E997" s="47">
        <v>1996</v>
      </c>
      <c r="F997" s="69" t="s">
        <v>4937</v>
      </c>
      <c r="G997" s="69" t="s">
        <v>1600</v>
      </c>
      <c r="H997" s="69" t="s">
        <v>457</v>
      </c>
      <c r="I997" s="70">
        <v>4.89311214146423</v>
      </c>
      <c r="J997" s="47" t="s">
        <v>430</v>
      </c>
      <c r="K997" s="47">
        <v>10</v>
      </c>
      <c r="L997" s="71"/>
      <c r="M997" s="47">
        <v>75</v>
      </c>
      <c r="N997" s="48">
        <f t="shared" si="91"/>
        <v>180</v>
      </c>
      <c r="O997" s="48">
        <f t="shared" si="92"/>
        <v>880.76018546356136</v>
      </c>
      <c r="P997" s="72">
        <f t="shared" si="93"/>
        <v>88.076018546356138</v>
      </c>
      <c r="Q997" s="73">
        <f t="shared" si="94"/>
        <v>145.32543060148762</v>
      </c>
      <c r="R997" s="48">
        <f t="shared" si="95"/>
        <v>1114.1616346114051</v>
      </c>
      <c r="S997" s="74">
        <f t="shared" si="96"/>
        <v>47</v>
      </c>
      <c r="T997" s="6" t="s">
        <v>431</v>
      </c>
      <c r="U997" s="47" t="s">
        <v>432</v>
      </c>
      <c r="V997" s="47">
        <v>1</v>
      </c>
      <c r="W997" s="47">
        <v>1</v>
      </c>
      <c r="X997" s="47">
        <v>1</v>
      </c>
      <c r="Y997" s="47">
        <v>1</v>
      </c>
      <c r="Z997" s="75">
        <v>40855.635613425933</v>
      </c>
      <c r="AA997" s="6" t="s">
        <v>433</v>
      </c>
      <c r="AB997" s="47" t="s">
        <v>4931</v>
      </c>
      <c r="AC997" s="47" t="s">
        <v>5213</v>
      </c>
      <c r="AD997" s="47"/>
      <c r="AE997" s="47" t="s">
        <v>5214</v>
      </c>
      <c r="AF997" s="6" t="s">
        <v>5215</v>
      </c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</row>
    <row r="998" spans="1:43" s="1" customFormat="1" ht="15.75" x14ac:dyDescent="0.25">
      <c r="A998" s="47">
        <v>994</v>
      </c>
      <c r="B998" s="47" t="s">
        <v>5216</v>
      </c>
      <c r="C998" s="47" t="s">
        <v>1648</v>
      </c>
      <c r="D998" s="69" t="s">
        <v>4928</v>
      </c>
      <c r="E998" s="47">
        <v>1996</v>
      </c>
      <c r="F998" s="69" t="s">
        <v>1600</v>
      </c>
      <c r="G998" s="69" t="s">
        <v>1485</v>
      </c>
      <c r="H998" s="69" t="s">
        <v>1046</v>
      </c>
      <c r="I998" s="70">
        <v>6.004206449131531</v>
      </c>
      <c r="J998" s="47" t="s">
        <v>430</v>
      </c>
      <c r="K998" s="47">
        <v>6</v>
      </c>
      <c r="L998" s="71"/>
      <c r="M998" s="47">
        <v>75</v>
      </c>
      <c r="N998" s="48">
        <f t="shared" si="91"/>
        <v>140</v>
      </c>
      <c r="O998" s="48">
        <f t="shared" si="92"/>
        <v>840.58890287841439</v>
      </c>
      <c r="P998" s="72">
        <f t="shared" si="93"/>
        <v>84.05889028784145</v>
      </c>
      <c r="Q998" s="73">
        <f t="shared" si="94"/>
        <v>138.69716897493836</v>
      </c>
      <c r="R998" s="48">
        <f t="shared" si="95"/>
        <v>1063.3449621411942</v>
      </c>
      <c r="S998" s="74">
        <f t="shared" si="96"/>
        <v>47</v>
      </c>
      <c r="T998" s="6" t="s">
        <v>431</v>
      </c>
      <c r="U998" s="47" t="s">
        <v>432</v>
      </c>
      <c r="V998" s="47">
        <v>1</v>
      </c>
      <c r="W998" s="47">
        <v>1</v>
      </c>
      <c r="X998" s="47">
        <v>1</v>
      </c>
      <c r="Y998" s="47">
        <v>1</v>
      </c>
      <c r="Z998" s="75">
        <v>40855.635613425933</v>
      </c>
      <c r="AA998" s="6" t="s">
        <v>433</v>
      </c>
      <c r="AB998" s="47" t="s">
        <v>4931</v>
      </c>
      <c r="AC998" s="47"/>
      <c r="AD998" s="47" t="s">
        <v>5217</v>
      </c>
      <c r="AE998" s="47" t="s">
        <v>5218</v>
      </c>
      <c r="AF998" s="6" t="s">
        <v>5219</v>
      </c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</row>
    <row r="999" spans="1:43" s="1" customFormat="1" ht="15.75" x14ac:dyDescent="0.25">
      <c r="A999" s="47">
        <v>995</v>
      </c>
      <c r="B999" s="47" t="s">
        <v>5220</v>
      </c>
      <c r="C999" s="47" t="s">
        <v>4936</v>
      </c>
      <c r="D999" s="69" t="s">
        <v>4928</v>
      </c>
      <c r="E999" s="47">
        <v>1996</v>
      </c>
      <c r="F999" s="69" t="s">
        <v>1600</v>
      </c>
      <c r="G999" s="69" t="s">
        <v>1485</v>
      </c>
      <c r="H999" s="69" t="s">
        <v>1046</v>
      </c>
      <c r="I999" s="70">
        <v>59.673420779845003</v>
      </c>
      <c r="J999" s="47" t="s">
        <v>430</v>
      </c>
      <c r="K999" s="47">
        <v>10</v>
      </c>
      <c r="L999" s="71"/>
      <c r="M999" s="47">
        <v>75</v>
      </c>
      <c r="N999" s="48">
        <f t="shared" si="91"/>
        <v>180</v>
      </c>
      <c r="O999" s="48">
        <f t="shared" si="92"/>
        <v>10741.215740372101</v>
      </c>
      <c r="P999" s="72">
        <f t="shared" si="93"/>
        <v>1074.1215740372102</v>
      </c>
      <c r="Q999" s="73">
        <f t="shared" si="94"/>
        <v>1772.3005971613966</v>
      </c>
      <c r="R999" s="48">
        <f t="shared" si="95"/>
        <v>13587.637911570708</v>
      </c>
      <c r="S999" s="74">
        <f t="shared" si="96"/>
        <v>47</v>
      </c>
      <c r="T999" s="6" t="s">
        <v>431</v>
      </c>
      <c r="U999" s="47" t="s">
        <v>432</v>
      </c>
      <c r="V999" s="47">
        <v>1</v>
      </c>
      <c r="W999" s="47">
        <v>1</v>
      </c>
      <c r="X999" s="47">
        <v>1</v>
      </c>
      <c r="Y999" s="47">
        <v>1</v>
      </c>
      <c r="Z999" s="75">
        <v>40855.635613425933</v>
      </c>
      <c r="AA999" s="6" t="s">
        <v>433</v>
      </c>
      <c r="AB999" s="47" t="s">
        <v>4931</v>
      </c>
      <c r="AC999" s="47"/>
      <c r="AD999" s="47" t="s">
        <v>5213</v>
      </c>
      <c r="AE999" s="47" t="s">
        <v>5221</v>
      </c>
      <c r="AF999" s="6" t="s">
        <v>5222</v>
      </c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</row>
    <row r="1000" spans="1:43" s="1" customFormat="1" ht="15.75" x14ac:dyDescent="0.25">
      <c r="A1000" s="47">
        <v>996</v>
      </c>
      <c r="B1000" s="47" t="s">
        <v>5223</v>
      </c>
      <c r="C1000" s="47" t="s">
        <v>4936</v>
      </c>
      <c r="D1000" s="69" t="s">
        <v>4928</v>
      </c>
      <c r="E1000" s="47">
        <v>1996</v>
      </c>
      <c r="F1000" s="69" t="s">
        <v>1600</v>
      </c>
      <c r="G1000" s="69" t="s">
        <v>1485</v>
      </c>
      <c r="H1000" s="69" t="s">
        <v>1046</v>
      </c>
      <c r="I1000" s="70">
        <v>3.7372012035037581</v>
      </c>
      <c r="J1000" s="47" t="s">
        <v>430</v>
      </c>
      <c r="K1000" s="47">
        <v>10</v>
      </c>
      <c r="L1000" s="71"/>
      <c r="M1000" s="47">
        <v>75</v>
      </c>
      <c r="N1000" s="48">
        <f t="shared" si="91"/>
        <v>180</v>
      </c>
      <c r="O1000" s="48">
        <f t="shared" si="92"/>
        <v>672.69621663067642</v>
      </c>
      <c r="P1000" s="72">
        <f t="shared" si="93"/>
        <v>67.269621663067639</v>
      </c>
      <c r="Q1000" s="73">
        <f t="shared" si="94"/>
        <v>110.9948757440616</v>
      </c>
      <c r="R1000" s="48">
        <f t="shared" si="95"/>
        <v>850.96071403780559</v>
      </c>
      <c r="S1000" s="74">
        <f t="shared" si="96"/>
        <v>47</v>
      </c>
      <c r="T1000" s="6" t="s">
        <v>431</v>
      </c>
      <c r="U1000" s="47" t="s">
        <v>432</v>
      </c>
      <c r="V1000" s="47">
        <v>1</v>
      </c>
      <c r="W1000" s="47">
        <v>1</v>
      </c>
      <c r="X1000" s="47">
        <v>1</v>
      </c>
      <c r="Y1000" s="47">
        <v>1</v>
      </c>
      <c r="Z1000" s="75">
        <v>40855.635613425933</v>
      </c>
      <c r="AA1000" s="6" t="s">
        <v>433</v>
      </c>
      <c r="AB1000" s="47" t="s">
        <v>4931</v>
      </c>
      <c r="AC1000" s="47"/>
      <c r="AD1000" s="47"/>
      <c r="AE1000" s="47" t="s">
        <v>5224</v>
      </c>
      <c r="AF1000" s="6" t="s">
        <v>5225</v>
      </c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</row>
    <row r="1001" spans="1:43" s="1" customFormat="1" ht="47.25" x14ac:dyDescent="0.25">
      <c r="A1001" s="47">
        <v>997</v>
      </c>
      <c r="B1001" s="47" t="s">
        <v>5226</v>
      </c>
      <c r="C1001" s="47" t="s">
        <v>4936</v>
      </c>
      <c r="D1001" s="69" t="s">
        <v>1913</v>
      </c>
      <c r="E1001" s="47">
        <v>1993</v>
      </c>
      <c r="F1001" s="69" t="s">
        <v>1600</v>
      </c>
      <c r="G1001" s="69" t="s">
        <v>1485</v>
      </c>
      <c r="H1001" s="69" t="s">
        <v>1046</v>
      </c>
      <c r="I1001" s="70">
        <v>135.8692474270716</v>
      </c>
      <c r="J1001" s="47" t="s">
        <v>430</v>
      </c>
      <c r="K1001" s="47">
        <v>10</v>
      </c>
      <c r="L1001" s="71"/>
      <c r="M1001" s="47">
        <v>75</v>
      </c>
      <c r="N1001" s="48">
        <f t="shared" si="91"/>
        <v>180</v>
      </c>
      <c r="O1001" s="48">
        <f t="shared" si="92"/>
        <v>24456.464536872889</v>
      </c>
      <c r="P1001" s="72">
        <f t="shared" si="93"/>
        <v>2445.6464536872891</v>
      </c>
      <c r="Q1001" s="73">
        <f t="shared" si="94"/>
        <v>4035.3166485840266</v>
      </c>
      <c r="R1001" s="48">
        <f t="shared" si="95"/>
        <v>30937.427639144204</v>
      </c>
      <c r="S1001" s="74">
        <f t="shared" si="96"/>
        <v>44</v>
      </c>
      <c r="T1001" s="6" t="s">
        <v>431</v>
      </c>
      <c r="U1001" s="47" t="s">
        <v>432</v>
      </c>
      <c r="V1001" s="47">
        <v>1</v>
      </c>
      <c r="W1001" s="47">
        <v>1</v>
      </c>
      <c r="X1001" s="47">
        <v>1</v>
      </c>
      <c r="Y1001" s="47">
        <v>1</v>
      </c>
      <c r="Z1001" s="75">
        <v>40855.635613425933</v>
      </c>
      <c r="AA1001" s="6" t="s">
        <v>433</v>
      </c>
      <c r="AB1001" s="47" t="s">
        <v>1914</v>
      </c>
      <c r="AC1001" s="47"/>
      <c r="AD1001" s="47"/>
      <c r="AE1001" s="47" t="s">
        <v>5227</v>
      </c>
      <c r="AF1001" s="6" t="s">
        <v>5228</v>
      </c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</row>
    <row r="1002" spans="1:43" s="1" customFormat="1" ht="47.25" x14ac:dyDescent="0.25">
      <c r="A1002" s="47">
        <v>998</v>
      </c>
      <c r="B1002" s="47" t="s">
        <v>5229</v>
      </c>
      <c r="C1002" s="47" t="s">
        <v>4936</v>
      </c>
      <c r="D1002" s="69" t="s">
        <v>1913</v>
      </c>
      <c r="E1002" s="47">
        <v>1993</v>
      </c>
      <c r="F1002" s="69" t="s">
        <v>1600</v>
      </c>
      <c r="G1002" s="69" t="s">
        <v>812</v>
      </c>
      <c r="H1002" s="69" t="s">
        <v>1485</v>
      </c>
      <c r="I1002" s="70">
        <v>6.0000603005175206</v>
      </c>
      <c r="J1002" s="47" t="s">
        <v>430</v>
      </c>
      <c r="K1002" s="47">
        <v>10</v>
      </c>
      <c r="L1002" s="71"/>
      <c r="M1002" s="47">
        <v>75</v>
      </c>
      <c r="N1002" s="48">
        <f t="shared" si="91"/>
        <v>180</v>
      </c>
      <c r="O1002" s="48">
        <f t="shared" si="92"/>
        <v>1080.0108540931537</v>
      </c>
      <c r="P1002" s="72">
        <f t="shared" si="93"/>
        <v>108.00108540931538</v>
      </c>
      <c r="Q1002" s="73">
        <f t="shared" si="94"/>
        <v>178.20179092537037</v>
      </c>
      <c r="R1002" s="48">
        <f t="shared" si="95"/>
        <v>1366.2137304278397</v>
      </c>
      <c r="S1002" s="74">
        <f t="shared" si="96"/>
        <v>44</v>
      </c>
      <c r="T1002" s="6" t="s">
        <v>431</v>
      </c>
      <c r="U1002" s="47" t="s">
        <v>432</v>
      </c>
      <c r="V1002" s="47">
        <v>1</v>
      </c>
      <c r="W1002" s="47">
        <v>1</v>
      </c>
      <c r="X1002" s="47">
        <v>1</v>
      </c>
      <c r="Y1002" s="47">
        <v>1</v>
      </c>
      <c r="Z1002" s="75">
        <v>40855.635613425933</v>
      </c>
      <c r="AA1002" s="6" t="s">
        <v>433</v>
      </c>
      <c r="AB1002" s="47" t="s">
        <v>1914</v>
      </c>
      <c r="AC1002" s="47"/>
      <c r="AD1002" s="47"/>
      <c r="AE1002" s="47" t="s">
        <v>5230</v>
      </c>
      <c r="AF1002" s="6" t="s">
        <v>5231</v>
      </c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</row>
    <row r="1003" spans="1:43" s="1" customFormat="1" ht="31.5" x14ac:dyDescent="0.25">
      <c r="A1003" s="47">
        <v>999</v>
      </c>
      <c r="B1003" s="47" t="s">
        <v>5232</v>
      </c>
      <c r="C1003" s="47" t="s">
        <v>688</v>
      </c>
      <c r="D1003" s="69" t="s">
        <v>1482</v>
      </c>
      <c r="E1003" s="47">
        <v>2002</v>
      </c>
      <c r="F1003" s="69" t="s">
        <v>812</v>
      </c>
      <c r="G1003" s="69" t="s">
        <v>457</v>
      </c>
      <c r="H1003" s="69" t="s">
        <v>457</v>
      </c>
      <c r="I1003" s="70">
        <v>156.1547068891916</v>
      </c>
      <c r="J1003" s="47" t="s">
        <v>430</v>
      </c>
      <c r="K1003" s="47">
        <v>10</v>
      </c>
      <c r="L1003" s="71"/>
      <c r="M1003" s="47">
        <v>75</v>
      </c>
      <c r="N1003" s="48">
        <f t="shared" si="91"/>
        <v>180</v>
      </c>
      <c r="O1003" s="48">
        <f t="shared" si="92"/>
        <v>28107.847240054489</v>
      </c>
      <c r="P1003" s="72">
        <f t="shared" si="93"/>
        <v>2810.7847240054489</v>
      </c>
      <c r="Q1003" s="73">
        <f t="shared" si="94"/>
        <v>4637.7947946089907</v>
      </c>
      <c r="R1003" s="48">
        <f t="shared" si="95"/>
        <v>35556.426758668931</v>
      </c>
      <c r="S1003" s="74">
        <f t="shared" si="96"/>
        <v>53</v>
      </c>
      <c r="T1003" s="6" t="s">
        <v>431</v>
      </c>
      <c r="U1003" s="47" t="s">
        <v>432</v>
      </c>
      <c r="V1003" s="47">
        <v>1</v>
      </c>
      <c r="W1003" s="47">
        <v>1</v>
      </c>
      <c r="X1003" s="47">
        <v>1</v>
      </c>
      <c r="Y1003" s="47">
        <v>1</v>
      </c>
      <c r="Z1003" s="75">
        <v>40855.635613425933</v>
      </c>
      <c r="AA1003" s="6" t="s">
        <v>433</v>
      </c>
      <c r="AB1003" s="47" t="s">
        <v>1486</v>
      </c>
      <c r="AC1003" s="47"/>
      <c r="AD1003" s="47" t="s">
        <v>4874</v>
      </c>
      <c r="AE1003" s="47" t="s">
        <v>5233</v>
      </c>
      <c r="AF1003" s="6" t="s">
        <v>5234</v>
      </c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</row>
    <row r="1004" spans="1:43" s="1" customFormat="1" ht="31.5" x14ac:dyDescent="0.25">
      <c r="A1004" s="47">
        <v>1000</v>
      </c>
      <c r="B1004" s="47" t="s">
        <v>5235</v>
      </c>
      <c r="C1004" s="47" t="s">
        <v>688</v>
      </c>
      <c r="D1004" s="69" t="s">
        <v>1482</v>
      </c>
      <c r="E1004" s="47">
        <v>2002</v>
      </c>
      <c r="F1004" s="69" t="s">
        <v>812</v>
      </c>
      <c r="G1004" s="69" t="s">
        <v>457</v>
      </c>
      <c r="H1004" s="69" t="s">
        <v>457</v>
      </c>
      <c r="I1004" s="70">
        <v>48.982456767251058</v>
      </c>
      <c r="J1004" s="47" t="s">
        <v>430</v>
      </c>
      <c r="K1004" s="47">
        <v>10</v>
      </c>
      <c r="L1004" s="71"/>
      <c r="M1004" s="47">
        <v>75</v>
      </c>
      <c r="N1004" s="48">
        <f t="shared" si="91"/>
        <v>180</v>
      </c>
      <c r="O1004" s="48">
        <f t="shared" si="92"/>
        <v>8816.8422181051901</v>
      </c>
      <c r="P1004" s="72">
        <f t="shared" si="93"/>
        <v>881.68422181051903</v>
      </c>
      <c r="Q1004" s="73">
        <f t="shared" si="94"/>
        <v>1454.7789659873563</v>
      </c>
      <c r="R1004" s="48">
        <f t="shared" si="95"/>
        <v>11153.305405903066</v>
      </c>
      <c r="S1004" s="74">
        <f t="shared" si="96"/>
        <v>53</v>
      </c>
      <c r="T1004" s="6" t="s">
        <v>431</v>
      </c>
      <c r="U1004" s="47" t="s">
        <v>432</v>
      </c>
      <c r="V1004" s="47">
        <v>1</v>
      </c>
      <c r="W1004" s="47">
        <v>1</v>
      </c>
      <c r="X1004" s="47">
        <v>1</v>
      </c>
      <c r="Y1004" s="47">
        <v>1</v>
      </c>
      <c r="Z1004" s="75">
        <v>40855.635613425933</v>
      </c>
      <c r="AA1004" s="6" t="s">
        <v>433</v>
      </c>
      <c r="AB1004" s="47" t="s">
        <v>1486</v>
      </c>
      <c r="AC1004" s="47" t="s">
        <v>5236</v>
      </c>
      <c r="AD1004" s="47"/>
      <c r="AE1004" s="47" t="s">
        <v>5237</v>
      </c>
      <c r="AF1004" s="6" t="s">
        <v>5238</v>
      </c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</row>
    <row r="1005" spans="1:43" s="1" customFormat="1" ht="31.5" x14ac:dyDescent="0.25">
      <c r="A1005" s="47">
        <v>1001</v>
      </c>
      <c r="B1005" s="47" t="s">
        <v>5239</v>
      </c>
      <c r="C1005" s="47" t="s">
        <v>2924</v>
      </c>
      <c r="D1005" s="69" t="s">
        <v>918</v>
      </c>
      <c r="E1005" s="47">
        <v>1977</v>
      </c>
      <c r="F1005" s="69" t="s">
        <v>812</v>
      </c>
      <c r="G1005" s="69" t="s">
        <v>1818</v>
      </c>
      <c r="H1005" s="69" t="s">
        <v>904</v>
      </c>
      <c r="I1005" s="70">
        <v>31.706240791613268</v>
      </c>
      <c r="J1005" s="47" t="s">
        <v>799</v>
      </c>
      <c r="K1005" s="47">
        <v>10</v>
      </c>
      <c r="L1005" s="71"/>
      <c r="M1005" s="47">
        <v>75</v>
      </c>
      <c r="N1005" s="48">
        <f t="shared" si="91"/>
        <v>180</v>
      </c>
      <c r="O1005" s="48">
        <f t="shared" si="92"/>
        <v>5707.1233424903885</v>
      </c>
      <c r="P1005" s="72">
        <f t="shared" si="93"/>
        <v>570.71233424903892</v>
      </c>
      <c r="Q1005" s="73">
        <f t="shared" si="94"/>
        <v>941.67535151091397</v>
      </c>
      <c r="R1005" s="48">
        <f t="shared" si="95"/>
        <v>7219.511028250341</v>
      </c>
      <c r="S1005" s="74">
        <f t="shared" si="96"/>
        <v>28</v>
      </c>
      <c r="T1005" s="6" t="s">
        <v>431</v>
      </c>
      <c r="U1005" s="47" t="s">
        <v>432</v>
      </c>
      <c r="V1005" s="47">
        <v>1</v>
      </c>
      <c r="W1005" s="47">
        <v>1</v>
      </c>
      <c r="X1005" s="47">
        <v>1</v>
      </c>
      <c r="Y1005" s="47">
        <v>1</v>
      </c>
      <c r="Z1005" s="75">
        <v>40855.635613425933</v>
      </c>
      <c r="AA1005" s="6" t="s">
        <v>433</v>
      </c>
      <c r="AB1005" s="47" t="s">
        <v>920</v>
      </c>
      <c r="AC1005" s="47" t="s">
        <v>5240</v>
      </c>
      <c r="AD1005" s="47" t="s">
        <v>5241</v>
      </c>
      <c r="AE1005" s="47" t="s">
        <v>5242</v>
      </c>
      <c r="AF1005" s="6" t="s">
        <v>5243</v>
      </c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</row>
    <row r="1006" spans="1:43" s="1" customFormat="1" ht="31.5" x14ac:dyDescent="0.25">
      <c r="A1006" s="47">
        <v>1002</v>
      </c>
      <c r="B1006" s="47" t="s">
        <v>5244</v>
      </c>
      <c r="C1006" s="47" t="s">
        <v>2924</v>
      </c>
      <c r="D1006" s="69" t="s">
        <v>918</v>
      </c>
      <c r="E1006" s="47">
        <v>1977</v>
      </c>
      <c r="F1006" s="69" t="s">
        <v>812</v>
      </c>
      <c r="G1006" s="69" t="s">
        <v>904</v>
      </c>
      <c r="H1006" s="69" t="s">
        <v>5245</v>
      </c>
      <c r="I1006" s="70">
        <v>3.1617194838272842</v>
      </c>
      <c r="J1006" s="47" t="s">
        <v>799</v>
      </c>
      <c r="K1006" s="47">
        <v>10</v>
      </c>
      <c r="L1006" s="71"/>
      <c r="M1006" s="47">
        <v>75</v>
      </c>
      <c r="N1006" s="48">
        <f t="shared" si="91"/>
        <v>180</v>
      </c>
      <c r="O1006" s="48">
        <f t="shared" si="92"/>
        <v>569.10950708891119</v>
      </c>
      <c r="P1006" s="72">
        <f t="shared" si="93"/>
        <v>56.910950708891122</v>
      </c>
      <c r="Q1006" s="73">
        <f t="shared" si="94"/>
        <v>93.903068669670347</v>
      </c>
      <c r="R1006" s="48">
        <f t="shared" si="95"/>
        <v>719.9235264674727</v>
      </c>
      <c r="S1006" s="74">
        <f t="shared" si="96"/>
        <v>28</v>
      </c>
      <c r="T1006" s="6" t="s">
        <v>431</v>
      </c>
      <c r="U1006" s="47" t="s">
        <v>432</v>
      </c>
      <c r="V1006" s="47">
        <v>1</v>
      </c>
      <c r="W1006" s="47">
        <v>1</v>
      </c>
      <c r="X1006" s="47">
        <v>1</v>
      </c>
      <c r="Y1006" s="47">
        <v>1</v>
      </c>
      <c r="Z1006" s="75">
        <v>40855.635613425933</v>
      </c>
      <c r="AA1006" s="6" t="s">
        <v>433</v>
      </c>
      <c r="AB1006" s="47" t="s">
        <v>920</v>
      </c>
      <c r="AC1006" s="47" t="s">
        <v>5246</v>
      </c>
      <c r="AD1006" s="47" t="s">
        <v>5240</v>
      </c>
      <c r="AE1006" s="47" t="s">
        <v>5247</v>
      </c>
      <c r="AF1006" s="6" t="s">
        <v>5248</v>
      </c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</row>
    <row r="1007" spans="1:43" s="1" customFormat="1" ht="31.5" x14ac:dyDescent="0.25">
      <c r="A1007" s="47">
        <v>1003</v>
      </c>
      <c r="B1007" s="47" t="s">
        <v>5249</v>
      </c>
      <c r="C1007" s="47" t="s">
        <v>2924</v>
      </c>
      <c r="D1007" s="69" t="s">
        <v>918</v>
      </c>
      <c r="E1007" s="47">
        <v>1977</v>
      </c>
      <c r="F1007" s="69" t="s">
        <v>904</v>
      </c>
      <c r="G1007" s="69" t="s">
        <v>1499</v>
      </c>
      <c r="H1007" s="69" t="s">
        <v>812</v>
      </c>
      <c r="I1007" s="70">
        <v>4.3648208796251673</v>
      </c>
      <c r="J1007" s="47" t="s">
        <v>799</v>
      </c>
      <c r="K1007" s="47">
        <v>10</v>
      </c>
      <c r="L1007" s="71"/>
      <c r="M1007" s="47">
        <v>75</v>
      </c>
      <c r="N1007" s="48">
        <f t="shared" si="91"/>
        <v>180</v>
      </c>
      <c r="O1007" s="48">
        <f t="shared" si="92"/>
        <v>785.66775833253007</v>
      </c>
      <c r="P1007" s="72">
        <f t="shared" si="93"/>
        <v>78.566775833253018</v>
      </c>
      <c r="Q1007" s="73">
        <f t="shared" si="94"/>
        <v>129.63518012486745</v>
      </c>
      <c r="R1007" s="48">
        <f t="shared" si="95"/>
        <v>993.86971429065056</v>
      </c>
      <c r="S1007" s="74">
        <f t="shared" si="96"/>
        <v>28</v>
      </c>
      <c r="T1007" s="6" t="s">
        <v>431</v>
      </c>
      <c r="U1007" s="47" t="s">
        <v>432</v>
      </c>
      <c r="V1007" s="47">
        <v>1</v>
      </c>
      <c r="W1007" s="47">
        <v>1</v>
      </c>
      <c r="X1007" s="47">
        <v>1</v>
      </c>
      <c r="Y1007" s="47">
        <v>1</v>
      </c>
      <c r="Z1007" s="75">
        <v>40855.635613425933</v>
      </c>
      <c r="AA1007" s="6" t="s">
        <v>433</v>
      </c>
      <c r="AB1007" s="47" t="s">
        <v>920</v>
      </c>
      <c r="AC1007" s="47" t="s">
        <v>5250</v>
      </c>
      <c r="AD1007" s="47" t="s">
        <v>5240</v>
      </c>
      <c r="AE1007" s="47" t="s">
        <v>5251</v>
      </c>
      <c r="AF1007" s="6" t="s">
        <v>5252</v>
      </c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</row>
    <row r="1008" spans="1:43" s="1" customFormat="1" ht="15.75" x14ac:dyDescent="0.25">
      <c r="A1008" s="47">
        <v>1004</v>
      </c>
      <c r="B1008" s="47" t="s">
        <v>5253</v>
      </c>
      <c r="C1008" s="47" t="s">
        <v>2965</v>
      </c>
      <c r="D1008" s="69" t="s">
        <v>4969</v>
      </c>
      <c r="E1008" s="47">
        <v>1990</v>
      </c>
      <c r="F1008" s="69" t="s">
        <v>904</v>
      </c>
      <c r="G1008" s="69" t="s">
        <v>1485</v>
      </c>
      <c r="H1008" s="69" t="s">
        <v>1289</v>
      </c>
      <c r="I1008" s="70">
        <v>5.0308900241303904</v>
      </c>
      <c r="J1008" s="47" t="s">
        <v>430</v>
      </c>
      <c r="K1008" s="47">
        <v>10</v>
      </c>
      <c r="L1008" s="71"/>
      <c r="M1008" s="47">
        <v>75</v>
      </c>
      <c r="N1008" s="48">
        <f t="shared" si="91"/>
        <v>180</v>
      </c>
      <c r="O1008" s="48">
        <f t="shared" si="92"/>
        <v>905.56020434347033</v>
      </c>
      <c r="P1008" s="72">
        <f t="shared" si="93"/>
        <v>90.556020434347033</v>
      </c>
      <c r="Q1008" s="73">
        <f t="shared" si="94"/>
        <v>149.4174337166726</v>
      </c>
      <c r="R1008" s="48">
        <f t="shared" si="95"/>
        <v>1145.5336584944901</v>
      </c>
      <c r="S1008" s="74">
        <f t="shared" si="96"/>
        <v>41</v>
      </c>
      <c r="T1008" s="6" t="s">
        <v>431</v>
      </c>
      <c r="U1008" s="47" t="s">
        <v>432</v>
      </c>
      <c r="V1008" s="47">
        <v>1</v>
      </c>
      <c r="W1008" s="47">
        <v>1</v>
      </c>
      <c r="X1008" s="47">
        <v>1</v>
      </c>
      <c r="Y1008" s="47">
        <v>1</v>
      </c>
      <c r="Z1008" s="75">
        <v>40855.635613425933</v>
      </c>
      <c r="AA1008" s="6" t="s">
        <v>433</v>
      </c>
      <c r="AB1008" s="47" t="s">
        <v>4970</v>
      </c>
      <c r="AC1008" s="47" t="s">
        <v>5254</v>
      </c>
      <c r="AD1008" s="47" t="s">
        <v>4975</v>
      </c>
      <c r="AE1008" s="47" t="s">
        <v>5255</v>
      </c>
      <c r="AF1008" s="6" t="s">
        <v>5256</v>
      </c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</row>
    <row r="1009" spans="1:43" s="1" customFormat="1" ht="31.5" x14ac:dyDescent="0.25">
      <c r="A1009" s="47">
        <v>1005</v>
      </c>
      <c r="B1009" s="47" t="s">
        <v>5257</v>
      </c>
      <c r="C1009" s="47" t="s">
        <v>2965</v>
      </c>
      <c r="D1009" s="69" t="s">
        <v>918</v>
      </c>
      <c r="E1009" s="47">
        <v>1977</v>
      </c>
      <c r="F1009" s="69" t="s">
        <v>1485</v>
      </c>
      <c r="G1009" s="69" t="s">
        <v>904</v>
      </c>
      <c r="H1009" s="69" t="s">
        <v>451</v>
      </c>
      <c r="I1009" s="70">
        <v>53.592196125211821</v>
      </c>
      <c r="J1009" s="47" t="s">
        <v>799</v>
      </c>
      <c r="K1009" s="47">
        <v>10</v>
      </c>
      <c r="L1009" s="71"/>
      <c r="M1009" s="47">
        <v>75</v>
      </c>
      <c r="N1009" s="48">
        <f t="shared" ref="N1009:N1072" si="97">IF(K1009=4,100,IF(K1009=6,140,IF(K1009=8,160,IF(K1009=10,180,IF(K1009=12,200,IF(K1009=14,225,IF(K1009=16,275,IF(K1009=18,350,0))))))))</f>
        <v>180</v>
      </c>
      <c r="O1009" s="48">
        <f t="shared" si="92"/>
        <v>9646.5953025381277</v>
      </c>
      <c r="P1009" s="72">
        <f t="shared" si="93"/>
        <v>964.65953025381282</v>
      </c>
      <c r="Q1009" s="73">
        <f t="shared" si="94"/>
        <v>1591.6882249187911</v>
      </c>
      <c r="R1009" s="48">
        <f t="shared" si="95"/>
        <v>12202.943057710732</v>
      </c>
      <c r="S1009" s="74">
        <f t="shared" si="96"/>
        <v>28</v>
      </c>
      <c r="T1009" s="6" t="s">
        <v>431</v>
      </c>
      <c r="U1009" s="47" t="s">
        <v>432</v>
      </c>
      <c r="V1009" s="47">
        <v>1</v>
      </c>
      <c r="W1009" s="47">
        <v>1</v>
      </c>
      <c r="X1009" s="47">
        <v>1</v>
      </c>
      <c r="Y1009" s="47">
        <v>1</v>
      </c>
      <c r="Z1009" s="75">
        <v>40855.635613425933</v>
      </c>
      <c r="AA1009" s="6" t="s">
        <v>433</v>
      </c>
      <c r="AB1009" s="47" t="s">
        <v>920</v>
      </c>
      <c r="AC1009" s="47" t="s">
        <v>5258</v>
      </c>
      <c r="AD1009" s="47" t="s">
        <v>5259</v>
      </c>
      <c r="AE1009" s="47" t="s">
        <v>5260</v>
      </c>
      <c r="AF1009" s="6" t="s">
        <v>5261</v>
      </c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</row>
    <row r="1010" spans="1:43" s="1" customFormat="1" ht="31.5" x14ac:dyDescent="0.25">
      <c r="A1010" s="47">
        <v>1006</v>
      </c>
      <c r="B1010" s="47" t="s">
        <v>5262</v>
      </c>
      <c r="C1010" s="47" t="s">
        <v>2965</v>
      </c>
      <c r="D1010" s="69" t="s">
        <v>918</v>
      </c>
      <c r="E1010" s="47">
        <v>1977</v>
      </c>
      <c r="F1010" s="69" t="s">
        <v>1485</v>
      </c>
      <c r="G1010" s="69" t="s">
        <v>904</v>
      </c>
      <c r="H1010" s="69" t="s">
        <v>451</v>
      </c>
      <c r="I1010" s="70">
        <v>2.7960266165487</v>
      </c>
      <c r="J1010" s="47" t="s">
        <v>799</v>
      </c>
      <c r="K1010" s="47">
        <v>10</v>
      </c>
      <c r="L1010" s="71"/>
      <c r="M1010" s="47">
        <v>75</v>
      </c>
      <c r="N1010" s="48">
        <f t="shared" si="97"/>
        <v>180</v>
      </c>
      <c r="O1010" s="48">
        <f t="shared" si="92"/>
        <v>503.28479097876601</v>
      </c>
      <c r="P1010" s="72">
        <f t="shared" si="93"/>
        <v>50.328479097876603</v>
      </c>
      <c r="Q1010" s="73">
        <f t="shared" si="94"/>
        <v>83.041990511496394</v>
      </c>
      <c r="R1010" s="48">
        <f t="shared" si="95"/>
        <v>636.65526058813896</v>
      </c>
      <c r="S1010" s="74">
        <f t="shared" si="96"/>
        <v>28</v>
      </c>
      <c r="T1010" s="6" t="s">
        <v>431</v>
      </c>
      <c r="U1010" s="47" t="s">
        <v>432</v>
      </c>
      <c r="V1010" s="47">
        <v>1</v>
      </c>
      <c r="W1010" s="47">
        <v>1</v>
      </c>
      <c r="X1010" s="47">
        <v>1</v>
      </c>
      <c r="Y1010" s="47">
        <v>1</v>
      </c>
      <c r="Z1010" s="75">
        <v>40855.635613425933</v>
      </c>
      <c r="AA1010" s="6" t="s">
        <v>433</v>
      </c>
      <c r="AB1010" s="47" t="s">
        <v>920</v>
      </c>
      <c r="AC1010" s="47" t="s">
        <v>5263</v>
      </c>
      <c r="AD1010" s="47" t="s">
        <v>5258</v>
      </c>
      <c r="AE1010" s="47" t="s">
        <v>5264</v>
      </c>
      <c r="AF1010" s="6" t="s">
        <v>5265</v>
      </c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</row>
    <row r="1011" spans="1:43" s="1" customFormat="1" ht="31.5" x14ac:dyDescent="0.25">
      <c r="A1011" s="47">
        <v>1007</v>
      </c>
      <c r="B1011" s="47" t="s">
        <v>5266</v>
      </c>
      <c r="C1011" s="47" t="s">
        <v>2924</v>
      </c>
      <c r="D1011" s="69" t="s">
        <v>918</v>
      </c>
      <c r="E1011" s="47">
        <v>1977</v>
      </c>
      <c r="F1011" s="69" t="s">
        <v>904</v>
      </c>
      <c r="G1011" s="69" t="s">
        <v>1499</v>
      </c>
      <c r="H1011" s="69" t="s">
        <v>451</v>
      </c>
      <c r="I1011" s="70">
        <v>205.64824670359519</v>
      </c>
      <c r="J1011" s="47" t="s">
        <v>799</v>
      </c>
      <c r="K1011" s="47">
        <v>10</v>
      </c>
      <c r="L1011" s="71"/>
      <c r="M1011" s="47">
        <v>75</v>
      </c>
      <c r="N1011" s="48">
        <f t="shared" si="97"/>
        <v>180</v>
      </c>
      <c r="O1011" s="48">
        <f t="shared" si="92"/>
        <v>37016.684406647131</v>
      </c>
      <c r="P1011" s="72">
        <f t="shared" si="93"/>
        <v>3701.6684406647132</v>
      </c>
      <c r="Q1011" s="73">
        <f t="shared" si="94"/>
        <v>6107.7529270967761</v>
      </c>
      <c r="R1011" s="48">
        <f t="shared" si="95"/>
        <v>46826.105774408621</v>
      </c>
      <c r="S1011" s="74">
        <f t="shared" si="96"/>
        <v>28</v>
      </c>
      <c r="T1011" s="6" t="s">
        <v>431</v>
      </c>
      <c r="U1011" s="47" t="s">
        <v>432</v>
      </c>
      <c r="V1011" s="47">
        <v>1</v>
      </c>
      <c r="W1011" s="47">
        <v>1</v>
      </c>
      <c r="X1011" s="47">
        <v>1</v>
      </c>
      <c r="Y1011" s="47">
        <v>1</v>
      </c>
      <c r="Z1011" s="75">
        <v>40855.635625000003</v>
      </c>
      <c r="AA1011" s="6" t="s">
        <v>433</v>
      </c>
      <c r="AB1011" s="47" t="s">
        <v>920</v>
      </c>
      <c r="AC1011" s="47" t="s">
        <v>5267</v>
      </c>
      <c r="AD1011" s="47" t="s">
        <v>5250</v>
      </c>
      <c r="AE1011" s="47" t="s">
        <v>5268</v>
      </c>
      <c r="AF1011" s="6" t="s">
        <v>5269</v>
      </c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</row>
    <row r="1012" spans="1:43" s="1" customFormat="1" ht="31.5" x14ac:dyDescent="0.25">
      <c r="A1012" s="47">
        <v>1008</v>
      </c>
      <c r="B1012" s="47" t="s">
        <v>5270</v>
      </c>
      <c r="C1012" s="47" t="s">
        <v>2965</v>
      </c>
      <c r="D1012" s="69" t="s">
        <v>918</v>
      </c>
      <c r="E1012" s="47">
        <v>1977</v>
      </c>
      <c r="F1012" s="69" t="s">
        <v>1485</v>
      </c>
      <c r="G1012" s="69" t="s">
        <v>904</v>
      </c>
      <c r="H1012" s="69" t="s">
        <v>5271</v>
      </c>
      <c r="I1012" s="70">
        <v>4.512112925162044</v>
      </c>
      <c r="J1012" s="47" t="s">
        <v>799</v>
      </c>
      <c r="K1012" s="47">
        <v>10</v>
      </c>
      <c r="L1012" s="71"/>
      <c r="M1012" s="47">
        <v>75</v>
      </c>
      <c r="N1012" s="48">
        <f t="shared" si="97"/>
        <v>180</v>
      </c>
      <c r="O1012" s="48">
        <f t="shared" si="92"/>
        <v>812.18032652916793</v>
      </c>
      <c r="P1012" s="72">
        <f t="shared" si="93"/>
        <v>81.218032652916804</v>
      </c>
      <c r="Q1012" s="73">
        <f t="shared" si="94"/>
        <v>134.0097538773127</v>
      </c>
      <c r="R1012" s="48">
        <f t="shared" si="95"/>
        <v>1027.4081130593975</v>
      </c>
      <c r="S1012" s="74">
        <f t="shared" si="96"/>
        <v>28</v>
      </c>
      <c r="T1012" s="6" t="s">
        <v>431</v>
      </c>
      <c r="U1012" s="47" t="s">
        <v>432</v>
      </c>
      <c r="V1012" s="47">
        <v>1</v>
      </c>
      <c r="W1012" s="47">
        <v>1</v>
      </c>
      <c r="X1012" s="47">
        <v>1</v>
      </c>
      <c r="Y1012" s="47">
        <v>1</v>
      </c>
      <c r="Z1012" s="75">
        <v>40855.635625000003</v>
      </c>
      <c r="AA1012" s="6" t="s">
        <v>433</v>
      </c>
      <c r="AB1012" s="47" t="s">
        <v>920</v>
      </c>
      <c r="AC1012" s="47" t="s">
        <v>5272</v>
      </c>
      <c r="AD1012" s="47" t="s">
        <v>5254</v>
      </c>
      <c r="AE1012" s="47" t="s">
        <v>5273</v>
      </c>
      <c r="AF1012" s="6" t="s">
        <v>5274</v>
      </c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</row>
    <row r="1013" spans="1:43" s="1" customFormat="1" ht="31.5" x14ac:dyDescent="0.25">
      <c r="A1013" s="47">
        <v>1009</v>
      </c>
      <c r="B1013" s="47" t="s">
        <v>5275</v>
      </c>
      <c r="C1013" s="47" t="s">
        <v>2965</v>
      </c>
      <c r="D1013" s="69" t="s">
        <v>918</v>
      </c>
      <c r="E1013" s="47">
        <v>1977</v>
      </c>
      <c r="F1013" s="69" t="s">
        <v>1485</v>
      </c>
      <c r="G1013" s="69" t="s">
        <v>5276</v>
      </c>
      <c r="H1013" s="69" t="s">
        <v>5277</v>
      </c>
      <c r="I1013" s="70">
        <v>18.824754262702591</v>
      </c>
      <c r="J1013" s="47" t="s">
        <v>799</v>
      </c>
      <c r="K1013" s="47">
        <v>10</v>
      </c>
      <c r="L1013" s="71"/>
      <c r="M1013" s="47">
        <v>75</v>
      </c>
      <c r="N1013" s="48">
        <f t="shared" si="97"/>
        <v>180</v>
      </c>
      <c r="O1013" s="48">
        <f t="shared" si="92"/>
        <v>3388.4557672864662</v>
      </c>
      <c r="P1013" s="72">
        <f t="shared" si="93"/>
        <v>338.84557672864662</v>
      </c>
      <c r="Q1013" s="73">
        <f t="shared" si="94"/>
        <v>559.09520160226691</v>
      </c>
      <c r="R1013" s="48">
        <f t="shared" si="95"/>
        <v>4286.3965456173792</v>
      </c>
      <c r="S1013" s="74">
        <f t="shared" si="96"/>
        <v>28</v>
      </c>
      <c r="T1013" s="6" t="s">
        <v>431</v>
      </c>
      <c r="U1013" s="47" t="s">
        <v>432</v>
      </c>
      <c r="V1013" s="47">
        <v>1</v>
      </c>
      <c r="W1013" s="47">
        <v>1</v>
      </c>
      <c r="X1013" s="47">
        <v>1</v>
      </c>
      <c r="Y1013" s="47">
        <v>1</v>
      </c>
      <c r="Z1013" s="75">
        <v>40855.635625000003</v>
      </c>
      <c r="AA1013" s="6" t="s">
        <v>433</v>
      </c>
      <c r="AB1013" s="47" t="s">
        <v>920</v>
      </c>
      <c r="AC1013" s="47" t="s">
        <v>5278</v>
      </c>
      <c r="AD1013" s="47" t="s">
        <v>5279</v>
      </c>
      <c r="AE1013" s="47" t="s">
        <v>5280</v>
      </c>
      <c r="AF1013" s="6" t="s">
        <v>5281</v>
      </c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</row>
    <row r="1014" spans="1:43" s="1" customFormat="1" ht="31.5" x14ac:dyDescent="0.25">
      <c r="A1014" s="47">
        <v>1010</v>
      </c>
      <c r="B1014" s="47" t="s">
        <v>5282</v>
      </c>
      <c r="C1014" s="47" t="s">
        <v>2965</v>
      </c>
      <c r="D1014" s="69" t="s">
        <v>918</v>
      </c>
      <c r="E1014" s="47">
        <v>1977</v>
      </c>
      <c r="F1014" s="69" t="s">
        <v>5277</v>
      </c>
      <c r="G1014" s="69" t="s">
        <v>1485</v>
      </c>
      <c r="H1014" s="69" t="s">
        <v>451</v>
      </c>
      <c r="I1014" s="70">
        <v>4.7973114905743408</v>
      </c>
      <c r="J1014" s="47" t="s">
        <v>430</v>
      </c>
      <c r="K1014" s="47">
        <v>6</v>
      </c>
      <c r="L1014" s="71"/>
      <c r="M1014" s="47">
        <v>75</v>
      </c>
      <c r="N1014" s="48">
        <f t="shared" si="97"/>
        <v>140</v>
      </c>
      <c r="O1014" s="48">
        <f t="shared" si="92"/>
        <v>671.62360868040776</v>
      </c>
      <c r="P1014" s="72">
        <f t="shared" si="93"/>
        <v>67.162360868040778</v>
      </c>
      <c r="Q1014" s="73">
        <f t="shared" si="94"/>
        <v>110.81789543226728</v>
      </c>
      <c r="R1014" s="48">
        <f t="shared" si="95"/>
        <v>849.6038649807158</v>
      </c>
      <c r="S1014" s="74">
        <f t="shared" si="96"/>
        <v>28</v>
      </c>
      <c r="T1014" s="6" t="s">
        <v>431</v>
      </c>
      <c r="U1014" s="47" t="s">
        <v>432</v>
      </c>
      <c r="V1014" s="47">
        <v>1</v>
      </c>
      <c r="W1014" s="47">
        <v>1</v>
      </c>
      <c r="X1014" s="47">
        <v>1</v>
      </c>
      <c r="Y1014" s="47">
        <v>1</v>
      </c>
      <c r="Z1014" s="75">
        <v>40855.635625000003</v>
      </c>
      <c r="AA1014" s="6" t="s">
        <v>433</v>
      </c>
      <c r="AB1014" s="47" t="s">
        <v>920</v>
      </c>
      <c r="AC1014" s="47"/>
      <c r="AD1014" s="47" t="s">
        <v>5283</v>
      </c>
      <c r="AE1014" s="47" t="s">
        <v>5284</v>
      </c>
      <c r="AF1014" s="6" t="s">
        <v>5285</v>
      </c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</row>
    <row r="1015" spans="1:43" s="1" customFormat="1" ht="15.75" x14ac:dyDescent="0.25">
      <c r="A1015" s="47">
        <v>1011</v>
      </c>
      <c r="B1015" s="47" t="s">
        <v>5286</v>
      </c>
      <c r="C1015" s="47" t="s">
        <v>2965</v>
      </c>
      <c r="D1015" s="69" t="s">
        <v>4905</v>
      </c>
      <c r="E1015" s="47">
        <v>1996</v>
      </c>
      <c r="F1015" s="69" t="s">
        <v>1046</v>
      </c>
      <c r="G1015" s="69" t="s">
        <v>2967</v>
      </c>
      <c r="H1015" s="69" t="s">
        <v>1744</v>
      </c>
      <c r="I1015" s="70">
        <v>2.579438536976757</v>
      </c>
      <c r="J1015" s="47" t="s">
        <v>430</v>
      </c>
      <c r="K1015" s="47">
        <v>10</v>
      </c>
      <c r="L1015" s="71"/>
      <c r="M1015" s="47">
        <v>75</v>
      </c>
      <c r="N1015" s="48">
        <f t="shared" si="97"/>
        <v>180</v>
      </c>
      <c r="O1015" s="48">
        <f t="shared" si="92"/>
        <v>464.29893665581625</v>
      </c>
      <c r="P1015" s="72">
        <f t="shared" si="93"/>
        <v>46.429893665581631</v>
      </c>
      <c r="Q1015" s="73">
        <f t="shared" si="94"/>
        <v>76.609324548209685</v>
      </c>
      <c r="R1015" s="48">
        <f t="shared" si="95"/>
        <v>587.33815486960759</v>
      </c>
      <c r="S1015" s="74">
        <f t="shared" si="96"/>
        <v>47</v>
      </c>
      <c r="T1015" s="6" t="s">
        <v>431</v>
      </c>
      <c r="U1015" s="47" t="s">
        <v>432</v>
      </c>
      <c r="V1015" s="47">
        <v>1</v>
      </c>
      <c r="W1015" s="47">
        <v>1</v>
      </c>
      <c r="X1015" s="47">
        <v>1</v>
      </c>
      <c r="Y1015" s="47">
        <v>1</v>
      </c>
      <c r="Z1015" s="75">
        <v>40855.635625000003</v>
      </c>
      <c r="AA1015" s="6" t="s">
        <v>433</v>
      </c>
      <c r="AB1015" s="47" t="s">
        <v>4906</v>
      </c>
      <c r="AC1015" s="47" t="s">
        <v>5287</v>
      </c>
      <c r="AD1015" s="47" t="s">
        <v>2974</v>
      </c>
      <c r="AE1015" s="47" t="s">
        <v>5288</v>
      </c>
      <c r="AF1015" s="6" t="s">
        <v>5289</v>
      </c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</row>
    <row r="1016" spans="1:43" s="1" customFormat="1" ht="15.75" x14ac:dyDescent="0.25">
      <c r="A1016" s="47">
        <v>1012</v>
      </c>
      <c r="B1016" s="47" t="s">
        <v>5290</v>
      </c>
      <c r="C1016" s="47" t="s">
        <v>2965</v>
      </c>
      <c r="D1016" s="69" t="s">
        <v>4905</v>
      </c>
      <c r="E1016" s="47">
        <v>1996</v>
      </c>
      <c r="F1016" s="69" t="s">
        <v>1046</v>
      </c>
      <c r="G1016" s="69" t="s">
        <v>2967</v>
      </c>
      <c r="H1016" s="69" t="s">
        <v>1744</v>
      </c>
      <c r="I1016" s="70">
        <v>3.2230502645162611</v>
      </c>
      <c r="J1016" s="47" t="s">
        <v>430</v>
      </c>
      <c r="K1016" s="47">
        <v>10</v>
      </c>
      <c r="L1016" s="71"/>
      <c r="M1016" s="47">
        <v>75</v>
      </c>
      <c r="N1016" s="48">
        <f t="shared" si="97"/>
        <v>180</v>
      </c>
      <c r="O1016" s="48">
        <f t="shared" si="92"/>
        <v>580.14904761292701</v>
      </c>
      <c r="P1016" s="72">
        <f t="shared" si="93"/>
        <v>58.014904761292705</v>
      </c>
      <c r="Q1016" s="73">
        <f t="shared" si="94"/>
        <v>95.724592856132944</v>
      </c>
      <c r="R1016" s="48">
        <f t="shared" si="95"/>
        <v>733.88854523035263</v>
      </c>
      <c r="S1016" s="74">
        <f t="shared" si="96"/>
        <v>47</v>
      </c>
      <c r="T1016" s="6" t="s">
        <v>431</v>
      </c>
      <c r="U1016" s="47" t="s">
        <v>432</v>
      </c>
      <c r="V1016" s="47">
        <v>1</v>
      </c>
      <c r="W1016" s="47">
        <v>1</v>
      </c>
      <c r="X1016" s="47">
        <v>1</v>
      </c>
      <c r="Y1016" s="47">
        <v>1</v>
      </c>
      <c r="Z1016" s="75">
        <v>40855.635625000003</v>
      </c>
      <c r="AA1016" s="6" t="s">
        <v>433</v>
      </c>
      <c r="AB1016" s="47" t="s">
        <v>4906</v>
      </c>
      <c r="AC1016" s="47" t="s">
        <v>4908</v>
      </c>
      <c r="AD1016" s="47" t="s">
        <v>5287</v>
      </c>
      <c r="AE1016" s="47" t="s">
        <v>5291</v>
      </c>
      <c r="AF1016" s="6" t="s">
        <v>5292</v>
      </c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</row>
    <row r="1017" spans="1:43" s="1" customFormat="1" ht="15.75" x14ac:dyDescent="0.25">
      <c r="A1017" s="47">
        <v>1013</v>
      </c>
      <c r="B1017" s="47" t="s">
        <v>5293</v>
      </c>
      <c r="C1017" s="47" t="s">
        <v>2965</v>
      </c>
      <c r="D1017" s="69" t="s">
        <v>4905</v>
      </c>
      <c r="E1017" s="47">
        <v>1996</v>
      </c>
      <c r="F1017" s="69" t="s">
        <v>1046</v>
      </c>
      <c r="G1017" s="69" t="s">
        <v>2967</v>
      </c>
      <c r="H1017" s="69" t="s">
        <v>1744</v>
      </c>
      <c r="I1017" s="70">
        <v>8.7537343555932736</v>
      </c>
      <c r="J1017" s="47" t="s">
        <v>430</v>
      </c>
      <c r="K1017" s="47">
        <v>10</v>
      </c>
      <c r="L1017" s="71"/>
      <c r="M1017" s="47">
        <v>75</v>
      </c>
      <c r="N1017" s="48">
        <f t="shared" si="97"/>
        <v>180</v>
      </c>
      <c r="O1017" s="48">
        <f t="shared" si="92"/>
        <v>1575.6721840067892</v>
      </c>
      <c r="P1017" s="72">
        <f t="shared" si="93"/>
        <v>157.56721840067894</v>
      </c>
      <c r="Q1017" s="73">
        <f t="shared" si="94"/>
        <v>259.9859103611202</v>
      </c>
      <c r="R1017" s="48">
        <f t="shared" si="95"/>
        <v>1993.2253127685883</v>
      </c>
      <c r="S1017" s="74">
        <f t="shared" si="96"/>
        <v>47</v>
      </c>
      <c r="T1017" s="6" t="s">
        <v>431</v>
      </c>
      <c r="U1017" s="47" t="s">
        <v>432</v>
      </c>
      <c r="V1017" s="47">
        <v>1</v>
      </c>
      <c r="W1017" s="47">
        <v>1</v>
      </c>
      <c r="X1017" s="47">
        <v>1</v>
      </c>
      <c r="Y1017" s="47">
        <v>1</v>
      </c>
      <c r="Z1017" s="75">
        <v>40855.635625000003</v>
      </c>
      <c r="AA1017" s="6" t="s">
        <v>433</v>
      </c>
      <c r="AB1017" s="47" t="s">
        <v>4906</v>
      </c>
      <c r="AC1017" s="47" t="s">
        <v>5294</v>
      </c>
      <c r="AD1017" s="47" t="s">
        <v>4907</v>
      </c>
      <c r="AE1017" s="47" t="s">
        <v>5295</v>
      </c>
      <c r="AF1017" s="6" t="s">
        <v>5296</v>
      </c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</row>
    <row r="1018" spans="1:43" s="1" customFormat="1" ht="15.75" x14ac:dyDescent="0.25">
      <c r="A1018" s="47">
        <v>1014</v>
      </c>
      <c r="B1018" s="47" t="s">
        <v>5297</v>
      </c>
      <c r="C1018" s="47" t="s">
        <v>2965</v>
      </c>
      <c r="D1018" s="69" t="s">
        <v>4905</v>
      </c>
      <c r="E1018" s="47">
        <v>1996</v>
      </c>
      <c r="F1018" s="69" t="s">
        <v>2967</v>
      </c>
      <c r="G1018" s="69" t="s">
        <v>1485</v>
      </c>
      <c r="H1018" s="69" t="s">
        <v>1046</v>
      </c>
      <c r="I1018" s="70">
        <v>625.10082614711359</v>
      </c>
      <c r="J1018" s="47" t="s">
        <v>430</v>
      </c>
      <c r="K1018" s="47">
        <v>10</v>
      </c>
      <c r="L1018" s="71"/>
      <c r="M1018" s="47">
        <v>75</v>
      </c>
      <c r="N1018" s="48">
        <f t="shared" si="97"/>
        <v>180</v>
      </c>
      <c r="O1018" s="48">
        <f t="shared" si="92"/>
        <v>112518.14870648045</v>
      </c>
      <c r="P1018" s="72">
        <f t="shared" si="93"/>
        <v>11251.814870648046</v>
      </c>
      <c r="Q1018" s="73">
        <f t="shared" si="94"/>
        <v>18565.494536569273</v>
      </c>
      <c r="R1018" s="48">
        <f t="shared" si="95"/>
        <v>142335.45811369776</v>
      </c>
      <c r="S1018" s="74">
        <f t="shared" si="96"/>
        <v>47</v>
      </c>
      <c r="T1018" s="6" t="s">
        <v>431</v>
      </c>
      <c r="U1018" s="47" t="s">
        <v>432</v>
      </c>
      <c r="V1018" s="47">
        <v>1</v>
      </c>
      <c r="W1018" s="47">
        <v>1</v>
      </c>
      <c r="X1018" s="47">
        <v>1</v>
      </c>
      <c r="Y1018" s="47">
        <v>1</v>
      </c>
      <c r="Z1018" s="75">
        <v>40855.635625000003</v>
      </c>
      <c r="AA1018" s="6" t="s">
        <v>433</v>
      </c>
      <c r="AB1018" s="47" t="s">
        <v>4906</v>
      </c>
      <c r="AC1018" s="47" t="s">
        <v>5298</v>
      </c>
      <c r="AD1018" s="47" t="s">
        <v>5299</v>
      </c>
      <c r="AE1018" s="47" t="s">
        <v>5300</v>
      </c>
      <c r="AF1018" s="6" t="s">
        <v>5301</v>
      </c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</row>
    <row r="1019" spans="1:43" s="1" customFormat="1" ht="47.25" x14ac:dyDescent="0.25">
      <c r="A1019" s="47">
        <v>1015</v>
      </c>
      <c r="B1019" s="47" t="s">
        <v>5302</v>
      </c>
      <c r="C1019" s="47" t="s">
        <v>2965</v>
      </c>
      <c r="D1019" s="69" t="s">
        <v>1913</v>
      </c>
      <c r="E1019" s="47">
        <v>1993</v>
      </c>
      <c r="F1019" s="69" t="s">
        <v>2967</v>
      </c>
      <c r="G1019" s="69" t="s">
        <v>1485</v>
      </c>
      <c r="H1019" s="69" t="s">
        <v>1046</v>
      </c>
      <c r="I1019" s="70">
        <v>39.249115188293828</v>
      </c>
      <c r="J1019" s="47" t="s">
        <v>430</v>
      </c>
      <c r="K1019" s="47">
        <v>10</v>
      </c>
      <c r="L1019" s="71"/>
      <c r="M1019" s="47">
        <v>75</v>
      </c>
      <c r="N1019" s="48">
        <f t="shared" si="97"/>
        <v>180</v>
      </c>
      <c r="O1019" s="48">
        <f t="shared" si="92"/>
        <v>7064.8407338928891</v>
      </c>
      <c r="P1019" s="72">
        <f t="shared" si="93"/>
        <v>706.48407338928894</v>
      </c>
      <c r="Q1019" s="73">
        <f t="shared" si="94"/>
        <v>1165.6987210923267</v>
      </c>
      <c r="R1019" s="48">
        <f t="shared" si="95"/>
        <v>8937.0235283745042</v>
      </c>
      <c r="S1019" s="74">
        <f t="shared" si="96"/>
        <v>44</v>
      </c>
      <c r="T1019" s="6" t="s">
        <v>431</v>
      </c>
      <c r="U1019" s="47" t="s">
        <v>432</v>
      </c>
      <c r="V1019" s="47">
        <v>1</v>
      </c>
      <c r="W1019" s="47">
        <v>1</v>
      </c>
      <c r="X1019" s="47">
        <v>1</v>
      </c>
      <c r="Y1019" s="47">
        <v>1</v>
      </c>
      <c r="Z1019" s="75">
        <v>40855.635625000003</v>
      </c>
      <c r="AA1019" s="6" t="s">
        <v>433</v>
      </c>
      <c r="AB1019" s="47" t="s">
        <v>1914</v>
      </c>
      <c r="AC1019" s="47" t="s">
        <v>5303</v>
      </c>
      <c r="AD1019" s="47" t="s">
        <v>5304</v>
      </c>
      <c r="AE1019" s="47" t="s">
        <v>5305</v>
      </c>
      <c r="AF1019" s="6" t="s">
        <v>5306</v>
      </c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</row>
    <row r="1020" spans="1:43" s="1" customFormat="1" ht="47.25" x14ac:dyDescent="0.25">
      <c r="A1020" s="47">
        <v>1016</v>
      </c>
      <c r="B1020" s="47" t="s">
        <v>5307</v>
      </c>
      <c r="C1020" s="47" t="s">
        <v>2965</v>
      </c>
      <c r="D1020" s="69" t="s">
        <v>1913</v>
      </c>
      <c r="E1020" s="47">
        <v>1993</v>
      </c>
      <c r="F1020" s="69" t="s">
        <v>2967</v>
      </c>
      <c r="G1020" s="69" t="s">
        <v>1485</v>
      </c>
      <c r="H1020" s="69" t="s">
        <v>1046</v>
      </c>
      <c r="I1020" s="70">
        <v>22.701698928442759</v>
      </c>
      <c r="J1020" s="47" t="s">
        <v>430</v>
      </c>
      <c r="K1020" s="47">
        <v>10</v>
      </c>
      <c r="L1020" s="71"/>
      <c r="M1020" s="47">
        <v>75</v>
      </c>
      <c r="N1020" s="48">
        <f t="shared" si="97"/>
        <v>180</v>
      </c>
      <c r="O1020" s="48">
        <f t="shared" si="92"/>
        <v>4086.3058071196965</v>
      </c>
      <c r="P1020" s="72">
        <f t="shared" si="93"/>
        <v>408.63058071196969</v>
      </c>
      <c r="Q1020" s="73">
        <f t="shared" si="94"/>
        <v>674.24045817474996</v>
      </c>
      <c r="R1020" s="48">
        <f t="shared" si="95"/>
        <v>5169.1768460064159</v>
      </c>
      <c r="S1020" s="74">
        <f t="shared" si="96"/>
        <v>44</v>
      </c>
      <c r="T1020" s="6" t="s">
        <v>431</v>
      </c>
      <c r="U1020" s="47" t="s">
        <v>432</v>
      </c>
      <c r="V1020" s="47">
        <v>1</v>
      </c>
      <c r="W1020" s="47">
        <v>1</v>
      </c>
      <c r="X1020" s="47">
        <v>1</v>
      </c>
      <c r="Y1020" s="47">
        <v>1</v>
      </c>
      <c r="Z1020" s="75">
        <v>40855.635625000003</v>
      </c>
      <c r="AA1020" s="6" t="s">
        <v>433</v>
      </c>
      <c r="AB1020" s="47" t="s">
        <v>1914</v>
      </c>
      <c r="AC1020" s="47" t="s">
        <v>5308</v>
      </c>
      <c r="AD1020" s="47" t="s">
        <v>5303</v>
      </c>
      <c r="AE1020" s="47" t="s">
        <v>5309</v>
      </c>
      <c r="AF1020" s="6" t="s">
        <v>5310</v>
      </c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</row>
    <row r="1021" spans="1:43" s="1" customFormat="1" ht="31.5" x14ac:dyDescent="0.25">
      <c r="A1021" s="47">
        <v>1017</v>
      </c>
      <c r="B1021" s="47" t="s">
        <v>5311</v>
      </c>
      <c r="C1021" s="47" t="s">
        <v>1742</v>
      </c>
      <c r="D1021" s="69" t="s">
        <v>918</v>
      </c>
      <c r="E1021" s="47">
        <v>1977</v>
      </c>
      <c r="F1021" s="69" t="s">
        <v>1485</v>
      </c>
      <c r="G1021" s="69" t="s">
        <v>5312</v>
      </c>
      <c r="H1021" s="69" t="s">
        <v>1744</v>
      </c>
      <c r="I1021" s="70">
        <v>195.19540003144701</v>
      </c>
      <c r="J1021" s="47" t="s">
        <v>799</v>
      </c>
      <c r="K1021" s="47">
        <v>10</v>
      </c>
      <c r="L1021" s="71"/>
      <c r="M1021" s="47">
        <v>75</v>
      </c>
      <c r="N1021" s="48">
        <f t="shared" si="97"/>
        <v>180</v>
      </c>
      <c r="O1021" s="48">
        <f t="shared" si="92"/>
        <v>35135.172005660461</v>
      </c>
      <c r="P1021" s="72">
        <f t="shared" si="93"/>
        <v>3513.5172005660461</v>
      </c>
      <c r="Q1021" s="73">
        <f t="shared" si="94"/>
        <v>5797.3033809339768</v>
      </c>
      <c r="R1021" s="48">
        <f t="shared" si="95"/>
        <v>44445.992587160486</v>
      </c>
      <c r="S1021" s="74">
        <f t="shared" si="96"/>
        <v>28</v>
      </c>
      <c r="T1021" s="6" t="s">
        <v>431</v>
      </c>
      <c r="U1021" s="47" t="s">
        <v>432</v>
      </c>
      <c r="V1021" s="47">
        <v>1</v>
      </c>
      <c r="W1021" s="47">
        <v>1</v>
      </c>
      <c r="X1021" s="47">
        <v>1</v>
      </c>
      <c r="Y1021" s="47">
        <v>1</v>
      </c>
      <c r="Z1021" s="75">
        <v>40855.635625000003</v>
      </c>
      <c r="AA1021" s="6" t="s">
        <v>433</v>
      </c>
      <c r="AB1021" s="47" t="s">
        <v>920</v>
      </c>
      <c r="AC1021" s="47" t="s">
        <v>5313</v>
      </c>
      <c r="AD1021" s="47" t="s">
        <v>5314</v>
      </c>
      <c r="AE1021" s="47" t="s">
        <v>5315</v>
      </c>
      <c r="AF1021" s="6" t="s">
        <v>5316</v>
      </c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</row>
    <row r="1022" spans="1:43" s="1" customFormat="1" ht="31.5" x14ac:dyDescent="0.25">
      <c r="A1022" s="47">
        <v>1018</v>
      </c>
      <c r="B1022" s="47" t="s">
        <v>5317</v>
      </c>
      <c r="C1022" s="47" t="s">
        <v>1742</v>
      </c>
      <c r="D1022" s="69" t="s">
        <v>918</v>
      </c>
      <c r="E1022" s="47">
        <v>1977</v>
      </c>
      <c r="F1022" s="69" t="s">
        <v>1485</v>
      </c>
      <c r="G1022" s="69" t="s">
        <v>1744</v>
      </c>
      <c r="H1022" s="69" t="s">
        <v>905</v>
      </c>
      <c r="I1022" s="70">
        <v>264.64616372465798</v>
      </c>
      <c r="J1022" s="47" t="s">
        <v>799</v>
      </c>
      <c r="K1022" s="47">
        <v>10</v>
      </c>
      <c r="L1022" s="71"/>
      <c r="M1022" s="47">
        <v>75</v>
      </c>
      <c r="N1022" s="48">
        <f t="shared" si="97"/>
        <v>180</v>
      </c>
      <c r="O1022" s="48">
        <f t="shared" si="92"/>
        <v>47636.309470438435</v>
      </c>
      <c r="P1022" s="72">
        <f t="shared" si="93"/>
        <v>4763.6309470438437</v>
      </c>
      <c r="Q1022" s="73">
        <f t="shared" si="94"/>
        <v>7859.9910626223409</v>
      </c>
      <c r="R1022" s="48">
        <f t="shared" si="95"/>
        <v>60259.93148010462</v>
      </c>
      <c r="S1022" s="74">
        <f t="shared" si="96"/>
        <v>28</v>
      </c>
      <c r="T1022" s="6" t="s">
        <v>431</v>
      </c>
      <c r="U1022" s="47" t="s">
        <v>432</v>
      </c>
      <c r="V1022" s="47">
        <v>1</v>
      </c>
      <c r="W1022" s="47">
        <v>1</v>
      </c>
      <c r="X1022" s="47">
        <v>1</v>
      </c>
      <c r="Y1022" s="47">
        <v>1</v>
      </c>
      <c r="Z1022" s="75">
        <v>40855.635625000003</v>
      </c>
      <c r="AA1022" s="6" t="s">
        <v>433</v>
      </c>
      <c r="AB1022" s="47" t="s">
        <v>920</v>
      </c>
      <c r="AC1022" s="47" t="s">
        <v>5318</v>
      </c>
      <c r="AD1022" s="47" t="s">
        <v>5319</v>
      </c>
      <c r="AE1022" s="47" t="s">
        <v>5320</v>
      </c>
      <c r="AF1022" s="6" t="s">
        <v>5321</v>
      </c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</row>
    <row r="1023" spans="1:43" s="1" customFormat="1" ht="15.75" x14ac:dyDescent="0.25">
      <c r="A1023" s="47">
        <v>1019</v>
      </c>
      <c r="B1023" s="47" t="s">
        <v>5322</v>
      </c>
      <c r="C1023" s="47" t="s">
        <v>1742</v>
      </c>
      <c r="D1023" s="69" t="s">
        <v>5323</v>
      </c>
      <c r="E1023" s="47">
        <v>1980</v>
      </c>
      <c r="F1023" s="69" t="s">
        <v>5324</v>
      </c>
      <c r="G1023" s="69" t="s">
        <v>1485</v>
      </c>
      <c r="H1023" s="69" t="s">
        <v>451</v>
      </c>
      <c r="I1023" s="70">
        <v>6.3436419697591839</v>
      </c>
      <c r="J1023" s="47" t="s">
        <v>430</v>
      </c>
      <c r="K1023" s="47">
        <v>6</v>
      </c>
      <c r="L1023" s="71"/>
      <c r="M1023" s="47">
        <v>75</v>
      </c>
      <c r="N1023" s="48">
        <f t="shared" si="97"/>
        <v>140</v>
      </c>
      <c r="O1023" s="48">
        <f t="shared" si="92"/>
        <v>888.10987576628577</v>
      </c>
      <c r="P1023" s="72">
        <f t="shared" si="93"/>
        <v>88.810987576628577</v>
      </c>
      <c r="Q1023" s="73">
        <f t="shared" si="94"/>
        <v>146.53812950143714</v>
      </c>
      <c r="R1023" s="48">
        <f t="shared" si="95"/>
        <v>1123.4589928443515</v>
      </c>
      <c r="S1023" s="74">
        <f t="shared" si="96"/>
        <v>31</v>
      </c>
      <c r="T1023" s="6" t="s">
        <v>431</v>
      </c>
      <c r="U1023" s="47" t="s">
        <v>432</v>
      </c>
      <c r="V1023" s="47">
        <v>1</v>
      </c>
      <c r="W1023" s="47">
        <v>1</v>
      </c>
      <c r="X1023" s="47">
        <v>1</v>
      </c>
      <c r="Y1023" s="47">
        <v>1</v>
      </c>
      <c r="Z1023" s="75">
        <v>40855.635625000003</v>
      </c>
      <c r="AA1023" s="6" t="s">
        <v>433</v>
      </c>
      <c r="AB1023" s="47" t="s">
        <v>5325</v>
      </c>
      <c r="AC1023" s="47"/>
      <c r="AD1023" s="47" t="s">
        <v>5326</v>
      </c>
      <c r="AE1023" s="47" t="s">
        <v>5327</v>
      </c>
      <c r="AF1023" s="6" t="s">
        <v>5328</v>
      </c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</row>
    <row r="1024" spans="1:43" s="1" customFormat="1" ht="15.75" x14ac:dyDescent="0.25">
      <c r="A1024" s="47">
        <v>1020</v>
      </c>
      <c r="B1024" s="47" t="s">
        <v>5329</v>
      </c>
      <c r="C1024" s="47" t="s">
        <v>1742</v>
      </c>
      <c r="D1024" s="69" t="s">
        <v>5330</v>
      </c>
      <c r="E1024" s="47">
        <v>1980</v>
      </c>
      <c r="F1024" s="69" t="s">
        <v>1744</v>
      </c>
      <c r="G1024" s="69" t="s">
        <v>1485</v>
      </c>
      <c r="H1024" s="69" t="s">
        <v>1046</v>
      </c>
      <c r="I1024" s="70">
        <v>4.5047593703592668</v>
      </c>
      <c r="J1024" s="47" t="s">
        <v>430</v>
      </c>
      <c r="K1024" s="47">
        <v>10</v>
      </c>
      <c r="L1024" s="71"/>
      <c r="M1024" s="47">
        <v>75</v>
      </c>
      <c r="N1024" s="48">
        <f t="shared" si="97"/>
        <v>180</v>
      </c>
      <c r="O1024" s="48">
        <f t="shared" si="92"/>
        <v>810.85668666466802</v>
      </c>
      <c r="P1024" s="72">
        <f t="shared" si="93"/>
        <v>81.085668666466802</v>
      </c>
      <c r="Q1024" s="73">
        <f t="shared" si="94"/>
        <v>133.79135329967022</v>
      </c>
      <c r="R1024" s="48">
        <f t="shared" si="95"/>
        <v>1025.733708630805</v>
      </c>
      <c r="S1024" s="74">
        <f t="shared" si="96"/>
        <v>31</v>
      </c>
      <c r="T1024" s="6" t="s">
        <v>431</v>
      </c>
      <c r="U1024" s="47" t="s">
        <v>432</v>
      </c>
      <c r="V1024" s="47">
        <v>1</v>
      </c>
      <c r="W1024" s="47">
        <v>1</v>
      </c>
      <c r="X1024" s="47">
        <v>1</v>
      </c>
      <c r="Y1024" s="47">
        <v>1</v>
      </c>
      <c r="Z1024" s="75">
        <v>40855.635636574072</v>
      </c>
      <c r="AA1024" s="6" t="s">
        <v>433</v>
      </c>
      <c r="AB1024" s="47" t="s">
        <v>5325</v>
      </c>
      <c r="AC1024" s="47"/>
      <c r="AD1024" s="47" t="s">
        <v>1747</v>
      </c>
      <c r="AE1024" s="47" t="s">
        <v>5331</v>
      </c>
      <c r="AF1024" s="6" t="s">
        <v>5332</v>
      </c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</row>
    <row r="1025" spans="1:43" s="1" customFormat="1" ht="15.75" x14ac:dyDescent="0.25">
      <c r="A1025" s="47">
        <v>1021</v>
      </c>
      <c r="B1025" s="47" t="s">
        <v>5333</v>
      </c>
      <c r="C1025" s="47" t="s">
        <v>1742</v>
      </c>
      <c r="D1025" s="69" t="s">
        <v>1743</v>
      </c>
      <c r="E1025" s="47">
        <v>1981</v>
      </c>
      <c r="F1025" s="69" t="s">
        <v>1744</v>
      </c>
      <c r="G1025" s="69" t="s">
        <v>1485</v>
      </c>
      <c r="H1025" s="69" t="s">
        <v>1046</v>
      </c>
      <c r="I1025" s="70">
        <v>240.79515357449691</v>
      </c>
      <c r="J1025" s="47" t="s">
        <v>430</v>
      </c>
      <c r="K1025" s="47">
        <v>10</v>
      </c>
      <c r="L1025" s="71"/>
      <c r="M1025" s="47">
        <v>75</v>
      </c>
      <c r="N1025" s="48">
        <f t="shared" si="97"/>
        <v>180</v>
      </c>
      <c r="O1025" s="48">
        <f t="shared" si="92"/>
        <v>43343.127643409447</v>
      </c>
      <c r="P1025" s="72">
        <f t="shared" si="93"/>
        <v>4334.3127643409453</v>
      </c>
      <c r="Q1025" s="73">
        <f t="shared" si="94"/>
        <v>7151.6160611625592</v>
      </c>
      <c r="R1025" s="48">
        <f t="shared" si="95"/>
        <v>54829.056468912953</v>
      </c>
      <c r="S1025" s="74">
        <f t="shared" si="96"/>
        <v>32</v>
      </c>
      <c r="T1025" s="6" t="s">
        <v>431</v>
      </c>
      <c r="U1025" s="47" t="s">
        <v>432</v>
      </c>
      <c r="V1025" s="47">
        <v>1</v>
      </c>
      <c r="W1025" s="47">
        <v>1</v>
      </c>
      <c r="X1025" s="47">
        <v>1</v>
      </c>
      <c r="Y1025" s="47">
        <v>1</v>
      </c>
      <c r="Z1025" s="75">
        <v>40855.635636574072</v>
      </c>
      <c r="AA1025" s="6" t="s">
        <v>433</v>
      </c>
      <c r="AB1025" s="47" t="s">
        <v>1745</v>
      </c>
      <c r="AC1025" s="47" t="s">
        <v>5334</v>
      </c>
      <c r="AD1025" s="47" t="s">
        <v>1746</v>
      </c>
      <c r="AE1025" s="47" t="s">
        <v>5335</v>
      </c>
      <c r="AF1025" s="6" t="s">
        <v>5336</v>
      </c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</row>
    <row r="1026" spans="1:43" s="1" customFormat="1" ht="15.75" x14ac:dyDescent="0.25">
      <c r="A1026" s="47">
        <v>1022</v>
      </c>
      <c r="B1026" s="47" t="s">
        <v>5337</v>
      </c>
      <c r="C1026" s="47" t="s">
        <v>1742</v>
      </c>
      <c r="D1026" s="69" t="s">
        <v>1743</v>
      </c>
      <c r="E1026" s="47">
        <v>1981</v>
      </c>
      <c r="F1026" s="69" t="s">
        <v>1744</v>
      </c>
      <c r="G1026" s="69" t="s">
        <v>1485</v>
      </c>
      <c r="H1026" s="69" t="s">
        <v>1046</v>
      </c>
      <c r="I1026" s="70">
        <v>533.12950896320251</v>
      </c>
      <c r="J1026" s="47" t="s">
        <v>430</v>
      </c>
      <c r="K1026" s="47">
        <v>10</v>
      </c>
      <c r="L1026" s="71"/>
      <c r="M1026" s="47">
        <v>75</v>
      </c>
      <c r="N1026" s="48">
        <f t="shared" si="97"/>
        <v>180</v>
      </c>
      <c r="O1026" s="48">
        <f t="shared" si="92"/>
        <v>95963.311613376456</v>
      </c>
      <c r="P1026" s="72">
        <f t="shared" si="93"/>
        <v>9596.3311613376463</v>
      </c>
      <c r="Q1026" s="73">
        <f t="shared" si="94"/>
        <v>15833.946416207114</v>
      </c>
      <c r="R1026" s="48">
        <f t="shared" si="95"/>
        <v>121393.58919092121</v>
      </c>
      <c r="S1026" s="74">
        <f t="shared" si="96"/>
        <v>32</v>
      </c>
      <c r="T1026" s="6" t="s">
        <v>431</v>
      </c>
      <c r="U1026" s="47" t="s">
        <v>432</v>
      </c>
      <c r="V1026" s="47">
        <v>1</v>
      </c>
      <c r="W1026" s="47">
        <v>1</v>
      </c>
      <c r="X1026" s="47">
        <v>1</v>
      </c>
      <c r="Y1026" s="47">
        <v>1</v>
      </c>
      <c r="Z1026" s="75">
        <v>40855.635636574072</v>
      </c>
      <c r="AA1026" s="6" t="s">
        <v>433</v>
      </c>
      <c r="AB1026" s="47" t="s">
        <v>1745</v>
      </c>
      <c r="AC1026" s="47" t="s">
        <v>5338</v>
      </c>
      <c r="AD1026" s="47" t="s">
        <v>5334</v>
      </c>
      <c r="AE1026" s="47" t="s">
        <v>5339</v>
      </c>
      <c r="AF1026" s="6" t="s">
        <v>5340</v>
      </c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</row>
    <row r="1027" spans="1:43" s="1" customFormat="1" ht="15.75" x14ac:dyDescent="0.25">
      <c r="A1027" s="47">
        <v>1023</v>
      </c>
      <c r="B1027" s="47" t="s">
        <v>5341</v>
      </c>
      <c r="C1027" s="47" t="s">
        <v>1742</v>
      </c>
      <c r="D1027" s="69" t="s">
        <v>1743</v>
      </c>
      <c r="E1027" s="47">
        <v>1981</v>
      </c>
      <c r="F1027" s="69" t="s">
        <v>1744</v>
      </c>
      <c r="G1027" s="69" t="s">
        <v>1485</v>
      </c>
      <c r="H1027" s="69" t="s">
        <v>1046</v>
      </c>
      <c r="I1027" s="70">
        <v>29.646611184853281</v>
      </c>
      <c r="J1027" s="47" t="s">
        <v>430</v>
      </c>
      <c r="K1027" s="47">
        <v>10</v>
      </c>
      <c r="L1027" s="71"/>
      <c r="M1027" s="47">
        <v>75</v>
      </c>
      <c r="N1027" s="48">
        <f t="shared" si="97"/>
        <v>180</v>
      </c>
      <c r="O1027" s="48">
        <f t="shared" si="92"/>
        <v>5336.3900132735907</v>
      </c>
      <c r="P1027" s="72">
        <f t="shared" si="93"/>
        <v>533.6390013273591</v>
      </c>
      <c r="Q1027" s="73">
        <f t="shared" si="94"/>
        <v>880.50435219014253</v>
      </c>
      <c r="R1027" s="48">
        <f t="shared" si="95"/>
        <v>6750.5333667910927</v>
      </c>
      <c r="S1027" s="74">
        <f t="shared" si="96"/>
        <v>32</v>
      </c>
      <c r="T1027" s="6" t="s">
        <v>431</v>
      </c>
      <c r="U1027" s="47" t="s">
        <v>432</v>
      </c>
      <c r="V1027" s="47">
        <v>1</v>
      </c>
      <c r="W1027" s="47">
        <v>1</v>
      </c>
      <c r="X1027" s="47">
        <v>1</v>
      </c>
      <c r="Y1027" s="47">
        <v>1</v>
      </c>
      <c r="Z1027" s="75">
        <v>40855.635636574072</v>
      </c>
      <c r="AA1027" s="6" t="s">
        <v>433</v>
      </c>
      <c r="AB1027" s="47" t="s">
        <v>1745</v>
      </c>
      <c r="AC1027" s="47" t="s">
        <v>5342</v>
      </c>
      <c r="AD1027" s="47" t="s">
        <v>5338</v>
      </c>
      <c r="AE1027" s="47" t="s">
        <v>5343</v>
      </c>
      <c r="AF1027" s="6" t="s">
        <v>5344</v>
      </c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</row>
    <row r="1028" spans="1:43" s="1" customFormat="1" ht="15.75" x14ac:dyDescent="0.25">
      <c r="A1028" s="47">
        <v>1024</v>
      </c>
      <c r="B1028" s="47" t="s">
        <v>5345</v>
      </c>
      <c r="C1028" s="47" t="s">
        <v>1742</v>
      </c>
      <c r="D1028" s="69" t="s">
        <v>1743</v>
      </c>
      <c r="E1028" s="47">
        <v>1981</v>
      </c>
      <c r="F1028" s="69" t="s">
        <v>1046</v>
      </c>
      <c r="G1028" s="69" t="s">
        <v>2967</v>
      </c>
      <c r="H1028" s="69" t="s">
        <v>1744</v>
      </c>
      <c r="I1028" s="70">
        <v>463.27883514402919</v>
      </c>
      <c r="J1028" s="47" t="s">
        <v>430</v>
      </c>
      <c r="K1028" s="47">
        <v>10</v>
      </c>
      <c r="L1028" s="71"/>
      <c r="M1028" s="47">
        <v>75</v>
      </c>
      <c r="N1028" s="48">
        <f t="shared" si="97"/>
        <v>180</v>
      </c>
      <c r="O1028" s="48">
        <f t="shared" si="92"/>
        <v>83390.190325925258</v>
      </c>
      <c r="P1028" s="72">
        <f t="shared" si="93"/>
        <v>8339.0190325925269</v>
      </c>
      <c r="Q1028" s="73">
        <f t="shared" si="94"/>
        <v>13759.381403777666</v>
      </c>
      <c r="R1028" s="48">
        <f t="shared" si="95"/>
        <v>105488.59076229544</v>
      </c>
      <c r="S1028" s="74">
        <f t="shared" si="96"/>
        <v>32</v>
      </c>
      <c r="T1028" s="6" t="s">
        <v>431</v>
      </c>
      <c r="U1028" s="47" t="s">
        <v>432</v>
      </c>
      <c r="V1028" s="47">
        <v>1</v>
      </c>
      <c r="W1028" s="47">
        <v>1</v>
      </c>
      <c r="X1028" s="47">
        <v>1</v>
      </c>
      <c r="Y1028" s="47">
        <v>1</v>
      </c>
      <c r="Z1028" s="75">
        <v>40855.635636574072</v>
      </c>
      <c r="AA1028" s="6" t="s">
        <v>433</v>
      </c>
      <c r="AB1028" s="47" t="s">
        <v>1745</v>
      </c>
      <c r="AC1028" s="47" t="s">
        <v>5346</v>
      </c>
      <c r="AD1028" s="47" t="s">
        <v>5294</v>
      </c>
      <c r="AE1028" s="47" t="s">
        <v>5347</v>
      </c>
      <c r="AF1028" s="6" t="s">
        <v>5348</v>
      </c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</row>
    <row r="1029" spans="1:43" s="1" customFormat="1" ht="15.75" x14ac:dyDescent="0.25">
      <c r="A1029" s="47">
        <v>1025</v>
      </c>
      <c r="B1029" s="47" t="s">
        <v>5349</v>
      </c>
      <c r="C1029" s="47" t="s">
        <v>1742</v>
      </c>
      <c r="D1029" s="69" t="s">
        <v>1743</v>
      </c>
      <c r="E1029" s="47">
        <v>1981</v>
      </c>
      <c r="F1029" s="69" t="s">
        <v>1046</v>
      </c>
      <c r="G1029" s="69" t="s">
        <v>1744</v>
      </c>
      <c r="H1029" s="69" t="s">
        <v>905</v>
      </c>
      <c r="I1029" s="70">
        <v>4.5742699675040521</v>
      </c>
      <c r="J1029" s="47" t="s">
        <v>430</v>
      </c>
      <c r="K1029" s="47">
        <v>10</v>
      </c>
      <c r="L1029" s="71"/>
      <c r="M1029" s="47">
        <v>75</v>
      </c>
      <c r="N1029" s="48">
        <f t="shared" si="97"/>
        <v>180</v>
      </c>
      <c r="O1029" s="48">
        <f t="shared" si="92"/>
        <v>823.36859415072934</v>
      </c>
      <c r="P1029" s="72">
        <f t="shared" si="93"/>
        <v>82.336859415072936</v>
      </c>
      <c r="Q1029" s="73">
        <f t="shared" si="94"/>
        <v>135.85581803487034</v>
      </c>
      <c r="R1029" s="48">
        <f t="shared" si="95"/>
        <v>1041.5612716006726</v>
      </c>
      <c r="S1029" s="74">
        <f t="shared" si="96"/>
        <v>32</v>
      </c>
      <c r="T1029" s="6" t="s">
        <v>431</v>
      </c>
      <c r="U1029" s="47" t="s">
        <v>432</v>
      </c>
      <c r="V1029" s="47">
        <v>1</v>
      </c>
      <c r="W1029" s="47">
        <v>1</v>
      </c>
      <c r="X1029" s="47">
        <v>1</v>
      </c>
      <c r="Y1029" s="47">
        <v>1</v>
      </c>
      <c r="Z1029" s="75">
        <v>40855.635636574072</v>
      </c>
      <c r="AA1029" s="6" t="s">
        <v>433</v>
      </c>
      <c r="AB1029" s="47" t="s">
        <v>1745</v>
      </c>
      <c r="AC1029" s="47" t="s">
        <v>5350</v>
      </c>
      <c r="AD1029" s="47" t="s">
        <v>5346</v>
      </c>
      <c r="AE1029" s="47" t="s">
        <v>5351</v>
      </c>
      <c r="AF1029" s="6" t="s">
        <v>5352</v>
      </c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</row>
    <row r="1030" spans="1:43" s="1" customFormat="1" ht="15.75" x14ac:dyDescent="0.25">
      <c r="A1030" s="47">
        <v>1026</v>
      </c>
      <c r="B1030" s="47" t="s">
        <v>5353</v>
      </c>
      <c r="C1030" s="47" t="s">
        <v>1742</v>
      </c>
      <c r="D1030" s="69" t="s">
        <v>1743</v>
      </c>
      <c r="E1030" s="47">
        <v>1981</v>
      </c>
      <c r="F1030" s="69" t="s">
        <v>1046</v>
      </c>
      <c r="G1030" s="69" t="s">
        <v>1744</v>
      </c>
      <c r="H1030" s="69" t="s">
        <v>905</v>
      </c>
      <c r="I1030" s="70">
        <v>505.90799117772639</v>
      </c>
      <c r="J1030" s="47" t="s">
        <v>430</v>
      </c>
      <c r="K1030" s="47">
        <v>10</v>
      </c>
      <c r="L1030" s="71"/>
      <c r="M1030" s="47">
        <v>75</v>
      </c>
      <c r="N1030" s="48">
        <f t="shared" si="97"/>
        <v>180</v>
      </c>
      <c r="O1030" s="48">
        <f t="shared" ref="O1030:O1093" si="98">N1030*I1030</f>
        <v>91063.438411990748</v>
      </c>
      <c r="P1030" s="72">
        <f t="shared" ref="P1030:P1093" si="99">O1030*0.1</f>
        <v>9106.3438411990755</v>
      </c>
      <c r="Q1030" s="73">
        <f t="shared" ref="Q1030:Q1093" si="100">SUM(O1030:P1030)*0.15</f>
        <v>15025.467337978473</v>
      </c>
      <c r="R1030" s="48">
        <f t="shared" ref="R1030:R1093" si="101">SUM(O1030:Q1030)</f>
        <v>115195.24959116831</v>
      </c>
      <c r="S1030" s="74">
        <f t="shared" si="96"/>
        <v>32</v>
      </c>
      <c r="T1030" s="6" t="s">
        <v>431</v>
      </c>
      <c r="U1030" s="47" t="s">
        <v>432</v>
      </c>
      <c r="V1030" s="47">
        <v>1</v>
      </c>
      <c r="W1030" s="47">
        <v>1</v>
      </c>
      <c r="X1030" s="47">
        <v>1</v>
      </c>
      <c r="Y1030" s="47">
        <v>1</v>
      </c>
      <c r="Z1030" s="75">
        <v>40855.635636574072</v>
      </c>
      <c r="AA1030" s="6" t="s">
        <v>433</v>
      </c>
      <c r="AB1030" s="47" t="s">
        <v>1745</v>
      </c>
      <c r="AC1030" s="47" t="s">
        <v>5354</v>
      </c>
      <c r="AD1030" s="47" t="s">
        <v>5350</v>
      </c>
      <c r="AE1030" s="47" t="s">
        <v>5355</v>
      </c>
      <c r="AF1030" s="6" t="s">
        <v>5356</v>
      </c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</row>
    <row r="1031" spans="1:43" s="1" customFormat="1" ht="15.75" x14ac:dyDescent="0.25">
      <c r="A1031" s="47">
        <v>1027</v>
      </c>
      <c r="B1031" s="47" t="s">
        <v>5357</v>
      </c>
      <c r="C1031" s="47" t="s">
        <v>1742</v>
      </c>
      <c r="D1031" s="69" t="s">
        <v>5323</v>
      </c>
      <c r="E1031" s="47">
        <v>1980</v>
      </c>
      <c r="F1031" s="69" t="s">
        <v>5358</v>
      </c>
      <c r="G1031" s="69" t="s">
        <v>905</v>
      </c>
      <c r="H1031" s="69" t="s">
        <v>451</v>
      </c>
      <c r="I1031" s="70">
        <v>5.3698941364415136</v>
      </c>
      <c r="J1031" s="47" t="s">
        <v>430</v>
      </c>
      <c r="K1031" s="47">
        <v>6</v>
      </c>
      <c r="L1031" s="71"/>
      <c r="M1031" s="47">
        <v>75</v>
      </c>
      <c r="N1031" s="48">
        <f t="shared" si="97"/>
        <v>140</v>
      </c>
      <c r="O1031" s="48">
        <f t="shared" si="98"/>
        <v>751.78517910181188</v>
      </c>
      <c r="P1031" s="72">
        <f t="shared" si="99"/>
        <v>75.178517910181185</v>
      </c>
      <c r="Q1031" s="73">
        <f t="shared" si="100"/>
        <v>124.04455455179895</v>
      </c>
      <c r="R1031" s="48">
        <f t="shared" si="101"/>
        <v>951.00825156379199</v>
      </c>
      <c r="S1031" s="74">
        <f t="shared" ref="S1031:S1094" si="102">M1031-ABS($I$2-E1031)</f>
        <v>31</v>
      </c>
      <c r="T1031" s="6" t="s">
        <v>431</v>
      </c>
      <c r="U1031" s="47" t="s">
        <v>432</v>
      </c>
      <c r="V1031" s="47">
        <v>1</v>
      </c>
      <c r="W1031" s="47">
        <v>1</v>
      </c>
      <c r="X1031" s="47">
        <v>1</v>
      </c>
      <c r="Y1031" s="47">
        <v>1</v>
      </c>
      <c r="Z1031" s="75">
        <v>40855.635636574072</v>
      </c>
      <c r="AA1031" s="6" t="s">
        <v>433</v>
      </c>
      <c r="AB1031" s="47" t="s">
        <v>5325</v>
      </c>
      <c r="AC1031" s="47" t="s">
        <v>5359</v>
      </c>
      <c r="AD1031" s="47"/>
      <c r="AE1031" s="47" t="s">
        <v>5360</v>
      </c>
      <c r="AF1031" s="6" t="s">
        <v>5361</v>
      </c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</row>
    <row r="1032" spans="1:43" s="1" customFormat="1" ht="47.25" x14ac:dyDescent="0.25">
      <c r="A1032" s="47">
        <v>1028</v>
      </c>
      <c r="B1032" s="47" t="s">
        <v>5362</v>
      </c>
      <c r="C1032" s="47" t="s">
        <v>4125</v>
      </c>
      <c r="D1032" s="69" t="s">
        <v>1913</v>
      </c>
      <c r="E1032" s="47">
        <v>1993</v>
      </c>
      <c r="F1032" s="69" t="s">
        <v>5363</v>
      </c>
      <c r="G1032" s="69" t="s">
        <v>451</v>
      </c>
      <c r="H1032" s="69" t="s">
        <v>451</v>
      </c>
      <c r="I1032" s="70">
        <v>5.5158296602120487</v>
      </c>
      <c r="J1032" s="47" t="s">
        <v>430</v>
      </c>
      <c r="K1032" s="47">
        <v>10</v>
      </c>
      <c r="L1032" s="71"/>
      <c r="M1032" s="47">
        <v>75</v>
      </c>
      <c r="N1032" s="48">
        <f t="shared" si="97"/>
        <v>180</v>
      </c>
      <c r="O1032" s="48">
        <f t="shared" si="98"/>
        <v>992.84933883816871</v>
      </c>
      <c r="P1032" s="72">
        <f t="shared" si="99"/>
        <v>99.284933883816876</v>
      </c>
      <c r="Q1032" s="73">
        <f t="shared" si="100"/>
        <v>163.82014090829782</v>
      </c>
      <c r="R1032" s="48">
        <f t="shared" si="101"/>
        <v>1255.9544136302834</v>
      </c>
      <c r="S1032" s="74">
        <f t="shared" si="102"/>
        <v>44</v>
      </c>
      <c r="T1032" s="6" t="s">
        <v>431</v>
      </c>
      <c r="U1032" s="47" t="s">
        <v>432</v>
      </c>
      <c r="V1032" s="47">
        <v>1</v>
      </c>
      <c r="W1032" s="47">
        <v>1</v>
      </c>
      <c r="X1032" s="47">
        <v>1</v>
      </c>
      <c r="Y1032" s="47">
        <v>1</v>
      </c>
      <c r="Z1032" s="75">
        <v>40855.635636574072</v>
      </c>
      <c r="AA1032" s="6" t="s">
        <v>433</v>
      </c>
      <c r="AB1032" s="47" t="s">
        <v>1914</v>
      </c>
      <c r="AC1032" s="47"/>
      <c r="AD1032" s="47" t="s">
        <v>4121</v>
      </c>
      <c r="AE1032" s="47" t="s">
        <v>5364</v>
      </c>
      <c r="AF1032" s="6" t="s">
        <v>5365</v>
      </c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</row>
    <row r="1033" spans="1:43" s="1" customFormat="1" ht="15.75" x14ac:dyDescent="0.25">
      <c r="A1033" s="47">
        <v>1029</v>
      </c>
      <c r="B1033" s="47" t="s">
        <v>5366</v>
      </c>
      <c r="C1033" s="47" t="s">
        <v>4125</v>
      </c>
      <c r="D1033" s="69" t="s">
        <v>4117</v>
      </c>
      <c r="E1033" s="47">
        <v>1978</v>
      </c>
      <c r="F1033" s="69" t="s">
        <v>5363</v>
      </c>
      <c r="G1033" s="69" t="s">
        <v>451</v>
      </c>
      <c r="H1033" s="69" t="s">
        <v>451</v>
      </c>
      <c r="I1033" s="70">
        <v>19.484062170637088</v>
      </c>
      <c r="J1033" s="47" t="s">
        <v>5367</v>
      </c>
      <c r="K1033" s="47">
        <v>8</v>
      </c>
      <c r="L1033" s="71"/>
      <c r="M1033" s="47">
        <v>75</v>
      </c>
      <c r="N1033" s="48">
        <f t="shared" si="97"/>
        <v>160</v>
      </c>
      <c r="O1033" s="48">
        <f t="shared" si="98"/>
        <v>3117.4499473019341</v>
      </c>
      <c r="P1033" s="72">
        <f t="shared" si="99"/>
        <v>311.74499473019341</v>
      </c>
      <c r="Q1033" s="73">
        <f t="shared" si="100"/>
        <v>514.37924130481906</v>
      </c>
      <c r="R1033" s="48">
        <f t="shared" si="101"/>
        <v>3943.5741833369466</v>
      </c>
      <c r="S1033" s="74">
        <f t="shared" si="102"/>
        <v>29</v>
      </c>
      <c r="T1033" s="6" t="s">
        <v>431</v>
      </c>
      <c r="U1033" s="47" t="s">
        <v>432</v>
      </c>
      <c r="V1033" s="47">
        <v>1</v>
      </c>
      <c r="W1033" s="47">
        <v>1</v>
      </c>
      <c r="X1033" s="47">
        <v>1</v>
      </c>
      <c r="Y1033" s="47">
        <v>1</v>
      </c>
      <c r="Z1033" s="75">
        <v>40855.635636574072</v>
      </c>
      <c r="AA1033" s="6" t="s">
        <v>433</v>
      </c>
      <c r="AB1033" s="47" t="s">
        <v>4120</v>
      </c>
      <c r="AC1033" s="47" t="s">
        <v>4128</v>
      </c>
      <c r="AD1033" s="47"/>
      <c r="AE1033" s="47" t="s">
        <v>5368</v>
      </c>
      <c r="AF1033" s="6" t="s">
        <v>5369</v>
      </c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</row>
    <row r="1034" spans="1:43" s="1" customFormat="1" ht="47.25" x14ac:dyDescent="0.25">
      <c r="A1034" s="47">
        <v>1030</v>
      </c>
      <c r="B1034" s="47" t="s">
        <v>5370</v>
      </c>
      <c r="C1034" s="47" t="s">
        <v>4125</v>
      </c>
      <c r="D1034" s="69" t="s">
        <v>1913</v>
      </c>
      <c r="E1034" s="47">
        <v>1993</v>
      </c>
      <c r="F1034" s="69" t="s">
        <v>905</v>
      </c>
      <c r="G1034" s="69" t="s">
        <v>4110</v>
      </c>
      <c r="H1034" s="69" t="s">
        <v>5371</v>
      </c>
      <c r="I1034" s="70">
        <v>4.2237184621982076</v>
      </c>
      <c r="J1034" s="47" t="s">
        <v>430</v>
      </c>
      <c r="K1034" s="47">
        <v>8</v>
      </c>
      <c r="L1034" s="71"/>
      <c r="M1034" s="47">
        <v>75</v>
      </c>
      <c r="N1034" s="48">
        <f t="shared" si="97"/>
        <v>160</v>
      </c>
      <c r="O1034" s="48">
        <f t="shared" si="98"/>
        <v>675.79495395171318</v>
      </c>
      <c r="P1034" s="72">
        <f t="shared" si="99"/>
        <v>67.579495395171321</v>
      </c>
      <c r="Q1034" s="73">
        <f t="shared" si="100"/>
        <v>111.50616740203267</v>
      </c>
      <c r="R1034" s="48">
        <f t="shared" si="101"/>
        <v>854.88061674891719</v>
      </c>
      <c r="S1034" s="74">
        <f t="shared" si="102"/>
        <v>44</v>
      </c>
      <c r="T1034" s="6" t="s">
        <v>431</v>
      </c>
      <c r="U1034" s="47" t="s">
        <v>432</v>
      </c>
      <c r="V1034" s="47">
        <v>1</v>
      </c>
      <c r="W1034" s="47">
        <v>1</v>
      </c>
      <c r="X1034" s="47">
        <v>1</v>
      </c>
      <c r="Y1034" s="47">
        <v>1</v>
      </c>
      <c r="Z1034" s="75">
        <v>40855.635636574072</v>
      </c>
      <c r="AA1034" s="6" t="s">
        <v>433</v>
      </c>
      <c r="AB1034" s="47" t="s">
        <v>1914</v>
      </c>
      <c r="AC1034" s="47" t="s">
        <v>5372</v>
      </c>
      <c r="AD1034" s="47"/>
      <c r="AE1034" s="47" t="s">
        <v>5373</v>
      </c>
      <c r="AF1034" s="6" t="s">
        <v>5374</v>
      </c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</row>
    <row r="1035" spans="1:43" s="1" customFormat="1" ht="15.75" x14ac:dyDescent="0.25">
      <c r="A1035" s="47">
        <v>1031</v>
      </c>
      <c r="B1035" s="47" t="s">
        <v>5375</v>
      </c>
      <c r="C1035" s="47" t="s">
        <v>4125</v>
      </c>
      <c r="D1035" s="69" t="s">
        <v>4117</v>
      </c>
      <c r="E1035" s="47">
        <v>1978</v>
      </c>
      <c r="F1035" s="69" t="s">
        <v>5376</v>
      </c>
      <c r="G1035" s="69" t="s">
        <v>451</v>
      </c>
      <c r="H1035" s="69" t="s">
        <v>451</v>
      </c>
      <c r="I1035" s="70">
        <v>11.395168507132951</v>
      </c>
      <c r="J1035" s="47" t="s">
        <v>799</v>
      </c>
      <c r="K1035" s="47">
        <v>8</v>
      </c>
      <c r="L1035" s="71"/>
      <c r="M1035" s="47">
        <v>75</v>
      </c>
      <c r="N1035" s="48">
        <f t="shared" si="97"/>
        <v>160</v>
      </c>
      <c r="O1035" s="48">
        <f t="shared" si="98"/>
        <v>1823.2269611412721</v>
      </c>
      <c r="P1035" s="72">
        <f t="shared" si="99"/>
        <v>182.32269611412721</v>
      </c>
      <c r="Q1035" s="73">
        <f t="shared" si="100"/>
        <v>300.83244858830989</v>
      </c>
      <c r="R1035" s="48">
        <f t="shared" si="101"/>
        <v>2306.3821058437093</v>
      </c>
      <c r="S1035" s="74">
        <f t="shared" si="102"/>
        <v>29</v>
      </c>
      <c r="T1035" s="6" t="s">
        <v>431</v>
      </c>
      <c r="U1035" s="47" t="s">
        <v>432</v>
      </c>
      <c r="V1035" s="47">
        <v>1</v>
      </c>
      <c r="W1035" s="47">
        <v>1</v>
      </c>
      <c r="X1035" s="47">
        <v>1</v>
      </c>
      <c r="Y1035" s="47">
        <v>1</v>
      </c>
      <c r="Z1035" s="75">
        <v>40855.635636574072</v>
      </c>
      <c r="AA1035" s="6" t="s">
        <v>433</v>
      </c>
      <c r="AB1035" s="47" t="s">
        <v>4120</v>
      </c>
      <c r="AC1035" s="47" t="s">
        <v>4128</v>
      </c>
      <c r="AD1035" s="47" t="s">
        <v>5377</v>
      </c>
      <c r="AE1035" s="47" t="s">
        <v>5378</v>
      </c>
      <c r="AF1035" s="6" t="s">
        <v>5379</v>
      </c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</row>
    <row r="1036" spans="1:43" s="1" customFormat="1" ht="15.75" x14ac:dyDescent="0.25">
      <c r="A1036" s="47">
        <v>1032</v>
      </c>
      <c r="B1036" s="47" t="s">
        <v>5380</v>
      </c>
      <c r="C1036" s="47" t="s">
        <v>4125</v>
      </c>
      <c r="D1036" s="69" t="s">
        <v>4126</v>
      </c>
      <c r="E1036" s="47">
        <v>1978</v>
      </c>
      <c r="F1036" s="69" t="s">
        <v>4132</v>
      </c>
      <c r="G1036" s="69" t="s">
        <v>451</v>
      </c>
      <c r="H1036" s="69" t="s">
        <v>451</v>
      </c>
      <c r="I1036" s="70">
        <v>406.82294589459252</v>
      </c>
      <c r="J1036" s="47" t="s">
        <v>799</v>
      </c>
      <c r="K1036" s="47">
        <v>8</v>
      </c>
      <c r="L1036" s="71"/>
      <c r="M1036" s="47">
        <v>75</v>
      </c>
      <c r="N1036" s="48">
        <f t="shared" si="97"/>
        <v>160</v>
      </c>
      <c r="O1036" s="48">
        <f t="shared" si="98"/>
        <v>65091.671343134803</v>
      </c>
      <c r="P1036" s="72">
        <f t="shared" si="99"/>
        <v>6509.1671343134803</v>
      </c>
      <c r="Q1036" s="73">
        <f t="shared" si="100"/>
        <v>10740.125771617242</v>
      </c>
      <c r="R1036" s="48">
        <f t="shared" si="101"/>
        <v>82340.964249065524</v>
      </c>
      <c r="S1036" s="74">
        <f t="shared" si="102"/>
        <v>29</v>
      </c>
      <c r="T1036" s="6" t="s">
        <v>431</v>
      </c>
      <c r="U1036" s="47" t="s">
        <v>432</v>
      </c>
      <c r="V1036" s="47">
        <v>1</v>
      </c>
      <c r="W1036" s="47">
        <v>1</v>
      </c>
      <c r="X1036" s="47">
        <v>1</v>
      </c>
      <c r="Y1036" s="47">
        <v>1</v>
      </c>
      <c r="Z1036" s="75">
        <v>40855.635636574072</v>
      </c>
      <c r="AA1036" s="6" t="s">
        <v>433</v>
      </c>
      <c r="AB1036" s="47" t="s">
        <v>4120</v>
      </c>
      <c r="AC1036" s="47" t="s">
        <v>5381</v>
      </c>
      <c r="AD1036" s="47" t="s">
        <v>4127</v>
      </c>
      <c r="AE1036" s="47" t="s">
        <v>5382</v>
      </c>
      <c r="AF1036" s="6" t="s">
        <v>5383</v>
      </c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</row>
    <row r="1037" spans="1:43" s="1" customFormat="1" ht="15.75" x14ac:dyDescent="0.25">
      <c r="A1037" s="47">
        <v>1033</v>
      </c>
      <c r="B1037" s="47" t="s">
        <v>5384</v>
      </c>
      <c r="C1037" s="47" t="s">
        <v>4125</v>
      </c>
      <c r="D1037" s="69" t="s">
        <v>4126</v>
      </c>
      <c r="E1037" s="47">
        <v>1978</v>
      </c>
      <c r="F1037" s="69" t="s">
        <v>5363</v>
      </c>
      <c r="G1037" s="69" t="s">
        <v>451</v>
      </c>
      <c r="H1037" s="69" t="s">
        <v>451</v>
      </c>
      <c r="I1037" s="70">
        <v>5.0028026159649599</v>
      </c>
      <c r="J1037" s="47" t="s">
        <v>799</v>
      </c>
      <c r="K1037" s="47">
        <v>8</v>
      </c>
      <c r="L1037" s="71"/>
      <c r="M1037" s="47">
        <v>75</v>
      </c>
      <c r="N1037" s="48">
        <f t="shared" si="97"/>
        <v>160</v>
      </c>
      <c r="O1037" s="48">
        <f t="shared" si="98"/>
        <v>800.44841855439358</v>
      </c>
      <c r="P1037" s="72">
        <f t="shared" si="99"/>
        <v>80.044841855439358</v>
      </c>
      <c r="Q1037" s="73">
        <f t="shared" si="100"/>
        <v>132.07398906147495</v>
      </c>
      <c r="R1037" s="48">
        <f t="shared" si="101"/>
        <v>1012.5672494713078</v>
      </c>
      <c r="S1037" s="74">
        <f t="shared" si="102"/>
        <v>29</v>
      </c>
      <c r="T1037" s="6" t="s">
        <v>431</v>
      </c>
      <c r="U1037" s="47" t="s">
        <v>432</v>
      </c>
      <c r="V1037" s="47">
        <v>1</v>
      </c>
      <c r="W1037" s="47">
        <v>1</v>
      </c>
      <c r="X1037" s="47">
        <v>1</v>
      </c>
      <c r="Y1037" s="47">
        <v>1</v>
      </c>
      <c r="Z1037" s="75">
        <v>40855.635636574072</v>
      </c>
      <c r="AA1037" s="6" t="s">
        <v>433</v>
      </c>
      <c r="AB1037" s="47" t="s">
        <v>4120</v>
      </c>
      <c r="AC1037" s="47" t="s">
        <v>5385</v>
      </c>
      <c r="AD1037" s="47" t="s">
        <v>5381</v>
      </c>
      <c r="AE1037" s="47" t="s">
        <v>5386</v>
      </c>
      <c r="AF1037" s="6" t="s">
        <v>5387</v>
      </c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</row>
    <row r="1038" spans="1:43" s="1" customFormat="1" ht="15.75" x14ac:dyDescent="0.25">
      <c r="A1038" s="47">
        <v>1034</v>
      </c>
      <c r="B1038" s="47" t="s">
        <v>5388</v>
      </c>
      <c r="C1038" s="47" t="s">
        <v>4125</v>
      </c>
      <c r="D1038" s="69" t="s">
        <v>4126</v>
      </c>
      <c r="E1038" s="47">
        <v>1978</v>
      </c>
      <c r="F1038" s="69" t="s">
        <v>4132</v>
      </c>
      <c r="G1038" s="69" t="s">
        <v>451</v>
      </c>
      <c r="H1038" s="69" t="s">
        <v>451</v>
      </c>
      <c r="I1038" s="70">
        <v>79.223199078748635</v>
      </c>
      <c r="J1038" s="47" t="s">
        <v>799</v>
      </c>
      <c r="K1038" s="47">
        <v>8</v>
      </c>
      <c r="L1038" s="71"/>
      <c r="M1038" s="47">
        <v>75</v>
      </c>
      <c r="N1038" s="48">
        <f t="shared" si="97"/>
        <v>160</v>
      </c>
      <c r="O1038" s="48">
        <f t="shared" si="98"/>
        <v>12675.711852599781</v>
      </c>
      <c r="P1038" s="72">
        <f t="shared" si="99"/>
        <v>1267.5711852599782</v>
      </c>
      <c r="Q1038" s="73">
        <f t="shared" si="100"/>
        <v>2091.4924556789638</v>
      </c>
      <c r="R1038" s="48">
        <f t="shared" si="101"/>
        <v>16034.775493538724</v>
      </c>
      <c r="S1038" s="74">
        <f t="shared" si="102"/>
        <v>29</v>
      </c>
      <c r="T1038" s="6" t="s">
        <v>431</v>
      </c>
      <c r="U1038" s="47" t="s">
        <v>432</v>
      </c>
      <c r="V1038" s="47">
        <v>1</v>
      </c>
      <c r="W1038" s="47">
        <v>1</v>
      </c>
      <c r="X1038" s="47">
        <v>1</v>
      </c>
      <c r="Y1038" s="47">
        <v>1</v>
      </c>
      <c r="Z1038" s="75">
        <v>40855.635636574072</v>
      </c>
      <c r="AA1038" s="6" t="s">
        <v>433</v>
      </c>
      <c r="AB1038" s="47" t="s">
        <v>4120</v>
      </c>
      <c r="AC1038" s="47"/>
      <c r="AD1038" s="47" t="s">
        <v>5389</v>
      </c>
      <c r="AE1038" s="47" t="s">
        <v>5390</v>
      </c>
      <c r="AF1038" s="6" t="s">
        <v>5391</v>
      </c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</row>
    <row r="1039" spans="1:43" s="1" customFormat="1" ht="15.75" x14ac:dyDescent="0.25">
      <c r="A1039" s="47">
        <v>1035</v>
      </c>
      <c r="B1039" s="47" t="s">
        <v>5392</v>
      </c>
      <c r="C1039" s="47" t="s">
        <v>4125</v>
      </c>
      <c r="D1039" s="69" t="s">
        <v>4126</v>
      </c>
      <c r="E1039" s="47">
        <v>1978</v>
      </c>
      <c r="F1039" s="69" t="s">
        <v>4132</v>
      </c>
      <c r="G1039" s="69" t="s">
        <v>451</v>
      </c>
      <c r="H1039" s="69" t="s">
        <v>451</v>
      </c>
      <c r="I1039" s="70">
        <v>258.02506371267668</v>
      </c>
      <c r="J1039" s="47" t="s">
        <v>799</v>
      </c>
      <c r="K1039" s="47">
        <v>8</v>
      </c>
      <c r="L1039" s="71"/>
      <c r="M1039" s="47">
        <v>75</v>
      </c>
      <c r="N1039" s="48">
        <f t="shared" si="97"/>
        <v>160</v>
      </c>
      <c r="O1039" s="48">
        <f t="shared" si="98"/>
        <v>41284.010194028269</v>
      </c>
      <c r="P1039" s="72">
        <f t="shared" si="99"/>
        <v>4128.4010194028269</v>
      </c>
      <c r="Q1039" s="73">
        <f t="shared" si="100"/>
        <v>6811.8616820146644</v>
      </c>
      <c r="R1039" s="48">
        <f t="shared" si="101"/>
        <v>52224.272895445763</v>
      </c>
      <c r="S1039" s="74">
        <f t="shared" si="102"/>
        <v>29</v>
      </c>
      <c r="T1039" s="6" t="s">
        <v>431</v>
      </c>
      <c r="U1039" s="47" t="s">
        <v>432</v>
      </c>
      <c r="V1039" s="47">
        <v>1</v>
      </c>
      <c r="W1039" s="47">
        <v>1</v>
      </c>
      <c r="X1039" s="47">
        <v>1</v>
      </c>
      <c r="Y1039" s="47">
        <v>1</v>
      </c>
      <c r="Z1039" s="75">
        <v>40855.635636574072</v>
      </c>
      <c r="AA1039" s="6" t="s">
        <v>433</v>
      </c>
      <c r="AB1039" s="47" t="s">
        <v>4120</v>
      </c>
      <c r="AC1039" s="47"/>
      <c r="AD1039" s="47"/>
      <c r="AE1039" s="47" t="s">
        <v>5393</v>
      </c>
      <c r="AF1039" s="6" t="s">
        <v>5394</v>
      </c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</row>
    <row r="1040" spans="1:43" s="1" customFormat="1" ht="15.75" x14ac:dyDescent="0.25">
      <c r="A1040" s="47">
        <v>1036</v>
      </c>
      <c r="B1040" s="47" t="s">
        <v>5395</v>
      </c>
      <c r="C1040" s="47" t="s">
        <v>4125</v>
      </c>
      <c r="D1040" s="69" t="s">
        <v>4126</v>
      </c>
      <c r="E1040" s="47">
        <v>1978</v>
      </c>
      <c r="F1040" s="69" t="s">
        <v>5363</v>
      </c>
      <c r="G1040" s="69" t="s">
        <v>451</v>
      </c>
      <c r="H1040" s="69" t="s">
        <v>457</v>
      </c>
      <c r="I1040" s="70">
        <v>4.5510223575614672</v>
      </c>
      <c r="J1040" s="47" t="s">
        <v>799</v>
      </c>
      <c r="K1040" s="47">
        <v>8</v>
      </c>
      <c r="L1040" s="71"/>
      <c r="M1040" s="47">
        <v>75</v>
      </c>
      <c r="N1040" s="48">
        <f t="shared" si="97"/>
        <v>160</v>
      </c>
      <c r="O1040" s="48">
        <f t="shared" si="98"/>
        <v>728.16357720983478</v>
      </c>
      <c r="P1040" s="72">
        <f t="shared" si="99"/>
        <v>72.816357720983476</v>
      </c>
      <c r="Q1040" s="73">
        <f t="shared" si="100"/>
        <v>120.14699023962272</v>
      </c>
      <c r="R1040" s="48">
        <f t="shared" si="101"/>
        <v>921.12692517044093</v>
      </c>
      <c r="S1040" s="74">
        <f t="shared" si="102"/>
        <v>29</v>
      </c>
      <c r="T1040" s="6" t="s">
        <v>431</v>
      </c>
      <c r="U1040" s="47" t="s">
        <v>432</v>
      </c>
      <c r="V1040" s="47">
        <v>1</v>
      </c>
      <c r="W1040" s="47">
        <v>1</v>
      </c>
      <c r="X1040" s="47">
        <v>1</v>
      </c>
      <c r="Y1040" s="47">
        <v>1</v>
      </c>
      <c r="Z1040" s="75">
        <v>40855.635648148149</v>
      </c>
      <c r="AA1040" s="6" t="s">
        <v>433</v>
      </c>
      <c r="AB1040" s="47" t="s">
        <v>4120</v>
      </c>
      <c r="AC1040" s="47" t="s">
        <v>4140</v>
      </c>
      <c r="AD1040" s="47" t="s">
        <v>4133</v>
      </c>
      <c r="AE1040" s="47" t="s">
        <v>5396</v>
      </c>
      <c r="AF1040" s="6" t="s">
        <v>5397</v>
      </c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</row>
    <row r="1041" spans="1:43" s="1" customFormat="1" ht="15.75" x14ac:dyDescent="0.25">
      <c r="A1041" s="47">
        <v>1037</v>
      </c>
      <c r="B1041" s="47" t="s">
        <v>5398</v>
      </c>
      <c r="C1041" s="47" t="s">
        <v>4125</v>
      </c>
      <c r="D1041" s="69" t="s">
        <v>4117</v>
      </c>
      <c r="E1041" s="47">
        <v>1978</v>
      </c>
      <c r="F1041" s="69" t="s">
        <v>4132</v>
      </c>
      <c r="G1041" s="69" t="s">
        <v>451</v>
      </c>
      <c r="H1041" s="69" t="s">
        <v>457</v>
      </c>
      <c r="I1041" s="70">
        <v>102.3331308069841</v>
      </c>
      <c r="J1041" s="47" t="s">
        <v>799</v>
      </c>
      <c r="K1041" s="47">
        <v>8</v>
      </c>
      <c r="L1041" s="71"/>
      <c r="M1041" s="47">
        <v>75</v>
      </c>
      <c r="N1041" s="48">
        <f t="shared" si="97"/>
        <v>160</v>
      </c>
      <c r="O1041" s="48">
        <f t="shared" si="98"/>
        <v>16373.300929117457</v>
      </c>
      <c r="P1041" s="72">
        <f t="shared" si="99"/>
        <v>1637.3300929117459</v>
      </c>
      <c r="Q1041" s="73">
        <f t="shared" si="100"/>
        <v>2701.5946533043802</v>
      </c>
      <c r="R1041" s="48">
        <f t="shared" si="101"/>
        <v>20712.225675333582</v>
      </c>
      <c r="S1041" s="74">
        <f t="shared" si="102"/>
        <v>29</v>
      </c>
      <c r="T1041" s="6" t="s">
        <v>431</v>
      </c>
      <c r="U1041" s="47" t="s">
        <v>432</v>
      </c>
      <c r="V1041" s="47">
        <v>1</v>
      </c>
      <c r="W1041" s="47">
        <v>1</v>
      </c>
      <c r="X1041" s="47">
        <v>1</v>
      </c>
      <c r="Y1041" s="47">
        <v>1</v>
      </c>
      <c r="Z1041" s="75">
        <v>40855.635648148149</v>
      </c>
      <c r="AA1041" s="6" t="s">
        <v>433</v>
      </c>
      <c r="AB1041" s="47" t="s">
        <v>4120</v>
      </c>
      <c r="AC1041" s="47" t="s">
        <v>5399</v>
      </c>
      <c r="AD1041" s="47" t="s">
        <v>5400</v>
      </c>
      <c r="AE1041" s="47" t="s">
        <v>5401</v>
      </c>
      <c r="AF1041" s="6" t="s">
        <v>5402</v>
      </c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</row>
    <row r="1042" spans="1:43" s="1" customFormat="1" ht="31.5" x14ac:dyDescent="0.25">
      <c r="A1042" s="47">
        <v>1038</v>
      </c>
      <c r="B1042" s="47" t="s">
        <v>5403</v>
      </c>
      <c r="C1042" s="47" t="s">
        <v>4125</v>
      </c>
      <c r="D1042" s="69" t="s">
        <v>918</v>
      </c>
      <c r="E1042" s="47">
        <v>1977</v>
      </c>
      <c r="F1042" s="69" t="s">
        <v>4138</v>
      </c>
      <c r="G1042" s="69" t="s">
        <v>451</v>
      </c>
      <c r="H1042" s="69" t="s">
        <v>451</v>
      </c>
      <c r="I1042" s="70">
        <v>98.487189861501108</v>
      </c>
      <c r="J1042" s="47" t="s">
        <v>799</v>
      </c>
      <c r="K1042" s="47">
        <v>12</v>
      </c>
      <c r="L1042" s="71"/>
      <c r="M1042" s="47">
        <v>75</v>
      </c>
      <c r="N1042" s="48">
        <f t="shared" si="97"/>
        <v>200</v>
      </c>
      <c r="O1042" s="48">
        <f t="shared" si="98"/>
        <v>19697.43797230022</v>
      </c>
      <c r="P1042" s="72">
        <f t="shared" si="99"/>
        <v>1969.7437972300222</v>
      </c>
      <c r="Q1042" s="73">
        <f t="shared" si="100"/>
        <v>3250.0772654295361</v>
      </c>
      <c r="R1042" s="48">
        <f t="shared" si="101"/>
        <v>24917.259034959778</v>
      </c>
      <c r="S1042" s="74">
        <f t="shared" si="102"/>
        <v>28</v>
      </c>
      <c r="T1042" s="6" t="s">
        <v>431</v>
      </c>
      <c r="U1042" s="47" t="s">
        <v>432</v>
      </c>
      <c r="V1042" s="47">
        <v>1</v>
      </c>
      <c r="W1042" s="47">
        <v>1</v>
      </c>
      <c r="X1042" s="47">
        <v>1</v>
      </c>
      <c r="Y1042" s="47">
        <v>1</v>
      </c>
      <c r="Z1042" s="75">
        <v>40855.635648148149</v>
      </c>
      <c r="AA1042" s="6" t="s">
        <v>433</v>
      </c>
      <c r="AB1042" s="47" t="s">
        <v>920</v>
      </c>
      <c r="AC1042" s="47" t="s">
        <v>5404</v>
      </c>
      <c r="AD1042" s="47" t="s">
        <v>5405</v>
      </c>
      <c r="AE1042" s="47" t="s">
        <v>5406</v>
      </c>
      <c r="AF1042" s="6" t="s">
        <v>5407</v>
      </c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</row>
    <row r="1043" spans="1:43" s="1" customFormat="1" ht="15.75" x14ac:dyDescent="0.25">
      <c r="A1043" s="47">
        <v>1039</v>
      </c>
      <c r="B1043" s="47" t="s">
        <v>5408</v>
      </c>
      <c r="C1043" s="47" t="s">
        <v>4125</v>
      </c>
      <c r="D1043" s="69" t="s">
        <v>4117</v>
      </c>
      <c r="E1043" s="47">
        <v>1978</v>
      </c>
      <c r="F1043" s="69" t="s">
        <v>4138</v>
      </c>
      <c r="G1043" s="69" t="s">
        <v>451</v>
      </c>
      <c r="H1043" s="69" t="s">
        <v>451</v>
      </c>
      <c r="I1043" s="70">
        <v>4.8809078741766374</v>
      </c>
      <c r="J1043" s="47" t="s">
        <v>799</v>
      </c>
      <c r="K1043" s="47">
        <v>8</v>
      </c>
      <c r="L1043" s="71"/>
      <c r="M1043" s="47">
        <v>75</v>
      </c>
      <c r="N1043" s="48">
        <f t="shared" si="97"/>
        <v>160</v>
      </c>
      <c r="O1043" s="48">
        <f t="shared" si="98"/>
        <v>780.94525986826193</v>
      </c>
      <c r="P1043" s="72">
        <f t="shared" si="99"/>
        <v>78.094525986826199</v>
      </c>
      <c r="Q1043" s="73">
        <f t="shared" si="100"/>
        <v>128.85596787826321</v>
      </c>
      <c r="R1043" s="48">
        <f t="shared" si="101"/>
        <v>987.89575373335128</v>
      </c>
      <c r="S1043" s="74">
        <f t="shared" si="102"/>
        <v>29</v>
      </c>
      <c r="T1043" s="6" t="s">
        <v>431</v>
      </c>
      <c r="U1043" s="47" t="s">
        <v>432</v>
      </c>
      <c r="V1043" s="47">
        <v>1</v>
      </c>
      <c r="W1043" s="47">
        <v>1</v>
      </c>
      <c r="X1043" s="47">
        <v>1</v>
      </c>
      <c r="Y1043" s="47">
        <v>1</v>
      </c>
      <c r="Z1043" s="75">
        <v>40855.635648148149</v>
      </c>
      <c r="AA1043" s="6" t="s">
        <v>433</v>
      </c>
      <c r="AB1043" s="47" t="s">
        <v>4120</v>
      </c>
      <c r="AC1043" s="47" t="s">
        <v>5404</v>
      </c>
      <c r="AD1043" s="47" t="s">
        <v>4139</v>
      </c>
      <c r="AE1043" s="47" t="s">
        <v>5409</v>
      </c>
      <c r="AF1043" s="6" t="s">
        <v>5410</v>
      </c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</row>
    <row r="1044" spans="1:43" s="1" customFormat="1" ht="15.75" x14ac:dyDescent="0.25">
      <c r="A1044" s="47">
        <v>1040</v>
      </c>
      <c r="B1044" s="47" t="s">
        <v>5411</v>
      </c>
      <c r="C1044" s="47" t="s">
        <v>4125</v>
      </c>
      <c r="D1044" s="69" t="s">
        <v>5412</v>
      </c>
      <c r="E1044" s="47">
        <v>1985</v>
      </c>
      <c r="F1044" s="69" t="s">
        <v>4110</v>
      </c>
      <c r="G1044" s="69" t="s">
        <v>5413</v>
      </c>
      <c r="H1044" s="69" t="s">
        <v>1255</v>
      </c>
      <c r="I1044" s="70">
        <v>98.966390784491352</v>
      </c>
      <c r="J1044" s="47" t="s">
        <v>430</v>
      </c>
      <c r="K1044" s="47">
        <v>10</v>
      </c>
      <c r="L1044" s="71"/>
      <c r="M1044" s="47">
        <v>75</v>
      </c>
      <c r="N1044" s="48">
        <f t="shared" si="97"/>
        <v>180</v>
      </c>
      <c r="O1044" s="48">
        <f t="shared" si="98"/>
        <v>17813.950341208445</v>
      </c>
      <c r="P1044" s="72">
        <f t="shared" si="99"/>
        <v>1781.3950341208447</v>
      </c>
      <c r="Q1044" s="73">
        <f t="shared" si="100"/>
        <v>2939.3018062993933</v>
      </c>
      <c r="R1044" s="48">
        <f t="shared" si="101"/>
        <v>22534.647181628683</v>
      </c>
      <c r="S1044" s="74">
        <f t="shared" si="102"/>
        <v>36</v>
      </c>
      <c r="T1044" s="6" t="s">
        <v>431</v>
      </c>
      <c r="U1044" s="47" t="s">
        <v>432</v>
      </c>
      <c r="V1044" s="47">
        <v>1</v>
      </c>
      <c r="W1044" s="47">
        <v>1</v>
      </c>
      <c r="X1044" s="47">
        <v>1</v>
      </c>
      <c r="Y1044" s="47">
        <v>1</v>
      </c>
      <c r="Z1044" s="75">
        <v>40855.635648148149</v>
      </c>
      <c r="AA1044" s="6" t="s">
        <v>433</v>
      </c>
      <c r="AB1044" s="47" t="s">
        <v>431</v>
      </c>
      <c r="AC1044" s="47" t="s">
        <v>5414</v>
      </c>
      <c r="AD1044" s="47" t="s">
        <v>5415</v>
      </c>
      <c r="AE1044" s="47" t="s">
        <v>5416</v>
      </c>
      <c r="AF1044" s="6" t="s">
        <v>5417</v>
      </c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</row>
    <row r="1045" spans="1:43" s="1" customFormat="1" ht="15.75" x14ac:dyDescent="0.25">
      <c r="A1045" s="47">
        <v>1041</v>
      </c>
      <c r="B1045" s="47" t="s">
        <v>5418</v>
      </c>
      <c r="C1045" s="47" t="s">
        <v>4125</v>
      </c>
      <c r="D1045" s="69" t="s">
        <v>5412</v>
      </c>
      <c r="E1045" s="47">
        <v>1985</v>
      </c>
      <c r="F1045" s="69" t="s">
        <v>4110</v>
      </c>
      <c r="G1045" s="69" t="s">
        <v>5413</v>
      </c>
      <c r="H1045" s="69" t="s">
        <v>1255</v>
      </c>
      <c r="I1045" s="70">
        <v>6.866837512910883</v>
      </c>
      <c r="J1045" s="47" t="s">
        <v>430</v>
      </c>
      <c r="K1045" s="47">
        <v>10</v>
      </c>
      <c r="L1045" s="71"/>
      <c r="M1045" s="47">
        <v>75</v>
      </c>
      <c r="N1045" s="48">
        <f t="shared" si="97"/>
        <v>180</v>
      </c>
      <c r="O1045" s="48">
        <f t="shared" si="98"/>
        <v>1236.030752323959</v>
      </c>
      <c r="P1045" s="72">
        <f t="shared" si="99"/>
        <v>123.6030752323959</v>
      </c>
      <c r="Q1045" s="73">
        <f t="shared" si="100"/>
        <v>203.94507413345323</v>
      </c>
      <c r="R1045" s="48">
        <f t="shared" si="101"/>
        <v>1563.5789016898082</v>
      </c>
      <c r="S1045" s="74">
        <f t="shared" si="102"/>
        <v>36</v>
      </c>
      <c r="T1045" s="6" t="s">
        <v>431</v>
      </c>
      <c r="U1045" s="47" t="s">
        <v>432</v>
      </c>
      <c r="V1045" s="47">
        <v>1</v>
      </c>
      <c r="W1045" s="47">
        <v>1</v>
      </c>
      <c r="X1045" s="47">
        <v>1</v>
      </c>
      <c r="Y1045" s="47">
        <v>1</v>
      </c>
      <c r="Z1045" s="75">
        <v>40855.635648148149</v>
      </c>
      <c r="AA1045" s="6" t="s">
        <v>433</v>
      </c>
      <c r="AB1045" s="47" t="s">
        <v>431</v>
      </c>
      <c r="AC1045" s="47" t="s">
        <v>5419</v>
      </c>
      <c r="AD1045" s="47" t="s">
        <v>5414</v>
      </c>
      <c r="AE1045" s="47" t="s">
        <v>5420</v>
      </c>
      <c r="AF1045" s="6" t="s">
        <v>5421</v>
      </c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</row>
    <row r="1046" spans="1:43" s="1" customFormat="1" ht="15.75" x14ac:dyDescent="0.25">
      <c r="A1046" s="47">
        <v>1042</v>
      </c>
      <c r="B1046" s="47" t="s">
        <v>5422</v>
      </c>
      <c r="C1046" s="47" t="s">
        <v>4125</v>
      </c>
      <c r="D1046" s="69" t="s">
        <v>5412</v>
      </c>
      <c r="E1046" s="47">
        <v>1985</v>
      </c>
      <c r="F1046" s="69" t="s">
        <v>4110</v>
      </c>
      <c r="G1046" s="69" t="s">
        <v>5413</v>
      </c>
      <c r="H1046" s="69" t="s">
        <v>1255</v>
      </c>
      <c r="I1046" s="70">
        <v>3.2996359389178571</v>
      </c>
      <c r="J1046" s="47" t="s">
        <v>430</v>
      </c>
      <c r="K1046" s="47">
        <v>8</v>
      </c>
      <c r="L1046" s="71"/>
      <c r="M1046" s="47">
        <v>75</v>
      </c>
      <c r="N1046" s="48">
        <f t="shared" si="97"/>
        <v>160</v>
      </c>
      <c r="O1046" s="48">
        <f t="shared" si="98"/>
        <v>527.94175022685715</v>
      </c>
      <c r="P1046" s="72">
        <f t="shared" si="99"/>
        <v>52.794175022685721</v>
      </c>
      <c r="Q1046" s="73">
        <f t="shared" si="100"/>
        <v>87.110388787431432</v>
      </c>
      <c r="R1046" s="48">
        <f t="shared" si="101"/>
        <v>667.84631403697438</v>
      </c>
      <c r="S1046" s="74">
        <f t="shared" si="102"/>
        <v>36</v>
      </c>
      <c r="T1046" s="6" t="s">
        <v>431</v>
      </c>
      <c r="U1046" s="47" t="s">
        <v>432</v>
      </c>
      <c r="V1046" s="47">
        <v>1</v>
      </c>
      <c r="W1046" s="47">
        <v>1</v>
      </c>
      <c r="X1046" s="47">
        <v>1</v>
      </c>
      <c r="Y1046" s="47">
        <v>1</v>
      </c>
      <c r="Z1046" s="75">
        <v>40855.635648148149</v>
      </c>
      <c r="AA1046" s="6" t="s">
        <v>433</v>
      </c>
      <c r="AB1046" s="47" t="s">
        <v>431</v>
      </c>
      <c r="AC1046" s="47"/>
      <c r="AD1046" s="47" t="s">
        <v>5423</v>
      </c>
      <c r="AE1046" s="47" t="s">
        <v>5424</v>
      </c>
      <c r="AF1046" s="6" t="s">
        <v>5425</v>
      </c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</row>
    <row r="1047" spans="1:43" s="1" customFormat="1" ht="31.5" x14ac:dyDescent="0.25">
      <c r="A1047" s="47">
        <v>1043</v>
      </c>
      <c r="B1047" s="47" t="s">
        <v>5426</v>
      </c>
      <c r="C1047" s="47" t="s">
        <v>917</v>
      </c>
      <c r="D1047" s="69" t="s">
        <v>918</v>
      </c>
      <c r="E1047" s="47">
        <v>1977</v>
      </c>
      <c r="F1047" s="69" t="s">
        <v>903</v>
      </c>
      <c r="G1047" s="69" t="s">
        <v>905</v>
      </c>
      <c r="H1047" s="69" t="s">
        <v>1255</v>
      </c>
      <c r="I1047" s="70">
        <v>10.55190290088593</v>
      </c>
      <c r="J1047" s="47" t="s">
        <v>799</v>
      </c>
      <c r="K1047" s="47">
        <v>12</v>
      </c>
      <c r="L1047" s="71"/>
      <c r="M1047" s="47">
        <v>75</v>
      </c>
      <c r="N1047" s="48">
        <f t="shared" si="97"/>
        <v>200</v>
      </c>
      <c r="O1047" s="48">
        <f t="shared" si="98"/>
        <v>2110.3805801771859</v>
      </c>
      <c r="P1047" s="72">
        <f t="shared" si="99"/>
        <v>211.03805801771861</v>
      </c>
      <c r="Q1047" s="73">
        <f t="shared" si="100"/>
        <v>348.21279572923567</v>
      </c>
      <c r="R1047" s="48">
        <f t="shared" si="101"/>
        <v>2669.6314339241399</v>
      </c>
      <c r="S1047" s="74">
        <f t="shared" si="102"/>
        <v>28</v>
      </c>
      <c r="T1047" s="6" t="s">
        <v>431</v>
      </c>
      <c r="U1047" s="47" t="s">
        <v>432</v>
      </c>
      <c r="V1047" s="47">
        <v>1</v>
      </c>
      <c r="W1047" s="47">
        <v>1</v>
      </c>
      <c r="X1047" s="47">
        <v>1</v>
      </c>
      <c r="Y1047" s="47">
        <v>1</v>
      </c>
      <c r="Z1047" s="75">
        <v>40855.635648148149</v>
      </c>
      <c r="AA1047" s="6" t="s">
        <v>433</v>
      </c>
      <c r="AB1047" s="47" t="s">
        <v>920</v>
      </c>
      <c r="AC1047" s="47" t="s">
        <v>5427</v>
      </c>
      <c r="AD1047" s="47" t="s">
        <v>5428</v>
      </c>
      <c r="AE1047" s="47" t="s">
        <v>5429</v>
      </c>
      <c r="AF1047" s="6" t="s">
        <v>5430</v>
      </c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</row>
    <row r="1048" spans="1:43" s="1" customFormat="1" ht="15.75" x14ac:dyDescent="0.25">
      <c r="A1048" s="47">
        <v>1044</v>
      </c>
      <c r="B1048" s="47" t="s">
        <v>5431</v>
      </c>
      <c r="C1048" s="47" t="s">
        <v>3012</v>
      </c>
      <c r="D1048" s="69" t="s">
        <v>4586</v>
      </c>
      <c r="E1048" s="47">
        <v>1983</v>
      </c>
      <c r="F1048" s="69" t="s">
        <v>1255</v>
      </c>
      <c r="G1048" s="69" t="s">
        <v>4173</v>
      </c>
      <c r="H1048" s="69" t="s">
        <v>919</v>
      </c>
      <c r="I1048" s="70">
        <v>606.70354360837712</v>
      </c>
      <c r="J1048" s="47" t="s">
        <v>430</v>
      </c>
      <c r="K1048" s="47">
        <v>8</v>
      </c>
      <c r="L1048" s="71"/>
      <c r="M1048" s="47">
        <v>75</v>
      </c>
      <c r="N1048" s="48">
        <f t="shared" si="97"/>
        <v>160</v>
      </c>
      <c r="O1048" s="48">
        <f t="shared" si="98"/>
        <v>97072.566977340335</v>
      </c>
      <c r="P1048" s="72">
        <f t="shared" si="99"/>
        <v>9707.2566977340339</v>
      </c>
      <c r="Q1048" s="73">
        <f t="shared" si="100"/>
        <v>16016.973551261155</v>
      </c>
      <c r="R1048" s="48">
        <f t="shared" si="101"/>
        <v>122796.79722633552</v>
      </c>
      <c r="S1048" s="74">
        <f t="shared" si="102"/>
        <v>34</v>
      </c>
      <c r="T1048" s="6" t="s">
        <v>431</v>
      </c>
      <c r="U1048" s="47" t="s">
        <v>432</v>
      </c>
      <c r="V1048" s="47">
        <v>1</v>
      </c>
      <c r="W1048" s="47">
        <v>1</v>
      </c>
      <c r="X1048" s="47">
        <v>1</v>
      </c>
      <c r="Y1048" s="47">
        <v>1</v>
      </c>
      <c r="Z1048" s="75">
        <v>43997.418634259258</v>
      </c>
      <c r="AA1048" s="6" t="s">
        <v>1221</v>
      </c>
      <c r="AB1048" s="47" t="s">
        <v>4587</v>
      </c>
      <c r="AC1048" s="47" t="s">
        <v>5432</v>
      </c>
      <c r="AD1048" s="47" t="s">
        <v>5433</v>
      </c>
      <c r="AE1048" s="47" t="s">
        <v>5434</v>
      </c>
      <c r="AF1048" s="6" t="s">
        <v>5435</v>
      </c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</row>
    <row r="1049" spans="1:43" s="1" customFormat="1" ht="31.5" x14ac:dyDescent="0.25">
      <c r="A1049" s="47">
        <v>1045</v>
      </c>
      <c r="B1049" s="47" t="s">
        <v>5436</v>
      </c>
      <c r="C1049" s="47" t="s">
        <v>3012</v>
      </c>
      <c r="D1049" s="69" t="s">
        <v>4172</v>
      </c>
      <c r="E1049" s="47">
        <v>1977</v>
      </c>
      <c r="F1049" s="69" t="s">
        <v>1255</v>
      </c>
      <c r="G1049" s="69" t="s">
        <v>1046</v>
      </c>
      <c r="H1049" s="69" t="s">
        <v>5437</v>
      </c>
      <c r="I1049" s="70">
        <v>64.493242427500846</v>
      </c>
      <c r="J1049" s="47" t="s">
        <v>799</v>
      </c>
      <c r="K1049" s="47">
        <v>8</v>
      </c>
      <c r="L1049" s="71"/>
      <c r="M1049" s="47">
        <v>75</v>
      </c>
      <c r="N1049" s="48">
        <f t="shared" si="97"/>
        <v>160</v>
      </c>
      <c r="O1049" s="48">
        <f t="shared" si="98"/>
        <v>10318.918788400135</v>
      </c>
      <c r="P1049" s="72">
        <f t="shared" si="99"/>
        <v>1031.8918788400135</v>
      </c>
      <c r="Q1049" s="73">
        <f t="shared" si="100"/>
        <v>1702.6216000860222</v>
      </c>
      <c r="R1049" s="48">
        <f t="shared" si="101"/>
        <v>13053.43226732617</v>
      </c>
      <c r="S1049" s="74">
        <f t="shared" si="102"/>
        <v>28</v>
      </c>
      <c r="T1049" s="6" t="s">
        <v>431</v>
      </c>
      <c r="U1049" s="47" t="s">
        <v>432</v>
      </c>
      <c r="V1049" s="47">
        <v>1</v>
      </c>
      <c r="W1049" s="47">
        <v>1</v>
      </c>
      <c r="X1049" s="47">
        <v>1</v>
      </c>
      <c r="Y1049" s="47">
        <v>1</v>
      </c>
      <c r="Z1049" s="75">
        <v>41416.573923611111</v>
      </c>
      <c r="AA1049" s="6" t="s">
        <v>433</v>
      </c>
      <c r="AB1049" s="47" t="s">
        <v>920</v>
      </c>
      <c r="AC1049" s="47" t="s">
        <v>5438</v>
      </c>
      <c r="AD1049" s="47" t="s">
        <v>4174</v>
      </c>
      <c r="AE1049" s="47" t="s">
        <v>5439</v>
      </c>
      <c r="AF1049" s="6" t="s">
        <v>5440</v>
      </c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</row>
    <row r="1050" spans="1:43" s="1" customFormat="1" ht="31.5" x14ac:dyDescent="0.25">
      <c r="A1050" s="47">
        <v>1046</v>
      </c>
      <c r="B1050" s="47" t="s">
        <v>5441</v>
      </c>
      <c r="C1050" s="47" t="s">
        <v>3012</v>
      </c>
      <c r="D1050" s="69" t="s">
        <v>4172</v>
      </c>
      <c r="E1050" s="47">
        <v>1977</v>
      </c>
      <c r="F1050" s="69" t="s">
        <v>1046</v>
      </c>
      <c r="G1050" s="69" t="s">
        <v>3002</v>
      </c>
      <c r="H1050" s="69" t="s">
        <v>1942</v>
      </c>
      <c r="I1050" s="70">
        <v>2.789216982625859</v>
      </c>
      <c r="J1050" s="47" t="s">
        <v>799</v>
      </c>
      <c r="K1050" s="47">
        <v>12</v>
      </c>
      <c r="L1050" s="71"/>
      <c r="M1050" s="47">
        <v>75</v>
      </c>
      <c r="N1050" s="48">
        <f t="shared" si="97"/>
        <v>200</v>
      </c>
      <c r="O1050" s="48">
        <f t="shared" si="98"/>
        <v>557.84339652517178</v>
      </c>
      <c r="P1050" s="72">
        <f t="shared" si="99"/>
        <v>55.784339652517183</v>
      </c>
      <c r="Q1050" s="73">
        <f t="shared" si="100"/>
        <v>92.044160426653335</v>
      </c>
      <c r="R1050" s="48">
        <f t="shared" si="101"/>
        <v>705.67189660434224</v>
      </c>
      <c r="S1050" s="74">
        <f t="shared" si="102"/>
        <v>28</v>
      </c>
      <c r="T1050" s="6" t="s">
        <v>431</v>
      </c>
      <c r="U1050" s="47" t="s">
        <v>432</v>
      </c>
      <c r="V1050" s="47">
        <v>1</v>
      </c>
      <c r="W1050" s="47">
        <v>1</v>
      </c>
      <c r="X1050" s="47">
        <v>1</v>
      </c>
      <c r="Y1050" s="47">
        <v>1</v>
      </c>
      <c r="Z1050" s="75">
        <v>41416.573460648149</v>
      </c>
      <c r="AA1050" s="6" t="s">
        <v>433</v>
      </c>
      <c r="AB1050" s="47" t="s">
        <v>920</v>
      </c>
      <c r="AC1050" s="47" t="s">
        <v>5442</v>
      </c>
      <c r="AD1050" s="47" t="s">
        <v>4772</v>
      </c>
      <c r="AE1050" s="47" t="s">
        <v>5443</v>
      </c>
      <c r="AF1050" s="6" t="s">
        <v>5444</v>
      </c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</row>
    <row r="1051" spans="1:43" s="1" customFormat="1" ht="31.5" x14ac:dyDescent="0.25">
      <c r="A1051" s="47">
        <v>1047</v>
      </c>
      <c r="B1051" s="47" t="s">
        <v>5445</v>
      </c>
      <c r="C1051" s="47" t="s">
        <v>3012</v>
      </c>
      <c r="D1051" s="69" t="s">
        <v>3001</v>
      </c>
      <c r="E1051" s="47">
        <v>1977</v>
      </c>
      <c r="F1051" s="69" t="s">
        <v>1046</v>
      </c>
      <c r="G1051" s="69" t="s">
        <v>3002</v>
      </c>
      <c r="H1051" s="69" t="s">
        <v>1942</v>
      </c>
      <c r="I1051" s="70">
        <v>4.4911712598404163</v>
      </c>
      <c r="J1051" s="47" t="s">
        <v>799</v>
      </c>
      <c r="K1051" s="47">
        <v>12</v>
      </c>
      <c r="L1051" s="71"/>
      <c r="M1051" s="47">
        <v>75</v>
      </c>
      <c r="N1051" s="48">
        <f t="shared" si="97"/>
        <v>200</v>
      </c>
      <c r="O1051" s="48">
        <f t="shared" si="98"/>
        <v>898.2342519680833</v>
      </c>
      <c r="P1051" s="72">
        <f t="shared" si="99"/>
        <v>89.82342519680833</v>
      </c>
      <c r="Q1051" s="73">
        <f t="shared" si="100"/>
        <v>148.20865157473375</v>
      </c>
      <c r="R1051" s="48">
        <f t="shared" si="101"/>
        <v>1136.2663287396254</v>
      </c>
      <c r="S1051" s="74">
        <f t="shared" si="102"/>
        <v>28</v>
      </c>
      <c r="T1051" s="6" t="s">
        <v>431</v>
      </c>
      <c r="U1051" s="47" t="s">
        <v>432</v>
      </c>
      <c r="V1051" s="47">
        <v>1</v>
      </c>
      <c r="W1051" s="47">
        <v>1</v>
      </c>
      <c r="X1051" s="47">
        <v>1</v>
      </c>
      <c r="Y1051" s="47">
        <v>1</v>
      </c>
      <c r="Z1051" s="75">
        <v>41416.573449074072</v>
      </c>
      <c r="AA1051" s="6" t="s">
        <v>433</v>
      </c>
      <c r="AB1051" s="47" t="s">
        <v>920</v>
      </c>
      <c r="AC1051" s="47" t="s">
        <v>5446</v>
      </c>
      <c r="AD1051" s="47" t="s">
        <v>5442</v>
      </c>
      <c r="AE1051" s="47" t="s">
        <v>5447</v>
      </c>
      <c r="AF1051" s="6" t="s">
        <v>5448</v>
      </c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</row>
    <row r="1052" spans="1:43" s="1" customFormat="1" ht="31.5" x14ac:dyDescent="0.25">
      <c r="A1052" s="47">
        <v>1048</v>
      </c>
      <c r="B1052" s="47" t="s">
        <v>5449</v>
      </c>
      <c r="C1052" s="47" t="s">
        <v>3012</v>
      </c>
      <c r="D1052" s="69" t="s">
        <v>3001</v>
      </c>
      <c r="E1052" s="47">
        <v>1977</v>
      </c>
      <c r="F1052" s="69" t="s">
        <v>1046</v>
      </c>
      <c r="G1052" s="69" t="s">
        <v>1255</v>
      </c>
      <c r="H1052" s="69" t="s">
        <v>451</v>
      </c>
      <c r="I1052" s="70">
        <v>138.72250931619519</v>
      </c>
      <c r="J1052" s="47" t="s">
        <v>799</v>
      </c>
      <c r="K1052" s="47">
        <v>12</v>
      </c>
      <c r="L1052" s="71"/>
      <c r="M1052" s="47">
        <v>75</v>
      </c>
      <c r="N1052" s="48">
        <f t="shared" si="97"/>
        <v>200</v>
      </c>
      <c r="O1052" s="48">
        <f t="shared" si="98"/>
        <v>27744.501863239038</v>
      </c>
      <c r="P1052" s="72">
        <f t="shared" si="99"/>
        <v>2774.4501863239038</v>
      </c>
      <c r="Q1052" s="73">
        <f t="shared" si="100"/>
        <v>4577.8428074344411</v>
      </c>
      <c r="R1052" s="48">
        <f t="shared" si="101"/>
        <v>35096.794856997381</v>
      </c>
      <c r="S1052" s="74">
        <f t="shared" si="102"/>
        <v>28</v>
      </c>
      <c r="T1052" s="6" t="s">
        <v>431</v>
      </c>
      <c r="U1052" s="47" t="s">
        <v>432</v>
      </c>
      <c r="V1052" s="47">
        <v>1</v>
      </c>
      <c r="W1052" s="47">
        <v>1</v>
      </c>
      <c r="X1052" s="47">
        <v>1</v>
      </c>
      <c r="Y1052" s="47">
        <v>1</v>
      </c>
      <c r="Z1052" s="75">
        <v>41416.573032407417</v>
      </c>
      <c r="AA1052" s="6" t="s">
        <v>433</v>
      </c>
      <c r="AB1052" s="47" t="s">
        <v>920</v>
      </c>
      <c r="AC1052" s="47" t="s">
        <v>5450</v>
      </c>
      <c r="AD1052" s="47" t="s">
        <v>5446</v>
      </c>
      <c r="AE1052" s="47" t="s">
        <v>5451</v>
      </c>
      <c r="AF1052" s="6" t="s">
        <v>5452</v>
      </c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</row>
    <row r="1053" spans="1:43" s="1" customFormat="1" ht="31.5" x14ac:dyDescent="0.25">
      <c r="A1053" s="47">
        <v>1049</v>
      </c>
      <c r="B1053" s="47" t="s">
        <v>5453</v>
      </c>
      <c r="C1053" s="47" t="s">
        <v>3012</v>
      </c>
      <c r="D1053" s="69" t="s">
        <v>3001</v>
      </c>
      <c r="E1053" s="47">
        <v>1977</v>
      </c>
      <c r="F1053" s="69" t="s">
        <v>1942</v>
      </c>
      <c r="G1053" s="69" t="s">
        <v>3002</v>
      </c>
      <c r="H1053" s="69" t="s">
        <v>1499</v>
      </c>
      <c r="I1053" s="70">
        <v>976.13698171744352</v>
      </c>
      <c r="J1053" s="47" t="s">
        <v>799</v>
      </c>
      <c r="K1053" s="47">
        <v>12</v>
      </c>
      <c r="L1053" s="71"/>
      <c r="M1053" s="47">
        <v>75</v>
      </c>
      <c r="N1053" s="48">
        <f t="shared" si="97"/>
        <v>200</v>
      </c>
      <c r="O1053" s="48">
        <f t="shared" si="98"/>
        <v>195227.39634348871</v>
      </c>
      <c r="P1053" s="72">
        <f t="shared" si="99"/>
        <v>19522.739634348873</v>
      </c>
      <c r="Q1053" s="73">
        <f t="shared" si="100"/>
        <v>32212.520396675634</v>
      </c>
      <c r="R1053" s="48">
        <f t="shared" si="101"/>
        <v>246962.6563745132</v>
      </c>
      <c r="S1053" s="74">
        <f t="shared" si="102"/>
        <v>28</v>
      </c>
      <c r="T1053" s="6" t="s">
        <v>431</v>
      </c>
      <c r="U1053" s="47" t="s">
        <v>432</v>
      </c>
      <c r="V1053" s="47">
        <v>1</v>
      </c>
      <c r="W1053" s="47">
        <v>1</v>
      </c>
      <c r="X1053" s="47">
        <v>1</v>
      </c>
      <c r="Y1053" s="47">
        <v>1</v>
      </c>
      <c r="Z1053" s="75">
        <v>40855.635659722233</v>
      </c>
      <c r="AA1053" s="6" t="s">
        <v>433</v>
      </c>
      <c r="AB1053" s="47" t="s">
        <v>920</v>
      </c>
      <c r="AC1053" s="47" t="s">
        <v>5454</v>
      </c>
      <c r="AD1053" s="47" t="s">
        <v>3008</v>
      </c>
      <c r="AE1053" s="47" t="s">
        <v>5455</v>
      </c>
      <c r="AF1053" s="6" t="s">
        <v>5456</v>
      </c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</row>
    <row r="1054" spans="1:43" s="1" customFormat="1" ht="31.5" x14ac:dyDescent="0.25">
      <c r="A1054" s="47">
        <v>1050</v>
      </c>
      <c r="B1054" s="47" t="s">
        <v>5457</v>
      </c>
      <c r="C1054" s="47" t="s">
        <v>3012</v>
      </c>
      <c r="D1054" s="69" t="s">
        <v>3001</v>
      </c>
      <c r="E1054" s="47">
        <v>1977</v>
      </c>
      <c r="F1054" s="69" t="s">
        <v>1942</v>
      </c>
      <c r="G1054" s="69" t="s">
        <v>3013</v>
      </c>
      <c r="H1054" s="69" t="s">
        <v>451</v>
      </c>
      <c r="I1054" s="70">
        <v>3.7160890266606952</v>
      </c>
      <c r="J1054" s="47" t="s">
        <v>799</v>
      </c>
      <c r="K1054" s="47">
        <v>12</v>
      </c>
      <c r="L1054" s="71"/>
      <c r="M1054" s="47">
        <v>75</v>
      </c>
      <c r="N1054" s="48">
        <f t="shared" si="97"/>
        <v>200</v>
      </c>
      <c r="O1054" s="48">
        <f t="shared" si="98"/>
        <v>743.21780533213905</v>
      </c>
      <c r="P1054" s="72">
        <f t="shared" si="99"/>
        <v>74.321780533213911</v>
      </c>
      <c r="Q1054" s="73">
        <f t="shared" si="100"/>
        <v>122.63093787980293</v>
      </c>
      <c r="R1054" s="48">
        <f t="shared" si="101"/>
        <v>940.17052374515583</v>
      </c>
      <c r="S1054" s="74">
        <f t="shared" si="102"/>
        <v>28</v>
      </c>
      <c r="T1054" s="6" t="s">
        <v>431</v>
      </c>
      <c r="U1054" s="47" t="s">
        <v>432</v>
      </c>
      <c r="V1054" s="47">
        <v>1</v>
      </c>
      <c r="W1054" s="47">
        <v>1</v>
      </c>
      <c r="X1054" s="47">
        <v>1</v>
      </c>
      <c r="Y1054" s="47">
        <v>1</v>
      </c>
      <c r="Z1054" s="75">
        <v>40855.635659722233</v>
      </c>
      <c r="AA1054" s="6" t="s">
        <v>433</v>
      </c>
      <c r="AB1054" s="47" t="s">
        <v>920</v>
      </c>
      <c r="AC1054" s="47" t="s">
        <v>5458</v>
      </c>
      <c r="AD1054" s="47" t="s">
        <v>3014</v>
      </c>
      <c r="AE1054" s="47" t="s">
        <v>5459</v>
      </c>
      <c r="AF1054" s="6" t="s">
        <v>5460</v>
      </c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</row>
    <row r="1055" spans="1:43" s="1" customFormat="1" ht="31.5" x14ac:dyDescent="0.25">
      <c r="A1055" s="47">
        <v>1051</v>
      </c>
      <c r="B1055" s="47" t="s">
        <v>5461</v>
      </c>
      <c r="C1055" s="47" t="s">
        <v>5462</v>
      </c>
      <c r="D1055" s="69" t="s">
        <v>3001</v>
      </c>
      <c r="E1055" s="47">
        <v>1977</v>
      </c>
      <c r="F1055" s="69" t="s">
        <v>1942</v>
      </c>
      <c r="G1055" s="69" t="s">
        <v>451</v>
      </c>
      <c r="H1055" s="69" t="s">
        <v>451</v>
      </c>
      <c r="I1055" s="70">
        <v>15.50004111252802</v>
      </c>
      <c r="J1055" s="47" t="s">
        <v>799</v>
      </c>
      <c r="K1055" s="47">
        <v>12</v>
      </c>
      <c r="L1055" s="71"/>
      <c r="M1055" s="47">
        <v>75</v>
      </c>
      <c r="N1055" s="48">
        <f t="shared" si="97"/>
        <v>200</v>
      </c>
      <c r="O1055" s="48">
        <f t="shared" si="98"/>
        <v>3100.008222505604</v>
      </c>
      <c r="P1055" s="72">
        <f t="shared" si="99"/>
        <v>310.00082225056042</v>
      </c>
      <c r="Q1055" s="73">
        <f t="shared" si="100"/>
        <v>511.50135671342463</v>
      </c>
      <c r="R1055" s="48">
        <f t="shared" si="101"/>
        <v>3921.5104014695889</v>
      </c>
      <c r="S1055" s="74">
        <f t="shared" si="102"/>
        <v>28</v>
      </c>
      <c r="T1055" s="6" t="s">
        <v>431</v>
      </c>
      <c r="U1055" s="47" t="s">
        <v>432</v>
      </c>
      <c r="V1055" s="47">
        <v>1</v>
      </c>
      <c r="W1055" s="47">
        <v>1</v>
      </c>
      <c r="X1055" s="47">
        <v>1</v>
      </c>
      <c r="Y1055" s="47">
        <v>1</v>
      </c>
      <c r="Z1055" s="75">
        <v>40855.635659722233</v>
      </c>
      <c r="AA1055" s="6" t="s">
        <v>433</v>
      </c>
      <c r="AB1055" s="47" t="s">
        <v>431</v>
      </c>
      <c r="AC1055" s="47" t="s">
        <v>5463</v>
      </c>
      <c r="AD1055" s="47" t="s">
        <v>5464</v>
      </c>
      <c r="AE1055" s="47" t="s">
        <v>5465</v>
      </c>
      <c r="AF1055" s="6" t="s">
        <v>5466</v>
      </c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</row>
    <row r="1056" spans="1:43" s="1" customFormat="1" ht="15.75" x14ac:dyDescent="0.25">
      <c r="A1056" s="47">
        <v>1052</v>
      </c>
      <c r="B1056" s="47" t="s">
        <v>5467</v>
      </c>
      <c r="C1056" s="47" t="s">
        <v>5462</v>
      </c>
      <c r="D1056" s="69" t="s">
        <v>1743</v>
      </c>
      <c r="E1056" s="47">
        <v>1981</v>
      </c>
      <c r="F1056" s="69" t="s">
        <v>1942</v>
      </c>
      <c r="G1056" s="69" t="s">
        <v>3935</v>
      </c>
      <c r="H1056" s="69" t="s">
        <v>451</v>
      </c>
      <c r="I1056" s="70">
        <v>7.5577000007033348</v>
      </c>
      <c r="J1056" s="47" t="s">
        <v>430</v>
      </c>
      <c r="K1056" s="47">
        <v>12</v>
      </c>
      <c r="L1056" s="71"/>
      <c r="M1056" s="47">
        <v>75</v>
      </c>
      <c r="N1056" s="48">
        <f t="shared" si="97"/>
        <v>200</v>
      </c>
      <c r="O1056" s="48">
        <f t="shared" si="98"/>
        <v>1511.540000140667</v>
      </c>
      <c r="P1056" s="72">
        <f t="shared" si="99"/>
        <v>151.1540000140667</v>
      </c>
      <c r="Q1056" s="73">
        <f t="shared" si="100"/>
        <v>249.40410002321005</v>
      </c>
      <c r="R1056" s="48">
        <f t="shared" si="101"/>
        <v>1912.0981001779437</v>
      </c>
      <c r="S1056" s="74">
        <f t="shared" si="102"/>
        <v>32</v>
      </c>
      <c r="T1056" s="6" t="s">
        <v>431</v>
      </c>
      <c r="U1056" s="47" t="s">
        <v>432</v>
      </c>
      <c r="V1056" s="47">
        <v>1</v>
      </c>
      <c r="W1056" s="47">
        <v>1</v>
      </c>
      <c r="X1056" s="47">
        <v>1</v>
      </c>
      <c r="Y1056" s="47">
        <v>1</v>
      </c>
      <c r="Z1056" s="75">
        <v>40855.635659722233</v>
      </c>
      <c r="AA1056" s="6" t="s">
        <v>433</v>
      </c>
      <c r="AB1056" s="47" t="s">
        <v>1745</v>
      </c>
      <c r="AC1056" s="47" t="s">
        <v>5464</v>
      </c>
      <c r="AD1056" s="47" t="s">
        <v>5468</v>
      </c>
      <c r="AE1056" s="47" t="s">
        <v>5469</v>
      </c>
      <c r="AF1056" s="6" t="s">
        <v>5470</v>
      </c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</row>
    <row r="1057" spans="1:43" s="1" customFormat="1" ht="47.25" x14ac:dyDescent="0.25">
      <c r="A1057" s="47">
        <v>1053</v>
      </c>
      <c r="B1057" s="47" t="s">
        <v>5471</v>
      </c>
      <c r="C1057" s="47" t="s">
        <v>5462</v>
      </c>
      <c r="D1057" s="69" t="s">
        <v>1743</v>
      </c>
      <c r="E1057" s="47">
        <v>1981</v>
      </c>
      <c r="F1057" s="69" t="s">
        <v>3935</v>
      </c>
      <c r="G1057" s="69" t="s">
        <v>5472</v>
      </c>
      <c r="H1057" s="69" t="s">
        <v>451</v>
      </c>
      <c r="I1057" s="70">
        <v>263.73385232358493</v>
      </c>
      <c r="J1057" s="47" t="s">
        <v>430</v>
      </c>
      <c r="K1057" s="47">
        <v>12</v>
      </c>
      <c r="L1057" s="71"/>
      <c r="M1057" s="47">
        <v>75</v>
      </c>
      <c r="N1057" s="48">
        <f t="shared" si="97"/>
        <v>200</v>
      </c>
      <c r="O1057" s="48">
        <f t="shared" si="98"/>
        <v>52746.770464716988</v>
      </c>
      <c r="P1057" s="72">
        <f t="shared" si="99"/>
        <v>5274.6770464716992</v>
      </c>
      <c r="Q1057" s="73">
        <f t="shared" si="100"/>
        <v>8703.2171266783025</v>
      </c>
      <c r="R1057" s="48">
        <f t="shared" si="101"/>
        <v>66724.664637866983</v>
      </c>
      <c r="S1057" s="74">
        <f t="shared" si="102"/>
        <v>32</v>
      </c>
      <c r="T1057" s="6" t="s">
        <v>431</v>
      </c>
      <c r="U1057" s="47" t="s">
        <v>432</v>
      </c>
      <c r="V1057" s="47">
        <v>1</v>
      </c>
      <c r="W1057" s="47">
        <v>1</v>
      </c>
      <c r="X1057" s="47">
        <v>1</v>
      </c>
      <c r="Y1057" s="47">
        <v>1</v>
      </c>
      <c r="Z1057" s="75">
        <v>44272.413784722223</v>
      </c>
      <c r="AA1057" s="6" t="s">
        <v>1221</v>
      </c>
      <c r="AB1057" s="47" t="s">
        <v>1745</v>
      </c>
      <c r="AC1057" s="47" t="s">
        <v>5473</v>
      </c>
      <c r="AD1057" s="47" t="s">
        <v>5474</v>
      </c>
      <c r="AE1057" s="47" t="s">
        <v>5475</v>
      </c>
      <c r="AF1057" s="6" t="s">
        <v>5476</v>
      </c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</row>
    <row r="1058" spans="1:43" s="1" customFormat="1" ht="15.75" x14ac:dyDescent="0.25">
      <c r="A1058" s="47">
        <v>1054</v>
      </c>
      <c r="B1058" s="47" t="s">
        <v>5477</v>
      </c>
      <c r="C1058" s="47" t="s">
        <v>5478</v>
      </c>
      <c r="D1058" s="69" t="s">
        <v>1743</v>
      </c>
      <c r="E1058" s="47">
        <v>1981</v>
      </c>
      <c r="F1058" s="69" t="s">
        <v>903</v>
      </c>
      <c r="G1058" s="69" t="s">
        <v>3935</v>
      </c>
      <c r="H1058" s="69" t="s">
        <v>3907</v>
      </c>
      <c r="I1058" s="70">
        <v>422.00497178652398</v>
      </c>
      <c r="J1058" s="47" t="s">
        <v>430</v>
      </c>
      <c r="K1058" s="47">
        <v>12</v>
      </c>
      <c r="L1058" s="71"/>
      <c r="M1058" s="47">
        <v>75</v>
      </c>
      <c r="N1058" s="48">
        <f t="shared" si="97"/>
        <v>200</v>
      </c>
      <c r="O1058" s="48">
        <f t="shared" si="98"/>
        <v>84400.994357304793</v>
      </c>
      <c r="P1058" s="72">
        <f t="shared" si="99"/>
        <v>8440.0994357304789</v>
      </c>
      <c r="Q1058" s="73">
        <f t="shared" si="100"/>
        <v>13926.16406895529</v>
      </c>
      <c r="R1058" s="48">
        <f t="shared" si="101"/>
        <v>106767.25786199055</v>
      </c>
      <c r="S1058" s="74">
        <f t="shared" si="102"/>
        <v>32</v>
      </c>
      <c r="T1058" s="6" t="s">
        <v>431</v>
      </c>
      <c r="U1058" s="47" t="s">
        <v>432</v>
      </c>
      <c r="V1058" s="47">
        <v>1</v>
      </c>
      <c r="W1058" s="47">
        <v>1</v>
      </c>
      <c r="X1058" s="47">
        <v>1</v>
      </c>
      <c r="Y1058" s="47">
        <v>1</v>
      </c>
      <c r="Z1058" s="75">
        <v>43991.39099537037</v>
      </c>
      <c r="AA1058" s="6" t="s">
        <v>1221</v>
      </c>
      <c r="AB1058" s="47" t="s">
        <v>1745</v>
      </c>
      <c r="AC1058" s="47" t="s">
        <v>5479</v>
      </c>
      <c r="AD1058" s="47" t="s">
        <v>5480</v>
      </c>
      <c r="AE1058" s="47" t="s">
        <v>5481</v>
      </c>
      <c r="AF1058" s="6" t="s">
        <v>5482</v>
      </c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</row>
    <row r="1059" spans="1:43" s="1" customFormat="1" ht="15.75" x14ac:dyDescent="0.25">
      <c r="A1059" s="47">
        <v>1055</v>
      </c>
      <c r="B1059" s="47" t="s">
        <v>5483</v>
      </c>
      <c r="C1059" s="47" t="s">
        <v>5484</v>
      </c>
      <c r="D1059" s="69" t="s">
        <v>3942</v>
      </c>
      <c r="E1059" s="47">
        <v>1988</v>
      </c>
      <c r="F1059" s="69" t="s">
        <v>3935</v>
      </c>
      <c r="G1059" s="69" t="s">
        <v>903</v>
      </c>
      <c r="H1059" s="69" t="s">
        <v>5485</v>
      </c>
      <c r="I1059" s="70">
        <v>476.14525379799551</v>
      </c>
      <c r="J1059" s="47" t="s">
        <v>430</v>
      </c>
      <c r="K1059" s="47">
        <v>12</v>
      </c>
      <c r="L1059" s="71"/>
      <c r="M1059" s="47">
        <v>75</v>
      </c>
      <c r="N1059" s="48">
        <f t="shared" si="97"/>
        <v>200</v>
      </c>
      <c r="O1059" s="48">
        <f t="shared" si="98"/>
        <v>95229.050759599108</v>
      </c>
      <c r="P1059" s="72">
        <f t="shared" si="99"/>
        <v>9522.9050759599104</v>
      </c>
      <c r="Q1059" s="73">
        <f t="shared" si="100"/>
        <v>15712.793375333851</v>
      </c>
      <c r="R1059" s="48">
        <f t="shared" si="101"/>
        <v>120464.74921089286</v>
      </c>
      <c r="S1059" s="74">
        <f t="shared" si="102"/>
        <v>39</v>
      </c>
      <c r="T1059" s="6" t="s">
        <v>431</v>
      </c>
      <c r="U1059" s="47" t="s">
        <v>432</v>
      </c>
      <c r="V1059" s="47">
        <v>1</v>
      </c>
      <c r="W1059" s="47">
        <v>1</v>
      </c>
      <c r="X1059" s="47">
        <v>1</v>
      </c>
      <c r="Y1059" s="47">
        <v>1</v>
      </c>
      <c r="Z1059" s="75">
        <v>44272.387511574067</v>
      </c>
      <c r="AA1059" s="6" t="s">
        <v>1221</v>
      </c>
      <c r="AB1059" s="47" t="s">
        <v>3943</v>
      </c>
      <c r="AC1059" s="47" t="s">
        <v>5486</v>
      </c>
      <c r="AD1059" s="47" t="s">
        <v>5487</v>
      </c>
      <c r="AE1059" s="47" t="s">
        <v>5488</v>
      </c>
      <c r="AF1059" s="6" t="s">
        <v>5489</v>
      </c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</row>
    <row r="1060" spans="1:43" s="1" customFormat="1" ht="15.75" x14ac:dyDescent="0.25">
      <c r="A1060" s="47">
        <v>1056</v>
      </c>
      <c r="B1060" s="47" t="s">
        <v>5490</v>
      </c>
      <c r="C1060" s="47" t="s">
        <v>5484</v>
      </c>
      <c r="D1060" s="69" t="s">
        <v>3942</v>
      </c>
      <c r="E1060" s="47">
        <v>1988</v>
      </c>
      <c r="F1060" s="69" t="s">
        <v>5485</v>
      </c>
      <c r="G1060" s="69" t="s">
        <v>3935</v>
      </c>
      <c r="H1060" s="69" t="s">
        <v>3907</v>
      </c>
      <c r="I1060" s="70">
        <v>55.88547760786313</v>
      </c>
      <c r="J1060" s="47" t="s">
        <v>430</v>
      </c>
      <c r="K1060" s="47">
        <v>8</v>
      </c>
      <c r="L1060" s="71"/>
      <c r="M1060" s="47">
        <v>75</v>
      </c>
      <c r="N1060" s="48">
        <f t="shared" si="97"/>
        <v>160</v>
      </c>
      <c r="O1060" s="48">
        <f t="shared" si="98"/>
        <v>8941.6764172581006</v>
      </c>
      <c r="P1060" s="72">
        <f t="shared" si="99"/>
        <v>894.16764172581009</v>
      </c>
      <c r="Q1060" s="73">
        <f t="shared" si="100"/>
        <v>1475.3766088475866</v>
      </c>
      <c r="R1060" s="48">
        <f t="shared" si="101"/>
        <v>11311.220667831496</v>
      </c>
      <c r="S1060" s="74">
        <f t="shared" si="102"/>
        <v>39</v>
      </c>
      <c r="T1060" s="6" t="s">
        <v>431</v>
      </c>
      <c r="U1060" s="47" t="s">
        <v>432</v>
      </c>
      <c r="V1060" s="47">
        <v>1</v>
      </c>
      <c r="W1060" s="47">
        <v>1</v>
      </c>
      <c r="X1060" s="47">
        <v>1</v>
      </c>
      <c r="Y1060" s="47">
        <v>1</v>
      </c>
      <c r="Z1060" s="75">
        <v>44272.388159722221</v>
      </c>
      <c r="AA1060" s="6" t="s">
        <v>1221</v>
      </c>
      <c r="AB1060" s="47" t="s">
        <v>3943</v>
      </c>
      <c r="AC1060" s="47" t="s">
        <v>5491</v>
      </c>
      <c r="AD1060" s="47" t="s">
        <v>5492</v>
      </c>
      <c r="AE1060" s="47" t="s">
        <v>5493</v>
      </c>
      <c r="AF1060" s="6" t="s">
        <v>5494</v>
      </c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</row>
    <row r="1061" spans="1:43" s="1" customFormat="1" ht="15.75" x14ac:dyDescent="0.25">
      <c r="A1061" s="47">
        <v>1057</v>
      </c>
      <c r="B1061" s="47" t="s">
        <v>5495</v>
      </c>
      <c r="C1061" s="47" t="s">
        <v>3896</v>
      </c>
      <c r="D1061" s="69" t="s">
        <v>547</v>
      </c>
      <c r="E1061" s="47">
        <v>2001</v>
      </c>
      <c r="F1061" s="69" t="s">
        <v>5496</v>
      </c>
      <c r="G1061" s="69" t="s">
        <v>561</v>
      </c>
      <c r="H1061" s="69" t="s">
        <v>903</v>
      </c>
      <c r="I1061" s="70">
        <v>218.66116348871941</v>
      </c>
      <c r="J1061" s="47" t="s">
        <v>430</v>
      </c>
      <c r="K1061" s="47">
        <v>10</v>
      </c>
      <c r="L1061" s="71"/>
      <c r="M1061" s="47">
        <v>75</v>
      </c>
      <c r="N1061" s="48">
        <f t="shared" si="97"/>
        <v>180</v>
      </c>
      <c r="O1061" s="48">
        <f t="shared" si="98"/>
        <v>39359.009427969497</v>
      </c>
      <c r="P1061" s="72">
        <f t="shared" si="99"/>
        <v>3935.9009427969499</v>
      </c>
      <c r="Q1061" s="73">
        <f t="shared" si="100"/>
        <v>6494.2365556149671</v>
      </c>
      <c r="R1061" s="48">
        <f t="shared" si="101"/>
        <v>49789.146926381414</v>
      </c>
      <c r="S1061" s="74">
        <f t="shared" si="102"/>
        <v>52</v>
      </c>
      <c r="T1061" s="6" t="s">
        <v>431</v>
      </c>
      <c r="U1061" s="47" t="s">
        <v>432</v>
      </c>
      <c r="V1061" s="47">
        <v>1</v>
      </c>
      <c r="W1061" s="47">
        <v>1</v>
      </c>
      <c r="X1061" s="47">
        <v>1</v>
      </c>
      <c r="Y1061" s="47">
        <v>1</v>
      </c>
      <c r="Z1061" s="75">
        <v>40855.635659722233</v>
      </c>
      <c r="AA1061" s="6" t="s">
        <v>433</v>
      </c>
      <c r="AB1061" s="47" t="s">
        <v>2994</v>
      </c>
      <c r="AC1061" s="47" t="s">
        <v>5497</v>
      </c>
      <c r="AD1061" s="47" t="s">
        <v>5498</v>
      </c>
      <c r="AE1061" s="47" t="s">
        <v>5499</v>
      </c>
      <c r="AF1061" s="6" t="s">
        <v>5500</v>
      </c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</row>
    <row r="1062" spans="1:43" s="1" customFormat="1" ht="15.75" x14ac:dyDescent="0.25">
      <c r="A1062" s="47">
        <v>1058</v>
      </c>
      <c r="B1062" s="47" t="s">
        <v>5501</v>
      </c>
      <c r="C1062" s="47" t="s">
        <v>3896</v>
      </c>
      <c r="D1062" s="69" t="s">
        <v>547</v>
      </c>
      <c r="E1062" s="47">
        <v>2001</v>
      </c>
      <c r="F1062" s="69" t="s">
        <v>5496</v>
      </c>
      <c r="G1062" s="69" t="s">
        <v>561</v>
      </c>
      <c r="H1062" s="69" t="s">
        <v>903</v>
      </c>
      <c r="I1062" s="70">
        <v>149.33573837813131</v>
      </c>
      <c r="J1062" s="47" t="s">
        <v>430</v>
      </c>
      <c r="K1062" s="47">
        <v>10</v>
      </c>
      <c r="L1062" s="71"/>
      <c r="M1062" s="47">
        <v>75</v>
      </c>
      <c r="N1062" s="48">
        <f t="shared" si="97"/>
        <v>180</v>
      </c>
      <c r="O1062" s="48">
        <f t="shared" si="98"/>
        <v>26880.432908063634</v>
      </c>
      <c r="P1062" s="72">
        <f t="shared" si="99"/>
        <v>2688.0432908063635</v>
      </c>
      <c r="Q1062" s="73">
        <f t="shared" si="100"/>
        <v>4435.2714298304991</v>
      </c>
      <c r="R1062" s="48">
        <f t="shared" si="101"/>
        <v>34003.747628700497</v>
      </c>
      <c r="S1062" s="74">
        <f t="shared" si="102"/>
        <v>52</v>
      </c>
      <c r="T1062" s="6" t="s">
        <v>431</v>
      </c>
      <c r="U1062" s="47" t="s">
        <v>432</v>
      </c>
      <c r="V1062" s="47">
        <v>1</v>
      </c>
      <c r="W1062" s="47">
        <v>1</v>
      </c>
      <c r="X1062" s="47">
        <v>1</v>
      </c>
      <c r="Y1062" s="47">
        <v>1</v>
      </c>
      <c r="Z1062" s="75">
        <v>40855.635659722233</v>
      </c>
      <c r="AA1062" s="6" t="s">
        <v>433</v>
      </c>
      <c r="AB1062" s="47" t="s">
        <v>2994</v>
      </c>
      <c r="AC1062" s="47" t="s">
        <v>5498</v>
      </c>
      <c r="AD1062" s="47" t="s">
        <v>5502</v>
      </c>
      <c r="AE1062" s="47" t="s">
        <v>5503</v>
      </c>
      <c r="AF1062" s="6" t="s">
        <v>5504</v>
      </c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</row>
    <row r="1063" spans="1:43" s="1" customFormat="1" ht="15.75" x14ac:dyDescent="0.25">
      <c r="A1063" s="47">
        <v>1059</v>
      </c>
      <c r="B1063" s="47" t="s">
        <v>5505</v>
      </c>
      <c r="C1063" s="47" t="s">
        <v>531</v>
      </c>
      <c r="D1063" s="69" t="s">
        <v>547</v>
      </c>
      <c r="E1063" s="47">
        <v>2001</v>
      </c>
      <c r="F1063" s="69" t="s">
        <v>5506</v>
      </c>
      <c r="G1063" s="69" t="s">
        <v>5507</v>
      </c>
      <c r="H1063" s="69" t="s">
        <v>548</v>
      </c>
      <c r="I1063" s="70">
        <v>303.28444810656799</v>
      </c>
      <c r="J1063" s="47" t="s">
        <v>430</v>
      </c>
      <c r="K1063" s="47">
        <v>8</v>
      </c>
      <c r="L1063" s="71"/>
      <c r="M1063" s="47">
        <v>75</v>
      </c>
      <c r="N1063" s="48">
        <f t="shared" si="97"/>
        <v>160</v>
      </c>
      <c r="O1063" s="48">
        <f t="shared" si="98"/>
        <v>48525.511697050883</v>
      </c>
      <c r="P1063" s="72">
        <f t="shared" si="99"/>
        <v>4852.5511697050888</v>
      </c>
      <c r="Q1063" s="73">
        <f t="shared" si="100"/>
        <v>8006.7094300133958</v>
      </c>
      <c r="R1063" s="48">
        <f t="shared" si="101"/>
        <v>61384.77229676937</v>
      </c>
      <c r="S1063" s="74">
        <f t="shared" si="102"/>
        <v>52</v>
      </c>
      <c r="T1063" s="6" t="s">
        <v>431</v>
      </c>
      <c r="U1063" s="47" t="s">
        <v>432</v>
      </c>
      <c r="V1063" s="47">
        <v>1</v>
      </c>
      <c r="W1063" s="47">
        <v>1</v>
      </c>
      <c r="X1063" s="47">
        <v>1</v>
      </c>
      <c r="Y1063" s="47">
        <v>1</v>
      </c>
      <c r="Z1063" s="75">
        <v>40855.635659722233</v>
      </c>
      <c r="AA1063" s="6" t="s">
        <v>433</v>
      </c>
      <c r="AB1063" s="47" t="s">
        <v>2994</v>
      </c>
      <c r="AC1063" s="47" t="s">
        <v>5508</v>
      </c>
      <c r="AD1063" s="47" t="s">
        <v>5509</v>
      </c>
      <c r="AE1063" s="47" t="s">
        <v>5510</v>
      </c>
      <c r="AF1063" s="6" t="s">
        <v>5511</v>
      </c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</row>
    <row r="1064" spans="1:43" s="1" customFormat="1" ht="31.5" x14ac:dyDescent="0.25">
      <c r="A1064" s="47">
        <v>1060</v>
      </c>
      <c r="B1064" s="47" t="s">
        <v>5512</v>
      </c>
      <c r="C1064" s="47" t="s">
        <v>1862</v>
      </c>
      <c r="D1064" s="69" t="s">
        <v>2080</v>
      </c>
      <c r="E1064" s="47">
        <v>1996</v>
      </c>
      <c r="F1064" s="69" t="s">
        <v>621</v>
      </c>
      <c r="G1064" s="69" t="s">
        <v>622</v>
      </c>
      <c r="H1064" s="69" t="s">
        <v>604</v>
      </c>
      <c r="I1064" s="70">
        <v>460.51090923816821</v>
      </c>
      <c r="J1064" s="47" t="s">
        <v>430</v>
      </c>
      <c r="K1064" s="47">
        <v>8</v>
      </c>
      <c r="L1064" s="71"/>
      <c r="M1064" s="47">
        <v>75</v>
      </c>
      <c r="N1064" s="48">
        <f t="shared" si="97"/>
        <v>160</v>
      </c>
      <c r="O1064" s="48">
        <f t="shared" si="98"/>
        <v>73681.74547810691</v>
      </c>
      <c r="P1064" s="72">
        <f t="shared" si="99"/>
        <v>7368.1745478106914</v>
      </c>
      <c r="Q1064" s="73">
        <f t="shared" si="100"/>
        <v>12157.48800388764</v>
      </c>
      <c r="R1064" s="48">
        <f t="shared" si="101"/>
        <v>93207.408029805243</v>
      </c>
      <c r="S1064" s="74">
        <f t="shared" si="102"/>
        <v>47</v>
      </c>
      <c r="T1064" s="6" t="s">
        <v>431</v>
      </c>
      <c r="U1064" s="47" t="s">
        <v>432</v>
      </c>
      <c r="V1064" s="47">
        <v>1</v>
      </c>
      <c r="W1064" s="47">
        <v>1</v>
      </c>
      <c r="X1064" s="47">
        <v>1</v>
      </c>
      <c r="Y1064" s="47">
        <v>1</v>
      </c>
      <c r="Z1064" s="75">
        <v>43130.395891203712</v>
      </c>
      <c r="AA1064" s="6" t="s">
        <v>606</v>
      </c>
      <c r="AB1064" s="47" t="s">
        <v>2081</v>
      </c>
      <c r="AC1064" s="47" t="s">
        <v>5513</v>
      </c>
      <c r="AD1064" s="47" t="s">
        <v>5514</v>
      </c>
      <c r="AE1064" s="47" t="s">
        <v>5515</v>
      </c>
      <c r="AF1064" s="6" t="s">
        <v>5516</v>
      </c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</row>
    <row r="1065" spans="1:43" s="1" customFormat="1" ht="15.75" x14ac:dyDescent="0.25">
      <c r="A1065" s="47">
        <v>1061</v>
      </c>
      <c r="B1065" s="47" t="s">
        <v>5517</v>
      </c>
      <c r="C1065" s="47" t="s">
        <v>1862</v>
      </c>
      <c r="D1065" s="69" t="s">
        <v>5518</v>
      </c>
      <c r="E1065" s="47">
        <v>2002</v>
      </c>
      <c r="F1065" s="69" t="s">
        <v>5519</v>
      </c>
      <c r="G1065" s="69" t="s">
        <v>451</v>
      </c>
      <c r="H1065" s="69" t="s">
        <v>451</v>
      </c>
      <c r="I1065" s="70">
        <v>3.75810345676109</v>
      </c>
      <c r="J1065" s="47" t="s">
        <v>430</v>
      </c>
      <c r="K1065" s="47">
        <v>12</v>
      </c>
      <c r="L1065" s="71"/>
      <c r="M1065" s="47">
        <v>75</v>
      </c>
      <c r="N1065" s="48">
        <f t="shared" si="97"/>
        <v>200</v>
      </c>
      <c r="O1065" s="48">
        <f t="shared" si="98"/>
        <v>751.62069135221805</v>
      </c>
      <c r="P1065" s="72">
        <f t="shared" si="99"/>
        <v>75.162069135221813</v>
      </c>
      <c r="Q1065" s="73">
        <f t="shared" si="100"/>
        <v>124.01741407311597</v>
      </c>
      <c r="R1065" s="48">
        <f t="shared" si="101"/>
        <v>950.80017456055589</v>
      </c>
      <c r="S1065" s="74">
        <f t="shared" si="102"/>
        <v>53</v>
      </c>
      <c r="T1065" s="6" t="s">
        <v>431</v>
      </c>
      <c r="U1065" s="47" t="s">
        <v>432</v>
      </c>
      <c r="V1065" s="47">
        <v>1</v>
      </c>
      <c r="W1065" s="47">
        <v>1</v>
      </c>
      <c r="X1065" s="47">
        <v>1</v>
      </c>
      <c r="Y1065" s="47">
        <v>1</v>
      </c>
      <c r="Z1065" s="75">
        <v>40855.635671296302</v>
      </c>
      <c r="AA1065" s="6" t="s">
        <v>433</v>
      </c>
      <c r="AB1065" s="47" t="s">
        <v>5520</v>
      </c>
      <c r="AC1065" s="47" t="s">
        <v>5521</v>
      </c>
      <c r="AD1065" s="47" t="s">
        <v>5522</v>
      </c>
      <c r="AE1065" s="47" t="s">
        <v>5523</v>
      </c>
      <c r="AF1065" s="6" t="s">
        <v>5524</v>
      </c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</row>
    <row r="1066" spans="1:43" s="1" customFormat="1" ht="15.75" x14ac:dyDescent="0.25">
      <c r="A1066" s="47">
        <v>1062</v>
      </c>
      <c r="B1066" s="47" t="s">
        <v>5525</v>
      </c>
      <c r="C1066" s="47" t="s">
        <v>1719</v>
      </c>
      <c r="D1066" s="69" t="s">
        <v>1863</v>
      </c>
      <c r="E1066" s="47">
        <v>1998</v>
      </c>
      <c r="F1066" s="69" t="s">
        <v>1872</v>
      </c>
      <c r="G1066" s="69" t="s">
        <v>451</v>
      </c>
      <c r="H1066" s="69" t="s">
        <v>451</v>
      </c>
      <c r="I1066" s="70">
        <v>140.55959925452541</v>
      </c>
      <c r="J1066" s="47" t="s">
        <v>430</v>
      </c>
      <c r="K1066" s="47">
        <v>12</v>
      </c>
      <c r="L1066" s="71"/>
      <c r="M1066" s="47">
        <v>75</v>
      </c>
      <c r="N1066" s="48">
        <f t="shared" si="97"/>
        <v>200</v>
      </c>
      <c r="O1066" s="48">
        <f t="shared" si="98"/>
        <v>28111.91985090508</v>
      </c>
      <c r="P1066" s="72">
        <f t="shared" si="99"/>
        <v>2811.1919850905083</v>
      </c>
      <c r="Q1066" s="73">
        <f t="shared" si="100"/>
        <v>4638.4667753993381</v>
      </c>
      <c r="R1066" s="48">
        <f t="shared" si="101"/>
        <v>35561.578611394929</v>
      </c>
      <c r="S1066" s="74">
        <f t="shared" si="102"/>
        <v>49</v>
      </c>
      <c r="T1066" s="6" t="s">
        <v>431</v>
      </c>
      <c r="U1066" s="47" t="s">
        <v>432</v>
      </c>
      <c r="V1066" s="47">
        <v>1</v>
      </c>
      <c r="W1066" s="47">
        <v>1</v>
      </c>
      <c r="X1066" s="47">
        <v>1</v>
      </c>
      <c r="Y1066" s="47">
        <v>1</v>
      </c>
      <c r="Z1066" s="75">
        <v>40855.635671296302</v>
      </c>
      <c r="AA1066" s="6" t="s">
        <v>433</v>
      </c>
      <c r="AB1066" s="47" t="s">
        <v>1866</v>
      </c>
      <c r="AC1066" s="47" t="s">
        <v>2693</v>
      </c>
      <c r="AD1066" s="47" t="s">
        <v>1873</v>
      </c>
      <c r="AE1066" s="47" t="s">
        <v>5526</v>
      </c>
      <c r="AF1066" s="6" t="s">
        <v>5527</v>
      </c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</row>
    <row r="1067" spans="1:43" s="1" customFormat="1" ht="15.75" x14ac:dyDescent="0.25">
      <c r="A1067" s="47">
        <v>1063</v>
      </c>
      <c r="B1067" s="47" t="s">
        <v>5528</v>
      </c>
      <c r="C1067" s="47" t="s">
        <v>1719</v>
      </c>
      <c r="D1067" s="69" t="s">
        <v>1985</v>
      </c>
      <c r="E1067" s="47">
        <v>1999</v>
      </c>
      <c r="F1067" s="69" t="s">
        <v>1872</v>
      </c>
      <c r="G1067" s="69" t="s">
        <v>451</v>
      </c>
      <c r="H1067" s="69" t="s">
        <v>451</v>
      </c>
      <c r="I1067" s="70">
        <v>427.00019675280629</v>
      </c>
      <c r="J1067" s="47" t="s">
        <v>430</v>
      </c>
      <c r="K1067" s="47">
        <v>8</v>
      </c>
      <c r="L1067" s="71"/>
      <c r="M1067" s="47">
        <v>75</v>
      </c>
      <c r="N1067" s="48">
        <f t="shared" si="97"/>
        <v>160</v>
      </c>
      <c r="O1067" s="48">
        <f t="shared" si="98"/>
        <v>68320.031480449004</v>
      </c>
      <c r="P1067" s="72">
        <f t="shared" si="99"/>
        <v>6832.0031480449006</v>
      </c>
      <c r="Q1067" s="73">
        <f t="shared" si="100"/>
        <v>11272.805194274084</v>
      </c>
      <c r="R1067" s="48">
        <f t="shared" si="101"/>
        <v>86424.839822767986</v>
      </c>
      <c r="S1067" s="74">
        <f t="shared" si="102"/>
        <v>50</v>
      </c>
      <c r="T1067" s="6" t="s">
        <v>431</v>
      </c>
      <c r="U1067" s="47" t="s">
        <v>432</v>
      </c>
      <c r="V1067" s="47">
        <v>1</v>
      </c>
      <c r="W1067" s="47">
        <v>1</v>
      </c>
      <c r="X1067" s="47">
        <v>1</v>
      </c>
      <c r="Y1067" s="47">
        <v>1</v>
      </c>
      <c r="Z1067" s="75">
        <v>40855.635671296302</v>
      </c>
      <c r="AA1067" s="6" t="s">
        <v>433</v>
      </c>
      <c r="AB1067" s="47" t="s">
        <v>431</v>
      </c>
      <c r="AC1067" s="47" t="s">
        <v>5529</v>
      </c>
      <c r="AD1067" s="47"/>
      <c r="AE1067" s="47" t="s">
        <v>5530</v>
      </c>
      <c r="AF1067" s="6" t="s">
        <v>5531</v>
      </c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</row>
    <row r="1068" spans="1:43" s="1" customFormat="1" ht="15.75" x14ac:dyDescent="0.25">
      <c r="A1068" s="47">
        <v>1064</v>
      </c>
      <c r="B1068" s="47" t="s">
        <v>5532</v>
      </c>
      <c r="C1068" s="47" t="s">
        <v>1664</v>
      </c>
      <c r="D1068" s="69" t="s">
        <v>1921</v>
      </c>
      <c r="E1068" s="47">
        <v>1999</v>
      </c>
      <c r="F1068" s="69" t="s">
        <v>1666</v>
      </c>
      <c r="G1068" s="69" t="s">
        <v>1667</v>
      </c>
      <c r="H1068" s="69" t="s">
        <v>442</v>
      </c>
      <c r="I1068" s="70">
        <v>2.8339402296198499</v>
      </c>
      <c r="J1068" s="47" t="s">
        <v>430</v>
      </c>
      <c r="K1068" s="47">
        <v>12</v>
      </c>
      <c r="L1068" s="71"/>
      <c r="M1068" s="47">
        <v>75</v>
      </c>
      <c r="N1068" s="48">
        <f t="shared" si="97"/>
        <v>200</v>
      </c>
      <c r="O1068" s="48">
        <f t="shared" si="98"/>
        <v>566.78804592397</v>
      </c>
      <c r="P1068" s="72">
        <f t="shared" si="99"/>
        <v>56.678804592397</v>
      </c>
      <c r="Q1068" s="73">
        <f t="shared" si="100"/>
        <v>93.520027577455053</v>
      </c>
      <c r="R1068" s="48">
        <f t="shared" si="101"/>
        <v>716.98687809382204</v>
      </c>
      <c r="S1068" s="74">
        <f t="shared" si="102"/>
        <v>50</v>
      </c>
      <c r="T1068" s="6" t="s">
        <v>431</v>
      </c>
      <c r="U1068" s="47" t="s">
        <v>432</v>
      </c>
      <c r="V1068" s="47">
        <v>1</v>
      </c>
      <c r="W1068" s="47">
        <v>1</v>
      </c>
      <c r="X1068" s="47">
        <v>1</v>
      </c>
      <c r="Y1068" s="47">
        <v>1</v>
      </c>
      <c r="Z1068" s="75">
        <v>40855.635671296302</v>
      </c>
      <c r="AA1068" s="6" t="s">
        <v>433</v>
      </c>
      <c r="AB1068" s="47" t="s">
        <v>1722</v>
      </c>
      <c r="AC1068" s="47" t="s">
        <v>5533</v>
      </c>
      <c r="AD1068" s="47" t="s">
        <v>5534</v>
      </c>
      <c r="AE1068" s="47" t="s">
        <v>5535</v>
      </c>
      <c r="AF1068" s="6" t="s">
        <v>5536</v>
      </c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</row>
    <row r="1069" spans="1:43" s="1" customFormat="1" ht="31.5" x14ac:dyDescent="0.25">
      <c r="A1069" s="47">
        <v>1065</v>
      </c>
      <c r="B1069" s="47" t="s">
        <v>5537</v>
      </c>
      <c r="C1069" s="47" t="s">
        <v>1664</v>
      </c>
      <c r="D1069" s="69" t="s">
        <v>5538</v>
      </c>
      <c r="E1069" s="47">
        <v>2004</v>
      </c>
      <c r="F1069" s="69" t="s">
        <v>442</v>
      </c>
      <c r="G1069" s="69" t="s">
        <v>1666</v>
      </c>
      <c r="H1069" s="69" t="s">
        <v>451</v>
      </c>
      <c r="I1069" s="70">
        <v>1.1594011067141139</v>
      </c>
      <c r="J1069" s="47" t="s">
        <v>430</v>
      </c>
      <c r="K1069" s="47">
        <v>6</v>
      </c>
      <c r="L1069" s="71"/>
      <c r="M1069" s="47">
        <v>75</v>
      </c>
      <c r="N1069" s="48">
        <f t="shared" si="97"/>
        <v>140</v>
      </c>
      <c r="O1069" s="48">
        <f t="shared" si="98"/>
        <v>162.31615493997595</v>
      </c>
      <c r="P1069" s="72">
        <f t="shared" si="99"/>
        <v>16.231615493997595</v>
      </c>
      <c r="Q1069" s="73">
        <f t="shared" si="100"/>
        <v>26.78216556509603</v>
      </c>
      <c r="R1069" s="48">
        <f t="shared" si="101"/>
        <v>205.32993599906956</v>
      </c>
      <c r="S1069" s="74">
        <f t="shared" si="102"/>
        <v>55</v>
      </c>
      <c r="T1069" s="6" t="s">
        <v>431</v>
      </c>
      <c r="U1069" s="47" t="s">
        <v>432</v>
      </c>
      <c r="V1069" s="47">
        <v>1</v>
      </c>
      <c r="W1069" s="47">
        <v>1</v>
      </c>
      <c r="X1069" s="47">
        <v>1</v>
      </c>
      <c r="Y1069" s="47">
        <v>1</v>
      </c>
      <c r="Z1069" s="75">
        <v>40855.635671296302</v>
      </c>
      <c r="AA1069" s="6" t="s">
        <v>433</v>
      </c>
      <c r="AB1069" s="47" t="s">
        <v>5539</v>
      </c>
      <c r="AC1069" s="47"/>
      <c r="AD1069" s="47" t="s">
        <v>5540</v>
      </c>
      <c r="AE1069" s="47" t="s">
        <v>5541</v>
      </c>
      <c r="AF1069" s="6" t="s">
        <v>5542</v>
      </c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</row>
    <row r="1070" spans="1:43" s="1" customFormat="1" ht="15.75" x14ac:dyDescent="0.25">
      <c r="A1070" s="47">
        <v>1066</v>
      </c>
      <c r="B1070" s="47" t="s">
        <v>5543</v>
      </c>
      <c r="C1070" s="47" t="s">
        <v>1664</v>
      </c>
      <c r="D1070" s="69" t="s">
        <v>1921</v>
      </c>
      <c r="E1070" s="47">
        <v>1999</v>
      </c>
      <c r="F1070" s="69" t="s">
        <v>442</v>
      </c>
      <c r="G1070" s="69" t="s">
        <v>1666</v>
      </c>
      <c r="H1070" s="69" t="s">
        <v>451</v>
      </c>
      <c r="I1070" s="70">
        <v>35.900638388439901</v>
      </c>
      <c r="J1070" s="47" t="s">
        <v>430</v>
      </c>
      <c r="K1070" s="47">
        <v>6</v>
      </c>
      <c r="L1070" s="71"/>
      <c r="M1070" s="47">
        <v>75</v>
      </c>
      <c r="N1070" s="48">
        <f t="shared" si="97"/>
        <v>140</v>
      </c>
      <c r="O1070" s="48">
        <f t="shared" si="98"/>
        <v>5026.0893743815859</v>
      </c>
      <c r="P1070" s="72">
        <f t="shared" si="99"/>
        <v>502.60893743815859</v>
      </c>
      <c r="Q1070" s="73">
        <f t="shared" si="100"/>
        <v>829.30474677296161</v>
      </c>
      <c r="R1070" s="48">
        <f t="shared" si="101"/>
        <v>6358.0030585927052</v>
      </c>
      <c r="S1070" s="74">
        <f t="shared" si="102"/>
        <v>50</v>
      </c>
      <c r="T1070" s="6" t="s">
        <v>431</v>
      </c>
      <c r="U1070" s="47" t="s">
        <v>432</v>
      </c>
      <c r="V1070" s="47">
        <v>1</v>
      </c>
      <c r="W1070" s="47">
        <v>1</v>
      </c>
      <c r="X1070" s="47">
        <v>1</v>
      </c>
      <c r="Y1070" s="47">
        <v>1</v>
      </c>
      <c r="Z1070" s="75">
        <v>40855.635671296302</v>
      </c>
      <c r="AA1070" s="6" t="s">
        <v>433</v>
      </c>
      <c r="AB1070" s="47" t="s">
        <v>1722</v>
      </c>
      <c r="AC1070" s="47" t="s">
        <v>5544</v>
      </c>
      <c r="AD1070" s="47" t="s">
        <v>5540</v>
      </c>
      <c r="AE1070" s="47" t="s">
        <v>5545</v>
      </c>
      <c r="AF1070" s="6" t="s">
        <v>5546</v>
      </c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</row>
    <row r="1071" spans="1:43" s="1" customFormat="1" ht="15.75" x14ac:dyDescent="0.25">
      <c r="A1071" s="47">
        <v>1067</v>
      </c>
      <c r="B1071" s="47" t="s">
        <v>5547</v>
      </c>
      <c r="C1071" s="47" t="s">
        <v>1664</v>
      </c>
      <c r="D1071" s="69" t="s">
        <v>1921</v>
      </c>
      <c r="E1071" s="47">
        <v>1999</v>
      </c>
      <c r="F1071" s="69" t="s">
        <v>1666</v>
      </c>
      <c r="G1071" s="69" t="s">
        <v>1667</v>
      </c>
      <c r="H1071" s="69" t="s">
        <v>442</v>
      </c>
      <c r="I1071" s="70">
        <v>61.233803871949164</v>
      </c>
      <c r="J1071" s="47" t="s">
        <v>430</v>
      </c>
      <c r="K1071" s="47">
        <v>10</v>
      </c>
      <c r="L1071" s="71"/>
      <c r="M1071" s="47">
        <v>75</v>
      </c>
      <c r="N1071" s="48">
        <f t="shared" si="97"/>
        <v>180</v>
      </c>
      <c r="O1071" s="48">
        <f t="shared" si="98"/>
        <v>11022.084696950849</v>
      </c>
      <c r="P1071" s="72">
        <f t="shared" si="99"/>
        <v>1102.2084696950849</v>
      </c>
      <c r="Q1071" s="73">
        <f t="shared" si="100"/>
        <v>1818.6439749968899</v>
      </c>
      <c r="R1071" s="48">
        <f t="shared" si="101"/>
        <v>13942.937141642824</v>
      </c>
      <c r="S1071" s="74">
        <f t="shared" si="102"/>
        <v>50</v>
      </c>
      <c r="T1071" s="6" t="s">
        <v>431</v>
      </c>
      <c r="U1071" s="47" t="s">
        <v>432</v>
      </c>
      <c r="V1071" s="47">
        <v>1</v>
      </c>
      <c r="W1071" s="47">
        <v>1</v>
      </c>
      <c r="X1071" s="47">
        <v>1</v>
      </c>
      <c r="Y1071" s="47">
        <v>1</v>
      </c>
      <c r="Z1071" s="75">
        <v>40855.635671296302</v>
      </c>
      <c r="AA1071" s="6" t="s">
        <v>433</v>
      </c>
      <c r="AB1071" s="47" t="s">
        <v>1722</v>
      </c>
      <c r="AC1071" s="47" t="s">
        <v>5548</v>
      </c>
      <c r="AD1071" s="47" t="s">
        <v>5544</v>
      </c>
      <c r="AE1071" s="47" t="s">
        <v>5549</v>
      </c>
      <c r="AF1071" s="6" t="s">
        <v>5550</v>
      </c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</row>
    <row r="1072" spans="1:43" s="1" customFormat="1" ht="47.25" x14ac:dyDescent="0.25">
      <c r="A1072" s="47">
        <v>1068</v>
      </c>
      <c r="B1072" s="47" t="s">
        <v>5551</v>
      </c>
      <c r="C1072" s="47" t="s">
        <v>506</v>
      </c>
      <c r="D1072" s="69" t="s">
        <v>793</v>
      </c>
      <c r="E1072" s="47">
        <v>2004</v>
      </c>
      <c r="F1072" s="69" t="s">
        <v>443</v>
      </c>
      <c r="G1072" s="69" t="s">
        <v>562</v>
      </c>
      <c r="H1072" s="69" t="s">
        <v>451</v>
      </c>
      <c r="I1072" s="70">
        <v>4.5122720852063374</v>
      </c>
      <c r="J1072" s="47" t="s">
        <v>430</v>
      </c>
      <c r="K1072" s="47">
        <v>10</v>
      </c>
      <c r="L1072" s="71"/>
      <c r="M1072" s="47">
        <v>75</v>
      </c>
      <c r="N1072" s="48">
        <f t="shared" si="97"/>
        <v>180</v>
      </c>
      <c r="O1072" s="48">
        <f t="shared" si="98"/>
        <v>812.20897533714071</v>
      </c>
      <c r="P1072" s="72">
        <f t="shared" si="99"/>
        <v>81.22089753371408</v>
      </c>
      <c r="Q1072" s="73">
        <f t="shared" si="100"/>
        <v>134.0144809306282</v>
      </c>
      <c r="R1072" s="48">
        <f t="shared" si="101"/>
        <v>1027.444353801483</v>
      </c>
      <c r="S1072" s="74">
        <f t="shared" si="102"/>
        <v>55</v>
      </c>
      <c r="T1072" s="6" t="s">
        <v>431</v>
      </c>
      <c r="U1072" s="47" t="s">
        <v>432</v>
      </c>
      <c r="V1072" s="47">
        <v>1</v>
      </c>
      <c r="W1072" s="47">
        <v>1</v>
      </c>
      <c r="X1072" s="47">
        <v>1</v>
      </c>
      <c r="Y1072" s="47">
        <v>1</v>
      </c>
      <c r="Z1072" s="75">
        <v>44305.593842592592</v>
      </c>
      <c r="AA1072" s="6" t="s">
        <v>1221</v>
      </c>
      <c r="AB1072" s="47" t="s">
        <v>3169</v>
      </c>
      <c r="AC1072" s="47" t="s">
        <v>5552</v>
      </c>
      <c r="AD1072" s="47" t="s">
        <v>3170</v>
      </c>
      <c r="AE1072" s="47" t="s">
        <v>5553</v>
      </c>
      <c r="AF1072" s="6" t="s">
        <v>5554</v>
      </c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</row>
    <row r="1073" spans="1:43" s="1" customFormat="1" ht="47.25" x14ac:dyDescent="0.25">
      <c r="A1073" s="47">
        <v>1069</v>
      </c>
      <c r="B1073" s="47" t="s">
        <v>5555</v>
      </c>
      <c r="C1073" s="47" t="s">
        <v>506</v>
      </c>
      <c r="D1073" s="69" t="s">
        <v>793</v>
      </c>
      <c r="E1073" s="47">
        <v>2004</v>
      </c>
      <c r="F1073" s="69" t="s">
        <v>794</v>
      </c>
      <c r="G1073" s="69" t="s">
        <v>457</v>
      </c>
      <c r="H1073" s="69" t="s">
        <v>457</v>
      </c>
      <c r="I1073" s="70">
        <v>3.3661818318226229</v>
      </c>
      <c r="J1073" s="47" t="s">
        <v>430</v>
      </c>
      <c r="K1073" s="47">
        <v>12</v>
      </c>
      <c r="L1073" s="71"/>
      <c r="M1073" s="47">
        <v>75</v>
      </c>
      <c r="N1073" s="48">
        <f t="shared" ref="N1073:N1136" si="103">IF(K1073=4,100,IF(K1073=6,140,IF(K1073=8,160,IF(K1073=10,180,IF(K1073=12,200,IF(K1073=14,225,IF(K1073=16,275,IF(K1073=18,350,0))))))))</f>
        <v>200</v>
      </c>
      <c r="O1073" s="48">
        <f t="shared" si="98"/>
        <v>673.23636636452454</v>
      </c>
      <c r="P1073" s="72">
        <f t="shared" si="99"/>
        <v>67.323636636452463</v>
      </c>
      <c r="Q1073" s="73">
        <f t="shared" si="100"/>
        <v>111.08400045014655</v>
      </c>
      <c r="R1073" s="48">
        <f t="shared" si="101"/>
        <v>851.64400345112347</v>
      </c>
      <c r="S1073" s="74">
        <f t="shared" si="102"/>
        <v>55</v>
      </c>
      <c r="T1073" s="6" t="s">
        <v>431</v>
      </c>
      <c r="U1073" s="47" t="s">
        <v>432</v>
      </c>
      <c r="V1073" s="47">
        <v>1</v>
      </c>
      <c r="W1073" s="47">
        <v>1</v>
      </c>
      <c r="X1073" s="47">
        <v>1</v>
      </c>
      <c r="Y1073" s="47">
        <v>1</v>
      </c>
      <c r="Z1073" s="75">
        <v>40855.635671296302</v>
      </c>
      <c r="AA1073" s="6" t="s">
        <v>433</v>
      </c>
      <c r="AB1073" s="47" t="s">
        <v>3169</v>
      </c>
      <c r="AC1073" s="47" t="s">
        <v>795</v>
      </c>
      <c r="AD1073" s="47"/>
      <c r="AE1073" s="47" t="s">
        <v>5556</v>
      </c>
      <c r="AF1073" s="6" t="s">
        <v>5557</v>
      </c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</row>
    <row r="1074" spans="1:43" s="1" customFormat="1" ht="47.25" x14ac:dyDescent="0.25">
      <c r="A1074" s="47">
        <v>1070</v>
      </c>
      <c r="B1074" s="47" t="s">
        <v>5558</v>
      </c>
      <c r="C1074" s="47" t="s">
        <v>3203</v>
      </c>
      <c r="D1074" s="69" t="s">
        <v>793</v>
      </c>
      <c r="E1074" s="47">
        <v>2004</v>
      </c>
      <c r="F1074" s="69" t="s">
        <v>794</v>
      </c>
      <c r="G1074" s="69" t="s">
        <v>457</v>
      </c>
      <c r="H1074" s="69" t="s">
        <v>457</v>
      </c>
      <c r="I1074" s="70">
        <v>3.2001393091030752</v>
      </c>
      <c r="J1074" s="47" t="s">
        <v>430</v>
      </c>
      <c r="K1074" s="47">
        <v>8</v>
      </c>
      <c r="L1074" s="71"/>
      <c r="M1074" s="47">
        <v>75</v>
      </c>
      <c r="N1074" s="48">
        <f t="shared" si="103"/>
        <v>160</v>
      </c>
      <c r="O1074" s="48">
        <f t="shared" si="98"/>
        <v>512.02228945649199</v>
      </c>
      <c r="P1074" s="72">
        <f t="shared" si="99"/>
        <v>51.202228945649203</v>
      </c>
      <c r="Q1074" s="73">
        <f t="shared" si="100"/>
        <v>84.483677760321171</v>
      </c>
      <c r="R1074" s="48">
        <f t="shared" si="101"/>
        <v>647.70819616246229</v>
      </c>
      <c r="S1074" s="74">
        <f t="shared" si="102"/>
        <v>55</v>
      </c>
      <c r="T1074" s="6" t="s">
        <v>431</v>
      </c>
      <c r="U1074" s="47" t="s">
        <v>432</v>
      </c>
      <c r="V1074" s="47">
        <v>1</v>
      </c>
      <c r="W1074" s="47">
        <v>1</v>
      </c>
      <c r="X1074" s="47">
        <v>1</v>
      </c>
      <c r="Y1074" s="47">
        <v>1</v>
      </c>
      <c r="Z1074" s="75">
        <v>40855.635671296302</v>
      </c>
      <c r="AA1074" s="6" t="s">
        <v>433</v>
      </c>
      <c r="AB1074" s="47" t="s">
        <v>3169</v>
      </c>
      <c r="AC1074" s="47" t="s">
        <v>5559</v>
      </c>
      <c r="AD1074" s="47"/>
      <c r="AE1074" s="47" t="s">
        <v>5560</v>
      </c>
      <c r="AF1074" s="6" t="s">
        <v>5561</v>
      </c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</row>
    <row r="1075" spans="1:43" s="1" customFormat="1" ht="31.5" x14ac:dyDescent="0.25">
      <c r="A1075" s="47">
        <v>1071</v>
      </c>
      <c r="B1075" s="47" t="s">
        <v>5562</v>
      </c>
      <c r="C1075" s="47" t="s">
        <v>2708</v>
      </c>
      <c r="D1075" s="69" t="s">
        <v>5563</v>
      </c>
      <c r="E1075" s="47">
        <v>1987</v>
      </c>
      <c r="F1075" s="69" t="s">
        <v>2710</v>
      </c>
      <c r="G1075" s="69" t="s">
        <v>2711</v>
      </c>
      <c r="H1075" s="69" t="s">
        <v>451</v>
      </c>
      <c r="I1075" s="70">
        <v>7.0000665658915686</v>
      </c>
      <c r="J1075" s="47" t="s">
        <v>430</v>
      </c>
      <c r="K1075" s="47">
        <v>6</v>
      </c>
      <c r="L1075" s="71"/>
      <c r="M1075" s="47">
        <v>75</v>
      </c>
      <c r="N1075" s="48">
        <f t="shared" si="103"/>
        <v>140</v>
      </c>
      <c r="O1075" s="48">
        <f t="shared" si="98"/>
        <v>980.00931922481959</v>
      </c>
      <c r="P1075" s="72">
        <f t="shared" si="99"/>
        <v>98.000931922481968</v>
      </c>
      <c r="Q1075" s="73">
        <f t="shared" si="100"/>
        <v>161.70153767209521</v>
      </c>
      <c r="R1075" s="48">
        <f t="shared" si="101"/>
        <v>1239.7117888193966</v>
      </c>
      <c r="S1075" s="74">
        <f t="shared" si="102"/>
        <v>38</v>
      </c>
      <c r="T1075" s="6" t="s">
        <v>431</v>
      </c>
      <c r="U1075" s="47" t="s">
        <v>432</v>
      </c>
      <c r="V1075" s="47">
        <v>1</v>
      </c>
      <c r="W1075" s="47">
        <v>1</v>
      </c>
      <c r="X1075" s="47">
        <v>1</v>
      </c>
      <c r="Y1075" s="47">
        <v>1</v>
      </c>
      <c r="Z1075" s="75">
        <v>40855.635682870372</v>
      </c>
      <c r="AA1075" s="6" t="s">
        <v>433</v>
      </c>
      <c r="AB1075" s="47" t="s">
        <v>3108</v>
      </c>
      <c r="AC1075" s="47" t="s">
        <v>5564</v>
      </c>
      <c r="AD1075" s="47" t="s">
        <v>5565</v>
      </c>
      <c r="AE1075" s="47" t="s">
        <v>5566</v>
      </c>
      <c r="AF1075" s="6" t="s">
        <v>5567</v>
      </c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</row>
    <row r="1076" spans="1:43" s="1" customFormat="1" ht="31.5" x14ac:dyDescent="0.25">
      <c r="A1076" s="47">
        <v>1072</v>
      </c>
      <c r="B1076" s="47" t="s">
        <v>5568</v>
      </c>
      <c r="C1076" s="47" t="s">
        <v>3571</v>
      </c>
      <c r="D1076" s="69" t="s">
        <v>3114</v>
      </c>
      <c r="E1076" s="47">
        <v>1992</v>
      </c>
      <c r="F1076" s="69" t="s">
        <v>3573</v>
      </c>
      <c r="G1076" s="69" t="s">
        <v>3574</v>
      </c>
      <c r="H1076" s="69" t="s">
        <v>3559</v>
      </c>
      <c r="I1076" s="70">
        <v>25.562558448746</v>
      </c>
      <c r="J1076" s="47" t="s">
        <v>430</v>
      </c>
      <c r="K1076" s="47">
        <v>8</v>
      </c>
      <c r="L1076" s="71"/>
      <c r="M1076" s="47">
        <v>75</v>
      </c>
      <c r="N1076" s="48">
        <f t="shared" si="103"/>
        <v>160</v>
      </c>
      <c r="O1076" s="48">
        <f t="shared" si="98"/>
        <v>4090.00935179936</v>
      </c>
      <c r="P1076" s="72">
        <f t="shared" si="99"/>
        <v>409.00093517993605</v>
      </c>
      <c r="Q1076" s="73">
        <f t="shared" si="100"/>
        <v>674.85154304689445</v>
      </c>
      <c r="R1076" s="48">
        <f t="shared" si="101"/>
        <v>5173.8618300261905</v>
      </c>
      <c r="S1076" s="74">
        <f t="shared" si="102"/>
        <v>43</v>
      </c>
      <c r="T1076" s="6" t="s">
        <v>431</v>
      </c>
      <c r="U1076" s="47" t="s">
        <v>432</v>
      </c>
      <c r="V1076" s="47">
        <v>1</v>
      </c>
      <c r="W1076" s="47">
        <v>1</v>
      </c>
      <c r="X1076" s="47">
        <v>1</v>
      </c>
      <c r="Y1076" s="47">
        <v>1</v>
      </c>
      <c r="Z1076" s="75">
        <v>40855.635682870372</v>
      </c>
      <c r="AA1076" s="6" t="s">
        <v>433</v>
      </c>
      <c r="AB1076" s="47" t="s">
        <v>3115</v>
      </c>
      <c r="AC1076" s="47" t="s">
        <v>5569</v>
      </c>
      <c r="AD1076" s="47" t="s">
        <v>5570</v>
      </c>
      <c r="AE1076" s="47" t="s">
        <v>5571</v>
      </c>
      <c r="AF1076" s="6" t="s">
        <v>5572</v>
      </c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</row>
    <row r="1077" spans="1:43" s="1" customFormat="1" ht="31.5" x14ac:dyDescent="0.25">
      <c r="A1077" s="47">
        <v>1073</v>
      </c>
      <c r="B1077" s="47" t="s">
        <v>5573</v>
      </c>
      <c r="C1077" s="47" t="s">
        <v>3571</v>
      </c>
      <c r="D1077" s="69" t="s">
        <v>3114</v>
      </c>
      <c r="E1077" s="47">
        <v>1992</v>
      </c>
      <c r="F1077" s="69" t="s">
        <v>3573</v>
      </c>
      <c r="G1077" s="69" t="s">
        <v>3574</v>
      </c>
      <c r="H1077" s="69" t="s">
        <v>3559</v>
      </c>
      <c r="I1077" s="70">
        <v>2.4052838693817238</v>
      </c>
      <c r="J1077" s="47" t="s">
        <v>430</v>
      </c>
      <c r="K1077" s="47">
        <v>8</v>
      </c>
      <c r="L1077" s="71"/>
      <c r="M1077" s="47">
        <v>75</v>
      </c>
      <c r="N1077" s="48">
        <f t="shared" si="103"/>
        <v>160</v>
      </c>
      <c r="O1077" s="48">
        <f t="shared" si="98"/>
        <v>384.84541910107578</v>
      </c>
      <c r="P1077" s="72">
        <f t="shared" si="99"/>
        <v>38.484541910107581</v>
      </c>
      <c r="Q1077" s="73">
        <f t="shared" si="100"/>
        <v>63.499494151677496</v>
      </c>
      <c r="R1077" s="48">
        <f t="shared" si="101"/>
        <v>486.82945516286082</v>
      </c>
      <c r="S1077" s="74">
        <f t="shared" si="102"/>
        <v>43</v>
      </c>
      <c r="T1077" s="6" t="s">
        <v>431</v>
      </c>
      <c r="U1077" s="47" t="s">
        <v>432</v>
      </c>
      <c r="V1077" s="47">
        <v>1</v>
      </c>
      <c r="W1077" s="47">
        <v>1</v>
      </c>
      <c r="X1077" s="47">
        <v>1</v>
      </c>
      <c r="Y1077" s="47">
        <v>1</v>
      </c>
      <c r="Z1077" s="75">
        <v>40855.635682870372</v>
      </c>
      <c r="AA1077" s="6" t="s">
        <v>433</v>
      </c>
      <c r="AB1077" s="47" t="s">
        <v>3115</v>
      </c>
      <c r="AC1077" s="47" t="s">
        <v>5574</v>
      </c>
      <c r="AD1077" s="47" t="s">
        <v>5569</v>
      </c>
      <c r="AE1077" s="47" t="s">
        <v>5575</v>
      </c>
      <c r="AF1077" s="6" t="s">
        <v>5576</v>
      </c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</row>
    <row r="1078" spans="1:43" s="1" customFormat="1" ht="31.5" x14ac:dyDescent="0.25">
      <c r="A1078" s="47">
        <v>1074</v>
      </c>
      <c r="B1078" s="47" t="s">
        <v>5577</v>
      </c>
      <c r="C1078" s="47" t="s">
        <v>3571</v>
      </c>
      <c r="D1078" s="69" t="s">
        <v>3114</v>
      </c>
      <c r="E1078" s="47">
        <v>1992</v>
      </c>
      <c r="F1078" s="69" t="s">
        <v>3559</v>
      </c>
      <c r="G1078" s="69" t="s">
        <v>3573</v>
      </c>
      <c r="H1078" s="69" t="s">
        <v>3574</v>
      </c>
      <c r="I1078" s="70">
        <v>3.1346516237180331</v>
      </c>
      <c r="J1078" s="47" t="s">
        <v>430</v>
      </c>
      <c r="K1078" s="47">
        <v>10</v>
      </c>
      <c r="L1078" s="71"/>
      <c r="M1078" s="47">
        <v>75</v>
      </c>
      <c r="N1078" s="48">
        <f t="shared" si="103"/>
        <v>180</v>
      </c>
      <c r="O1078" s="48">
        <f t="shared" si="98"/>
        <v>564.23729226924593</v>
      </c>
      <c r="P1078" s="72">
        <f t="shared" si="99"/>
        <v>56.423729226924593</v>
      </c>
      <c r="Q1078" s="73">
        <f t="shared" si="100"/>
        <v>93.099153224425578</v>
      </c>
      <c r="R1078" s="48">
        <f t="shared" si="101"/>
        <v>713.76017472059607</v>
      </c>
      <c r="S1078" s="74">
        <f t="shared" si="102"/>
        <v>43</v>
      </c>
      <c r="T1078" s="6" t="s">
        <v>431</v>
      </c>
      <c r="U1078" s="47" t="s">
        <v>432</v>
      </c>
      <c r="V1078" s="47">
        <v>1</v>
      </c>
      <c r="W1078" s="47">
        <v>1</v>
      </c>
      <c r="X1078" s="47">
        <v>1</v>
      </c>
      <c r="Y1078" s="47">
        <v>1</v>
      </c>
      <c r="Z1078" s="75">
        <v>40855.635682870372</v>
      </c>
      <c r="AA1078" s="6" t="s">
        <v>433</v>
      </c>
      <c r="AB1078" s="47" t="s">
        <v>3115</v>
      </c>
      <c r="AC1078" s="47" t="s">
        <v>5578</v>
      </c>
      <c r="AD1078" s="47" t="s">
        <v>5574</v>
      </c>
      <c r="AE1078" s="47" t="s">
        <v>5579</v>
      </c>
      <c r="AF1078" s="6" t="s">
        <v>5580</v>
      </c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</row>
    <row r="1079" spans="1:43" s="1" customFormat="1" ht="47.25" x14ac:dyDescent="0.25">
      <c r="A1079" s="47">
        <v>1075</v>
      </c>
      <c r="B1079" s="47" t="s">
        <v>5581</v>
      </c>
      <c r="C1079" s="47" t="s">
        <v>5582</v>
      </c>
      <c r="D1079" s="69" t="s">
        <v>793</v>
      </c>
      <c r="E1079" s="47">
        <v>2004</v>
      </c>
      <c r="F1079" s="69" t="s">
        <v>3212</v>
      </c>
      <c r="G1079" s="69" t="s">
        <v>1570</v>
      </c>
      <c r="H1079" s="69" t="s">
        <v>794</v>
      </c>
      <c r="I1079" s="70">
        <v>4.2152460375832286</v>
      </c>
      <c r="J1079" s="47" t="s">
        <v>430</v>
      </c>
      <c r="K1079" s="47">
        <v>8</v>
      </c>
      <c r="L1079" s="71"/>
      <c r="M1079" s="47">
        <v>75</v>
      </c>
      <c r="N1079" s="48">
        <f t="shared" si="103"/>
        <v>160</v>
      </c>
      <c r="O1079" s="48">
        <f t="shared" si="98"/>
        <v>674.43936601331654</v>
      </c>
      <c r="P1079" s="72">
        <f t="shared" si="99"/>
        <v>67.443936601331657</v>
      </c>
      <c r="Q1079" s="73">
        <f t="shared" si="100"/>
        <v>111.28249539219722</v>
      </c>
      <c r="R1079" s="48">
        <f t="shared" si="101"/>
        <v>853.16579800684542</v>
      </c>
      <c r="S1079" s="74">
        <f t="shared" si="102"/>
        <v>55</v>
      </c>
      <c r="T1079" s="6" t="s">
        <v>431</v>
      </c>
      <c r="U1079" s="47" t="s">
        <v>432</v>
      </c>
      <c r="V1079" s="47">
        <v>1</v>
      </c>
      <c r="W1079" s="47">
        <v>1</v>
      </c>
      <c r="X1079" s="47">
        <v>1</v>
      </c>
      <c r="Y1079" s="47">
        <v>1</v>
      </c>
      <c r="Z1079" s="75">
        <v>40855.635682870372</v>
      </c>
      <c r="AA1079" s="6" t="s">
        <v>433</v>
      </c>
      <c r="AB1079" s="47" t="s">
        <v>3169</v>
      </c>
      <c r="AC1079" s="47" t="s">
        <v>5583</v>
      </c>
      <c r="AD1079" s="47" t="s">
        <v>5584</v>
      </c>
      <c r="AE1079" s="47" t="s">
        <v>5585</v>
      </c>
      <c r="AF1079" s="6" t="s">
        <v>5586</v>
      </c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</row>
    <row r="1080" spans="1:43" s="1" customFormat="1" ht="47.25" x14ac:dyDescent="0.25">
      <c r="A1080" s="47">
        <v>1076</v>
      </c>
      <c r="B1080" s="47" t="s">
        <v>5587</v>
      </c>
      <c r="C1080" s="47" t="s">
        <v>5582</v>
      </c>
      <c r="D1080" s="69" t="s">
        <v>793</v>
      </c>
      <c r="E1080" s="47">
        <v>2004</v>
      </c>
      <c r="F1080" s="69" t="s">
        <v>3212</v>
      </c>
      <c r="G1080" s="69" t="s">
        <v>1570</v>
      </c>
      <c r="H1080" s="69" t="s">
        <v>794</v>
      </c>
      <c r="I1080" s="70">
        <v>68.784743888094965</v>
      </c>
      <c r="J1080" s="47" t="s">
        <v>430</v>
      </c>
      <c r="K1080" s="47">
        <v>8</v>
      </c>
      <c r="L1080" s="71"/>
      <c r="M1080" s="47">
        <v>75</v>
      </c>
      <c r="N1080" s="48">
        <f t="shared" si="103"/>
        <v>160</v>
      </c>
      <c r="O1080" s="48">
        <f t="shared" si="98"/>
        <v>11005.559022095194</v>
      </c>
      <c r="P1080" s="72">
        <f t="shared" si="99"/>
        <v>1100.5559022095194</v>
      </c>
      <c r="Q1080" s="73">
        <f t="shared" si="100"/>
        <v>1815.9172386457071</v>
      </c>
      <c r="R1080" s="48">
        <f t="shared" si="101"/>
        <v>13922.032162950421</v>
      </c>
      <c r="S1080" s="74">
        <f t="shared" si="102"/>
        <v>55</v>
      </c>
      <c r="T1080" s="6" t="s">
        <v>431</v>
      </c>
      <c r="U1080" s="47" t="s">
        <v>432</v>
      </c>
      <c r="V1080" s="47">
        <v>1</v>
      </c>
      <c r="W1080" s="47">
        <v>1</v>
      </c>
      <c r="X1080" s="47">
        <v>1</v>
      </c>
      <c r="Y1080" s="47">
        <v>1</v>
      </c>
      <c r="Z1080" s="75">
        <v>40855.635682870372</v>
      </c>
      <c r="AA1080" s="6" t="s">
        <v>433</v>
      </c>
      <c r="AB1080" s="47" t="s">
        <v>3169</v>
      </c>
      <c r="AC1080" s="47" t="s">
        <v>5588</v>
      </c>
      <c r="AD1080" s="47" t="s">
        <v>5583</v>
      </c>
      <c r="AE1080" s="47" t="s">
        <v>5589</v>
      </c>
      <c r="AF1080" s="6" t="s">
        <v>5590</v>
      </c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</row>
    <row r="1081" spans="1:43" s="1" customFormat="1" ht="15.75" x14ac:dyDescent="0.25">
      <c r="A1081" s="47">
        <v>1077</v>
      </c>
      <c r="B1081" s="47" t="s">
        <v>5591</v>
      </c>
      <c r="C1081" s="47" t="s">
        <v>3208</v>
      </c>
      <c r="D1081" s="69" t="s">
        <v>3209</v>
      </c>
      <c r="E1081" s="47">
        <v>2003</v>
      </c>
      <c r="F1081" s="69" t="s">
        <v>3211</v>
      </c>
      <c r="G1081" s="69" t="s">
        <v>3229</v>
      </c>
      <c r="H1081" s="69" t="s">
        <v>5592</v>
      </c>
      <c r="I1081" s="70">
        <v>1.6976826125470239</v>
      </c>
      <c r="J1081" s="47" t="s">
        <v>430</v>
      </c>
      <c r="K1081" s="47">
        <v>10</v>
      </c>
      <c r="L1081" s="71"/>
      <c r="M1081" s="47">
        <v>75</v>
      </c>
      <c r="N1081" s="48">
        <f t="shared" si="103"/>
        <v>180</v>
      </c>
      <c r="O1081" s="48">
        <f t="shared" si="98"/>
        <v>305.58287025846431</v>
      </c>
      <c r="P1081" s="72">
        <f t="shared" si="99"/>
        <v>30.558287025846433</v>
      </c>
      <c r="Q1081" s="73">
        <f t="shared" si="100"/>
        <v>50.42117359264661</v>
      </c>
      <c r="R1081" s="48">
        <f t="shared" si="101"/>
        <v>386.56233087695733</v>
      </c>
      <c r="S1081" s="74">
        <f t="shared" si="102"/>
        <v>54</v>
      </c>
      <c r="T1081" s="6" t="s">
        <v>431</v>
      </c>
      <c r="U1081" s="47" t="s">
        <v>432</v>
      </c>
      <c r="V1081" s="47">
        <v>1</v>
      </c>
      <c r="W1081" s="47">
        <v>1</v>
      </c>
      <c r="X1081" s="47">
        <v>1</v>
      </c>
      <c r="Y1081" s="47">
        <v>1</v>
      </c>
      <c r="Z1081" s="75">
        <v>40855.635682870372</v>
      </c>
      <c r="AA1081" s="6" t="s">
        <v>433</v>
      </c>
      <c r="AB1081" s="47" t="s">
        <v>3213</v>
      </c>
      <c r="AC1081" s="47" t="s">
        <v>5593</v>
      </c>
      <c r="AD1081" s="47" t="s">
        <v>5594</v>
      </c>
      <c r="AE1081" s="47" t="s">
        <v>5595</v>
      </c>
      <c r="AF1081" s="6" t="s">
        <v>5596</v>
      </c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</row>
    <row r="1082" spans="1:43" s="1" customFormat="1" ht="31.5" x14ac:dyDescent="0.25">
      <c r="A1082" s="47">
        <v>1078</v>
      </c>
      <c r="B1082" s="47" t="s">
        <v>5597</v>
      </c>
      <c r="C1082" s="47" t="s">
        <v>1588</v>
      </c>
      <c r="D1082" s="69" t="s">
        <v>1589</v>
      </c>
      <c r="E1082" s="47">
        <v>2004</v>
      </c>
      <c r="F1082" s="69" t="s">
        <v>3803</v>
      </c>
      <c r="G1082" s="69" t="s">
        <v>1896</v>
      </c>
      <c r="H1082" s="69" t="s">
        <v>3827</v>
      </c>
      <c r="I1082" s="70">
        <v>4.2495588117257084</v>
      </c>
      <c r="J1082" s="47" t="s">
        <v>430</v>
      </c>
      <c r="K1082" s="47">
        <v>8</v>
      </c>
      <c r="L1082" s="71"/>
      <c r="M1082" s="47">
        <v>75</v>
      </c>
      <c r="N1082" s="48">
        <f t="shared" si="103"/>
        <v>160</v>
      </c>
      <c r="O1082" s="48">
        <f t="shared" si="98"/>
        <v>679.92940987611337</v>
      </c>
      <c r="P1082" s="72">
        <f t="shared" si="99"/>
        <v>67.992940987611334</v>
      </c>
      <c r="Q1082" s="73">
        <f t="shared" si="100"/>
        <v>112.18835262955869</v>
      </c>
      <c r="R1082" s="48">
        <f t="shared" si="101"/>
        <v>860.11070349328338</v>
      </c>
      <c r="S1082" s="74">
        <f t="shared" si="102"/>
        <v>55</v>
      </c>
      <c r="T1082" s="6" t="s">
        <v>431</v>
      </c>
      <c r="U1082" s="47" t="s">
        <v>432</v>
      </c>
      <c r="V1082" s="47">
        <v>1</v>
      </c>
      <c r="W1082" s="47">
        <v>1</v>
      </c>
      <c r="X1082" s="47">
        <v>1</v>
      </c>
      <c r="Y1082" s="47">
        <v>1</v>
      </c>
      <c r="Z1082" s="75">
        <v>40855.635682870372</v>
      </c>
      <c r="AA1082" s="6" t="s">
        <v>433</v>
      </c>
      <c r="AB1082" s="47" t="s">
        <v>1591</v>
      </c>
      <c r="AC1082" s="47"/>
      <c r="AD1082" s="47" t="s">
        <v>5598</v>
      </c>
      <c r="AE1082" s="47" t="s">
        <v>5599</v>
      </c>
      <c r="AF1082" s="6" t="s">
        <v>5600</v>
      </c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</row>
    <row r="1083" spans="1:43" s="1" customFormat="1" ht="15.75" x14ac:dyDescent="0.25">
      <c r="A1083" s="47">
        <v>1079</v>
      </c>
      <c r="B1083" s="47" t="s">
        <v>5601</v>
      </c>
      <c r="C1083" s="47" t="s">
        <v>5602</v>
      </c>
      <c r="D1083" s="69" t="s">
        <v>5603</v>
      </c>
      <c r="E1083" s="47">
        <v>2004</v>
      </c>
      <c r="F1083" s="69" t="s">
        <v>428</v>
      </c>
      <c r="G1083" s="69" t="s">
        <v>3889</v>
      </c>
      <c r="H1083" s="69" t="s">
        <v>905</v>
      </c>
      <c r="I1083" s="70">
        <v>3.012065552858084</v>
      </c>
      <c r="J1083" s="47" t="s">
        <v>430</v>
      </c>
      <c r="K1083" s="47">
        <v>8</v>
      </c>
      <c r="L1083" s="71"/>
      <c r="M1083" s="47">
        <v>75</v>
      </c>
      <c r="N1083" s="48">
        <f t="shared" si="103"/>
        <v>160</v>
      </c>
      <c r="O1083" s="48">
        <f t="shared" si="98"/>
        <v>481.93048845729345</v>
      </c>
      <c r="P1083" s="72">
        <f t="shared" si="99"/>
        <v>48.193048845729351</v>
      </c>
      <c r="Q1083" s="73">
        <f t="shared" si="100"/>
        <v>79.518530595453413</v>
      </c>
      <c r="R1083" s="48">
        <f t="shared" si="101"/>
        <v>609.64206789847617</v>
      </c>
      <c r="S1083" s="74">
        <f t="shared" si="102"/>
        <v>55</v>
      </c>
      <c r="T1083" s="6" t="s">
        <v>431</v>
      </c>
      <c r="U1083" s="47" t="s">
        <v>432</v>
      </c>
      <c r="V1083" s="47">
        <v>1</v>
      </c>
      <c r="W1083" s="47">
        <v>1</v>
      </c>
      <c r="X1083" s="47">
        <v>1</v>
      </c>
      <c r="Y1083" s="47">
        <v>1</v>
      </c>
      <c r="Z1083" s="75">
        <v>40855.635694444441</v>
      </c>
      <c r="AA1083" s="6" t="s">
        <v>433</v>
      </c>
      <c r="AB1083" s="47" t="s">
        <v>3890</v>
      </c>
      <c r="AC1083" s="47" t="s">
        <v>5604</v>
      </c>
      <c r="AD1083" s="47" t="s">
        <v>5605</v>
      </c>
      <c r="AE1083" s="47" t="s">
        <v>5606</v>
      </c>
      <c r="AF1083" s="6" t="s">
        <v>5607</v>
      </c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</row>
    <row r="1084" spans="1:43" s="1" customFormat="1" ht="31.5" x14ac:dyDescent="0.25">
      <c r="A1084" s="47">
        <v>1080</v>
      </c>
      <c r="B1084" s="47" t="s">
        <v>5608</v>
      </c>
      <c r="C1084" s="47" t="s">
        <v>4524</v>
      </c>
      <c r="D1084" s="69" t="s">
        <v>5609</v>
      </c>
      <c r="E1084" s="47">
        <v>2002</v>
      </c>
      <c r="F1084" s="69" t="s">
        <v>904</v>
      </c>
      <c r="G1084" s="69" t="s">
        <v>5610</v>
      </c>
      <c r="H1084" s="69" t="s">
        <v>1677</v>
      </c>
      <c r="I1084" s="70">
        <v>5.7900575312747016</v>
      </c>
      <c r="J1084" s="47" t="s">
        <v>430</v>
      </c>
      <c r="K1084" s="47">
        <v>8</v>
      </c>
      <c r="L1084" s="71"/>
      <c r="M1084" s="47">
        <v>75</v>
      </c>
      <c r="N1084" s="48">
        <f t="shared" si="103"/>
        <v>160</v>
      </c>
      <c r="O1084" s="48">
        <f t="shared" si="98"/>
        <v>926.40920500395225</v>
      </c>
      <c r="P1084" s="72">
        <f t="shared" si="99"/>
        <v>92.640920500395225</v>
      </c>
      <c r="Q1084" s="73">
        <f t="shared" si="100"/>
        <v>152.85751882565214</v>
      </c>
      <c r="R1084" s="48">
        <f t="shared" si="101"/>
        <v>1171.9076443299996</v>
      </c>
      <c r="S1084" s="74">
        <f t="shared" si="102"/>
        <v>53</v>
      </c>
      <c r="T1084" s="6" t="s">
        <v>431</v>
      </c>
      <c r="U1084" s="47" t="s">
        <v>432</v>
      </c>
      <c r="V1084" s="47">
        <v>1</v>
      </c>
      <c r="W1084" s="47">
        <v>1</v>
      </c>
      <c r="X1084" s="47">
        <v>1</v>
      </c>
      <c r="Y1084" s="47">
        <v>1</v>
      </c>
      <c r="Z1084" s="75">
        <v>40855.635694444441</v>
      </c>
      <c r="AA1084" s="6" t="s">
        <v>433</v>
      </c>
      <c r="AB1084" s="47" t="s">
        <v>5611</v>
      </c>
      <c r="AC1084" s="47" t="s">
        <v>5612</v>
      </c>
      <c r="AD1084" s="47" t="s">
        <v>5613</v>
      </c>
      <c r="AE1084" s="47" t="s">
        <v>5614</v>
      </c>
      <c r="AF1084" s="6" t="s">
        <v>5615</v>
      </c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</row>
    <row r="1085" spans="1:43" s="1" customFormat="1" ht="31.5" x14ac:dyDescent="0.25">
      <c r="A1085" s="47">
        <v>1081</v>
      </c>
      <c r="B1085" s="47" t="s">
        <v>5616</v>
      </c>
      <c r="C1085" s="47" t="s">
        <v>5077</v>
      </c>
      <c r="D1085" s="69" t="s">
        <v>1598</v>
      </c>
      <c r="E1085" s="47">
        <v>1998</v>
      </c>
      <c r="F1085" s="69" t="s">
        <v>5078</v>
      </c>
      <c r="G1085" s="69" t="s">
        <v>1600</v>
      </c>
      <c r="H1085" s="69" t="s">
        <v>5079</v>
      </c>
      <c r="I1085" s="70">
        <v>6.0000195270943122</v>
      </c>
      <c r="J1085" s="47" t="s">
        <v>430</v>
      </c>
      <c r="K1085" s="47">
        <v>8</v>
      </c>
      <c r="L1085" s="71"/>
      <c r="M1085" s="47">
        <v>75</v>
      </c>
      <c r="N1085" s="48">
        <f t="shared" si="103"/>
        <v>160</v>
      </c>
      <c r="O1085" s="48">
        <f t="shared" si="98"/>
        <v>960.00312433508998</v>
      </c>
      <c r="P1085" s="72">
        <f t="shared" si="99"/>
        <v>96.000312433509009</v>
      </c>
      <c r="Q1085" s="73">
        <f t="shared" si="100"/>
        <v>158.40051551528984</v>
      </c>
      <c r="R1085" s="48">
        <f t="shared" si="101"/>
        <v>1214.4039522838889</v>
      </c>
      <c r="S1085" s="74">
        <f t="shared" si="102"/>
        <v>49</v>
      </c>
      <c r="T1085" s="6" t="s">
        <v>1521</v>
      </c>
      <c r="U1085" s="47" t="s">
        <v>432</v>
      </c>
      <c r="V1085" s="47">
        <v>1</v>
      </c>
      <c r="W1085" s="47">
        <v>1</v>
      </c>
      <c r="X1085" s="47">
        <v>1</v>
      </c>
      <c r="Y1085" s="47">
        <v>1</v>
      </c>
      <c r="Z1085" s="75">
        <v>42485.572013888886</v>
      </c>
      <c r="AA1085" s="6" t="s">
        <v>433</v>
      </c>
      <c r="AB1085" s="47" t="s">
        <v>1601</v>
      </c>
      <c r="AC1085" s="47" t="s">
        <v>5085</v>
      </c>
      <c r="AD1085" s="47" t="s">
        <v>5617</v>
      </c>
      <c r="AE1085" s="47" t="s">
        <v>5618</v>
      </c>
      <c r="AF1085" s="6" t="s">
        <v>5619</v>
      </c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</row>
    <row r="1086" spans="1:43" s="1" customFormat="1" ht="31.5" x14ac:dyDescent="0.25">
      <c r="A1086" s="47">
        <v>1082</v>
      </c>
      <c r="B1086" s="47" t="s">
        <v>5620</v>
      </c>
      <c r="C1086" s="47" t="s">
        <v>1751</v>
      </c>
      <c r="D1086" s="69" t="s">
        <v>2116</v>
      </c>
      <c r="E1086" s="47">
        <v>1998</v>
      </c>
      <c r="F1086" s="69" t="s">
        <v>2952</v>
      </c>
      <c r="G1086" s="69" t="s">
        <v>1600</v>
      </c>
      <c r="H1086" s="69" t="s">
        <v>451</v>
      </c>
      <c r="I1086" s="70">
        <v>3.9102227933893809</v>
      </c>
      <c r="J1086" s="47" t="s">
        <v>430</v>
      </c>
      <c r="K1086" s="47">
        <v>8</v>
      </c>
      <c r="L1086" s="71"/>
      <c r="M1086" s="47">
        <v>75</v>
      </c>
      <c r="N1086" s="48">
        <f t="shared" si="103"/>
        <v>160</v>
      </c>
      <c r="O1086" s="48">
        <f t="shared" si="98"/>
        <v>625.63564694230092</v>
      </c>
      <c r="P1086" s="72">
        <f t="shared" si="99"/>
        <v>62.563564694230095</v>
      </c>
      <c r="Q1086" s="73">
        <f t="shared" si="100"/>
        <v>103.22988174547964</v>
      </c>
      <c r="R1086" s="48">
        <f t="shared" si="101"/>
        <v>791.42909338201071</v>
      </c>
      <c r="S1086" s="74">
        <f t="shared" si="102"/>
        <v>49</v>
      </c>
      <c r="T1086" s="6" t="s">
        <v>431</v>
      </c>
      <c r="U1086" s="47" t="s">
        <v>432</v>
      </c>
      <c r="V1086" s="47">
        <v>1</v>
      </c>
      <c r="W1086" s="47">
        <v>1</v>
      </c>
      <c r="X1086" s="47">
        <v>1</v>
      </c>
      <c r="Y1086" s="47">
        <v>1</v>
      </c>
      <c r="Z1086" s="75">
        <v>40855.635694444441</v>
      </c>
      <c r="AA1086" s="6" t="s">
        <v>433</v>
      </c>
      <c r="AB1086" s="47" t="s">
        <v>1601</v>
      </c>
      <c r="AC1086" s="47" t="s">
        <v>2118</v>
      </c>
      <c r="AD1086" s="47" t="s">
        <v>2961</v>
      </c>
      <c r="AE1086" s="47" t="s">
        <v>5621</v>
      </c>
      <c r="AF1086" s="6" t="s">
        <v>5622</v>
      </c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</row>
    <row r="1087" spans="1:43" s="1" customFormat="1" ht="15.75" x14ac:dyDescent="0.25">
      <c r="A1087" s="47">
        <v>1083</v>
      </c>
      <c r="B1087" s="47" t="s">
        <v>5623</v>
      </c>
      <c r="C1087" s="47" t="s">
        <v>531</v>
      </c>
      <c r="D1087" s="69" t="s">
        <v>547</v>
      </c>
      <c r="E1087" s="47">
        <v>2001</v>
      </c>
      <c r="F1087" s="69" t="s">
        <v>553</v>
      </c>
      <c r="G1087" s="69" t="s">
        <v>2723</v>
      </c>
      <c r="H1087" s="69" t="s">
        <v>548</v>
      </c>
      <c r="I1087" s="70">
        <v>48.682141435929722</v>
      </c>
      <c r="J1087" s="47" t="s">
        <v>430</v>
      </c>
      <c r="K1087" s="47">
        <v>8</v>
      </c>
      <c r="L1087" s="71"/>
      <c r="M1087" s="47">
        <v>75</v>
      </c>
      <c r="N1087" s="48">
        <f t="shared" si="103"/>
        <v>160</v>
      </c>
      <c r="O1087" s="48">
        <f t="shared" si="98"/>
        <v>7789.142629748756</v>
      </c>
      <c r="P1087" s="72">
        <f t="shared" si="99"/>
        <v>778.91426297487567</v>
      </c>
      <c r="Q1087" s="73">
        <f t="shared" si="100"/>
        <v>1285.2085339085445</v>
      </c>
      <c r="R1087" s="48">
        <f t="shared" si="101"/>
        <v>9853.2654266321751</v>
      </c>
      <c r="S1087" s="74">
        <f t="shared" si="102"/>
        <v>52</v>
      </c>
      <c r="T1087" s="6" t="s">
        <v>1453</v>
      </c>
      <c r="U1087" s="47" t="s">
        <v>432</v>
      </c>
      <c r="V1087" s="47">
        <v>1</v>
      </c>
      <c r="W1087" s="47">
        <v>1</v>
      </c>
      <c r="X1087" s="47">
        <v>1</v>
      </c>
      <c r="Y1087" s="47">
        <v>1</v>
      </c>
      <c r="Z1087" s="75">
        <v>40855.635694444441</v>
      </c>
      <c r="AA1087" s="6" t="s">
        <v>433</v>
      </c>
      <c r="AB1087" s="47" t="s">
        <v>2994</v>
      </c>
      <c r="AC1087" s="47" t="s">
        <v>5624</v>
      </c>
      <c r="AD1087" s="47" t="s">
        <v>5625</v>
      </c>
      <c r="AE1087" s="47" t="s">
        <v>5626</v>
      </c>
      <c r="AF1087" s="6" t="s">
        <v>5627</v>
      </c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</row>
    <row r="1088" spans="1:43" s="1" customFormat="1" ht="15.75" x14ac:dyDescent="0.25">
      <c r="A1088" s="47">
        <v>1084</v>
      </c>
      <c r="B1088" s="47" t="s">
        <v>5628</v>
      </c>
      <c r="C1088" s="47" t="s">
        <v>531</v>
      </c>
      <c r="D1088" s="69" t="s">
        <v>547</v>
      </c>
      <c r="E1088" s="47">
        <v>2001</v>
      </c>
      <c r="F1088" s="69" t="s">
        <v>553</v>
      </c>
      <c r="G1088" s="69" t="s">
        <v>2723</v>
      </c>
      <c r="H1088" s="69" t="s">
        <v>548</v>
      </c>
      <c r="I1088" s="70">
        <v>4.789753788922698</v>
      </c>
      <c r="J1088" s="47" t="s">
        <v>430</v>
      </c>
      <c r="K1088" s="47">
        <v>8</v>
      </c>
      <c r="L1088" s="71"/>
      <c r="M1088" s="47">
        <v>75</v>
      </c>
      <c r="N1088" s="48">
        <f t="shared" si="103"/>
        <v>160</v>
      </c>
      <c r="O1088" s="48">
        <f t="shared" si="98"/>
        <v>766.36060622763171</v>
      </c>
      <c r="P1088" s="72">
        <f t="shared" si="99"/>
        <v>76.636060622763168</v>
      </c>
      <c r="Q1088" s="73">
        <f t="shared" si="100"/>
        <v>126.44950002755922</v>
      </c>
      <c r="R1088" s="48">
        <f t="shared" si="101"/>
        <v>969.44616687795406</v>
      </c>
      <c r="S1088" s="74">
        <f t="shared" si="102"/>
        <v>52</v>
      </c>
      <c r="T1088" s="6" t="s">
        <v>431</v>
      </c>
      <c r="U1088" s="47" t="s">
        <v>432</v>
      </c>
      <c r="V1088" s="47">
        <v>1</v>
      </c>
      <c r="W1088" s="47">
        <v>1</v>
      </c>
      <c r="X1088" s="47">
        <v>1</v>
      </c>
      <c r="Y1088" s="47">
        <v>1</v>
      </c>
      <c r="Z1088" s="75">
        <v>40855.635694444441</v>
      </c>
      <c r="AA1088" s="6" t="s">
        <v>433</v>
      </c>
      <c r="AB1088" s="47" t="s">
        <v>2994</v>
      </c>
      <c r="AC1088" s="47" t="s">
        <v>5629</v>
      </c>
      <c r="AD1088" s="47" t="s">
        <v>5624</v>
      </c>
      <c r="AE1088" s="47" t="s">
        <v>5630</v>
      </c>
      <c r="AF1088" s="6" t="s">
        <v>5631</v>
      </c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</row>
    <row r="1089" spans="1:43" s="1" customFormat="1" ht="31.5" x14ac:dyDescent="0.25">
      <c r="A1089" s="47">
        <v>1085</v>
      </c>
      <c r="B1089" s="47" t="s">
        <v>5632</v>
      </c>
      <c r="C1089" s="47" t="s">
        <v>917</v>
      </c>
      <c r="D1089" s="69" t="s">
        <v>918</v>
      </c>
      <c r="E1089" s="47">
        <v>1977</v>
      </c>
      <c r="F1089" s="69" t="s">
        <v>903</v>
      </c>
      <c r="G1089" s="69" t="s">
        <v>905</v>
      </c>
      <c r="H1089" s="69" t="s">
        <v>1255</v>
      </c>
      <c r="I1089" s="70">
        <v>3.9997602184816992</v>
      </c>
      <c r="J1089" s="47" t="s">
        <v>799</v>
      </c>
      <c r="K1089" s="47">
        <v>12</v>
      </c>
      <c r="L1089" s="71"/>
      <c r="M1089" s="47">
        <v>75</v>
      </c>
      <c r="N1089" s="48">
        <f t="shared" si="103"/>
        <v>200</v>
      </c>
      <c r="O1089" s="48">
        <f t="shared" si="98"/>
        <v>799.95204369633984</v>
      </c>
      <c r="P1089" s="72">
        <f t="shared" si="99"/>
        <v>79.995204369633996</v>
      </c>
      <c r="Q1089" s="73">
        <f t="shared" si="100"/>
        <v>131.99208720989606</v>
      </c>
      <c r="R1089" s="48">
        <f t="shared" si="101"/>
        <v>1011.9393352758698</v>
      </c>
      <c r="S1089" s="74">
        <f t="shared" si="102"/>
        <v>28</v>
      </c>
      <c r="T1089" s="6" t="s">
        <v>431</v>
      </c>
      <c r="U1089" s="47" t="s">
        <v>432</v>
      </c>
      <c r="V1089" s="47">
        <v>1</v>
      </c>
      <c r="W1089" s="47">
        <v>1</v>
      </c>
      <c r="X1089" s="47">
        <v>1</v>
      </c>
      <c r="Y1089" s="47">
        <v>1</v>
      </c>
      <c r="Z1089" s="75">
        <v>40855.635694444441</v>
      </c>
      <c r="AA1089" s="6" t="s">
        <v>433</v>
      </c>
      <c r="AB1089" s="47" t="s">
        <v>920</v>
      </c>
      <c r="AC1089" s="47" t="s">
        <v>5633</v>
      </c>
      <c r="AD1089" s="47" t="s">
        <v>5427</v>
      </c>
      <c r="AE1089" s="47" t="s">
        <v>5634</v>
      </c>
      <c r="AF1089" s="6" t="s">
        <v>5635</v>
      </c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</row>
    <row r="1090" spans="1:43" s="1" customFormat="1" ht="15.75" x14ac:dyDescent="0.25">
      <c r="A1090" s="47">
        <v>1086</v>
      </c>
      <c r="B1090" s="47" t="s">
        <v>5636</v>
      </c>
      <c r="C1090" s="47" t="s">
        <v>3896</v>
      </c>
      <c r="D1090" s="69" t="s">
        <v>547</v>
      </c>
      <c r="E1090" s="47">
        <v>2001</v>
      </c>
      <c r="F1090" s="69" t="s">
        <v>903</v>
      </c>
      <c r="G1090" s="69" t="s">
        <v>5637</v>
      </c>
      <c r="H1090" s="69" t="s">
        <v>451</v>
      </c>
      <c r="I1090" s="70">
        <v>57.833991085824501</v>
      </c>
      <c r="J1090" s="47" t="s">
        <v>430</v>
      </c>
      <c r="K1090" s="47">
        <v>8</v>
      </c>
      <c r="L1090" s="71"/>
      <c r="M1090" s="47">
        <v>75</v>
      </c>
      <c r="N1090" s="48">
        <f t="shared" si="103"/>
        <v>160</v>
      </c>
      <c r="O1090" s="48">
        <f t="shared" si="98"/>
        <v>9253.4385737319208</v>
      </c>
      <c r="P1090" s="72">
        <f t="shared" si="99"/>
        <v>925.34385737319212</v>
      </c>
      <c r="Q1090" s="73">
        <f t="shared" si="100"/>
        <v>1526.8173646657669</v>
      </c>
      <c r="R1090" s="48">
        <f t="shared" si="101"/>
        <v>11705.599795770881</v>
      </c>
      <c r="S1090" s="74">
        <f t="shared" si="102"/>
        <v>52</v>
      </c>
      <c r="T1090" s="6" t="s">
        <v>1453</v>
      </c>
      <c r="U1090" s="47" t="s">
        <v>432</v>
      </c>
      <c r="V1090" s="47">
        <v>1</v>
      </c>
      <c r="W1090" s="47">
        <v>1</v>
      </c>
      <c r="X1090" s="47">
        <v>1</v>
      </c>
      <c r="Y1090" s="47">
        <v>1</v>
      </c>
      <c r="Z1090" s="75">
        <v>40855.635694444441</v>
      </c>
      <c r="AA1090" s="6" t="s">
        <v>433</v>
      </c>
      <c r="AB1090" s="47" t="s">
        <v>2994</v>
      </c>
      <c r="AC1090" s="47" t="s">
        <v>5638</v>
      </c>
      <c r="AD1090" s="47" t="s">
        <v>5639</v>
      </c>
      <c r="AE1090" s="47" t="s">
        <v>5640</v>
      </c>
      <c r="AF1090" s="6" t="s">
        <v>5641</v>
      </c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</row>
    <row r="1091" spans="1:43" s="1" customFormat="1" ht="15.75" x14ac:dyDescent="0.25">
      <c r="A1091" s="47">
        <v>1087</v>
      </c>
      <c r="B1091" s="47" t="s">
        <v>5642</v>
      </c>
      <c r="C1091" s="47" t="s">
        <v>3896</v>
      </c>
      <c r="D1091" s="69" t="s">
        <v>547</v>
      </c>
      <c r="E1091" s="47">
        <v>2001</v>
      </c>
      <c r="F1091" s="69" t="s">
        <v>903</v>
      </c>
      <c r="G1091" s="69" t="s">
        <v>5637</v>
      </c>
      <c r="H1091" s="69" t="s">
        <v>451</v>
      </c>
      <c r="I1091" s="70">
        <v>2.165780731985806</v>
      </c>
      <c r="J1091" s="47" t="s">
        <v>430</v>
      </c>
      <c r="K1091" s="47">
        <v>8</v>
      </c>
      <c r="L1091" s="71"/>
      <c r="M1091" s="47">
        <v>75</v>
      </c>
      <c r="N1091" s="48">
        <f t="shared" si="103"/>
        <v>160</v>
      </c>
      <c r="O1091" s="48">
        <f t="shared" si="98"/>
        <v>346.52491711772893</v>
      </c>
      <c r="P1091" s="72">
        <f t="shared" si="99"/>
        <v>34.652491711772896</v>
      </c>
      <c r="Q1091" s="73">
        <f t="shared" si="100"/>
        <v>57.176611324425274</v>
      </c>
      <c r="R1091" s="48">
        <f t="shared" si="101"/>
        <v>438.35402015392708</v>
      </c>
      <c r="S1091" s="74">
        <f t="shared" si="102"/>
        <v>52</v>
      </c>
      <c r="T1091" s="6" t="s">
        <v>431</v>
      </c>
      <c r="U1091" s="47" t="s">
        <v>432</v>
      </c>
      <c r="V1091" s="47">
        <v>1</v>
      </c>
      <c r="W1091" s="47">
        <v>1</v>
      </c>
      <c r="X1091" s="47">
        <v>1</v>
      </c>
      <c r="Y1091" s="47">
        <v>1</v>
      </c>
      <c r="Z1091" s="75">
        <v>40855.635694444441</v>
      </c>
      <c r="AA1091" s="6" t="s">
        <v>433</v>
      </c>
      <c r="AB1091" s="47" t="s">
        <v>2994</v>
      </c>
      <c r="AC1091" s="47" t="s">
        <v>5643</v>
      </c>
      <c r="AD1091" s="47" t="s">
        <v>5638</v>
      </c>
      <c r="AE1091" s="47" t="s">
        <v>5644</v>
      </c>
      <c r="AF1091" s="6" t="s">
        <v>5645</v>
      </c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</row>
    <row r="1092" spans="1:43" s="1" customFormat="1" ht="31.5" x14ac:dyDescent="0.25">
      <c r="A1092" s="47">
        <v>1088</v>
      </c>
      <c r="B1092" s="47" t="s">
        <v>5646</v>
      </c>
      <c r="C1092" s="47" t="s">
        <v>4847</v>
      </c>
      <c r="D1092" s="69" t="s">
        <v>3507</v>
      </c>
      <c r="E1092" s="47">
        <v>2003</v>
      </c>
      <c r="F1092" s="69" t="s">
        <v>4849</v>
      </c>
      <c r="G1092" s="69" t="s">
        <v>562</v>
      </c>
      <c r="H1092" s="69" t="s">
        <v>563</v>
      </c>
      <c r="I1092" s="70">
        <v>18.06639091511984</v>
      </c>
      <c r="J1092" s="47" t="s">
        <v>430</v>
      </c>
      <c r="K1092" s="47">
        <v>10</v>
      </c>
      <c r="L1092" s="71"/>
      <c r="M1092" s="47">
        <v>75</v>
      </c>
      <c r="N1092" s="48">
        <f t="shared" si="103"/>
        <v>180</v>
      </c>
      <c r="O1092" s="48">
        <f t="shared" si="98"/>
        <v>3251.9503647215711</v>
      </c>
      <c r="P1092" s="72">
        <f t="shared" si="99"/>
        <v>325.19503647215714</v>
      </c>
      <c r="Q1092" s="73">
        <f t="shared" si="100"/>
        <v>536.57181017905918</v>
      </c>
      <c r="R1092" s="48">
        <f t="shared" si="101"/>
        <v>4113.7172113727875</v>
      </c>
      <c r="S1092" s="74">
        <f t="shared" si="102"/>
        <v>54</v>
      </c>
      <c r="T1092" s="6" t="s">
        <v>1949</v>
      </c>
      <c r="U1092" s="47" t="s">
        <v>432</v>
      </c>
      <c r="V1092" s="47">
        <v>1</v>
      </c>
      <c r="W1092" s="47">
        <v>1</v>
      </c>
      <c r="X1092" s="47">
        <v>1</v>
      </c>
      <c r="Y1092" s="47">
        <v>1</v>
      </c>
      <c r="Z1092" s="75">
        <v>40855.635694444441</v>
      </c>
      <c r="AA1092" s="6" t="s">
        <v>433</v>
      </c>
      <c r="AB1092" s="47" t="s">
        <v>3509</v>
      </c>
      <c r="AC1092" s="47"/>
      <c r="AD1092" s="47" t="s">
        <v>5647</v>
      </c>
      <c r="AE1092" s="47" t="s">
        <v>5648</v>
      </c>
      <c r="AF1092" s="6" t="s">
        <v>5649</v>
      </c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</row>
    <row r="1093" spans="1:43" s="1" customFormat="1" ht="31.5" x14ac:dyDescent="0.25">
      <c r="A1093" s="47">
        <v>1089</v>
      </c>
      <c r="B1093" s="47" t="s">
        <v>5650</v>
      </c>
      <c r="C1093" s="47" t="s">
        <v>1648</v>
      </c>
      <c r="D1093" s="69" t="s">
        <v>1482</v>
      </c>
      <c r="E1093" s="47">
        <v>2002</v>
      </c>
      <c r="F1093" s="69" t="s">
        <v>1650</v>
      </c>
      <c r="G1093" s="69" t="s">
        <v>451</v>
      </c>
      <c r="H1093" s="69" t="s">
        <v>457</v>
      </c>
      <c r="I1093" s="70">
        <v>13.341241062618041</v>
      </c>
      <c r="J1093" s="47" t="s">
        <v>430</v>
      </c>
      <c r="K1093" s="47">
        <v>10</v>
      </c>
      <c r="L1093" s="71"/>
      <c r="M1093" s="47">
        <v>75</v>
      </c>
      <c r="N1093" s="48">
        <f t="shared" si="103"/>
        <v>180</v>
      </c>
      <c r="O1093" s="48">
        <f t="shared" si="98"/>
        <v>2401.4233912712475</v>
      </c>
      <c r="P1093" s="72">
        <f t="shared" si="99"/>
        <v>240.14233912712476</v>
      </c>
      <c r="Q1093" s="73">
        <f t="shared" si="100"/>
        <v>396.23485955975582</v>
      </c>
      <c r="R1093" s="48">
        <f t="shared" si="101"/>
        <v>3037.8005899581281</v>
      </c>
      <c r="S1093" s="74">
        <f t="shared" si="102"/>
        <v>53</v>
      </c>
      <c r="T1093" s="6" t="s">
        <v>431</v>
      </c>
      <c r="U1093" s="47" t="s">
        <v>432</v>
      </c>
      <c r="V1093" s="47">
        <v>1</v>
      </c>
      <c r="W1093" s="47">
        <v>1</v>
      </c>
      <c r="X1093" s="47">
        <v>1</v>
      </c>
      <c r="Y1093" s="47">
        <v>1</v>
      </c>
      <c r="Z1093" s="75">
        <v>40855.635694444441</v>
      </c>
      <c r="AA1093" s="6" t="s">
        <v>433</v>
      </c>
      <c r="AB1093" s="47" t="s">
        <v>1486</v>
      </c>
      <c r="AC1093" s="47" t="s">
        <v>5110</v>
      </c>
      <c r="AD1093" s="47" t="s">
        <v>5651</v>
      </c>
      <c r="AE1093" s="47" t="s">
        <v>5652</v>
      </c>
      <c r="AF1093" s="6" t="s">
        <v>5653</v>
      </c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</row>
    <row r="1094" spans="1:43" s="1" customFormat="1" ht="15.75" x14ac:dyDescent="0.25">
      <c r="A1094" s="47">
        <v>1090</v>
      </c>
      <c r="B1094" s="47" t="s">
        <v>5654</v>
      </c>
      <c r="C1094" s="47" t="s">
        <v>3852</v>
      </c>
      <c r="D1094" s="69" t="s">
        <v>1685</v>
      </c>
      <c r="E1094" s="47">
        <v>1979</v>
      </c>
      <c r="F1094" s="69" t="s">
        <v>1255</v>
      </c>
      <c r="G1094" s="69" t="s">
        <v>2857</v>
      </c>
      <c r="H1094" s="69" t="s">
        <v>2858</v>
      </c>
      <c r="I1094" s="70">
        <v>4.0316377989046623</v>
      </c>
      <c r="J1094" s="47" t="s">
        <v>430</v>
      </c>
      <c r="K1094" s="47">
        <v>12</v>
      </c>
      <c r="L1094" s="71"/>
      <c r="M1094" s="47">
        <v>75</v>
      </c>
      <c r="N1094" s="48">
        <f t="shared" si="103"/>
        <v>200</v>
      </c>
      <c r="O1094" s="48">
        <f t="shared" ref="O1094:O1157" si="104">N1094*I1094</f>
        <v>806.32755978093246</v>
      </c>
      <c r="P1094" s="72">
        <f t="shared" ref="P1094:P1157" si="105">O1094*0.1</f>
        <v>80.632755978093257</v>
      </c>
      <c r="Q1094" s="73">
        <f t="shared" ref="Q1094:Q1157" si="106">SUM(O1094:P1094)*0.15</f>
        <v>133.04404736385385</v>
      </c>
      <c r="R1094" s="48">
        <f t="shared" ref="R1094:R1157" si="107">SUM(O1094:Q1094)</f>
        <v>1020.0043631228796</v>
      </c>
      <c r="S1094" s="74">
        <f t="shared" si="102"/>
        <v>30</v>
      </c>
      <c r="T1094" s="6" t="s">
        <v>431</v>
      </c>
      <c r="U1094" s="47" t="s">
        <v>432</v>
      </c>
      <c r="V1094" s="47">
        <v>1</v>
      </c>
      <c r="W1094" s="47">
        <v>1</v>
      </c>
      <c r="X1094" s="47">
        <v>1</v>
      </c>
      <c r="Y1094" s="47">
        <v>1</v>
      </c>
      <c r="Z1094" s="75">
        <v>44273.554386574076</v>
      </c>
      <c r="AA1094" s="6" t="s">
        <v>1221</v>
      </c>
      <c r="AB1094" s="47" t="s">
        <v>1686</v>
      </c>
      <c r="AC1094" s="47" t="s">
        <v>5655</v>
      </c>
      <c r="AD1094" s="47" t="s">
        <v>3871</v>
      </c>
      <c r="AE1094" s="47" t="s">
        <v>5656</v>
      </c>
      <c r="AF1094" s="6" t="s">
        <v>5657</v>
      </c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</row>
    <row r="1095" spans="1:43" s="1" customFormat="1" ht="15.75" x14ac:dyDescent="0.25">
      <c r="A1095" s="47">
        <v>1091</v>
      </c>
      <c r="B1095" s="47" t="s">
        <v>5658</v>
      </c>
      <c r="C1095" s="47" t="s">
        <v>3852</v>
      </c>
      <c r="D1095" s="69" t="s">
        <v>1685</v>
      </c>
      <c r="E1095" s="47">
        <v>1979</v>
      </c>
      <c r="F1095" s="69" t="s">
        <v>1255</v>
      </c>
      <c r="G1095" s="69" t="s">
        <v>2857</v>
      </c>
      <c r="H1095" s="69" t="s">
        <v>2858</v>
      </c>
      <c r="I1095" s="70">
        <v>48.268858595727373</v>
      </c>
      <c r="J1095" s="47" t="s">
        <v>430</v>
      </c>
      <c r="K1095" s="47">
        <v>12</v>
      </c>
      <c r="L1095" s="71"/>
      <c r="M1095" s="47">
        <v>75</v>
      </c>
      <c r="N1095" s="48">
        <f t="shared" si="103"/>
        <v>200</v>
      </c>
      <c r="O1095" s="48">
        <f t="shared" si="104"/>
        <v>9653.771719145474</v>
      </c>
      <c r="P1095" s="72">
        <f t="shared" si="105"/>
        <v>965.37717191454749</v>
      </c>
      <c r="Q1095" s="73">
        <f t="shared" si="106"/>
        <v>1592.8723336590033</v>
      </c>
      <c r="R1095" s="48">
        <f t="shared" si="107"/>
        <v>12212.021224719025</v>
      </c>
      <c r="S1095" s="74">
        <f t="shared" ref="S1095:S1158" si="108">M1095-ABS($I$2-E1095)</f>
        <v>30</v>
      </c>
      <c r="T1095" s="6" t="s">
        <v>431</v>
      </c>
      <c r="U1095" s="47" t="s">
        <v>432</v>
      </c>
      <c r="V1095" s="47">
        <v>1</v>
      </c>
      <c r="W1095" s="47">
        <v>1</v>
      </c>
      <c r="X1095" s="47">
        <v>1</v>
      </c>
      <c r="Y1095" s="47">
        <v>1</v>
      </c>
      <c r="Z1095" s="75">
        <v>44273.553611111121</v>
      </c>
      <c r="AA1095" s="6" t="s">
        <v>1221</v>
      </c>
      <c r="AB1095" s="47" t="s">
        <v>1686</v>
      </c>
      <c r="AC1095" s="47" t="s">
        <v>5655</v>
      </c>
      <c r="AD1095" s="47" t="s">
        <v>3853</v>
      </c>
      <c r="AE1095" s="47" t="s">
        <v>5659</v>
      </c>
      <c r="AF1095" s="6" t="s">
        <v>5660</v>
      </c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</row>
    <row r="1096" spans="1:43" s="1" customFormat="1" ht="31.5" x14ac:dyDescent="0.25">
      <c r="A1096" s="47">
        <v>1092</v>
      </c>
      <c r="B1096" s="47" t="s">
        <v>5661</v>
      </c>
      <c r="C1096" s="47" t="s">
        <v>1719</v>
      </c>
      <c r="D1096" s="69" t="s">
        <v>918</v>
      </c>
      <c r="E1096" s="47">
        <v>1977</v>
      </c>
      <c r="F1096" s="69" t="s">
        <v>1599</v>
      </c>
      <c r="G1096" s="69" t="s">
        <v>451</v>
      </c>
      <c r="H1096" s="69" t="s">
        <v>451</v>
      </c>
      <c r="I1096" s="70">
        <v>16.48704267785978</v>
      </c>
      <c r="J1096" s="47" t="s">
        <v>799</v>
      </c>
      <c r="K1096" s="47">
        <v>12</v>
      </c>
      <c r="L1096" s="71"/>
      <c r="M1096" s="47">
        <v>75</v>
      </c>
      <c r="N1096" s="48">
        <f t="shared" si="103"/>
        <v>200</v>
      </c>
      <c r="O1096" s="48">
        <f t="shared" si="104"/>
        <v>3297.4085355719558</v>
      </c>
      <c r="P1096" s="72">
        <f t="shared" si="105"/>
        <v>329.74085355719558</v>
      </c>
      <c r="Q1096" s="73">
        <f t="shared" si="106"/>
        <v>544.07240836937262</v>
      </c>
      <c r="R1096" s="48">
        <f t="shared" si="107"/>
        <v>4171.2217974985233</v>
      </c>
      <c r="S1096" s="74">
        <f t="shared" si="108"/>
        <v>28</v>
      </c>
      <c r="T1096" s="6" t="s">
        <v>431</v>
      </c>
      <c r="U1096" s="47" t="s">
        <v>432</v>
      </c>
      <c r="V1096" s="47">
        <v>1</v>
      </c>
      <c r="W1096" s="47">
        <v>1</v>
      </c>
      <c r="X1096" s="47">
        <v>1</v>
      </c>
      <c r="Y1096" s="47">
        <v>1</v>
      </c>
      <c r="Z1096" s="75">
        <v>40855.635706018518</v>
      </c>
      <c r="AA1096" s="6" t="s">
        <v>433</v>
      </c>
      <c r="AB1096" s="47" t="s">
        <v>920</v>
      </c>
      <c r="AC1096" s="47"/>
      <c r="AD1096" s="47" t="s">
        <v>2096</v>
      </c>
      <c r="AE1096" s="47" t="s">
        <v>5662</v>
      </c>
      <c r="AF1096" s="6" t="s">
        <v>5663</v>
      </c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</row>
    <row r="1097" spans="1:43" s="1" customFormat="1" ht="31.5" x14ac:dyDescent="0.25">
      <c r="A1097" s="47">
        <v>1093</v>
      </c>
      <c r="B1097" s="47" t="s">
        <v>5664</v>
      </c>
      <c r="C1097" s="47" t="s">
        <v>1742</v>
      </c>
      <c r="D1097" s="69" t="s">
        <v>918</v>
      </c>
      <c r="E1097" s="47">
        <v>1977</v>
      </c>
      <c r="F1097" s="69" t="s">
        <v>1046</v>
      </c>
      <c r="G1097" s="69" t="s">
        <v>905</v>
      </c>
      <c r="H1097" s="69" t="s">
        <v>5665</v>
      </c>
      <c r="I1097" s="70">
        <v>19.999777598404791</v>
      </c>
      <c r="J1097" s="47" t="s">
        <v>799</v>
      </c>
      <c r="K1097" s="47">
        <v>12</v>
      </c>
      <c r="L1097" s="71"/>
      <c r="M1097" s="47">
        <v>75</v>
      </c>
      <c r="N1097" s="48">
        <f t="shared" si="103"/>
        <v>200</v>
      </c>
      <c r="O1097" s="48">
        <f t="shared" si="104"/>
        <v>3999.9555196809579</v>
      </c>
      <c r="P1097" s="72">
        <f t="shared" si="105"/>
        <v>399.99555196809581</v>
      </c>
      <c r="Q1097" s="73">
        <f t="shared" si="106"/>
        <v>659.99266074735806</v>
      </c>
      <c r="R1097" s="48">
        <f t="shared" si="107"/>
        <v>5059.9437323964121</v>
      </c>
      <c r="S1097" s="74">
        <f t="shared" si="108"/>
        <v>28</v>
      </c>
      <c r="T1097" s="6" t="s">
        <v>431</v>
      </c>
      <c r="U1097" s="47" t="s">
        <v>432</v>
      </c>
      <c r="V1097" s="47">
        <v>1</v>
      </c>
      <c r="W1097" s="47">
        <v>1</v>
      </c>
      <c r="X1097" s="47">
        <v>1</v>
      </c>
      <c r="Y1097" s="47">
        <v>1</v>
      </c>
      <c r="Z1097" s="75">
        <v>40855.635706018518</v>
      </c>
      <c r="AA1097" s="6" t="s">
        <v>433</v>
      </c>
      <c r="AB1097" s="47" t="s">
        <v>920</v>
      </c>
      <c r="AC1097" s="47" t="s">
        <v>5666</v>
      </c>
      <c r="AD1097" s="47" t="s">
        <v>5667</v>
      </c>
      <c r="AE1097" s="47" t="s">
        <v>5668</v>
      </c>
      <c r="AF1097" s="6" t="s">
        <v>5669</v>
      </c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</row>
    <row r="1098" spans="1:43" s="1" customFormat="1" ht="31.5" x14ac:dyDescent="0.25">
      <c r="A1098" s="47">
        <v>1094</v>
      </c>
      <c r="B1098" s="47" t="s">
        <v>5670</v>
      </c>
      <c r="C1098" s="47" t="s">
        <v>1742</v>
      </c>
      <c r="D1098" s="69" t="s">
        <v>918</v>
      </c>
      <c r="E1098" s="47">
        <v>1977</v>
      </c>
      <c r="F1098" s="69" t="s">
        <v>1046</v>
      </c>
      <c r="G1098" s="69" t="s">
        <v>1744</v>
      </c>
      <c r="H1098" s="69" t="s">
        <v>905</v>
      </c>
      <c r="I1098" s="70">
        <v>5.560790926000899</v>
      </c>
      <c r="J1098" s="47" t="s">
        <v>799</v>
      </c>
      <c r="K1098" s="47">
        <v>12</v>
      </c>
      <c r="L1098" s="71"/>
      <c r="M1098" s="47">
        <v>75</v>
      </c>
      <c r="N1098" s="48">
        <f t="shared" si="103"/>
        <v>200</v>
      </c>
      <c r="O1098" s="48">
        <f t="shared" si="104"/>
        <v>1112.1581852001798</v>
      </c>
      <c r="P1098" s="72">
        <f t="shared" si="105"/>
        <v>111.21581852001799</v>
      </c>
      <c r="Q1098" s="73">
        <f t="shared" si="106"/>
        <v>183.50610055802966</v>
      </c>
      <c r="R1098" s="48">
        <f t="shared" si="107"/>
        <v>1406.8801042782275</v>
      </c>
      <c r="S1098" s="74">
        <f t="shared" si="108"/>
        <v>28</v>
      </c>
      <c r="T1098" s="6" t="s">
        <v>431</v>
      </c>
      <c r="U1098" s="47" t="s">
        <v>432</v>
      </c>
      <c r="V1098" s="47">
        <v>1</v>
      </c>
      <c r="W1098" s="47">
        <v>1</v>
      </c>
      <c r="X1098" s="47">
        <v>1</v>
      </c>
      <c r="Y1098" s="47">
        <v>1</v>
      </c>
      <c r="Z1098" s="75">
        <v>40855.635706018518</v>
      </c>
      <c r="AA1098" s="6" t="s">
        <v>433</v>
      </c>
      <c r="AB1098" s="47" t="s">
        <v>920</v>
      </c>
      <c r="AC1098" s="47" t="s">
        <v>5667</v>
      </c>
      <c r="AD1098" s="47" t="s">
        <v>5671</v>
      </c>
      <c r="AE1098" s="47" t="s">
        <v>5672</v>
      </c>
      <c r="AF1098" s="6" t="s">
        <v>5673</v>
      </c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</row>
    <row r="1099" spans="1:43" s="1" customFormat="1" ht="15.75" x14ac:dyDescent="0.25">
      <c r="A1099" s="47">
        <v>1095</v>
      </c>
      <c r="B1099" s="47" t="s">
        <v>5674</v>
      </c>
      <c r="C1099" s="47" t="s">
        <v>2965</v>
      </c>
      <c r="D1099" s="69" t="s">
        <v>2966</v>
      </c>
      <c r="E1099" s="47">
        <v>1996</v>
      </c>
      <c r="F1099" s="69" t="s">
        <v>904</v>
      </c>
      <c r="G1099" s="69" t="s">
        <v>1289</v>
      </c>
      <c r="H1099" s="69" t="s">
        <v>1046</v>
      </c>
      <c r="I1099" s="70">
        <v>72.000062633826616</v>
      </c>
      <c r="J1099" s="47" t="s">
        <v>430</v>
      </c>
      <c r="K1099" s="47">
        <v>10</v>
      </c>
      <c r="L1099" s="71"/>
      <c r="M1099" s="47">
        <v>75</v>
      </c>
      <c r="N1099" s="48">
        <f t="shared" si="103"/>
        <v>180</v>
      </c>
      <c r="O1099" s="48">
        <f t="shared" si="104"/>
        <v>12960.011274088791</v>
      </c>
      <c r="P1099" s="72">
        <f t="shared" si="105"/>
        <v>1296.0011274088793</v>
      </c>
      <c r="Q1099" s="73">
        <f t="shared" si="106"/>
        <v>2138.4018602246506</v>
      </c>
      <c r="R1099" s="48">
        <f t="shared" si="107"/>
        <v>16394.414261722319</v>
      </c>
      <c r="S1099" s="74">
        <f t="shared" si="108"/>
        <v>47</v>
      </c>
      <c r="T1099" s="6" t="s">
        <v>431</v>
      </c>
      <c r="U1099" s="47" t="s">
        <v>432</v>
      </c>
      <c r="V1099" s="47">
        <v>1</v>
      </c>
      <c r="W1099" s="47">
        <v>1</v>
      </c>
      <c r="X1099" s="47">
        <v>1</v>
      </c>
      <c r="Y1099" s="47">
        <v>1</v>
      </c>
      <c r="Z1099" s="75">
        <v>40855.635717592602</v>
      </c>
      <c r="AA1099" s="6" t="s">
        <v>433</v>
      </c>
      <c r="AB1099" s="47" t="s">
        <v>2968</v>
      </c>
      <c r="AC1099" s="47" t="s">
        <v>5675</v>
      </c>
      <c r="AD1099" s="47" t="s">
        <v>5676</v>
      </c>
      <c r="AE1099" s="47" t="s">
        <v>5677</v>
      </c>
      <c r="AF1099" s="6" t="s">
        <v>5678</v>
      </c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</row>
    <row r="1100" spans="1:43" s="1" customFormat="1" ht="15.75" x14ac:dyDescent="0.25">
      <c r="A1100" s="47">
        <v>1096</v>
      </c>
      <c r="B1100" s="47" t="s">
        <v>5679</v>
      </c>
      <c r="C1100" s="47" t="s">
        <v>2965</v>
      </c>
      <c r="D1100" s="69" t="s">
        <v>2966</v>
      </c>
      <c r="E1100" s="47">
        <v>1996</v>
      </c>
      <c r="F1100" s="69" t="s">
        <v>904</v>
      </c>
      <c r="G1100" s="69" t="s">
        <v>1289</v>
      </c>
      <c r="H1100" s="69" t="s">
        <v>1046</v>
      </c>
      <c r="I1100" s="70">
        <v>3.000098707081249</v>
      </c>
      <c r="J1100" s="47" t="s">
        <v>430</v>
      </c>
      <c r="K1100" s="47">
        <v>10</v>
      </c>
      <c r="L1100" s="71"/>
      <c r="M1100" s="47">
        <v>75</v>
      </c>
      <c r="N1100" s="48">
        <f t="shared" si="103"/>
        <v>180</v>
      </c>
      <c r="O1100" s="48">
        <f t="shared" si="104"/>
        <v>540.01776727462482</v>
      </c>
      <c r="P1100" s="72">
        <f t="shared" si="105"/>
        <v>54.001776727462484</v>
      </c>
      <c r="Q1100" s="73">
        <f t="shared" si="106"/>
        <v>89.102931600313084</v>
      </c>
      <c r="R1100" s="48">
        <f t="shared" si="107"/>
        <v>683.12247560240041</v>
      </c>
      <c r="S1100" s="74">
        <f t="shared" si="108"/>
        <v>47</v>
      </c>
      <c r="T1100" s="6" t="s">
        <v>431</v>
      </c>
      <c r="U1100" s="47" t="s">
        <v>432</v>
      </c>
      <c r="V1100" s="47">
        <v>1</v>
      </c>
      <c r="W1100" s="47">
        <v>1</v>
      </c>
      <c r="X1100" s="47">
        <v>1</v>
      </c>
      <c r="Y1100" s="47">
        <v>1</v>
      </c>
      <c r="Z1100" s="75">
        <v>40855.635717592602</v>
      </c>
      <c r="AA1100" s="6" t="s">
        <v>433</v>
      </c>
      <c r="AB1100" s="47" t="s">
        <v>2968</v>
      </c>
      <c r="AC1100" s="47" t="s">
        <v>2987</v>
      </c>
      <c r="AD1100" s="47" t="s">
        <v>5675</v>
      </c>
      <c r="AE1100" s="47" t="s">
        <v>5680</v>
      </c>
      <c r="AF1100" s="6" t="s">
        <v>5681</v>
      </c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</row>
    <row r="1101" spans="1:43" s="1" customFormat="1" ht="31.5" x14ac:dyDescent="0.25">
      <c r="A1101" s="47">
        <v>1097</v>
      </c>
      <c r="B1101" s="47" t="s">
        <v>5682</v>
      </c>
      <c r="C1101" s="47" t="s">
        <v>3121</v>
      </c>
      <c r="D1101" s="69" t="s">
        <v>3114</v>
      </c>
      <c r="E1101" s="47">
        <v>1992</v>
      </c>
      <c r="F1101" s="69" t="s">
        <v>3107</v>
      </c>
      <c r="G1101" s="69" t="s">
        <v>3123</v>
      </c>
      <c r="H1101" s="69" t="s">
        <v>1570</v>
      </c>
      <c r="I1101" s="70">
        <v>173.4997845476878</v>
      </c>
      <c r="J1101" s="47" t="s">
        <v>430</v>
      </c>
      <c r="K1101" s="47">
        <v>8</v>
      </c>
      <c r="L1101" s="71"/>
      <c r="M1101" s="47">
        <v>75</v>
      </c>
      <c r="N1101" s="48">
        <f t="shared" si="103"/>
        <v>160</v>
      </c>
      <c r="O1101" s="48">
        <f t="shared" si="104"/>
        <v>27759.965527630047</v>
      </c>
      <c r="P1101" s="72">
        <f t="shared" si="105"/>
        <v>2775.9965527630047</v>
      </c>
      <c r="Q1101" s="73">
        <f t="shared" si="106"/>
        <v>4580.3943120589574</v>
      </c>
      <c r="R1101" s="48">
        <f t="shared" si="107"/>
        <v>35116.356392452013</v>
      </c>
      <c r="S1101" s="74">
        <f t="shared" si="108"/>
        <v>43</v>
      </c>
      <c r="T1101" s="6" t="s">
        <v>431</v>
      </c>
      <c r="U1101" s="47" t="s">
        <v>432</v>
      </c>
      <c r="V1101" s="47">
        <v>1</v>
      </c>
      <c r="W1101" s="47">
        <v>1</v>
      </c>
      <c r="X1101" s="47">
        <v>1</v>
      </c>
      <c r="Y1101" s="47">
        <v>1</v>
      </c>
      <c r="Z1101" s="75">
        <v>40855.635717592602</v>
      </c>
      <c r="AA1101" s="6" t="s">
        <v>433</v>
      </c>
      <c r="AB1101" s="47" t="s">
        <v>3115</v>
      </c>
      <c r="AC1101" s="47" t="s">
        <v>5683</v>
      </c>
      <c r="AD1101" s="47" t="s">
        <v>5684</v>
      </c>
      <c r="AE1101" s="47" t="s">
        <v>5685</v>
      </c>
      <c r="AF1101" s="6" t="s">
        <v>5686</v>
      </c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</row>
    <row r="1102" spans="1:43" s="1" customFormat="1" ht="31.5" x14ac:dyDescent="0.25">
      <c r="A1102" s="47">
        <v>1098</v>
      </c>
      <c r="B1102" s="47" t="s">
        <v>5687</v>
      </c>
      <c r="C1102" s="47" t="s">
        <v>3121</v>
      </c>
      <c r="D1102" s="69" t="s">
        <v>3114</v>
      </c>
      <c r="E1102" s="47">
        <v>1992</v>
      </c>
      <c r="F1102" s="69" t="s">
        <v>3107</v>
      </c>
      <c r="G1102" s="69" t="s">
        <v>1570</v>
      </c>
      <c r="H1102" s="69" t="s">
        <v>3037</v>
      </c>
      <c r="I1102" s="70">
        <v>58.000110271029911</v>
      </c>
      <c r="J1102" s="47" t="s">
        <v>430</v>
      </c>
      <c r="K1102" s="47">
        <v>8</v>
      </c>
      <c r="L1102" s="71"/>
      <c r="M1102" s="47">
        <v>75</v>
      </c>
      <c r="N1102" s="48">
        <f t="shared" si="103"/>
        <v>160</v>
      </c>
      <c r="O1102" s="48">
        <f t="shared" si="104"/>
        <v>9280.0176433647866</v>
      </c>
      <c r="P1102" s="72">
        <f t="shared" si="105"/>
        <v>928.00176433647869</v>
      </c>
      <c r="Q1102" s="73">
        <f t="shared" si="106"/>
        <v>1531.2029111551899</v>
      </c>
      <c r="R1102" s="48">
        <f t="shared" si="107"/>
        <v>11739.222318856455</v>
      </c>
      <c r="S1102" s="74">
        <f t="shared" si="108"/>
        <v>43</v>
      </c>
      <c r="T1102" s="6" t="s">
        <v>431</v>
      </c>
      <c r="U1102" s="47" t="s">
        <v>432</v>
      </c>
      <c r="V1102" s="47">
        <v>1</v>
      </c>
      <c r="W1102" s="47">
        <v>1</v>
      </c>
      <c r="X1102" s="47">
        <v>1</v>
      </c>
      <c r="Y1102" s="47">
        <v>1</v>
      </c>
      <c r="Z1102" s="75">
        <v>40855.635717592602</v>
      </c>
      <c r="AA1102" s="6" t="s">
        <v>433</v>
      </c>
      <c r="AB1102" s="47" t="s">
        <v>3115</v>
      </c>
      <c r="AC1102" s="47" t="s">
        <v>5688</v>
      </c>
      <c r="AD1102" s="47" t="s">
        <v>3116</v>
      </c>
      <c r="AE1102" s="47" t="s">
        <v>5689</v>
      </c>
      <c r="AF1102" s="6" t="s">
        <v>5690</v>
      </c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</row>
    <row r="1103" spans="1:43" s="1" customFormat="1" ht="31.5" x14ac:dyDescent="0.25">
      <c r="A1103" s="47">
        <v>1099</v>
      </c>
      <c r="B1103" s="47" t="s">
        <v>5691</v>
      </c>
      <c r="C1103" s="47" t="s">
        <v>3121</v>
      </c>
      <c r="D1103" s="69" t="s">
        <v>3114</v>
      </c>
      <c r="E1103" s="47">
        <v>1992</v>
      </c>
      <c r="F1103" s="69" t="s">
        <v>3107</v>
      </c>
      <c r="G1103" s="69" t="s">
        <v>1570</v>
      </c>
      <c r="H1103" s="69" t="s">
        <v>3037</v>
      </c>
      <c r="I1103" s="70">
        <v>41.000042645201113</v>
      </c>
      <c r="J1103" s="47" t="s">
        <v>430</v>
      </c>
      <c r="K1103" s="47">
        <v>6</v>
      </c>
      <c r="L1103" s="71"/>
      <c r="M1103" s="47">
        <v>75</v>
      </c>
      <c r="N1103" s="48">
        <f t="shared" si="103"/>
        <v>140</v>
      </c>
      <c r="O1103" s="48">
        <f t="shared" si="104"/>
        <v>5740.0059703281559</v>
      </c>
      <c r="P1103" s="72">
        <f t="shared" si="105"/>
        <v>574.00059703281556</v>
      </c>
      <c r="Q1103" s="73">
        <f t="shared" si="106"/>
        <v>947.10098510414571</v>
      </c>
      <c r="R1103" s="48">
        <f t="shared" si="107"/>
        <v>7261.1075524651169</v>
      </c>
      <c r="S1103" s="74">
        <f t="shared" si="108"/>
        <v>43</v>
      </c>
      <c r="T1103" s="6" t="s">
        <v>2489</v>
      </c>
      <c r="U1103" s="47" t="s">
        <v>432</v>
      </c>
      <c r="V1103" s="47">
        <v>1</v>
      </c>
      <c r="W1103" s="47">
        <v>1</v>
      </c>
      <c r="X1103" s="47">
        <v>1</v>
      </c>
      <c r="Y1103" s="47">
        <v>1</v>
      </c>
      <c r="Z1103" s="75">
        <v>40855.635717592602</v>
      </c>
      <c r="AA1103" s="6" t="s">
        <v>433</v>
      </c>
      <c r="AB1103" s="47" t="s">
        <v>3115</v>
      </c>
      <c r="AC1103" s="47" t="s">
        <v>5692</v>
      </c>
      <c r="AD1103" s="47" t="s">
        <v>5693</v>
      </c>
      <c r="AE1103" s="47" t="s">
        <v>5694</v>
      </c>
      <c r="AF1103" s="6" t="s">
        <v>5695</v>
      </c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</row>
    <row r="1104" spans="1:43" s="1" customFormat="1" ht="31.5" x14ac:dyDescent="0.25">
      <c r="A1104" s="47">
        <v>1100</v>
      </c>
      <c r="B1104" s="47" t="s">
        <v>5696</v>
      </c>
      <c r="C1104" s="47" t="s">
        <v>3121</v>
      </c>
      <c r="D1104" s="69" t="s">
        <v>3114</v>
      </c>
      <c r="E1104" s="47">
        <v>1992</v>
      </c>
      <c r="F1104" s="69" t="s">
        <v>3107</v>
      </c>
      <c r="G1104" s="69" t="s">
        <v>1570</v>
      </c>
      <c r="H1104" s="69" t="s">
        <v>3037</v>
      </c>
      <c r="I1104" s="70">
        <v>3.999864984741524</v>
      </c>
      <c r="J1104" s="47" t="s">
        <v>430</v>
      </c>
      <c r="K1104" s="47">
        <v>6</v>
      </c>
      <c r="L1104" s="71"/>
      <c r="M1104" s="47">
        <v>75</v>
      </c>
      <c r="N1104" s="48">
        <f t="shared" si="103"/>
        <v>140</v>
      </c>
      <c r="O1104" s="48">
        <f t="shared" si="104"/>
        <v>559.98109786381337</v>
      </c>
      <c r="P1104" s="72">
        <f t="shared" si="105"/>
        <v>55.998109786381342</v>
      </c>
      <c r="Q1104" s="73">
        <f t="shared" si="106"/>
        <v>92.3968811475292</v>
      </c>
      <c r="R1104" s="48">
        <f t="shared" si="107"/>
        <v>708.37608879772392</v>
      </c>
      <c r="S1104" s="74">
        <f t="shared" si="108"/>
        <v>43</v>
      </c>
      <c r="T1104" s="6" t="s">
        <v>431</v>
      </c>
      <c r="U1104" s="47" t="s">
        <v>432</v>
      </c>
      <c r="V1104" s="47">
        <v>1</v>
      </c>
      <c r="W1104" s="47">
        <v>1</v>
      </c>
      <c r="X1104" s="47">
        <v>1</v>
      </c>
      <c r="Y1104" s="47">
        <v>1</v>
      </c>
      <c r="Z1104" s="75">
        <v>40855.635717592602</v>
      </c>
      <c r="AA1104" s="6" t="s">
        <v>433</v>
      </c>
      <c r="AB1104" s="47" t="s">
        <v>3115</v>
      </c>
      <c r="AC1104" s="47" t="s">
        <v>3116</v>
      </c>
      <c r="AD1104" s="47" t="s">
        <v>5692</v>
      </c>
      <c r="AE1104" s="47" t="s">
        <v>5697</v>
      </c>
      <c r="AF1104" s="6" t="s">
        <v>5698</v>
      </c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</row>
    <row r="1105" spans="1:43" s="1" customFormat="1" ht="31.5" x14ac:dyDescent="0.25">
      <c r="A1105" s="47">
        <v>1101</v>
      </c>
      <c r="B1105" s="47" t="s">
        <v>5699</v>
      </c>
      <c r="C1105" s="47" t="s">
        <v>3121</v>
      </c>
      <c r="D1105" s="69" t="s">
        <v>3114</v>
      </c>
      <c r="E1105" s="47">
        <v>1992</v>
      </c>
      <c r="F1105" s="69" t="s">
        <v>1570</v>
      </c>
      <c r="G1105" s="69" t="s">
        <v>3148</v>
      </c>
      <c r="H1105" s="69" t="s">
        <v>3107</v>
      </c>
      <c r="I1105" s="70">
        <v>5.0000046450004101</v>
      </c>
      <c r="J1105" s="47" t="s">
        <v>430</v>
      </c>
      <c r="K1105" s="47">
        <v>8</v>
      </c>
      <c r="L1105" s="71"/>
      <c r="M1105" s="47">
        <v>75</v>
      </c>
      <c r="N1105" s="48">
        <f t="shared" si="103"/>
        <v>160</v>
      </c>
      <c r="O1105" s="48">
        <f t="shared" si="104"/>
        <v>800.00074320006559</v>
      </c>
      <c r="P1105" s="72">
        <f t="shared" si="105"/>
        <v>80.000074320006561</v>
      </c>
      <c r="Q1105" s="73">
        <f t="shared" si="106"/>
        <v>132.00012262801081</v>
      </c>
      <c r="R1105" s="48">
        <f t="shared" si="107"/>
        <v>1012.0009401480829</v>
      </c>
      <c r="S1105" s="74">
        <f t="shared" si="108"/>
        <v>43</v>
      </c>
      <c r="T1105" s="6" t="s">
        <v>431</v>
      </c>
      <c r="U1105" s="47" t="s">
        <v>432</v>
      </c>
      <c r="V1105" s="47">
        <v>1</v>
      </c>
      <c r="W1105" s="47">
        <v>1</v>
      </c>
      <c r="X1105" s="47">
        <v>1</v>
      </c>
      <c r="Y1105" s="47">
        <v>1</v>
      </c>
      <c r="Z1105" s="75">
        <v>40855.635717592602</v>
      </c>
      <c r="AA1105" s="6" t="s">
        <v>433</v>
      </c>
      <c r="AB1105" s="47" t="s">
        <v>3115</v>
      </c>
      <c r="AC1105" s="47" t="s">
        <v>5700</v>
      </c>
      <c r="AD1105" s="47" t="s">
        <v>5688</v>
      </c>
      <c r="AE1105" s="47" t="s">
        <v>5701</v>
      </c>
      <c r="AF1105" s="6" t="s">
        <v>5702</v>
      </c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</row>
    <row r="1106" spans="1:43" s="1" customFormat="1" ht="31.5" x14ac:dyDescent="0.25">
      <c r="A1106" s="47">
        <v>1102</v>
      </c>
      <c r="B1106" s="47" t="s">
        <v>5703</v>
      </c>
      <c r="C1106" s="47" t="s">
        <v>3121</v>
      </c>
      <c r="D1106" s="69" t="s">
        <v>3114</v>
      </c>
      <c r="E1106" s="47">
        <v>1992</v>
      </c>
      <c r="F1106" s="69" t="s">
        <v>3107</v>
      </c>
      <c r="G1106" s="69" t="s">
        <v>3123</v>
      </c>
      <c r="H1106" s="69" t="s">
        <v>1570</v>
      </c>
      <c r="I1106" s="70">
        <v>6.0000314907284249</v>
      </c>
      <c r="J1106" s="47" t="s">
        <v>430</v>
      </c>
      <c r="K1106" s="47">
        <v>8</v>
      </c>
      <c r="L1106" s="71"/>
      <c r="M1106" s="47">
        <v>75</v>
      </c>
      <c r="N1106" s="48">
        <f t="shared" si="103"/>
        <v>160</v>
      </c>
      <c r="O1106" s="48">
        <f t="shared" si="104"/>
        <v>960.00503851654798</v>
      </c>
      <c r="P1106" s="72">
        <f t="shared" si="105"/>
        <v>96.000503851654798</v>
      </c>
      <c r="Q1106" s="73">
        <f t="shared" si="106"/>
        <v>158.40083135523042</v>
      </c>
      <c r="R1106" s="48">
        <f t="shared" si="107"/>
        <v>1214.4063737234333</v>
      </c>
      <c r="S1106" s="74">
        <f t="shared" si="108"/>
        <v>43</v>
      </c>
      <c r="T1106" s="6" t="s">
        <v>431</v>
      </c>
      <c r="U1106" s="47" t="s">
        <v>432</v>
      </c>
      <c r="V1106" s="47">
        <v>1</v>
      </c>
      <c r="W1106" s="47">
        <v>1</v>
      </c>
      <c r="X1106" s="47">
        <v>1</v>
      </c>
      <c r="Y1106" s="47">
        <v>1</v>
      </c>
      <c r="Z1106" s="75">
        <v>40855.635729166657</v>
      </c>
      <c r="AA1106" s="6" t="s">
        <v>433</v>
      </c>
      <c r="AB1106" s="47" t="s">
        <v>3115</v>
      </c>
      <c r="AC1106" s="47" t="s">
        <v>5684</v>
      </c>
      <c r="AD1106" s="47" t="s">
        <v>5688</v>
      </c>
      <c r="AE1106" s="47" t="s">
        <v>5704</v>
      </c>
      <c r="AF1106" s="6" t="s">
        <v>5705</v>
      </c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</row>
    <row r="1107" spans="1:43" s="1" customFormat="1" ht="31.5" x14ac:dyDescent="0.25">
      <c r="A1107" s="47">
        <v>1103</v>
      </c>
      <c r="B1107" s="47" t="s">
        <v>5706</v>
      </c>
      <c r="C1107" s="47" t="s">
        <v>1568</v>
      </c>
      <c r="D1107" s="69" t="s">
        <v>3114</v>
      </c>
      <c r="E1107" s="47">
        <v>1992</v>
      </c>
      <c r="F1107" s="69" t="s">
        <v>1570</v>
      </c>
      <c r="G1107" s="69" t="s">
        <v>562</v>
      </c>
      <c r="H1107" s="69" t="s">
        <v>3134</v>
      </c>
      <c r="I1107" s="70">
        <v>3.2603249193969051</v>
      </c>
      <c r="J1107" s="47" t="s">
        <v>430</v>
      </c>
      <c r="K1107" s="47">
        <v>8</v>
      </c>
      <c r="L1107" s="71"/>
      <c r="M1107" s="47">
        <v>75</v>
      </c>
      <c r="N1107" s="48">
        <f t="shared" si="103"/>
        <v>160</v>
      </c>
      <c r="O1107" s="48">
        <f t="shared" si="104"/>
        <v>521.65198710350478</v>
      </c>
      <c r="P1107" s="72">
        <f t="shared" si="105"/>
        <v>52.165198710350481</v>
      </c>
      <c r="Q1107" s="73">
        <f t="shared" si="106"/>
        <v>86.072577872078298</v>
      </c>
      <c r="R1107" s="48">
        <f t="shared" si="107"/>
        <v>659.88976368593364</v>
      </c>
      <c r="S1107" s="74">
        <f t="shared" si="108"/>
        <v>43</v>
      </c>
      <c r="T1107" s="6" t="s">
        <v>431</v>
      </c>
      <c r="U1107" s="47" t="s">
        <v>432</v>
      </c>
      <c r="V1107" s="47">
        <v>1</v>
      </c>
      <c r="W1107" s="47">
        <v>1</v>
      </c>
      <c r="X1107" s="47">
        <v>1</v>
      </c>
      <c r="Y1107" s="47">
        <v>1</v>
      </c>
      <c r="Z1107" s="75">
        <v>40855.635729166657</v>
      </c>
      <c r="AA1107" s="6" t="s">
        <v>433</v>
      </c>
      <c r="AB1107" s="47" t="s">
        <v>3115</v>
      </c>
      <c r="AC1107" s="47" t="s">
        <v>3163</v>
      </c>
      <c r="AD1107" s="47" t="s">
        <v>5707</v>
      </c>
      <c r="AE1107" s="47" t="s">
        <v>5708</v>
      </c>
      <c r="AF1107" s="6" t="s">
        <v>5709</v>
      </c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</row>
    <row r="1108" spans="1:43" s="1" customFormat="1" ht="31.5" x14ac:dyDescent="0.25">
      <c r="A1108" s="47">
        <v>1104</v>
      </c>
      <c r="B1108" s="47" t="s">
        <v>5710</v>
      </c>
      <c r="C1108" s="47" t="s">
        <v>1568</v>
      </c>
      <c r="D1108" s="69" t="s">
        <v>3114</v>
      </c>
      <c r="E1108" s="47">
        <v>1992</v>
      </c>
      <c r="F1108" s="69" t="s">
        <v>3148</v>
      </c>
      <c r="G1108" s="69" t="s">
        <v>5711</v>
      </c>
      <c r="H1108" s="69" t="s">
        <v>1570</v>
      </c>
      <c r="I1108" s="70">
        <v>28.999948387232411</v>
      </c>
      <c r="J1108" s="47" t="s">
        <v>430</v>
      </c>
      <c r="K1108" s="47">
        <v>8</v>
      </c>
      <c r="L1108" s="71"/>
      <c r="M1108" s="47">
        <v>75</v>
      </c>
      <c r="N1108" s="48">
        <f t="shared" si="103"/>
        <v>160</v>
      </c>
      <c r="O1108" s="48">
        <f t="shared" si="104"/>
        <v>4639.9917419571857</v>
      </c>
      <c r="P1108" s="72">
        <f t="shared" si="105"/>
        <v>463.99917419571858</v>
      </c>
      <c r="Q1108" s="73">
        <f t="shared" si="106"/>
        <v>765.59863742293555</v>
      </c>
      <c r="R1108" s="48">
        <f t="shared" si="107"/>
        <v>5869.5895535758391</v>
      </c>
      <c r="S1108" s="74">
        <f t="shared" si="108"/>
        <v>43</v>
      </c>
      <c r="T1108" s="6" t="s">
        <v>431</v>
      </c>
      <c r="U1108" s="47" t="s">
        <v>432</v>
      </c>
      <c r="V1108" s="47">
        <v>1</v>
      </c>
      <c r="W1108" s="47">
        <v>1</v>
      </c>
      <c r="X1108" s="47">
        <v>1</v>
      </c>
      <c r="Y1108" s="47">
        <v>1</v>
      </c>
      <c r="Z1108" s="75">
        <v>40855.635729166657</v>
      </c>
      <c r="AA1108" s="6" t="s">
        <v>433</v>
      </c>
      <c r="AB1108" s="47" t="s">
        <v>3115</v>
      </c>
      <c r="AC1108" s="47" t="s">
        <v>5712</v>
      </c>
      <c r="AD1108" s="47" t="s">
        <v>5713</v>
      </c>
      <c r="AE1108" s="47" t="s">
        <v>5714</v>
      </c>
      <c r="AF1108" s="6" t="s">
        <v>5715</v>
      </c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</row>
    <row r="1109" spans="1:43" s="1" customFormat="1" ht="31.5" x14ac:dyDescent="0.25">
      <c r="A1109" s="47">
        <v>1105</v>
      </c>
      <c r="B1109" s="47" t="s">
        <v>5716</v>
      </c>
      <c r="C1109" s="47" t="s">
        <v>1568</v>
      </c>
      <c r="D1109" s="69" t="s">
        <v>3114</v>
      </c>
      <c r="E1109" s="47">
        <v>1992</v>
      </c>
      <c r="F1109" s="69" t="s">
        <v>3148</v>
      </c>
      <c r="G1109" s="69" t="s">
        <v>5711</v>
      </c>
      <c r="H1109" s="69" t="s">
        <v>1570</v>
      </c>
      <c r="I1109" s="70">
        <v>4.9999498490986367</v>
      </c>
      <c r="J1109" s="47" t="s">
        <v>430</v>
      </c>
      <c r="K1109" s="47">
        <v>8</v>
      </c>
      <c r="L1109" s="71"/>
      <c r="M1109" s="47">
        <v>75</v>
      </c>
      <c r="N1109" s="48">
        <f t="shared" si="103"/>
        <v>160</v>
      </c>
      <c r="O1109" s="48">
        <f t="shared" si="104"/>
        <v>799.9919758557819</v>
      </c>
      <c r="P1109" s="72">
        <f t="shared" si="105"/>
        <v>79.999197585578202</v>
      </c>
      <c r="Q1109" s="73">
        <f t="shared" si="106"/>
        <v>131.99867601620403</v>
      </c>
      <c r="R1109" s="48">
        <f t="shared" si="107"/>
        <v>1011.9898494575642</v>
      </c>
      <c r="S1109" s="74">
        <f t="shared" si="108"/>
        <v>43</v>
      </c>
      <c r="T1109" s="6" t="s">
        <v>431</v>
      </c>
      <c r="U1109" s="47" t="s">
        <v>432</v>
      </c>
      <c r="V1109" s="47">
        <v>1</v>
      </c>
      <c r="W1109" s="47">
        <v>1</v>
      </c>
      <c r="X1109" s="47">
        <v>1</v>
      </c>
      <c r="Y1109" s="47">
        <v>1</v>
      </c>
      <c r="Z1109" s="75">
        <v>40855.635729166657</v>
      </c>
      <c r="AA1109" s="6" t="s">
        <v>433</v>
      </c>
      <c r="AB1109" s="47" t="s">
        <v>3115</v>
      </c>
      <c r="AC1109" s="47" t="s">
        <v>5717</v>
      </c>
      <c r="AD1109" s="47" t="s">
        <v>5712</v>
      </c>
      <c r="AE1109" s="47" t="s">
        <v>5718</v>
      </c>
      <c r="AF1109" s="6" t="s">
        <v>5719</v>
      </c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</row>
    <row r="1110" spans="1:43" s="1" customFormat="1" ht="15.75" x14ac:dyDescent="0.25">
      <c r="A1110" s="47">
        <v>1106</v>
      </c>
      <c r="B1110" s="47" t="s">
        <v>5720</v>
      </c>
      <c r="C1110" s="47" t="s">
        <v>1862</v>
      </c>
      <c r="D1110" s="69" t="s">
        <v>1863</v>
      </c>
      <c r="E1110" s="47">
        <v>1998</v>
      </c>
      <c r="F1110" s="69" t="s">
        <v>1864</v>
      </c>
      <c r="G1110" s="69" t="s">
        <v>451</v>
      </c>
      <c r="H1110" s="69" t="s">
        <v>451</v>
      </c>
      <c r="I1110" s="70">
        <v>2.9277674307248969</v>
      </c>
      <c r="J1110" s="47" t="s">
        <v>430</v>
      </c>
      <c r="K1110" s="47">
        <v>8</v>
      </c>
      <c r="L1110" s="71"/>
      <c r="M1110" s="47">
        <v>75</v>
      </c>
      <c r="N1110" s="48">
        <f t="shared" si="103"/>
        <v>160</v>
      </c>
      <c r="O1110" s="48">
        <f t="shared" si="104"/>
        <v>468.4427889159835</v>
      </c>
      <c r="P1110" s="72">
        <f t="shared" si="105"/>
        <v>46.84427889159835</v>
      </c>
      <c r="Q1110" s="73">
        <f t="shared" si="106"/>
        <v>77.29306017113727</v>
      </c>
      <c r="R1110" s="48">
        <f t="shared" si="107"/>
        <v>592.58012797871913</v>
      </c>
      <c r="S1110" s="74">
        <f t="shared" si="108"/>
        <v>49</v>
      </c>
      <c r="T1110" s="6" t="s">
        <v>431</v>
      </c>
      <c r="U1110" s="47" t="s">
        <v>432</v>
      </c>
      <c r="V1110" s="47">
        <v>1</v>
      </c>
      <c r="W1110" s="47">
        <v>1</v>
      </c>
      <c r="X1110" s="47">
        <v>1</v>
      </c>
      <c r="Y1110" s="47">
        <v>1</v>
      </c>
      <c r="Z1110" s="75">
        <v>41660.351053240738</v>
      </c>
      <c r="AA1110" s="6" t="s">
        <v>433</v>
      </c>
      <c r="AB1110" s="47" t="s">
        <v>1866</v>
      </c>
      <c r="AC1110" s="47" t="s">
        <v>5721</v>
      </c>
      <c r="AD1110" s="47"/>
      <c r="AE1110" s="47" t="s">
        <v>5722</v>
      </c>
      <c r="AF1110" s="6" t="s">
        <v>5723</v>
      </c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</row>
    <row r="1111" spans="1:43" s="1" customFormat="1" ht="15.75" x14ac:dyDescent="0.25">
      <c r="A1111" s="47">
        <v>1107</v>
      </c>
      <c r="B1111" s="47" t="s">
        <v>5724</v>
      </c>
      <c r="C1111" s="47" t="s">
        <v>601</v>
      </c>
      <c r="D1111" s="69" t="s">
        <v>1863</v>
      </c>
      <c r="E1111" s="47">
        <v>1998</v>
      </c>
      <c r="F1111" s="69" t="s">
        <v>604</v>
      </c>
      <c r="G1111" s="69" t="s">
        <v>621</v>
      </c>
      <c r="H1111" s="69" t="s">
        <v>2024</v>
      </c>
      <c r="I1111" s="70">
        <v>491.86566863059659</v>
      </c>
      <c r="J1111" s="47" t="s">
        <v>430</v>
      </c>
      <c r="K1111" s="47">
        <v>8</v>
      </c>
      <c r="L1111" s="71"/>
      <c r="M1111" s="47">
        <v>75</v>
      </c>
      <c r="N1111" s="48">
        <f t="shared" si="103"/>
        <v>160</v>
      </c>
      <c r="O1111" s="48">
        <f t="shared" si="104"/>
        <v>78698.506980895458</v>
      </c>
      <c r="P1111" s="72">
        <f t="shared" si="105"/>
        <v>7869.8506980895463</v>
      </c>
      <c r="Q1111" s="73">
        <f t="shared" si="106"/>
        <v>12985.25365184775</v>
      </c>
      <c r="R1111" s="48">
        <f t="shared" si="107"/>
        <v>99553.611330832762</v>
      </c>
      <c r="S1111" s="74">
        <f t="shared" si="108"/>
        <v>49</v>
      </c>
      <c r="T1111" s="6" t="s">
        <v>431</v>
      </c>
      <c r="U1111" s="47" t="s">
        <v>432</v>
      </c>
      <c r="V1111" s="47">
        <v>1</v>
      </c>
      <c r="W1111" s="47">
        <v>1</v>
      </c>
      <c r="X1111" s="47">
        <v>1</v>
      </c>
      <c r="Y1111" s="47">
        <v>1</v>
      </c>
      <c r="Z1111" s="75">
        <v>40855.635729166657</v>
      </c>
      <c r="AA1111" s="6" t="s">
        <v>433</v>
      </c>
      <c r="AB1111" s="47" t="s">
        <v>1866</v>
      </c>
      <c r="AC1111" s="47" t="s">
        <v>5725</v>
      </c>
      <c r="AD1111" s="47"/>
      <c r="AE1111" s="47" t="s">
        <v>5726</v>
      </c>
      <c r="AF1111" s="6" t="s">
        <v>5727</v>
      </c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</row>
    <row r="1112" spans="1:43" s="1" customFormat="1" ht="15.75" x14ac:dyDescent="0.25">
      <c r="A1112" s="47">
        <v>1108</v>
      </c>
      <c r="B1112" s="47" t="s">
        <v>5728</v>
      </c>
      <c r="C1112" s="47" t="s">
        <v>1664</v>
      </c>
      <c r="D1112" s="69" t="s">
        <v>1921</v>
      </c>
      <c r="E1112" s="47">
        <v>1999</v>
      </c>
      <c r="F1112" s="69" t="s">
        <v>1666</v>
      </c>
      <c r="G1112" s="69" t="s">
        <v>442</v>
      </c>
      <c r="H1112" s="69" t="s">
        <v>2024</v>
      </c>
      <c r="I1112" s="70">
        <v>484.17127652682183</v>
      </c>
      <c r="J1112" s="47" t="s">
        <v>430</v>
      </c>
      <c r="K1112" s="47">
        <v>12</v>
      </c>
      <c r="L1112" s="71"/>
      <c r="M1112" s="47">
        <v>75</v>
      </c>
      <c r="N1112" s="48">
        <f t="shared" si="103"/>
        <v>200</v>
      </c>
      <c r="O1112" s="48">
        <f t="shared" si="104"/>
        <v>96834.255305364364</v>
      </c>
      <c r="P1112" s="72">
        <f t="shared" si="105"/>
        <v>9683.4255305364368</v>
      </c>
      <c r="Q1112" s="73">
        <f t="shared" si="106"/>
        <v>15977.652125385119</v>
      </c>
      <c r="R1112" s="48">
        <f t="shared" si="107"/>
        <v>122495.33296128592</v>
      </c>
      <c r="S1112" s="74">
        <f t="shared" si="108"/>
        <v>50</v>
      </c>
      <c r="T1112" s="6" t="s">
        <v>431</v>
      </c>
      <c r="U1112" s="47" t="s">
        <v>432</v>
      </c>
      <c r="V1112" s="47">
        <v>1</v>
      </c>
      <c r="W1112" s="47">
        <v>1</v>
      </c>
      <c r="X1112" s="47">
        <v>1</v>
      </c>
      <c r="Y1112" s="47">
        <v>1</v>
      </c>
      <c r="Z1112" s="75">
        <v>40855.635729166657</v>
      </c>
      <c r="AA1112" s="6" t="s">
        <v>433</v>
      </c>
      <c r="AB1112" s="47" t="s">
        <v>1722</v>
      </c>
      <c r="AC1112" s="47" t="s">
        <v>5729</v>
      </c>
      <c r="AD1112" s="47" t="s">
        <v>5533</v>
      </c>
      <c r="AE1112" s="47" t="s">
        <v>5730</v>
      </c>
      <c r="AF1112" s="6" t="s">
        <v>5731</v>
      </c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</row>
    <row r="1113" spans="1:43" s="1" customFormat="1" ht="15.75" x14ac:dyDescent="0.25">
      <c r="A1113" s="47">
        <v>1109</v>
      </c>
      <c r="B1113" s="47" t="s">
        <v>5732</v>
      </c>
      <c r="C1113" s="47" t="s">
        <v>601</v>
      </c>
      <c r="D1113" s="69" t="s">
        <v>1863</v>
      </c>
      <c r="E1113" s="47">
        <v>1998</v>
      </c>
      <c r="F1113" s="69" t="s">
        <v>603</v>
      </c>
      <c r="G1113" s="69" t="s">
        <v>451</v>
      </c>
      <c r="H1113" s="69" t="s">
        <v>451</v>
      </c>
      <c r="I1113" s="70">
        <v>21.000088291344881</v>
      </c>
      <c r="J1113" s="47" t="s">
        <v>430</v>
      </c>
      <c r="K1113" s="47">
        <v>6</v>
      </c>
      <c r="L1113" s="71"/>
      <c r="M1113" s="47">
        <v>75</v>
      </c>
      <c r="N1113" s="48">
        <f t="shared" si="103"/>
        <v>140</v>
      </c>
      <c r="O1113" s="48">
        <f t="shared" si="104"/>
        <v>2940.0123607882833</v>
      </c>
      <c r="P1113" s="72">
        <f t="shared" si="105"/>
        <v>294.00123607882836</v>
      </c>
      <c r="Q1113" s="73">
        <f t="shared" si="106"/>
        <v>485.10203953006669</v>
      </c>
      <c r="R1113" s="48">
        <f t="shared" si="107"/>
        <v>3719.1156363971782</v>
      </c>
      <c r="S1113" s="74">
        <f t="shared" si="108"/>
        <v>49</v>
      </c>
      <c r="T1113" s="6" t="s">
        <v>431</v>
      </c>
      <c r="U1113" s="47" t="s">
        <v>432</v>
      </c>
      <c r="V1113" s="47">
        <v>1</v>
      </c>
      <c r="W1113" s="47">
        <v>1</v>
      </c>
      <c r="X1113" s="47">
        <v>1</v>
      </c>
      <c r="Y1113" s="47">
        <v>1</v>
      </c>
      <c r="Z1113" s="75">
        <v>40855.635729166657</v>
      </c>
      <c r="AA1113" s="6" t="s">
        <v>433</v>
      </c>
      <c r="AB1113" s="47" t="s">
        <v>1866</v>
      </c>
      <c r="AC1113" s="47" t="s">
        <v>2765</v>
      </c>
      <c r="AD1113" s="47" t="s">
        <v>5733</v>
      </c>
      <c r="AE1113" s="47" t="s">
        <v>5734</v>
      </c>
      <c r="AF1113" s="6" t="s">
        <v>5735</v>
      </c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</row>
    <row r="1114" spans="1:43" s="1" customFormat="1" ht="31.5" x14ac:dyDescent="0.25">
      <c r="A1114" s="47">
        <v>1110</v>
      </c>
      <c r="B1114" s="47" t="s">
        <v>5736</v>
      </c>
      <c r="C1114" s="47" t="s">
        <v>5077</v>
      </c>
      <c r="D1114" s="69" t="s">
        <v>1598</v>
      </c>
      <c r="E1114" s="47">
        <v>1998</v>
      </c>
      <c r="F1114" s="69" t="s">
        <v>1600</v>
      </c>
      <c r="G1114" s="69" t="s">
        <v>5079</v>
      </c>
      <c r="H1114" s="69" t="s">
        <v>5078</v>
      </c>
      <c r="I1114" s="70">
        <v>304.8213786464064</v>
      </c>
      <c r="J1114" s="47" t="s">
        <v>430</v>
      </c>
      <c r="K1114" s="47">
        <v>12</v>
      </c>
      <c r="L1114" s="71"/>
      <c r="M1114" s="47">
        <v>75</v>
      </c>
      <c r="N1114" s="48">
        <f t="shared" si="103"/>
        <v>200</v>
      </c>
      <c r="O1114" s="48">
        <f t="shared" si="104"/>
        <v>60964.275729281282</v>
      </c>
      <c r="P1114" s="72">
        <f t="shared" si="105"/>
        <v>6096.4275729281289</v>
      </c>
      <c r="Q1114" s="73">
        <f t="shared" si="106"/>
        <v>10059.105495331411</v>
      </c>
      <c r="R1114" s="48">
        <f t="shared" si="107"/>
        <v>77119.808797540827</v>
      </c>
      <c r="S1114" s="74">
        <f t="shared" si="108"/>
        <v>49</v>
      </c>
      <c r="T1114" s="6" t="s">
        <v>431</v>
      </c>
      <c r="U1114" s="47" t="s">
        <v>432</v>
      </c>
      <c r="V1114" s="47">
        <v>1</v>
      </c>
      <c r="W1114" s="47">
        <v>1</v>
      </c>
      <c r="X1114" s="47">
        <v>1</v>
      </c>
      <c r="Y1114" s="47">
        <v>1</v>
      </c>
      <c r="Z1114" s="75">
        <v>42530.395208333342</v>
      </c>
      <c r="AA1114" s="6" t="s">
        <v>433</v>
      </c>
      <c r="AB1114" s="47" t="s">
        <v>1601</v>
      </c>
      <c r="AC1114" s="47" t="s">
        <v>5737</v>
      </c>
      <c r="AD1114" s="47" t="s">
        <v>5738</v>
      </c>
      <c r="AE1114" s="47" t="s">
        <v>5739</v>
      </c>
      <c r="AF1114" s="6" t="s">
        <v>5740</v>
      </c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</row>
    <row r="1115" spans="1:43" s="1" customFormat="1" ht="31.5" x14ac:dyDescent="0.25">
      <c r="A1115" s="47">
        <v>1111</v>
      </c>
      <c r="B1115" s="47" t="s">
        <v>5741</v>
      </c>
      <c r="C1115" s="47" t="s">
        <v>5077</v>
      </c>
      <c r="D1115" s="69" t="s">
        <v>1598</v>
      </c>
      <c r="E1115" s="47">
        <v>1998</v>
      </c>
      <c r="F1115" s="69" t="s">
        <v>1600</v>
      </c>
      <c r="G1115" s="69" t="s">
        <v>5079</v>
      </c>
      <c r="H1115" s="69" t="s">
        <v>5078</v>
      </c>
      <c r="I1115" s="70">
        <v>328.44048416763923</v>
      </c>
      <c r="J1115" s="47" t="s">
        <v>430</v>
      </c>
      <c r="K1115" s="47">
        <v>12</v>
      </c>
      <c r="L1115" s="71"/>
      <c r="M1115" s="47">
        <v>75</v>
      </c>
      <c r="N1115" s="48">
        <f t="shared" si="103"/>
        <v>200</v>
      </c>
      <c r="O1115" s="48">
        <f t="shared" si="104"/>
        <v>65688.096833527845</v>
      </c>
      <c r="P1115" s="72">
        <f t="shared" si="105"/>
        <v>6568.8096833527852</v>
      </c>
      <c r="Q1115" s="73">
        <f t="shared" si="106"/>
        <v>10838.535977532094</v>
      </c>
      <c r="R1115" s="48">
        <f t="shared" si="107"/>
        <v>83095.442494412724</v>
      </c>
      <c r="S1115" s="74">
        <f t="shared" si="108"/>
        <v>49</v>
      </c>
      <c r="T1115" s="6" t="s">
        <v>431</v>
      </c>
      <c r="U1115" s="47" t="s">
        <v>432</v>
      </c>
      <c r="V1115" s="47">
        <v>1</v>
      </c>
      <c r="W1115" s="47">
        <v>1</v>
      </c>
      <c r="X1115" s="47">
        <v>1</v>
      </c>
      <c r="Y1115" s="47">
        <v>1</v>
      </c>
      <c r="Z1115" s="75">
        <v>42530.395821759259</v>
      </c>
      <c r="AA1115" s="6" t="s">
        <v>433</v>
      </c>
      <c r="AB1115" s="47" t="s">
        <v>1601</v>
      </c>
      <c r="AC1115" s="47" t="s">
        <v>5742</v>
      </c>
      <c r="AD1115" s="47" t="s">
        <v>5737</v>
      </c>
      <c r="AE1115" s="47" t="s">
        <v>5743</v>
      </c>
      <c r="AF1115" s="6" t="s">
        <v>5744</v>
      </c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</row>
    <row r="1116" spans="1:43" s="1" customFormat="1" ht="31.5" x14ac:dyDescent="0.25">
      <c r="A1116" s="47">
        <v>1112</v>
      </c>
      <c r="B1116" s="47" t="s">
        <v>5745</v>
      </c>
      <c r="C1116" s="47" t="s">
        <v>5077</v>
      </c>
      <c r="D1116" s="69" t="s">
        <v>1598</v>
      </c>
      <c r="E1116" s="47">
        <v>1998</v>
      </c>
      <c r="F1116" s="69" t="s">
        <v>1600</v>
      </c>
      <c r="G1116" s="69" t="s">
        <v>5078</v>
      </c>
      <c r="H1116" s="69" t="s">
        <v>1753</v>
      </c>
      <c r="I1116" s="70">
        <v>2.6703726716252301</v>
      </c>
      <c r="J1116" s="47" t="s">
        <v>430</v>
      </c>
      <c r="K1116" s="47">
        <v>12</v>
      </c>
      <c r="L1116" s="71"/>
      <c r="M1116" s="47">
        <v>75</v>
      </c>
      <c r="N1116" s="48">
        <f t="shared" si="103"/>
        <v>200</v>
      </c>
      <c r="O1116" s="48">
        <f t="shared" si="104"/>
        <v>534.07453432504599</v>
      </c>
      <c r="P1116" s="72">
        <f t="shared" si="105"/>
        <v>53.407453432504603</v>
      </c>
      <c r="Q1116" s="73">
        <f t="shared" si="106"/>
        <v>88.122298163632578</v>
      </c>
      <c r="R1116" s="48">
        <f t="shared" si="107"/>
        <v>675.60428592118308</v>
      </c>
      <c r="S1116" s="74">
        <f t="shared" si="108"/>
        <v>49</v>
      </c>
      <c r="T1116" s="6" t="s">
        <v>431</v>
      </c>
      <c r="U1116" s="47" t="s">
        <v>432</v>
      </c>
      <c r="V1116" s="47">
        <v>1</v>
      </c>
      <c r="W1116" s="47">
        <v>1</v>
      </c>
      <c r="X1116" s="47">
        <v>1</v>
      </c>
      <c r="Y1116" s="47">
        <v>1</v>
      </c>
      <c r="Z1116" s="75">
        <v>42485.57236111111</v>
      </c>
      <c r="AA1116" s="6" t="s">
        <v>433</v>
      </c>
      <c r="AB1116" s="47" t="s">
        <v>1601</v>
      </c>
      <c r="AC1116" s="47" t="s">
        <v>5746</v>
      </c>
      <c r="AD1116" s="47" t="s">
        <v>5080</v>
      </c>
      <c r="AE1116" s="47" t="s">
        <v>5747</v>
      </c>
      <c r="AF1116" s="6" t="s">
        <v>5748</v>
      </c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</row>
    <row r="1117" spans="1:43" s="1" customFormat="1" ht="31.5" x14ac:dyDescent="0.25">
      <c r="A1117" s="47">
        <v>1113</v>
      </c>
      <c r="B1117" s="47" t="s">
        <v>5749</v>
      </c>
      <c r="C1117" s="47" t="s">
        <v>1751</v>
      </c>
      <c r="D1117" s="69" t="s">
        <v>2116</v>
      </c>
      <c r="E1117" s="47">
        <v>1998</v>
      </c>
      <c r="F1117" s="69" t="s">
        <v>1753</v>
      </c>
      <c r="G1117" s="69" t="s">
        <v>1600</v>
      </c>
      <c r="H1117" s="69" t="s">
        <v>1754</v>
      </c>
      <c r="I1117" s="70">
        <v>3.4222027032562559</v>
      </c>
      <c r="J1117" s="47" t="s">
        <v>430</v>
      </c>
      <c r="K1117" s="47">
        <v>6</v>
      </c>
      <c r="L1117" s="71"/>
      <c r="M1117" s="47">
        <v>75</v>
      </c>
      <c r="N1117" s="48">
        <f t="shared" si="103"/>
        <v>140</v>
      </c>
      <c r="O1117" s="48">
        <f t="shared" si="104"/>
        <v>479.10837845587582</v>
      </c>
      <c r="P1117" s="72">
        <f t="shared" si="105"/>
        <v>47.910837845587587</v>
      </c>
      <c r="Q1117" s="73">
        <f t="shared" si="106"/>
        <v>79.05288244521951</v>
      </c>
      <c r="R1117" s="48">
        <f t="shared" si="107"/>
        <v>606.07209874668297</v>
      </c>
      <c r="S1117" s="74">
        <f t="shared" si="108"/>
        <v>49</v>
      </c>
      <c r="T1117" s="6" t="s">
        <v>431</v>
      </c>
      <c r="U1117" s="47" t="s">
        <v>432</v>
      </c>
      <c r="V1117" s="47">
        <v>1</v>
      </c>
      <c r="W1117" s="47">
        <v>1</v>
      </c>
      <c r="X1117" s="47">
        <v>1</v>
      </c>
      <c r="Y1117" s="47">
        <v>1</v>
      </c>
      <c r="Z1117" s="75">
        <v>40855.635740740741</v>
      </c>
      <c r="AA1117" s="6" t="s">
        <v>433</v>
      </c>
      <c r="AB1117" s="47" t="s">
        <v>1601</v>
      </c>
      <c r="AC1117" s="47" t="s">
        <v>5750</v>
      </c>
      <c r="AD1117" s="47" t="s">
        <v>2947</v>
      </c>
      <c r="AE1117" s="47" t="s">
        <v>5751</v>
      </c>
      <c r="AF1117" s="6" t="s">
        <v>5752</v>
      </c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</row>
    <row r="1118" spans="1:43" s="1" customFormat="1" ht="31.5" x14ac:dyDescent="0.25">
      <c r="A1118" s="47">
        <v>1114</v>
      </c>
      <c r="B1118" s="47" t="s">
        <v>5753</v>
      </c>
      <c r="C1118" s="47" t="s">
        <v>1751</v>
      </c>
      <c r="D1118" s="69" t="s">
        <v>2116</v>
      </c>
      <c r="E1118" s="47">
        <v>1998</v>
      </c>
      <c r="F1118" s="69" t="s">
        <v>1753</v>
      </c>
      <c r="G1118" s="69" t="s">
        <v>1600</v>
      </c>
      <c r="H1118" s="69" t="s">
        <v>1754</v>
      </c>
      <c r="I1118" s="70">
        <v>2.6188038656245132</v>
      </c>
      <c r="J1118" s="47" t="s">
        <v>430</v>
      </c>
      <c r="K1118" s="47">
        <v>6</v>
      </c>
      <c r="L1118" s="71"/>
      <c r="M1118" s="47">
        <v>75</v>
      </c>
      <c r="N1118" s="48">
        <f t="shared" si="103"/>
        <v>140</v>
      </c>
      <c r="O1118" s="48">
        <f t="shared" si="104"/>
        <v>366.63254118743185</v>
      </c>
      <c r="P1118" s="72">
        <f t="shared" si="105"/>
        <v>36.66325411874319</v>
      </c>
      <c r="Q1118" s="73">
        <f t="shared" si="106"/>
        <v>60.494369295926248</v>
      </c>
      <c r="R1118" s="48">
        <f t="shared" si="107"/>
        <v>463.7901646021013</v>
      </c>
      <c r="S1118" s="74">
        <f t="shared" si="108"/>
        <v>49</v>
      </c>
      <c r="T1118" s="6" t="s">
        <v>431</v>
      </c>
      <c r="U1118" s="47" t="s">
        <v>432</v>
      </c>
      <c r="V1118" s="47">
        <v>1</v>
      </c>
      <c r="W1118" s="47">
        <v>1</v>
      </c>
      <c r="X1118" s="47">
        <v>1</v>
      </c>
      <c r="Y1118" s="47">
        <v>1</v>
      </c>
      <c r="Z1118" s="75">
        <v>40855.635740740741</v>
      </c>
      <c r="AA1118" s="6" t="s">
        <v>433</v>
      </c>
      <c r="AB1118" s="47" t="s">
        <v>1601</v>
      </c>
      <c r="AC1118" s="47" t="s">
        <v>5754</v>
      </c>
      <c r="AD1118" s="47" t="s">
        <v>5750</v>
      </c>
      <c r="AE1118" s="47" t="s">
        <v>5755</v>
      </c>
      <c r="AF1118" s="6" t="s">
        <v>5756</v>
      </c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</row>
    <row r="1119" spans="1:43" s="1" customFormat="1" ht="15.75" x14ac:dyDescent="0.25">
      <c r="A1119" s="47">
        <v>1115</v>
      </c>
      <c r="B1119" s="47" t="s">
        <v>5757</v>
      </c>
      <c r="C1119" s="47" t="s">
        <v>1664</v>
      </c>
      <c r="D1119" s="69" t="s">
        <v>1665</v>
      </c>
      <c r="E1119" s="47">
        <v>2000</v>
      </c>
      <c r="F1119" s="69" t="s">
        <v>1666</v>
      </c>
      <c r="G1119" s="69" t="s">
        <v>1667</v>
      </c>
      <c r="H1119" s="69" t="s">
        <v>1668</v>
      </c>
      <c r="I1119" s="70">
        <v>229.16650577318251</v>
      </c>
      <c r="J1119" s="47" t="s">
        <v>430</v>
      </c>
      <c r="K1119" s="47">
        <v>8</v>
      </c>
      <c r="L1119" s="71"/>
      <c r="M1119" s="47">
        <v>75</v>
      </c>
      <c r="N1119" s="48">
        <f t="shared" si="103"/>
        <v>160</v>
      </c>
      <c r="O1119" s="48">
        <f t="shared" si="104"/>
        <v>36666.640923709201</v>
      </c>
      <c r="P1119" s="72">
        <f t="shared" si="105"/>
        <v>3666.6640923709201</v>
      </c>
      <c r="Q1119" s="73">
        <f t="shared" si="106"/>
        <v>6049.9957524120182</v>
      </c>
      <c r="R1119" s="48">
        <f t="shared" si="107"/>
        <v>46383.300768492139</v>
      </c>
      <c r="S1119" s="74">
        <f t="shared" si="108"/>
        <v>51</v>
      </c>
      <c r="T1119" s="6" t="s">
        <v>431</v>
      </c>
      <c r="U1119" s="47" t="s">
        <v>432</v>
      </c>
      <c r="V1119" s="47">
        <v>1</v>
      </c>
      <c r="W1119" s="47">
        <v>1</v>
      </c>
      <c r="X1119" s="47">
        <v>1</v>
      </c>
      <c r="Y1119" s="47">
        <v>1</v>
      </c>
      <c r="Z1119" s="75">
        <v>40855.635740740741</v>
      </c>
      <c r="AA1119" s="6" t="s">
        <v>433</v>
      </c>
      <c r="AB1119" s="47" t="s">
        <v>1669</v>
      </c>
      <c r="AC1119" s="47" t="s">
        <v>5758</v>
      </c>
      <c r="AD1119" s="47" t="s">
        <v>5759</v>
      </c>
      <c r="AE1119" s="47" t="s">
        <v>5760</v>
      </c>
      <c r="AF1119" s="6" t="s">
        <v>5761</v>
      </c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</row>
    <row r="1120" spans="1:43" s="1" customFormat="1" ht="15.75" x14ac:dyDescent="0.25">
      <c r="A1120" s="47">
        <v>1116</v>
      </c>
      <c r="B1120" s="47" t="s">
        <v>5762</v>
      </c>
      <c r="C1120" s="47" t="s">
        <v>1664</v>
      </c>
      <c r="D1120" s="69" t="s">
        <v>1665</v>
      </c>
      <c r="E1120" s="47">
        <v>2000</v>
      </c>
      <c r="F1120" s="69" t="s">
        <v>1666</v>
      </c>
      <c r="G1120" s="69" t="s">
        <v>1667</v>
      </c>
      <c r="H1120" s="69" t="s">
        <v>1668</v>
      </c>
      <c r="I1120" s="70">
        <v>4.0073949958064627</v>
      </c>
      <c r="J1120" s="47" t="s">
        <v>430</v>
      </c>
      <c r="K1120" s="47">
        <v>6</v>
      </c>
      <c r="L1120" s="71"/>
      <c r="M1120" s="47">
        <v>75</v>
      </c>
      <c r="N1120" s="48">
        <f t="shared" si="103"/>
        <v>140</v>
      </c>
      <c r="O1120" s="48">
        <f t="shared" si="104"/>
        <v>561.03529941290481</v>
      </c>
      <c r="P1120" s="72">
        <f t="shared" si="105"/>
        <v>56.103529941290482</v>
      </c>
      <c r="Q1120" s="73">
        <f t="shared" si="106"/>
        <v>92.570824403129294</v>
      </c>
      <c r="R1120" s="48">
        <f t="shared" si="107"/>
        <v>709.70965375732465</v>
      </c>
      <c r="S1120" s="74">
        <f t="shared" si="108"/>
        <v>51</v>
      </c>
      <c r="T1120" s="6" t="s">
        <v>431</v>
      </c>
      <c r="U1120" s="47" t="s">
        <v>432</v>
      </c>
      <c r="V1120" s="47">
        <v>1</v>
      </c>
      <c r="W1120" s="47">
        <v>1</v>
      </c>
      <c r="X1120" s="47">
        <v>1</v>
      </c>
      <c r="Y1120" s="47">
        <v>1</v>
      </c>
      <c r="Z1120" s="75">
        <v>40855.635740740741</v>
      </c>
      <c r="AA1120" s="6" t="s">
        <v>433</v>
      </c>
      <c r="AB1120" s="47" t="s">
        <v>1669</v>
      </c>
      <c r="AC1120" s="47" t="s">
        <v>5758</v>
      </c>
      <c r="AD1120" s="47" t="s">
        <v>5763</v>
      </c>
      <c r="AE1120" s="47" t="s">
        <v>5764</v>
      </c>
      <c r="AF1120" s="6" t="s">
        <v>5765</v>
      </c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</row>
    <row r="1121" spans="1:43" s="1" customFormat="1" ht="15.75" x14ac:dyDescent="0.25">
      <c r="A1121" s="47">
        <v>1117</v>
      </c>
      <c r="B1121" s="47" t="s">
        <v>5766</v>
      </c>
      <c r="C1121" s="47" t="s">
        <v>1664</v>
      </c>
      <c r="D1121" s="69" t="s">
        <v>1665</v>
      </c>
      <c r="E1121" s="47">
        <v>2000</v>
      </c>
      <c r="F1121" s="69" t="s">
        <v>1666</v>
      </c>
      <c r="G1121" s="69" t="s">
        <v>1667</v>
      </c>
      <c r="H1121" s="69" t="s">
        <v>1668</v>
      </c>
      <c r="I1121" s="70">
        <v>53.631314806699102</v>
      </c>
      <c r="J1121" s="47" t="s">
        <v>430</v>
      </c>
      <c r="K1121" s="47">
        <v>6</v>
      </c>
      <c r="L1121" s="71"/>
      <c r="M1121" s="47">
        <v>75</v>
      </c>
      <c r="N1121" s="48">
        <f t="shared" si="103"/>
        <v>140</v>
      </c>
      <c r="O1121" s="48">
        <f t="shared" si="104"/>
        <v>7508.3840729378744</v>
      </c>
      <c r="P1121" s="72">
        <f t="shared" si="105"/>
        <v>750.83840729378744</v>
      </c>
      <c r="Q1121" s="73">
        <f t="shared" si="106"/>
        <v>1238.8833720347491</v>
      </c>
      <c r="R1121" s="48">
        <f t="shared" si="107"/>
        <v>9498.1058522664098</v>
      </c>
      <c r="S1121" s="74">
        <f t="shared" si="108"/>
        <v>51</v>
      </c>
      <c r="T1121" s="6" t="s">
        <v>431</v>
      </c>
      <c r="U1121" s="47" t="s">
        <v>432</v>
      </c>
      <c r="V1121" s="47">
        <v>1</v>
      </c>
      <c r="W1121" s="47">
        <v>1</v>
      </c>
      <c r="X1121" s="47">
        <v>1</v>
      </c>
      <c r="Y1121" s="47">
        <v>1</v>
      </c>
      <c r="Z1121" s="75">
        <v>40855.635740740741</v>
      </c>
      <c r="AA1121" s="6" t="s">
        <v>433</v>
      </c>
      <c r="AB1121" s="47" t="s">
        <v>1669</v>
      </c>
      <c r="AC1121" s="47" t="s">
        <v>5763</v>
      </c>
      <c r="AD1121" s="47"/>
      <c r="AE1121" s="47" t="s">
        <v>5767</v>
      </c>
      <c r="AF1121" s="6" t="s">
        <v>5768</v>
      </c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</row>
    <row r="1122" spans="1:43" s="1" customFormat="1" ht="15.75" x14ac:dyDescent="0.25">
      <c r="A1122" s="47">
        <v>1118</v>
      </c>
      <c r="B1122" s="47" t="s">
        <v>5769</v>
      </c>
      <c r="C1122" s="47" t="s">
        <v>1664</v>
      </c>
      <c r="D1122" s="69" t="s">
        <v>1665</v>
      </c>
      <c r="E1122" s="47">
        <v>2000</v>
      </c>
      <c r="F1122" s="69" t="s">
        <v>1666</v>
      </c>
      <c r="G1122" s="69" t="s">
        <v>1667</v>
      </c>
      <c r="H1122" s="69" t="s">
        <v>1668</v>
      </c>
      <c r="I1122" s="70">
        <v>55.827792238102973</v>
      </c>
      <c r="J1122" s="47" t="s">
        <v>430</v>
      </c>
      <c r="K1122" s="47">
        <v>6</v>
      </c>
      <c r="L1122" s="71"/>
      <c r="M1122" s="47">
        <v>75</v>
      </c>
      <c r="N1122" s="48">
        <f t="shared" si="103"/>
        <v>140</v>
      </c>
      <c r="O1122" s="48">
        <f t="shared" si="104"/>
        <v>7815.8909133344159</v>
      </c>
      <c r="P1122" s="72">
        <f t="shared" si="105"/>
        <v>781.58909133344162</v>
      </c>
      <c r="Q1122" s="73">
        <f t="shared" si="106"/>
        <v>1289.6220007001787</v>
      </c>
      <c r="R1122" s="48">
        <f t="shared" si="107"/>
        <v>9887.1020053680368</v>
      </c>
      <c r="S1122" s="74">
        <f t="shared" si="108"/>
        <v>51</v>
      </c>
      <c r="T1122" s="6" t="s">
        <v>431</v>
      </c>
      <c r="U1122" s="47" t="s">
        <v>432</v>
      </c>
      <c r="V1122" s="47">
        <v>1</v>
      </c>
      <c r="W1122" s="47">
        <v>1</v>
      </c>
      <c r="X1122" s="47">
        <v>1</v>
      </c>
      <c r="Y1122" s="47">
        <v>1</v>
      </c>
      <c r="Z1122" s="75">
        <v>40855.635740740741</v>
      </c>
      <c r="AA1122" s="6" t="s">
        <v>433</v>
      </c>
      <c r="AB1122" s="47" t="s">
        <v>1669</v>
      </c>
      <c r="AC1122" s="47" t="s">
        <v>5770</v>
      </c>
      <c r="AD1122" s="47" t="s">
        <v>5771</v>
      </c>
      <c r="AE1122" s="47" t="s">
        <v>5772</v>
      </c>
      <c r="AF1122" s="6" t="s">
        <v>5773</v>
      </c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</row>
    <row r="1123" spans="1:43" s="1" customFormat="1" ht="15.75" x14ac:dyDescent="0.25">
      <c r="A1123" s="47">
        <v>1119</v>
      </c>
      <c r="B1123" s="47" t="s">
        <v>5774</v>
      </c>
      <c r="C1123" s="47" t="s">
        <v>1664</v>
      </c>
      <c r="D1123" s="69" t="s">
        <v>1665</v>
      </c>
      <c r="E1123" s="47">
        <v>2000</v>
      </c>
      <c r="F1123" s="69" t="s">
        <v>1666</v>
      </c>
      <c r="G1123" s="69" t="s">
        <v>1667</v>
      </c>
      <c r="H1123" s="69" t="s">
        <v>1668</v>
      </c>
      <c r="I1123" s="70">
        <v>5.9998692918873573</v>
      </c>
      <c r="J1123" s="47" t="s">
        <v>430</v>
      </c>
      <c r="K1123" s="47">
        <v>6</v>
      </c>
      <c r="L1123" s="71"/>
      <c r="M1123" s="47">
        <v>75</v>
      </c>
      <c r="N1123" s="48">
        <f t="shared" si="103"/>
        <v>140</v>
      </c>
      <c r="O1123" s="48">
        <f t="shared" si="104"/>
        <v>839.98170086422999</v>
      </c>
      <c r="P1123" s="72">
        <f t="shared" si="105"/>
        <v>83.998170086423002</v>
      </c>
      <c r="Q1123" s="73">
        <f t="shared" si="106"/>
        <v>138.59698064259794</v>
      </c>
      <c r="R1123" s="48">
        <f t="shared" si="107"/>
        <v>1062.5768515932509</v>
      </c>
      <c r="S1123" s="74">
        <f t="shared" si="108"/>
        <v>51</v>
      </c>
      <c r="T1123" s="6" t="s">
        <v>431</v>
      </c>
      <c r="U1123" s="47" t="s">
        <v>432</v>
      </c>
      <c r="V1123" s="47">
        <v>1</v>
      </c>
      <c r="W1123" s="47">
        <v>1</v>
      </c>
      <c r="X1123" s="47">
        <v>1</v>
      </c>
      <c r="Y1123" s="47">
        <v>1</v>
      </c>
      <c r="Z1123" s="75">
        <v>40855.635740740741</v>
      </c>
      <c r="AA1123" s="6" t="s">
        <v>433</v>
      </c>
      <c r="AB1123" s="47" t="s">
        <v>1669</v>
      </c>
      <c r="AC1123" s="47" t="s">
        <v>5759</v>
      </c>
      <c r="AD1123" s="47" t="s">
        <v>5770</v>
      </c>
      <c r="AE1123" s="47" t="s">
        <v>5775</v>
      </c>
      <c r="AF1123" s="6" t="s">
        <v>5776</v>
      </c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</row>
    <row r="1124" spans="1:43" s="1" customFormat="1" ht="15.75" x14ac:dyDescent="0.25">
      <c r="A1124" s="47">
        <v>1120</v>
      </c>
      <c r="B1124" s="47" t="s">
        <v>5777</v>
      </c>
      <c r="C1124" s="47" t="s">
        <v>1664</v>
      </c>
      <c r="D1124" s="69" t="s">
        <v>1665</v>
      </c>
      <c r="E1124" s="47">
        <v>2000</v>
      </c>
      <c r="F1124" s="69" t="s">
        <v>1666</v>
      </c>
      <c r="G1124" s="69" t="s">
        <v>5778</v>
      </c>
      <c r="H1124" s="69" t="s">
        <v>1667</v>
      </c>
      <c r="I1124" s="70">
        <v>52.4167762292223</v>
      </c>
      <c r="J1124" s="47" t="s">
        <v>430</v>
      </c>
      <c r="K1124" s="47">
        <v>6</v>
      </c>
      <c r="L1124" s="71"/>
      <c r="M1124" s="47">
        <v>75</v>
      </c>
      <c r="N1124" s="48">
        <f t="shared" si="103"/>
        <v>140</v>
      </c>
      <c r="O1124" s="48">
        <f t="shared" si="104"/>
        <v>7338.3486720911224</v>
      </c>
      <c r="P1124" s="72">
        <f t="shared" si="105"/>
        <v>733.8348672091123</v>
      </c>
      <c r="Q1124" s="73">
        <f t="shared" si="106"/>
        <v>1210.8275308950351</v>
      </c>
      <c r="R1124" s="48">
        <f t="shared" si="107"/>
        <v>9283.011070195269</v>
      </c>
      <c r="S1124" s="74">
        <f t="shared" si="108"/>
        <v>51</v>
      </c>
      <c r="T1124" s="6" t="s">
        <v>431</v>
      </c>
      <c r="U1124" s="47" t="s">
        <v>432</v>
      </c>
      <c r="V1124" s="47">
        <v>1</v>
      </c>
      <c r="W1124" s="47">
        <v>1</v>
      </c>
      <c r="X1124" s="47">
        <v>1</v>
      </c>
      <c r="Y1124" s="47">
        <v>1</v>
      </c>
      <c r="Z1124" s="75">
        <v>40855.635752314833</v>
      </c>
      <c r="AA1124" s="6" t="s">
        <v>433</v>
      </c>
      <c r="AB1124" s="47" t="s">
        <v>1669</v>
      </c>
      <c r="AC1124" s="47" t="s">
        <v>5779</v>
      </c>
      <c r="AD1124" s="47" t="s">
        <v>5780</v>
      </c>
      <c r="AE1124" s="47" t="s">
        <v>5781</v>
      </c>
      <c r="AF1124" s="6" t="s">
        <v>5782</v>
      </c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</row>
    <row r="1125" spans="1:43" s="1" customFormat="1" ht="15.75" x14ac:dyDescent="0.25">
      <c r="A1125" s="47">
        <v>1121</v>
      </c>
      <c r="B1125" s="47" t="s">
        <v>5783</v>
      </c>
      <c r="C1125" s="47" t="s">
        <v>1664</v>
      </c>
      <c r="D1125" s="69" t="s">
        <v>1665</v>
      </c>
      <c r="E1125" s="47">
        <v>2000</v>
      </c>
      <c r="F1125" s="69" t="s">
        <v>1666</v>
      </c>
      <c r="G1125" s="69" t="s">
        <v>5778</v>
      </c>
      <c r="H1125" s="69" t="s">
        <v>1667</v>
      </c>
      <c r="I1125" s="70">
        <v>1.501672472236562</v>
      </c>
      <c r="J1125" s="47" t="s">
        <v>430</v>
      </c>
      <c r="K1125" s="47">
        <v>6</v>
      </c>
      <c r="L1125" s="71"/>
      <c r="M1125" s="47">
        <v>75</v>
      </c>
      <c r="N1125" s="48">
        <f t="shared" si="103"/>
        <v>140</v>
      </c>
      <c r="O1125" s="48">
        <f t="shared" si="104"/>
        <v>210.23414611311867</v>
      </c>
      <c r="P1125" s="72">
        <f t="shared" si="105"/>
        <v>21.023414611311868</v>
      </c>
      <c r="Q1125" s="73">
        <f t="shared" si="106"/>
        <v>34.68863410866458</v>
      </c>
      <c r="R1125" s="48">
        <f t="shared" si="107"/>
        <v>265.94619483309509</v>
      </c>
      <c r="S1125" s="74">
        <f t="shared" si="108"/>
        <v>51</v>
      </c>
      <c r="T1125" s="6" t="s">
        <v>431</v>
      </c>
      <c r="U1125" s="47" t="s">
        <v>432</v>
      </c>
      <c r="V1125" s="47">
        <v>1</v>
      </c>
      <c r="W1125" s="47">
        <v>1</v>
      </c>
      <c r="X1125" s="47">
        <v>1</v>
      </c>
      <c r="Y1125" s="47">
        <v>1</v>
      </c>
      <c r="Z1125" s="75">
        <v>40855.635752314833</v>
      </c>
      <c r="AA1125" s="6" t="s">
        <v>433</v>
      </c>
      <c r="AB1125" s="47" t="s">
        <v>1669</v>
      </c>
      <c r="AC1125" s="47"/>
      <c r="AD1125" s="47"/>
      <c r="AE1125" s="47" t="s">
        <v>5784</v>
      </c>
      <c r="AF1125" s="6" t="s">
        <v>5785</v>
      </c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</row>
    <row r="1126" spans="1:43" s="1" customFormat="1" ht="15.75" x14ac:dyDescent="0.25">
      <c r="A1126" s="47">
        <v>1122</v>
      </c>
      <c r="B1126" s="47" t="s">
        <v>5786</v>
      </c>
      <c r="C1126" s="47" t="s">
        <v>5787</v>
      </c>
      <c r="D1126" s="69" t="s">
        <v>1665</v>
      </c>
      <c r="E1126" s="47">
        <v>2000</v>
      </c>
      <c r="F1126" s="69" t="s">
        <v>1666</v>
      </c>
      <c r="G1126" s="69" t="s">
        <v>5778</v>
      </c>
      <c r="H1126" s="69" t="s">
        <v>1667</v>
      </c>
      <c r="I1126" s="70">
        <v>52.781108648081229</v>
      </c>
      <c r="J1126" s="47" t="s">
        <v>430</v>
      </c>
      <c r="K1126" s="47">
        <v>6</v>
      </c>
      <c r="L1126" s="71"/>
      <c r="M1126" s="47">
        <v>75</v>
      </c>
      <c r="N1126" s="48">
        <f t="shared" si="103"/>
        <v>140</v>
      </c>
      <c r="O1126" s="48">
        <f t="shared" si="104"/>
        <v>7389.3552107313717</v>
      </c>
      <c r="P1126" s="72">
        <f t="shared" si="105"/>
        <v>738.93552107313724</v>
      </c>
      <c r="Q1126" s="73">
        <f t="shared" si="106"/>
        <v>1219.2436097706764</v>
      </c>
      <c r="R1126" s="48">
        <f t="shared" si="107"/>
        <v>9347.534341575185</v>
      </c>
      <c r="S1126" s="74">
        <f t="shared" si="108"/>
        <v>51</v>
      </c>
      <c r="T1126" s="6" t="s">
        <v>2476</v>
      </c>
      <c r="U1126" s="47" t="s">
        <v>432</v>
      </c>
      <c r="V1126" s="47">
        <v>1</v>
      </c>
      <c r="W1126" s="47">
        <v>1</v>
      </c>
      <c r="X1126" s="47">
        <v>1</v>
      </c>
      <c r="Y1126" s="47">
        <v>1</v>
      </c>
      <c r="Z1126" s="75">
        <v>40855.635752314833</v>
      </c>
      <c r="AA1126" s="6" t="s">
        <v>433</v>
      </c>
      <c r="AB1126" s="47" t="s">
        <v>1669</v>
      </c>
      <c r="AC1126" s="47"/>
      <c r="AD1126" s="47" t="s">
        <v>5788</v>
      </c>
      <c r="AE1126" s="47" t="s">
        <v>5789</v>
      </c>
      <c r="AF1126" s="6" t="s">
        <v>5790</v>
      </c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</row>
    <row r="1127" spans="1:43" s="1" customFormat="1" ht="15.75" x14ac:dyDescent="0.25">
      <c r="A1127" s="47">
        <v>1123</v>
      </c>
      <c r="B1127" s="47" t="s">
        <v>5791</v>
      </c>
      <c r="C1127" s="47" t="s">
        <v>5787</v>
      </c>
      <c r="D1127" s="69" t="s">
        <v>1665</v>
      </c>
      <c r="E1127" s="47">
        <v>2000</v>
      </c>
      <c r="F1127" s="69" t="s">
        <v>1666</v>
      </c>
      <c r="G1127" s="69" t="s">
        <v>5778</v>
      </c>
      <c r="H1127" s="69" t="s">
        <v>1667</v>
      </c>
      <c r="I1127" s="70">
        <v>3.71077838936661</v>
      </c>
      <c r="J1127" s="47" t="s">
        <v>430</v>
      </c>
      <c r="K1127" s="47">
        <v>6</v>
      </c>
      <c r="L1127" s="71"/>
      <c r="M1127" s="47">
        <v>75</v>
      </c>
      <c r="N1127" s="48">
        <f t="shared" si="103"/>
        <v>140</v>
      </c>
      <c r="O1127" s="48">
        <f t="shared" si="104"/>
        <v>519.50897451132539</v>
      </c>
      <c r="P1127" s="72">
        <f t="shared" si="105"/>
        <v>51.950897451132541</v>
      </c>
      <c r="Q1127" s="73">
        <f t="shared" si="106"/>
        <v>85.718980794368676</v>
      </c>
      <c r="R1127" s="48">
        <f t="shared" si="107"/>
        <v>657.17885275682659</v>
      </c>
      <c r="S1127" s="74">
        <f t="shared" si="108"/>
        <v>51</v>
      </c>
      <c r="T1127" s="6" t="s">
        <v>431</v>
      </c>
      <c r="U1127" s="47" t="s">
        <v>432</v>
      </c>
      <c r="V1127" s="47">
        <v>1</v>
      </c>
      <c r="W1127" s="47">
        <v>1</v>
      </c>
      <c r="X1127" s="47">
        <v>1</v>
      </c>
      <c r="Y1127" s="47">
        <v>1</v>
      </c>
      <c r="Z1127" s="75">
        <v>40855.635752314833</v>
      </c>
      <c r="AA1127" s="6" t="s">
        <v>433</v>
      </c>
      <c r="AB1127" s="47" t="s">
        <v>1669</v>
      </c>
      <c r="AC1127" s="47" t="s">
        <v>5792</v>
      </c>
      <c r="AD1127" s="47"/>
      <c r="AE1127" s="47" t="s">
        <v>5793</v>
      </c>
      <c r="AF1127" s="6" t="s">
        <v>5794</v>
      </c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</row>
    <row r="1128" spans="1:43" s="1" customFormat="1" ht="15.75" x14ac:dyDescent="0.25">
      <c r="A1128" s="47">
        <v>1124</v>
      </c>
      <c r="B1128" s="47" t="s">
        <v>5795</v>
      </c>
      <c r="C1128" s="47" t="s">
        <v>5787</v>
      </c>
      <c r="D1128" s="69" t="s">
        <v>1665</v>
      </c>
      <c r="E1128" s="47">
        <v>2000</v>
      </c>
      <c r="F1128" s="69" t="s">
        <v>1666</v>
      </c>
      <c r="G1128" s="69" t="s">
        <v>2074</v>
      </c>
      <c r="H1128" s="69" t="s">
        <v>1667</v>
      </c>
      <c r="I1128" s="70">
        <v>275.95885499728399</v>
      </c>
      <c r="J1128" s="47" t="s">
        <v>430</v>
      </c>
      <c r="K1128" s="47">
        <v>8</v>
      </c>
      <c r="L1128" s="71"/>
      <c r="M1128" s="47">
        <v>75</v>
      </c>
      <c r="N1128" s="48">
        <f t="shared" si="103"/>
        <v>160</v>
      </c>
      <c r="O1128" s="48">
        <f t="shared" si="104"/>
        <v>44153.416799565442</v>
      </c>
      <c r="P1128" s="72">
        <f t="shared" si="105"/>
        <v>4415.3416799565448</v>
      </c>
      <c r="Q1128" s="73">
        <f t="shared" si="106"/>
        <v>7285.3137719282977</v>
      </c>
      <c r="R1128" s="48">
        <f t="shared" si="107"/>
        <v>55854.072251450285</v>
      </c>
      <c r="S1128" s="74">
        <f t="shared" si="108"/>
        <v>51</v>
      </c>
      <c r="T1128" s="6" t="s">
        <v>431</v>
      </c>
      <c r="U1128" s="47" t="s">
        <v>432</v>
      </c>
      <c r="V1128" s="47">
        <v>1</v>
      </c>
      <c r="W1128" s="47">
        <v>1</v>
      </c>
      <c r="X1128" s="47">
        <v>1</v>
      </c>
      <c r="Y1128" s="47">
        <v>1</v>
      </c>
      <c r="Z1128" s="75">
        <v>40855.635752314833</v>
      </c>
      <c r="AA1128" s="6" t="s">
        <v>433</v>
      </c>
      <c r="AB1128" s="47" t="s">
        <v>1669</v>
      </c>
      <c r="AC1128" s="47" t="s">
        <v>5796</v>
      </c>
      <c r="AD1128" s="47"/>
      <c r="AE1128" s="47" t="s">
        <v>5797</v>
      </c>
      <c r="AF1128" s="6" t="s">
        <v>5798</v>
      </c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</row>
    <row r="1129" spans="1:43" s="1" customFormat="1" ht="15.75" x14ac:dyDescent="0.25">
      <c r="A1129" s="47">
        <v>1125</v>
      </c>
      <c r="B1129" s="47" t="s">
        <v>5799</v>
      </c>
      <c r="C1129" s="47" t="s">
        <v>2073</v>
      </c>
      <c r="D1129" s="69" t="s">
        <v>1665</v>
      </c>
      <c r="E1129" s="47">
        <v>2000</v>
      </c>
      <c r="F1129" s="69" t="s">
        <v>1666</v>
      </c>
      <c r="G1129" s="69" t="s">
        <v>2074</v>
      </c>
      <c r="H1129" s="69" t="s">
        <v>1667</v>
      </c>
      <c r="I1129" s="70">
        <v>427.61459269805931</v>
      </c>
      <c r="J1129" s="47" t="s">
        <v>430</v>
      </c>
      <c r="K1129" s="47">
        <v>8</v>
      </c>
      <c r="L1129" s="71"/>
      <c r="M1129" s="47">
        <v>75</v>
      </c>
      <c r="N1129" s="48">
        <f t="shared" si="103"/>
        <v>160</v>
      </c>
      <c r="O1129" s="48">
        <f t="shared" si="104"/>
        <v>68418.334831689484</v>
      </c>
      <c r="P1129" s="72">
        <f t="shared" si="105"/>
        <v>6841.833483168949</v>
      </c>
      <c r="Q1129" s="73">
        <f t="shared" si="106"/>
        <v>11289.025247228763</v>
      </c>
      <c r="R1129" s="48">
        <f t="shared" si="107"/>
        <v>86549.193562087195</v>
      </c>
      <c r="S1129" s="74">
        <f t="shared" si="108"/>
        <v>51</v>
      </c>
      <c r="T1129" s="6" t="s">
        <v>431</v>
      </c>
      <c r="U1129" s="47" t="s">
        <v>432</v>
      </c>
      <c r="V1129" s="47">
        <v>1</v>
      </c>
      <c r="W1129" s="47">
        <v>1</v>
      </c>
      <c r="X1129" s="47">
        <v>1</v>
      </c>
      <c r="Y1129" s="47">
        <v>1</v>
      </c>
      <c r="Z1129" s="75">
        <v>40855.635752314833</v>
      </c>
      <c r="AA1129" s="6" t="s">
        <v>433</v>
      </c>
      <c r="AB1129" s="47" t="s">
        <v>1669</v>
      </c>
      <c r="AC1129" s="47" t="s">
        <v>2075</v>
      </c>
      <c r="AD1129" s="47"/>
      <c r="AE1129" s="47" t="s">
        <v>5800</v>
      </c>
      <c r="AF1129" s="6" t="s">
        <v>5801</v>
      </c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</row>
    <row r="1130" spans="1:43" s="1" customFormat="1" ht="15.75" x14ac:dyDescent="0.25">
      <c r="A1130" s="47">
        <v>1126</v>
      </c>
      <c r="B1130" s="47" t="s">
        <v>5802</v>
      </c>
      <c r="C1130" s="47" t="s">
        <v>5787</v>
      </c>
      <c r="D1130" s="69" t="s">
        <v>1665</v>
      </c>
      <c r="E1130" s="47">
        <v>2000</v>
      </c>
      <c r="F1130" s="69" t="s">
        <v>1666</v>
      </c>
      <c r="G1130" s="69" t="s">
        <v>2074</v>
      </c>
      <c r="H1130" s="69" t="s">
        <v>1667</v>
      </c>
      <c r="I1130" s="70">
        <v>25.49986307582822</v>
      </c>
      <c r="J1130" s="47" t="s">
        <v>430</v>
      </c>
      <c r="K1130" s="47">
        <v>8</v>
      </c>
      <c r="L1130" s="71"/>
      <c r="M1130" s="47">
        <v>75</v>
      </c>
      <c r="N1130" s="48">
        <f t="shared" si="103"/>
        <v>160</v>
      </c>
      <c r="O1130" s="48">
        <f t="shared" si="104"/>
        <v>4079.978092132515</v>
      </c>
      <c r="P1130" s="72">
        <f t="shared" si="105"/>
        <v>407.99780921325151</v>
      </c>
      <c r="Q1130" s="73">
        <f t="shared" si="106"/>
        <v>673.19638520186504</v>
      </c>
      <c r="R1130" s="48">
        <f t="shared" si="107"/>
        <v>5161.1722865476322</v>
      </c>
      <c r="S1130" s="74">
        <f t="shared" si="108"/>
        <v>51</v>
      </c>
      <c r="T1130" s="6" t="s">
        <v>431</v>
      </c>
      <c r="U1130" s="47" t="s">
        <v>432</v>
      </c>
      <c r="V1130" s="47">
        <v>1</v>
      </c>
      <c r="W1130" s="47">
        <v>1</v>
      </c>
      <c r="X1130" s="47">
        <v>1</v>
      </c>
      <c r="Y1130" s="47">
        <v>1</v>
      </c>
      <c r="Z1130" s="75">
        <v>40855.635752314833</v>
      </c>
      <c r="AA1130" s="6" t="s">
        <v>433</v>
      </c>
      <c r="AB1130" s="47" t="s">
        <v>1669</v>
      </c>
      <c r="AC1130" s="47"/>
      <c r="AD1130" s="47" t="s">
        <v>5796</v>
      </c>
      <c r="AE1130" s="47" t="s">
        <v>5803</v>
      </c>
      <c r="AF1130" s="6" t="s">
        <v>5804</v>
      </c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</row>
    <row r="1131" spans="1:43" s="1" customFormat="1" ht="15.75" x14ac:dyDescent="0.25">
      <c r="A1131" s="47">
        <v>1127</v>
      </c>
      <c r="B1131" s="47" t="s">
        <v>5805</v>
      </c>
      <c r="C1131" s="47" t="s">
        <v>601</v>
      </c>
      <c r="D1131" s="69" t="s">
        <v>1863</v>
      </c>
      <c r="E1131" s="47">
        <v>1998</v>
      </c>
      <c r="F1131" s="69" t="s">
        <v>1666</v>
      </c>
      <c r="G1131" s="69" t="s">
        <v>2024</v>
      </c>
      <c r="H1131" s="69" t="s">
        <v>2040</v>
      </c>
      <c r="I1131" s="70">
        <v>282.91384202991429</v>
      </c>
      <c r="J1131" s="47" t="s">
        <v>430</v>
      </c>
      <c r="K1131" s="47">
        <v>10</v>
      </c>
      <c r="L1131" s="71"/>
      <c r="M1131" s="47">
        <v>75</v>
      </c>
      <c r="N1131" s="48">
        <f t="shared" si="103"/>
        <v>180</v>
      </c>
      <c r="O1131" s="48">
        <f t="shared" si="104"/>
        <v>50924.491565384575</v>
      </c>
      <c r="P1131" s="72">
        <f t="shared" si="105"/>
        <v>5092.4491565384578</v>
      </c>
      <c r="Q1131" s="73">
        <f t="shared" si="106"/>
        <v>8402.5411082884548</v>
      </c>
      <c r="R1131" s="48">
        <f t="shared" si="107"/>
        <v>64419.481830211487</v>
      </c>
      <c r="S1131" s="74">
        <f t="shared" si="108"/>
        <v>49</v>
      </c>
      <c r="T1131" s="6" t="s">
        <v>431</v>
      </c>
      <c r="U1131" s="47" t="s">
        <v>432</v>
      </c>
      <c r="V1131" s="47">
        <v>1</v>
      </c>
      <c r="W1131" s="47">
        <v>1</v>
      </c>
      <c r="X1131" s="47">
        <v>1</v>
      </c>
      <c r="Y1131" s="47">
        <v>1</v>
      </c>
      <c r="Z1131" s="75">
        <v>40855.635752314833</v>
      </c>
      <c r="AA1131" s="6" t="s">
        <v>433</v>
      </c>
      <c r="AB1131" s="47" t="s">
        <v>1866</v>
      </c>
      <c r="AC1131" s="47" t="s">
        <v>2066</v>
      </c>
      <c r="AD1131" s="47" t="s">
        <v>2049</v>
      </c>
      <c r="AE1131" s="47" t="s">
        <v>5806</v>
      </c>
      <c r="AF1131" s="6" t="s">
        <v>5807</v>
      </c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</row>
    <row r="1132" spans="1:43" s="1" customFormat="1" ht="31.5" x14ac:dyDescent="0.25">
      <c r="A1132" s="47">
        <v>1128</v>
      </c>
      <c r="B1132" s="47" t="s">
        <v>5808</v>
      </c>
      <c r="C1132" s="47" t="s">
        <v>601</v>
      </c>
      <c r="D1132" s="69" t="s">
        <v>2054</v>
      </c>
      <c r="E1132" s="47">
        <v>1999</v>
      </c>
      <c r="F1132" s="69" t="s">
        <v>1666</v>
      </c>
      <c r="G1132" s="69" t="s">
        <v>2024</v>
      </c>
      <c r="H1132" s="69" t="s">
        <v>2040</v>
      </c>
      <c r="I1132" s="70">
        <v>45.000300001353033</v>
      </c>
      <c r="J1132" s="47" t="s">
        <v>430</v>
      </c>
      <c r="K1132" s="47">
        <v>6</v>
      </c>
      <c r="L1132" s="71"/>
      <c r="M1132" s="47">
        <v>75</v>
      </c>
      <c r="N1132" s="48">
        <f t="shared" si="103"/>
        <v>140</v>
      </c>
      <c r="O1132" s="48">
        <f t="shared" si="104"/>
        <v>6300.0420001894245</v>
      </c>
      <c r="P1132" s="72">
        <f t="shared" si="105"/>
        <v>630.00420001894247</v>
      </c>
      <c r="Q1132" s="73">
        <f t="shared" si="106"/>
        <v>1039.506930031255</v>
      </c>
      <c r="R1132" s="48">
        <f t="shared" si="107"/>
        <v>7969.5531302396221</v>
      </c>
      <c r="S1132" s="74">
        <f t="shared" si="108"/>
        <v>50</v>
      </c>
      <c r="T1132" s="6" t="s">
        <v>431</v>
      </c>
      <c r="U1132" s="47" t="s">
        <v>432</v>
      </c>
      <c r="V1132" s="47">
        <v>1</v>
      </c>
      <c r="W1132" s="47">
        <v>1</v>
      </c>
      <c r="X1132" s="47">
        <v>1</v>
      </c>
      <c r="Y1132" s="47">
        <v>1</v>
      </c>
      <c r="Z1132" s="75">
        <v>40855.635752314833</v>
      </c>
      <c r="AA1132" s="6" t="s">
        <v>433</v>
      </c>
      <c r="AB1132" s="47" t="s">
        <v>1722</v>
      </c>
      <c r="AC1132" s="47" t="s">
        <v>2049</v>
      </c>
      <c r="AD1132" s="47" t="s">
        <v>2282</v>
      </c>
      <c r="AE1132" s="47" t="s">
        <v>5809</v>
      </c>
      <c r="AF1132" s="6" t="s">
        <v>5810</v>
      </c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</row>
    <row r="1133" spans="1:43" s="1" customFormat="1" ht="15.75" x14ac:dyDescent="0.25">
      <c r="A1133" s="47">
        <v>1129</v>
      </c>
      <c r="B1133" s="47" t="s">
        <v>5811</v>
      </c>
      <c r="C1133" s="47" t="s">
        <v>601</v>
      </c>
      <c r="D1133" s="69" t="s">
        <v>1921</v>
      </c>
      <c r="E1133" s="47">
        <v>1999</v>
      </c>
      <c r="F1133" s="69" t="s">
        <v>1666</v>
      </c>
      <c r="G1133" s="69" t="s">
        <v>442</v>
      </c>
      <c r="H1133" s="69" t="s">
        <v>2024</v>
      </c>
      <c r="I1133" s="70">
        <v>6.4137253853127856</v>
      </c>
      <c r="J1133" s="47" t="s">
        <v>430</v>
      </c>
      <c r="K1133" s="47">
        <v>12</v>
      </c>
      <c r="L1133" s="71"/>
      <c r="M1133" s="47">
        <v>75</v>
      </c>
      <c r="N1133" s="48">
        <f t="shared" si="103"/>
        <v>200</v>
      </c>
      <c r="O1133" s="48">
        <f t="shared" si="104"/>
        <v>1282.7450770625571</v>
      </c>
      <c r="P1133" s="72">
        <f t="shared" si="105"/>
        <v>128.27450770625572</v>
      </c>
      <c r="Q1133" s="73">
        <f t="shared" si="106"/>
        <v>211.65293771532191</v>
      </c>
      <c r="R1133" s="48">
        <f t="shared" si="107"/>
        <v>1622.6725224841348</v>
      </c>
      <c r="S1133" s="74">
        <f t="shared" si="108"/>
        <v>50</v>
      </c>
      <c r="T1133" s="6" t="s">
        <v>431</v>
      </c>
      <c r="U1133" s="47" t="s">
        <v>432</v>
      </c>
      <c r="V1133" s="47">
        <v>1</v>
      </c>
      <c r="W1133" s="47">
        <v>1</v>
      </c>
      <c r="X1133" s="47">
        <v>1</v>
      </c>
      <c r="Y1133" s="47">
        <v>1</v>
      </c>
      <c r="Z1133" s="75">
        <v>40855.635752314833</v>
      </c>
      <c r="AA1133" s="6" t="s">
        <v>433</v>
      </c>
      <c r="AB1133" s="47" t="s">
        <v>1722</v>
      </c>
      <c r="AC1133" s="47" t="s">
        <v>2031</v>
      </c>
      <c r="AD1133" s="47" t="s">
        <v>5729</v>
      </c>
      <c r="AE1133" s="47" t="s">
        <v>5812</v>
      </c>
      <c r="AF1133" s="6" t="s">
        <v>5813</v>
      </c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</row>
    <row r="1134" spans="1:43" s="1" customFormat="1" ht="15.75" x14ac:dyDescent="0.25">
      <c r="A1134" s="47">
        <v>1130</v>
      </c>
      <c r="B1134" s="47" t="s">
        <v>5814</v>
      </c>
      <c r="C1134" s="47" t="s">
        <v>1862</v>
      </c>
      <c r="D1134" s="69" t="s">
        <v>1863</v>
      </c>
      <c r="E1134" s="47">
        <v>1998</v>
      </c>
      <c r="F1134" s="69" t="s">
        <v>1864</v>
      </c>
      <c r="G1134" s="69" t="s">
        <v>451</v>
      </c>
      <c r="H1134" s="69" t="s">
        <v>451</v>
      </c>
      <c r="I1134" s="70">
        <v>415.60461245242777</v>
      </c>
      <c r="J1134" s="47" t="s">
        <v>430</v>
      </c>
      <c r="K1134" s="47">
        <v>8</v>
      </c>
      <c r="L1134" s="71"/>
      <c r="M1134" s="47">
        <v>75</v>
      </c>
      <c r="N1134" s="48">
        <f t="shared" si="103"/>
        <v>160</v>
      </c>
      <c r="O1134" s="48">
        <f t="shared" si="104"/>
        <v>66496.737992388444</v>
      </c>
      <c r="P1134" s="72">
        <f t="shared" si="105"/>
        <v>6649.6737992388444</v>
      </c>
      <c r="Q1134" s="73">
        <f t="shared" si="106"/>
        <v>10971.961768744093</v>
      </c>
      <c r="R1134" s="48">
        <f t="shared" si="107"/>
        <v>84118.373560371387</v>
      </c>
      <c r="S1134" s="74">
        <f t="shared" si="108"/>
        <v>49</v>
      </c>
      <c r="T1134" s="6" t="s">
        <v>431</v>
      </c>
      <c r="U1134" s="47" t="s">
        <v>432</v>
      </c>
      <c r="V1134" s="47">
        <v>1</v>
      </c>
      <c r="W1134" s="47">
        <v>1</v>
      </c>
      <c r="X1134" s="47">
        <v>1</v>
      </c>
      <c r="Y1134" s="47">
        <v>1</v>
      </c>
      <c r="Z1134" s="75">
        <v>41660.351643518523</v>
      </c>
      <c r="AA1134" s="6" t="s">
        <v>433</v>
      </c>
      <c r="AB1134" s="47" t="s">
        <v>1866</v>
      </c>
      <c r="AC1134" s="47" t="s">
        <v>5514</v>
      </c>
      <c r="AD1134" s="47"/>
      <c r="AE1134" s="47" t="s">
        <v>5815</v>
      </c>
      <c r="AF1134" s="6" t="s">
        <v>5816</v>
      </c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</row>
    <row r="1135" spans="1:43" s="1" customFormat="1" ht="15.75" x14ac:dyDescent="0.25">
      <c r="A1135" s="47">
        <v>1131</v>
      </c>
      <c r="B1135" s="47" t="s">
        <v>5817</v>
      </c>
      <c r="C1135" s="47" t="s">
        <v>601</v>
      </c>
      <c r="D1135" s="69" t="s">
        <v>1863</v>
      </c>
      <c r="E1135" s="47">
        <v>1998</v>
      </c>
      <c r="F1135" s="69" t="s">
        <v>604</v>
      </c>
      <c r="G1135" s="69" t="s">
        <v>621</v>
      </c>
      <c r="H1135" s="69" t="s">
        <v>2024</v>
      </c>
      <c r="I1135" s="70">
        <v>7.0000028699747476</v>
      </c>
      <c r="J1135" s="47" t="s">
        <v>430</v>
      </c>
      <c r="K1135" s="47">
        <v>8</v>
      </c>
      <c r="L1135" s="71"/>
      <c r="M1135" s="47">
        <v>75</v>
      </c>
      <c r="N1135" s="48">
        <f t="shared" si="103"/>
        <v>160</v>
      </c>
      <c r="O1135" s="48">
        <f t="shared" si="104"/>
        <v>1120.0004591959596</v>
      </c>
      <c r="P1135" s="72">
        <f t="shared" si="105"/>
        <v>112.00004591959596</v>
      </c>
      <c r="Q1135" s="73">
        <f t="shared" si="106"/>
        <v>184.80007576733334</v>
      </c>
      <c r="R1135" s="48">
        <f t="shared" si="107"/>
        <v>1416.8005808828889</v>
      </c>
      <c r="S1135" s="74">
        <f t="shared" si="108"/>
        <v>49</v>
      </c>
      <c r="T1135" s="6" t="s">
        <v>431</v>
      </c>
      <c r="U1135" s="47" t="s">
        <v>432</v>
      </c>
      <c r="V1135" s="47">
        <v>1</v>
      </c>
      <c r="W1135" s="47">
        <v>1</v>
      </c>
      <c r="X1135" s="47">
        <v>1</v>
      </c>
      <c r="Y1135" s="47">
        <v>1</v>
      </c>
      <c r="Z1135" s="75">
        <v>40855.635752314833</v>
      </c>
      <c r="AA1135" s="6" t="s">
        <v>433</v>
      </c>
      <c r="AB1135" s="47" t="s">
        <v>1866</v>
      </c>
      <c r="AC1135" s="47" t="s">
        <v>2766</v>
      </c>
      <c r="AD1135" s="47" t="s">
        <v>5725</v>
      </c>
      <c r="AE1135" s="47" t="s">
        <v>5818</v>
      </c>
      <c r="AF1135" s="6" t="s">
        <v>5819</v>
      </c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</row>
    <row r="1136" spans="1:43" s="1" customFormat="1" ht="15.75" x14ac:dyDescent="0.25">
      <c r="A1136" s="47">
        <v>1132</v>
      </c>
      <c r="B1136" s="47" t="s">
        <v>5820</v>
      </c>
      <c r="C1136" s="47" t="s">
        <v>601</v>
      </c>
      <c r="D1136" s="69" t="s">
        <v>1863</v>
      </c>
      <c r="E1136" s="47">
        <v>1998</v>
      </c>
      <c r="F1136" s="69" t="s">
        <v>2024</v>
      </c>
      <c r="G1136" s="69" t="s">
        <v>2035</v>
      </c>
      <c r="H1136" s="69" t="s">
        <v>604</v>
      </c>
      <c r="I1136" s="70">
        <v>44.999970280494367</v>
      </c>
      <c r="J1136" s="47" t="s">
        <v>430</v>
      </c>
      <c r="K1136" s="47">
        <v>12</v>
      </c>
      <c r="L1136" s="71"/>
      <c r="M1136" s="47">
        <v>75</v>
      </c>
      <c r="N1136" s="48">
        <f t="shared" si="103"/>
        <v>200</v>
      </c>
      <c r="O1136" s="48">
        <f t="shared" si="104"/>
        <v>8999.9940560988725</v>
      </c>
      <c r="P1136" s="72">
        <f t="shared" si="105"/>
        <v>899.99940560988728</v>
      </c>
      <c r="Q1136" s="73">
        <f t="shared" si="106"/>
        <v>1484.9990192563139</v>
      </c>
      <c r="R1136" s="48">
        <f t="shared" si="107"/>
        <v>11384.992480965075</v>
      </c>
      <c r="S1136" s="74">
        <f t="shared" si="108"/>
        <v>49</v>
      </c>
      <c r="T1136" s="6" t="s">
        <v>431</v>
      </c>
      <c r="U1136" s="47" t="s">
        <v>432</v>
      </c>
      <c r="V1136" s="47">
        <v>1</v>
      </c>
      <c r="W1136" s="47">
        <v>1</v>
      </c>
      <c r="X1136" s="47">
        <v>1</v>
      </c>
      <c r="Y1136" s="47">
        <v>1</v>
      </c>
      <c r="Z1136" s="75">
        <v>40855.635752314833</v>
      </c>
      <c r="AA1136" s="6" t="s">
        <v>433</v>
      </c>
      <c r="AB1136" s="47" t="s">
        <v>1866</v>
      </c>
      <c r="AC1136" s="47" t="s">
        <v>2766</v>
      </c>
      <c r="AD1136" s="47" t="s">
        <v>2036</v>
      </c>
      <c r="AE1136" s="47" t="s">
        <v>5821</v>
      </c>
      <c r="AF1136" s="6" t="s">
        <v>5822</v>
      </c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</row>
    <row r="1137" spans="1:43" s="1" customFormat="1" ht="31.5" x14ac:dyDescent="0.25">
      <c r="A1137" s="47">
        <v>1133</v>
      </c>
      <c r="B1137" s="47" t="s">
        <v>5823</v>
      </c>
      <c r="C1137" s="47" t="s">
        <v>1751</v>
      </c>
      <c r="D1137" s="69" t="s">
        <v>2116</v>
      </c>
      <c r="E1137" s="47">
        <v>1998</v>
      </c>
      <c r="F1137" s="69" t="s">
        <v>1600</v>
      </c>
      <c r="G1137" s="69" t="s">
        <v>5824</v>
      </c>
      <c r="H1137" s="69" t="s">
        <v>1753</v>
      </c>
      <c r="I1137" s="70">
        <v>403.78037182519859</v>
      </c>
      <c r="J1137" s="47" t="s">
        <v>430</v>
      </c>
      <c r="K1137" s="47">
        <v>12</v>
      </c>
      <c r="L1137" s="71"/>
      <c r="M1137" s="47">
        <v>75</v>
      </c>
      <c r="N1137" s="48">
        <f t="shared" ref="N1137:N1192" si="109">IF(K1137=4,100,IF(K1137=6,140,IF(K1137=8,160,IF(K1137=10,180,IF(K1137=12,200,IF(K1137=14,225,IF(K1137=16,275,IF(K1137=18,350,0))))))))</f>
        <v>200</v>
      </c>
      <c r="O1137" s="48">
        <f t="shared" si="104"/>
        <v>80756.07436503972</v>
      </c>
      <c r="P1137" s="72">
        <f t="shared" si="105"/>
        <v>8075.6074365039722</v>
      </c>
      <c r="Q1137" s="73">
        <f t="shared" si="106"/>
        <v>13324.752270231553</v>
      </c>
      <c r="R1137" s="48">
        <f t="shared" si="107"/>
        <v>102156.43407177523</v>
      </c>
      <c r="S1137" s="74">
        <f t="shared" si="108"/>
        <v>49</v>
      </c>
      <c r="T1137" s="6" t="s">
        <v>431</v>
      </c>
      <c r="U1137" s="47" t="s">
        <v>432</v>
      </c>
      <c r="V1137" s="47">
        <v>1</v>
      </c>
      <c r="W1137" s="47">
        <v>1</v>
      </c>
      <c r="X1137" s="47">
        <v>1</v>
      </c>
      <c r="Y1137" s="47">
        <v>1</v>
      </c>
      <c r="Z1137" s="75">
        <v>42485.57236111111</v>
      </c>
      <c r="AA1137" s="6" t="s">
        <v>433</v>
      </c>
      <c r="AB1137" s="47" t="s">
        <v>1601</v>
      </c>
      <c r="AC1137" s="47" t="s">
        <v>5825</v>
      </c>
      <c r="AD1137" s="47" t="s">
        <v>5746</v>
      </c>
      <c r="AE1137" s="47" t="s">
        <v>5826</v>
      </c>
      <c r="AF1137" s="6" t="s">
        <v>5827</v>
      </c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</row>
    <row r="1138" spans="1:43" s="1" customFormat="1" ht="31.5" x14ac:dyDescent="0.25">
      <c r="A1138" s="47">
        <v>1134</v>
      </c>
      <c r="B1138" s="47" t="s">
        <v>5828</v>
      </c>
      <c r="C1138" s="47" t="s">
        <v>1751</v>
      </c>
      <c r="D1138" s="69" t="s">
        <v>2116</v>
      </c>
      <c r="E1138" s="47">
        <v>1998</v>
      </c>
      <c r="F1138" s="69" t="s">
        <v>1600</v>
      </c>
      <c r="G1138" s="69" t="s">
        <v>5824</v>
      </c>
      <c r="H1138" s="69" t="s">
        <v>1753</v>
      </c>
      <c r="I1138" s="70">
        <v>3.0530339628933021</v>
      </c>
      <c r="J1138" s="47" t="s">
        <v>430</v>
      </c>
      <c r="K1138" s="47">
        <v>12</v>
      </c>
      <c r="L1138" s="71"/>
      <c r="M1138" s="47">
        <v>75</v>
      </c>
      <c r="N1138" s="48">
        <f t="shared" si="109"/>
        <v>200</v>
      </c>
      <c r="O1138" s="48">
        <f t="shared" si="104"/>
        <v>610.60679257866036</v>
      </c>
      <c r="P1138" s="72">
        <f t="shared" si="105"/>
        <v>61.060679257866042</v>
      </c>
      <c r="Q1138" s="73">
        <f t="shared" si="106"/>
        <v>100.75012077547895</v>
      </c>
      <c r="R1138" s="48">
        <f t="shared" si="107"/>
        <v>772.41759261200536</v>
      </c>
      <c r="S1138" s="74">
        <f t="shared" si="108"/>
        <v>49</v>
      </c>
      <c r="T1138" s="6" t="s">
        <v>431</v>
      </c>
      <c r="U1138" s="47" t="s">
        <v>432</v>
      </c>
      <c r="V1138" s="47">
        <v>1</v>
      </c>
      <c r="W1138" s="47">
        <v>1</v>
      </c>
      <c r="X1138" s="47">
        <v>1</v>
      </c>
      <c r="Y1138" s="47">
        <v>1</v>
      </c>
      <c r="Z1138" s="75">
        <v>40855.635763888888</v>
      </c>
      <c r="AA1138" s="6" t="s">
        <v>433</v>
      </c>
      <c r="AB1138" s="47" t="s">
        <v>1601</v>
      </c>
      <c r="AC1138" s="47" t="s">
        <v>2118</v>
      </c>
      <c r="AD1138" s="47" t="s">
        <v>5754</v>
      </c>
      <c r="AE1138" s="47" t="s">
        <v>5829</v>
      </c>
      <c r="AF1138" s="6" t="s">
        <v>5830</v>
      </c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</row>
    <row r="1139" spans="1:43" s="1" customFormat="1" ht="31.5" x14ac:dyDescent="0.25">
      <c r="A1139" s="47">
        <v>1135</v>
      </c>
      <c r="B1139" s="47" t="s">
        <v>5831</v>
      </c>
      <c r="C1139" s="47" t="s">
        <v>1751</v>
      </c>
      <c r="D1139" s="69" t="s">
        <v>2116</v>
      </c>
      <c r="E1139" s="47">
        <v>1998</v>
      </c>
      <c r="F1139" s="69" t="s">
        <v>1600</v>
      </c>
      <c r="G1139" s="69" t="s">
        <v>5824</v>
      </c>
      <c r="H1139" s="69" t="s">
        <v>1753</v>
      </c>
      <c r="I1139" s="70">
        <v>631.46929417298202</v>
      </c>
      <c r="J1139" s="47" t="s">
        <v>430</v>
      </c>
      <c r="K1139" s="47">
        <v>12</v>
      </c>
      <c r="L1139" s="71"/>
      <c r="M1139" s="47">
        <v>75</v>
      </c>
      <c r="N1139" s="48">
        <f t="shared" si="109"/>
        <v>200</v>
      </c>
      <c r="O1139" s="48">
        <f t="shared" si="104"/>
        <v>126293.85883459641</v>
      </c>
      <c r="P1139" s="72">
        <f t="shared" si="105"/>
        <v>12629.385883459641</v>
      </c>
      <c r="Q1139" s="73">
        <f t="shared" si="106"/>
        <v>20838.486707708409</v>
      </c>
      <c r="R1139" s="48">
        <f t="shared" si="107"/>
        <v>159761.73142576448</v>
      </c>
      <c r="S1139" s="74">
        <f t="shared" si="108"/>
        <v>49</v>
      </c>
      <c r="T1139" s="6" t="s">
        <v>431</v>
      </c>
      <c r="U1139" s="47" t="s">
        <v>432</v>
      </c>
      <c r="V1139" s="47">
        <v>1</v>
      </c>
      <c r="W1139" s="47">
        <v>1</v>
      </c>
      <c r="X1139" s="47">
        <v>1</v>
      </c>
      <c r="Y1139" s="47">
        <v>1</v>
      </c>
      <c r="Z1139" s="75">
        <v>41142.680972222217</v>
      </c>
      <c r="AA1139" s="6" t="s">
        <v>433</v>
      </c>
      <c r="AB1139" s="47" t="s">
        <v>1601</v>
      </c>
      <c r="AC1139" s="47" t="s">
        <v>5832</v>
      </c>
      <c r="AD1139" s="47" t="s">
        <v>5825</v>
      </c>
      <c r="AE1139" s="47" t="s">
        <v>5833</v>
      </c>
      <c r="AF1139" s="6" t="s">
        <v>5834</v>
      </c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</row>
    <row r="1140" spans="1:43" s="1" customFormat="1" ht="15.75" x14ac:dyDescent="0.25">
      <c r="A1140" s="47">
        <v>1136</v>
      </c>
      <c r="B1140" s="47" t="s">
        <v>5835</v>
      </c>
      <c r="C1140" s="47" t="s">
        <v>1068</v>
      </c>
      <c r="D1140" s="69" t="s">
        <v>4969</v>
      </c>
      <c r="E1140" s="47">
        <v>1990</v>
      </c>
      <c r="F1140" s="69" t="s">
        <v>1288</v>
      </c>
      <c r="G1140" s="69" t="s">
        <v>1046</v>
      </c>
      <c r="H1140" s="69" t="s">
        <v>1289</v>
      </c>
      <c r="I1140" s="70">
        <v>108.91028797872799</v>
      </c>
      <c r="J1140" s="47" t="s">
        <v>430</v>
      </c>
      <c r="K1140" s="47">
        <v>8</v>
      </c>
      <c r="L1140" s="71"/>
      <c r="M1140" s="47">
        <v>75</v>
      </c>
      <c r="N1140" s="48">
        <f t="shared" si="109"/>
        <v>160</v>
      </c>
      <c r="O1140" s="48">
        <f t="shared" si="104"/>
        <v>17425.64607659648</v>
      </c>
      <c r="P1140" s="72">
        <f t="shared" si="105"/>
        <v>1742.5646076596481</v>
      </c>
      <c r="Q1140" s="73">
        <f t="shared" si="106"/>
        <v>2875.2316026384192</v>
      </c>
      <c r="R1140" s="48">
        <f t="shared" si="107"/>
        <v>22043.442286894548</v>
      </c>
      <c r="S1140" s="74">
        <f t="shared" si="108"/>
        <v>41</v>
      </c>
      <c r="T1140" s="6" t="s">
        <v>431</v>
      </c>
      <c r="U1140" s="47" t="s">
        <v>432</v>
      </c>
      <c r="V1140" s="47">
        <v>1</v>
      </c>
      <c r="W1140" s="47">
        <v>1</v>
      </c>
      <c r="X1140" s="47">
        <v>1</v>
      </c>
      <c r="Y1140" s="47">
        <v>1</v>
      </c>
      <c r="Z1140" s="75">
        <v>40940.444826388899</v>
      </c>
      <c r="AA1140" s="6" t="s">
        <v>433</v>
      </c>
      <c r="AB1140" s="47" t="s">
        <v>4970</v>
      </c>
      <c r="AC1140" s="47" t="s">
        <v>5836</v>
      </c>
      <c r="AD1140" s="47" t="s">
        <v>4979</v>
      </c>
      <c r="AE1140" s="47" t="s">
        <v>5837</v>
      </c>
      <c r="AF1140" s="6" t="s">
        <v>5838</v>
      </c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</row>
    <row r="1141" spans="1:43" s="1" customFormat="1" ht="31.5" x14ac:dyDescent="0.25">
      <c r="A1141" s="47">
        <v>1137</v>
      </c>
      <c r="B1141" s="47" t="s">
        <v>5839</v>
      </c>
      <c r="C1141" s="47" t="s">
        <v>1068</v>
      </c>
      <c r="D1141" s="69" t="s">
        <v>1287</v>
      </c>
      <c r="E1141" s="47">
        <v>1993</v>
      </c>
      <c r="F1141" s="69" t="s">
        <v>1288</v>
      </c>
      <c r="G1141" s="69" t="s">
        <v>1046</v>
      </c>
      <c r="H1141" s="69" t="s">
        <v>1289</v>
      </c>
      <c r="I1141" s="70">
        <v>2.9996481696413011</v>
      </c>
      <c r="J1141" s="47" t="s">
        <v>430</v>
      </c>
      <c r="K1141" s="47">
        <v>8</v>
      </c>
      <c r="L1141" s="71"/>
      <c r="M1141" s="47">
        <v>75</v>
      </c>
      <c r="N1141" s="48">
        <f t="shared" si="109"/>
        <v>160</v>
      </c>
      <c r="O1141" s="48">
        <f t="shared" si="104"/>
        <v>479.94370714260816</v>
      </c>
      <c r="P1141" s="72">
        <f t="shared" si="105"/>
        <v>47.994370714260818</v>
      </c>
      <c r="Q1141" s="73">
        <f t="shared" si="106"/>
        <v>79.190711678530349</v>
      </c>
      <c r="R1141" s="48">
        <f t="shared" si="107"/>
        <v>607.12878953539928</v>
      </c>
      <c r="S1141" s="74">
        <f t="shared" si="108"/>
        <v>44</v>
      </c>
      <c r="T1141" s="6" t="s">
        <v>431</v>
      </c>
      <c r="U1141" s="47" t="s">
        <v>432</v>
      </c>
      <c r="V1141" s="47">
        <v>1</v>
      </c>
      <c r="W1141" s="47">
        <v>1</v>
      </c>
      <c r="X1141" s="47">
        <v>1</v>
      </c>
      <c r="Y1141" s="47">
        <v>1</v>
      </c>
      <c r="Z1141" s="75">
        <v>40855.635763888888</v>
      </c>
      <c r="AA1141" s="6" t="s">
        <v>433</v>
      </c>
      <c r="AB1141" s="47" t="s">
        <v>1290</v>
      </c>
      <c r="AC1141" s="47" t="s">
        <v>2982</v>
      </c>
      <c r="AD1141" s="47" t="s">
        <v>5840</v>
      </c>
      <c r="AE1141" s="47" t="s">
        <v>5841</v>
      </c>
      <c r="AF1141" s="6" t="s">
        <v>5842</v>
      </c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</row>
    <row r="1142" spans="1:43" s="1" customFormat="1" ht="15.75" x14ac:dyDescent="0.25">
      <c r="A1142" s="47">
        <v>1138</v>
      </c>
      <c r="B1142" s="47" t="s">
        <v>5843</v>
      </c>
      <c r="C1142" s="47" t="s">
        <v>2965</v>
      </c>
      <c r="D1142" s="69" t="s">
        <v>2966</v>
      </c>
      <c r="E1142" s="47">
        <v>1996</v>
      </c>
      <c r="F1142" s="69" t="s">
        <v>904</v>
      </c>
      <c r="G1142" s="69" t="s">
        <v>1289</v>
      </c>
      <c r="H1142" s="69" t="s">
        <v>1046</v>
      </c>
      <c r="I1142" s="70">
        <v>369.38925188924821</v>
      </c>
      <c r="J1142" s="47" t="s">
        <v>430</v>
      </c>
      <c r="K1142" s="47">
        <v>10</v>
      </c>
      <c r="L1142" s="71"/>
      <c r="M1142" s="47">
        <v>75</v>
      </c>
      <c r="N1142" s="48">
        <f t="shared" si="109"/>
        <v>180</v>
      </c>
      <c r="O1142" s="48">
        <f t="shared" si="104"/>
        <v>66490.065340064684</v>
      </c>
      <c r="P1142" s="72">
        <f t="shared" si="105"/>
        <v>6649.0065340064684</v>
      </c>
      <c r="Q1142" s="73">
        <f t="shared" si="106"/>
        <v>10970.860781110672</v>
      </c>
      <c r="R1142" s="48">
        <f t="shared" si="107"/>
        <v>84109.932655181823</v>
      </c>
      <c r="S1142" s="74">
        <f t="shared" si="108"/>
        <v>47</v>
      </c>
      <c r="T1142" s="6" t="s">
        <v>1907</v>
      </c>
      <c r="U1142" s="47" t="s">
        <v>432</v>
      </c>
      <c r="V1142" s="47">
        <v>1</v>
      </c>
      <c r="W1142" s="47">
        <v>1</v>
      </c>
      <c r="X1142" s="47">
        <v>1</v>
      </c>
      <c r="Y1142" s="47">
        <v>1</v>
      </c>
      <c r="Z1142" s="75">
        <v>40855.635763888888</v>
      </c>
      <c r="AA1142" s="6" t="s">
        <v>433</v>
      </c>
      <c r="AB1142" s="47" t="s">
        <v>2968</v>
      </c>
      <c r="AC1142" s="47" t="s">
        <v>5676</v>
      </c>
      <c r="AD1142" s="47" t="s">
        <v>5844</v>
      </c>
      <c r="AE1142" s="47" t="s">
        <v>5845</v>
      </c>
      <c r="AF1142" s="6" t="s">
        <v>5846</v>
      </c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</row>
    <row r="1143" spans="1:43" s="1" customFormat="1" ht="31.5" x14ac:dyDescent="0.25">
      <c r="A1143" s="47">
        <v>1139</v>
      </c>
      <c r="B1143" s="47" t="s">
        <v>5847</v>
      </c>
      <c r="C1143" s="47" t="s">
        <v>926</v>
      </c>
      <c r="D1143" s="69" t="s">
        <v>1287</v>
      </c>
      <c r="E1143" s="47">
        <v>1993</v>
      </c>
      <c r="F1143" s="69" t="s">
        <v>5848</v>
      </c>
      <c r="G1143" s="69" t="s">
        <v>4930</v>
      </c>
      <c r="H1143" s="69" t="s">
        <v>457</v>
      </c>
      <c r="I1143" s="70">
        <v>355.49979730445341</v>
      </c>
      <c r="J1143" s="47" t="s">
        <v>430</v>
      </c>
      <c r="K1143" s="47">
        <v>8</v>
      </c>
      <c r="L1143" s="71"/>
      <c r="M1143" s="47">
        <v>75</v>
      </c>
      <c r="N1143" s="48">
        <f t="shared" si="109"/>
        <v>160</v>
      </c>
      <c r="O1143" s="48">
        <f t="shared" si="104"/>
        <v>56879.967568712542</v>
      </c>
      <c r="P1143" s="72">
        <f t="shared" si="105"/>
        <v>5687.9967568712545</v>
      </c>
      <c r="Q1143" s="73">
        <f t="shared" si="106"/>
        <v>9385.1946488375688</v>
      </c>
      <c r="R1143" s="48">
        <f t="shared" si="107"/>
        <v>71953.158974421356</v>
      </c>
      <c r="S1143" s="74">
        <f t="shared" si="108"/>
        <v>44</v>
      </c>
      <c r="T1143" s="6" t="s">
        <v>431</v>
      </c>
      <c r="U1143" s="47" t="s">
        <v>432</v>
      </c>
      <c r="V1143" s="47">
        <v>1</v>
      </c>
      <c r="W1143" s="47">
        <v>1</v>
      </c>
      <c r="X1143" s="47">
        <v>1</v>
      </c>
      <c r="Y1143" s="47">
        <v>1</v>
      </c>
      <c r="Z1143" s="75">
        <v>40855.635763888888</v>
      </c>
      <c r="AA1143" s="6" t="s">
        <v>433</v>
      </c>
      <c r="AB1143" s="47" t="s">
        <v>1290</v>
      </c>
      <c r="AC1143" s="47" t="s">
        <v>5849</v>
      </c>
      <c r="AD1143" s="47" t="s">
        <v>5850</v>
      </c>
      <c r="AE1143" s="47" t="s">
        <v>5851</v>
      </c>
      <c r="AF1143" s="6" t="s">
        <v>5852</v>
      </c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</row>
    <row r="1144" spans="1:43" s="1" customFormat="1" ht="31.5" x14ac:dyDescent="0.25">
      <c r="A1144" s="47">
        <v>1140</v>
      </c>
      <c r="B1144" s="47" t="s">
        <v>5853</v>
      </c>
      <c r="C1144" s="47" t="s">
        <v>926</v>
      </c>
      <c r="D1144" s="69" t="s">
        <v>1287</v>
      </c>
      <c r="E1144" s="47">
        <v>1993</v>
      </c>
      <c r="F1144" s="69" t="s">
        <v>5848</v>
      </c>
      <c r="G1144" s="69" t="s">
        <v>4930</v>
      </c>
      <c r="H1144" s="69" t="s">
        <v>457</v>
      </c>
      <c r="I1144" s="70">
        <v>275.00013410539589</v>
      </c>
      <c r="J1144" s="47" t="s">
        <v>430</v>
      </c>
      <c r="K1144" s="47">
        <v>8</v>
      </c>
      <c r="L1144" s="71"/>
      <c r="M1144" s="47">
        <v>75</v>
      </c>
      <c r="N1144" s="48">
        <f t="shared" si="109"/>
        <v>160</v>
      </c>
      <c r="O1144" s="48">
        <f t="shared" si="104"/>
        <v>44000.021456863338</v>
      </c>
      <c r="P1144" s="72">
        <f t="shared" si="105"/>
        <v>4400.0021456863342</v>
      </c>
      <c r="Q1144" s="73">
        <f t="shared" si="106"/>
        <v>7260.0035403824504</v>
      </c>
      <c r="R1144" s="48">
        <f t="shared" si="107"/>
        <v>55660.027142932122</v>
      </c>
      <c r="S1144" s="74">
        <f t="shared" si="108"/>
        <v>44</v>
      </c>
      <c r="T1144" s="6" t="s">
        <v>431</v>
      </c>
      <c r="U1144" s="47" t="s">
        <v>432</v>
      </c>
      <c r="V1144" s="47">
        <v>1</v>
      </c>
      <c r="W1144" s="47">
        <v>1</v>
      </c>
      <c r="X1144" s="47">
        <v>1</v>
      </c>
      <c r="Y1144" s="47">
        <v>1</v>
      </c>
      <c r="Z1144" s="75">
        <v>40855.635763888888</v>
      </c>
      <c r="AA1144" s="6" t="s">
        <v>433</v>
      </c>
      <c r="AB1144" s="47" t="s">
        <v>1290</v>
      </c>
      <c r="AC1144" s="47" t="s">
        <v>5849</v>
      </c>
      <c r="AD1144" s="47" t="s">
        <v>5854</v>
      </c>
      <c r="AE1144" s="47" t="s">
        <v>5855</v>
      </c>
      <c r="AF1144" s="6" t="s">
        <v>5856</v>
      </c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</row>
    <row r="1145" spans="1:43" s="1" customFormat="1" ht="31.5" x14ac:dyDescent="0.25">
      <c r="A1145" s="47">
        <v>1141</v>
      </c>
      <c r="B1145" s="47" t="s">
        <v>5857</v>
      </c>
      <c r="C1145" s="47" t="s">
        <v>926</v>
      </c>
      <c r="D1145" s="69" t="s">
        <v>1287</v>
      </c>
      <c r="E1145" s="47">
        <v>1993</v>
      </c>
      <c r="F1145" s="69" t="s">
        <v>5848</v>
      </c>
      <c r="G1145" s="69" t="s">
        <v>4930</v>
      </c>
      <c r="H1145" s="69" t="s">
        <v>457</v>
      </c>
      <c r="I1145" s="70">
        <v>2.9998288191660381</v>
      </c>
      <c r="J1145" s="47" t="s">
        <v>430</v>
      </c>
      <c r="K1145" s="47">
        <v>8</v>
      </c>
      <c r="L1145" s="71"/>
      <c r="M1145" s="47">
        <v>75</v>
      </c>
      <c r="N1145" s="48">
        <f t="shared" si="109"/>
        <v>160</v>
      </c>
      <c r="O1145" s="48">
        <f t="shared" si="104"/>
        <v>479.97261106656606</v>
      </c>
      <c r="P1145" s="72">
        <f t="shared" si="105"/>
        <v>47.997261106656609</v>
      </c>
      <c r="Q1145" s="73">
        <f t="shared" si="106"/>
        <v>79.19548082598341</v>
      </c>
      <c r="R1145" s="48">
        <f t="shared" si="107"/>
        <v>607.16535299920611</v>
      </c>
      <c r="S1145" s="74">
        <f t="shared" si="108"/>
        <v>44</v>
      </c>
      <c r="T1145" s="6" t="s">
        <v>1521</v>
      </c>
      <c r="U1145" s="47" t="s">
        <v>432</v>
      </c>
      <c r="V1145" s="47">
        <v>1</v>
      </c>
      <c r="W1145" s="47">
        <v>1</v>
      </c>
      <c r="X1145" s="47">
        <v>1</v>
      </c>
      <c r="Y1145" s="47">
        <v>1</v>
      </c>
      <c r="Z1145" s="75">
        <v>40855.635763888888</v>
      </c>
      <c r="AA1145" s="6" t="s">
        <v>433</v>
      </c>
      <c r="AB1145" s="47" t="s">
        <v>1290</v>
      </c>
      <c r="AC1145" s="47" t="s">
        <v>5854</v>
      </c>
      <c r="AD1145" s="47" t="s">
        <v>5858</v>
      </c>
      <c r="AE1145" s="47" t="s">
        <v>5859</v>
      </c>
      <c r="AF1145" s="6" t="s">
        <v>5860</v>
      </c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</row>
    <row r="1146" spans="1:43" s="1" customFormat="1" ht="31.5" x14ac:dyDescent="0.25">
      <c r="A1146" s="47">
        <v>1142</v>
      </c>
      <c r="B1146" s="47" t="s">
        <v>5861</v>
      </c>
      <c r="C1146" s="47" t="s">
        <v>926</v>
      </c>
      <c r="D1146" s="69" t="s">
        <v>1287</v>
      </c>
      <c r="E1146" s="47">
        <v>1993</v>
      </c>
      <c r="F1146" s="69" t="s">
        <v>5848</v>
      </c>
      <c r="G1146" s="69" t="s">
        <v>4930</v>
      </c>
      <c r="H1146" s="69" t="s">
        <v>457</v>
      </c>
      <c r="I1146" s="70">
        <v>3.0001297322218652</v>
      </c>
      <c r="J1146" s="47" t="s">
        <v>430</v>
      </c>
      <c r="K1146" s="47">
        <v>8</v>
      </c>
      <c r="L1146" s="71"/>
      <c r="M1146" s="47">
        <v>75</v>
      </c>
      <c r="N1146" s="48">
        <f t="shared" si="109"/>
        <v>160</v>
      </c>
      <c r="O1146" s="48">
        <f t="shared" si="104"/>
        <v>480.02075715549842</v>
      </c>
      <c r="P1146" s="72">
        <f t="shared" si="105"/>
        <v>48.002075715549843</v>
      </c>
      <c r="Q1146" s="73">
        <f t="shared" si="106"/>
        <v>79.203424930657249</v>
      </c>
      <c r="R1146" s="48">
        <f t="shared" si="107"/>
        <v>607.22625780170551</v>
      </c>
      <c r="S1146" s="74">
        <f t="shared" si="108"/>
        <v>44</v>
      </c>
      <c r="T1146" s="6" t="s">
        <v>1949</v>
      </c>
      <c r="U1146" s="47" t="s">
        <v>432</v>
      </c>
      <c r="V1146" s="47">
        <v>1</v>
      </c>
      <c r="W1146" s="47">
        <v>1</v>
      </c>
      <c r="X1146" s="47">
        <v>1</v>
      </c>
      <c r="Y1146" s="47">
        <v>1</v>
      </c>
      <c r="Z1146" s="75">
        <v>40855.635763888888</v>
      </c>
      <c r="AA1146" s="6" t="s">
        <v>433</v>
      </c>
      <c r="AB1146" s="47" t="s">
        <v>1290</v>
      </c>
      <c r="AC1146" s="47" t="s">
        <v>5850</v>
      </c>
      <c r="AD1146" s="47" t="s">
        <v>5862</v>
      </c>
      <c r="AE1146" s="47" t="s">
        <v>5863</v>
      </c>
      <c r="AF1146" s="6" t="s">
        <v>5864</v>
      </c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</row>
    <row r="1147" spans="1:43" s="1" customFormat="1" ht="31.5" x14ac:dyDescent="0.25">
      <c r="A1147" s="47">
        <v>1143</v>
      </c>
      <c r="B1147" s="47" t="s">
        <v>5865</v>
      </c>
      <c r="C1147" s="47" t="s">
        <v>1068</v>
      </c>
      <c r="D1147" s="69" t="s">
        <v>1287</v>
      </c>
      <c r="E1147" s="47">
        <v>1993</v>
      </c>
      <c r="F1147" s="69" t="s">
        <v>1046</v>
      </c>
      <c r="G1147" s="69" t="s">
        <v>4930</v>
      </c>
      <c r="H1147" s="69" t="s">
        <v>1288</v>
      </c>
      <c r="I1147" s="70">
        <v>40.00005441829304</v>
      </c>
      <c r="J1147" s="47" t="s">
        <v>430</v>
      </c>
      <c r="K1147" s="47">
        <v>8</v>
      </c>
      <c r="L1147" s="71"/>
      <c r="M1147" s="47">
        <v>75</v>
      </c>
      <c r="N1147" s="48">
        <f t="shared" si="109"/>
        <v>160</v>
      </c>
      <c r="O1147" s="48">
        <f t="shared" si="104"/>
        <v>6400.0087069268866</v>
      </c>
      <c r="P1147" s="72">
        <f t="shared" si="105"/>
        <v>640.00087069268875</v>
      </c>
      <c r="Q1147" s="73">
        <f t="shared" si="106"/>
        <v>1056.0014366429364</v>
      </c>
      <c r="R1147" s="48">
        <f t="shared" si="107"/>
        <v>8096.0110142625126</v>
      </c>
      <c r="S1147" s="74">
        <f t="shared" si="108"/>
        <v>44</v>
      </c>
      <c r="T1147" s="6" t="s">
        <v>431</v>
      </c>
      <c r="U1147" s="47" t="s">
        <v>432</v>
      </c>
      <c r="V1147" s="47">
        <v>1</v>
      </c>
      <c r="W1147" s="47">
        <v>1</v>
      </c>
      <c r="X1147" s="47">
        <v>1</v>
      </c>
      <c r="Y1147" s="47">
        <v>1</v>
      </c>
      <c r="Z1147" s="75">
        <v>40855.635763888888</v>
      </c>
      <c r="AA1147" s="6" t="s">
        <v>433</v>
      </c>
      <c r="AB1147" s="47" t="s">
        <v>1290</v>
      </c>
      <c r="AC1147" s="47" t="s">
        <v>1291</v>
      </c>
      <c r="AD1147" s="47" t="s">
        <v>5866</v>
      </c>
      <c r="AE1147" s="47" t="s">
        <v>5867</v>
      </c>
      <c r="AF1147" s="6" t="s">
        <v>5868</v>
      </c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</row>
    <row r="1148" spans="1:43" s="1" customFormat="1" ht="31.5" x14ac:dyDescent="0.25">
      <c r="A1148" s="47">
        <v>1144</v>
      </c>
      <c r="B1148" s="47" t="s">
        <v>5869</v>
      </c>
      <c r="C1148" s="47" t="s">
        <v>1068</v>
      </c>
      <c r="D1148" s="69" t="s">
        <v>1287</v>
      </c>
      <c r="E1148" s="47">
        <v>1993</v>
      </c>
      <c r="F1148" s="69" t="s">
        <v>1046</v>
      </c>
      <c r="G1148" s="69" t="s">
        <v>4930</v>
      </c>
      <c r="H1148" s="69" t="s">
        <v>1288</v>
      </c>
      <c r="I1148" s="70">
        <v>260.03619129218879</v>
      </c>
      <c r="J1148" s="47" t="s">
        <v>430</v>
      </c>
      <c r="K1148" s="47">
        <v>8</v>
      </c>
      <c r="L1148" s="71"/>
      <c r="M1148" s="47">
        <v>75</v>
      </c>
      <c r="N1148" s="48">
        <f t="shared" si="109"/>
        <v>160</v>
      </c>
      <c r="O1148" s="48">
        <f t="shared" si="104"/>
        <v>41605.790606750204</v>
      </c>
      <c r="P1148" s="72">
        <f t="shared" si="105"/>
        <v>4160.5790606750206</v>
      </c>
      <c r="Q1148" s="73">
        <f t="shared" si="106"/>
        <v>6864.9554501137836</v>
      </c>
      <c r="R1148" s="48">
        <f t="shared" si="107"/>
        <v>52631.325117539011</v>
      </c>
      <c r="S1148" s="74">
        <f t="shared" si="108"/>
        <v>44</v>
      </c>
      <c r="T1148" s="6" t="s">
        <v>431</v>
      </c>
      <c r="U1148" s="47" t="s">
        <v>432</v>
      </c>
      <c r="V1148" s="47">
        <v>1</v>
      </c>
      <c r="W1148" s="47">
        <v>1</v>
      </c>
      <c r="X1148" s="47">
        <v>1</v>
      </c>
      <c r="Y1148" s="47">
        <v>1</v>
      </c>
      <c r="Z1148" s="75">
        <v>40855.635763888888</v>
      </c>
      <c r="AA1148" s="6" t="s">
        <v>433</v>
      </c>
      <c r="AB1148" s="47" t="s">
        <v>1290</v>
      </c>
      <c r="AC1148" s="47" t="s">
        <v>1291</v>
      </c>
      <c r="AD1148" s="47" t="s">
        <v>5870</v>
      </c>
      <c r="AE1148" s="47" t="s">
        <v>5871</v>
      </c>
      <c r="AF1148" s="6" t="s">
        <v>5872</v>
      </c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</row>
    <row r="1149" spans="1:43" s="1" customFormat="1" ht="31.5" x14ac:dyDescent="0.25">
      <c r="A1149" s="47">
        <v>1145</v>
      </c>
      <c r="B1149" s="47" t="s">
        <v>5873</v>
      </c>
      <c r="C1149" s="47" t="s">
        <v>1068</v>
      </c>
      <c r="D1149" s="69" t="s">
        <v>1287</v>
      </c>
      <c r="E1149" s="47">
        <v>1993</v>
      </c>
      <c r="F1149" s="69" t="s">
        <v>1046</v>
      </c>
      <c r="G1149" s="69" t="s">
        <v>4929</v>
      </c>
      <c r="H1149" s="69" t="s">
        <v>4930</v>
      </c>
      <c r="I1149" s="70">
        <v>19.99992205704697</v>
      </c>
      <c r="J1149" s="47" t="s">
        <v>430</v>
      </c>
      <c r="K1149" s="47">
        <v>8</v>
      </c>
      <c r="L1149" s="71"/>
      <c r="M1149" s="47">
        <v>75</v>
      </c>
      <c r="N1149" s="48">
        <f t="shared" si="109"/>
        <v>160</v>
      </c>
      <c r="O1149" s="48">
        <f t="shared" si="104"/>
        <v>3199.9875291275152</v>
      </c>
      <c r="P1149" s="72">
        <f t="shared" si="105"/>
        <v>319.99875291275157</v>
      </c>
      <c r="Q1149" s="73">
        <f t="shared" si="106"/>
        <v>527.99794230604004</v>
      </c>
      <c r="R1149" s="48">
        <f t="shared" si="107"/>
        <v>4047.9842243463067</v>
      </c>
      <c r="S1149" s="74">
        <f t="shared" si="108"/>
        <v>44</v>
      </c>
      <c r="T1149" s="6" t="s">
        <v>431</v>
      </c>
      <c r="U1149" s="47" t="s">
        <v>432</v>
      </c>
      <c r="V1149" s="47">
        <v>1</v>
      </c>
      <c r="W1149" s="47">
        <v>1</v>
      </c>
      <c r="X1149" s="47">
        <v>1</v>
      </c>
      <c r="Y1149" s="47">
        <v>1</v>
      </c>
      <c r="Z1149" s="75">
        <v>40855.635763888888</v>
      </c>
      <c r="AA1149" s="6" t="s">
        <v>433</v>
      </c>
      <c r="AB1149" s="47" t="s">
        <v>1290</v>
      </c>
      <c r="AC1149" s="47" t="s">
        <v>5874</v>
      </c>
      <c r="AD1149" s="47" t="s">
        <v>5870</v>
      </c>
      <c r="AE1149" s="47" t="s">
        <v>5875</v>
      </c>
      <c r="AF1149" s="6" t="s">
        <v>5876</v>
      </c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</row>
    <row r="1150" spans="1:43" s="1" customFormat="1" ht="31.5" x14ac:dyDescent="0.25">
      <c r="A1150" s="47">
        <v>1146</v>
      </c>
      <c r="B1150" s="47" t="s">
        <v>5877</v>
      </c>
      <c r="C1150" s="47" t="s">
        <v>1068</v>
      </c>
      <c r="D1150" s="69" t="s">
        <v>1287</v>
      </c>
      <c r="E1150" s="47">
        <v>1993</v>
      </c>
      <c r="F1150" s="69" t="s">
        <v>4930</v>
      </c>
      <c r="G1150" s="69" t="s">
        <v>1046</v>
      </c>
      <c r="H1150" s="69" t="s">
        <v>451</v>
      </c>
      <c r="I1150" s="70">
        <v>206.12866781845719</v>
      </c>
      <c r="J1150" s="47" t="s">
        <v>430</v>
      </c>
      <c r="K1150" s="47">
        <v>8</v>
      </c>
      <c r="L1150" s="71"/>
      <c r="M1150" s="47">
        <v>75</v>
      </c>
      <c r="N1150" s="48">
        <f t="shared" si="109"/>
        <v>160</v>
      </c>
      <c r="O1150" s="48">
        <f t="shared" si="104"/>
        <v>32980.58685095315</v>
      </c>
      <c r="P1150" s="72">
        <f t="shared" si="105"/>
        <v>3298.058685095315</v>
      </c>
      <c r="Q1150" s="73">
        <f t="shared" si="106"/>
        <v>5441.7968304072701</v>
      </c>
      <c r="R1150" s="48">
        <f t="shared" si="107"/>
        <v>41720.44236645574</v>
      </c>
      <c r="S1150" s="74">
        <f t="shared" si="108"/>
        <v>44</v>
      </c>
      <c r="T1150" s="6" t="s">
        <v>431</v>
      </c>
      <c r="U1150" s="47" t="s">
        <v>432</v>
      </c>
      <c r="V1150" s="47">
        <v>1</v>
      </c>
      <c r="W1150" s="47">
        <v>1</v>
      </c>
      <c r="X1150" s="47">
        <v>1</v>
      </c>
      <c r="Y1150" s="47">
        <v>1</v>
      </c>
      <c r="Z1150" s="75">
        <v>41858.442060185182</v>
      </c>
      <c r="AA1150" s="6" t="s">
        <v>433</v>
      </c>
      <c r="AB1150" s="47" t="s">
        <v>1290</v>
      </c>
      <c r="AC1150" s="47" t="s">
        <v>5878</v>
      </c>
      <c r="AD1150" s="47"/>
      <c r="AE1150" s="47" t="s">
        <v>5879</v>
      </c>
      <c r="AF1150" s="6" t="s">
        <v>5880</v>
      </c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</row>
    <row r="1151" spans="1:43" s="1" customFormat="1" ht="47.25" x14ac:dyDescent="0.25">
      <c r="A1151" s="47">
        <v>1147</v>
      </c>
      <c r="B1151" s="47" t="s">
        <v>5881</v>
      </c>
      <c r="C1151" s="47" t="s">
        <v>4936</v>
      </c>
      <c r="D1151" s="69" t="s">
        <v>1913</v>
      </c>
      <c r="E1151" s="47">
        <v>1993</v>
      </c>
      <c r="F1151" s="69" t="s">
        <v>1600</v>
      </c>
      <c r="G1151" s="69" t="s">
        <v>1485</v>
      </c>
      <c r="H1151" s="69" t="s">
        <v>1046</v>
      </c>
      <c r="I1151" s="70">
        <v>3.0000011266690838</v>
      </c>
      <c r="J1151" s="47" t="s">
        <v>430</v>
      </c>
      <c r="K1151" s="47">
        <v>6</v>
      </c>
      <c r="L1151" s="71"/>
      <c r="M1151" s="47">
        <v>75</v>
      </c>
      <c r="N1151" s="48">
        <f t="shared" si="109"/>
        <v>140</v>
      </c>
      <c r="O1151" s="48">
        <f t="shared" si="104"/>
        <v>420.00015773367176</v>
      </c>
      <c r="P1151" s="72">
        <f t="shared" si="105"/>
        <v>42.000015773367181</v>
      </c>
      <c r="Q1151" s="73">
        <f t="shared" si="106"/>
        <v>69.300026026055832</v>
      </c>
      <c r="R1151" s="48">
        <f t="shared" si="107"/>
        <v>531.30019953309477</v>
      </c>
      <c r="S1151" s="74">
        <f t="shared" si="108"/>
        <v>44</v>
      </c>
      <c r="T1151" s="6" t="s">
        <v>431</v>
      </c>
      <c r="U1151" s="47" t="s">
        <v>432</v>
      </c>
      <c r="V1151" s="47">
        <v>1</v>
      </c>
      <c r="W1151" s="47">
        <v>1</v>
      </c>
      <c r="X1151" s="47">
        <v>1</v>
      </c>
      <c r="Y1151" s="47">
        <v>1</v>
      </c>
      <c r="Z1151" s="75">
        <v>40855.635775462957</v>
      </c>
      <c r="AA1151" s="6" t="s">
        <v>433</v>
      </c>
      <c r="AB1151" s="47" t="s">
        <v>1914</v>
      </c>
      <c r="AC1151" s="47" t="s">
        <v>5882</v>
      </c>
      <c r="AD1151" s="47" t="s">
        <v>5883</v>
      </c>
      <c r="AE1151" s="47" t="s">
        <v>5884</v>
      </c>
      <c r="AF1151" s="6" t="s">
        <v>5885</v>
      </c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</row>
    <row r="1152" spans="1:43" s="1" customFormat="1" ht="47.25" x14ac:dyDescent="0.25">
      <c r="A1152" s="47">
        <v>1148</v>
      </c>
      <c r="B1152" s="47" t="s">
        <v>5886</v>
      </c>
      <c r="C1152" s="47" t="s">
        <v>1648</v>
      </c>
      <c r="D1152" s="69" t="s">
        <v>1913</v>
      </c>
      <c r="E1152" s="47">
        <v>1993</v>
      </c>
      <c r="F1152" s="69" t="s">
        <v>1600</v>
      </c>
      <c r="G1152" s="69" t="s">
        <v>1485</v>
      </c>
      <c r="H1152" s="69" t="s">
        <v>1046</v>
      </c>
      <c r="I1152" s="70">
        <v>43.99991538742799</v>
      </c>
      <c r="J1152" s="47" t="s">
        <v>430</v>
      </c>
      <c r="K1152" s="47">
        <v>6</v>
      </c>
      <c r="L1152" s="71"/>
      <c r="M1152" s="47">
        <v>75</v>
      </c>
      <c r="N1152" s="48">
        <f t="shared" si="109"/>
        <v>140</v>
      </c>
      <c r="O1152" s="48">
        <f t="shared" si="104"/>
        <v>6159.9881542399189</v>
      </c>
      <c r="P1152" s="72">
        <f t="shared" si="105"/>
        <v>615.99881542399191</v>
      </c>
      <c r="Q1152" s="73">
        <f t="shared" si="106"/>
        <v>1016.3980454495866</v>
      </c>
      <c r="R1152" s="48">
        <f t="shared" si="107"/>
        <v>7792.3850151134975</v>
      </c>
      <c r="S1152" s="74">
        <f t="shared" si="108"/>
        <v>44</v>
      </c>
      <c r="T1152" s="6" t="s">
        <v>431</v>
      </c>
      <c r="U1152" s="47" t="s">
        <v>432</v>
      </c>
      <c r="V1152" s="47">
        <v>1</v>
      </c>
      <c r="W1152" s="47">
        <v>1</v>
      </c>
      <c r="X1152" s="47">
        <v>1</v>
      </c>
      <c r="Y1152" s="47">
        <v>1</v>
      </c>
      <c r="Z1152" s="75">
        <v>40855.635775462957</v>
      </c>
      <c r="AA1152" s="6" t="s">
        <v>433</v>
      </c>
      <c r="AB1152" s="47" t="s">
        <v>1914</v>
      </c>
      <c r="AC1152" s="47" t="s">
        <v>5883</v>
      </c>
      <c r="AD1152" s="47"/>
      <c r="AE1152" s="47" t="s">
        <v>5887</v>
      </c>
      <c r="AF1152" s="6" t="s">
        <v>5888</v>
      </c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</row>
    <row r="1153" spans="1:43" s="1" customFormat="1" ht="47.25" x14ac:dyDescent="0.25">
      <c r="A1153" s="47">
        <v>1149</v>
      </c>
      <c r="B1153" s="47" t="s">
        <v>5889</v>
      </c>
      <c r="C1153" s="47" t="s">
        <v>1648</v>
      </c>
      <c r="D1153" s="69" t="s">
        <v>1913</v>
      </c>
      <c r="E1153" s="47">
        <v>1993</v>
      </c>
      <c r="F1153" s="69" t="s">
        <v>1485</v>
      </c>
      <c r="G1153" s="69" t="s">
        <v>1650</v>
      </c>
      <c r="H1153" s="69" t="s">
        <v>1600</v>
      </c>
      <c r="I1153" s="70">
        <v>3.0000136295440898</v>
      </c>
      <c r="J1153" s="47" t="s">
        <v>430</v>
      </c>
      <c r="K1153" s="47">
        <v>6</v>
      </c>
      <c r="L1153" s="71"/>
      <c r="M1153" s="47">
        <v>75</v>
      </c>
      <c r="N1153" s="48">
        <f t="shared" si="109"/>
        <v>140</v>
      </c>
      <c r="O1153" s="48">
        <f t="shared" si="104"/>
        <v>420.00190813617257</v>
      </c>
      <c r="P1153" s="72">
        <f t="shared" si="105"/>
        <v>42.000190813617259</v>
      </c>
      <c r="Q1153" s="73">
        <f t="shared" si="106"/>
        <v>69.300314842468481</v>
      </c>
      <c r="R1153" s="48">
        <f t="shared" si="107"/>
        <v>531.30241379225833</v>
      </c>
      <c r="S1153" s="74">
        <f t="shared" si="108"/>
        <v>44</v>
      </c>
      <c r="T1153" s="6" t="s">
        <v>431</v>
      </c>
      <c r="U1153" s="47" t="s">
        <v>432</v>
      </c>
      <c r="V1153" s="47">
        <v>1</v>
      </c>
      <c r="W1153" s="47">
        <v>1</v>
      </c>
      <c r="X1153" s="47">
        <v>1</v>
      </c>
      <c r="Y1153" s="47">
        <v>1</v>
      </c>
      <c r="Z1153" s="75">
        <v>40855.635775462957</v>
      </c>
      <c r="AA1153" s="6" t="s">
        <v>433</v>
      </c>
      <c r="AB1153" s="47" t="s">
        <v>1914</v>
      </c>
      <c r="AC1153" s="47" t="s">
        <v>5890</v>
      </c>
      <c r="AD1153" s="47" t="s">
        <v>5891</v>
      </c>
      <c r="AE1153" s="47" t="s">
        <v>5892</v>
      </c>
      <c r="AF1153" s="6" t="s">
        <v>5893</v>
      </c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</row>
    <row r="1154" spans="1:43" s="1" customFormat="1" ht="47.25" x14ac:dyDescent="0.25">
      <c r="A1154" s="47">
        <v>1150</v>
      </c>
      <c r="B1154" s="47" t="s">
        <v>5894</v>
      </c>
      <c r="C1154" s="47" t="s">
        <v>1648</v>
      </c>
      <c r="D1154" s="69" t="s">
        <v>1913</v>
      </c>
      <c r="E1154" s="47">
        <v>1993</v>
      </c>
      <c r="F1154" s="69" t="s">
        <v>1485</v>
      </c>
      <c r="G1154" s="69" t="s">
        <v>1650</v>
      </c>
      <c r="H1154" s="69" t="s">
        <v>1600</v>
      </c>
      <c r="I1154" s="70">
        <v>19.999955121879658</v>
      </c>
      <c r="J1154" s="47" t="s">
        <v>430</v>
      </c>
      <c r="K1154" s="47">
        <v>6</v>
      </c>
      <c r="L1154" s="71"/>
      <c r="M1154" s="47">
        <v>75</v>
      </c>
      <c r="N1154" s="48">
        <f t="shared" si="109"/>
        <v>140</v>
      </c>
      <c r="O1154" s="48">
        <f t="shared" si="104"/>
        <v>2799.993717063152</v>
      </c>
      <c r="P1154" s="72">
        <f t="shared" si="105"/>
        <v>279.99937170631523</v>
      </c>
      <c r="Q1154" s="73">
        <f t="shared" si="106"/>
        <v>461.99896331542004</v>
      </c>
      <c r="R1154" s="48">
        <f t="shared" si="107"/>
        <v>3541.9920520848873</v>
      </c>
      <c r="S1154" s="74">
        <f t="shared" si="108"/>
        <v>44</v>
      </c>
      <c r="T1154" s="6" t="s">
        <v>431</v>
      </c>
      <c r="U1154" s="47" t="s">
        <v>432</v>
      </c>
      <c r="V1154" s="47">
        <v>1</v>
      </c>
      <c r="W1154" s="47">
        <v>1</v>
      </c>
      <c r="X1154" s="47">
        <v>1</v>
      </c>
      <c r="Y1154" s="47">
        <v>1</v>
      </c>
      <c r="Z1154" s="75">
        <v>40855.635775462957</v>
      </c>
      <c r="AA1154" s="6" t="s">
        <v>433</v>
      </c>
      <c r="AB1154" s="47" t="s">
        <v>1914</v>
      </c>
      <c r="AC1154" s="47" t="s">
        <v>5891</v>
      </c>
      <c r="AD1154" s="47" t="s">
        <v>5895</v>
      </c>
      <c r="AE1154" s="47" t="s">
        <v>5896</v>
      </c>
      <c r="AF1154" s="6" t="s">
        <v>5897</v>
      </c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</row>
    <row r="1155" spans="1:43" s="1" customFormat="1" ht="47.25" x14ac:dyDescent="0.25">
      <c r="A1155" s="47">
        <v>1151</v>
      </c>
      <c r="B1155" s="47" t="s">
        <v>5898</v>
      </c>
      <c r="C1155" s="47" t="s">
        <v>4936</v>
      </c>
      <c r="D1155" s="69" t="s">
        <v>1913</v>
      </c>
      <c r="E1155" s="47">
        <v>1993</v>
      </c>
      <c r="F1155" s="69" t="s">
        <v>1485</v>
      </c>
      <c r="G1155" s="69" t="s">
        <v>1600</v>
      </c>
      <c r="H1155" s="69" t="s">
        <v>5147</v>
      </c>
      <c r="I1155" s="70">
        <v>6.0000023431139891</v>
      </c>
      <c r="J1155" s="47" t="s">
        <v>430</v>
      </c>
      <c r="K1155" s="47">
        <v>10</v>
      </c>
      <c r="L1155" s="71"/>
      <c r="M1155" s="47">
        <v>75</v>
      </c>
      <c r="N1155" s="48">
        <f t="shared" si="109"/>
        <v>180</v>
      </c>
      <c r="O1155" s="48">
        <f t="shared" si="104"/>
        <v>1080.0004217605181</v>
      </c>
      <c r="P1155" s="72">
        <f t="shared" si="105"/>
        <v>108.00004217605181</v>
      </c>
      <c r="Q1155" s="73">
        <f t="shared" si="106"/>
        <v>178.20006959048547</v>
      </c>
      <c r="R1155" s="48">
        <f t="shared" si="107"/>
        <v>1366.2005335270553</v>
      </c>
      <c r="S1155" s="74">
        <f t="shared" si="108"/>
        <v>44</v>
      </c>
      <c r="T1155" s="6" t="s">
        <v>431</v>
      </c>
      <c r="U1155" s="47" t="s">
        <v>432</v>
      </c>
      <c r="V1155" s="47">
        <v>1</v>
      </c>
      <c r="W1155" s="47">
        <v>1</v>
      </c>
      <c r="X1155" s="47">
        <v>1</v>
      </c>
      <c r="Y1155" s="47">
        <v>1</v>
      </c>
      <c r="Z1155" s="75">
        <v>40855.635775462957</v>
      </c>
      <c r="AA1155" s="6" t="s">
        <v>433</v>
      </c>
      <c r="AB1155" s="47" t="s">
        <v>1914</v>
      </c>
      <c r="AC1155" s="47"/>
      <c r="AD1155" s="47"/>
      <c r="AE1155" s="47" t="s">
        <v>5899</v>
      </c>
      <c r="AF1155" s="6" t="s">
        <v>5900</v>
      </c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</row>
    <row r="1156" spans="1:43" s="1" customFormat="1" ht="47.25" x14ac:dyDescent="0.25">
      <c r="A1156" s="47">
        <v>1152</v>
      </c>
      <c r="B1156" s="47" t="s">
        <v>5901</v>
      </c>
      <c r="C1156" s="47" t="s">
        <v>4936</v>
      </c>
      <c r="D1156" s="69" t="s">
        <v>1913</v>
      </c>
      <c r="E1156" s="47">
        <v>1993</v>
      </c>
      <c r="F1156" s="69" t="s">
        <v>1485</v>
      </c>
      <c r="G1156" s="69" t="s">
        <v>1600</v>
      </c>
      <c r="H1156" s="69" t="s">
        <v>5147</v>
      </c>
      <c r="I1156" s="70">
        <v>48.999916905023099</v>
      </c>
      <c r="J1156" s="47" t="s">
        <v>430</v>
      </c>
      <c r="K1156" s="47">
        <v>10</v>
      </c>
      <c r="L1156" s="71"/>
      <c r="M1156" s="47">
        <v>75</v>
      </c>
      <c r="N1156" s="48">
        <f t="shared" si="109"/>
        <v>180</v>
      </c>
      <c r="O1156" s="48">
        <f t="shared" si="104"/>
        <v>8819.985042904158</v>
      </c>
      <c r="P1156" s="72">
        <f t="shared" si="105"/>
        <v>881.99850429041589</v>
      </c>
      <c r="Q1156" s="73">
        <f t="shared" si="106"/>
        <v>1455.2975320791859</v>
      </c>
      <c r="R1156" s="48">
        <f t="shared" si="107"/>
        <v>11157.28107927376</v>
      </c>
      <c r="S1156" s="74">
        <f t="shared" si="108"/>
        <v>44</v>
      </c>
      <c r="T1156" s="6" t="s">
        <v>431</v>
      </c>
      <c r="U1156" s="47" t="s">
        <v>432</v>
      </c>
      <c r="V1156" s="47">
        <v>1</v>
      </c>
      <c r="W1156" s="47">
        <v>1</v>
      </c>
      <c r="X1156" s="47">
        <v>1</v>
      </c>
      <c r="Y1156" s="47">
        <v>1</v>
      </c>
      <c r="Z1156" s="75">
        <v>40855.635775462957</v>
      </c>
      <c r="AA1156" s="6" t="s">
        <v>433</v>
      </c>
      <c r="AB1156" s="47" t="s">
        <v>1914</v>
      </c>
      <c r="AC1156" s="47" t="s">
        <v>5902</v>
      </c>
      <c r="AD1156" s="47"/>
      <c r="AE1156" s="47" t="s">
        <v>5903</v>
      </c>
      <c r="AF1156" s="6" t="s">
        <v>5904</v>
      </c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</row>
    <row r="1157" spans="1:43" s="1" customFormat="1" ht="47.25" x14ac:dyDescent="0.25">
      <c r="A1157" s="47">
        <v>1153</v>
      </c>
      <c r="B1157" s="47" t="s">
        <v>5905</v>
      </c>
      <c r="C1157" s="47" t="s">
        <v>4936</v>
      </c>
      <c r="D1157" s="69" t="s">
        <v>1913</v>
      </c>
      <c r="E1157" s="47">
        <v>1993</v>
      </c>
      <c r="F1157" s="69" t="s">
        <v>1600</v>
      </c>
      <c r="G1157" s="69" t="s">
        <v>812</v>
      </c>
      <c r="H1157" s="69" t="s">
        <v>1485</v>
      </c>
      <c r="I1157" s="70">
        <v>597.46679057194785</v>
      </c>
      <c r="J1157" s="47" t="s">
        <v>430</v>
      </c>
      <c r="K1157" s="47">
        <v>10</v>
      </c>
      <c r="L1157" s="71"/>
      <c r="M1157" s="47">
        <v>75</v>
      </c>
      <c r="N1157" s="48">
        <f t="shared" si="109"/>
        <v>180</v>
      </c>
      <c r="O1157" s="48">
        <f t="shared" si="104"/>
        <v>107544.02230295062</v>
      </c>
      <c r="P1157" s="72">
        <f t="shared" si="105"/>
        <v>10754.402230295062</v>
      </c>
      <c r="Q1157" s="73">
        <f t="shared" si="106"/>
        <v>17744.763679986852</v>
      </c>
      <c r="R1157" s="48">
        <f t="shared" si="107"/>
        <v>136043.18821323253</v>
      </c>
      <c r="S1157" s="74">
        <f t="shared" si="108"/>
        <v>44</v>
      </c>
      <c r="T1157" s="6" t="s">
        <v>431</v>
      </c>
      <c r="U1157" s="47" t="s">
        <v>432</v>
      </c>
      <c r="V1157" s="47">
        <v>1</v>
      </c>
      <c r="W1157" s="47">
        <v>1</v>
      </c>
      <c r="X1157" s="47">
        <v>1</v>
      </c>
      <c r="Y1157" s="47">
        <v>1</v>
      </c>
      <c r="Z1157" s="75">
        <v>40855.635775462957</v>
      </c>
      <c r="AA1157" s="6" t="s">
        <v>433</v>
      </c>
      <c r="AB1157" s="47" t="s">
        <v>1914</v>
      </c>
      <c r="AC1157" s="47" t="s">
        <v>5906</v>
      </c>
      <c r="AD1157" s="47"/>
      <c r="AE1157" s="47" t="s">
        <v>5907</v>
      </c>
      <c r="AF1157" s="6" t="s">
        <v>5908</v>
      </c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</row>
    <row r="1158" spans="1:43" s="1" customFormat="1" ht="47.25" x14ac:dyDescent="0.25">
      <c r="A1158" s="47">
        <v>1154</v>
      </c>
      <c r="B1158" s="47" t="s">
        <v>5909</v>
      </c>
      <c r="C1158" s="47" t="s">
        <v>4936</v>
      </c>
      <c r="D1158" s="69" t="s">
        <v>1913</v>
      </c>
      <c r="E1158" s="47">
        <v>1993</v>
      </c>
      <c r="F1158" s="69" t="s">
        <v>1485</v>
      </c>
      <c r="G1158" s="69" t="s">
        <v>1650</v>
      </c>
      <c r="H1158" s="69" t="s">
        <v>1600</v>
      </c>
      <c r="I1158" s="70">
        <v>6.0000020008307651</v>
      </c>
      <c r="J1158" s="47" t="s">
        <v>430</v>
      </c>
      <c r="K1158" s="47">
        <v>10</v>
      </c>
      <c r="L1158" s="71"/>
      <c r="M1158" s="47">
        <v>75</v>
      </c>
      <c r="N1158" s="48">
        <f t="shared" si="109"/>
        <v>180</v>
      </c>
      <c r="O1158" s="48">
        <f t="shared" ref="O1158:O1221" si="110">N1158*I1158</f>
        <v>1080.0003601495378</v>
      </c>
      <c r="P1158" s="72">
        <f t="shared" ref="P1158:P1221" si="111">O1158*0.1</f>
        <v>108.00003601495378</v>
      </c>
      <c r="Q1158" s="73">
        <f t="shared" ref="Q1158:Q1221" si="112">SUM(O1158:P1158)*0.15</f>
        <v>178.20005942467373</v>
      </c>
      <c r="R1158" s="48">
        <f t="shared" ref="R1158:R1221" si="113">SUM(O1158:Q1158)</f>
        <v>1366.2004555891654</v>
      </c>
      <c r="S1158" s="74">
        <f t="shared" si="108"/>
        <v>44</v>
      </c>
      <c r="T1158" s="6" t="s">
        <v>431</v>
      </c>
      <c r="U1158" s="47" t="s">
        <v>432</v>
      </c>
      <c r="V1158" s="47">
        <v>1</v>
      </c>
      <c r="W1158" s="47">
        <v>1</v>
      </c>
      <c r="X1158" s="47">
        <v>1</v>
      </c>
      <c r="Y1158" s="47">
        <v>1</v>
      </c>
      <c r="Z1158" s="75">
        <v>40855.635775462957</v>
      </c>
      <c r="AA1158" s="6" t="s">
        <v>433</v>
      </c>
      <c r="AB1158" s="47" t="s">
        <v>1914</v>
      </c>
      <c r="AC1158" s="47"/>
      <c r="AD1158" s="47" t="s">
        <v>5910</v>
      </c>
      <c r="AE1158" s="47" t="s">
        <v>5911</v>
      </c>
      <c r="AF1158" s="6" t="s">
        <v>5912</v>
      </c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</row>
    <row r="1159" spans="1:43" s="1" customFormat="1" ht="47.25" x14ac:dyDescent="0.25">
      <c r="A1159" s="47">
        <v>1155</v>
      </c>
      <c r="B1159" s="47" t="s">
        <v>5913</v>
      </c>
      <c r="C1159" s="47" t="s">
        <v>4936</v>
      </c>
      <c r="D1159" s="69" t="s">
        <v>1913</v>
      </c>
      <c r="E1159" s="47">
        <v>1993</v>
      </c>
      <c r="F1159" s="69" t="s">
        <v>1485</v>
      </c>
      <c r="G1159" s="69" t="s">
        <v>1600</v>
      </c>
      <c r="H1159" s="69" t="s">
        <v>5147</v>
      </c>
      <c r="I1159" s="70">
        <v>3.209908996349605</v>
      </c>
      <c r="J1159" s="47" t="s">
        <v>430</v>
      </c>
      <c r="K1159" s="47">
        <v>6</v>
      </c>
      <c r="L1159" s="71"/>
      <c r="M1159" s="47">
        <v>75</v>
      </c>
      <c r="N1159" s="48">
        <f t="shared" si="109"/>
        <v>140</v>
      </c>
      <c r="O1159" s="48">
        <f t="shared" si="110"/>
        <v>449.38725948894472</v>
      </c>
      <c r="P1159" s="72">
        <f t="shared" si="111"/>
        <v>44.938725948894472</v>
      </c>
      <c r="Q1159" s="73">
        <f t="shared" si="112"/>
        <v>74.14889781567588</v>
      </c>
      <c r="R1159" s="48">
        <f t="shared" si="113"/>
        <v>568.47488325351515</v>
      </c>
      <c r="S1159" s="74">
        <f t="shared" ref="S1159:S1222" si="114">M1159-ABS($I$2-E1159)</f>
        <v>44</v>
      </c>
      <c r="T1159" s="6" t="s">
        <v>431</v>
      </c>
      <c r="U1159" s="47" t="s">
        <v>432</v>
      </c>
      <c r="V1159" s="47">
        <v>1</v>
      </c>
      <c r="W1159" s="47">
        <v>1</v>
      </c>
      <c r="X1159" s="47">
        <v>1</v>
      </c>
      <c r="Y1159" s="47">
        <v>1</v>
      </c>
      <c r="Z1159" s="75">
        <v>40855.635775462957</v>
      </c>
      <c r="AA1159" s="6" t="s">
        <v>433</v>
      </c>
      <c r="AB1159" s="47" t="s">
        <v>1914</v>
      </c>
      <c r="AC1159" s="47" t="s">
        <v>5199</v>
      </c>
      <c r="AD1159" s="47"/>
      <c r="AE1159" s="47" t="s">
        <v>5914</v>
      </c>
      <c r="AF1159" s="6" t="s">
        <v>5915</v>
      </c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</row>
    <row r="1160" spans="1:43" s="1" customFormat="1" ht="47.25" x14ac:dyDescent="0.25">
      <c r="A1160" s="47">
        <v>1156</v>
      </c>
      <c r="B1160" s="47" t="s">
        <v>5916</v>
      </c>
      <c r="C1160" s="47" t="s">
        <v>1068</v>
      </c>
      <c r="D1160" s="69" t="s">
        <v>1913</v>
      </c>
      <c r="E1160" s="47">
        <v>1993</v>
      </c>
      <c r="F1160" s="69" t="s">
        <v>1485</v>
      </c>
      <c r="G1160" s="69" t="s">
        <v>1561</v>
      </c>
      <c r="H1160" s="69" t="s">
        <v>1562</v>
      </c>
      <c r="I1160" s="70">
        <v>5.0276129261813667</v>
      </c>
      <c r="J1160" s="47" t="s">
        <v>430</v>
      </c>
      <c r="K1160" s="47">
        <v>6</v>
      </c>
      <c r="L1160" s="71"/>
      <c r="M1160" s="47">
        <v>75</v>
      </c>
      <c r="N1160" s="48">
        <f t="shared" si="109"/>
        <v>140</v>
      </c>
      <c r="O1160" s="48">
        <f t="shared" si="110"/>
        <v>703.86580966539134</v>
      </c>
      <c r="P1160" s="72">
        <f t="shared" si="111"/>
        <v>70.386580966539142</v>
      </c>
      <c r="Q1160" s="73">
        <f t="shared" si="112"/>
        <v>116.13785859478956</v>
      </c>
      <c r="R1160" s="48">
        <f t="shared" si="113"/>
        <v>890.39024922672002</v>
      </c>
      <c r="S1160" s="74">
        <f t="shared" si="114"/>
        <v>44</v>
      </c>
      <c r="T1160" s="6" t="s">
        <v>431</v>
      </c>
      <c r="U1160" s="47" t="s">
        <v>432</v>
      </c>
      <c r="V1160" s="47">
        <v>1</v>
      </c>
      <c r="W1160" s="47">
        <v>1</v>
      </c>
      <c r="X1160" s="47">
        <v>1</v>
      </c>
      <c r="Y1160" s="47">
        <v>1</v>
      </c>
      <c r="Z1160" s="75">
        <v>40855.635775462957</v>
      </c>
      <c r="AA1160" s="6" t="s">
        <v>433</v>
      </c>
      <c r="AB1160" s="47" t="s">
        <v>1914</v>
      </c>
      <c r="AC1160" s="47" t="s">
        <v>1564</v>
      </c>
      <c r="AD1160" s="47" t="s">
        <v>4955</v>
      </c>
      <c r="AE1160" s="47" t="s">
        <v>5917</v>
      </c>
      <c r="AF1160" s="6" t="s">
        <v>5918</v>
      </c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</row>
    <row r="1161" spans="1:43" s="1" customFormat="1" ht="47.25" x14ac:dyDescent="0.25">
      <c r="A1161" s="47">
        <v>1157</v>
      </c>
      <c r="B1161" s="47" t="s">
        <v>5919</v>
      </c>
      <c r="C1161" s="47" t="s">
        <v>1762</v>
      </c>
      <c r="D1161" s="69" t="s">
        <v>1913</v>
      </c>
      <c r="E1161" s="47">
        <v>1993</v>
      </c>
      <c r="F1161" s="69" t="s">
        <v>904</v>
      </c>
      <c r="G1161" s="69" t="s">
        <v>812</v>
      </c>
      <c r="H1161" s="69" t="s">
        <v>1677</v>
      </c>
      <c r="I1161" s="70">
        <v>4.0000105799843357</v>
      </c>
      <c r="J1161" s="47" t="s">
        <v>430</v>
      </c>
      <c r="K1161" s="47">
        <v>10</v>
      </c>
      <c r="L1161" s="71"/>
      <c r="M1161" s="47">
        <v>75</v>
      </c>
      <c r="N1161" s="48">
        <f t="shared" si="109"/>
        <v>180</v>
      </c>
      <c r="O1161" s="48">
        <f t="shared" si="110"/>
        <v>720.0019043971804</v>
      </c>
      <c r="P1161" s="72">
        <f t="shared" si="111"/>
        <v>72.00019043971804</v>
      </c>
      <c r="Q1161" s="73">
        <f t="shared" si="112"/>
        <v>118.80031422553476</v>
      </c>
      <c r="R1161" s="48">
        <f t="shared" si="113"/>
        <v>910.80240906243318</v>
      </c>
      <c r="S1161" s="74">
        <f t="shared" si="114"/>
        <v>44</v>
      </c>
      <c r="T1161" s="6" t="s">
        <v>431</v>
      </c>
      <c r="U1161" s="47" t="s">
        <v>432</v>
      </c>
      <c r="V1161" s="47">
        <v>1</v>
      </c>
      <c r="W1161" s="47">
        <v>1</v>
      </c>
      <c r="X1161" s="47">
        <v>1</v>
      </c>
      <c r="Y1161" s="47">
        <v>1</v>
      </c>
      <c r="Z1161" s="75">
        <v>40855.635787037027</v>
      </c>
      <c r="AA1161" s="6" t="s">
        <v>433</v>
      </c>
      <c r="AB1161" s="47" t="s">
        <v>1914</v>
      </c>
      <c r="AC1161" s="47" t="s">
        <v>5241</v>
      </c>
      <c r="AD1161" s="47" t="s">
        <v>5920</v>
      </c>
      <c r="AE1161" s="47" t="s">
        <v>5921</v>
      </c>
      <c r="AF1161" s="6" t="s">
        <v>5922</v>
      </c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</row>
    <row r="1162" spans="1:43" s="1" customFormat="1" ht="47.25" x14ac:dyDescent="0.25">
      <c r="A1162" s="47">
        <v>1158</v>
      </c>
      <c r="B1162" s="47" t="s">
        <v>5923</v>
      </c>
      <c r="C1162" s="47" t="s">
        <v>1751</v>
      </c>
      <c r="D1162" s="69" t="s">
        <v>1913</v>
      </c>
      <c r="E1162" s="47">
        <v>1993</v>
      </c>
      <c r="F1162" s="69" t="s">
        <v>1600</v>
      </c>
      <c r="G1162" s="69" t="s">
        <v>1753</v>
      </c>
      <c r="H1162" s="69" t="s">
        <v>812</v>
      </c>
      <c r="I1162" s="70">
        <v>5.9998688659166008</v>
      </c>
      <c r="J1162" s="47" t="s">
        <v>430</v>
      </c>
      <c r="K1162" s="47">
        <v>10</v>
      </c>
      <c r="L1162" s="71"/>
      <c r="M1162" s="47">
        <v>75</v>
      </c>
      <c r="N1162" s="48">
        <f t="shared" si="109"/>
        <v>180</v>
      </c>
      <c r="O1162" s="48">
        <f t="shared" si="110"/>
        <v>1079.9763958649883</v>
      </c>
      <c r="P1162" s="72">
        <f t="shared" si="111"/>
        <v>107.99763958649883</v>
      </c>
      <c r="Q1162" s="73">
        <f t="shared" si="112"/>
        <v>178.19610531772304</v>
      </c>
      <c r="R1162" s="48">
        <f t="shared" si="113"/>
        <v>1366.1701407692101</v>
      </c>
      <c r="S1162" s="74">
        <f t="shared" si="114"/>
        <v>44</v>
      </c>
      <c r="T1162" s="6" t="s">
        <v>431</v>
      </c>
      <c r="U1162" s="47" t="s">
        <v>432</v>
      </c>
      <c r="V1162" s="47">
        <v>1</v>
      </c>
      <c r="W1162" s="47">
        <v>1</v>
      </c>
      <c r="X1162" s="47">
        <v>1</v>
      </c>
      <c r="Y1162" s="47">
        <v>1</v>
      </c>
      <c r="Z1162" s="75">
        <v>40855.635787037027</v>
      </c>
      <c r="AA1162" s="6" t="s">
        <v>433</v>
      </c>
      <c r="AB1162" s="47" t="s">
        <v>1914</v>
      </c>
      <c r="AC1162" s="47" t="s">
        <v>5924</v>
      </c>
      <c r="AD1162" s="47" t="s">
        <v>2890</v>
      </c>
      <c r="AE1162" s="47" t="s">
        <v>5925</v>
      </c>
      <c r="AF1162" s="6" t="s">
        <v>5926</v>
      </c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</row>
    <row r="1163" spans="1:43" s="1" customFormat="1" ht="47.25" x14ac:dyDescent="0.25">
      <c r="A1163" s="47">
        <v>1159</v>
      </c>
      <c r="B1163" s="47" t="s">
        <v>5927</v>
      </c>
      <c r="C1163" s="47" t="s">
        <v>1751</v>
      </c>
      <c r="D1163" s="69" t="s">
        <v>1913</v>
      </c>
      <c r="E1163" s="47">
        <v>1993</v>
      </c>
      <c r="F1163" s="69" t="s">
        <v>1600</v>
      </c>
      <c r="G1163" s="69" t="s">
        <v>812</v>
      </c>
      <c r="H1163" s="69" t="s">
        <v>1485</v>
      </c>
      <c r="I1163" s="70">
        <v>6.0002650741545018</v>
      </c>
      <c r="J1163" s="47" t="s">
        <v>430</v>
      </c>
      <c r="K1163" s="47">
        <v>10</v>
      </c>
      <c r="L1163" s="71"/>
      <c r="M1163" s="47">
        <v>75</v>
      </c>
      <c r="N1163" s="48">
        <f t="shared" si="109"/>
        <v>180</v>
      </c>
      <c r="O1163" s="48">
        <f t="shared" si="110"/>
        <v>1080.0477133478103</v>
      </c>
      <c r="P1163" s="72">
        <f t="shared" si="111"/>
        <v>108.00477133478103</v>
      </c>
      <c r="Q1163" s="73">
        <f t="shared" si="112"/>
        <v>178.2078727023887</v>
      </c>
      <c r="R1163" s="48">
        <f t="shared" si="113"/>
        <v>1366.2603573849799</v>
      </c>
      <c r="S1163" s="74">
        <f t="shared" si="114"/>
        <v>44</v>
      </c>
      <c r="T1163" s="6" t="s">
        <v>431</v>
      </c>
      <c r="U1163" s="47" t="s">
        <v>432</v>
      </c>
      <c r="V1163" s="47">
        <v>1</v>
      </c>
      <c r="W1163" s="47">
        <v>1</v>
      </c>
      <c r="X1163" s="47">
        <v>1</v>
      </c>
      <c r="Y1163" s="47">
        <v>1</v>
      </c>
      <c r="Z1163" s="75">
        <v>40855.635787037027</v>
      </c>
      <c r="AA1163" s="6" t="s">
        <v>433</v>
      </c>
      <c r="AB1163" s="47" t="s">
        <v>1914</v>
      </c>
      <c r="AC1163" s="47" t="s">
        <v>5924</v>
      </c>
      <c r="AD1163" s="47" t="s">
        <v>5906</v>
      </c>
      <c r="AE1163" s="47" t="s">
        <v>5928</v>
      </c>
      <c r="AF1163" s="6" t="s">
        <v>5929</v>
      </c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</row>
    <row r="1164" spans="1:43" s="1" customFormat="1" ht="47.25" x14ac:dyDescent="0.25">
      <c r="A1164" s="47">
        <v>1160</v>
      </c>
      <c r="B1164" s="47" t="s">
        <v>5930</v>
      </c>
      <c r="C1164" s="47" t="s">
        <v>1751</v>
      </c>
      <c r="D1164" s="69" t="s">
        <v>1913</v>
      </c>
      <c r="E1164" s="47">
        <v>1993</v>
      </c>
      <c r="F1164" s="69" t="s">
        <v>812</v>
      </c>
      <c r="G1164" s="69" t="s">
        <v>1600</v>
      </c>
      <c r="H1164" s="69" t="s">
        <v>2952</v>
      </c>
      <c r="I1164" s="70">
        <v>5.9999688593677956</v>
      </c>
      <c r="J1164" s="47" t="s">
        <v>430</v>
      </c>
      <c r="K1164" s="47">
        <v>10</v>
      </c>
      <c r="L1164" s="71"/>
      <c r="M1164" s="47">
        <v>75</v>
      </c>
      <c r="N1164" s="48">
        <f t="shared" si="109"/>
        <v>180</v>
      </c>
      <c r="O1164" s="48">
        <f t="shared" si="110"/>
        <v>1079.9943946862031</v>
      </c>
      <c r="P1164" s="72">
        <f t="shared" si="111"/>
        <v>107.99943946862032</v>
      </c>
      <c r="Q1164" s="73">
        <f t="shared" si="112"/>
        <v>178.19907512322351</v>
      </c>
      <c r="R1164" s="48">
        <f t="shared" si="113"/>
        <v>1366.192909278047</v>
      </c>
      <c r="S1164" s="74">
        <f t="shared" si="114"/>
        <v>44</v>
      </c>
      <c r="T1164" s="6" t="s">
        <v>431</v>
      </c>
      <c r="U1164" s="47" t="s">
        <v>432</v>
      </c>
      <c r="V1164" s="47">
        <v>1</v>
      </c>
      <c r="W1164" s="47">
        <v>1</v>
      </c>
      <c r="X1164" s="47">
        <v>1</v>
      </c>
      <c r="Y1164" s="47">
        <v>1</v>
      </c>
      <c r="Z1164" s="75">
        <v>40855.635787037027</v>
      </c>
      <c r="AA1164" s="6" t="s">
        <v>433</v>
      </c>
      <c r="AB1164" s="47" t="s">
        <v>1914</v>
      </c>
      <c r="AC1164" s="47" t="s">
        <v>5924</v>
      </c>
      <c r="AD1164" s="47" t="s">
        <v>5931</v>
      </c>
      <c r="AE1164" s="47" t="s">
        <v>5932</v>
      </c>
      <c r="AF1164" s="6" t="s">
        <v>5933</v>
      </c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</row>
    <row r="1165" spans="1:43" s="1" customFormat="1" ht="47.25" x14ac:dyDescent="0.25">
      <c r="A1165" s="47">
        <v>1161</v>
      </c>
      <c r="B1165" s="47" t="s">
        <v>5934</v>
      </c>
      <c r="C1165" s="47" t="s">
        <v>688</v>
      </c>
      <c r="D1165" s="69" t="s">
        <v>1913</v>
      </c>
      <c r="E1165" s="47">
        <v>1993</v>
      </c>
      <c r="F1165" s="69" t="s">
        <v>812</v>
      </c>
      <c r="G1165" s="69" t="s">
        <v>1600</v>
      </c>
      <c r="H1165" s="69" t="s">
        <v>2952</v>
      </c>
      <c r="I1165" s="70">
        <v>109.000128203635</v>
      </c>
      <c r="J1165" s="47" t="s">
        <v>430</v>
      </c>
      <c r="K1165" s="47">
        <v>10</v>
      </c>
      <c r="L1165" s="71"/>
      <c r="M1165" s="47">
        <v>75</v>
      </c>
      <c r="N1165" s="48">
        <f t="shared" si="109"/>
        <v>180</v>
      </c>
      <c r="O1165" s="48">
        <f t="shared" si="110"/>
        <v>19620.023076654299</v>
      </c>
      <c r="P1165" s="72">
        <f t="shared" si="111"/>
        <v>1962.00230766543</v>
      </c>
      <c r="Q1165" s="73">
        <f t="shared" si="112"/>
        <v>3237.3038076479593</v>
      </c>
      <c r="R1165" s="48">
        <f t="shared" si="113"/>
        <v>24819.329191967689</v>
      </c>
      <c r="S1165" s="74">
        <f t="shared" si="114"/>
        <v>44</v>
      </c>
      <c r="T1165" s="6" t="s">
        <v>431</v>
      </c>
      <c r="U1165" s="47" t="s">
        <v>432</v>
      </c>
      <c r="V1165" s="47">
        <v>1</v>
      </c>
      <c r="W1165" s="47">
        <v>1</v>
      </c>
      <c r="X1165" s="47">
        <v>1</v>
      </c>
      <c r="Y1165" s="47">
        <v>1</v>
      </c>
      <c r="Z1165" s="75">
        <v>40855.635787037027</v>
      </c>
      <c r="AA1165" s="6" t="s">
        <v>433</v>
      </c>
      <c r="AB1165" s="47" t="s">
        <v>1914</v>
      </c>
      <c r="AC1165" s="47" t="s">
        <v>5931</v>
      </c>
      <c r="AD1165" s="47" t="s">
        <v>5935</v>
      </c>
      <c r="AE1165" s="47" t="s">
        <v>5936</v>
      </c>
      <c r="AF1165" s="6" t="s">
        <v>5937</v>
      </c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</row>
    <row r="1166" spans="1:43" s="1" customFormat="1" ht="47.25" x14ac:dyDescent="0.25">
      <c r="A1166" s="47">
        <v>1162</v>
      </c>
      <c r="B1166" s="47" t="s">
        <v>5938</v>
      </c>
      <c r="C1166" s="47" t="s">
        <v>4125</v>
      </c>
      <c r="D1166" s="69" t="s">
        <v>1913</v>
      </c>
      <c r="E1166" s="47">
        <v>1993</v>
      </c>
      <c r="F1166" s="69" t="s">
        <v>4110</v>
      </c>
      <c r="G1166" s="69" t="s">
        <v>905</v>
      </c>
      <c r="H1166" s="69" t="s">
        <v>5939</v>
      </c>
      <c r="I1166" s="70">
        <v>147.00021453542149</v>
      </c>
      <c r="J1166" s="47" t="s">
        <v>430</v>
      </c>
      <c r="K1166" s="47">
        <v>10</v>
      </c>
      <c r="L1166" s="71"/>
      <c r="M1166" s="47">
        <v>75</v>
      </c>
      <c r="N1166" s="48">
        <f t="shared" si="109"/>
        <v>180</v>
      </c>
      <c r="O1166" s="48">
        <f t="shared" si="110"/>
        <v>26460.038616375867</v>
      </c>
      <c r="P1166" s="72">
        <f t="shared" si="111"/>
        <v>2646.0038616375869</v>
      </c>
      <c r="Q1166" s="73">
        <f t="shared" si="112"/>
        <v>4365.9063717020181</v>
      </c>
      <c r="R1166" s="48">
        <f t="shared" si="113"/>
        <v>33471.948849715467</v>
      </c>
      <c r="S1166" s="74">
        <f t="shared" si="114"/>
        <v>44</v>
      </c>
      <c r="T1166" s="6" t="s">
        <v>1907</v>
      </c>
      <c r="U1166" s="47" t="s">
        <v>432</v>
      </c>
      <c r="V1166" s="47">
        <v>1</v>
      </c>
      <c r="W1166" s="47">
        <v>1</v>
      </c>
      <c r="X1166" s="47">
        <v>1</v>
      </c>
      <c r="Y1166" s="47">
        <v>1</v>
      </c>
      <c r="Z1166" s="75">
        <v>40855.635787037027</v>
      </c>
      <c r="AA1166" s="6" t="s">
        <v>433</v>
      </c>
      <c r="AB1166" s="47" t="s">
        <v>1914</v>
      </c>
      <c r="AC1166" s="47" t="s">
        <v>5940</v>
      </c>
      <c r="AD1166" s="47" t="s">
        <v>5415</v>
      </c>
      <c r="AE1166" s="47" t="s">
        <v>5941</v>
      </c>
      <c r="AF1166" s="6" t="s">
        <v>5942</v>
      </c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</row>
    <row r="1167" spans="1:43" s="1" customFormat="1" ht="47.25" x14ac:dyDescent="0.25">
      <c r="A1167" s="47">
        <v>1163</v>
      </c>
      <c r="B1167" s="47" t="s">
        <v>5943</v>
      </c>
      <c r="C1167" s="47" t="s">
        <v>4150</v>
      </c>
      <c r="D1167" s="69" t="s">
        <v>1913</v>
      </c>
      <c r="E1167" s="47">
        <v>1993</v>
      </c>
      <c r="F1167" s="69" t="s">
        <v>905</v>
      </c>
      <c r="G1167" s="69" t="s">
        <v>903</v>
      </c>
      <c r="H1167" s="69" t="s">
        <v>5944</v>
      </c>
      <c r="I1167" s="70">
        <v>41.000087591138353</v>
      </c>
      <c r="J1167" s="47" t="s">
        <v>430</v>
      </c>
      <c r="K1167" s="47">
        <v>8</v>
      </c>
      <c r="L1167" s="71"/>
      <c r="M1167" s="47">
        <v>75</v>
      </c>
      <c r="N1167" s="48">
        <f t="shared" si="109"/>
        <v>160</v>
      </c>
      <c r="O1167" s="48">
        <f t="shared" si="110"/>
        <v>6560.014014582137</v>
      </c>
      <c r="P1167" s="72">
        <f t="shared" si="111"/>
        <v>656.00140145821376</v>
      </c>
      <c r="Q1167" s="73">
        <f t="shared" si="112"/>
        <v>1082.4023124060525</v>
      </c>
      <c r="R1167" s="48">
        <f t="shared" si="113"/>
        <v>8298.417728446404</v>
      </c>
      <c r="S1167" s="74">
        <f t="shared" si="114"/>
        <v>44</v>
      </c>
      <c r="T1167" s="6" t="s">
        <v>431</v>
      </c>
      <c r="U1167" s="47" t="s">
        <v>432</v>
      </c>
      <c r="V1167" s="47">
        <v>1</v>
      </c>
      <c r="W1167" s="47">
        <v>1</v>
      </c>
      <c r="X1167" s="47">
        <v>1</v>
      </c>
      <c r="Y1167" s="47">
        <v>1</v>
      </c>
      <c r="Z1167" s="75">
        <v>40855.635798611111</v>
      </c>
      <c r="AA1167" s="6" t="s">
        <v>433</v>
      </c>
      <c r="AB1167" s="47" t="s">
        <v>1914</v>
      </c>
      <c r="AC1167" s="47" t="s">
        <v>5945</v>
      </c>
      <c r="AD1167" s="47" t="s">
        <v>5946</v>
      </c>
      <c r="AE1167" s="47" t="s">
        <v>5947</v>
      </c>
      <c r="AF1167" s="6" t="s">
        <v>5948</v>
      </c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</row>
    <row r="1168" spans="1:43" s="1" customFormat="1" ht="47.25" x14ac:dyDescent="0.25">
      <c r="A1168" s="47">
        <v>1164</v>
      </c>
      <c r="B1168" s="47" t="s">
        <v>5949</v>
      </c>
      <c r="C1168" s="47" t="s">
        <v>4125</v>
      </c>
      <c r="D1168" s="69" t="s">
        <v>1913</v>
      </c>
      <c r="E1168" s="47">
        <v>1993</v>
      </c>
      <c r="F1168" s="69" t="s">
        <v>4110</v>
      </c>
      <c r="G1168" s="69" t="s">
        <v>905</v>
      </c>
      <c r="H1168" s="69" t="s">
        <v>5939</v>
      </c>
      <c r="I1168" s="70">
        <v>19.00008312535272</v>
      </c>
      <c r="J1168" s="47" t="s">
        <v>430</v>
      </c>
      <c r="K1168" s="47">
        <v>6</v>
      </c>
      <c r="L1168" s="71"/>
      <c r="M1168" s="47">
        <v>75</v>
      </c>
      <c r="N1168" s="48">
        <f t="shared" si="109"/>
        <v>140</v>
      </c>
      <c r="O1168" s="48">
        <f t="shared" si="110"/>
        <v>2660.0116375493808</v>
      </c>
      <c r="P1168" s="72">
        <f t="shared" si="111"/>
        <v>266.00116375493809</v>
      </c>
      <c r="Q1168" s="73">
        <f t="shared" si="112"/>
        <v>438.90192019564785</v>
      </c>
      <c r="R1168" s="48">
        <f t="shared" si="113"/>
        <v>3364.9147214999671</v>
      </c>
      <c r="S1168" s="74">
        <f t="shared" si="114"/>
        <v>44</v>
      </c>
      <c r="T1168" s="6" t="s">
        <v>1865</v>
      </c>
      <c r="U1168" s="47" t="s">
        <v>432</v>
      </c>
      <c r="V1168" s="47">
        <v>1</v>
      </c>
      <c r="W1168" s="47">
        <v>1</v>
      </c>
      <c r="X1168" s="47">
        <v>1</v>
      </c>
      <c r="Y1168" s="47">
        <v>1</v>
      </c>
      <c r="Z1168" s="75">
        <v>40855.635798611111</v>
      </c>
      <c r="AA1168" s="6" t="s">
        <v>433</v>
      </c>
      <c r="AB1168" s="47" t="s">
        <v>1914</v>
      </c>
      <c r="AC1168" s="47" t="s">
        <v>5950</v>
      </c>
      <c r="AD1168" s="47" t="s">
        <v>5951</v>
      </c>
      <c r="AE1168" s="47" t="s">
        <v>5952</v>
      </c>
      <c r="AF1168" s="6" t="s">
        <v>5953</v>
      </c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</row>
    <row r="1169" spans="1:43" s="1" customFormat="1" ht="47.25" x14ac:dyDescent="0.25">
      <c r="A1169" s="47">
        <v>1165</v>
      </c>
      <c r="B1169" s="47" t="s">
        <v>5954</v>
      </c>
      <c r="C1169" s="47" t="s">
        <v>4125</v>
      </c>
      <c r="D1169" s="69" t="s">
        <v>1913</v>
      </c>
      <c r="E1169" s="47">
        <v>1993</v>
      </c>
      <c r="F1169" s="69" t="s">
        <v>4110</v>
      </c>
      <c r="G1169" s="69" t="s">
        <v>905</v>
      </c>
      <c r="H1169" s="69" t="s">
        <v>5939</v>
      </c>
      <c r="I1169" s="70">
        <v>39.000069705024252</v>
      </c>
      <c r="J1169" s="47" t="s">
        <v>430</v>
      </c>
      <c r="K1169" s="47">
        <v>6</v>
      </c>
      <c r="L1169" s="71"/>
      <c r="M1169" s="47">
        <v>75</v>
      </c>
      <c r="N1169" s="48">
        <f t="shared" si="109"/>
        <v>140</v>
      </c>
      <c r="O1169" s="48">
        <f t="shared" si="110"/>
        <v>5460.0097587033952</v>
      </c>
      <c r="P1169" s="72">
        <f t="shared" si="111"/>
        <v>546.00097587033952</v>
      </c>
      <c r="Q1169" s="73">
        <f t="shared" si="112"/>
        <v>900.90161018606011</v>
      </c>
      <c r="R1169" s="48">
        <f t="shared" si="113"/>
        <v>6906.912344759794</v>
      </c>
      <c r="S1169" s="74">
        <f t="shared" si="114"/>
        <v>44</v>
      </c>
      <c r="T1169" s="6" t="s">
        <v>1453</v>
      </c>
      <c r="U1169" s="47" t="s">
        <v>432</v>
      </c>
      <c r="V1169" s="47">
        <v>1</v>
      </c>
      <c r="W1169" s="47">
        <v>1</v>
      </c>
      <c r="X1169" s="47">
        <v>1</v>
      </c>
      <c r="Y1169" s="47">
        <v>1</v>
      </c>
      <c r="Z1169" s="75">
        <v>40855.635798611111</v>
      </c>
      <c r="AA1169" s="6" t="s">
        <v>433</v>
      </c>
      <c r="AB1169" s="47" t="s">
        <v>1914</v>
      </c>
      <c r="AC1169" s="47" t="s">
        <v>5955</v>
      </c>
      <c r="AD1169" s="47" t="s">
        <v>5956</v>
      </c>
      <c r="AE1169" s="47" t="s">
        <v>5957</v>
      </c>
      <c r="AF1169" s="6" t="s">
        <v>5958</v>
      </c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</row>
    <row r="1170" spans="1:43" s="1" customFormat="1" ht="47.25" x14ac:dyDescent="0.25">
      <c r="A1170" s="47">
        <v>1166</v>
      </c>
      <c r="B1170" s="47" t="s">
        <v>5959</v>
      </c>
      <c r="C1170" s="47" t="s">
        <v>4125</v>
      </c>
      <c r="D1170" s="69" t="s">
        <v>1913</v>
      </c>
      <c r="E1170" s="47">
        <v>1993</v>
      </c>
      <c r="F1170" s="69" t="s">
        <v>4110</v>
      </c>
      <c r="G1170" s="69" t="s">
        <v>905</v>
      </c>
      <c r="H1170" s="69" t="s">
        <v>5960</v>
      </c>
      <c r="I1170" s="70">
        <v>4.0001047102906142</v>
      </c>
      <c r="J1170" s="47" t="s">
        <v>430</v>
      </c>
      <c r="K1170" s="47">
        <v>6</v>
      </c>
      <c r="L1170" s="71"/>
      <c r="M1170" s="47">
        <v>75</v>
      </c>
      <c r="N1170" s="48">
        <f t="shared" si="109"/>
        <v>140</v>
      </c>
      <c r="O1170" s="48">
        <f t="shared" si="110"/>
        <v>560.01465944068605</v>
      </c>
      <c r="P1170" s="72">
        <f t="shared" si="111"/>
        <v>56.001465944068606</v>
      </c>
      <c r="Q1170" s="73">
        <f t="shared" si="112"/>
        <v>92.402418807713204</v>
      </c>
      <c r="R1170" s="48">
        <f t="shared" si="113"/>
        <v>708.41854419246783</v>
      </c>
      <c r="S1170" s="74">
        <f t="shared" si="114"/>
        <v>44</v>
      </c>
      <c r="T1170" s="6" t="s">
        <v>431</v>
      </c>
      <c r="U1170" s="47" t="s">
        <v>432</v>
      </c>
      <c r="V1170" s="47">
        <v>1</v>
      </c>
      <c r="W1170" s="47">
        <v>1</v>
      </c>
      <c r="X1170" s="47">
        <v>1</v>
      </c>
      <c r="Y1170" s="47">
        <v>1</v>
      </c>
      <c r="Z1170" s="75">
        <v>40855.635798611111</v>
      </c>
      <c r="AA1170" s="6" t="s">
        <v>433</v>
      </c>
      <c r="AB1170" s="47" t="s">
        <v>1914</v>
      </c>
      <c r="AC1170" s="47" t="s">
        <v>5940</v>
      </c>
      <c r="AD1170" s="47" t="s">
        <v>5950</v>
      </c>
      <c r="AE1170" s="47" t="s">
        <v>5961</v>
      </c>
      <c r="AF1170" s="6" t="s">
        <v>5962</v>
      </c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</row>
    <row r="1171" spans="1:43" s="1" customFormat="1" ht="47.25" x14ac:dyDescent="0.25">
      <c r="A1171" s="47">
        <v>1167</v>
      </c>
      <c r="B1171" s="47" t="s">
        <v>5963</v>
      </c>
      <c r="C1171" s="47" t="s">
        <v>4125</v>
      </c>
      <c r="D1171" s="69" t="s">
        <v>1913</v>
      </c>
      <c r="E1171" s="47">
        <v>1993</v>
      </c>
      <c r="F1171" s="69" t="s">
        <v>4110</v>
      </c>
      <c r="G1171" s="69" t="s">
        <v>905</v>
      </c>
      <c r="H1171" s="69" t="s">
        <v>5960</v>
      </c>
      <c r="I1171" s="70">
        <v>3.9998202439397472</v>
      </c>
      <c r="J1171" s="47" t="s">
        <v>430</v>
      </c>
      <c r="K1171" s="47">
        <v>6</v>
      </c>
      <c r="L1171" s="71"/>
      <c r="M1171" s="47">
        <v>75</v>
      </c>
      <c r="N1171" s="48">
        <f t="shared" si="109"/>
        <v>140</v>
      </c>
      <c r="O1171" s="48">
        <f t="shared" si="110"/>
        <v>559.97483415156466</v>
      </c>
      <c r="P1171" s="72">
        <f t="shared" si="111"/>
        <v>55.997483415156466</v>
      </c>
      <c r="Q1171" s="73">
        <f t="shared" si="112"/>
        <v>92.395847635008167</v>
      </c>
      <c r="R1171" s="48">
        <f t="shared" si="113"/>
        <v>708.36816520172931</v>
      </c>
      <c r="S1171" s="74">
        <f t="shared" si="114"/>
        <v>44</v>
      </c>
      <c r="T1171" s="6" t="s">
        <v>431</v>
      </c>
      <c r="U1171" s="47" t="s">
        <v>432</v>
      </c>
      <c r="V1171" s="47">
        <v>1</v>
      </c>
      <c r="W1171" s="47">
        <v>1</v>
      </c>
      <c r="X1171" s="47">
        <v>1</v>
      </c>
      <c r="Y1171" s="47">
        <v>1</v>
      </c>
      <c r="Z1171" s="75">
        <v>40855.635798611111</v>
      </c>
      <c r="AA1171" s="6" t="s">
        <v>433</v>
      </c>
      <c r="AB1171" s="47" t="s">
        <v>1914</v>
      </c>
      <c r="AC1171" s="47" t="s">
        <v>5940</v>
      </c>
      <c r="AD1171" s="47" t="s">
        <v>5955</v>
      </c>
      <c r="AE1171" s="47" t="s">
        <v>5964</v>
      </c>
      <c r="AF1171" s="6" t="s">
        <v>5965</v>
      </c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</row>
    <row r="1172" spans="1:43" s="1" customFormat="1" ht="47.25" x14ac:dyDescent="0.25">
      <c r="A1172" s="47">
        <v>1168</v>
      </c>
      <c r="B1172" s="47" t="s">
        <v>5966</v>
      </c>
      <c r="C1172" s="47" t="s">
        <v>4125</v>
      </c>
      <c r="D1172" s="69" t="s">
        <v>1913</v>
      </c>
      <c r="E1172" s="47">
        <v>1993</v>
      </c>
      <c r="F1172" s="69" t="s">
        <v>4110</v>
      </c>
      <c r="G1172" s="69" t="s">
        <v>4111</v>
      </c>
      <c r="H1172" s="69" t="s">
        <v>905</v>
      </c>
      <c r="I1172" s="70">
        <v>36.000026323647113</v>
      </c>
      <c r="J1172" s="47" t="s">
        <v>430</v>
      </c>
      <c r="K1172" s="47">
        <v>8</v>
      </c>
      <c r="L1172" s="71"/>
      <c r="M1172" s="47">
        <v>75</v>
      </c>
      <c r="N1172" s="48">
        <f t="shared" si="109"/>
        <v>160</v>
      </c>
      <c r="O1172" s="48">
        <f t="shared" si="110"/>
        <v>5760.0042117835383</v>
      </c>
      <c r="P1172" s="72">
        <f t="shared" si="111"/>
        <v>576.0004211783538</v>
      </c>
      <c r="Q1172" s="73">
        <f t="shared" si="112"/>
        <v>950.40069494428371</v>
      </c>
      <c r="R1172" s="48">
        <f t="shared" si="113"/>
        <v>7286.4053279061754</v>
      </c>
      <c r="S1172" s="74">
        <f t="shared" si="114"/>
        <v>44</v>
      </c>
      <c r="T1172" s="6" t="s">
        <v>431</v>
      </c>
      <c r="U1172" s="47" t="s">
        <v>432</v>
      </c>
      <c r="V1172" s="47">
        <v>1</v>
      </c>
      <c r="W1172" s="47">
        <v>1</v>
      </c>
      <c r="X1172" s="47">
        <v>1</v>
      </c>
      <c r="Y1172" s="47">
        <v>1</v>
      </c>
      <c r="Z1172" s="75">
        <v>40855.635798611111</v>
      </c>
      <c r="AA1172" s="6" t="s">
        <v>433</v>
      </c>
      <c r="AB1172" s="47" t="s">
        <v>1914</v>
      </c>
      <c r="AC1172" s="47" t="s">
        <v>4304</v>
      </c>
      <c r="AD1172" s="47" t="s">
        <v>5967</v>
      </c>
      <c r="AE1172" s="47" t="s">
        <v>5968</v>
      </c>
      <c r="AF1172" s="6" t="s">
        <v>5969</v>
      </c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</row>
    <row r="1173" spans="1:43" s="1" customFormat="1" ht="47.25" x14ac:dyDescent="0.25">
      <c r="A1173" s="47">
        <v>1169</v>
      </c>
      <c r="B1173" s="47" t="s">
        <v>5970</v>
      </c>
      <c r="C1173" s="47" t="s">
        <v>4125</v>
      </c>
      <c r="D1173" s="69" t="s">
        <v>1913</v>
      </c>
      <c r="E1173" s="47">
        <v>1993</v>
      </c>
      <c r="F1173" s="69" t="s">
        <v>4110</v>
      </c>
      <c r="G1173" s="69" t="s">
        <v>905</v>
      </c>
      <c r="H1173" s="69" t="s">
        <v>5960</v>
      </c>
      <c r="I1173" s="70">
        <v>4.0003115715782487</v>
      </c>
      <c r="J1173" s="47" t="s">
        <v>430</v>
      </c>
      <c r="K1173" s="47">
        <v>10</v>
      </c>
      <c r="L1173" s="71"/>
      <c r="M1173" s="47">
        <v>75</v>
      </c>
      <c r="N1173" s="48">
        <f t="shared" si="109"/>
        <v>180</v>
      </c>
      <c r="O1173" s="48">
        <f t="shared" si="110"/>
        <v>720.05608288408473</v>
      </c>
      <c r="P1173" s="72">
        <f t="shared" si="111"/>
        <v>72.005608288408482</v>
      </c>
      <c r="Q1173" s="73">
        <f t="shared" si="112"/>
        <v>118.80925367587398</v>
      </c>
      <c r="R1173" s="48">
        <f t="shared" si="113"/>
        <v>910.87094484836712</v>
      </c>
      <c r="S1173" s="74">
        <f t="shared" si="114"/>
        <v>44</v>
      </c>
      <c r="T1173" s="6" t="s">
        <v>431</v>
      </c>
      <c r="U1173" s="47" t="s">
        <v>432</v>
      </c>
      <c r="V1173" s="47">
        <v>1</v>
      </c>
      <c r="W1173" s="47">
        <v>1</v>
      </c>
      <c r="X1173" s="47">
        <v>1</v>
      </c>
      <c r="Y1173" s="47">
        <v>1</v>
      </c>
      <c r="Z1173" s="75">
        <v>40855.635798611111</v>
      </c>
      <c r="AA1173" s="6" t="s">
        <v>433</v>
      </c>
      <c r="AB1173" s="47" t="s">
        <v>1914</v>
      </c>
      <c r="AC1173" s="47" t="s">
        <v>5971</v>
      </c>
      <c r="AD1173" s="47" t="s">
        <v>5972</v>
      </c>
      <c r="AE1173" s="47" t="s">
        <v>5973</v>
      </c>
      <c r="AF1173" s="6" t="s">
        <v>5974</v>
      </c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</row>
    <row r="1174" spans="1:43" s="1" customFormat="1" ht="47.25" x14ac:dyDescent="0.25">
      <c r="A1174" s="47">
        <v>1170</v>
      </c>
      <c r="B1174" s="47" t="s">
        <v>5975</v>
      </c>
      <c r="C1174" s="47" t="s">
        <v>4125</v>
      </c>
      <c r="D1174" s="69" t="s">
        <v>1913</v>
      </c>
      <c r="E1174" s="47">
        <v>1993</v>
      </c>
      <c r="F1174" s="69" t="s">
        <v>905</v>
      </c>
      <c r="G1174" s="69" t="s">
        <v>4110</v>
      </c>
      <c r="H1174" s="69" t="s">
        <v>5371</v>
      </c>
      <c r="I1174" s="70">
        <v>3.0369318204547091</v>
      </c>
      <c r="J1174" s="47" t="s">
        <v>430</v>
      </c>
      <c r="K1174" s="47">
        <v>8</v>
      </c>
      <c r="L1174" s="71"/>
      <c r="M1174" s="47">
        <v>75</v>
      </c>
      <c r="N1174" s="48">
        <f t="shared" si="109"/>
        <v>160</v>
      </c>
      <c r="O1174" s="48">
        <f t="shared" si="110"/>
        <v>485.90909127275347</v>
      </c>
      <c r="P1174" s="72">
        <f t="shared" si="111"/>
        <v>48.590909127275353</v>
      </c>
      <c r="Q1174" s="73">
        <f t="shared" si="112"/>
        <v>80.175000060004322</v>
      </c>
      <c r="R1174" s="48">
        <f t="shared" si="113"/>
        <v>614.67500046003317</v>
      </c>
      <c r="S1174" s="74">
        <f t="shared" si="114"/>
        <v>44</v>
      </c>
      <c r="T1174" s="6" t="s">
        <v>431</v>
      </c>
      <c r="U1174" s="47" t="s">
        <v>432</v>
      </c>
      <c r="V1174" s="47">
        <v>1</v>
      </c>
      <c r="W1174" s="47">
        <v>1</v>
      </c>
      <c r="X1174" s="47">
        <v>1</v>
      </c>
      <c r="Y1174" s="47">
        <v>1</v>
      </c>
      <c r="Z1174" s="75">
        <v>40855.635798611111</v>
      </c>
      <c r="AA1174" s="6" t="s">
        <v>433</v>
      </c>
      <c r="AB1174" s="47" t="s">
        <v>1914</v>
      </c>
      <c r="AC1174" s="47"/>
      <c r="AD1174" s="47" t="s">
        <v>5372</v>
      </c>
      <c r="AE1174" s="47" t="s">
        <v>5976</v>
      </c>
      <c r="AF1174" s="6" t="s">
        <v>5977</v>
      </c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</row>
    <row r="1175" spans="1:43" s="1" customFormat="1" ht="47.25" x14ac:dyDescent="0.25">
      <c r="A1175" s="47">
        <v>1171</v>
      </c>
      <c r="B1175" s="47" t="s">
        <v>5978</v>
      </c>
      <c r="C1175" s="47" t="s">
        <v>4125</v>
      </c>
      <c r="D1175" s="69" t="s">
        <v>1913</v>
      </c>
      <c r="E1175" s="47">
        <v>1993</v>
      </c>
      <c r="F1175" s="69" t="s">
        <v>4110</v>
      </c>
      <c r="G1175" s="69" t="s">
        <v>4111</v>
      </c>
      <c r="H1175" s="69" t="s">
        <v>905</v>
      </c>
      <c r="I1175" s="70">
        <v>1.9196674796969559</v>
      </c>
      <c r="J1175" s="47" t="s">
        <v>430</v>
      </c>
      <c r="K1175" s="47">
        <v>8</v>
      </c>
      <c r="L1175" s="71"/>
      <c r="M1175" s="47">
        <v>75</v>
      </c>
      <c r="N1175" s="48">
        <f t="shared" si="109"/>
        <v>160</v>
      </c>
      <c r="O1175" s="48">
        <f t="shared" si="110"/>
        <v>307.14679675151297</v>
      </c>
      <c r="P1175" s="72">
        <f t="shared" si="111"/>
        <v>30.714679675151299</v>
      </c>
      <c r="Q1175" s="73">
        <f t="shared" si="112"/>
        <v>50.679221463999632</v>
      </c>
      <c r="R1175" s="48">
        <f t="shared" si="113"/>
        <v>388.54069789066386</v>
      </c>
      <c r="S1175" s="74">
        <f t="shared" si="114"/>
        <v>44</v>
      </c>
      <c r="T1175" s="6" t="s">
        <v>431</v>
      </c>
      <c r="U1175" s="47" t="s">
        <v>432</v>
      </c>
      <c r="V1175" s="47">
        <v>1</v>
      </c>
      <c r="W1175" s="47">
        <v>1</v>
      </c>
      <c r="X1175" s="47">
        <v>1</v>
      </c>
      <c r="Y1175" s="47">
        <v>1</v>
      </c>
      <c r="Z1175" s="75">
        <v>40855.635798611111</v>
      </c>
      <c r="AA1175" s="6" t="s">
        <v>433</v>
      </c>
      <c r="AB1175" s="47" t="s">
        <v>1914</v>
      </c>
      <c r="AC1175" s="47" t="s">
        <v>5971</v>
      </c>
      <c r="AD1175" s="47" t="s">
        <v>4303</v>
      </c>
      <c r="AE1175" s="47" t="s">
        <v>5979</v>
      </c>
      <c r="AF1175" s="6" t="s">
        <v>5980</v>
      </c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</row>
    <row r="1176" spans="1:43" s="1" customFormat="1" ht="47.25" x14ac:dyDescent="0.25">
      <c r="A1176" s="47">
        <v>1172</v>
      </c>
      <c r="B1176" s="47" t="s">
        <v>5981</v>
      </c>
      <c r="C1176" s="47" t="s">
        <v>4150</v>
      </c>
      <c r="D1176" s="69" t="s">
        <v>1913</v>
      </c>
      <c r="E1176" s="47">
        <v>1993</v>
      </c>
      <c r="F1176" s="69" t="s">
        <v>905</v>
      </c>
      <c r="G1176" s="69" t="s">
        <v>5944</v>
      </c>
      <c r="H1176" s="69" t="s">
        <v>4110</v>
      </c>
      <c r="I1176" s="70">
        <v>19.999881211129701</v>
      </c>
      <c r="J1176" s="47" t="s">
        <v>430</v>
      </c>
      <c r="K1176" s="47">
        <v>8</v>
      </c>
      <c r="L1176" s="71"/>
      <c r="M1176" s="47">
        <v>75</v>
      </c>
      <c r="N1176" s="48">
        <f t="shared" si="109"/>
        <v>160</v>
      </c>
      <c r="O1176" s="48">
        <f t="shared" si="110"/>
        <v>3199.9809937807522</v>
      </c>
      <c r="P1176" s="72">
        <f t="shared" si="111"/>
        <v>319.99809937807527</v>
      </c>
      <c r="Q1176" s="73">
        <f t="shared" si="112"/>
        <v>527.99686397382413</v>
      </c>
      <c r="R1176" s="48">
        <f t="shared" si="113"/>
        <v>4047.9759571326517</v>
      </c>
      <c r="S1176" s="74">
        <f t="shared" si="114"/>
        <v>44</v>
      </c>
      <c r="T1176" s="6" t="s">
        <v>2489</v>
      </c>
      <c r="U1176" s="47" t="s">
        <v>432</v>
      </c>
      <c r="V1176" s="47">
        <v>1</v>
      </c>
      <c r="W1176" s="47">
        <v>1</v>
      </c>
      <c r="X1176" s="47">
        <v>1</v>
      </c>
      <c r="Y1176" s="47">
        <v>1</v>
      </c>
      <c r="Z1176" s="75">
        <v>40855.635798611111</v>
      </c>
      <c r="AA1176" s="6" t="s">
        <v>433</v>
      </c>
      <c r="AB1176" s="47" t="s">
        <v>1914</v>
      </c>
      <c r="AC1176" s="47" t="s">
        <v>5982</v>
      </c>
      <c r="AD1176" s="47" t="s">
        <v>5983</v>
      </c>
      <c r="AE1176" s="47" t="s">
        <v>5984</v>
      </c>
      <c r="AF1176" s="6" t="s">
        <v>5985</v>
      </c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</row>
    <row r="1177" spans="1:43" s="1" customFormat="1" ht="47.25" x14ac:dyDescent="0.25">
      <c r="A1177" s="47">
        <v>1173</v>
      </c>
      <c r="B1177" s="47" t="s">
        <v>5986</v>
      </c>
      <c r="C1177" s="47" t="s">
        <v>4150</v>
      </c>
      <c r="D1177" s="69" t="s">
        <v>1913</v>
      </c>
      <c r="E1177" s="47">
        <v>1993</v>
      </c>
      <c r="F1177" s="69" t="s">
        <v>905</v>
      </c>
      <c r="G1177" s="69" t="s">
        <v>5944</v>
      </c>
      <c r="H1177" s="69" t="s">
        <v>4110</v>
      </c>
      <c r="I1177" s="70">
        <v>3.0000432049363561</v>
      </c>
      <c r="J1177" s="47" t="s">
        <v>430</v>
      </c>
      <c r="K1177" s="47">
        <v>8</v>
      </c>
      <c r="L1177" s="71"/>
      <c r="M1177" s="47">
        <v>75</v>
      </c>
      <c r="N1177" s="48">
        <f t="shared" si="109"/>
        <v>160</v>
      </c>
      <c r="O1177" s="48">
        <f t="shared" si="110"/>
        <v>480.00691278981697</v>
      </c>
      <c r="P1177" s="72">
        <f t="shared" si="111"/>
        <v>48.000691278981698</v>
      </c>
      <c r="Q1177" s="73">
        <f t="shared" si="112"/>
        <v>79.201140610319797</v>
      </c>
      <c r="R1177" s="48">
        <f t="shared" si="113"/>
        <v>607.20874467911847</v>
      </c>
      <c r="S1177" s="74">
        <f t="shared" si="114"/>
        <v>44</v>
      </c>
      <c r="T1177" s="6" t="s">
        <v>431</v>
      </c>
      <c r="U1177" s="47" t="s">
        <v>432</v>
      </c>
      <c r="V1177" s="47">
        <v>1</v>
      </c>
      <c r="W1177" s="47">
        <v>1</v>
      </c>
      <c r="X1177" s="47">
        <v>1</v>
      </c>
      <c r="Y1177" s="47">
        <v>1</v>
      </c>
      <c r="Z1177" s="75">
        <v>40855.635798611111</v>
      </c>
      <c r="AA1177" s="6" t="s">
        <v>433</v>
      </c>
      <c r="AB1177" s="47" t="s">
        <v>1914</v>
      </c>
      <c r="AC1177" s="47" t="s">
        <v>5987</v>
      </c>
      <c r="AD1177" s="47" t="s">
        <v>5982</v>
      </c>
      <c r="AE1177" s="47" t="s">
        <v>5988</v>
      </c>
      <c r="AF1177" s="6" t="s">
        <v>5989</v>
      </c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</row>
    <row r="1178" spans="1:43" s="1" customFormat="1" ht="47.25" x14ac:dyDescent="0.25">
      <c r="A1178" s="47">
        <v>1174</v>
      </c>
      <c r="B1178" s="47" t="s">
        <v>5990</v>
      </c>
      <c r="C1178" s="47" t="s">
        <v>4150</v>
      </c>
      <c r="D1178" s="69" t="s">
        <v>1913</v>
      </c>
      <c r="E1178" s="47">
        <v>1993</v>
      </c>
      <c r="F1178" s="69" t="s">
        <v>5991</v>
      </c>
      <c r="G1178" s="69" t="s">
        <v>905</v>
      </c>
      <c r="H1178" s="69" t="s">
        <v>451</v>
      </c>
      <c r="I1178" s="70">
        <v>36.053720256830204</v>
      </c>
      <c r="J1178" s="47" t="s">
        <v>430</v>
      </c>
      <c r="K1178" s="47">
        <v>8</v>
      </c>
      <c r="L1178" s="71"/>
      <c r="M1178" s="47">
        <v>75</v>
      </c>
      <c r="N1178" s="48">
        <f t="shared" si="109"/>
        <v>160</v>
      </c>
      <c r="O1178" s="48">
        <f t="shared" si="110"/>
        <v>5768.595241092833</v>
      </c>
      <c r="P1178" s="72">
        <f t="shared" si="111"/>
        <v>576.85952410928337</v>
      </c>
      <c r="Q1178" s="73">
        <f t="shared" si="112"/>
        <v>951.81821478031748</v>
      </c>
      <c r="R1178" s="48">
        <f t="shared" si="113"/>
        <v>7297.2729799824338</v>
      </c>
      <c r="S1178" s="74">
        <f t="shared" si="114"/>
        <v>44</v>
      </c>
      <c r="T1178" s="6" t="s">
        <v>431</v>
      </c>
      <c r="U1178" s="47" t="s">
        <v>432</v>
      </c>
      <c r="V1178" s="47">
        <v>1</v>
      </c>
      <c r="W1178" s="47">
        <v>1</v>
      </c>
      <c r="X1178" s="47">
        <v>1</v>
      </c>
      <c r="Y1178" s="47">
        <v>1</v>
      </c>
      <c r="Z1178" s="75">
        <v>42697.37358796296</v>
      </c>
      <c r="AA1178" s="6" t="s">
        <v>433</v>
      </c>
      <c r="AB1178" s="47" t="s">
        <v>1914</v>
      </c>
      <c r="AC1178" s="47" t="s">
        <v>5992</v>
      </c>
      <c r="AD1178" s="47" t="s">
        <v>5993</v>
      </c>
      <c r="AE1178" s="47" t="s">
        <v>5994</v>
      </c>
      <c r="AF1178" s="6" t="s">
        <v>5995</v>
      </c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</row>
    <row r="1179" spans="1:43" s="1" customFormat="1" ht="47.25" x14ac:dyDescent="0.25">
      <c r="A1179" s="47">
        <v>1175</v>
      </c>
      <c r="B1179" s="47" t="s">
        <v>5996</v>
      </c>
      <c r="C1179" s="47" t="s">
        <v>4150</v>
      </c>
      <c r="D1179" s="69" t="s">
        <v>1913</v>
      </c>
      <c r="E1179" s="47">
        <v>1993</v>
      </c>
      <c r="F1179" s="69" t="s">
        <v>5991</v>
      </c>
      <c r="G1179" s="69" t="s">
        <v>905</v>
      </c>
      <c r="H1179" s="69" t="s">
        <v>451</v>
      </c>
      <c r="I1179" s="70">
        <v>4.0001885395584518</v>
      </c>
      <c r="J1179" s="47" t="s">
        <v>430</v>
      </c>
      <c r="K1179" s="47">
        <v>8</v>
      </c>
      <c r="L1179" s="71"/>
      <c r="M1179" s="47">
        <v>75</v>
      </c>
      <c r="N1179" s="48">
        <f t="shared" si="109"/>
        <v>160</v>
      </c>
      <c r="O1179" s="48">
        <f t="shared" si="110"/>
        <v>640.03016632935226</v>
      </c>
      <c r="P1179" s="72">
        <f t="shared" si="111"/>
        <v>64.003016632935228</v>
      </c>
      <c r="Q1179" s="73">
        <f t="shared" si="112"/>
        <v>105.60497744434312</v>
      </c>
      <c r="R1179" s="48">
        <f t="shared" si="113"/>
        <v>809.63816040663062</v>
      </c>
      <c r="S1179" s="74">
        <f t="shared" si="114"/>
        <v>44</v>
      </c>
      <c r="T1179" s="6" t="s">
        <v>431</v>
      </c>
      <c r="U1179" s="47" t="s">
        <v>432</v>
      </c>
      <c r="V1179" s="47">
        <v>1</v>
      </c>
      <c r="W1179" s="47">
        <v>1</v>
      </c>
      <c r="X1179" s="47">
        <v>1</v>
      </c>
      <c r="Y1179" s="47">
        <v>1</v>
      </c>
      <c r="Z1179" s="75">
        <v>40855.635798611111</v>
      </c>
      <c r="AA1179" s="6" t="s">
        <v>433</v>
      </c>
      <c r="AB1179" s="47" t="s">
        <v>1914</v>
      </c>
      <c r="AC1179" s="47" t="s">
        <v>5997</v>
      </c>
      <c r="AD1179" s="47" t="s">
        <v>5998</v>
      </c>
      <c r="AE1179" s="47" t="s">
        <v>5999</v>
      </c>
      <c r="AF1179" s="6" t="s">
        <v>6000</v>
      </c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</row>
    <row r="1180" spans="1:43" s="1" customFormat="1" ht="47.25" x14ac:dyDescent="0.25">
      <c r="A1180" s="47">
        <v>1176</v>
      </c>
      <c r="B1180" s="47" t="s">
        <v>6001</v>
      </c>
      <c r="C1180" s="47" t="s">
        <v>4150</v>
      </c>
      <c r="D1180" s="69" t="s">
        <v>1913</v>
      </c>
      <c r="E1180" s="47">
        <v>1993</v>
      </c>
      <c r="F1180" s="69" t="s">
        <v>905</v>
      </c>
      <c r="G1180" s="69" t="s">
        <v>903</v>
      </c>
      <c r="H1180" s="69" t="s">
        <v>5944</v>
      </c>
      <c r="I1180" s="70">
        <v>5.9999620696532219</v>
      </c>
      <c r="J1180" s="47" t="s">
        <v>430</v>
      </c>
      <c r="K1180" s="47">
        <v>8</v>
      </c>
      <c r="L1180" s="71"/>
      <c r="M1180" s="47">
        <v>75</v>
      </c>
      <c r="N1180" s="48">
        <f t="shared" si="109"/>
        <v>160</v>
      </c>
      <c r="O1180" s="48">
        <f t="shared" si="110"/>
        <v>959.9939311445155</v>
      </c>
      <c r="P1180" s="72">
        <f t="shared" si="111"/>
        <v>95.99939311445155</v>
      </c>
      <c r="Q1180" s="73">
        <f t="shared" si="112"/>
        <v>158.39899863884506</v>
      </c>
      <c r="R1180" s="48">
        <f t="shared" si="113"/>
        <v>1214.3923228978122</v>
      </c>
      <c r="S1180" s="74">
        <f t="shared" si="114"/>
        <v>44</v>
      </c>
      <c r="T1180" s="6" t="s">
        <v>431</v>
      </c>
      <c r="U1180" s="47" t="s">
        <v>432</v>
      </c>
      <c r="V1180" s="47">
        <v>1</v>
      </c>
      <c r="W1180" s="47">
        <v>1</v>
      </c>
      <c r="X1180" s="47">
        <v>1</v>
      </c>
      <c r="Y1180" s="47">
        <v>1</v>
      </c>
      <c r="Z1180" s="75">
        <v>40855.635798611111</v>
      </c>
      <c r="AA1180" s="6" t="s">
        <v>433</v>
      </c>
      <c r="AB1180" s="47" t="s">
        <v>1914</v>
      </c>
      <c r="AC1180" s="47" t="s">
        <v>6002</v>
      </c>
      <c r="AD1180" s="47" t="s">
        <v>5945</v>
      </c>
      <c r="AE1180" s="47" t="s">
        <v>6003</v>
      </c>
      <c r="AF1180" s="6" t="s">
        <v>6004</v>
      </c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</row>
    <row r="1181" spans="1:43" s="1" customFormat="1" ht="47.25" x14ac:dyDescent="0.25">
      <c r="A1181" s="47">
        <v>1177</v>
      </c>
      <c r="B1181" s="47" t="s">
        <v>6005</v>
      </c>
      <c r="C1181" s="47" t="s">
        <v>4150</v>
      </c>
      <c r="D1181" s="69" t="s">
        <v>1913</v>
      </c>
      <c r="E1181" s="47">
        <v>1993</v>
      </c>
      <c r="F1181" s="69" t="s">
        <v>905</v>
      </c>
      <c r="G1181" s="69" t="s">
        <v>903</v>
      </c>
      <c r="H1181" s="69" t="s">
        <v>5944</v>
      </c>
      <c r="I1181" s="70">
        <v>3.0000614010268669</v>
      </c>
      <c r="J1181" s="47" t="s">
        <v>430</v>
      </c>
      <c r="K1181" s="47">
        <v>8</v>
      </c>
      <c r="L1181" s="71"/>
      <c r="M1181" s="47">
        <v>75</v>
      </c>
      <c r="N1181" s="48">
        <f t="shared" si="109"/>
        <v>160</v>
      </c>
      <c r="O1181" s="48">
        <f t="shared" si="110"/>
        <v>480.00982416429872</v>
      </c>
      <c r="P1181" s="72">
        <f t="shared" si="111"/>
        <v>48.000982416429878</v>
      </c>
      <c r="Q1181" s="73">
        <f t="shared" si="112"/>
        <v>79.201620987109294</v>
      </c>
      <c r="R1181" s="48">
        <f t="shared" si="113"/>
        <v>607.21242756783795</v>
      </c>
      <c r="S1181" s="74">
        <f t="shared" si="114"/>
        <v>44</v>
      </c>
      <c r="T1181" s="6" t="s">
        <v>2476</v>
      </c>
      <c r="U1181" s="47" t="s">
        <v>432</v>
      </c>
      <c r="V1181" s="47">
        <v>1</v>
      </c>
      <c r="W1181" s="47">
        <v>1</v>
      </c>
      <c r="X1181" s="47">
        <v>1</v>
      </c>
      <c r="Y1181" s="47">
        <v>1</v>
      </c>
      <c r="Z1181" s="75">
        <v>40855.635798611111</v>
      </c>
      <c r="AA1181" s="6" t="s">
        <v>433</v>
      </c>
      <c r="AB1181" s="47" t="s">
        <v>1914</v>
      </c>
      <c r="AC1181" s="47" t="s">
        <v>5946</v>
      </c>
      <c r="AD1181" s="47" t="s">
        <v>6006</v>
      </c>
      <c r="AE1181" s="47" t="s">
        <v>6007</v>
      </c>
      <c r="AF1181" s="6" t="s">
        <v>6008</v>
      </c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</row>
    <row r="1182" spans="1:43" s="1" customFormat="1" ht="15.75" x14ac:dyDescent="0.25">
      <c r="A1182" s="47">
        <v>1178</v>
      </c>
      <c r="B1182" s="47" t="s">
        <v>6009</v>
      </c>
      <c r="C1182" s="47" t="s">
        <v>5462</v>
      </c>
      <c r="D1182" s="69" t="s">
        <v>2722</v>
      </c>
      <c r="E1182" s="47">
        <v>1995</v>
      </c>
      <c r="F1182" s="69" t="s">
        <v>553</v>
      </c>
      <c r="G1182" s="69" t="s">
        <v>3935</v>
      </c>
      <c r="H1182" s="69" t="s">
        <v>6010</v>
      </c>
      <c r="I1182" s="70">
        <v>42.192623238046458</v>
      </c>
      <c r="J1182" s="47" t="s">
        <v>430</v>
      </c>
      <c r="K1182" s="47">
        <v>8</v>
      </c>
      <c r="L1182" s="71"/>
      <c r="M1182" s="47">
        <v>75</v>
      </c>
      <c r="N1182" s="48">
        <f t="shared" si="109"/>
        <v>160</v>
      </c>
      <c r="O1182" s="48">
        <f t="shared" si="110"/>
        <v>6750.8197180874331</v>
      </c>
      <c r="P1182" s="72">
        <f t="shared" si="111"/>
        <v>675.08197180874333</v>
      </c>
      <c r="Q1182" s="73">
        <f t="shared" si="112"/>
        <v>1113.8852534844264</v>
      </c>
      <c r="R1182" s="48">
        <f t="shared" si="113"/>
        <v>8539.7869433806027</v>
      </c>
      <c r="S1182" s="74">
        <f t="shared" si="114"/>
        <v>46</v>
      </c>
      <c r="T1182" s="6" t="s">
        <v>1907</v>
      </c>
      <c r="U1182" s="47" t="s">
        <v>432</v>
      </c>
      <c r="V1182" s="47">
        <v>1</v>
      </c>
      <c r="W1182" s="47">
        <v>1</v>
      </c>
      <c r="X1182" s="47">
        <v>1</v>
      </c>
      <c r="Y1182" s="47">
        <v>1</v>
      </c>
      <c r="Z1182" s="75">
        <v>44272.384212962963</v>
      </c>
      <c r="AA1182" s="6" t="s">
        <v>1221</v>
      </c>
      <c r="AB1182" s="47" t="s">
        <v>4343</v>
      </c>
      <c r="AC1182" s="47" t="s">
        <v>6011</v>
      </c>
      <c r="AD1182" s="47" t="s">
        <v>6012</v>
      </c>
      <c r="AE1182" s="47" t="s">
        <v>6013</v>
      </c>
      <c r="AF1182" s="6" t="s">
        <v>6014</v>
      </c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</row>
    <row r="1183" spans="1:43" s="1" customFormat="1" ht="31.5" x14ac:dyDescent="0.25">
      <c r="A1183" s="47">
        <v>1179</v>
      </c>
      <c r="B1183" s="47" t="s">
        <v>6015</v>
      </c>
      <c r="C1183" s="47" t="s">
        <v>4179</v>
      </c>
      <c r="D1183" s="69" t="s">
        <v>918</v>
      </c>
      <c r="E1183" s="47">
        <v>1977</v>
      </c>
      <c r="F1183" s="69" t="s">
        <v>812</v>
      </c>
      <c r="G1183" s="69" t="s">
        <v>5067</v>
      </c>
      <c r="H1183" s="69" t="s">
        <v>457</v>
      </c>
      <c r="I1183" s="70">
        <v>72.999752202718597</v>
      </c>
      <c r="J1183" s="47" t="s">
        <v>799</v>
      </c>
      <c r="K1183" s="47">
        <v>10</v>
      </c>
      <c r="L1183" s="71"/>
      <c r="M1183" s="47">
        <v>75</v>
      </c>
      <c r="N1183" s="48">
        <f t="shared" si="109"/>
        <v>180</v>
      </c>
      <c r="O1183" s="48">
        <f t="shared" si="110"/>
        <v>13139.955396489348</v>
      </c>
      <c r="P1183" s="72">
        <f t="shared" si="111"/>
        <v>1313.9955396489349</v>
      </c>
      <c r="Q1183" s="73">
        <f t="shared" si="112"/>
        <v>2168.0926404207421</v>
      </c>
      <c r="R1183" s="48">
        <f t="shared" si="113"/>
        <v>16622.043576559023</v>
      </c>
      <c r="S1183" s="74">
        <f t="shared" si="114"/>
        <v>28</v>
      </c>
      <c r="T1183" s="6" t="s">
        <v>431</v>
      </c>
      <c r="U1183" s="47" t="s">
        <v>432</v>
      </c>
      <c r="V1183" s="47">
        <v>1</v>
      </c>
      <c r="W1183" s="47">
        <v>1</v>
      </c>
      <c r="X1183" s="47">
        <v>1</v>
      </c>
      <c r="Y1183" s="47">
        <v>1</v>
      </c>
      <c r="Z1183" s="75">
        <v>44260.593796296307</v>
      </c>
      <c r="AA1183" s="6" t="s">
        <v>1221</v>
      </c>
      <c r="AB1183" s="47" t="s">
        <v>920</v>
      </c>
      <c r="AC1183" s="47" t="s">
        <v>6016</v>
      </c>
      <c r="AD1183" s="47" t="s">
        <v>6017</v>
      </c>
      <c r="AE1183" s="47" t="s">
        <v>6018</v>
      </c>
      <c r="AF1183" s="6" t="s">
        <v>6019</v>
      </c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</row>
    <row r="1184" spans="1:43" s="1" customFormat="1" ht="31.5" x14ac:dyDescent="0.25">
      <c r="A1184" s="47">
        <v>1180</v>
      </c>
      <c r="B1184" s="47" t="s">
        <v>6020</v>
      </c>
      <c r="C1184" s="47" t="s">
        <v>4179</v>
      </c>
      <c r="D1184" s="69" t="s">
        <v>918</v>
      </c>
      <c r="E1184" s="47">
        <v>1977</v>
      </c>
      <c r="F1184" s="69" t="s">
        <v>812</v>
      </c>
      <c r="G1184" s="69" t="s">
        <v>5061</v>
      </c>
      <c r="H1184" s="69" t="s">
        <v>451</v>
      </c>
      <c r="I1184" s="70">
        <v>23.299803516994881</v>
      </c>
      <c r="J1184" s="47" t="s">
        <v>799</v>
      </c>
      <c r="K1184" s="47">
        <v>6</v>
      </c>
      <c r="L1184" s="71"/>
      <c r="M1184" s="47">
        <v>75</v>
      </c>
      <c r="N1184" s="48">
        <f t="shared" si="109"/>
        <v>140</v>
      </c>
      <c r="O1184" s="48">
        <f t="shared" si="110"/>
        <v>3261.9724923792833</v>
      </c>
      <c r="P1184" s="72">
        <f t="shared" si="111"/>
        <v>326.19724923792836</v>
      </c>
      <c r="Q1184" s="73">
        <f t="shared" si="112"/>
        <v>538.22546124258167</v>
      </c>
      <c r="R1184" s="48">
        <f t="shared" si="113"/>
        <v>4126.3952028597932</v>
      </c>
      <c r="S1184" s="74">
        <f t="shared" si="114"/>
        <v>28</v>
      </c>
      <c r="T1184" s="6" t="s">
        <v>431</v>
      </c>
      <c r="U1184" s="47" t="s">
        <v>432</v>
      </c>
      <c r="V1184" s="47">
        <v>1</v>
      </c>
      <c r="W1184" s="47">
        <v>1</v>
      </c>
      <c r="X1184" s="47">
        <v>1</v>
      </c>
      <c r="Y1184" s="47">
        <v>1</v>
      </c>
      <c r="Z1184" s="75">
        <v>40855.635821759257</v>
      </c>
      <c r="AA1184" s="6" t="s">
        <v>433</v>
      </c>
      <c r="AB1184" s="47" t="s">
        <v>920</v>
      </c>
      <c r="AC1184" s="47" t="s">
        <v>5069</v>
      </c>
      <c r="AD1184" s="47"/>
      <c r="AE1184" s="47" t="s">
        <v>6021</v>
      </c>
      <c r="AF1184" s="6" t="s">
        <v>6022</v>
      </c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</row>
    <row r="1185" spans="1:43" s="1" customFormat="1" ht="31.5" x14ac:dyDescent="0.25">
      <c r="A1185" s="47">
        <v>1181</v>
      </c>
      <c r="B1185" s="47" t="s">
        <v>6023</v>
      </c>
      <c r="C1185" s="47" t="s">
        <v>4179</v>
      </c>
      <c r="D1185" s="69" t="s">
        <v>918</v>
      </c>
      <c r="E1185" s="47">
        <v>1977</v>
      </c>
      <c r="F1185" s="69" t="s">
        <v>812</v>
      </c>
      <c r="G1185" s="69" t="s">
        <v>5066</v>
      </c>
      <c r="H1185" s="69" t="s">
        <v>451</v>
      </c>
      <c r="I1185" s="70">
        <v>42.815627924831787</v>
      </c>
      <c r="J1185" s="47" t="s">
        <v>799</v>
      </c>
      <c r="K1185" s="47">
        <v>6</v>
      </c>
      <c r="L1185" s="71"/>
      <c r="M1185" s="47">
        <v>75</v>
      </c>
      <c r="N1185" s="48">
        <f t="shared" si="109"/>
        <v>140</v>
      </c>
      <c r="O1185" s="48">
        <f t="shared" si="110"/>
        <v>5994.1879094764499</v>
      </c>
      <c r="P1185" s="72">
        <f t="shared" si="111"/>
        <v>599.41879094764499</v>
      </c>
      <c r="Q1185" s="73">
        <f t="shared" si="112"/>
        <v>989.04100506361419</v>
      </c>
      <c r="R1185" s="48">
        <f t="shared" si="113"/>
        <v>7582.6477054877087</v>
      </c>
      <c r="S1185" s="74">
        <f t="shared" si="114"/>
        <v>28</v>
      </c>
      <c r="T1185" s="6" t="s">
        <v>431</v>
      </c>
      <c r="U1185" s="47" t="s">
        <v>432</v>
      </c>
      <c r="V1185" s="47">
        <v>1</v>
      </c>
      <c r="W1185" s="47">
        <v>1</v>
      </c>
      <c r="X1185" s="47">
        <v>1</v>
      </c>
      <c r="Y1185" s="47">
        <v>1</v>
      </c>
      <c r="Z1185" s="75">
        <v>40855.635821759257</v>
      </c>
      <c r="AA1185" s="6" t="s">
        <v>433</v>
      </c>
      <c r="AB1185" s="47" t="s">
        <v>920</v>
      </c>
      <c r="AC1185" s="47" t="s">
        <v>5068</v>
      </c>
      <c r="AD1185" s="47"/>
      <c r="AE1185" s="47" t="s">
        <v>6024</v>
      </c>
      <c r="AF1185" s="6" t="s">
        <v>6025</v>
      </c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</row>
    <row r="1186" spans="1:43" s="1" customFormat="1" ht="15.75" x14ac:dyDescent="0.25">
      <c r="A1186" s="47">
        <v>1182</v>
      </c>
      <c r="B1186" s="47" t="s">
        <v>6026</v>
      </c>
      <c r="C1186" s="47" t="s">
        <v>3600</v>
      </c>
      <c r="D1186" s="69" t="s">
        <v>3601</v>
      </c>
      <c r="E1186" s="47">
        <v>1996</v>
      </c>
      <c r="F1186" s="69" t="s">
        <v>3603</v>
      </c>
      <c r="G1186" s="69" t="s">
        <v>3533</v>
      </c>
      <c r="H1186" s="69" t="s">
        <v>3603</v>
      </c>
      <c r="I1186" s="70">
        <v>347.9266673238734</v>
      </c>
      <c r="J1186" s="47" t="s">
        <v>430</v>
      </c>
      <c r="K1186" s="47">
        <v>6</v>
      </c>
      <c r="L1186" s="71"/>
      <c r="M1186" s="47">
        <v>75</v>
      </c>
      <c r="N1186" s="48">
        <f t="shared" si="109"/>
        <v>140</v>
      </c>
      <c r="O1186" s="48">
        <f t="shared" si="110"/>
        <v>48709.733425342274</v>
      </c>
      <c r="P1186" s="72">
        <f t="shared" si="111"/>
        <v>4870.9733425342274</v>
      </c>
      <c r="Q1186" s="73">
        <f t="shared" si="112"/>
        <v>8037.1060151814745</v>
      </c>
      <c r="R1186" s="48">
        <f t="shared" si="113"/>
        <v>61617.812783057976</v>
      </c>
      <c r="S1186" s="74">
        <f t="shared" si="114"/>
        <v>47</v>
      </c>
      <c r="T1186" s="6" t="s">
        <v>431</v>
      </c>
      <c r="U1186" s="47" t="s">
        <v>432</v>
      </c>
      <c r="V1186" s="47">
        <v>1</v>
      </c>
      <c r="W1186" s="47">
        <v>1</v>
      </c>
      <c r="X1186" s="47">
        <v>1</v>
      </c>
      <c r="Y1186" s="47">
        <v>1</v>
      </c>
      <c r="Z1186" s="75">
        <v>40855.635821759257</v>
      </c>
      <c r="AA1186" s="6" t="s">
        <v>433</v>
      </c>
      <c r="AB1186" s="47" t="s">
        <v>3604</v>
      </c>
      <c r="AC1186" s="47" t="s">
        <v>3610</v>
      </c>
      <c r="AD1186" s="47" t="s">
        <v>6027</v>
      </c>
      <c r="AE1186" s="47" t="s">
        <v>6028</v>
      </c>
      <c r="AF1186" s="6" t="s">
        <v>6029</v>
      </c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</row>
    <row r="1187" spans="1:43" s="1" customFormat="1" ht="15.75" x14ac:dyDescent="0.25">
      <c r="A1187" s="47">
        <v>1183</v>
      </c>
      <c r="B1187" s="47" t="s">
        <v>6030</v>
      </c>
      <c r="C1187" s="47" t="s">
        <v>3600</v>
      </c>
      <c r="D1187" s="69" t="s">
        <v>3601</v>
      </c>
      <c r="E1187" s="47">
        <v>1996</v>
      </c>
      <c r="F1187" s="69" t="s">
        <v>6031</v>
      </c>
      <c r="G1187" s="69" t="s">
        <v>3533</v>
      </c>
      <c r="H1187" s="69" t="s">
        <v>3603</v>
      </c>
      <c r="I1187" s="70">
        <v>20.000167196636252</v>
      </c>
      <c r="J1187" s="47" t="s">
        <v>430</v>
      </c>
      <c r="K1187" s="47">
        <v>6</v>
      </c>
      <c r="L1187" s="71"/>
      <c r="M1187" s="47">
        <v>75</v>
      </c>
      <c r="N1187" s="48">
        <f t="shared" si="109"/>
        <v>140</v>
      </c>
      <c r="O1187" s="48">
        <f t="shared" si="110"/>
        <v>2800.023407529075</v>
      </c>
      <c r="P1187" s="72">
        <f t="shared" si="111"/>
        <v>280.00234075290751</v>
      </c>
      <c r="Q1187" s="73">
        <f t="shared" si="112"/>
        <v>462.00386224229737</v>
      </c>
      <c r="R1187" s="48">
        <f t="shared" si="113"/>
        <v>3542.0296105242796</v>
      </c>
      <c r="S1187" s="74">
        <f t="shared" si="114"/>
        <v>47</v>
      </c>
      <c r="T1187" s="6" t="s">
        <v>431</v>
      </c>
      <c r="U1187" s="47" t="s">
        <v>432</v>
      </c>
      <c r="V1187" s="47">
        <v>1</v>
      </c>
      <c r="W1187" s="47">
        <v>1</v>
      </c>
      <c r="X1187" s="47">
        <v>1</v>
      </c>
      <c r="Y1187" s="47">
        <v>1</v>
      </c>
      <c r="Z1187" s="75">
        <v>40855.635821759257</v>
      </c>
      <c r="AA1187" s="6" t="s">
        <v>433</v>
      </c>
      <c r="AB1187" s="47" t="s">
        <v>3604</v>
      </c>
      <c r="AC1187" s="47" t="s">
        <v>6027</v>
      </c>
      <c r="AD1187" s="47" t="s">
        <v>6032</v>
      </c>
      <c r="AE1187" s="47" t="s">
        <v>6033</v>
      </c>
      <c r="AF1187" s="6" t="s">
        <v>6034</v>
      </c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</row>
    <row r="1188" spans="1:43" s="1" customFormat="1" ht="15.75" x14ac:dyDescent="0.25">
      <c r="A1188" s="47">
        <v>1184</v>
      </c>
      <c r="B1188" s="47" t="s">
        <v>6035</v>
      </c>
      <c r="C1188" s="47" t="s">
        <v>3600</v>
      </c>
      <c r="D1188" s="69" t="s">
        <v>3601</v>
      </c>
      <c r="E1188" s="47">
        <v>1996</v>
      </c>
      <c r="F1188" s="69" t="s">
        <v>3603</v>
      </c>
      <c r="G1188" s="69" t="s">
        <v>3602</v>
      </c>
      <c r="H1188" s="69" t="s">
        <v>457</v>
      </c>
      <c r="I1188" s="70">
        <v>19.999838565669329</v>
      </c>
      <c r="J1188" s="47" t="s">
        <v>430</v>
      </c>
      <c r="K1188" s="47">
        <v>6</v>
      </c>
      <c r="L1188" s="71"/>
      <c r="M1188" s="47">
        <v>75</v>
      </c>
      <c r="N1188" s="48">
        <f t="shared" si="109"/>
        <v>140</v>
      </c>
      <c r="O1188" s="48">
        <f t="shared" si="110"/>
        <v>2799.9773991937059</v>
      </c>
      <c r="P1188" s="72">
        <f t="shared" si="111"/>
        <v>279.99773991937059</v>
      </c>
      <c r="Q1188" s="73">
        <f t="shared" si="112"/>
        <v>461.99627086696148</v>
      </c>
      <c r="R1188" s="48">
        <f t="shared" si="113"/>
        <v>3541.9714099800381</v>
      </c>
      <c r="S1188" s="74">
        <f t="shared" si="114"/>
        <v>47</v>
      </c>
      <c r="T1188" s="6" t="s">
        <v>431</v>
      </c>
      <c r="U1188" s="47" t="s">
        <v>432</v>
      </c>
      <c r="V1188" s="47">
        <v>1</v>
      </c>
      <c r="W1188" s="47">
        <v>1</v>
      </c>
      <c r="X1188" s="47">
        <v>1</v>
      </c>
      <c r="Y1188" s="47">
        <v>1</v>
      </c>
      <c r="Z1188" s="75">
        <v>40855.635821759257</v>
      </c>
      <c r="AA1188" s="6" t="s">
        <v>433</v>
      </c>
      <c r="AB1188" s="47" t="s">
        <v>3604</v>
      </c>
      <c r="AC1188" s="47" t="s">
        <v>3610</v>
      </c>
      <c r="AD1188" s="47" t="s">
        <v>6036</v>
      </c>
      <c r="AE1188" s="47" t="s">
        <v>6037</v>
      </c>
      <c r="AF1188" s="6" t="s">
        <v>6038</v>
      </c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</row>
    <row r="1189" spans="1:43" s="1" customFormat="1" ht="15.75" x14ac:dyDescent="0.25">
      <c r="A1189" s="47">
        <v>1185</v>
      </c>
      <c r="B1189" s="47" t="s">
        <v>6039</v>
      </c>
      <c r="C1189" s="47" t="s">
        <v>3600</v>
      </c>
      <c r="D1189" s="69" t="s">
        <v>3601</v>
      </c>
      <c r="E1189" s="47">
        <v>1996</v>
      </c>
      <c r="F1189" s="69" t="s">
        <v>3533</v>
      </c>
      <c r="G1189" s="69" t="s">
        <v>6040</v>
      </c>
      <c r="H1189" s="69" t="s">
        <v>3602</v>
      </c>
      <c r="I1189" s="70">
        <v>57.999911737695911</v>
      </c>
      <c r="J1189" s="47" t="s">
        <v>430</v>
      </c>
      <c r="K1189" s="47">
        <v>10</v>
      </c>
      <c r="L1189" s="71"/>
      <c r="M1189" s="47">
        <v>75</v>
      </c>
      <c r="N1189" s="48">
        <f t="shared" si="109"/>
        <v>180</v>
      </c>
      <c r="O1189" s="48">
        <f t="shared" si="110"/>
        <v>10439.984112785263</v>
      </c>
      <c r="P1189" s="72">
        <f t="shared" si="111"/>
        <v>1043.9984112785264</v>
      </c>
      <c r="Q1189" s="73">
        <f t="shared" si="112"/>
        <v>1722.5973786095683</v>
      </c>
      <c r="R1189" s="48">
        <f t="shared" si="113"/>
        <v>13206.579902673358</v>
      </c>
      <c r="S1189" s="74">
        <f t="shared" si="114"/>
        <v>47</v>
      </c>
      <c r="T1189" s="6" t="s">
        <v>431</v>
      </c>
      <c r="U1189" s="47" t="s">
        <v>432</v>
      </c>
      <c r="V1189" s="47">
        <v>1</v>
      </c>
      <c r="W1189" s="47">
        <v>1</v>
      </c>
      <c r="X1189" s="47">
        <v>1</v>
      </c>
      <c r="Y1189" s="47">
        <v>1</v>
      </c>
      <c r="Z1189" s="75">
        <v>40855.635821759257</v>
      </c>
      <c r="AA1189" s="6" t="s">
        <v>433</v>
      </c>
      <c r="AB1189" s="47" t="s">
        <v>3604</v>
      </c>
      <c r="AC1189" s="47" t="s">
        <v>6041</v>
      </c>
      <c r="AD1189" s="47" t="s">
        <v>6042</v>
      </c>
      <c r="AE1189" s="47" t="s">
        <v>6043</v>
      </c>
      <c r="AF1189" s="6" t="s">
        <v>6044</v>
      </c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</row>
    <row r="1190" spans="1:43" s="1" customFormat="1" ht="15.75" x14ac:dyDescent="0.25">
      <c r="A1190" s="47">
        <v>1186</v>
      </c>
      <c r="B1190" s="47" t="s">
        <v>6045</v>
      </c>
      <c r="C1190" s="47" t="s">
        <v>3600</v>
      </c>
      <c r="D1190" s="69" t="s">
        <v>3601</v>
      </c>
      <c r="E1190" s="47">
        <v>1996</v>
      </c>
      <c r="F1190" s="69" t="s">
        <v>3533</v>
      </c>
      <c r="G1190" s="69" t="s">
        <v>3533</v>
      </c>
      <c r="H1190" s="69" t="s">
        <v>457</v>
      </c>
      <c r="I1190" s="70">
        <v>11.999899921431689</v>
      </c>
      <c r="J1190" s="47" t="s">
        <v>430</v>
      </c>
      <c r="K1190" s="47">
        <v>6</v>
      </c>
      <c r="L1190" s="71"/>
      <c r="M1190" s="47">
        <v>75</v>
      </c>
      <c r="N1190" s="48">
        <f t="shared" si="109"/>
        <v>140</v>
      </c>
      <c r="O1190" s="48">
        <f t="shared" si="110"/>
        <v>1679.9859890004366</v>
      </c>
      <c r="P1190" s="72">
        <f t="shared" si="111"/>
        <v>167.99859890004367</v>
      </c>
      <c r="Q1190" s="73">
        <f t="shared" si="112"/>
        <v>277.19768818507202</v>
      </c>
      <c r="R1190" s="48">
        <f t="shared" si="113"/>
        <v>2125.1822760855521</v>
      </c>
      <c r="S1190" s="74">
        <f t="shared" si="114"/>
        <v>47</v>
      </c>
      <c r="T1190" s="6" t="s">
        <v>431</v>
      </c>
      <c r="U1190" s="47" t="s">
        <v>432</v>
      </c>
      <c r="V1190" s="47">
        <v>1</v>
      </c>
      <c r="W1190" s="47">
        <v>1</v>
      </c>
      <c r="X1190" s="47">
        <v>1</v>
      </c>
      <c r="Y1190" s="47">
        <v>1</v>
      </c>
      <c r="Z1190" s="75">
        <v>40855.635821759257</v>
      </c>
      <c r="AA1190" s="6" t="s">
        <v>433</v>
      </c>
      <c r="AB1190" s="47" t="s">
        <v>3604</v>
      </c>
      <c r="AC1190" s="47" t="s">
        <v>6041</v>
      </c>
      <c r="AD1190" s="47" t="s">
        <v>3605</v>
      </c>
      <c r="AE1190" s="47" t="s">
        <v>6046</v>
      </c>
      <c r="AF1190" s="6" t="s">
        <v>6047</v>
      </c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</row>
    <row r="1191" spans="1:43" s="1" customFormat="1" ht="15.75" x14ac:dyDescent="0.25">
      <c r="A1191" s="47">
        <v>1187</v>
      </c>
      <c r="B1191" s="47" t="s">
        <v>6048</v>
      </c>
      <c r="C1191" s="47" t="s">
        <v>3600</v>
      </c>
      <c r="D1191" s="69" t="s">
        <v>3601</v>
      </c>
      <c r="E1191" s="47">
        <v>1996</v>
      </c>
      <c r="F1191" s="69" t="s">
        <v>6031</v>
      </c>
      <c r="G1191" s="69" t="s">
        <v>6040</v>
      </c>
      <c r="H1191" s="69" t="s">
        <v>3602</v>
      </c>
      <c r="I1191" s="70">
        <v>10.000036522305111</v>
      </c>
      <c r="J1191" s="47" t="s">
        <v>430</v>
      </c>
      <c r="K1191" s="47">
        <v>10</v>
      </c>
      <c r="L1191" s="71"/>
      <c r="M1191" s="47">
        <v>75</v>
      </c>
      <c r="N1191" s="48">
        <f t="shared" si="109"/>
        <v>180</v>
      </c>
      <c r="O1191" s="48">
        <f t="shared" si="110"/>
        <v>1800.00657401492</v>
      </c>
      <c r="P1191" s="72">
        <f t="shared" si="111"/>
        <v>180.00065740149202</v>
      </c>
      <c r="Q1191" s="73">
        <f t="shared" si="112"/>
        <v>297.00108471246176</v>
      </c>
      <c r="R1191" s="48">
        <f t="shared" si="113"/>
        <v>2277.008316128874</v>
      </c>
      <c r="S1191" s="74">
        <f t="shared" si="114"/>
        <v>47</v>
      </c>
      <c r="T1191" s="6" t="s">
        <v>431</v>
      </c>
      <c r="U1191" s="47" t="s">
        <v>432</v>
      </c>
      <c r="V1191" s="47">
        <v>1</v>
      </c>
      <c r="W1191" s="47">
        <v>1</v>
      </c>
      <c r="X1191" s="47">
        <v>1</v>
      </c>
      <c r="Y1191" s="47">
        <v>1</v>
      </c>
      <c r="Z1191" s="75">
        <v>40855.635821759257</v>
      </c>
      <c r="AA1191" s="6" t="s">
        <v>433</v>
      </c>
      <c r="AB1191" s="47" t="s">
        <v>3604</v>
      </c>
      <c r="AC1191" s="47" t="s">
        <v>6049</v>
      </c>
      <c r="AD1191" s="47" t="s">
        <v>6032</v>
      </c>
      <c r="AE1191" s="47" t="s">
        <v>6050</v>
      </c>
      <c r="AF1191" s="6" t="s">
        <v>6051</v>
      </c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</row>
    <row r="1192" spans="1:43" s="1" customFormat="1" ht="15.75" x14ac:dyDescent="0.25">
      <c r="A1192" s="47">
        <v>1188</v>
      </c>
      <c r="B1192" s="47" t="s">
        <v>6052</v>
      </c>
      <c r="C1192" s="47" t="s">
        <v>3600</v>
      </c>
      <c r="D1192" s="69" t="s">
        <v>3601</v>
      </c>
      <c r="E1192" s="47">
        <v>1996</v>
      </c>
      <c r="F1192" s="69" t="s">
        <v>3533</v>
      </c>
      <c r="G1192" s="69" t="s">
        <v>3602</v>
      </c>
      <c r="H1192" s="69" t="s">
        <v>1334</v>
      </c>
      <c r="I1192" s="70">
        <v>23.000026218303098</v>
      </c>
      <c r="J1192" s="47" t="s">
        <v>430</v>
      </c>
      <c r="K1192" s="47">
        <v>10</v>
      </c>
      <c r="L1192" s="71"/>
      <c r="M1192" s="47">
        <v>75</v>
      </c>
      <c r="N1192" s="48">
        <f t="shared" si="109"/>
        <v>180</v>
      </c>
      <c r="O1192" s="48">
        <f t="shared" si="110"/>
        <v>4140.0047192945576</v>
      </c>
      <c r="P1192" s="72">
        <f t="shared" si="111"/>
        <v>414.00047192945578</v>
      </c>
      <c r="Q1192" s="73">
        <f t="shared" si="112"/>
        <v>683.10077868360202</v>
      </c>
      <c r="R1192" s="48">
        <f t="shared" si="113"/>
        <v>5237.105969907615</v>
      </c>
      <c r="S1192" s="74">
        <f t="shared" si="114"/>
        <v>47</v>
      </c>
      <c r="T1192" s="6" t="s">
        <v>431</v>
      </c>
      <c r="U1192" s="47" t="s">
        <v>432</v>
      </c>
      <c r="V1192" s="47">
        <v>1</v>
      </c>
      <c r="W1192" s="47">
        <v>1</v>
      </c>
      <c r="X1192" s="47">
        <v>1</v>
      </c>
      <c r="Y1192" s="47">
        <v>1</v>
      </c>
      <c r="Z1192" s="75">
        <v>40855.635821759257</v>
      </c>
      <c r="AA1192" s="6" t="s">
        <v>433</v>
      </c>
      <c r="AB1192" s="47" t="s">
        <v>3604</v>
      </c>
      <c r="AC1192" s="47" t="s">
        <v>6053</v>
      </c>
      <c r="AD1192" s="47" t="s">
        <v>6041</v>
      </c>
      <c r="AE1192" s="47" t="s">
        <v>6054</v>
      </c>
      <c r="AF1192" s="6" t="s">
        <v>6055</v>
      </c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</row>
    <row r="1193" spans="1:43" s="1" customFormat="1" ht="31.5" x14ac:dyDescent="0.25">
      <c r="A1193" s="47">
        <v>1189</v>
      </c>
      <c r="B1193" s="47" t="s">
        <v>6056</v>
      </c>
      <c r="C1193" s="47" t="s">
        <v>4936</v>
      </c>
      <c r="D1193" s="69" t="s">
        <v>6057</v>
      </c>
      <c r="E1193" s="47">
        <v>1995</v>
      </c>
      <c r="F1193" s="69" t="s">
        <v>1600</v>
      </c>
      <c r="G1193" s="69" t="s">
        <v>1485</v>
      </c>
      <c r="H1193" s="69" t="s">
        <v>1046</v>
      </c>
      <c r="I1193" s="70">
        <v>6.0219600794279327</v>
      </c>
      <c r="J1193" s="47" t="s">
        <v>430</v>
      </c>
      <c r="K1193" s="47">
        <v>10</v>
      </c>
      <c r="L1193" s="71"/>
      <c r="M1193" s="47">
        <v>75</v>
      </c>
      <c r="N1193" s="76"/>
      <c r="O1193" s="48">
        <f t="shared" si="110"/>
        <v>0</v>
      </c>
      <c r="P1193" s="72">
        <f t="shared" si="111"/>
        <v>0</v>
      </c>
      <c r="Q1193" s="73">
        <f t="shared" si="112"/>
        <v>0</v>
      </c>
      <c r="R1193" s="48">
        <f t="shared" si="113"/>
        <v>0</v>
      </c>
      <c r="S1193" s="74">
        <f t="shared" si="114"/>
        <v>46</v>
      </c>
      <c r="T1193" s="6" t="s">
        <v>431</v>
      </c>
      <c r="U1193" s="47" t="s">
        <v>432</v>
      </c>
      <c r="V1193" s="47">
        <v>1</v>
      </c>
      <c r="W1193" s="47">
        <v>1</v>
      </c>
      <c r="X1193" s="47">
        <v>1</v>
      </c>
      <c r="Y1193" s="47">
        <v>1</v>
      </c>
      <c r="Z1193" s="75">
        <v>40855.635833333326</v>
      </c>
      <c r="AA1193" s="6" t="s">
        <v>433</v>
      </c>
      <c r="AB1193" s="47" t="s">
        <v>431</v>
      </c>
      <c r="AC1193" s="47"/>
      <c r="AD1193" s="47"/>
      <c r="AE1193" s="47" t="s">
        <v>6058</v>
      </c>
      <c r="AF1193" s="6" t="s">
        <v>6059</v>
      </c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</row>
    <row r="1194" spans="1:43" s="1" customFormat="1" ht="15.75" x14ac:dyDescent="0.25">
      <c r="A1194" s="47">
        <v>1190</v>
      </c>
      <c r="B1194" s="47" t="s">
        <v>6060</v>
      </c>
      <c r="C1194" s="47" t="s">
        <v>1862</v>
      </c>
      <c r="D1194" s="69" t="s">
        <v>5518</v>
      </c>
      <c r="E1194" s="78"/>
      <c r="F1194" s="69" t="s">
        <v>1864</v>
      </c>
      <c r="G1194" s="69" t="s">
        <v>451</v>
      </c>
      <c r="H1194" s="69" t="s">
        <v>451</v>
      </c>
      <c r="I1194" s="70">
        <v>0.3328496365058366</v>
      </c>
      <c r="J1194" s="47" t="s">
        <v>430</v>
      </c>
      <c r="K1194" s="47">
        <v>6</v>
      </c>
      <c r="M1194" s="47">
        <v>75</v>
      </c>
      <c r="N1194" s="76"/>
      <c r="O1194" s="48">
        <f t="shared" si="110"/>
        <v>0</v>
      </c>
      <c r="P1194" s="72">
        <f t="shared" si="111"/>
        <v>0</v>
      </c>
      <c r="Q1194" s="73">
        <f t="shared" si="112"/>
        <v>0</v>
      </c>
      <c r="R1194" s="48">
        <f t="shared" si="113"/>
        <v>0</v>
      </c>
      <c r="S1194" s="74">
        <f t="shared" si="114"/>
        <v>-1949</v>
      </c>
      <c r="T1194" s="6" t="s">
        <v>431</v>
      </c>
      <c r="U1194" s="47" t="s">
        <v>432</v>
      </c>
      <c r="V1194" s="47">
        <v>1</v>
      </c>
      <c r="W1194" s="47">
        <v>1</v>
      </c>
      <c r="X1194" s="47">
        <v>1</v>
      </c>
      <c r="Y1194" s="47">
        <v>1</v>
      </c>
      <c r="Z1194" s="75">
        <v>40855.635833333326</v>
      </c>
      <c r="AA1194" s="6" t="s">
        <v>433</v>
      </c>
      <c r="AB1194" s="47" t="s">
        <v>431</v>
      </c>
      <c r="AC1194" s="47"/>
      <c r="AD1194" s="47"/>
      <c r="AE1194" s="47" t="s">
        <v>6061</v>
      </c>
      <c r="AF1194" s="6" t="s">
        <v>6062</v>
      </c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</row>
    <row r="1195" spans="1:43" s="1" customFormat="1" ht="15.75" x14ac:dyDescent="0.25">
      <c r="A1195" s="47">
        <v>1193</v>
      </c>
      <c r="B1195" s="47" t="s">
        <v>6063</v>
      </c>
      <c r="C1195" s="47" t="s">
        <v>1928</v>
      </c>
      <c r="D1195" s="69" t="s">
        <v>3532</v>
      </c>
      <c r="E1195" s="47">
        <v>1989</v>
      </c>
      <c r="F1195" s="69" t="s">
        <v>1930</v>
      </c>
      <c r="G1195" s="69" t="s">
        <v>1929</v>
      </c>
      <c r="H1195" s="69" t="s">
        <v>451</v>
      </c>
      <c r="I1195" s="70">
        <v>317.46049877072818</v>
      </c>
      <c r="J1195" s="47" t="s">
        <v>430</v>
      </c>
      <c r="K1195" s="47">
        <v>8</v>
      </c>
      <c r="L1195" s="71"/>
      <c r="M1195" s="47">
        <v>75</v>
      </c>
      <c r="N1195" s="48">
        <f t="shared" ref="N1195:N1258" si="115">IF(K1195=4,100,IF(K1195=6,140,IF(K1195=8,160,IF(K1195=10,180,IF(K1195=12,200,IF(K1195=14,225,IF(K1195=16,275,IF(K1195=18,350,0))))))))</f>
        <v>160</v>
      </c>
      <c r="O1195" s="48">
        <f t="shared" si="110"/>
        <v>50793.679803316511</v>
      </c>
      <c r="P1195" s="72">
        <f t="shared" si="111"/>
        <v>5079.3679803316518</v>
      </c>
      <c r="Q1195" s="73">
        <f t="shared" si="112"/>
        <v>8380.9571675472234</v>
      </c>
      <c r="R1195" s="48">
        <f t="shared" si="113"/>
        <v>64254.004951195384</v>
      </c>
      <c r="S1195" s="74">
        <f t="shared" si="114"/>
        <v>40</v>
      </c>
      <c r="T1195" s="6" t="s">
        <v>431</v>
      </c>
      <c r="U1195" s="47" t="s">
        <v>432</v>
      </c>
      <c r="V1195" s="47">
        <v>1</v>
      </c>
      <c r="W1195" s="47">
        <v>1</v>
      </c>
      <c r="X1195" s="47">
        <v>1</v>
      </c>
      <c r="Y1195" s="47">
        <v>1</v>
      </c>
      <c r="Z1195" s="75">
        <v>40855.635833333326</v>
      </c>
      <c r="AA1195" s="6" t="s">
        <v>433</v>
      </c>
      <c r="AB1195" s="47" t="s">
        <v>3535</v>
      </c>
      <c r="AC1195" s="47" t="s">
        <v>6064</v>
      </c>
      <c r="AD1195" s="47" t="s">
        <v>6065</v>
      </c>
      <c r="AE1195" s="47" t="s">
        <v>6066</v>
      </c>
      <c r="AF1195" s="6" t="s">
        <v>6067</v>
      </c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</row>
    <row r="1196" spans="1:43" s="1" customFormat="1" ht="15.75" x14ac:dyDescent="0.25">
      <c r="A1196" s="47">
        <v>1194</v>
      </c>
      <c r="B1196" s="47" t="s">
        <v>6068</v>
      </c>
      <c r="C1196" s="47" t="s">
        <v>1928</v>
      </c>
      <c r="D1196" s="69" t="s">
        <v>3532</v>
      </c>
      <c r="E1196" s="47">
        <v>1989</v>
      </c>
      <c r="F1196" s="69" t="s">
        <v>1930</v>
      </c>
      <c r="G1196" s="69" t="s">
        <v>1929</v>
      </c>
      <c r="H1196" s="69" t="s">
        <v>451</v>
      </c>
      <c r="I1196" s="70">
        <v>40.580948401474842</v>
      </c>
      <c r="J1196" s="47" t="s">
        <v>430</v>
      </c>
      <c r="K1196" s="47">
        <v>8</v>
      </c>
      <c r="L1196" s="71"/>
      <c r="M1196" s="47">
        <v>75</v>
      </c>
      <c r="N1196" s="48">
        <f t="shared" si="115"/>
        <v>160</v>
      </c>
      <c r="O1196" s="48">
        <f t="shared" si="110"/>
        <v>6492.9517442359747</v>
      </c>
      <c r="P1196" s="72">
        <f t="shared" si="111"/>
        <v>649.29517442359747</v>
      </c>
      <c r="Q1196" s="73">
        <f t="shared" si="112"/>
        <v>1071.3370377989356</v>
      </c>
      <c r="R1196" s="48">
        <f t="shared" si="113"/>
        <v>8213.5839564585076</v>
      </c>
      <c r="S1196" s="74">
        <f t="shared" si="114"/>
        <v>40</v>
      </c>
      <c r="T1196" s="6" t="s">
        <v>431</v>
      </c>
      <c r="U1196" s="47" t="s">
        <v>432</v>
      </c>
      <c r="V1196" s="47">
        <v>1</v>
      </c>
      <c r="W1196" s="47">
        <v>1</v>
      </c>
      <c r="X1196" s="47">
        <v>1</v>
      </c>
      <c r="Y1196" s="47">
        <v>1</v>
      </c>
      <c r="Z1196" s="75">
        <v>40855.635833333326</v>
      </c>
      <c r="AA1196" s="6" t="s">
        <v>433</v>
      </c>
      <c r="AB1196" s="47" t="s">
        <v>3535</v>
      </c>
      <c r="AC1196" s="47" t="s">
        <v>6069</v>
      </c>
      <c r="AD1196" s="47" t="s">
        <v>6070</v>
      </c>
      <c r="AE1196" s="47" t="s">
        <v>6071</v>
      </c>
      <c r="AF1196" s="6" t="s">
        <v>6072</v>
      </c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</row>
    <row r="1197" spans="1:43" s="1" customFormat="1" ht="15.75" x14ac:dyDescent="0.25">
      <c r="A1197" s="47">
        <v>1195</v>
      </c>
      <c r="B1197" s="47" t="s">
        <v>6073</v>
      </c>
      <c r="C1197" s="47" t="s">
        <v>1965</v>
      </c>
      <c r="D1197" s="69" t="s">
        <v>3532</v>
      </c>
      <c r="E1197" s="47">
        <v>1989</v>
      </c>
      <c r="F1197" s="69" t="s">
        <v>1930</v>
      </c>
      <c r="G1197" s="69" t="s">
        <v>1929</v>
      </c>
      <c r="H1197" s="69" t="s">
        <v>1255</v>
      </c>
      <c r="I1197" s="70">
        <v>12.000219875689959</v>
      </c>
      <c r="J1197" s="47" t="s">
        <v>430</v>
      </c>
      <c r="K1197" s="47">
        <v>8</v>
      </c>
      <c r="L1197" s="71"/>
      <c r="M1197" s="47">
        <v>75</v>
      </c>
      <c r="N1197" s="48">
        <f t="shared" si="115"/>
        <v>160</v>
      </c>
      <c r="O1197" s="48">
        <f t="shared" si="110"/>
        <v>1920.0351801103934</v>
      </c>
      <c r="P1197" s="72">
        <f t="shared" si="111"/>
        <v>192.00351801103935</v>
      </c>
      <c r="Q1197" s="73">
        <f t="shared" si="112"/>
        <v>316.80580471821492</v>
      </c>
      <c r="R1197" s="48">
        <f t="shared" si="113"/>
        <v>2428.8445028396477</v>
      </c>
      <c r="S1197" s="74">
        <f t="shared" si="114"/>
        <v>40</v>
      </c>
      <c r="T1197" s="6" t="s">
        <v>6074</v>
      </c>
      <c r="U1197" s="47" t="s">
        <v>432</v>
      </c>
      <c r="V1197" s="47">
        <v>1</v>
      </c>
      <c r="W1197" s="47">
        <v>1</v>
      </c>
      <c r="X1197" s="47">
        <v>1</v>
      </c>
      <c r="Y1197" s="47">
        <v>1</v>
      </c>
      <c r="Z1197" s="75">
        <v>40855.635833333326</v>
      </c>
      <c r="AA1197" s="6" t="s">
        <v>433</v>
      </c>
      <c r="AB1197" s="47" t="s">
        <v>3535</v>
      </c>
      <c r="AC1197" s="47" t="s">
        <v>6075</v>
      </c>
      <c r="AD1197" s="47" t="s">
        <v>6076</v>
      </c>
      <c r="AE1197" s="47" t="s">
        <v>6077</v>
      </c>
      <c r="AF1197" s="6" t="s">
        <v>6078</v>
      </c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</row>
    <row r="1198" spans="1:43" s="1" customFormat="1" ht="15.75" x14ac:dyDescent="0.25">
      <c r="A1198" s="47">
        <v>1196</v>
      </c>
      <c r="B1198" s="47" t="s">
        <v>6079</v>
      </c>
      <c r="C1198" s="47" t="s">
        <v>1928</v>
      </c>
      <c r="D1198" s="69" t="s">
        <v>3532</v>
      </c>
      <c r="E1198" s="47">
        <v>1989</v>
      </c>
      <c r="F1198" s="69" t="s">
        <v>1930</v>
      </c>
      <c r="G1198" s="69" t="s">
        <v>1929</v>
      </c>
      <c r="H1198" s="69" t="s">
        <v>451</v>
      </c>
      <c r="I1198" s="70">
        <v>6.9996967468466957</v>
      </c>
      <c r="J1198" s="47" t="s">
        <v>430</v>
      </c>
      <c r="K1198" s="47">
        <v>8</v>
      </c>
      <c r="L1198" s="71"/>
      <c r="M1198" s="47">
        <v>75</v>
      </c>
      <c r="N1198" s="48">
        <f t="shared" si="115"/>
        <v>160</v>
      </c>
      <c r="O1198" s="48">
        <f t="shared" si="110"/>
        <v>1119.9514794954714</v>
      </c>
      <c r="P1198" s="72">
        <f t="shared" si="111"/>
        <v>111.99514794954715</v>
      </c>
      <c r="Q1198" s="73">
        <f t="shared" si="112"/>
        <v>184.79199411675276</v>
      </c>
      <c r="R1198" s="48">
        <f t="shared" si="113"/>
        <v>1416.7386215617712</v>
      </c>
      <c r="S1198" s="74">
        <f t="shared" si="114"/>
        <v>40</v>
      </c>
      <c r="T1198" s="6" t="s">
        <v>431</v>
      </c>
      <c r="U1198" s="47" t="s">
        <v>432</v>
      </c>
      <c r="V1198" s="47">
        <v>1</v>
      </c>
      <c r="W1198" s="47">
        <v>1</v>
      </c>
      <c r="X1198" s="47">
        <v>1</v>
      </c>
      <c r="Y1198" s="47">
        <v>1</v>
      </c>
      <c r="Z1198" s="75">
        <v>40855.635833333326</v>
      </c>
      <c r="AA1198" s="6" t="s">
        <v>433</v>
      </c>
      <c r="AB1198" s="47" t="s">
        <v>3535</v>
      </c>
      <c r="AC1198" s="47" t="s">
        <v>6080</v>
      </c>
      <c r="AD1198" s="47" t="s">
        <v>6064</v>
      </c>
      <c r="AE1198" s="47" t="s">
        <v>6081</v>
      </c>
      <c r="AF1198" s="6" t="s">
        <v>6082</v>
      </c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</row>
    <row r="1199" spans="1:43" s="1" customFormat="1" ht="15.75" x14ac:dyDescent="0.25">
      <c r="A1199" s="47">
        <v>1197</v>
      </c>
      <c r="B1199" s="47" t="s">
        <v>6083</v>
      </c>
      <c r="C1199" s="47" t="s">
        <v>1928</v>
      </c>
      <c r="D1199" s="69" t="s">
        <v>3532</v>
      </c>
      <c r="E1199" s="47">
        <v>1989</v>
      </c>
      <c r="F1199" s="69" t="s">
        <v>1930</v>
      </c>
      <c r="G1199" s="69" t="s">
        <v>1929</v>
      </c>
      <c r="H1199" s="69" t="s">
        <v>451</v>
      </c>
      <c r="I1199" s="70">
        <v>7.00018271254089</v>
      </c>
      <c r="J1199" s="47" t="s">
        <v>430</v>
      </c>
      <c r="K1199" s="47">
        <v>8</v>
      </c>
      <c r="L1199" s="71"/>
      <c r="M1199" s="47">
        <v>75</v>
      </c>
      <c r="N1199" s="48">
        <f t="shared" si="115"/>
        <v>160</v>
      </c>
      <c r="O1199" s="48">
        <f t="shared" si="110"/>
        <v>1120.0292340065423</v>
      </c>
      <c r="P1199" s="72">
        <f t="shared" si="111"/>
        <v>112.00292340065424</v>
      </c>
      <c r="Q1199" s="73">
        <f t="shared" si="112"/>
        <v>184.80482361107948</v>
      </c>
      <c r="R1199" s="48">
        <f t="shared" si="113"/>
        <v>1416.836981018276</v>
      </c>
      <c r="S1199" s="74">
        <f t="shared" si="114"/>
        <v>40</v>
      </c>
      <c r="T1199" s="6" t="s">
        <v>431</v>
      </c>
      <c r="U1199" s="47" t="s">
        <v>432</v>
      </c>
      <c r="V1199" s="47">
        <v>1</v>
      </c>
      <c r="W1199" s="47">
        <v>1</v>
      </c>
      <c r="X1199" s="47">
        <v>1</v>
      </c>
      <c r="Y1199" s="47">
        <v>1</v>
      </c>
      <c r="Z1199" s="75">
        <v>40855.635844907418</v>
      </c>
      <c r="AA1199" s="6" t="s">
        <v>433</v>
      </c>
      <c r="AB1199" s="47" t="s">
        <v>3535</v>
      </c>
      <c r="AC1199" s="47" t="s">
        <v>6070</v>
      </c>
      <c r="AD1199" s="47" t="s">
        <v>6080</v>
      </c>
      <c r="AE1199" s="47" t="s">
        <v>6084</v>
      </c>
      <c r="AF1199" s="6" t="s">
        <v>6085</v>
      </c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</row>
    <row r="1200" spans="1:43" s="1" customFormat="1" ht="15.75" x14ac:dyDescent="0.25">
      <c r="A1200" s="47">
        <v>1198</v>
      </c>
      <c r="B1200" s="47" t="s">
        <v>6086</v>
      </c>
      <c r="C1200" s="47" t="s">
        <v>3765</v>
      </c>
      <c r="D1200" s="69" t="s">
        <v>3532</v>
      </c>
      <c r="E1200" s="47">
        <v>1989</v>
      </c>
      <c r="F1200" s="69" t="s">
        <v>3814</v>
      </c>
      <c r="G1200" s="69" t="s">
        <v>1948</v>
      </c>
      <c r="H1200" s="69" t="s">
        <v>443</v>
      </c>
      <c r="I1200" s="70">
        <v>567.60582395853248</v>
      </c>
      <c r="J1200" s="47" t="s">
        <v>430</v>
      </c>
      <c r="K1200" s="47">
        <v>8</v>
      </c>
      <c r="L1200" s="71"/>
      <c r="M1200" s="47">
        <v>75</v>
      </c>
      <c r="N1200" s="48">
        <f t="shared" si="115"/>
        <v>160</v>
      </c>
      <c r="O1200" s="48">
        <f t="shared" si="110"/>
        <v>90816.931833365205</v>
      </c>
      <c r="P1200" s="72">
        <f t="shared" si="111"/>
        <v>9081.6931833365215</v>
      </c>
      <c r="Q1200" s="73">
        <f t="shared" si="112"/>
        <v>14984.793752505258</v>
      </c>
      <c r="R1200" s="48">
        <f t="shared" si="113"/>
        <v>114883.41876920698</v>
      </c>
      <c r="S1200" s="74">
        <f t="shared" si="114"/>
        <v>40</v>
      </c>
      <c r="T1200" s="6" t="s">
        <v>431</v>
      </c>
      <c r="U1200" s="47" t="s">
        <v>432</v>
      </c>
      <c r="V1200" s="47">
        <v>1</v>
      </c>
      <c r="W1200" s="47">
        <v>1</v>
      </c>
      <c r="X1200" s="47">
        <v>1</v>
      </c>
      <c r="Y1200" s="47">
        <v>1</v>
      </c>
      <c r="Z1200" s="75">
        <v>40855.635844907418</v>
      </c>
      <c r="AA1200" s="6" t="s">
        <v>433</v>
      </c>
      <c r="AB1200" s="47" t="s">
        <v>3535</v>
      </c>
      <c r="AC1200" s="47" t="s">
        <v>6087</v>
      </c>
      <c r="AD1200" s="47" t="s">
        <v>6088</v>
      </c>
      <c r="AE1200" s="47" t="s">
        <v>6089</v>
      </c>
      <c r="AF1200" s="6" t="s">
        <v>6090</v>
      </c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</row>
    <row r="1201" spans="1:43" s="1" customFormat="1" ht="15.75" x14ac:dyDescent="0.25">
      <c r="A1201" s="47">
        <v>1199</v>
      </c>
      <c r="B1201" s="47" t="s">
        <v>6091</v>
      </c>
      <c r="C1201" s="47" t="s">
        <v>3765</v>
      </c>
      <c r="D1201" s="69" t="s">
        <v>3532</v>
      </c>
      <c r="E1201" s="47">
        <v>1989</v>
      </c>
      <c r="F1201" s="69" t="s">
        <v>443</v>
      </c>
      <c r="G1201" s="69" t="s">
        <v>3814</v>
      </c>
      <c r="H1201" s="69" t="s">
        <v>3767</v>
      </c>
      <c r="I1201" s="70">
        <v>30.000167940432931</v>
      </c>
      <c r="J1201" s="47" t="s">
        <v>430</v>
      </c>
      <c r="K1201" s="47">
        <v>8</v>
      </c>
      <c r="L1201" s="71"/>
      <c r="M1201" s="47">
        <v>75</v>
      </c>
      <c r="N1201" s="48">
        <f t="shared" si="115"/>
        <v>160</v>
      </c>
      <c r="O1201" s="48">
        <f t="shared" si="110"/>
        <v>4800.0268704692689</v>
      </c>
      <c r="P1201" s="72">
        <f t="shared" si="111"/>
        <v>480.00268704692689</v>
      </c>
      <c r="Q1201" s="73">
        <f t="shared" si="112"/>
        <v>792.00443362742942</v>
      </c>
      <c r="R1201" s="48">
        <f t="shared" si="113"/>
        <v>6072.0339911436258</v>
      </c>
      <c r="S1201" s="74">
        <f t="shared" si="114"/>
        <v>40</v>
      </c>
      <c r="T1201" s="6" t="s">
        <v>431</v>
      </c>
      <c r="U1201" s="47" t="s">
        <v>432</v>
      </c>
      <c r="V1201" s="47">
        <v>1</v>
      </c>
      <c r="W1201" s="47">
        <v>1</v>
      </c>
      <c r="X1201" s="47">
        <v>1</v>
      </c>
      <c r="Y1201" s="47">
        <v>1</v>
      </c>
      <c r="Z1201" s="75">
        <v>40855.635844907418</v>
      </c>
      <c r="AA1201" s="6" t="s">
        <v>433</v>
      </c>
      <c r="AB1201" s="47" t="s">
        <v>3535</v>
      </c>
      <c r="AC1201" s="47" t="s">
        <v>6088</v>
      </c>
      <c r="AD1201" s="47" t="s">
        <v>6092</v>
      </c>
      <c r="AE1201" s="47" t="s">
        <v>6093</v>
      </c>
      <c r="AF1201" s="6" t="s">
        <v>6094</v>
      </c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</row>
    <row r="1202" spans="1:43" s="1" customFormat="1" ht="15.75" x14ac:dyDescent="0.25">
      <c r="A1202" s="47">
        <v>1200</v>
      </c>
      <c r="B1202" s="47" t="s">
        <v>6095</v>
      </c>
      <c r="C1202" s="47" t="s">
        <v>3765</v>
      </c>
      <c r="D1202" s="69" t="s">
        <v>3532</v>
      </c>
      <c r="E1202" s="47">
        <v>1989</v>
      </c>
      <c r="F1202" s="69" t="s">
        <v>443</v>
      </c>
      <c r="G1202" s="69" t="s">
        <v>3814</v>
      </c>
      <c r="H1202" s="69" t="s">
        <v>3767</v>
      </c>
      <c r="I1202" s="70">
        <v>107.02201269730411</v>
      </c>
      <c r="J1202" s="47" t="s">
        <v>430</v>
      </c>
      <c r="K1202" s="47">
        <v>8</v>
      </c>
      <c r="L1202" s="71"/>
      <c r="M1202" s="47">
        <v>75</v>
      </c>
      <c r="N1202" s="48">
        <f t="shared" si="115"/>
        <v>160</v>
      </c>
      <c r="O1202" s="48">
        <f t="shared" si="110"/>
        <v>17123.522031568657</v>
      </c>
      <c r="P1202" s="72">
        <f t="shared" si="111"/>
        <v>1712.3522031568657</v>
      </c>
      <c r="Q1202" s="73">
        <f t="shared" si="112"/>
        <v>2825.3811352088283</v>
      </c>
      <c r="R1202" s="48">
        <f t="shared" si="113"/>
        <v>21661.255369934348</v>
      </c>
      <c r="S1202" s="74">
        <f t="shared" si="114"/>
        <v>40</v>
      </c>
      <c r="T1202" s="6" t="s">
        <v>431</v>
      </c>
      <c r="U1202" s="47" t="s">
        <v>432</v>
      </c>
      <c r="V1202" s="47">
        <v>1</v>
      </c>
      <c r="W1202" s="47">
        <v>1</v>
      </c>
      <c r="X1202" s="47">
        <v>1</v>
      </c>
      <c r="Y1202" s="47">
        <v>1</v>
      </c>
      <c r="Z1202" s="75">
        <v>40855.635844907418</v>
      </c>
      <c r="AA1202" s="6" t="s">
        <v>433</v>
      </c>
      <c r="AB1202" s="47" t="s">
        <v>3535</v>
      </c>
      <c r="AC1202" s="47" t="s">
        <v>6092</v>
      </c>
      <c r="AD1202" s="47" t="s">
        <v>3815</v>
      </c>
      <c r="AE1202" s="47" t="s">
        <v>6096</v>
      </c>
      <c r="AF1202" s="6" t="s">
        <v>6097</v>
      </c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</row>
    <row r="1203" spans="1:43" s="1" customFormat="1" ht="15.75" x14ac:dyDescent="0.25">
      <c r="A1203" s="47">
        <v>1201</v>
      </c>
      <c r="B1203" s="47" t="s">
        <v>6098</v>
      </c>
      <c r="C1203" s="47" t="s">
        <v>3785</v>
      </c>
      <c r="D1203" s="69" t="s">
        <v>3532</v>
      </c>
      <c r="E1203" s="47">
        <v>1989</v>
      </c>
      <c r="F1203" s="69" t="s">
        <v>1948</v>
      </c>
      <c r="G1203" s="69" t="s">
        <v>3814</v>
      </c>
      <c r="H1203" s="69" t="s">
        <v>3786</v>
      </c>
      <c r="I1203" s="70">
        <v>157.4919953449878</v>
      </c>
      <c r="J1203" s="47" t="s">
        <v>430</v>
      </c>
      <c r="K1203" s="47">
        <v>8</v>
      </c>
      <c r="L1203" s="71"/>
      <c r="M1203" s="47">
        <v>75</v>
      </c>
      <c r="N1203" s="48">
        <f t="shared" si="115"/>
        <v>160</v>
      </c>
      <c r="O1203" s="48">
        <f t="shared" si="110"/>
        <v>25198.719255198048</v>
      </c>
      <c r="P1203" s="72">
        <f t="shared" si="111"/>
        <v>2519.8719255198048</v>
      </c>
      <c r="Q1203" s="73">
        <f t="shared" si="112"/>
        <v>4157.7886771076774</v>
      </c>
      <c r="R1203" s="48">
        <f t="shared" si="113"/>
        <v>31876.37985782553</v>
      </c>
      <c r="S1203" s="74">
        <f t="shared" si="114"/>
        <v>40</v>
      </c>
      <c r="T1203" s="6" t="s">
        <v>1949</v>
      </c>
      <c r="U1203" s="47" t="s">
        <v>432</v>
      </c>
      <c r="V1203" s="47">
        <v>1</v>
      </c>
      <c r="W1203" s="47">
        <v>1</v>
      </c>
      <c r="X1203" s="47">
        <v>1</v>
      </c>
      <c r="Y1203" s="47">
        <v>1</v>
      </c>
      <c r="Z1203" s="75">
        <v>40855.635844907418</v>
      </c>
      <c r="AA1203" s="6" t="s">
        <v>433</v>
      </c>
      <c r="AB1203" s="47" t="s">
        <v>3535</v>
      </c>
      <c r="AC1203" s="47" t="s">
        <v>6099</v>
      </c>
      <c r="AD1203" s="47" t="s">
        <v>6100</v>
      </c>
      <c r="AE1203" s="47" t="s">
        <v>6101</v>
      </c>
      <c r="AF1203" s="6" t="s">
        <v>6102</v>
      </c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</row>
    <row r="1204" spans="1:43" s="1" customFormat="1" ht="15.75" x14ac:dyDescent="0.25">
      <c r="A1204" s="47">
        <v>1202</v>
      </c>
      <c r="B1204" s="47" t="s">
        <v>6103</v>
      </c>
      <c r="C1204" s="47" t="s">
        <v>3785</v>
      </c>
      <c r="D1204" s="69" t="s">
        <v>3532</v>
      </c>
      <c r="E1204" s="47">
        <v>1989</v>
      </c>
      <c r="F1204" s="69" t="s">
        <v>1948</v>
      </c>
      <c r="G1204" s="69" t="s">
        <v>3814</v>
      </c>
      <c r="H1204" s="69" t="s">
        <v>3786</v>
      </c>
      <c r="I1204" s="70">
        <v>42.508203004523573</v>
      </c>
      <c r="J1204" s="47" t="s">
        <v>430</v>
      </c>
      <c r="K1204" s="47">
        <v>8</v>
      </c>
      <c r="L1204" s="71"/>
      <c r="M1204" s="47">
        <v>75</v>
      </c>
      <c r="N1204" s="48">
        <f t="shared" si="115"/>
        <v>160</v>
      </c>
      <c r="O1204" s="48">
        <f t="shared" si="110"/>
        <v>6801.3124807237718</v>
      </c>
      <c r="P1204" s="72">
        <f t="shared" si="111"/>
        <v>680.13124807237728</v>
      </c>
      <c r="Q1204" s="73">
        <f t="shared" si="112"/>
        <v>1122.2165593194222</v>
      </c>
      <c r="R1204" s="48">
        <f t="shared" si="113"/>
        <v>8603.6602881155704</v>
      </c>
      <c r="S1204" s="74">
        <f t="shared" si="114"/>
        <v>40</v>
      </c>
      <c r="T1204" s="6" t="s">
        <v>431</v>
      </c>
      <c r="U1204" s="47" t="s">
        <v>432</v>
      </c>
      <c r="V1204" s="47">
        <v>1</v>
      </c>
      <c r="W1204" s="47">
        <v>1</v>
      </c>
      <c r="X1204" s="47">
        <v>1</v>
      </c>
      <c r="Y1204" s="47">
        <v>1</v>
      </c>
      <c r="Z1204" s="75">
        <v>40855.635844907418</v>
      </c>
      <c r="AA1204" s="6" t="s">
        <v>433</v>
      </c>
      <c r="AB1204" s="47" t="s">
        <v>3535</v>
      </c>
      <c r="AC1204" s="47" t="s">
        <v>6104</v>
      </c>
      <c r="AD1204" s="47" t="s">
        <v>6099</v>
      </c>
      <c r="AE1204" s="47" t="s">
        <v>6105</v>
      </c>
      <c r="AF1204" s="6" t="s">
        <v>6106</v>
      </c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</row>
    <row r="1205" spans="1:43" s="1" customFormat="1" ht="15.75" x14ac:dyDescent="0.25">
      <c r="A1205" s="47">
        <v>1203</v>
      </c>
      <c r="B1205" s="47" t="s">
        <v>6107</v>
      </c>
      <c r="C1205" s="47" t="s">
        <v>3785</v>
      </c>
      <c r="D1205" s="69" t="s">
        <v>3532</v>
      </c>
      <c r="E1205" s="47">
        <v>1989</v>
      </c>
      <c r="F1205" s="69" t="s">
        <v>1948</v>
      </c>
      <c r="G1205" s="69" t="s">
        <v>3814</v>
      </c>
      <c r="H1205" s="69" t="s">
        <v>3786</v>
      </c>
      <c r="I1205" s="70">
        <v>5.0000483997652223</v>
      </c>
      <c r="J1205" s="47" t="s">
        <v>430</v>
      </c>
      <c r="K1205" s="47">
        <v>8</v>
      </c>
      <c r="L1205" s="71"/>
      <c r="M1205" s="47">
        <v>75</v>
      </c>
      <c r="N1205" s="48">
        <f t="shared" si="115"/>
        <v>160</v>
      </c>
      <c r="O1205" s="48">
        <f t="shared" si="110"/>
        <v>800.0077439624356</v>
      </c>
      <c r="P1205" s="72">
        <f t="shared" si="111"/>
        <v>80.000774396243571</v>
      </c>
      <c r="Q1205" s="73">
        <f t="shared" si="112"/>
        <v>132.00127775380187</v>
      </c>
      <c r="R1205" s="48">
        <f t="shared" si="113"/>
        <v>1012.009796112481</v>
      </c>
      <c r="S1205" s="74">
        <f t="shared" si="114"/>
        <v>40</v>
      </c>
      <c r="T1205" s="6" t="s">
        <v>431</v>
      </c>
      <c r="U1205" s="47" t="s">
        <v>432</v>
      </c>
      <c r="V1205" s="47">
        <v>1</v>
      </c>
      <c r="W1205" s="47">
        <v>1</v>
      </c>
      <c r="X1205" s="47">
        <v>1</v>
      </c>
      <c r="Y1205" s="47">
        <v>1</v>
      </c>
      <c r="Z1205" s="75">
        <v>40855.635844907418</v>
      </c>
      <c r="AA1205" s="6" t="s">
        <v>433</v>
      </c>
      <c r="AB1205" s="47" t="s">
        <v>3535</v>
      </c>
      <c r="AC1205" s="47" t="s">
        <v>6108</v>
      </c>
      <c r="AD1205" s="47" t="s">
        <v>6104</v>
      </c>
      <c r="AE1205" s="47" t="s">
        <v>6109</v>
      </c>
      <c r="AF1205" s="6" t="s">
        <v>6110</v>
      </c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</row>
    <row r="1206" spans="1:43" s="1" customFormat="1" ht="15.75" x14ac:dyDescent="0.25">
      <c r="A1206" s="47">
        <v>1204</v>
      </c>
      <c r="B1206" s="47" t="s">
        <v>6111</v>
      </c>
      <c r="C1206" s="47" t="s">
        <v>3785</v>
      </c>
      <c r="D1206" s="69" t="s">
        <v>3532</v>
      </c>
      <c r="E1206" s="47">
        <v>1989</v>
      </c>
      <c r="F1206" s="69" t="s">
        <v>3814</v>
      </c>
      <c r="G1206" s="69" t="s">
        <v>1948</v>
      </c>
      <c r="H1206" s="69" t="s">
        <v>443</v>
      </c>
      <c r="I1206" s="70">
        <v>5.0001640149476287</v>
      </c>
      <c r="J1206" s="47" t="s">
        <v>430</v>
      </c>
      <c r="K1206" s="47">
        <v>8</v>
      </c>
      <c r="L1206" s="71"/>
      <c r="M1206" s="47">
        <v>75</v>
      </c>
      <c r="N1206" s="48">
        <f t="shared" si="115"/>
        <v>160</v>
      </c>
      <c r="O1206" s="48">
        <f t="shared" si="110"/>
        <v>800.0262423916206</v>
      </c>
      <c r="P1206" s="72">
        <f t="shared" si="111"/>
        <v>80.00262423916206</v>
      </c>
      <c r="Q1206" s="73">
        <f t="shared" si="112"/>
        <v>132.00432999461739</v>
      </c>
      <c r="R1206" s="48">
        <f t="shared" si="113"/>
        <v>1012.0331966254</v>
      </c>
      <c r="S1206" s="74">
        <f t="shared" si="114"/>
        <v>40</v>
      </c>
      <c r="T1206" s="6" t="s">
        <v>431</v>
      </c>
      <c r="U1206" s="47" t="s">
        <v>432</v>
      </c>
      <c r="V1206" s="47">
        <v>1</v>
      </c>
      <c r="W1206" s="47">
        <v>1</v>
      </c>
      <c r="X1206" s="47">
        <v>1</v>
      </c>
      <c r="Y1206" s="47">
        <v>1</v>
      </c>
      <c r="Z1206" s="75">
        <v>40855.63585648148</v>
      </c>
      <c r="AA1206" s="6" t="s">
        <v>433</v>
      </c>
      <c r="AB1206" s="47" t="s">
        <v>3535</v>
      </c>
      <c r="AC1206" s="47" t="s">
        <v>6104</v>
      </c>
      <c r="AD1206" s="47" t="s">
        <v>6087</v>
      </c>
      <c r="AE1206" s="47" t="s">
        <v>6112</v>
      </c>
      <c r="AF1206" s="6" t="s">
        <v>6113</v>
      </c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</row>
    <row r="1207" spans="1:43" s="1" customFormat="1" ht="15.75" x14ac:dyDescent="0.25">
      <c r="A1207" s="47">
        <v>1205</v>
      </c>
      <c r="B1207" s="47" t="s">
        <v>6114</v>
      </c>
      <c r="C1207" s="47" t="s">
        <v>3785</v>
      </c>
      <c r="D1207" s="69" t="s">
        <v>3532</v>
      </c>
      <c r="E1207" s="47">
        <v>1989</v>
      </c>
      <c r="F1207" s="69" t="s">
        <v>1948</v>
      </c>
      <c r="G1207" s="69" t="s">
        <v>3814</v>
      </c>
      <c r="H1207" s="69" t="s">
        <v>3786</v>
      </c>
      <c r="I1207" s="70">
        <v>480.96166757428659</v>
      </c>
      <c r="J1207" s="47" t="s">
        <v>430</v>
      </c>
      <c r="K1207" s="47">
        <v>8</v>
      </c>
      <c r="L1207" s="71"/>
      <c r="M1207" s="47">
        <v>75</v>
      </c>
      <c r="N1207" s="48">
        <f t="shared" si="115"/>
        <v>160</v>
      </c>
      <c r="O1207" s="48">
        <f t="shared" si="110"/>
        <v>76953.866811885848</v>
      </c>
      <c r="P1207" s="72">
        <f t="shared" si="111"/>
        <v>7695.3866811885855</v>
      </c>
      <c r="Q1207" s="73">
        <f t="shared" si="112"/>
        <v>12697.388023961164</v>
      </c>
      <c r="R1207" s="48">
        <f t="shared" si="113"/>
        <v>97346.64151703559</v>
      </c>
      <c r="S1207" s="74">
        <f t="shared" si="114"/>
        <v>40</v>
      </c>
      <c r="T1207" s="6" t="s">
        <v>431</v>
      </c>
      <c r="U1207" s="47" t="s">
        <v>432</v>
      </c>
      <c r="V1207" s="47">
        <v>1</v>
      </c>
      <c r="W1207" s="47">
        <v>1</v>
      </c>
      <c r="X1207" s="47">
        <v>1</v>
      </c>
      <c r="Y1207" s="47">
        <v>1</v>
      </c>
      <c r="Z1207" s="75">
        <v>40855.63585648148</v>
      </c>
      <c r="AA1207" s="6" t="s">
        <v>433</v>
      </c>
      <c r="AB1207" s="47" t="s">
        <v>3535</v>
      </c>
      <c r="AC1207" s="47" t="s">
        <v>6115</v>
      </c>
      <c r="AD1207" s="47" t="s">
        <v>6108</v>
      </c>
      <c r="AE1207" s="47" t="s">
        <v>6116</v>
      </c>
      <c r="AF1207" s="6" t="s">
        <v>6117</v>
      </c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</row>
    <row r="1208" spans="1:43" s="1" customFormat="1" ht="15.75" x14ac:dyDescent="0.25">
      <c r="A1208" s="47">
        <v>1206</v>
      </c>
      <c r="B1208" s="47" t="s">
        <v>6118</v>
      </c>
      <c r="C1208" s="47" t="s">
        <v>3785</v>
      </c>
      <c r="D1208" s="69" t="s">
        <v>3532</v>
      </c>
      <c r="E1208" s="47">
        <v>1989</v>
      </c>
      <c r="F1208" s="69" t="s">
        <v>1948</v>
      </c>
      <c r="G1208" s="69" t="s">
        <v>3786</v>
      </c>
      <c r="H1208" s="69" t="s">
        <v>4859</v>
      </c>
      <c r="I1208" s="70">
        <v>8.0000756896440688</v>
      </c>
      <c r="J1208" s="47" t="s">
        <v>430</v>
      </c>
      <c r="K1208" s="47">
        <v>8</v>
      </c>
      <c r="L1208" s="71"/>
      <c r="M1208" s="47">
        <v>75</v>
      </c>
      <c r="N1208" s="48">
        <f t="shared" si="115"/>
        <v>160</v>
      </c>
      <c r="O1208" s="48">
        <f t="shared" si="110"/>
        <v>1280.0121103430511</v>
      </c>
      <c r="P1208" s="72">
        <f t="shared" si="111"/>
        <v>128.0012110343051</v>
      </c>
      <c r="Q1208" s="73">
        <f t="shared" si="112"/>
        <v>211.20199820660341</v>
      </c>
      <c r="R1208" s="48">
        <f t="shared" si="113"/>
        <v>1619.2153195839594</v>
      </c>
      <c r="S1208" s="74">
        <f t="shared" si="114"/>
        <v>40</v>
      </c>
      <c r="T1208" s="6" t="s">
        <v>431</v>
      </c>
      <c r="U1208" s="47" t="s">
        <v>432</v>
      </c>
      <c r="V1208" s="47">
        <v>1</v>
      </c>
      <c r="W1208" s="47">
        <v>1</v>
      </c>
      <c r="X1208" s="47">
        <v>1</v>
      </c>
      <c r="Y1208" s="47">
        <v>1</v>
      </c>
      <c r="Z1208" s="75">
        <v>40855.63585648148</v>
      </c>
      <c r="AA1208" s="6" t="s">
        <v>433</v>
      </c>
      <c r="AB1208" s="47" t="s">
        <v>3535</v>
      </c>
      <c r="AC1208" s="47" t="s">
        <v>6119</v>
      </c>
      <c r="AD1208" s="47" t="s">
        <v>6120</v>
      </c>
      <c r="AE1208" s="47" t="s">
        <v>6121</v>
      </c>
      <c r="AF1208" s="6" t="s">
        <v>6122</v>
      </c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</row>
    <row r="1209" spans="1:43" s="1" customFormat="1" ht="15.75" x14ac:dyDescent="0.25">
      <c r="A1209" s="47">
        <v>1207</v>
      </c>
      <c r="B1209" s="47" t="s">
        <v>6123</v>
      </c>
      <c r="C1209" s="47" t="s">
        <v>3785</v>
      </c>
      <c r="D1209" s="69" t="s">
        <v>3532</v>
      </c>
      <c r="E1209" s="47">
        <v>1989</v>
      </c>
      <c r="F1209" s="69" t="s">
        <v>1948</v>
      </c>
      <c r="G1209" s="69" t="s">
        <v>3814</v>
      </c>
      <c r="H1209" s="69" t="s">
        <v>3786</v>
      </c>
      <c r="I1209" s="70">
        <v>7.9999770032575208</v>
      </c>
      <c r="J1209" s="47" t="s">
        <v>430</v>
      </c>
      <c r="K1209" s="47">
        <v>8</v>
      </c>
      <c r="L1209" s="71"/>
      <c r="M1209" s="47">
        <v>75</v>
      </c>
      <c r="N1209" s="48">
        <f t="shared" si="115"/>
        <v>160</v>
      </c>
      <c r="O1209" s="48">
        <f t="shared" si="110"/>
        <v>1279.9963205212034</v>
      </c>
      <c r="P1209" s="72">
        <f t="shared" si="111"/>
        <v>127.99963205212035</v>
      </c>
      <c r="Q1209" s="73">
        <f t="shared" si="112"/>
        <v>211.19939288599858</v>
      </c>
      <c r="R1209" s="48">
        <f t="shared" si="113"/>
        <v>1619.1953454593224</v>
      </c>
      <c r="S1209" s="74">
        <f t="shared" si="114"/>
        <v>40</v>
      </c>
      <c r="T1209" s="6" t="s">
        <v>431</v>
      </c>
      <c r="U1209" s="47" t="s">
        <v>432</v>
      </c>
      <c r="V1209" s="47">
        <v>1</v>
      </c>
      <c r="W1209" s="47">
        <v>1</v>
      </c>
      <c r="X1209" s="47">
        <v>1</v>
      </c>
      <c r="Y1209" s="47">
        <v>1</v>
      </c>
      <c r="Z1209" s="75">
        <v>40855.63585648148</v>
      </c>
      <c r="AA1209" s="6" t="s">
        <v>433</v>
      </c>
      <c r="AB1209" s="47" t="s">
        <v>3535</v>
      </c>
      <c r="AC1209" s="47" t="s">
        <v>6120</v>
      </c>
      <c r="AD1209" s="47" t="s">
        <v>6115</v>
      </c>
      <c r="AE1209" s="47" t="s">
        <v>6124</v>
      </c>
      <c r="AF1209" s="6" t="s">
        <v>6125</v>
      </c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</row>
    <row r="1210" spans="1:43" s="1" customFormat="1" ht="15.75" x14ac:dyDescent="0.25">
      <c r="A1210" s="47">
        <v>1208</v>
      </c>
      <c r="B1210" s="47" t="s">
        <v>6126</v>
      </c>
      <c r="C1210" s="47" t="s">
        <v>2794</v>
      </c>
      <c r="D1210" s="69" t="s">
        <v>3532</v>
      </c>
      <c r="E1210" s="47">
        <v>1989</v>
      </c>
      <c r="F1210" s="69" t="s">
        <v>3487</v>
      </c>
      <c r="G1210" s="69" t="s">
        <v>3486</v>
      </c>
      <c r="H1210" s="69" t="s">
        <v>1334</v>
      </c>
      <c r="I1210" s="70">
        <v>38.834679104794709</v>
      </c>
      <c r="J1210" s="47" t="s">
        <v>430</v>
      </c>
      <c r="K1210" s="47">
        <v>10</v>
      </c>
      <c r="L1210" s="71"/>
      <c r="M1210" s="47">
        <v>75</v>
      </c>
      <c r="N1210" s="48">
        <f t="shared" si="115"/>
        <v>180</v>
      </c>
      <c r="O1210" s="48">
        <f t="shared" si="110"/>
        <v>6990.2422388630475</v>
      </c>
      <c r="P1210" s="72">
        <f t="shared" si="111"/>
        <v>699.02422388630475</v>
      </c>
      <c r="Q1210" s="73">
        <f t="shared" si="112"/>
        <v>1153.3899694124027</v>
      </c>
      <c r="R1210" s="48">
        <f t="shared" si="113"/>
        <v>8842.6564321617552</v>
      </c>
      <c r="S1210" s="74">
        <f t="shared" si="114"/>
        <v>40</v>
      </c>
      <c r="T1210" s="6" t="s">
        <v>431</v>
      </c>
      <c r="U1210" s="47" t="s">
        <v>432</v>
      </c>
      <c r="V1210" s="47">
        <v>1</v>
      </c>
      <c r="W1210" s="47">
        <v>1</v>
      </c>
      <c r="X1210" s="47">
        <v>1</v>
      </c>
      <c r="Y1210" s="47">
        <v>1</v>
      </c>
      <c r="Z1210" s="75">
        <v>44263.523194444453</v>
      </c>
      <c r="AA1210" s="6" t="s">
        <v>1221</v>
      </c>
      <c r="AB1210" s="47" t="s">
        <v>3535</v>
      </c>
      <c r="AC1210" s="47" t="s">
        <v>6127</v>
      </c>
      <c r="AD1210" s="47" t="s">
        <v>6128</v>
      </c>
      <c r="AE1210" s="47" t="s">
        <v>6129</v>
      </c>
      <c r="AF1210" s="6" t="s">
        <v>6130</v>
      </c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</row>
    <row r="1211" spans="1:43" s="1" customFormat="1" ht="15.75" x14ac:dyDescent="0.25">
      <c r="A1211" s="47">
        <v>1209</v>
      </c>
      <c r="B1211" s="47" t="s">
        <v>6131</v>
      </c>
      <c r="C1211" s="47" t="s">
        <v>6132</v>
      </c>
      <c r="D1211" s="69" t="s">
        <v>3532</v>
      </c>
      <c r="E1211" s="47">
        <v>1989</v>
      </c>
      <c r="F1211" s="69" t="s">
        <v>1334</v>
      </c>
      <c r="G1211" s="69" t="s">
        <v>3487</v>
      </c>
      <c r="H1211" s="69" t="s">
        <v>3508</v>
      </c>
      <c r="I1211" s="70">
        <v>31.97267042708533</v>
      </c>
      <c r="J1211" s="47" t="s">
        <v>430</v>
      </c>
      <c r="K1211" s="47">
        <v>10</v>
      </c>
      <c r="L1211" s="71"/>
      <c r="M1211" s="47">
        <v>75</v>
      </c>
      <c r="N1211" s="48">
        <f t="shared" si="115"/>
        <v>180</v>
      </c>
      <c r="O1211" s="48">
        <f t="shared" si="110"/>
        <v>5755.0806768753591</v>
      </c>
      <c r="P1211" s="72">
        <f t="shared" si="111"/>
        <v>575.50806768753591</v>
      </c>
      <c r="Q1211" s="73">
        <f t="shared" si="112"/>
        <v>949.58831168443419</v>
      </c>
      <c r="R1211" s="48">
        <f t="shared" si="113"/>
        <v>7280.1770562473293</v>
      </c>
      <c r="S1211" s="74">
        <f t="shared" si="114"/>
        <v>40</v>
      </c>
      <c r="T1211" s="6" t="s">
        <v>431</v>
      </c>
      <c r="U1211" s="47" t="s">
        <v>432</v>
      </c>
      <c r="V1211" s="47">
        <v>1</v>
      </c>
      <c r="W1211" s="47">
        <v>1</v>
      </c>
      <c r="X1211" s="47">
        <v>1</v>
      </c>
      <c r="Y1211" s="47">
        <v>1</v>
      </c>
      <c r="Z1211" s="75">
        <v>44263.525590277779</v>
      </c>
      <c r="AA1211" s="6" t="s">
        <v>1221</v>
      </c>
      <c r="AB1211" s="47" t="s">
        <v>3535</v>
      </c>
      <c r="AC1211" s="47" t="s">
        <v>6133</v>
      </c>
      <c r="AD1211" s="47" t="s">
        <v>6134</v>
      </c>
      <c r="AE1211" s="47" t="s">
        <v>6135</v>
      </c>
      <c r="AF1211" s="6" t="s">
        <v>6136</v>
      </c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</row>
    <row r="1212" spans="1:43" s="1" customFormat="1" ht="15.75" x14ac:dyDescent="0.25">
      <c r="A1212" s="47">
        <v>1210</v>
      </c>
      <c r="B1212" s="47" t="s">
        <v>6137</v>
      </c>
      <c r="C1212" s="47" t="s">
        <v>2794</v>
      </c>
      <c r="D1212" s="69" t="s">
        <v>3532</v>
      </c>
      <c r="E1212" s="47">
        <v>1989</v>
      </c>
      <c r="F1212" s="69" t="s">
        <v>3487</v>
      </c>
      <c r="G1212" s="69" t="s">
        <v>3486</v>
      </c>
      <c r="H1212" s="69" t="s">
        <v>1334</v>
      </c>
      <c r="I1212" s="70">
        <v>2.7512106917192618</v>
      </c>
      <c r="J1212" s="47" t="s">
        <v>430</v>
      </c>
      <c r="K1212" s="47">
        <v>10</v>
      </c>
      <c r="L1212" s="71"/>
      <c r="M1212" s="47">
        <v>75</v>
      </c>
      <c r="N1212" s="48">
        <f t="shared" si="115"/>
        <v>180</v>
      </c>
      <c r="O1212" s="48">
        <f t="shared" si="110"/>
        <v>495.21792450946714</v>
      </c>
      <c r="P1212" s="72">
        <f t="shared" si="111"/>
        <v>49.52179245094672</v>
      </c>
      <c r="Q1212" s="73">
        <f t="shared" si="112"/>
        <v>81.710957544062069</v>
      </c>
      <c r="R1212" s="48">
        <f t="shared" si="113"/>
        <v>626.45067450447596</v>
      </c>
      <c r="S1212" s="74">
        <f t="shared" si="114"/>
        <v>40</v>
      </c>
      <c r="T1212" s="6" t="s">
        <v>431</v>
      </c>
      <c r="U1212" s="47" t="s">
        <v>432</v>
      </c>
      <c r="V1212" s="47">
        <v>1</v>
      </c>
      <c r="W1212" s="47">
        <v>1</v>
      </c>
      <c r="X1212" s="47">
        <v>1</v>
      </c>
      <c r="Y1212" s="47">
        <v>1</v>
      </c>
      <c r="Z1212" s="75">
        <v>44263.521412037036</v>
      </c>
      <c r="AA1212" s="6" t="s">
        <v>1221</v>
      </c>
      <c r="AB1212" s="47" t="s">
        <v>3535</v>
      </c>
      <c r="AC1212" s="47" t="s">
        <v>6138</v>
      </c>
      <c r="AD1212" s="47" t="s">
        <v>6127</v>
      </c>
      <c r="AE1212" s="47" t="s">
        <v>6139</v>
      </c>
      <c r="AF1212" s="6" t="s">
        <v>6140</v>
      </c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</row>
    <row r="1213" spans="1:43" s="1" customFormat="1" ht="15.75" x14ac:dyDescent="0.25">
      <c r="A1213" s="47">
        <v>1211</v>
      </c>
      <c r="B1213" s="47" t="s">
        <v>6141</v>
      </c>
      <c r="C1213" s="47" t="s">
        <v>6132</v>
      </c>
      <c r="D1213" s="69" t="s">
        <v>3532</v>
      </c>
      <c r="E1213" s="47">
        <v>1989</v>
      </c>
      <c r="F1213" s="69" t="s">
        <v>1334</v>
      </c>
      <c r="G1213" s="69" t="s">
        <v>3487</v>
      </c>
      <c r="H1213" s="69" t="s">
        <v>3508</v>
      </c>
      <c r="I1213" s="70">
        <v>3.3283289822359499</v>
      </c>
      <c r="J1213" s="47" t="s">
        <v>430</v>
      </c>
      <c r="K1213" s="47">
        <v>10</v>
      </c>
      <c r="L1213" s="71"/>
      <c r="M1213" s="47">
        <v>75</v>
      </c>
      <c r="N1213" s="48">
        <f t="shared" si="115"/>
        <v>180</v>
      </c>
      <c r="O1213" s="48">
        <f t="shared" si="110"/>
        <v>599.09921680247101</v>
      </c>
      <c r="P1213" s="72">
        <f t="shared" si="111"/>
        <v>59.909921680247102</v>
      </c>
      <c r="Q1213" s="73">
        <f t="shared" si="112"/>
        <v>98.851370772407705</v>
      </c>
      <c r="R1213" s="48">
        <f t="shared" si="113"/>
        <v>757.86050925512575</v>
      </c>
      <c r="S1213" s="74">
        <f t="shared" si="114"/>
        <v>40</v>
      </c>
      <c r="T1213" s="6" t="s">
        <v>431</v>
      </c>
      <c r="U1213" s="47" t="s">
        <v>432</v>
      </c>
      <c r="V1213" s="47">
        <v>1</v>
      </c>
      <c r="W1213" s="47">
        <v>1</v>
      </c>
      <c r="X1213" s="47">
        <v>1</v>
      </c>
      <c r="Y1213" s="47">
        <v>1</v>
      </c>
      <c r="Z1213" s="75">
        <v>44263.525266203702</v>
      </c>
      <c r="AA1213" s="6" t="s">
        <v>1221</v>
      </c>
      <c r="AB1213" s="47" t="s">
        <v>3535</v>
      </c>
      <c r="AC1213" s="47" t="s">
        <v>6142</v>
      </c>
      <c r="AD1213" s="47" t="s">
        <v>6133</v>
      </c>
      <c r="AE1213" s="47" t="s">
        <v>6143</v>
      </c>
      <c r="AF1213" s="6" t="s">
        <v>6144</v>
      </c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</row>
    <row r="1214" spans="1:43" s="1" customFormat="1" ht="15.75" x14ac:dyDescent="0.25">
      <c r="A1214" s="47">
        <v>1212</v>
      </c>
      <c r="B1214" s="47" t="s">
        <v>6145</v>
      </c>
      <c r="C1214" s="47" t="s">
        <v>3531</v>
      </c>
      <c r="D1214" s="69" t="s">
        <v>3532</v>
      </c>
      <c r="E1214" s="47">
        <v>1989</v>
      </c>
      <c r="F1214" s="69" t="s">
        <v>1334</v>
      </c>
      <c r="G1214" s="69" t="s">
        <v>3602</v>
      </c>
      <c r="H1214" s="69" t="s">
        <v>1334</v>
      </c>
      <c r="I1214" s="70">
        <v>34.38529085412727</v>
      </c>
      <c r="J1214" s="47" t="s">
        <v>430</v>
      </c>
      <c r="K1214" s="47">
        <v>10</v>
      </c>
      <c r="L1214" s="71"/>
      <c r="M1214" s="47">
        <v>75</v>
      </c>
      <c r="N1214" s="48">
        <f t="shared" si="115"/>
        <v>180</v>
      </c>
      <c r="O1214" s="48">
        <f t="shared" si="110"/>
        <v>6189.3523537429082</v>
      </c>
      <c r="P1214" s="72">
        <f t="shared" si="111"/>
        <v>618.93523537429087</v>
      </c>
      <c r="Q1214" s="73">
        <f t="shared" si="112"/>
        <v>1021.2431383675798</v>
      </c>
      <c r="R1214" s="48">
        <f t="shared" si="113"/>
        <v>7829.5307274847783</v>
      </c>
      <c r="S1214" s="74">
        <f t="shared" si="114"/>
        <v>40</v>
      </c>
      <c r="T1214" s="6" t="s">
        <v>431</v>
      </c>
      <c r="U1214" s="47" t="s">
        <v>432</v>
      </c>
      <c r="V1214" s="47">
        <v>1</v>
      </c>
      <c r="W1214" s="47">
        <v>1</v>
      </c>
      <c r="X1214" s="47">
        <v>1</v>
      </c>
      <c r="Y1214" s="47">
        <v>1</v>
      </c>
      <c r="Z1214" s="75">
        <v>44263.528761574067</v>
      </c>
      <c r="AA1214" s="6" t="s">
        <v>1221</v>
      </c>
      <c r="AB1214" s="47" t="s">
        <v>3535</v>
      </c>
      <c r="AC1214" s="47" t="s">
        <v>6146</v>
      </c>
      <c r="AD1214" s="47" t="s">
        <v>6147</v>
      </c>
      <c r="AE1214" s="47" t="s">
        <v>6148</v>
      </c>
      <c r="AF1214" s="6" t="s">
        <v>6149</v>
      </c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</row>
    <row r="1215" spans="1:43" s="1" customFormat="1" ht="15.75" x14ac:dyDescent="0.25">
      <c r="A1215" s="47">
        <v>1213</v>
      </c>
      <c r="B1215" s="47" t="s">
        <v>6150</v>
      </c>
      <c r="C1215" s="47" t="s">
        <v>3571</v>
      </c>
      <c r="D1215" s="69" t="s">
        <v>3532</v>
      </c>
      <c r="E1215" s="47">
        <v>1989</v>
      </c>
      <c r="F1215" s="69" t="s">
        <v>3559</v>
      </c>
      <c r="G1215" s="69" t="s">
        <v>6151</v>
      </c>
      <c r="H1215" s="69" t="s">
        <v>1334</v>
      </c>
      <c r="I1215" s="70">
        <v>61.594292746275997</v>
      </c>
      <c r="J1215" s="47" t="s">
        <v>430</v>
      </c>
      <c r="K1215" s="47">
        <v>10</v>
      </c>
      <c r="L1215" s="71"/>
      <c r="M1215" s="47">
        <v>75</v>
      </c>
      <c r="N1215" s="48">
        <f t="shared" si="115"/>
        <v>180</v>
      </c>
      <c r="O1215" s="48">
        <f t="shared" si="110"/>
        <v>11086.972694329679</v>
      </c>
      <c r="P1215" s="72">
        <f t="shared" si="111"/>
        <v>1108.6972694329679</v>
      </c>
      <c r="Q1215" s="73">
        <f t="shared" si="112"/>
        <v>1829.3504945643972</v>
      </c>
      <c r="R1215" s="48">
        <f t="shared" si="113"/>
        <v>14025.020458327046</v>
      </c>
      <c r="S1215" s="74">
        <f t="shared" si="114"/>
        <v>40</v>
      </c>
      <c r="T1215" s="6" t="s">
        <v>431</v>
      </c>
      <c r="U1215" s="47" t="s">
        <v>432</v>
      </c>
      <c r="V1215" s="47">
        <v>1</v>
      </c>
      <c r="W1215" s="47">
        <v>1</v>
      </c>
      <c r="X1215" s="47">
        <v>1</v>
      </c>
      <c r="Y1215" s="47">
        <v>1</v>
      </c>
      <c r="Z1215" s="75">
        <v>44263.534189814833</v>
      </c>
      <c r="AA1215" s="6" t="s">
        <v>1221</v>
      </c>
      <c r="AB1215" s="47" t="s">
        <v>3535</v>
      </c>
      <c r="AC1215" s="47" t="s">
        <v>6152</v>
      </c>
      <c r="AD1215" s="47" t="s">
        <v>6153</v>
      </c>
      <c r="AE1215" s="47" t="s">
        <v>6154</v>
      </c>
      <c r="AF1215" s="6" t="s">
        <v>6155</v>
      </c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</row>
    <row r="1216" spans="1:43" s="1" customFormat="1" ht="15.75" x14ac:dyDescent="0.25">
      <c r="A1216" s="47">
        <v>1214</v>
      </c>
      <c r="B1216" s="47" t="s">
        <v>6156</v>
      </c>
      <c r="C1216" s="47" t="s">
        <v>6157</v>
      </c>
      <c r="D1216" s="69" t="s">
        <v>3532</v>
      </c>
      <c r="E1216" s="47">
        <v>1989</v>
      </c>
      <c r="F1216" s="69" t="s">
        <v>3559</v>
      </c>
      <c r="G1216" s="69" t="s">
        <v>3574</v>
      </c>
      <c r="H1216" s="69" t="s">
        <v>1334</v>
      </c>
      <c r="I1216" s="70">
        <v>2.9930215419498398</v>
      </c>
      <c r="J1216" s="47" t="s">
        <v>430</v>
      </c>
      <c r="K1216" s="47">
        <v>10</v>
      </c>
      <c r="L1216" s="71"/>
      <c r="M1216" s="47">
        <v>75</v>
      </c>
      <c r="N1216" s="48">
        <f t="shared" si="115"/>
        <v>180</v>
      </c>
      <c r="O1216" s="48">
        <f t="shared" si="110"/>
        <v>538.74387755097121</v>
      </c>
      <c r="P1216" s="72">
        <f t="shared" si="111"/>
        <v>53.874387755097125</v>
      </c>
      <c r="Q1216" s="73">
        <f t="shared" si="112"/>
        <v>88.892739795910245</v>
      </c>
      <c r="R1216" s="48">
        <f t="shared" si="113"/>
        <v>681.51100510197853</v>
      </c>
      <c r="S1216" s="74">
        <f t="shared" si="114"/>
        <v>40</v>
      </c>
      <c r="T1216" s="6" t="s">
        <v>431</v>
      </c>
      <c r="U1216" s="47" t="s">
        <v>432</v>
      </c>
      <c r="V1216" s="47">
        <v>1</v>
      </c>
      <c r="W1216" s="47">
        <v>1</v>
      </c>
      <c r="X1216" s="47">
        <v>1</v>
      </c>
      <c r="Y1216" s="47">
        <v>1</v>
      </c>
      <c r="Z1216" s="75">
        <v>44263.533888888887</v>
      </c>
      <c r="AA1216" s="6" t="s">
        <v>1221</v>
      </c>
      <c r="AB1216" s="47" t="s">
        <v>3535</v>
      </c>
      <c r="AC1216" s="47" t="s">
        <v>3567</v>
      </c>
      <c r="AD1216" s="47" t="s">
        <v>6152</v>
      </c>
      <c r="AE1216" s="47" t="s">
        <v>6158</v>
      </c>
      <c r="AF1216" s="6" t="s">
        <v>6159</v>
      </c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</row>
    <row r="1217" spans="1:43" s="1" customFormat="1" ht="15.75" x14ac:dyDescent="0.25">
      <c r="A1217" s="47">
        <v>1215</v>
      </c>
      <c r="B1217" s="47" t="s">
        <v>6160</v>
      </c>
      <c r="C1217" s="47" t="s">
        <v>6157</v>
      </c>
      <c r="D1217" s="69" t="s">
        <v>3532</v>
      </c>
      <c r="E1217" s="47">
        <v>1989</v>
      </c>
      <c r="F1217" s="69" t="s">
        <v>1334</v>
      </c>
      <c r="G1217" s="69" t="s">
        <v>3534</v>
      </c>
      <c r="H1217" s="69" t="s">
        <v>3559</v>
      </c>
      <c r="I1217" s="70">
        <v>550.8733067272467</v>
      </c>
      <c r="J1217" s="47" t="s">
        <v>430</v>
      </c>
      <c r="K1217" s="47">
        <v>10</v>
      </c>
      <c r="L1217" s="71"/>
      <c r="M1217" s="47">
        <v>75</v>
      </c>
      <c r="N1217" s="48">
        <f t="shared" si="115"/>
        <v>180</v>
      </c>
      <c r="O1217" s="48">
        <f t="shared" si="110"/>
        <v>99157.195210904407</v>
      </c>
      <c r="P1217" s="72">
        <f t="shared" si="111"/>
        <v>9915.719521090441</v>
      </c>
      <c r="Q1217" s="73">
        <f t="shared" si="112"/>
        <v>16360.937209799227</v>
      </c>
      <c r="R1217" s="48">
        <f t="shared" si="113"/>
        <v>125433.85194179408</v>
      </c>
      <c r="S1217" s="74">
        <f t="shared" si="114"/>
        <v>40</v>
      </c>
      <c r="T1217" s="6" t="s">
        <v>431</v>
      </c>
      <c r="U1217" s="47" t="s">
        <v>432</v>
      </c>
      <c r="V1217" s="47">
        <v>1</v>
      </c>
      <c r="W1217" s="47">
        <v>1</v>
      </c>
      <c r="X1217" s="47">
        <v>1</v>
      </c>
      <c r="Y1217" s="47">
        <v>1</v>
      </c>
      <c r="Z1217" s="75">
        <v>44263.542395833327</v>
      </c>
      <c r="AA1217" s="6" t="s">
        <v>1221</v>
      </c>
      <c r="AB1217" s="47" t="s">
        <v>3535</v>
      </c>
      <c r="AC1217" s="47" t="s">
        <v>6161</v>
      </c>
      <c r="AD1217" s="47" t="s">
        <v>3560</v>
      </c>
      <c r="AE1217" s="47" t="s">
        <v>6162</v>
      </c>
      <c r="AF1217" s="6" t="s">
        <v>6163</v>
      </c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</row>
    <row r="1218" spans="1:43" s="1" customFormat="1" ht="15.75" x14ac:dyDescent="0.25">
      <c r="A1218" s="47">
        <v>1216</v>
      </c>
      <c r="B1218" s="47" t="s">
        <v>6164</v>
      </c>
      <c r="C1218" s="47" t="s">
        <v>3571</v>
      </c>
      <c r="D1218" s="69" t="s">
        <v>3532</v>
      </c>
      <c r="E1218" s="47">
        <v>1989</v>
      </c>
      <c r="F1218" s="69" t="s">
        <v>3559</v>
      </c>
      <c r="G1218" s="69" t="s">
        <v>6151</v>
      </c>
      <c r="H1218" s="69" t="s">
        <v>1334</v>
      </c>
      <c r="I1218" s="70">
        <v>78.016307138598634</v>
      </c>
      <c r="J1218" s="47" t="s">
        <v>430</v>
      </c>
      <c r="K1218" s="47">
        <v>10</v>
      </c>
      <c r="L1218" s="71"/>
      <c r="M1218" s="47">
        <v>75</v>
      </c>
      <c r="N1218" s="48">
        <f t="shared" si="115"/>
        <v>180</v>
      </c>
      <c r="O1218" s="48">
        <f t="shared" si="110"/>
        <v>14042.935284947755</v>
      </c>
      <c r="P1218" s="72">
        <f t="shared" si="111"/>
        <v>1404.2935284947755</v>
      </c>
      <c r="Q1218" s="73">
        <f t="shared" si="112"/>
        <v>2317.0843220163797</v>
      </c>
      <c r="R1218" s="48">
        <f t="shared" si="113"/>
        <v>17764.31313545891</v>
      </c>
      <c r="S1218" s="74">
        <f t="shared" si="114"/>
        <v>40</v>
      </c>
      <c r="T1218" s="6" t="s">
        <v>431</v>
      </c>
      <c r="U1218" s="47" t="s">
        <v>432</v>
      </c>
      <c r="V1218" s="47">
        <v>1</v>
      </c>
      <c r="W1218" s="47">
        <v>1</v>
      </c>
      <c r="X1218" s="47">
        <v>1</v>
      </c>
      <c r="Y1218" s="47">
        <v>1</v>
      </c>
      <c r="Z1218" s="75">
        <v>44263.534189814833</v>
      </c>
      <c r="AA1218" s="6" t="s">
        <v>1221</v>
      </c>
      <c r="AB1218" s="47" t="s">
        <v>3535</v>
      </c>
      <c r="AC1218" s="47" t="s">
        <v>6153</v>
      </c>
      <c r="AD1218" s="47" t="s">
        <v>6165</v>
      </c>
      <c r="AE1218" s="47" t="s">
        <v>6166</v>
      </c>
      <c r="AF1218" s="6" t="s">
        <v>6167</v>
      </c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</row>
    <row r="1219" spans="1:43" s="1" customFormat="1" ht="15.75" x14ac:dyDescent="0.25">
      <c r="A1219" s="47">
        <v>1217</v>
      </c>
      <c r="B1219" s="47" t="s">
        <v>6168</v>
      </c>
      <c r="C1219" s="47" t="s">
        <v>3565</v>
      </c>
      <c r="D1219" s="69" t="s">
        <v>3532</v>
      </c>
      <c r="E1219" s="47">
        <v>1989</v>
      </c>
      <c r="F1219" s="69" t="s">
        <v>1334</v>
      </c>
      <c r="G1219" s="69" t="s">
        <v>3559</v>
      </c>
      <c r="H1219" s="69" t="s">
        <v>1255</v>
      </c>
      <c r="I1219" s="70">
        <v>362.43146342847967</v>
      </c>
      <c r="J1219" s="47" t="s">
        <v>430</v>
      </c>
      <c r="K1219" s="47">
        <v>10</v>
      </c>
      <c r="L1219" s="71"/>
      <c r="M1219" s="47">
        <v>75</v>
      </c>
      <c r="N1219" s="48">
        <f t="shared" si="115"/>
        <v>180</v>
      </c>
      <c r="O1219" s="48">
        <f t="shared" si="110"/>
        <v>65237.663417126343</v>
      </c>
      <c r="P1219" s="72">
        <f t="shared" si="111"/>
        <v>6523.766341712635</v>
      </c>
      <c r="Q1219" s="73">
        <f t="shared" si="112"/>
        <v>10764.214463825845</v>
      </c>
      <c r="R1219" s="48">
        <f t="shared" si="113"/>
        <v>82525.644222664821</v>
      </c>
      <c r="S1219" s="74">
        <f t="shared" si="114"/>
        <v>40</v>
      </c>
      <c r="T1219" s="6" t="s">
        <v>431</v>
      </c>
      <c r="U1219" s="47" t="s">
        <v>432</v>
      </c>
      <c r="V1219" s="47">
        <v>1</v>
      </c>
      <c r="W1219" s="47">
        <v>1</v>
      </c>
      <c r="X1219" s="47">
        <v>1</v>
      </c>
      <c r="Y1219" s="47">
        <v>1</v>
      </c>
      <c r="Z1219" s="75">
        <v>44263.53468750001</v>
      </c>
      <c r="AA1219" s="6" t="s">
        <v>1221</v>
      </c>
      <c r="AB1219" s="47" t="s">
        <v>3535</v>
      </c>
      <c r="AC1219" s="47" t="s">
        <v>6169</v>
      </c>
      <c r="AD1219" s="47" t="s">
        <v>3566</v>
      </c>
      <c r="AE1219" s="47" t="s">
        <v>6170</v>
      </c>
      <c r="AF1219" s="6" t="s">
        <v>6171</v>
      </c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</row>
    <row r="1220" spans="1:43" s="1" customFormat="1" ht="15.75" x14ac:dyDescent="0.25">
      <c r="A1220" s="47">
        <v>1218</v>
      </c>
      <c r="B1220" s="47" t="s">
        <v>6172</v>
      </c>
      <c r="C1220" s="47" t="s">
        <v>3565</v>
      </c>
      <c r="D1220" s="69" t="s">
        <v>1743</v>
      </c>
      <c r="E1220" s="47">
        <v>1981</v>
      </c>
      <c r="F1220" s="69" t="s">
        <v>1334</v>
      </c>
      <c r="G1220" s="69" t="s">
        <v>3559</v>
      </c>
      <c r="H1220" s="69" t="s">
        <v>1255</v>
      </c>
      <c r="I1220" s="70">
        <v>5.2204065123576271</v>
      </c>
      <c r="J1220" s="47" t="s">
        <v>430</v>
      </c>
      <c r="K1220" s="47">
        <v>10</v>
      </c>
      <c r="L1220" s="71"/>
      <c r="M1220" s="47">
        <v>75</v>
      </c>
      <c r="N1220" s="48">
        <f t="shared" si="115"/>
        <v>180</v>
      </c>
      <c r="O1220" s="48">
        <f t="shared" si="110"/>
        <v>939.67317222437282</v>
      </c>
      <c r="P1220" s="72">
        <f t="shared" si="111"/>
        <v>93.967317222437288</v>
      </c>
      <c r="Q1220" s="73">
        <f t="shared" si="112"/>
        <v>155.04607341702152</v>
      </c>
      <c r="R1220" s="48">
        <f t="shared" si="113"/>
        <v>1188.6865628638316</v>
      </c>
      <c r="S1220" s="74">
        <f t="shared" si="114"/>
        <v>32</v>
      </c>
      <c r="T1220" s="6" t="s">
        <v>431</v>
      </c>
      <c r="U1220" s="47" t="s">
        <v>432</v>
      </c>
      <c r="V1220" s="47">
        <v>1</v>
      </c>
      <c r="W1220" s="47">
        <v>1</v>
      </c>
      <c r="X1220" s="47">
        <v>1</v>
      </c>
      <c r="Y1220" s="47">
        <v>1</v>
      </c>
      <c r="Z1220" s="75">
        <v>44263.534814814811</v>
      </c>
      <c r="AA1220" s="6" t="s">
        <v>1221</v>
      </c>
      <c r="AB1220" s="47" t="s">
        <v>1745</v>
      </c>
      <c r="AC1220" s="47" t="s">
        <v>3695</v>
      </c>
      <c r="AD1220" s="47" t="s">
        <v>6169</v>
      </c>
      <c r="AE1220" s="47" t="s">
        <v>6173</v>
      </c>
      <c r="AF1220" s="6" t="s">
        <v>6174</v>
      </c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</row>
    <row r="1221" spans="1:43" s="1" customFormat="1" ht="15.75" x14ac:dyDescent="0.25">
      <c r="A1221" s="47">
        <v>1219</v>
      </c>
      <c r="B1221" s="47" t="s">
        <v>6175</v>
      </c>
      <c r="C1221" s="47" t="s">
        <v>2794</v>
      </c>
      <c r="D1221" s="69" t="s">
        <v>3532</v>
      </c>
      <c r="E1221" s="47">
        <v>1989</v>
      </c>
      <c r="F1221" s="69" t="s">
        <v>3487</v>
      </c>
      <c r="G1221" s="69" t="s">
        <v>3486</v>
      </c>
      <c r="H1221" s="69" t="s">
        <v>1334</v>
      </c>
      <c r="I1221" s="70">
        <v>3.0077587157372019</v>
      </c>
      <c r="J1221" s="47" t="s">
        <v>430</v>
      </c>
      <c r="K1221" s="47">
        <v>10</v>
      </c>
      <c r="L1221" s="71"/>
      <c r="M1221" s="47">
        <v>75</v>
      </c>
      <c r="N1221" s="48">
        <f t="shared" si="115"/>
        <v>180</v>
      </c>
      <c r="O1221" s="48">
        <f t="shared" si="110"/>
        <v>541.39656883269629</v>
      </c>
      <c r="P1221" s="72">
        <f t="shared" si="111"/>
        <v>54.13965688326963</v>
      </c>
      <c r="Q1221" s="73">
        <f t="shared" si="112"/>
        <v>89.33043385739488</v>
      </c>
      <c r="R1221" s="48">
        <f t="shared" si="113"/>
        <v>684.86665957336072</v>
      </c>
      <c r="S1221" s="74">
        <f t="shared" si="114"/>
        <v>40</v>
      </c>
      <c r="T1221" s="6" t="s">
        <v>431</v>
      </c>
      <c r="U1221" s="47" t="s">
        <v>432</v>
      </c>
      <c r="V1221" s="47">
        <v>1</v>
      </c>
      <c r="W1221" s="47">
        <v>1</v>
      </c>
      <c r="X1221" s="47">
        <v>1</v>
      </c>
      <c r="Y1221" s="47">
        <v>1</v>
      </c>
      <c r="Z1221" s="75">
        <v>44263.523240740738</v>
      </c>
      <c r="AA1221" s="6" t="s">
        <v>1221</v>
      </c>
      <c r="AB1221" s="47" t="s">
        <v>3535</v>
      </c>
      <c r="AC1221" s="47" t="s">
        <v>6128</v>
      </c>
      <c r="AD1221" s="47" t="s">
        <v>3501</v>
      </c>
      <c r="AE1221" s="47" t="s">
        <v>6176</v>
      </c>
      <c r="AF1221" s="6" t="s">
        <v>6177</v>
      </c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</row>
    <row r="1222" spans="1:43" s="1" customFormat="1" ht="15.75" x14ac:dyDescent="0.25">
      <c r="A1222" s="47">
        <v>1220</v>
      </c>
      <c r="B1222" s="47" t="s">
        <v>6178</v>
      </c>
      <c r="C1222" s="47" t="s">
        <v>3531</v>
      </c>
      <c r="D1222" s="69" t="s">
        <v>3532</v>
      </c>
      <c r="E1222" s="47">
        <v>1989</v>
      </c>
      <c r="F1222" s="69" t="s">
        <v>1334</v>
      </c>
      <c r="G1222" s="69" t="s">
        <v>3602</v>
      </c>
      <c r="H1222" s="69" t="s">
        <v>1334</v>
      </c>
      <c r="I1222" s="70">
        <v>6.3505629965300967</v>
      </c>
      <c r="J1222" s="47" t="s">
        <v>430</v>
      </c>
      <c r="K1222" s="47">
        <v>10</v>
      </c>
      <c r="L1222" s="71"/>
      <c r="M1222" s="47">
        <v>75</v>
      </c>
      <c r="N1222" s="48">
        <f t="shared" si="115"/>
        <v>180</v>
      </c>
      <c r="O1222" s="48">
        <f t="shared" ref="O1222:O1285" si="116">N1222*I1222</f>
        <v>1143.1013393754174</v>
      </c>
      <c r="P1222" s="72">
        <f t="shared" ref="P1222:P1285" si="117">O1222*0.1</f>
        <v>114.31013393754175</v>
      </c>
      <c r="Q1222" s="73">
        <f t="shared" ref="Q1222:Q1285" si="118">SUM(O1222:P1222)*0.15</f>
        <v>188.61172099694386</v>
      </c>
      <c r="R1222" s="48">
        <f t="shared" ref="R1222:R1285" si="119">SUM(O1222:Q1222)</f>
        <v>1446.0231943099029</v>
      </c>
      <c r="S1222" s="74">
        <f t="shared" si="114"/>
        <v>40</v>
      </c>
      <c r="T1222" s="6" t="s">
        <v>431</v>
      </c>
      <c r="U1222" s="47" t="s">
        <v>432</v>
      </c>
      <c r="V1222" s="47">
        <v>1</v>
      </c>
      <c r="W1222" s="47">
        <v>1</v>
      </c>
      <c r="X1222" s="47">
        <v>1</v>
      </c>
      <c r="Y1222" s="47">
        <v>1</v>
      </c>
      <c r="Z1222" s="75">
        <v>44263.528993055566</v>
      </c>
      <c r="AA1222" s="6" t="s">
        <v>1221</v>
      </c>
      <c r="AB1222" s="47" t="s">
        <v>3535</v>
      </c>
      <c r="AC1222" s="47" t="s">
        <v>3537</v>
      </c>
      <c r="AD1222" s="47" t="s">
        <v>6146</v>
      </c>
      <c r="AE1222" s="47" t="s">
        <v>6179</v>
      </c>
      <c r="AF1222" s="6" t="s">
        <v>6180</v>
      </c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</row>
    <row r="1223" spans="1:43" s="1" customFormat="1" ht="15.75" x14ac:dyDescent="0.25">
      <c r="A1223" s="47">
        <v>1221</v>
      </c>
      <c r="B1223" s="47" t="s">
        <v>6181</v>
      </c>
      <c r="C1223" s="47" t="s">
        <v>1719</v>
      </c>
      <c r="D1223" s="69" t="s">
        <v>1720</v>
      </c>
      <c r="E1223" s="47">
        <v>1999</v>
      </c>
      <c r="F1223" s="69" t="s">
        <v>1872</v>
      </c>
      <c r="G1223" s="69" t="s">
        <v>622</v>
      </c>
      <c r="H1223" s="69" t="s">
        <v>451</v>
      </c>
      <c r="I1223" s="70">
        <v>19.262312666521101</v>
      </c>
      <c r="J1223" s="47" t="s">
        <v>430</v>
      </c>
      <c r="K1223" s="47">
        <v>8</v>
      </c>
      <c r="L1223" s="71"/>
      <c r="M1223" s="47">
        <v>75</v>
      </c>
      <c r="N1223" s="48">
        <f t="shared" si="115"/>
        <v>160</v>
      </c>
      <c r="O1223" s="48">
        <f t="shared" si="116"/>
        <v>3081.9700266433761</v>
      </c>
      <c r="P1223" s="72">
        <f t="shared" si="117"/>
        <v>308.19700266433762</v>
      </c>
      <c r="Q1223" s="73">
        <f t="shared" si="118"/>
        <v>508.52505439615703</v>
      </c>
      <c r="R1223" s="48">
        <f t="shared" si="119"/>
        <v>3898.6920837038706</v>
      </c>
      <c r="S1223" s="74">
        <f t="shared" ref="S1223:S1286" si="120">M1223-ABS($I$2-E1223)</f>
        <v>50</v>
      </c>
      <c r="T1223" s="6" t="s">
        <v>1907</v>
      </c>
      <c r="U1223" s="47" t="s">
        <v>432</v>
      </c>
      <c r="V1223" s="47">
        <v>1</v>
      </c>
      <c r="W1223" s="47">
        <v>1</v>
      </c>
      <c r="X1223" s="47">
        <v>1</v>
      </c>
      <c r="Y1223" s="47">
        <v>1</v>
      </c>
      <c r="Z1223" s="75">
        <v>40855.635891203703</v>
      </c>
      <c r="AA1223" s="6" t="s">
        <v>433</v>
      </c>
      <c r="AB1223" s="47" t="s">
        <v>1722</v>
      </c>
      <c r="AC1223" s="47" t="s">
        <v>1986</v>
      </c>
      <c r="AD1223" s="47" t="s">
        <v>6182</v>
      </c>
      <c r="AE1223" s="47" t="s">
        <v>6183</v>
      </c>
      <c r="AF1223" s="6" t="s">
        <v>6184</v>
      </c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</row>
    <row r="1224" spans="1:43" s="1" customFormat="1" ht="15.75" x14ac:dyDescent="0.25">
      <c r="A1224" s="47">
        <v>1222</v>
      </c>
      <c r="B1224" s="47" t="s">
        <v>6185</v>
      </c>
      <c r="C1224" s="47" t="s">
        <v>1719</v>
      </c>
      <c r="D1224" s="69" t="s">
        <v>1720</v>
      </c>
      <c r="E1224" s="47">
        <v>1999</v>
      </c>
      <c r="F1224" s="69" t="s">
        <v>1872</v>
      </c>
      <c r="G1224" s="69" t="s">
        <v>622</v>
      </c>
      <c r="H1224" s="69" t="s">
        <v>451</v>
      </c>
      <c r="I1224" s="70">
        <v>3.7378272961825738</v>
      </c>
      <c r="J1224" s="47" t="s">
        <v>430</v>
      </c>
      <c r="K1224" s="47">
        <v>8</v>
      </c>
      <c r="L1224" s="71"/>
      <c r="M1224" s="47">
        <v>75</v>
      </c>
      <c r="N1224" s="48">
        <f t="shared" si="115"/>
        <v>160</v>
      </c>
      <c r="O1224" s="48">
        <f t="shared" si="116"/>
        <v>598.05236738921178</v>
      </c>
      <c r="P1224" s="72">
        <f t="shared" si="117"/>
        <v>59.805236738921181</v>
      </c>
      <c r="Q1224" s="73">
        <f t="shared" si="118"/>
        <v>98.678640619219934</v>
      </c>
      <c r="R1224" s="48">
        <f t="shared" si="119"/>
        <v>756.53624474735284</v>
      </c>
      <c r="S1224" s="74">
        <f t="shared" si="120"/>
        <v>50</v>
      </c>
      <c r="T1224" s="6" t="s">
        <v>431</v>
      </c>
      <c r="U1224" s="47" t="s">
        <v>432</v>
      </c>
      <c r="V1224" s="47">
        <v>1</v>
      </c>
      <c r="W1224" s="47">
        <v>1</v>
      </c>
      <c r="X1224" s="47">
        <v>1</v>
      </c>
      <c r="Y1224" s="47">
        <v>1</v>
      </c>
      <c r="Z1224" s="75">
        <v>40855.635891203703</v>
      </c>
      <c r="AA1224" s="6" t="s">
        <v>433</v>
      </c>
      <c r="AB1224" s="47" t="s">
        <v>1722</v>
      </c>
      <c r="AC1224" s="47" t="s">
        <v>6182</v>
      </c>
      <c r="AD1224" s="47" t="s">
        <v>6186</v>
      </c>
      <c r="AE1224" s="47" t="s">
        <v>6187</v>
      </c>
      <c r="AF1224" s="6" t="s">
        <v>6188</v>
      </c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</row>
    <row r="1225" spans="1:43" s="1" customFormat="1" ht="15.75" x14ac:dyDescent="0.25">
      <c r="A1225" s="47">
        <v>1223</v>
      </c>
      <c r="B1225" s="47" t="s">
        <v>6189</v>
      </c>
      <c r="C1225" s="47" t="s">
        <v>1719</v>
      </c>
      <c r="D1225" s="69" t="s">
        <v>1720</v>
      </c>
      <c r="E1225" s="47">
        <v>1999</v>
      </c>
      <c r="F1225" s="69" t="s">
        <v>622</v>
      </c>
      <c r="G1225" s="69" t="s">
        <v>442</v>
      </c>
      <c r="H1225" s="69" t="s">
        <v>1994</v>
      </c>
      <c r="I1225" s="70">
        <v>248.15857620877549</v>
      </c>
      <c r="J1225" s="47" t="s">
        <v>430</v>
      </c>
      <c r="K1225" s="47">
        <v>8</v>
      </c>
      <c r="L1225" s="71"/>
      <c r="M1225" s="47">
        <v>75</v>
      </c>
      <c r="N1225" s="48">
        <f t="shared" si="115"/>
        <v>160</v>
      </c>
      <c r="O1225" s="48">
        <f t="shared" si="116"/>
        <v>39705.37219340408</v>
      </c>
      <c r="P1225" s="72">
        <f t="shared" si="117"/>
        <v>3970.5372193404082</v>
      </c>
      <c r="Q1225" s="73">
        <f t="shared" si="118"/>
        <v>6551.3864119116733</v>
      </c>
      <c r="R1225" s="48">
        <f t="shared" si="119"/>
        <v>50227.295824656161</v>
      </c>
      <c r="S1225" s="74">
        <f t="shared" si="120"/>
        <v>50</v>
      </c>
      <c r="T1225" s="6" t="s">
        <v>431</v>
      </c>
      <c r="U1225" s="47" t="s">
        <v>432</v>
      </c>
      <c r="V1225" s="47">
        <v>1</v>
      </c>
      <c r="W1225" s="47">
        <v>1</v>
      </c>
      <c r="X1225" s="47">
        <v>1</v>
      </c>
      <c r="Y1225" s="47">
        <v>1</v>
      </c>
      <c r="Z1225" s="75">
        <v>40855.635891203703</v>
      </c>
      <c r="AA1225" s="6" t="s">
        <v>433</v>
      </c>
      <c r="AB1225" s="47" t="s">
        <v>1722</v>
      </c>
      <c r="AC1225" s="47" t="s">
        <v>2756</v>
      </c>
      <c r="AD1225" s="47" t="s">
        <v>6190</v>
      </c>
      <c r="AE1225" s="47" t="s">
        <v>6191</v>
      </c>
      <c r="AF1225" s="6" t="s">
        <v>6192</v>
      </c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</row>
    <row r="1226" spans="1:43" s="1" customFormat="1" ht="15.75" x14ac:dyDescent="0.25">
      <c r="A1226" s="47">
        <v>1224</v>
      </c>
      <c r="B1226" s="47" t="s">
        <v>6193</v>
      </c>
      <c r="C1226" s="47" t="s">
        <v>1719</v>
      </c>
      <c r="D1226" s="69" t="s">
        <v>1720</v>
      </c>
      <c r="E1226" s="47">
        <v>1999</v>
      </c>
      <c r="F1226" s="69" t="s">
        <v>1872</v>
      </c>
      <c r="G1226" s="69" t="s">
        <v>622</v>
      </c>
      <c r="H1226" s="69" t="s">
        <v>451</v>
      </c>
      <c r="I1226" s="70">
        <v>2.5475788997121258</v>
      </c>
      <c r="J1226" s="47" t="s">
        <v>430</v>
      </c>
      <c r="K1226" s="47">
        <v>8</v>
      </c>
      <c r="L1226" s="71"/>
      <c r="M1226" s="47">
        <v>75</v>
      </c>
      <c r="N1226" s="48">
        <f t="shared" si="115"/>
        <v>160</v>
      </c>
      <c r="O1226" s="48">
        <f t="shared" si="116"/>
        <v>407.6126239539401</v>
      </c>
      <c r="P1226" s="72">
        <f t="shared" si="117"/>
        <v>40.761262395394013</v>
      </c>
      <c r="Q1226" s="73">
        <f t="shared" si="118"/>
        <v>67.256082952400106</v>
      </c>
      <c r="R1226" s="48">
        <f t="shared" si="119"/>
        <v>515.62996930173426</v>
      </c>
      <c r="S1226" s="74">
        <f t="shared" si="120"/>
        <v>50</v>
      </c>
      <c r="T1226" s="6" t="s">
        <v>431</v>
      </c>
      <c r="U1226" s="47" t="s">
        <v>432</v>
      </c>
      <c r="V1226" s="47">
        <v>1</v>
      </c>
      <c r="W1226" s="47">
        <v>1</v>
      </c>
      <c r="X1226" s="47">
        <v>1</v>
      </c>
      <c r="Y1226" s="47">
        <v>1</v>
      </c>
      <c r="Z1226" s="75">
        <v>40855.635891203703</v>
      </c>
      <c r="AA1226" s="6" t="s">
        <v>433</v>
      </c>
      <c r="AB1226" s="47" t="s">
        <v>1722</v>
      </c>
      <c r="AC1226" s="47" t="s">
        <v>1909</v>
      </c>
      <c r="AD1226" s="47" t="s">
        <v>6190</v>
      </c>
      <c r="AE1226" s="47" t="s">
        <v>6194</v>
      </c>
      <c r="AF1226" s="6" t="s">
        <v>6195</v>
      </c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</row>
    <row r="1227" spans="1:43" s="1" customFormat="1" ht="15.75" x14ac:dyDescent="0.25">
      <c r="A1227" s="47">
        <v>1225</v>
      </c>
      <c r="B1227" s="47" t="s">
        <v>6196</v>
      </c>
      <c r="C1227" s="47" t="s">
        <v>2965</v>
      </c>
      <c r="D1227" s="69" t="s">
        <v>2966</v>
      </c>
      <c r="E1227" s="47">
        <v>1996</v>
      </c>
      <c r="F1227" s="69" t="s">
        <v>1046</v>
      </c>
      <c r="G1227" s="69" t="s">
        <v>904</v>
      </c>
      <c r="H1227" s="69" t="s">
        <v>2967</v>
      </c>
      <c r="I1227" s="70">
        <v>49.999900443730567</v>
      </c>
      <c r="J1227" s="47" t="s">
        <v>430</v>
      </c>
      <c r="K1227" s="47">
        <v>10</v>
      </c>
      <c r="L1227" s="71"/>
      <c r="M1227" s="47">
        <v>75</v>
      </c>
      <c r="N1227" s="48">
        <f t="shared" si="115"/>
        <v>180</v>
      </c>
      <c r="O1227" s="48">
        <f t="shared" si="116"/>
        <v>8999.9820798715027</v>
      </c>
      <c r="P1227" s="72">
        <f t="shared" si="117"/>
        <v>899.99820798715029</v>
      </c>
      <c r="Q1227" s="73">
        <f t="shared" si="118"/>
        <v>1484.9970431787979</v>
      </c>
      <c r="R1227" s="48">
        <f t="shared" si="119"/>
        <v>11384.977331037451</v>
      </c>
      <c r="S1227" s="74">
        <f t="shared" si="120"/>
        <v>47</v>
      </c>
      <c r="T1227" s="6" t="s">
        <v>2212</v>
      </c>
      <c r="U1227" s="47" t="s">
        <v>432</v>
      </c>
      <c r="V1227" s="47">
        <v>1</v>
      </c>
      <c r="W1227" s="47">
        <v>1</v>
      </c>
      <c r="X1227" s="47">
        <v>1</v>
      </c>
      <c r="Y1227" s="47">
        <v>1</v>
      </c>
      <c r="Z1227" s="75">
        <v>40855.635891203703</v>
      </c>
      <c r="AA1227" s="6" t="s">
        <v>433</v>
      </c>
      <c r="AB1227" s="47" t="s">
        <v>2968</v>
      </c>
      <c r="AC1227" s="47" t="s">
        <v>6197</v>
      </c>
      <c r="AD1227" s="47" t="s">
        <v>6198</v>
      </c>
      <c r="AE1227" s="47" t="s">
        <v>6199</v>
      </c>
      <c r="AF1227" s="6" t="s">
        <v>6200</v>
      </c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</row>
    <row r="1228" spans="1:43" s="1" customFormat="1" ht="15.75" x14ac:dyDescent="0.25">
      <c r="A1228" s="47">
        <v>1226</v>
      </c>
      <c r="B1228" s="47" t="s">
        <v>6201</v>
      </c>
      <c r="C1228" s="47" t="s">
        <v>2965</v>
      </c>
      <c r="D1228" s="69" t="s">
        <v>2966</v>
      </c>
      <c r="E1228" s="47">
        <v>1996</v>
      </c>
      <c r="F1228" s="69" t="s">
        <v>1046</v>
      </c>
      <c r="G1228" s="69" t="s">
        <v>904</v>
      </c>
      <c r="H1228" s="69" t="s">
        <v>2967</v>
      </c>
      <c r="I1228" s="70">
        <v>3.0000724423558318</v>
      </c>
      <c r="J1228" s="47" t="s">
        <v>430</v>
      </c>
      <c r="K1228" s="47">
        <v>10</v>
      </c>
      <c r="L1228" s="71"/>
      <c r="M1228" s="47">
        <v>75</v>
      </c>
      <c r="N1228" s="48">
        <f t="shared" si="115"/>
        <v>180</v>
      </c>
      <c r="O1228" s="48">
        <f t="shared" si="116"/>
        <v>540.01303962404972</v>
      </c>
      <c r="P1228" s="72">
        <f t="shared" si="117"/>
        <v>54.001303962404975</v>
      </c>
      <c r="Q1228" s="73">
        <f t="shared" si="118"/>
        <v>89.102151537968211</v>
      </c>
      <c r="R1228" s="48">
        <f t="shared" si="119"/>
        <v>683.11649512442295</v>
      </c>
      <c r="S1228" s="74">
        <f t="shared" si="120"/>
        <v>47</v>
      </c>
      <c r="T1228" s="6" t="s">
        <v>431</v>
      </c>
      <c r="U1228" s="47" t="s">
        <v>432</v>
      </c>
      <c r="V1228" s="47">
        <v>1</v>
      </c>
      <c r="W1228" s="47">
        <v>1</v>
      </c>
      <c r="X1228" s="47">
        <v>1</v>
      </c>
      <c r="Y1228" s="47">
        <v>1</v>
      </c>
      <c r="Z1228" s="75">
        <v>40855.635891203703</v>
      </c>
      <c r="AA1228" s="6" t="s">
        <v>433</v>
      </c>
      <c r="AB1228" s="47" t="s">
        <v>2968</v>
      </c>
      <c r="AC1228" s="47" t="s">
        <v>2970</v>
      </c>
      <c r="AD1228" s="47" t="s">
        <v>6197</v>
      </c>
      <c r="AE1228" s="47" t="s">
        <v>6202</v>
      </c>
      <c r="AF1228" s="6" t="s">
        <v>6203</v>
      </c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</row>
    <row r="1229" spans="1:43" s="1" customFormat="1" ht="15.75" x14ac:dyDescent="0.25">
      <c r="A1229" s="47">
        <v>1227</v>
      </c>
      <c r="B1229" s="47" t="s">
        <v>6204</v>
      </c>
      <c r="C1229" s="47" t="s">
        <v>2455</v>
      </c>
      <c r="D1229" s="69" t="s">
        <v>547</v>
      </c>
      <c r="E1229" s="47">
        <v>2001</v>
      </c>
      <c r="F1229" s="69" t="s">
        <v>554</v>
      </c>
      <c r="G1229" s="69" t="s">
        <v>451</v>
      </c>
      <c r="H1229" s="69" t="s">
        <v>451</v>
      </c>
      <c r="I1229" s="70">
        <v>5.3478347255151952</v>
      </c>
      <c r="J1229" s="47" t="s">
        <v>430</v>
      </c>
      <c r="K1229" s="47">
        <v>8</v>
      </c>
      <c r="L1229" s="71"/>
      <c r="M1229" s="47">
        <v>75</v>
      </c>
      <c r="N1229" s="48">
        <f t="shared" si="115"/>
        <v>160</v>
      </c>
      <c r="O1229" s="48">
        <f t="shared" si="116"/>
        <v>855.65355608243124</v>
      </c>
      <c r="P1229" s="72">
        <f t="shared" si="117"/>
        <v>85.565355608243124</v>
      </c>
      <c r="Q1229" s="73">
        <f t="shared" si="118"/>
        <v>141.18283675360115</v>
      </c>
      <c r="R1229" s="48">
        <f t="shared" si="119"/>
        <v>1082.4017484442754</v>
      </c>
      <c r="S1229" s="74">
        <f t="shared" si="120"/>
        <v>52</v>
      </c>
      <c r="T1229" s="6" t="s">
        <v>1865</v>
      </c>
      <c r="U1229" s="47" t="s">
        <v>432</v>
      </c>
      <c r="V1229" s="47">
        <v>1</v>
      </c>
      <c r="W1229" s="47">
        <v>1</v>
      </c>
      <c r="X1229" s="47">
        <v>1</v>
      </c>
      <c r="Y1229" s="47">
        <v>1</v>
      </c>
      <c r="Z1229" s="75">
        <v>40855.63590277778</v>
      </c>
      <c r="AA1229" s="6" t="s">
        <v>433</v>
      </c>
      <c r="AB1229" s="47" t="s">
        <v>2994</v>
      </c>
      <c r="AC1229" s="47" t="s">
        <v>6205</v>
      </c>
      <c r="AD1229" s="47" t="s">
        <v>6206</v>
      </c>
      <c r="AE1229" s="47" t="s">
        <v>6207</v>
      </c>
      <c r="AF1229" s="6" t="s">
        <v>6208</v>
      </c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</row>
    <row r="1230" spans="1:43" s="1" customFormat="1" ht="15.75" x14ac:dyDescent="0.25">
      <c r="A1230" s="47">
        <v>1228</v>
      </c>
      <c r="B1230" s="47" t="s">
        <v>6209</v>
      </c>
      <c r="C1230" s="47" t="s">
        <v>2455</v>
      </c>
      <c r="D1230" s="69" t="s">
        <v>547</v>
      </c>
      <c r="E1230" s="47">
        <v>2001</v>
      </c>
      <c r="F1230" s="69" t="s">
        <v>554</v>
      </c>
      <c r="G1230" s="69" t="s">
        <v>451</v>
      </c>
      <c r="H1230" s="69" t="s">
        <v>451</v>
      </c>
      <c r="I1230" s="70">
        <v>61.493876277050518</v>
      </c>
      <c r="J1230" s="47" t="s">
        <v>430</v>
      </c>
      <c r="K1230" s="47">
        <v>8</v>
      </c>
      <c r="L1230" s="71"/>
      <c r="M1230" s="47">
        <v>75</v>
      </c>
      <c r="N1230" s="48">
        <f t="shared" si="115"/>
        <v>160</v>
      </c>
      <c r="O1230" s="48">
        <f t="shared" si="116"/>
        <v>9839.0202043280824</v>
      </c>
      <c r="P1230" s="72">
        <f t="shared" si="117"/>
        <v>983.90202043280829</v>
      </c>
      <c r="Q1230" s="73">
        <f t="shared" si="118"/>
        <v>1623.4383337141335</v>
      </c>
      <c r="R1230" s="48">
        <f t="shared" si="119"/>
        <v>12446.360558475024</v>
      </c>
      <c r="S1230" s="74">
        <f t="shared" si="120"/>
        <v>52</v>
      </c>
      <c r="T1230" s="6" t="s">
        <v>431</v>
      </c>
      <c r="U1230" s="47" t="s">
        <v>432</v>
      </c>
      <c r="V1230" s="47">
        <v>1</v>
      </c>
      <c r="W1230" s="47">
        <v>1</v>
      </c>
      <c r="X1230" s="47">
        <v>1</v>
      </c>
      <c r="Y1230" s="47">
        <v>1</v>
      </c>
      <c r="Z1230" s="75">
        <v>40855.63590277778</v>
      </c>
      <c r="AA1230" s="6" t="s">
        <v>433</v>
      </c>
      <c r="AB1230" s="47" t="s">
        <v>2994</v>
      </c>
      <c r="AC1230" s="47" t="s">
        <v>6210</v>
      </c>
      <c r="AD1230" s="47" t="s">
        <v>6205</v>
      </c>
      <c r="AE1230" s="47" t="s">
        <v>6211</v>
      </c>
      <c r="AF1230" s="6" t="s">
        <v>6212</v>
      </c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</row>
    <row r="1231" spans="1:43" s="1" customFormat="1" ht="15.75" x14ac:dyDescent="0.25">
      <c r="A1231" s="47">
        <v>1229</v>
      </c>
      <c r="B1231" s="47" t="s">
        <v>6213</v>
      </c>
      <c r="C1231" s="47" t="s">
        <v>3915</v>
      </c>
      <c r="D1231" s="69" t="s">
        <v>547</v>
      </c>
      <c r="E1231" s="47">
        <v>2001</v>
      </c>
      <c r="F1231" s="69" t="s">
        <v>903</v>
      </c>
      <c r="G1231" s="69" t="s">
        <v>2723</v>
      </c>
      <c r="H1231" s="69" t="s">
        <v>548</v>
      </c>
      <c r="I1231" s="70">
        <v>280.02803526613337</v>
      </c>
      <c r="J1231" s="47" t="s">
        <v>430</v>
      </c>
      <c r="K1231" s="47">
        <v>12</v>
      </c>
      <c r="L1231" s="71"/>
      <c r="M1231" s="47">
        <v>75</v>
      </c>
      <c r="N1231" s="48">
        <f t="shared" si="115"/>
        <v>200</v>
      </c>
      <c r="O1231" s="48">
        <f t="shared" si="116"/>
        <v>56005.607053226675</v>
      </c>
      <c r="P1231" s="72">
        <f t="shared" si="117"/>
        <v>5600.5607053226677</v>
      </c>
      <c r="Q1231" s="73">
        <f t="shared" si="118"/>
        <v>9240.9251637824018</v>
      </c>
      <c r="R1231" s="48">
        <f t="shared" si="119"/>
        <v>70847.092922331751</v>
      </c>
      <c r="S1231" s="74">
        <f t="shared" si="120"/>
        <v>52</v>
      </c>
      <c r="T1231" s="6" t="s">
        <v>431</v>
      </c>
      <c r="U1231" s="47" t="s">
        <v>432</v>
      </c>
      <c r="V1231" s="47">
        <v>1</v>
      </c>
      <c r="W1231" s="47">
        <v>1</v>
      </c>
      <c r="X1231" s="47">
        <v>1</v>
      </c>
      <c r="Y1231" s="47">
        <v>1</v>
      </c>
      <c r="Z1231" s="75">
        <v>40855.63590277778</v>
      </c>
      <c r="AA1231" s="6" t="s">
        <v>433</v>
      </c>
      <c r="AB1231" s="47" t="s">
        <v>2994</v>
      </c>
      <c r="AC1231" s="47" t="s">
        <v>6214</v>
      </c>
      <c r="AD1231" s="47" t="s">
        <v>6215</v>
      </c>
      <c r="AE1231" s="47" t="s">
        <v>6216</v>
      </c>
      <c r="AF1231" s="6" t="s">
        <v>6217</v>
      </c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</row>
    <row r="1232" spans="1:43" s="1" customFormat="1" ht="15.75" x14ac:dyDescent="0.25">
      <c r="A1232" s="47">
        <v>1230</v>
      </c>
      <c r="B1232" s="47" t="s">
        <v>6218</v>
      </c>
      <c r="C1232" s="47" t="s">
        <v>3896</v>
      </c>
      <c r="D1232" s="69" t="s">
        <v>547</v>
      </c>
      <c r="E1232" s="47">
        <v>2001</v>
      </c>
      <c r="F1232" s="69" t="s">
        <v>903</v>
      </c>
      <c r="G1232" s="69" t="s">
        <v>2723</v>
      </c>
      <c r="H1232" s="69" t="s">
        <v>548</v>
      </c>
      <c r="I1232" s="70">
        <v>374.46420022452941</v>
      </c>
      <c r="J1232" s="47" t="s">
        <v>430</v>
      </c>
      <c r="K1232" s="47">
        <v>12</v>
      </c>
      <c r="L1232" s="71"/>
      <c r="M1232" s="47">
        <v>75</v>
      </c>
      <c r="N1232" s="48">
        <f t="shared" si="115"/>
        <v>200</v>
      </c>
      <c r="O1232" s="48">
        <f t="shared" si="116"/>
        <v>74892.840044905883</v>
      </c>
      <c r="P1232" s="72">
        <f t="shared" si="117"/>
        <v>7489.2840044905888</v>
      </c>
      <c r="Q1232" s="73">
        <f t="shared" si="118"/>
        <v>12357.31860740947</v>
      </c>
      <c r="R1232" s="48">
        <f t="shared" si="119"/>
        <v>94739.442656805943</v>
      </c>
      <c r="S1232" s="74">
        <f t="shared" si="120"/>
        <v>52</v>
      </c>
      <c r="T1232" s="6" t="s">
        <v>431</v>
      </c>
      <c r="U1232" s="47" t="s">
        <v>432</v>
      </c>
      <c r="V1232" s="47">
        <v>1</v>
      </c>
      <c r="W1232" s="47">
        <v>1</v>
      </c>
      <c r="X1232" s="47">
        <v>1</v>
      </c>
      <c r="Y1232" s="47">
        <v>1</v>
      </c>
      <c r="Z1232" s="75">
        <v>40855.63590277778</v>
      </c>
      <c r="AA1232" s="6" t="s">
        <v>433</v>
      </c>
      <c r="AB1232" s="47" t="s">
        <v>2994</v>
      </c>
      <c r="AC1232" s="47" t="s">
        <v>6219</v>
      </c>
      <c r="AD1232" s="47" t="s">
        <v>6214</v>
      </c>
      <c r="AE1232" s="47" t="s">
        <v>6220</v>
      </c>
      <c r="AF1232" s="6" t="s">
        <v>6221</v>
      </c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</row>
    <row r="1233" spans="1:43" s="1" customFormat="1" ht="15.75" x14ac:dyDescent="0.25">
      <c r="A1233" s="47">
        <v>1231</v>
      </c>
      <c r="B1233" s="47" t="s">
        <v>6222</v>
      </c>
      <c r="C1233" s="47" t="s">
        <v>3896</v>
      </c>
      <c r="D1233" s="69" t="s">
        <v>547</v>
      </c>
      <c r="E1233" s="47">
        <v>2001</v>
      </c>
      <c r="F1233" s="69" t="s">
        <v>903</v>
      </c>
      <c r="G1233" s="69" t="s">
        <v>2723</v>
      </c>
      <c r="H1233" s="69" t="s">
        <v>548</v>
      </c>
      <c r="I1233" s="70">
        <v>4.483426478394156</v>
      </c>
      <c r="J1233" s="47" t="s">
        <v>430</v>
      </c>
      <c r="K1233" s="47">
        <v>12</v>
      </c>
      <c r="L1233" s="71"/>
      <c r="M1233" s="47">
        <v>75</v>
      </c>
      <c r="N1233" s="48">
        <f t="shared" si="115"/>
        <v>200</v>
      </c>
      <c r="O1233" s="48">
        <f t="shared" si="116"/>
        <v>896.68529567883115</v>
      </c>
      <c r="P1233" s="72">
        <f t="shared" si="117"/>
        <v>89.668529567883127</v>
      </c>
      <c r="Q1233" s="73">
        <f t="shared" si="118"/>
        <v>147.95307378700713</v>
      </c>
      <c r="R1233" s="48">
        <f t="shared" si="119"/>
        <v>1134.3068990337213</v>
      </c>
      <c r="S1233" s="74">
        <f t="shared" si="120"/>
        <v>52</v>
      </c>
      <c r="T1233" s="6" t="s">
        <v>431</v>
      </c>
      <c r="U1233" s="47" t="s">
        <v>432</v>
      </c>
      <c r="V1233" s="47">
        <v>1</v>
      </c>
      <c r="W1233" s="47">
        <v>1</v>
      </c>
      <c r="X1233" s="47">
        <v>1</v>
      </c>
      <c r="Y1233" s="47">
        <v>1</v>
      </c>
      <c r="Z1233" s="75">
        <v>40855.63590277778</v>
      </c>
      <c r="AA1233" s="6" t="s">
        <v>433</v>
      </c>
      <c r="AB1233" s="47" t="s">
        <v>2994</v>
      </c>
      <c r="AC1233" s="47" t="s">
        <v>6223</v>
      </c>
      <c r="AD1233" s="47" t="s">
        <v>6219</v>
      </c>
      <c r="AE1233" s="47" t="s">
        <v>6224</v>
      </c>
      <c r="AF1233" s="6" t="s">
        <v>6225</v>
      </c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</row>
    <row r="1234" spans="1:43" s="1" customFormat="1" ht="15.75" x14ac:dyDescent="0.25">
      <c r="A1234" s="47">
        <v>1232</v>
      </c>
      <c r="B1234" s="47" t="s">
        <v>6226</v>
      </c>
      <c r="C1234" s="47" t="s">
        <v>3896</v>
      </c>
      <c r="D1234" s="69" t="s">
        <v>547</v>
      </c>
      <c r="E1234" s="47">
        <v>2001</v>
      </c>
      <c r="F1234" s="69" t="s">
        <v>903</v>
      </c>
      <c r="G1234" s="69" t="s">
        <v>5637</v>
      </c>
      <c r="H1234" s="69" t="s">
        <v>451</v>
      </c>
      <c r="I1234" s="70">
        <v>4.4772546008618921</v>
      </c>
      <c r="J1234" s="47" t="s">
        <v>430</v>
      </c>
      <c r="K1234" s="47">
        <v>12</v>
      </c>
      <c r="L1234" s="71"/>
      <c r="M1234" s="47">
        <v>75</v>
      </c>
      <c r="N1234" s="48">
        <f t="shared" si="115"/>
        <v>200</v>
      </c>
      <c r="O1234" s="48">
        <f t="shared" si="116"/>
        <v>895.45092017237846</v>
      </c>
      <c r="P1234" s="72">
        <f t="shared" si="117"/>
        <v>89.545092017237849</v>
      </c>
      <c r="Q1234" s="73">
        <f t="shared" si="118"/>
        <v>147.74940182844244</v>
      </c>
      <c r="R1234" s="48">
        <f t="shared" si="119"/>
        <v>1132.7454140180587</v>
      </c>
      <c r="S1234" s="74">
        <f t="shared" si="120"/>
        <v>52</v>
      </c>
      <c r="T1234" s="6" t="s">
        <v>431</v>
      </c>
      <c r="U1234" s="47" t="s">
        <v>432</v>
      </c>
      <c r="V1234" s="47">
        <v>1</v>
      </c>
      <c r="W1234" s="47">
        <v>1</v>
      </c>
      <c r="X1234" s="47">
        <v>1</v>
      </c>
      <c r="Y1234" s="47">
        <v>1</v>
      </c>
      <c r="Z1234" s="75">
        <v>40855.63590277778</v>
      </c>
      <c r="AA1234" s="6" t="s">
        <v>433</v>
      </c>
      <c r="AB1234" s="47" t="s">
        <v>2994</v>
      </c>
      <c r="AC1234" s="47" t="s">
        <v>6223</v>
      </c>
      <c r="AD1234" s="47" t="s">
        <v>6227</v>
      </c>
      <c r="AE1234" s="47" t="s">
        <v>6228</v>
      </c>
      <c r="AF1234" s="6" t="s">
        <v>6229</v>
      </c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</row>
    <row r="1235" spans="1:43" s="1" customFormat="1" ht="15.75" x14ac:dyDescent="0.25">
      <c r="A1235" s="47">
        <v>1233</v>
      </c>
      <c r="B1235" s="47" t="s">
        <v>6230</v>
      </c>
      <c r="C1235" s="47" t="s">
        <v>3896</v>
      </c>
      <c r="D1235" s="69" t="s">
        <v>547</v>
      </c>
      <c r="E1235" s="47">
        <v>2001</v>
      </c>
      <c r="F1235" s="69" t="s">
        <v>903</v>
      </c>
      <c r="G1235" s="69" t="s">
        <v>5637</v>
      </c>
      <c r="H1235" s="69" t="s">
        <v>451</v>
      </c>
      <c r="I1235" s="70">
        <v>94.051836198880537</v>
      </c>
      <c r="J1235" s="47" t="s">
        <v>430</v>
      </c>
      <c r="K1235" s="47">
        <v>12</v>
      </c>
      <c r="L1235" s="71"/>
      <c r="M1235" s="47">
        <v>75</v>
      </c>
      <c r="N1235" s="48">
        <f t="shared" si="115"/>
        <v>200</v>
      </c>
      <c r="O1235" s="48">
        <f t="shared" si="116"/>
        <v>18810.367239776107</v>
      </c>
      <c r="P1235" s="72">
        <f t="shared" si="117"/>
        <v>1881.0367239776108</v>
      </c>
      <c r="Q1235" s="73">
        <f t="shared" si="118"/>
        <v>3103.7105945630574</v>
      </c>
      <c r="R1235" s="48">
        <f t="shared" si="119"/>
        <v>23795.114558316774</v>
      </c>
      <c r="S1235" s="74">
        <f t="shared" si="120"/>
        <v>52</v>
      </c>
      <c r="T1235" s="6" t="s">
        <v>431</v>
      </c>
      <c r="U1235" s="47" t="s">
        <v>432</v>
      </c>
      <c r="V1235" s="47">
        <v>1</v>
      </c>
      <c r="W1235" s="47">
        <v>1</v>
      </c>
      <c r="X1235" s="47">
        <v>1</v>
      </c>
      <c r="Y1235" s="47">
        <v>1</v>
      </c>
      <c r="Z1235" s="75">
        <v>40855.63590277778</v>
      </c>
      <c r="AA1235" s="6" t="s">
        <v>433</v>
      </c>
      <c r="AB1235" s="47" t="s">
        <v>2994</v>
      </c>
      <c r="AC1235" s="47" t="s">
        <v>6227</v>
      </c>
      <c r="AD1235" s="47" t="s">
        <v>6231</v>
      </c>
      <c r="AE1235" s="47" t="s">
        <v>6232</v>
      </c>
      <c r="AF1235" s="6" t="s">
        <v>6233</v>
      </c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</row>
    <row r="1236" spans="1:43" s="1" customFormat="1" ht="15.75" x14ac:dyDescent="0.25">
      <c r="A1236" s="47">
        <v>1234</v>
      </c>
      <c r="B1236" s="47" t="s">
        <v>6234</v>
      </c>
      <c r="C1236" s="47" t="s">
        <v>3896</v>
      </c>
      <c r="D1236" s="69" t="s">
        <v>547</v>
      </c>
      <c r="E1236" s="47">
        <v>2001</v>
      </c>
      <c r="F1236" s="69" t="s">
        <v>548</v>
      </c>
      <c r="G1236" s="69" t="s">
        <v>903</v>
      </c>
      <c r="H1236" s="69" t="s">
        <v>553</v>
      </c>
      <c r="I1236" s="70">
        <v>4.4208079096118462</v>
      </c>
      <c r="J1236" s="47" t="s">
        <v>430</v>
      </c>
      <c r="K1236" s="47">
        <v>12</v>
      </c>
      <c r="L1236" s="71"/>
      <c r="M1236" s="47">
        <v>75</v>
      </c>
      <c r="N1236" s="48">
        <f t="shared" si="115"/>
        <v>200</v>
      </c>
      <c r="O1236" s="48">
        <f t="shared" si="116"/>
        <v>884.16158192236924</v>
      </c>
      <c r="P1236" s="72">
        <f t="shared" si="117"/>
        <v>88.416158192236935</v>
      </c>
      <c r="Q1236" s="73">
        <f t="shared" si="118"/>
        <v>145.88666101719093</v>
      </c>
      <c r="R1236" s="48">
        <f t="shared" si="119"/>
        <v>1118.4644011317971</v>
      </c>
      <c r="S1236" s="74">
        <f t="shared" si="120"/>
        <v>52</v>
      </c>
      <c r="T1236" s="6" t="s">
        <v>431</v>
      </c>
      <c r="U1236" s="47" t="s">
        <v>432</v>
      </c>
      <c r="V1236" s="47">
        <v>1</v>
      </c>
      <c r="W1236" s="47">
        <v>1</v>
      </c>
      <c r="X1236" s="47">
        <v>1</v>
      </c>
      <c r="Y1236" s="47">
        <v>1</v>
      </c>
      <c r="Z1236" s="75">
        <v>40855.63590277778</v>
      </c>
      <c r="AA1236" s="6" t="s">
        <v>433</v>
      </c>
      <c r="AB1236" s="47" t="s">
        <v>2994</v>
      </c>
      <c r="AC1236" s="47" t="s">
        <v>6235</v>
      </c>
      <c r="AD1236" s="47" t="s">
        <v>6223</v>
      </c>
      <c r="AE1236" s="47" t="s">
        <v>6236</v>
      </c>
      <c r="AF1236" s="6" t="s">
        <v>6237</v>
      </c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</row>
    <row r="1237" spans="1:43" s="1" customFormat="1" ht="15.75" x14ac:dyDescent="0.25">
      <c r="A1237" s="47">
        <v>1235</v>
      </c>
      <c r="B1237" s="47" t="s">
        <v>6238</v>
      </c>
      <c r="C1237" s="47" t="s">
        <v>3896</v>
      </c>
      <c r="D1237" s="69" t="s">
        <v>547</v>
      </c>
      <c r="E1237" s="47">
        <v>2001</v>
      </c>
      <c r="F1237" s="69" t="s">
        <v>548</v>
      </c>
      <c r="G1237" s="69" t="s">
        <v>903</v>
      </c>
      <c r="H1237" s="69" t="s">
        <v>553</v>
      </c>
      <c r="I1237" s="70">
        <v>355.79074225505792</v>
      </c>
      <c r="J1237" s="47" t="s">
        <v>430</v>
      </c>
      <c r="K1237" s="47">
        <v>12</v>
      </c>
      <c r="L1237" s="71"/>
      <c r="M1237" s="47">
        <v>75</v>
      </c>
      <c r="N1237" s="48">
        <f t="shared" si="115"/>
        <v>200</v>
      </c>
      <c r="O1237" s="48">
        <f t="shared" si="116"/>
        <v>71158.148451011584</v>
      </c>
      <c r="P1237" s="72">
        <f t="shared" si="117"/>
        <v>7115.8148451011584</v>
      </c>
      <c r="Q1237" s="73">
        <f t="shared" si="118"/>
        <v>11741.094494416911</v>
      </c>
      <c r="R1237" s="48">
        <f t="shared" si="119"/>
        <v>90015.057790529667</v>
      </c>
      <c r="S1237" s="74">
        <f t="shared" si="120"/>
        <v>52</v>
      </c>
      <c r="T1237" s="6" t="s">
        <v>431</v>
      </c>
      <c r="U1237" s="47" t="s">
        <v>432</v>
      </c>
      <c r="V1237" s="47">
        <v>1</v>
      </c>
      <c r="W1237" s="47">
        <v>1</v>
      </c>
      <c r="X1237" s="47">
        <v>1</v>
      </c>
      <c r="Y1237" s="47">
        <v>1</v>
      </c>
      <c r="Z1237" s="75">
        <v>40855.63590277778</v>
      </c>
      <c r="AA1237" s="6" t="s">
        <v>433</v>
      </c>
      <c r="AB1237" s="47" t="s">
        <v>2994</v>
      </c>
      <c r="AC1237" s="47" t="s">
        <v>6239</v>
      </c>
      <c r="AD1237" s="47" t="s">
        <v>6235</v>
      </c>
      <c r="AE1237" s="47" t="s">
        <v>6240</v>
      </c>
      <c r="AF1237" s="6" t="s">
        <v>6241</v>
      </c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</row>
    <row r="1238" spans="1:43" s="1" customFormat="1" ht="15.75" x14ac:dyDescent="0.25">
      <c r="A1238" s="47">
        <v>1236</v>
      </c>
      <c r="B1238" s="47" t="s">
        <v>6242</v>
      </c>
      <c r="C1238" s="47" t="s">
        <v>2455</v>
      </c>
      <c r="D1238" s="69" t="s">
        <v>547</v>
      </c>
      <c r="E1238" s="47">
        <v>2001</v>
      </c>
      <c r="F1238" s="69" t="s">
        <v>554</v>
      </c>
      <c r="G1238" s="69" t="s">
        <v>548</v>
      </c>
      <c r="H1238" s="69" t="s">
        <v>2723</v>
      </c>
      <c r="I1238" s="70">
        <v>400.71190447599128</v>
      </c>
      <c r="J1238" s="47" t="s">
        <v>430</v>
      </c>
      <c r="K1238" s="47">
        <v>10</v>
      </c>
      <c r="L1238" s="71"/>
      <c r="M1238" s="47">
        <v>75</v>
      </c>
      <c r="N1238" s="48">
        <f t="shared" si="115"/>
        <v>180</v>
      </c>
      <c r="O1238" s="48">
        <f t="shared" si="116"/>
        <v>72128.142805678435</v>
      </c>
      <c r="P1238" s="72">
        <f t="shared" si="117"/>
        <v>7212.8142805678435</v>
      </c>
      <c r="Q1238" s="73">
        <f t="shared" si="118"/>
        <v>11901.143562936943</v>
      </c>
      <c r="R1238" s="48">
        <f t="shared" si="119"/>
        <v>91242.100649183223</v>
      </c>
      <c r="S1238" s="74">
        <f t="shared" si="120"/>
        <v>52</v>
      </c>
      <c r="T1238" s="6" t="s">
        <v>431</v>
      </c>
      <c r="U1238" s="47" t="s">
        <v>432</v>
      </c>
      <c r="V1238" s="47">
        <v>1</v>
      </c>
      <c r="W1238" s="47">
        <v>1</v>
      </c>
      <c r="X1238" s="47">
        <v>1</v>
      </c>
      <c r="Y1238" s="47">
        <v>1</v>
      </c>
      <c r="Z1238" s="75">
        <v>40855.63590277778</v>
      </c>
      <c r="AA1238" s="6" t="s">
        <v>433</v>
      </c>
      <c r="AB1238" s="47" t="s">
        <v>2994</v>
      </c>
      <c r="AC1238" s="47" t="s">
        <v>6243</v>
      </c>
      <c r="AD1238" s="47" t="s">
        <v>6244</v>
      </c>
      <c r="AE1238" s="47" t="s">
        <v>6245</v>
      </c>
      <c r="AF1238" s="6" t="s">
        <v>6246</v>
      </c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</row>
    <row r="1239" spans="1:43" s="1" customFormat="1" ht="15.75" x14ac:dyDescent="0.25">
      <c r="A1239" s="47">
        <v>1237</v>
      </c>
      <c r="B1239" s="47" t="s">
        <v>6247</v>
      </c>
      <c r="C1239" s="47" t="s">
        <v>531</v>
      </c>
      <c r="D1239" s="69" t="s">
        <v>547</v>
      </c>
      <c r="E1239" s="47">
        <v>2001</v>
      </c>
      <c r="F1239" s="69" t="s">
        <v>548</v>
      </c>
      <c r="G1239" s="69" t="s">
        <v>553</v>
      </c>
      <c r="H1239" s="69" t="s">
        <v>554</v>
      </c>
      <c r="I1239" s="70">
        <v>276.29895969425269</v>
      </c>
      <c r="J1239" s="47" t="s">
        <v>430</v>
      </c>
      <c r="K1239" s="47">
        <v>12</v>
      </c>
      <c r="L1239" s="71"/>
      <c r="M1239" s="47">
        <v>75</v>
      </c>
      <c r="N1239" s="48">
        <f t="shared" si="115"/>
        <v>200</v>
      </c>
      <c r="O1239" s="48">
        <f t="shared" si="116"/>
        <v>55259.79193885054</v>
      </c>
      <c r="P1239" s="72">
        <f t="shared" si="117"/>
        <v>5525.979193885054</v>
      </c>
      <c r="Q1239" s="73">
        <f t="shared" si="118"/>
        <v>9117.8656699103394</v>
      </c>
      <c r="R1239" s="48">
        <f t="shared" si="119"/>
        <v>69903.636802645939</v>
      </c>
      <c r="S1239" s="74">
        <f t="shared" si="120"/>
        <v>52</v>
      </c>
      <c r="T1239" s="6" t="s">
        <v>431</v>
      </c>
      <c r="U1239" s="47" t="s">
        <v>432</v>
      </c>
      <c r="V1239" s="47">
        <v>1</v>
      </c>
      <c r="W1239" s="47">
        <v>1</v>
      </c>
      <c r="X1239" s="47">
        <v>1</v>
      </c>
      <c r="Y1239" s="47">
        <v>1</v>
      </c>
      <c r="Z1239" s="75">
        <v>40855.63590277778</v>
      </c>
      <c r="AA1239" s="6" t="s">
        <v>433</v>
      </c>
      <c r="AB1239" s="47" t="s">
        <v>2994</v>
      </c>
      <c r="AC1239" s="47" t="s">
        <v>6248</v>
      </c>
      <c r="AD1239" s="47" t="s">
        <v>6249</v>
      </c>
      <c r="AE1239" s="47" t="s">
        <v>6250</v>
      </c>
      <c r="AF1239" s="6" t="s">
        <v>6251</v>
      </c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</row>
    <row r="1240" spans="1:43" s="1" customFormat="1" ht="15.75" x14ac:dyDescent="0.25">
      <c r="A1240" s="47">
        <v>1238</v>
      </c>
      <c r="B1240" s="47" t="s">
        <v>6252</v>
      </c>
      <c r="C1240" s="47" t="s">
        <v>2455</v>
      </c>
      <c r="D1240" s="69" t="s">
        <v>547</v>
      </c>
      <c r="E1240" s="47">
        <v>2001</v>
      </c>
      <c r="F1240" s="69" t="s">
        <v>548</v>
      </c>
      <c r="G1240" s="69" t="s">
        <v>554</v>
      </c>
      <c r="H1240" s="69" t="s">
        <v>2457</v>
      </c>
      <c r="I1240" s="70">
        <v>66.661986526673999</v>
      </c>
      <c r="J1240" s="47" t="s">
        <v>430</v>
      </c>
      <c r="K1240" s="47">
        <v>12</v>
      </c>
      <c r="L1240" s="71"/>
      <c r="M1240" s="47">
        <v>75</v>
      </c>
      <c r="N1240" s="48">
        <f t="shared" si="115"/>
        <v>200</v>
      </c>
      <c r="O1240" s="48">
        <f t="shared" si="116"/>
        <v>13332.3973053348</v>
      </c>
      <c r="P1240" s="72">
        <f t="shared" si="117"/>
        <v>1333.23973053348</v>
      </c>
      <c r="Q1240" s="73">
        <f t="shared" si="118"/>
        <v>2199.8455553802419</v>
      </c>
      <c r="R1240" s="48">
        <f t="shared" si="119"/>
        <v>16865.482591248521</v>
      </c>
      <c r="S1240" s="74">
        <f t="shared" si="120"/>
        <v>52</v>
      </c>
      <c r="T1240" s="6" t="s">
        <v>431</v>
      </c>
      <c r="U1240" s="47" t="s">
        <v>432</v>
      </c>
      <c r="V1240" s="47">
        <v>1</v>
      </c>
      <c r="W1240" s="47">
        <v>1</v>
      </c>
      <c r="X1240" s="47">
        <v>1</v>
      </c>
      <c r="Y1240" s="47">
        <v>1</v>
      </c>
      <c r="Z1240" s="75">
        <v>40855.63590277778</v>
      </c>
      <c r="AA1240" s="6" t="s">
        <v>433</v>
      </c>
      <c r="AB1240" s="47" t="s">
        <v>2994</v>
      </c>
      <c r="AC1240" s="47" t="s">
        <v>6253</v>
      </c>
      <c r="AD1240" s="47" t="s">
        <v>6254</v>
      </c>
      <c r="AE1240" s="47" t="s">
        <v>6255</v>
      </c>
      <c r="AF1240" s="6" t="s">
        <v>6256</v>
      </c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</row>
    <row r="1241" spans="1:43" s="1" customFormat="1" ht="15.75" x14ac:dyDescent="0.25">
      <c r="A1241" s="47">
        <v>1239</v>
      </c>
      <c r="B1241" s="47" t="s">
        <v>6257</v>
      </c>
      <c r="C1241" s="47" t="s">
        <v>531</v>
      </c>
      <c r="D1241" s="69" t="s">
        <v>547</v>
      </c>
      <c r="E1241" s="47">
        <v>2001</v>
      </c>
      <c r="F1241" s="69" t="s">
        <v>548</v>
      </c>
      <c r="G1241" s="69" t="s">
        <v>553</v>
      </c>
      <c r="H1241" s="69" t="s">
        <v>554</v>
      </c>
      <c r="I1241" s="70">
        <v>3.8128078571113631</v>
      </c>
      <c r="J1241" s="47" t="s">
        <v>430</v>
      </c>
      <c r="K1241" s="47">
        <v>12</v>
      </c>
      <c r="L1241" s="71"/>
      <c r="M1241" s="47">
        <v>75</v>
      </c>
      <c r="N1241" s="48">
        <f t="shared" si="115"/>
        <v>200</v>
      </c>
      <c r="O1241" s="48">
        <f t="shared" si="116"/>
        <v>762.56157142227266</v>
      </c>
      <c r="P1241" s="72">
        <f t="shared" si="117"/>
        <v>76.256157142227266</v>
      </c>
      <c r="Q1241" s="73">
        <f t="shared" si="118"/>
        <v>125.82265928467498</v>
      </c>
      <c r="R1241" s="48">
        <f t="shared" si="119"/>
        <v>964.64038784917489</v>
      </c>
      <c r="S1241" s="74">
        <f t="shared" si="120"/>
        <v>52</v>
      </c>
      <c r="T1241" s="6" t="s">
        <v>431</v>
      </c>
      <c r="U1241" s="47" t="s">
        <v>432</v>
      </c>
      <c r="V1241" s="47">
        <v>1</v>
      </c>
      <c r="W1241" s="47">
        <v>1</v>
      </c>
      <c r="X1241" s="47">
        <v>1</v>
      </c>
      <c r="Y1241" s="47">
        <v>1</v>
      </c>
      <c r="Z1241" s="75">
        <v>40855.63590277778</v>
      </c>
      <c r="AA1241" s="6" t="s">
        <v>433</v>
      </c>
      <c r="AB1241" s="47" t="s">
        <v>2994</v>
      </c>
      <c r="AC1241" s="47" t="s">
        <v>6258</v>
      </c>
      <c r="AD1241" s="47" t="s">
        <v>6259</v>
      </c>
      <c r="AE1241" s="47" t="s">
        <v>6260</v>
      </c>
      <c r="AF1241" s="6" t="s">
        <v>6261</v>
      </c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</row>
    <row r="1242" spans="1:43" s="1" customFormat="1" ht="15.75" x14ac:dyDescent="0.25">
      <c r="A1242" s="47">
        <v>1240</v>
      </c>
      <c r="B1242" s="47" t="s">
        <v>6262</v>
      </c>
      <c r="C1242" s="47" t="s">
        <v>531</v>
      </c>
      <c r="D1242" s="69" t="s">
        <v>547</v>
      </c>
      <c r="E1242" s="47">
        <v>2001</v>
      </c>
      <c r="F1242" s="69" t="s">
        <v>548</v>
      </c>
      <c r="G1242" s="69" t="s">
        <v>553</v>
      </c>
      <c r="H1242" s="69" t="s">
        <v>554</v>
      </c>
      <c r="I1242" s="70">
        <v>52.36461045338698</v>
      </c>
      <c r="J1242" s="47" t="s">
        <v>430</v>
      </c>
      <c r="K1242" s="47">
        <v>12</v>
      </c>
      <c r="L1242" s="71"/>
      <c r="M1242" s="47">
        <v>75</v>
      </c>
      <c r="N1242" s="48">
        <f t="shared" si="115"/>
        <v>200</v>
      </c>
      <c r="O1242" s="48">
        <f t="shared" si="116"/>
        <v>10472.922090677395</v>
      </c>
      <c r="P1242" s="72">
        <f t="shared" si="117"/>
        <v>1047.2922090677396</v>
      </c>
      <c r="Q1242" s="73">
        <f t="shared" si="118"/>
        <v>1728.0321449617702</v>
      </c>
      <c r="R1242" s="48">
        <f t="shared" si="119"/>
        <v>13248.246444706905</v>
      </c>
      <c r="S1242" s="74">
        <f t="shared" si="120"/>
        <v>52</v>
      </c>
      <c r="T1242" s="6" t="s">
        <v>431</v>
      </c>
      <c r="U1242" s="47" t="s">
        <v>432</v>
      </c>
      <c r="V1242" s="47">
        <v>1</v>
      </c>
      <c r="W1242" s="47">
        <v>1</v>
      </c>
      <c r="X1242" s="47">
        <v>1</v>
      </c>
      <c r="Y1242" s="47">
        <v>1</v>
      </c>
      <c r="Z1242" s="75">
        <v>40855.63590277778</v>
      </c>
      <c r="AA1242" s="6" t="s">
        <v>433</v>
      </c>
      <c r="AB1242" s="47" t="s">
        <v>2994</v>
      </c>
      <c r="AC1242" s="47" t="s">
        <v>6263</v>
      </c>
      <c r="AD1242" s="47" t="s">
        <v>6258</v>
      </c>
      <c r="AE1242" s="47" t="s">
        <v>6264</v>
      </c>
      <c r="AF1242" s="6" t="s">
        <v>6265</v>
      </c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</row>
    <row r="1243" spans="1:43" s="1" customFormat="1" ht="15.75" x14ac:dyDescent="0.25">
      <c r="A1243" s="47">
        <v>1241</v>
      </c>
      <c r="B1243" s="47" t="s">
        <v>6266</v>
      </c>
      <c r="C1243" s="47" t="s">
        <v>531</v>
      </c>
      <c r="D1243" s="69" t="s">
        <v>547</v>
      </c>
      <c r="E1243" s="47">
        <v>2001</v>
      </c>
      <c r="F1243" s="69" t="s">
        <v>548</v>
      </c>
      <c r="G1243" s="69" t="s">
        <v>553</v>
      </c>
      <c r="H1243" s="69" t="s">
        <v>554</v>
      </c>
      <c r="I1243" s="70">
        <v>248.4110972560963</v>
      </c>
      <c r="J1243" s="47" t="s">
        <v>430</v>
      </c>
      <c r="K1243" s="47">
        <v>12</v>
      </c>
      <c r="L1243" s="71"/>
      <c r="M1243" s="47">
        <v>75</v>
      </c>
      <c r="N1243" s="48">
        <f t="shared" si="115"/>
        <v>200</v>
      </c>
      <c r="O1243" s="48">
        <f t="shared" si="116"/>
        <v>49682.219451219258</v>
      </c>
      <c r="P1243" s="72">
        <f t="shared" si="117"/>
        <v>4968.2219451219262</v>
      </c>
      <c r="Q1243" s="73">
        <f t="shared" si="118"/>
        <v>8197.5662094511772</v>
      </c>
      <c r="R1243" s="48">
        <f t="shared" si="119"/>
        <v>62848.007605792365</v>
      </c>
      <c r="S1243" s="74">
        <f t="shared" si="120"/>
        <v>52</v>
      </c>
      <c r="T1243" s="6" t="s">
        <v>431</v>
      </c>
      <c r="U1243" s="47" t="s">
        <v>432</v>
      </c>
      <c r="V1243" s="47">
        <v>1</v>
      </c>
      <c r="W1243" s="47">
        <v>1</v>
      </c>
      <c r="X1243" s="47">
        <v>1</v>
      </c>
      <c r="Y1243" s="47">
        <v>1</v>
      </c>
      <c r="Z1243" s="75">
        <v>40855.63590277778</v>
      </c>
      <c r="AA1243" s="6" t="s">
        <v>433</v>
      </c>
      <c r="AB1243" s="47" t="s">
        <v>2994</v>
      </c>
      <c r="AC1243" s="47" t="s">
        <v>555</v>
      </c>
      <c r="AD1243" s="47" t="s">
        <v>6263</v>
      </c>
      <c r="AE1243" s="47" t="s">
        <v>6267</v>
      </c>
      <c r="AF1243" s="6" t="s">
        <v>6268</v>
      </c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</row>
    <row r="1244" spans="1:43" s="1" customFormat="1" ht="15.75" x14ac:dyDescent="0.25">
      <c r="A1244" s="47">
        <v>1242</v>
      </c>
      <c r="B1244" s="47" t="s">
        <v>6269</v>
      </c>
      <c r="C1244" s="47" t="s">
        <v>531</v>
      </c>
      <c r="D1244" s="69" t="s">
        <v>547</v>
      </c>
      <c r="E1244" s="47">
        <v>2001</v>
      </c>
      <c r="F1244" s="69" t="s">
        <v>548</v>
      </c>
      <c r="G1244" s="69" t="s">
        <v>553</v>
      </c>
      <c r="H1244" s="69" t="s">
        <v>554</v>
      </c>
      <c r="I1244" s="70">
        <v>69.793893011013509</v>
      </c>
      <c r="J1244" s="47" t="s">
        <v>430</v>
      </c>
      <c r="K1244" s="47">
        <v>12</v>
      </c>
      <c r="L1244" s="71"/>
      <c r="M1244" s="47">
        <v>75</v>
      </c>
      <c r="N1244" s="48">
        <f t="shared" si="115"/>
        <v>200</v>
      </c>
      <c r="O1244" s="48">
        <f t="shared" si="116"/>
        <v>13958.778602202701</v>
      </c>
      <c r="P1244" s="72">
        <f t="shared" si="117"/>
        <v>1395.8778602202701</v>
      </c>
      <c r="Q1244" s="73">
        <f t="shared" si="118"/>
        <v>2303.1984693634458</v>
      </c>
      <c r="R1244" s="48">
        <f t="shared" si="119"/>
        <v>17657.854931786416</v>
      </c>
      <c r="S1244" s="74">
        <f t="shared" si="120"/>
        <v>52</v>
      </c>
      <c r="T1244" s="6" t="s">
        <v>431</v>
      </c>
      <c r="U1244" s="47" t="s">
        <v>432</v>
      </c>
      <c r="V1244" s="47">
        <v>1</v>
      </c>
      <c r="W1244" s="47">
        <v>1</v>
      </c>
      <c r="X1244" s="47">
        <v>1</v>
      </c>
      <c r="Y1244" s="47">
        <v>1</v>
      </c>
      <c r="Z1244" s="75">
        <v>40855.635914351849</v>
      </c>
      <c r="AA1244" s="6" t="s">
        <v>433</v>
      </c>
      <c r="AB1244" s="47" t="s">
        <v>2994</v>
      </c>
      <c r="AC1244" s="47" t="s">
        <v>6249</v>
      </c>
      <c r="AD1244" s="47" t="s">
        <v>549</v>
      </c>
      <c r="AE1244" s="47" t="s">
        <v>6270</v>
      </c>
      <c r="AF1244" s="6" t="s">
        <v>6271</v>
      </c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</row>
    <row r="1245" spans="1:43" s="1" customFormat="1" ht="15.75" x14ac:dyDescent="0.25">
      <c r="A1245" s="47">
        <v>1243</v>
      </c>
      <c r="B1245" s="47" t="s">
        <v>6272</v>
      </c>
      <c r="C1245" s="47" t="s">
        <v>531</v>
      </c>
      <c r="D1245" s="69" t="s">
        <v>547</v>
      </c>
      <c r="E1245" s="47">
        <v>2001</v>
      </c>
      <c r="F1245" s="69" t="s">
        <v>548</v>
      </c>
      <c r="G1245" s="69" t="s">
        <v>553</v>
      </c>
      <c r="H1245" s="69" t="s">
        <v>554</v>
      </c>
      <c r="I1245" s="70">
        <v>40.008907476382738</v>
      </c>
      <c r="J1245" s="47" t="s">
        <v>430</v>
      </c>
      <c r="K1245" s="47">
        <v>8</v>
      </c>
      <c r="L1245" s="71"/>
      <c r="M1245" s="47">
        <v>75</v>
      </c>
      <c r="N1245" s="48">
        <f t="shared" si="115"/>
        <v>160</v>
      </c>
      <c r="O1245" s="48">
        <f t="shared" si="116"/>
        <v>6401.4251962212384</v>
      </c>
      <c r="P1245" s="72">
        <f t="shared" si="117"/>
        <v>640.14251962212393</v>
      </c>
      <c r="Q1245" s="73">
        <f t="shared" si="118"/>
        <v>1056.2351573765043</v>
      </c>
      <c r="R1245" s="48">
        <f t="shared" si="119"/>
        <v>8097.8028732198673</v>
      </c>
      <c r="S1245" s="74">
        <f t="shared" si="120"/>
        <v>52</v>
      </c>
      <c r="T1245" s="6" t="s">
        <v>2476</v>
      </c>
      <c r="U1245" s="47" t="s">
        <v>432</v>
      </c>
      <c r="V1245" s="47">
        <v>1</v>
      </c>
      <c r="W1245" s="47">
        <v>1</v>
      </c>
      <c r="X1245" s="47">
        <v>1</v>
      </c>
      <c r="Y1245" s="47">
        <v>1</v>
      </c>
      <c r="Z1245" s="75">
        <v>42915.346574074072</v>
      </c>
      <c r="AA1245" s="6" t="s">
        <v>433</v>
      </c>
      <c r="AB1245" s="47" t="s">
        <v>2994</v>
      </c>
      <c r="AC1245" s="47" t="s">
        <v>6273</v>
      </c>
      <c r="AD1245" s="47" t="s">
        <v>6274</v>
      </c>
      <c r="AE1245" s="47" t="s">
        <v>6275</v>
      </c>
      <c r="AF1245" s="6" t="s">
        <v>6276</v>
      </c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</row>
    <row r="1246" spans="1:43" s="1" customFormat="1" ht="15.75" x14ac:dyDescent="0.25">
      <c r="A1246" s="47">
        <v>1244</v>
      </c>
      <c r="B1246" s="47" t="s">
        <v>6277</v>
      </c>
      <c r="C1246" s="47" t="s">
        <v>531</v>
      </c>
      <c r="D1246" s="69" t="s">
        <v>547</v>
      </c>
      <c r="E1246" s="47">
        <v>2001</v>
      </c>
      <c r="F1246" s="69" t="s">
        <v>548</v>
      </c>
      <c r="G1246" s="69" t="s">
        <v>553</v>
      </c>
      <c r="H1246" s="69" t="s">
        <v>554</v>
      </c>
      <c r="I1246" s="70">
        <v>4.230972188824019</v>
      </c>
      <c r="J1246" s="47" t="s">
        <v>430</v>
      </c>
      <c r="K1246" s="47">
        <v>8</v>
      </c>
      <c r="L1246" s="71"/>
      <c r="M1246" s="47">
        <v>75</v>
      </c>
      <c r="N1246" s="48">
        <f t="shared" si="115"/>
        <v>160</v>
      </c>
      <c r="O1246" s="48">
        <f t="shared" si="116"/>
        <v>676.95555021184305</v>
      </c>
      <c r="P1246" s="72">
        <f t="shared" si="117"/>
        <v>67.695555021184305</v>
      </c>
      <c r="Q1246" s="73">
        <f t="shared" si="118"/>
        <v>111.6976657849541</v>
      </c>
      <c r="R1246" s="48">
        <f t="shared" si="119"/>
        <v>856.34877101798145</v>
      </c>
      <c r="S1246" s="74">
        <f t="shared" si="120"/>
        <v>52</v>
      </c>
      <c r="T1246" s="6" t="s">
        <v>431</v>
      </c>
      <c r="U1246" s="47" t="s">
        <v>432</v>
      </c>
      <c r="V1246" s="47">
        <v>1</v>
      </c>
      <c r="W1246" s="47">
        <v>1</v>
      </c>
      <c r="X1246" s="47">
        <v>1</v>
      </c>
      <c r="Y1246" s="47">
        <v>1</v>
      </c>
      <c r="Z1246" s="75">
        <v>40855.635914351849</v>
      </c>
      <c r="AA1246" s="6" t="s">
        <v>433</v>
      </c>
      <c r="AB1246" s="47" t="s">
        <v>2994</v>
      </c>
      <c r="AC1246" s="47" t="s">
        <v>555</v>
      </c>
      <c r="AD1246" s="47" t="s">
        <v>6278</v>
      </c>
      <c r="AE1246" s="47" t="s">
        <v>6279</v>
      </c>
      <c r="AF1246" s="6" t="s">
        <v>6280</v>
      </c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</row>
    <row r="1247" spans="1:43" s="1" customFormat="1" ht="15.75" x14ac:dyDescent="0.25">
      <c r="A1247" s="47">
        <v>1245</v>
      </c>
      <c r="B1247" s="47" t="s">
        <v>6281</v>
      </c>
      <c r="C1247" s="47" t="s">
        <v>531</v>
      </c>
      <c r="D1247" s="69" t="s">
        <v>547</v>
      </c>
      <c r="E1247" s="47">
        <v>2001</v>
      </c>
      <c r="F1247" s="69" t="s">
        <v>548</v>
      </c>
      <c r="G1247" s="69" t="s">
        <v>553</v>
      </c>
      <c r="H1247" s="69" t="s">
        <v>554</v>
      </c>
      <c r="I1247" s="70">
        <v>6.0159631525364494</v>
      </c>
      <c r="J1247" s="47" t="s">
        <v>430</v>
      </c>
      <c r="K1247" s="47">
        <v>8</v>
      </c>
      <c r="L1247" s="71"/>
      <c r="M1247" s="47">
        <v>75</v>
      </c>
      <c r="N1247" s="48">
        <f t="shared" si="115"/>
        <v>160</v>
      </c>
      <c r="O1247" s="48">
        <f t="shared" si="116"/>
        <v>962.55410440583194</v>
      </c>
      <c r="P1247" s="72">
        <f t="shared" si="117"/>
        <v>96.255410440583205</v>
      </c>
      <c r="Q1247" s="73">
        <f t="shared" si="118"/>
        <v>158.82142722696227</v>
      </c>
      <c r="R1247" s="48">
        <f t="shared" si="119"/>
        <v>1217.6309420733774</v>
      </c>
      <c r="S1247" s="74">
        <f t="shared" si="120"/>
        <v>52</v>
      </c>
      <c r="T1247" s="6" t="s">
        <v>2476</v>
      </c>
      <c r="U1247" s="47" t="s">
        <v>432</v>
      </c>
      <c r="V1247" s="47">
        <v>1</v>
      </c>
      <c r="W1247" s="47">
        <v>1</v>
      </c>
      <c r="X1247" s="47">
        <v>1</v>
      </c>
      <c r="Y1247" s="47">
        <v>1</v>
      </c>
      <c r="Z1247" s="75">
        <v>40855.635914351849</v>
      </c>
      <c r="AA1247" s="6" t="s">
        <v>433</v>
      </c>
      <c r="AB1247" s="47" t="s">
        <v>2994</v>
      </c>
      <c r="AC1247" s="47" t="s">
        <v>6282</v>
      </c>
      <c r="AD1247" s="47" t="s">
        <v>6283</v>
      </c>
      <c r="AE1247" s="47" t="s">
        <v>6284</v>
      </c>
      <c r="AF1247" s="6" t="s">
        <v>6285</v>
      </c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</row>
    <row r="1248" spans="1:43" s="1" customFormat="1" ht="15.75" x14ac:dyDescent="0.25">
      <c r="A1248" s="47">
        <v>1246</v>
      </c>
      <c r="B1248" s="47" t="s">
        <v>6286</v>
      </c>
      <c r="C1248" s="47" t="s">
        <v>531</v>
      </c>
      <c r="D1248" s="69" t="s">
        <v>547</v>
      </c>
      <c r="E1248" s="47">
        <v>2001</v>
      </c>
      <c r="F1248" s="69" t="s">
        <v>548</v>
      </c>
      <c r="G1248" s="69" t="s">
        <v>553</v>
      </c>
      <c r="H1248" s="69" t="s">
        <v>554</v>
      </c>
      <c r="I1248" s="70">
        <v>30.733284641597319</v>
      </c>
      <c r="J1248" s="47" t="s">
        <v>430</v>
      </c>
      <c r="K1248" s="47">
        <v>8</v>
      </c>
      <c r="L1248" s="71"/>
      <c r="M1248" s="47">
        <v>75</v>
      </c>
      <c r="N1248" s="48">
        <f t="shared" si="115"/>
        <v>160</v>
      </c>
      <c r="O1248" s="48">
        <f t="shared" si="116"/>
        <v>4917.3255426555706</v>
      </c>
      <c r="P1248" s="72">
        <f t="shared" si="117"/>
        <v>491.7325542655571</v>
      </c>
      <c r="Q1248" s="73">
        <f t="shared" si="118"/>
        <v>811.35871453816912</v>
      </c>
      <c r="R1248" s="48">
        <f t="shared" si="119"/>
        <v>6220.4168114592967</v>
      </c>
      <c r="S1248" s="74">
        <f t="shared" si="120"/>
        <v>52</v>
      </c>
      <c r="T1248" s="6" t="s">
        <v>431</v>
      </c>
      <c r="U1248" s="47" t="s">
        <v>432</v>
      </c>
      <c r="V1248" s="47">
        <v>1</v>
      </c>
      <c r="W1248" s="47">
        <v>1</v>
      </c>
      <c r="X1248" s="47">
        <v>1</v>
      </c>
      <c r="Y1248" s="47">
        <v>1</v>
      </c>
      <c r="Z1248" s="75">
        <v>40855.635914351849</v>
      </c>
      <c r="AA1248" s="6" t="s">
        <v>433</v>
      </c>
      <c r="AB1248" s="47" t="s">
        <v>2994</v>
      </c>
      <c r="AC1248" s="47" t="s">
        <v>6287</v>
      </c>
      <c r="AD1248" s="47" t="s">
        <v>6282</v>
      </c>
      <c r="AE1248" s="47" t="s">
        <v>6288</v>
      </c>
      <c r="AF1248" s="6" t="s">
        <v>6289</v>
      </c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</row>
    <row r="1249" spans="1:43" s="1" customFormat="1" ht="15.75" x14ac:dyDescent="0.25">
      <c r="A1249" s="47">
        <v>1247</v>
      </c>
      <c r="B1249" s="47" t="s">
        <v>6290</v>
      </c>
      <c r="C1249" s="47" t="s">
        <v>531</v>
      </c>
      <c r="D1249" s="69" t="s">
        <v>547</v>
      </c>
      <c r="E1249" s="47">
        <v>2001</v>
      </c>
      <c r="F1249" s="69" t="s">
        <v>548</v>
      </c>
      <c r="G1249" s="69" t="s">
        <v>553</v>
      </c>
      <c r="H1249" s="69" t="s">
        <v>554</v>
      </c>
      <c r="I1249" s="70">
        <v>4.7851859871036861</v>
      </c>
      <c r="J1249" s="47" t="s">
        <v>430</v>
      </c>
      <c r="K1249" s="47">
        <v>8</v>
      </c>
      <c r="L1249" s="71"/>
      <c r="M1249" s="47">
        <v>75</v>
      </c>
      <c r="N1249" s="48">
        <f t="shared" si="115"/>
        <v>160</v>
      </c>
      <c r="O1249" s="48">
        <f t="shared" si="116"/>
        <v>765.62975793658984</v>
      </c>
      <c r="P1249" s="72">
        <f t="shared" si="117"/>
        <v>76.562975793658993</v>
      </c>
      <c r="Q1249" s="73">
        <f t="shared" si="118"/>
        <v>126.32891005953732</v>
      </c>
      <c r="R1249" s="48">
        <f t="shared" si="119"/>
        <v>968.52164378978614</v>
      </c>
      <c r="S1249" s="74">
        <f t="shared" si="120"/>
        <v>52</v>
      </c>
      <c r="T1249" s="6" t="s">
        <v>431</v>
      </c>
      <c r="U1249" s="47" t="s">
        <v>432</v>
      </c>
      <c r="V1249" s="47">
        <v>1</v>
      </c>
      <c r="W1249" s="47">
        <v>1</v>
      </c>
      <c r="X1249" s="47">
        <v>1</v>
      </c>
      <c r="Y1249" s="47">
        <v>1</v>
      </c>
      <c r="Z1249" s="75">
        <v>40855.635914351849</v>
      </c>
      <c r="AA1249" s="6" t="s">
        <v>433</v>
      </c>
      <c r="AB1249" s="47" t="s">
        <v>2994</v>
      </c>
      <c r="AC1249" s="47" t="s">
        <v>6263</v>
      </c>
      <c r="AD1249" s="47" t="s">
        <v>6287</v>
      </c>
      <c r="AE1249" s="47" t="s">
        <v>6291</v>
      </c>
      <c r="AF1249" s="6" t="s">
        <v>6292</v>
      </c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</row>
    <row r="1250" spans="1:43" s="1" customFormat="1" ht="15.75" x14ac:dyDescent="0.25">
      <c r="A1250" s="47">
        <v>1248</v>
      </c>
      <c r="B1250" s="47" t="s">
        <v>6293</v>
      </c>
      <c r="C1250" s="47" t="s">
        <v>531</v>
      </c>
      <c r="D1250" s="69" t="s">
        <v>547</v>
      </c>
      <c r="E1250" s="47">
        <v>2001</v>
      </c>
      <c r="F1250" s="69" t="s">
        <v>548</v>
      </c>
      <c r="G1250" s="69" t="s">
        <v>553</v>
      </c>
      <c r="H1250" s="69" t="s">
        <v>533</v>
      </c>
      <c r="I1250" s="70">
        <v>6.3778732855073148</v>
      </c>
      <c r="J1250" s="47" t="s">
        <v>430</v>
      </c>
      <c r="K1250" s="47">
        <v>8</v>
      </c>
      <c r="L1250" s="71"/>
      <c r="M1250" s="47">
        <v>75</v>
      </c>
      <c r="N1250" s="48">
        <f t="shared" si="115"/>
        <v>160</v>
      </c>
      <c r="O1250" s="48">
        <f t="shared" si="116"/>
        <v>1020.4597256811703</v>
      </c>
      <c r="P1250" s="72">
        <f t="shared" si="117"/>
        <v>102.04597256811704</v>
      </c>
      <c r="Q1250" s="73">
        <f t="shared" si="118"/>
        <v>168.3758547373931</v>
      </c>
      <c r="R1250" s="48">
        <f t="shared" si="119"/>
        <v>1290.8815529866806</v>
      </c>
      <c r="S1250" s="74">
        <f t="shared" si="120"/>
        <v>52</v>
      </c>
      <c r="T1250" s="6" t="s">
        <v>2489</v>
      </c>
      <c r="U1250" s="47" t="s">
        <v>432</v>
      </c>
      <c r="V1250" s="47">
        <v>1</v>
      </c>
      <c r="W1250" s="47">
        <v>1</v>
      </c>
      <c r="X1250" s="47">
        <v>1</v>
      </c>
      <c r="Y1250" s="47">
        <v>1</v>
      </c>
      <c r="Z1250" s="75">
        <v>40855.635914351849</v>
      </c>
      <c r="AA1250" s="6" t="s">
        <v>433</v>
      </c>
      <c r="AB1250" s="47" t="s">
        <v>2994</v>
      </c>
      <c r="AC1250" s="47" t="s">
        <v>6294</v>
      </c>
      <c r="AD1250" s="47" t="s">
        <v>6295</v>
      </c>
      <c r="AE1250" s="47" t="s">
        <v>6296</v>
      </c>
      <c r="AF1250" s="6" t="s">
        <v>6297</v>
      </c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</row>
    <row r="1251" spans="1:43" s="1" customFormat="1" ht="15.75" x14ac:dyDescent="0.25">
      <c r="A1251" s="47">
        <v>1249</v>
      </c>
      <c r="B1251" s="47" t="s">
        <v>6298</v>
      </c>
      <c r="C1251" s="47" t="s">
        <v>531</v>
      </c>
      <c r="D1251" s="69" t="s">
        <v>547</v>
      </c>
      <c r="E1251" s="47">
        <v>2001</v>
      </c>
      <c r="F1251" s="69" t="s">
        <v>553</v>
      </c>
      <c r="G1251" s="69" t="s">
        <v>2723</v>
      </c>
      <c r="H1251" s="69" t="s">
        <v>548</v>
      </c>
      <c r="I1251" s="70">
        <v>194.64632107679131</v>
      </c>
      <c r="J1251" s="47" t="s">
        <v>430</v>
      </c>
      <c r="K1251" s="47">
        <v>8</v>
      </c>
      <c r="L1251" s="71"/>
      <c r="M1251" s="47">
        <v>75</v>
      </c>
      <c r="N1251" s="48">
        <f t="shared" si="115"/>
        <v>160</v>
      </c>
      <c r="O1251" s="48">
        <f t="shared" si="116"/>
        <v>31143.41137228661</v>
      </c>
      <c r="P1251" s="72">
        <f t="shared" si="117"/>
        <v>3114.341137228661</v>
      </c>
      <c r="Q1251" s="73">
        <f t="shared" si="118"/>
        <v>5138.66287642729</v>
      </c>
      <c r="R1251" s="48">
        <f t="shared" si="119"/>
        <v>39396.415385942557</v>
      </c>
      <c r="S1251" s="74">
        <f t="shared" si="120"/>
        <v>52</v>
      </c>
      <c r="T1251" s="6" t="s">
        <v>431</v>
      </c>
      <c r="U1251" s="47" t="s">
        <v>432</v>
      </c>
      <c r="V1251" s="47">
        <v>1</v>
      </c>
      <c r="W1251" s="47">
        <v>1</v>
      </c>
      <c r="X1251" s="47">
        <v>1</v>
      </c>
      <c r="Y1251" s="47">
        <v>1</v>
      </c>
      <c r="Z1251" s="75">
        <v>40855.635914351849</v>
      </c>
      <c r="AA1251" s="6" t="s">
        <v>433</v>
      </c>
      <c r="AB1251" s="47" t="s">
        <v>2994</v>
      </c>
      <c r="AC1251" s="47" t="s">
        <v>6299</v>
      </c>
      <c r="AD1251" s="47" t="s">
        <v>6300</v>
      </c>
      <c r="AE1251" s="47" t="s">
        <v>6301</v>
      </c>
      <c r="AF1251" s="6" t="s">
        <v>6302</v>
      </c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</row>
    <row r="1252" spans="1:43" s="1" customFormat="1" ht="15.75" x14ac:dyDescent="0.25">
      <c r="A1252" s="47">
        <v>1250</v>
      </c>
      <c r="B1252" s="47" t="s">
        <v>6303</v>
      </c>
      <c r="C1252" s="47" t="s">
        <v>531</v>
      </c>
      <c r="D1252" s="69" t="s">
        <v>547</v>
      </c>
      <c r="E1252" s="47">
        <v>2001</v>
      </c>
      <c r="F1252" s="69" t="s">
        <v>553</v>
      </c>
      <c r="G1252" s="69" t="s">
        <v>2723</v>
      </c>
      <c r="H1252" s="69" t="s">
        <v>548</v>
      </c>
      <c r="I1252" s="70">
        <v>24.94117772246123</v>
      </c>
      <c r="J1252" s="47" t="s">
        <v>430</v>
      </c>
      <c r="K1252" s="47">
        <v>8</v>
      </c>
      <c r="L1252" s="71"/>
      <c r="M1252" s="47">
        <v>75</v>
      </c>
      <c r="N1252" s="48">
        <f t="shared" si="115"/>
        <v>160</v>
      </c>
      <c r="O1252" s="48">
        <f t="shared" si="116"/>
        <v>3990.5884355937969</v>
      </c>
      <c r="P1252" s="72">
        <f t="shared" si="117"/>
        <v>399.05884355937974</v>
      </c>
      <c r="Q1252" s="73">
        <f t="shared" si="118"/>
        <v>658.44709187297656</v>
      </c>
      <c r="R1252" s="48">
        <f t="shared" si="119"/>
        <v>5048.0943710261536</v>
      </c>
      <c r="S1252" s="74">
        <f t="shared" si="120"/>
        <v>52</v>
      </c>
      <c r="T1252" s="6" t="s">
        <v>1865</v>
      </c>
      <c r="U1252" s="47" t="s">
        <v>432</v>
      </c>
      <c r="V1252" s="47">
        <v>1</v>
      </c>
      <c r="W1252" s="47">
        <v>1</v>
      </c>
      <c r="X1252" s="47">
        <v>1</v>
      </c>
      <c r="Y1252" s="47">
        <v>1</v>
      </c>
      <c r="Z1252" s="75">
        <v>40855.635914351849</v>
      </c>
      <c r="AA1252" s="6" t="s">
        <v>433</v>
      </c>
      <c r="AB1252" s="47" t="s">
        <v>2994</v>
      </c>
      <c r="AC1252" s="47" t="s">
        <v>6304</v>
      </c>
      <c r="AD1252" s="47" t="s">
        <v>6305</v>
      </c>
      <c r="AE1252" s="47" t="s">
        <v>6306</v>
      </c>
      <c r="AF1252" s="6" t="s">
        <v>6307</v>
      </c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</row>
    <row r="1253" spans="1:43" s="1" customFormat="1" ht="15.75" x14ac:dyDescent="0.25">
      <c r="A1253" s="47">
        <v>1251</v>
      </c>
      <c r="B1253" s="47" t="s">
        <v>6308</v>
      </c>
      <c r="C1253" s="47" t="s">
        <v>531</v>
      </c>
      <c r="D1253" s="69" t="s">
        <v>547</v>
      </c>
      <c r="E1253" s="47">
        <v>2001</v>
      </c>
      <c r="F1253" s="69" t="s">
        <v>553</v>
      </c>
      <c r="G1253" s="69" t="s">
        <v>2723</v>
      </c>
      <c r="H1253" s="69" t="s">
        <v>548</v>
      </c>
      <c r="I1253" s="70">
        <v>3.1732345139493638</v>
      </c>
      <c r="J1253" s="47" t="s">
        <v>430</v>
      </c>
      <c r="K1253" s="47">
        <v>8</v>
      </c>
      <c r="L1253" s="71"/>
      <c r="M1253" s="47">
        <v>75</v>
      </c>
      <c r="N1253" s="48">
        <f t="shared" si="115"/>
        <v>160</v>
      </c>
      <c r="O1253" s="48">
        <f t="shared" si="116"/>
        <v>507.71752223189822</v>
      </c>
      <c r="P1253" s="72">
        <f t="shared" si="117"/>
        <v>50.771752223189822</v>
      </c>
      <c r="Q1253" s="73">
        <f t="shared" si="118"/>
        <v>83.773391168263188</v>
      </c>
      <c r="R1253" s="48">
        <f t="shared" si="119"/>
        <v>642.26266562335115</v>
      </c>
      <c r="S1253" s="74">
        <f t="shared" si="120"/>
        <v>52</v>
      </c>
      <c r="T1253" s="6" t="s">
        <v>431</v>
      </c>
      <c r="U1253" s="47" t="s">
        <v>432</v>
      </c>
      <c r="V1253" s="47">
        <v>1</v>
      </c>
      <c r="W1253" s="47">
        <v>1</v>
      </c>
      <c r="X1253" s="47">
        <v>1</v>
      </c>
      <c r="Y1253" s="47">
        <v>1</v>
      </c>
      <c r="Z1253" s="75">
        <v>40855.635914351849</v>
      </c>
      <c r="AA1253" s="6" t="s">
        <v>433</v>
      </c>
      <c r="AB1253" s="47" t="s">
        <v>2994</v>
      </c>
      <c r="AC1253" s="47" t="s">
        <v>6299</v>
      </c>
      <c r="AD1253" s="47" t="s">
        <v>6304</v>
      </c>
      <c r="AE1253" s="47" t="s">
        <v>6309</v>
      </c>
      <c r="AF1253" s="6" t="s">
        <v>6310</v>
      </c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</row>
    <row r="1254" spans="1:43" s="1" customFormat="1" ht="15.75" x14ac:dyDescent="0.25">
      <c r="A1254" s="47">
        <v>1252</v>
      </c>
      <c r="B1254" s="47" t="s">
        <v>6311</v>
      </c>
      <c r="C1254" s="47" t="s">
        <v>531</v>
      </c>
      <c r="D1254" s="69" t="s">
        <v>547</v>
      </c>
      <c r="E1254" s="47">
        <v>2001</v>
      </c>
      <c r="F1254" s="69" t="s">
        <v>553</v>
      </c>
      <c r="G1254" s="69" t="s">
        <v>2723</v>
      </c>
      <c r="H1254" s="69" t="s">
        <v>548</v>
      </c>
      <c r="I1254" s="70">
        <v>108.61271116028919</v>
      </c>
      <c r="J1254" s="47" t="s">
        <v>430</v>
      </c>
      <c r="K1254" s="47">
        <v>8</v>
      </c>
      <c r="L1254" s="71"/>
      <c r="M1254" s="47">
        <v>75</v>
      </c>
      <c r="N1254" s="48">
        <f t="shared" si="115"/>
        <v>160</v>
      </c>
      <c r="O1254" s="48">
        <f t="shared" si="116"/>
        <v>17378.033785646272</v>
      </c>
      <c r="P1254" s="72">
        <f t="shared" si="117"/>
        <v>1737.8033785646273</v>
      </c>
      <c r="Q1254" s="73">
        <f t="shared" si="118"/>
        <v>2867.3755746316347</v>
      </c>
      <c r="R1254" s="48">
        <f t="shared" si="119"/>
        <v>21983.212738842532</v>
      </c>
      <c r="S1254" s="74">
        <f t="shared" si="120"/>
        <v>52</v>
      </c>
      <c r="T1254" s="6" t="s">
        <v>431</v>
      </c>
      <c r="U1254" s="47" t="s">
        <v>432</v>
      </c>
      <c r="V1254" s="47">
        <v>1</v>
      </c>
      <c r="W1254" s="47">
        <v>1</v>
      </c>
      <c r="X1254" s="47">
        <v>1</v>
      </c>
      <c r="Y1254" s="47">
        <v>1</v>
      </c>
      <c r="Z1254" s="75">
        <v>40855.635914351849</v>
      </c>
      <c r="AA1254" s="6" t="s">
        <v>433</v>
      </c>
      <c r="AB1254" s="47" t="s">
        <v>2994</v>
      </c>
      <c r="AC1254" s="47" t="s">
        <v>5629</v>
      </c>
      <c r="AD1254" s="47" t="s">
        <v>6299</v>
      </c>
      <c r="AE1254" s="47" t="s">
        <v>6312</v>
      </c>
      <c r="AF1254" s="6" t="s">
        <v>6313</v>
      </c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</row>
    <row r="1255" spans="1:43" s="1" customFormat="1" ht="15.75" x14ac:dyDescent="0.25">
      <c r="A1255" s="47">
        <v>1253</v>
      </c>
      <c r="B1255" s="47" t="s">
        <v>6314</v>
      </c>
      <c r="C1255" s="47" t="s">
        <v>531</v>
      </c>
      <c r="D1255" s="69" t="s">
        <v>547</v>
      </c>
      <c r="E1255" s="47">
        <v>2001</v>
      </c>
      <c r="F1255" s="69" t="s">
        <v>553</v>
      </c>
      <c r="G1255" s="69" t="s">
        <v>2723</v>
      </c>
      <c r="H1255" s="69" t="s">
        <v>548</v>
      </c>
      <c r="I1255" s="70">
        <v>107.2579448898835</v>
      </c>
      <c r="J1255" s="47" t="s">
        <v>430</v>
      </c>
      <c r="K1255" s="47">
        <v>8</v>
      </c>
      <c r="L1255" s="71"/>
      <c r="M1255" s="47">
        <v>75</v>
      </c>
      <c r="N1255" s="48">
        <f t="shared" si="115"/>
        <v>160</v>
      </c>
      <c r="O1255" s="48">
        <f t="shared" si="116"/>
        <v>17161.271182381359</v>
      </c>
      <c r="P1255" s="72">
        <f t="shared" si="117"/>
        <v>1716.1271182381361</v>
      </c>
      <c r="Q1255" s="73">
        <f t="shared" si="118"/>
        <v>2831.6097450929242</v>
      </c>
      <c r="R1255" s="48">
        <f t="shared" si="119"/>
        <v>21709.008045712417</v>
      </c>
      <c r="S1255" s="74">
        <f t="shared" si="120"/>
        <v>52</v>
      </c>
      <c r="T1255" s="6" t="s">
        <v>431</v>
      </c>
      <c r="U1255" s="47" t="s">
        <v>432</v>
      </c>
      <c r="V1255" s="47">
        <v>1</v>
      </c>
      <c r="W1255" s="47">
        <v>1</v>
      </c>
      <c r="X1255" s="47">
        <v>1</v>
      </c>
      <c r="Y1255" s="47">
        <v>1</v>
      </c>
      <c r="Z1255" s="75">
        <v>40855.635914351849</v>
      </c>
      <c r="AA1255" s="6" t="s">
        <v>433</v>
      </c>
      <c r="AB1255" s="47" t="s">
        <v>2994</v>
      </c>
      <c r="AC1255" s="47" t="s">
        <v>2996</v>
      </c>
      <c r="AD1255" s="47" t="s">
        <v>5629</v>
      </c>
      <c r="AE1255" s="47" t="s">
        <v>6315</v>
      </c>
      <c r="AF1255" s="6" t="s">
        <v>6316</v>
      </c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</row>
    <row r="1256" spans="1:43" s="1" customFormat="1" ht="15.75" x14ac:dyDescent="0.25">
      <c r="A1256" s="47">
        <v>1254</v>
      </c>
      <c r="B1256" s="47" t="s">
        <v>6317</v>
      </c>
      <c r="C1256" s="47" t="s">
        <v>531</v>
      </c>
      <c r="D1256" s="69" t="s">
        <v>547</v>
      </c>
      <c r="E1256" s="47">
        <v>2001</v>
      </c>
      <c r="F1256" s="69" t="s">
        <v>553</v>
      </c>
      <c r="G1256" s="69" t="s">
        <v>2723</v>
      </c>
      <c r="H1256" s="69" t="s">
        <v>548</v>
      </c>
      <c r="I1256" s="70">
        <v>22.936120374394061</v>
      </c>
      <c r="J1256" s="47" t="s">
        <v>430</v>
      </c>
      <c r="K1256" s="47">
        <v>8</v>
      </c>
      <c r="L1256" s="71"/>
      <c r="M1256" s="47">
        <v>75</v>
      </c>
      <c r="N1256" s="48">
        <f t="shared" si="115"/>
        <v>160</v>
      </c>
      <c r="O1256" s="48">
        <f t="shared" si="116"/>
        <v>3669.7792599030499</v>
      </c>
      <c r="P1256" s="72">
        <f t="shared" si="117"/>
        <v>366.97792599030504</v>
      </c>
      <c r="Q1256" s="73">
        <f t="shared" si="118"/>
        <v>605.51357788400321</v>
      </c>
      <c r="R1256" s="48">
        <f t="shared" si="119"/>
        <v>4642.2707637773583</v>
      </c>
      <c r="S1256" s="74">
        <f t="shared" si="120"/>
        <v>52</v>
      </c>
      <c r="T1256" s="6" t="s">
        <v>1865</v>
      </c>
      <c r="U1256" s="47" t="s">
        <v>432</v>
      </c>
      <c r="V1256" s="47">
        <v>1</v>
      </c>
      <c r="W1256" s="47">
        <v>1</v>
      </c>
      <c r="X1256" s="47">
        <v>1</v>
      </c>
      <c r="Y1256" s="47">
        <v>1</v>
      </c>
      <c r="Z1256" s="75">
        <v>40855.635914351849</v>
      </c>
      <c r="AA1256" s="6" t="s">
        <v>433</v>
      </c>
      <c r="AB1256" s="47" t="s">
        <v>2994</v>
      </c>
      <c r="AC1256" s="47" t="s">
        <v>6318</v>
      </c>
      <c r="AD1256" s="47" t="s">
        <v>6319</v>
      </c>
      <c r="AE1256" s="47" t="s">
        <v>6320</v>
      </c>
      <c r="AF1256" s="6" t="s">
        <v>6321</v>
      </c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</row>
    <row r="1257" spans="1:43" s="1" customFormat="1" ht="15.75" x14ac:dyDescent="0.25">
      <c r="A1257" s="47">
        <v>1255</v>
      </c>
      <c r="B1257" s="47" t="s">
        <v>6322</v>
      </c>
      <c r="C1257" s="47" t="s">
        <v>531</v>
      </c>
      <c r="D1257" s="69" t="s">
        <v>547</v>
      </c>
      <c r="E1257" s="47">
        <v>2001</v>
      </c>
      <c r="F1257" s="69" t="s">
        <v>553</v>
      </c>
      <c r="G1257" s="69" t="s">
        <v>2723</v>
      </c>
      <c r="H1257" s="69" t="s">
        <v>548</v>
      </c>
      <c r="I1257" s="70">
        <v>3.0001480030310672</v>
      </c>
      <c r="J1257" s="47" t="s">
        <v>430</v>
      </c>
      <c r="K1257" s="47">
        <v>8</v>
      </c>
      <c r="L1257" s="71"/>
      <c r="M1257" s="47">
        <v>75</v>
      </c>
      <c r="N1257" s="48">
        <f t="shared" si="115"/>
        <v>160</v>
      </c>
      <c r="O1257" s="48">
        <f t="shared" si="116"/>
        <v>480.02368048497078</v>
      </c>
      <c r="P1257" s="72">
        <f t="shared" si="117"/>
        <v>48.002368048497082</v>
      </c>
      <c r="Q1257" s="73">
        <f t="shared" si="118"/>
        <v>79.203907280020175</v>
      </c>
      <c r="R1257" s="48">
        <f t="shared" si="119"/>
        <v>607.229955813488</v>
      </c>
      <c r="S1257" s="74">
        <f t="shared" si="120"/>
        <v>52</v>
      </c>
      <c r="T1257" s="6" t="s">
        <v>431</v>
      </c>
      <c r="U1257" s="47" t="s">
        <v>432</v>
      </c>
      <c r="V1257" s="47">
        <v>1</v>
      </c>
      <c r="W1257" s="47">
        <v>1</v>
      </c>
      <c r="X1257" s="47">
        <v>1</v>
      </c>
      <c r="Y1257" s="47">
        <v>1</v>
      </c>
      <c r="Z1257" s="75">
        <v>40855.635914351849</v>
      </c>
      <c r="AA1257" s="6" t="s">
        <v>433</v>
      </c>
      <c r="AB1257" s="47" t="s">
        <v>2994</v>
      </c>
      <c r="AC1257" s="47" t="s">
        <v>2996</v>
      </c>
      <c r="AD1257" s="47" t="s">
        <v>6318</v>
      </c>
      <c r="AE1257" s="47" t="s">
        <v>6323</v>
      </c>
      <c r="AF1257" s="6" t="s">
        <v>6324</v>
      </c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</row>
    <row r="1258" spans="1:43" s="1" customFormat="1" ht="15.75" x14ac:dyDescent="0.25">
      <c r="A1258" s="47">
        <v>1256</v>
      </c>
      <c r="B1258" s="47" t="s">
        <v>6325</v>
      </c>
      <c r="C1258" s="47" t="s">
        <v>531</v>
      </c>
      <c r="D1258" s="69" t="s">
        <v>547</v>
      </c>
      <c r="E1258" s="47">
        <v>2001</v>
      </c>
      <c r="F1258" s="69" t="s">
        <v>553</v>
      </c>
      <c r="G1258" s="69" t="s">
        <v>2723</v>
      </c>
      <c r="H1258" s="69" t="s">
        <v>548</v>
      </c>
      <c r="I1258" s="70">
        <v>4.3575452746082819</v>
      </c>
      <c r="J1258" s="47" t="s">
        <v>430</v>
      </c>
      <c r="K1258" s="47">
        <v>8</v>
      </c>
      <c r="L1258" s="71"/>
      <c r="M1258" s="47">
        <v>75</v>
      </c>
      <c r="N1258" s="48">
        <f t="shared" si="115"/>
        <v>160</v>
      </c>
      <c r="O1258" s="48">
        <f t="shared" si="116"/>
        <v>697.20724393732507</v>
      </c>
      <c r="P1258" s="72">
        <f t="shared" si="117"/>
        <v>69.72072439373251</v>
      </c>
      <c r="Q1258" s="73">
        <f t="shared" si="118"/>
        <v>115.03919524965865</v>
      </c>
      <c r="R1258" s="48">
        <f t="shared" si="119"/>
        <v>881.96716358071626</v>
      </c>
      <c r="S1258" s="74">
        <f t="shared" si="120"/>
        <v>52</v>
      </c>
      <c r="T1258" s="6" t="s">
        <v>431</v>
      </c>
      <c r="U1258" s="47" t="s">
        <v>432</v>
      </c>
      <c r="V1258" s="47">
        <v>1</v>
      </c>
      <c r="W1258" s="47">
        <v>1</v>
      </c>
      <c r="X1258" s="47">
        <v>1</v>
      </c>
      <c r="Y1258" s="47">
        <v>1</v>
      </c>
      <c r="Z1258" s="75">
        <v>40855.635914351849</v>
      </c>
      <c r="AA1258" s="6" t="s">
        <v>433</v>
      </c>
      <c r="AB1258" s="47" t="s">
        <v>2994</v>
      </c>
      <c r="AC1258" s="47" t="s">
        <v>6259</v>
      </c>
      <c r="AD1258" s="47" t="s">
        <v>2995</v>
      </c>
      <c r="AE1258" s="47" t="s">
        <v>6326</v>
      </c>
      <c r="AF1258" s="6" t="s">
        <v>6327</v>
      </c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</row>
    <row r="1259" spans="1:43" s="1" customFormat="1" ht="15.75" x14ac:dyDescent="0.25">
      <c r="A1259" s="47">
        <v>1257</v>
      </c>
      <c r="B1259" s="47" t="s">
        <v>6328</v>
      </c>
      <c r="C1259" s="47" t="s">
        <v>531</v>
      </c>
      <c r="D1259" s="69" t="s">
        <v>547</v>
      </c>
      <c r="E1259" s="47">
        <v>2001</v>
      </c>
      <c r="F1259" s="69" t="s">
        <v>553</v>
      </c>
      <c r="G1259" s="69" t="s">
        <v>533</v>
      </c>
      <c r="H1259" s="69" t="s">
        <v>451</v>
      </c>
      <c r="I1259" s="70">
        <v>56.752620578824711</v>
      </c>
      <c r="J1259" s="47" t="s">
        <v>430</v>
      </c>
      <c r="K1259" s="47">
        <v>8</v>
      </c>
      <c r="L1259" s="71"/>
      <c r="M1259" s="47">
        <v>75</v>
      </c>
      <c r="N1259" s="48">
        <f t="shared" ref="N1259:N1322" si="121">IF(K1259=4,100,IF(K1259=6,140,IF(K1259=8,160,IF(K1259=10,180,IF(K1259=12,200,IF(K1259=14,225,IF(K1259=16,275,IF(K1259=18,350,0))))))))</f>
        <v>160</v>
      </c>
      <c r="O1259" s="48">
        <f t="shared" si="116"/>
        <v>9080.419292611954</v>
      </c>
      <c r="P1259" s="72">
        <f t="shared" si="117"/>
        <v>908.04192926119549</v>
      </c>
      <c r="Q1259" s="73">
        <f t="shared" si="118"/>
        <v>1498.2691832809724</v>
      </c>
      <c r="R1259" s="48">
        <f t="shared" si="119"/>
        <v>11486.730405154121</v>
      </c>
      <c r="S1259" s="74">
        <f t="shared" si="120"/>
        <v>52</v>
      </c>
      <c r="T1259" s="6" t="s">
        <v>1521</v>
      </c>
      <c r="U1259" s="47" t="s">
        <v>432</v>
      </c>
      <c r="V1259" s="47">
        <v>1</v>
      </c>
      <c r="W1259" s="47">
        <v>1</v>
      </c>
      <c r="X1259" s="47">
        <v>1</v>
      </c>
      <c r="Y1259" s="47">
        <v>1</v>
      </c>
      <c r="Z1259" s="75">
        <v>40855.635914351849</v>
      </c>
      <c r="AA1259" s="6" t="s">
        <v>433</v>
      </c>
      <c r="AB1259" s="47" t="s">
        <v>2994</v>
      </c>
      <c r="AC1259" s="47" t="s">
        <v>6329</v>
      </c>
      <c r="AD1259" s="47" t="s">
        <v>6330</v>
      </c>
      <c r="AE1259" s="47" t="s">
        <v>6331</v>
      </c>
      <c r="AF1259" s="6" t="s">
        <v>6332</v>
      </c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</row>
    <row r="1260" spans="1:43" s="1" customFormat="1" ht="15.75" x14ac:dyDescent="0.25">
      <c r="A1260" s="47">
        <v>1258</v>
      </c>
      <c r="B1260" s="47" t="s">
        <v>6333</v>
      </c>
      <c r="C1260" s="47" t="s">
        <v>531</v>
      </c>
      <c r="D1260" s="69" t="s">
        <v>547</v>
      </c>
      <c r="E1260" s="47">
        <v>2001</v>
      </c>
      <c r="F1260" s="69" t="s">
        <v>553</v>
      </c>
      <c r="G1260" s="69" t="s">
        <v>533</v>
      </c>
      <c r="H1260" s="69" t="s">
        <v>451</v>
      </c>
      <c r="I1260" s="70">
        <v>2.3683407904036602</v>
      </c>
      <c r="J1260" s="47" t="s">
        <v>430</v>
      </c>
      <c r="K1260" s="47">
        <v>8</v>
      </c>
      <c r="L1260" s="71"/>
      <c r="M1260" s="47">
        <v>75</v>
      </c>
      <c r="N1260" s="48">
        <f t="shared" si="121"/>
        <v>160</v>
      </c>
      <c r="O1260" s="48">
        <f t="shared" si="116"/>
        <v>378.93452646458564</v>
      </c>
      <c r="P1260" s="72">
        <f t="shared" si="117"/>
        <v>37.893452646458563</v>
      </c>
      <c r="Q1260" s="73">
        <f t="shared" si="118"/>
        <v>62.524196866656631</v>
      </c>
      <c r="R1260" s="48">
        <f t="shared" si="119"/>
        <v>479.35217597770082</v>
      </c>
      <c r="S1260" s="74">
        <f t="shared" si="120"/>
        <v>52</v>
      </c>
      <c r="T1260" s="6" t="s">
        <v>431</v>
      </c>
      <c r="U1260" s="47" t="s">
        <v>432</v>
      </c>
      <c r="V1260" s="47">
        <v>1</v>
      </c>
      <c r="W1260" s="47">
        <v>1</v>
      </c>
      <c r="X1260" s="47">
        <v>1</v>
      </c>
      <c r="Y1260" s="47">
        <v>1</v>
      </c>
      <c r="Z1260" s="75">
        <v>40855.635925925933</v>
      </c>
      <c r="AA1260" s="6" t="s">
        <v>433</v>
      </c>
      <c r="AB1260" s="47" t="s">
        <v>2994</v>
      </c>
      <c r="AC1260" s="47" t="s">
        <v>6259</v>
      </c>
      <c r="AD1260" s="47" t="s">
        <v>6329</v>
      </c>
      <c r="AE1260" s="47" t="s">
        <v>6334</v>
      </c>
      <c r="AF1260" s="6" t="s">
        <v>6335</v>
      </c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</row>
    <row r="1261" spans="1:43" s="1" customFormat="1" ht="15.75" x14ac:dyDescent="0.25">
      <c r="A1261" s="47">
        <v>1259</v>
      </c>
      <c r="B1261" s="47" t="s">
        <v>6336</v>
      </c>
      <c r="C1261" s="47" t="s">
        <v>531</v>
      </c>
      <c r="D1261" s="69" t="s">
        <v>547</v>
      </c>
      <c r="E1261" s="47">
        <v>2001</v>
      </c>
      <c r="F1261" s="69" t="s">
        <v>548</v>
      </c>
      <c r="G1261" s="69" t="s">
        <v>903</v>
      </c>
      <c r="H1261" s="69" t="s">
        <v>553</v>
      </c>
      <c r="I1261" s="70">
        <v>301.32109570660708</v>
      </c>
      <c r="J1261" s="47" t="s">
        <v>430</v>
      </c>
      <c r="K1261" s="47">
        <v>12</v>
      </c>
      <c r="L1261" s="71"/>
      <c r="M1261" s="47">
        <v>75</v>
      </c>
      <c r="N1261" s="48">
        <f t="shared" si="121"/>
        <v>200</v>
      </c>
      <c r="O1261" s="48">
        <f t="shared" si="116"/>
        <v>60264.219141321417</v>
      </c>
      <c r="P1261" s="72">
        <f t="shared" si="117"/>
        <v>6026.4219141321419</v>
      </c>
      <c r="Q1261" s="73">
        <f t="shared" si="118"/>
        <v>9943.5961583180324</v>
      </c>
      <c r="R1261" s="48">
        <f t="shared" si="119"/>
        <v>76234.237213771587</v>
      </c>
      <c r="S1261" s="74">
        <f t="shared" si="120"/>
        <v>52</v>
      </c>
      <c r="T1261" s="6" t="s">
        <v>431</v>
      </c>
      <c r="U1261" s="47" t="s">
        <v>432</v>
      </c>
      <c r="V1261" s="47">
        <v>1</v>
      </c>
      <c r="W1261" s="47">
        <v>1</v>
      </c>
      <c r="X1261" s="47">
        <v>1</v>
      </c>
      <c r="Y1261" s="47">
        <v>1</v>
      </c>
      <c r="Z1261" s="75">
        <v>40855.635925925933</v>
      </c>
      <c r="AA1261" s="6" t="s">
        <v>433</v>
      </c>
      <c r="AB1261" s="47" t="s">
        <v>2994</v>
      </c>
      <c r="AC1261" s="47" t="s">
        <v>6337</v>
      </c>
      <c r="AD1261" s="47" t="s">
        <v>6338</v>
      </c>
      <c r="AE1261" s="47" t="s">
        <v>6339</v>
      </c>
      <c r="AF1261" s="6" t="s">
        <v>6340</v>
      </c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</row>
    <row r="1262" spans="1:43" s="1" customFormat="1" ht="15.75" x14ac:dyDescent="0.25">
      <c r="A1262" s="47">
        <v>1260</v>
      </c>
      <c r="B1262" s="47" t="s">
        <v>6341</v>
      </c>
      <c r="C1262" s="47" t="s">
        <v>531</v>
      </c>
      <c r="D1262" s="69" t="s">
        <v>547</v>
      </c>
      <c r="E1262" s="47">
        <v>2001</v>
      </c>
      <c r="F1262" s="69" t="s">
        <v>548</v>
      </c>
      <c r="G1262" s="69" t="s">
        <v>903</v>
      </c>
      <c r="H1262" s="69" t="s">
        <v>553</v>
      </c>
      <c r="I1262" s="70">
        <v>2.5900983959735209</v>
      </c>
      <c r="J1262" s="47" t="s">
        <v>430</v>
      </c>
      <c r="K1262" s="47">
        <v>12</v>
      </c>
      <c r="L1262" s="71"/>
      <c r="M1262" s="47">
        <v>75</v>
      </c>
      <c r="N1262" s="48">
        <f t="shared" si="121"/>
        <v>200</v>
      </c>
      <c r="O1262" s="48">
        <f t="shared" si="116"/>
        <v>518.01967919470417</v>
      </c>
      <c r="P1262" s="72">
        <f t="shared" si="117"/>
        <v>51.801967919470421</v>
      </c>
      <c r="Q1262" s="73">
        <f t="shared" si="118"/>
        <v>85.473247067126181</v>
      </c>
      <c r="R1262" s="48">
        <f t="shared" si="119"/>
        <v>655.29489418130072</v>
      </c>
      <c r="S1262" s="74">
        <f t="shared" si="120"/>
        <v>52</v>
      </c>
      <c r="T1262" s="6" t="s">
        <v>431</v>
      </c>
      <c r="U1262" s="47" t="s">
        <v>432</v>
      </c>
      <c r="V1262" s="47">
        <v>1</v>
      </c>
      <c r="W1262" s="47">
        <v>1</v>
      </c>
      <c r="X1262" s="47">
        <v>1</v>
      </c>
      <c r="Y1262" s="47">
        <v>1</v>
      </c>
      <c r="Z1262" s="75">
        <v>40855.635925925933</v>
      </c>
      <c r="AA1262" s="6" t="s">
        <v>433</v>
      </c>
      <c r="AB1262" s="47" t="s">
        <v>2994</v>
      </c>
      <c r="AC1262" s="47" t="s">
        <v>6259</v>
      </c>
      <c r="AD1262" s="47" t="s">
        <v>6337</v>
      </c>
      <c r="AE1262" s="47" t="s">
        <v>6342</v>
      </c>
      <c r="AF1262" s="6" t="s">
        <v>6343</v>
      </c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</row>
    <row r="1263" spans="1:43" s="1" customFormat="1" ht="15.75" x14ac:dyDescent="0.25">
      <c r="A1263" s="47">
        <v>1261</v>
      </c>
      <c r="B1263" s="47" t="s">
        <v>6344</v>
      </c>
      <c r="C1263" s="47" t="s">
        <v>3915</v>
      </c>
      <c r="D1263" s="69" t="s">
        <v>547</v>
      </c>
      <c r="E1263" s="47">
        <v>2001</v>
      </c>
      <c r="F1263" s="69" t="s">
        <v>6345</v>
      </c>
      <c r="G1263" s="69" t="s">
        <v>903</v>
      </c>
      <c r="H1263" s="69" t="s">
        <v>451</v>
      </c>
      <c r="I1263" s="70">
        <v>5.1875945731370958</v>
      </c>
      <c r="J1263" s="47" t="s">
        <v>430</v>
      </c>
      <c r="K1263" s="47">
        <v>8</v>
      </c>
      <c r="L1263" s="71"/>
      <c r="M1263" s="47">
        <v>75</v>
      </c>
      <c r="N1263" s="48">
        <f t="shared" si="121"/>
        <v>160</v>
      </c>
      <c r="O1263" s="48">
        <f t="shared" si="116"/>
        <v>830.01513170193539</v>
      </c>
      <c r="P1263" s="72">
        <f t="shared" si="117"/>
        <v>83.001513170193547</v>
      </c>
      <c r="Q1263" s="73">
        <f t="shared" si="118"/>
        <v>136.95249673081935</v>
      </c>
      <c r="R1263" s="48">
        <f t="shared" si="119"/>
        <v>1049.9691416029482</v>
      </c>
      <c r="S1263" s="74">
        <f t="shared" si="120"/>
        <v>52</v>
      </c>
      <c r="T1263" s="6" t="s">
        <v>431</v>
      </c>
      <c r="U1263" s="47" t="s">
        <v>432</v>
      </c>
      <c r="V1263" s="47">
        <v>1</v>
      </c>
      <c r="W1263" s="47">
        <v>1</v>
      </c>
      <c r="X1263" s="47">
        <v>1</v>
      </c>
      <c r="Y1263" s="47">
        <v>1</v>
      </c>
      <c r="Z1263" s="75">
        <v>40855.635925925933</v>
      </c>
      <c r="AA1263" s="6" t="s">
        <v>433</v>
      </c>
      <c r="AB1263" s="47" t="s">
        <v>2994</v>
      </c>
      <c r="AC1263" s="47" t="s">
        <v>6214</v>
      </c>
      <c r="AD1263" s="47" t="s">
        <v>6346</v>
      </c>
      <c r="AE1263" s="47" t="s">
        <v>6347</v>
      </c>
      <c r="AF1263" s="6" t="s">
        <v>6348</v>
      </c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</row>
    <row r="1264" spans="1:43" s="1" customFormat="1" ht="15.75" x14ac:dyDescent="0.25">
      <c r="A1264" s="47">
        <v>1262</v>
      </c>
      <c r="B1264" s="47" t="s">
        <v>6349</v>
      </c>
      <c r="C1264" s="47" t="s">
        <v>3915</v>
      </c>
      <c r="D1264" s="69" t="s">
        <v>547</v>
      </c>
      <c r="E1264" s="47">
        <v>2001</v>
      </c>
      <c r="F1264" s="69" t="s">
        <v>6345</v>
      </c>
      <c r="G1264" s="69" t="s">
        <v>903</v>
      </c>
      <c r="H1264" s="69" t="s">
        <v>451</v>
      </c>
      <c r="I1264" s="70">
        <v>41.220943109929557</v>
      </c>
      <c r="J1264" s="47" t="s">
        <v>430</v>
      </c>
      <c r="K1264" s="47">
        <v>8</v>
      </c>
      <c r="L1264" s="71"/>
      <c r="M1264" s="47">
        <v>75</v>
      </c>
      <c r="N1264" s="48">
        <f t="shared" si="121"/>
        <v>160</v>
      </c>
      <c r="O1264" s="48">
        <f t="shared" si="116"/>
        <v>6595.3508975887289</v>
      </c>
      <c r="P1264" s="72">
        <f t="shared" si="117"/>
        <v>659.53508975887291</v>
      </c>
      <c r="Q1264" s="73">
        <f t="shared" si="118"/>
        <v>1088.2328981021403</v>
      </c>
      <c r="R1264" s="48">
        <f t="shared" si="119"/>
        <v>8343.1188854497432</v>
      </c>
      <c r="S1264" s="74">
        <f t="shared" si="120"/>
        <v>52</v>
      </c>
      <c r="T1264" s="6" t="s">
        <v>431</v>
      </c>
      <c r="U1264" s="47" t="s">
        <v>432</v>
      </c>
      <c r="V1264" s="47">
        <v>1</v>
      </c>
      <c r="W1264" s="47">
        <v>1</v>
      </c>
      <c r="X1264" s="47">
        <v>1</v>
      </c>
      <c r="Y1264" s="47">
        <v>1</v>
      </c>
      <c r="Z1264" s="75">
        <v>40855.635925925933</v>
      </c>
      <c r="AA1264" s="6" t="s">
        <v>433</v>
      </c>
      <c r="AB1264" s="47" t="s">
        <v>2994</v>
      </c>
      <c r="AC1264" s="47" t="s">
        <v>6346</v>
      </c>
      <c r="AD1264" s="47" t="s">
        <v>6350</v>
      </c>
      <c r="AE1264" s="47" t="s">
        <v>6351</v>
      </c>
      <c r="AF1264" s="6" t="s">
        <v>6352</v>
      </c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</row>
    <row r="1265" spans="1:43" s="1" customFormat="1" ht="15.75" x14ac:dyDescent="0.25">
      <c r="A1265" s="47">
        <v>1263</v>
      </c>
      <c r="B1265" s="47" t="s">
        <v>6353</v>
      </c>
      <c r="C1265" s="47" t="s">
        <v>3896</v>
      </c>
      <c r="D1265" s="69" t="s">
        <v>547</v>
      </c>
      <c r="E1265" s="47">
        <v>2001</v>
      </c>
      <c r="F1265" s="69" t="s">
        <v>6354</v>
      </c>
      <c r="G1265" s="69" t="s">
        <v>451</v>
      </c>
      <c r="H1265" s="69" t="s">
        <v>451</v>
      </c>
      <c r="I1265" s="70">
        <v>39.004176568805789</v>
      </c>
      <c r="J1265" s="47" t="s">
        <v>430</v>
      </c>
      <c r="K1265" s="47">
        <v>8</v>
      </c>
      <c r="L1265" s="71"/>
      <c r="M1265" s="47">
        <v>75</v>
      </c>
      <c r="N1265" s="48">
        <f t="shared" si="121"/>
        <v>160</v>
      </c>
      <c r="O1265" s="48">
        <f t="shared" si="116"/>
        <v>6240.6682510089267</v>
      </c>
      <c r="P1265" s="72">
        <f t="shared" si="117"/>
        <v>624.06682510089274</v>
      </c>
      <c r="Q1265" s="73">
        <f t="shared" si="118"/>
        <v>1029.7102614164728</v>
      </c>
      <c r="R1265" s="48">
        <f t="shared" si="119"/>
        <v>7894.4453375262929</v>
      </c>
      <c r="S1265" s="74">
        <f t="shared" si="120"/>
        <v>52</v>
      </c>
      <c r="T1265" s="6" t="s">
        <v>1865</v>
      </c>
      <c r="U1265" s="47" t="s">
        <v>432</v>
      </c>
      <c r="V1265" s="47">
        <v>1</v>
      </c>
      <c r="W1265" s="47">
        <v>1</v>
      </c>
      <c r="X1265" s="47">
        <v>1</v>
      </c>
      <c r="Y1265" s="47">
        <v>1</v>
      </c>
      <c r="Z1265" s="75">
        <v>41134.445081018523</v>
      </c>
      <c r="AA1265" s="6" t="s">
        <v>606</v>
      </c>
      <c r="AB1265" s="47" t="s">
        <v>2994</v>
      </c>
      <c r="AC1265" s="47" t="s">
        <v>6355</v>
      </c>
      <c r="AD1265" s="47" t="s">
        <v>6356</v>
      </c>
      <c r="AE1265" s="47" t="s">
        <v>6357</v>
      </c>
      <c r="AF1265" s="6" t="s">
        <v>6358</v>
      </c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</row>
    <row r="1266" spans="1:43" s="1" customFormat="1" ht="15.75" x14ac:dyDescent="0.25">
      <c r="A1266" s="47">
        <v>1264</v>
      </c>
      <c r="B1266" s="47" t="s">
        <v>6359</v>
      </c>
      <c r="C1266" s="47" t="s">
        <v>3896</v>
      </c>
      <c r="D1266" s="69" t="s">
        <v>547</v>
      </c>
      <c r="E1266" s="47">
        <v>2001</v>
      </c>
      <c r="F1266" s="69" t="s">
        <v>6345</v>
      </c>
      <c r="G1266" s="69" t="s">
        <v>903</v>
      </c>
      <c r="H1266" s="69" t="s">
        <v>451</v>
      </c>
      <c r="I1266" s="70">
        <v>5.2351351655030811</v>
      </c>
      <c r="J1266" s="47" t="s">
        <v>430</v>
      </c>
      <c r="K1266" s="47">
        <v>8</v>
      </c>
      <c r="L1266" s="71"/>
      <c r="M1266" s="47">
        <v>75</v>
      </c>
      <c r="N1266" s="48">
        <f t="shared" si="121"/>
        <v>160</v>
      </c>
      <c r="O1266" s="48">
        <f t="shared" si="116"/>
        <v>837.62162648049298</v>
      </c>
      <c r="P1266" s="72">
        <f t="shared" si="117"/>
        <v>83.762162648049298</v>
      </c>
      <c r="Q1266" s="73">
        <f t="shared" si="118"/>
        <v>138.20756836928135</v>
      </c>
      <c r="R1266" s="48">
        <f t="shared" si="119"/>
        <v>1059.5913574978235</v>
      </c>
      <c r="S1266" s="74">
        <f t="shared" si="120"/>
        <v>52</v>
      </c>
      <c r="T1266" s="6" t="s">
        <v>431</v>
      </c>
      <c r="U1266" s="47" t="s">
        <v>432</v>
      </c>
      <c r="V1266" s="47">
        <v>1</v>
      </c>
      <c r="W1266" s="47">
        <v>1</v>
      </c>
      <c r="X1266" s="47">
        <v>1</v>
      </c>
      <c r="Y1266" s="47">
        <v>1</v>
      </c>
      <c r="Z1266" s="75">
        <v>40855.635925925933</v>
      </c>
      <c r="AA1266" s="6" t="s">
        <v>433</v>
      </c>
      <c r="AB1266" s="47" t="s">
        <v>2994</v>
      </c>
      <c r="AC1266" s="47" t="s">
        <v>6214</v>
      </c>
      <c r="AD1266" s="47" t="s">
        <v>6360</v>
      </c>
      <c r="AE1266" s="47" t="s">
        <v>6361</v>
      </c>
      <c r="AF1266" s="6" t="s">
        <v>6362</v>
      </c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</row>
    <row r="1267" spans="1:43" s="1" customFormat="1" ht="15.75" x14ac:dyDescent="0.25">
      <c r="A1267" s="47">
        <v>1265</v>
      </c>
      <c r="B1267" s="47" t="s">
        <v>6363</v>
      </c>
      <c r="C1267" s="47" t="s">
        <v>531</v>
      </c>
      <c r="D1267" s="69" t="s">
        <v>547</v>
      </c>
      <c r="E1267" s="47">
        <v>2001</v>
      </c>
      <c r="F1267" s="69" t="s">
        <v>5506</v>
      </c>
      <c r="G1267" s="69" t="s">
        <v>5507</v>
      </c>
      <c r="H1267" s="69" t="s">
        <v>548</v>
      </c>
      <c r="I1267" s="70">
        <v>4.1673001460756467</v>
      </c>
      <c r="J1267" s="47" t="s">
        <v>430</v>
      </c>
      <c r="K1267" s="47">
        <v>8</v>
      </c>
      <c r="L1267" s="71"/>
      <c r="M1267" s="47">
        <v>75</v>
      </c>
      <c r="N1267" s="48">
        <f t="shared" si="121"/>
        <v>160</v>
      </c>
      <c r="O1267" s="48">
        <f t="shared" si="116"/>
        <v>666.76802337210347</v>
      </c>
      <c r="P1267" s="72">
        <f t="shared" si="117"/>
        <v>66.676802337210347</v>
      </c>
      <c r="Q1267" s="73">
        <f t="shared" si="118"/>
        <v>110.01672385639706</v>
      </c>
      <c r="R1267" s="48">
        <f t="shared" si="119"/>
        <v>843.46154956571092</v>
      </c>
      <c r="S1267" s="74">
        <f t="shared" si="120"/>
        <v>52</v>
      </c>
      <c r="T1267" s="6" t="s">
        <v>431</v>
      </c>
      <c r="U1267" s="47" t="s">
        <v>432</v>
      </c>
      <c r="V1267" s="47">
        <v>1</v>
      </c>
      <c r="W1267" s="47">
        <v>1</v>
      </c>
      <c r="X1267" s="47">
        <v>1</v>
      </c>
      <c r="Y1267" s="47">
        <v>1</v>
      </c>
      <c r="Z1267" s="75">
        <v>40855.635925925933</v>
      </c>
      <c r="AA1267" s="6" t="s">
        <v>433</v>
      </c>
      <c r="AB1267" s="47" t="s">
        <v>2994</v>
      </c>
      <c r="AC1267" s="47" t="s">
        <v>6239</v>
      </c>
      <c r="AD1267" s="47" t="s">
        <v>6364</v>
      </c>
      <c r="AE1267" s="47" t="s">
        <v>6365</v>
      </c>
      <c r="AF1267" s="6" t="s">
        <v>6366</v>
      </c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</row>
    <row r="1268" spans="1:43" s="1" customFormat="1" ht="15.75" x14ac:dyDescent="0.25">
      <c r="A1268" s="47">
        <v>1266</v>
      </c>
      <c r="B1268" s="47" t="s">
        <v>6367</v>
      </c>
      <c r="C1268" s="47" t="s">
        <v>531</v>
      </c>
      <c r="D1268" s="69" t="s">
        <v>547</v>
      </c>
      <c r="E1268" s="47">
        <v>2001</v>
      </c>
      <c r="F1268" s="69" t="s">
        <v>548</v>
      </c>
      <c r="G1268" s="69" t="s">
        <v>903</v>
      </c>
      <c r="H1268" s="69" t="s">
        <v>553</v>
      </c>
      <c r="I1268" s="70">
        <v>3.6570180733276549</v>
      </c>
      <c r="J1268" s="47" t="s">
        <v>430</v>
      </c>
      <c r="K1268" s="47">
        <v>12</v>
      </c>
      <c r="L1268" s="71"/>
      <c r="M1268" s="47">
        <v>75</v>
      </c>
      <c r="N1268" s="48">
        <f t="shared" si="121"/>
        <v>200</v>
      </c>
      <c r="O1268" s="48">
        <f t="shared" si="116"/>
        <v>731.40361466553099</v>
      </c>
      <c r="P1268" s="72">
        <f t="shared" si="117"/>
        <v>73.140361466553102</v>
      </c>
      <c r="Q1268" s="73">
        <f t="shared" si="118"/>
        <v>120.68159641981262</v>
      </c>
      <c r="R1268" s="48">
        <f t="shared" si="119"/>
        <v>925.22557255189679</v>
      </c>
      <c r="S1268" s="74">
        <f t="shared" si="120"/>
        <v>52</v>
      </c>
      <c r="T1268" s="6" t="s">
        <v>431</v>
      </c>
      <c r="U1268" s="47" t="s">
        <v>432</v>
      </c>
      <c r="V1268" s="47">
        <v>1</v>
      </c>
      <c r="W1268" s="47">
        <v>1</v>
      </c>
      <c r="X1268" s="47">
        <v>1</v>
      </c>
      <c r="Y1268" s="47">
        <v>1</v>
      </c>
      <c r="Z1268" s="75">
        <v>40855.635925925933</v>
      </c>
      <c r="AA1268" s="6" t="s">
        <v>433</v>
      </c>
      <c r="AB1268" s="47" t="s">
        <v>2994</v>
      </c>
      <c r="AC1268" s="47" t="s">
        <v>6368</v>
      </c>
      <c r="AD1268" s="47" t="s">
        <v>6239</v>
      </c>
      <c r="AE1268" s="47" t="s">
        <v>6369</v>
      </c>
      <c r="AF1268" s="6" t="s">
        <v>6370</v>
      </c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</row>
    <row r="1269" spans="1:43" s="1" customFormat="1" ht="15.75" x14ac:dyDescent="0.25">
      <c r="A1269" s="47">
        <v>1267</v>
      </c>
      <c r="B1269" s="47" t="s">
        <v>6371</v>
      </c>
      <c r="C1269" s="47" t="s">
        <v>3896</v>
      </c>
      <c r="D1269" s="69" t="s">
        <v>547</v>
      </c>
      <c r="E1269" s="47">
        <v>2001</v>
      </c>
      <c r="F1269" s="69" t="s">
        <v>548</v>
      </c>
      <c r="G1269" s="69" t="s">
        <v>903</v>
      </c>
      <c r="H1269" s="69" t="s">
        <v>553</v>
      </c>
      <c r="I1269" s="70">
        <v>32.176676881903411</v>
      </c>
      <c r="J1269" s="47" t="s">
        <v>430</v>
      </c>
      <c r="K1269" s="47">
        <v>8</v>
      </c>
      <c r="L1269" s="71"/>
      <c r="M1269" s="47">
        <v>75</v>
      </c>
      <c r="N1269" s="48">
        <f t="shared" si="121"/>
        <v>160</v>
      </c>
      <c r="O1269" s="48">
        <f t="shared" si="116"/>
        <v>5148.2683011045456</v>
      </c>
      <c r="P1269" s="72">
        <f t="shared" si="117"/>
        <v>514.82683011045458</v>
      </c>
      <c r="Q1269" s="73">
        <f t="shared" si="118"/>
        <v>849.46426968225001</v>
      </c>
      <c r="R1269" s="48">
        <f t="shared" si="119"/>
        <v>6512.5594008972503</v>
      </c>
      <c r="S1269" s="74">
        <f t="shared" si="120"/>
        <v>52</v>
      </c>
      <c r="T1269" s="6" t="s">
        <v>1865</v>
      </c>
      <c r="U1269" s="47" t="s">
        <v>432</v>
      </c>
      <c r="V1269" s="47">
        <v>1</v>
      </c>
      <c r="W1269" s="47">
        <v>1</v>
      </c>
      <c r="X1269" s="47">
        <v>1</v>
      </c>
      <c r="Y1269" s="47">
        <v>1</v>
      </c>
      <c r="Z1269" s="75">
        <v>40855.635925925933</v>
      </c>
      <c r="AA1269" s="6" t="s">
        <v>433</v>
      </c>
      <c r="AB1269" s="47" t="s">
        <v>2994</v>
      </c>
      <c r="AC1269" s="47" t="s">
        <v>4293</v>
      </c>
      <c r="AD1269" s="47" t="s">
        <v>6372</v>
      </c>
      <c r="AE1269" s="47" t="s">
        <v>6373</v>
      </c>
      <c r="AF1269" s="6" t="s">
        <v>6374</v>
      </c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</row>
    <row r="1270" spans="1:43" s="1" customFormat="1" ht="15.75" x14ac:dyDescent="0.25">
      <c r="A1270" s="47">
        <v>1268</v>
      </c>
      <c r="B1270" s="47" t="s">
        <v>6375</v>
      </c>
      <c r="C1270" s="47" t="s">
        <v>3896</v>
      </c>
      <c r="D1270" s="69" t="s">
        <v>547</v>
      </c>
      <c r="E1270" s="47">
        <v>2001</v>
      </c>
      <c r="F1270" s="69" t="s">
        <v>903</v>
      </c>
      <c r="G1270" s="69" t="s">
        <v>5637</v>
      </c>
      <c r="H1270" s="69" t="s">
        <v>451</v>
      </c>
      <c r="I1270" s="70">
        <v>1.890871124943202</v>
      </c>
      <c r="J1270" s="47" t="s">
        <v>430</v>
      </c>
      <c r="K1270" s="47">
        <v>12</v>
      </c>
      <c r="L1270" s="71"/>
      <c r="M1270" s="47">
        <v>75</v>
      </c>
      <c r="N1270" s="48">
        <f t="shared" si="121"/>
        <v>200</v>
      </c>
      <c r="O1270" s="48">
        <f t="shared" si="116"/>
        <v>378.17422498864039</v>
      </c>
      <c r="P1270" s="72">
        <f t="shared" si="117"/>
        <v>37.81742249886404</v>
      </c>
      <c r="Q1270" s="73">
        <f t="shared" si="118"/>
        <v>62.398747123125666</v>
      </c>
      <c r="R1270" s="48">
        <f t="shared" si="119"/>
        <v>478.3903946106301</v>
      </c>
      <c r="S1270" s="74">
        <f t="shared" si="120"/>
        <v>52</v>
      </c>
      <c r="T1270" s="6" t="s">
        <v>431</v>
      </c>
      <c r="U1270" s="47" t="s">
        <v>432</v>
      </c>
      <c r="V1270" s="47">
        <v>1</v>
      </c>
      <c r="W1270" s="47">
        <v>1</v>
      </c>
      <c r="X1270" s="47">
        <v>1</v>
      </c>
      <c r="Y1270" s="47">
        <v>1</v>
      </c>
      <c r="Z1270" s="75">
        <v>40855.635925925933</v>
      </c>
      <c r="AA1270" s="6" t="s">
        <v>433</v>
      </c>
      <c r="AB1270" s="47" t="s">
        <v>2994</v>
      </c>
      <c r="AC1270" s="47" t="s">
        <v>6223</v>
      </c>
      <c r="AD1270" s="47" t="s">
        <v>4292</v>
      </c>
      <c r="AE1270" s="47" t="s">
        <v>6376</v>
      </c>
      <c r="AF1270" s="6" t="s">
        <v>6377</v>
      </c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</row>
    <row r="1271" spans="1:43" s="1" customFormat="1" ht="15.75" x14ac:dyDescent="0.25">
      <c r="A1271" s="47">
        <v>1269</v>
      </c>
      <c r="B1271" s="47" t="s">
        <v>6378</v>
      </c>
      <c r="C1271" s="47" t="s">
        <v>3896</v>
      </c>
      <c r="D1271" s="69" t="s">
        <v>547</v>
      </c>
      <c r="E1271" s="47">
        <v>2001</v>
      </c>
      <c r="F1271" s="69" t="s">
        <v>903</v>
      </c>
      <c r="G1271" s="69" t="s">
        <v>5637</v>
      </c>
      <c r="H1271" s="69" t="s">
        <v>451</v>
      </c>
      <c r="I1271" s="70">
        <v>131.52515854125491</v>
      </c>
      <c r="J1271" s="47" t="s">
        <v>430</v>
      </c>
      <c r="K1271" s="47">
        <v>12</v>
      </c>
      <c r="L1271" s="71"/>
      <c r="M1271" s="47">
        <v>75</v>
      </c>
      <c r="N1271" s="48">
        <f t="shared" si="121"/>
        <v>200</v>
      </c>
      <c r="O1271" s="48">
        <f t="shared" si="116"/>
        <v>26305.031708250983</v>
      </c>
      <c r="P1271" s="72">
        <f t="shared" si="117"/>
        <v>2630.5031708250986</v>
      </c>
      <c r="Q1271" s="73">
        <f t="shared" si="118"/>
        <v>4340.3302318614114</v>
      </c>
      <c r="R1271" s="48">
        <f t="shared" si="119"/>
        <v>33275.865110937491</v>
      </c>
      <c r="S1271" s="74">
        <f t="shared" si="120"/>
        <v>52</v>
      </c>
      <c r="T1271" s="6" t="s">
        <v>431</v>
      </c>
      <c r="U1271" s="47" t="s">
        <v>432</v>
      </c>
      <c r="V1271" s="47">
        <v>1</v>
      </c>
      <c r="W1271" s="47">
        <v>1</v>
      </c>
      <c r="X1271" s="47">
        <v>1</v>
      </c>
      <c r="Y1271" s="47">
        <v>1</v>
      </c>
      <c r="Z1271" s="75">
        <v>40855.63593750001</v>
      </c>
      <c r="AA1271" s="6" t="s">
        <v>433</v>
      </c>
      <c r="AB1271" s="47" t="s">
        <v>2994</v>
      </c>
      <c r="AC1271" s="47" t="s">
        <v>6231</v>
      </c>
      <c r="AD1271" s="47" t="s">
        <v>5643</v>
      </c>
      <c r="AE1271" s="47" t="s">
        <v>6379</v>
      </c>
      <c r="AF1271" s="6" t="s">
        <v>6380</v>
      </c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</row>
    <row r="1272" spans="1:43" s="1" customFormat="1" ht="15.75" x14ac:dyDescent="0.25">
      <c r="A1272" s="47">
        <v>1270</v>
      </c>
      <c r="B1272" s="47" t="s">
        <v>6381</v>
      </c>
      <c r="C1272" s="47" t="s">
        <v>3896</v>
      </c>
      <c r="D1272" s="69" t="s">
        <v>547</v>
      </c>
      <c r="E1272" s="47">
        <v>2001</v>
      </c>
      <c r="F1272" s="69" t="s">
        <v>903</v>
      </c>
      <c r="G1272" s="69" t="s">
        <v>5637</v>
      </c>
      <c r="H1272" s="69" t="s">
        <v>451</v>
      </c>
      <c r="I1272" s="70">
        <v>32.557192048339523</v>
      </c>
      <c r="J1272" s="47" t="s">
        <v>430</v>
      </c>
      <c r="K1272" s="47">
        <v>8</v>
      </c>
      <c r="L1272" s="71"/>
      <c r="M1272" s="47">
        <v>75</v>
      </c>
      <c r="N1272" s="48">
        <f t="shared" si="121"/>
        <v>160</v>
      </c>
      <c r="O1272" s="48">
        <f t="shared" si="116"/>
        <v>5209.1507277343235</v>
      </c>
      <c r="P1272" s="72">
        <f t="shared" si="117"/>
        <v>520.91507277343237</v>
      </c>
      <c r="Q1272" s="73">
        <f t="shared" si="118"/>
        <v>859.50987007616334</v>
      </c>
      <c r="R1272" s="48">
        <f t="shared" si="119"/>
        <v>6589.5756705839194</v>
      </c>
      <c r="S1272" s="74">
        <f t="shared" si="120"/>
        <v>52</v>
      </c>
      <c r="T1272" s="6" t="s">
        <v>1865</v>
      </c>
      <c r="U1272" s="47" t="s">
        <v>432</v>
      </c>
      <c r="V1272" s="47">
        <v>1</v>
      </c>
      <c r="W1272" s="47">
        <v>1</v>
      </c>
      <c r="X1272" s="47">
        <v>1</v>
      </c>
      <c r="Y1272" s="47">
        <v>1</v>
      </c>
      <c r="Z1272" s="75">
        <v>40855.63593750001</v>
      </c>
      <c r="AA1272" s="6" t="s">
        <v>433</v>
      </c>
      <c r="AB1272" s="47" t="s">
        <v>2994</v>
      </c>
      <c r="AC1272" s="47" t="s">
        <v>6382</v>
      </c>
      <c r="AD1272" s="47" t="s">
        <v>6383</v>
      </c>
      <c r="AE1272" s="47" t="s">
        <v>6384</v>
      </c>
      <c r="AF1272" s="6" t="s">
        <v>6385</v>
      </c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</row>
    <row r="1273" spans="1:43" s="1" customFormat="1" ht="15.75" x14ac:dyDescent="0.25">
      <c r="A1273" s="47">
        <v>1271</v>
      </c>
      <c r="B1273" s="47" t="s">
        <v>6386</v>
      </c>
      <c r="C1273" s="47" t="s">
        <v>3896</v>
      </c>
      <c r="D1273" s="69" t="s">
        <v>547</v>
      </c>
      <c r="E1273" s="47">
        <v>2001</v>
      </c>
      <c r="F1273" s="69" t="s">
        <v>903</v>
      </c>
      <c r="G1273" s="69" t="s">
        <v>5637</v>
      </c>
      <c r="H1273" s="69" t="s">
        <v>451</v>
      </c>
      <c r="I1273" s="70">
        <v>4.9814821540573444</v>
      </c>
      <c r="J1273" s="47" t="s">
        <v>430</v>
      </c>
      <c r="K1273" s="47">
        <v>8</v>
      </c>
      <c r="L1273" s="71"/>
      <c r="M1273" s="47">
        <v>75</v>
      </c>
      <c r="N1273" s="48">
        <f t="shared" si="121"/>
        <v>160</v>
      </c>
      <c r="O1273" s="48">
        <f t="shared" si="116"/>
        <v>797.03714464917516</v>
      </c>
      <c r="P1273" s="72">
        <f t="shared" si="117"/>
        <v>79.703714464917525</v>
      </c>
      <c r="Q1273" s="73">
        <f t="shared" si="118"/>
        <v>131.51112886711391</v>
      </c>
      <c r="R1273" s="48">
        <f t="shared" si="119"/>
        <v>1008.2519879812066</v>
      </c>
      <c r="S1273" s="74">
        <f t="shared" si="120"/>
        <v>52</v>
      </c>
      <c r="T1273" s="6" t="s">
        <v>431</v>
      </c>
      <c r="U1273" s="47" t="s">
        <v>432</v>
      </c>
      <c r="V1273" s="47">
        <v>1</v>
      </c>
      <c r="W1273" s="47">
        <v>1</v>
      </c>
      <c r="X1273" s="47">
        <v>1</v>
      </c>
      <c r="Y1273" s="47">
        <v>1</v>
      </c>
      <c r="Z1273" s="75">
        <v>40855.63593750001</v>
      </c>
      <c r="AA1273" s="6" t="s">
        <v>433</v>
      </c>
      <c r="AB1273" s="47" t="s">
        <v>2994</v>
      </c>
      <c r="AC1273" s="47" t="s">
        <v>6387</v>
      </c>
      <c r="AD1273" s="47" t="s">
        <v>6382</v>
      </c>
      <c r="AE1273" s="47" t="s">
        <v>6388</v>
      </c>
      <c r="AF1273" s="6" t="s">
        <v>6389</v>
      </c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</row>
    <row r="1274" spans="1:43" s="1" customFormat="1" ht="15.75" x14ac:dyDescent="0.25">
      <c r="A1274" s="47">
        <v>1272</v>
      </c>
      <c r="B1274" s="47" t="s">
        <v>6390</v>
      </c>
      <c r="C1274" s="47" t="s">
        <v>3896</v>
      </c>
      <c r="D1274" s="69" t="s">
        <v>547</v>
      </c>
      <c r="E1274" s="47">
        <v>2001</v>
      </c>
      <c r="F1274" s="69" t="s">
        <v>903</v>
      </c>
      <c r="G1274" s="69" t="s">
        <v>5637</v>
      </c>
      <c r="H1274" s="69" t="s">
        <v>451</v>
      </c>
      <c r="I1274" s="70">
        <v>44.846635032697193</v>
      </c>
      <c r="J1274" s="47" t="s">
        <v>430</v>
      </c>
      <c r="K1274" s="47">
        <v>12</v>
      </c>
      <c r="L1274" s="71"/>
      <c r="M1274" s="47">
        <v>75</v>
      </c>
      <c r="N1274" s="48">
        <f t="shared" si="121"/>
        <v>200</v>
      </c>
      <c r="O1274" s="48">
        <f t="shared" si="116"/>
        <v>8969.327006539439</v>
      </c>
      <c r="P1274" s="72">
        <f t="shared" si="117"/>
        <v>896.93270065394393</v>
      </c>
      <c r="Q1274" s="73">
        <f t="shared" si="118"/>
        <v>1479.9389560790075</v>
      </c>
      <c r="R1274" s="48">
        <f t="shared" si="119"/>
        <v>11346.198663272391</v>
      </c>
      <c r="S1274" s="74">
        <f t="shared" si="120"/>
        <v>52</v>
      </c>
      <c r="T1274" s="6" t="s">
        <v>431</v>
      </c>
      <c r="U1274" s="47" t="s">
        <v>432</v>
      </c>
      <c r="V1274" s="47">
        <v>1</v>
      </c>
      <c r="W1274" s="47">
        <v>1</v>
      </c>
      <c r="X1274" s="47">
        <v>1</v>
      </c>
      <c r="Y1274" s="47">
        <v>1</v>
      </c>
      <c r="Z1274" s="75">
        <v>40855.63593750001</v>
      </c>
      <c r="AA1274" s="6" t="s">
        <v>433</v>
      </c>
      <c r="AB1274" s="47" t="s">
        <v>2994</v>
      </c>
      <c r="AC1274" s="47" t="s">
        <v>6387</v>
      </c>
      <c r="AD1274" s="47" t="s">
        <v>6391</v>
      </c>
      <c r="AE1274" s="47" t="s">
        <v>6392</v>
      </c>
      <c r="AF1274" s="6" t="s">
        <v>6393</v>
      </c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</row>
    <row r="1275" spans="1:43" s="1" customFormat="1" ht="15.75" x14ac:dyDescent="0.25">
      <c r="A1275" s="47">
        <v>1273</v>
      </c>
      <c r="B1275" s="47" t="s">
        <v>6394</v>
      </c>
      <c r="C1275" s="47" t="s">
        <v>3896</v>
      </c>
      <c r="D1275" s="69" t="s">
        <v>547</v>
      </c>
      <c r="E1275" s="47">
        <v>2001</v>
      </c>
      <c r="F1275" s="69" t="s">
        <v>5496</v>
      </c>
      <c r="G1275" s="69" t="s">
        <v>561</v>
      </c>
      <c r="H1275" s="69" t="s">
        <v>903</v>
      </c>
      <c r="I1275" s="70">
        <v>210.1710126416603</v>
      </c>
      <c r="J1275" s="47" t="s">
        <v>430</v>
      </c>
      <c r="K1275" s="47">
        <v>10</v>
      </c>
      <c r="L1275" s="71"/>
      <c r="M1275" s="47">
        <v>75</v>
      </c>
      <c r="N1275" s="48">
        <f t="shared" si="121"/>
        <v>180</v>
      </c>
      <c r="O1275" s="48">
        <f t="shared" si="116"/>
        <v>37830.782275498852</v>
      </c>
      <c r="P1275" s="72">
        <f t="shared" si="117"/>
        <v>3783.0782275498855</v>
      </c>
      <c r="Q1275" s="73">
        <f t="shared" si="118"/>
        <v>6242.0790754573109</v>
      </c>
      <c r="R1275" s="48">
        <f t="shared" si="119"/>
        <v>47855.939578506048</v>
      </c>
      <c r="S1275" s="74">
        <f t="shared" si="120"/>
        <v>52</v>
      </c>
      <c r="T1275" s="6" t="s">
        <v>431</v>
      </c>
      <c r="U1275" s="47" t="s">
        <v>432</v>
      </c>
      <c r="V1275" s="47">
        <v>1</v>
      </c>
      <c r="W1275" s="47">
        <v>1</v>
      </c>
      <c r="X1275" s="47">
        <v>1</v>
      </c>
      <c r="Y1275" s="47">
        <v>1</v>
      </c>
      <c r="Z1275" s="75">
        <v>40855.63593750001</v>
      </c>
      <c r="AA1275" s="6" t="s">
        <v>433</v>
      </c>
      <c r="AB1275" s="47" t="s">
        <v>2994</v>
      </c>
      <c r="AC1275" s="47" t="s">
        <v>5502</v>
      </c>
      <c r="AD1275" s="47" t="s">
        <v>6395</v>
      </c>
      <c r="AE1275" s="47" t="s">
        <v>6396</v>
      </c>
      <c r="AF1275" s="6" t="s">
        <v>6397</v>
      </c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</row>
    <row r="1276" spans="1:43" s="1" customFormat="1" ht="15.75" x14ac:dyDescent="0.25">
      <c r="A1276" s="47">
        <v>1274</v>
      </c>
      <c r="B1276" s="47" t="s">
        <v>6398</v>
      </c>
      <c r="C1276" s="47" t="s">
        <v>3896</v>
      </c>
      <c r="D1276" s="69" t="s">
        <v>547</v>
      </c>
      <c r="E1276" s="47">
        <v>2001</v>
      </c>
      <c r="F1276" s="69" t="s">
        <v>5496</v>
      </c>
      <c r="G1276" s="69" t="s">
        <v>561</v>
      </c>
      <c r="H1276" s="69" t="s">
        <v>903</v>
      </c>
      <c r="I1276" s="70">
        <v>4.4455181808419937</v>
      </c>
      <c r="J1276" s="47" t="s">
        <v>430</v>
      </c>
      <c r="K1276" s="47">
        <v>10</v>
      </c>
      <c r="L1276" s="71"/>
      <c r="M1276" s="47">
        <v>75</v>
      </c>
      <c r="N1276" s="48">
        <f t="shared" si="121"/>
        <v>180</v>
      </c>
      <c r="O1276" s="48">
        <f t="shared" si="116"/>
        <v>800.19327255155883</v>
      </c>
      <c r="P1276" s="72">
        <f t="shared" si="117"/>
        <v>80.019327255155886</v>
      </c>
      <c r="Q1276" s="73">
        <f t="shared" si="118"/>
        <v>132.03188997100719</v>
      </c>
      <c r="R1276" s="48">
        <f t="shared" si="119"/>
        <v>1012.2444897777219</v>
      </c>
      <c r="S1276" s="74">
        <f t="shared" si="120"/>
        <v>52</v>
      </c>
      <c r="T1276" s="6" t="s">
        <v>431</v>
      </c>
      <c r="U1276" s="47" t="s">
        <v>432</v>
      </c>
      <c r="V1276" s="47">
        <v>1</v>
      </c>
      <c r="W1276" s="47">
        <v>1</v>
      </c>
      <c r="X1276" s="47">
        <v>1</v>
      </c>
      <c r="Y1276" s="47">
        <v>1</v>
      </c>
      <c r="Z1276" s="75">
        <v>40855.63593750001</v>
      </c>
      <c r="AA1276" s="6" t="s">
        <v>433</v>
      </c>
      <c r="AB1276" s="47" t="s">
        <v>2994</v>
      </c>
      <c r="AC1276" s="47" t="s">
        <v>6399</v>
      </c>
      <c r="AD1276" s="47" t="s">
        <v>6395</v>
      </c>
      <c r="AE1276" s="47" t="s">
        <v>6400</v>
      </c>
      <c r="AF1276" s="6" t="s">
        <v>6401</v>
      </c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</row>
    <row r="1277" spans="1:43" s="1" customFormat="1" ht="15.75" x14ac:dyDescent="0.25">
      <c r="A1277" s="47">
        <v>1275</v>
      </c>
      <c r="B1277" s="47" t="s">
        <v>6402</v>
      </c>
      <c r="C1277" s="47" t="s">
        <v>3896</v>
      </c>
      <c r="D1277" s="69" t="s">
        <v>547</v>
      </c>
      <c r="E1277" s="47">
        <v>2001</v>
      </c>
      <c r="F1277" s="69" t="s">
        <v>903</v>
      </c>
      <c r="G1277" s="69" t="s">
        <v>5637</v>
      </c>
      <c r="H1277" s="69" t="s">
        <v>451</v>
      </c>
      <c r="I1277" s="70">
        <v>4.376149960647715</v>
      </c>
      <c r="J1277" s="47" t="s">
        <v>430</v>
      </c>
      <c r="K1277" s="47">
        <v>12</v>
      </c>
      <c r="L1277" s="71"/>
      <c r="M1277" s="47">
        <v>75</v>
      </c>
      <c r="N1277" s="48">
        <f t="shared" si="121"/>
        <v>200</v>
      </c>
      <c r="O1277" s="48">
        <f t="shared" si="116"/>
        <v>875.22999212954301</v>
      </c>
      <c r="P1277" s="72">
        <f t="shared" si="117"/>
        <v>87.522999212954304</v>
      </c>
      <c r="Q1277" s="73">
        <f t="shared" si="118"/>
        <v>144.4129487013746</v>
      </c>
      <c r="R1277" s="48">
        <f t="shared" si="119"/>
        <v>1107.1659400438721</v>
      </c>
      <c r="S1277" s="74">
        <f t="shared" si="120"/>
        <v>52</v>
      </c>
      <c r="T1277" s="6" t="s">
        <v>431</v>
      </c>
      <c r="U1277" s="47" t="s">
        <v>432</v>
      </c>
      <c r="V1277" s="47">
        <v>1</v>
      </c>
      <c r="W1277" s="47">
        <v>1</v>
      </c>
      <c r="X1277" s="47">
        <v>1</v>
      </c>
      <c r="Y1277" s="47">
        <v>1</v>
      </c>
      <c r="Z1277" s="75">
        <v>40855.63593750001</v>
      </c>
      <c r="AA1277" s="6" t="s">
        <v>433</v>
      </c>
      <c r="AB1277" s="47" t="s">
        <v>2994</v>
      </c>
      <c r="AC1277" s="47" t="s">
        <v>6403</v>
      </c>
      <c r="AD1277" s="47" t="s">
        <v>6399</v>
      </c>
      <c r="AE1277" s="47" t="s">
        <v>6404</v>
      </c>
      <c r="AF1277" s="6" t="s">
        <v>6405</v>
      </c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</row>
    <row r="1278" spans="1:43" s="1" customFormat="1" ht="15.75" x14ac:dyDescent="0.25">
      <c r="A1278" s="47">
        <v>1276</v>
      </c>
      <c r="B1278" s="47" t="s">
        <v>6406</v>
      </c>
      <c r="C1278" s="47" t="s">
        <v>3896</v>
      </c>
      <c r="D1278" s="69" t="s">
        <v>547</v>
      </c>
      <c r="E1278" s="47">
        <v>2001</v>
      </c>
      <c r="F1278" s="69" t="s">
        <v>903</v>
      </c>
      <c r="G1278" s="69" t="s">
        <v>5637</v>
      </c>
      <c r="H1278" s="69" t="s">
        <v>451</v>
      </c>
      <c r="I1278" s="70">
        <v>4.3412748527460554</v>
      </c>
      <c r="J1278" s="47" t="s">
        <v>430</v>
      </c>
      <c r="K1278" s="47">
        <v>12</v>
      </c>
      <c r="L1278" s="71"/>
      <c r="M1278" s="47">
        <v>75</v>
      </c>
      <c r="N1278" s="48">
        <f t="shared" si="121"/>
        <v>200</v>
      </c>
      <c r="O1278" s="48">
        <f t="shared" si="116"/>
        <v>868.25497054921107</v>
      </c>
      <c r="P1278" s="72">
        <f t="shared" si="117"/>
        <v>86.825497054921115</v>
      </c>
      <c r="Q1278" s="73">
        <f t="shared" si="118"/>
        <v>143.26207014061981</v>
      </c>
      <c r="R1278" s="48">
        <f t="shared" si="119"/>
        <v>1098.342537744752</v>
      </c>
      <c r="S1278" s="74">
        <f t="shared" si="120"/>
        <v>52</v>
      </c>
      <c r="T1278" s="6" t="s">
        <v>431</v>
      </c>
      <c r="U1278" s="47" t="s">
        <v>432</v>
      </c>
      <c r="V1278" s="47">
        <v>1</v>
      </c>
      <c r="W1278" s="47">
        <v>1</v>
      </c>
      <c r="X1278" s="47">
        <v>1</v>
      </c>
      <c r="Y1278" s="47">
        <v>1</v>
      </c>
      <c r="Z1278" s="75">
        <v>40855.63593750001</v>
      </c>
      <c r="AA1278" s="6" t="s">
        <v>433</v>
      </c>
      <c r="AB1278" s="47" t="s">
        <v>2994</v>
      </c>
      <c r="AC1278" s="47" t="s">
        <v>6399</v>
      </c>
      <c r="AD1278" s="47" t="s">
        <v>6407</v>
      </c>
      <c r="AE1278" s="47" t="s">
        <v>6408</v>
      </c>
      <c r="AF1278" s="6" t="s">
        <v>6409</v>
      </c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</row>
    <row r="1279" spans="1:43" s="1" customFormat="1" ht="15.75" x14ac:dyDescent="0.25">
      <c r="A1279" s="47">
        <v>1277</v>
      </c>
      <c r="B1279" s="47" t="s">
        <v>6410</v>
      </c>
      <c r="C1279" s="47" t="s">
        <v>3896</v>
      </c>
      <c r="D1279" s="69" t="s">
        <v>547</v>
      </c>
      <c r="E1279" s="47">
        <v>2001</v>
      </c>
      <c r="F1279" s="69" t="s">
        <v>903</v>
      </c>
      <c r="G1279" s="69" t="s">
        <v>5637</v>
      </c>
      <c r="H1279" s="69" t="s">
        <v>451</v>
      </c>
      <c r="I1279" s="70">
        <v>70.297893905083356</v>
      </c>
      <c r="J1279" s="47" t="s">
        <v>430</v>
      </c>
      <c r="K1279" s="47">
        <v>12</v>
      </c>
      <c r="L1279" s="71"/>
      <c r="M1279" s="47">
        <v>75</v>
      </c>
      <c r="N1279" s="48">
        <f t="shared" si="121"/>
        <v>200</v>
      </c>
      <c r="O1279" s="48">
        <f t="shared" si="116"/>
        <v>14059.578781016671</v>
      </c>
      <c r="P1279" s="72">
        <f t="shared" si="117"/>
        <v>1405.9578781016671</v>
      </c>
      <c r="Q1279" s="73">
        <f t="shared" si="118"/>
        <v>2319.8304988677505</v>
      </c>
      <c r="R1279" s="48">
        <f t="shared" si="119"/>
        <v>17785.367157986089</v>
      </c>
      <c r="S1279" s="74">
        <f t="shared" si="120"/>
        <v>52</v>
      </c>
      <c r="T1279" s="6" t="s">
        <v>2489</v>
      </c>
      <c r="U1279" s="47" t="s">
        <v>432</v>
      </c>
      <c r="V1279" s="47">
        <v>1</v>
      </c>
      <c r="W1279" s="47">
        <v>1</v>
      </c>
      <c r="X1279" s="47">
        <v>1</v>
      </c>
      <c r="Y1279" s="47">
        <v>1</v>
      </c>
      <c r="Z1279" s="75">
        <v>40855.63593750001</v>
      </c>
      <c r="AA1279" s="6" t="s">
        <v>433</v>
      </c>
      <c r="AB1279" s="47" t="s">
        <v>2994</v>
      </c>
      <c r="AC1279" s="47" t="s">
        <v>6407</v>
      </c>
      <c r="AD1279" s="47" t="s">
        <v>6411</v>
      </c>
      <c r="AE1279" s="47" t="s">
        <v>6412</v>
      </c>
      <c r="AF1279" s="6" t="s">
        <v>6413</v>
      </c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</row>
    <row r="1280" spans="1:43" s="1" customFormat="1" ht="15.75" x14ac:dyDescent="0.25">
      <c r="A1280" s="47">
        <v>1278</v>
      </c>
      <c r="B1280" s="47" t="s">
        <v>6414</v>
      </c>
      <c r="C1280" s="47" t="s">
        <v>3896</v>
      </c>
      <c r="D1280" s="69" t="s">
        <v>547</v>
      </c>
      <c r="E1280" s="47">
        <v>2001</v>
      </c>
      <c r="F1280" s="69" t="s">
        <v>5496</v>
      </c>
      <c r="G1280" s="69" t="s">
        <v>903</v>
      </c>
      <c r="H1280" s="69" t="s">
        <v>533</v>
      </c>
      <c r="I1280" s="70">
        <v>5.9287651146254143</v>
      </c>
      <c r="J1280" s="47" t="s">
        <v>430</v>
      </c>
      <c r="K1280" s="47">
        <v>10</v>
      </c>
      <c r="L1280" s="71"/>
      <c r="M1280" s="47">
        <v>75</v>
      </c>
      <c r="N1280" s="48">
        <f t="shared" si="121"/>
        <v>180</v>
      </c>
      <c r="O1280" s="48">
        <f t="shared" si="116"/>
        <v>1067.1777206325746</v>
      </c>
      <c r="P1280" s="72">
        <f t="shared" si="117"/>
        <v>106.71777206325747</v>
      </c>
      <c r="Q1280" s="73">
        <f t="shared" si="118"/>
        <v>176.0843239043748</v>
      </c>
      <c r="R1280" s="48">
        <f t="shared" si="119"/>
        <v>1349.9798166002067</v>
      </c>
      <c r="S1280" s="74">
        <f t="shared" si="120"/>
        <v>52</v>
      </c>
      <c r="T1280" s="6" t="s">
        <v>431</v>
      </c>
      <c r="U1280" s="47" t="s">
        <v>432</v>
      </c>
      <c r="V1280" s="47">
        <v>1</v>
      </c>
      <c r="W1280" s="47">
        <v>1</v>
      </c>
      <c r="X1280" s="47">
        <v>1</v>
      </c>
      <c r="Y1280" s="47">
        <v>1</v>
      </c>
      <c r="Z1280" s="75">
        <v>40855.63593750001</v>
      </c>
      <c r="AA1280" s="6" t="s">
        <v>433</v>
      </c>
      <c r="AB1280" s="47" t="s">
        <v>2994</v>
      </c>
      <c r="AC1280" s="47" t="s">
        <v>6415</v>
      </c>
      <c r="AD1280" s="47" t="s">
        <v>6399</v>
      </c>
      <c r="AE1280" s="47" t="s">
        <v>6416</v>
      </c>
      <c r="AF1280" s="6" t="s">
        <v>6417</v>
      </c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</row>
    <row r="1281" spans="1:43" s="1" customFormat="1" ht="15.75" x14ac:dyDescent="0.25">
      <c r="A1281" s="47">
        <v>1279</v>
      </c>
      <c r="B1281" s="47" t="s">
        <v>6418</v>
      </c>
      <c r="C1281" s="47" t="s">
        <v>6419</v>
      </c>
      <c r="D1281" s="69" t="s">
        <v>547</v>
      </c>
      <c r="E1281" s="47">
        <v>2001</v>
      </c>
      <c r="F1281" s="69" t="s">
        <v>5496</v>
      </c>
      <c r="G1281" s="69" t="s">
        <v>903</v>
      </c>
      <c r="H1281" s="69" t="s">
        <v>533</v>
      </c>
      <c r="I1281" s="70">
        <v>26.43817836383165</v>
      </c>
      <c r="J1281" s="47" t="s">
        <v>430</v>
      </c>
      <c r="K1281" s="47">
        <v>8</v>
      </c>
      <c r="L1281" s="71"/>
      <c r="M1281" s="47">
        <v>75</v>
      </c>
      <c r="N1281" s="48">
        <f t="shared" si="121"/>
        <v>160</v>
      </c>
      <c r="O1281" s="48">
        <f t="shared" si="116"/>
        <v>4230.1085382130641</v>
      </c>
      <c r="P1281" s="72">
        <f t="shared" si="117"/>
        <v>423.01085382130645</v>
      </c>
      <c r="Q1281" s="73">
        <f t="shared" si="118"/>
        <v>697.9679088051555</v>
      </c>
      <c r="R1281" s="48">
        <f t="shared" si="119"/>
        <v>5351.0873008395256</v>
      </c>
      <c r="S1281" s="74">
        <f t="shared" si="120"/>
        <v>52</v>
      </c>
      <c r="T1281" s="6" t="s">
        <v>1521</v>
      </c>
      <c r="U1281" s="47" t="s">
        <v>432</v>
      </c>
      <c r="V1281" s="47">
        <v>1</v>
      </c>
      <c r="W1281" s="47">
        <v>1</v>
      </c>
      <c r="X1281" s="47">
        <v>1</v>
      </c>
      <c r="Y1281" s="47">
        <v>1</v>
      </c>
      <c r="Z1281" s="75">
        <v>40855.63593750001</v>
      </c>
      <c r="AA1281" s="6" t="s">
        <v>433</v>
      </c>
      <c r="AB1281" s="47" t="s">
        <v>2994</v>
      </c>
      <c r="AC1281" s="47" t="s">
        <v>6420</v>
      </c>
      <c r="AD1281" s="47" t="s">
        <v>6421</v>
      </c>
      <c r="AE1281" s="47" t="s">
        <v>6422</v>
      </c>
      <c r="AF1281" s="6" t="s">
        <v>6423</v>
      </c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</row>
    <row r="1282" spans="1:43" s="1" customFormat="1" ht="15.75" x14ac:dyDescent="0.25">
      <c r="A1282" s="47">
        <v>1280</v>
      </c>
      <c r="B1282" s="47" t="s">
        <v>6424</v>
      </c>
      <c r="C1282" s="47" t="s">
        <v>6419</v>
      </c>
      <c r="D1282" s="69" t="s">
        <v>547</v>
      </c>
      <c r="E1282" s="47">
        <v>2001</v>
      </c>
      <c r="F1282" s="69" t="s">
        <v>5496</v>
      </c>
      <c r="G1282" s="69" t="s">
        <v>903</v>
      </c>
      <c r="H1282" s="69" t="s">
        <v>533</v>
      </c>
      <c r="I1282" s="70">
        <v>3.1172202835736371</v>
      </c>
      <c r="J1282" s="47" t="s">
        <v>430</v>
      </c>
      <c r="K1282" s="47">
        <v>8</v>
      </c>
      <c r="L1282" s="71"/>
      <c r="M1282" s="47">
        <v>75</v>
      </c>
      <c r="N1282" s="48">
        <f t="shared" si="121"/>
        <v>160</v>
      </c>
      <c r="O1282" s="48">
        <f t="shared" si="116"/>
        <v>498.75524537178194</v>
      </c>
      <c r="P1282" s="72">
        <f t="shared" si="117"/>
        <v>49.875524537178194</v>
      </c>
      <c r="Q1282" s="73">
        <f t="shared" si="118"/>
        <v>82.294615486344014</v>
      </c>
      <c r="R1282" s="48">
        <f t="shared" si="119"/>
        <v>630.92538539530415</v>
      </c>
      <c r="S1282" s="74">
        <f t="shared" si="120"/>
        <v>52</v>
      </c>
      <c r="T1282" s="6" t="s">
        <v>431</v>
      </c>
      <c r="U1282" s="47" t="s">
        <v>432</v>
      </c>
      <c r="V1282" s="47">
        <v>1</v>
      </c>
      <c r="W1282" s="47">
        <v>1</v>
      </c>
      <c r="X1282" s="47">
        <v>1</v>
      </c>
      <c r="Y1282" s="47">
        <v>1</v>
      </c>
      <c r="Z1282" s="75">
        <v>40855.63593750001</v>
      </c>
      <c r="AA1282" s="6" t="s">
        <v>433</v>
      </c>
      <c r="AB1282" s="47" t="s">
        <v>2994</v>
      </c>
      <c r="AC1282" s="47" t="s">
        <v>6425</v>
      </c>
      <c r="AD1282" s="47" t="s">
        <v>6420</v>
      </c>
      <c r="AE1282" s="47" t="s">
        <v>6426</v>
      </c>
      <c r="AF1282" s="6" t="s">
        <v>6427</v>
      </c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</row>
    <row r="1283" spans="1:43" s="1" customFormat="1" ht="15.75" x14ac:dyDescent="0.25">
      <c r="A1283" s="47">
        <v>1281</v>
      </c>
      <c r="B1283" s="47" t="s">
        <v>6428</v>
      </c>
      <c r="C1283" s="47" t="s">
        <v>6419</v>
      </c>
      <c r="D1283" s="69" t="s">
        <v>547</v>
      </c>
      <c r="E1283" s="47">
        <v>2001</v>
      </c>
      <c r="F1283" s="69" t="s">
        <v>5496</v>
      </c>
      <c r="G1283" s="69" t="s">
        <v>903</v>
      </c>
      <c r="H1283" s="69" t="s">
        <v>533</v>
      </c>
      <c r="I1283" s="70">
        <v>24.031894159797119</v>
      </c>
      <c r="J1283" s="47" t="s">
        <v>430</v>
      </c>
      <c r="K1283" s="47">
        <v>10</v>
      </c>
      <c r="L1283" s="71"/>
      <c r="M1283" s="47">
        <v>75</v>
      </c>
      <c r="N1283" s="48">
        <f t="shared" si="121"/>
        <v>180</v>
      </c>
      <c r="O1283" s="48">
        <f t="shared" si="116"/>
        <v>4325.7409487634814</v>
      </c>
      <c r="P1283" s="72">
        <f t="shared" si="117"/>
        <v>432.57409487634817</v>
      </c>
      <c r="Q1283" s="73">
        <f t="shared" si="118"/>
        <v>713.74725654597432</v>
      </c>
      <c r="R1283" s="48">
        <f t="shared" si="119"/>
        <v>5472.0623001858039</v>
      </c>
      <c r="S1283" s="74">
        <f t="shared" si="120"/>
        <v>52</v>
      </c>
      <c r="T1283" s="6" t="s">
        <v>431</v>
      </c>
      <c r="U1283" s="47" t="s">
        <v>432</v>
      </c>
      <c r="V1283" s="47">
        <v>1</v>
      </c>
      <c r="W1283" s="47">
        <v>1</v>
      </c>
      <c r="X1283" s="47">
        <v>1</v>
      </c>
      <c r="Y1283" s="47">
        <v>1</v>
      </c>
      <c r="Z1283" s="75">
        <v>40855.63593750001</v>
      </c>
      <c r="AA1283" s="6" t="s">
        <v>433</v>
      </c>
      <c r="AB1283" s="47" t="s">
        <v>2994</v>
      </c>
      <c r="AC1283" s="47" t="s">
        <v>6429</v>
      </c>
      <c r="AD1283" s="47" t="s">
        <v>6425</v>
      </c>
      <c r="AE1283" s="47" t="s">
        <v>6430</v>
      </c>
      <c r="AF1283" s="6" t="s">
        <v>6431</v>
      </c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</row>
    <row r="1284" spans="1:43" s="1" customFormat="1" ht="15.75" x14ac:dyDescent="0.25">
      <c r="A1284" s="47">
        <v>1282</v>
      </c>
      <c r="B1284" s="47" t="s">
        <v>6432</v>
      </c>
      <c r="C1284" s="47" t="s">
        <v>6419</v>
      </c>
      <c r="D1284" s="69" t="s">
        <v>547</v>
      </c>
      <c r="E1284" s="47">
        <v>2001</v>
      </c>
      <c r="F1284" s="69" t="s">
        <v>5496</v>
      </c>
      <c r="G1284" s="69" t="s">
        <v>533</v>
      </c>
      <c r="H1284" s="69" t="s">
        <v>451</v>
      </c>
      <c r="I1284" s="70">
        <v>434.53787702965877</v>
      </c>
      <c r="J1284" s="47" t="s">
        <v>430</v>
      </c>
      <c r="K1284" s="47">
        <v>10</v>
      </c>
      <c r="L1284" s="71"/>
      <c r="M1284" s="47">
        <v>75</v>
      </c>
      <c r="N1284" s="48">
        <f t="shared" si="121"/>
        <v>180</v>
      </c>
      <c r="O1284" s="48">
        <f t="shared" si="116"/>
        <v>78216.817865338584</v>
      </c>
      <c r="P1284" s="72">
        <f t="shared" si="117"/>
        <v>7821.6817865338589</v>
      </c>
      <c r="Q1284" s="73">
        <f t="shared" si="118"/>
        <v>12905.774947780865</v>
      </c>
      <c r="R1284" s="48">
        <f t="shared" si="119"/>
        <v>98944.274599653305</v>
      </c>
      <c r="S1284" s="74">
        <f t="shared" si="120"/>
        <v>52</v>
      </c>
      <c r="T1284" s="6" t="s">
        <v>431</v>
      </c>
      <c r="U1284" s="47" t="s">
        <v>432</v>
      </c>
      <c r="V1284" s="47">
        <v>1</v>
      </c>
      <c r="W1284" s="47">
        <v>1</v>
      </c>
      <c r="X1284" s="47">
        <v>1</v>
      </c>
      <c r="Y1284" s="47">
        <v>1</v>
      </c>
      <c r="Z1284" s="75">
        <v>40855.635949074072</v>
      </c>
      <c r="AA1284" s="6" t="s">
        <v>433</v>
      </c>
      <c r="AB1284" s="47" t="s">
        <v>2994</v>
      </c>
      <c r="AC1284" s="47" t="s">
        <v>6433</v>
      </c>
      <c r="AD1284" s="47" t="s">
        <v>6429</v>
      </c>
      <c r="AE1284" s="47" t="s">
        <v>6434</v>
      </c>
      <c r="AF1284" s="6" t="s">
        <v>6435</v>
      </c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</row>
    <row r="1285" spans="1:43" s="1" customFormat="1" ht="15.75" x14ac:dyDescent="0.25">
      <c r="A1285" s="47">
        <v>1283</v>
      </c>
      <c r="B1285" s="47" t="s">
        <v>6436</v>
      </c>
      <c r="C1285" s="47" t="s">
        <v>6419</v>
      </c>
      <c r="D1285" s="69" t="s">
        <v>547</v>
      </c>
      <c r="E1285" s="47">
        <v>2001</v>
      </c>
      <c r="F1285" s="69" t="s">
        <v>533</v>
      </c>
      <c r="G1285" s="69" t="s">
        <v>5496</v>
      </c>
      <c r="H1285" s="69" t="s">
        <v>451</v>
      </c>
      <c r="I1285" s="70">
        <v>2.66695299131728</v>
      </c>
      <c r="J1285" s="47" t="s">
        <v>430</v>
      </c>
      <c r="K1285" s="47">
        <v>8</v>
      </c>
      <c r="L1285" s="71"/>
      <c r="M1285" s="47">
        <v>75</v>
      </c>
      <c r="N1285" s="48">
        <f t="shared" si="121"/>
        <v>160</v>
      </c>
      <c r="O1285" s="48">
        <f t="shared" si="116"/>
        <v>426.71247861076483</v>
      </c>
      <c r="P1285" s="72">
        <f t="shared" si="117"/>
        <v>42.671247861076488</v>
      </c>
      <c r="Q1285" s="73">
        <f t="shared" si="118"/>
        <v>70.407558970776194</v>
      </c>
      <c r="R1285" s="48">
        <f t="shared" si="119"/>
        <v>539.79128544261755</v>
      </c>
      <c r="S1285" s="74">
        <f t="shared" si="120"/>
        <v>52</v>
      </c>
      <c r="T1285" s="6" t="s">
        <v>431</v>
      </c>
      <c r="U1285" s="47" t="s">
        <v>432</v>
      </c>
      <c r="V1285" s="47">
        <v>1</v>
      </c>
      <c r="W1285" s="47">
        <v>1</v>
      </c>
      <c r="X1285" s="47">
        <v>1</v>
      </c>
      <c r="Y1285" s="47">
        <v>1</v>
      </c>
      <c r="Z1285" s="75">
        <v>40855.635949074072</v>
      </c>
      <c r="AA1285" s="6" t="s">
        <v>433</v>
      </c>
      <c r="AB1285" s="47" t="s">
        <v>2994</v>
      </c>
      <c r="AC1285" s="47" t="s">
        <v>6429</v>
      </c>
      <c r="AD1285" s="47" t="s">
        <v>6437</v>
      </c>
      <c r="AE1285" s="47" t="s">
        <v>6438</v>
      </c>
      <c r="AF1285" s="6" t="s">
        <v>6439</v>
      </c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</row>
    <row r="1286" spans="1:43" s="1" customFormat="1" ht="15.75" x14ac:dyDescent="0.25">
      <c r="A1286" s="47">
        <v>1284</v>
      </c>
      <c r="B1286" s="47" t="s">
        <v>6440</v>
      </c>
      <c r="C1286" s="47" t="s">
        <v>531</v>
      </c>
      <c r="D1286" s="69" t="s">
        <v>547</v>
      </c>
      <c r="E1286" s="47">
        <v>2001</v>
      </c>
      <c r="F1286" s="69" t="s">
        <v>533</v>
      </c>
      <c r="G1286" s="69" t="s">
        <v>5496</v>
      </c>
      <c r="H1286" s="69" t="s">
        <v>451</v>
      </c>
      <c r="I1286" s="70">
        <v>42.29648183926821</v>
      </c>
      <c r="J1286" s="47" t="s">
        <v>430</v>
      </c>
      <c r="K1286" s="47">
        <v>8</v>
      </c>
      <c r="L1286" s="71"/>
      <c r="M1286" s="47">
        <v>75</v>
      </c>
      <c r="N1286" s="48">
        <f t="shared" si="121"/>
        <v>160</v>
      </c>
      <c r="O1286" s="48">
        <f t="shared" ref="O1286:O1349" si="122">N1286*I1286</f>
        <v>6767.4370942829137</v>
      </c>
      <c r="P1286" s="72">
        <f t="shared" ref="P1286:P1349" si="123">O1286*0.1</f>
        <v>676.74370942829137</v>
      </c>
      <c r="Q1286" s="73">
        <f t="shared" ref="Q1286:Q1349" si="124">SUM(O1286:P1286)*0.15</f>
        <v>1116.6271205566807</v>
      </c>
      <c r="R1286" s="48">
        <f t="shared" ref="R1286:R1349" si="125">SUM(O1286:Q1286)</f>
        <v>8560.807924267885</v>
      </c>
      <c r="S1286" s="74">
        <f t="shared" si="120"/>
        <v>52</v>
      </c>
      <c r="T1286" s="6" t="s">
        <v>431</v>
      </c>
      <c r="U1286" s="47" t="s">
        <v>432</v>
      </c>
      <c r="V1286" s="47">
        <v>1</v>
      </c>
      <c r="W1286" s="47">
        <v>1</v>
      </c>
      <c r="X1286" s="47">
        <v>1</v>
      </c>
      <c r="Y1286" s="47">
        <v>1</v>
      </c>
      <c r="Z1286" s="75">
        <v>40855.635949074072</v>
      </c>
      <c r="AA1286" s="6" t="s">
        <v>433</v>
      </c>
      <c r="AB1286" s="47" t="s">
        <v>2994</v>
      </c>
      <c r="AC1286" s="47" t="s">
        <v>6437</v>
      </c>
      <c r="AD1286" s="47" t="s">
        <v>6441</v>
      </c>
      <c r="AE1286" s="47" t="s">
        <v>6442</v>
      </c>
      <c r="AF1286" s="6" t="s">
        <v>6443</v>
      </c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</row>
    <row r="1287" spans="1:43" s="1" customFormat="1" ht="15.75" x14ac:dyDescent="0.25">
      <c r="A1287" s="47">
        <v>1285</v>
      </c>
      <c r="B1287" s="47" t="s">
        <v>6444</v>
      </c>
      <c r="C1287" s="47" t="s">
        <v>531</v>
      </c>
      <c r="D1287" s="69" t="s">
        <v>547</v>
      </c>
      <c r="E1287" s="47">
        <v>2001</v>
      </c>
      <c r="F1287" s="69" t="s">
        <v>6445</v>
      </c>
      <c r="G1287" s="69" t="s">
        <v>548</v>
      </c>
      <c r="H1287" s="69" t="s">
        <v>451</v>
      </c>
      <c r="I1287" s="70">
        <v>30.389331271177142</v>
      </c>
      <c r="J1287" s="47" t="s">
        <v>430</v>
      </c>
      <c r="K1287" s="47">
        <v>8</v>
      </c>
      <c r="L1287" s="71"/>
      <c r="M1287" s="47">
        <v>75</v>
      </c>
      <c r="N1287" s="48">
        <f t="shared" si="121"/>
        <v>160</v>
      </c>
      <c r="O1287" s="48">
        <f t="shared" si="122"/>
        <v>4862.2930033883422</v>
      </c>
      <c r="P1287" s="72">
        <f t="shared" si="123"/>
        <v>486.22930033883426</v>
      </c>
      <c r="Q1287" s="73">
        <f t="shared" si="124"/>
        <v>802.27834555907646</v>
      </c>
      <c r="R1287" s="48">
        <f t="shared" si="125"/>
        <v>6150.8006492862523</v>
      </c>
      <c r="S1287" s="74">
        <f t="shared" ref="S1287:S1350" si="126">M1287-ABS($I$2-E1287)</f>
        <v>52</v>
      </c>
      <c r="T1287" s="6" t="s">
        <v>2476</v>
      </c>
      <c r="U1287" s="47" t="s">
        <v>432</v>
      </c>
      <c r="V1287" s="47">
        <v>1</v>
      </c>
      <c r="W1287" s="47">
        <v>1</v>
      </c>
      <c r="X1287" s="47">
        <v>1</v>
      </c>
      <c r="Y1287" s="47">
        <v>1</v>
      </c>
      <c r="Z1287" s="75">
        <v>40855.635949074072</v>
      </c>
      <c r="AA1287" s="6" t="s">
        <v>433</v>
      </c>
      <c r="AB1287" s="47" t="s">
        <v>2994</v>
      </c>
      <c r="AC1287" s="47" t="s">
        <v>6446</v>
      </c>
      <c r="AD1287" s="47" t="s">
        <v>6447</v>
      </c>
      <c r="AE1287" s="47" t="s">
        <v>6448</v>
      </c>
      <c r="AF1287" s="6" t="s">
        <v>6449</v>
      </c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</row>
    <row r="1288" spans="1:43" s="1" customFormat="1" ht="15.75" x14ac:dyDescent="0.25">
      <c r="A1288" s="47">
        <v>1286</v>
      </c>
      <c r="B1288" s="47" t="s">
        <v>6450</v>
      </c>
      <c r="C1288" s="47" t="s">
        <v>531</v>
      </c>
      <c r="D1288" s="69" t="s">
        <v>547</v>
      </c>
      <c r="E1288" s="47">
        <v>2001</v>
      </c>
      <c r="F1288" s="69" t="s">
        <v>6445</v>
      </c>
      <c r="G1288" s="69" t="s">
        <v>548</v>
      </c>
      <c r="H1288" s="69" t="s">
        <v>451</v>
      </c>
      <c r="I1288" s="70">
        <v>3.3877210968544569</v>
      </c>
      <c r="J1288" s="47" t="s">
        <v>430</v>
      </c>
      <c r="K1288" s="47">
        <v>8</v>
      </c>
      <c r="L1288" s="71"/>
      <c r="M1288" s="47">
        <v>75</v>
      </c>
      <c r="N1288" s="48">
        <f t="shared" si="121"/>
        <v>160</v>
      </c>
      <c r="O1288" s="48">
        <f t="shared" si="122"/>
        <v>542.03537549671307</v>
      </c>
      <c r="P1288" s="72">
        <f t="shared" si="123"/>
        <v>54.20353754967131</v>
      </c>
      <c r="Q1288" s="73">
        <f t="shared" si="124"/>
        <v>89.435836956957658</v>
      </c>
      <c r="R1288" s="48">
        <f t="shared" si="125"/>
        <v>685.67475000334207</v>
      </c>
      <c r="S1288" s="74">
        <f t="shared" si="126"/>
        <v>52</v>
      </c>
      <c r="T1288" s="6" t="s">
        <v>431</v>
      </c>
      <c r="U1288" s="47" t="s">
        <v>432</v>
      </c>
      <c r="V1288" s="47">
        <v>1</v>
      </c>
      <c r="W1288" s="47">
        <v>1</v>
      </c>
      <c r="X1288" s="47">
        <v>1</v>
      </c>
      <c r="Y1288" s="47">
        <v>1</v>
      </c>
      <c r="Z1288" s="75">
        <v>40855.635949074072</v>
      </c>
      <c r="AA1288" s="6" t="s">
        <v>433</v>
      </c>
      <c r="AB1288" s="47" t="s">
        <v>2994</v>
      </c>
      <c r="AC1288" s="47" t="s">
        <v>6451</v>
      </c>
      <c r="AD1288" s="47" t="s">
        <v>6446</v>
      </c>
      <c r="AE1288" s="47" t="s">
        <v>6452</v>
      </c>
      <c r="AF1288" s="6" t="s">
        <v>6453</v>
      </c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</row>
    <row r="1289" spans="1:43" s="1" customFormat="1" ht="15.75" x14ac:dyDescent="0.25">
      <c r="A1289" s="47">
        <v>1287</v>
      </c>
      <c r="B1289" s="47" t="s">
        <v>6454</v>
      </c>
      <c r="C1289" s="47" t="s">
        <v>531</v>
      </c>
      <c r="D1289" s="69" t="s">
        <v>547</v>
      </c>
      <c r="E1289" s="47">
        <v>2001</v>
      </c>
      <c r="F1289" s="69" t="s">
        <v>548</v>
      </c>
      <c r="G1289" s="69" t="s">
        <v>903</v>
      </c>
      <c r="H1289" s="69" t="s">
        <v>553</v>
      </c>
      <c r="I1289" s="70">
        <v>4.8123905897190236</v>
      </c>
      <c r="J1289" s="47" t="s">
        <v>430</v>
      </c>
      <c r="K1289" s="47">
        <v>12</v>
      </c>
      <c r="L1289" s="71"/>
      <c r="M1289" s="47">
        <v>75</v>
      </c>
      <c r="N1289" s="48">
        <f t="shared" si="121"/>
        <v>200</v>
      </c>
      <c r="O1289" s="48">
        <f t="shared" si="122"/>
        <v>962.4781179438047</v>
      </c>
      <c r="P1289" s="72">
        <f t="shared" si="123"/>
        <v>96.247811794380482</v>
      </c>
      <c r="Q1289" s="73">
        <f t="shared" si="124"/>
        <v>158.80888946072778</v>
      </c>
      <c r="R1289" s="48">
        <f t="shared" si="125"/>
        <v>1217.5348191989131</v>
      </c>
      <c r="S1289" s="74">
        <f t="shared" si="126"/>
        <v>52</v>
      </c>
      <c r="T1289" s="6" t="s">
        <v>431</v>
      </c>
      <c r="U1289" s="47" t="s">
        <v>432</v>
      </c>
      <c r="V1289" s="47">
        <v>1</v>
      </c>
      <c r="W1289" s="47">
        <v>1</v>
      </c>
      <c r="X1289" s="47">
        <v>1</v>
      </c>
      <c r="Y1289" s="47">
        <v>1</v>
      </c>
      <c r="Z1289" s="75">
        <v>40855.635949074072</v>
      </c>
      <c r="AA1289" s="6" t="s">
        <v>433</v>
      </c>
      <c r="AB1289" s="47" t="s">
        <v>2994</v>
      </c>
      <c r="AC1289" s="47" t="s">
        <v>6338</v>
      </c>
      <c r="AD1289" s="47" t="s">
        <v>6451</v>
      </c>
      <c r="AE1289" s="47" t="s">
        <v>6455</v>
      </c>
      <c r="AF1289" s="6" t="s">
        <v>6456</v>
      </c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</row>
    <row r="1290" spans="1:43" s="1" customFormat="1" ht="15.75" x14ac:dyDescent="0.25">
      <c r="A1290" s="47">
        <v>1288</v>
      </c>
      <c r="B1290" s="47" t="s">
        <v>6457</v>
      </c>
      <c r="C1290" s="47" t="s">
        <v>531</v>
      </c>
      <c r="D1290" s="69" t="s">
        <v>547</v>
      </c>
      <c r="E1290" s="47">
        <v>2001</v>
      </c>
      <c r="F1290" s="69" t="s">
        <v>533</v>
      </c>
      <c r="G1290" s="69" t="s">
        <v>548</v>
      </c>
      <c r="H1290" s="69" t="s">
        <v>457</v>
      </c>
      <c r="I1290" s="70">
        <v>57.126657641603167</v>
      </c>
      <c r="J1290" s="47" t="s">
        <v>430</v>
      </c>
      <c r="K1290" s="47">
        <v>8</v>
      </c>
      <c r="L1290" s="71"/>
      <c r="M1290" s="47">
        <v>75</v>
      </c>
      <c r="N1290" s="48">
        <f t="shared" si="121"/>
        <v>160</v>
      </c>
      <c r="O1290" s="48">
        <f t="shared" si="122"/>
        <v>9140.265222656506</v>
      </c>
      <c r="P1290" s="72">
        <f t="shared" si="123"/>
        <v>914.02652226565067</v>
      </c>
      <c r="Q1290" s="73">
        <f t="shared" si="124"/>
        <v>1508.1437617383235</v>
      </c>
      <c r="R1290" s="48">
        <f t="shared" si="125"/>
        <v>11562.43550666048</v>
      </c>
      <c r="S1290" s="74">
        <f t="shared" si="126"/>
        <v>52</v>
      </c>
      <c r="T1290" s="6" t="s">
        <v>431</v>
      </c>
      <c r="U1290" s="47" t="s">
        <v>432</v>
      </c>
      <c r="V1290" s="47">
        <v>1</v>
      </c>
      <c r="W1290" s="47">
        <v>1</v>
      </c>
      <c r="X1290" s="47">
        <v>1</v>
      </c>
      <c r="Y1290" s="47">
        <v>1</v>
      </c>
      <c r="Z1290" s="75">
        <v>40855.635949074072</v>
      </c>
      <c r="AA1290" s="6" t="s">
        <v>433</v>
      </c>
      <c r="AB1290" s="47" t="s">
        <v>2994</v>
      </c>
      <c r="AC1290" s="47" t="s">
        <v>6458</v>
      </c>
      <c r="AD1290" s="47" t="s">
        <v>6459</v>
      </c>
      <c r="AE1290" s="47" t="s">
        <v>6460</v>
      </c>
      <c r="AF1290" s="6" t="s">
        <v>6461</v>
      </c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</row>
    <row r="1291" spans="1:43" s="1" customFormat="1" ht="15.75" x14ac:dyDescent="0.25">
      <c r="A1291" s="47">
        <v>1289</v>
      </c>
      <c r="B1291" s="47" t="s">
        <v>6462</v>
      </c>
      <c r="C1291" s="47" t="s">
        <v>531</v>
      </c>
      <c r="D1291" s="69" t="s">
        <v>547</v>
      </c>
      <c r="E1291" s="47">
        <v>2001</v>
      </c>
      <c r="F1291" s="69" t="s">
        <v>533</v>
      </c>
      <c r="G1291" s="69" t="s">
        <v>548</v>
      </c>
      <c r="H1291" s="69" t="s">
        <v>457</v>
      </c>
      <c r="I1291" s="70">
        <v>3.382885107430238</v>
      </c>
      <c r="J1291" s="47" t="s">
        <v>430</v>
      </c>
      <c r="K1291" s="47">
        <v>8</v>
      </c>
      <c r="L1291" s="71"/>
      <c r="M1291" s="47">
        <v>75</v>
      </c>
      <c r="N1291" s="48">
        <f t="shared" si="121"/>
        <v>160</v>
      </c>
      <c r="O1291" s="48">
        <f t="shared" si="122"/>
        <v>541.26161718883804</v>
      </c>
      <c r="P1291" s="72">
        <f t="shared" si="123"/>
        <v>54.126161718883807</v>
      </c>
      <c r="Q1291" s="73">
        <f t="shared" si="124"/>
        <v>89.308166836158279</v>
      </c>
      <c r="R1291" s="48">
        <f t="shared" si="125"/>
        <v>684.6959457438802</v>
      </c>
      <c r="S1291" s="74">
        <f t="shared" si="126"/>
        <v>52</v>
      </c>
      <c r="T1291" s="6" t="s">
        <v>431</v>
      </c>
      <c r="U1291" s="47" t="s">
        <v>432</v>
      </c>
      <c r="V1291" s="47">
        <v>1</v>
      </c>
      <c r="W1291" s="47">
        <v>1</v>
      </c>
      <c r="X1291" s="47">
        <v>1</v>
      </c>
      <c r="Y1291" s="47">
        <v>1</v>
      </c>
      <c r="Z1291" s="75">
        <v>40855.635949074072</v>
      </c>
      <c r="AA1291" s="6" t="s">
        <v>433</v>
      </c>
      <c r="AB1291" s="47" t="s">
        <v>2994</v>
      </c>
      <c r="AC1291" s="47" t="s">
        <v>6338</v>
      </c>
      <c r="AD1291" s="47" t="s">
        <v>6458</v>
      </c>
      <c r="AE1291" s="47" t="s">
        <v>6463</v>
      </c>
      <c r="AF1291" s="6" t="s">
        <v>6464</v>
      </c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</row>
    <row r="1292" spans="1:43" s="1" customFormat="1" ht="15.75" x14ac:dyDescent="0.25">
      <c r="A1292" s="47">
        <v>1290</v>
      </c>
      <c r="B1292" s="47" t="s">
        <v>6465</v>
      </c>
      <c r="C1292" s="47" t="s">
        <v>6419</v>
      </c>
      <c r="D1292" s="69" t="s">
        <v>547</v>
      </c>
      <c r="E1292" s="47">
        <v>2001</v>
      </c>
      <c r="F1292" s="69" t="s">
        <v>5496</v>
      </c>
      <c r="G1292" s="69" t="s">
        <v>533</v>
      </c>
      <c r="H1292" s="69" t="s">
        <v>451</v>
      </c>
      <c r="I1292" s="70">
        <v>203.0338549996039</v>
      </c>
      <c r="J1292" s="47" t="s">
        <v>430</v>
      </c>
      <c r="K1292" s="47">
        <v>10</v>
      </c>
      <c r="L1292" s="71"/>
      <c r="M1292" s="47">
        <v>75</v>
      </c>
      <c r="N1292" s="48">
        <f t="shared" si="121"/>
        <v>180</v>
      </c>
      <c r="O1292" s="48">
        <f t="shared" si="122"/>
        <v>36546.093899928703</v>
      </c>
      <c r="P1292" s="72">
        <f t="shared" si="123"/>
        <v>3654.6093899928705</v>
      </c>
      <c r="Q1292" s="73">
        <f t="shared" si="124"/>
        <v>6030.105493488235</v>
      </c>
      <c r="R1292" s="48">
        <f t="shared" si="125"/>
        <v>46230.808783409804</v>
      </c>
      <c r="S1292" s="74">
        <f t="shared" si="126"/>
        <v>52</v>
      </c>
      <c r="T1292" s="6" t="s">
        <v>431</v>
      </c>
      <c r="U1292" s="47" t="s">
        <v>432</v>
      </c>
      <c r="V1292" s="47">
        <v>1</v>
      </c>
      <c r="W1292" s="47">
        <v>1</v>
      </c>
      <c r="X1292" s="47">
        <v>1</v>
      </c>
      <c r="Y1292" s="47">
        <v>1</v>
      </c>
      <c r="Z1292" s="75">
        <v>40855.635949074072</v>
      </c>
      <c r="AA1292" s="6" t="s">
        <v>433</v>
      </c>
      <c r="AB1292" s="47" t="s">
        <v>2994</v>
      </c>
      <c r="AC1292" s="47" t="s">
        <v>6466</v>
      </c>
      <c r="AD1292" s="47" t="s">
        <v>6433</v>
      </c>
      <c r="AE1292" s="47" t="s">
        <v>6467</v>
      </c>
      <c r="AF1292" s="6" t="s">
        <v>6468</v>
      </c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</row>
    <row r="1293" spans="1:43" s="1" customFormat="1" ht="15.75" x14ac:dyDescent="0.25">
      <c r="A1293" s="47">
        <v>1291</v>
      </c>
      <c r="B1293" s="47" t="s">
        <v>6469</v>
      </c>
      <c r="C1293" s="47" t="s">
        <v>6419</v>
      </c>
      <c r="D1293" s="69" t="s">
        <v>547</v>
      </c>
      <c r="E1293" s="47">
        <v>2001</v>
      </c>
      <c r="F1293" s="69" t="s">
        <v>5496</v>
      </c>
      <c r="G1293" s="69" t="s">
        <v>533</v>
      </c>
      <c r="H1293" s="69" t="s">
        <v>554</v>
      </c>
      <c r="I1293" s="70">
        <v>229.73139123216581</v>
      </c>
      <c r="J1293" s="47" t="s">
        <v>430</v>
      </c>
      <c r="K1293" s="47">
        <v>10</v>
      </c>
      <c r="L1293" s="71"/>
      <c r="M1293" s="47">
        <v>75</v>
      </c>
      <c r="N1293" s="48">
        <f t="shared" si="121"/>
        <v>180</v>
      </c>
      <c r="O1293" s="48">
        <f t="shared" si="122"/>
        <v>41351.650421789847</v>
      </c>
      <c r="P1293" s="72">
        <f t="shared" si="123"/>
        <v>4135.1650421789845</v>
      </c>
      <c r="Q1293" s="73">
        <f t="shared" si="124"/>
        <v>6823.022319595324</v>
      </c>
      <c r="R1293" s="48">
        <f t="shared" si="125"/>
        <v>52309.837783564151</v>
      </c>
      <c r="S1293" s="74">
        <f t="shared" si="126"/>
        <v>52</v>
      </c>
      <c r="T1293" s="6" t="s">
        <v>431</v>
      </c>
      <c r="U1293" s="47" t="s">
        <v>432</v>
      </c>
      <c r="V1293" s="47">
        <v>1</v>
      </c>
      <c r="W1293" s="47">
        <v>1</v>
      </c>
      <c r="X1293" s="47">
        <v>1</v>
      </c>
      <c r="Y1293" s="47">
        <v>1</v>
      </c>
      <c r="Z1293" s="75">
        <v>40855.635949074072</v>
      </c>
      <c r="AA1293" s="6" t="s">
        <v>433</v>
      </c>
      <c r="AB1293" s="47" t="s">
        <v>2994</v>
      </c>
      <c r="AC1293" s="47" t="s">
        <v>6470</v>
      </c>
      <c r="AD1293" s="47" t="s">
        <v>6466</v>
      </c>
      <c r="AE1293" s="47" t="s">
        <v>6471</v>
      </c>
      <c r="AF1293" s="6" t="s">
        <v>6472</v>
      </c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</row>
    <row r="1294" spans="1:43" s="1" customFormat="1" ht="15.75" x14ac:dyDescent="0.25">
      <c r="A1294" s="47">
        <v>1292</v>
      </c>
      <c r="B1294" s="47" t="s">
        <v>6473</v>
      </c>
      <c r="C1294" s="47" t="s">
        <v>6419</v>
      </c>
      <c r="D1294" s="69" t="s">
        <v>547</v>
      </c>
      <c r="E1294" s="47">
        <v>2001</v>
      </c>
      <c r="F1294" s="69" t="s">
        <v>533</v>
      </c>
      <c r="G1294" s="69" t="s">
        <v>5496</v>
      </c>
      <c r="H1294" s="69" t="s">
        <v>451</v>
      </c>
      <c r="I1294" s="70">
        <v>28.356020597822809</v>
      </c>
      <c r="J1294" s="47" t="s">
        <v>430</v>
      </c>
      <c r="K1294" s="47">
        <v>8</v>
      </c>
      <c r="L1294" s="71"/>
      <c r="M1294" s="47">
        <v>75</v>
      </c>
      <c r="N1294" s="48">
        <f t="shared" si="121"/>
        <v>160</v>
      </c>
      <c r="O1294" s="48">
        <f t="shared" si="122"/>
        <v>4536.9632956516498</v>
      </c>
      <c r="P1294" s="72">
        <f t="shared" si="123"/>
        <v>453.696329565165</v>
      </c>
      <c r="Q1294" s="73">
        <f t="shared" si="124"/>
        <v>748.59894378252216</v>
      </c>
      <c r="R1294" s="48">
        <f t="shared" si="125"/>
        <v>5739.2585689993366</v>
      </c>
      <c r="S1294" s="74">
        <f t="shared" si="126"/>
        <v>52</v>
      </c>
      <c r="T1294" s="6" t="s">
        <v>1521</v>
      </c>
      <c r="U1294" s="47" t="s">
        <v>432</v>
      </c>
      <c r="V1294" s="47">
        <v>1</v>
      </c>
      <c r="W1294" s="47">
        <v>1</v>
      </c>
      <c r="X1294" s="47">
        <v>1</v>
      </c>
      <c r="Y1294" s="47">
        <v>1</v>
      </c>
      <c r="Z1294" s="75">
        <v>40855.635949074072</v>
      </c>
      <c r="AA1294" s="6" t="s">
        <v>433</v>
      </c>
      <c r="AB1294" s="47" t="s">
        <v>2994</v>
      </c>
      <c r="AC1294" s="47" t="s">
        <v>6474</v>
      </c>
      <c r="AD1294" s="47" t="s">
        <v>6475</v>
      </c>
      <c r="AE1294" s="47" t="s">
        <v>6476</v>
      </c>
      <c r="AF1294" s="6" t="s">
        <v>6477</v>
      </c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</row>
    <row r="1295" spans="1:43" s="1" customFormat="1" ht="15.75" x14ac:dyDescent="0.25">
      <c r="A1295" s="47">
        <v>1293</v>
      </c>
      <c r="B1295" s="47" t="s">
        <v>6478</v>
      </c>
      <c r="C1295" s="47" t="s">
        <v>6419</v>
      </c>
      <c r="D1295" s="69" t="s">
        <v>547</v>
      </c>
      <c r="E1295" s="47">
        <v>2001</v>
      </c>
      <c r="F1295" s="69" t="s">
        <v>533</v>
      </c>
      <c r="G1295" s="69" t="s">
        <v>5496</v>
      </c>
      <c r="H1295" s="69" t="s">
        <v>451</v>
      </c>
      <c r="I1295" s="70">
        <v>3.4283560510440658</v>
      </c>
      <c r="J1295" s="47" t="s">
        <v>430</v>
      </c>
      <c r="K1295" s="47">
        <v>8</v>
      </c>
      <c r="L1295" s="71"/>
      <c r="M1295" s="47">
        <v>75</v>
      </c>
      <c r="N1295" s="48">
        <f t="shared" si="121"/>
        <v>160</v>
      </c>
      <c r="O1295" s="48">
        <f t="shared" si="122"/>
        <v>548.53696816705053</v>
      </c>
      <c r="P1295" s="72">
        <f t="shared" si="123"/>
        <v>54.853696816705053</v>
      </c>
      <c r="Q1295" s="73">
        <f t="shared" si="124"/>
        <v>90.508599747563338</v>
      </c>
      <c r="R1295" s="48">
        <f t="shared" si="125"/>
        <v>693.89926473131902</v>
      </c>
      <c r="S1295" s="74">
        <f t="shared" si="126"/>
        <v>52</v>
      </c>
      <c r="T1295" s="6" t="s">
        <v>431</v>
      </c>
      <c r="U1295" s="47" t="s">
        <v>432</v>
      </c>
      <c r="V1295" s="47">
        <v>1</v>
      </c>
      <c r="W1295" s="47">
        <v>1</v>
      </c>
      <c r="X1295" s="47">
        <v>1</v>
      </c>
      <c r="Y1295" s="47">
        <v>1</v>
      </c>
      <c r="Z1295" s="75">
        <v>40855.635949074072</v>
      </c>
      <c r="AA1295" s="6" t="s">
        <v>433</v>
      </c>
      <c r="AB1295" s="47" t="s">
        <v>2994</v>
      </c>
      <c r="AC1295" s="47" t="s">
        <v>6433</v>
      </c>
      <c r="AD1295" s="47" t="s">
        <v>6474</v>
      </c>
      <c r="AE1295" s="47" t="s">
        <v>6479</v>
      </c>
      <c r="AF1295" s="6" t="s">
        <v>6480</v>
      </c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</row>
    <row r="1296" spans="1:43" s="1" customFormat="1" ht="15.75" x14ac:dyDescent="0.25">
      <c r="A1296" s="47">
        <v>1294</v>
      </c>
      <c r="B1296" s="47" t="s">
        <v>6481</v>
      </c>
      <c r="C1296" s="47" t="s">
        <v>6419</v>
      </c>
      <c r="D1296" s="69" t="s">
        <v>547</v>
      </c>
      <c r="E1296" s="47">
        <v>2001</v>
      </c>
      <c r="F1296" s="69" t="s">
        <v>533</v>
      </c>
      <c r="G1296" s="69" t="s">
        <v>5496</v>
      </c>
      <c r="H1296" s="69" t="s">
        <v>451</v>
      </c>
      <c r="I1296" s="70">
        <v>3.4286557501658441</v>
      </c>
      <c r="J1296" s="47" t="s">
        <v>430</v>
      </c>
      <c r="K1296" s="47">
        <v>8</v>
      </c>
      <c r="L1296" s="71"/>
      <c r="M1296" s="47">
        <v>75</v>
      </c>
      <c r="N1296" s="48">
        <f t="shared" si="121"/>
        <v>160</v>
      </c>
      <c r="O1296" s="48">
        <f t="shared" si="122"/>
        <v>548.58492002653509</v>
      </c>
      <c r="P1296" s="72">
        <f t="shared" si="123"/>
        <v>54.858492002653513</v>
      </c>
      <c r="Q1296" s="73">
        <f t="shared" si="124"/>
        <v>90.516511804378283</v>
      </c>
      <c r="R1296" s="48">
        <f t="shared" si="125"/>
        <v>693.9599238335669</v>
      </c>
      <c r="S1296" s="74">
        <f t="shared" si="126"/>
        <v>52</v>
      </c>
      <c r="T1296" s="6" t="s">
        <v>431</v>
      </c>
      <c r="U1296" s="47" t="s">
        <v>432</v>
      </c>
      <c r="V1296" s="47">
        <v>1</v>
      </c>
      <c r="W1296" s="47">
        <v>1</v>
      </c>
      <c r="X1296" s="47">
        <v>1</v>
      </c>
      <c r="Y1296" s="47">
        <v>1</v>
      </c>
      <c r="Z1296" s="75">
        <v>40855.635960648149</v>
      </c>
      <c r="AA1296" s="6" t="s">
        <v>433</v>
      </c>
      <c r="AB1296" s="47" t="s">
        <v>2994</v>
      </c>
      <c r="AC1296" s="47" t="s">
        <v>6433</v>
      </c>
      <c r="AD1296" s="47" t="s">
        <v>6482</v>
      </c>
      <c r="AE1296" s="47" t="s">
        <v>6483</v>
      </c>
      <c r="AF1296" s="6" t="s">
        <v>6484</v>
      </c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</row>
    <row r="1297" spans="1:43" s="1" customFormat="1" ht="15.75" x14ac:dyDescent="0.25">
      <c r="A1297" s="47">
        <v>1295</v>
      </c>
      <c r="B1297" s="47" t="s">
        <v>6485</v>
      </c>
      <c r="C1297" s="47" t="s">
        <v>531</v>
      </c>
      <c r="D1297" s="69" t="s">
        <v>547</v>
      </c>
      <c r="E1297" s="47">
        <v>2001</v>
      </c>
      <c r="F1297" s="69" t="s">
        <v>533</v>
      </c>
      <c r="G1297" s="69" t="s">
        <v>5496</v>
      </c>
      <c r="H1297" s="69" t="s">
        <v>451</v>
      </c>
      <c r="I1297" s="70">
        <v>41.515664544532143</v>
      </c>
      <c r="J1297" s="47" t="s">
        <v>430</v>
      </c>
      <c r="K1297" s="47">
        <v>8</v>
      </c>
      <c r="L1297" s="71"/>
      <c r="M1297" s="47">
        <v>75</v>
      </c>
      <c r="N1297" s="48">
        <f t="shared" si="121"/>
        <v>160</v>
      </c>
      <c r="O1297" s="48">
        <f t="shared" si="122"/>
        <v>6642.5063271251429</v>
      </c>
      <c r="P1297" s="72">
        <f t="shared" si="123"/>
        <v>664.25063271251429</v>
      </c>
      <c r="Q1297" s="73">
        <f t="shared" si="124"/>
        <v>1096.0135439756486</v>
      </c>
      <c r="R1297" s="48">
        <f t="shared" si="125"/>
        <v>8402.7705038133063</v>
      </c>
      <c r="S1297" s="74">
        <f t="shared" si="126"/>
        <v>52</v>
      </c>
      <c r="T1297" s="6" t="s">
        <v>431</v>
      </c>
      <c r="U1297" s="47" t="s">
        <v>432</v>
      </c>
      <c r="V1297" s="47">
        <v>1</v>
      </c>
      <c r="W1297" s="47">
        <v>1</v>
      </c>
      <c r="X1297" s="47">
        <v>1</v>
      </c>
      <c r="Y1297" s="47">
        <v>1</v>
      </c>
      <c r="Z1297" s="75">
        <v>40855.635960648149</v>
      </c>
      <c r="AA1297" s="6" t="s">
        <v>433</v>
      </c>
      <c r="AB1297" s="47" t="s">
        <v>2994</v>
      </c>
      <c r="AC1297" s="47" t="s">
        <v>6482</v>
      </c>
      <c r="AD1297" s="47" t="s">
        <v>6486</v>
      </c>
      <c r="AE1297" s="47" t="s">
        <v>6487</v>
      </c>
      <c r="AF1297" s="6" t="s">
        <v>6488</v>
      </c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</row>
    <row r="1298" spans="1:43" s="1" customFormat="1" ht="15.75" x14ac:dyDescent="0.25">
      <c r="A1298" s="47">
        <v>1296</v>
      </c>
      <c r="B1298" s="47" t="s">
        <v>6489</v>
      </c>
      <c r="C1298" s="47" t="s">
        <v>531</v>
      </c>
      <c r="D1298" s="69" t="s">
        <v>547</v>
      </c>
      <c r="E1298" s="47">
        <v>2001</v>
      </c>
      <c r="F1298" s="69" t="s">
        <v>533</v>
      </c>
      <c r="G1298" s="69" t="s">
        <v>5496</v>
      </c>
      <c r="H1298" s="69" t="s">
        <v>451</v>
      </c>
      <c r="I1298" s="70">
        <v>6.3252946697397263</v>
      </c>
      <c r="J1298" s="47" t="s">
        <v>430</v>
      </c>
      <c r="K1298" s="47">
        <v>8</v>
      </c>
      <c r="L1298" s="71"/>
      <c r="M1298" s="47">
        <v>75</v>
      </c>
      <c r="N1298" s="48">
        <f t="shared" si="121"/>
        <v>160</v>
      </c>
      <c r="O1298" s="48">
        <f t="shared" si="122"/>
        <v>1012.0471471583562</v>
      </c>
      <c r="P1298" s="72">
        <f t="shared" si="123"/>
        <v>101.20471471583562</v>
      </c>
      <c r="Q1298" s="73">
        <f t="shared" si="124"/>
        <v>166.98777928112878</v>
      </c>
      <c r="R1298" s="48">
        <f t="shared" si="125"/>
        <v>1280.2396411553207</v>
      </c>
      <c r="S1298" s="74">
        <f t="shared" si="126"/>
        <v>52</v>
      </c>
      <c r="T1298" s="6" t="s">
        <v>1949</v>
      </c>
      <c r="U1298" s="47" t="s">
        <v>432</v>
      </c>
      <c r="V1298" s="47">
        <v>1</v>
      </c>
      <c r="W1298" s="47">
        <v>1</v>
      </c>
      <c r="X1298" s="47">
        <v>1</v>
      </c>
      <c r="Y1298" s="47">
        <v>1</v>
      </c>
      <c r="Z1298" s="75">
        <v>40855.635960648149</v>
      </c>
      <c r="AA1298" s="6" t="s">
        <v>433</v>
      </c>
      <c r="AB1298" s="47" t="s">
        <v>2994</v>
      </c>
      <c r="AC1298" s="47" t="s">
        <v>6486</v>
      </c>
      <c r="AD1298" s="47" t="s">
        <v>6490</v>
      </c>
      <c r="AE1298" s="47" t="s">
        <v>6491</v>
      </c>
      <c r="AF1298" s="6" t="s">
        <v>6492</v>
      </c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</row>
    <row r="1299" spans="1:43" s="1" customFormat="1" ht="15.75" x14ac:dyDescent="0.25">
      <c r="A1299" s="47">
        <v>1297</v>
      </c>
      <c r="B1299" s="47" t="s">
        <v>6493</v>
      </c>
      <c r="C1299" s="47" t="s">
        <v>6419</v>
      </c>
      <c r="D1299" s="69" t="s">
        <v>547</v>
      </c>
      <c r="E1299" s="47">
        <v>2001</v>
      </c>
      <c r="F1299" s="69" t="s">
        <v>5496</v>
      </c>
      <c r="G1299" s="69" t="s">
        <v>533</v>
      </c>
      <c r="H1299" s="69" t="s">
        <v>554</v>
      </c>
      <c r="I1299" s="70">
        <v>71.333601374662905</v>
      </c>
      <c r="J1299" s="47" t="s">
        <v>430</v>
      </c>
      <c r="K1299" s="47">
        <v>10</v>
      </c>
      <c r="L1299" s="71"/>
      <c r="M1299" s="47">
        <v>75</v>
      </c>
      <c r="N1299" s="48">
        <f t="shared" si="121"/>
        <v>180</v>
      </c>
      <c r="O1299" s="48">
        <f t="shared" si="122"/>
        <v>12840.048247439323</v>
      </c>
      <c r="P1299" s="72">
        <f t="shared" si="123"/>
        <v>1284.0048247439324</v>
      </c>
      <c r="Q1299" s="73">
        <f t="shared" si="124"/>
        <v>2118.6079608274881</v>
      </c>
      <c r="R1299" s="48">
        <f t="shared" si="125"/>
        <v>16242.661033010743</v>
      </c>
      <c r="S1299" s="74">
        <f t="shared" si="126"/>
        <v>52</v>
      </c>
      <c r="T1299" s="6" t="s">
        <v>431</v>
      </c>
      <c r="U1299" s="47" t="s">
        <v>432</v>
      </c>
      <c r="V1299" s="47">
        <v>1</v>
      </c>
      <c r="W1299" s="47">
        <v>1</v>
      </c>
      <c r="X1299" s="47">
        <v>1</v>
      </c>
      <c r="Y1299" s="47">
        <v>1</v>
      </c>
      <c r="Z1299" s="75">
        <v>40855.635960648149</v>
      </c>
      <c r="AA1299" s="6" t="s">
        <v>433</v>
      </c>
      <c r="AB1299" s="47" t="s">
        <v>2994</v>
      </c>
      <c r="AC1299" s="47" t="s">
        <v>6494</v>
      </c>
      <c r="AD1299" s="47" t="s">
        <v>6470</v>
      </c>
      <c r="AE1299" s="47" t="s">
        <v>6495</v>
      </c>
      <c r="AF1299" s="6" t="s">
        <v>6496</v>
      </c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</row>
    <row r="1300" spans="1:43" s="1" customFormat="1" ht="15.75" x14ac:dyDescent="0.25">
      <c r="A1300" s="47">
        <v>1298</v>
      </c>
      <c r="B1300" s="47" t="s">
        <v>6497</v>
      </c>
      <c r="C1300" s="47" t="s">
        <v>6498</v>
      </c>
      <c r="D1300" s="69" t="s">
        <v>547</v>
      </c>
      <c r="E1300" s="47">
        <v>2001</v>
      </c>
      <c r="F1300" s="69" t="s">
        <v>5496</v>
      </c>
      <c r="G1300" s="69" t="s">
        <v>533</v>
      </c>
      <c r="H1300" s="69" t="s">
        <v>554</v>
      </c>
      <c r="I1300" s="70">
        <v>4.497576278365532</v>
      </c>
      <c r="J1300" s="47" t="s">
        <v>430</v>
      </c>
      <c r="K1300" s="47">
        <v>10</v>
      </c>
      <c r="L1300" s="71"/>
      <c r="M1300" s="47">
        <v>75</v>
      </c>
      <c r="N1300" s="48">
        <f t="shared" si="121"/>
        <v>180</v>
      </c>
      <c r="O1300" s="48">
        <f t="shared" si="122"/>
        <v>809.5637301057958</v>
      </c>
      <c r="P1300" s="72">
        <f t="shared" si="123"/>
        <v>80.956373010579583</v>
      </c>
      <c r="Q1300" s="73">
        <f t="shared" si="124"/>
        <v>133.57801546745631</v>
      </c>
      <c r="R1300" s="48">
        <f t="shared" si="125"/>
        <v>1024.0981185838316</v>
      </c>
      <c r="S1300" s="74">
        <f t="shared" si="126"/>
        <v>52</v>
      </c>
      <c r="T1300" s="6" t="s">
        <v>431</v>
      </c>
      <c r="U1300" s="47" t="s">
        <v>432</v>
      </c>
      <c r="V1300" s="47">
        <v>1</v>
      </c>
      <c r="W1300" s="47">
        <v>1</v>
      </c>
      <c r="X1300" s="47">
        <v>1</v>
      </c>
      <c r="Y1300" s="47">
        <v>1</v>
      </c>
      <c r="Z1300" s="75">
        <v>40855.635960648149</v>
      </c>
      <c r="AA1300" s="6" t="s">
        <v>433</v>
      </c>
      <c r="AB1300" s="47" t="s">
        <v>2994</v>
      </c>
      <c r="AC1300" s="47" t="s">
        <v>6499</v>
      </c>
      <c r="AD1300" s="47" t="s">
        <v>6494</v>
      </c>
      <c r="AE1300" s="47" t="s">
        <v>6500</v>
      </c>
      <c r="AF1300" s="6" t="s">
        <v>6501</v>
      </c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</row>
    <row r="1301" spans="1:43" s="1" customFormat="1" ht="15.75" x14ac:dyDescent="0.25">
      <c r="A1301" s="47">
        <v>1299</v>
      </c>
      <c r="B1301" s="47" t="s">
        <v>6502</v>
      </c>
      <c r="C1301" s="47" t="s">
        <v>6419</v>
      </c>
      <c r="D1301" s="69" t="s">
        <v>547</v>
      </c>
      <c r="E1301" s="47">
        <v>2001</v>
      </c>
      <c r="F1301" s="69" t="s">
        <v>533</v>
      </c>
      <c r="G1301" s="69" t="s">
        <v>5496</v>
      </c>
      <c r="H1301" s="69" t="s">
        <v>451</v>
      </c>
      <c r="I1301" s="70">
        <v>5.4857691894605276</v>
      </c>
      <c r="J1301" s="47" t="s">
        <v>430</v>
      </c>
      <c r="K1301" s="47">
        <v>8</v>
      </c>
      <c r="L1301" s="71"/>
      <c r="M1301" s="47">
        <v>75</v>
      </c>
      <c r="N1301" s="48">
        <f t="shared" si="121"/>
        <v>160</v>
      </c>
      <c r="O1301" s="48">
        <f t="shared" si="122"/>
        <v>877.72307031368439</v>
      </c>
      <c r="P1301" s="72">
        <f t="shared" si="123"/>
        <v>87.772307031368442</v>
      </c>
      <c r="Q1301" s="73">
        <f t="shared" si="124"/>
        <v>144.82430660175791</v>
      </c>
      <c r="R1301" s="48">
        <f t="shared" si="125"/>
        <v>1110.3196839468108</v>
      </c>
      <c r="S1301" s="74">
        <f t="shared" si="126"/>
        <v>52</v>
      </c>
      <c r="T1301" s="6" t="s">
        <v>431</v>
      </c>
      <c r="U1301" s="47" t="s">
        <v>432</v>
      </c>
      <c r="V1301" s="47">
        <v>1</v>
      </c>
      <c r="W1301" s="47">
        <v>1</v>
      </c>
      <c r="X1301" s="47">
        <v>1</v>
      </c>
      <c r="Y1301" s="47">
        <v>1</v>
      </c>
      <c r="Z1301" s="75">
        <v>40855.635960648149</v>
      </c>
      <c r="AA1301" s="6" t="s">
        <v>433</v>
      </c>
      <c r="AB1301" s="47" t="s">
        <v>2994</v>
      </c>
      <c r="AC1301" s="47" t="s">
        <v>6466</v>
      </c>
      <c r="AD1301" s="47" t="s">
        <v>6503</v>
      </c>
      <c r="AE1301" s="47" t="s">
        <v>6504</v>
      </c>
      <c r="AF1301" s="6" t="s">
        <v>6505</v>
      </c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</row>
    <row r="1302" spans="1:43" s="1" customFormat="1" ht="15.75" x14ac:dyDescent="0.25">
      <c r="A1302" s="47">
        <v>1300</v>
      </c>
      <c r="B1302" s="47" t="s">
        <v>6506</v>
      </c>
      <c r="C1302" s="47" t="s">
        <v>531</v>
      </c>
      <c r="D1302" s="69" t="s">
        <v>547</v>
      </c>
      <c r="E1302" s="47">
        <v>2001</v>
      </c>
      <c r="F1302" s="69" t="s">
        <v>533</v>
      </c>
      <c r="G1302" s="69" t="s">
        <v>5496</v>
      </c>
      <c r="H1302" s="69" t="s">
        <v>451</v>
      </c>
      <c r="I1302" s="70">
        <v>45.374698846379772</v>
      </c>
      <c r="J1302" s="47" t="s">
        <v>430</v>
      </c>
      <c r="K1302" s="47">
        <v>8</v>
      </c>
      <c r="L1302" s="71"/>
      <c r="M1302" s="47">
        <v>75</v>
      </c>
      <c r="N1302" s="48">
        <f t="shared" si="121"/>
        <v>160</v>
      </c>
      <c r="O1302" s="48">
        <f t="shared" si="122"/>
        <v>7259.9518154207635</v>
      </c>
      <c r="P1302" s="72">
        <f t="shared" si="123"/>
        <v>725.99518154207635</v>
      </c>
      <c r="Q1302" s="73">
        <f t="shared" si="124"/>
        <v>1197.8920495444258</v>
      </c>
      <c r="R1302" s="48">
        <f t="shared" si="125"/>
        <v>9183.8390465072662</v>
      </c>
      <c r="S1302" s="74">
        <f t="shared" si="126"/>
        <v>52</v>
      </c>
      <c r="T1302" s="6" t="s">
        <v>1949</v>
      </c>
      <c r="U1302" s="47" t="s">
        <v>432</v>
      </c>
      <c r="V1302" s="47">
        <v>1</v>
      </c>
      <c r="W1302" s="47">
        <v>1</v>
      </c>
      <c r="X1302" s="47">
        <v>1</v>
      </c>
      <c r="Y1302" s="47">
        <v>1</v>
      </c>
      <c r="Z1302" s="75">
        <v>40855.635960648149</v>
      </c>
      <c r="AA1302" s="6" t="s">
        <v>433</v>
      </c>
      <c r="AB1302" s="47" t="s">
        <v>2994</v>
      </c>
      <c r="AC1302" s="47" t="s">
        <v>6503</v>
      </c>
      <c r="AD1302" s="47" t="s">
        <v>6507</v>
      </c>
      <c r="AE1302" s="47" t="s">
        <v>6508</v>
      </c>
      <c r="AF1302" s="6" t="s">
        <v>6509</v>
      </c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</row>
    <row r="1303" spans="1:43" s="1" customFormat="1" ht="15.75" x14ac:dyDescent="0.25">
      <c r="A1303" s="47">
        <v>1301</v>
      </c>
      <c r="B1303" s="47" t="s">
        <v>6510</v>
      </c>
      <c r="C1303" s="47" t="s">
        <v>6419</v>
      </c>
      <c r="D1303" s="69" t="s">
        <v>547</v>
      </c>
      <c r="E1303" s="47">
        <v>2001</v>
      </c>
      <c r="F1303" s="69" t="s">
        <v>5496</v>
      </c>
      <c r="G1303" s="69" t="s">
        <v>533</v>
      </c>
      <c r="H1303" s="69" t="s">
        <v>554</v>
      </c>
      <c r="I1303" s="70">
        <v>5.5524448112288933</v>
      </c>
      <c r="J1303" s="47" t="s">
        <v>430</v>
      </c>
      <c r="K1303" s="47">
        <v>8</v>
      </c>
      <c r="L1303" s="71"/>
      <c r="M1303" s="47">
        <v>75</v>
      </c>
      <c r="N1303" s="48">
        <f t="shared" si="121"/>
        <v>160</v>
      </c>
      <c r="O1303" s="48">
        <f t="shared" si="122"/>
        <v>888.39116979662299</v>
      </c>
      <c r="P1303" s="72">
        <f t="shared" si="123"/>
        <v>88.839116979662307</v>
      </c>
      <c r="Q1303" s="73">
        <f t="shared" si="124"/>
        <v>146.58454301644278</v>
      </c>
      <c r="R1303" s="48">
        <f t="shared" si="125"/>
        <v>1123.814829792728</v>
      </c>
      <c r="S1303" s="74">
        <f t="shared" si="126"/>
        <v>52</v>
      </c>
      <c r="T1303" s="6" t="s">
        <v>431</v>
      </c>
      <c r="U1303" s="47" t="s">
        <v>432</v>
      </c>
      <c r="V1303" s="47">
        <v>1</v>
      </c>
      <c r="W1303" s="47">
        <v>1</v>
      </c>
      <c r="X1303" s="47">
        <v>1</v>
      </c>
      <c r="Y1303" s="47">
        <v>1</v>
      </c>
      <c r="Z1303" s="75">
        <v>40855.635960648149</v>
      </c>
      <c r="AA1303" s="6" t="s">
        <v>433</v>
      </c>
      <c r="AB1303" s="47" t="s">
        <v>2994</v>
      </c>
      <c r="AC1303" s="47" t="s">
        <v>6470</v>
      </c>
      <c r="AD1303" s="47" t="s">
        <v>6511</v>
      </c>
      <c r="AE1303" s="47" t="s">
        <v>6512</v>
      </c>
      <c r="AF1303" s="6" t="s">
        <v>6513</v>
      </c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</row>
    <row r="1304" spans="1:43" s="1" customFormat="1" ht="15.75" x14ac:dyDescent="0.25">
      <c r="A1304" s="47">
        <v>1302</v>
      </c>
      <c r="B1304" s="47" t="s">
        <v>6514</v>
      </c>
      <c r="C1304" s="47" t="s">
        <v>531</v>
      </c>
      <c r="D1304" s="69" t="s">
        <v>547</v>
      </c>
      <c r="E1304" s="47">
        <v>2001</v>
      </c>
      <c r="F1304" s="69" t="s">
        <v>5496</v>
      </c>
      <c r="G1304" s="69" t="s">
        <v>533</v>
      </c>
      <c r="H1304" s="69" t="s">
        <v>554</v>
      </c>
      <c r="I1304" s="70">
        <v>38.553927035873073</v>
      </c>
      <c r="J1304" s="47" t="s">
        <v>430</v>
      </c>
      <c r="K1304" s="47">
        <v>8</v>
      </c>
      <c r="L1304" s="71"/>
      <c r="M1304" s="47">
        <v>75</v>
      </c>
      <c r="N1304" s="48">
        <f t="shared" si="121"/>
        <v>160</v>
      </c>
      <c r="O1304" s="48">
        <f t="shared" si="122"/>
        <v>6168.6283257396917</v>
      </c>
      <c r="P1304" s="72">
        <f t="shared" si="123"/>
        <v>616.86283257396917</v>
      </c>
      <c r="Q1304" s="73">
        <f t="shared" si="124"/>
        <v>1017.823673747049</v>
      </c>
      <c r="R1304" s="48">
        <f t="shared" si="125"/>
        <v>7803.3148320607097</v>
      </c>
      <c r="S1304" s="74">
        <f t="shared" si="126"/>
        <v>52</v>
      </c>
      <c r="T1304" s="6" t="s">
        <v>431</v>
      </c>
      <c r="U1304" s="47" t="s">
        <v>432</v>
      </c>
      <c r="V1304" s="47">
        <v>1</v>
      </c>
      <c r="W1304" s="47">
        <v>1</v>
      </c>
      <c r="X1304" s="47">
        <v>1</v>
      </c>
      <c r="Y1304" s="47">
        <v>1</v>
      </c>
      <c r="Z1304" s="75">
        <v>40855.635960648149</v>
      </c>
      <c r="AA1304" s="6" t="s">
        <v>433</v>
      </c>
      <c r="AB1304" s="47" t="s">
        <v>2994</v>
      </c>
      <c r="AC1304" s="47" t="s">
        <v>6511</v>
      </c>
      <c r="AD1304" s="47" t="s">
        <v>6515</v>
      </c>
      <c r="AE1304" s="47" t="s">
        <v>6516</v>
      </c>
      <c r="AF1304" s="6" t="s">
        <v>6517</v>
      </c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</row>
    <row r="1305" spans="1:43" s="1" customFormat="1" ht="15.75" x14ac:dyDescent="0.25">
      <c r="A1305" s="47">
        <v>1303</v>
      </c>
      <c r="B1305" s="47" t="s">
        <v>6518</v>
      </c>
      <c r="C1305" s="47" t="s">
        <v>531</v>
      </c>
      <c r="D1305" s="69" t="s">
        <v>547</v>
      </c>
      <c r="E1305" s="47">
        <v>2001</v>
      </c>
      <c r="F1305" s="69" t="s">
        <v>5496</v>
      </c>
      <c r="G1305" s="69" t="s">
        <v>533</v>
      </c>
      <c r="H1305" s="69" t="s">
        <v>554</v>
      </c>
      <c r="I1305" s="70">
        <v>5.9999398809282916</v>
      </c>
      <c r="J1305" s="47" t="s">
        <v>430</v>
      </c>
      <c r="K1305" s="47">
        <v>8</v>
      </c>
      <c r="L1305" s="71"/>
      <c r="M1305" s="47">
        <v>75</v>
      </c>
      <c r="N1305" s="48">
        <f t="shared" si="121"/>
        <v>160</v>
      </c>
      <c r="O1305" s="48">
        <f t="shared" si="122"/>
        <v>959.99038094852665</v>
      </c>
      <c r="P1305" s="72">
        <f t="shared" si="123"/>
        <v>95.999038094852665</v>
      </c>
      <c r="Q1305" s="73">
        <f t="shared" si="124"/>
        <v>158.39841285650689</v>
      </c>
      <c r="R1305" s="48">
        <f t="shared" si="125"/>
        <v>1214.3878318998861</v>
      </c>
      <c r="S1305" s="74">
        <f t="shared" si="126"/>
        <v>52</v>
      </c>
      <c r="T1305" s="6" t="s">
        <v>1949</v>
      </c>
      <c r="U1305" s="47" t="s">
        <v>432</v>
      </c>
      <c r="V1305" s="47">
        <v>1</v>
      </c>
      <c r="W1305" s="47">
        <v>1</v>
      </c>
      <c r="X1305" s="47">
        <v>1</v>
      </c>
      <c r="Y1305" s="47">
        <v>1</v>
      </c>
      <c r="Z1305" s="75">
        <v>40855.635960648149</v>
      </c>
      <c r="AA1305" s="6" t="s">
        <v>433</v>
      </c>
      <c r="AB1305" s="47" t="s">
        <v>2994</v>
      </c>
      <c r="AC1305" s="47" t="s">
        <v>6515</v>
      </c>
      <c r="AD1305" s="47" t="s">
        <v>6519</v>
      </c>
      <c r="AE1305" s="47" t="s">
        <v>6520</v>
      </c>
      <c r="AF1305" s="6" t="s">
        <v>6521</v>
      </c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</row>
    <row r="1306" spans="1:43" s="1" customFormat="1" ht="15.75" x14ac:dyDescent="0.25">
      <c r="A1306" s="47">
        <v>1304</v>
      </c>
      <c r="B1306" s="47" t="s">
        <v>6522</v>
      </c>
      <c r="C1306" s="47" t="s">
        <v>6498</v>
      </c>
      <c r="D1306" s="69" t="s">
        <v>547</v>
      </c>
      <c r="E1306" s="47">
        <v>2001</v>
      </c>
      <c r="F1306" s="69" t="s">
        <v>554</v>
      </c>
      <c r="G1306" s="69" t="s">
        <v>5496</v>
      </c>
      <c r="H1306" s="69" t="s">
        <v>548</v>
      </c>
      <c r="I1306" s="70">
        <v>2.4742367006133872</v>
      </c>
      <c r="J1306" s="47" t="s">
        <v>430</v>
      </c>
      <c r="K1306" s="47">
        <v>12</v>
      </c>
      <c r="L1306" s="71"/>
      <c r="M1306" s="47">
        <v>75</v>
      </c>
      <c r="N1306" s="48">
        <f t="shared" si="121"/>
        <v>200</v>
      </c>
      <c r="O1306" s="48">
        <f t="shared" si="122"/>
        <v>494.84734012267745</v>
      </c>
      <c r="P1306" s="72">
        <f t="shared" si="123"/>
        <v>49.484734012267751</v>
      </c>
      <c r="Q1306" s="73">
        <f t="shared" si="124"/>
        <v>81.649811120241779</v>
      </c>
      <c r="R1306" s="48">
        <f t="shared" si="125"/>
        <v>625.98188525518697</v>
      </c>
      <c r="S1306" s="74">
        <f t="shared" si="126"/>
        <v>52</v>
      </c>
      <c r="T1306" s="6" t="s">
        <v>431</v>
      </c>
      <c r="U1306" s="47" t="s">
        <v>432</v>
      </c>
      <c r="V1306" s="47">
        <v>1</v>
      </c>
      <c r="W1306" s="47">
        <v>1</v>
      </c>
      <c r="X1306" s="47">
        <v>1</v>
      </c>
      <c r="Y1306" s="47">
        <v>1</v>
      </c>
      <c r="Z1306" s="75">
        <v>40855.635960648149</v>
      </c>
      <c r="AA1306" s="6" t="s">
        <v>433</v>
      </c>
      <c r="AB1306" s="47" t="s">
        <v>2994</v>
      </c>
      <c r="AC1306" s="47" t="s">
        <v>6523</v>
      </c>
      <c r="AD1306" s="47" t="s">
        <v>6499</v>
      </c>
      <c r="AE1306" s="47" t="s">
        <v>6524</v>
      </c>
      <c r="AF1306" s="6" t="s">
        <v>6525</v>
      </c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</row>
    <row r="1307" spans="1:43" s="1" customFormat="1" ht="15.75" x14ac:dyDescent="0.25">
      <c r="A1307" s="47">
        <v>1305</v>
      </c>
      <c r="B1307" s="47" t="s">
        <v>6526</v>
      </c>
      <c r="C1307" s="47" t="s">
        <v>6498</v>
      </c>
      <c r="D1307" s="69" t="s">
        <v>547</v>
      </c>
      <c r="E1307" s="47">
        <v>2001</v>
      </c>
      <c r="F1307" s="69" t="s">
        <v>554</v>
      </c>
      <c r="G1307" s="69" t="s">
        <v>5496</v>
      </c>
      <c r="H1307" s="69" t="s">
        <v>548</v>
      </c>
      <c r="I1307" s="70">
        <v>3.8269386111869048</v>
      </c>
      <c r="J1307" s="47" t="s">
        <v>430</v>
      </c>
      <c r="K1307" s="47">
        <v>12</v>
      </c>
      <c r="L1307" s="71"/>
      <c r="M1307" s="47">
        <v>75</v>
      </c>
      <c r="N1307" s="48">
        <f t="shared" si="121"/>
        <v>200</v>
      </c>
      <c r="O1307" s="48">
        <f t="shared" si="122"/>
        <v>765.38772223738101</v>
      </c>
      <c r="P1307" s="72">
        <f t="shared" si="123"/>
        <v>76.538772223738107</v>
      </c>
      <c r="Q1307" s="73">
        <f t="shared" si="124"/>
        <v>126.28897416916786</v>
      </c>
      <c r="R1307" s="48">
        <f t="shared" si="125"/>
        <v>968.21546863028698</v>
      </c>
      <c r="S1307" s="74">
        <f t="shared" si="126"/>
        <v>52</v>
      </c>
      <c r="T1307" s="6" t="s">
        <v>431</v>
      </c>
      <c r="U1307" s="47" t="s">
        <v>432</v>
      </c>
      <c r="V1307" s="47">
        <v>1</v>
      </c>
      <c r="W1307" s="47">
        <v>1</v>
      </c>
      <c r="X1307" s="47">
        <v>1</v>
      </c>
      <c r="Y1307" s="47">
        <v>1</v>
      </c>
      <c r="Z1307" s="75">
        <v>40855.635960648149</v>
      </c>
      <c r="AA1307" s="6" t="s">
        <v>433</v>
      </c>
      <c r="AB1307" s="47" t="s">
        <v>2994</v>
      </c>
      <c r="AC1307" s="47" t="s">
        <v>6499</v>
      </c>
      <c r="AD1307" s="47" t="s">
        <v>6527</v>
      </c>
      <c r="AE1307" s="47" t="s">
        <v>6528</v>
      </c>
      <c r="AF1307" s="6" t="s">
        <v>6529</v>
      </c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</row>
    <row r="1308" spans="1:43" s="1" customFormat="1" ht="15.75" x14ac:dyDescent="0.25">
      <c r="A1308" s="47">
        <v>1306</v>
      </c>
      <c r="B1308" s="47" t="s">
        <v>6530</v>
      </c>
      <c r="C1308" s="47" t="s">
        <v>6498</v>
      </c>
      <c r="D1308" s="69" t="s">
        <v>547</v>
      </c>
      <c r="E1308" s="47">
        <v>2001</v>
      </c>
      <c r="F1308" s="69" t="s">
        <v>554</v>
      </c>
      <c r="G1308" s="69" t="s">
        <v>5496</v>
      </c>
      <c r="H1308" s="69" t="s">
        <v>548</v>
      </c>
      <c r="I1308" s="70">
        <v>46.381526291890673</v>
      </c>
      <c r="J1308" s="47" t="s">
        <v>430</v>
      </c>
      <c r="K1308" s="47">
        <v>12</v>
      </c>
      <c r="L1308" s="71"/>
      <c r="M1308" s="47">
        <v>75</v>
      </c>
      <c r="N1308" s="48">
        <f t="shared" si="121"/>
        <v>200</v>
      </c>
      <c r="O1308" s="48">
        <f t="shared" si="122"/>
        <v>9276.3052583781337</v>
      </c>
      <c r="P1308" s="72">
        <f t="shared" si="123"/>
        <v>927.63052583781337</v>
      </c>
      <c r="Q1308" s="73">
        <f t="shared" si="124"/>
        <v>1530.5903676323921</v>
      </c>
      <c r="R1308" s="48">
        <f t="shared" si="125"/>
        <v>11734.52615184834</v>
      </c>
      <c r="S1308" s="74">
        <f t="shared" si="126"/>
        <v>52</v>
      </c>
      <c r="T1308" s="6" t="s">
        <v>1521</v>
      </c>
      <c r="U1308" s="47" t="s">
        <v>432</v>
      </c>
      <c r="V1308" s="47">
        <v>1</v>
      </c>
      <c r="W1308" s="47">
        <v>1</v>
      </c>
      <c r="X1308" s="47">
        <v>1</v>
      </c>
      <c r="Y1308" s="47">
        <v>1</v>
      </c>
      <c r="Z1308" s="75">
        <v>40855.635960648149</v>
      </c>
      <c r="AA1308" s="6" t="s">
        <v>433</v>
      </c>
      <c r="AB1308" s="47" t="s">
        <v>2994</v>
      </c>
      <c r="AC1308" s="47" t="s">
        <v>6527</v>
      </c>
      <c r="AD1308" s="47" t="s">
        <v>6531</v>
      </c>
      <c r="AE1308" s="47" t="s">
        <v>6532</v>
      </c>
      <c r="AF1308" s="6" t="s">
        <v>6533</v>
      </c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</row>
    <row r="1309" spans="1:43" s="1" customFormat="1" ht="15.75" x14ac:dyDescent="0.25">
      <c r="A1309" s="47">
        <v>1307</v>
      </c>
      <c r="B1309" s="47" t="s">
        <v>6534</v>
      </c>
      <c r="C1309" s="47" t="s">
        <v>2455</v>
      </c>
      <c r="D1309" s="69" t="s">
        <v>547</v>
      </c>
      <c r="E1309" s="47">
        <v>2001</v>
      </c>
      <c r="F1309" s="69" t="s">
        <v>548</v>
      </c>
      <c r="G1309" s="69" t="s">
        <v>554</v>
      </c>
      <c r="H1309" s="69" t="s">
        <v>2457</v>
      </c>
      <c r="I1309" s="70">
        <v>59.262264636536983</v>
      </c>
      <c r="J1309" s="47" t="s">
        <v>430</v>
      </c>
      <c r="K1309" s="47">
        <v>12</v>
      </c>
      <c r="L1309" s="71"/>
      <c r="M1309" s="47">
        <v>75</v>
      </c>
      <c r="N1309" s="48">
        <f t="shared" si="121"/>
        <v>200</v>
      </c>
      <c r="O1309" s="48">
        <f t="shared" si="122"/>
        <v>11852.452927307397</v>
      </c>
      <c r="P1309" s="72">
        <f t="shared" si="123"/>
        <v>1185.2452927307397</v>
      </c>
      <c r="Q1309" s="73">
        <f t="shared" si="124"/>
        <v>1955.6547330057206</v>
      </c>
      <c r="R1309" s="48">
        <f t="shared" si="125"/>
        <v>14993.352953043857</v>
      </c>
      <c r="S1309" s="74">
        <f t="shared" si="126"/>
        <v>52</v>
      </c>
      <c r="T1309" s="6" t="s">
        <v>431</v>
      </c>
      <c r="U1309" s="47" t="s">
        <v>432</v>
      </c>
      <c r="V1309" s="47">
        <v>1</v>
      </c>
      <c r="W1309" s="47">
        <v>1</v>
      </c>
      <c r="X1309" s="47">
        <v>1</v>
      </c>
      <c r="Y1309" s="47">
        <v>1</v>
      </c>
      <c r="Z1309" s="75">
        <v>40855.635972222219</v>
      </c>
      <c r="AA1309" s="6" t="s">
        <v>433</v>
      </c>
      <c r="AB1309" s="47" t="s">
        <v>2994</v>
      </c>
      <c r="AC1309" s="47" t="s">
        <v>6254</v>
      </c>
      <c r="AD1309" s="47" t="s">
        <v>2459</v>
      </c>
      <c r="AE1309" s="47" t="s">
        <v>6535</v>
      </c>
      <c r="AF1309" s="6" t="s">
        <v>6536</v>
      </c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</row>
    <row r="1310" spans="1:43" s="1" customFormat="1" ht="15.75" x14ac:dyDescent="0.25">
      <c r="A1310" s="47">
        <v>1308</v>
      </c>
      <c r="B1310" s="47" t="s">
        <v>6537</v>
      </c>
      <c r="C1310" s="47" t="s">
        <v>2455</v>
      </c>
      <c r="D1310" s="69" t="s">
        <v>547</v>
      </c>
      <c r="E1310" s="47">
        <v>2001</v>
      </c>
      <c r="F1310" s="69" t="s">
        <v>548</v>
      </c>
      <c r="G1310" s="69" t="s">
        <v>554</v>
      </c>
      <c r="H1310" s="69" t="s">
        <v>2457</v>
      </c>
      <c r="I1310" s="70">
        <v>7.5788218459045762</v>
      </c>
      <c r="J1310" s="47" t="s">
        <v>430</v>
      </c>
      <c r="K1310" s="47">
        <v>8</v>
      </c>
      <c r="L1310" s="71"/>
      <c r="M1310" s="47">
        <v>75</v>
      </c>
      <c r="N1310" s="48">
        <f t="shared" si="121"/>
        <v>160</v>
      </c>
      <c r="O1310" s="48">
        <f t="shared" si="122"/>
        <v>1212.6114953447322</v>
      </c>
      <c r="P1310" s="72">
        <f t="shared" si="123"/>
        <v>121.26114953447323</v>
      </c>
      <c r="Q1310" s="73">
        <f t="shared" si="124"/>
        <v>200.08089673188081</v>
      </c>
      <c r="R1310" s="48">
        <f t="shared" si="125"/>
        <v>1533.9535416110862</v>
      </c>
      <c r="S1310" s="74">
        <f t="shared" si="126"/>
        <v>52</v>
      </c>
      <c r="T1310" s="6" t="s">
        <v>431</v>
      </c>
      <c r="U1310" s="47" t="s">
        <v>432</v>
      </c>
      <c r="V1310" s="47">
        <v>1</v>
      </c>
      <c r="W1310" s="47">
        <v>1</v>
      </c>
      <c r="X1310" s="47">
        <v>1</v>
      </c>
      <c r="Y1310" s="47">
        <v>1</v>
      </c>
      <c r="Z1310" s="75">
        <v>40855.635972222219</v>
      </c>
      <c r="AA1310" s="6" t="s">
        <v>433</v>
      </c>
      <c r="AB1310" s="47" t="s">
        <v>2994</v>
      </c>
      <c r="AC1310" s="47" t="s">
        <v>6538</v>
      </c>
      <c r="AD1310" s="47" t="s">
        <v>6539</v>
      </c>
      <c r="AE1310" s="47" t="s">
        <v>6540</v>
      </c>
      <c r="AF1310" s="6" t="s">
        <v>6541</v>
      </c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</row>
    <row r="1311" spans="1:43" s="1" customFormat="1" ht="15.75" x14ac:dyDescent="0.25">
      <c r="A1311" s="47">
        <v>1309</v>
      </c>
      <c r="B1311" s="47" t="s">
        <v>6542</v>
      </c>
      <c r="C1311" s="47" t="s">
        <v>2455</v>
      </c>
      <c r="D1311" s="69" t="s">
        <v>547</v>
      </c>
      <c r="E1311" s="47">
        <v>2001</v>
      </c>
      <c r="F1311" s="69" t="s">
        <v>6543</v>
      </c>
      <c r="G1311" s="69" t="s">
        <v>451</v>
      </c>
      <c r="H1311" s="69" t="s">
        <v>451</v>
      </c>
      <c r="I1311" s="70">
        <v>6.162920490907096</v>
      </c>
      <c r="J1311" s="47" t="s">
        <v>430</v>
      </c>
      <c r="K1311" s="47">
        <v>8</v>
      </c>
      <c r="L1311" s="71"/>
      <c r="M1311" s="47">
        <v>75</v>
      </c>
      <c r="N1311" s="48">
        <f t="shared" si="121"/>
        <v>160</v>
      </c>
      <c r="O1311" s="48">
        <f t="shared" si="122"/>
        <v>986.06727854513542</v>
      </c>
      <c r="P1311" s="72">
        <f t="shared" si="123"/>
        <v>98.606727854513551</v>
      </c>
      <c r="Q1311" s="73">
        <f t="shared" si="124"/>
        <v>162.70110095994735</v>
      </c>
      <c r="R1311" s="48">
        <f t="shared" si="125"/>
        <v>1247.3751073595963</v>
      </c>
      <c r="S1311" s="74">
        <f t="shared" si="126"/>
        <v>52</v>
      </c>
      <c r="T1311" s="6" t="s">
        <v>6544</v>
      </c>
      <c r="U1311" s="47" t="s">
        <v>432</v>
      </c>
      <c r="V1311" s="47">
        <v>1</v>
      </c>
      <c r="W1311" s="47">
        <v>1</v>
      </c>
      <c r="X1311" s="47">
        <v>1</v>
      </c>
      <c r="Y1311" s="47">
        <v>1</v>
      </c>
      <c r="Z1311" s="75">
        <v>42915.351134259261</v>
      </c>
      <c r="AA1311" s="6" t="s">
        <v>433</v>
      </c>
      <c r="AB1311" s="47" t="s">
        <v>2994</v>
      </c>
      <c r="AC1311" s="47" t="s">
        <v>6545</v>
      </c>
      <c r="AD1311" s="47"/>
      <c r="AE1311" s="47" t="s">
        <v>6546</v>
      </c>
      <c r="AF1311" s="6" t="s">
        <v>6547</v>
      </c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</row>
    <row r="1312" spans="1:43" s="1" customFormat="1" ht="15.75" x14ac:dyDescent="0.25">
      <c r="A1312" s="47">
        <v>1310</v>
      </c>
      <c r="B1312" s="47" t="s">
        <v>6548</v>
      </c>
      <c r="C1312" s="47" t="s">
        <v>2455</v>
      </c>
      <c r="D1312" s="69" t="s">
        <v>547</v>
      </c>
      <c r="E1312" s="47">
        <v>2001</v>
      </c>
      <c r="F1312" s="69" t="s">
        <v>6543</v>
      </c>
      <c r="G1312" s="69" t="s">
        <v>554</v>
      </c>
      <c r="H1312" s="69" t="s">
        <v>451</v>
      </c>
      <c r="I1312" s="70">
        <v>49.352149389251217</v>
      </c>
      <c r="J1312" s="47" t="s">
        <v>430</v>
      </c>
      <c r="K1312" s="47">
        <v>8</v>
      </c>
      <c r="L1312" s="71"/>
      <c r="M1312" s="47">
        <v>75</v>
      </c>
      <c r="N1312" s="48">
        <f t="shared" si="121"/>
        <v>160</v>
      </c>
      <c r="O1312" s="48">
        <f t="shared" si="122"/>
        <v>7896.3439022801949</v>
      </c>
      <c r="P1312" s="72">
        <f t="shared" si="123"/>
        <v>789.63439022801958</v>
      </c>
      <c r="Q1312" s="73">
        <f t="shared" si="124"/>
        <v>1302.8967438762322</v>
      </c>
      <c r="R1312" s="48">
        <f t="shared" si="125"/>
        <v>9988.8750363844465</v>
      </c>
      <c r="S1312" s="74">
        <f t="shared" si="126"/>
        <v>52</v>
      </c>
      <c r="T1312" s="6" t="s">
        <v>431</v>
      </c>
      <c r="U1312" s="47" t="s">
        <v>432</v>
      </c>
      <c r="V1312" s="47">
        <v>1</v>
      </c>
      <c r="W1312" s="47">
        <v>1</v>
      </c>
      <c r="X1312" s="47">
        <v>1</v>
      </c>
      <c r="Y1312" s="47">
        <v>1</v>
      </c>
      <c r="Z1312" s="75">
        <v>40855.635972222219</v>
      </c>
      <c r="AA1312" s="6" t="s">
        <v>433</v>
      </c>
      <c r="AB1312" s="47" t="s">
        <v>2994</v>
      </c>
      <c r="AC1312" s="47" t="s">
        <v>6549</v>
      </c>
      <c r="AD1312" s="47" t="s">
        <v>6550</v>
      </c>
      <c r="AE1312" s="47" t="s">
        <v>6551</v>
      </c>
      <c r="AF1312" s="6" t="s">
        <v>6552</v>
      </c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</row>
    <row r="1313" spans="1:43" s="1" customFormat="1" ht="15.75" x14ac:dyDescent="0.25">
      <c r="A1313" s="47">
        <v>1311</v>
      </c>
      <c r="B1313" s="47" t="s">
        <v>6553</v>
      </c>
      <c r="C1313" s="47" t="s">
        <v>2455</v>
      </c>
      <c r="D1313" s="69" t="s">
        <v>547</v>
      </c>
      <c r="E1313" s="47">
        <v>2001</v>
      </c>
      <c r="F1313" s="69" t="s">
        <v>6543</v>
      </c>
      <c r="G1313" s="69" t="s">
        <v>554</v>
      </c>
      <c r="H1313" s="69" t="s">
        <v>451</v>
      </c>
      <c r="I1313" s="70">
        <v>4.4898990722930217</v>
      </c>
      <c r="J1313" s="47" t="s">
        <v>430</v>
      </c>
      <c r="K1313" s="47">
        <v>8</v>
      </c>
      <c r="L1313" s="71"/>
      <c r="M1313" s="47">
        <v>75</v>
      </c>
      <c r="N1313" s="48">
        <f t="shared" si="121"/>
        <v>160</v>
      </c>
      <c r="O1313" s="48">
        <f t="shared" si="122"/>
        <v>718.38385156688344</v>
      </c>
      <c r="P1313" s="72">
        <f t="shared" si="123"/>
        <v>71.838385156688346</v>
      </c>
      <c r="Q1313" s="73">
        <f t="shared" si="124"/>
        <v>118.53333550853576</v>
      </c>
      <c r="R1313" s="48">
        <f t="shared" si="125"/>
        <v>908.75557223210751</v>
      </c>
      <c r="S1313" s="74">
        <f t="shared" si="126"/>
        <v>52</v>
      </c>
      <c r="T1313" s="6" t="s">
        <v>431</v>
      </c>
      <c r="U1313" s="47" t="s">
        <v>432</v>
      </c>
      <c r="V1313" s="47">
        <v>1</v>
      </c>
      <c r="W1313" s="47">
        <v>1</v>
      </c>
      <c r="X1313" s="47">
        <v>1</v>
      </c>
      <c r="Y1313" s="47">
        <v>1</v>
      </c>
      <c r="Z1313" s="75">
        <v>40855.635972222219</v>
      </c>
      <c r="AA1313" s="6" t="s">
        <v>433</v>
      </c>
      <c r="AB1313" s="47" t="s">
        <v>2994</v>
      </c>
      <c r="AC1313" s="47" t="s">
        <v>6243</v>
      </c>
      <c r="AD1313" s="47" t="s">
        <v>6549</v>
      </c>
      <c r="AE1313" s="47" t="s">
        <v>6554</v>
      </c>
      <c r="AF1313" s="6" t="s">
        <v>6555</v>
      </c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</row>
    <row r="1314" spans="1:43" s="1" customFormat="1" ht="15.75" x14ac:dyDescent="0.25">
      <c r="A1314" s="47">
        <v>1312</v>
      </c>
      <c r="B1314" s="47" t="s">
        <v>6556</v>
      </c>
      <c r="C1314" s="47" t="s">
        <v>2455</v>
      </c>
      <c r="D1314" s="69" t="s">
        <v>547</v>
      </c>
      <c r="E1314" s="47">
        <v>2001</v>
      </c>
      <c r="F1314" s="69" t="s">
        <v>554</v>
      </c>
      <c r="G1314" s="69" t="s">
        <v>451</v>
      </c>
      <c r="H1314" s="69" t="s">
        <v>451</v>
      </c>
      <c r="I1314" s="70">
        <v>2.5866759411711722</v>
      </c>
      <c r="J1314" s="47" t="s">
        <v>430</v>
      </c>
      <c r="K1314" s="47">
        <v>8</v>
      </c>
      <c r="L1314" s="71"/>
      <c r="M1314" s="47">
        <v>75</v>
      </c>
      <c r="N1314" s="48">
        <f t="shared" si="121"/>
        <v>160</v>
      </c>
      <c r="O1314" s="48">
        <f t="shared" si="122"/>
        <v>413.86815058738756</v>
      </c>
      <c r="P1314" s="72">
        <f t="shared" si="123"/>
        <v>41.386815058738762</v>
      </c>
      <c r="Q1314" s="73">
        <f t="shared" si="124"/>
        <v>68.288244846918943</v>
      </c>
      <c r="R1314" s="48">
        <f t="shared" si="125"/>
        <v>523.54321049304531</v>
      </c>
      <c r="S1314" s="74">
        <f t="shared" si="126"/>
        <v>52</v>
      </c>
      <c r="T1314" s="6" t="s">
        <v>431</v>
      </c>
      <c r="U1314" s="47" t="s">
        <v>432</v>
      </c>
      <c r="V1314" s="47">
        <v>1</v>
      </c>
      <c r="W1314" s="47">
        <v>1</v>
      </c>
      <c r="X1314" s="47">
        <v>1</v>
      </c>
      <c r="Y1314" s="47">
        <v>1</v>
      </c>
      <c r="Z1314" s="75">
        <v>40855.635972222219</v>
      </c>
      <c r="AA1314" s="6" t="s">
        <v>433</v>
      </c>
      <c r="AB1314" s="47" t="s">
        <v>2994</v>
      </c>
      <c r="AC1314" s="47" t="s">
        <v>6243</v>
      </c>
      <c r="AD1314" s="47" t="s">
        <v>6557</v>
      </c>
      <c r="AE1314" s="47" t="s">
        <v>6558</v>
      </c>
      <c r="AF1314" s="6" t="s">
        <v>6559</v>
      </c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</row>
    <row r="1315" spans="1:43" s="1" customFormat="1" ht="15.75" x14ac:dyDescent="0.25">
      <c r="A1315" s="47">
        <v>1313</v>
      </c>
      <c r="B1315" s="47" t="s">
        <v>6560</v>
      </c>
      <c r="C1315" s="47" t="s">
        <v>2455</v>
      </c>
      <c r="D1315" s="69" t="s">
        <v>547</v>
      </c>
      <c r="E1315" s="47">
        <v>2001</v>
      </c>
      <c r="F1315" s="69" t="s">
        <v>554</v>
      </c>
      <c r="G1315" s="69" t="s">
        <v>451</v>
      </c>
      <c r="H1315" s="69" t="s">
        <v>451</v>
      </c>
      <c r="I1315" s="70">
        <v>42.470840726500022</v>
      </c>
      <c r="J1315" s="47" t="s">
        <v>430</v>
      </c>
      <c r="K1315" s="47">
        <v>8</v>
      </c>
      <c r="L1315" s="71"/>
      <c r="M1315" s="47">
        <v>75</v>
      </c>
      <c r="N1315" s="48">
        <f t="shared" si="121"/>
        <v>160</v>
      </c>
      <c r="O1315" s="48">
        <f t="shared" si="122"/>
        <v>6795.3345162400037</v>
      </c>
      <c r="P1315" s="72">
        <f t="shared" si="123"/>
        <v>679.53345162400046</v>
      </c>
      <c r="Q1315" s="73">
        <f t="shared" si="124"/>
        <v>1121.2301951796005</v>
      </c>
      <c r="R1315" s="48">
        <f t="shared" si="125"/>
        <v>8596.0981630436036</v>
      </c>
      <c r="S1315" s="74">
        <f t="shared" si="126"/>
        <v>52</v>
      </c>
      <c r="T1315" s="6" t="s">
        <v>2212</v>
      </c>
      <c r="U1315" s="47" t="s">
        <v>432</v>
      </c>
      <c r="V1315" s="47">
        <v>1</v>
      </c>
      <c r="W1315" s="47">
        <v>1</v>
      </c>
      <c r="X1315" s="47">
        <v>1</v>
      </c>
      <c r="Y1315" s="47">
        <v>1</v>
      </c>
      <c r="Z1315" s="75">
        <v>40855.635972222219</v>
      </c>
      <c r="AA1315" s="6" t="s">
        <v>433</v>
      </c>
      <c r="AB1315" s="47" t="s">
        <v>2994</v>
      </c>
      <c r="AC1315" s="47" t="s">
        <v>6557</v>
      </c>
      <c r="AD1315" s="47" t="s">
        <v>6561</v>
      </c>
      <c r="AE1315" s="47" t="s">
        <v>6562</v>
      </c>
      <c r="AF1315" s="6" t="s">
        <v>6563</v>
      </c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</row>
    <row r="1316" spans="1:43" s="1" customFormat="1" ht="15.75" x14ac:dyDescent="0.25">
      <c r="A1316" s="47">
        <v>1314</v>
      </c>
      <c r="B1316" s="47" t="s">
        <v>6564</v>
      </c>
      <c r="C1316" s="47" t="s">
        <v>2455</v>
      </c>
      <c r="D1316" s="69" t="s">
        <v>547</v>
      </c>
      <c r="E1316" s="47">
        <v>2001</v>
      </c>
      <c r="F1316" s="69" t="s">
        <v>554</v>
      </c>
      <c r="G1316" s="69" t="s">
        <v>548</v>
      </c>
      <c r="H1316" s="69" t="s">
        <v>2723</v>
      </c>
      <c r="I1316" s="70">
        <v>226.97484907546601</v>
      </c>
      <c r="J1316" s="47" t="s">
        <v>430</v>
      </c>
      <c r="K1316" s="47">
        <v>10</v>
      </c>
      <c r="L1316" s="71"/>
      <c r="M1316" s="47">
        <v>75</v>
      </c>
      <c r="N1316" s="48">
        <f t="shared" si="121"/>
        <v>180</v>
      </c>
      <c r="O1316" s="48">
        <f t="shared" si="122"/>
        <v>40855.472833583881</v>
      </c>
      <c r="P1316" s="72">
        <f t="shared" si="123"/>
        <v>4085.5472833583881</v>
      </c>
      <c r="Q1316" s="73">
        <f t="shared" si="124"/>
        <v>6741.15301754134</v>
      </c>
      <c r="R1316" s="48">
        <f t="shared" si="125"/>
        <v>51682.173134483608</v>
      </c>
      <c r="S1316" s="74">
        <f t="shared" si="126"/>
        <v>52</v>
      </c>
      <c r="T1316" s="6" t="s">
        <v>431</v>
      </c>
      <c r="U1316" s="47" t="s">
        <v>432</v>
      </c>
      <c r="V1316" s="47">
        <v>1</v>
      </c>
      <c r="W1316" s="47">
        <v>1</v>
      </c>
      <c r="X1316" s="47">
        <v>1</v>
      </c>
      <c r="Y1316" s="47">
        <v>1</v>
      </c>
      <c r="Z1316" s="75">
        <v>40855.635972222219</v>
      </c>
      <c r="AA1316" s="6" t="s">
        <v>433</v>
      </c>
      <c r="AB1316" s="47" t="s">
        <v>2994</v>
      </c>
      <c r="AC1316" s="47" t="s">
        <v>6565</v>
      </c>
      <c r="AD1316" s="47" t="s">
        <v>6566</v>
      </c>
      <c r="AE1316" s="47" t="s">
        <v>6567</v>
      </c>
      <c r="AF1316" s="6" t="s">
        <v>6568</v>
      </c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</row>
    <row r="1317" spans="1:43" s="1" customFormat="1" ht="15.75" x14ac:dyDescent="0.25">
      <c r="A1317" s="47">
        <v>1315</v>
      </c>
      <c r="B1317" s="47" t="s">
        <v>6569</v>
      </c>
      <c r="C1317" s="47" t="s">
        <v>2455</v>
      </c>
      <c r="D1317" s="69" t="s">
        <v>547</v>
      </c>
      <c r="E1317" s="47">
        <v>2001</v>
      </c>
      <c r="F1317" s="69" t="s">
        <v>554</v>
      </c>
      <c r="G1317" s="69" t="s">
        <v>548</v>
      </c>
      <c r="H1317" s="69" t="s">
        <v>2723</v>
      </c>
      <c r="I1317" s="70">
        <v>234.74408453734</v>
      </c>
      <c r="J1317" s="47" t="s">
        <v>430</v>
      </c>
      <c r="K1317" s="47">
        <v>10</v>
      </c>
      <c r="L1317" s="71"/>
      <c r="M1317" s="47">
        <v>75</v>
      </c>
      <c r="N1317" s="48">
        <f t="shared" si="121"/>
        <v>180</v>
      </c>
      <c r="O1317" s="48">
        <f t="shared" si="122"/>
        <v>42253.935216721198</v>
      </c>
      <c r="P1317" s="72">
        <f t="shared" si="123"/>
        <v>4225.3935216721202</v>
      </c>
      <c r="Q1317" s="73">
        <f t="shared" si="124"/>
        <v>6971.8993107589977</v>
      </c>
      <c r="R1317" s="48">
        <f t="shared" si="125"/>
        <v>53451.22804915232</v>
      </c>
      <c r="S1317" s="74">
        <f t="shared" si="126"/>
        <v>52</v>
      </c>
      <c r="T1317" s="6" t="s">
        <v>431</v>
      </c>
      <c r="U1317" s="47" t="s">
        <v>432</v>
      </c>
      <c r="V1317" s="47">
        <v>1</v>
      </c>
      <c r="W1317" s="47">
        <v>1</v>
      </c>
      <c r="X1317" s="47">
        <v>1</v>
      </c>
      <c r="Y1317" s="47">
        <v>1</v>
      </c>
      <c r="Z1317" s="75">
        <v>40855.635972222219</v>
      </c>
      <c r="AA1317" s="6" t="s">
        <v>433</v>
      </c>
      <c r="AB1317" s="47" t="s">
        <v>2994</v>
      </c>
      <c r="AC1317" s="47" t="s">
        <v>6566</v>
      </c>
      <c r="AD1317" s="47" t="s">
        <v>6243</v>
      </c>
      <c r="AE1317" s="47" t="s">
        <v>6570</v>
      </c>
      <c r="AF1317" s="6" t="s">
        <v>6571</v>
      </c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</row>
    <row r="1318" spans="1:43" s="1" customFormat="1" ht="15.75" x14ac:dyDescent="0.25">
      <c r="A1318" s="47">
        <v>1316</v>
      </c>
      <c r="B1318" s="47" t="s">
        <v>6572</v>
      </c>
      <c r="C1318" s="47" t="s">
        <v>2455</v>
      </c>
      <c r="D1318" s="69" t="s">
        <v>547</v>
      </c>
      <c r="E1318" s="47">
        <v>2001</v>
      </c>
      <c r="F1318" s="69" t="s">
        <v>554</v>
      </c>
      <c r="G1318" s="69" t="s">
        <v>451</v>
      </c>
      <c r="H1318" s="69" t="s">
        <v>451</v>
      </c>
      <c r="I1318" s="70">
        <v>3.978181175561911</v>
      </c>
      <c r="J1318" s="47" t="s">
        <v>430</v>
      </c>
      <c r="K1318" s="47">
        <v>8</v>
      </c>
      <c r="L1318" s="71"/>
      <c r="M1318" s="47">
        <v>75</v>
      </c>
      <c r="N1318" s="48">
        <f t="shared" si="121"/>
        <v>160</v>
      </c>
      <c r="O1318" s="48">
        <f t="shared" si="122"/>
        <v>636.50898808990576</v>
      </c>
      <c r="P1318" s="72">
        <f t="shared" si="123"/>
        <v>63.650898808990576</v>
      </c>
      <c r="Q1318" s="73">
        <f t="shared" si="124"/>
        <v>105.02398303483444</v>
      </c>
      <c r="R1318" s="48">
        <f t="shared" si="125"/>
        <v>805.18386993373076</v>
      </c>
      <c r="S1318" s="74">
        <f t="shared" si="126"/>
        <v>52</v>
      </c>
      <c r="T1318" s="6" t="s">
        <v>431</v>
      </c>
      <c r="U1318" s="47" t="s">
        <v>432</v>
      </c>
      <c r="V1318" s="47">
        <v>1</v>
      </c>
      <c r="W1318" s="47">
        <v>1</v>
      </c>
      <c r="X1318" s="47">
        <v>1</v>
      </c>
      <c r="Y1318" s="47">
        <v>1</v>
      </c>
      <c r="Z1318" s="75">
        <v>40855.635972222219</v>
      </c>
      <c r="AA1318" s="6" t="s">
        <v>433</v>
      </c>
      <c r="AB1318" s="47" t="s">
        <v>2994</v>
      </c>
      <c r="AC1318" s="47" t="s">
        <v>6565</v>
      </c>
      <c r="AD1318" s="47" t="s">
        <v>6210</v>
      </c>
      <c r="AE1318" s="47" t="s">
        <v>6573</v>
      </c>
      <c r="AF1318" s="6" t="s">
        <v>6574</v>
      </c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</row>
    <row r="1319" spans="1:43" s="1" customFormat="1" ht="15.75" x14ac:dyDescent="0.25">
      <c r="A1319" s="47">
        <v>1317</v>
      </c>
      <c r="B1319" s="47" t="s">
        <v>6575</v>
      </c>
      <c r="C1319" s="47" t="s">
        <v>2455</v>
      </c>
      <c r="D1319" s="69" t="s">
        <v>547</v>
      </c>
      <c r="E1319" s="47">
        <v>2001</v>
      </c>
      <c r="F1319" s="69" t="s">
        <v>554</v>
      </c>
      <c r="G1319" s="69" t="s">
        <v>451</v>
      </c>
      <c r="H1319" s="69" t="s">
        <v>451</v>
      </c>
      <c r="I1319" s="70">
        <v>1.9499582821643811</v>
      </c>
      <c r="J1319" s="47" t="s">
        <v>430</v>
      </c>
      <c r="K1319" s="47">
        <v>10</v>
      </c>
      <c r="L1319" s="71"/>
      <c r="M1319" s="47">
        <v>75</v>
      </c>
      <c r="N1319" s="48">
        <f t="shared" si="121"/>
        <v>180</v>
      </c>
      <c r="O1319" s="48">
        <f t="shared" si="122"/>
        <v>350.9924907895886</v>
      </c>
      <c r="P1319" s="72">
        <f t="shared" si="123"/>
        <v>35.099249078958863</v>
      </c>
      <c r="Q1319" s="73">
        <f t="shared" si="124"/>
        <v>57.913760980282113</v>
      </c>
      <c r="R1319" s="48">
        <f t="shared" si="125"/>
        <v>444.00550084882957</v>
      </c>
      <c r="S1319" s="74">
        <f t="shared" si="126"/>
        <v>52</v>
      </c>
      <c r="T1319" s="6" t="s">
        <v>431</v>
      </c>
      <c r="U1319" s="47" t="s">
        <v>432</v>
      </c>
      <c r="V1319" s="47">
        <v>1</v>
      </c>
      <c r="W1319" s="47">
        <v>1</v>
      </c>
      <c r="X1319" s="47">
        <v>1</v>
      </c>
      <c r="Y1319" s="47">
        <v>1</v>
      </c>
      <c r="Z1319" s="75">
        <v>40855.635972222219</v>
      </c>
      <c r="AA1319" s="6" t="s">
        <v>433</v>
      </c>
      <c r="AB1319" s="47" t="s">
        <v>2994</v>
      </c>
      <c r="AC1319" s="47" t="s">
        <v>6576</v>
      </c>
      <c r="AD1319" s="47" t="s">
        <v>6565</v>
      </c>
      <c r="AE1319" s="47" t="s">
        <v>6577</v>
      </c>
      <c r="AF1319" s="6" t="s">
        <v>6578</v>
      </c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</row>
    <row r="1320" spans="1:43" s="1" customFormat="1" ht="15.75" x14ac:dyDescent="0.25">
      <c r="A1320" s="47">
        <v>1318</v>
      </c>
      <c r="B1320" s="47" t="s">
        <v>6579</v>
      </c>
      <c r="C1320" s="47" t="s">
        <v>2455</v>
      </c>
      <c r="D1320" s="69" t="s">
        <v>547</v>
      </c>
      <c r="E1320" s="47">
        <v>2001</v>
      </c>
      <c r="F1320" s="69" t="s">
        <v>554</v>
      </c>
      <c r="G1320" s="69" t="s">
        <v>548</v>
      </c>
      <c r="H1320" s="69" t="s">
        <v>2723</v>
      </c>
      <c r="I1320" s="70">
        <v>164.1321029020659</v>
      </c>
      <c r="J1320" s="47" t="s">
        <v>430</v>
      </c>
      <c r="K1320" s="47">
        <v>10</v>
      </c>
      <c r="L1320" s="71"/>
      <c r="M1320" s="47">
        <v>75</v>
      </c>
      <c r="N1320" s="48">
        <f t="shared" si="121"/>
        <v>180</v>
      </c>
      <c r="O1320" s="48">
        <f t="shared" si="122"/>
        <v>29543.77852237186</v>
      </c>
      <c r="P1320" s="72">
        <f t="shared" si="123"/>
        <v>2954.3778522371863</v>
      </c>
      <c r="Q1320" s="73">
        <f t="shared" si="124"/>
        <v>4874.7234561913565</v>
      </c>
      <c r="R1320" s="48">
        <f t="shared" si="125"/>
        <v>37372.879830800404</v>
      </c>
      <c r="S1320" s="74">
        <f t="shared" si="126"/>
        <v>52</v>
      </c>
      <c r="T1320" s="6" t="s">
        <v>431</v>
      </c>
      <c r="U1320" s="47" t="s">
        <v>432</v>
      </c>
      <c r="V1320" s="47">
        <v>1</v>
      </c>
      <c r="W1320" s="47">
        <v>1</v>
      </c>
      <c r="X1320" s="47">
        <v>1</v>
      </c>
      <c r="Y1320" s="47">
        <v>1</v>
      </c>
      <c r="Z1320" s="75">
        <v>40855.635972222219</v>
      </c>
      <c r="AA1320" s="6" t="s">
        <v>433</v>
      </c>
      <c r="AB1320" s="47" t="s">
        <v>2994</v>
      </c>
      <c r="AC1320" s="47" t="s">
        <v>6580</v>
      </c>
      <c r="AD1320" s="47" t="s">
        <v>6576</v>
      </c>
      <c r="AE1320" s="47" t="s">
        <v>6581</v>
      </c>
      <c r="AF1320" s="6" t="s">
        <v>6582</v>
      </c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</row>
    <row r="1321" spans="1:43" s="1" customFormat="1" ht="15.75" x14ac:dyDescent="0.25">
      <c r="A1321" s="47">
        <v>1319</v>
      </c>
      <c r="B1321" s="47" t="s">
        <v>6583</v>
      </c>
      <c r="C1321" s="47" t="s">
        <v>2455</v>
      </c>
      <c r="D1321" s="69" t="s">
        <v>547</v>
      </c>
      <c r="E1321" s="47">
        <v>2001</v>
      </c>
      <c r="F1321" s="69" t="s">
        <v>554</v>
      </c>
      <c r="G1321" s="69" t="s">
        <v>451</v>
      </c>
      <c r="H1321" s="69" t="s">
        <v>451</v>
      </c>
      <c r="I1321" s="70">
        <v>2.9624073650788079</v>
      </c>
      <c r="J1321" s="47" t="s">
        <v>430</v>
      </c>
      <c r="K1321" s="47">
        <v>8</v>
      </c>
      <c r="L1321" s="71"/>
      <c r="M1321" s="47">
        <v>75</v>
      </c>
      <c r="N1321" s="48">
        <f t="shared" si="121"/>
        <v>160</v>
      </c>
      <c r="O1321" s="48">
        <f t="shared" si="122"/>
        <v>473.98517841260923</v>
      </c>
      <c r="P1321" s="72">
        <f t="shared" si="123"/>
        <v>47.398517841260926</v>
      </c>
      <c r="Q1321" s="73">
        <f t="shared" si="124"/>
        <v>78.207554438080521</v>
      </c>
      <c r="R1321" s="48">
        <f t="shared" si="125"/>
        <v>599.59125069195068</v>
      </c>
      <c r="S1321" s="74">
        <f t="shared" si="126"/>
        <v>52</v>
      </c>
      <c r="T1321" s="6" t="s">
        <v>431</v>
      </c>
      <c r="U1321" s="47" t="s">
        <v>432</v>
      </c>
      <c r="V1321" s="47">
        <v>1</v>
      </c>
      <c r="W1321" s="47">
        <v>1</v>
      </c>
      <c r="X1321" s="47">
        <v>1</v>
      </c>
      <c r="Y1321" s="47">
        <v>1</v>
      </c>
      <c r="Z1321" s="75">
        <v>40855.635972222219</v>
      </c>
      <c r="AA1321" s="6" t="s">
        <v>433</v>
      </c>
      <c r="AB1321" s="47" t="s">
        <v>2994</v>
      </c>
      <c r="AC1321" s="47" t="s">
        <v>6576</v>
      </c>
      <c r="AD1321" s="47" t="s">
        <v>6584</v>
      </c>
      <c r="AE1321" s="47" t="s">
        <v>6585</v>
      </c>
      <c r="AF1321" s="6" t="s">
        <v>6586</v>
      </c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</row>
    <row r="1322" spans="1:43" s="1" customFormat="1" ht="15.75" x14ac:dyDescent="0.25">
      <c r="A1322" s="47">
        <v>1320</v>
      </c>
      <c r="B1322" s="47" t="s">
        <v>6587</v>
      </c>
      <c r="C1322" s="47" t="s">
        <v>2455</v>
      </c>
      <c r="D1322" s="69" t="s">
        <v>547</v>
      </c>
      <c r="E1322" s="47">
        <v>2001</v>
      </c>
      <c r="F1322" s="69" t="s">
        <v>554</v>
      </c>
      <c r="G1322" s="69" t="s">
        <v>451</v>
      </c>
      <c r="H1322" s="69" t="s">
        <v>451</v>
      </c>
      <c r="I1322" s="70">
        <v>25.823397841492099</v>
      </c>
      <c r="J1322" s="47" t="s">
        <v>430</v>
      </c>
      <c r="K1322" s="47">
        <v>8</v>
      </c>
      <c r="L1322" s="71"/>
      <c r="M1322" s="47">
        <v>75</v>
      </c>
      <c r="N1322" s="48">
        <f t="shared" si="121"/>
        <v>160</v>
      </c>
      <c r="O1322" s="48">
        <f t="shared" si="122"/>
        <v>4131.7436546387362</v>
      </c>
      <c r="P1322" s="72">
        <f t="shared" si="123"/>
        <v>413.17436546387364</v>
      </c>
      <c r="Q1322" s="73">
        <f t="shared" si="124"/>
        <v>681.7377030153915</v>
      </c>
      <c r="R1322" s="48">
        <f t="shared" si="125"/>
        <v>5226.6557231180013</v>
      </c>
      <c r="S1322" s="74">
        <f t="shared" si="126"/>
        <v>52</v>
      </c>
      <c r="T1322" s="6" t="s">
        <v>1453</v>
      </c>
      <c r="U1322" s="47" t="s">
        <v>432</v>
      </c>
      <c r="V1322" s="47">
        <v>1</v>
      </c>
      <c r="W1322" s="47">
        <v>1</v>
      </c>
      <c r="X1322" s="47">
        <v>1</v>
      </c>
      <c r="Y1322" s="47">
        <v>1</v>
      </c>
      <c r="Z1322" s="75">
        <v>40855.635972222219</v>
      </c>
      <c r="AA1322" s="6" t="s">
        <v>433</v>
      </c>
      <c r="AB1322" s="47" t="s">
        <v>2994</v>
      </c>
      <c r="AC1322" s="47" t="s">
        <v>6584</v>
      </c>
      <c r="AD1322" s="47" t="s">
        <v>6588</v>
      </c>
      <c r="AE1322" s="47" t="s">
        <v>6589</v>
      </c>
      <c r="AF1322" s="6" t="s">
        <v>6590</v>
      </c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</row>
    <row r="1323" spans="1:43" s="1" customFormat="1" ht="15.75" x14ac:dyDescent="0.25">
      <c r="A1323" s="47">
        <v>1321</v>
      </c>
      <c r="B1323" s="47" t="s">
        <v>6591</v>
      </c>
      <c r="C1323" s="47" t="s">
        <v>2455</v>
      </c>
      <c r="D1323" s="69" t="s">
        <v>547</v>
      </c>
      <c r="E1323" s="47">
        <v>2001</v>
      </c>
      <c r="F1323" s="69" t="s">
        <v>6592</v>
      </c>
      <c r="G1323" s="69" t="s">
        <v>554</v>
      </c>
      <c r="H1323" s="69" t="s">
        <v>451</v>
      </c>
      <c r="I1323" s="70">
        <v>5.6308237742639831</v>
      </c>
      <c r="J1323" s="47" t="s">
        <v>430</v>
      </c>
      <c r="K1323" s="47">
        <v>10</v>
      </c>
      <c r="L1323" s="71"/>
      <c r="M1323" s="47">
        <v>75</v>
      </c>
      <c r="N1323" s="48">
        <f t="shared" ref="N1323:N1386" si="127">IF(K1323=4,100,IF(K1323=6,140,IF(K1323=8,160,IF(K1323=10,180,IF(K1323=12,200,IF(K1323=14,225,IF(K1323=16,275,IF(K1323=18,350,0))))))))</f>
        <v>180</v>
      </c>
      <c r="O1323" s="48">
        <f t="shared" si="122"/>
        <v>1013.5482793675169</v>
      </c>
      <c r="P1323" s="72">
        <f t="shared" si="123"/>
        <v>101.35482793675169</v>
      </c>
      <c r="Q1323" s="73">
        <f t="shared" si="124"/>
        <v>167.23546609564028</v>
      </c>
      <c r="R1323" s="48">
        <f t="shared" si="125"/>
        <v>1282.1385733999089</v>
      </c>
      <c r="S1323" s="74">
        <f t="shared" si="126"/>
        <v>52</v>
      </c>
      <c r="T1323" s="6" t="s">
        <v>431</v>
      </c>
      <c r="U1323" s="47" t="s">
        <v>432</v>
      </c>
      <c r="V1323" s="47">
        <v>1</v>
      </c>
      <c r="W1323" s="47">
        <v>1</v>
      </c>
      <c r="X1323" s="47">
        <v>1</v>
      </c>
      <c r="Y1323" s="47">
        <v>1</v>
      </c>
      <c r="Z1323" s="75">
        <v>40855.635972222219</v>
      </c>
      <c r="AA1323" s="6" t="s">
        <v>433</v>
      </c>
      <c r="AB1323" s="47" t="s">
        <v>2994</v>
      </c>
      <c r="AC1323" s="47" t="s">
        <v>6593</v>
      </c>
      <c r="AD1323" s="47" t="s">
        <v>6594</v>
      </c>
      <c r="AE1323" s="47" t="s">
        <v>6595</v>
      </c>
      <c r="AF1323" s="6" t="s">
        <v>6596</v>
      </c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</row>
    <row r="1324" spans="1:43" s="1" customFormat="1" ht="31.5" x14ac:dyDescent="0.25">
      <c r="A1324" s="47">
        <v>1322</v>
      </c>
      <c r="B1324" s="47" t="s">
        <v>6597</v>
      </c>
      <c r="C1324" s="47" t="s">
        <v>2455</v>
      </c>
      <c r="D1324" s="69" t="s">
        <v>547</v>
      </c>
      <c r="E1324" s="47">
        <v>2001</v>
      </c>
      <c r="F1324" s="69" t="s">
        <v>2457</v>
      </c>
      <c r="G1324" s="69" t="s">
        <v>6592</v>
      </c>
      <c r="H1324" s="69" t="s">
        <v>451</v>
      </c>
      <c r="I1324" s="70">
        <v>2.3097900889192009</v>
      </c>
      <c r="J1324" s="47" t="s">
        <v>430</v>
      </c>
      <c r="K1324" s="47">
        <v>10</v>
      </c>
      <c r="L1324" s="71"/>
      <c r="M1324" s="47">
        <v>75</v>
      </c>
      <c r="N1324" s="48">
        <f t="shared" si="127"/>
        <v>180</v>
      </c>
      <c r="O1324" s="48">
        <f t="shared" si="122"/>
        <v>415.76221600545614</v>
      </c>
      <c r="P1324" s="72">
        <f t="shared" si="123"/>
        <v>41.576221600545615</v>
      </c>
      <c r="Q1324" s="73">
        <f t="shared" si="124"/>
        <v>68.600765640900264</v>
      </c>
      <c r="R1324" s="48">
        <f t="shared" si="125"/>
        <v>525.93920324690203</v>
      </c>
      <c r="S1324" s="74">
        <f t="shared" si="126"/>
        <v>52</v>
      </c>
      <c r="T1324" s="6" t="s">
        <v>1521</v>
      </c>
      <c r="U1324" s="47" t="s">
        <v>432</v>
      </c>
      <c r="V1324" s="47">
        <v>1</v>
      </c>
      <c r="W1324" s="47">
        <v>1</v>
      </c>
      <c r="X1324" s="47">
        <v>1</v>
      </c>
      <c r="Y1324" s="47">
        <v>1</v>
      </c>
      <c r="Z1324" s="75">
        <v>40855.635983796303</v>
      </c>
      <c r="AA1324" s="6" t="s">
        <v>433</v>
      </c>
      <c r="AB1324" s="47" t="s">
        <v>2994</v>
      </c>
      <c r="AC1324" s="47" t="s">
        <v>6598</v>
      </c>
      <c r="AD1324" s="47" t="s">
        <v>6599</v>
      </c>
      <c r="AE1324" s="47" t="s">
        <v>6600</v>
      </c>
      <c r="AF1324" s="6" t="s">
        <v>6601</v>
      </c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</row>
    <row r="1325" spans="1:43" s="1" customFormat="1" ht="31.5" x14ac:dyDescent="0.25">
      <c r="A1325" s="47">
        <v>1323</v>
      </c>
      <c r="B1325" s="47" t="s">
        <v>6602</v>
      </c>
      <c r="C1325" s="47" t="s">
        <v>2455</v>
      </c>
      <c r="D1325" s="69" t="s">
        <v>547</v>
      </c>
      <c r="E1325" s="47">
        <v>2001</v>
      </c>
      <c r="F1325" s="69" t="s">
        <v>2457</v>
      </c>
      <c r="G1325" s="69" t="s">
        <v>6592</v>
      </c>
      <c r="H1325" s="69" t="s">
        <v>451</v>
      </c>
      <c r="I1325" s="70">
        <v>9.1824634637313984</v>
      </c>
      <c r="J1325" s="47" t="s">
        <v>430</v>
      </c>
      <c r="K1325" s="47">
        <v>10</v>
      </c>
      <c r="L1325" s="71"/>
      <c r="M1325" s="47">
        <v>75</v>
      </c>
      <c r="N1325" s="48">
        <f t="shared" si="127"/>
        <v>180</v>
      </c>
      <c r="O1325" s="48">
        <f t="shared" si="122"/>
        <v>1652.8434234716517</v>
      </c>
      <c r="P1325" s="72">
        <f t="shared" si="123"/>
        <v>165.28434234716519</v>
      </c>
      <c r="Q1325" s="73">
        <f t="shared" si="124"/>
        <v>272.71916487282255</v>
      </c>
      <c r="R1325" s="48">
        <f t="shared" si="125"/>
        <v>2090.8469306916395</v>
      </c>
      <c r="S1325" s="74">
        <f t="shared" si="126"/>
        <v>52</v>
      </c>
      <c r="T1325" s="6" t="s">
        <v>431</v>
      </c>
      <c r="U1325" s="47" t="s">
        <v>432</v>
      </c>
      <c r="V1325" s="47">
        <v>1</v>
      </c>
      <c r="W1325" s="47">
        <v>1</v>
      </c>
      <c r="X1325" s="47">
        <v>1</v>
      </c>
      <c r="Y1325" s="47">
        <v>1</v>
      </c>
      <c r="Z1325" s="75">
        <v>40855.635983796303</v>
      </c>
      <c r="AA1325" s="6" t="s">
        <v>433</v>
      </c>
      <c r="AB1325" s="47" t="s">
        <v>2994</v>
      </c>
      <c r="AC1325" s="47" t="s">
        <v>6593</v>
      </c>
      <c r="AD1325" s="47" t="s">
        <v>6598</v>
      </c>
      <c r="AE1325" s="47" t="s">
        <v>6603</v>
      </c>
      <c r="AF1325" s="6" t="s">
        <v>6604</v>
      </c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</row>
    <row r="1326" spans="1:43" s="1" customFormat="1" ht="31.5" x14ac:dyDescent="0.25">
      <c r="A1326" s="47">
        <v>1324</v>
      </c>
      <c r="B1326" s="47" t="s">
        <v>6605</v>
      </c>
      <c r="C1326" s="47" t="s">
        <v>2455</v>
      </c>
      <c r="D1326" s="69" t="s">
        <v>547</v>
      </c>
      <c r="E1326" s="47">
        <v>2001</v>
      </c>
      <c r="F1326" s="69" t="s">
        <v>2457</v>
      </c>
      <c r="G1326" s="69" t="s">
        <v>6592</v>
      </c>
      <c r="H1326" s="69" t="s">
        <v>451</v>
      </c>
      <c r="I1326" s="70">
        <v>26.280538221661882</v>
      </c>
      <c r="J1326" s="47" t="s">
        <v>430</v>
      </c>
      <c r="K1326" s="47">
        <v>10</v>
      </c>
      <c r="L1326" s="71"/>
      <c r="M1326" s="47">
        <v>75</v>
      </c>
      <c r="N1326" s="48">
        <f t="shared" si="127"/>
        <v>180</v>
      </c>
      <c r="O1326" s="48">
        <f t="shared" si="122"/>
        <v>4730.4968798991385</v>
      </c>
      <c r="P1326" s="72">
        <f t="shared" si="123"/>
        <v>473.04968798991388</v>
      </c>
      <c r="Q1326" s="73">
        <f t="shared" si="124"/>
        <v>780.53198518335785</v>
      </c>
      <c r="R1326" s="48">
        <f t="shared" si="125"/>
        <v>5984.0785530724097</v>
      </c>
      <c r="S1326" s="74">
        <f t="shared" si="126"/>
        <v>52</v>
      </c>
      <c r="T1326" s="6" t="s">
        <v>1907</v>
      </c>
      <c r="U1326" s="47" t="s">
        <v>432</v>
      </c>
      <c r="V1326" s="47">
        <v>1</v>
      </c>
      <c r="W1326" s="47">
        <v>1</v>
      </c>
      <c r="X1326" s="47">
        <v>1</v>
      </c>
      <c r="Y1326" s="47">
        <v>1</v>
      </c>
      <c r="Z1326" s="75">
        <v>40855.635983796303</v>
      </c>
      <c r="AA1326" s="6" t="s">
        <v>433</v>
      </c>
      <c r="AB1326" s="47" t="s">
        <v>2994</v>
      </c>
      <c r="AC1326" s="47" t="s">
        <v>6606</v>
      </c>
      <c r="AD1326" s="47" t="s">
        <v>6593</v>
      </c>
      <c r="AE1326" s="47" t="s">
        <v>6607</v>
      </c>
      <c r="AF1326" s="6" t="s">
        <v>6608</v>
      </c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</row>
    <row r="1327" spans="1:43" s="1" customFormat="1" ht="15.75" x14ac:dyDescent="0.25">
      <c r="A1327" s="47">
        <v>1325</v>
      </c>
      <c r="B1327" s="47" t="s">
        <v>6609</v>
      </c>
      <c r="C1327" s="47" t="s">
        <v>531</v>
      </c>
      <c r="D1327" s="69" t="s">
        <v>547</v>
      </c>
      <c r="E1327" s="47">
        <v>2001</v>
      </c>
      <c r="F1327" s="69" t="s">
        <v>548</v>
      </c>
      <c r="G1327" s="69" t="s">
        <v>553</v>
      </c>
      <c r="H1327" s="69" t="s">
        <v>533</v>
      </c>
      <c r="I1327" s="70">
        <v>2.5087568416071608</v>
      </c>
      <c r="J1327" s="47" t="s">
        <v>430</v>
      </c>
      <c r="K1327" s="47">
        <v>8</v>
      </c>
      <c r="L1327" s="71"/>
      <c r="M1327" s="47">
        <v>75</v>
      </c>
      <c r="N1327" s="48">
        <f t="shared" si="127"/>
        <v>160</v>
      </c>
      <c r="O1327" s="48">
        <f t="shared" si="122"/>
        <v>401.40109465714573</v>
      </c>
      <c r="P1327" s="72">
        <f t="shared" si="123"/>
        <v>40.140109465714573</v>
      </c>
      <c r="Q1327" s="73">
        <f t="shared" si="124"/>
        <v>66.23118061842905</v>
      </c>
      <c r="R1327" s="48">
        <f t="shared" si="125"/>
        <v>507.77238474128939</v>
      </c>
      <c r="S1327" s="74">
        <f t="shared" si="126"/>
        <v>52</v>
      </c>
      <c r="T1327" s="6" t="s">
        <v>431</v>
      </c>
      <c r="U1327" s="47" t="s">
        <v>432</v>
      </c>
      <c r="V1327" s="47">
        <v>1</v>
      </c>
      <c r="W1327" s="47">
        <v>1</v>
      </c>
      <c r="X1327" s="47">
        <v>1</v>
      </c>
      <c r="Y1327" s="47">
        <v>1</v>
      </c>
      <c r="Z1327" s="75">
        <v>40855.635983796303</v>
      </c>
      <c r="AA1327" s="6" t="s">
        <v>433</v>
      </c>
      <c r="AB1327" s="47" t="s">
        <v>2994</v>
      </c>
      <c r="AC1327" s="47" t="s">
        <v>6249</v>
      </c>
      <c r="AD1327" s="47" t="s">
        <v>6610</v>
      </c>
      <c r="AE1327" s="47" t="s">
        <v>6611</v>
      </c>
      <c r="AF1327" s="6" t="s">
        <v>6612</v>
      </c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</row>
    <row r="1328" spans="1:43" s="1" customFormat="1" ht="15.75" x14ac:dyDescent="0.25">
      <c r="A1328" s="47">
        <v>1326</v>
      </c>
      <c r="B1328" s="47" t="s">
        <v>6613</v>
      </c>
      <c r="C1328" s="47" t="s">
        <v>531</v>
      </c>
      <c r="D1328" s="69" t="s">
        <v>547</v>
      </c>
      <c r="E1328" s="47">
        <v>2001</v>
      </c>
      <c r="F1328" s="69" t="s">
        <v>548</v>
      </c>
      <c r="G1328" s="69" t="s">
        <v>553</v>
      </c>
      <c r="H1328" s="69" t="s">
        <v>533</v>
      </c>
      <c r="I1328" s="70">
        <v>49.38673061977174</v>
      </c>
      <c r="J1328" s="47" t="s">
        <v>430</v>
      </c>
      <c r="K1328" s="47">
        <v>8</v>
      </c>
      <c r="L1328" s="71"/>
      <c r="M1328" s="47">
        <v>75</v>
      </c>
      <c r="N1328" s="48">
        <f t="shared" si="127"/>
        <v>160</v>
      </c>
      <c r="O1328" s="48">
        <f t="shared" si="122"/>
        <v>7901.8768991634788</v>
      </c>
      <c r="P1328" s="72">
        <f t="shared" si="123"/>
        <v>790.18768991634795</v>
      </c>
      <c r="Q1328" s="73">
        <f t="shared" si="124"/>
        <v>1303.8096883619739</v>
      </c>
      <c r="R1328" s="48">
        <f t="shared" si="125"/>
        <v>9995.8742774418006</v>
      </c>
      <c r="S1328" s="74">
        <f t="shared" si="126"/>
        <v>52</v>
      </c>
      <c r="T1328" s="6" t="s">
        <v>431</v>
      </c>
      <c r="U1328" s="47" t="s">
        <v>432</v>
      </c>
      <c r="V1328" s="47">
        <v>1</v>
      </c>
      <c r="W1328" s="47">
        <v>1</v>
      </c>
      <c r="X1328" s="47">
        <v>1</v>
      </c>
      <c r="Y1328" s="47">
        <v>1</v>
      </c>
      <c r="Z1328" s="75">
        <v>40855.635983796303</v>
      </c>
      <c r="AA1328" s="6" t="s">
        <v>433</v>
      </c>
      <c r="AB1328" s="47" t="s">
        <v>2994</v>
      </c>
      <c r="AC1328" s="47" t="s">
        <v>6610</v>
      </c>
      <c r="AD1328" s="47" t="s">
        <v>6294</v>
      </c>
      <c r="AE1328" s="47" t="s">
        <v>6614</v>
      </c>
      <c r="AF1328" s="6" t="s">
        <v>6615</v>
      </c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</row>
    <row r="1329" spans="1:43" s="1" customFormat="1" ht="15.75" x14ac:dyDescent="0.25">
      <c r="A1329" s="47">
        <v>1327</v>
      </c>
      <c r="B1329" s="47" t="s">
        <v>6616</v>
      </c>
      <c r="C1329" s="47" t="s">
        <v>2455</v>
      </c>
      <c r="D1329" s="69" t="s">
        <v>547</v>
      </c>
      <c r="E1329" s="47">
        <v>2001</v>
      </c>
      <c r="F1329" s="69" t="s">
        <v>548</v>
      </c>
      <c r="G1329" s="69" t="s">
        <v>554</v>
      </c>
      <c r="H1329" s="69" t="s">
        <v>2457</v>
      </c>
      <c r="I1329" s="70">
        <v>32.621244470116253</v>
      </c>
      <c r="J1329" s="47" t="s">
        <v>430</v>
      </c>
      <c r="K1329" s="47">
        <v>8</v>
      </c>
      <c r="L1329" s="71"/>
      <c r="M1329" s="47">
        <v>75</v>
      </c>
      <c r="N1329" s="48">
        <f t="shared" si="127"/>
        <v>160</v>
      </c>
      <c r="O1329" s="48">
        <f t="shared" si="122"/>
        <v>5219.3991152186009</v>
      </c>
      <c r="P1329" s="72">
        <f t="shared" si="123"/>
        <v>521.93991152186015</v>
      </c>
      <c r="Q1329" s="73">
        <f t="shared" si="124"/>
        <v>861.20085401106917</v>
      </c>
      <c r="R1329" s="48">
        <f t="shared" si="125"/>
        <v>6602.5398807515303</v>
      </c>
      <c r="S1329" s="74">
        <f t="shared" si="126"/>
        <v>52</v>
      </c>
      <c r="T1329" s="6" t="s">
        <v>431</v>
      </c>
      <c r="U1329" s="47" t="s">
        <v>432</v>
      </c>
      <c r="V1329" s="47">
        <v>1</v>
      </c>
      <c r="W1329" s="47">
        <v>1</v>
      </c>
      <c r="X1329" s="47">
        <v>1</v>
      </c>
      <c r="Y1329" s="47">
        <v>1</v>
      </c>
      <c r="Z1329" s="75">
        <v>40855.635983796303</v>
      </c>
      <c r="AA1329" s="6" t="s">
        <v>433</v>
      </c>
      <c r="AB1329" s="47" t="s">
        <v>2994</v>
      </c>
      <c r="AC1329" s="47" t="s">
        <v>6254</v>
      </c>
      <c r="AD1329" s="47" t="s">
        <v>6538</v>
      </c>
      <c r="AE1329" s="47" t="s">
        <v>6617</v>
      </c>
      <c r="AF1329" s="6" t="s">
        <v>6618</v>
      </c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</row>
    <row r="1330" spans="1:43" s="1" customFormat="1" ht="15.75" x14ac:dyDescent="0.25">
      <c r="A1330" s="47">
        <v>1328</v>
      </c>
      <c r="B1330" s="47" t="s">
        <v>6619</v>
      </c>
      <c r="C1330" s="47" t="s">
        <v>2455</v>
      </c>
      <c r="D1330" s="69" t="s">
        <v>547</v>
      </c>
      <c r="E1330" s="47">
        <v>2001</v>
      </c>
      <c r="F1330" s="69" t="s">
        <v>548</v>
      </c>
      <c r="G1330" s="69" t="s">
        <v>553</v>
      </c>
      <c r="H1330" s="69" t="s">
        <v>554</v>
      </c>
      <c r="I1330" s="70">
        <v>4.7427560847847481</v>
      </c>
      <c r="J1330" s="47" t="s">
        <v>430</v>
      </c>
      <c r="K1330" s="47">
        <v>12</v>
      </c>
      <c r="L1330" s="71"/>
      <c r="M1330" s="47">
        <v>75</v>
      </c>
      <c r="N1330" s="48">
        <f t="shared" si="127"/>
        <v>200</v>
      </c>
      <c r="O1330" s="48">
        <f t="shared" si="122"/>
        <v>948.55121695694959</v>
      </c>
      <c r="P1330" s="72">
        <f t="shared" si="123"/>
        <v>94.855121695694962</v>
      </c>
      <c r="Q1330" s="73">
        <f t="shared" si="124"/>
        <v>156.51095079789667</v>
      </c>
      <c r="R1330" s="48">
        <f t="shared" si="125"/>
        <v>1199.9172894505411</v>
      </c>
      <c r="S1330" s="74">
        <f t="shared" si="126"/>
        <v>52</v>
      </c>
      <c r="T1330" s="6" t="s">
        <v>431</v>
      </c>
      <c r="U1330" s="47" t="s">
        <v>432</v>
      </c>
      <c r="V1330" s="47">
        <v>1</v>
      </c>
      <c r="W1330" s="47">
        <v>1</v>
      </c>
      <c r="X1330" s="47">
        <v>1</v>
      </c>
      <c r="Y1330" s="47">
        <v>1</v>
      </c>
      <c r="Z1330" s="75">
        <v>40855.635983796303</v>
      </c>
      <c r="AA1330" s="6" t="s">
        <v>433</v>
      </c>
      <c r="AB1330" s="47" t="s">
        <v>2994</v>
      </c>
      <c r="AC1330" s="47" t="s">
        <v>4288</v>
      </c>
      <c r="AD1330" s="47" t="s">
        <v>6248</v>
      </c>
      <c r="AE1330" s="47" t="s">
        <v>6620</v>
      </c>
      <c r="AF1330" s="6" t="s">
        <v>6621</v>
      </c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</row>
    <row r="1331" spans="1:43" s="1" customFormat="1" ht="15.75" x14ac:dyDescent="0.25">
      <c r="A1331" s="47">
        <v>1329</v>
      </c>
      <c r="B1331" s="47" t="s">
        <v>6622</v>
      </c>
      <c r="C1331" s="47" t="s">
        <v>2455</v>
      </c>
      <c r="D1331" s="69" t="s">
        <v>547</v>
      </c>
      <c r="E1331" s="47">
        <v>2001</v>
      </c>
      <c r="F1331" s="69" t="s">
        <v>548</v>
      </c>
      <c r="G1331" s="69" t="s">
        <v>554</v>
      </c>
      <c r="H1331" s="69" t="s">
        <v>2457</v>
      </c>
      <c r="I1331" s="70">
        <v>3.0894876895711199</v>
      </c>
      <c r="J1331" s="47" t="s">
        <v>430</v>
      </c>
      <c r="K1331" s="47">
        <v>12</v>
      </c>
      <c r="L1331" s="71"/>
      <c r="M1331" s="47">
        <v>75</v>
      </c>
      <c r="N1331" s="48">
        <f t="shared" si="127"/>
        <v>200</v>
      </c>
      <c r="O1331" s="48">
        <f t="shared" si="122"/>
        <v>617.89753791422402</v>
      </c>
      <c r="P1331" s="72">
        <f t="shared" si="123"/>
        <v>61.789753791422406</v>
      </c>
      <c r="Q1331" s="73">
        <f t="shared" si="124"/>
        <v>101.95309375584696</v>
      </c>
      <c r="R1331" s="48">
        <f t="shared" si="125"/>
        <v>781.64038546149345</v>
      </c>
      <c r="S1331" s="74">
        <f t="shared" si="126"/>
        <v>52</v>
      </c>
      <c r="T1331" s="6" t="s">
        <v>431</v>
      </c>
      <c r="U1331" s="47" t="s">
        <v>432</v>
      </c>
      <c r="V1331" s="47">
        <v>1</v>
      </c>
      <c r="W1331" s="47">
        <v>1</v>
      </c>
      <c r="X1331" s="47">
        <v>1</v>
      </c>
      <c r="Y1331" s="47">
        <v>1</v>
      </c>
      <c r="Z1331" s="75">
        <v>40855.635983796303</v>
      </c>
      <c r="AA1331" s="6" t="s">
        <v>433</v>
      </c>
      <c r="AB1331" s="47" t="s">
        <v>2994</v>
      </c>
      <c r="AC1331" s="47" t="s">
        <v>4288</v>
      </c>
      <c r="AD1331" s="47" t="s">
        <v>6253</v>
      </c>
      <c r="AE1331" s="47" t="s">
        <v>6623</v>
      </c>
      <c r="AF1331" s="6" t="s">
        <v>6624</v>
      </c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</row>
    <row r="1332" spans="1:43" s="1" customFormat="1" ht="15.75" x14ac:dyDescent="0.25">
      <c r="A1332" s="47">
        <v>1330</v>
      </c>
      <c r="B1332" s="47" t="s">
        <v>6625</v>
      </c>
      <c r="C1332" s="47" t="s">
        <v>2455</v>
      </c>
      <c r="D1332" s="69" t="s">
        <v>547</v>
      </c>
      <c r="E1332" s="47">
        <v>2001</v>
      </c>
      <c r="F1332" s="69" t="s">
        <v>554</v>
      </c>
      <c r="G1332" s="69" t="s">
        <v>5496</v>
      </c>
      <c r="H1332" s="69" t="s">
        <v>548</v>
      </c>
      <c r="I1332" s="70">
        <v>2.944880359351449</v>
      </c>
      <c r="J1332" s="47" t="s">
        <v>430</v>
      </c>
      <c r="K1332" s="47">
        <v>12</v>
      </c>
      <c r="L1332" s="71"/>
      <c r="M1332" s="47">
        <v>75</v>
      </c>
      <c r="N1332" s="48">
        <f t="shared" si="127"/>
        <v>200</v>
      </c>
      <c r="O1332" s="48">
        <f t="shared" si="122"/>
        <v>588.97607187028984</v>
      </c>
      <c r="P1332" s="72">
        <f t="shared" si="123"/>
        <v>58.897607187028989</v>
      </c>
      <c r="Q1332" s="73">
        <f t="shared" si="124"/>
        <v>97.181051858597812</v>
      </c>
      <c r="R1332" s="48">
        <f t="shared" si="125"/>
        <v>745.05473091591659</v>
      </c>
      <c r="S1332" s="74">
        <f t="shared" si="126"/>
        <v>52</v>
      </c>
      <c r="T1332" s="6" t="s">
        <v>431</v>
      </c>
      <c r="U1332" s="47" t="s">
        <v>432</v>
      </c>
      <c r="V1332" s="47">
        <v>1</v>
      </c>
      <c r="W1332" s="47">
        <v>1</v>
      </c>
      <c r="X1332" s="47">
        <v>1</v>
      </c>
      <c r="Y1332" s="47">
        <v>1</v>
      </c>
      <c r="Z1332" s="75">
        <v>40855.635995370372</v>
      </c>
      <c r="AA1332" s="6" t="s">
        <v>433</v>
      </c>
      <c r="AB1332" s="47" t="s">
        <v>2994</v>
      </c>
      <c r="AC1332" s="47" t="s">
        <v>4288</v>
      </c>
      <c r="AD1332" s="47" t="s">
        <v>6626</v>
      </c>
      <c r="AE1332" s="47" t="s">
        <v>6627</v>
      </c>
      <c r="AF1332" s="6" t="s">
        <v>6628</v>
      </c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</row>
    <row r="1333" spans="1:43" s="1" customFormat="1" ht="15.75" x14ac:dyDescent="0.25">
      <c r="A1333" s="47">
        <v>1331</v>
      </c>
      <c r="B1333" s="47" t="s">
        <v>6629</v>
      </c>
      <c r="C1333" s="47" t="s">
        <v>2455</v>
      </c>
      <c r="D1333" s="69" t="s">
        <v>547</v>
      </c>
      <c r="E1333" s="47">
        <v>2001</v>
      </c>
      <c r="F1333" s="69" t="s">
        <v>554</v>
      </c>
      <c r="G1333" s="69" t="s">
        <v>548</v>
      </c>
      <c r="H1333" s="69" t="s">
        <v>2723</v>
      </c>
      <c r="I1333" s="70">
        <v>1.73778275021838</v>
      </c>
      <c r="J1333" s="47" t="s">
        <v>430</v>
      </c>
      <c r="K1333" s="47">
        <v>10</v>
      </c>
      <c r="L1333" s="71"/>
      <c r="M1333" s="47">
        <v>75</v>
      </c>
      <c r="N1333" s="48">
        <f t="shared" si="127"/>
        <v>180</v>
      </c>
      <c r="O1333" s="48">
        <f t="shared" si="122"/>
        <v>312.80089503930839</v>
      </c>
      <c r="P1333" s="72">
        <f t="shared" si="123"/>
        <v>31.280089503930839</v>
      </c>
      <c r="Q1333" s="73">
        <f t="shared" si="124"/>
        <v>51.61214768148588</v>
      </c>
      <c r="R1333" s="48">
        <f t="shared" si="125"/>
        <v>395.6931322247251</v>
      </c>
      <c r="S1333" s="74">
        <f t="shared" si="126"/>
        <v>52</v>
      </c>
      <c r="T1333" s="6" t="s">
        <v>431</v>
      </c>
      <c r="U1333" s="47" t="s">
        <v>432</v>
      </c>
      <c r="V1333" s="47">
        <v>1</v>
      </c>
      <c r="W1333" s="47">
        <v>1</v>
      </c>
      <c r="X1333" s="47">
        <v>1</v>
      </c>
      <c r="Y1333" s="47">
        <v>1</v>
      </c>
      <c r="Z1333" s="75">
        <v>40855.635995370372</v>
      </c>
      <c r="AA1333" s="6" t="s">
        <v>433</v>
      </c>
      <c r="AB1333" s="47" t="s">
        <v>2994</v>
      </c>
      <c r="AC1333" s="47" t="s">
        <v>6244</v>
      </c>
      <c r="AD1333" s="47" t="s">
        <v>4287</v>
      </c>
      <c r="AE1333" s="47" t="s">
        <v>6630</v>
      </c>
      <c r="AF1333" s="6" t="s">
        <v>6631</v>
      </c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</row>
    <row r="1334" spans="1:43" s="1" customFormat="1" ht="31.5" x14ac:dyDescent="0.25">
      <c r="A1334" s="47">
        <v>1332</v>
      </c>
      <c r="B1334" s="47" t="s">
        <v>6632</v>
      </c>
      <c r="C1334" s="47" t="s">
        <v>3614</v>
      </c>
      <c r="D1334" s="69" t="s">
        <v>3507</v>
      </c>
      <c r="E1334" s="47">
        <v>2003</v>
      </c>
      <c r="F1334" s="69" t="s">
        <v>874</v>
      </c>
      <c r="G1334" s="69" t="s">
        <v>880</v>
      </c>
      <c r="H1334" s="69" t="s">
        <v>3615</v>
      </c>
      <c r="I1334" s="70">
        <v>2.275359999601088</v>
      </c>
      <c r="J1334" s="47" t="s">
        <v>430</v>
      </c>
      <c r="K1334" s="47">
        <v>8</v>
      </c>
      <c r="L1334" s="71"/>
      <c r="M1334" s="47">
        <v>75</v>
      </c>
      <c r="N1334" s="48">
        <f t="shared" si="127"/>
        <v>160</v>
      </c>
      <c r="O1334" s="48">
        <f t="shared" si="122"/>
        <v>364.05759993617409</v>
      </c>
      <c r="P1334" s="72">
        <f t="shared" si="123"/>
        <v>36.405759993617409</v>
      </c>
      <c r="Q1334" s="73">
        <f t="shared" si="124"/>
        <v>60.069503989468728</v>
      </c>
      <c r="R1334" s="48">
        <f t="shared" si="125"/>
        <v>460.53286391926025</v>
      </c>
      <c r="S1334" s="74">
        <f t="shared" si="126"/>
        <v>54</v>
      </c>
      <c r="T1334" s="6" t="s">
        <v>431</v>
      </c>
      <c r="U1334" s="47" t="s">
        <v>432</v>
      </c>
      <c r="V1334" s="47">
        <v>1</v>
      </c>
      <c r="W1334" s="47">
        <v>1</v>
      </c>
      <c r="X1334" s="47">
        <v>1</v>
      </c>
      <c r="Y1334" s="47">
        <v>1</v>
      </c>
      <c r="Z1334" s="75">
        <v>40855.635995370372</v>
      </c>
      <c r="AA1334" s="6" t="s">
        <v>433</v>
      </c>
      <c r="AB1334" s="47" t="s">
        <v>3509</v>
      </c>
      <c r="AC1334" s="47" t="s">
        <v>6633</v>
      </c>
      <c r="AD1334" s="47" t="s">
        <v>6634</v>
      </c>
      <c r="AE1334" s="47" t="s">
        <v>6635</v>
      </c>
      <c r="AF1334" s="6" t="s">
        <v>6636</v>
      </c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</row>
    <row r="1335" spans="1:43" s="1" customFormat="1" ht="31.5" x14ac:dyDescent="0.25">
      <c r="A1335" s="47">
        <v>1333</v>
      </c>
      <c r="B1335" s="47" t="s">
        <v>6637</v>
      </c>
      <c r="C1335" s="47" t="s">
        <v>3614</v>
      </c>
      <c r="D1335" s="69" t="s">
        <v>3507</v>
      </c>
      <c r="E1335" s="47">
        <v>2003</v>
      </c>
      <c r="F1335" s="69" t="s">
        <v>874</v>
      </c>
      <c r="G1335" s="69" t="s">
        <v>880</v>
      </c>
      <c r="H1335" s="69" t="s">
        <v>3621</v>
      </c>
      <c r="I1335" s="70">
        <v>3.0001317910708409</v>
      </c>
      <c r="J1335" s="47" t="s">
        <v>430</v>
      </c>
      <c r="K1335" s="47">
        <v>10</v>
      </c>
      <c r="L1335" s="71"/>
      <c r="M1335" s="47">
        <v>75</v>
      </c>
      <c r="N1335" s="48">
        <f t="shared" si="127"/>
        <v>180</v>
      </c>
      <c r="O1335" s="48">
        <f t="shared" si="122"/>
        <v>540.02372239275132</v>
      </c>
      <c r="P1335" s="72">
        <f t="shared" si="123"/>
        <v>54.002372239275132</v>
      </c>
      <c r="Q1335" s="73">
        <f t="shared" si="124"/>
        <v>89.103914194803963</v>
      </c>
      <c r="R1335" s="48">
        <f t="shared" si="125"/>
        <v>683.13000882683036</v>
      </c>
      <c r="S1335" s="74">
        <f t="shared" si="126"/>
        <v>54</v>
      </c>
      <c r="T1335" s="6" t="s">
        <v>431</v>
      </c>
      <c r="U1335" s="47" t="s">
        <v>432</v>
      </c>
      <c r="V1335" s="47">
        <v>1</v>
      </c>
      <c r="W1335" s="47">
        <v>1</v>
      </c>
      <c r="X1335" s="47">
        <v>1</v>
      </c>
      <c r="Y1335" s="47">
        <v>1</v>
      </c>
      <c r="Z1335" s="75">
        <v>40855.635995370372</v>
      </c>
      <c r="AA1335" s="6" t="s">
        <v>433</v>
      </c>
      <c r="AB1335" s="47" t="s">
        <v>3509</v>
      </c>
      <c r="AC1335" s="47" t="s">
        <v>6638</v>
      </c>
      <c r="AD1335" s="47" t="s">
        <v>6633</v>
      </c>
      <c r="AE1335" s="47" t="s">
        <v>6639</v>
      </c>
      <c r="AF1335" s="6" t="s">
        <v>6640</v>
      </c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</row>
    <row r="1336" spans="1:43" s="1" customFormat="1" ht="31.5" x14ac:dyDescent="0.25">
      <c r="A1336" s="47">
        <v>1334</v>
      </c>
      <c r="B1336" s="47" t="s">
        <v>6641</v>
      </c>
      <c r="C1336" s="47" t="s">
        <v>3645</v>
      </c>
      <c r="D1336" s="69" t="s">
        <v>3507</v>
      </c>
      <c r="E1336" s="47">
        <v>2003</v>
      </c>
      <c r="F1336" s="69" t="s">
        <v>874</v>
      </c>
      <c r="G1336" s="69" t="s">
        <v>731</v>
      </c>
      <c r="H1336" s="69" t="s">
        <v>457</v>
      </c>
      <c r="I1336" s="70">
        <v>3.2658788516441568</v>
      </c>
      <c r="J1336" s="47" t="s">
        <v>430</v>
      </c>
      <c r="K1336" s="47">
        <v>10</v>
      </c>
      <c r="L1336" s="71"/>
      <c r="M1336" s="47">
        <v>75</v>
      </c>
      <c r="N1336" s="48">
        <f t="shared" si="127"/>
        <v>180</v>
      </c>
      <c r="O1336" s="48">
        <f t="shared" si="122"/>
        <v>587.85819329594824</v>
      </c>
      <c r="P1336" s="72">
        <f t="shared" si="123"/>
        <v>58.78581932959483</v>
      </c>
      <c r="Q1336" s="73">
        <f t="shared" si="124"/>
        <v>96.996601893831453</v>
      </c>
      <c r="R1336" s="48">
        <f t="shared" si="125"/>
        <v>743.64061451937448</v>
      </c>
      <c r="S1336" s="74">
        <f t="shared" si="126"/>
        <v>54</v>
      </c>
      <c r="T1336" s="6" t="s">
        <v>431</v>
      </c>
      <c r="U1336" s="47" t="s">
        <v>432</v>
      </c>
      <c r="V1336" s="47">
        <v>1</v>
      </c>
      <c r="W1336" s="47">
        <v>1</v>
      </c>
      <c r="X1336" s="47">
        <v>1</v>
      </c>
      <c r="Y1336" s="47">
        <v>1</v>
      </c>
      <c r="Z1336" s="75">
        <v>40855.635995370372</v>
      </c>
      <c r="AA1336" s="6" t="s">
        <v>433</v>
      </c>
      <c r="AB1336" s="47" t="s">
        <v>3509</v>
      </c>
      <c r="AC1336" s="47" t="s">
        <v>6642</v>
      </c>
      <c r="AD1336" s="47" t="s">
        <v>3651</v>
      </c>
      <c r="AE1336" s="47" t="s">
        <v>6643</v>
      </c>
      <c r="AF1336" s="6" t="s">
        <v>6644</v>
      </c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</row>
    <row r="1337" spans="1:43" s="1" customFormat="1" ht="31.5" x14ac:dyDescent="0.25">
      <c r="A1337" s="47">
        <v>1335</v>
      </c>
      <c r="B1337" s="47" t="s">
        <v>6645</v>
      </c>
      <c r="C1337" s="47" t="s">
        <v>3645</v>
      </c>
      <c r="D1337" s="69" t="s">
        <v>3507</v>
      </c>
      <c r="E1337" s="47">
        <v>2003</v>
      </c>
      <c r="F1337" s="69" t="s">
        <v>874</v>
      </c>
      <c r="G1337" s="69" t="s">
        <v>731</v>
      </c>
      <c r="H1337" s="69" t="s">
        <v>457</v>
      </c>
      <c r="I1337" s="70">
        <v>3.000213661270231</v>
      </c>
      <c r="J1337" s="47" t="s">
        <v>430</v>
      </c>
      <c r="K1337" s="47">
        <v>12</v>
      </c>
      <c r="L1337" s="71"/>
      <c r="M1337" s="47">
        <v>75</v>
      </c>
      <c r="N1337" s="48">
        <f t="shared" si="127"/>
        <v>200</v>
      </c>
      <c r="O1337" s="48">
        <f t="shared" si="122"/>
        <v>600.0427322540462</v>
      </c>
      <c r="P1337" s="72">
        <f t="shared" si="123"/>
        <v>60.004273225404624</v>
      </c>
      <c r="Q1337" s="73">
        <f t="shared" si="124"/>
        <v>99.007050821917616</v>
      </c>
      <c r="R1337" s="48">
        <f t="shared" si="125"/>
        <v>759.05405630136841</v>
      </c>
      <c r="S1337" s="74">
        <f t="shared" si="126"/>
        <v>54</v>
      </c>
      <c r="T1337" s="6" t="s">
        <v>431</v>
      </c>
      <c r="U1337" s="47" t="s">
        <v>432</v>
      </c>
      <c r="V1337" s="47">
        <v>1</v>
      </c>
      <c r="W1337" s="47">
        <v>1</v>
      </c>
      <c r="X1337" s="47">
        <v>1</v>
      </c>
      <c r="Y1337" s="47">
        <v>1</v>
      </c>
      <c r="Z1337" s="75">
        <v>40855.635995370372</v>
      </c>
      <c r="AA1337" s="6" t="s">
        <v>433</v>
      </c>
      <c r="AB1337" s="47" t="s">
        <v>3509</v>
      </c>
      <c r="AC1337" s="47" t="s">
        <v>3646</v>
      </c>
      <c r="AD1337" s="47" t="s">
        <v>6642</v>
      </c>
      <c r="AE1337" s="47" t="s">
        <v>6646</v>
      </c>
      <c r="AF1337" s="6" t="s">
        <v>6647</v>
      </c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</row>
    <row r="1338" spans="1:43" s="1" customFormat="1" ht="31.5" x14ac:dyDescent="0.25">
      <c r="A1338" s="47">
        <v>1336</v>
      </c>
      <c r="B1338" s="47" t="s">
        <v>6648</v>
      </c>
      <c r="C1338" s="47" t="s">
        <v>3645</v>
      </c>
      <c r="D1338" s="69" t="s">
        <v>3507</v>
      </c>
      <c r="E1338" s="47">
        <v>2003</v>
      </c>
      <c r="F1338" s="69" t="s">
        <v>874</v>
      </c>
      <c r="G1338" s="69" t="s">
        <v>731</v>
      </c>
      <c r="H1338" s="69" t="s">
        <v>457</v>
      </c>
      <c r="I1338" s="70">
        <v>2.357996898521546</v>
      </c>
      <c r="J1338" s="47" t="s">
        <v>430</v>
      </c>
      <c r="K1338" s="47">
        <v>12</v>
      </c>
      <c r="L1338" s="71"/>
      <c r="M1338" s="47">
        <v>75</v>
      </c>
      <c r="N1338" s="48">
        <f t="shared" si="127"/>
        <v>200</v>
      </c>
      <c r="O1338" s="48">
        <f t="shared" si="122"/>
        <v>471.59937970430923</v>
      </c>
      <c r="P1338" s="72">
        <f t="shared" si="123"/>
        <v>47.159937970430924</v>
      </c>
      <c r="Q1338" s="73">
        <f t="shared" si="124"/>
        <v>77.813897651211022</v>
      </c>
      <c r="R1338" s="48">
        <f t="shared" si="125"/>
        <v>596.5732153259512</v>
      </c>
      <c r="S1338" s="74">
        <f t="shared" si="126"/>
        <v>54</v>
      </c>
      <c r="T1338" s="6" t="s">
        <v>431</v>
      </c>
      <c r="U1338" s="47" t="s">
        <v>432</v>
      </c>
      <c r="V1338" s="47">
        <v>1</v>
      </c>
      <c r="W1338" s="47">
        <v>1</v>
      </c>
      <c r="X1338" s="47">
        <v>1</v>
      </c>
      <c r="Y1338" s="47">
        <v>1</v>
      </c>
      <c r="Z1338" s="75">
        <v>40855.635995370372</v>
      </c>
      <c r="AA1338" s="6" t="s">
        <v>433</v>
      </c>
      <c r="AB1338" s="47" t="s">
        <v>3509</v>
      </c>
      <c r="AC1338" s="47" t="s">
        <v>3646</v>
      </c>
      <c r="AD1338" s="47" t="s">
        <v>6649</v>
      </c>
      <c r="AE1338" s="47" t="s">
        <v>6650</v>
      </c>
      <c r="AF1338" s="6" t="s">
        <v>6651</v>
      </c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</row>
    <row r="1339" spans="1:43" s="1" customFormat="1" ht="31.5" x14ac:dyDescent="0.25">
      <c r="A1339" s="47">
        <v>1337</v>
      </c>
      <c r="B1339" s="47" t="s">
        <v>6652</v>
      </c>
      <c r="C1339" s="47" t="s">
        <v>3645</v>
      </c>
      <c r="D1339" s="69" t="s">
        <v>3507</v>
      </c>
      <c r="E1339" s="47">
        <v>2003</v>
      </c>
      <c r="F1339" s="69" t="s">
        <v>874</v>
      </c>
      <c r="G1339" s="69" t="s">
        <v>874</v>
      </c>
      <c r="H1339" s="69" t="s">
        <v>457</v>
      </c>
      <c r="I1339" s="70">
        <v>290.72338156844432</v>
      </c>
      <c r="J1339" s="47" t="s">
        <v>430</v>
      </c>
      <c r="K1339" s="47">
        <v>10</v>
      </c>
      <c r="L1339" s="71"/>
      <c r="M1339" s="47">
        <v>75</v>
      </c>
      <c r="N1339" s="48">
        <f t="shared" si="127"/>
        <v>180</v>
      </c>
      <c r="O1339" s="48">
        <f t="shared" si="122"/>
        <v>52330.208682319979</v>
      </c>
      <c r="P1339" s="72">
        <f t="shared" si="123"/>
        <v>5233.0208682319981</v>
      </c>
      <c r="Q1339" s="73">
        <f t="shared" si="124"/>
        <v>8634.4844325827962</v>
      </c>
      <c r="R1339" s="48">
        <f t="shared" si="125"/>
        <v>66197.713983134774</v>
      </c>
      <c r="S1339" s="74">
        <f t="shared" si="126"/>
        <v>54</v>
      </c>
      <c r="T1339" s="6" t="s">
        <v>431</v>
      </c>
      <c r="U1339" s="47" t="s">
        <v>432</v>
      </c>
      <c r="V1339" s="47">
        <v>1</v>
      </c>
      <c r="W1339" s="47">
        <v>1</v>
      </c>
      <c r="X1339" s="47">
        <v>1</v>
      </c>
      <c r="Y1339" s="47">
        <v>1</v>
      </c>
      <c r="Z1339" s="75">
        <v>40855.635995370372</v>
      </c>
      <c r="AA1339" s="6" t="s">
        <v>433</v>
      </c>
      <c r="AB1339" s="47" t="s">
        <v>3509</v>
      </c>
      <c r="AC1339" s="47" t="s">
        <v>6653</v>
      </c>
      <c r="AD1339" s="47" t="s">
        <v>6654</v>
      </c>
      <c r="AE1339" s="47" t="s">
        <v>6655</v>
      </c>
      <c r="AF1339" s="6" t="s">
        <v>6656</v>
      </c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</row>
    <row r="1340" spans="1:43" s="1" customFormat="1" ht="31.5" x14ac:dyDescent="0.25">
      <c r="A1340" s="47">
        <v>1338</v>
      </c>
      <c r="B1340" s="47" t="s">
        <v>6657</v>
      </c>
      <c r="C1340" s="47" t="s">
        <v>3645</v>
      </c>
      <c r="D1340" s="69" t="s">
        <v>3507</v>
      </c>
      <c r="E1340" s="47">
        <v>2003</v>
      </c>
      <c r="F1340" s="69" t="s">
        <v>725</v>
      </c>
      <c r="G1340" s="69" t="s">
        <v>874</v>
      </c>
      <c r="H1340" s="69" t="s">
        <v>6658</v>
      </c>
      <c r="I1340" s="70">
        <v>122.3074278777563</v>
      </c>
      <c r="J1340" s="47" t="s">
        <v>430</v>
      </c>
      <c r="K1340" s="47">
        <v>10</v>
      </c>
      <c r="L1340" s="71"/>
      <c r="M1340" s="47">
        <v>75</v>
      </c>
      <c r="N1340" s="48">
        <f t="shared" si="127"/>
        <v>180</v>
      </c>
      <c r="O1340" s="48">
        <f t="shared" si="122"/>
        <v>22015.337017996135</v>
      </c>
      <c r="P1340" s="72">
        <f t="shared" si="123"/>
        <v>2201.5337017996135</v>
      </c>
      <c r="Q1340" s="73">
        <f t="shared" si="124"/>
        <v>3632.5306079693623</v>
      </c>
      <c r="R1340" s="48">
        <f t="shared" si="125"/>
        <v>27849.40132776511</v>
      </c>
      <c r="S1340" s="74">
        <f t="shared" si="126"/>
        <v>54</v>
      </c>
      <c r="T1340" s="6" t="s">
        <v>431</v>
      </c>
      <c r="U1340" s="47" t="s">
        <v>432</v>
      </c>
      <c r="V1340" s="47">
        <v>1</v>
      </c>
      <c r="W1340" s="47">
        <v>1</v>
      </c>
      <c r="X1340" s="47">
        <v>1</v>
      </c>
      <c r="Y1340" s="47">
        <v>1</v>
      </c>
      <c r="Z1340" s="75">
        <v>40855.635995370372</v>
      </c>
      <c r="AA1340" s="6" t="s">
        <v>433</v>
      </c>
      <c r="AB1340" s="47" t="s">
        <v>3509</v>
      </c>
      <c r="AC1340" s="47" t="s">
        <v>6659</v>
      </c>
      <c r="AD1340" s="47" t="s">
        <v>6660</v>
      </c>
      <c r="AE1340" s="47" t="s">
        <v>6661</v>
      </c>
      <c r="AF1340" s="6" t="s">
        <v>6662</v>
      </c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</row>
    <row r="1341" spans="1:43" s="1" customFormat="1" ht="31.5" x14ac:dyDescent="0.25">
      <c r="A1341" s="47">
        <v>1339</v>
      </c>
      <c r="B1341" s="47" t="s">
        <v>6663</v>
      </c>
      <c r="C1341" s="47" t="s">
        <v>3627</v>
      </c>
      <c r="D1341" s="69" t="s">
        <v>3507</v>
      </c>
      <c r="E1341" s="47">
        <v>2003</v>
      </c>
      <c r="F1341" s="69" t="s">
        <v>3533</v>
      </c>
      <c r="G1341" s="69" t="s">
        <v>3534</v>
      </c>
      <c r="H1341" s="69" t="s">
        <v>3602</v>
      </c>
      <c r="I1341" s="70">
        <v>20.175628616027041</v>
      </c>
      <c r="J1341" s="47" t="s">
        <v>430</v>
      </c>
      <c r="K1341" s="47">
        <v>8</v>
      </c>
      <c r="L1341" s="71"/>
      <c r="M1341" s="47">
        <v>75</v>
      </c>
      <c r="N1341" s="48">
        <f t="shared" si="127"/>
        <v>160</v>
      </c>
      <c r="O1341" s="48">
        <f t="shared" si="122"/>
        <v>3228.1005785643265</v>
      </c>
      <c r="P1341" s="72">
        <f t="shared" si="123"/>
        <v>322.81005785643265</v>
      </c>
      <c r="Q1341" s="73">
        <f t="shared" si="124"/>
        <v>532.63659546311385</v>
      </c>
      <c r="R1341" s="48">
        <f t="shared" si="125"/>
        <v>4083.5472318838729</v>
      </c>
      <c r="S1341" s="74">
        <f t="shared" si="126"/>
        <v>54</v>
      </c>
      <c r="T1341" s="6" t="s">
        <v>431</v>
      </c>
      <c r="U1341" s="47" t="s">
        <v>432</v>
      </c>
      <c r="V1341" s="47">
        <v>1</v>
      </c>
      <c r="W1341" s="47">
        <v>1</v>
      </c>
      <c r="X1341" s="47">
        <v>1</v>
      </c>
      <c r="Y1341" s="47">
        <v>1</v>
      </c>
      <c r="Z1341" s="75">
        <v>40855.635995370372</v>
      </c>
      <c r="AA1341" s="6" t="s">
        <v>433</v>
      </c>
      <c r="AB1341" s="47" t="s">
        <v>3509</v>
      </c>
      <c r="AC1341" s="47" t="s">
        <v>6664</v>
      </c>
      <c r="AD1341" s="47" t="s">
        <v>6665</v>
      </c>
      <c r="AE1341" s="47" t="s">
        <v>6666</v>
      </c>
      <c r="AF1341" s="6" t="s">
        <v>6667</v>
      </c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</row>
    <row r="1342" spans="1:43" s="1" customFormat="1" ht="31.5" x14ac:dyDescent="0.25">
      <c r="A1342" s="47">
        <v>1340</v>
      </c>
      <c r="B1342" s="47" t="s">
        <v>6668</v>
      </c>
      <c r="C1342" s="47" t="s">
        <v>3627</v>
      </c>
      <c r="D1342" s="69" t="s">
        <v>3507</v>
      </c>
      <c r="E1342" s="47">
        <v>2003</v>
      </c>
      <c r="F1342" s="69" t="s">
        <v>3533</v>
      </c>
      <c r="G1342" s="69" t="s">
        <v>3534</v>
      </c>
      <c r="H1342" s="69" t="s">
        <v>3602</v>
      </c>
      <c r="I1342" s="70">
        <v>19.750278427936841</v>
      </c>
      <c r="J1342" s="47" t="s">
        <v>430</v>
      </c>
      <c r="K1342" s="47">
        <v>10</v>
      </c>
      <c r="L1342" s="71"/>
      <c r="M1342" s="47">
        <v>75</v>
      </c>
      <c r="N1342" s="48">
        <f t="shared" si="127"/>
        <v>180</v>
      </c>
      <c r="O1342" s="48">
        <f t="shared" si="122"/>
        <v>3555.0501170286316</v>
      </c>
      <c r="P1342" s="72">
        <f t="shared" si="123"/>
        <v>355.50501170286316</v>
      </c>
      <c r="Q1342" s="73">
        <f t="shared" si="124"/>
        <v>586.58326930972419</v>
      </c>
      <c r="R1342" s="48">
        <f t="shared" si="125"/>
        <v>4497.1383980412193</v>
      </c>
      <c r="S1342" s="74">
        <f t="shared" si="126"/>
        <v>54</v>
      </c>
      <c r="T1342" s="6" t="s">
        <v>431</v>
      </c>
      <c r="U1342" s="47" t="s">
        <v>432</v>
      </c>
      <c r="V1342" s="47">
        <v>1</v>
      </c>
      <c r="W1342" s="47">
        <v>1</v>
      </c>
      <c r="X1342" s="47">
        <v>1</v>
      </c>
      <c r="Y1342" s="47">
        <v>1</v>
      </c>
      <c r="Z1342" s="75">
        <v>40855.635995370372</v>
      </c>
      <c r="AA1342" s="6" t="s">
        <v>433</v>
      </c>
      <c r="AB1342" s="47" t="s">
        <v>3509</v>
      </c>
      <c r="AC1342" s="47" t="s">
        <v>6665</v>
      </c>
      <c r="AD1342" s="47" t="s">
        <v>6669</v>
      </c>
      <c r="AE1342" s="47" t="s">
        <v>6670</v>
      </c>
      <c r="AF1342" s="6" t="s">
        <v>6671</v>
      </c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</row>
    <row r="1343" spans="1:43" s="1" customFormat="1" ht="31.5" x14ac:dyDescent="0.25">
      <c r="A1343" s="47">
        <v>1341</v>
      </c>
      <c r="B1343" s="47" t="s">
        <v>6672</v>
      </c>
      <c r="C1343" s="47" t="s">
        <v>3627</v>
      </c>
      <c r="D1343" s="69" t="s">
        <v>3507</v>
      </c>
      <c r="E1343" s="47">
        <v>2003</v>
      </c>
      <c r="F1343" s="69" t="s">
        <v>880</v>
      </c>
      <c r="G1343" s="69" t="s">
        <v>3621</v>
      </c>
      <c r="H1343" s="69" t="s">
        <v>3534</v>
      </c>
      <c r="I1343" s="70">
        <v>49.070393523858847</v>
      </c>
      <c r="J1343" s="47" t="s">
        <v>430</v>
      </c>
      <c r="K1343" s="47">
        <v>8</v>
      </c>
      <c r="L1343" s="71"/>
      <c r="M1343" s="47">
        <v>75</v>
      </c>
      <c r="N1343" s="48">
        <f t="shared" si="127"/>
        <v>160</v>
      </c>
      <c r="O1343" s="48">
        <f t="shared" si="122"/>
        <v>7851.2629638174158</v>
      </c>
      <c r="P1343" s="72">
        <f t="shared" si="123"/>
        <v>785.12629638174167</v>
      </c>
      <c r="Q1343" s="73">
        <f t="shared" si="124"/>
        <v>1295.4583890298736</v>
      </c>
      <c r="R1343" s="48">
        <f t="shared" si="125"/>
        <v>9931.847649229032</v>
      </c>
      <c r="S1343" s="74">
        <f t="shared" si="126"/>
        <v>54</v>
      </c>
      <c r="T1343" s="6" t="s">
        <v>431</v>
      </c>
      <c r="U1343" s="47" t="s">
        <v>432</v>
      </c>
      <c r="V1343" s="47">
        <v>1</v>
      </c>
      <c r="W1343" s="47">
        <v>1</v>
      </c>
      <c r="X1343" s="47">
        <v>1</v>
      </c>
      <c r="Y1343" s="47">
        <v>1</v>
      </c>
      <c r="Z1343" s="75">
        <v>40855.635995370372</v>
      </c>
      <c r="AA1343" s="6" t="s">
        <v>433</v>
      </c>
      <c r="AB1343" s="47" t="s">
        <v>3509</v>
      </c>
      <c r="AC1343" s="47" t="s">
        <v>3630</v>
      </c>
      <c r="AD1343" s="47" t="s">
        <v>6673</v>
      </c>
      <c r="AE1343" s="47" t="s">
        <v>6674</v>
      </c>
      <c r="AF1343" s="6" t="s">
        <v>6675</v>
      </c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</row>
    <row r="1344" spans="1:43" s="1" customFormat="1" ht="31.5" x14ac:dyDescent="0.25">
      <c r="A1344" s="47">
        <v>1342</v>
      </c>
      <c r="B1344" s="47" t="s">
        <v>6676</v>
      </c>
      <c r="C1344" s="47" t="s">
        <v>3627</v>
      </c>
      <c r="D1344" s="69" t="s">
        <v>3507</v>
      </c>
      <c r="E1344" s="47">
        <v>2003</v>
      </c>
      <c r="F1344" s="69" t="s">
        <v>3628</v>
      </c>
      <c r="G1344" s="69" t="s">
        <v>3628</v>
      </c>
      <c r="H1344" s="69" t="s">
        <v>3534</v>
      </c>
      <c r="I1344" s="70">
        <v>2.4290281378538192</v>
      </c>
      <c r="J1344" s="47" t="s">
        <v>430</v>
      </c>
      <c r="K1344" s="47">
        <v>8</v>
      </c>
      <c r="L1344" s="71"/>
      <c r="M1344" s="47">
        <v>75</v>
      </c>
      <c r="N1344" s="48">
        <f t="shared" si="127"/>
        <v>160</v>
      </c>
      <c r="O1344" s="48">
        <f t="shared" si="122"/>
        <v>388.64450205661109</v>
      </c>
      <c r="P1344" s="72">
        <f t="shared" si="123"/>
        <v>38.864450205661115</v>
      </c>
      <c r="Q1344" s="73">
        <f t="shared" si="124"/>
        <v>64.126342839340822</v>
      </c>
      <c r="R1344" s="48">
        <f t="shared" si="125"/>
        <v>491.635295101613</v>
      </c>
      <c r="S1344" s="74">
        <f t="shared" si="126"/>
        <v>54</v>
      </c>
      <c r="T1344" s="6" t="s">
        <v>431</v>
      </c>
      <c r="U1344" s="47" t="s">
        <v>432</v>
      </c>
      <c r="V1344" s="47">
        <v>1</v>
      </c>
      <c r="W1344" s="47">
        <v>1</v>
      </c>
      <c r="X1344" s="47">
        <v>1</v>
      </c>
      <c r="Y1344" s="47">
        <v>1</v>
      </c>
      <c r="Z1344" s="75">
        <v>40855.635995370372</v>
      </c>
      <c r="AA1344" s="6" t="s">
        <v>433</v>
      </c>
      <c r="AB1344" s="47" t="s">
        <v>3509</v>
      </c>
      <c r="AC1344" s="47" t="s">
        <v>3629</v>
      </c>
      <c r="AD1344" s="47" t="s">
        <v>6677</v>
      </c>
      <c r="AE1344" s="47" t="s">
        <v>6678</v>
      </c>
      <c r="AF1344" s="6" t="s">
        <v>6679</v>
      </c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</row>
    <row r="1345" spans="1:43" s="1" customFormat="1" ht="31.5" x14ac:dyDescent="0.25">
      <c r="A1345" s="47">
        <v>1343</v>
      </c>
      <c r="B1345" s="47" t="s">
        <v>6680</v>
      </c>
      <c r="C1345" s="47" t="s">
        <v>3627</v>
      </c>
      <c r="D1345" s="69" t="s">
        <v>3507</v>
      </c>
      <c r="E1345" s="47">
        <v>2003</v>
      </c>
      <c r="F1345" s="69" t="s">
        <v>3628</v>
      </c>
      <c r="G1345" s="69" t="s">
        <v>3621</v>
      </c>
      <c r="H1345" s="69" t="s">
        <v>3534</v>
      </c>
      <c r="I1345" s="70">
        <v>21.008812923528541</v>
      </c>
      <c r="J1345" s="47" t="s">
        <v>430</v>
      </c>
      <c r="K1345" s="47">
        <v>8</v>
      </c>
      <c r="L1345" s="71"/>
      <c r="M1345" s="47">
        <v>75</v>
      </c>
      <c r="N1345" s="48">
        <f t="shared" si="127"/>
        <v>160</v>
      </c>
      <c r="O1345" s="48">
        <f t="shared" si="122"/>
        <v>3361.4100677645665</v>
      </c>
      <c r="P1345" s="72">
        <f t="shared" si="123"/>
        <v>336.14100677645666</v>
      </c>
      <c r="Q1345" s="73">
        <f t="shared" si="124"/>
        <v>554.63266118115348</v>
      </c>
      <c r="R1345" s="48">
        <f t="shared" si="125"/>
        <v>4252.1837357221766</v>
      </c>
      <c r="S1345" s="74">
        <f t="shared" si="126"/>
        <v>54</v>
      </c>
      <c r="T1345" s="6" t="s">
        <v>431</v>
      </c>
      <c r="U1345" s="47" t="s">
        <v>432</v>
      </c>
      <c r="V1345" s="47">
        <v>1</v>
      </c>
      <c r="W1345" s="47">
        <v>1</v>
      </c>
      <c r="X1345" s="47">
        <v>1</v>
      </c>
      <c r="Y1345" s="47">
        <v>1</v>
      </c>
      <c r="Z1345" s="75">
        <v>40855.635995370372</v>
      </c>
      <c r="AA1345" s="6" t="s">
        <v>433</v>
      </c>
      <c r="AB1345" s="47" t="s">
        <v>3509</v>
      </c>
      <c r="AC1345" s="47" t="s">
        <v>6681</v>
      </c>
      <c r="AD1345" s="47" t="s">
        <v>3629</v>
      </c>
      <c r="AE1345" s="47" t="s">
        <v>6682</v>
      </c>
      <c r="AF1345" s="6" t="s">
        <v>6683</v>
      </c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</row>
    <row r="1346" spans="1:43" s="1" customFormat="1" ht="31.5" x14ac:dyDescent="0.25">
      <c r="A1346" s="47">
        <v>1344</v>
      </c>
      <c r="B1346" s="47" t="s">
        <v>6684</v>
      </c>
      <c r="C1346" s="47" t="s">
        <v>3627</v>
      </c>
      <c r="D1346" s="69" t="s">
        <v>3507</v>
      </c>
      <c r="E1346" s="47">
        <v>2003</v>
      </c>
      <c r="F1346" s="69" t="s">
        <v>3628</v>
      </c>
      <c r="G1346" s="69" t="s">
        <v>3634</v>
      </c>
      <c r="H1346" s="69" t="s">
        <v>3621</v>
      </c>
      <c r="I1346" s="70">
        <v>4.8418506574913183</v>
      </c>
      <c r="J1346" s="47" t="s">
        <v>430</v>
      </c>
      <c r="K1346" s="47">
        <v>8</v>
      </c>
      <c r="L1346" s="71"/>
      <c r="M1346" s="47">
        <v>75</v>
      </c>
      <c r="N1346" s="48">
        <f t="shared" si="127"/>
        <v>160</v>
      </c>
      <c r="O1346" s="48">
        <f t="shared" si="122"/>
        <v>774.69610519861089</v>
      </c>
      <c r="P1346" s="72">
        <f t="shared" si="123"/>
        <v>77.469610519861092</v>
      </c>
      <c r="Q1346" s="73">
        <f t="shared" si="124"/>
        <v>127.8248573577708</v>
      </c>
      <c r="R1346" s="48">
        <f t="shared" si="125"/>
        <v>979.99057307624287</v>
      </c>
      <c r="S1346" s="74">
        <f t="shared" si="126"/>
        <v>54</v>
      </c>
      <c r="T1346" s="6" t="s">
        <v>431</v>
      </c>
      <c r="U1346" s="47" t="s">
        <v>432</v>
      </c>
      <c r="V1346" s="47">
        <v>1</v>
      </c>
      <c r="W1346" s="47">
        <v>1</v>
      </c>
      <c r="X1346" s="47">
        <v>1</v>
      </c>
      <c r="Y1346" s="47">
        <v>1</v>
      </c>
      <c r="Z1346" s="75">
        <v>40855.636006944442</v>
      </c>
      <c r="AA1346" s="6" t="s">
        <v>433</v>
      </c>
      <c r="AB1346" s="47" t="s">
        <v>3509</v>
      </c>
      <c r="AC1346" s="47" t="s">
        <v>6681</v>
      </c>
      <c r="AD1346" s="47" t="s">
        <v>3635</v>
      </c>
      <c r="AE1346" s="47" t="s">
        <v>6685</v>
      </c>
      <c r="AF1346" s="6" t="s">
        <v>6686</v>
      </c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</row>
    <row r="1347" spans="1:43" s="1" customFormat="1" ht="31.5" x14ac:dyDescent="0.25">
      <c r="A1347" s="47">
        <v>1345</v>
      </c>
      <c r="B1347" s="47" t="s">
        <v>6687</v>
      </c>
      <c r="C1347" s="47" t="s">
        <v>3627</v>
      </c>
      <c r="D1347" s="69" t="s">
        <v>3507</v>
      </c>
      <c r="E1347" s="47">
        <v>2003</v>
      </c>
      <c r="F1347" s="69" t="s">
        <v>3628</v>
      </c>
      <c r="G1347" s="69" t="s">
        <v>874</v>
      </c>
      <c r="H1347" s="69" t="s">
        <v>3621</v>
      </c>
      <c r="I1347" s="70">
        <v>25.056156639171309</v>
      </c>
      <c r="J1347" s="47" t="s">
        <v>430</v>
      </c>
      <c r="K1347" s="47">
        <v>8</v>
      </c>
      <c r="L1347" s="71"/>
      <c r="M1347" s="47">
        <v>75</v>
      </c>
      <c r="N1347" s="48">
        <f t="shared" si="127"/>
        <v>160</v>
      </c>
      <c r="O1347" s="48">
        <f t="shared" si="122"/>
        <v>4008.9850622674094</v>
      </c>
      <c r="P1347" s="72">
        <f t="shared" si="123"/>
        <v>400.89850622674095</v>
      </c>
      <c r="Q1347" s="73">
        <f t="shared" si="124"/>
        <v>661.4825352741226</v>
      </c>
      <c r="R1347" s="48">
        <f t="shared" si="125"/>
        <v>5071.3661037682732</v>
      </c>
      <c r="S1347" s="74">
        <f t="shared" si="126"/>
        <v>54</v>
      </c>
      <c r="T1347" s="6" t="s">
        <v>431</v>
      </c>
      <c r="U1347" s="47" t="s">
        <v>432</v>
      </c>
      <c r="V1347" s="47">
        <v>1</v>
      </c>
      <c r="W1347" s="47">
        <v>1</v>
      </c>
      <c r="X1347" s="47">
        <v>1</v>
      </c>
      <c r="Y1347" s="47">
        <v>1</v>
      </c>
      <c r="Z1347" s="75">
        <v>40855.636006944442</v>
      </c>
      <c r="AA1347" s="6" t="s">
        <v>433</v>
      </c>
      <c r="AB1347" s="47" t="s">
        <v>3509</v>
      </c>
      <c r="AC1347" s="47" t="s">
        <v>6688</v>
      </c>
      <c r="AD1347" s="47" t="s">
        <v>6681</v>
      </c>
      <c r="AE1347" s="47" t="s">
        <v>6689</v>
      </c>
      <c r="AF1347" s="6" t="s">
        <v>6690</v>
      </c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</row>
    <row r="1348" spans="1:43" s="1" customFormat="1" ht="31.5" x14ac:dyDescent="0.25">
      <c r="A1348" s="47">
        <v>1346</v>
      </c>
      <c r="B1348" s="47" t="s">
        <v>6691</v>
      </c>
      <c r="C1348" s="47" t="s">
        <v>3627</v>
      </c>
      <c r="D1348" s="69" t="s">
        <v>3507</v>
      </c>
      <c r="E1348" s="47">
        <v>2003</v>
      </c>
      <c r="F1348" s="69" t="s">
        <v>880</v>
      </c>
      <c r="G1348" s="69" t="s">
        <v>874</v>
      </c>
      <c r="H1348" s="69" t="s">
        <v>3621</v>
      </c>
      <c r="I1348" s="70">
        <v>2.9843210799857469</v>
      </c>
      <c r="J1348" s="47" t="s">
        <v>430</v>
      </c>
      <c r="K1348" s="47">
        <v>8</v>
      </c>
      <c r="L1348" s="71"/>
      <c r="M1348" s="47">
        <v>75</v>
      </c>
      <c r="N1348" s="48">
        <f t="shared" si="127"/>
        <v>160</v>
      </c>
      <c r="O1348" s="48">
        <f t="shared" si="122"/>
        <v>477.49137279771952</v>
      </c>
      <c r="P1348" s="72">
        <f t="shared" si="123"/>
        <v>47.749137279771958</v>
      </c>
      <c r="Q1348" s="73">
        <f t="shared" si="124"/>
        <v>78.786076511623733</v>
      </c>
      <c r="R1348" s="48">
        <f t="shared" si="125"/>
        <v>604.02658658911525</v>
      </c>
      <c r="S1348" s="74">
        <f t="shared" si="126"/>
        <v>54</v>
      </c>
      <c r="T1348" s="6" t="s">
        <v>431</v>
      </c>
      <c r="U1348" s="47" t="s">
        <v>432</v>
      </c>
      <c r="V1348" s="47">
        <v>1</v>
      </c>
      <c r="W1348" s="47">
        <v>1</v>
      </c>
      <c r="X1348" s="47">
        <v>1</v>
      </c>
      <c r="Y1348" s="47">
        <v>1</v>
      </c>
      <c r="Z1348" s="75">
        <v>40855.636006944442</v>
      </c>
      <c r="AA1348" s="6" t="s">
        <v>433</v>
      </c>
      <c r="AB1348" s="47" t="s">
        <v>3509</v>
      </c>
      <c r="AC1348" s="47" t="s">
        <v>6692</v>
      </c>
      <c r="AD1348" s="47" t="s">
        <v>6693</v>
      </c>
      <c r="AE1348" s="47" t="s">
        <v>6694</v>
      </c>
      <c r="AF1348" s="6" t="s">
        <v>6695</v>
      </c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</row>
    <row r="1349" spans="1:43" s="1" customFormat="1" ht="31.5" x14ac:dyDescent="0.25">
      <c r="A1349" s="47">
        <v>1347</v>
      </c>
      <c r="B1349" s="47" t="s">
        <v>6696</v>
      </c>
      <c r="C1349" s="47" t="s">
        <v>3627</v>
      </c>
      <c r="D1349" s="69" t="s">
        <v>3507</v>
      </c>
      <c r="E1349" s="47">
        <v>2003</v>
      </c>
      <c r="F1349" s="69" t="s">
        <v>880</v>
      </c>
      <c r="G1349" s="69" t="s">
        <v>880</v>
      </c>
      <c r="H1349" s="69" t="s">
        <v>731</v>
      </c>
      <c r="I1349" s="70">
        <v>363.9436426111551</v>
      </c>
      <c r="J1349" s="47" t="s">
        <v>430</v>
      </c>
      <c r="K1349" s="47">
        <v>10</v>
      </c>
      <c r="L1349" s="71"/>
      <c r="M1349" s="47">
        <v>75</v>
      </c>
      <c r="N1349" s="48">
        <f t="shared" si="127"/>
        <v>180</v>
      </c>
      <c r="O1349" s="48">
        <f t="shared" si="122"/>
        <v>65509.855670007921</v>
      </c>
      <c r="P1349" s="72">
        <f t="shared" si="123"/>
        <v>6550.9855670007928</v>
      </c>
      <c r="Q1349" s="73">
        <f t="shared" si="124"/>
        <v>10809.126185551308</v>
      </c>
      <c r="R1349" s="48">
        <f t="shared" si="125"/>
        <v>82869.967422560032</v>
      </c>
      <c r="S1349" s="74">
        <f t="shared" si="126"/>
        <v>54</v>
      </c>
      <c r="T1349" s="6" t="s">
        <v>431</v>
      </c>
      <c r="U1349" s="47" t="s">
        <v>432</v>
      </c>
      <c r="V1349" s="47">
        <v>1</v>
      </c>
      <c r="W1349" s="47">
        <v>1</v>
      </c>
      <c r="X1349" s="47">
        <v>1</v>
      </c>
      <c r="Y1349" s="47">
        <v>1</v>
      </c>
      <c r="Z1349" s="75">
        <v>40855.636006944442</v>
      </c>
      <c r="AA1349" s="6" t="s">
        <v>433</v>
      </c>
      <c r="AB1349" s="47" t="s">
        <v>3509</v>
      </c>
      <c r="AC1349" s="47" t="s">
        <v>3652</v>
      </c>
      <c r="AD1349" s="47" t="s">
        <v>6692</v>
      </c>
      <c r="AE1349" s="47" t="s">
        <v>6697</v>
      </c>
      <c r="AF1349" s="6" t="s">
        <v>6698</v>
      </c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</row>
    <row r="1350" spans="1:43" s="1" customFormat="1" ht="31.5" x14ac:dyDescent="0.25">
      <c r="A1350" s="47">
        <v>1348</v>
      </c>
      <c r="B1350" s="47" t="s">
        <v>6699</v>
      </c>
      <c r="C1350" s="47" t="s">
        <v>3627</v>
      </c>
      <c r="D1350" s="69" t="s">
        <v>3507</v>
      </c>
      <c r="E1350" s="47">
        <v>2003</v>
      </c>
      <c r="F1350" s="69" t="s">
        <v>880</v>
      </c>
      <c r="G1350" s="69" t="s">
        <v>880</v>
      </c>
      <c r="H1350" s="69" t="s">
        <v>3621</v>
      </c>
      <c r="I1350" s="70">
        <v>3.54282617421886</v>
      </c>
      <c r="J1350" s="47" t="s">
        <v>430</v>
      </c>
      <c r="K1350" s="47">
        <v>10</v>
      </c>
      <c r="L1350" s="71"/>
      <c r="M1350" s="47">
        <v>75</v>
      </c>
      <c r="N1350" s="48">
        <f t="shared" si="127"/>
        <v>180</v>
      </c>
      <c r="O1350" s="48">
        <f t="shared" ref="O1350:O1413" si="128">N1350*I1350</f>
        <v>637.70871135939478</v>
      </c>
      <c r="P1350" s="72">
        <f t="shared" ref="P1350:P1413" si="129">O1350*0.1</f>
        <v>63.77087113593948</v>
      </c>
      <c r="Q1350" s="73">
        <f t="shared" ref="Q1350:Q1413" si="130">SUM(O1350:P1350)*0.15</f>
        <v>105.22193737430014</v>
      </c>
      <c r="R1350" s="48">
        <f t="shared" ref="R1350:R1413" si="131">SUM(O1350:Q1350)</f>
        <v>806.70151986963447</v>
      </c>
      <c r="S1350" s="74">
        <f t="shared" si="126"/>
        <v>54</v>
      </c>
      <c r="T1350" s="6" t="s">
        <v>431</v>
      </c>
      <c r="U1350" s="47" t="s">
        <v>432</v>
      </c>
      <c r="V1350" s="47">
        <v>1</v>
      </c>
      <c r="W1350" s="47">
        <v>1</v>
      </c>
      <c r="X1350" s="47">
        <v>1</v>
      </c>
      <c r="Y1350" s="47">
        <v>1</v>
      </c>
      <c r="Z1350" s="75">
        <v>40855.636006944442</v>
      </c>
      <c r="AA1350" s="6" t="s">
        <v>433</v>
      </c>
      <c r="AB1350" s="47" t="s">
        <v>3509</v>
      </c>
      <c r="AC1350" s="47" t="s">
        <v>6692</v>
      </c>
      <c r="AD1350" s="47" t="s">
        <v>6700</v>
      </c>
      <c r="AE1350" s="47" t="s">
        <v>6701</v>
      </c>
      <c r="AF1350" s="6" t="s">
        <v>6702</v>
      </c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</row>
    <row r="1351" spans="1:43" s="1" customFormat="1" ht="31.5" x14ac:dyDescent="0.25">
      <c r="A1351" s="47">
        <v>1349</v>
      </c>
      <c r="B1351" s="47" t="s">
        <v>6703</v>
      </c>
      <c r="C1351" s="47" t="s">
        <v>3627</v>
      </c>
      <c r="D1351" s="69" t="s">
        <v>3507</v>
      </c>
      <c r="E1351" s="47">
        <v>2003</v>
      </c>
      <c r="F1351" s="69" t="s">
        <v>880</v>
      </c>
      <c r="G1351" s="69" t="s">
        <v>880</v>
      </c>
      <c r="H1351" s="69" t="s">
        <v>3621</v>
      </c>
      <c r="I1351" s="70">
        <v>18.559854988366581</v>
      </c>
      <c r="J1351" s="47" t="s">
        <v>430</v>
      </c>
      <c r="K1351" s="47">
        <v>10</v>
      </c>
      <c r="L1351" s="71"/>
      <c r="M1351" s="47">
        <v>75</v>
      </c>
      <c r="N1351" s="48">
        <f t="shared" si="127"/>
        <v>180</v>
      </c>
      <c r="O1351" s="48">
        <f t="shared" si="128"/>
        <v>3340.7738979059845</v>
      </c>
      <c r="P1351" s="72">
        <f t="shared" si="129"/>
        <v>334.07738979059849</v>
      </c>
      <c r="Q1351" s="73">
        <f t="shared" si="130"/>
        <v>551.22769315448738</v>
      </c>
      <c r="R1351" s="48">
        <f t="shared" si="131"/>
        <v>4226.0789808510699</v>
      </c>
      <c r="S1351" s="74">
        <f t="shared" ref="S1351:S1414" si="132">M1351-ABS($I$2-E1351)</f>
        <v>54</v>
      </c>
      <c r="T1351" s="6" t="s">
        <v>431</v>
      </c>
      <c r="U1351" s="47" t="s">
        <v>432</v>
      </c>
      <c r="V1351" s="47">
        <v>1</v>
      </c>
      <c r="W1351" s="47">
        <v>1</v>
      </c>
      <c r="X1351" s="47">
        <v>1</v>
      </c>
      <c r="Y1351" s="47">
        <v>1</v>
      </c>
      <c r="Z1351" s="75">
        <v>40855.636006944442</v>
      </c>
      <c r="AA1351" s="6" t="s">
        <v>433</v>
      </c>
      <c r="AB1351" s="47" t="s">
        <v>3509</v>
      </c>
      <c r="AC1351" s="47" t="s">
        <v>6700</v>
      </c>
      <c r="AD1351" s="47" t="s">
        <v>6704</v>
      </c>
      <c r="AE1351" s="47" t="s">
        <v>6705</v>
      </c>
      <c r="AF1351" s="6" t="s">
        <v>6706</v>
      </c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</row>
    <row r="1352" spans="1:43" s="1" customFormat="1" ht="31.5" x14ac:dyDescent="0.25">
      <c r="A1352" s="47">
        <v>1350</v>
      </c>
      <c r="B1352" s="47" t="s">
        <v>6707</v>
      </c>
      <c r="C1352" s="47" t="s">
        <v>3627</v>
      </c>
      <c r="D1352" s="69" t="s">
        <v>3507</v>
      </c>
      <c r="E1352" s="47">
        <v>2003</v>
      </c>
      <c r="F1352" s="69" t="s">
        <v>880</v>
      </c>
      <c r="G1352" s="69" t="s">
        <v>873</v>
      </c>
      <c r="H1352" s="69" t="s">
        <v>874</v>
      </c>
      <c r="I1352" s="70">
        <v>3.79228891844076</v>
      </c>
      <c r="J1352" s="47" t="s">
        <v>430</v>
      </c>
      <c r="K1352" s="47">
        <v>8</v>
      </c>
      <c r="L1352" s="71"/>
      <c r="M1352" s="47">
        <v>75</v>
      </c>
      <c r="N1352" s="48">
        <f t="shared" si="127"/>
        <v>160</v>
      </c>
      <c r="O1352" s="48">
        <f t="shared" si="128"/>
        <v>606.76622695052163</v>
      </c>
      <c r="P1352" s="72">
        <f t="shared" si="129"/>
        <v>60.676622695052167</v>
      </c>
      <c r="Q1352" s="73">
        <f t="shared" si="130"/>
        <v>100.11642744683607</v>
      </c>
      <c r="R1352" s="48">
        <f t="shared" si="131"/>
        <v>767.55927709240984</v>
      </c>
      <c r="S1352" s="74">
        <f t="shared" si="132"/>
        <v>54</v>
      </c>
      <c r="T1352" s="6" t="s">
        <v>431</v>
      </c>
      <c r="U1352" s="47" t="s">
        <v>432</v>
      </c>
      <c r="V1352" s="47">
        <v>1</v>
      </c>
      <c r="W1352" s="47">
        <v>1</v>
      </c>
      <c r="X1352" s="47">
        <v>1</v>
      </c>
      <c r="Y1352" s="47">
        <v>1</v>
      </c>
      <c r="Z1352" s="75">
        <v>40855.636006944442</v>
      </c>
      <c r="AA1352" s="6" t="s">
        <v>433</v>
      </c>
      <c r="AB1352" s="47" t="s">
        <v>3509</v>
      </c>
      <c r="AC1352" s="47" t="s">
        <v>6692</v>
      </c>
      <c r="AD1352" s="47" t="s">
        <v>6708</v>
      </c>
      <c r="AE1352" s="47" t="s">
        <v>6709</v>
      </c>
      <c r="AF1352" s="6" t="s">
        <v>6710</v>
      </c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</row>
    <row r="1353" spans="1:43" s="1" customFormat="1" ht="31.5" x14ac:dyDescent="0.25">
      <c r="A1353" s="47">
        <v>1351</v>
      </c>
      <c r="B1353" s="47" t="s">
        <v>6711</v>
      </c>
      <c r="C1353" s="47" t="s">
        <v>3627</v>
      </c>
      <c r="D1353" s="69" t="s">
        <v>3507</v>
      </c>
      <c r="E1353" s="47">
        <v>2003</v>
      </c>
      <c r="F1353" s="69" t="s">
        <v>874</v>
      </c>
      <c r="G1353" s="69" t="s">
        <v>880</v>
      </c>
      <c r="H1353" s="69" t="s">
        <v>3621</v>
      </c>
      <c r="I1353" s="70">
        <v>439.3627435694595</v>
      </c>
      <c r="J1353" s="47" t="s">
        <v>430</v>
      </c>
      <c r="K1353" s="47">
        <v>10</v>
      </c>
      <c r="L1353" s="71"/>
      <c r="M1353" s="47">
        <v>75</v>
      </c>
      <c r="N1353" s="48">
        <f t="shared" si="127"/>
        <v>180</v>
      </c>
      <c r="O1353" s="48">
        <f t="shared" si="128"/>
        <v>79085.29384250271</v>
      </c>
      <c r="P1353" s="72">
        <f t="shared" si="129"/>
        <v>7908.5293842502715</v>
      </c>
      <c r="Q1353" s="73">
        <f t="shared" si="130"/>
        <v>13049.073484012946</v>
      </c>
      <c r="R1353" s="48">
        <f t="shared" si="131"/>
        <v>100042.89671076593</v>
      </c>
      <c r="S1353" s="74">
        <f t="shared" si="132"/>
        <v>54</v>
      </c>
      <c r="T1353" s="6" t="s">
        <v>431</v>
      </c>
      <c r="U1353" s="47" t="s">
        <v>432</v>
      </c>
      <c r="V1353" s="47">
        <v>1</v>
      </c>
      <c r="W1353" s="47">
        <v>1</v>
      </c>
      <c r="X1353" s="47">
        <v>1</v>
      </c>
      <c r="Y1353" s="47">
        <v>1</v>
      </c>
      <c r="Z1353" s="75">
        <v>40855.636006944442</v>
      </c>
      <c r="AA1353" s="6" t="s">
        <v>433</v>
      </c>
      <c r="AB1353" s="47" t="s">
        <v>3509</v>
      </c>
      <c r="AC1353" s="47" t="s">
        <v>6704</v>
      </c>
      <c r="AD1353" s="47" t="s">
        <v>6712</v>
      </c>
      <c r="AE1353" s="47" t="s">
        <v>6713</v>
      </c>
      <c r="AF1353" s="6" t="s">
        <v>6714</v>
      </c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</row>
    <row r="1354" spans="1:43" s="1" customFormat="1" ht="31.5" x14ac:dyDescent="0.25">
      <c r="A1354" s="47">
        <v>1352</v>
      </c>
      <c r="B1354" s="47" t="s">
        <v>6715</v>
      </c>
      <c r="C1354" s="47" t="s">
        <v>3614</v>
      </c>
      <c r="D1354" s="69" t="s">
        <v>3507</v>
      </c>
      <c r="E1354" s="47">
        <v>2003</v>
      </c>
      <c r="F1354" s="69" t="s">
        <v>874</v>
      </c>
      <c r="G1354" s="69" t="s">
        <v>880</v>
      </c>
      <c r="H1354" s="69" t="s">
        <v>3621</v>
      </c>
      <c r="I1354" s="70">
        <v>22.58213831677449</v>
      </c>
      <c r="J1354" s="47" t="s">
        <v>430</v>
      </c>
      <c r="K1354" s="47">
        <v>10</v>
      </c>
      <c r="L1354" s="71"/>
      <c r="M1354" s="47">
        <v>75</v>
      </c>
      <c r="N1354" s="48">
        <f t="shared" si="127"/>
        <v>180</v>
      </c>
      <c r="O1354" s="48">
        <f t="shared" si="128"/>
        <v>4064.7848970194082</v>
      </c>
      <c r="P1354" s="72">
        <f t="shared" si="129"/>
        <v>406.47848970194082</v>
      </c>
      <c r="Q1354" s="73">
        <f t="shared" si="130"/>
        <v>670.68950800820232</v>
      </c>
      <c r="R1354" s="48">
        <f t="shared" si="131"/>
        <v>5141.9528947295512</v>
      </c>
      <c r="S1354" s="74">
        <f t="shared" si="132"/>
        <v>54</v>
      </c>
      <c r="T1354" s="6" t="s">
        <v>431</v>
      </c>
      <c r="U1354" s="47" t="s">
        <v>432</v>
      </c>
      <c r="V1354" s="47">
        <v>1</v>
      </c>
      <c r="W1354" s="47">
        <v>1</v>
      </c>
      <c r="X1354" s="47">
        <v>1</v>
      </c>
      <c r="Y1354" s="47">
        <v>1</v>
      </c>
      <c r="Z1354" s="75">
        <v>40855.636006944442</v>
      </c>
      <c r="AA1354" s="6" t="s">
        <v>433</v>
      </c>
      <c r="AB1354" s="47" t="s">
        <v>3509</v>
      </c>
      <c r="AC1354" s="47" t="s">
        <v>6712</v>
      </c>
      <c r="AD1354" s="47" t="s">
        <v>6638</v>
      </c>
      <c r="AE1354" s="47" t="s">
        <v>6716</v>
      </c>
      <c r="AF1354" s="6" t="s">
        <v>6717</v>
      </c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</row>
    <row r="1355" spans="1:43" s="1" customFormat="1" ht="31.5" x14ac:dyDescent="0.25">
      <c r="A1355" s="47">
        <v>1353</v>
      </c>
      <c r="B1355" s="47" t="s">
        <v>6718</v>
      </c>
      <c r="C1355" s="47" t="s">
        <v>3614</v>
      </c>
      <c r="D1355" s="69" t="s">
        <v>3507</v>
      </c>
      <c r="E1355" s="47">
        <v>2003</v>
      </c>
      <c r="F1355" s="69" t="s">
        <v>874</v>
      </c>
      <c r="G1355" s="69" t="s">
        <v>3634</v>
      </c>
      <c r="H1355" s="69" t="s">
        <v>3615</v>
      </c>
      <c r="I1355" s="70">
        <v>4.3102045653191654</v>
      </c>
      <c r="J1355" s="47" t="s">
        <v>430</v>
      </c>
      <c r="K1355" s="47">
        <v>10</v>
      </c>
      <c r="L1355" s="71"/>
      <c r="M1355" s="47">
        <v>75</v>
      </c>
      <c r="N1355" s="48">
        <f t="shared" si="127"/>
        <v>180</v>
      </c>
      <c r="O1355" s="48">
        <f t="shared" si="128"/>
        <v>775.8368217574498</v>
      </c>
      <c r="P1355" s="72">
        <f t="shared" si="129"/>
        <v>77.583682175744983</v>
      </c>
      <c r="Q1355" s="73">
        <f t="shared" si="130"/>
        <v>128.01307558997922</v>
      </c>
      <c r="R1355" s="48">
        <f t="shared" si="131"/>
        <v>981.4335795231741</v>
      </c>
      <c r="S1355" s="74">
        <f t="shared" si="132"/>
        <v>54</v>
      </c>
      <c r="T1355" s="6" t="s">
        <v>431</v>
      </c>
      <c r="U1355" s="47" t="s">
        <v>432</v>
      </c>
      <c r="V1355" s="47">
        <v>1</v>
      </c>
      <c r="W1355" s="47">
        <v>1</v>
      </c>
      <c r="X1355" s="47">
        <v>1</v>
      </c>
      <c r="Y1355" s="47">
        <v>1</v>
      </c>
      <c r="Z1355" s="75">
        <v>40855.636006944442</v>
      </c>
      <c r="AA1355" s="6" t="s">
        <v>433</v>
      </c>
      <c r="AB1355" s="47" t="s">
        <v>3509</v>
      </c>
      <c r="AC1355" s="47" t="s">
        <v>6638</v>
      </c>
      <c r="AD1355" s="47" t="s">
        <v>6719</v>
      </c>
      <c r="AE1355" s="47" t="s">
        <v>6720</v>
      </c>
      <c r="AF1355" s="6" t="s">
        <v>6721</v>
      </c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</row>
    <row r="1356" spans="1:43" s="1" customFormat="1" ht="31.5" x14ac:dyDescent="0.25">
      <c r="A1356" s="47">
        <v>1354</v>
      </c>
      <c r="B1356" s="47" t="s">
        <v>6722</v>
      </c>
      <c r="C1356" s="47" t="s">
        <v>6723</v>
      </c>
      <c r="D1356" s="69" t="s">
        <v>3507</v>
      </c>
      <c r="E1356" s="47">
        <v>2003</v>
      </c>
      <c r="F1356" s="69" t="s">
        <v>874</v>
      </c>
      <c r="G1356" s="69" t="s">
        <v>880</v>
      </c>
      <c r="H1356" s="69" t="s">
        <v>3621</v>
      </c>
      <c r="I1356" s="70">
        <v>172.0438395620501</v>
      </c>
      <c r="J1356" s="47" t="s">
        <v>430</v>
      </c>
      <c r="K1356" s="47">
        <v>10</v>
      </c>
      <c r="L1356" s="71"/>
      <c r="M1356" s="47">
        <v>75</v>
      </c>
      <c r="N1356" s="48">
        <f t="shared" si="127"/>
        <v>180</v>
      </c>
      <c r="O1356" s="48">
        <f t="shared" si="128"/>
        <v>30967.891121169017</v>
      </c>
      <c r="P1356" s="72">
        <f t="shared" si="129"/>
        <v>3096.7891121169018</v>
      </c>
      <c r="Q1356" s="73">
        <f t="shared" si="130"/>
        <v>5109.702034992888</v>
      </c>
      <c r="R1356" s="48">
        <f t="shared" si="131"/>
        <v>39174.382268278809</v>
      </c>
      <c r="S1356" s="74">
        <f t="shared" si="132"/>
        <v>54</v>
      </c>
      <c r="T1356" s="6" t="s">
        <v>1453</v>
      </c>
      <c r="U1356" s="47" t="s">
        <v>432</v>
      </c>
      <c r="V1356" s="47">
        <v>1</v>
      </c>
      <c r="W1356" s="47">
        <v>1</v>
      </c>
      <c r="X1356" s="47">
        <v>1</v>
      </c>
      <c r="Y1356" s="47">
        <v>1</v>
      </c>
      <c r="Z1356" s="75">
        <v>40855.636006944442</v>
      </c>
      <c r="AA1356" s="6" t="s">
        <v>433</v>
      </c>
      <c r="AB1356" s="47" t="s">
        <v>3509</v>
      </c>
      <c r="AC1356" s="47" t="s">
        <v>6719</v>
      </c>
      <c r="AD1356" s="47" t="s">
        <v>6724</v>
      </c>
      <c r="AE1356" s="47" t="s">
        <v>6725</v>
      </c>
      <c r="AF1356" s="6" t="s">
        <v>6726</v>
      </c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</row>
    <row r="1357" spans="1:43" s="1" customFormat="1" ht="31.5" x14ac:dyDescent="0.25">
      <c r="A1357" s="47">
        <v>1355</v>
      </c>
      <c r="B1357" s="47" t="s">
        <v>6727</v>
      </c>
      <c r="C1357" s="47" t="s">
        <v>3614</v>
      </c>
      <c r="D1357" s="69" t="s">
        <v>3507</v>
      </c>
      <c r="E1357" s="47">
        <v>2003</v>
      </c>
      <c r="F1357" s="69" t="s">
        <v>874</v>
      </c>
      <c r="G1357" s="69" t="s">
        <v>880</v>
      </c>
      <c r="H1357" s="69" t="s">
        <v>3615</v>
      </c>
      <c r="I1357" s="70">
        <v>4.0028450098433916</v>
      </c>
      <c r="J1357" s="47" t="s">
        <v>430</v>
      </c>
      <c r="K1357" s="47">
        <v>8</v>
      </c>
      <c r="L1357" s="71"/>
      <c r="M1357" s="47">
        <v>75</v>
      </c>
      <c r="N1357" s="48">
        <f t="shared" si="127"/>
        <v>160</v>
      </c>
      <c r="O1357" s="48">
        <f t="shared" si="128"/>
        <v>640.45520157494263</v>
      </c>
      <c r="P1357" s="72">
        <f t="shared" si="129"/>
        <v>64.045520157494266</v>
      </c>
      <c r="Q1357" s="73">
        <f t="shared" si="130"/>
        <v>105.67510825986552</v>
      </c>
      <c r="R1357" s="48">
        <f t="shared" si="131"/>
        <v>810.1758299923024</v>
      </c>
      <c r="S1357" s="74">
        <f t="shared" si="132"/>
        <v>54</v>
      </c>
      <c r="T1357" s="6" t="s">
        <v>431</v>
      </c>
      <c r="U1357" s="47" t="s">
        <v>432</v>
      </c>
      <c r="V1357" s="47">
        <v>1</v>
      </c>
      <c r="W1357" s="47">
        <v>1</v>
      </c>
      <c r="X1357" s="47">
        <v>1</v>
      </c>
      <c r="Y1357" s="47">
        <v>1</v>
      </c>
      <c r="Z1357" s="75">
        <v>40855.636018518519</v>
      </c>
      <c r="AA1357" s="6" t="s">
        <v>433</v>
      </c>
      <c r="AB1357" s="47" t="s">
        <v>3509</v>
      </c>
      <c r="AC1357" s="47" t="s">
        <v>6728</v>
      </c>
      <c r="AD1357" s="47" t="s">
        <v>6729</v>
      </c>
      <c r="AE1357" s="47" t="s">
        <v>6730</v>
      </c>
      <c r="AF1357" s="6" t="s">
        <v>6731</v>
      </c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</row>
    <row r="1358" spans="1:43" s="1" customFormat="1" ht="31.5" x14ac:dyDescent="0.25">
      <c r="A1358" s="47">
        <v>1356</v>
      </c>
      <c r="B1358" s="47" t="s">
        <v>6732</v>
      </c>
      <c r="C1358" s="47" t="s">
        <v>3614</v>
      </c>
      <c r="D1358" s="69" t="s">
        <v>3507</v>
      </c>
      <c r="E1358" s="47">
        <v>2003</v>
      </c>
      <c r="F1358" s="69" t="s">
        <v>874</v>
      </c>
      <c r="G1358" s="69" t="s">
        <v>880</v>
      </c>
      <c r="H1358" s="69" t="s">
        <v>3615</v>
      </c>
      <c r="I1358" s="70">
        <v>3.063377384666071</v>
      </c>
      <c r="J1358" s="47" t="s">
        <v>430</v>
      </c>
      <c r="K1358" s="47">
        <v>8</v>
      </c>
      <c r="L1358" s="71"/>
      <c r="M1358" s="47">
        <v>75</v>
      </c>
      <c r="N1358" s="48">
        <f t="shared" si="127"/>
        <v>160</v>
      </c>
      <c r="O1358" s="48">
        <f t="shared" si="128"/>
        <v>490.14038154657135</v>
      </c>
      <c r="P1358" s="72">
        <f t="shared" si="129"/>
        <v>49.014038154657136</v>
      </c>
      <c r="Q1358" s="73">
        <f t="shared" si="130"/>
        <v>80.87316295518427</v>
      </c>
      <c r="R1358" s="48">
        <f t="shared" si="131"/>
        <v>620.02758265641273</v>
      </c>
      <c r="S1358" s="74">
        <f t="shared" si="132"/>
        <v>54</v>
      </c>
      <c r="T1358" s="6" t="s">
        <v>431</v>
      </c>
      <c r="U1358" s="47" t="s">
        <v>432</v>
      </c>
      <c r="V1358" s="47">
        <v>1</v>
      </c>
      <c r="W1358" s="47">
        <v>1</v>
      </c>
      <c r="X1358" s="47">
        <v>1</v>
      </c>
      <c r="Y1358" s="47">
        <v>1</v>
      </c>
      <c r="Z1358" s="75">
        <v>40855.636018518519</v>
      </c>
      <c r="AA1358" s="6" t="s">
        <v>433</v>
      </c>
      <c r="AB1358" s="47" t="s">
        <v>3509</v>
      </c>
      <c r="AC1358" s="47" t="s">
        <v>6733</v>
      </c>
      <c r="AD1358" s="47" t="s">
        <v>6728</v>
      </c>
      <c r="AE1358" s="47" t="s">
        <v>6734</v>
      </c>
      <c r="AF1358" s="6" t="s">
        <v>6735</v>
      </c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</row>
    <row r="1359" spans="1:43" s="1" customFormat="1" ht="31.5" x14ac:dyDescent="0.25">
      <c r="A1359" s="47">
        <v>1357</v>
      </c>
      <c r="B1359" s="47" t="s">
        <v>6736</v>
      </c>
      <c r="C1359" s="47" t="s">
        <v>3627</v>
      </c>
      <c r="D1359" s="69" t="s">
        <v>3507</v>
      </c>
      <c r="E1359" s="47">
        <v>2003</v>
      </c>
      <c r="F1359" s="69" t="s">
        <v>880</v>
      </c>
      <c r="G1359" s="69" t="s">
        <v>3621</v>
      </c>
      <c r="H1359" s="69" t="s">
        <v>3534</v>
      </c>
      <c r="I1359" s="70">
        <v>4.0477571150033338</v>
      </c>
      <c r="J1359" s="47" t="s">
        <v>430</v>
      </c>
      <c r="K1359" s="47">
        <v>8</v>
      </c>
      <c r="L1359" s="71"/>
      <c r="M1359" s="47">
        <v>75</v>
      </c>
      <c r="N1359" s="48">
        <f t="shared" si="127"/>
        <v>160</v>
      </c>
      <c r="O1359" s="48">
        <f t="shared" si="128"/>
        <v>647.64113840053346</v>
      </c>
      <c r="P1359" s="72">
        <f t="shared" si="129"/>
        <v>64.764113840053355</v>
      </c>
      <c r="Q1359" s="73">
        <f t="shared" si="130"/>
        <v>106.86078783608802</v>
      </c>
      <c r="R1359" s="48">
        <f t="shared" si="131"/>
        <v>819.26604007667481</v>
      </c>
      <c r="S1359" s="74">
        <f t="shared" si="132"/>
        <v>54</v>
      </c>
      <c r="T1359" s="6" t="s">
        <v>431</v>
      </c>
      <c r="U1359" s="47" t="s">
        <v>432</v>
      </c>
      <c r="V1359" s="47">
        <v>1</v>
      </c>
      <c r="W1359" s="47">
        <v>1</v>
      </c>
      <c r="X1359" s="47">
        <v>1</v>
      </c>
      <c r="Y1359" s="47">
        <v>1</v>
      </c>
      <c r="Z1359" s="75">
        <v>40855.636018518519</v>
      </c>
      <c r="AA1359" s="6" t="s">
        <v>433</v>
      </c>
      <c r="AB1359" s="47" t="s">
        <v>3509</v>
      </c>
      <c r="AC1359" s="47" t="s">
        <v>6737</v>
      </c>
      <c r="AD1359" s="47" t="s">
        <v>6738</v>
      </c>
      <c r="AE1359" s="47" t="s">
        <v>6739</v>
      </c>
      <c r="AF1359" s="6" t="s">
        <v>6740</v>
      </c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</row>
    <row r="1360" spans="1:43" s="1" customFormat="1" ht="31.5" x14ac:dyDescent="0.25">
      <c r="A1360" s="47">
        <v>1358</v>
      </c>
      <c r="B1360" s="47" t="s">
        <v>6741</v>
      </c>
      <c r="C1360" s="47" t="s">
        <v>3627</v>
      </c>
      <c r="D1360" s="69" t="s">
        <v>3507</v>
      </c>
      <c r="E1360" s="47">
        <v>2003</v>
      </c>
      <c r="F1360" s="69" t="s">
        <v>880</v>
      </c>
      <c r="G1360" s="69" t="s">
        <v>3621</v>
      </c>
      <c r="H1360" s="69" t="s">
        <v>3534</v>
      </c>
      <c r="I1360" s="70">
        <v>4.0967027234749773</v>
      </c>
      <c r="J1360" s="47" t="s">
        <v>430</v>
      </c>
      <c r="K1360" s="47">
        <v>8</v>
      </c>
      <c r="L1360" s="71"/>
      <c r="M1360" s="47">
        <v>75</v>
      </c>
      <c r="N1360" s="48">
        <f t="shared" si="127"/>
        <v>160</v>
      </c>
      <c r="O1360" s="48">
        <f t="shared" si="128"/>
        <v>655.47243575599634</v>
      </c>
      <c r="P1360" s="72">
        <f t="shared" si="129"/>
        <v>65.547243575599637</v>
      </c>
      <c r="Q1360" s="73">
        <f t="shared" si="130"/>
        <v>108.15295189973939</v>
      </c>
      <c r="R1360" s="48">
        <f t="shared" si="131"/>
        <v>829.17263123133534</v>
      </c>
      <c r="S1360" s="74">
        <f t="shared" si="132"/>
        <v>54</v>
      </c>
      <c r="T1360" s="6" t="s">
        <v>431</v>
      </c>
      <c r="U1360" s="47" t="s">
        <v>432</v>
      </c>
      <c r="V1360" s="47">
        <v>1</v>
      </c>
      <c r="W1360" s="47">
        <v>1</v>
      </c>
      <c r="X1360" s="47">
        <v>1</v>
      </c>
      <c r="Y1360" s="47">
        <v>1</v>
      </c>
      <c r="Z1360" s="75">
        <v>40855.636018518519</v>
      </c>
      <c r="AA1360" s="6" t="s">
        <v>433</v>
      </c>
      <c r="AB1360" s="47" t="s">
        <v>3509</v>
      </c>
      <c r="AC1360" s="47" t="s">
        <v>6673</v>
      </c>
      <c r="AD1360" s="47" t="s">
        <v>6737</v>
      </c>
      <c r="AE1360" s="47" t="s">
        <v>6742</v>
      </c>
      <c r="AF1360" s="6" t="s">
        <v>6743</v>
      </c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</row>
    <row r="1361" spans="1:43" s="1" customFormat="1" ht="31.5" x14ac:dyDescent="0.25">
      <c r="A1361" s="47">
        <v>1359</v>
      </c>
      <c r="B1361" s="47" t="s">
        <v>6744</v>
      </c>
      <c r="C1361" s="47" t="s">
        <v>3645</v>
      </c>
      <c r="D1361" s="69" t="s">
        <v>3507</v>
      </c>
      <c r="E1361" s="47">
        <v>2003</v>
      </c>
      <c r="F1361" s="69" t="s">
        <v>725</v>
      </c>
      <c r="G1361" s="69" t="s">
        <v>731</v>
      </c>
      <c r="H1361" s="69" t="s">
        <v>3634</v>
      </c>
      <c r="I1361" s="70">
        <v>412.89179979173917</v>
      </c>
      <c r="J1361" s="47" t="s">
        <v>430</v>
      </c>
      <c r="K1361" s="47">
        <v>8</v>
      </c>
      <c r="L1361" s="71"/>
      <c r="M1361" s="47">
        <v>75</v>
      </c>
      <c r="N1361" s="48">
        <f t="shared" si="127"/>
        <v>160</v>
      </c>
      <c r="O1361" s="48">
        <f t="shared" si="128"/>
        <v>66062.687966678262</v>
      </c>
      <c r="P1361" s="72">
        <f t="shared" si="129"/>
        <v>6606.2687966678268</v>
      </c>
      <c r="Q1361" s="73">
        <f t="shared" si="130"/>
        <v>10900.343514501912</v>
      </c>
      <c r="R1361" s="48">
        <f t="shared" si="131"/>
        <v>83569.300277848</v>
      </c>
      <c r="S1361" s="74">
        <f t="shared" si="132"/>
        <v>54</v>
      </c>
      <c r="T1361" s="6" t="s">
        <v>431</v>
      </c>
      <c r="U1361" s="47" t="s">
        <v>432</v>
      </c>
      <c r="V1361" s="47">
        <v>1</v>
      </c>
      <c r="W1361" s="47">
        <v>1</v>
      </c>
      <c r="X1361" s="47">
        <v>1</v>
      </c>
      <c r="Y1361" s="47">
        <v>1</v>
      </c>
      <c r="Z1361" s="75">
        <v>40855.636018518519</v>
      </c>
      <c r="AA1361" s="6" t="s">
        <v>433</v>
      </c>
      <c r="AB1361" s="47" t="s">
        <v>3509</v>
      </c>
      <c r="AC1361" s="47" t="s">
        <v>6745</v>
      </c>
      <c r="AD1361" s="47" t="s">
        <v>6737</v>
      </c>
      <c r="AE1361" s="47" t="s">
        <v>6746</v>
      </c>
      <c r="AF1361" s="6" t="s">
        <v>6747</v>
      </c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</row>
    <row r="1362" spans="1:43" s="1" customFormat="1" ht="31.5" x14ac:dyDescent="0.25">
      <c r="A1362" s="47">
        <v>1360</v>
      </c>
      <c r="B1362" s="47" t="s">
        <v>6748</v>
      </c>
      <c r="C1362" s="47" t="s">
        <v>3627</v>
      </c>
      <c r="D1362" s="69" t="s">
        <v>3507</v>
      </c>
      <c r="E1362" s="47">
        <v>2003</v>
      </c>
      <c r="F1362" s="69" t="s">
        <v>3533</v>
      </c>
      <c r="G1362" s="69" t="s">
        <v>3533</v>
      </c>
      <c r="H1362" s="69" t="s">
        <v>3615</v>
      </c>
      <c r="I1362" s="70">
        <v>3.3496853603180949</v>
      </c>
      <c r="J1362" s="47" t="s">
        <v>430</v>
      </c>
      <c r="K1362" s="47">
        <v>8</v>
      </c>
      <c r="L1362" s="71"/>
      <c r="M1362" s="47">
        <v>75</v>
      </c>
      <c r="N1362" s="48">
        <f t="shared" si="127"/>
        <v>160</v>
      </c>
      <c r="O1362" s="48">
        <f t="shared" si="128"/>
        <v>535.94965765089523</v>
      </c>
      <c r="P1362" s="72">
        <f t="shared" si="129"/>
        <v>53.594965765089526</v>
      </c>
      <c r="Q1362" s="73">
        <f t="shared" si="130"/>
        <v>88.431693512397715</v>
      </c>
      <c r="R1362" s="48">
        <f t="shared" si="131"/>
        <v>677.97631692838252</v>
      </c>
      <c r="S1362" s="74">
        <f t="shared" si="132"/>
        <v>54</v>
      </c>
      <c r="T1362" s="6" t="s">
        <v>431</v>
      </c>
      <c r="U1362" s="47" t="s">
        <v>432</v>
      </c>
      <c r="V1362" s="47">
        <v>1</v>
      </c>
      <c r="W1362" s="47">
        <v>1</v>
      </c>
      <c r="X1362" s="47">
        <v>1</v>
      </c>
      <c r="Y1362" s="47">
        <v>1</v>
      </c>
      <c r="Z1362" s="75">
        <v>40855.636018518519</v>
      </c>
      <c r="AA1362" s="6" t="s">
        <v>433</v>
      </c>
      <c r="AB1362" s="47" t="s">
        <v>3509</v>
      </c>
      <c r="AC1362" s="47" t="s">
        <v>6749</v>
      </c>
      <c r="AD1362" s="47" t="s">
        <v>6664</v>
      </c>
      <c r="AE1362" s="47" t="s">
        <v>6750</v>
      </c>
      <c r="AF1362" s="6" t="s">
        <v>6751</v>
      </c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</row>
    <row r="1363" spans="1:43" s="1" customFormat="1" ht="31.5" x14ac:dyDescent="0.25">
      <c r="A1363" s="47">
        <v>1361</v>
      </c>
      <c r="B1363" s="47" t="s">
        <v>6752</v>
      </c>
      <c r="C1363" s="47" t="s">
        <v>3506</v>
      </c>
      <c r="D1363" s="69" t="s">
        <v>3507</v>
      </c>
      <c r="E1363" s="47">
        <v>2003</v>
      </c>
      <c r="F1363" s="69" t="s">
        <v>3508</v>
      </c>
      <c r="G1363" s="69" t="s">
        <v>731</v>
      </c>
      <c r="H1363" s="69" t="s">
        <v>1334</v>
      </c>
      <c r="I1363" s="70">
        <v>14.759021236809589</v>
      </c>
      <c r="J1363" s="47" t="s">
        <v>430</v>
      </c>
      <c r="K1363" s="47">
        <v>6</v>
      </c>
      <c r="L1363" s="71"/>
      <c r="M1363" s="47">
        <v>75</v>
      </c>
      <c r="N1363" s="48">
        <f t="shared" si="127"/>
        <v>140</v>
      </c>
      <c r="O1363" s="48">
        <f t="shared" si="128"/>
        <v>2066.2629731533425</v>
      </c>
      <c r="P1363" s="72">
        <f t="shared" si="129"/>
        <v>206.62629731533426</v>
      </c>
      <c r="Q1363" s="73">
        <f t="shared" si="130"/>
        <v>340.93339057030153</v>
      </c>
      <c r="R1363" s="48">
        <f t="shared" si="131"/>
        <v>2613.8226610389784</v>
      </c>
      <c r="S1363" s="74">
        <f t="shared" si="132"/>
        <v>54</v>
      </c>
      <c r="T1363" s="6" t="s">
        <v>1907</v>
      </c>
      <c r="U1363" s="47" t="s">
        <v>432</v>
      </c>
      <c r="V1363" s="47">
        <v>1</v>
      </c>
      <c r="W1363" s="47">
        <v>1</v>
      </c>
      <c r="X1363" s="47">
        <v>1</v>
      </c>
      <c r="Y1363" s="47">
        <v>1</v>
      </c>
      <c r="Z1363" s="75">
        <v>40855.636018518519</v>
      </c>
      <c r="AA1363" s="6" t="s">
        <v>433</v>
      </c>
      <c r="AB1363" s="47" t="s">
        <v>3509</v>
      </c>
      <c r="AC1363" s="47" t="s">
        <v>6753</v>
      </c>
      <c r="AD1363" s="47" t="s">
        <v>6754</v>
      </c>
      <c r="AE1363" s="47" t="s">
        <v>6755</v>
      </c>
      <c r="AF1363" s="6" t="s">
        <v>6756</v>
      </c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</row>
    <row r="1364" spans="1:43" s="1" customFormat="1" ht="31.5" x14ac:dyDescent="0.25">
      <c r="A1364" s="47">
        <v>1362</v>
      </c>
      <c r="B1364" s="47" t="s">
        <v>6757</v>
      </c>
      <c r="C1364" s="47" t="s">
        <v>3506</v>
      </c>
      <c r="D1364" s="69" t="s">
        <v>3507</v>
      </c>
      <c r="E1364" s="47">
        <v>2003</v>
      </c>
      <c r="F1364" s="69" t="s">
        <v>3508</v>
      </c>
      <c r="G1364" s="69" t="s">
        <v>731</v>
      </c>
      <c r="H1364" s="69" t="s">
        <v>1334</v>
      </c>
      <c r="I1364" s="70">
        <v>1.9157788959790529</v>
      </c>
      <c r="J1364" s="47" t="s">
        <v>430</v>
      </c>
      <c r="K1364" s="47">
        <v>6</v>
      </c>
      <c r="L1364" s="71"/>
      <c r="M1364" s="47">
        <v>75</v>
      </c>
      <c r="N1364" s="48">
        <f t="shared" si="127"/>
        <v>140</v>
      </c>
      <c r="O1364" s="48">
        <f t="shared" si="128"/>
        <v>268.2090454370674</v>
      </c>
      <c r="P1364" s="72">
        <f t="shared" si="129"/>
        <v>26.820904543706742</v>
      </c>
      <c r="Q1364" s="73">
        <f t="shared" si="130"/>
        <v>44.254492497116118</v>
      </c>
      <c r="R1364" s="48">
        <f t="shared" si="131"/>
        <v>339.28444247789025</v>
      </c>
      <c r="S1364" s="74">
        <f t="shared" si="132"/>
        <v>54</v>
      </c>
      <c r="T1364" s="6" t="s">
        <v>431</v>
      </c>
      <c r="U1364" s="47" t="s">
        <v>432</v>
      </c>
      <c r="V1364" s="47">
        <v>1</v>
      </c>
      <c r="W1364" s="47">
        <v>1</v>
      </c>
      <c r="X1364" s="47">
        <v>1</v>
      </c>
      <c r="Y1364" s="47">
        <v>1</v>
      </c>
      <c r="Z1364" s="75">
        <v>40855.636018518519</v>
      </c>
      <c r="AA1364" s="6" t="s">
        <v>433</v>
      </c>
      <c r="AB1364" s="47" t="s">
        <v>3509</v>
      </c>
      <c r="AC1364" s="47" t="s">
        <v>6758</v>
      </c>
      <c r="AD1364" s="47" t="s">
        <v>6753</v>
      </c>
      <c r="AE1364" s="47" t="s">
        <v>6759</v>
      </c>
      <c r="AF1364" s="6" t="s">
        <v>6760</v>
      </c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</row>
    <row r="1365" spans="1:43" s="1" customFormat="1" ht="31.5" x14ac:dyDescent="0.25">
      <c r="A1365" s="47">
        <v>1363</v>
      </c>
      <c r="B1365" s="47" t="s">
        <v>6761</v>
      </c>
      <c r="C1365" s="47" t="s">
        <v>3506</v>
      </c>
      <c r="D1365" s="69" t="s">
        <v>3515</v>
      </c>
      <c r="E1365" s="47">
        <v>1993</v>
      </c>
      <c r="F1365" s="69" t="s">
        <v>3508</v>
      </c>
      <c r="G1365" s="69" t="s">
        <v>731</v>
      </c>
      <c r="H1365" s="69" t="s">
        <v>1334</v>
      </c>
      <c r="I1365" s="70">
        <v>2.307338865603541</v>
      </c>
      <c r="J1365" s="47" t="s">
        <v>430</v>
      </c>
      <c r="K1365" s="47">
        <v>6</v>
      </c>
      <c r="L1365" s="71"/>
      <c r="M1365" s="47">
        <v>75</v>
      </c>
      <c r="N1365" s="48">
        <f t="shared" si="127"/>
        <v>140</v>
      </c>
      <c r="O1365" s="48">
        <f t="shared" si="128"/>
        <v>323.02744118449573</v>
      </c>
      <c r="P1365" s="72">
        <f t="shared" si="129"/>
        <v>32.302744118449574</v>
      </c>
      <c r="Q1365" s="73">
        <f t="shared" si="130"/>
        <v>53.299527795441797</v>
      </c>
      <c r="R1365" s="48">
        <f t="shared" si="131"/>
        <v>408.62971309838713</v>
      </c>
      <c r="S1365" s="74">
        <f t="shared" si="132"/>
        <v>44</v>
      </c>
      <c r="T1365" s="6" t="s">
        <v>431</v>
      </c>
      <c r="U1365" s="47" t="s">
        <v>432</v>
      </c>
      <c r="V1365" s="47">
        <v>1</v>
      </c>
      <c r="W1365" s="47">
        <v>1</v>
      </c>
      <c r="X1365" s="47">
        <v>1</v>
      </c>
      <c r="Y1365" s="47">
        <v>1</v>
      </c>
      <c r="Z1365" s="75">
        <v>40855.636018518519</v>
      </c>
      <c r="AA1365" s="6" t="s">
        <v>433</v>
      </c>
      <c r="AB1365" s="47" t="s">
        <v>3516</v>
      </c>
      <c r="AC1365" s="47" t="s">
        <v>3527</v>
      </c>
      <c r="AD1365" s="47" t="s">
        <v>6754</v>
      </c>
      <c r="AE1365" s="47" t="s">
        <v>6762</v>
      </c>
      <c r="AF1365" s="6" t="s">
        <v>6763</v>
      </c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</row>
    <row r="1366" spans="1:43" s="1" customFormat="1" ht="31.5" x14ac:dyDescent="0.25">
      <c r="A1366" s="47">
        <v>1364</v>
      </c>
      <c r="B1366" s="47" t="s">
        <v>6764</v>
      </c>
      <c r="C1366" s="47" t="s">
        <v>3645</v>
      </c>
      <c r="D1366" s="69" t="s">
        <v>3507</v>
      </c>
      <c r="E1366" s="47">
        <v>2003</v>
      </c>
      <c r="F1366" s="69" t="s">
        <v>725</v>
      </c>
      <c r="G1366" s="69" t="s">
        <v>6765</v>
      </c>
      <c r="H1366" s="69" t="s">
        <v>880</v>
      </c>
      <c r="I1366" s="70">
        <v>3.495316775872463</v>
      </c>
      <c r="J1366" s="47" t="s">
        <v>430</v>
      </c>
      <c r="K1366" s="47">
        <v>8</v>
      </c>
      <c r="L1366" s="71"/>
      <c r="M1366" s="47">
        <v>75</v>
      </c>
      <c r="N1366" s="48">
        <f t="shared" si="127"/>
        <v>160</v>
      </c>
      <c r="O1366" s="48">
        <f t="shared" si="128"/>
        <v>559.25068413959411</v>
      </c>
      <c r="P1366" s="72">
        <f t="shared" si="129"/>
        <v>55.925068413959416</v>
      </c>
      <c r="Q1366" s="73">
        <f t="shared" si="130"/>
        <v>92.276362883033016</v>
      </c>
      <c r="R1366" s="48">
        <f t="shared" si="131"/>
        <v>707.4521154365865</v>
      </c>
      <c r="S1366" s="74">
        <f t="shared" si="132"/>
        <v>54</v>
      </c>
      <c r="T1366" s="6" t="s">
        <v>431</v>
      </c>
      <c r="U1366" s="47" t="s">
        <v>432</v>
      </c>
      <c r="V1366" s="47">
        <v>1</v>
      </c>
      <c r="W1366" s="47">
        <v>1</v>
      </c>
      <c r="X1366" s="47">
        <v>1</v>
      </c>
      <c r="Y1366" s="47">
        <v>1</v>
      </c>
      <c r="Z1366" s="75">
        <v>40855.636030092603</v>
      </c>
      <c r="AA1366" s="6" t="s">
        <v>433</v>
      </c>
      <c r="AB1366" s="47" t="s">
        <v>3509</v>
      </c>
      <c r="AC1366" s="47" t="s">
        <v>6660</v>
      </c>
      <c r="AD1366" s="47" t="s">
        <v>6745</v>
      </c>
      <c r="AE1366" s="47" t="s">
        <v>6766</v>
      </c>
      <c r="AF1366" s="6" t="s">
        <v>6767</v>
      </c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</row>
    <row r="1367" spans="1:43" s="1" customFormat="1" ht="31.5" x14ac:dyDescent="0.25">
      <c r="A1367" s="47">
        <v>1365</v>
      </c>
      <c r="B1367" s="47" t="s">
        <v>6768</v>
      </c>
      <c r="C1367" s="47" t="s">
        <v>3645</v>
      </c>
      <c r="D1367" s="69" t="s">
        <v>3507</v>
      </c>
      <c r="E1367" s="47">
        <v>2003</v>
      </c>
      <c r="F1367" s="69" t="s">
        <v>725</v>
      </c>
      <c r="G1367" s="69" t="s">
        <v>874</v>
      </c>
      <c r="H1367" s="69" t="s">
        <v>3534</v>
      </c>
      <c r="I1367" s="70">
        <v>3.944112816810041</v>
      </c>
      <c r="J1367" s="47" t="s">
        <v>430</v>
      </c>
      <c r="K1367" s="47">
        <v>10</v>
      </c>
      <c r="L1367" s="71"/>
      <c r="M1367" s="47">
        <v>75</v>
      </c>
      <c r="N1367" s="48">
        <f t="shared" si="127"/>
        <v>180</v>
      </c>
      <c r="O1367" s="48">
        <f t="shared" si="128"/>
        <v>709.94030702580733</v>
      </c>
      <c r="P1367" s="72">
        <f t="shared" si="129"/>
        <v>70.99403070258073</v>
      </c>
      <c r="Q1367" s="73">
        <f t="shared" si="130"/>
        <v>117.14015065925821</v>
      </c>
      <c r="R1367" s="48">
        <f t="shared" si="131"/>
        <v>898.07448838764628</v>
      </c>
      <c r="S1367" s="74">
        <f t="shared" si="132"/>
        <v>54</v>
      </c>
      <c r="T1367" s="6" t="s">
        <v>431</v>
      </c>
      <c r="U1367" s="47" t="s">
        <v>432</v>
      </c>
      <c r="V1367" s="47">
        <v>1</v>
      </c>
      <c r="W1367" s="47">
        <v>1</v>
      </c>
      <c r="X1367" s="47">
        <v>1</v>
      </c>
      <c r="Y1367" s="47">
        <v>1</v>
      </c>
      <c r="Z1367" s="75">
        <v>40855.636030092603</v>
      </c>
      <c r="AA1367" s="6" t="s">
        <v>433</v>
      </c>
      <c r="AB1367" s="47" t="s">
        <v>3509</v>
      </c>
      <c r="AC1367" s="47" t="s">
        <v>6660</v>
      </c>
      <c r="AD1367" s="47" t="s">
        <v>6769</v>
      </c>
      <c r="AE1367" s="47" t="s">
        <v>6770</v>
      </c>
      <c r="AF1367" s="6" t="s">
        <v>6771</v>
      </c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</row>
    <row r="1368" spans="1:43" s="1" customFormat="1" ht="31.5" x14ac:dyDescent="0.25">
      <c r="A1368" s="47">
        <v>1366</v>
      </c>
      <c r="B1368" s="47" t="s">
        <v>6772</v>
      </c>
      <c r="C1368" s="47" t="s">
        <v>3506</v>
      </c>
      <c r="D1368" s="69" t="s">
        <v>3507</v>
      </c>
      <c r="E1368" s="47">
        <v>2003</v>
      </c>
      <c r="F1368" s="69" t="s">
        <v>725</v>
      </c>
      <c r="G1368" s="69" t="s">
        <v>3508</v>
      </c>
      <c r="H1368" s="69" t="s">
        <v>1334</v>
      </c>
      <c r="I1368" s="70">
        <v>496.34264667163319</v>
      </c>
      <c r="J1368" s="47" t="s">
        <v>430</v>
      </c>
      <c r="K1368" s="47">
        <v>10</v>
      </c>
      <c r="L1368" s="71"/>
      <c r="M1368" s="47">
        <v>75</v>
      </c>
      <c r="N1368" s="48">
        <f t="shared" si="127"/>
        <v>180</v>
      </c>
      <c r="O1368" s="48">
        <f t="shared" si="128"/>
        <v>89341.676400893979</v>
      </c>
      <c r="P1368" s="72">
        <f t="shared" si="129"/>
        <v>8934.1676400893975</v>
      </c>
      <c r="Q1368" s="73">
        <f t="shared" si="130"/>
        <v>14741.376606147505</v>
      </c>
      <c r="R1368" s="48">
        <f t="shared" si="131"/>
        <v>113017.22064713087</v>
      </c>
      <c r="S1368" s="74">
        <f t="shared" si="132"/>
        <v>54</v>
      </c>
      <c r="T1368" s="6" t="s">
        <v>431</v>
      </c>
      <c r="U1368" s="47" t="s">
        <v>432</v>
      </c>
      <c r="V1368" s="47">
        <v>1</v>
      </c>
      <c r="W1368" s="47">
        <v>1</v>
      </c>
      <c r="X1368" s="47">
        <v>1</v>
      </c>
      <c r="Y1368" s="47">
        <v>1</v>
      </c>
      <c r="Z1368" s="75">
        <v>40855.636030092603</v>
      </c>
      <c r="AA1368" s="6" t="s">
        <v>433</v>
      </c>
      <c r="AB1368" s="47" t="s">
        <v>3509</v>
      </c>
      <c r="AC1368" s="47" t="s">
        <v>6773</v>
      </c>
      <c r="AD1368" s="47"/>
      <c r="AE1368" s="47" t="s">
        <v>6774</v>
      </c>
      <c r="AF1368" s="6" t="s">
        <v>6775</v>
      </c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</row>
    <row r="1369" spans="1:43" s="1" customFormat="1" ht="31.5" x14ac:dyDescent="0.25">
      <c r="A1369" s="47">
        <v>1367</v>
      </c>
      <c r="B1369" s="47" t="s">
        <v>6776</v>
      </c>
      <c r="C1369" s="47" t="s">
        <v>3645</v>
      </c>
      <c r="D1369" s="69" t="s">
        <v>3507</v>
      </c>
      <c r="E1369" s="47">
        <v>2003</v>
      </c>
      <c r="F1369" s="69" t="s">
        <v>725</v>
      </c>
      <c r="G1369" s="69" t="s">
        <v>874</v>
      </c>
      <c r="H1369" s="69" t="s">
        <v>3508</v>
      </c>
      <c r="I1369" s="70">
        <v>423.88151479255453</v>
      </c>
      <c r="J1369" s="47" t="s">
        <v>430</v>
      </c>
      <c r="K1369" s="47">
        <v>10</v>
      </c>
      <c r="L1369" s="71"/>
      <c r="M1369" s="47">
        <v>75</v>
      </c>
      <c r="N1369" s="48">
        <f t="shared" si="127"/>
        <v>180</v>
      </c>
      <c r="O1369" s="48">
        <f t="shared" si="128"/>
        <v>76298.67266265981</v>
      </c>
      <c r="P1369" s="72">
        <f t="shared" si="129"/>
        <v>7629.867266265981</v>
      </c>
      <c r="Q1369" s="73">
        <f t="shared" si="130"/>
        <v>12589.280989338868</v>
      </c>
      <c r="R1369" s="48">
        <f t="shared" si="131"/>
        <v>96517.820918264653</v>
      </c>
      <c r="S1369" s="74">
        <f t="shared" si="132"/>
        <v>54</v>
      </c>
      <c r="T1369" s="6" t="s">
        <v>431</v>
      </c>
      <c r="U1369" s="47" t="s">
        <v>432</v>
      </c>
      <c r="V1369" s="47">
        <v>1</v>
      </c>
      <c r="W1369" s="47">
        <v>1</v>
      </c>
      <c r="X1369" s="47">
        <v>1</v>
      </c>
      <c r="Y1369" s="47">
        <v>1</v>
      </c>
      <c r="Z1369" s="75">
        <v>40855.636030092603</v>
      </c>
      <c r="AA1369" s="6" t="s">
        <v>433</v>
      </c>
      <c r="AB1369" s="47" t="s">
        <v>3509</v>
      </c>
      <c r="AC1369" s="47"/>
      <c r="AD1369" s="47" t="s">
        <v>6659</v>
      </c>
      <c r="AE1369" s="47" t="s">
        <v>6777</v>
      </c>
      <c r="AF1369" s="6" t="s">
        <v>6778</v>
      </c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</row>
    <row r="1370" spans="1:43" s="1" customFormat="1" ht="31.5" x14ac:dyDescent="0.25">
      <c r="A1370" s="47">
        <v>1368</v>
      </c>
      <c r="B1370" s="47" t="s">
        <v>6779</v>
      </c>
      <c r="C1370" s="47" t="s">
        <v>3645</v>
      </c>
      <c r="D1370" s="69" t="s">
        <v>3507</v>
      </c>
      <c r="E1370" s="47">
        <v>2003</v>
      </c>
      <c r="F1370" s="69" t="s">
        <v>725</v>
      </c>
      <c r="G1370" s="69" t="s">
        <v>874</v>
      </c>
      <c r="H1370" s="69" t="s">
        <v>3534</v>
      </c>
      <c r="I1370" s="70">
        <v>474.91982566252051</v>
      </c>
      <c r="J1370" s="47" t="s">
        <v>430</v>
      </c>
      <c r="K1370" s="47">
        <v>10</v>
      </c>
      <c r="L1370" s="71"/>
      <c r="M1370" s="47">
        <v>75</v>
      </c>
      <c r="N1370" s="48">
        <f t="shared" si="127"/>
        <v>180</v>
      </c>
      <c r="O1370" s="48">
        <f t="shared" si="128"/>
        <v>85485.568619253696</v>
      </c>
      <c r="P1370" s="72">
        <f t="shared" si="129"/>
        <v>8548.55686192537</v>
      </c>
      <c r="Q1370" s="73">
        <f t="shared" si="130"/>
        <v>14105.118822176861</v>
      </c>
      <c r="R1370" s="48">
        <f t="shared" si="131"/>
        <v>108139.24430335592</v>
      </c>
      <c r="S1370" s="74">
        <f t="shared" si="132"/>
        <v>54</v>
      </c>
      <c r="T1370" s="6" t="s">
        <v>431</v>
      </c>
      <c r="U1370" s="47" t="s">
        <v>432</v>
      </c>
      <c r="V1370" s="47">
        <v>1</v>
      </c>
      <c r="W1370" s="47">
        <v>1</v>
      </c>
      <c r="X1370" s="47">
        <v>1</v>
      </c>
      <c r="Y1370" s="47">
        <v>1</v>
      </c>
      <c r="Z1370" s="75">
        <v>40855.636030092603</v>
      </c>
      <c r="AA1370" s="6" t="s">
        <v>433</v>
      </c>
      <c r="AB1370" s="47" t="s">
        <v>3509</v>
      </c>
      <c r="AC1370" s="47" t="s">
        <v>6769</v>
      </c>
      <c r="AD1370" s="47" t="s">
        <v>6653</v>
      </c>
      <c r="AE1370" s="47" t="s">
        <v>6780</v>
      </c>
      <c r="AF1370" s="6" t="s">
        <v>6781</v>
      </c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</row>
    <row r="1371" spans="1:43" s="1" customFormat="1" ht="31.5" x14ac:dyDescent="0.25">
      <c r="A1371" s="47">
        <v>1369</v>
      </c>
      <c r="B1371" s="47" t="s">
        <v>6782</v>
      </c>
      <c r="C1371" s="47" t="s">
        <v>3645</v>
      </c>
      <c r="D1371" s="69" t="s">
        <v>3507</v>
      </c>
      <c r="E1371" s="47">
        <v>2003</v>
      </c>
      <c r="F1371" s="69" t="s">
        <v>874</v>
      </c>
      <c r="G1371" s="69" t="s">
        <v>874</v>
      </c>
      <c r="H1371" s="69" t="s">
        <v>457</v>
      </c>
      <c r="I1371" s="70">
        <v>3.0001685352462029</v>
      </c>
      <c r="J1371" s="47" t="s">
        <v>430</v>
      </c>
      <c r="K1371" s="47">
        <v>12</v>
      </c>
      <c r="L1371" s="71"/>
      <c r="M1371" s="47">
        <v>75</v>
      </c>
      <c r="N1371" s="48">
        <f t="shared" si="127"/>
        <v>200</v>
      </c>
      <c r="O1371" s="48">
        <f t="shared" si="128"/>
        <v>600.03370704924055</v>
      </c>
      <c r="P1371" s="72">
        <f t="shared" si="129"/>
        <v>60.003370704924059</v>
      </c>
      <c r="Q1371" s="73">
        <f t="shared" si="130"/>
        <v>99.005561663124681</v>
      </c>
      <c r="R1371" s="48">
        <f t="shared" si="131"/>
        <v>759.04263941728925</v>
      </c>
      <c r="S1371" s="74">
        <f t="shared" si="132"/>
        <v>54</v>
      </c>
      <c r="T1371" s="6" t="s">
        <v>431</v>
      </c>
      <c r="U1371" s="47" t="s">
        <v>432</v>
      </c>
      <c r="V1371" s="47">
        <v>1</v>
      </c>
      <c r="W1371" s="47">
        <v>1</v>
      </c>
      <c r="X1371" s="47">
        <v>1</v>
      </c>
      <c r="Y1371" s="47">
        <v>1</v>
      </c>
      <c r="Z1371" s="75">
        <v>40855.636030092603</v>
      </c>
      <c r="AA1371" s="6" t="s">
        <v>433</v>
      </c>
      <c r="AB1371" s="47" t="s">
        <v>3509</v>
      </c>
      <c r="AC1371" s="47" t="s">
        <v>6654</v>
      </c>
      <c r="AD1371" s="47" t="s">
        <v>3646</v>
      </c>
      <c r="AE1371" s="47" t="s">
        <v>6783</v>
      </c>
      <c r="AF1371" s="6" t="s">
        <v>6784</v>
      </c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</row>
    <row r="1372" spans="1:43" s="1" customFormat="1" ht="31.5" x14ac:dyDescent="0.25">
      <c r="A1372" s="47">
        <v>1370</v>
      </c>
      <c r="B1372" s="47" t="s">
        <v>6785</v>
      </c>
      <c r="C1372" s="47" t="s">
        <v>3645</v>
      </c>
      <c r="D1372" s="69" t="s">
        <v>3507</v>
      </c>
      <c r="E1372" s="47">
        <v>2003</v>
      </c>
      <c r="F1372" s="69" t="s">
        <v>874</v>
      </c>
      <c r="G1372" s="69" t="s">
        <v>873</v>
      </c>
      <c r="H1372" s="69" t="s">
        <v>874</v>
      </c>
      <c r="I1372" s="70">
        <v>60.343370930720774</v>
      </c>
      <c r="J1372" s="47" t="s">
        <v>430</v>
      </c>
      <c r="K1372" s="47">
        <v>12</v>
      </c>
      <c r="L1372" s="71"/>
      <c r="M1372" s="47">
        <v>75</v>
      </c>
      <c r="N1372" s="48">
        <f t="shared" si="127"/>
        <v>200</v>
      </c>
      <c r="O1372" s="48">
        <f t="shared" si="128"/>
        <v>12068.674186144155</v>
      </c>
      <c r="P1372" s="72">
        <f t="shared" si="129"/>
        <v>1206.8674186144156</v>
      </c>
      <c r="Q1372" s="73">
        <f t="shared" si="130"/>
        <v>1991.3312407137855</v>
      </c>
      <c r="R1372" s="48">
        <f t="shared" si="131"/>
        <v>15266.872845472357</v>
      </c>
      <c r="S1372" s="74">
        <f t="shared" si="132"/>
        <v>54</v>
      </c>
      <c r="T1372" s="6" t="s">
        <v>431</v>
      </c>
      <c r="U1372" s="47" t="s">
        <v>432</v>
      </c>
      <c r="V1372" s="47">
        <v>1</v>
      </c>
      <c r="W1372" s="47">
        <v>1</v>
      </c>
      <c r="X1372" s="47">
        <v>1</v>
      </c>
      <c r="Y1372" s="47">
        <v>1</v>
      </c>
      <c r="Z1372" s="75">
        <v>40855.636030092603</v>
      </c>
      <c r="AA1372" s="6" t="s">
        <v>433</v>
      </c>
      <c r="AB1372" s="47" t="s">
        <v>3509</v>
      </c>
      <c r="AC1372" s="47" t="s">
        <v>3647</v>
      </c>
      <c r="AD1372" s="47" t="s">
        <v>6786</v>
      </c>
      <c r="AE1372" s="47" t="s">
        <v>6787</v>
      </c>
      <c r="AF1372" s="6" t="s">
        <v>6788</v>
      </c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</row>
    <row r="1373" spans="1:43" s="1" customFormat="1" ht="31.5" x14ac:dyDescent="0.25">
      <c r="A1373" s="47">
        <v>1371</v>
      </c>
      <c r="B1373" s="47" t="s">
        <v>6789</v>
      </c>
      <c r="C1373" s="47" t="s">
        <v>3645</v>
      </c>
      <c r="D1373" s="69" t="s">
        <v>3507</v>
      </c>
      <c r="E1373" s="47">
        <v>2003</v>
      </c>
      <c r="F1373" s="69" t="s">
        <v>725</v>
      </c>
      <c r="G1373" s="69" t="s">
        <v>873</v>
      </c>
      <c r="H1373" s="69" t="s">
        <v>874</v>
      </c>
      <c r="I1373" s="70">
        <v>153.6705768656081</v>
      </c>
      <c r="J1373" s="47" t="s">
        <v>430</v>
      </c>
      <c r="K1373" s="47">
        <v>12</v>
      </c>
      <c r="L1373" s="71"/>
      <c r="M1373" s="47">
        <v>75</v>
      </c>
      <c r="N1373" s="48">
        <f t="shared" si="127"/>
        <v>200</v>
      </c>
      <c r="O1373" s="48">
        <f t="shared" si="128"/>
        <v>30734.115373121618</v>
      </c>
      <c r="P1373" s="72">
        <f t="shared" si="129"/>
        <v>3073.4115373121622</v>
      </c>
      <c r="Q1373" s="73">
        <f t="shared" si="130"/>
        <v>5071.1290365650666</v>
      </c>
      <c r="R1373" s="48">
        <f t="shared" si="131"/>
        <v>38878.655946998842</v>
      </c>
      <c r="S1373" s="74">
        <f t="shared" si="132"/>
        <v>54</v>
      </c>
      <c r="T1373" s="6" t="s">
        <v>431</v>
      </c>
      <c r="U1373" s="47" t="s">
        <v>432</v>
      </c>
      <c r="V1373" s="47">
        <v>1</v>
      </c>
      <c r="W1373" s="47">
        <v>1</v>
      </c>
      <c r="X1373" s="47">
        <v>1</v>
      </c>
      <c r="Y1373" s="47">
        <v>1</v>
      </c>
      <c r="Z1373" s="75">
        <v>40855.636030092603</v>
      </c>
      <c r="AA1373" s="6" t="s">
        <v>433</v>
      </c>
      <c r="AB1373" s="47" t="s">
        <v>3509</v>
      </c>
      <c r="AC1373" s="47" t="s">
        <v>6786</v>
      </c>
      <c r="AD1373" s="47" t="s">
        <v>6790</v>
      </c>
      <c r="AE1373" s="47" t="s">
        <v>6791</v>
      </c>
      <c r="AF1373" s="6" t="s">
        <v>6792</v>
      </c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</row>
    <row r="1374" spans="1:43" s="1" customFormat="1" ht="31.5" x14ac:dyDescent="0.25">
      <c r="A1374" s="47">
        <v>1372</v>
      </c>
      <c r="B1374" s="47" t="s">
        <v>6793</v>
      </c>
      <c r="C1374" s="47" t="s">
        <v>3645</v>
      </c>
      <c r="D1374" s="69" t="s">
        <v>3507</v>
      </c>
      <c r="E1374" s="47">
        <v>2003</v>
      </c>
      <c r="F1374" s="69" t="s">
        <v>725</v>
      </c>
      <c r="G1374" s="69" t="s">
        <v>873</v>
      </c>
      <c r="H1374" s="69" t="s">
        <v>874</v>
      </c>
      <c r="I1374" s="70">
        <v>48.394009384250722</v>
      </c>
      <c r="J1374" s="47" t="s">
        <v>430</v>
      </c>
      <c r="K1374" s="47">
        <v>12</v>
      </c>
      <c r="L1374" s="71"/>
      <c r="M1374" s="47">
        <v>75</v>
      </c>
      <c r="N1374" s="48">
        <f t="shared" si="127"/>
        <v>200</v>
      </c>
      <c r="O1374" s="48">
        <f t="shared" si="128"/>
        <v>9678.8018768501443</v>
      </c>
      <c r="P1374" s="72">
        <f t="shared" si="129"/>
        <v>967.88018768501445</v>
      </c>
      <c r="Q1374" s="73">
        <f t="shared" si="130"/>
        <v>1597.0023096802736</v>
      </c>
      <c r="R1374" s="48">
        <f t="shared" si="131"/>
        <v>12243.684374215432</v>
      </c>
      <c r="S1374" s="74">
        <f t="shared" si="132"/>
        <v>54</v>
      </c>
      <c r="T1374" s="6" t="s">
        <v>1453</v>
      </c>
      <c r="U1374" s="47" t="s">
        <v>432</v>
      </c>
      <c r="V1374" s="47">
        <v>1</v>
      </c>
      <c r="W1374" s="47">
        <v>1</v>
      </c>
      <c r="X1374" s="47">
        <v>1</v>
      </c>
      <c r="Y1374" s="47">
        <v>1</v>
      </c>
      <c r="Z1374" s="75">
        <v>40855.636030092603</v>
      </c>
      <c r="AA1374" s="6" t="s">
        <v>433</v>
      </c>
      <c r="AB1374" s="47" t="s">
        <v>3509</v>
      </c>
      <c r="AC1374" s="47" t="s">
        <v>6790</v>
      </c>
      <c r="AD1374" s="47" t="s">
        <v>897</v>
      </c>
      <c r="AE1374" s="47" t="s">
        <v>6794</v>
      </c>
      <c r="AF1374" s="6" t="s">
        <v>6795</v>
      </c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</row>
    <row r="1375" spans="1:43" s="1" customFormat="1" ht="31.5" x14ac:dyDescent="0.25">
      <c r="A1375" s="47">
        <v>1373</v>
      </c>
      <c r="B1375" s="47" t="s">
        <v>6796</v>
      </c>
      <c r="C1375" s="47" t="s">
        <v>3645</v>
      </c>
      <c r="D1375" s="69" t="s">
        <v>3507</v>
      </c>
      <c r="E1375" s="47">
        <v>2003</v>
      </c>
      <c r="F1375" s="69" t="s">
        <v>725</v>
      </c>
      <c r="G1375" s="69" t="s">
        <v>873</v>
      </c>
      <c r="H1375" s="69" t="s">
        <v>874</v>
      </c>
      <c r="I1375" s="70">
        <v>1.0824563962184539</v>
      </c>
      <c r="J1375" s="47" t="s">
        <v>430</v>
      </c>
      <c r="K1375" s="47">
        <v>6</v>
      </c>
      <c r="L1375" s="71"/>
      <c r="M1375" s="47">
        <v>75</v>
      </c>
      <c r="N1375" s="48">
        <f t="shared" si="127"/>
        <v>140</v>
      </c>
      <c r="O1375" s="48">
        <f t="shared" si="128"/>
        <v>151.54389547058355</v>
      </c>
      <c r="P1375" s="72">
        <f t="shared" si="129"/>
        <v>15.154389547058356</v>
      </c>
      <c r="Q1375" s="73">
        <f t="shared" si="130"/>
        <v>25.004742752646283</v>
      </c>
      <c r="R1375" s="48">
        <f t="shared" si="131"/>
        <v>191.70302777028817</v>
      </c>
      <c r="S1375" s="74">
        <f t="shared" si="132"/>
        <v>54</v>
      </c>
      <c r="T1375" s="6" t="s">
        <v>431</v>
      </c>
      <c r="U1375" s="47" t="s">
        <v>432</v>
      </c>
      <c r="V1375" s="47">
        <v>1</v>
      </c>
      <c r="W1375" s="47">
        <v>1</v>
      </c>
      <c r="X1375" s="47">
        <v>1</v>
      </c>
      <c r="Y1375" s="47">
        <v>1</v>
      </c>
      <c r="Z1375" s="75">
        <v>40855.636030092603</v>
      </c>
      <c r="AA1375" s="6" t="s">
        <v>433</v>
      </c>
      <c r="AB1375" s="47" t="s">
        <v>3509</v>
      </c>
      <c r="AC1375" s="47" t="s">
        <v>6790</v>
      </c>
      <c r="AD1375" s="47" t="s">
        <v>6797</v>
      </c>
      <c r="AE1375" s="47" t="s">
        <v>6798</v>
      </c>
      <c r="AF1375" s="6" t="s">
        <v>6799</v>
      </c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</row>
    <row r="1376" spans="1:43" s="1" customFormat="1" ht="15.75" x14ac:dyDescent="0.25">
      <c r="A1376" s="47">
        <v>1374</v>
      </c>
      <c r="B1376" s="47" t="s">
        <v>6800</v>
      </c>
      <c r="C1376" s="47" t="s">
        <v>3506</v>
      </c>
      <c r="D1376" s="69" t="s">
        <v>3532</v>
      </c>
      <c r="E1376" s="47">
        <v>1989</v>
      </c>
      <c r="F1376" s="69" t="s">
        <v>1334</v>
      </c>
      <c r="G1376" s="69" t="s">
        <v>3508</v>
      </c>
      <c r="H1376" s="69" t="s">
        <v>731</v>
      </c>
      <c r="I1376" s="70">
        <v>3.0536089386823222</v>
      </c>
      <c r="J1376" s="47" t="s">
        <v>430</v>
      </c>
      <c r="K1376" s="47">
        <v>10</v>
      </c>
      <c r="L1376" s="71"/>
      <c r="M1376" s="47">
        <v>75</v>
      </c>
      <c r="N1376" s="48">
        <f t="shared" si="127"/>
        <v>180</v>
      </c>
      <c r="O1376" s="48">
        <f t="shared" si="128"/>
        <v>549.64960896281798</v>
      </c>
      <c r="P1376" s="72">
        <f t="shared" si="129"/>
        <v>54.964960896281802</v>
      </c>
      <c r="Q1376" s="73">
        <f t="shared" si="130"/>
        <v>90.692185478864971</v>
      </c>
      <c r="R1376" s="48">
        <f t="shared" si="131"/>
        <v>695.30675533796477</v>
      </c>
      <c r="S1376" s="74">
        <f t="shared" si="132"/>
        <v>40</v>
      </c>
      <c r="T1376" s="6" t="s">
        <v>431</v>
      </c>
      <c r="U1376" s="47" t="s">
        <v>432</v>
      </c>
      <c r="V1376" s="47">
        <v>1</v>
      </c>
      <c r="W1376" s="47">
        <v>1</v>
      </c>
      <c r="X1376" s="47">
        <v>1</v>
      </c>
      <c r="Y1376" s="47">
        <v>1</v>
      </c>
      <c r="Z1376" s="75">
        <v>44263.52715277778</v>
      </c>
      <c r="AA1376" s="6" t="s">
        <v>1221</v>
      </c>
      <c r="AB1376" s="47" t="s">
        <v>3535</v>
      </c>
      <c r="AC1376" s="47" t="s">
        <v>6801</v>
      </c>
      <c r="AD1376" s="47" t="s">
        <v>6802</v>
      </c>
      <c r="AE1376" s="47" t="s">
        <v>6803</v>
      </c>
      <c r="AF1376" s="6" t="s">
        <v>6804</v>
      </c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</row>
    <row r="1377" spans="1:43" s="1" customFormat="1" ht="15.75" x14ac:dyDescent="0.25">
      <c r="A1377" s="47">
        <v>1375</v>
      </c>
      <c r="B1377" s="47" t="s">
        <v>6805</v>
      </c>
      <c r="C1377" s="47" t="s">
        <v>3506</v>
      </c>
      <c r="D1377" s="69" t="s">
        <v>3532</v>
      </c>
      <c r="E1377" s="47">
        <v>1989</v>
      </c>
      <c r="F1377" s="69" t="s">
        <v>1334</v>
      </c>
      <c r="G1377" s="69" t="s">
        <v>3508</v>
      </c>
      <c r="H1377" s="69" t="s">
        <v>731</v>
      </c>
      <c r="I1377" s="70">
        <v>5.1999257779186223</v>
      </c>
      <c r="J1377" s="47" t="s">
        <v>430</v>
      </c>
      <c r="K1377" s="47">
        <v>10</v>
      </c>
      <c r="L1377" s="71"/>
      <c r="M1377" s="47">
        <v>75</v>
      </c>
      <c r="N1377" s="48">
        <f t="shared" si="127"/>
        <v>180</v>
      </c>
      <c r="O1377" s="48">
        <f t="shared" si="128"/>
        <v>935.98664002535202</v>
      </c>
      <c r="P1377" s="72">
        <f t="shared" si="129"/>
        <v>93.598664002535202</v>
      </c>
      <c r="Q1377" s="73">
        <f t="shared" si="130"/>
        <v>154.43779560418307</v>
      </c>
      <c r="R1377" s="48">
        <f t="shared" si="131"/>
        <v>1184.0230996320702</v>
      </c>
      <c r="S1377" s="74">
        <f t="shared" si="132"/>
        <v>40</v>
      </c>
      <c r="T1377" s="6" t="s">
        <v>431</v>
      </c>
      <c r="U1377" s="47" t="s">
        <v>432</v>
      </c>
      <c r="V1377" s="47">
        <v>1</v>
      </c>
      <c r="W1377" s="47">
        <v>1</v>
      </c>
      <c r="X1377" s="47">
        <v>1</v>
      </c>
      <c r="Y1377" s="47">
        <v>1</v>
      </c>
      <c r="Z1377" s="75">
        <v>44263.527175925927</v>
      </c>
      <c r="AA1377" s="6" t="s">
        <v>1221</v>
      </c>
      <c r="AB1377" s="47" t="s">
        <v>3535</v>
      </c>
      <c r="AC1377" s="47" t="s">
        <v>6806</v>
      </c>
      <c r="AD1377" s="47" t="s">
        <v>6801</v>
      </c>
      <c r="AE1377" s="47" t="s">
        <v>6807</v>
      </c>
      <c r="AF1377" s="6" t="s">
        <v>6808</v>
      </c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</row>
    <row r="1378" spans="1:43" s="1" customFormat="1" ht="15.75" x14ac:dyDescent="0.25">
      <c r="A1378" s="47">
        <v>1376</v>
      </c>
      <c r="B1378" s="47" t="s">
        <v>6809</v>
      </c>
      <c r="C1378" s="47" t="s">
        <v>3506</v>
      </c>
      <c r="D1378" s="69" t="s">
        <v>3532</v>
      </c>
      <c r="E1378" s="47">
        <v>1989</v>
      </c>
      <c r="F1378" s="69" t="s">
        <v>725</v>
      </c>
      <c r="G1378" s="69" t="s">
        <v>3508</v>
      </c>
      <c r="H1378" s="69" t="s">
        <v>1334</v>
      </c>
      <c r="I1378" s="70">
        <v>15.64788115445962</v>
      </c>
      <c r="J1378" s="47" t="s">
        <v>430</v>
      </c>
      <c r="K1378" s="47">
        <v>10</v>
      </c>
      <c r="L1378" s="71"/>
      <c r="M1378" s="47">
        <v>75</v>
      </c>
      <c r="N1378" s="48">
        <f t="shared" si="127"/>
        <v>180</v>
      </c>
      <c r="O1378" s="48">
        <f t="shared" si="128"/>
        <v>2816.6186078027317</v>
      </c>
      <c r="P1378" s="72">
        <f t="shared" si="129"/>
        <v>281.66186078027317</v>
      </c>
      <c r="Q1378" s="73">
        <f t="shared" si="130"/>
        <v>464.74207028745076</v>
      </c>
      <c r="R1378" s="48">
        <f t="shared" si="131"/>
        <v>3563.0225388704557</v>
      </c>
      <c r="S1378" s="74">
        <f t="shared" si="132"/>
        <v>40</v>
      </c>
      <c r="T1378" s="6" t="s">
        <v>431</v>
      </c>
      <c r="U1378" s="47" t="s">
        <v>432</v>
      </c>
      <c r="V1378" s="47">
        <v>1</v>
      </c>
      <c r="W1378" s="47">
        <v>1</v>
      </c>
      <c r="X1378" s="47">
        <v>1</v>
      </c>
      <c r="Y1378" s="47">
        <v>1</v>
      </c>
      <c r="Z1378" s="75">
        <v>44263.527800925927</v>
      </c>
      <c r="AA1378" s="6" t="s">
        <v>1221</v>
      </c>
      <c r="AB1378" s="47" t="s">
        <v>3535</v>
      </c>
      <c r="AC1378" s="47" t="s">
        <v>6810</v>
      </c>
      <c r="AD1378" s="47" t="s">
        <v>3510</v>
      </c>
      <c r="AE1378" s="47" t="s">
        <v>6811</v>
      </c>
      <c r="AF1378" s="6" t="s">
        <v>6812</v>
      </c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</row>
    <row r="1379" spans="1:43" s="1" customFormat="1" ht="15.75" x14ac:dyDescent="0.25">
      <c r="A1379" s="47">
        <v>1377</v>
      </c>
      <c r="B1379" s="47" t="s">
        <v>6813</v>
      </c>
      <c r="C1379" s="47" t="s">
        <v>3506</v>
      </c>
      <c r="D1379" s="69" t="s">
        <v>3532</v>
      </c>
      <c r="E1379" s="47">
        <v>1989</v>
      </c>
      <c r="F1379" s="69" t="s">
        <v>725</v>
      </c>
      <c r="G1379" s="69" t="s">
        <v>3508</v>
      </c>
      <c r="H1379" s="69" t="s">
        <v>1334</v>
      </c>
      <c r="I1379" s="70">
        <v>39.520785916787169</v>
      </c>
      <c r="J1379" s="47" t="s">
        <v>430</v>
      </c>
      <c r="K1379" s="47">
        <v>10</v>
      </c>
      <c r="L1379" s="71"/>
      <c r="M1379" s="47">
        <v>75</v>
      </c>
      <c r="N1379" s="48">
        <f t="shared" si="127"/>
        <v>180</v>
      </c>
      <c r="O1379" s="48">
        <f t="shared" si="128"/>
        <v>7113.7414650216906</v>
      </c>
      <c r="P1379" s="72">
        <f t="shared" si="129"/>
        <v>711.37414650216908</v>
      </c>
      <c r="Q1379" s="73">
        <f t="shared" si="130"/>
        <v>1173.7673417285789</v>
      </c>
      <c r="R1379" s="48">
        <f t="shared" si="131"/>
        <v>8998.8829532524396</v>
      </c>
      <c r="S1379" s="74">
        <f t="shared" si="132"/>
        <v>40</v>
      </c>
      <c r="T1379" s="6" t="s">
        <v>431</v>
      </c>
      <c r="U1379" s="47" t="s">
        <v>432</v>
      </c>
      <c r="V1379" s="47">
        <v>1</v>
      </c>
      <c r="W1379" s="47">
        <v>1</v>
      </c>
      <c r="X1379" s="47">
        <v>1</v>
      </c>
      <c r="Y1379" s="47">
        <v>1</v>
      </c>
      <c r="Z1379" s="75">
        <v>44263.527453703697</v>
      </c>
      <c r="AA1379" s="6" t="s">
        <v>1221</v>
      </c>
      <c r="AB1379" s="47" t="s">
        <v>3535</v>
      </c>
      <c r="AC1379" s="47" t="s">
        <v>6814</v>
      </c>
      <c r="AD1379" s="47" t="s">
        <v>6810</v>
      </c>
      <c r="AE1379" s="47" t="s">
        <v>6815</v>
      </c>
      <c r="AF1379" s="6" t="s">
        <v>6816</v>
      </c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</row>
    <row r="1380" spans="1:43" s="1" customFormat="1" ht="15.75" x14ac:dyDescent="0.25">
      <c r="A1380" s="47">
        <v>1378</v>
      </c>
      <c r="B1380" s="47" t="s">
        <v>6817</v>
      </c>
      <c r="C1380" s="47" t="s">
        <v>3506</v>
      </c>
      <c r="D1380" s="69" t="s">
        <v>3532</v>
      </c>
      <c r="E1380" s="47">
        <v>1989</v>
      </c>
      <c r="F1380" s="69" t="s">
        <v>725</v>
      </c>
      <c r="G1380" s="69" t="s">
        <v>3508</v>
      </c>
      <c r="H1380" s="69" t="s">
        <v>1334</v>
      </c>
      <c r="I1380" s="70">
        <v>5.9494245268926846</v>
      </c>
      <c r="J1380" s="47" t="s">
        <v>430</v>
      </c>
      <c r="K1380" s="47">
        <v>10</v>
      </c>
      <c r="L1380" s="71"/>
      <c r="M1380" s="47">
        <v>75</v>
      </c>
      <c r="N1380" s="48">
        <f t="shared" si="127"/>
        <v>180</v>
      </c>
      <c r="O1380" s="48">
        <f t="shared" si="128"/>
        <v>1070.8964148406833</v>
      </c>
      <c r="P1380" s="72">
        <f t="shared" si="129"/>
        <v>107.08964148406834</v>
      </c>
      <c r="Q1380" s="73">
        <f t="shared" si="130"/>
        <v>176.69790844871275</v>
      </c>
      <c r="R1380" s="48">
        <f t="shared" si="131"/>
        <v>1354.6839647734644</v>
      </c>
      <c r="S1380" s="74">
        <f t="shared" si="132"/>
        <v>40</v>
      </c>
      <c r="T1380" s="6" t="s">
        <v>431</v>
      </c>
      <c r="U1380" s="47" t="s">
        <v>432</v>
      </c>
      <c r="V1380" s="47">
        <v>1</v>
      </c>
      <c r="W1380" s="47">
        <v>1</v>
      </c>
      <c r="X1380" s="47">
        <v>1</v>
      </c>
      <c r="Y1380" s="47">
        <v>1</v>
      </c>
      <c r="Z1380" s="75">
        <v>44263.527280092603</v>
      </c>
      <c r="AA1380" s="6" t="s">
        <v>1221</v>
      </c>
      <c r="AB1380" s="47" t="s">
        <v>3535</v>
      </c>
      <c r="AC1380" s="47" t="s">
        <v>6801</v>
      </c>
      <c r="AD1380" s="47" t="s">
        <v>6814</v>
      </c>
      <c r="AE1380" s="47" t="s">
        <v>6818</v>
      </c>
      <c r="AF1380" s="6" t="s">
        <v>6819</v>
      </c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</row>
    <row r="1381" spans="1:43" s="1" customFormat="1" ht="15.75" x14ac:dyDescent="0.25">
      <c r="A1381" s="47">
        <v>1379</v>
      </c>
      <c r="B1381" s="47" t="s">
        <v>6820</v>
      </c>
      <c r="C1381" s="47" t="s">
        <v>3933</v>
      </c>
      <c r="D1381" s="69" t="s">
        <v>3942</v>
      </c>
      <c r="E1381" s="47">
        <v>1989</v>
      </c>
      <c r="F1381" s="69" t="s">
        <v>6821</v>
      </c>
      <c r="G1381" s="69" t="s">
        <v>451</v>
      </c>
      <c r="H1381" s="69" t="s">
        <v>451</v>
      </c>
      <c r="I1381" s="70">
        <v>94.779236578711718</v>
      </c>
      <c r="J1381" s="47" t="s">
        <v>430</v>
      </c>
      <c r="K1381" s="47">
        <v>12</v>
      </c>
      <c r="L1381" s="71"/>
      <c r="M1381" s="47">
        <v>75</v>
      </c>
      <c r="N1381" s="48">
        <f t="shared" si="127"/>
        <v>200</v>
      </c>
      <c r="O1381" s="48">
        <f t="shared" si="128"/>
        <v>18955.847315742343</v>
      </c>
      <c r="P1381" s="72">
        <f t="shared" si="129"/>
        <v>1895.5847315742344</v>
      </c>
      <c r="Q1381" s="73">
        <f t="shared" si="130"/>
        <v>3127.7148070974868</v>
      </c>
      <c r="R1381" s="48">
        <f t="shared" si="131"/>
        <v>23979.146854414066</v>
      </c>
      <c r="S1381" s="74">
        <f t="shared" si="132"/>
        <v>40</v>
      </c>
      <c r="T1381" s="6" t="s">
        <v>431</v>
      </c>
      <c r="U1381" s="47" t="s">
        <v>432</v>
      </c>
      <c r="V1381" s="47">
        <v>1</v>
      </c>
      <c r="W1381" s="47">
        <v>1</v>
      </c>
      <c r="X1381" s="47">
        <v>1</v>
      </c>
      <c r="Y1381" s="47">
        <v>1</v>
      </c>
      <c r="Z1381" s="75">
        <v>40855.636041666658</v>
      </c>
      <c r="AA1381" s="6" t="s">
        <v>433</v>
      </c>
      <c r="AB1381" s="47" t="s">
        <v>3943</v>
      </c>
      <c r="AC1381" s="47" t="s">
        <v>6822</v>
      </c>
      <c r="AD1381" s="47" t="s">
        <v>6823</v>
      </c>
      <c r="AE1381" s="47" t="s">
        <v>6824</v>
      </c>
      <c r="AF1381" s="6" t="s">
        <v>6825</v>
      </c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</row>
    <row r="1382" spans="1:43" s="1" customFormat="1" ht="15.75" x14ac:dyDescent="0.25">
      <c r="A1382" s="47">
        <v>1380</v>
      </c>
      <c r="B1382" s="47" t="s">
        <v>6826</v>
      </c>
      <c r="C1382" s="47" t="s">
        <v>1862</v>
      </c>
      <c r="D1382" s="69" t="s">
        <v>5518</v>
      </c>
      <c r="E1382" s="47">
        <v>2002</v>
      </c>
      <c r="F1382" s="69" t="s">
        <v>5519</v>
      </c>
      <c r="G1382" s="69" t="s">
        <v>451</v>
      </c>
      <c r="H1382" s="69" t="s">
        <v>451</v>
      </c>
      <c r="I1382" s="70">
        <v>2.1362793951590322</v>
      </c>
      <c r="J1382" s="47" t="s">
        <v>430</v>
      </c>
      <c r="K1382" s="47">
        <v>6</v>
      </c>
      <c r="L1382" s="71"/>
      <c r="M1382" s="47">
        <v>75</v>
      </c>
      <c r="N1382" s="48">
        <f t="shared" si="127"/>
        <v>140</v>
      </c>
      <c r="O1382" s="48">
        <f t="shared" si="128"/>
        <v>299.0791153222645</v>
      </c>
      <c r="P1382" s="72">
        <f t="shared" si="129"/>
        <v>29.90791153222645</v>
      </c>
      <c r="Q1382" s="73">
        <f t="shared" si="130"/>
        <v>49.348054028173642</v>
      </c>
      <c r="R1382" s="48">
        <f t="shared" si="131"/>
        <v>378.33508088266461</v>
      </c>
      <c r="S1382" s="74">
        <f t="shared" si="132"/>
        <v>53</v>
      </c>
      <c r="T1382" s="6" t="s">
        <v>431</v>
      </c>
      <c r="U1382" s="47" t="s">
        <v>432</v>
      </c>
      <c r="V1382" s="47">
        <v>1</v>
      </c>
      <c r="W1382" s="47">
        <v>1</v>
      </c>
      <c r="X1382" s="47">
        <v>1</v>
      </c>
      <c r="Y1382" s="47">
        <v>1</v>
      </c>
      <c r="Z1382" s="75">
        <v>40855.636041666658</v>
      </c>
      <c r="AA1382" s="6" t="s">
        <v>433</v>
      </c>
      <c r="AB1382" s="47" t="s">
        <v>5520</v>
      </c>
      <c r="AC1382" s="47" t="s">
        <v>6827</v>
      </c>
      <c r="AD1382" s="47"/>
      <c r="AE1382" s="47" t="s">
        <v>6828</v>
      </c>
      <c r="AF1382" s="6" t="s">
        <v>6829</v>
      </c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</row>
    <row r="1383" spans="1:43" s="1" customFormat="1" ht="15.75" x14ac:dyDescent="0.25">
      <c r="A1383" s="47">
        <v>1381</v>
      </c>
      <c r="B1383" s="47" t="s">
        <v>6830</v>
      </c>
      <c r="C1383" s="47" t="s">
        <v>1862</v>
      </c>
      <c r="D1383" s="69" t="s">
        <v>5518</v>
      </c>
      <c r="E1383" s="47">
        <v>2002</v>
      </c>
      <c r="F1383" s="69" t="s">
        <v>5519</v>
      </c>
      <c r="G1383" s="69" t="s">
        <v>451</v>
      </c>
      <c r="H1383" s="69" t="s">
        <v>451</v>
      </c>
      <c r="I1383" s="70">
        <v>2.5653583170839989</v>
      </c>
      <c r="J1383" s="47" t="s">
        <v>430</v>
      </c>
      <c r="K1383" s="47">
        <v>6</v>
      </c>
      <c r="L1383" s="71"/>
      <c r="M1383" s="47">
        <v>75</v>
      </c>
      <c r="N1383" s="48">
        <f t="shared" si="127"/>
        <v>140</v>
      </c>
      <c r="O1383" s="48">
        <f t="shared" si="128"/>
        <v>359.15016439175986</v>
      </c>
      <c r="P1383" s="72">
        <f t="shared" si="129"/>
        <v>35.915016439175986</v>
      </c>
      <c r="Q1383" s="73">
        <f t="shared" si="130"/>
        <v>59.259777124640372</v>
      </c>
      <c r="R1383" s="48">
        <f t="shared" si="131"/>
        <v>454.32495795557622</v>
      </c>
      <c r="S1383" s="74">
        <f t="shared" si="132"/>
        <v>53</v>
      </c>
      <c r="T1383" s="6" t="s">
        <v>431</v>
      </c>
      <c r="U1383" s="47" t="s">
        <v>432</v>
      </c>
      <c r="V1383" s="47">
        <v>1</v>
      </c>
      <c r="W1383" s="47">
        <v>1</v>
      </c>
      <c r="X1383" s="47">
        <v>1</v>
      </c>
      <c r="Y1383" s="47">
        <v>1</v>
      </c>
      <c r="Z1383" s="75">
        <v>40855.636041666658</v>
      </c>
      <c r="AA1383" s="6" t="s">
        <v>433</v>
      </c>
      <c r="AB1383" s="47" t="s">
        <v>5520</v>
      </c>
      <c r="AC1383" s="47"/>
      <c r="AD1383" s="47" t="s">
        <v>5522</v>
      </c>
      <c r="AE1383" s="47" t="s">
        <v>6831</v>
      </c>
      <c r="AF1383" s="6" t="s">
        <v>6832</v>
      </c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</row>
    <row r="1384" spans="1:43" s="1" customFormat="1" ht="31.5" x14ac:dyDescent="0.25">
      <c r="A1384" s="47">
        <v>1382</v>
      </c>
      <c r="B1384" s="47" t="s">
        <v>6833</v>
      </c>
      <c r="C1384" s="47" t="s">
        <v>559</v>
      </c>
      <c r="D1384" s="69" t="s">
        <v>560</v>
      </c>
      <c r="E1384" s="47">
        <v>2003</v>
      </c>
      <c r="F1384" s="69" t="s">
        <v>562</v>
      </c>
      <c r="G1384" s="69" t="s">
        <v>6834</v>
      </c>
      <c r="H1384" s="69" t="s">
        <v>561</v>
      </c>
      <c r="I1384" s="70">
        <v>32.174428667138088</v>
      </c>
      <c r="J1384" s="47" t="s">
        <v>430</v>
      </c>
      <c r="K1384" s="47">
        <v>10</v>
      </c>
      <c r="L1384" s="71"/>
      <c r="M1384" s="47">
        <v>75</v>
      </c>
      <c r="N1384" s="48">
        <f t="shared" si="127"/>
        <v>180</v>
      </c>
      <c r="O1384" s="48">
        <f t="shared" si="128"/>
        <v>5791.3971600848554</v>
      </c>
      <c r="P1384" s="72">
        <f t="shared" si="129"/>
        <v>579.13971600848561</v>
      </c>
      <c r="Q1384" s="73">
        <f t="shared" si="130"/>
        <v>955.58053141400103</v>
      </c>
      <c r="R1384" s="48">
        <f t="shared" si="131"/>
        <v>7326.1174075073413</v>
      </c>
      <c r="S1384" s="74">
        <f t="shared" si="132"/>
        <v>54</v>
      </c>
      <c r="T1384" s="6" t="s">
        <v>1865</v>
      </c>
      <c r="U1384" s="47" t="s">
        <v>432</v>
      </c>
      <c r="V1384" s="47">
        <v>1</v>
      </c>
      <c r="W1384" s="47">
        <v>1</v>
      </c>
      <c r="X1384" s="47">
        <v>1</v>
      </c>
      <c r="Y1384" s="47">
        <v>1</v>
      </c>
      <c r="Z1384" s="75">
        <v>40855.636041666658</v>
      </c>
      <c r="AA1384" s="6" t="s">
        <v>433</v>
      </c>
      <c r="AB1384" s="47" t="s">
        <v>6835</v>
      </c>
      <c r="AC1384" s="47" t="s">
        <v>6836</v>
      </c>
      <c r="AD1384" s="47" t="s">
        <v>6837</v>
      </c>
      <c r="AE1384" s="47" t="s">
        <v>6838</v>
      </c>
      <c r="AF1384" s="6" t="s">
        <v>6839</v>
      </c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</row>
    <row r="1385" spans="1:43" s="1" customFormat="1" ht="31.5" x14ac:dyDescent="0.25">
      <c r="A1385" s="47">
        <v>1383</v>
      </c>
      <c r="B1385" s="47" t="s">
        <v>6840</v>
      </c>
      <c r="C1385" s="47" t="s">
        <v>559</v>
      </c>
      <c r="D1385" s="69" t="s">
        <v>560</v>
      </c>
      <c r="E1385" s="47">
        <v>2003</v>
      </c>
      <c r="F1385" s="69" t="s">
        <v>562</v>
      </c>
      <c r="G1385" s="69" t="s">
        <v>6834</v>
      </c>
      <c r="H1385" s="69" t="s">
        <v>561</v>
      </c>
      <c r="I1385" s="70">
        <v>95.938922070705829</v>
      </c>
      <c r="J1385" s="47" t="s">
        <v>430</v>
      </c>
      <c r="K1385" s="47">
        <v>10</v>
      </c>
      <c r="L1385" s="71"/>
      <c r="M1385" s="47">
        <v>75</v>
      </c>
      <c r="N1385" s="48">
        <f t="shared" si="127"/>
        <v>180</v>
      </c>
      <c r="O1385" s="48">
        <f t="shared" si="128"/>
        <v>17269.005972727049</v>
      </c>
      <c r="P1385" s="72">
        <f t="shared" si="129"/>
        <v>1726.900597272705</v>
      </c>
      <c r="Q1385" s="73">
        <f t="shared" si="130"/>
        <v>2849.3859854999632</v>
      </c>
      <c r="R1385" s="48">
        <f t="shared" si="131"/>
        <v>21845.29255549972</v>
      </c>
      <c r="S1385" s="74">
        <f t="shared" si="132"/>
        <v>54</v>
      </c>
      <c r="T1385" s="6" t="s">
        <v>1453</v>
      </c>
      <c r="U1385" s="47" t="s">
        <v>432</v>
      </c>
      <c r="V1385" s="47">
        <v>1</v>
      </c>
      <c r="W1385" s="47">
        <v>1</v>
      </c>
      <c r="X1385" s="47">
        <v>1</v>
      </c>
      <c r="Y1385" s="47">
        <v>1</v>
      </c>
      <c r="Z1385" s="75">
        <v>44279.646168981482</v>
      </c>
      <c r="AA1385" s="6" t="s">
        <v>1221</v>
      </c>
      <c r="AB1385" s="47" t="s">
        <v>6835</v>
      </c>
      <c r="AC1385" s="47" t="s">
        <v>6841</v>
      </c>
      <c r="AD1385" s="47"/>
      <c r="AE1385" s="47" t="s">
        <v>6842</v>
      </c>
      <c r="AF1385" s="6" t="s">
        <v>6843</v>
      </c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</row>
    <row r="1386" spans="1:43" s="1" customFormat="1" ht="31.5" x14ac:dyDescent="0.25">
      <c r="A1386" s="47">
        <v>1384</v>
      </c>
      <c r="B1386" s="47" t="s">
        <v>6844</v>
      </c>
      <c r="C1386" s="47" t="s">
        <v>559</v>
      </c>
      <c r="D1386" s="69" t="s">
        <v>560</v>
      </c>
      <c r="E1386" s="47">
        <v>2003</v>
      </c>
      <c r="F1386" s="69" t="s">
        <v>562</v>
      </c>
      <c r="G1386" s="69" t="s">
        <v>6834</v>
      </c>
      <c r="H1386" s="69" t="s">
        <v>561</v>
      </c>
      <c r="I1386" s="70">
        <v>2.088298955357446</v>
      </c>
      <c r="J1386" s="47" t="s">
        <v>430</v>
      </c>
      <c r="K1386" s="47">
        <v>10</v>
      </c>
      <c r="L1386" s="71"/>
      <c r="M1386" s="47">
        <v>75</v>
      </c>
      <c r="N1386" s="48">
        <f t="shared" si="127"/>
        <v>180</v>
      </c>
      <c r="O1386" s="48">
        <f t="shared" si="128"/>
        <v>375.89381196434027</v>
      </c>
      <c r="P1386" s="72">
        <f t="shared" si="129"/>
        <v>37.589381196434026</v>
      </c>
      <c r="Q1386" s="73">
        <f t="shared" si="130"/>
        <v>62.02247897411614</v>
      </c>
      <c r="R1386" s="48">
        <f t="shared" si="131"/>
        <v>475.50567213489046</v>
      </c>
      <c r="S1386" s="74">
        <f t="shared" si="132"/>
        <v>54</v>
      </c>
      <c r="T1386" s="6" t="s">
        <v>431</v>
      </c>
      <c r="U1386" s="47" t="s">
        <v>432</v>
      </c>
      <c r="V1386" s="47">
        <v>1</v>
      </c>
      <c r="W1386" s="47">
        <v>1</v>
      </c>
      <c r="X1386" s="47">
        <v>1</v>
      </c>
      <c r="Y1386" s="47">
        <v>1</v>
      </c>
      <c r="Z1386" s="75">
        <v>40855.636041666658</v>
      </c>
      <c r="AA1386" s="6" t="s">
        <v>433</v>
      </c>
      <c r="AB1386" s="47" t="s">
        <v>6835</v>
      </c>
      <c r="AC1386" s="47" t="s">
        <v>565</v>
      </c>
      <c r="AD1386" s="47" t="s">
        <v>6845</v>
      </c>
      <c r="AE1386" s="47" t="s">
        <v>6846</v>
      </c>
      <c r="AF1386" s="6" t="s">
        <v>6847</v>
      </c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</row>
    <row r="1387" spans="1:43" s="1" customFormat="1" ht="31.5" x14ac:dyDescent="0.25">
      <c r="A1387" s="47">
        <v>1385</v>
      </c>
      <c r="B1387" s="47" t="s">
        <v>6848</v>
      </c>
      <c r="C1387" s="47" t="s">
        <v>3896</v>
      </c>
      <c r="D1387" s="69" t="s">
        <v>560</v>
      </c>
      <c r="E1387" s="47">
        <v>2003</v>
      </c>
      <c r="F1387" s="69" t="s">
        <v>561</v>
      </c>
      <c r="G1387" s="69" t="s">
        <v>562</v>
      </c>
      <c r="H1387" s="69" t="s">
        <v>563</v>
      </c>
      <c r="I1387" s="70">
        <v>320.69902977019268</v>
      </c>
      <c r="J1387" s="47" t="s">
        <v>430</v>
      </c>
      <c r="K1387" s="47">
        <v>10</v>
      </c>
      <c r="L1387" s="71"/>
      <c r="M1387" s="47">
        <v>75</v>
      </c>
      <c r="N1387" s="48">
        <f t="shared" ref="N1387:N1450" si="133">IF(K1387=4,100,IF(K1387=6,140,IF(K1387=8,160,IF(K1387=10,180,IF(K1387=12,200,IF(K1387=14,225,IF(K1387=16,275,IF(K1387=18,350,0))))))))</f>
        <v>180</v>
      </c>
      <c r="O1387" s="48">
        <f t="shared" si="128"/>
        <v>57725.825358634684</v>
      </c>
      <c r="P1387" s="72">
        <f t="shared" si="129"/>
        <v>5772.5825358634684</v>
      </c>
      <c r="Q1387" s="73">
        <f t="shared" si="130"/>
        <v>9524.7611841747221</v>
      </c>
      <c r="R1387" s="48">
        <f t="shared" si="131"/>
        <v>73023.169078672872</v>
      </c>
      <c r="S1387" s="74">
        <f t="shared" si="132"/>
        <v>54</v>
      </c>
      <c r="T1387" s="6" t="s">
        <v>431</v>
      </c>
      <c r="U1387" s="47" t="s">
        <v>432</v>
      </c>
      <c r="V1387" s="47">
        <v>1</v>
      </c>
      <c r="W1387" s="47">
        <v>1</v>
      </c>
      <c r="X1387" s="47">
        <v>1</v>
      </c>
      <c r="Y1387" s="47">
        <v>1</v>
      </c>
      <c r="Z1387" s="75">
        <v>40855.636041666658</v>
      </c>
      <c r="AA1387" s="6" t="s">
        <v>433</v>
      </c>
      <c r="AB1387" s="47" t="s">
        <v>431</v>
      </c>
      <c r="AC1387" s="47" t="s">
        <v>6849</v>
      </c>
      <c r="AD1387" s="47" t="s">
        <v>564</v>
      </c>
      <c r="AE1387" s="47" t="s">
        <v>6850</v>
      </c>
      <c r="AF1387" s="6" t="s">
        <v>6851</v>
      </c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</row>
    <row r="1388" spans="1:43" s="1" customFormat="1" ht="31.5" x14ac:dyDescent="0.25">
      <c r="A1388" s="47">
        <v>1386</v>
      </c>
      <c r="B1388" s="47" t="s">
        <v>6852</v>
      </c>
      <c r="C1388" s="47" t="s">
        <v>3896</v>
      </c>
      <c r="D1388" s="69" t="s">
        <v>560</v>
      </c>
      <c r="E1388" s="47">
        <v>2003</v>
      </c>
      <c r="F1388" s="69" t="s">
        <v>563</v>
      </c>
      <c r="G1388" s="69" t="s">
        <v>561</v>
      </c>
      <c r="H1388" s="69" t="s">
        <v>6853</v>
      </c>
      <c r="I1388" s="70">
        <v>81.416953950177202</v>
      </c>
      <c r="J1388" s="47" t="s">
        <v>430</v>
      </c>
      <c r="K1388" s="47">
        <v>10</v>
      </c>
      <c r="L1388" s="71"/>
      <c r="M1388" s="47">
        <v>75</v>
      </c>
      <c r="N1388" s="48">
        <f t="shared" si="133"/>
        <v>180</v>
      </c>
      <c r="O1388" s="48">
        <f t="shared" si="128"/>
        <v>14655.051711031896</v>
      </c>
      <c r="P1388" s="72">
        <f t="shared" si="129"/>
        <v>1465.5051711031897</v>
      </c>
      <c r="Q1388" s="73">
        <f t="shared" si="130"/>
        <v>2418.0835323202627</v>
      </c>
      <c r="R1388" s="48">
        <f t="shared" si="131"/>
        <v>18538.640414455349</v>
      </c>
      <c r="S1388" s="74">
        <f t="shared" si="132"/>
        <v>54</v>
      </c>
      <c r="T1388" s="6" t="s">
        <v>431</v>
      </c>
      <c r="U1388" s="47" t="s">
        <v>432</v>
      </c>
      <c r="V1388" s="47">
        <v>1</v>
      </c>
      <c r="W1388" s="47">
        <v>1</v>
      </c>
      <c r="X1388" s="47">
        <v>1</v>
      </c>
      <c r="Y1388" s="47">
        <v>1</v>
      </c>
      <c r="Z1388" s="75">
        <v>40855.636053240742</v>
      </c>
      <c r="AA1388" s="6" t="s">
        <v>433</v>
      </c>
      <c r="AB1388" s="47" t="s">
        <v>6835</v>
      </c>
      <c r="AC1388" s="47" t="s">
        <v>6854</v>
      </c>
      <c r="AD1388" s="47" t="s">
        <v>6855</v>
      </c>
      <c r="AE1388" s="47" t="s">
        <v>6856</v>
      </c>
      <c r="AF1388" s="6" t="s">
        <v>6857</v>
      </c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</row>
    <row r="1389" spans="1:43" s="1" customFormat="1" ht="31.5" x14ac:dyDescent="0.25">
      <c r="A1389" s="47">
        <v>1387</v>
      </c>
      <c r="B1389" s="47" t="s">
        <v>6858</v>
      </c>
      <c r="C1389" s="47" t="s">
        <v>3896</v>
      </c>
      <c r="D1389" s="69" t="s">
        <v>560</v>
      </c>
      <c r="E1389" s="47">
        <v>2003</v>
      </c>
      <c r="F1389" s="69" t="s">
        <v>5496</v>
      </c>
      <c r="G1389" s="69" t="s">
        <v>561</v>
      </c>
      <c r="H1389" s="69" t="s">
        <v>903</v>
      </c>
      <c r="I1389" s="70">
        <v>4.0460156456641281</v>
      </c>
      <c r="J1389" s="47" t="s">
        <v>430</v>
      </c>
      <c r="K1389" s="47">
        <v>10</v>
      </c>
      <c r="L1389" s="71"/>
      <c r="M1389" s="47">
        <v>75</v>
      </c>
      <c r="N1389" s="48">
        <f t="shared" si="133"/>
        <v>180</v>
      </c>
      <c r="O1389" s="48">
        <f t="shared" si="128"/>
        <v>728.28281621954307</v>
      </c>
      <c r="P1389" s="72">
        <f t="shared" si="129"/>
        <v>72.828281621954304</v>
      </c>
      <c r="Q1389" s="73">
        <f t="shared" si="130"/>
        <v>120.1666646762246</v>
      </c>
      <c r="R1389" s="48">
        <f t="shared" si="131"/>
        <v>921.27776251772195</v>
      </c>
      <c r="S1389" s="74">
        <f t="shared" si="132"/>
        <v>54</v>
      </c>
      <c r="T1389" s="6" t="s">
        <v>431</v>
      </c>
      <c r="U1389" s="47" t="s">
        <v>432</v>
      </c>
      <c r="V1389" s="47">
        <v>1</v>
      </c>
      <c r="W1389" s="47">
        <v>1</v>
      </c>
      <c r="X1389" s="47">
        <v>1</v>
      </c>
      <c r="Y1389" s="47">
        <v>1</v>
      </c>
      <c r="Z1389" s="75">
        <v>40855.636053240742</v>
      </c>
      <c r="AA1389" s="6" t="s">
        <v>433</v>
      </c>
      <c r="AB1389" s="47" t="s">
        <v>6835</v>
      </c>
      <c r="AC1389" s="47" t="s">
        <v>6859</v>
      </c>
      <c r="AD1389" s="47" t="s">
        <v>6854</v>
      </c>
      <c r="AE1389" s="47" t="s">
        <v>6860</v>
      </c>
      <c r="AF1389" s="6" t="s">
        <v>6861</v>
      </c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</row>
    <row r="1390" spans="1:43" s="1" customFormat="1" ht="31.5" x14ac:dyDescent="0.25">
      <c r="A1390" s="47">
        <v>1388</v>
      </c>
      <c r="B1390" s="47" t="s">
        <v>6862</v>
      </c>
      <c r="C1390" s="47" t="s">
        <v>3896</v>
      </c>
      <c r="D1390" s="69" t="s">
        <v>560</v>
      </c>
      <c r="E1390" s="47">
        <v>2003</v>
      </c>
      <c r="F1390" s="69" t="s">
        <v>5496</v>
      </c>
      <c r="G1390" s="69" t="s">
        <v>561</v>
      </c>
      <c r="H1390" s="69" t="s">
        <v>903</v>
      </c>
      <c r="I1390" s="70">
        <v>69.954505063195271</v>
      </c>
      <c r="J1390" s="47" t="s">
        <v>430</v>
      </c>
      <c r="K1390" s="47">
        <v>10</v>
      </c>
      <c r="L1390" s="71"/>
      <c r="M1390" s="47">
        <v>75</v>
      </c>
      <c r="N1390" s="48">
        <f t="shared" si="133"/>
        <v>180</v>
      </c>
      <c r="O1390" s="48">
        <f t="shared" si="128"/>
        <v>12591.810911375149</v>
      </c>
      <c r="P1390" s="72">
        <f t="shared" si="129"/>
        <v>1259.1810911375151</v>
      </c>
      <c r="Q1390" s="73">
        <f t="shared" si="130"/>
        <v>2077.6488003768995</v>
      </c>
      <c r="R1390" s="48">
        <f t="shared" si="131"/>
        <v>15928.640802889562</v>
      </c>
      <c r="S1390" s="74">
        <f t="shared" si="132"/>
        <v>54</v>
      </c>
      <c r="T1390" s="6" t="s">
        <v>1907</v>
      </c>
      <c r="U1390" s="47" t="s">
        <v>432</v>
      </c>
      <c r="V1390" s="47">
        <v>1</v>
      </c>
      <c r="W1390" s="47">
        <v>1</v>
      </c>
      <c r="X1390" s="47">
        <v>1</v>
      </c>
      <c r="Y1390" s="47">
        <v>1</v>
      </c>
      <c r="Z1390" s="75">
        <v>40855.636053240742</v>
      </c>
      <c r="AA1390" s="6" t="s">
        <v>433</v>
      </c>
      <c r="AB1390" s="47" t="s">
        <v>6835</v>
      </c>
      <c r="AC1390" s="47" t="s">
        <v>6863</v>
      </c>
      <c r="AD1390" s="47" t="s">
        <v>6859</v>
      </c>
      <c r="AE1390" s="47" t="s">
        <v>6864</v>
      </c>
      <c r="AF1390" s="6" t="s">
        <v>6865</v>
      </c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</row>
    <row r="1391" spans="1:43" s="1" customFormat="1" ht="15.75" x14ac:dyDescent="0.25">
      <c r="A1391" s="47">
        <v>1389</v>
      </c>
      <c r="B1391" s="47" t="s">
        <v>6866</v>
      </c>
      <c r="C1391" s="47" t="s">
        <v>3896</v>
      </c>
      <c r="D1391" s="69" t="s">
        <v>547</v>
      </c>
      <c r="E1391" s="47">
        <v>2001</v>
      </c>
      <c r="F1391" s="69" t="s">
        <v>5496</v>
      </c>
      <c r="G1391" s="69" t="s">
        <v>561</v>
      </c>
      <c r="H1391" s="69" t="s">
        <v>903</v>
      </c>
      <c r="I1391" s="70">
        <v>6.38747302673102</v>
      </c>
      <c r="J1391" s="47" t="s">
        <v>430</v>
      </c>
      <c r="K1391" s="47">
        <v>10</v>
      </c>
      <c r="L1391" s="71"/>
      <c r="M1391" s="47">
        <v>75</v>
      </c>
      <c r="N1391" s="48">
        <f t="shared" si="133"/>
        <v>180</v>
      </c>
      <c r="O1391" s="48">
        <f t="shared" si="128"/>
        <v>1149.7451448115837</v>
      </c>
      <c r="P1391" s="72">
        <f t="shared" si="129"/>
        <v>114.97451448115838</v>
      </c>
      <c r="Q1391" s="73">
        <f t="shared" si="130"/>
        <v>189.70794889391132</v>
      </c>
      <c r="R1391" s="48">
        <f t="shared" si="131"/>
        <v>1454.4276081866535</v>
      </c>
      <c r="S1391" s="74">
        <f t="shared" si="132"/>
        <v>52</v>
      </c>
      <c r="T1391" s="6" t="s">
        <v>431</v>
      </c>
      <c r="U1391" s="47" t="s">
        <v>432</v>
      </c>
      <c r="V1391" s="47">
        <v>1</v>
      </c>
      <c r="W1391" s="47">
        <v>1</v>
      </c>
      <c r="X1391" s="47">
        <v>1</v>
      </c>
      <c r="Y1391" s="47">
        <v>1</v>
      </c>
      <c r="Z1391" s="75">
        <v>40855.636053240742</v>
      </c>
      <c r="AA1391" s="6" t="s">
        <v>433</v>
      </c>
      <c r="AB1391" s="47" t="s">
        <v>2994</v>
      </c>
      <c r="AC1391" s="47" t="s">
        <v>5497</v>
      </c>
      <c r="AD1391" s="47" t="s">
        <v>6863</v>
      </c>
      <c r="AE1391" s="47" t="s">
        <v>6867</v>
      </c>
      <c r="AF1391" s="6" t="s">
        <v>6868</v>
      </c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</row>
    <row r="1392" spans="1:43" s="1" customFormat="1" ht="31.5" x14ac:dyDescent="0.25">
      <c r="A1392" s="47">
        <v>1390</v>
      </c>
      <c r="B1392" s="47" t="s">
        <v>6869</v>
      </c>
      <c r="C1392" s="47" t="s">
        <v>3896</v>
      </c>
      <c r="D1392" s="69" t="s">
        <v>560</v>
      </c>
      <c r="E1392" s="47">
        <v>2003</v>
      </c>
      <c r="F1392" s="69" t="s">
        <v>561</v>
      </c>
      <c r="G1392" s="69" t="s">
        <v>562</v>
      </c>
      <c r="H1392" s="69" t="s">
        <v>563</v>
      </c>
      <c r="I1392" s="70">
        <v>3.16677996756989</v>
      </c>
      <c r="J1392" s="47" t="s">
        <v>430</v>
      </c>
      <c r="K1392" s="47">
        <v>8</v>
      </c>
      <c r="L1392" s="71"/>
      <c r="M1392" s="47">
        <v>75</v>
      </c>
      <c r="N1392" s="48">
        <f t="shared" si="133"/>
        <v>160</v>
      </c>
      <c r="O1392" s="48">
        <f t="shared" si="128"/>
        <v>506.68479481118243</v>
      </c>
      <c r="P1392" s="72">
        <f t="shared" si="129"/>
        <v>50.668479481118247</v>
      </c>
      <c r="Q1392" s="73">
        <f t="shared" si="130"/>
        <v>83.602991143845088</v>
      </c>
      <c r="R1392" s="48">
        <f t="shared" si="131"/>
        <v>640.95626543614571</v>
      </c>
      <c r="S1392" s="74">
        <f t="shared" si="132"/>
        <v>54</v>
      </c>
      <c r="T1392" s="6" t="s">
        <v>1865</v>
      </c>
      <c r="U1392" s="47" t="s">
        <v>432</v>
      </c>
      <c r="V1392" s="47">
        <v>1</v>
      </c>
      <c r="W1392" s="47">
        <v>1</v>
      </c>
      <c r="X1392" s="47">
        <v>1</v>
      </c>
      <c r="Y1392" s="47">
        <v>1</v>
      </c>
      <c r="Z1392" s="75">
        <v>40855.636053240742</v>
      </c>
      <c r="AA1392" s="6" t="s">
        <v>433</v>
      </c>
      <c r="AB1392" s="47" t="s">
        <v>6835</v>
      </c>
      <c r="AC1392" s="47" t="s">
        <v>6870</v>
      </c>
      <c r="AD1392" s="47" t="s">
        <v>6871</v>
      </c>
      <c r="AE1392" s="47" t="s">
        <v>6872</v>
      </c>
      <c r="AF1392" s="6" t="s">
        <v>6873</v>
      </c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</row>
    <row r="1393" spans="1:43" s="1" customFormat="1" ht="31.5" x14ac:dyDescent="0.25">
      <c r="A1393" s="47">
        <v>1391</v>
      </c>
      <c r="B1393" s="47" t="s">
        <v>6874</v>
      </c>
      <c r="C1393" s="47" t="s">
        <v>3896</v>
      </c>
      <c r="D1393" s="69" t="s">
        <v>560</v>
      </c>
      <c r="E1393" s="47">
        <v>2003</v>
      </c>
      <c r="F1393" s="69" t="s">
        <v>561</v>
      </c>
      <c r="G1393" s="69" t="s">
        <v>562</v>
      </c>
      <c r="H1393" s="69" t="s">
        <v>563</v>
      </c>
      <c r="I1393" s="70">
        <v>4.1378688527217973</v>
      </c>
      <c r="J1393" s="47" t="s">
        <v>430</v>
      </c>
      <c r="K1393" s="47">
        <v>8</v>
      </c>
      <c r="L1393" s="71"/>
      <c r="M1393" s="47">
        <v>75</v>
      </c>
      <c r="N1393" s="48">
        <f t="shared" si="133"/>
        <v>160</v>
      </c>
      <c r="O1393" s="48">
        <f t="shared" si="128"/>
        <v>662.05901643548759</v>
      </c>
      <c r="P1393" s="72">
        <f t="shared" si="129"/>
        <v>66.205901643548756</v>
      </c>
      <c r="Q1393" s="73">
        <f t="shared" si="130"/>
        <v>109.23973771185544</v>
      </c>
      <c r="R1393" s="48">
        <f t="shared" si="131"/>
        <v>837.50465579089177</v>
      </c>
      <c r="S1393" s="74">
        <f t="shared" si="132"/>
        <v>54</v>
      </c>
      <c r="T1393" s="6" t="s">
        <v>431</v>
      </c>
      <c r="U1393" s="47" t="s">
        <v>432</v>
      </c>
      <c r="V1393" s="47">
        <v>1</v>
      </c>
      <c r="W1393" s="47">
        <v>1</v>
      </c>
      <c r="X1393" s="47">
        <v>1</v>
      </c>
      <c r="Y1393" s="47">
        <v>1</v>
      </c>
      <c r="Z1393" s="75">
        <v>40855.636053240742</v>
      </c>
      <c r="AA1393" s="6" t="s">
        <v>433</v>
      </c>
      <c r="AB1393" s="47" t="s">
        <v>6835</v>
      </c>
      <c r="AC1393" s="47" t="s">
        <v>6849</v>
      </c>
      <c r="AD1393" s="47" t="s">
        <v>6870</v>
      </c>
      <c r="AE1393" s="47" t="s">
        <v>6875</v>
      </c>
      <c r="AF1393" s="6" t="s">
        <v>6876</v>
      </c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</row>
    <row r="1394" spans="1:43" s="1" customFormat="1" ht="31.5" x14ac:dyDescent="0.25">
      <c r="A1394" s="47">
        <v>1392</v>
      </c>
      <c r="B1394" s="47" t="s">
        <v>6877</v>
      </c>
      <c r="C1394" s="47" t="s">
        <v>3896</v>
      </c>
      <c r="D1394" s="69" t="s">
        <v>560</v>
      </c>
      <c r="E1394" s="47">
        <v>2003</v>
      </c>
      <c r="F1394" s="69" t="s">
        <v>561</v>
      </c>
      <c r="G1394" s="69" t="s">
        <v>562</v>
      </c>
      <c r="H1394" s="69" t="s">
        <v>563</v>
      </c>
      <c r="I1394" s="70">
        <v>58.71959139503398</v>
      </c>
      <c r="J1394" s="47" t="s">
        <v>430</v>
      </c>
      <c r="K1394" s="47">
        <v>8</v>
      </c>
      <c r="L1394" s="71"/>
      <c r="M1394" s="47">
        <v>75</v>
      </c>
      <c r="N1394" s="48">
        <f t="shared" si="133"/>
        <v>160</v>
      </c>
      <c r="O1394" s="48">
        <f t="shared" si="128"/>
        <v>9395.1346232054366</v>
      </c>
      <c r="P1394" s="72">
        <f t="shared" si="129"/>
        <v>939.51346232054368</v>
      </c>
      <c r="Q1394" s="73">
        <f t="shared" si="130"/>
        <v>1550.1972128288969</v>
      </c>
      <c r="R1394" s="48">
        <f t="shared" si="131"/>
        <v>11884.845298354876</v>
      </c>
      <c r="S1394" s="74">
        <f t="shared" si="132"/>
        <v>54</v>
      </c>
      <c r="T1394" s="6" t="s">
        <v>1453</v>
      </c>
      <c r="U1394" s="47" t="s">
        <v>432</v>
      </c>
      <c r="V1394" s="47">
        <v>1</v>
      </c>
      <c r="W1394" s="47">
        <v>1</v>
      </c>
      <c r="X1394" s="47">
        <v>1</v>
      </c>
      <c r="Y1394" s="47">
        <v>1</v>
      </c>
      <c r="Z1394" s="75">
        <v>40855.636053240742</v>
      </c>
      <c r="AA1394" s="6" t="s">
        <v>433</v>
      </c>
      <c r="AB1394" s="47" t="s">
        <v>6835</v>
      </c>
      <c r="AC1394" s="47" t="s">
        <v>6849</v>
      </c>
      <c r="AD1394" s="47" t="s">
        <v>6878</v>
      </c>
      <c r="AE1394" s="47" t="s">
        <v>6879</v>
      </c>
      <c r="AF1394" s="6" t="s">
        <v>6880</v>
      </c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</row>
    <row r="1395" spans="1:43" s="1" customFormat="1" ht="31.5" x14ac:dyDescent="0.25">
      <c r="A1395" s="47">
        <v>1393</v>
      </c>
      <c r="B1395" s="47" t="s">
        <v>6881</v>
      </c>
      <c r="C1395" s="47" t="s">
        <v>4847</v>
      </c>
      <c r="D1395" s="69" t="s">
        <v>3507</v>
      </c>
      <c r="E1395" s="47">
        <v>2003</v>
      </c>
      <c r="F1395" s="69" t="s">
        <v>4849</v>
      </c>
      <c r="G1395" s="69" t="s">
        <v>562</v>
      </c>
      <c r="H1395" s="69" t="s">
        <v>563</v>
      </c>
      <c r="I1395" s="70">
        <v>14.14639006419902</v>
      </c>
      <c r="J1395" s="47" t="s">
        <v>430</v>
      </c>
      <c r="K1395" s="47">
        <v>10</v>
      </c>
      <c r="L1395" s="71"/>
      <c r="M1395" s="47">
        <v>75</v>
      </c>
      <c r="N1395" s="48">
        <f t="shared" si="133"/>
        <v>180</v>
      </c>
      <c r="O1395" s="48">
        <f t="shared" si="128"/>
        <v>2546.3502115558235</v>
      </c>
      <c r="P1395" s="72">
        <f t="shared" si="129"/>
        <v>254.63502115558236</v>
      </c>
      <c r="Q1395" s="73">
        <f t="shared" si="130"/>
        <v>420.14778490671085</v>
      </c>
      <c r="R1395" s="48">
        <f t="shared" si="131"/>
        <v>3221.1330176181168</v>
      </c>
      <c r="S1395" s="74">
        <f t="shared" si="132"/>
        <v>54</v>
      </c>
      <c r="T1395" s="6" t="s">
        <v>1521</v>
      </c>
      <c r="U1395" s="47" t="s">
        <v>432</v>
      </c>
      <c r="V1395" s="47">
        <v>1</v>
      </c>
      <c r="W1395" s="47">
        <v>1</v>
      </c>
      <c r="X1395" s="47">
        <v>1</v>
      </c>
      <c r="Y1395" s="47">
        <v>1</v>
      </c>
      <c r="Z1395" s="75">
        <v>40855.636053240742</v>
      </c>
      <c r="AA1395" s="6" t="s">
        <v>433</v>
      </c>
      <c r="AB1395" s="47" t="s">
        <v>3509</v>
      </c>
      <c r="AC1395" s="47" t="s">
        <v>6882</v>
      </c>
      <c r="AD1395" s="47" t="s">
        <v>6883</v>
      </c>
      <c r="AE1395" s="47" t="s">
        <v>6884</v>
      </c>
      <c r="AF1395" s="6" t="s">
        <v>6885</v>
      </c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</row>
    <row r="1396" spans="1:43" s="1" customFormat="1" ht="31.5" x14ac:dyDescent="0.25">
      <c r="A1396" s="47">
        <v>1394</v>
      </c>
      <c r="B1396" s="47" t="s">
        <v>6886</v>
      </c>
      <c r="C1396" s="47" t="s">
        <v>4847</v>
      </c>
      <c r="D1396" s="69" t="s">
        <v>3507</v>
      </c>
      <c r="E1396" s="47">
        <v>2003</v>
      </c>
      <c r="F1396" s="69" t="s">
        <v>4849</v>
      </c>
      <c r="G1396" s="69" t="s">
        <v>562</v>
      </c>
      <c r="H1396" s="69" t="s">
        <v>563</v>
      </c>
      <c r="I1396" s="70">
        <v>4.3555026730565336</v>
      </c>
      <c r="J1396" s="47" t="s">
        <v>430</v>
      </c>
      <c r="K1396" s="47">
        <v>10</v>
      </c>
      <c r="L1396" s="71"/>
      <c r="M1396" s="47">
        <v>75</v>
      </c>
      <c r="N1396" s="48">
        <f t="shared" si="133"/>
        <v>180</v>
      </c>
      <c r="O1396" s="48">
        <f t="shared" si="128"/>
        <v>783.99048115017604</v>
      </c>
      <c r="P1396" s="72">
        <f t="shared" si="129"/>
        <v>78.399048115017607</v>
      </c>
      <c r="Q1396" s="73">
        <f t="shared" si="130"/>
        <v>129.35842938977905</v>
      </c>
      <c r="R1396" s="48">
        <f t="shared" si="131"/>
        <v>991.74795865497276</v>
      </c>
      <c r="S1396" s="74">
        <f t="shared" si="132"/>
        <v>54</v>
      </c>
      <c r="T1396" s="6" t="s">
        <v>431</v>
      </c>
      <c r="U1396" s="47" t="s">
        <v>432</v>
      </c>
      <c r="V1396" s="47">
        <v>1</v>
      </c>
      <c r="W1396" s="47">
        <v>1</v>
      </c>
      <c r="X1396" s="47">
        <v>1</v>
      </c>
      <c r="Y1396" s="47">
        <v>1</v>
      </c>
      <c r="Z1396" s="75">
        <v>40855.636053240742</v>
      </c>
      <c r="AA1396" s="6" t="s">
        <v>433</v>
      </c>
      <c r="AB1396" s="47" t="s">
        <v>3509</v>
      </c>
      <c r="AC1396" s="47" t="s">
        <v>6887</v>
      </c>
      <c r="AD1396" s="47" t="s">
        <v>6882</v>
      </c>
      <c r="AE1396" s="47" t="s">
        <v>6888</v>
      </c>
      <c r="AF1396" s="6" t="s">
        <v>6889</v>
      </c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</row>
    <row r="1397" spans="1:43" s="1" customFormat="1" ht="31.5" x14ac:dyDescent="0.25">
      <c r="A1397" s="47">
        <v>1395</v>
      </c>
      <c r="B1397" s="47" t="s">
        <v>6890</v>
      </c>
      <c r="C1397" s="47" t="s">
        <v>4847</v>
      </c>
      <c r="D1397" s="69" t="s">
        <v>3507</v>
      </c>
      <c r="E1397" s="47">
        <v>2003</v>
      </c>
      <c r="F1397" s="69" t="s">
        <v>4849</v>
      </c>
      <c r="G1397" s="69" t="s">
        <v>562</v>
      </c>
      <c r="H1397" s="69" t="s">
        <v>563</v>
      </c>
      <c r="I1397" s="70">
        <v>507.52939631931707</v>
      </c>
      <c r="J1397" s="47" t="s">
        <v>430</v>
      </c>
      <c r="K1397" s="47">
        <v>10</v>
      </c>
      <c r="L1397" s="71"/>
      <c r="M1397" s="47">
        <v>75</v>
      </c>
      <c r="N1397" s="48">
        <f t="shared" si="133"/>
        <v>180</v>
      </c>
      <c r="O1397" s="48">
        <f t="shared" si="128"/>
        <v>91355.291337477072</v>
      </c>
      <c r="P1397" s="72">
        <f t="shared" si="129"/>
        <v>9135.5291337477083</v>
      </c>
      <c r="Q1397" s="73">
        <f t="shared" si="130"/>
        <v>15073.623070683716</v>
      </c>
      <c r="R1397" s="48">
        <f t="shared" si="131"/>
        <v>115564.44354190849</v>
      </c>
      <c r="S1397" s="74">
        <f t="shared" si="132"/>
        <v>54</v>
      </c>
      <c r="T1397" s="6" t="s">
        <v>431</v>
      </c>
      <c r="U1397" s="47" t="s">
        <v>432</v>
      </c>
      <c r="V1397" s="47">
        <v>1</v>
      </c>
      <c r="W1397" s="47">
        <v>1</v>
      </c>
      <c r="X1397" s="47">
        <v>1</v>
      </c>
      <c r="Y1397" s="47">
        <v>1</v>
      </c>
      <c r="Z1397" s="75">
        <v>40855.636064814833</v>
      </c>
      <c r="AA1397" s="6" t="s">
        <v>433</v>
      </c>
      <c r="AB1397" s="47" t="s">
        <v>3509</v>
      </c>
      <c r="AC1397" s="47" t="s">
        <v>6891</v>
      </c>
      <c r="AD1397" s="47" t="s">
        <v>6892</v>
      </c>
      <c r="AE1397" s="47" t="s">
        <v>6893</v>
      </c>
      <c r="AF1397" s="6" t="s">
        <v>6894</v>
      </c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</row>
    <row r="1398" spans="1:43" s="1" customFormat="1" ht="31.5" x14ac:dyDescent="0.25">
      <c r="A1398" s="47">
        <v>1396</v>
      </c>
      <c r="B1398" s="47" t="s">
        <v>6895</v>
      </c>
      <c r="C1398" s="47" t="s">
        <v>4847</v>
      </c>
      <c r="D1398" s="69" t="s">
        <v>3507</v>
      </c>
      <c r="E1398" s="47">
        <v>2003</v>
      </c>
      <c r="F1398" s="69" t="s">
        <v>4849</v>
      </c>
      <c r="G1398" s="69" t="s">
        <v>562</v>
      </c>
      <c r="H1398" s="69" t="s">
        <v>563</v>
      </c>
      <c r="I1398" s="70">
        <v>139.69818071159179</v>
      </c>
      <c r="J1398" s="47" t="s">
        <v>430</v>
      </c>
      <c r="K1398" s="47">
        <v>10</v>
      </c>
      <c r="L1398" s="71"/>
      <c r="M1398" s="47">
        <v>75</v>
      </c>
      <c r="N1398" s="48">
        <f t="shared" si="133"/>
        <v>180</v>
      </c>
      <c r="O1398" s="48">
        <f t="shared" si="128"/>
        <v>25145.672528086521</v>
      </c>
      <c r="P1398" s="72">
        <f t="shared" si="129"/>
        <v>2514.5672528086525</v>
      </c>
      <c r="Q1398" s="73">
        <f t="shared" si="130"/>
        <v>4149.0359671342758</v>
      </c>
      <c r="R1398" s="48">
        <f t="shared" si="131"/>
        <v>31809.275748029446</v>
      </c>
      <c r="S1398" s="74">
        <f t="shared" si="132"/>
        <v>54</v>
      </c>
      <c r="T1398" s="6" t="s">
        <v>431</v>
      </c>
      <c r="U1398" s="47" t="s">
        <v>432</v>
      </c>
      <c r="V1398" s="47">
        <v>1</v>
      </c>
      <c r="W1398" s="47">
        <v>1</v>
      </c>
      <c r="X1398" s="47">
        <v>1</v>
      </c>
      <c r="Y1398" s="47">
        <v>1</v>
      </c>
      <c r="Z1398" s="75">
        <v>40855.636064814833</v>
      </c>
      <c r="AA1398" s="6" t="s">
        <v>433</v>
      </c>
      <c r="AB1398" s="47" t="s">
        <v>3509</v>
      </c>
      <c r="AC1398" s="47" t="s">
        <v>6896</v>
      </c>
      <c r="AD1398" s="47" t="s">
        <v>6891</v>
      </c>
      <c r="AE1398" s="47" t="s">
        <v>6897</v>
      </c>
      <c r="AF1398" s="6" t="s">
        <v>6898</v>
      </c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</row>
    <row r="1399" spans="1:43" s="1" customFormat="1" ht="31.5" x14ac:dyDescent="0.25">
      <c r="A1399" s="47">
        <v>1397</v>
      </c>
      <c r="B1399" s="47" t="s">
        <v>6899</v>
      </c>
      <c r="C1399" s="47" t="s">
        <v>4847</v>
      </c>
      <c r="D1399" s="69" t="s">
        <v>3507</v>
      </c>
      <c r="E1399" s="47">
        <v>2003</v>
      </c>
      <c r="F1399" s="69" t="s">
        <v>4849</v>
      </c>
      <c r="G1399" s="69" t="s">
        <v>562</v>
      </c>
      <c r="H1399" s="69" t="s">
        <v>457</v>
      </c>
      <c r="I1399" s="70">
        <v>3.8271847635957461</v>
      </c>
      <c r="J1399" s="47" t="s">
        <v>430</v>
      </c>
      <c r="K1399" s="47">
        <v>10</v>
      </c>
      <c r="L1399" s="71"/>
      <c r="M1399" s="47">
        <v>75</v>
      </c>
      <c r="N1399" s="48">
        <f t="shared" si="133"/>
        <v>180</v>
      </c>
      <c r="O1399" s="48">
        <f t="shared" si="128"/>
        <v>688.8932574472343</v>
      </c>
      <c r="P1399" s="72">
        <f t="shared" si="129"/>
        <v>68.889325744723436</v>
      </c>
      <c r="Q1399" s="73">
        <f t="shared" si="130"/>
        <v>113.66738747879366</v>
      </c>
      <c r="R1399" s="48">
        <f t="shared" si="131"/>
        <v>871.44997067075144</v>
      </c>
      <c r="S1399" s="74">
        <f t="shared" si="132"/>
        <v>54</v>
      </c>
      <c r="T1399" s="6" t="s">
        <v>431</v>
      </c>
      <c r="U1399" s="47" t="s">
        <v>432</v>
      </c>
      <c r="V1399" s="47">
        <v>1</v>
      </c>
      <c r="W1399" s="47">
        <v>1</v>
      </c>
      <c r="X1399" s="47">
        <v>1</v>
      </c>
      <c r="Y1399" s="47">
        <v>1</v>
      </c>
      <c r="Z1399" s="75">
        <v>40855.636064814833</v>
      </c>
      <c r="AA1399" s="6" t="s">
        <v>433</v>
      </c>
      <c r="AB1399" s="47" t="s">
        <v>3509</v>
      </c>
      <c r="AC1399" s="47" t="s">
        <v>6900</v>
      </c>
      <c r="AD1399" s="47" t="s">
        <v>6896</v>
      </c>
      <c r="AE1399" s="47" t="s">
        <v>6901</v>
      </c>
      <c r="AF1399" s="6" t="s">
        <v>6902</v>
      </c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</row>
    <row r="1400" spans="1:43" s="1" customFormat="1" ht="31.5" x14ac:dyDescent="0.25">
      <c r="A1400" s="47">
        <v>1398</v>
      </c>
      <c r="B1400" s="47" t="s">
        <v>6903</v>
      </c>
      <c r="C1400" s="47" t="s">
        <v>4847</v>
      </c>
      <c r="D1400" s="69" t="s">
        <v>3507</v>
      </c>
      <c r="E1400" s="47">
        <v>2003</v>
      </c>
      <c r="F1400" s="69" t="s">
        <v>4849</v>
      </c>
      <c r="G1400" s="69" t="s">
        <v>562</v>
      </c>
      <c r="H1400" s="69" t="s">
        <v>4841</v>
      </c>
      <c r="I1400" s="70">
        <v>2.947471326644203</v>
      </c>
      <c r="J1400" s="47" t="s">
        <v>430</v>
      </c>
      <c r="K1400" s="47">
        <v>8</v>
      </c>
      <c r="L1400" s="71"/>
      <c r="M1400" s="47">
        <v>75</v>
      </c>
      <c r="N1400" s="48">
        <f t="shared" si="133"/>
        <v>160</v>
      </c>
      <c r="O1400" s="48">
        <f t="shared" si="128"/>
        <v>471.59541226307249</v>
      </c>
      <c r="P1400" s="72">
        <f t="shared" si="129"/>
        <v>47.159541226307255</v>
      </c>
      <c r="Q1400" s="73">
        <f t="shared" si="130"/>
        <v>77.813243023406969</v>
      </c>
      <c r="R1400" s="48">
        <f t="shared" si="131"/>
        <v>596.5681965127867</v>
      </c>
      <c r="S1400" s="74">
        <f t="shared" si="132"/>
        <v>54</v>
      </c>
      <c r="T1400" s="6" t="s">
        <v>1865</v>
      </c>
      <c r="U1400" s="47" t="s">
        <v>432</v>
      </c>
      <c r="V1400" s="47">
        <v>1</v>
      </c>
      <c r="W1400" s="47">
        <v>1</v>
      </c>
      <c r="X1400" s="47">
        <v>1</v>
      </c>
      <c r="Y1400" s="47">
        <v>1</v>
      </c>
      <c r="Z1400" s="75">
        <v>40855.636064814833</v>
      </c>
      <c r="AA1400" s="6" t="s">
        <v>433</v>
      </c>
      <c r="AB1400" s="47" t="s">
        <v>3509</v>
      </c>
      <c r="AC1400" s="47" t="s">
        <v>6904</v>
      </c>
      <c r="AD1400" s="47" t="s">
        <v>6905</v>
      </c>
      <c r="AE1400" s="47" t="s">
        <v>6906</v>
      </c>
      <c r="AF1400" s="6" t="s">
        <v>6907</v>
      </c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</row>
    <row r="1401" spans="1:43" s="1" customFormat="1" ht="31.5" x14ac:dyDescent="0.25">
      <c r="A1401" s="47">
        <v>1399</v>
      </c>
      <c r="B1401" s="47" t="s">
        <v>6908</v>
      </c>
      <c r="C1401" s="47" t="s">
        <v>4847</v>
      </c>
      <c r="D1401" s="69" t="s">
        <v>3507</v>
      </c>
      <c r="E1401" s="47">
        <v>2003</v>
      </c>
      <c r="F1401" s="69" t="s">
        <v>4849</v>
      </c>
      <c r="G1401" s="69" t="s">
        <v>562</v>
      </c>
      <c r="H1401" s="69" t="s">
        <v>451</v>
      </c>
      <c r="I1401" s="70">
        <v>360.52513106631949</v>
      </c>
      <c r="J1401" s="47" t="s">
        <v>430</v>
      </c>
      <c r="K1401" s="47">
        <v>8</v>
      </c>
      <c r="L1401" s="71"/>
      <c r="M1401" s="47">
        <v>75</v>
      </c>
      <c r="N1401" s="48">
        <f t="shared" si="133"/>
        <v>160</v>
      </c>
      <c r="O1401" s="48">
        <f t="shared" si="128"/>
        <v>57684.02097061112</v>
      </c>
      <c r="P1401" s="72">
        <f t="shared" si="129"/>
        <v>5768.4020970611127</v>
      </c>
      <c r="Q1401" s="73">
        <f t="shared" si="130"/>
        <v>9517.8634601508347</v>
      </c>
      <c r="R1401" s="48">
        <f t="shared" si="131"/>
        <v>72970.286527823075</v>
      </c>
      <c r="S1401" s="74">
        <f t="shared" si="132"/>
        <v>54</v>
      </c>
      <c r="T1401" s="6" t="s">
        <v>431</v>
      </c>
      <c r="U1401" s="47" t="s">
        <v>432</v>
      </c>
      <c r="V1401" s="47">
        <v>1</v>
      </c>
      <c r="W1401" s="47">
        <v>1</v>
      </c>
      <c r="X1401" s="47">
        <v>1</v>
      </c>
      <c r="Y1401" s="47">
        <v>1</v>
      </c>
      <c r="Z1401" s="75">
        <v>40855.636064814833</v>
      </c>
      <c r="AA1401" s="6" t="s">
        <v>433</v>
      </c>
      <c r="AB1401" s="47" t="s">
        <v>3509</v>
      </c>
      <c r="AC1401" s="47" t="s">
        <v>6909</v>
      </c>
      <c r="AD1401" s="47" t="s">
        <v>6910</v>
      </c>
      <c r="AE1401" s="47" t="s">
        <v>6911</v>
      </c>
      <c r="AF1401" s="6" t="s">
        <v>6912</v>
      </c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</row>
    <row r="1402" spans="1:43" s="1" customFormat="1" ht="31.5" x14ac:dyDescent="0.25">
      <c r="A1402" s="47">
        <v>1400</v>
      </c>
      <c r="B1402" s="47" t="s">
        <v>6913</v>
      </c>
      <c r="C1402" s="47" t="s">
        <v>4847</v>
      </c>
      <c r="D1402" s="69" t="s">
        <v>3507</v>
      </c>
      <c r="E1402" s="47">
        <v>2003</v>
      </c>
      <c r="F1402" s="69" t="s">
        <v>4849</v>
      </c>
      <c r="G1402" s="69" t="s">
        <v>562</v>
      </c>
      <c r="H1402" s="69" t="s">
        <v>451</v>
      </c>
      <c r="I1402" s="70">
        <v>3.8324018890100171</v>
      </c>
      <c r="J1402" s="47" t="s">
        <v>430</v>
      </c>
      <c r="K1402" s="47">
        <v>8</v>
      </c>
      <c r="L1402" s="71"/>
      <c r="M1402" s="47">
        <v>75</v>
      </c>
      <c r="N1402" s="48">
        <f t="shared" si="133"/>
        <v>160</v>
      </c>
      <c r="O1402" s="48">
        <f t="shared" si="128"/>
        <v>613.18430224160272</v>
      </c>
      <c r="P1402" s="72">
        <f t="shared" si="129"/>
        <v>61.318430224160274</v>
      </c>
      <c r="Q1402" s="73">
        <f t="shared" si="130"/>
        <v>101.17540986986444</v>
      </c>
      <c r="R1402" s="48">
        <f t="shared" si="131"/>
        <v>775.6781423356274</v>
      </c>
      <c r="S1402" s="74">
        <f t="shared" si="132"/>
        <v>54</v>
      </c>
      <c r="T1402" s="6" t="s">
        <v>431</v>
      </c>
      <c r="U1402" s="47" t="s">
        <v>432</v>
      </c>
      <c r="V1402" s="47">
        <v>1</v>
      </c>
      <c r="W1402" s="47">
        <v>1</v>
      </c>
      <c r="X1402" s="47">
        <v>1</v>
      </c>
      <c r="Y1402" s="47">
        <v>1</v>
      </c>
      <c r="Z1402" s="75">
        <v>40855.636064814833</v>
      </c>
      <c r="AA1402" s="6" t="s">
        <v>433</v>
      </c>
      <c r="AB1402" s="47" t="s">
        <v>3509</v>
      </c>
      <c r="AC1402" s="47" t="s">
        <v>6900</v>
      </c>
      <c r="AD1402" s="47" t="s">
        <v>6909</v>
      </c>
      <c r="AE1402" s="47" t="s">
        <v>6914</v>
      </c>
      <c r="AF1402" s="6" t="s">
        <v>6915</v>
      </c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</row>
    <row r="1403" spans="1:43" s="1" customFormat="1" ht="31.5" x14ac:dyDescent="0.25">
      <c r="A1403" s="47">
        <v>1401</v>
      </c>
      <c r="B1403" s="47" t="s">
        <v>6916</v>
      </c>
      <c r="C1403" s="47" t="s">
        <v>3896</v>
      </c>
      <c r="D1403" s="69" t="s">
        <v>3507</v>
      </c>
      <c r="E1403" s="47">
        <v>2003</v>
      </c>
      <c r="F1403" s="69" t="s">
        <v>563</v>
      </c>
      <c r="G1403" s="69" t="s">
        <v>561</v>
      </c>
      <c r="H1403" s="69" t="s">
        <v>6853</v>
      </c>
      <c r="I1403" s="70">
        <v>151.62334034599169</v>
      </c>
      <c r="J1403" s="47" t="s">
        <v>430</v>
      </c>
      <c r="K1403" s="47">
        <v>10</v>
      </c>
      <c r="L1403" s="71"/>
      <c r="M1403" s="47">
        <v>75</v>
      </c>
      <c r="N1403" s="48">
        <f t="shared" si="133"/>
        <v>180</v>
      </c>
      <c r="O1403" s="48">
        <f t="shared" si="128"/>
        <v>27292.201262278504</v>
      </c>
      <c r="P1403" s="72">
        <f t="shared" si="129"/>
        <v>2729.2201262278504</v>
      </c>
      <c r="Q1403" s="73">
        <f t="shared" si="130"/>
        <v>4503.2132082759526</v>
      </c>
      <c r="R1403" s="48">
        <f t="shared" si="131"/>
        <v>34524.634596782307</v>
      </c>
      <c r="S1403" s="74">
        <f t="shared" si="132"/>
        <v>54</v>
      </c>
      <c r="T1403" s="6" t="s">
        <v>431</v>
      </c>
      <c r="U1403" s="47" t="s">
        <v>432</v>
      </c>
      <c r="V1403" s="47">
        <v>1</v>
      </c>
      <c r="W1403" s="47">
        <v>1</v>
      </c>
      <c r="X1403" s="47">
        <v>1</v>
      </c>
      <c r="Y1403" s="47">
        <v>1</v>
      </c>
      <c r="Z1403" s="75">
        <v>40855.636064814833</v>
      </c>
      <c r="AA1403" s="6" t="s">
        <v>433</v>
      </c>
      <c r="AB1403" s="47" t="s">
        <v>3509</v>
      </c>
      <c r="AC1403" s="47" t="s">
        <v>6855</v>
      </c>
      <c r="AD1403" s="47" t="s">
        <v>6917</v>
      </c>
      <c r="AE1403" s="47" t="s">
        <v>6918</v>
      </c>
      <c r="AF1403" s="6" t="s">
        <v>6919</v>
      </c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</row>
    <row r="1404" spans="1:43" s="1" customFormat="1" ht="15.75" x14ac:dyDescent="0.25">
      <c r="A1404" s="47">
        <v>1402</v>
      </c>
      <c r="B1404" s="47" t="s">
        <v>6920</v>
      </c>
      <c r="C1404" s="47" t="s">
        <v>3896</v>
      </c>
      <c r="D1404" s="69" t="s">
        <v>547</v>
      </c>
      <c r="E1404" s="47">
        <v>2001</v>
      </c>
      <c r="F1404" s="69" t="s">
        <v>5496</v>
      </c>
      <c r="G1404" s="69" t="s">
        <v>903</v>
      </c>
      <c r="H1404" s="69" t="s">
        <v>533</v>
      </c>
      <c r="I1404" s="70">
        <v>5.9999101220945432</v>
      </c>
      <c r="J1404" s="47" t="s">
        <v>430</v>
      </c>
      <c r="K1404" s="47">
        <v>8</v>
      </c>
      <c r="L1404" s="71"/>
      <c r="M1404" s="47">
        <v>75</v>
      </c>
      <c r="N1404" s="48">
        <f t="shared" si="133"/>
        <v>160</v>
      </c>
      <c r="O1404" s="48">
        <f t="shared" si="128"/>
        <v>959.98561953512694</v>
      </c>
      <c r="P1404" s="72">
        <f t="shared" si="129"/>
        <v>95.998561953512706</v>
      </c>
      <c r="Q1404" s="73">
        <f t="shared" si="130"/>
        <v>158.39762722329596</v>
      </c>
      <c r="R1404" s="48">
        <f t="shared" si="131"/>
        <v>1214.3818087119357</v>
      </c>
      <c r="S1404" s="74">
        <f t="shared" si="132"/>
        <v>52</v>
      </c>
      <c r="T1404" s="6" t="s">
        <v>1949</v>
      </c>
      <c r="U1404" s="47" t="s">
        <v>432</v>
      </c>
      <c r="V1404" s="47">
        <v>1</v>
      </c>
      <c r="W1404" s="47">
        <v>1</v>
      </c>
      <c r="X1404" s="47">
        <v>1</v>
      </c>
      <c r="Y1404" s="47">
        <v>1</v>
      </c>
      <c r="Z1404" s="75">
        <v>40855.636064814833</v>
      </c>
      <c r="AA1404" s="6" t="s">
        <v>433</v>
      </c>
      <c r="AB1404" s="47" t="s">
        <v>2994</v>
      </c>
      <c r="AC1404" s="47" t="s">
        <v>6921</v>
      </c>
      <c r="AD1404" s="47" t="s">
        <v>6922</v>
      </c>
      <c r="AE1404" s="47" t="s">
        <v>6923</v>
      </c>
      <c r="AF1404" s="6" t="s">
        <v>6924</v>
      </c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</row>
    <row r="1405" spans="1:43" s="1" customFormat="1" ht="15.75" x14ac:dyDescent="0.25">
      <c r="A1405" s="47">
        <v>1403</v>
      </c>
      <c r="B1405" s="47" t="s">
        <v>6925</v>
      </c>
      <c r="C1405" s="47" t="s">
        <v>3896</v>
      </c>
      <c r="D1405" s="69" t="s">
        <v>547</v>
      </c>
      <c r="E1405" s="47">
        <v>2001</v>
      </c>
      <c r="F1405" s="69" t="s">
        <v>5496</v>
      </c>
      <c r="G1405" s="69" t="s">
        <v>903</v>
      </c>
      <c r="H1405" s="69" t="s">
        <v>533</v>
      </c>
      <c r="I1405" s="70">
        <v>31.942451064197009</v>
      </c>
      <c r="J1405" s="47" t="s">
        <v>430</v>
      </c>
      <c r="K1405" s="47">
        <v>8</v>
      </c>
      <c r="L1405" s="71"/>
      <c r="M1405" s="47">
        <v>75</v>
      </c>
      <c r="N1405" s="48">
        <f t="shared" si="133"/>
        <v>160</v>
      </c>
      <c r="O1405" s="48">
        <f t="shared" si="128"/>
        <v>5110.7921702715212</v>
      </c>
      <c r="P1405" s="72">
        <f t="shared" si="129"/>
        <v>511.07921702715214</v>
      </c>
      <c r="Q1405" s="73">
        <f t="shared" si="130"/>
        <v>843.28070809480107</v>
      </c>
      <c r="R1405" s="48">
        <f t="shared" si="131"/>
        <v>6465.1520953934751</v>
      </c>
      <c r="S1405" s="74">
        <f t="shared" si="132"/>
        <v>52</v>
      </c>
      <c r="T1405" s="6" t="s">
        <v>431</v>
      </c>
      <c r="U1405" s="47" t="s">
        <v>432</v>
      </c>
      <c r="V1405" s="47">
        <v>1</v>
      </c>
      <c r="W1405" s="47">
        <v>1</v>
      </c>
      <c r="X1405" s="47">
        <v>1</v>
      </c>
      <c r="Y1405" s="47">
        <v>1</v>
      </c>
      <c r="Z1405" s="75">
        <v>40855.636064814833</v>
      </c>
      <c r="AA1405" s="6" t="s">
        <v>433</v>
      </c>
      <c r="AB1405" s="47" t="s">
        <v>2994</v>
      </c>
      <c r="AC1405" s="47" t="s">
        <v>6926</v>
      </c>
      <c r="AD1405" s="47" t="s">
        <v>6921</v>
      </c>
      <c r="AE1405" s="47" t="s">
        <v>6927</v>
      </c>
      <c r="AF1405" s="6" t="s">
        <v>6928</v>
      </c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</row>
    <row r="1406" spans="1:43" s="1" customFormat="1" ht="15.75" x14ac:dyDescent="0.25">
      <c r="A1406" s="47">
        <v>1404</v>
      </c>
      <c r="B1406" s="47" t="s">
        <v>6929</v>
      </c>
      <c r="C1406" s="47" t="s">
        <v>3896</v>
      </c>
      <c r="D1406" s="69" t="s">
        <v>547</v>
      </c>
      <c r="E1406" s="47">
        <v>2001</v>
      </c>
      <c r="F1406" s="69" t="s">
        <v>5496</v>
      </c>
      <c r="G1406" s="69" t="s">
        <v>903</v>
      </c>
      <c r="H1406" s="69" t="s">
        <v>533</v>
      </c>
      <c r="I1406" s="70">
        <v>4.6725977797119818</v>
      </c>
      <c r="J1406" s="47" t="s">
        <v>430</v>
      </c>
      <c r="K1406" s="47">
        <v>8</v>
      </c>
      <c r="L1406" s="71"/>
      <c r="M1406" s="47">
        <v>75</v>
      </c>
      <c r="N1406" s="48">
        <f t="shared" si="133"/>
        <v>160</v>
      </c>
      <c r="O1406" s="48">
        <f t="shared" si="128"/>
        <v>747.61564475391708</v>
      </c>
      <c r="P1406" s="72">
        <f t="shared" si="129"/>
        <v>74.761564475391708</v>
      </c>
      <c r="Q1406" s="73">
        <f t="shared" si="130"/>
        <v>123.35658138439632</v>
      </c>
      <c r="R1406" s="48">
        <f t="shared" si="131"/>
        <v>945.7337906137052</v>
      </c>
      <c r="S1406" s="74">
        <f t="shared" si="132"/>
        <v>52</v>
      </c>
      <c r="T1406" s="6" t="s">
        <v>431</v>
      </c>
      <c r="U1406" s="47" t="s">
        <v>432</v>
      </c>
      <c r="V1406" s="47">
        <v>1</v>
      </c>
      <c r="W1406" s="47">
        <v>1</v>
      </c>
      <c r="X1406" s="47">
        <v>1</v>
      </c>
      <c r="Y1406" s="47">
        <v>1</v>
      </c>
      <c r="Z1406" s="75">
        <v>40855.636064814833</v>
      </c>
      <c r="AA1406" s="6" t="s">
        <v>433</v>
      </c>
      <c r="AB1406" s="47" t="s">
        <v>2994</v>
      </c>
      <c r="AC1406" s="47" t="s">
        <v>6930</v>
      </c>
      <c r="AD1406" s="47" t="s">
        <v>6926</v>
      </c>
      <c r="AE1406" s="47" t="s">
        <v>6931</v>
      </c>
      <c r="AF1406" s="6" t="s">
        <v>6932</v>
      </c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</row>
    <row r="1407" spans="1:43" s="1" customFormat="1" ht="15.75" x14ac:dyDescent="0.25">
      <c r="A1407" s="47">
        <v>1405</v>
      </c>
      <c r="B1407" s="47" t="s">
        <v>6933</v>
      </c>
      <c r="C1407" s="47" t="s">
        <v>3896</v>
      </c>
      <c r="D1407" s="69" t="s">
        <v>547</v>
      </c>
      <c r="E1407" s="47">
        <v>2001</v>
      </c>
      <c r="F1407" s="69" t="s">
        <v>903</v>
      </c>
      <c r="G1407" s="69" t="s">
        <v>5637</v>
      </c>
      <c r="H1407" s="69" t="s">
        <v>451</v>
      </c>
      <c r="I1407" s="70">
        <v>157.66680204172849</v>
      </c>
      <c r="J1407" s="47" t="s">
        <v>430</v>
      </c>
      <c r="K1407" s="47">
        <v>12</v>
      </c>
      <c r="L1407" s="71"/>
      <c r="M1407" s="47">
        <v>75</v>
      </c>
      <c r="N1407" s="48">
        <f t="shared" si="133"/>
        <v>200</v>
      </c>
      <c r="O1407" s="48">
        <f t="shared" si="128"/>
        <v>31533.360408345696</v>
      </c>
      <c r="P1407" s="72">
        <f t="shared" si="129"/>
        <v>3153.3360408345698</v>
      </c>
      <c r="Q1407" s="73">
        <f t="shared" si="130"/>
        <v>5203.0044673770399</v>
      </c>
      <c r="R1407" s="48">
        <f t="shared" si="131"/>
        <v>39889.700916557304</v>
      </c>
      <c r="S1407" s="74">
        <f t="shared" si="132"/>
        <v>52</v>
      </c>
      <c r="T1407" s="6" t="s">
        <v>431</v>
      </c>
      <c r="U1407" s="47" t="s">
        <v>432</v>
      </c>
      <c r="V1407" s="47">
        <v>1</v>
      </c>
      <c r="W1407" s="47">
        <v>1</v>
      </c>
      <c r="X1407" s="47">
        <v>1</v>
      </c>
      <c r="Y1407" s="47">
        <v>1</v>
      </c>
      <c r="Z1407" s="75">
        <v>40855.636076388888</v>
      </c>
      <c r="AA1407" s="6" t="s">
        <v>433</v>
      </c>
      <c r="AB1407" s="47" t="s">
        <v>2994</v>
      </c>
      <c r="AC1407" s="47" t="s">
        <v>5643</v>
      </c>
      <c r="AD1407" s="47" t="s">
        <v>6387</v>
      </c>
      <c r="AE1407" s="47" t="s">
        <v>6934</v>
      </c>
      <c r="AF1407" s="6" t="s">
        <v>6935</v>
      </c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</row>
    <row r="1408" spans="1:43" s="1" customFormat="1" ht="15.75" x14ac:dyDescent="0.25">
      <c r="A1408" s="47">
        <v>1406</v>
      </c>
      <c r="B1408" s="47" t="s">
        <v>6936</v>
      </c>
      <c r="C1408" s="47" t="s">
        <v>3933</v>
      </c>
      <c r="D1408" s="69" t="s">
        <v>3934</v>
      </c>
      <c r="E1408" s="47">
        <v>1991</v>
      </c>
      <c r="F1408" s="69" t="s">
        <v>6937</v>
      </c>
      <c r="G1408" s="69" t="s">
        <v>451</v>
      </c>
      <c r="H1408" s="69" t="s">
        <v>451</v>
      </c>
      <c r="I1408" s="70">
        <v>2.9999990451389471</v>
      </c>
      <c r="J1408" s="47" t="s">
        <v>430</v>
      </c>
      <c r="K1408" s="47">
        <v>8</v>
      </c>
      <c r="L1408" s="71"/>
      <c r="M1408" s="47">
        <v>75</v>
      </c>
      <c r="N1408" s="48">
        <f t="shared" si="133"/>
        <v>160</v>
      </c>
      <c r="O1408" s="48">
        <f t="shared" si="128"/>
        <v>479.99984722223155</v>
      </c>
      <c r="P1408" s="72">
        <f t="shared" si="129"/>
        <v>47.999984722223161</v>
      </c>
      <c r="Q1408" s="73">
        <f t="shared" si="130"/>
        <v>79.199974791668211</v>
      </c>
      <c r="R1408" s="48">
        <f t="shared" si="131"/>
        <v>607.19980673612292</v>
      </c>
      <c r="S1408" s="74">
        <f t="shared" si="132"/>
        <v>42</v>
      </c>
      <c r="T1408" s="6" t="s">
        <v>431</v>
      </c>
      <c r="U1408" s="47" t="s">
        <v>432</v>
      </c>
      <c r="V1408" s="47">
        <v>1</v>
      </c>
      <c r="W1408" s="47">
        <v>1</v>
      </c>
      <c r="X1408" s="47">
        <v>1</v>
      </c>
      <c r="Y1408" s="47">
        <v>1</v>
      </c>
      <c r="Z1408" s="75">
        <v>44272.373703703714</v>
      </c>
      <c r="AA1408" s="6" t="s">
        <v>1221</v>
      </c>
      <c r="AB1408" s="47" t="s">
        <v>431</v>
      </c>
      <c r="AC1408" s="47" t="s">
        <v>3945</v>
      </c>
      <c r="AD1408" s="47" t="s">
        <v>6938</v>
      </c>
      <c r="AE1408" s="47" t="s">
        <v>6939</v>
      </c>
      <c r="AF1408" s="6" t="s">
        <v>6940</v>
      </c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</row>
    <row r="1409" spans="1:43" s="1" customFormat="1" ht="15.75" x14ac:dyDescent="0.25">
      <c r="A1409" s="47">
        <v>1407</v>
      </c>
      <c r="B1409" s="47" t="s">
        <v>6941</v>
      </c>
      <c r="C1409" s="47" t="s">
        <v>2721</v>
      </c>
      <c r="D1409" s="69" t="s">
        <v>3934</v>
      </c>
      <c r="E1409" s="47">
        <v>1991</v>
      </c>
      <c r="F1409" s="69" t="s">
        <v>6937</v>
      </c>
      <c r="G1409" s="69" t="s">
        <v>457</v>
      </c>
      <c r="H1409" s="69" t="s">
        <v>451</v>
      </c>
      <c r="I1409" s="70">
        <v>43.696449134940707</v>
      </c>
      <c r="J1409" s="47" t="s">
        <v>430</v>
      </c>
      <c r="K1409" s="47">
        <v>6</v>
      </c>
      <c r="L1409" s="71"/>
      <c r="M1409" s="47">
        <v>75</v>
      </c>
      <c r="N1409" s="48">
        <f t="shared" si="133"/>
        <v>140</v>
      </c>
      <c r="O1409" s="48">
        <f t="shared" si="128"/>
        <v>6117.5028788916989</v>
      </c>
      <c r="P1409" s="72">
        <f t="shared" si="129"/>
        <v>611.75028788916995</v>
      </c>
      <c r="Q1409" s="73">
        <f t="shared" si="130"/>
        <v>1009.3879750171303</v>
      </c>
      <c r="R1409" s="48">
        <f t="shared" si="131"/>
        <v>7738.6411417979989</v>
      </c>
      <c r="S1409" s="74">
        <f t="shared" si="132"/>
        <v>42</v>
      </c>
      <c r="T1409" s="6" t="s">
        <v>431</v>
      </c>
      <c r="U1409" s="47" t="s">
        <v>432</v>
      </c>
      <c r="V1409" s="47">
        <v>1</v>
      </c>
      <c r="W1409" s="47">
        <v>1</v>
      </c>
      <c r="X1409" s="47">
        <v>1</v>
      </c>
      <c r="Y1409" s="47">
        <v>1</v>
      </c>
      <c r="Z1409" s="75">
        <v>40855.636076388888</v>
      </c>
      <c r="AA1409" s="6" t="s">
        <v>433</v>
      </c>
      <c r="AB1409" s="47" t="s">
        <v>431</v>
      </c>
      <c r="AC1409" s="47" t="s">
        <v>3938</v>
      </c>
      <c r="AD1409" s="47" t="s">
        <v>6942</v>
      </c>
      <c r="AE1409" s="47" t="s">
        <v>6943</v>
      </c>
      <c r="AF1409" s="6" t="s">
        <v>6944</v>
      </c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</row>
    <row r="1410" spans="1:43" s="1" customFormat="1" ht="31.5" x14ac:dyDescent="0.25">
      <c r="A1410" s="47">
        <v>1408</v>
      </c>
      <c r="B1410" s="47" t="s">
        <v>6945</v>
      </c>
      <c r="C1410" s="47" t="s">
        <v>2721</v>
      </c>
      <c r="D1410" s="69" t="s">
        <v>2722</v>
      </c>
      <c r="E1410" s="47">
        <v>1995</v>
      </c>
      <c r="F1410" s="69" t="s">
        <v>3935</v>
      </c>
      <c r="G1410" s="69" t="s">
        <v>3936</v>
      </c>
      <c r="H1410" s="69" t="s">
        <v>6946</v>
      </c>
      <c r="I1410" s="70">
        <v>197.7557217088895</v>
      </c>
      <c r="J1410" s="47" t="s">
        <v>430</v>
      </c>
      <c r="K1410" s="47">
        <v>6</v>
      </c>
      <c r="L1410" s="71"/>
      <c r="M1410" s="47">
        <v>75</v>
      </c>
      <c r="N1410" s="48">
        <f t="shared" si="133"/>
        <v>140</v>
      </c>
      <c r="O1410" s="48">
        <f t="shared" si="128"/>
        <v>27685.801039244529</v>
      </c>
      <c r="P1410" s="72">
        <f t="shared" si="129"/>
        <v>2768.5801039244529</v>
      </c>
      <c r="Q1410" s="73">
        <f t="shared" si="130"/>
        <v>4568.1571714753472</v>
      </c>
      <c r="R1410" s="48">
        <f t="shared" si="131"/>
        <v>35022.538314644327</v>
      </c>
      <c r="S1410" s="74">
        <f t="shared" si="132"/>
        <v>46</v>
      </c>
      <c r="T1410" s="6" t="s">
        <v>431</v>
      </c>
      <c r="U1410" s="47" t="s">
        <v>432</v>
      </c>
      <c r="V1410" s="47">
        <v>1</v>
      </c>
      <c r="W1410" s="47">
        <v>1</v>
      </c>
      <c r="X1410" s="47">
        <v>1</v>
      </c>
      <c r="Y1410" s="47">
        <v>1</v>
      </c>
      <c r="Z1410" s="75">
        <v>40855.636076388888</v>
      </c>
      <c r="AA1410" s="6" t="s">
        <v>433</v>
      </c>
      <c r="AB1410" s="47" t="s">
        <v>4343</v>
      </c>
      <c r="AC1410" s="47" t="s">
        <v>6947</v>
      </c>
      <c r="AD1410" s="47" t="s">
        <v>3938</v>
      </c>
      <c r="AE1410" s="47" t="s">
        <v>6948</v>
      </c>
      <c r="AF1410" s="6" t="s">
        <v>6949</v>
      </c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</row>
    <row r="1411" spans="1:43" s="1" customFormat="1" ht="31.5" x14ac:dyDescent="0.25">
      <c r="A1411" s="47">
        <v>1409</v>
      </c>
      <c r="B1411" s="47" t="s">
        <v>6950</v>
      </c>
      <c r="C1411" s="47" t="s">
        <v>3012</v>
      </c>
      <c r="D1411" s="69" t="s">
        <v>3001</v>
      </c>
      <c r="E1411" s="47">
        <v>1977</v>
      </c>
      <c r="F1411" s="69" t="s">
        <v>1942</v>
      </c>
      <c r="G1411" s="69" t="s">
        <v>3002</v>
      </c>
      <c r="H1411" s="69" t="s">
        <v>1499</v>
      </c>
      <c r="I1411" s="70">
        <v>3.6036945306897921</v>
      </c>
      <c r="J1411" s="47" t="s">
        <v>799</v>
      </c>
      <c r="K1411" s="47">
        <v>12</v>
      </c>
      <c r="L1411" s="71"/>
      <c r="M1411" s="47">
        <v>75</v>
      </c>
      <c r="N1411" s="48">
        <f t="shared" si="133"/>
        <v>200</v>
      </c>
      <c r="O1411" s="48">
        <f t="shared" si="128"/>
        <v>720.73890613795845</v>
      </c>
      <c r="P1411" s="72">
        <f t="shared" si="129"/>
        <v>72.073890613795854</v>
      </c>
      <c r="Q1411" s="73">
        <f t="shared" si="130"/>
        <v>118.92191951276314</v>
      </c>
      <c r="R1411" s="48">
        <f t="shared" si="131"/>
        <v>911.73471626451737</v>
      </c>
      <c r="S1411" s="74">
        <f t="shared" si="132"/>
        <v>28</v>
      </c>
      <c r="T1411" s="6" t="s">
        <v>431</v>
      </c>
      <c r="U1411" s="47" t="s">
        <v>432</v>
      </c>
      <c r="V1411" s="47">
        <v>1</v>
      </c>
      <c r="W1411" s="47">
        <v>1</v>
      </c>
      <c r="X1411" s="47">
        <v>1</v>
      </c>
      <c r="Y1411" s="47">
        <v>1</v>
      </c>
      <c r="Z1411" s="75">
        <v>40855.636076388888</v>
      </c>
      <c r="AA1411" s="6" t="s">
        <v>433</v>
      </c>
      <c r="AB1411" s="47" t="s">
        <v>920</v>
      </c>
      <c r="AC1411" s="47" t="s">
        <v>5458</v>
      </c>
      <c r="AD1411" s="47" t="s">
        <v>5454</v>
      </c>
      <c r="AE1411" s="47" t="s">
        <v>6951</v>
      </c>
      <c r="AF1411" s="6" t="s">
        <v>6952</v>
      </c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</row>
    <row r="1412" spans="1:43" s="1" customFormat="1" ht="31.5" x14ac:dyDescent="0.25">
      <c r="A1412" s="47">
        <v>1410</v>
      </c>
      <c r="B1412" s="47" t="s">
        <v>6953</v>
      </c>
      <c r="C1412" s="47" t="s">
        <v>3012</v>
      </c>
      <c r="D1412" s="69" t="s">
        <v>3001</v>
      </c>
      <c r="E1412" s="47">
        <v>1977</v>
      </c>
      <c r="F1412" s="69" t="s">
        <v>1942</v>
      </c>
      <c r="G1412" s="69" t="s">
        <v>3013</v>
      </c>
      <c r="H1412" s="69" t="s">
        <v>451</v>
      </c>
      <c r="I1412" s="70">
        <v>8.7891163265688199</v>
      </c>
      <c r="J1412" s="47" t="s">
        <v>799</v>
      </c>
      <c r="K1412" s="47">
        <v>12</v>
      </c>
      <c r="L1412" s="71"/>
      <c r="M1412" s="47">
        <v>75</v>
      </c>
      <c r="N1412" s="48">
        <f t="shared" si="133"/>
        <v>200</v>
      </c>
      <c r="O1412" s="48">
        <f t="shared" si="128"/>
        <v>1757.8232653137641</v>
      </c>
      <c r="P1412" s="72">
        <f t="shared" si="129"/>
        <v>175.78232653137641</v>
      </c>
      <c r="Q1412" s="73">
        <f t="shared" si="130"/>
        <v>290.04083877677107</v>
      </c>
      <c r="R1412" s="48">
        <f t="shared" si="131"/>
        <v>2223.6464306219113</v>
      </c>
      <c r="S1412" s="74">
        <f t="shared" si="132"/>
        <v>28</v>
      </c>
      <c r="T1412" s="6" t="s">
        <v>431</v>
      </c>
      <c r="U1412" s="47" t="s">
        <v>432</v>
      </c>
      <c r="V1412" s="47">
        <v>1</v>
      </c>
      <c r="W1412" s="47">
        <v>1</v>
      </c>
      <c r="X1412" s="47">
        <v>1</v>
      </c>
      <c r="Y1412" s="47">
        <v>1</v>
      </c>
      <c r="Z1412" s="75">
        <v>40855.636076388888</v>
      </c>
      <c r="AA1412" s="6" t="s">
        <v>433</v>
      </c>
      <c r="AB1412" s="47" t="s">
        <v>920</v>
      </c>
      <c r="AC1412" s="47" t="s">
        <v>6954</v>
      </c>
      <c r="AD1412" s="47" t="s">
        <v>6955</v>
      </c>
      <c r="AE1412" s="47" t="s">
        <v>6956</v>
      </c>
      <c r="AF1412" s="6" t="s">
        <v>6957</v>
      </c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</row>
    <row r="1413" spans="1:43" s="1" customFormat="1" ht="31.5" x14ac:dyDescent="0.25">
      <c r="A1413" s="47">
        <v>1411</v>
      </c>
      <c r="B1413" s="47" t="s">
        <v>6958</v>
      </c>
      <c r="C1413" s="47" t="s">
        <v>3000</v>
      </c>
      <c r="D1413" s="69" t="s">
        <v>918</v>
      </c>
      <c r="E1413" s="47">
        <v>1977</v>
      </c>
      <c r="F1413" s="69" t="s">
        <v>1046</v>
      </c>
      <c r="G1413" s="69" t="s">
        <v>3002</v>
      </c>
      <c r="H1413" s="69" t="s">
        <v>1942</v>
      </c>
      <c r="I1413" s="70">
        <v>11.046370272214141</v>
      </c>
      <c r="J1413" s="47" t="s">
        <v>799</v>
      </c>
      <c r="K1413" s="47">
        <v>12</v>
      </c>
      <c r="L1413" s="71"/>
      <c r="M1413" s="47">
        <v>75</v>
      </c>
      <c r="N1413" s="48">
        <f t="shared" si="133"/>
        <v>200</v>
      </c>
      <c r="O1413" s="48">
        <f t="shared" si="128"/>
        <v>2209.2740544428279</v>
      </c>
      <c r="P1413" s="72">
        <f t="shared" si="129"/>
        <v>220.92740544428281</v>
      </c>
      <c r="Q1413" s="73">
        <f t="shared" si="130"/>
        <v>364.53021898306656</v>
      </c>
      <c r="R1413" s="48">
        <f t="shared" si="131"/>
        <v>2794.7316788701773</v>
      </c>
      <c r="S1413" s="74">
        <f t="shared" si="132"/>
        <v>28</v>
      </c>
      <c r="T1413" s="6" t="s">
        <v>431</v>
      </c>
      <c r="U1413" s="47" t="s">
        <v>432</v>
      </c>
      <c r="V1413" s="47">
        <v>1</v>
      </c>
      <c r="W1413" s="47">
        <v>1</v>
      </c>
      <c r="X1413" s="47">
        <v>1</v>
      </c>
      <c r="Y1413" s="47">
        <v>1</v>
      </c>
      <c r="Z1413" s="75">
        <v>40855.636076388888</v>
      </c>
      <c r="AA1413" s="6" t="s">
        <v>433</v>
      </c>
      <c r="AB1413" s="47" t="s">
        <v>920</v>
      </c>
      <c r="AC1413" s="47" t="s">
        <v>6959</v>
      </c>
      <c r="AD1413" s="47" t="s">
        <v>4807</v>
      </c>
      <c r="AE1413" s="47" t="s">
        <v>6960</v>
      </c>
      <c r="AF1413" s="6" t="s">
        <v>6961</v>
      </c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</row>
    <row r="1414" spans="1:43" s="1" customFormat="1" ht="31.5" x14ac:dyDescent="0.25">
      <c r="A1414" s="47">
        <v>1412</v>
      </c>
      <c r="B1414" s="47" t="s">
        <v>6962</v>
      </c>
      <c r="C1414" s="47" t="s">
        <v>3012</v>
      </c>
      <c r="D1414" s="69" t="s">
        <v>4172</v>
      </c>
      <c r="E1414" s="47">
        <v>1977</v>
      </c>
      <c r="F1414" s="69" t="s">
        <v>1255</v>
      </c>
      <c r="G1414" s="69" t="s">
        <v>1046</v>
      </c>
      <c r="H1414" s="69" t="s">
        <v>5437</v>
      </c>
      <c r="I1414" s="70">
        <v>3.1221213555936291</v>
      </c>
      <c r="J1414" s="47" t="s">
        <v>799</v>
      </c>
      <c r="K1414" s="47">
        <v>8</v>
      </c>
      <c r="L1414" s="71"/>
      <c r="M1414" s="47">
        <v>75</v>
      </c>
      <c r="N1414" s="48">
        <f t="shared" si="133"/>
        <v>160</v>
      </c>
      <c r="O1414" s="48">
        <f t="shared" ref="O1414:O1477" si="134">N1414*I1414</f>
        <v>499.53941689498066</v>
      </c>
      <c r="P1414" s="72">
        <f t="shared" ref="P1414:P1477" si="135">O1414*0.1</f>
        <v>49.953941689498066</v>
      </c>
      <c r="Q1414" s="73">
        <f t="shared" ref="Q1414:Q1477" si="136">SUM(O1414:P1414)*0.15</f>
        <v>82.424003787671808</v>
      </c>
      <c r="R1414" s="48">
        <f t="shared" ref="R1414:R1477" si="137">SUM(O1414:Q1414)</f>
        <v>631.91736237215059</v>
      </c>
      <c r="S1414" s="74">
        <f t="shared" si="132"/>
        <v>28</v>
      </c>
      <c r="T1414" s="6" t="s">
        <v>431</v>
      </c>
      <c r="U1414" s="47" t="s">
        <v>432</v>
      </c>
      <c r="V1414" s="47">
        <v>1</v>
      </c>
      <c r="W1414" s="47">
        <v>1</v>
      </c>
      <c r="X1414" s="47">
        <v>1</v>
      </c>
      <c r="Y1414" s="47">
        <v>1</v>
      </c>
      <c r="Z1414" s="75">
        <v>41416.573460648149</v>
      </c>
      <c r="AA1414" s="6" t="s">
        <v>433</v>
      </c>
      <c r="AB1414" s="47" t="s">
        <v>920</v>
      </c>
      <c r="AC1414" s="47" t="s">
        <v>5442</v>
      </c>
      <c r="AD1414" s="47" t="s">
        <v>5438</v>
      </c>
      <c r="AE1414" s="47" t="s">
        <v>6963</v>
      </c>
      <c r="AF1414" s="6" t="s">
        <v>6964</v>
      </c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</row>
    <row r="1415" spans="1:43" s="1" customFormat="1" ht="31.5" x14ac:dyDescent="0.25">
      <c r="A1415" s="47">
        <v>1413</v>
      </c>
      <c r="B1415" s="47" t="s">
        <v>6965</v>
      </c>
      <c r="C1415" s="47" t="s">
        <v>3012</v>
      </c>
      <c r="D1415" s="69" t="s">
        <v>3001</v>
      </c>
      <c r="E1415" s="47">
        <v>1977</v>
      </c>
      <c r="F1415" s="69" t="s">
        <v>1942</v>
      </c>
      <c r="G1415" s="69" t="s">
        <v>3013</v>
      </c>
      <c r="H1415" s="69" t="s">
        <v>451</v>
      </c>
      <c r="I1415" s="70">
        <v>70.910858898970417</v>
      </c>
      <c r="J1415" s="47" t="s">
        <v>799</v>
      </c>
      <c r="K1415" s="47">
        <v>12</v>
      </c>
      <c r="L1415" s="71"/>
      <c r="M1415" s="47">
        <v>75</v>
      </c>
      <c r="N1415" s="48">
        <f t="shared" si="133"/>
        <v>200</v>
      </c>
      <c r="O1415" s="48">
        <f t="shared" si="134"/>
        <v>14182.171779794084</v>
      </c>
      <c r="P1415" s="72">
        <f t="shared" si="135"/>
        <v>1418.2171779794085</v>
      </c>
      <c r="Q1415" s="73">
        <f t="shared" si="136"/>
        <v>2340.0583436660236</v>
      </c>
      <c r="R1415" s="48">
        <f t="shared" si="137"/>
        <v>17940.447301439515</v>
      </c>
      <c r="S1415" s="74">
        <f t="shared" ref="S1415:S1478" si="138">M1415-ABS($I$2-E1415)</f>
        <v>28</v>
      </c>
      <c r="T1415" s="6" t="s">
        <v>431</v>
      </c>
      <c r="U1415" s="47" t="s">
        <v>432</v>
      </c>
      <c r="V1415" s="47">
        <v>1</v>
      </c>
      <c r="W1415" s="47">
        <v>1</v>
      </c>
      <c r="X1415" s="47">
        <v>1</v>
      </c>
      <c r="Y1415" s="47">
        <v>1</v>
      </c>
      <c r="Z1415" s="75">
        <v>40855.636076388888</v>
      </c>
      <c r="AA1415" s="6" t="s">
        <v>433</v>
      </c>
      <c r="AB1415" s="47" t="s">
        <v>920</v>
      </c>
      <c r="AC1415" s="47" t="s">
        <v>6966</v>
      </c>
      <c r="AD1415" s="47" t="s">
        <v>6954</v>
      </c>
      <c r="AE1415" s="47" t="s">
        <v>6967</v>
      </c>
      <c r="AF1415" s="6" t="s">
        <v>6968</v>
      </c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</row>
    <row r="1416" spans="1:43" s="1" customFormat="1" ht="31.5" x14ac:dyDescent="0.25">
      <c r="A1416" s="47">
        <v>1414</v>
      </c>
      <c r="B1416" s="47" t="s">
        <v>6969</v>
      </c>
      <c r="C1416" s="47" t="s">
        <v>3012</v>
      </c>
      <c r="D1416" s="69" t="s">
        <v>3001</v>
      </c>
      <c r="E1416" s="47">
        <v>1977</v>
      </c>
      <c r="F1416" s="69" t="s">
        <v>1046</v>
      </c>
      <c r="G1416" s="69" t="s">
        <v>1942</v>
      </c>
      <c r="H1416" s="69" t="s">
        <v>451</v>
      </c>
      <c r="I1416" s="70">
        <v>159.889290161666</v>
      </c>
      <c r="J1416" s="47" t="s">
        <v>799</v>
      </c>
      <c r="K1416" s="47">
        <v>12</v>
      </c>
      <c r="L1416" s="71"/>
      <c r="M1416" s="47">
        <v>75</v>
      </c>
      <c r="N1416" s="48">
        <f t="shared" si="133"/>
        <v>200</v>
      </c>
      <c r="O1416" s="48">
        <f t="shared" si="134"/>
        <v>31977.858032333199</v>
      </c>
      <c r="P1416" s="72">
        <f t="shared" si="135"/>
        <v>3197.7858032333202</v>
      </c>
      <c r="Q1416" s="73">
        <f t="shared" si="136"/>
        <v>5276.3465753349774</v>
      </c>
      <c r="R1416" s="48">
        <f t="shared" si="137"/>
        <v>40451.99041090149</v>
      </c>
      <c r="S1416" s="74">
        <f t="shared" si="138"/>
        <v>28</v>
      </c>
      <c r="T1416" s="6" t="s">
        <v>431</v>
      </c>
      <c r="U1416" s="47" t="s">
        <v>432</v>
      </c>
      <c r="V1416" s="47">
        <v>1</v>
      </c>
      <c r="W1416" s="47">
        <v>1</v>
      </c>
      <c r="X1416" s="47">
        <v>1</v>
      </c>
      <c r="Y1416" s="47">
        <v>1</v>
      </c>
      <c r="Z1416" s="75">
        <v>40855.636076388888</v>
      </c>
      <c r="AA1416" s="6" t="s">
        <v>433</v>
      </c>
      <c r="AB1416" s="47" t="s">
        <v>920</v>
      </c>
      <c r="AC1416" s="47" t="s">
        <v>3019</v>
      </c>
      <c r="AD1416" s="47" t="s">
        <v>6970</v>
      </c>
      <c r="AE1416" s="47" t="s">
        <v>6971</v>
      </c>
      <c r="AF1416" s="6" t="s">
        <v>6972</v>
      </c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</row>
    <row r="1417" spans="1:43" s="1" customFormat="1" ht="31.5" x14ac:dyDescent="0.25">
      <c r="A1417" s="47">
        <v>1415</v>
      </c>
      <c r="B1417" s="47" t="s">
        <v>6973</v>
      </c>
      <c r="C1417" s="47" t="s">
        <v>3012</v>
      </c>
      <c r="D1417" s="69" t="s">
        <v>3001</v>
      </c>
      <c r="E1417" s="47">
        <v>1977</v>
      </c>
      <c r="F1417" s="69" t="s">
        <v>1942</v>
      </c>
      <c r="G1417" s="69" t="s">
        <v>3013</v>
      </c>
      <c r="H1417" s="69" t="s">
        <v>451</v>
      </c>
      <c r="I1417" s="70">
        <v>4.197360747767612</v>
      </c>
      <c r="J1417" s="47" t="s">
        <v>799</v>
      </c>
      <c r="K1417" s="47">
        <v>12</v>
      </c>
      <c r="L1417" s="71"/>
      <c r="M1417" s="47">
        <v>75</v>
      </c>
      <c r="N1417" s="48">
        <f t="shared" si="133"/>
        <v>200</v>
      </c>
      <c r="O1417" s="48">
        <f t="shared" si="134"/>
        <v>839.4721495535224</v>
      </c>
      <c r="P1417" s="72">
        <f t="shared" si="135"/>
        <v>83.947214955352251</v>
      </c>
      <c r="Q1417" s="73">
        <f t="shared" si="136"/>
        <v>138.5129046763312</v>
      </c>
      <c r="R1417" s="48">
        <f t="shared" si="137"/>
        <v>1061.9322691852058</v>
      </c>
      <c r="S1417" s="74">
        <f t="shared" si="138"/>
        <v>28</v>
      </c>
      <c r="T1417" s="6" t="s">
        <v>431</v>
      </c>
      <c r="U1417" s="47" t="s">
        <v>432</v>
      </c>
      <c r="V1417" s="47">
        <v>1</v>
      </c>
      <c r="W1417" s="47">
        <v>1</v>
      </c>
      <c r="X1417" s="47">
        <v>1</v>
      </c>
      <c r="Y1417" s="47">
        <v>1</v>
      </c>
      <c r="Z1417" s="75">
        <v>40855.636076388888</v>
      </c>
      <c r="AA1417" s="6" t="s">
        <v>433</v>
      </c>
      <c r="AB1417" s="47" t="s">
        <v>920</v>
      </c>
      <c r="AC1417" s="47"/>
      <c r="AD1417" s="47" t="s">
        <v>5458</v>
      </c>
      <c r="AE1417" s="47" t="s">
        <v>6974</v>
      </c>
      <c r="AF1417" s="6" t="s">
        <v>6975</v>
      </c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</row>
    <row r="1418" spans="1:43" s="1" customFormat="1" ht="15.75" x14ac:dyDescent="0.25">
      <c r="A1418" s="47">
        <v>1416</v>
      </c>
      <c r="B1418" s="47" t="s">
        <v>6976</v>
      </c>
      <c r="C1418" s="47" t="s">
        <v>3933</v>
      </c>
      <c r="D1418" s="69" t="s">
        <v>3942</v>
      </c>
      <c r="E1418" s="47">
        <v>1989</v>
      </c>
      <c r="F1418" s="69" t="s">
        <v>6821</v>
      </c>
      <c r="G1418" s="69" t="s">
        <v>451</v>
      </c>
      <c r="H1418" s="69" t="s">
        <v>451</v>
      </c>
      <c r="I1418" s="70">
        <v>20.009933078262641</v>
      </c>
      <c r="J1418" s="47" t="s">
        <v>430</v>
      </c>
      <c r="K1418" s="47">
        <v>12</v>
      </c>
      <c r="L1418" s="71"/>
      <c r="M1418" s="47">
        <v>75</v>
      </c>
      <c r="N1418" s="48">
        <f t="shared" si="133"/>
        <v>200</v>
      </c>
      <c r="O1418" s="48">
        <f t="shared" si="134"/>
        <v>4001.9866156525281</v>
      </c>
      <c r="P1418" s="72">
        <f t="shared" si="135"/>
        <v>400.19866156525285</v>
      </c>
      <c r="Q1418" s="73">
        <f t="shared" si="136"/>
        <v>660.32779158266715</v>
      </c>
      <c r="R1418" s="48">
        <f t="shared" si="137"/>
        <v>5062.5130688004483</v>
      </c>
      <c r="S1418" s="74">
        <f t="shared" si="138"/>
        <v>40</v>
      </c>
      <c r="T1418" s="6" t="s">
        <v>431</v>
      </c>
      <c r="U1418" s="47" t="s">
        <v>432</v>
      </c>
      <c r="V1418" s="47">
        <v>1</v>
      </c>
      <c r="W1418" s="47">
        <v>1</v>
      </c>
      <c r="X1418" s="47">
        <v>1</v>
      </c>
      <c r="Y1418" s="47">
        <v>1</v>
      </c>
      <c r="Z1418" s="75">
        <v>40855.636076388888</v>
      </c>
      <c r="AA1418" s="6" t="s">
        <v>433</v>
      </c>
      <c r="AB1418" s="47" t="s">
        <v>3943</v>
      </c>
      <c r="AC1418" s="47" t="s">
        <v>6977</v>
      </c>
      <c r="AD1418" s="47" t="s">
        <v>6822</v>
      </c>
      <c r="AE1418" s="47" t="s">
        <v>6978</v>
      </c>
      <c r="AF1418" s="6" t="s">
        <v>6979</v>
      </c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</row>
    <row r="1419" spans="1:43" s="1" customFormat="1" ht="31.5" x14ac:dyDescent="0.25">
      <c r="A1419" s="47">
        <v>1417</v>
      </c>
      <c r="B1419" s="47" t="s">
        <v>6980</v>
      </c>
      <c r="C1419" s="47" t="s">
        <v>3000</v>
      </c>
      <c r="D1419" s="69" t="s">
        <v>918</v>
      </c>
      <c r="E1419" s="47">
        <v>1977</v>
      </c>
      <c r="F1419" s="69" t="s">
        <v>1499</v>
      </c>
      <c r="G1419" s="69" t="s">
        <v>451</v>
      </c>
      <c r="H1419" s="69" t="s">
        <v>457</v>
      </c>
      <c r="I1419" s="70">
        <v>5.0570086059023671</v>
      </c>
      <c r="J1419" s="47" t="s">
        <v>799</v>
      </c>
      <c r="K1419" s="47">
        <v>12</v>
      </c>
      <c r="L1419" s="71"/>
      <c r="M1419" s="47">
        <v>75</v>
      </c>
      <c r="N1419" s="48">
        <f t="shared" si="133"/>
        <v>200</v>
      </c>
      <c r="O1419" s="48">
        <f t="shared" si="134"/>
        <v>1011.4017211804734</v>
      </c>
      <c r="P1419" s="72">
        <f t="shared" si="135"/>
        <v>101.14017211804735</v>
      </c>
      <c r="Q1419" s="73">
        <f t="shared" si="136"/>
        <v>166.8812839947781</v>
      </c>
      <c r="R1419" s="48">
        <f t="shared" si="137"/>
        <v>1279.423177293299</v>
      </c>
      <c r="S1419" s="74">
        <f t="shared" si="138"/>
        <v>28</v>
      </c>
      <c r="T1419" s="6" t="s">
        <v>431</v>
      </c>
      <c r="U1419" s="47" t="s">
        <v>432</v>
      </c>
      <c r="V1419" s="47">
        <v>1</v>
      </c>
      <c r="W1419" s="47">
        <v>1</v>
      </c>
      <c r="X1419" s="47">
        <v>1</v>
      </c>
      <c r="Y1419" s="47">
        <v>1</v>
      </c>
      <c r="Z1419" s="75">
        <v>40855.636087962957</v>
      </c>
      <c r="AA1419" s="6" t="s">
        <v>433</v>
      </c>
      <c r="AB1419" s="47" t="s">
        <v>920</v>
      </c>
      <c r="AC1419" s="47" t="s">
        <v>6981</v>
      </c>
      <c r="AD1419" s="47" t="s">
        <v>6982</v>
      </c>
      <c r="AE1419" s="47" t="s">
        <v>6983</v>
      </c>
      <c r="AF1419" s="6" t="s">
        <v>6984</v>
      </c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</row>
    <row r="1420" spans="1:43" s="1" customFormat="1" ht="31.5" x14ac:dyDescent="0.25">
      <c r="A1420" s="47">
        <v>1418</v>
      </c>
      <c r="B1420" s="47" t="s">
        <v>6985</v>
      </c>
      <c r="C1420" s="47" t="s">
        <v>3000</v>
      </c>
      <c r="D1420" s="69" t="s">
        <v>918</v>
      </c>
      <c r="E1420" s="47">
        <v>1977</v>
      </c>
      <c r="F1420" s="69" t="s">
        <v>1499</v>
      </c>
      <c r="G1420" s="69" t="s">
        <v>6986</v>
      </c>
      <c r="H1420" s="69" t="s">
        <v>457</v>
      </c>
      <c r="I1420" s="70">
        <v>3.8932289976089169</v>
      </c>
      <c r="J1420" s="47" t="s">
        <v>799</v>
      </c>
      <c r="K1420" s="47">
        <v>12</v>
      </c>
      <c r="L1420" s="71"/>
      <c r="M1420" s="47">
        <v>75</v>
      </c>
      <c r="N1420" s="48">
        <f t="shared" si="133"/>
        <v>200</v>
      </c>
      <c r="O1420" s="48">
        <f t="shared" si="134"/>
        <v>778.64579952178337</v>
      </c>
      <c r="P1420" s="72">
        <f t="shared" si="135"/>
        <v>77.864579952178346</v>
      </c>
      <c r="Q1420" s="73">
        <f t="shared" si="136"/>
        <v>128.47655692109424</v>
      </c>
      <c r="R1420" s="48">
        <f t="shared" si="137"/>
        <v>984.98693639505598</v>
      </c>
      <c r="S1420" s="74">
        <f t="shared" si="138"/>
        <v>28</v>
      </c>
      <c r="T1420" s="6" t="s">
        <v>431</v>
      </c>
      <c r="U1420" s="47" t="s">
        <v>432</v>
      </c>
      <c r="V1420" s="47">
        <v>1</v>
      </c>
      <c r="W1420" s="47">
        <v>1</v>
      </c>
      <c r="X1420" s="47">
        <v>1</v>
      </c>
      <c r="Y1420" s="47">
        <v>1</v>
      </c>
      <c r="Z1420" s="75">
        <v>40855.636087962957</v>
      </c>
      <c r="AA1420" s="6" t="s">
        <v>433</v>
      </c>
      <c r="AB1420" s="47" t="s">
        <v>920</v>
      </c>
      <c r="AC1420" s="47" t="s">
        <v>6987</v>
      </c>
      <c r="AD1420" s="47" t="s">
        <v>6982</v>
      </c>
      <c r="AE1420" s="47" t="s">
        <v>6988</v>
      </c>
      <c r="AF1420" s="6" t="s">
        <v>6989</v>
      </c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</row>
    <row r="1421" spans="1:43" s="1" customFormat="1" ht="31.5" x14ac:dyDescent="0.25">
      <c r="A1421" s="47">
        <v>1419</v>
      </c>
      <c r="B1421" s="47" t="s">
        <v>6990</v>
      </c>
      <c r="C1421" s="47" t="s">
        <v>1742</v>
      </c>
      <c r="D1421" s="69" t="s">
        <v>918</v>
      </c>
      <c r="E1421" s="47">
        <v>1977</v>
      </c>
      <c r="F1421" s="69" t="s">
        <v>905</v>
      </c>
      <c r="G1421" s="69" t="s">
        <v>1499</v>
      </c>
      <c r="H1421" s="69" t="s">
        <v>1485</v>
      </c>
      <c r="I1421" s="70">
        <v>4.3383477266581139</v>
      </c>
      <c r="J1421" s="47" t="s">
        <v>799</v>
      </c>
      <c r="K1421" s="47">
        <v>12</v>
      </c>
      <c r="L1421" s="71"/>
      <c r="M1421" s="47">
        <v>75</v>
      </c>
      <c r="N1421" s="48">
        <f t="shared" si="133"/>
        <v>200</v>
      </c>
      <c r="O1421" s="48">
        <f t="shared" si="134"/>
        <v>867.66954533162277</v>
      </c>
      <c r="P1421" s="72">
        <f t="shared" si="135"/>
        <v>86.766954533162277</v>
      </c>
      <c r="Q1421" s="73">
        <f t="shared" si="136"/>
        <v>143.16547497971774</v>
      </c>
      <c r="R1421" s="48">
        <f t="shared" si="137"/>
        <v>1097.6019748445028</v>
      </c>
      <c r="S1421" s="74">
        <f t="shared" si="138"/>
        <v>28</v>
      </c>
      <c r="T1421" s="6" t="s">
        <v>431</v>
      </c>
      <c r="U1421" s="47" t="s">
        <v>432</v>
      </c>
      <c r="V1421" s="47">
        <v>1</v>
      </c>
      <c r="W1421" s="47">
        <v>1</v>
      </c>
      <c r="X1421" s="47">
        <v>1</v>
      </c>
      <c r="Y1421" s="47">
        <v>1</v>
      </c>
      <c r="Z1421" s="75">
        <v>40855.636099537027</v>
      </c>
      <c r="AA1421" s="6" t="s">
        <v>433</v>
      </c>
      <c r="AB1421" s="47" t="s">
        <v>920</v>
      </c>
      <c r="AC1421" s="47" t="s">
        <v>6991</v>
      </c>
      <c r="AD1421" s="47" t="s">
        <v>6992</v>
      </c>
      <c r="AE1421" s="47" t="s">
        <v>6993</v>
      </c>
      <c r="AF1421" s="6" t="s">
        <v>6994</v>
      </c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</row>
    <row r="1422" spans="1:43" s="1" customFormat="1" ht="31.5" x14ac:dyDescent="0.25">
      <c r="A1422" s="47">
        <v>1420</v>
      </c>
      <c r="B1422" s="47" t="s">
        <v>6995</v>
      </c>
      <c r="C1422" s="47" t="s">
        <v>1742</v>
      </c>
      <c r="D1422" s="69" t="s">
        <v>918</v>
      </c>
      <c r="E1422" s="47">
        <v>1977</v>
      </c>
      <c r="F1422" s="69" t="s">
        <v>905</v>
      </c>
      <c r="G1422" s="69" t="s">
        <v>1499</v>
      </c>
      <c r="H1422" s="69" t="s">
        <v>1485</v>
      </c>
      <c r="I1422" s="70">
        <v>16.95761644068952</v>
      </c>
      <c r="J1422" s="47" t="s">
        <v>799</v>
      </c>
      <c r="K1422" s="47">
        <v>12</v>
      </c>
      <c r="L1422" s="71"/>
      <c r="M1422" s="47">
        <v>75</v>
      </c>
      <c r="N1422" s="48">
        <f t="shared" si="133"/>
        <v>200</v>
      </c>
      <c r="O1422" s="48">
        <f t="shared" si="134"/>
        <v>3391.5232881379043</v>
      </c>
      <c r="P1422" s="72">
        <f t="shared" si="135"/>
        <v>339.15232881379046</v>
      </c>
      <c r="Q1422" s="73">
        <f t="shared" si="136"/>
        <v>559.6013425427542</v>
      </c>
      <c r="R1422" s="48">
        <f t="shared" si="137"/>
        <v>4290.2769594944493</v>
      </c>
      <c r="S1422" s="74">
        <f t="shared" si="138"/>
        <v>28</v>
      </c>
      <c r="T1422" s="6" t="s">
        <v>431</v>
      </c>
      <c r="U1422" s="47" t="s">
        <v>432</v>
      </c>
      <c r="V1422" s="47">
        <v>1</v>
      </c>
      <c r="W1422" s="47">
        <v>1</v>
      </c>
      <c r="X1422" s="47">
        <v>1</v>
      </c>
      <c r="Y1422" s="47">
        <v>1</v>
      </c>
      <c r="Z1422" s="75">
        <v>40855.636099537027</v>
      </c>
      <c r="AA1422" s="6" t="s">
        <v>433</v>
      </c>
      <c r="AB1422" s="47" t="s">
        <v>920</v>
      </c>
      <c r="AC1422" s="47" t="s">
        <v>6996</v>
      </c>
      <c r="AD1422" s="47" t="s">
        <v>6997</v>
      </c>
      <c r="AE1422" s="47" t="s">
        <v>6998</v>
      </c>
      <c r="AF1422" s="6" t="s">
        <v>6999</v>
      </c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</row>
    <row r="1423" spans="1:43" s="1" customFormat="1" ht="31.5" x14ac:dyDescent="0.25">
      <c r="A1423" s="47">
        <v>1421</v>
      </c>
      <c r="B1423" s="47" t="s">
        <v>7000</v>
      </c>
      <c r="C1423" s="47" t="s">
        <v>4179</v>
      </c>
      <c r="D1423" s="69" t="s">
        <v>918</v>
      </c>
      <c r="E1423" s="47">
        <v>1977</v>
      </c>
      <c r="F1423" s="69" t="s">
        <v>905</v>
      </c>
      <c r="G1423" s="69" t="s">
        <v>7001</v>
      </c>
      <c r="H1423" s="69" t="s">
        <v>1499</v>
      </c>
      <c r="I1423" s="70">
        <v>2.6578517161246999</v>
      </c>
      <c r="J1423" s="47" t="s">
        <v>799</v>
      </c>
      <c r="K1423" s="47">
        <v>10</v>
      </c>
      <c r="L1423" s="71"/>
      <c r="M1423" s="47">
        <v>75</v>
      </c>
      <c r="N1423" s="48">
        <f t="shared" si="133"/>
        <v>180</v>
      </c>
      <c r="O1423" s="48">
        <f t="shared" si="134"/>
        <v>478.41330890244598</v>
      </c>
      <c r="P1423" s="72">
        <f t="shared" si="135"/>
        <v>47.841330890244599</v>
      </c>
      <c r="Q1423" s="73">
        <f t="shared" si="136"/>
        <v>78.938195968903585</v>
      </c>
      <c r="R1423" s="48">
        <f t="shared" si="137"/>
        <v>605.1928357615941</v>
      </c>
      <c r="S1423" s="74">
        <f t="shared" si="138"/>
        <v>28</v>
      </c>
      <c r="T1423" s="6" t="s">
        <v>431</v>
      </c>
      <c r="U1423" s="47" t="s">
        <v>432</v>
      </c>
      <c r="V1423" s="47">
        <v>1</v>
      </c>
      <c r="W1423" s="47">
        <v>1</v>
      </c>
      <c r="X1423" s="47">
        <v>1</v>
      </c>
      <c r="Y1423" s="47">
        <v>1</v>
      </c>
      <c r="Z1423" s="75">
        <v>43796.412731481483</v>
      </c>
      <c r="AA1423" s="6" t="s">
        <v>606</v>
      </c>
      <c r="AB1423" s="47" t="s">
        <v>920</v>
      </c>
      <c r="AC1423" s="47" t="s">
        <v>7002</v>
      </c>
      <c r="AD1423" s="47" t="s">
        <v>7003</v>
      </c>
      <c r="AE1423" s="47" t="s">
        <v>7004</v>
      </c>
      <c r="AF1423" s="6" t="s">
        <v>7005</v>
      </c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</row>
    <row r="1424" spans="1:43" s="1" customFormat="1" ht="31.5" x14ac:dyDescent="0.25">
      <c r="A1424" s="47">
        <v>1422</v>
      </c>
      <c r="B1424" s="47" t="s">
        <v>7006</v>
      </c>
      <c r="C1424" s="47" t="s">
        <v>4179</v>
      </c>
      <c r="D1424" s="69" t="s">
        <v>918</v>
      </c>
      <c r="E1424" s="47">
        <v>1977</v>
      </c>
      <c r="F1424" s="69" t="s">
        <v>905</v>
      </c>
      <c r="G1424" s="69" t="s">
        <v>905</v>
      </c>
      <c r="H1424" s="69" t="s">
        <v>4181</v>
      </c>
      <c r="I1424" s="70">
        <v>2.2094107295017169</v>
      </c>
      <c r="J1424" s="47" t="s">
        <v>799</v>
      </c>
      <c r="K1424" s="47">
        <v>10</v>
      </c>
      <c r="L1424" s="71"/>
      <c r="M1424" s="47">
        <v>75</v>
      </c>
      <c r="N1424" s="48">
        <f t="shared" si="133"/>
        <v>180</v>
      </c>
      <c r="O1424" s="48">
        <f t="shared" si="134"/>
        <v>397.69393131030904</v>
      </c>
      <c r="P1424" s="72">
        <f t="shared" si="135"/>
        <v>39.76939313103091</v>
      </c>
      <c r="Q1424" s="73">
        <f t="shared" si="136"/>
        <v>65.619498666200997</v>
      </c>
      <c r="R1424" s="48">
        <f t="shared" si="137"/>
        <v>503.082823107541</v>
      </c>
      <c r="S1424" s="74">
        <f t="shared" si="138"/>
        <v>28</v>
      </c>
      <c r="T1424" s="6" t="s">
        <v>431</v>
      </c>
      <c r="U1424" s="47" t="s">
        <v>432</v>
      </c>
      <c r="V1424" s="47">
        <v>1</v>
      </c>
      <c r="W1424" s="47">
        <v>1</v>
      </c>
      <c r="X1424" s="47">
        <v>1</v>
      </c>
      <c r="Y1424" s="47">
        <v>1</v>
      </c>
      <c r="Z1424" s="75">
        <v>43796.412731481483</v>
      </c>
      <c r="AA1424" s="6" t="s">
        <v>606</v>
      </c>
      <c r="AB1424" s="47" t="s">
        <v>920</v>
      </c>
      <c r="AC1424" s="47" t="s">
        <v>7002</v>
      </c>
      <c r="AD1424" s="47" t="s">
        <v>7007</v>
      </c>
      <c r="AE1424" s="47" t="s">
        <v>7008</v>
      </c>
      <c r="AF1424" s="6" t="s">
        <v>7009</v>
      </c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</row>
    <row r="1425" spans="1:43" s="1" customFormat="1" ht="31.5" x14ac:dyDescent="0.25">
      <c r="A1425" s="47">
        <v>1423</v>
      </c>
      <c r="B1425" s="47" t="s">
        <v>7010</v>
      </c>
      <c r="C1425" s="47" t="s">
        <v>4179</v>
      </c>
      <c r="D1425" s="69" t="s">
        <v>918</v>
      </c>
      <c r="E1425" s="47">
        <v>1977</v>
      </c>
      <c r="F1425" s="69" t="s">
        <v>905</v>
      </c>
      <c r="G1425" s="69" t="s">
        <v>7001</v>
      </c>
      <c r="H1425" s="69" t="s">
        <v>1499</v>
      </c>
      <c r="I1425" s="70">
        <v>130.01288115417509</v>
      </c>
      <c r="J1425" s="47" t="s">
        <v>799</v>
      </c>
      <c r="K1425" s="47">
        <v>10</v>
      </c>
      <c r="L1425" s="71"/>
      <c r="M1425" s="47">
        <v>75</v>
      </c>
      <c r="N1425" s="48">
        <f t="shared" si="133"/>
        <v>180</v>
      </c>
      <c r="O1425" s="48">
        <f t="shared" si="134"/>
        <v>23402.318607751517</v>
      </c>
      <c r="P1425" s="72">
        <f t="shared" si="135"/>
        <v>2340.2318607751517</v>
      </c>
      <c r="Q1425" s="73">
        <f t="shared" si="136"/>
        <v>3861.382570279</v>
      </c>
      <c r="R1425" s="48">
        <f t="shared" si="137"/>
        <v>29603.93303880567</v>
      </c>
      <c r="S1425" s="74">
        <f t="shared" si="138"/>
        <v>28</v>
      </c>
      <c r="T1425" s="6" t="s">
        <v>431</v>
      </c>
      <c r="U1425" s="47" t="s">
        <v>432</v>
      </c>
      <c r="V1425" s="47">
        <v>1</v>
      </c>
      <c r="W1425" s="47">
        <v>1</v>
      </c>
      <c r="X1425" s="47">
        <v>1</v>
      </c>
      <c r="Y1425" s="47">
        <v>1</v>
      </c>
      <c r="Z1425" s="75">
        <v>43796.41265046296</v>
      </c>
      <c r="AA1425" s="6" t="s">
        <v>606</v>
      </c>
      <c r="AB1425" s="47" t="s">
        <v>920</v>
      </c>
      <c r="AC1425" s="47" t="s">
        <v>7003</v>
      </c>
      <c r="AD1425" s="47" t="s">
        <v>7011</v>
      </c>
      <c r="AE1425" s="47" t="s">
        <v>7012</v>
      </c>
      <c r="AF1425" s="6" t="s">
        <v>7013</v>
      </c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</row>
    <row r="1426" spans="1:43" s="1" customFormat="1" ht="31.5" x14ac:dyDescent="0.25">
      <c r="A1426" s="47">
        <v>1424</v>
      </c>
      <c r="B1426" s="47" t="s">
        <v>7014</v>
      </c>
      <c r="C1426" s="47" t="s">
        <v>4179</v>
      </c>
      <c r="D1426" s="69" t="s">
        <v>918</v>
      </c>
      <c r="E1426" s="47">
        <v>1977</v>
      </c>
      <c r="F1426" s="69" t="s">
        <v>905</v>
      </c>
      <c r="G1426" s="69" t="s">
        <v>7001</v>
      </c>
      <c r="H1426" s="69" t="s">
        <v>1499</v>
      </c>
      <c r="I1426" s="70">
        <v>2.3032845596164169</v>
      </c>
      <c r="J1426" s="47" t="s">
        <v>799</v>
      </c>
      <c r="K1426" s="47">
        <v>10</v>
      </c>
      <c r="L1426" s="71"/>
      <c r="M1426" s="47">
        <v>75</v>
      </c>
      <c r="N1426" s="48">
        <f t="shared" si="133"/>
        <v>180</v>
      </c>
      <c r="O1426" s="48">
        <f t="shared" si="134"/>
        <v>414.59122073095506</v>
      </c>
      <c r="P1426" s="72">
        <f t="shared" si="135"/>
        <v>41.459122073095507</v>
      </c>
      <c r="Q1426" s="73">
        <f t="shared" si="136"/>
        <v>68.407551420607575</v>
      </c>
      <c r="R1426" s="48">
        <f t="shared" si="137"/>
        <v>524.45789422465816</v>
      </c>
      <c r="S1426" s="74">
        <f t="shared" si="138"/>
        <v>28</v>
      </c>
      <c r="T1426" s="6" t="s">
        <v>431</v>
      </c>
      <c r="U1426" s="47" t="s">
        <v>432</v>
      </c>
      <c r="V1426" s="47">
        <v>1</v>
      </c>
      <c r="W1426" s="47">
        <v>1</v>
      </c>
      <c r="X1426" s="47">
        <v>1</v>
      </c>
      <c r="Y1426" s="47">
        <v>1</v>
      </c>
      <c r="Z1426" s="75">
        <v>43796.412731481483</v>
      </c>
      <c r="AA1426" s="6" t="s">
        <v>606</v>
      </c>
      <c r="AB1426" s="47" t="s">
        <v>920</v>
      </c>
      <c r="AC1426" s="47" t="s">
        <v>7015</v>
      </c>
      <c r="AD1426" s="47" t="s">
        <v>7002</v>
      </c>
      <c r="AE1426" s="47" t="s">
        <v>7016</v>
      </c>
      <c r="AF1426" s="6" t="s">
        <v>7017</v>
      </c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</row>
    <row r="1427" spans="1:43" s="1" customFormat="1" ht="31.5" x14ac:dyDescent="0.25">
      <c r="A1427" s="47">
        <v>1425</v>
      </c>
      <c r="B1427" s="47" t="s">
        <v>7018</v>
      </c>
      <c r="C1427" s="47" t="s">
        <v>1742</v>
      </c>
      <c r="D1427" s="69" t="s">
        <v>918</v>
      </c>
      <c r="E1427" s="47">
        <v>1977</v>
      </c>
      <c r="F1427" s="69" t="s">
        <v>905</v>
      </c>
      <c r="G1427" s="69" t="s">
        <v>1499</v>
      </c>
      <c r="H1427" s="69" t="s">
        <v>1485</v>
      </c>
      <c r="I1427" s="70">
        <v>3.4992583956898509</v>
      </c>
      <c r="J1427" s="47" t="s">
        <v>799</v>
      </c>
      <c r="K1427" s="47">
        <v>12</v>
      </c>
      <c r="L1427" s="71"/>
      <c r="M1427" s="47">
        <v>75</v>
      </c>
      <c r="N1427" s="48">
        <f t="shared" si="133"/>
        <v>200</v>
      </c>
      <c r="O1427" s="48">
        <f t="shared" si="134"/>
        <v>699.85167913797022</v>
      </c>
      <c r="P1427" s="72">
        <f t="shared" si="135"/>
        <v>69.985167913797028</v>
      </c>
      <c r="Q1427" s="73">
        <f t="shared" si="136"/>
        <v>115.47552705776508</v>
      </c>
      <c r="R1427" s="48">
        <f t="shared" si="137"/>
        <v>885.31237410953236</v>
      </c>
      <c r="S1427" s="74">
        <f t="shared" si="138"/>
        <v>28</v>
      </c>
      <c r="T1427" s="6" t="s">
        <v>431</v>
      </c>
      <c r="U1427" s="47" t="s">
        <v>432</v>
      </c>
      <c r="V1427" s="47">
        <v>1</v>
      </c>
      <c r="W1427" s="47">
        <v>1</v>
      </c>
      <c r="X1427" s="47">
        <v>1</v>
      </c>
      <c r="Y1427" s="47">
        <v>1</v>
      </c>
      <c r="Z1427" s="75">
        <v>40855.636099537027</v>
      </c>
      <c r="AA1427" s="6" t="s">
        <v>433</v>
      </c>
      <c r="AB1427" s="47" t="s">
        <v>920</v>
      </c>
      <c r="AC1427" s="47" t="s">
        <v>7019</v>
      </c>
      <c r="AD1427" s="47" t="s">
        <v>6996</v>
      </c>
      <c r="AE1427" s="47" t="s">
        <v>7020</v>
      </c>
      <c r="AF1427" s="6" t="s">
        <v>7021</v>
      </c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</row>
    <row r="1428" spans="1:43" s="1" customFormat="1" ht="31.5" x14ac:dyDescent="0.25">
      <c r="A1428" s="47">
        <v>1426</v>
      </c>
      <c r="B1428" s="47" t="s">
        <v>7022</v>
      </c>
      <c r="C1428" s="47" t="s">
        <v>1742</v>
      </c>
      <c r="D1428" s="69" t="s">
        <v>918</v>
      </c>
      <c r="E1428" s="47">
        <v>1977</v>
      </c>
      <c r="F1428" s="69" t="s">
        <v>1499</v>
      </c>
      <c r="G1428" s="69" t="s">
        <v>905</v>
      </c>
      <c r="H1428" s="69" t="s">
        <v>451</v>
      </c>
      <c r="I1428" s="70">
        <v>2.3973157036628878</v>
      </c>
      <c r="J1428" s="47" t="s">
        <v>799</v>
      </c>
      <c r="K1428" s="47">
        <v>10</v>
      </c>
      <c r="L1428" s="71"/>
      <c r="M1428" s="47">
        <v>75</v>
      </c>
      <c r="N1428" s="48">
        <f t="shared" si="133"/>
        <v>180</v>
      </c>
      <c r="O1428" s="48">
        <f t="shared" si="134"/>
        <v>431.5168266593198</v>
      </c>
      <c r="P1428" s="72">
        <f t="shared" si="135"/>
        <v>43.151682665931986</v>
      </c>
      <c r="Q1428" s="73">
        <f t="shared" si="136"/>
        <v>71.200276398787764</v>
      </c>
      <c r="R1428" s="48">
        <f t="shared" si="137"/>
        <v>545.86878572403953</v>
      </c>
      <c r="S1428" s="74">
        <f t="shared" si="138"/>
        <v>28</v>
      </c>
      <c r="T1428" s="6" t="s">
        <v>431</v>
      </c>
      <c r="U1428" s="47" t="s">
        <v>432</v>
      </c>
      <c r="V1428" s="47">
        <v>1</v>
      </c>
      <c r="W1428" s="47">
        <v>1</v>
      </c>
      <c r="X1428" s="47">
        <v>1</v>
      </c>
      <c r="Y1428" s="47">
        <v>1</v>
      </c>
      <c r="Z1428" s="75">
        <v>40855.636099537027</v>
      </c>
      <c r="AA1428" s="6" t="s">
        <v>433</v>
      </c>
      <c r="AB1428" s="47" t="s">
        <v>920</v>
      </c>
      <c r="AC1428" s="47" t="s">
        <v>7023</v>
      </c>
      <c r="AD1428" s="47" t="s">
        <v>7024</v>
      </c>
      <c r="AE1428" s="47" t="s">
        <v>7025</v>
      </c>
      <c r="AF1428" s="6" t="s">
        <v>7026</v>
      </c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</row>
    <row r="1429" spans="1:43" s="1" customFormat="1" ht="31.5" x14ac:dyDescent="0.25">
      <c r="A1429" s="47">
        <v>1427</v>
      </c>
      <c r="B1429" s="47" t="s">
        <v>7027</v>
      </c>
      <c r="C1429" s="47" t="s">
        <v>1742</v>
      </c>
      <c r="D1429" s="69" t="s">
        <v>918</v>
      </c>
      <c r="E1429" s="47">
        <v>1977</v>
      </c>
      <c r="F1429" s="69" t="s">
        <v>1499</v>
      </c>
      <c r="G1429" s="69" t="s">
        <v>1255</v>
      </c>
      <c r="H1429" s="69" t="s">
        <v>905</v>
      </c>
      <c r="I1429" s="70">
        <v>419.81995324518113</v>
      </c>
      <c r="J1429" s="47" t="s">
        <v>799</v>
      </c>
      <c r="K1429" s="47">
        <v>12</v>
      </c>
      <c r="L1429" s="71"/>
      <c r="M1429" s="47">
        <v>75</v>
      </c>
      <c r="N1429" s="48">
        <f t="shared" si="133"/>
        <v>200</v>
      </c>
      <c r="O1429" s="48">
        <f t="shared" si="134"/>
        <v>83963.990649036219</v>
      </c>
      <c r="P1429" s="72">
        <f t="shared" si="135"/>
        <v>8396.3990649036223</v>
      </c>
      <c r="Q1429" s="73">
        <f t="shared" si="136"/>
        <v>13854.058457090976</v>
      </c>
      <c r="R1429" s="48">
        <f t="shared" si="137"/>
        <v>106214.44817103082</v>
      </c>
      <c r="S1429" s="74">
        <f t="shared" si="138"/>
        <v>28</v>
      </c>
      <c r="T1429" s="6" t="s">
        <v>431</v>
      </c>
      <c r="U1429" s="47" t="s">
        <v>432</v>
      </c>
      <c r="V1429" s="47">
        <v>1</v>
      </c>
      <c r="W1429" s="47">
        <v>1</v>
      </c>
      <c r="X1429" s="47">
        <v>1</v>
      </c>
      <c r="Y1429" s="47">
        <v>1</v>
      </c>
      <c r="Z1429" s="75">
        <v>40855.636099537027</v>
      </c>
      <c r="AA1429" s="6" t="s">
        <v>433</v>
      </c>
      <c r="AB1429" s="47" t="s">
        <v>920</v>
      </c>
      <c r="AC1429" s="47" t="s">
        <v>7028</v>
      </c>
      <c r="AD1429" s="47" t="s">
        <v>7029</v>
      </c>
      <c r="AE1429" s="47" t="s">
        <v>7030</v>
      </c>
      <c r="AF1429" s="6" t="s">
        <v>7031</v>
      </c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</row>
    <row r="1430" spans="1:43" s="1" customFormat="1" ht="15.75" x14ac:dyDescent="0.25">
      <c r="A1430" s="47">
        <v>1428</v>
      </c>
      <c r="B1430" s="47" t="s">
        <v>7032</v>
      </c>
      <c r="C1430" s="47" t="s">
        <v>1862</v>
      </c>
      <c r="D1430" s="69" t="s">
        <v>5518</v>
      </c>
      <c r="E1430" s="47">
        <v>2002</v>
      </c>
      <c r="F1430" s="69" t="s">
        <v>2724</v>
      </c>
      <c r="G1430" s="69" t="s">
        <v>451</v>
      </c>
      <c r="H1430" s="69" t="s">
        <v>451</v>
      </c>
      <c r="I1430" s="70">
        <v>262.60766110744947</v>
      </c>
      <c r="J1430" s="47" t="s">
        <v>430</v>
      </c>
      <c r="K1430" s="47">
        <v>12</v>
      </c>
      <c r="L1430" s="71"/>
      <c r="M1430" s="47">
        <v>75</v>
      </c>
      <c r="N1430" s="48">
        <f t="shared" si="133"/>
        <v>200</v>
      </c>
      <c r="O1430" s="48">
        <f t="shared" si="134"/>
        <v>52521.532221489892</v>
      </c>
      <c r="P1430" s="72">
        <f t="shared" si="135"/>
        <v>5252.1532221489897</v>
      </c>
      <c r="Q1430" s="73">
        <f t="shared" si="136"/>
        <v>8666.0528165458327</v>
      </c>
      <c r="R1430" s="48">
        <f t="shared" si="137"/>
        <v>66439.73826018472</v>
      </c>
      <c r="S1430" s="74">
        <f t="shared" si="138"/>
        <v>53</v>
      </c>
      <c r="T1430" s="6" t="s">
        <v>431</v>
      </c>
      <c r="U1430" s="47" t="s">
        <v>432</v>
      </c>
      <c r="V1430" s="47">
        <v>1</v>
      </c>
      <c r="W1430" s="47">
        <v>1</v>
      </c>
      <c r="X1430" s="47">
        <v>1</v>
      </c>
      <c r="Y1430" s="47">
        <v>1</v>
      </c>
      <c r="Z1430" s="75">
        <v>40855.636099537027</v>
      </c>
      <c r="AA1430" s="6" t="s">
        <v>433</v>
      </c>
      <c r="AB1430" s="47" t="s">
        <v>5520</v>
      </c>
      <c r="AC1430" s="47" t="s">
        <v>6823</v>
      </c>
      <c r="AD1430" s="47" t="s">
        <v>5522</v>
      </c>
      <c r="AE1430" s="47" t="s">
        <v>7033</v>
      </c>
      <c r="AF1430" s="6" t="s">
        <v>7034</v>
      </c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</row>
    <row r="1431" spans="1:43" s="1" customFormat="1" ht="31.5" x14ac:dyDescent="0.25">
      <c r="A1431" s="47">
        <v>1429</v>
      </c>
      <c r="B1431" s="47" t="s">
        <v>7035</v>
      </c>
      <c r="C1431" s="47" t="s">
        <v>3000</v>
      </c>
      <c r="D1431" s="69" t="s">
        <v>3001</v>
      </c>
      <c r="E1431" s="47">
        <v>1977</v>
      </c>
      <c r="F1431" s="69" t="s">
        <v>1499</v>
      </c>
      <c r="G1431" s="69" t="s">
        <v>1942</v>
      </c>
      <c r="H1431" s="69" t="s">
        <v>451</v>
      </c>
      <c r="I1431" s="70">
        <v>715.42087473263393</v>
      </c>
      <c r="J1431" s="47" t="s">
        <v>799</v>
      </c>
      <c r="K1431" s="47">
        <v>12</v>
      </c>
      <c r="L1431" s="71"/>
      <c r="M1431" s="47">
        <v>75</v>
      </c>
      <c r="N1431" s="48">
        <f t="shared" si="133"/>
        <v>200</v>
      </c>
      <c r="O1431" s="48">
        <f t="shared" si="134"/>
        <v>143084.17494652679</v>
      </c>
      <c r="P1431" s="72">
        <f t="shared" si="135"/>
        <v>14308.41749465268</v>
      </c>
      <c r="Q1431" s="73">
        <f t="shared" si="136"/>
        <v>23608.88886617692</v>
      </c>
      <c r="R1431" s="48">
        <f t="shared" si="137"/>
        <v>181001.48130735639</v>
      </c>
      <c r="S1431" s="74">
        <f t="shared" si="138"/>
        <v>28</v>
      </c>
      <c r="T1431" s="6" t="s">
        <v>431</v>
      </c>
      <c r="U1431" s="47" t="s">
        <v>432</v>
      </c>
      <c r="V1431" s="47">
        <v>1</v>
      </c>
      <c r="W1431" s="47">
        <v>1</v>
      </c>
      <c r="X1431" s="47">
        <v>1</v>
      </c>
      <c r="Y1431" s="47">
        <v>1</v>
      </c>
      <c r="Z1431" s="75">
        <v>40855.636099537027</v>
      </c>
      <c r="AA1431" s="6" t="s">
        <v>433</v>
      </c>
      <c r="AB1431" s="47" t="s">
        <v>920</v>
      </c>
      <c r="AC1431" s="47" t="s">
        <v>3004</v>
      </c>
      <c r="AD1431" s="47" t="s">
        <v>6981</v>
      </c>
      <c r="AE1431" s="47" t="s">
        <v>7036</v>
      </c>
      <c r="AF1431" s="6" t="s">
        <v>7037</v>
      </c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</row>
    <row r="1432" spans="1:43" s="1" customFormat="1" ht="31.5" x14ac:dyDescent="0.25">
      <c r="A1432" s="47">
        <v>1430</v>
      </c>
      <c r="B1432" s="47" t="s">
        <v>7038</v>
      </c>
      <c r="C1432" s="47" t="s">
        <v>3000</v>
      </c>
      <c r="D1432" s="69" t="s">
        <v>918</v>
      </c>
      <c r="E1432" s="47">
        <v>1977</v>
      </c>
      <c r="F1432" s="69" t="s">
        <v>1499</v>
      </c>
      <c r="G1432" s="69" t="s">
        <v>451</v>
      </c>
      <c r="H1432" s="69" t="s">
        <v>457</v>
      </c>
      <c r="I1432" s="70">
        <v>2.794978161145973</v>
      </c>
      <c r="J1432" s="47" t="s">
        <v>799</v>
      </c>
      <c r="K1432" s="47">
        <v>12</v>
      </c>
      <c r="L1432" s="71"/>
      <c r="M1432" s="47">
        <v>75</v>
      </c>
      <c r="N1432" s="48">
        <f t="shared" si="133"/>
        <v>200</v>
      </c>
      <c r="O1432" s="48">
        <f t="shared" si="134"/>
        <v>558.9956322291946</v>
      </c>
      <c r="P1432" s="72">
        <f t="shared" si="135"/>
        <v>55.899563222919461</v>
      </c>
      <c r="Q1432" s="73">
        <f t="shared" si="136"/>
        <v>92.234279317817112</v>
      </c>
      <c r="R1432" s="48">
        <f t="shared" si="137"/>
        <v>707.12947476993122</v>
      </c>
      <c r="S1432" s="74">
        <f t="shared" si="138"/>
        <v>28</v>
      </c>
      <c r="T1432" s="6" t="s">
        <v>431</v>
      </c>
      <c r="U1432" s="47" t="s">
        <v>432</v>
      </c>
      <c r="V1432" s="47">
        <v>1</v>
      </c>
      <c r="W1432" s="47">
        <v>1</v>
      </c>
      <c r="X1432" s="47">
        <v>1</v>
      </c>
      <c r="Y1432" s="47">
        <v>1</v>
      </c>
      <c r="Z1432" s="75">
        <v>40855.636099537027</v>
      </c>
      <c r="AA1432" s="6" t="s">
        <v>433</v>
      </c>
      <c r="AB1432" s="47" t="s">
        <v>920</v>
      </c>
      <c r="AC1432" s="47" t="s">
        <v>6982</v>
      </c>
      <c r="AD1432" s="47" t="s">
        <v>7028</v>
      </c>
      <c r="AE1432" s="47" t="s">
        <v>7039</v>
      </c>
      <c r="AF1432" s="6" t="s">
        <v>7040</v>
      </c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</row>
    <row r="1433" spans="1:43" s="1" customFormat="1" ht="15.75" x14ac:dyDescent="0.25">
      <c r="A1433" s="47">
        <v>1431</v>
      </c>
      <c r="B1433" s="47" t="s">
        <v>7041</v>
      </c>
      <c r="C1433" s="47" t="s">
        <v>5484</v>
      </c>
      <c r="D1433" s="69" t="s">
        <v>3942</v>
      </c>
      <c r="E1433" s="47">
        <v>1988</v>
      </c>
      <c r="F1433" s="69" t="s">
        <v>5485</v>
      </c>
      <c r="G1433" s="69" t="s">
        <v>3935</v>
      </c>
      <c r="H1433" s="69" t="s">
        <v>3907</v>
      </c>
      <c r="I1433" s="70">
        <v>32.89948073847939</v>
      </c>
      <c r="J1433" s="47" t="s">
        <v>430</v>
      </c>
      <c r="K1433" s="47">
        <v>8</v>
      </c>
      <c r="L1433" s="71"/>
      <c r="M1433" s="47">
        <v>75</v>
      </c>
      <c r="N1433" s="48">
        <f t="shared" si="133"/>
        <v>160</v>
      </c>
      <c r="O1433" s="48">
        <f t="shared" si="134"/>
        <v>5263.9169181567022</v>
      </c>
      <c r="P1433" s="72">
        <f t="shared" si="135"/>
        <v>526.39169181567024</v>
      </c>
      <c r="Q1433" s="73">
        <f t="shared" si="136"/>
        <v>868.54629149585583</v>
      </c>
      <c r="R1433" s="48">
        <f t="shared" si="137"/>
        <v>6658.8549014682285</v>
      </c>
      <c r="S1433" s="74">
        <f t="shared" si="138"/>
        <v>39</v>
      </c>
      <c r="T1433" s="6" t="s">
        <v>431</v>
      </c>
      <c r="U1433" s="47" t="s">
        <v>432</v>
      </c>
      <c r="V1433" s="47">
        <v>1</v>
      </c>
      <c r="W1433" s="47">
        <v>1</v>
      </c>
      <c r="X1433" s="47">
        <v>1</v>
      </c>
      <c r="Y1433" s="47">
        <v>1</v>
      </c>
      <c r="Z1433" s="75">
        <v>44272.388449074067</v>
      </c>
      <c r="AA1433" s="6" t="s">
        <v>1221</v>
      </c>
      <c r="AB1433" s="47" t="s">
        <v>3943</v>
      </c>
      <c r="AC1433" s="47" t="s">
        <v>7042</v>
      </c>
      <c r="AD1433" s="47" t="s">
        <v>7043</v>
      </c>
      <c r="AE1433" s="47" t="s">
        <v>7044</v>
      </c>
      <c r="AF1433" s="6" t="s">
        <v>7045</v>
      </c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</row>
    <row r="1434" spans="1:43" s="1" customFormat="1" ht="15.75" x14ac:dyDescent="0.25">
      <c r="A1434" s="47">
        <v>1432</v>
      </c>
      <c r="B1434" s="47" t="s">
        <v>7046</v>
      </c>
      <c r="C1434" s="47" t="s">
        <v>5484</v>
      </c>
      <c r="D1434" s="69" t="s">
        <v>3942</v>
      </c>
      <c r="E1434" s="47">
        <v>1988</v>
      </c>
      <c r="F1434" s="69" t="s">
        <v>5485</v>
      </c>
      <c r="G1434" s="69" t="s">
        <v>3935</v>
      </c>
      <c r="H1434" s="69" t="s">
        <v>3907</v>
      </c>
      <c r="I1434" s="70">
        <v>35.053879472227507</v>
      </c>
      <c r="J1434" s="47" t="s">
        <v>430</v>
      </c>
      <c r="K1434" s="47">
        <v>8</v>
      </c>
      <c r="L1434" s="71"/>
      <c r="M1434" s="47">
        <v>75</v>
      </c>
      <c r="N1434" s="48">
        <f t="shared" si="133"/>
        <v>160</v>
      </c>
      <c r="O1434" s="48">
        <f t="shared" si="134"/>
        <v>5608.6207155564007</v>
      </c>
      <c r="P1434" s="72">
        <f t="shared" si="135"/>
        <v>560.86207155564011</v>
      </c>
      <c r="Q1434" s="73">
        <f t="shared" si="136"/>
        <v>925.42241806680602</v>
      </c>
      <c r="R1434" s="48">
        <f t="shared" si="137"/>
        <v>7094.9052051788467</v>
      </c>
      <c r="S1434" s="74">
        <f t="shared" si="138"/>
        <v>39</v>
      </c>
      <c r="T1434" s="6" t="s">
        <v>431</v>
      </c>
      <c r="U1434" s="47" t="s">
        <v>432</v>
      </c>
      <c r="V1434" s="47">
        <v>1</v>
      </c>
      <c r="W1434" s="47">
        <v>1</v>
      </c>
      <c r="X1434" s="47">
        <v>1</v>
      </c>
      <c r="Y1434" s="47">
        <v>1</v>
      </c>
      <c r="Z1434" s="75">
        <v>44272.387928240743</v>
      </c>
      <c r="AA1434" s="6" t="s">
        <v>1221</v>
      </c>
      <c r="AB1434" s="47" t="s">
        <v>3943</v>
      </c>
      <c r="AC1434" s="47" t="s">
        <v>7047</v>
      </c>
      <c r="AD1434" s="47" t="s">
        <v>5491</v>
      </c>
      <c r="AE1434" s="47" t="s">
        <v>7048</v>
      </c>
      <c r="AF1434" s="6" t="s">
        <v>7049</v>
      </c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</row>
    <row r="1435" spans="1:43" s="1" customFormat="1" ht="15.75" x14ac:dyDescent="0.25">
      <c r="A1435" s="47">
        <v>1433</v>
      </c>
      <c r="B1435" s="47" t="s">
        <v>7050</v>
      </c>
      <c r="C1435" s="47" t="s">
        <v>5484</v>
      </c>
      <c r="D1435" s="69" t="s">
        <v>3942</v>
      </c>
      <c r="E1435" s="47">
        <v>1988</v>
      </c>
      <c r="F1435" s="69" t="s">
        <v>5485</v>
      </c>
      <c r="G1435" s="69" t="s">
        <v>3935</v>
      </c>
      <c r="H1435" s="69" t="s">
        <v>3907</v>
      </c>
      <c r="I1435" s="70">
        <v>5.4222994789655594</v>
      </c>
      <c r="J1435" s="47" t="s">
        <v>430</v>
      </c>
      <c r="K1435" s="47">
        <v>8</v>
      </c>
      <c r="L1435" s="71"/>
      <c r="M1435" s="47">
        <v>75</v>
      </c>
      <c r="N1435" s="48">
        <f t="shared" si="133"/>
        <v>160</v>
      </c>
      <c r="O1435" s="48">
        <f t="shared" si="134"/>
        <v>867.56791663448951</v>
      </c>
      <c r="P1435" s="72">
        <f t="shared" si="135"/>
        <v>86.756791663448951</v>
      </c>
      <c r="Q1435" s="73">
        <f t="shared" si="136"/>
        <v>143.14870624469077</v>
      </c>
      <c r="R1435" s="48">
        <f t="shared" si="137"/>
        <v>1097.4734145426294</v>
      </c>
      <c r="S1435" s="74">
        <f t="shared" si="138"/>
        <v>39</v>
      </c>
      <c r="T1435" s="6" t="s">
        <v>431</v>
      </c>
      <c r="U1435" s="47" t="s">
        <v>432</v>
      </c>
      <c r="V1435" s="47">
        <v>1</v>
      </c>
      <c r="W1435" s="47">
        <v>1</v>
      </c>
      <c r="X1435" s="47">
        <v>1</v>
      </c>
      <c r="Y1435" s="47">
        <v>1</v>
      </c>
      <c r="Z1435" s="75">
        <v>44272.387789351851</v>
      </c>
      <c r="AA1435" s="6" t="s">
        <v>1221</v>
      </c>
      <c r="AB1435" s="47" t="s">
        <v>3943</v>
      </c>
      <c r="AC1435" s="47" t="s">
        <v>7043</v>
      </c>
      <c r="AD1435" s="47" t="s">
        <v>7051</v>
      </c>
      <c r="AE1435" s="47" t="s">
        <v>7052</v>
      </c>
      <c r="AF1435" s="6" t="s">
        <v>7053</v>
      </c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</row>
    <row r="1436" spans="1:43" s="1" customFormat="1" ht="15.75" x14ac:dyDescent="0.25">
      <c r="A1436" s="47">
        <v>1434</v>
      </c>
      <c r="B1436" s="47" t="s">
        <v>7054</v>
      </c>
      <c r="C1436" s="47" t="s">
        <v>5484</v>
      </c>
      <c r="D1436" s="69" t="s">
        <v>3942</v>
      </c>
      <c r="E1436" s="47">
        <v>1988</v>
      </c>
      <c r="F1436" s="69" t="s">
        <v>7055</v>
      </c>
      <c r="G1436" s="69" t="s">
        <v>3935</v>
      </c>
      <c r="H1436" s="69" t="s">
        <v>3907</v>
      </c>
      <c r="I1436" s="70">
        <v>3.9436071641203219</v>
      </c>
      <c r="J1436" s="47" t="s">
        <v>430</v>
      </c>
      <c r="K1436" s="47">
        <v>8</v>
      </c>
      <c r="L1436" s="71"/>
      <c r="M1436" s="47">
        <v>75</v>
      </c>
      <c r="N1436" s="48">
        <f t="shared" si="133"/>
        <v>160</v>
      </c>
      <c r="O1436" s="48">
        <f t="shared" si="134"/>
        <v>630.97714625925153</v>
      </c>
      <c r="P1436" s="72">
        <f t="shared" si="135"/>
        <v>63.097714625925157</v>
      </c>
      <c r="Q1436" s="73">
        <f t="shared" si="136"/>
        <v>104.1112291327765</v>
      </c>
      <c r="R1436" s="48">
        <f t="shared" si="137"/>
        <v>798.18609001795323</v>
      </c>
      <c r="S1436" s="74">
        <f t="shared" si="138"/>
        <v>39</v>
      </c>
      <c r="T1436" s="6" t="s">
        <v>431</v>
      </c>
      <c r="U1436" s="47" t="s">
        <v>432</v>
      </c>
      <c r="V1436" s="47">
        <v>1</v>
      </c>
      <c r="W1436" s="47">
        <v>1</v>
      </c>
      <c r="X1436" s="47">
        <v>1</v>
      </c>
      <c r="Y1436" s="47">
        <v>1</v>
      </c>
      <c r="Z1436" s="75">
        <v>44272.387627314813</v>
      </c>
      <c r="AA1436" s="6" t="s">
        <v>1221</v>
      </c>
      <c r="AB1436" s="47" t="s">
        <v>3943</v>
      </c>
      <c r="AC1436" s="47" t="s">
        <v>7051</v>
      </c>
      <c r="AD1436" s="47" t="s">
        <v>7047</v>
      </c>
      <c r="AE1436" s="47" t="s">
        <v>7056</v>
      </c>
      <c r="AF1436" s="6" t="s">
        <v>7057</v>
      </c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</row>
    <row r="1437" spans="1:43" s="1" customFormat="1" ht="15.75" x14ac:dyDescent="0.25">
      <c r="A1437" s="47">
        <v>1435</v>
      </c>
      <c r="B1437" s="47" t="s">
        <v>7058</v>
      </c>
      <c r="C1437" s="47" t="s">
        <v>1577</v>
      </c>
      <c r="D1437" s="69" t="s">
        <v>1743</v>
      </c>
      <c r="E1437" s="47">
        <v>1981</v>
      </c>
      <c r="F1437" s="69" t="s">
        <v>7059</v>
      </c>
      <c r="G1437" s="69" t="s">
        <v>3907</v>
      </c>
      <c r="H1437" s="69" t="s">
        <v>2723</v>
      </c>
      <c r="I1437" s="70">
        <v>19.463287395713429</v>
      </c>
      <c r="J1437" s="47" t="s">
        <v>430</v>
      </c>
      <c r="K1437" s="47">
        <v>8</v>
      </c>
      <c r="L1437" s="71"/>
      <c r="M1437" s="47">
        <v>75</v>
      </c>
      <c r="N1437" s="48">
        <f t="shared" si="133"/>
        <v>160</v>
      </c>
      <c r="O1437" s="48">
        <f t="shared" si="134"/>
        <v>3114.1259833141485</v>
      </c>
      <c r="P1437" s="72">
        <f t="shared" si="135"/>
        <v>311.41259833141487</v>
      </c>
      <c r="Q1437" s="73">
        <f t="shared" si="136"/>
        <v>513.83078724683446</v>
      </c>
      <c r="R1437" s="48">
        <f t="shared" si="137"/>
        <v>3939.3693688923977</v>
      </c>
      <c r="S1437" s="74">
        <f t="shared" si="138"/>
        <v>32</v>
      </c>
      <c r="T1437" s="6" t="s">
        <v>431</v>
      </c>
      <c r="U1437" s="47" t="s">
        <v>432</v>
      </c>
      <c r="V1437" s="47">
        <v>1</v>
      </c>
      <c r="W1437" s="47">
        <v>1</v>
      </c>
      <c r="X1437" s="47">
        <v>1</v>
      </c>
      <c r="Y1437" s="47">
        <v>1</v>
      </c>
      <c r="Z1437" s="75">
        <v>40855.636111111111</v>
      </c>
      <c r="AA1437" s="6" t="s">
        <v>433</v>
      </c>
      <c r="AB1437" s="47" t="s">
        <v>1745</v>
      </c>
      <c r="AC1437" s="47" t="s">
        <v>7060</v>
      </c>
      <c r="AD1437" s="47" t="s">
        <v>7061</v>
      </c>
      <c r="AE1437" s="47" t="s">
        <v>7062</v>
      </c>
      <c r="AF1437" s="6" t="s">
        <v>7063</v>
      </c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</row>
    <row r="1438" spans="1:43" s="1" customFormat="1" ht="15.75" x14ac:dyDescent="0.25">
      <c r="A1438" s="47">
        <v>1436</v>
      </c>
      <c r="B1438" s="47" t="s">
        <v>7064</v>
      </c>
      <c r="C1438" s="47" t="s">
        <v>3915</v>
      </c>
      <c r="D1438" s="69" t="s">
        <v>1743</v>
      </c>
      <c r="E1438" s="47">
        <v>1981</v>
      </c>
      <c r="F1438" s="69" t="s">
        <v>7065</v>
      </c>
      <c r="G1438" s="69" t="s">
        <v>903</v>
      </c>
      <c r="H1438" s="69" t="s">
        <v>7066</v>
      </c>
      <c r="I1438" s="70">
        <v>712.32166909318607</v>
      </c>
      <c r="J1438" s="47" t="s">
        <v>430</v>
      </c>
      <c r="K1438" s="47">
        <v>8</v>
      </c>
      <c r="L1438" s="71"/>
      <c r="M1438" s="47">
        <v>75</v>
      </c>
      <c r="N1438" s="48">
        <f t="shared" si="133"/>
        <v>160</v>
      </c>
      <c r="O1438" s="48">
        <f t="shared" si="134"/>
        <v>113971.46705490976</v>
      </c>
      <c r="P1438" s="72">
        <f t="shared" si="135"/>
        <v>11397.146705490977</v>
      </c>
      <c r="Q1438" s="73">
        <f t="shared" si="136"/>
        <v>18805.292064060111</v>
      </c>
      <c r="R1438" s="48">
        <f t="shared" si="137"/>
        <v>144173.90582446085</v>
      </c>
      <c r="S1438" s="74">
        <f t="shared" si="138"/>
        <v>32</v>
      </c>
      <c r="T1438" s="6" t="s">
        <v>431</v>
      </c>
      <c r="U1438" s="47" t="s">
        <v>432</v>
      </c>
      <c r="V1438" s="47">
        <v>1</v>
      </c>
      <c r="W1438" s="47">
        <v>1</v>
      </c>
      <c r="X1438" s="47">
        <v>1</v>
      </c>
      <c r="Y1438" s="47">
        <v>1</v>
      </c>
      <c r="Z1438" s="75">
        <v>44271.645069444443</v>
      </c>
      <c r="AA1438" s="6" t="s">
        <v>1221</v>
      </c>
      <c r="AB1438" s="47" t="s">
        <v>1745</v>
      </c>
      <c r="AC1438" s="47" t="s">
        <v>7067</v>
      </c>
      <c r="AD1438" s="47" t="s">
        <v>7068</v>
      </c>
      <c r="AE1438" s="47" t="s">
        <v>7069</v>
      </c>
      <c r="AF1438" s="6" t="s">
        <v>7070</v>
      </c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</row>
    <row r="1439" spans="1:43" s="1" customFormat="1" ht="15.75" x14ac:dyDescent="0.25">
      <c r="A1439" s="47">
        <v>1437</v>
      </c>
      <c r="B1439" s="47" t="s">
        <v>7071</v>
      </c>
      <c r="C1439" s="47" t="s">
        <v>3915</v>
      </c>
      <c r="D1439" s="69" t="s">
        <v>1743</v>
      </c>
      <c r="E1439" s="47">
        <v>1981</v>
      </c>
      <c r="F1439" s="69" t="s">
        <v>7065</v>
      </c>
      <c r="G1439" s="69" t="s">
        <v>903</v>
      </c>
      <c r="H1439" s="69" t="s">
        <v>7066</v>
      </c>
      <c r="I1439" s="70">
        <v>3.7767460817817051</v>
      </c>
      <c r="J1439" s="47" t="s">
        <v>430</v>
      </c>
      <c r="K1439" s="47">
        <v>8</v>
      </c>
      <c r="L1439" s="71"/>
      <c r="M1439" s="47">
        <v>75</v>
      </c>
      <c r="N1439" s="48">
        <f t="shared" si="133"/>
        <v>160</v>
      </c>
      <c r="O1439" s="48">
        <f t="shared" si="134"/>
        <v>604.27937308507285</v>
      </c>
      <c r="P1439" s="72">
        <f t="shared" si="135"/>
        <v>60.427937308507289</v>
      </c>
      <c r="Q1439" s="73">
        <f t="shared" si="136"/>
        <v>99.706096559037007</v>
      </c>
      <c r="R1439" s="48">
        <f t="shared" si="137"/>
        <v>764.41340695261715</v>
      </c>
      <c r="S1439" s="74">
        <f t="shared" si="138"/>
        <v>32</v>
      </c>
      <c r="T1439" s="6" t="s">
        <v>431</v>
      </c>
      <c r="U1439" s="47" t="s">
        <v>432</v>
      </c>
      <c r="V1439" s="47">
        <v>1</v>
      </c>
      <c r="W1439" s="47">
        <v>1</v>
      </c>
      <c r="X1439" s="47">
        <v>1</v>
      </c>
      <c r="Y1439" s="47">
        <v>1</v>
      </c>
      <c r="Z1439" s="75">
        <v>44271.609629629631</v>
      </c>
      <c r="AA1439" s="6" t="s">
        <v>1221</v>
      </c>
      <c r="AB1439" s="47" t="s">
        <v>1745</v>
      </c>
      <c r="AC1439" s="47" t="s">
        <v>7072</v>
      </c>
      <c r="AD1439" s="47" t="s">
        <v>7067</v>
      </c>
      <c r="AE1439" s="47" t="s">
        <v>7073</v>
      </c>
      <c r="AF1439" s="6" t="s">
        <v>7074</v>
      </c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</row>
    <row r="1440" spans="1:43" s="1" customFormat="1" ht="15.75" x14ac:dyDescent="0.25">
      <c r="A1440" s="47">
        <v>1438</v>
      </c>
      <c r="B1440" s="47" t="s">
        <v>7075</v>
      </c>
      <c r="C1440" s="47" t="s">
        <v>5478</v>
      </c>
      <c r="D1440" s="69" t="s">
        <v>1743</v>
      </c>
      <c r="E1440" s="47">
        <v>1981</v>
      </c>
      <c r="F1440" s="69" t="s">
        <v>903</v>
      </c>
      <c r="G1440" s="69" t="s">
        <v>3935</v>
      </c>
      <c r="H1440" s="69" t="s">
        <v>3907</v>
      </c>
      <c r="I1440" s="70">
        <v>500.8894035515508</v>
      </c>
      <c r="J1440" s="47" t="s">
        <v>430</v>
      </c>
      <c r="K1440" s="47">
        <v>12</v>
      </c>
      <c r="L1440" s="71"/>
      <c r="M1440" s="47">
        <v>75</v>
      </c>
      <c r="N1440" s="48">
        <f t="shared" si="133"/>
        <v>200</v>
      </c>
      <c r="O1440" s="48">
        <f t="shared" si="134"/>
        <v>100177.88071031016</v>
      </c>
      <c r="P1440" s="72">
        <f t="shared" si="135"/>
        <v>10017.788071031016</v>
      </c>
      <c r="Q1440" s="73">
        <f t="shared" si="136"/>
        <v>16529.350317201173</v>
      </c>
      <c r="R1440" s="48">
        <f t="shared" si="137"/>
        <v>126725.01909854234</v>
      </c>
      <c r="S1440" s="74">
        <f t="shared" si="138"/>
        <v>32</v>
      </c>
      <c r="T1440" s="6" t="s">
        <v>431</v>
      </c>
      <c r="U1440" s="47" t="s">
        <v>432</v>
      </c>
      <c r="V1440" s="47">
        <v>1</v>
      </c>
      <c r="W1440" s="47">
        <v>1</v>
      </c>
      <c r="X1440" s="47">
        <v>1</v>
      </c>
      <c r="Y1440" s="47">
        <v>1</v>
      </c>
      <c r="Z1440" s="75">
        <v>44271.609490740739</v>
      </c>
      <c r="AA1440" s="6" t="s">
        <v>1221</v>
      </c>
      <c r="AB1440" s="47" t="s">
        <v>1745</v>
      </c>
      <c r="AC1440" s="47" t="s">
        <v>5480</v>
      </c>
      <c r="AD1440" s="47" t="s">
        <v>7076</v>
      </c>
      <c r="AE1440" s="47" t="s">
        <v>7077</v>
      </c>
      <c r="AF1440" s="6" t="s">
        <v>7078</v>
      </c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</row>
    <row r="1441" spans="1:43" s="1" customFormat="1" ht="31.5" x14ac:dyDescent="0.25">
      <c r="A1441" s="47">
        <v>1439</v>
      </c>
      <c r="B1441" s="47" t="s">
        <v>7079</v>
      </c>
      <c r="C1441" s="47" t="s">
        <v>3915</v>
      </c>
      <c r="D1441" s="69" t="s">
        <v>3916</v>
      </c>
      <c r="E1441" s="47">
        <v>1994</v>
      </c>
      <c r="F1441" s="69" t="s">
        <v>903</v>
      </c>
      <c r="G1441" s="69" t="s">
        <v>3935</v>
      </c>
      <c r="H1441" s="69" t="s">
        <v>3907</v>
      </c>
      <c r="I1441" s="70">
        <v>2.9998092379522552</v>
      </c>
      <c r="J1441" s="47" t="s">
        <v>430</v>
      </c>
      <c r="K1441" s="47">
        <v>12</v>
      </c>
      <c r="L1441" s="71"/>
      <c r="M1441" s="47">
        <v>75</v>
      </c>
      <c r="N1441" s="48">
        <f t="shared" si="133"/>
        <v>200</v>
      </c>
      <c r="O1441" s="48">
        <f t="shared" si="134"/>
        <v>599.96184759045104</v>
      </c>
      <c r="P1441" s="72">
        <f t="shared" si="135"/>
        <v>59.996184759045107</v>
      </c>
      <c r="Q1441" s="73">
        <f t="shared" si="136"/>
        <v>98.993704852424429</v>
      </c>
      <c r="R1441" s="48">
        <f t="shared" si="137"/>
        <v>758.95173720192065</v>
      </c>
      <c r="S1441" s="74">
        <f t="shared" si="138"/>
        <v>45</v>
      </c>
      <c r="T1441" s="6" t="s">
        <v>1907</v>
      </c>
      <c r="U1441" s="47" t="s">
        <v>432</v>
      </c>
      <c r="V1441" s="47">
        <v>1</v>
      </c>
      <c r="W1441" s="47">
        <v>1</v>
      </c>
      <c r="X1441" s="47">
        <v>1</v>
      </c>
      <c r="Y1441" s="47">
        <v>1</v>
      </c>
      <c r="Z1441" s="75">
        <v>44271.609490740739</v>
      </c>
      <c r="AA1441" s="6" t="s">
        <v>1221</v>
      </c>
      <c r="AB1441" s="47" t="s">
        <v>3917</v>
      </c>
      <c r="AC1441" s="47" t="s">
        <v>3929</v>
      </c>
      <c r="AD1441" s="47" t="s">
        <v>7076</v>
      </c>
      <c r="AE1441" s="47" t="s">
        <v>7080</v>
      </c>
      <c r="AF1441" s="6" t="s">
        <v>7081</v>
      </c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</row>
    <row r="1442" spans="1:43" s="1" customFormat="1" ht="31.5" x14ac:dyDescent="0.25">
      <c r="A1442" s="47">
        <v>1440</v>
      </c>
      <c r="B1442" s="47" t="s">
        <v>7082</v>
      </c>
      <c r="C1442" s="47" t="s">
        <v>3905</v>
      </c>
      <c r="D1442" s="69" t="s">
        <v>3916</v>
      </c>
      <c r="E1442" s="47">
        <v>1994</v>
      </c>
      <c r="F1442" s="69" t="s">
        <v>3907</v>
      </c>
      <c r="G1442" s="69" t="s">
        <v>3908</v>
      </c>
      <c r="H1442" s="69" t="s">
        <v>2723</v>
      </c>
      <c r="I1442" s="70">
        <v>32.7526178209284</v>
      </c>
      <c r="J1442" s="47" t="s">
        <v>430</v>
      </c>
      <c r="K1442" s="47">
        <v>6</v>
      </c>
      <c r="L1442" s="71"/>
      <c r="M1442" s="47">
        <v>75</v>
      </c>
      <c r="N1442" s="48">
        <f t="shared" si="133"/>
        <v>140</v>
      </c>
      <c r="O1442" s="48">
        <f t="shared" si="134"/>
        <v>4585.3664949299764</v>
      </c>
      <c r="P1442" s="72">
        <f t="shared" si="135"/>
        <v>458.53664949299764</v>
      </c>
      <c r="Q1442" s="73">
        <f t="shared" si="136"/>
        <v>756.58547166344613</v>
      </c>
      <c r="R1442" s="48">
        <f t="shared" si="137"/>
        <v>5800.4886160864198</v>
      </c>
      <c r="S1442" s="74">
        <f t="shared" si="138"/>
        <v>45</v>
      </c>
      <c r="T1442" s="6" t="s">
        <v>431</v>
      </c>
      <c r="U1442" s="47" t="s">
        <v>432</v>
      </c>
      <c r="V1442" s="47">
        <v>1</v>
      </c>
      <c r="W1442" s="47">
        <v>1</v>
      </c>
      <c r="X1442" s="47">
        <v>1</v>
      </c>
      <c r="Y1442" s="47">
        <v>1</v>
      </c>
      <c r="Z1442" s="75">
        <v>44271.610138888893</v>
      </c>
      <c r="AA1442" s="6" t="s">
        <v>1221</v>
      </c>
      <c r="AB1442" s="47" t="s">
        <v>3917</v>
      </c>
      <c r="AC1442" s="47" t="s">
        <v>3919</v>
      </c>
      <c r="AD1442" s="47" t="s">
        <v>7083</v>
      </c>
      <c r="AE1442" s="47" t="s">
        <v>7084</v>
      </c>
      <c r="AF1442" s="6" t="s">
        <v>7085</v>
      </c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</row>
    <row r="1443" spans="1:43" s="1" customFormat="1" ht="31.5" x14ac:dyDescent="0.25">
      <c r="A1443" s="47">
        <v>1441</v>
      </c>
      <c r="B1443" s="47" t="s">
        <v>7086</v>
      </c>
      <c r="C1443" s="47" t="s">
        <v>3915</v>
      </c>
      <c r="D1443" s="69" t="s">
        <v>3916</v>
      </c>
      <c r="E1443" s="47">
        <v>1994</v>
      </c>
      <c r="F1443" s="69" t="s">
        <v>3907</v>
      </c>
      <c r="G1443" s="69" t="s">
        <v>3908</v>
      </c>
      <c r="H1443" s="69" t="s">
        <v>2723</v>
      </c>
      <c r="I1443" s="70">
        <v>3.00013787950643</v>
      </c>
      <c r="J1443" s="47" t="s">
        <v>430</v>
      </c>
      <c r="K1443" s="47">
        <v>8</v>
      </c>
      <c r="L1443" s="71"/>
      <c r="M1443" s="47">
        <v>75</v>
      </c>
      <c r="N1443" s="48">
        <f t="shared" si="133"/>
        <v>160</v>
      </c>
      <c r="O1443" s="48">
        <f t="shared" si="134"/>
        <v>480.02206072102877</v>
      </c>
      <c r="P1443" s="72">
        <f t="shared" si="135"/>
        <v>48.002206072102879</v>
      </c>
      <c r="Q1443" s="73">
        <f t="shared" si="136"/>
        <v>79.20364001896975</v>
      </c>
      <c r="R1443" s="48">
        <f t="shared" si="137"/>
        <v>607.22790681210142</v>
      </c>
      <c r="S1443" s="74">
        <f t="shared" si="138"/>
        <v>45</v>
      </c>
      <c r="T1443" s="6" t="s">
        <v>431</v>
      </c>
      <c r="U1443" s="47" t="s">
        <v>432</v>
      </c>
      <c r="V1443" s="47">
        <v>1</v>
      </c>
      <c r="W1443" s="47">
        <v>1</v>
      </c>
      <c r="X1443" s="47">
        <v>1</v>
      </c>
      <c r="Y1443" s="47">
        <v>1</v>
      </c>
      <c r="Z1443" s="75">
        <v>44271.609282407408</v>
      </c>
      <c r="AA1443" s="6" t="s">
        <v>1221</v>
      </c>
      <c r="AB1443" s="47" t="s">
        <v>3917</v>
      </c>
      <c r="AC1443" s="47" t="s">
        <v>3929</v>
      </c>
      <c r="AD1443" s="47" t="s">
        <v>7087</v>
      </c>
      <c r="AE1443" s="47" t="s">
        <v>7088</v>
      </c>
      <c r="AF1443" s="6" t="s">
        <v>7089</v>
      </c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</row>
    <row r="1444" spans="1:43" s="1" customFormat="1" ht="31.5" x14ac:dyDescent="0.25">
      <c r="A1444" s="47">
        <v>1442</v>
      </c>
      <c r="B1444" s="47" t="s">
        <v>7090</v>
      </c>
      <c r="C1444" s="47" t="s">
        <v>3915</v>
      </c>
      <c r="D1444" s="69" t="s">
        <v>3916</v>
      </c>
      <c r="E1444" s="47">
        <v>1994</v>
      </c>
      <c r="F1444" s="69" t="s">
        <v>3907</v>
      </c>
      <c r="G1444" s="69" t="s">
        <v>3908</v>
      </c>
      <c r="H1444" s="69" t="s">
        <v>2723</v>
      </c>
      <c r="I1444" s="70">
        <v>43.732629541178923</v>
      </c>
      <c r="J1444" s="47" t="s">
        <v>430</v>
      </c>
      <c r="K1444" s="47">
        <v>8</v>
      </c>
      <c r="L1444" s="71"/>
      <c r="M1444" s="47">
        <v>75</v>
      </c>
      <c r="N1444" s="48">
        <f t="shared" si="133"/>
        <v>160</v>
      </c>
      <c r="O1444" s="48">
        <f t="shared" si="134"/>
        <v>6997.2207265886282</v>
      </c>
      <c r="P1444" s="72">
        <f t="shared" si="135"/>
        <v>699.72207265886288</v>
      </c>
      <c r="Q1444" s="73">
        <f t="shared" si="136"/>
        <v>1154.5414198871235</v>
      </c>
      <c r="R1444" s="48">
        <f t="shared" si="137"/>
        <v>8851.4842191346142</v>
      </c>
      <c r="S1444" s="74">
        <f t="shared" si="138"/>
        <v>45</v>
      </c>
      <c r="T1444" s="6" t="s">
        <v>431</v>
      </c>
      <c r="U1444" s="47" t="s">
        <v>432</v>
      </c>
      <c r="V1444" s="47">
        <v>1</v>
      </c>
      <c r="W1444" s="47">
        <v>1</v>
      </c>
      <c r="X1444" s="47">
        <v>1</v>
      </c>
      <c r="Y1444" s="47">
        <v>1</v>
      </c>
      <c r="Z1444" s="75">
        <v>44271.613900462973</v>
      </c>
      <c r="AA1444" s="6" t="s">
        <v>1221</v>
      </c>
      <c r="AB1444" s="47" t="s">
        <v>3917</v>
      </c>
      <c r="AC1444" s="47" t="s">
        <v>7087</v>
      </c>
      <c r="AD1444" s="47" t="s">
        <v>3918</v>
      </c>
      <c r="AE1444" s="47" t="s">
        <v>7091</v>
      </c>
      <c r="AF1444" s="6" t="s">
        <v>7092</v>
      </c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</row>
    <row r="1445" spans="1:43" s="1" customFormat="1" ht="15.75" x14ac:dyDescent="0.25">
      <c r="A1445" s="47">
        <v>1443</v>
      </c>
      <c r="B1445" s="47" t="s">
        <v>7093</v>
      </c>
      <c r="C1445" s="47" t="s">
        <v>3915</v>
      </c>
      <c r="D1445" s="69" t="s">
        <v>1743</v>
      </c>
      <c r="E1445" s="47">
        <v>1981</v>
      </c>
      <c r="F1445" s="69" t="s">
        <v>7065</v>
      </c>
      <c r="G1445" s="69" t="s">
        <v>903</v>
      </c>
      <c r="H1445" s="69" t="s">
        <v>7066</v>
      </c>
      <c r="I1445" s="70">
        <v>17.999899190723792</v>
      </c>
      <c r="J1445" s="47" t="s">
        <v>430</v>
      </c>
      <c r="K1445" s="47">
        <v>8</v>
      </c>
      <c r="L1445" s="71"/>
      <c r="M1445" s="47">
        <v>75</v>
      </c>
      <c r="N1445" s="48">
        <f t="shared" si="133"/>
        <v>160</v>
      </c>
      <c r="O1445" s="48">
        <f t="shared" si="134"/>
        <v>2879.9838705158068</v>
      </c>
      <c r="P1445" s="72">
        <f t="shared" si="135"/>
        <v>287.99838705158066</v>
      </c>
      <c r="Q1445" s="73">
        <f t="shared" si="136"/>
        <v>475.19733863510811</v>
      </c>
      <c r="R1445" s="48">
        <f t="shared" si="137"/>
        <v>3643.1795962024958</v>
      </c>
      <c r="S1445" s="74">
        <f t="shared" si="138"/>
        <v>32</v>
      </c>
      <c r="T1445" s="6" t="s">
        <v>431</v>
      </c>
      <c r="U1445" s="47" t="s">
        <v>432</v>
      </c>
      <c r="V1445" s="47">
        <v>1</v>
      </c>
      <c r="W1445" s="47">
        <v>1</v>
      </c>
      <c r="X1445" s="47">
        <v>1</v>
      </c>
      <c r="Y1445" s="47">
        <v>1</v>
      </c>
      <c r="Z1445" s="75">
        <v>44271.609560185178</v>
      </c>
      <c r="AA1445" s="6" t="s">
        <v>1221</v>
      </c>
      <c r="AB1445" s="47" t="s">
        <v>1745</v>
      </c>
      <c r="AC1445" s="47" t="s">
        <v>7076</v>
      </c>
      <c r="AD1445" s="47" t="s">
        <v>7072</v>
      </c>
      <c r="AE1445" s="47" t="s">
        <v>7094</v>
      </c>
      <c r="AF1445" s="6" t="s">
        <v>7095</v>
      </c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</row>
    <row r="1446" spans="1:43" s="1" customFormat="1" ht="15.75" x14ac:dyDescent="0.25">
      <c r="A1446" s="47">
        <v>1444</v>
      </c>
      <c r="B1446" s="47" t="s">
        <v>7096</v>
      </c>
      <c r="C1446" s="47" t="s">
        <v>3915</v>
      </c>
      <c r="D1446" s="69" t="s">
        <v>7097</v>
      </c>
      <c r="E1446" s="47">
        <v>2001</v>
      </c>
      <c r="F1446" s="69" t="s">
        <v>2723</v>
      </c>
      <c r="G1446" s="69" t="s">
        <v>7066</v>
      </c>
      <c r="H1446" s="69" t="s">
        <v>561</v>
      </c>
      <c r="I1446" s="70">
        <v>2.0272693594112892</v>
      </c>
      <c r="J1446" s="47" t="s">
        <v>430</v>
      </c>
      <c r="K1446" s="47">
        <v>10</v>
      </c>
      <c r="L1446" s="71"/>
      <c r="M1446" s="47">
        <v>75</v>
      </c>
      <c r="N1446" s="48">
        <f t="shared" si="133"/>
        <v>180</v>
      </c>
      <c r="O1446" s="48">
        <f t="shared" si="134"/>
        <v>364.90848469403204</v>
      </c>
      <c r="P1446" s="72">
        <f t="shared" si="135"/>
        <v>36.490848469403204</v>
      </c>
      <c r="Q1446" s="73">
        <f t="shared" si="136"/>
        <v>60.209899974515281</v>
      </c>
      <c r="R1446" s="48">
        <f t="shared" si="137"/>
        <v>461.60923313795053</v>
      </c>
      <c r="S1446" s="74">
        <f t="shared" si="138"/>
        <v>52</v>
      </c>
      <c r="T1446" s="6" t="s">
        <v>431</v>
      </c>
      <c r="U1446" s="47" t="s">
        <v>432</v>
      </c>
      <c r="V1446" s="47">
        <v>1</v>
      </c>
      <c r="W1446" s="47">
        <v>1</v>
      </c>
      <c r="X1446" s="47">
        <v>1</v>
      </c>
      <c r="Y1446" s="47">
        <v>1</v>
      </c>
      <c r="Z1446" s="75">
        <v>40855.636122685188</v>
      </c>
      <c r="AA1446" s="6" t="s">
        <v>433</v>
      </c>
      <c r="AB1446" s="47" t="s">
        <v>7098</v>
      </c>
      <c r="AC1446" s="47" t="s">
        <v>7099</v>
      </c>
      <c r="AD1446" s="47" t="s">
        <v>7100</v>
      </c>
      <c r="AE1446" s="47" t="s">
        <v>7101</v>
      </c>
      <c r="AF1446" s="6" t="s">
        <v>7102</v>
      </c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</row>
    <row r="1447" spans="1:43" s="1" customFormat="1" ht="15.75" x14ac:dyDescent="0.25">
      <c r="A1447" s="47">
        <v>1445</v>
      </c>
      <c r="B1447" s="47" t="s">
        <v>7103</v>
      </c>
      <c r="C1447" s="47" t="s">
        <v>2721</v>
      </c>
      <c r="D1447" s="69" t="s">
        <v>1921</v>
      </c>
      <c r="E1447" s="47">
        <v>2001</v>
      </c>
      <c r="F1447" s="69" t="s">
        <v>7104</v>
      </c>
      <c r="G1447" s="69" t="s">
        <v>6010</v>
      </c>
      <c r="H1447" s="69" t="s">
        <v>2723</v>
      </c>
      <c r="I1447" s="70">
        <v>2.2446350714948058</v>
      </c>
      <c r="J1447" s="47" t="s">
        <v>430</v>
      </c>
      <c r="K1447" s="47">
        <v>10</v>
      </c>
      <c r="L1447" s="71"/>
      <c r="M1447" s="47">
        <v>75</v>
      </c>
      <c r="N1447" s="48">
        <f t="shared" si="133"/>
        <v>180</v>
      </c>
      <c r="O1447" s="48">
        <f t="shared" si="134"/>
        <v>404.03431286906505</v>
      </c>
      <c r="P1447" s="72">
        <f t="shared" si="135"/>
        <v>40.40343128690651</v>
      </c>
      <c r="Q1447" s="73">
        <f t="shared" si="136"/>
        <v>66.665661623395735</v>
      </c>
      <c r="R1447" s="48">
        <f t="shared" si="137"/>
        <v>511.10340577936734</v>
      </c>
      <c r="S1447" s="74">
        <f t="shared" si="138"/>
        <v>52</v>
      </c>
      <c r="T1447" s="6" t="s">
        <v>431</v>
      </c>
      <c r="U1447" s="47" t="s">
        <v>432</v>
      </c>
      <c r="V1447" s="47">
        <v>1</v>
      </c>
      <c r="W1447" s="47">
        <v>1</v>
      </c>
      <c r="X1447" s="47">
        <v>1</v>
      </c>
      <c r="Y1447" s="47">
        <v>1</v>
      </c>
      <c r="Z1447" s="75">
        <v>40855.636122685188</v>
      </c>
      <c r="AA1447" s="6" t="s">
        <v>433</v>
      </c>
      <c r="AB1447" s="47" t="s">
        <v>1722</v>
      </c>
      <c r="AC1447" s="47" t="s">
        <v>2741</v>
      </c>
      <c r="AD1447" s="47" t="s">
        <v>7105</v>
      </c>
      <c r="AE1447" s="47" t="s">
        <v>7106</v>
      </c>
      <c r="AF1447" s="6" t="s">
        <v>7107</v>
      </c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</row>
    <row r="1448" spans="1:43" s="1" customFormat="1" ht="15.75" x14ac:dyDescent="0.25">
      <c r="A1448" s="47">
        <v>1446</v>
      </c>
      <c r="B1448" s="47" t="s">
        <v>7108</v>
      </c>
      <c r="C1448" s="47" t="s">
        <v>2721</v>
      </c>
      <c r="D1448" s="69" t="s">
        <v>2722</v>
      </c>
      <c r="E1448" s="47">
        <v>1995</v>
      </c>
      <c r="F1448" s="69" t="s">
        <v>2723</v>
      </c>
      <c r="G1448" s="69" t="s">
        <v>3935</v>
      </c>
      <c r="H1448" s="69" t="s">
        <v>2457</v>
      </c>
      <c r="I1448" s="70">
        <v>161.23057025729611</v>
      </c>
      <c r="J1448" s="47" t="s">
        <v>430</v>
      </c>
      <c r="K1448" s="47">
        <v>10</v>
      </c>
      <c r="L1448" s="71"/>
      <c r="M1448" s="47">
        <v>75</v>
      </c>
      <c r="N1448" s="48">
        <f t="shared" si="133"/>
        <v>180</v>
      </c>
      <c r="O1448" s="48">
        <f t="shared" si="134"/>
        <v>29021.5026463133</v>
      </c>
      <c r="P1448" s="72">
        <f t="shared" si="135"/>
        <v>2902.1502646313302</v>
      </c>
      <c r="Q1448" s="73">
        <f t="shared" si="136"/>
        <v>4788.5479366416948</v>
      </c>
      <c r="R1448" s="48">
        <f t="shared" si="137"/>
        <v>36712.200847586326</v>
      </c>
      <c r="S1448" s="74">
        <f t="shared" si="138"/>
        <v>46</v>
      </c>
      <c r="T1448" s="6" t="s">
        <v>431</v>
      </c>
      <c r="U1448" s="47" t="s">
        <v>432</v>
      </c>
      <c r="V1448" s="47">
        <v>1</v>
      </c>
      <c r="W1448" s="47">
        <v>1</v>
      </c>
      <c r="X1448" s="47">
        <v>1</v>
      </c>
      <c r="Y1448" s="47">
        <v>1</v>
      </c>
      <c r="Z1448" s="75">
        <v>40855.636122685188</v>
      </c>
      <c r="AA1448" s="6" t="s">
        <v>433</v>
      </c>
      <c r="AB1448" s="47" t="s">
        <v>4343</v>
      </c>
      <c r="AC1448" s="47" t="s">
        <v>7109</v>
      </c>
      <c r="AD1448" s="47" t="s">
        <v>7110</v>
      </c>
      <c r="AE1448" s="47" t="s">
        <v>7111</v>
      </c>
      <c r="AF1448" s="6" t="s">
        <v>7112</v>
      </c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</row>
    <row r="1449" spans="1:43" s="1" customFormat="1" ht="15.75" x14ac:dyDescent="0.25">
      <c r="A1449" s="47">
        <v>1447</v>
      </c>
      <c r="B1449" s="47" t="s">
        <v>7113</v>
      </c>
      <c r="C1449" s="47" t="s">
        <v>3905</v>
      </c>
      <c r="D1449" s="69" t="s">
        <v>2722</v>
      </c>
      <c r="E1449" s="47">
        <v>1995</v>
      </c>
      <c r="F1449" s="69" t="s">
        <v>553</v>
      </c>
      <c r="G1449" s="69" t="s">
        <v>6010</v>
      </c>
      <c r="H1449" s="69" t="s">
        <v>2723</v>
      </c>
      <c r="I1449" s="70">
        <v>37.413136990950328</v>
      </c>
      <c r="J1449" s="47" t="s">
        <v>430</v>
      </c>
      <c r="K1449" s="47">
        <v>8</v>
      </c>
      <c r="L1449" s="71"/>
      <c r="M1449" s="47">
        <v>75</v>
      </c>
      <c r="N1449" s="48">
        <f t="shared" si="133"/>
        <v>160</v>
      </c>
      <c r="O1449" s="48">
        <f t="shared" si="134"/>
        <v>5986.1019185520527</v>
      </c>
      <c r="P1449" s="72">
        <f t="shared" si="135"/>
        <v>598.61019185520524</v>
      </c>
      <c r="Q1449" s="73">
        <f t="shared" si="136"/>
        <v>987.70681656108854</v>
      </c>
      <c r="R1449" s="48">
        <f t="shared" si="137"/>
        <v>7572.4189269683466</v>
      </c>
      <c r="S1449" s="74">
        <f t="shared" si="138"/>
        <v>46</v>
      </c>
      <c r="T1449" s="6" t="s">
        <v>431</v>
      </c>
      <c r="U1449" s="47" t="s">
        <v>432</v>
      </c>
      <c r="V1449" s="47">
        <v>1</v>
      </c>
      <c r="W1449" s="47">
        <v>1</v>
      </c>
      <c r="X1449" s="47">
        <v>1</v>
      </c>
      <c r="Y1449" s="47">
        <v>1</v>
      </c>
      <c r="Z1449" s="75">
        <v>40855.636122685188</v>
      </c>
      <c r="AA1449" s="6" t="s">
        <v>433</v>
      </c>
      <c r="AB1449" s="47" t="s">
        <v>4343</v>
      </c>
      <c r="AC1449" s="47" t="s">
        <v>7114</v>
      </c>
      <c r="AD1449" s="47" t="s">
        <v>7115</v>
      </c>
      <c r="AE1449" s="47" t="s">
        <v>7116</v>
      </c>
      <c r="AF1449" s="6" t="s">
        <v>7117</v>
      </c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</row>
    <row r="1450" spans="1:43" s="1" customFormat="1" ht="15.75" x14ac:dyDescent="0.25">
      <c r="A1450" s="47">
        <v>1448</v>
      </c>
      <c r="B1450" s="47" t="s">
        <v>7118</v>
      </c>
      <c r="C1450" s="47" t="s">
        <v>3905</v>
      </c>
      <c r="D1450" s="69" t="s">
        <v>1921</v>
      </c>
      <c r="E1450" s="47">
        <v>2000</v>
      </c>
      <c r="F1450" s="69" t="s">
        <v>553</v>
      </c>
      <c r="G1450" s="69" t="s">
        <v>2723</v>
      </c>
      <c r="H1450" s="69" t="s">
        <v>548</v>
      </c>
      <c r="I1450" s="70">
        <v>283.68380130468432</v>
      </c>
      <c r="J1450" s="47" t="s">
        <v>430</v>
      </c>
      <c r="K1450" s="47">
        <v>8</v>
      </c>
      <c r="L1450" s="71"/>
      <c r="M1450" s="47">
        <v>75</v>
      </c>
      <c r="N1450" s="48">
        <f t="shared" si="133"/>
        <v>160</v>
      </c>
      <c r="O1450" s="48">
        <f t="shared" si="134"/>
        <v>45389.40820874949</v>
      </c>
      <c r="P1450" s="72">
        <f t="shared" si="135"/>
        <v>4538.9408208749492</v>
      </c>
      <c r="Q1450" s="73">
        <f t="shared" si="136"/>
        <v>7489.2523544436663</v>
      </c>
      <c r="R1450" s="48">
        <f t="shared" si="137"/>
        <v>57417.601384068112</v>
      </c>
      <c r="S1450" s="74">
        <f t="shared" si="138"/>
        <v>51</v>
      </c>
      <c r="T1450" s="6" t="s">
        <v>431</v>
      </c>
      <c r="U1450" s="47" t="s">
        <v>432</v>
      </c>
      <c r="V1450" s="47">
        <v>1</v>
      </c>
      <c r="W1450" s="47">
        <v>1</v>
      </c>
      <c r="X1450" s="47">
        <v>1</v>
      </c>
      <c r="Y1450" s="47">
        <v>1</v>
      </c>
      <c r="Z1450" s="75">
        <v>40855.636122685188</v>
      </c>
      <c r="AA1450" s="6" t="s">
        <v>433</v>
      </c>
      <c r="AB1450" s="47" t="s">
        <v>1722</v>
      </c>
      <c r="AC1450" s="47" t="s">
        <v>7119</v>
      </c>
      <c r="AD1450" s="47" t="s">
        <v>7120</v>
      </c>
      <c r="AE1450" s="47" t="s">
        <v>7121</v>
      </c>
      <c r="AF1450" s="6" t="s">
        <v>7122</v>
      </c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</row>
    <row r="1451" spans="1:43" s="1" customFormat="1" ht="15.75" x14ac:dyDescent="0.25">
      <c r="A1451" s="47">
        <v>1449</v>
      </c>
      <c r="B1451" s="47" t="s">
        <v>7123</v>
      </c>
      <c r="C1451" s="47" t="s">
        <v>3905</v>
      </c>
      <c r="D1451" s="69" t="s">
        <v>1921</v>
      </c>
      <c r="E1451" s="47">
        <v>2000</v>
      </c>
      <c r="F1451" s="69" t="s">
        <v>553</v>
      </c>
      <c r="G1451" s="69" t="s">
        <v>2723</v>
      </c>
      <c r="H1451" s="69" t="s">
        <v>548</v>
      </c>
      <c r="I1451" s="70">
        <v>3.7073000120310349</v>
      </c>
      <c r="J1451" s="47" t="s">
        <v>430</v>
      </c>
      <c r="K1451" s="47">
        <v>8</v>
      </c>
      <c r="L1451" s="71"/>
      <c r="M1451" s="47">
        <v>75</v>
      </c>
      <c r="N1451" s="48">
        <f t="shared" ref="N1451:N1514" si="139">IF(K1451=4,100,IF(K1451=6,140,IF(K1451=8,160,IF(K1451=10,180,IF(K1451=12,200,IF(K1451=14,225,IF(K1451=16,275,IF(K1451=18,350,0))))))))</f>
        <v>160</v>
      </c>
      <c r="O1451" s="48">
        <f t="shared" si="134"/>
        <v>593.16800192496555</v>
      </c>
      <c r="P1451" s="72">
        <f t="shared" si="135"/>
        <v>59.316800192496558</v>
      </c>
      <c r="Q1451" s="73">
        <f t="shared" si="136"/>
        <v>97.872720317619311</v>
      </c>
      <c r="R1451" s="48">
        <f t="shared" si="137"/>
        <v>750.35752243508136</v>
      </c>
      <c r="S1451" s="74">
        <f t="shared" si="138"/>
        <v>51</v>
      </c>
      <c r="T1451" s="6" t="s">
        <v>431</v>
      </c>
      <c r="U1451" s="47" t="s">
        <v>432</v>
      </c>
      <c r="V1451" s="47">
        <v>1</v>
      </c>
      <c r="W1451" s="47">
        <v>1</v>
      </c>
      <c r="X1451" s="47">
        <v>1</v>
      </c>
      <c r="Y1451" s="47">
        <v>1</v>
      </c>
      <c r="Z1451" s="75">
        <v>40855.636122685188</v>
      </c>
      <c r="AA1451" s="6" t="s">
        <v>433</v>
      </c>
      <c r="AB1451" s="47" t="s">
        <v>1722</v>
      </c>
      <c r="AC1451" s="47" t="s">
        <v>7120</v>
      </c>
      <c r="AD1451" s="47" t="s">
        <v>6300</v>
      </c>
      <c r="AE1451" s="47" t="s">
        <v>7124</v>
      </c>
      <c r="AF1451" s="6" t="s">
        <v>7125</v>
      </c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</row>
    <row r="1452" spans="1:43" s="1" customFormat="1" ht="15.75" x14ac:dyDescent="0.25">
      <c r="A1452" s="47">
        <v>1450</v>
      </c>
      <c r="B1452" s="47" t="s">
        <v>7126</v>
      </c>
      <c r="C1452" s="47" t="s">
        <v>3905</v>
      </c>
      <c r="D1452" s="69" t="s">
        <v>2722</v>
      </c>
      <c r="E1452" s="47">
        <v>1995</v>
      </c>
      <c r="F1452" s="69" t="s">
        <v>3908</v>
      </c>
      <c r="G1452" s="69" t="s">
        <v>2723</v>
      </c>
      <c r="H1452" s="69" t="s">
        <v>451</v>
      </c>
      <c r="I1452" s="70">
        <v>21.808477142764801</v>
      </c>
      <c r="J1452" s="47" t="s">
        <v>430</v>
      </c>
      <c r="K1452" s="47">
        <v>6</v>
      </c>
      <c r="L1452" s="71"/>
      <c r="M1452" s="47">
        <v>75</v>
      </c>
      <c r="N1452" s="48">
        <f t="shared" si="139"/>
        <v>140</v>
      </c>
      <c r="O1452" s="48">
        <f t="shared" si="134"/>
        <v>3053.1867999870719</v>
      </c>
      <c r="P1452" s="72">
        <f t="shared" si="135"/>
        <v>305.31867999870718</v>
      </c>
      <c r="Q1452" s="73">
        <f t="shared" si="136"/>
        <v>503.77582199786684</v>
      </c>
      <c r="R1452" s="48">
        <f t="shared" si="137"/>
        <v>3862.2813019836458</v>
      </c>
      <c r="S1452" s="74">
        <f t="shared" si="138"/>
        <v>46</v>
      </c>
      <c r="T1452" s="6" t="s">
        <v>431</v>
      </c>
      <c r="U1452" s="47" t="s">
        <v>432</v>
      </c>
      <c r="V1452" s="47">
        <v>1</v>
      </c>
      <c r="W1452" s="47">
        <v>1</v>
      </c>
      <c r="X1452" s="47">
        <v>1</v>
      </c>
      <c r="Y1452" s="47">
        <v>1</v>
      </c>
      <c r="Z1452" s="75">
        <v>40855.636122685188</v>
      </c>
      <c r="AA1452" s="6" t="s">
        <v>433</v>
      </c>
      <c r="AB1452" s="47" t="s">
        <v>4343</v>
      </c>
      <c r="AC1452" s="47" t="s">
        <v>7127</v>
      </c>
      <c r="AD1452" s="47" t="s">
        <v>4345</v>
      </c>
      <c r="AE1452" s="47" t="s">
        <v>7128</v>
      </c>
      <c r="AF1452" s="6" t="s">
        <v>7129</v>
      </c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</row>
    <row r="1453" spans="1:43" s="1" customFormat="1" ht="15.75" x14ac:dyDescent="0.25">
      <c r="A1453" s="47">
        <v>1451</v>
      </c>
      <c r="B1453" s="47" t="s">
        <v>7130</v>
      </c>
      <c r="C1453" s="47" t="s">
        <v>3905</v>
      </c>
      <c r="D1453" s="69" t="s">
        <v>2722</v>
      </c>
      <c r="E1453" s="47">
        <v>1995</v>
      </c>
      <c r="F1453" s="69" t="s">
        <v>3908</v>
      </c>
      <c r="G1453" s="69" t="s">
        <v>2723</v>
      </c>
      <c r="H1453" s="69" t="s">
        <v>451</v>
      </c>
      <c r="I1453" s="70">
        <v>5.6715454289402398</v>
      </c>
      <c r="J1453" s="47" t="s">
        <v>430</v>
      </c>
      <c r="K1453" s="47">
        <v>6</v>
      </c>
      <c r="L1453" s="71"/>
      <c r="M1453" s="47">
        <v>75</v>
      </c>
      <c r="N1453" s="48">
        <f t="shared" si="139"/>
        <v>140</v>
      </c>
      <c r="O1453" s="48">
        <f t="shared" si="134"/>
        <v>794.01636005163357</v>
      </c>
      <c r="P1453" s="72">
        <f t="shared" si="135"/>
        <v>79.401636005163368</v>
      </c>
      <c r="Q1453" s="73">
        <f t="shared" si="136"/>
        <v>131.01269940851952</v>
      </c>
      <c r="R1453" s="48">
        <f t="shared" si="137"/>
        <v>1004.4306954653165</v>
      </c>
      <c r="S1453" s="74">
        <f t="shared" si="138"/>
        <v>46</v>
      </c>
      <c r="T1453" s="6" t="s">
        <v>431</v>
      </c>
      <c r="U1453" s="47" t="s">
        <v>432</v>
      </c>
      <c r="V1453" s="47">
        <v>1</v>
      </c>
      <c r="W1453" s="47">
        <v>1</v>
      </c>
      <c r="X1453" s="47">
        <v>1</v>
      </c>
      <c r="Y1453" s="47">
        <v>1</v>
      </c>
      <c r="Z1453" s="75">
        <v>40855.636134259257</v>
      </c>
      <c r="AA1453" s="6" t="s">
        <v>433</v>
      </c>
      <c r="AB1453" s="47" t="s">
        <v>4343</v>
      </c>
      <c r="AC1453" s="47" t="s">
        <v>7131</v>
      </c>
      <c r="AD1453" s="47" t="s">
        <v>4344</v>
      </c>
      <c r="AE1453" s="47" t="s">
        <v>7132</v>
      </c>
      <c r="AF1453" s="6" t="s">
        <v>7133</v>
      </c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</row>
    <row r="1454" spans="1:43" s="1" customFormat="1" ht="15.75" x14ac:dyDescent="0.25">
      <c r="A1454" s="47">
        <v>1452</v>
      </c>
      <c r="B1454" s="47" t="s">
        <v>7134</v>
      </c>
      <c r="C1454" s="47" t="s">
        <v>3905</v>
      </c>
      <c r="D1454" s="69" t="s">
        <v>2722</v>
      </c>
      <c r="E1454" s="47">
        <v>1995</v>
      </c>
      <c r="F1454" s="69" t="s">
        <v>5507</v>
      </c>
      <c r="G1454" s="69" t="s">
        <v>2723</v>
      </c>
      <c r="H1454" s="69" t="s">
        <v>451</v>
      </c>
      <c r="I1454" s="70">
        <v>69.999982486555766</v>
      </c>
      <c r="J1454" s="47" t="s">
        <v>430</v>
      </c>
      <c r="K1454" s="47">
        <v>8</v>
      </c>
      <c r="L1454" s="71"/>
      <c r="M1454" s="47">
        <v>75</v>
      </c>
      <c r="N1454" s="48">
        <f t="shared" si="139"/>
        <v>160</v>
      </c>
      <c r="O1454" s="48">
        <f t="shared" si="134"/>
        <v>11199.997197848923</v>
      </c>
      <c r="P1454" s="72">
        <f t="shared" si="135"/>
        <v>1119.9997197848922</v>
      </c>
      <c r="Q1454" s="73">
        <f t="shared" si="136"/>
        <v>1847.999537645072</v>
      </c>
      <c r="R1454" s="48">
        <f t="shared" si="137"/>
        <v>14167.996455278886</v>
      </c>
      <c r="S1454" s="74">
        <f t="shared" si="138"/>
        <v>46</v>
      </c>
      <c r="T1454" s="6" t="s">
        <v>431</v>
      </c>
      <c r="U1454" s="47" t="s">
        <v>432</v>
      </c>
      <c r="V1454" s="47">
        <v>1</v>
      </c>
      <c r="W1454" s="47">
        <v>1</v>
      </c>
      <c r="X1454" s="47">
        <v>1</v>
      </c>
      <c r="Y1454" s="47">
        <v>1</v>
      </c>
      <c r="Z1454" s="75">
        <v>40855.636134259257</v>
      </c>
      <c r="AA1454" s="6" t="s">
        <v>433</v>
      </c>
      <c r="AB1454" s="47" t="s">
        <v>4343</v>
      </c>
      <c r="AC1454" s="47" t="s">
        <v>7135</v>
      </c>
      <c r="AD1454" s="47" t="s">
        <v>5509</v>
      </c>
      <c r="AE1454" s="47" t="s">
        <v>7136</v>
      </c>
      <c r="AF1454" s="6" t="s">
        <v>7137</v>
      </c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</row>
    <row r="1455" spans="1:43" s="1" customFormat="1" ht="15.75" x14ac:dyDescent="0.25">
      <c r="A1455" s="47">
        <v>1453</v>
      </c>
      <c r="B1455" s="47" t="s">
        <v>7138</v>
      </c>
      <c r="C1455" s="47" t="s">
        <v>3915</v>
      </c>
      <c r="D1455" s="69" t="s">
        <v>7097</v>
      </c>
      <c r="E1455" s="47">
        <v>2001</v>
      </c>
      <c r="F1455" s="69" t="s">
        <v>7066</v>
      </c>
      <c r="G1455" s="69" t="s">
        <v>7065</v>
      </c>
      <c r="H1455" s="69" t="s">
        <v>2723</v>
      </c>
      <c r="I1455" s="70">
        <v>316.5810591933668</v>
      </c>
      <c r="J1455" s="47" t="s">
        <v>430</v>
      </c>
      <c r="K1455" s="47">
        <v>6</v>
      </c>
      <c r="L1455" s="71"/>
      <c r="M1455" s="47">
        <v>75</v>
      </c>
      <c r="N1455" s="48">
        <f t="shared" si="139"/>
        <v>140</v>
      </c>
      <c r="O1455" s="48">
        <f t="shared" si="134"/>
        <v>44321.348287071349</v>
      </c>
      <c r="P1455" s="72">
        <f t="shared" si="135"/>
        <v>4432.1348287071351</v>
      </c>
      <c r="Q1455" s="73">
        <f t="shared" si="136"/>
        <v>7313.0224673667726</v>
      </c>
      <c r="R1455" s="48">
        <f t="shared" si="137"/>
        <v>56066.505583145263</v>
      </c>
      <c r="S1455" s="74">
        <f t="shared" si="138"/>
        <v>52</v>
      </c>
      <c r="T1455" s="6" t="s">
        <v>431</v>
      </c>
      <c r="U1455" s="47" t="s">
        <v>432</v>
      </c>
      <c r="V1455" s="47">
        <v>1</v>
      </c>
      <c r="W1455" s="47">
        <v>1</v>
      </c>
      <c r="X1455" s="47">
        <v>1</v>
      </c>
      <c r="Y1455" s="47">
        <v>1</v>
      </c>
      <c r="Z1455" s="75">
        <v>40855.636134259257</v>
      </c>
      <c r="AA1455" s="6" t="s">
        <v>433</v>
      </c>
      <c r="AB1455" s="47" t="s">
        <v>7098</v>
      </c>
      <c r="AC1455" s="47" t="s">
        <v>7139</v>
      </c>
      <c r="AD1455" s="47" t="s">
        <v>7140</v>
      </c>
      <c r="AE1455" s="47" t="s">
        <v>7141</v>
      </c>
      <c r="AF1455" s="6" t="s">
        <v>7142</v>
      </c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</row>
    <row r="1456" spans="1:43" s="1" customFormat="1" ht="15.75" x14ac:dyDescent="0.25">
      <c r="A1456" s="47">
        <v>1454</v>
      </c>
      <c r="B1456" s="47" t="s">
        <v>7143</v>
      </c>
      <c r="C1456" s="47" t="s">
        <v>1577</v>
      </c>
      <c r="D1456" s="69" t="s">
        <v>7097</v>
      </c>
      <c r="E1456" s="47">
        <v>2001</v>
      </c>
      <c r="F1456" s="69" t="s">
        <v>562</v>
      </c>
      <c r="G1456" s="69" t="s">
        <v>1580</v>
      </c>
      <c r="H1456" s="69" t="s">
        <v>2723</v>
      </c>
      <c r="I1456" s="70">
        <v>2.9999319593397731</v>
      </c>
      <c r="J1456" s="47" t="s">
        <v>430</v>
      </c>
      <c r="K1456" s="47">
        <v>10</v>
      </c>
      <c r="L1456" s="71"/>
      <c r="M1456" s="47">
        <v>75</v>
      </c>
      <c r="N1456" s="48">
        <f t="shared" si="139"/>
        <v>180</v>
      </c>
      <c r="O1456" s="48">
        <f t="shared" si="134"/>
        <v>539.98775268115912</v>
      </c>
      <c r="P1456" s="72">
        <f t="shared" si="135"/>
        <v>53.998775268115914</v>
      </c>
      <c r="Q1456" s="73">
        <f t="shared" si="136"/>
        <v>89.09797919239125</v>
      </c>
      <c r="R1456" s="48">
        <f t="shared" si="137"/>
        <v>683.08450714166622</v>
      </c>
      <c r="S1456" s="74">
        <f t="shared" si="138"/>
        <v>52</v>
      </c>
      <c r="T1456" s="6" t="s">
        <v>431</v>
      </c>
      <c r="U1456" s="47" t="s">
        <v>432</v>
      </c>
      <c r="V1456" s="47">
        <v>1</v>
      </c>
      <c r="W1456" s="47">
        <v>1</v>
      </c>
      <c r="X1456" s="47">
        <v>1</v>
      </c>
      <c r="Y1456" s="47">
        <v>1</v>
      </c>
      <c r="Z1456" s="75">
        <v>40855.636134259257</v>
      </c>
      <c r="AA1456" s="6" t="s">
        <v>433</v>
      </c>
      <c r="AB1456" s="47" t="s">
        <v>7098</v>
      </c>
      <c r="AC1456" s="47" t="s">
        <v>7144</v>
      </c>
      <c r="AD1456" s="47" t="s">
        <v>7145</v>
      </c>
      <c r="AE1456" s="47" t="s">
        <v>7146</v>
      </c>
      <c r="AF1456" s="6" t="s">
        <v>7147</v>
      </c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</row>
    <row r="1457" spans="1:43" s="1" customFormat="1" ht="15.75" x14ac:dyDescent="0.25">
      <c r="A1457" s="47">
        <v>1455</v>
      </c>
      <c r="B1457" s="47" t="s">
        <v>7148</v>
      </c>
      <c r="C1457" s="47" t="s">
        <v>1577</v>
      </c>
      <c r="D1457" s="69" t="s">
        <v>7097</v>
      </c>
      <c r="E1457" s="47">
        <v>2001</v>
      </c>
      <c r="F1457" s="69" t="s">
        <v>562</v>
      </c>
      <c r="G1457" s="69" t="s">
        <v>1580</v>
      </c>
      <c r="H1457" s="69" t="s">
        <v>2723</v>
      </c>
      <c r="I1457" s="70">
        <v>2.447871699194029</v>
      </c>
      <c r="J1457" s="47" t="s">
        <v>430</v>
      </c>
      <c r="K1457" s="47">
        <v>10</v>
      </c>
      <c r="L1457" s="71"/>
      <c r="M1457" s="47">
        <v>75</v>
      </c>
      <c r="N1457" s="48">
        <f t="shared" si="139"/>
        <v>180</v>
      </c>
      <c r="O1457" s="48">
        <f t="shared" si="134"/>
        <v>440.61690585492522</v>
      </c>
      <c r="P1457" s="72">
        <f t="shared" si="135"/>
        <v>44.061690585492528</v>
      </c>
      <c r="Q1457" s="73">
        <f t="shared" si="136"/>
        <v>72.701789466062664</v>
      </c>
      <c r="R1457" s="48">
        <f t="shared" si="137"/>
        <v>557.38038590648046</v>
      </c>
      <c r="S1457" s="74">
        <f t="shared" si="138"/>
        <v>52</v>
      </c>
      <c r="T1457" s="6" t="s">
        <v>431</v>
      </c>
      <c r="U1457" s="47" t="s">
        <v>432</v>
      </c>
      <c r="V1457" s="47">
        <v>1</v>
      </c>
      <c r="W1457" s="47">
        <v>1</v>
      </c>
      <c r="X1457" s="47">
        <v>1</v>
      </c>
      <c r="Y1457" s="47">
        <v>1</v>
      </c>
      <c r="Z1457" s="75">
        <v>40855.636134259257</v>
      </c>
      <c r="AA1457" s="6" t="s">
        <v>433</v>
      </c>
      <c r="AB1457" s="47" t="s">
        <v>7098</v>
      </c>
      <c r="AC1457" s="47" t="s">
        <v>7144</v>
      </c>
      <c r="AD1457" s="47" t="s">
        <v>7149</v>
      </c>
      <c r="AE1457" s="47" t="s">
        <v>7150</v>
      </c>
      <c r="AF1457" s="6" t="s">
        <v>7151</v>
      </c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</row>
    <row r="1458" spans="1:43" s="1" customFormat="1" ht="15.75" x14ac:dyDescent="0.25">
      <c r="A1458" s="47">
        <v>1456</v>
      </c>
      <c r="B1458" s="47" t="s">
        <v>7152</v>
      </c>
      <c r="C1458" s="47" t="s">
        <v>1577</v>
      </c>
      <c r="D1458" s="69" t="s">
        <v>7097</v>
      </c>
      <c r="E1458" s="47">
        <v>2001</v>
      </c>
      <c r="F1458" s="69" t="s">
        <v>2723</v>
      </c>
      <c r="G1458" s="69" t="s">
        <v>562</v>
      </c>
      <c r="H1458" s="69" t="s">
        <v>1581</v>
      </c>
      <c r="I1458" s="70">
        <v>2.034890167444289</v>
      </c>
      <c r="J1458" s="47" t="s">
        <v>430</v>
      </c>
      <c r="K1458" s="47">
        <v>10</v>
      </c>
      <c r="L1458" s="71"/>
      <c r="M1458" s="47">
        <v>75</v>
      </c>
      <c r="N1458" s="48">
        <f t="shared" si="139"/>
        <v>180</v>
      </c>
      <c r="O1458" s="48">
        <f t="shared" si="134"/>
        <v>366.28023013997199</v>
      </c>
      <c r="P1458" s="72">
        <f t="shared" si="135"/>
        <v>36.628023013997201</v>
      </c>
      <c r="Q1458" s="73">
        <f t="shared" si="136"/>
        <v>60.43623797309538</v>
      </c>
      <c r="R1458" s="48">
        <f t="shared" si="137"/>
        <v>463.3444911270646</v>
      </c>
      <c r="S1458" s="74">
        <f t="shared" si="138"/>
        <v>52</v>
      </c>
      <c r="T1458" s="6" t="s">
        <v>431</v>
      </c>
      <c r="U1458" s="47" t="s">
        <v>432</v>
      </c>
      <c r="V1458" s="47">
        <v>1</v>
      </c>
      <c r="W1458" s="47">
        <v>1</v>
      </c>
      <c r="X1458" s="47">
        <v>1</v>
      </c>
      <c r="Y1458" s="47">
        <v>1</v>
      </c>
      <c r="Z1458" s="75">
        <v>40855.636134259257</v>
      </c>
      <c r="AA1458" s="6" t="s">
        <v>433</v>
      </c>
      <c r="AB1458" s="47" t="s">
        <v>7098</v>
      </c>
      <c r="AC1458" s="47" t="s">
        <v>7153</v>
      </c>
      <c r="AD1458" s="47" t="s">
        <v>7144</v>
      </c>
      <c r="AE1458" s="47" t="s">
        <v>7154</v>
      </c>
      <c r="AF1458" s="6" t="s">
        <v>7155</v>
      </c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</row>
    <row r="1459" spans="1:43" s="1" customFormat="1" ht="15.75" x14ac:dyDescent="0.25">
      <c r="A1459" s="47">
        <v>1457</v>
      </c>
      <c r="B1459" s="47" t="s">
        <v>7156</v>
      </c>
      <c r="C1459" s="47" t="s">
        <v>3915</v>
      </c>
      <c r="D1459" s="69" t="s">
        <v>2722</v>
      </c>
      <c r="E1459" s="47">
        <v>1995</v>
      </c>
      <c r="F1459" s="69" t="s">
        <v>903</v>
      </c>
      <c r="G1459" s="69" t="s">
        <v>2723</v>
      </c>
      <c r="H1459" s="69" t="s">
        <v>7157</v>
      </c>
      <c r="I1459" s="70">
        <v>48.946155428882832</v>
      </c>
      <c r="J1459" s="47" t="s">
        <v>430</v>
      </c>
      <c r="K1459" s="47">
        <v>12</v>
      </c>
      <c r="L1459" s="71"/>
      <c r="M1459" s="47">
        <v>75</v>
      </c>
      <c r="N1459" s="48">
        <f t="shared" si="139"/>
        <v>200</v>
      </c>
      <c r="O1459" s="48">
        <f t="shared" si="134"/>
        <v>9789.231085776566</v>
      </c>
      <c r="P1459" s="72">
        <f t="shared" si="135"/>
        <v>978.92310857765665</v>
      </c>
      <c r="Q1459" s="73">
        <f t="shared" si="136"/>
        <v>1615.2231291531334</v>
      </c>
      <c r="R1459" s="48">
        <f t="shared" si="137"/>
        <v>12383.377323507357</v>
      </c>
      <c r="S1459" s="74">
        <f t="shared" si="138"/>
        <v>46</v>
      </c>
      <c r="T1459" s="6" t="s">
        <v>431</v>
      </c>
      <c r="U1459" s="47" t="s">
        <v>432</v>
      </c>
      <c r="V1459" s="47">
        <v>1</v>
      </c>
      <c r="W1459" s="47">
        <v>1</v>
      </c>
      <c r="X1459" s="47">
        <v>1</v>
      </c>
      <c r="Y1459" s="47">
        <v>1</v>
      </c>
      <c r="Z1459" s="75">
        <v>40855.636134259257</v>
      </c>
      <c r="AA1459" s="6" t="s">
        <v>433</v>
      </c>
      <c r="AB1459" s="47" t="s">
        <v>4343</v>
      </c>
      <c r="AC1459" s="47" t="s">
        <v>7158</v>
      </c>
      <c r="AD1459" s="47" t="s">
        <v>7159</v>
      </c>
      <c r="AE1459" s="47" t="s">
        <v>7160</v>
      </c>
      <c r="AF1459" s="6" t="s">
        <v>7161</v>
      </c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</row>
    <row r="1460" spans="1:43" s="1" customFormat="1" ht="15.75" x14ac:dyDescent="0.25">
      <c r="A1460" s="47">
        <v>1458</v>
      </c>
      <c r="B1460" s="47" t="s">
        <v>7162</v>
      </c>
      <c r="C1460" s="47" t="s">
        <v>3915</v>
      </c>
      <c r="D1460" s="69" t="s">
        <v>2722</v>
      </c>
      <c r="E1460" s="47">
        <v>1995</v>
      </c>
      <c r="F1460" s="69" t="s">
        <v>903</v>
      </c>
      <c r="G1460" s="69" t="s">
        <v>2723</v>
      </c>
      <c r="H1460" s="69" t="s">
        <v>7157</v>
      </c>
      <c r="I1460" s="70">
        <v>5.0000670805633272</v>
      </c>
      <c r="J1460" s="47" t="s">
        <v>430</v>
      </c>
      <c r="K1460" s="47">
        <v>12</v>
      </c>
      <c r="L1460" s="71"/>
      <c r="M1460" s="47">
        <v>75</v>
      </c>
      <c r="N1460" s="48">
        <f t="shared" si="139"/>
        <v>200</v>
      </c>
      <c r="O1460" s="48">
        <f t="shared" si="134"/>
        <v>1000.0134161126655</v>
      </c>
      <c r="P1460" s="72">
        <f t="shared" si="135"/>
        <v>100.00134161126655</v>
      </c>
      <c r="Q1460" s="73">
        <f t="shared" si="136"/>
        <v>165.0022136585898</v>
      </c>
      <c r="R1460" s="48">
        <f t="shared" si="137"/>
        <v>1265.0169713825219</v>
      </c>
      <c r="S1460" s="74">
        <f t="shared" si="138"/>
        <v>46</v>
      </c>
      <c r="T1460" s="6" t="s">
        <v>431</v>
      </c>
      <c r="U1460" s="47" t="s">
        <v>432</v>
      </c>
      <c r="V1460" s="47">
        <v>1</v>
      </c>
      <c r="W1460" s="47">
        <v>1</v>
      </c>
      <c r="X1460" s="47">
        <v>1</v>
      </c>
      <c r="Y1460" s="47">
        <v>1</v>
      </c>
      <c r="Z1460" s="75">
        <v>40855.636134259257</v>
      </c>
      <c r="AA1460" s="6" t="s">
        <v>433</v>
      </c>
      <c r="AB1460" s="47" t="s">
        <v>4343</v>
      </c>
      <c r="AC1460" s="47" t="s">
        <v>7159</v>
      </c>
      <c r="AD1460" s="47" t="s">
        <v>7163</v>
      </c>
      <c r="AE1460" s="47" t="s">
        <v>7164</v>
      </c>
      <c r="AF1460" s="6" t="s">
        <v>7165</v>
      </c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</row>
    <row r="1461" spans="1:43" s="1" customFormat="1" ht="15.75" x14ac:dyDescent="0.25">
      <c r="A1461" s="47">
        <v>1459</v>
      </c>
      <c r="B1461" s="47" t="s">
        <v>7166</v>
      </c>
      <c r="C1461" s="47" t="s">
        <v>3915</v>
      </c>
      <c r="D1461" s="69" t="s">
        <v>2722</v>
      </c>
      <c r="E1461" s="47">
        <v>1995</v>
      </c>
      <c r="F1461" s="69" t="s">
        <v>903</v>
      </c>
      <c r="G1461" s="69" t="s">
        <v>2723</v>
      </c>
      <c r="H1461" s="69" t="s">
        <v>7157</v>
      </c>
      <c r="I1461" s="70">
        <v>5.9996811255349698</v>
      </c>
      <c r="J1461" s="47" t="s">
        <v>430</v>
      </c>
      <c r="K1461" s="47">
        <v>12</v>
      </c>
      <c r="L1461" s="71"/>
      <c r="M1461" s="47">
        <v>75</v>
      </c>
      <c r="N1461" s="48">
        <f t="shared" si="139"/>
        <v>200</v>
      </c>
      <c r="O1461" s="48">
        <f t="shared" si="134"/>
        <v>1199.936225106994</v>
      </c>
      <c r="P1461" s="72">
        <f t="shared" si="135"/>
        <v>119.99362251069941</v>
      </c>
      <c r="Q1461" s="73">
        <f t="shared" si="136"/>
        <v>197.98947714265401</v>
      </c>
      <c r="R1461" s="48">
        <f t="shared" si="137"/>
        <v>1517.9193247603475</v>
      </c>
      <c r="S1461" s="74">
        <f t="shared" si="138"/>
        <v>46</v>
      </c>
      <c r="T1461" s="6" t="s">
        <v>1907</v>
      </c>
      <c r="U1461" s="47" t="s">
        <v>432</v>
      </c>
      <c r="V1461" s="47">
        <v>1</v>
      </c>
      <c r="W1461" s="47">
        <v>1</v>
      </c>
      <c r="X1461" s="47">
        <v>1</v>
      </c>
      <c r="Y1461" s="47">
        <v>1</v>
      </c>
      <c r="Z1461" s="75">
        <v>40855.636145833327</v>
      </c>
      <c r="AA1461" s="6" t="s">
        <v>433</v>
      </c>
      <c r="AB1461" s="47" t="s">
        <v>4343</v>
      </c>
      <c r="AC1461" s="47" t="s">
        <v>7163</v>
      </c>
      <c r="AD1461" s="47" t="s">
        <v>7167</v>
      </c>
      <c r="AE1461" s="47" t="s">
        <v>7168</v>
      </c>
      <c r="AF1461" s="6" t="s">
        <v>7169</v>
      </c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</row>
    <row r="1462" spans="1:43" s="1" customFormat="1" ht="31.5" x14ac:dyDescent="0.25">
      <c r="A1462" s="47">
        <v>1460</v>
      </c>
      <c r="B1462" s="47" t="s">
        <v>7170</v>
      </c>
      <c r="C1462" s="47" t="s">
        <v>3915</v>
      </c>
      <c r="D1462" s="69" t="s">
        <v>3916</v>
      </c>
      <c r="E1462" s="47">
        <v>1994</v>
      </c>
      <c r="F1462" s="69" t="s">
        <v>903</v>
      </c>
      <c r="G1462" s="69" t="s">
        <v>2723</v>
      </c>
      <c r="H1462" s="69" t="s">
        <v>7157</v>
      </c>
      <c r="I1462" s="70">
        <v>228.83826973146</v>
      </c>
      <c r="J1462" s="47" t="s">
        <v>430</v>
      </c>
      <c r="K1462" s="47">
        <v>12</v>
      </c>
      <c r="L1462" s="71"/>
      <c r="M1462" s="47">
        <v>75</v>
      </c>
      <c r="N1462" s="48">
        <f t="shared" si="139"/>
        <v>200</v>
      </c>
      <c r="O1462" s="48">
        <f t="shared" si="134"/>
        <v>45767.653946291997</v>
      </c>
      <c r="P1462" s="72">
        <f t="shared" si="135"/>
        <v>4576.7653946292003</v>
      </c>
      <c r="Q1462" s="73">
        <f t="shared" si="136"/>
        <v>7551.6629011381792</v>
      </c>
      <c r="R1462" s="48">
        <f t="shared" si="137"/>
        <v>57896.082242059376</v>
      </c>
      <c r="S1462" s="74">
        <f t="shared" si="138"/>
        <v>45</v>
      </c>
      <c r="T1462" s="6" t="s">
        <v>431</v>
      </c>
      <c r="U1462" s="47" t="s">
        <v>432</v>
      </c>
      <c r="V1462" s="47">
        <v>1</v>
      </c>
      <c r="W1462" s="47">
        <v>1</v>
      </c>
      <c r="X1462" s="47">
        <v>1</v>
      </c>
      <c r="Y1462" s="47">
        <v>1</v>
      </c>
      <c r="Z1462" s="75">
        <v>43991.411782407413</v>
      </c>
      <c r="AA1462" s="6" t="s">
        <v>1221</v>
      </c>
      <c r="AB1462" s="47" t="s">
        <v>3917</v>
      </c>
      <c r="AC1462" s="47" t="s">
        <v>7171</v>
      </c>
      <c r="AD1462" s="47" t="s">
        <v>7172</v>
      </c>
      <c r="AE1462" s="47" t="s">
        <v>7173</v>
      </c>
      <c r="AF1462" s="6" t="s">
        <v>7174</v>
      </c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</row>
    <row r="1463" spans="1:43" s="1" customFormat="1" ht="15.75" x14ac:dyDescent="0.25">
      <c r="A1463" s="47">
        <v>1461</v>
      </c>
      <c r="B1463" s="47" t="s">
        <v>7175</v>
      </c>
      <c r="C1463" s="47" t="s">
        <v>3915</v>
      </c>
      <c r="D1463" s="69" t="s">
        <v>2722</v>
      </c>
      <c r="E1463" s="47">
        <v>1995</v>
      </c>
      <c r="F1463" s="69" t="s">
        <v>2723</v>
      </c>
      <c r="G1463" s="69" t="s">
        <v>3923</v>
      </c>
      <c r="H1463" s="69" t="s">
        <v>903</v>
      </c>
      <c r="I1463" s="70">
        <v>2.5004294673868568</v>
      </c>
      <c r="J1463" s="47" t="s">
        <v>430</v>
      </c>
      <c r="K1463" s="47">
        <v>12</v>
      </c>
      <c r="L1463" s="71"/>
      <c r="M1463" s="47">
        <v>75</v>
      </c>
      <c r="N1463" s="48">
        <f t="shared" si="139"/>
        <v>200</v>
      </c>
      <c r="O1463" s="48">
        <f t="shared" si="134"/>
        <v>500.08589347737137</v>
      </c>
      <c r="P1463" s="72">
        <f t="shared" si="135"/>
        <v>50.008589347737143</v>
      </c>
      <c r="Q1463" s="73">
        <f t="shared" si="136"/>
        <v>82.514172423766283</v>
      </c>
      <c r="R1463" s="48">
        <f t="shared" si="137"/>
        <v>632.60865524887481</v>
      </c>
      <c r="S1463" s="74">
        <f t="shared" si="138"/>
        <v>46</v>
      </c>
      <c r="T1463" s="6" t="s">
        <v>431</v>
      </c>
      <c r="U1463" s="47" t="s">
        <v>432</v>
      </c>
      <c r="V1463" s="47">
        <v>1</v>
      </c>
      <c r="W1463" s="47">
        <v>1</v>
      </c>
      <c r="X1463" s="47">
        <v>1</v>
      </c>
      <c r="Y1463" s="47">
        <v>1</v>
      </c>
      <c r="Z1463" s="75">
        <v>40855.636145833327</v>
      </c>
      <c r="AA1463" s="6" t="s">
        <v>433</v>
      </c>
      <c r="AB1463" s="47" t="s">
        <v>4343</v>
      </c>
      <c r="AC1463" s="47" t="s">
        <v>7158</v>
      </c>
      <c r="AD1463" s="47" t="s">
        <v>7176</v>
      </c>
      <c r="AE1463" s="47" t="s">
        <v>7177</v>
      </c>
      <c r="AF1463" s="6" t="s">
        <v>7178</v>
      </c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</row>
    <row r="1464" spans="1:43" s="1" customFormat="1" ht="15.75" x14ac:dyDescent="0.25">
      <c r="A1464" s="47">
        <v>1462</v>
      </c>
      <c r="B1464" s="47" t="s">
        <v>7179</v>
      </c>
      <c r="C1464" s="47" t="s">
        <v>3915</v>
      </c>
      <c r="D1464" s="69" t="s">
        <v>2722</v>
      </c>
      <c r="E1464" s="47">
        <v>1995</v>
      </c>
      <c r="F1464" s="69" t="s">
        <v>2723</v>
      </c>
      <c r="G1464" s="69" t="s">
        <v>553</v>
      </c>
      <c r="H1464" s="69" t="s">
        <v>903</v>
      </c>
      <c r="I1464" s="70">
        <v>3.6963459959634259</v>
      </c>
      <c r="J1464" s="47" t="s">
        <v>430</v>
      </c>
      <c r="K1464" s="47">
        <v>12</v>
      </c>
      <c r="L1464" s="71"/>
      <c r="M1464" s="47">
        <v>75</v>
      </c>
      <c r="N1464" s="48">
        <f t="shared" si="139"/>
        <v>200</v>
      </c>
      <c r="O1464" s="48">
        <f t="shared" si="134"/>
        <v>739.26919919268516</v>
      </c>
      <c r="P1464" s="72">
        <f t="shared" si="135"/>
        <v>73.926919919268514</v>
      </c>
      <c r="Q1464" s="73">
        <f t="shared" si="136"/>
        <v>121.97941786679304</v>
      </c>
      <c r="R1464" s="48">
        <f t="shared" si="137"/>
        <v>935.17553697874666</v>
      </c>
      <c r="S1464" s="74">
        <f t="shared" si="138"/>
        <v>46</v>
      </c>
      <c r="T1464" s="6" t="s">
        <v>431</v>
      </c>
      <c r="U1464" s="47" t="s">
        <v>432</v>
      </c>
      <c r="V1464" s="47">
        <v>1</v>
      </c>
      <c r="W1464" s="47">
        <v>1</v>
      </c>
      <c r="X1464" s="47">
        <v>1</v>
      </c>
      <c r="Y1464" s="47">
        <v>1</v>
      </c>
      <c r="Z1464" s="75">
        <v>40855.636145833327</v>
      </c>
      <c r="AA1464" s="6" t="s">
        <v>433</v>
      </c>
      <c r="AB1464" s="47" t="s">
        <v>4343</v>
      </c>
      <c r="AC1464" s="47" t="s">
        <v>4350</v>
      </c>
      <c r="AD1464" s="47" t="s">
        <v>7158</v>
      </c>
      <c r="AE1464" s="47" t="s">
        <v>7180</v>
      </c>
      <c r="AF1464" s="6" t="s">
        <v>7181</v>
      </c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</row>
    <row r="1465" spans="1:43" s="1" customFormat="1" ht="31.5" x14ac:dyDescent="0.25">
      <c r="A1465" s="47">
        <v>1463</v>
      </c>
      <c r="B1465" s="47" t="s">
        <v>7182</v>
      </c>
      <c r="C1465" s="47" t="s">
        <v>3915</v>
      </c>
      <c r="D1465" s="69" t="s">
        <v>3916</v>
      </c>
      <c r="E1465" s="47">
        <v>1994</v>
      </c>
      <c r="F1465" s="69" t="s">
        <v>903</v>
      </c>
      <c r="G1465" s="69" t="s">
        <v>2723</v>
      </c>
      <c r="H1465" s="69" t="s">
        <v>7157</v>
      </c>
      <c r="I1465" s="70">
        <v>49.00303470689272</v>
      </c>
      <c r="J1465" s="47" t="s">
        <v>430</v>
      </c>
      <c r="K1465" s="47">
        <v>12</v>
      </c>
      <c r="L1465" s="71"/>
      <c r="M1465" s="47">
        <v>75</v>
      </c>
      <c r="N1465" s="48">
        <f t="shared" si="139"/>
        <v>200</v>
      </c>
      <c r="O1465" s="48">
        <f t="shared" si="134"/>
        <v>9800.6069413785444</v>
      </c>
      <c r="P1465" s="72">
        <f t="shared" si="135"/>
        <v>980.06069413785451</v>
      </c>
      <c r="Q1465" s="73">
        <f t="shared" si="136"/>
        <v>1617.1001453274596</v>
      </c>
      <c r="R1465" s="48">
        <f t="shared" si="137"/>
        <v>12397.767780843858</v>
      </c>
      <c r="S1465" s="74">
        <f t="shared" si="138"/>
        <v>45</v>
      </c>
      <c r="T1465" s="6" t="s">
        <v>431</v>
      </c>
      <c r="U1465" s="47" t="s">
        <v>432</v>
      </c>
      <c r="V1465" s="47">
        <v>1</v>
      </c>
      <c r="W1465" s="47">
        <v>1</v>
      </c>
      <c r="X1465" s="47">
        <v>1</v>
      </c>
      <c r="Y1465" s="47">
        <v>1</v>
      </c>
      <c r="Z1465" s="75">
        <v>40855.636145833327</v>
      </c>
      <c r="AA1465" s="6" t="s">
        <v>433</v>
      </c>
      <c r="AB1465" s="47" t="s">
        <v>3917</v>
      </c>
      <c r="AC1465" s="47" t="s">
        <v>7183</v>
      </c>
      <c r="AD1465" s="47" t="s">
        <v>7184</v>
      </c>
      <c r="AE1465" s="47" t="s">
        <v>7185</v>
      </c>
      <c r="AF1465" s="6" t="s">
        <v>7186</v>
      </c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</row>
    <row r="1466" spans="1:43" s="1" customFormat="1" ht="15.75" x14ac:dyDescent="0.25">
      <c r="A1466" s="47">
        <v>1464</v>
      </c>
      <c r="B1466" s="47" t="s">
        <v>7187</v>
      </c>
      <c r="C1466" s="47" t="s">
        <v>3905</v>
      </c>
      <c r="D1466" s="69" t="s">
        <v>2722</v>
      </c>
      <c r="E1466" s="47">
        <v>1995</v>
      </c>
      <c r="F1466" s="69" t="s">
        <v>553</v>
      </c>
      <c r="G1466" s="69" t="s">
        <v>2723</v>
      </c>
      <c r="H1466" s="69" t="s">
        <v>548</v>
      </c>
      <c r="I1466" s="70">
        <v>74.671408382402277</v>
      </c>
      <c r="J1466" s="47" t="s">
        <v>430</v>
      </c>
      <c r="K1466" s="47">
        <v>8</v>
      </c>
      <c r="L1466" s="71"/>
      <c r="M1466" s="47">
        <v>75</v>
      </c>
      <c r="N1466" s="48">
        <f t="shared" si="139"/>
        <v>160</v>
      </c>
      <c r="O1466" s="48">
        <f t="shared" si="134"/>
        <v>11947.425341184364</v>
      </c>
      <c r="P1466" s="72">
        <f t="shared" si="135"/>
        <v>1194.7425341184364</v>
      </c>
      <c r="Q1466" s="73">
        <f t="shared" si="136"/>
        <v>1971.32518129542</v>
      </c>
      <c r="R1466" s="48">
        <f t="shared" si="137"/>
        <v>15113.493056598221</v>
      </c>
      <c r="S1466" s="74">
        <f t="shared" si="138"/>
        <v>46</v>
      </c>
      <c r="T1466" s="6" t="s">
        <v>431</v>
      </c>
      <c r="U1466" s="47" t="s">
        <v>432</v>
      </c>
      <c r="V1466" s="47">
        <v>1</v>
      </c>
      <c r="W1466" s="47">
        <v>1</v>
      </c>
      <c r="X1466" s="47">
        <v>1</v>
      </c>
      <c r="Y1466" s="47">
        <v>1</v>
      </c>
      <c r="Z1466" s="75">
        <v>40855.636145833327</v>
      </c>
      <c r="AA1466" s="6" t="s">
        <v>433</v>
      </c>
      <c r="AB1466" s="47" t="s">
        <v>4343</v>
      </c>
      <c r="AC1466" s="47" t="s">
        <v>7188</v>
      </c>
      <c r="AD1466" s="47" t="s">
        <v>7189</v>
      </c>
      <c r="AE1466" s="47" t="s">
        <v>7190</v>
      </c>
      <c r="AF1466" s="6" t="s">
        <v>7191</v>
      </c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</row>
    <row r="1467" spans="1:43" s="1" customFormat="1" ht="15.75" x14ac:dyDescent="0.25">
      <c r="A1467" s="47">
        <v>1465</v>
      </c>
      <c r="B1467" s="47" t="s">
        <v>7192</v>
      </c>
      <c r="C1467" s="47" t="s">
        <v>3905</v>
      </c>
      <c r="D1467" s="69" t="s">
        <v>2722</v>
      </c>
      <c r="E1467" s="47">
        <v>1995</v>
      </c>
      <c r="F1467" s="69" t="s">
        <v>2723</v>
      </c>
      <c r="G1467" s="69" t="s">
        <v>553</v>
      </c>
      <c r="H1467" s="69" t="s">
        <v>903</v>
      </c>
      <c r="I1467" s="70">
        <v>2.8707270901272461</v>
      </c>
      <c r="J1467" s="47" t="s">
        <v>430</v>
      </c>
      <c r="K1467" s="47">
        <v>10</v>
      </c>
      <c r="L1467" s="71"/>
      <c r="M1467" s="47">
        <v>75</v>
      </c>
      <c r="N1467" s="48">
        <f t="shared" si="139"/>
        <v>180</v>
      </c>
      <c r="O1467" s="48">
        <f t="shared" si="134"/>
        <v>516.73087622290427</v>
      </c>
      <c r="P1467" s="72">
        <f t="shared" si="135"/>
        <v>51.673087622290431</v>
      </c>
      <c r="Q1467" s="73">
        <f t="shared" si="136"/>
        <v>85.260594576779198</v>
      </c>
      <c r="R1467" s="48">
        <f t="shared" si="137"/>
        <v>653.66455842197388</v>
      </c>
      <c r="S1467" s="74">
        <f t="shared" si="138"/>
        <v>46</v>
      </c>
      <c r="T1467" s="6" t="s">
        <v>431</v>
      </c>
      <c r="U1467" s="47" t="s">
        <v>432</v>
      </c>
      <c r="V1467" s="47">
        <v>1</v>
      </c>
      <c r="W1467" s="47">
        <v>1</v>
      </c>
      <c r="X1467" s="47">
        <v>1</v>
      </c>
      <c r="Y1467" s="47">
        <v>1</v>
      </c>
      <c r="Z1467" s="75">
        <v>40855.636145833327</v>
      </c>
      <c r="AA1467" s="6" t="s">
        <v>433</v>
      </c>
      <c r="AB1467" s="47" t="s">
        <v>4343</v>
      </c>
      <c r="AC1467" s="47" t="s">
        <v>7193</v>
      </c>
      <c r="AD1467" s="47" t="s">
        <v>7194</v>
      </c>
      <c r="AE1467" s="47" t="s">
        <v>7195</v>
      </c>
      <c r="AF1467" s="6" t="s">
        <v>7196</v>
      </c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</row>
    <row r="1468" spans="1:43" s="1" customFormat="1" ht="15.75" x14ac:dyDescent="0.25">
      <c r="A1468" s="47">
        <v>1466</v>
      </c>
      <c r="B1468" s="47" t="s">
        <v>7197</v>
      </c>
      <c r="C1468" s="47" t="s">
        <v>3905</v>
      </c>
      <c r="D1468" s="69" t="s">
        <v>2722</v>
      </c>
      <c r="E1468" s="47">
        <v>1995</v>
      </c>
      <c r="F1468" s="69" t="s">
        <v>553</v>
      </c>
      <c r="G1468" s="69" t="s">
        <v>2723</v>
      </c>
      <c r="H1468" s="69" t="s">
        <v>548</v>
      </c>
      <c r="I1468" s="70">
        <v>2.8219723668593271</v>
      </c>
      <c r="J1468" s="47" t="s">
        <v>430</v>
      </c>
      <c r="K1468" s="47">
        <v>8</v>
      </c>
      <c r="L1468" s="71"/>
      <c r="M1468" s="47">
        <v>75</v>
      </c>
      <c r="N1468" s="48">
        <f t="shared" si="139"/>
        <v>160</v>
      </c>
      <c r="O1468" s="48">
        <f t="shared" si="134"/>
        <v>451.51557869749234</v>
      </c>
      <c r="P1468" s="72">
        <f t="shared" si="135"/>
        <v>45.15155786974924</v>
      </c>
      <c r="Q1468" s="73">
        <f t="shared" si="136"/>
        <v>74.500070485086241</v>
      </c>
      <c r="R1468" s="48">
        <f t="shared" si="137"/>
        <v>571.16720705232785</v>
      </c>
      <c r="S1468" s="74">
        <f t="shared" si="138"/>
        <v>46</v>
      </c>
      <c r="T1468" s="6" t="s">
        <v>431</v>
      </c>
      <c r="U1468" s="47" t="s">
        <v>432</v>
      </c>
      <c r="V1468" s="47">
        <v>1</v>
      </c>
      <c r="W1468" s="47">
        <v>1</v>
      </c>
      <c r="X1468" s="47">
        <v>1</v>
      </c>
      <c r="Y1468" s="47">
        <v>1</v>
      </c>
      <c r="Z1468" s="75">
        <v>40855.636145833327</v>
      </c>
      <c r="AA1468" s="6" t="s">
        <v>433</v>
      </c>
      <c r="AB1468" s="47" t="s">
        <v>4343</v>
      </c>
      <c r="AC1468" s="47" t="s">
        <v>7193</v>
      </c>
      <c r="AD1468" s="47" t="s">
        <v>7188</v>
      </c>
      <c r="AE1468" s="47" t="s">
        <v>7198</v>
      </c>
      <c r="AF1468" s="6" t="s">
        <v>7199</v>
      </c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</row>
    <row r="1469" spans="1:43" s="1" customFormat="1" ht="15.75" x14ac:dyDescent="0.25">
      <c r="A1469" s="47">
        <v>1467</v>
      </c>
      <c r="B1469" s="47" t="s">
        <v>7200</v>
      </c>
      <c r="C1469" s="47" t="s">
        <v>3905</v>
      </c>
      <c r="D1469" s="69" t="s">
        <v>2722</v>
      </c>
      <c r="E1469" s="47">
        <v>1995</v>
      </c>
      <c r="F1469" s="69" t="s">
        <v>2723</v>
      </c>
      <c r="G1469" s="69" t="s">
        <v>553</v>
      </c>
      <c r="H1469" s="69" t="s">
        <v>903</v>
      </c>
      <c r="I1469" s="70">
        <v>3.200642850871616</v>
      </c>
      <c r="J1469" s="47" t="s">
        <v>430</v>
      </c>
      <c r="K1469" s="47">
        <v>10</v>
      </c>
      <c r="L1469" s="71"/>
      <c r="M1469" s="47">
        <v>75</v>
      </c>
      <c r="N1469" s="48">
        <f t="shared" si="139"/>
        <v>180</v>
      </c>
      <c r="O1469" s="48">
        <f t="shared" si="134"/>
        <v>576.11571315689093</v>
      </c>
      <c r="P1469" s="72">
        <f t="shared" si="135"/>
        <v>57.611571315689098</v>
      </c>
      <c r="Q1469" s="73">
        <f t="shared" si="136"/>
        <v>95.059092670886997</v>
      </c>
      <c r="R1469" s="48">
        <f t="shared" si="137"/>
        <v>728.78637714346701</v>
      </c>
      <c r="S1469" s="74">
        <f t="shared" si="138"/>
        <v>46</v>
      </c>
      <c r="T1469" s="6" t="s">
        <v>431</v>
      </c>
      <c r="U1469" s="47" t="s">
        <v>432</v>
      </c>
      <c r="V1469" s="47">
        <v>1</v>
      </c>
      <c r="W1469" s="47">
        <v>1</v>
      </c>
      <c r="X1469" s="47">
        <v>1</v>
      </c>
      <c r="Y1469" s="47">
        <v>1</v>
      </c>
      <c r="Z1469" s="75">
        <v>40855.636145833327</v>
      </c>
      <c r="AA1469" s="6" t="s">
        <v>433</v>
      </c>
      <c r="AB1469" s="47" t="s">
        <v>4343</v>
      </c>
      <c r="AC1469" s="47" t="s">
        <v>7201</v>
      </c>
      <c r="AD1469" s="47" t="s">
        <v>7202</v>
      </c>
      <c r="AE1469" s="47" t="s">
        <v>7203</v>
      </c>
      <c r="AF1469" s="6" t="s">
        <v>7204</v>
      </c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</row>
    <row r="1470" spans="1:43" s="1" customFormat="1" ht="15.75" x14ac:dyDescent="0.25">
      <c r="A1470" s="47">
        <v>1468</v>
      </c>
      <c r="B1470" s="47" t="s">
        <v>7205</v>
      </c>
      <c r="C1470" s="47" t="s">
        <v>3905</v>
      </c>
      <c r="D1470" s="69" t="s">
        <v>2722</v>
      </c>
      <c r="E1470" s="47">
        <v>1995</v>
      </c>
      <c r="F1470" s="69" t="s">
        <v>5507</v>
      </c>
      <c r="G1470" s="69" t="s">
        <v>2723</v>
      </c>
      <c r="H1470" s="69" t="s">
        <v>451</v>
      </c>
      <c r="I1470" s="70">
        <v>2.8555836871312792</v>
      </c>
      <c r="J1470" s="47" t="s">
        <v>430</v>
      </c>
      <c r="K1470" s="47">
        <v>8</v>
      </c>
      <c r="L1470" s="71"/>
      <c r="M1470" s="47">
        <v>75</v>
      </c>
      <c r="N1470" s="48">
        <f t="shared" si="139"/>
        <v>160</v>
      </c>
      <c r="O1470" s="48">
        <f t="shared" si="134"/>
        <v>456.89338994100467</v>
      </c>
      <c r="P1470" s="72">
        <f t="shared" si="135"/>
        <v>45.689338994100467</v>
      </c>
      <c r="Q1470" s="73">
        <f t="shared" si="136"/>
        <v>75.387409340265762</v>
      </c>
      <c r="R1470" s="48">
        <f t="shared" si="137"/>
        <v>577.97013827537091</v>
      </c>
      <c r="S1470" s="74">
        <f t="shared" si="138"/>
        <v>46</v>
      </c>
      <c r="T1470" s="6" t="s">
        <v>431</v>
      </c>
      <c r="U1470" s="47" t="s">
        <v>432</v>
      </c>
      <c r="V1470" s="47">
        <v>1</v>
      </c>
      <c r="W1470" s="47">
        <v>1</v>
      </c>
      <c r="X1470" s="47">
        <v>1</v>
      </c>
      <c r="Y1470" s="47">
        <v>1</v>
      </c>
      <c r="Z1470" s="75">
        <v>40855.636145833327</v>
      </c>
      <c r="AA1470" s="6" t="s">
        <v>433</v>
      </c>
      <c r="AB1470" s="47" t="s">
        <v>4343</v>
      </c>
      <c r="AC1470" s="47" t="s">
        <v>7201</v>
      </c>
      <c r="AD1470" s="47" t="s">
        <v>7135</v>
      </c>
      <c r="AE1470" s="47" t="s">
        <v>7206</v>
      </c>
      <c r="AF1470" s="6" t="s">
        <v>7207</v>
      </c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</row>
    <row r="1471" spans="1:43" s="1" customFormat="1" ht="15.75" x14ac:dyDescent="0.25">
      <c r="A1471" s="47">
        <v>1469</v>
      </c>
      <c r="B1471" s="47" t="s">
        <v>7208</v>
      </c>
      <c r="C1471" s="47" t="s">
        <v>3905</v>
      </c>
      <c r="D1471" s="69" t="s">
        <v>2722</v>
      </c>
      <c r="E1471" s="47">
        <v>1995</v>
      </c>
      <c r="F1471" s="69" t="s">
        <v>2723</v>
      </c>
      <c r="G1471" s="69" t="s">
        <v>553</v>
      </c>
      <c r="H1471" s="69" t="s">
        <v>903</v>
      </c>
      <c r="I1471" s="70">
        <v>565.52067144841158</v>
      </c>
      <c r="J1471" s="47" t="s">
        <v>430</v>
      </c>
      <c r="K1471" s="47">
        <v>10</v>
      </c>
      <c r="L1471" s="71"/>
      <c r="M1471" s="47">
        <v>75</v>
      </c>
      <c r="N1471" s="48">
        <f t="shared" si="139"/>
        <v>180</v>
      </c>
      <c r="O1471" s="48">
        <f t="shared" si="134"/>
        <v>101793.72086071408</v>
      </c>
      <c r="P1471" s="72">
        <f t="shared" si="135"/>
        <v>10179.372086071409</v>
      </c>
      <c r="Q1471" s="73">
        <f t="shared" si="136"/>
        <v>16795.963942017821</v>
      </c>
      <c r="R1471" s="48">
        <f t="shared" si="137"/>
        <v>128769.05688880332</v>
      </c>
      <c r="S1471" s="74">
        <f t="shared" si="138"/>
        <v>46</v>
      </c>
      <c r="T1471" s="6" t="s">
        <v>431</v>
      </c>
      <c r="U1471" s="47" t="s">
        <v>432</v>
      </c>
      <c r="V1471" s="47">
        <v>1</v>
      </c>
      <c r="W1471" s="47">
        <v>1</v>
      </c>
      <c r="X1471" s="47">
        <v>1</v>
      </c>
      <c r="Y1471" s="47">
        <v>1</v>
      </c>
      <c r="Z1471" s="75">
        <v>40855.636145833327</v>
      </c>
      <c r="AA1471" s="6" t="s">
        <v>433</v>
      </c>
      <c r="AB1471" s="47" t="s">
        <v>4343</v>
      </c>
      <c r="AC1471" s="47" t="s">
        <v>7194</v>
      </c>
      <c r="AD1471" s="47" t="s">
        <v>7201</v>
      </c>
      <c r="AE1471" s="47" t="s">
        <v>7209</v>
      </c>
      <c r="AF1471" s="6" t="s">
        <v>7210</v>
      </c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</row>
    <row r="1472" spans="1:43" s="1" customFormat="1" ht="15.75" x14ac:dyDescent="0.25">
      <c r="A1472" s="47">
        <v>1470</v>
      </c>
      <c r="B1472" s="47" t="s">
        <v>7211</v>
      </c>
      <c r="C1472" s="47" t="s">
        <v>1577</v>
      </c>
      <c r="D1472" s="69" t="s">
        <v>7097</v>
      </c>
      <c r="E1472" s="47">
        <v>2001</v>
      </c>
      <c r="F1472" s="69" t="s">
        <v>562</v>
      </c>
      <c r="G1472" s="69" t="s">
        <v>1580</v>
      </c>
      <c r="H1472" s="69" t="s">
        <v>2723</v>
      </c>
      <c r="I1472" s="70">
        <v>77.672253154519524</v>
      </c>
      <c r="J1472" s="47" t="s">
        <v>430</v>
      </c>
      <c r="K1472" s="47">
        <v>10</v>
      </c>
      <c r="L1472" s="71"/>
      <c r="M1472" s="47">
        <v>75</v>
      </c>
      <c r="N1472" s="48">
        <f t="shared" si="139"/>
        <v>180</v>
      </c>
      <c r="O1472" s="48">
        <f t="shared" si="134"/>
        <v>13981.005567813514</v>
      </c>
      <c r="P1472" s="72">
        <f t="shared" si="135"/>
        <v>1398.1005567813515</v>
      </c>
      <c r="Q1472" s="73">
        <f t="shared" si="136"/>
        <v>2306.8659186892296</v>
      </c>
      <c r="R1472" s="48">
        <f t="shared" si="137"/>
        <v>17685.972043284095</v>
      </c>
      <c r="S1472" s="74">
        <f t="shared" si="138"/>
        <v>52</v>
      </c>
      <c r="T1472" s="6" t="s">
        <v>431</v>
      </c>
      <c r="U1472" s="47" t="s">
        <v>432</v>
      </c>
      <c r="V1472" s="47">
        <v>1</v>
      </c>
      <c r="W1472" s="47">
        <v>1</v>
      </c>
      <c r="X1472" s="47">
        <v>1</v>
      </c>
      <c r="Y1472" s="47">
        <v>1</v>
      </c>
      <c r="Z1472" s="75">
        <v>40855.636145833327</v>
      </c>
      <c r="AA1472" s="6" t="s">
        <v>433</v>
      </c>
      <c r="AB1472" s="47" t="s">
        <v>7098</v>
      </c>
      <c r="AC1472" s="47" t="s">
        <v>7149</v>
      </c>
      <c r="AD1472" s="47" t="s">
        <v>7212</v>
      </c>
      <c r="AE1472" s="47" t="s">
        <v>7213</v>
      </c>
      <c r="AF1472" s="6" t="s">
        <v>7214</v>
      </c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</row>
    <row r="1473" spans="1:43" s="1" customFormat="1" ht="15.75" x14ac:dyDescent="0.25">
      <c r="A1473" s="47">
        <v>1471</v>
      </c>
      <c r="B1473" s="47" t="s">
        <v>7215</v>
      </c>
      <c r="C1473" s="47" t="s">
        <v>1577</v>
      </c>
      <c r="D1473" s="69" t="s">
        <v>7097</v>
      </c>
      <c r="E1473" s="47">
        <v>2001</v>
      </c>
      <c r="F1473" s="69" t="s">
        <v>2723</v>
      </c>
      <c r="G1473" s="69" t="s">
        <v>562</v>
      </c>
      <c r="H1473" s="69" t="s">
        <v>1581</v>
      </c>
      <c r="I1473" s="70">
        <v>481.38930698367511</v>
      </c>
      <c r="J1473" s="47" t="s">
        <v>430</v>
      </c>
      <c r="K1473" s="47">
        <v>10</v>
      </c>
      <c r="L1473" s="71"/>
      <c r="M1473" s="47">
        <v>75</v>
      </c>
      <c r="N1473" s="48">
        <f t="shared" si="139"/>
        <v>180</v>
      </c>
      <c r="O1473" s="48">
        <f t="shared" si="134"/>
        <v>86650.075257061515</v>
      </c>
      <c r="P1473" s="72">
        <f t="shared" si="135"/>
        <v>8665.0075257061526</v>
      </c>
      <c r="Q1473" s="73">
        <f t="shared" si="136"/>
        <v>14297.26241741515</v>
      </c>
      <c r="R1473" s="48">
        <f t="shared" si="137"/>
        <v>109612.34520018281</v>
      </c>
      <c r="S1473" s="74">
        <f t="shared" si="138"/>
        <v>52</v>
      </c>
      <c r="T1473" s="6" t="s">
        <v>431</v>
      </c>
      <c r="U1473" s="47" t="s">
        <v>432</v>
      </c>
      <c r="V1473" s="47">
        <v>1</v>
      </c>
      <c r="W1473" s="47">
        <v>1</v>
      </c>
      <c r="X1473" s="47">
        <v>1</v>
      </c>
      <c r="Y1473" s="47">
        <v>1</v>
      </c>
      <c r="Z1473" s="75">
        <v>40855.636157407418</v>
      </c>
      <c r="AA1473" s="6" t="s">
        <v>433</v>
      </c>
      <c r="AB1473" s="47" t="s">
        <v>7098</v>
      </c>
      <c r="AC1473" s="47" t="s">
        <v>7216</v>
      </c>
      <c r="AD1473" s="47" t="s">
        <v>7153</v>
      </c>
      <c r="AE1473" s="47" t="s">
        <v>7217</v>
      </c>
      <c r="AF1473" s="6" t="s">
        <v>7218</v>
      </c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</row>
    <row r="1474" spans="1:43" s="1" customFormat="1" ht="15.75" x14ac:dyDescent="0.25">
      <c r="A1474" s="47">
        <v>1472</v>
      </c>
      <c r="B1474" s="47" t="s">
        <v>7219</v>
      </c>
      <c r="C1474" s="47" t="s">
        <v>3915</v>
      </c>
      <c r="D1474" s="69" t="s">
        <v>7097</v>
      </c>
      <c r="E1474" s="47">
        <v>2001</v>
      </c>
      <c r="F1474" s="69" t="s">
        <v>561</v>
      </c>
      <c r="G1474" s="69" t="s">
        <v>7220</v>
      </c>
      <c r="H1474" s="69" t="s">
        <v>2723</v>
      </c>
      <c r="I1474" s="70">
        <v>1.302510382077652</v>
      </c>
      <c r="J1474" s="47" t="s">
        <v>430</v>
      </c>
      <c r="K1474" s="47">
        <v>12</v>
      </c>
      <c r="L1474" s="71"/>
      <c r="M1474" s="47">
        <v>75</v>
      </c>
      <c r="N1474" s="48">
        <f t="shared" si="139"/>
        <v>200</v>
      </c>
      <c r="O1474" s="48">
        <f t="shared" si="134"/>
        <v>260.50207641553038</v>
      </c>
      <c r="P1474" s="72">
        <f t="shared" si="135"/>
        <v>26.05020764155304</v>
      </c>
      <c r="Q1474" s="73">
        <f t="shared" si="136"/>
        <v>42.982842608562507</v>
      </c>
      <c r="R1474" s="48">
        <f t="shared" si="137"/>
        <v>329.53512666564592</v>
      </c>
      <c r="S1474" s="74">
        <f t="shared" si="138"/>
        <v>52</v>
      </c>
      <c r="T1474" s="6" t="s">
        <v>431</v>
      </c>
      <c r="U1474" s="47" t="s">
        <v>432</v>
      </c>
      <c r="V1474" s="47">
        <v>1</v>
      </c>
      <c r="W1474" s="47">
        <v>1</v>
      </c>
      <c r="X1474" s="47">
        <v>1</v>
      </c>
      <c r="Y1474" s="47">
        <v>1</v>
      </c>
      <c r="Z1474" s="75">
        <v>40855.636157407418</v>
      </c>
      <c r="AA1474" s="6" t="s">
        <v>433</v>
      </c>
      <c r="AB1474" s="47" t="s">
        <v>7098</v>
      </c>
      <c r="AC1474" s="47" t="s">
        <v>7221</v>
      </c>
      <c r="AD1474" s="47" t="s">
        <v>7222</v>
      </c>
      <c r="AE1474" s="47" t="s">
        <v>7223</v>
      </c>
      <c r="AF1474" s="6" t="s">
        <v>7224</v>
      </c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</row>
    <row r="1475" spans="1:43" s="1" customFormat="1" ht="15.75" x14ac:dyDescent="0.25">
      <c r="A1475" s="47">
        <v>1473</v>
      </c>
      <c r="B1475" s="47" t="s">
        <v>7225</v>
      </c>
      <c r="C1475" s="47" t="s">
        <v>3915</v>
      </c>
      <c r="D1475" s="69" t="s">
        <v>7097</v>
      </c>
      <c r="E1475" s="47">
        <v>2001</v>
      </c>
      <c r="F1475" s="69" t="s">
        <v>3923</v>
      </c>
      <c r="G1475" s="69" t="s">
        <v>2723</v>
      </c>
      <c r="H1475" s="69" t="s">
        <v>903</v>
      </c>
      <c r="I1475" s="70">
        <v>22.500097710425742</v>
      </c>
      <c r="J1475" s="47" t="s">
        <v>430</v>
      </c>
      <c r="K1475" s="47">
        <v>6</v>
      </c>
      <c r="L1475" s="71"/>
      <c r="M1475" s="47">
        <v>75</v>
      </c>
      <c r="N1475" s="48">
        <f t="shared" si="139"/>
        <v>140</v>
      </c>
      <c r="O1475" s="48">
        <f t="shared" si="134"/>
        <v>3150.0136794596037</v>
      </c>
      <c r="P1475" s="72">
        <f t="shared" si="135"/>
        <v>315.0013679459604</v>
      </c>
      <c r="Q1475" s="73">
        <f t="shared" si="136"/>
        <v>519.75225711083453</v>
      </c>
      <c r="R1475" s="48">
        <f t="shared" si="137"/>
        <v>3984.7673045163983</v>
      </c>
      <c r="S1475" s="74">
        <f t="shared" si="138"/>
        <v>52</v>
      </c>
      <c r="T1475" s="6" t="s">
        <v>1907</v>
      </c>
      <c r="U1475" s="47" t="s">
        <v>432</v>
      </c>
      <c r="V1475" s="47">
        <v>1</v>
      </c>
      <c r="W1475" s="47">
        <v>1</v>
      </c>
      <c r="X1475" s="47">
        <v>1</v>
      </c>
      <c r="Y1475" s="47">
        <v>1</v>
      </c>
      <c r="Z1475" s="75">
        <v>40855.636157407418</v>
      </c>
      <c r="AA1475" s="6" t="s">
        <v>433</v>
      </c>
      <c r="AB1475" s="47" t="s">
        <v>7098</v>
      </c>
      <c r="AC1475" s="47" t="s">
        <v>7226</v>
      </c>
      <c r="AD1475" s="47" t="s">
        <v>7227</v>
      </c>
      <c r="AE1475" s="47" t="s">
        <v>7228</v>
      </c>
      <c r="AF1475" s="6" t="s">
        <v>7229</v>
      </c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</row>
    <row r="1476" spans="1:43" s="1" customFormat="1" ht="15.75" x14ac:dyDescent="0.25">
      <c r="A1476" s="47">
        <v>1474</v>
      </c>
      <c r="B1476" s="47" t="s">
        <v>7230</v>
      </c>
      <c r="C1476" s="47" t="s">
        <v>3915</v>
      </c>
      <c r="D1476" s="69" t="s">
        <v>7097</v>
      </c>
      <c r="E1476" s="47">
        <v>2001</v>
      </c>
      <c r="F1476" s="69" t="s">
        <v>2723</v>
      </c>
      <c r="G1476" s="69" t="s">
        <v>7231</v>
      </c>
      <c r="H1476" s="69" t="s">
        <v>903</v>
      </c>
      <c r="I1476" s="70">
        <v>92.242010513819935</v>
      </c>
      <c r="J1476" s="47" t="s">
        <v>430</v>
      </c>
      <c r="K1476" s="47">
        <v>6</v>
      </c>
      <c r="L1476" s="71"/>
      <c r="M1476" s="47">
        <v>75</v>
      </c>
      <c r="N1476" s="48">
        <f t="shared" si="139"/>
        <v>140</v>
      </c>
      <c r="O1476" s="48">
        <f t="shared" si="134"/>
        <v>12913.88147193479</v>
      </c>
      <c r="P1476" s="72">
        <f t="shared" si="135"/>
        <v>1291.3881471934792</v>
      </c>
      <c r="Q1476" s="73">
        <f t="shared" si="136"/>
        <v>2130.7904428692405</v>
      </c>
      <c r="R1476" s="48">
        <f t="shared" si="137"/>
        <v>16336.06006199751</v>
      </c>
      <c r="S1476" s="74">
        <f t="shared" si="138"/>
        <v>52</v>
      </c>
      <c r="T1476" s="6" t="s">
        <v>1521</v>
      </c>
      <c r="U1476" s="47" t="s">
        <v>432</v>
      </c>
      <c r="V1476" s="47">
        <v>1</v>
      </c>
      <c r="W1476" s="47">
        <v>1</v>
      </c>
      <c r="X1476" s="47">
        <v>1</v>
      </c>
      <c r="Y1476" s="47">
        <v>1</v>
      </c>
      <c r="Z1476" s="75">
        <v>44412.408622685187</v>
      </c>
      <c r="AA1476" s="6" t="s">
        <v>1221</v>
      </c>
      <c r="AB1476" s="47" t="s">
        <v>7098</v>
      </c>
      <c r="AC1476" s="47" t="s">
        <v>7232</v>
      </c>
      <c r="AD1476" s="47" t="s">
        <v>7233</v>
      </c>
      <c r="AE1476" s="47" t="s">
        <v>7234</v>
      </c>
      <c r="AF1476" s="6" t="s">
        <v>7235</v>
      </c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</row>
    <row r="1477" spans="1:43" s="1" customFormat="1" ht="15.75" x14ac:dyDescent="0.25">
      <c r="A1477" s="47">
        <v>1475</v>
      </c>
      <c r="B1477" s="47" t="s">
        <v>7236</v>
      </c>
      <c r="C1477" s="47" t="s">
        <v>3915</v>
      </c>
      <c r="D1477" s="69" t="s">
        <v>7097</v>
      </c>
      <c r="E1477" s="47">
        <v>2001</v>
      </c>
      <c r="F1477" s="69" t="s">
        <v>2723</v>
      </c>
      <c r="G1477" s="69" t="s">
        <v>7231</v>
      </c>
      <c r="H1477" s="69" t="s">
        <v>903</v>
      </c>
      <c r="I1477" s="70">
        <v>1.758082217286699</v>
      </c>
      <c r="J1477" s="47" t="s">
        <v>430</v>
      </c>
      <c r="K1477" s="47">
        <v>6</v>
      </c>
      <c r="L1477" s="71"/>
      <c r="M1477" s="47">
        <v>75</v>
      </c>
      <c r="N1477" s="48">
        <f t="shared" si="139"/>
        <v>140</v>
      </c>
      <c r="O1477" s="48">
        <f t="shared" si="134"/>
        <v>246.13151042013786</v>
      </c>
      <c r="P1477" s="72">
        <f t="shared" si="135"/>
        <v>24.613151042013786</v>
      </c>
      <c r="Q1477" s="73">
        <f t="shared" si="136"/>
        <v>40.611699219322752</v>
      </c>
      <c r="R1477" s="48">
        <f t="shared" si="137"/>
        <v>311.35636068147443</v>
      </c>
      <c r="S1477" s="74">
        <f t="shared" si="138"/>
        <v>52</v>
      </c>
      <c r="T1477" s="6" t="s">
        <v>431</v>
      </c>
      <c r="U1477" s="47" t="s">
        <v>432</v>
      </c>
      <c r="V1477" s="47">
        <v>1</v>
      </c>
      <c r="W1477" s="47">
        <v>1</v>
      </c>
      <c r="X1477" s="47">
        <v>1</v>
      </c>
      <c r="Y1477" s="47">
        <v>1</v>
      </c>
      <c r="Z1477" s="75">
        <v>40855.636157407418</v>
      </c>
      <c r="AA1477" s="6" t="s">
        <v>433</v>
      </c>
      <c r="AB1477" s="47" t="s">
        <v>7098</v>
      </c>
      <c r="AC1477" s="47" t="s">
        <v>7237</v>
      </c>
      <c r="AD1477" s="47" t="s">
        <v>7238</v>
      </c>
      <c r="AE1477" s="47" t="s">
        <v>7239</v>
      </c>
      <c r="AF1477" s="6" t="s">
        <v>7240</v>
      </c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</row>
    <row r="1478" spans="1:43" s="1" customFormat="1" ht="15.75" x14ac:dyDescent="0.25">
      <c r="A1478" s="47">
        <v>1476</v>
      </c>
      <c r="B1478" s="47" t="s">
        <v>7241</v>
      </c>
      <c r="C1478" s="47" t="s">
        <v>1577</v>
      </c>
      <c r="D1478" s="69" t="s">
        <v>7097</v>
      </c>
      <c r="E1478" s="47">
        <v>2001</v>
      </c>
      <c r="F1478" s="69" t="s">
        <v>1581</v>
      </c>
      <c r="G1478" s="69" t="s">
        <v>2723</v>
      </c>
      <c r="H1478" s="69" t="s">
        <v>1579</v>
      </c>
      <c r="I1478" s="70">
        <v>2.5374740752306022</v>
      </c>
      <c r="J1478" s="47" t="s">
        <v>430</v>
      </c>
      <c r="K1478" s="47">
        <v>6</v>
      </c>
      <c r="L1478" s="71"/>
      <c r="M1478" s="47">
        <v>75</v>
      </c>
      <c r="N1478" s="48">
        <f t="shared" si="139"/>
        <v>140</v>
      </c>
      <c r="O1478" s="48">
        <f t="shared" ref="O1478:O1541" si="140">N1478*I1478</f>
        <v>355.24637053228429</v>
      </c>
      <c r="P1478" s="72">
        <f t="shared" ref="P1478:P1541" si="141">O1478*0.1</f>
        <v>35.524637053228432</v>
      </c>
      <c r="Q1478" s="73">
        <f t="shared" ref="Q1478:Q1541" si="142">SUM(O1478:P1478)*0.15</f>
        <v>58.615651137826909</v>
      </c>
      <c r="R1478" s="48">
        <f t="shared" ref="R1478:R1541" si="143">SUM(O1478:Q1478)</f>
        <v>449.38665872333962</v>
      </c>
      <c r="S1478" s="74">
        <f t="shared" si="138"/>
        <v>52</v>
      </c>
      <c r="T1478" s="6" t="s">
        <v>431</v>
      </c>
      <c r="U1478" s="47" t="s">
        <v>432</v>
      </c>
      <c r="V1478" s="47">
        <v>1</v>
      </c>
      <c r="W1478" s="47">
        <v>1</v>
      </c>
      <c r="X1478" s="47">
        <v>1</v>
      </c>
      <c r="Y1478" s="47">
        <v>1</v>
      </c>
      <c r="Z1478" s="75">
        <v>40855.636157407418</v>
      </c>
      <c r="AA1478" s="6" t="s">
        <v>433</v>
      </c>
      <c r="AB1478" s="47" t="s">
        <v>7098</v>
      </c>
      <c r="AC1478" s="47" t="s">
        <v>7242</v>
      </c>
      <c r="AD1478" s="47" t="s">
        <v>7243</v>
      </c>
      <c r="AE1478" s="47" t="s">
        <v>7244</v>
      </c>
      <c r="AF1478" s="6" t="s">
        <v>7245</v>
      </c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</row>
    <row r="1479" spans="1:43" s="1" customFormat="1" ht="15.75" x14ac:dyDescent="0.25">
      <c r="A1479" s="47">
        <v>1477</v>
      </c>
      <c r="B1479" s="47" t="s">
        <v>7246</v>
      </c>
      <c r="C1479" s="47" t="s">
        <v>3915</v>
      </c>
      <c r="D1479" s="69" t="s">
        <v>7097</v>
      </c>
      <c r="E1479" s="47">
        <v>2001</v>
      </c>
      <c r="F1479" s="69" t="s">
        <v>7220</v>
      </c>
      <c r="G1479" s="69" t="s">
        <v>2723</v>
      </c>
      <c r="H1479" s="69" t="s">
        <v>451</v>
      </c>
      <c r="I1479" s="70">
        <v>5.230797659776699</v>
      </c>
      <c r="J1479" s="47" t="s">
        <v>430</v>
      </c>
      <c r="K1479" s="47">
        <v>6</v>
      </c>
      <c r="L1479" s="71"/>
      <c r="M1479" s="47">
        <v>75</v>
      </c>
      <c r="N1479" s="48">
        <f t="shared" si="139"/>
        <v>140</v>
      </c>
      <c r="O1479" s="48">
        <f t="shared" si="140"/>
        <v>732.31167236873785</v>
      </c>
      <c r="P1479" s="72">
        <f t="shared" si="141"/>
        <v>73.231167236873787</v>
      </c>
      <c r="Q1479" s="73">
        <f t="shared" si="142"/>
        <v>120.83142594084174</v>
      </c>
      <c r="R1479" s="48">
        <f t="shared" si="143"/>
        <v>926.37426554645344</v>
      </c>
      <c r="S1479" s="74">
        <f t="shared" ref="S1479:S1542" si="144">M1479-ABS($I$2-E1479)</f>
        <v>52</v>
      </c>
      <c r="T1479" s="6" t="s">
        <v>431</v>
      </c>
      <c r="U1479" s="47" t="s">
        <v>432</v>
      </c>
      <c r="V1479" s="47">
        <v>1</v>
      </c>
      <c r="W1479" s="47">
        <v>1</v>
      </c>
      <c r="X1479" s="47">
        <v>1</v>
      </c>
      <c r="Y1479" s="47">
        <v>1</v>
      </c>
      <c r="Z1479" s="75">
        <v>40855.636157407418</v>
      </c>
      <c r="AA1479" s="6" t="s">
        <v>433</v>
      </c>
      <c r="AB1479" s="47" t="s">
        <v>7098</v>
      </c>
      <c r="AC1479" s="47" t="s">
        <v>7247</v>
      </c>
      <c r="AD1479" s="47" t="s">
        <v>7248</v>
      </c>
      <c r="AE1479" s="47" t="s">
        <v>7249</v>
      </c>
      <c r="AF1479" s="6" t="s">
        <v>7250</v>
      </c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</row>
    <row r="1480" spans="1:43" s="1" customFormat="1" ht="15.75" x14ac:dyDescent="0.25">
      <c r="A1480" s="47">
        <v>1478</v>
      </c>
      <c r="B1480" s="47" t="s">
        <v>7251</v>
      </c>
      <c r="C1480" s="47" t="s">
        <v>1577</v>
      </c>
      <c r="D1480" s="69" t="s">
        <v>7097</v>
      </c>
      <c r="E1480" s="47">
        <v>2001</v>
      </c>
      <c r="F1480" s="69" t="s">
        <v>2723</v>
      </c>
      <c r="G1480" s="69" t="s">
        <v>1581</v>
      </c>
      <c r="H1480" s="69" t="s">
        <v>7220</v>
      </c>
      <c r="I1480" s="70">
        <v>375.70628032724801</v>
      </c>
      <c r="J1480" s="47" t="s">
        <v>430</v>
      </c>
      <c r="K1480" s="47">
        <v>10</v>
      </c>
      <c r="L1480" s="71"/>
      <c r="M1480" s="47">
        <v>75</v>
      </c>
      <c r="N1480" s="48">
        <f t="shared" si="139"/>
        <v>180</v>
      </c>
      <c r="O1480" s="48">
        <f t="shared" si="140"/>
        <v>67627.130458904649</v>
      </c>
      <c r="P1480" s="72">
        <f t="shared" si="141"/>
        <v>6762.7130458904649</v>
      </c>
      <c r="Q1480" s="73">
        <f t="shared" si="142"/>
        <v>11158.476525719265</v>
      </c>
      <c r="R1480" s="48">
        <f t="shared" si="143"/>
        <v>85548.320030514369</v>
      </c>
      <c r="S1480" s="74">
        <f t="shared" si="144"/>
        <v>52</v>
      </c>
      <c r="T1480" s="6" t="s">
        <v>431</v>
      </c>
      <c r="U1480" s="47" t="s">
        <v>432</v>
      </c>
      <c r="V1480" s="47">
        <v>1</v>
      </c>
      <c r="W1480" s="47">
        <v>1</v>
      </c>
      <c r="X1480" s="47">
        <v>1</v>
      </c>
      <c r="Y1480" s="47">
        <v>1</v>
      </c>
      <c r="Z1480" s="75">
        <v>40855.636157407418</v>
      </c>
      <c r="AA1480" s="6" t="s">
        <v>433</v>
      </c>
      <c r="AB1480" s="47" t="s">
        <v>7098</v>
      </c>
      <c r="AC1480" s="47" t="s">
        <v>7247</v>
      </c>
      <c r="AD1480" s="47" t="s">
        <v>7252</v>
      </c>
      <c r="AE1480" s="47" t="s">
        <v>7253</v>
      </c>
      <c r="AF1480" s="6" t="s">
        <v>7254</v>
      </c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</row>
    <row r="1481" spans="1:43" s="1" customFormat="1" ht="15.75" x14ac:dyDescent="0.25">
      <c r="A1481" s="47">
        <v>1479</v>
      </c>
      <c r="B1481" s="47" t="s">
        <v>7255</v>
      </c>
      <c r="C1481" s="47" t="s">
        <v>3915</v>
      </c>
      <c r="D1481" s="69" t="s">
        <v>7097</v>
      </c>
      <c r="E1481" s="47">
        <v>2001</v>
      </c>
      <c r="F1481" s="69" t="s">
        <v>2723</v>
      </c>
      <c r="G1481" s="69" t="s">
        <v>7220</v>
      </c>
      <c r="H1481" s="69" t="s">
        <v>7066</v>
      </c>
      <c r="I1481" s="70">
        <v>75.66538943019566</v>
      </c>
      <c r="J1481" s="47" t="s">
        <v>430</v>
      </c>
      <c r="K1481" s="47">
        <v>10</v>
      </c>
      <c r="L1481" s="71"/>
      <c r="M1481" s="47">
        <v>75</v>
      </c>
      <c r="N1481" s="48">
        <f t="shared" si="139"/>
        <v>180</v>
      </c>
      <c r="O1481" s="48">
        <f t="shared" si="140"/>
        <v>13619.770097435219</v>
      </c>
      <c r="P1481" s="72">
        <f t="shared" si="141"/>
        <v>1361.9770097435221</v>
      </c>
      <c r="Q1481" s="73">
        <f t="shared" si="142"/>
        <v>2247.2620660768112</v>
      </c>
      <c r="R1481" s="48">
        <f t="shared" si="143"/>
        <v>17229.009173255552</v>
      </c>
      <c r="S1481" s="74">
        <f t="shared" si="144"/>
        <v>52</v>
      </c>
      <c r="T1481" s="6" t="s">
        <v>431</v>
      </c>
      <c r="U1481" s="47" t="s">
        <v>432</v>
      </c>
      <c r="V1481" s="47">
        <v>1</v>
      </c>
      <c r="W1481" s="47">
        <v>1</v>
      </c>
      <c r="X1481" s="47">
        <v>1</v>
      </c>
      <c r="Y1481" s="47">
        <v>1</v>
      </c>
      <c r="Z1481" s="75">
        <v>40855.636157407418</v>
      </c>
      <c r="AA1481" s="6" t="s">
        <v>433</v>
      </c>
      <c r="AB1481" s="47" t="s">
        <v>7098</v>
      </c>
      <c r="AC1481" s="47" t="s">
        <v>7256</v>
      </c>
      <c r="AD1481" s="47" t="s">
        <v>7257</v>
      </c>
      <c r="AE1481" s="47" t="s">
        <v>7258</v>
      </c>
      <c r="AF1481" s="6" t="s">
        <v>7259</v>
      </c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</row>
    <row r="1482" spans="1:43" s="1" customFormat="1" ht="15.75" x14ac:dyDescent="0.25">
      <c r="A1482" s="47">
        <v>1480</v>
      </c>
      <c r="B1482" s="47" t="s">
        <v>7260</v>
      </c>
      <c r="C1482" s="47" t="s">
        <v>3915</v>
      </c>
      <c r="D1482" s="69" t="s">
        <v>7097</v>
      </c>
      <c r="E1482" s="47">
        <v>2001</v>
      </c>
      <c r="F1482" s="69" t="s">
        <v>2723</v>
      </c>
      <c r="G1482" s="69" t="s">
        <v>7220</v>
      </c>
      <c r="H1482" s="69" t="s">
        <v>7066</v>
      </c>
      <c r="I1482" s="70">
        <v>3.2715330043614999</v>
      </c>
      <c r="J1482" s="47" t="s">
        <v>430</v>
      </c>
      <c r="K1482" s="47">
        <v>10</v>
      </c>
      <c r="L1482" s="71"/>
      <c r="M1482" s="47">
        <v>75</v>
      </c>
      <c r="N1482" s="48">
        <f t="shared" si="139"/>
        <v>180</v>
      </c>
      <c r="O1482" s="48">
        <f t="shared" si="140"/>
        <v>588.87594078506993</v>
      </c>
      <c r="P1482" s="72">
        <f t="shared" si="141"/>
        <v>58.887594078506993</v>
      </c>
      <c r="Q1482" s="73">
        <f t="shared" si="142"/>
        <v>97.164530229536538</v>
      </c>
      <c r="R1482" s="48">
        <f t="shared" si="143"/>
        <v>744.92806509311356</v>
      </c>
      <c r="S1482" s="74">
        <f t="shared" si="144"/>
        <v>52</v>
      </c>
      <c r="T1482" s="6" t="s">
        <v>431</v>
      </c>
      <c r="U1482" s="47" t="s">
        <v>432</v>
      </c>
      <c r="V1482" s="47">
        <v>1</v>
      </c>
      <c r="W1482" s="47">
        <v>1</v>
      </c>
      <c r="X1482" s="47">
        <v>1</v>
      </c>
      <c r="Y1482" s="47">
        <v>1</v>
      </c>
      <c r="Z1482" s="75">
        <v>40855.636157407418</v>
      </c>
      <c r="AA1482" s="6" t="s">
        <v>433</v>
      </c>
      <c r="AB1482" s="47" t="s">
        <v>7098</v>
      </c>
      <c r="AC1482" s="47" t="s">
        <v>7139</v>
      </c>
      <c r="AD1482" s="47" t="s">
        <v>7256</v>
      </c>
      <c r="AE1482" s="47" t="s">
        <v>7261</v>
      </c>
      <c r="AF1482" s="6" t="s">
        <v>7262</v>
      </c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</row>
    <row r="1483" spans="1:43" s="1" customFormat="1" ht="15.75" x14ac:dyDescent="0.25">
      <c r="A1483" s="47">
        <v>1481</v>
      </c>
      <c r="B1483" s="47" t="s">
        <v>7263</v>
      </c>
      <c r="C1483" s="47" t="s">
        <v>3915</v>
      </c>
      <c r="D1483" s="69" t="s">
        <v>7097</v>
      </c>
      <c r="E1483" s="47">
        <v>2001</v>
      </c>
      <c r="F1483" s="69" t="s">
        <v>2723</v>
      </c>
      <c r="G1483" s="69" t="s">
        <v>7066</v>
      </c>
      <c r="H1483" s="69" t="s">
        <v>561</v>
      </c>
      <c r="I1483" s="70">
        <v>195.02181624620701</v>
      </c>
      <c r="J1483" s="47" t="s">
        <v>430</v>
      </c>
      <c r="K1483" s="47">
        <v>10</v>
      </c>
      <c r="L1483" s="71"/>
      <c r="M1483" s="47">
        <v>75</v>
      </c>
      <c r="N1483" s="48">
        <f t="shared" si="139"/>
        <v>180</v>
      </c>
      <c r="O1483" s="48">
        <f t="shared" si="140"/>
        <v>35103.92692431726</v>
      </c>
      <c r="P1483" s="72">
        <f t="shared" si="141"/>
        <v>3510.3926924317261</v>
      </c>
      <c r="Q1483" s="73">
        <f t="shared" si="142"/>
        <v>5792.147942512348</v>
      </c>
      <c r="R1483" s="48">
        <f t="shared" si="143"/>
        <v>44406.467559261335</v>
      </c>
      <c r="S1483" s="74">
        <f t="shared" si="144"/>
        <v>52</v>
      </c>
      <c r="T1483" s="6" t="s">
        <v>431</v>
      </c>
      <c r="U1483" s="47" t="s">
        <v>432</v>
      </c>
      <c r="V1483" s="47">
        <v>1</v>
      </c>
      <c r="W1483" s="47">
        <v>1</v>
      </c>
      <c r="X1483" s="47">
        <v>1</v>
      </c>
      <c r="Y1483" s="47">
        <v>1</v>
      </c>
      <c r="Z1483" s="75">
        <v>40855.636157407418</v>
      </c>
      <c r="AA1483" s="6" t="s">
        <v>433</v>
      </c>
      <c r="AB1483" s="47" t="s">
        <v>7098</v>
      </c>
      <c r="AC1483" s="47" t="s">
        <v>7100</v>
      </c>
      <c r="AD1483" s="47" t="s">
        <v>7139</v>
      </c>
      <c r="AE1483" s="47" t="s">
        <v>7264</v>
      </c>
      <c r="AF1483" s="6" t="s">
        <v>7265</v>
      </c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</row>
    <row r="1484" spans="1:43" s="1" customFormat="1" ht="15.75" x14ac:dyDescent="0.25">
      <c r="A1484" s="47">
        <v>1482</v>
      </c>
      <c r="B1484" s="47" t="s">
        <v>7266</v>
      </c>
      <c r="C1484" s="47" t="s">
        <v>3915</v>
      </c>
      <c r="D1484" s="69" t="s">
        <v>7097</v>
      </c>
      <c r="E1484" s="47">
        <v>2001</v>
      </c>
      <c r="F1484" s="69" t="s">
        <v>2723</v>
      </c>
      <c r="G1484" s="69" t="s">
        <v>7066</v>
      </c>
      <c r="H1484" s="69" t="s">
        <v>561</v>
      </c>
      <c r="I1484" s="70">
        <v>2.0000363249021049</v>
      </c>
      <c r="J1484" s="47" t="s">
        <v>430</v>
      </c>
      <c r="K1484" s="47">
        <v>12</v>
      </c>
      <c r="L1484" s="71"/>
      <c r="M1484" s="47">
        <v>75</v>
      </c>
      <c r="N1484" s="48">
        <f t="shared" si="139"/>
        <v>200</v>
      </c>
      <c r="O1484" s="48">
        <f t="shared" si="140"/>
        <v>400.00726498042098</v>
      </c>
      <c r="P1484" s="72">
        <f t="shared" si="141"/>
        <v>40.000726498042098</v>
      </c>
      <c r="Q1484" s="73">
        <f t="shared" si="142"/>
        <v>66.001198721769455</v>
      </c>
      <c r="R1484" s="48">
        <f t="shared" si="143"/>
        <v>506.00919020023252</v>
      </c>
      <c r="S1484" s="74">
        <f t="shared" si="144"/>
        <v>52</v>
      </c>
      <c r="T1484" s="6" t="s">
        <v>431</v>
      </c>
      <c r="U1484" s="47" t="s">
        <v>432</v>
      </c>
      <c r="V1484" s="47">
        <v>1</v>
      </c>
      <c r="W1484" s="47">
        <v>1</v>
      </c>
      <c r="X1484" s="47">
        <v>1</v>
      </c>
      <c r="Y1484" s="47">
        <v>1</v>
      </c>
      <c r="Z1484" s="75">
        <v>40855.636157407418</v>
      </c>
      <c r="AA1484" s="6" t="s">
        <v>433</v>
      </c>
      <c r="AB1484" s="47" t="s">
        <v>7098</v>
      </c>
      <c r="AC1484" s="47" t="s">
        <v>7221</v>
      </c>
      <c r="AD1484" s="47" t="s">
        <v>7099</v>
      </c>
      <c r="AE1484" s="47" t="s">
        <v>7267</v>
      </c>
      <c r="AF1484" s="6" t="s">
        <v>7268</v>
      </c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</row>
    <row r="1485" spans="1:43" s="1" customFormat="1" ht="15.75" x14ac:dyDescent="0.25">
      <c r="A1485" s="47">
        <v>1483</v>
      </c>
      <c r="B1485" s="47" t="s">
        <v>7269</v>
      </c>
      <c r="C1485" s="47" t="s">
        <v>3915</v>
      </c>
      <c r="D1485" s="69" t="s">
        <v>7097</v>
      </c>
      <c r="E1485" s="47">
        <v>2001</v>
      </c>
      <c r="F1485" s="69" t="s">
        <v>2723</v>
      </c>
      <c r="G1485" s="69" t="s">
        <v>561</v>
      </c>
      <c r="H1485" s="69" t="s">
        <v>3923</v>
      </c>
      <c r="I1485" s="70">
        <v>185.66960335636281</v>
      </c>
      <c r="J1485" s="47" t="s">
        <v>430</v>
      </c>
      <c r="K1485" s="47">
        <v>12</v>
      </c>
      <c r="L1485" s="71"/>
      <c r="M1485" s="47">
        <v>75</v>
      </c>
      <c r="N1485" s="48">
        <f t="shared" si="139"/>
        <v>200</v>
      </c>
      <c r="O1485" s="48">
        <f t="shared" si="140"/>
        <v>37133.920671272565</v>
      </c>
      <c r="P1485" s="72">
        <f t="shared" si="141"/>
        <v>3713.3920671272567</v>
      </c>
      <c r="Q1485" s="73">
        <f t="shared" si="142"/>
        <v>6127.0969107599731</v>
      </c>
      <c r="R1485" s="48">
        <f t="shared" si="143"/>
        <v>46974.409649159796</v>
      </c>
      <c r="S1485" s="74">
        <f t="shared" si="144"/>
        <v>52</v>
      </c>
      <c r="T1485" s="6" t="s">
        <v>431</v>
      </c>
      <c r="U1485" s="47" t="s">
        <v>432</v>
      </c>
      <c r="V1485" s="47">
        <v>1</v>
      </c>
      <c r="W1485" s="47">
        <v>1</v>
      </c>
      <c r="X1485" s="47">
        <v>1</v>
      </c>
      <c r="Y1485" s="47">
        <v>1</v>
      </c>
      <c r="Z1485" s="75">
        <v>40855.636157407418</v>
      </c>
      <c r="AA1485" s="6" t="s">
        <v>433</v>
      </c>
      <c r="AB1485" s="47" t="s">
        <v>7098</v>
      </c>
      <c r="AC1485" s="47" t="s">
        <v>7226</v>
      </c>
      <c r="AD1485" s="47" t="s">
        <v>7221</v>
      </c>
      <c r="AE1485" s="47" t="s">
        <v>7270</v>
      </c>
      <c r="AF1485" s="6" t="s">
        <v>7271</v>
      </c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</row>
    <row r="1486" spans="1:43" s="1" customFormat="1" ht="15.75" x14ac:dyDescent="0.25">
      <c r="A1486" s="47">
        <v>1484</v>
      </c>
      <c r="B1486" s="47" t="s">
        <v>7272</v>
      </c>
      <c r="C1486" s="47" t="s">
        <v>3915</v>
      </c>
      <c r="D1486" s="69" t="s">
        <v>7097</v>
      </c>
      <c r="E1486" s="47">
        <v>2001</v>
      </c>
      <c r="F1486" s="69" t="s">
        <v>2723</v>
      </c>
      <c r="G1486" s="69" t="s">
        <v>3923</v>
      </c>
      <c r="H1486" s="69" t="s">
        <v>903</v>
      </c>
      <c r="I1486" s="70">
        <v>302.66527634922579</v>
      </c>
      <c r="J1486" s="47" t="s">
        <v>430</v>
      </c>
      <c r="K1486" s="47">
        <v>12</v>
      </c>
      <c r="L1486" s="71"/>
      <c r="M1486" s="47">
        <v>75</v>
      </c>
      <c r="N1486" s="48">
        <f t="shared" si="139"/>
        <v>200</v>
      </c>
      <c r="O1486" s="48">
        <f t="shared" si="140"/>
        <v>60533.055269845157</v>
      </c>
      <c r="P1486" s="72">
        <f t="shared" si="141"/>
        <v>6053.3055269845163</v>
      </c>
      <c r="Q1486" s="73">
        <f t="shared" si="142"/>
        <v>9987.954119524451</v>
      </c>
      <c r="R1486" s="48">
        <f t="shared" si="143"/>
        <v>76574.314916354124</v>
      </c>
      <c r="S1486" s="74">
        <f t="shared" si="144"/>
        <v>52</v>
      </c>
      <c r="T1486" s="6" t="s">
        <v>431</v>
      </c>
      <c r="U1486" s="47" t="s">
        <v>432</v>
      </c>
      <c r="V1486" s="47">
        <v>1</v>
      </c>
      <c r="W1486" s="47">
        <v>1</v>
      </c>
      <c r="X1486" s="47">
        <v>1</v>
      </c>
      <c r="Y1486" s="47">
        <v>1</v>
      </c>
      <c r="Z1486" s="75">
        <v>40855.63616898148</v>
      </c>
      <c r="AA1486" s="6" t="s">
        <v>433</v>
      </c>
      <c r="AB1486" s="47" t="s">
        <v>7098</v>
      </c>
      <c r="AC1486" s="47" t="s">
        <v>7237</v>
      </c>
      <c r="AD1486" s="47" t="s">
        <v>7226</v>
      </c>
      <c r="AE1486" s="47" t="s">
        <v>7273</v>
      </c>
      <c r="AF1486" s="6" t="s">
        <v>7274</v>
      </c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</row>
    <row r="1487" spans="1:43" s="1" customFormat="1" ht="15.75" x14ac:dyDescent="0.25">
      <c r="A1487" s="47">
        <v>1485</v>
      </c>
      <c r="B1487" s="47" t="s">
        <v>7275</v>
      </c>
      <c r="C1487" s="47" t="s">
        <v>3915</v>
      </c>
      <c r="D1487" s="69" t="s">
        <v>7097</v>
      </c>
      <c r="E1487" s="47">
        <v>2001</v>
      </c>
      <c r="F1487" s="69" t="s">
        <v>2723</v>
      </c>
      <c r="G1487" s="69" t="s">
        <v>3923</v>
      </c>
      <c r="H1487" s="69" t="s">
        <v>903</v>
      </c>
      <c r="I1487" s="70">
        <v>146.53711657863221</v>
      </c>
      <c r="J1487" s="47" t="s">
        <v>430</v>
      </c>
      <c r="K1487" s="47">
        <v>12</v>
      </c>
      <c r="L1487" s="71"/>
      <c r="M1487" s="47">
        <v>75</v>
      </c>
      <c r="N1487" s="48">
        <f t="shared" si="139"/>
        <v>200</v>
      </c>
      <c r="O1487" s="48">
        <f t="shared" si="140"/>
        <v>29307.423315726443</v>
      </c>
      <c r="P1487" s="72">
        <f t="shared" si="141"/>
        <v>2930.7423315726446</v>
      </c>
      <c r="Q1487" s="73">
        <f t="shared" si="142"/>
        <v>4835.7248470948625</v>
      </c>
      <c r="R1487" s="48">
        <f t="shared" si="143"/>
        <v>37073.890494393949</v>
      </c>
      <c r="S1487" s="74">
        <f t="shared" si="144"/>
        <v>52</v>
      </c>
      <c r="T1487" s="6" t="s">
        <v>431</v>
      </c>
      <c r="U1487" s="47" t="s">
        <v>432</v>
      </c>
      <c r="V1487" s="47">
        <v>1</v>
      </c>
      <c r="W1487" s="47">
        <v>1</v>
      </c>
      <c r="X1487" s="47">
        <v>1</v>
      </c>
      <c r="Y1487" s="47">
        <v>1</v>
      </c>
      <c r="Z1487" s="75">
        <v>40855.63616898148</v>
      </c>
      <c r="AA1487" s="6" t="s">
        <v>433</v>
      </c>
      <c r="AB1487" s="47" t="s">
        <v>7098</v>
      </c>
      <c r="AC1487" s="47" t="s">
        <v>7276</v>
      </c>
      <c r="AD1487" s="47" t="s">
        <v>7237</v>
      </c>
      <c r="AE1487" s="47" t="s">
        <v>7277</v>
      </c>
      <c r="AF1487" s="6" t="s">
        <v>7278</v>
      </c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</row>
    <row r="1488" spans="1:43" s="1" customFormat="1" ht="15.75" x14ac:dyDescent="0.25">
      <c r="A1488" s="47">
        <v>1486</v>
      </c>
      <c r="B1488" s="47" t="s">
        <v>7279</v>
      </c>
      <c r="C1488" s="47" t="s">
        <v>3915</v>
      </c>
      <c r="D1488" s="69" t="s">
        <v>2722</v>
      </c>
      <c r="E1488" s="47">
        <v>1995</v>
      </c>
      <c r="F1488" s="69" t="s">
        <v>2723</v>
      </c>
      <c r="G1488" s="69" t="s">
        <v>3923</v>
      </c>
      <c r="H1488" s="69" t="s">
        <v>903</v>
      </c>
      <c r="I1488" s="70">
        <v>2.4015238709532238</v>
      </c>
      <c r="J1488" s="47" t="s">
        <v>430</v>
      </c>
      <c r="K1488" s="47">
        <v>12</v>
      </c>
      <c r="L1488" s="71"/>
      <c r="M1488" s="47">
        <v>75</v>
      </c>
      <c r="N1488" s="48">
        <f t="shared" si="139"/>
        <v>200</v>
      </c>
      <c r="O1488" s="48">
        <f t="shared" si="140"/>
        <v>480.30477419064476</v>
      </c>
      <c r="P1488" s="72">
        <f t="shared" si="141"/>
        <v>48.030477419064482</v>
      </c>
      <c r="Q1488" s="73">
        <f t="shared" si="142"/>
        <v>79.25028774145639</v>
      </c>
      <c r="R1488" s="48">
        <f t="shared" si="143"/>
        <v>607.58553935116572</v>
      </c>
      <c r="S1488" s="74">
        <f t="shared" si="144"/>
        <v>46</v>
      </c>
      <c r="T1488" s="6" t="s">
        <v>431</v>
      </c>
      <c r="U1488" s="47" t="s">
        <v>432</v>
      </c>
      <c r="V1488" s="47">
        <v>1</v>
      </c>
      <c r="W1488" s="47">
        <v>1</v>
      </c>
      <c r="X1488" s="47">
        <v>1</v>
      </c>
      <c r="Y1488" s="47">
        <v>1</v>
      </c>
      <c r="Z1488" s="75">
        <v>40855.63616898148</v>
      </c>
      <c r="AA1488" s="6" t="s">
        <v>433</v>
      </c>
      <c r="AB1488" s="47" t="s">
        <v>4343</v>
      </c>
      <c r="AC1488" s="47" t="s">
        <v>7176</v>
      </c>
      <c r="AD1488" s="47" t="s">
        <v>7276</v>
      </c>
      <c r="AE1488" s="47" t="s">
        <v>7280</v>
      </c>
      <c r="AF1488" s="6" t="s">
        <v>7281</v>
      </c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</row>
    <row r="1489" spans="1:43" s="1" customFormat="1" ht="15.75" x14ac:dyDescent="0.25">
      <c r="A1489" s="47">
        <v>1487</v>
      </c>
      <c r="B1489" s="47" t="s">
        <v>7282</v>
      </c>
      <c r="C1489" s="47" t="s">
        <v>3915</v>
      </c>
      <c r="D1489" s="69" t="s">
        <v>7097</v>
      </c>
      <c r="E1489" s="47">
        <v>2001</v>
      </c>
      <c r="F1489" s="69" t="s">
        <v>903</v>
      </c>
      <c r="G1489" s="69" t="s">
        <v>2723</v>
      </c>
      <c r="H1489" s="69" t="s">
        <v>548</v>
      </c>
      <c r="I1489" s="70">
        <v>2.5682778740011698</v>
      </c>
      <c r="J1489" s="47" t="s">
        <v>430</v>
      </c>
      <c r="K1489" s="47">
        <v>12</v>
      </c>
      <c r="L1489" s="71"/>
      <c r="M1489" s="47">
        <v>75</v>
      </c>
      <c r="N1489" s="48">
        <f t="shared" si="139"/>
        <v>200</v>
      </c>
      <c r="O1489" s="48">
        <f t="shared" si="140"/>
        <v>513.65557480023392</v>
      </c>
      <c r="P1489" s="72">
        <f t="shared" si="141"/>
        <v>51.365557480023398</v>
      </c>
      <c r="Q1489" s="73">
        <f t="shared" si="142"/>
        <v>84.753169842038602</v>
      </c>
      <c r="R1489" s="48">
        <f t="shared" si="143"/>
        <v>649.77430212229592</v>
      </c>
      <c r="S1489" s="74">
        <f t="shared" si="144"/>
        <v>52</v>
      </c>
      <c r="T1489" s="6" t="s">
        <v>431</v>
      </c>
      <c r="U1489" s="47" t="s">
        <v>432</v>
      </c>
      <c r="V1489" s="47">
        <v>1</v>
      </c>
      <c r="W1489" s="47">
        <v>1</v>
      </c>
      <c r="X1489" s="47">
        <v>1</v>
      </c>
      <c r="Y1489" s="47">
        <v>1</v>
      </c>
      <c r="Z1489" s="75">
        <v>40855.63616898148</v>
      </c>
      <c r="AA1489" s="6" t="s">
        <v>433</v>
      </c>
      <c r="AB1489" s="47" t="s">
        <v>7098</v>
      </c>
      <c r="AC1489" s="47" t="s">
        <v>7276</v>
      </c>
      <c r="AD1489" s="47" t="s">
        <v>7283</v>
      </c>
      <c r="AE1489" s="47" t="s">
        <v>7284</v>
      </c>
      <c r="AF1489" s="6" t="s">
        <v>7285</v>
      </c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</row>
    <row r="1490" spans="1:43" s="1" customFormat="1" ht="15.75" x14ac:dyDescent="0.25">
      <c r="A1490" s="47">
        <v>1488</v>
      </c>
      <c r="B1490" s="47" t="s">
        <v>7286</v>
      </c>
      <c r="C1490" s="47" t="s">
        <v>3915</v>
      </c>
      <c r="D1490" s="69" t="s">
        <v>7097</v>
      </c>
      <c r="E1490" s="47">
        <v>2001</v>
      </c>
      <c r="F1490" s="69" t="s">
        <v>903</v>
      </c>
      <c r="G1490" s="69" t="s">
        <v>2723</v>
      </c>
      <c r="H1490" s="69" t="s">
        <v>548</v>
      </c>
      <c r="I1490" s="70">
        <v>91.977129890494382</v>
      </c>
      <c r="J1490" s="47" t="s">
        <v>430</v>
      </c>
      <c r="K1490" s="47">
        <v>12</v>
      </c>
      <c r="L1490" s="71"/>
      <c r="M1490" s="47">
        <v>75</v>
      </c>
      <c r="N1490" s="48">
        <f t="shared" si="139"/>
        <v>200</v>
      </c>
      <c r="O1490" s="48">
        <f t="shared" si="140"/>
        <v>18395.425978098876</v>
      </c>
      <c r="P1490" s="72">
        <f t="shared" si="141"/>
        <v>1839.5425978098876</v>
      </c>
      <c r="Q1490" s="73">
        <f t="shared" si="142"/>
        <v>3035.2452863863141</v>
      </c>
      <c r="R1490" s="48">
        <f t="shared" si="143"/>
        <v>23270.213862295077</v>
      </c>
      <c r="S1490" s="74">
        <f t="shared" si="144"/>
        <v>52</v>
      </c>
      <c r="T1490" s="6" t="s">
        <v>431</v>
      </c>
      <c r="U1490" s="47" t="s">
        <v>432</v>
      </c>
      <c r="V1490" s="47">
        <v>1</v>
      </c>
      <c r="W1490" s="47">
        <v>1</v>
      </c>
      <c r="X1490" s="47">
        <v>1</v>
      </c>
      <c r="Y1490" s="47">
        <v>1</v>
      </c>
      <c r="Z1490" s="75">
        <v>40855.63616898148</v>
      </c>
      <c r="AA1490" s="6" t="s">
        <v>433</v>
      </c>
      <c r="AB1490" s="47" t="s">
        <v>7098</v>
      </c>
      <c r="AC1490" s="47" t="s">
        <v>7283</v>
      </c>
      <c r="AD1490" s="47" t="s">
        <v>6215</v>
      </c>
      <c r="AE1490" s="47" t="s">
        <v>7287</v>
      </c>
      <c r="AF1490" s="6" t="s">
        <v>7288</v>
      </c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</row>
    <row r="1491" spans="1:43" s="1" customFormat="1" ht="15.75" x14ac:dyDescent="0.25">
      <c r="A1491" s="47">
        <v>1489</v>
      </c>
      <c r="B1491" s="47" t="s">
        <v>7289</v>
      </c>
      <c r="C1491" s="47" t="s">
        <v>1577</v>
      </c>
      <c r="D1491" s="69" t="s">
        <v>1743</v>
      </c>
      <c r="E1491" s="47">
        <v>1981</v>
      </c>
      <c r="F1491" s="69" t="s">
        <v>3907</v>
      </c>
      <c r="G1491" s="69" t="s">
        <v>7290</v>
      </c>
      <c r="H1491" s="69" t="s">
        <v>5485</v>
      </c>
      <c r="I1491" s="70">
        <v>198.14040510140751</v>
      </c>
      <c r="J1491" s="47" t="s">
        <v>430</v>
      </c>
      <c r="K1491" s="47">
        <v>8</v>
      </c>
      <c r="L1491" s="71"/>
      <c r="M1491" s="47">
        <v>75</v>
      </c>
      <c r="N1491" s="48">
        <f t="shared" si="139"/>
        <v>160</v>
      </c>
      <c r="O1491" s="48">
        <f t="shared" si="140"/>
        <v>31702.464816225202</v>
      </c>
      <c r="P1491" s="72">
        <f t="shared" si="141"/>
        <v>3170.2464816225202</v>
      </c>
      <c r="Q1491" s="73">
        <f t="shared" si="142"/>
        <v>5230.9066946771582</v>
      </c>
      <c r="R1491" s="48">
        <f t="shared" si="143"/>
        <v>40103.61799252488</v>
      </c>
      <c r="S1491" s="74">
        <f t="shared" si="144"/>
        <v>32</v>
      </c>
      <c r="T1491" s="6" t="s">
        <v>431</v>
      </c>
      <c r="U1491" s="47" t="s">
        <v>432</v>
      </c>
      <c r="V1491" s="47">
        <v>1</v>
      </c>
      <c r="W1491" s="47">
        <v>1</v>
      </c>
      <c r="X1491" s="47">
        <v>1</v>
      </c>
      <c r="Y1491" s="47">
        <v>1</v>
      </c>
      <c r="Z1491" s="75">
        <v>40855.63616898148</v>
      </c>
      <c r="AA1491" s="6" t="s">
        <v>433</v>
      </c>
      <c r="AB1491" s="47" t="s">
        <v>1745</v>
      </c>
      <c r="AC1491" s="47" t="s">
        <v>7291</v>
      </c>
      <c r="AD1491" s="47" t="s">
        <v>7060</v>
      </c>
      <c r="AE1491" s="47" t="s">
        <v>7292</v>
      </c>
      <c r="AF1491" s="6" t="s">
        <v>7293</v>
      </c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</row>
    <row r="1492" spans="1:43" s="1" customFormat="1" ht="15.75" x14ac:dyDescent="0.25">
      <c r="A1492" s="47">
        <v>1490</v>
      </c>
      <c r="B1492" s="47" t="s">
        <v>7294</v>
      </c>
      <c r="C1492" s="47" t="s">
        <v>1577</v>
      </c>
      <c r="D1492" s="69" t="s">
        <v>1743</v>
      </c>
      <c r="E1492" s="47">
        <v>1981</v>
      </c>
      <c r="F1492" s="69" t="s">
        <v>5485</v>
      </c>
      <c r="G1492" s="69" t="s">
        <v>3935</v>
      </c>
      <c r="H1492" s="69" t="s">
        <v>3907</v>
      </c>
      <c r="I1492" s="70">
        <v>2.8077128071041</v>
      </c>
      <c r="J1492" s="47" t="s">
        <v>430</v>
      </c>
      <c r="K1492" s="47">
        <v>8</v>
      </c>
      <c r="L1492" s="71"/>
      <c r="M1492" s="47">
        <v>75</v>
      </c>
      <c r="N1492" s="48">
        <f t="shared" si="139"/>
        <v>160</v>
      </c>
      <c r="O1492" s="48">
        <f t="shared" si="140"/>
        <v>449.23404913665598</v>
      </c>
      <c r="P1492" s="72">
        <f t="shared" si="141"/>
        <v>44.9234049136656</v>
      </c>
      <c r="Q1492" s="73">
        <f t="shared" si="142"/>
        <v>74.123618107548239</v>
      </c>
      <c r="R1492" s="48">
        <f t="shared" si="143"/>
        <v>568.28107215786986</v>
      </c>
      <c r="S1492" s="74">
        <f t="shared" si="144"/>
        <v>32</v>
      </c>
      <c r="T1492" s="6" t="s">
        <v>431</v>
      </c>
      <c r="U1492" s="47" t="s">
        <v>432</v>
      </c>
      <c r="V1492" s="47">
        <v>1</v>
      </c>
      <c r="W1492" s="47">
        <v>1</v>
      </c>
      <c r="X1492" s="47">
        <v>1</v>
      </c>
      <c r="Y1492" s="47">
        <v>1</v>
      </c>
      <c r="Z1492" s="75">
        <v>40855.63616898148</v>
      </c>
      <c r="AA1492" s="6" t="s">
        <v>433</v>
      </c>
      <c r="AB1492" s="47" t="s">
        <v>1745</v>
      </c>
      <c r="AC1492" s="47" t="s">
        <v>7060</v>
      </c>
      <c r="AD1492" s="47" t="s">
        <v>7295</v>
      </c>
      <c r="AE1492" s="47" t="s">
        <v>7296</v>
      </c>
      <c r="AF1492" s="6" t="s">
        <v>7297</v>
      </c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</row>
    <row r="1493" spans="1:43" s="1" customFormat="1" ht="15.75" x14ac:dyDescent="0.25">
      <c r="A1493" s="47">
        <v>1491</v>
      </c>
      <c r="B1493" s="47" t="s">
        <v>7298</v>
      </c>
      <c r="C1493" s="47" t="s">
        <v>3915</v>
      </c>
      <c r="D1493" s="69" t="s">
        <v>1743</v>
      </c>
      <c r="E1493" s="47">
        <v>1981</v>
      </c>
      <c r="F1493" s="69" t="s">
        <v>7066</v>
      </c>
      <c r="G1493" s="69" t="s">
        <v>7065</v>
      </c>
      <c r="H1493" s="69" t="s">
        <v>2723</v>
      </c>
      <c r="I1493" s="70">
        <v>1.8308479448277519</v>
      </c>
      <c r="J1493" s="47" t="s">
        <v>430</v>
      </c>
      <c r="K1493" s="47">
        <v>6</v>
      </c>
      <c r="L1493" s="71"/>
      <c r="M1493" s="47">
        <v>75</v>
      </c>
      <c r="N1493" s="48">
        <f t="shared" si="139"/>
        <v>140</v>
      </c>
      <c r="O1493" s="48">
        <f t="shared" si="140"/>
        <v>256.31871227588528</v>
      </c>
      <c r="P1493" s="72">
        <f t="shared" si="141"/>
        <v>25.63187122758853</v>
      </c>
      <c r="Q1493" s="73">
        <f t="shared" si="142"/>
        <v>42.292587525521071</v>
      </c>
      <c r="R1493" s="48">
        <f t="shared" si="143"/>
        <v>324.24317102899488</v>
      </c>
      <c r="S1493" s="74">
        <f t="shared" si="144"/>
        <v>32</v>
      </c>
      <c r="T1493" s="6" t="s">
        <v>431</v>
      </c>
      <c r="U1493" s="47" t="s">
        <v>432</v>
      </c>
      <c r="V1493" s="47">
        <v>1</v>
      </c>
      <c r="W1493" s="47">
        <v>1</v>
      </c>
      <c r="X1493" s="47">
        <v>1</v>
      </c>
      <c r="Y1493" s="47">
        <v>1</v>
      </c>
      <c r="Z1493" s="75">
        <v>40855.63616898148</v>
      </c>
      <c r="AA1493" s="6" t="s">
        <v>433</v>
      </c>
      <c r="AB1493" s="47" t="s">
        <v>1745</v>
      </c>
      <c r="AC1493" s="47" t="s">
        <v>7299</v>
      </c>
      <c r="AD1493" s="47" t="s">
        <v>7140</v>
      </c>
      <c r="AE1493" s="47" t="s">
        <v>7300</v>
      </c>
      <c r="AF1493" s="6" t="s">
        <v>7301</v>
      </c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</row>
    <row r="1494" spans="1:43" s="1" customFormat="1" ht="15.75" x14ac:dyDescent="0.25">
      <c r="A1494" s="47">
        <v>1492</v>
      </c>
      <c r="B1494" s="47" t="s">
        <v>7302</v>
      </c>
      <c r="C1494" s="47" t="s">
        <v>3915</v>
      </c>
      <c r="D1494" s="69" t="s">
        <v>1743</v>
      </c>
      <c r="E1494" s="47">
        <v>1981</v>
      </c>
      <c r="F1494" s="69" t="s">
        <v>7066</v>
      </c>
      <c r="G1494" s="69" t="s">
        <v>7065</v>
      </c>
      <c r="H1494" s="69" t="s">
        <v>2723</v>
      </c>
      <c r="I1494" s="70">
        <v>394.24549259809771</v>
      </c>
      <c r="J1494" s="47" t="s">
        <v>430</v>
      </c>
      <c r="K1494" s="47">
        <v>8</v>
      </c>
      <c r="L1494" s="71"/>
      <c r="M1494" s="47">
        <v>75</v>
      </c>
      <c r="N1494" s="48">
        <f t="shared" si="139"/>
        <v>160</v>
      </c>
      <c r="O1494" s="48">
        <f t="shared" si="140"/>
        <v>63079.278815695638</v>
      </c>
      <c r="P1494" s="72">
        <f t="shared" si="141"/>
        <v>6307.9278815695643</v>
      </c>
      <c r="Q1494" s="73">
        <f t="shared" si="142"/>
        <v>10408.08100458978</v>
      </c>
      <c r="R1494" s="48">
        <f t="shared" si="143"/>
        <v>79795.287701854977</v>
      </c>
      <c r="S1494" s="74">
        <f t="shared" si="144"/>
        <v>32</v>
      </c>
      <c r="T1494" s="6" t="s">
        <v>431</v>
      </c>
      <c r="U1494" s="47" t="s">
        <v>432</v>
      </c>
      <c r="V1494" s="47">
        <v>1</v>
      </c>
      <c r="W1494" s="47">
        <v>1</v>
      </c>
      <c r="X1494" s="47">
        <v>1</v>
      </c>
      <c r="Y1494" s="47">
        <v>1</v>
      </c>
      <c r="Z1494" s="75">
        <v>44271.619398148148</v>
      </c>
      <c r="AA1494" s="6" t="s">
        <v>1221</v>
      </c>
      <c r="AB1494" s="47" t="s">
        <v>1745</v>
      </c>
      <c r="AC1494" s="47" t="s">
        <v>7068</v>
      </c>
      <c r="AD1494" s="47" t="s">
        <v>7303</v>
      </c>
      <c r="AE1494" s="47" t="s">
        <v>7304</v>
      </c>
      <c r="AF1494" s="6" t="s">
        <v>7305</v>
      </c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</row>
    <row r="1495" spans="1:43" s="1" customFormat="1" ht="15.75" x14ac:dyDescent="0.25">
      <c r="A1495" s="47">
        <v>1493</v>
      </c>
      <c r="B1495" s="47" t="s">
        <v>7306</v>
      </c>
      <c r="C1495" s="47" t="s">
        <v>3915</v>
      </c>
      <c r="D1495" s="69" t="s">
        <v>1743</v>
      </c>
      <c r="E1495" s="47">
        <v>1981</v>
      </c>
      <c r="F1495" s="69" t="s">
        <v>7066</v>
      </c>
      <c r="G1495" s="69" t="s">
        <v>7065</v>
      </c>
      <c r="H1495" s="69" t="s">
        <v>2723</v>
      </c>
      <c r="I1495" s="70">
        <v>3.0226407959698611</v>
      </c>
      <c r="J1495" s="47" t="s">
        <v>430</v>
      </c>
      <c r="K1495" s="47">
        <v>6</v>
      </c>
      <c r="L1495" s="71"/>
      <c r="M1495" s="47">
        <v>75</v>
      </c>
      <c r="N1495" s="48">
        <f t="shared" si="139"/>
        <v>140</v>
      </c>
      <c r="O1495" s="48">
        <f t="shared" si="140"/>
        <v>423.16971143578058</v>
      </c>
      <c r="P1495" s="72">
        <f t="shared" si="141"/>
        <v>42.316971143578058</v>
      </c>
      <c r="Q1495" s="73">
        <f t="shared" si="142"/>
        <v>69.823002386903795</v>
      </c>
      <c r="R1495" s="48">
        <f t="shared" si="143"/>
        <v>535.30968496626247</v>
      </c>
      <c r="S1495" s="74">
        <f t="shared" si="144"/>
        <v>32</v>
      </c>
      <c r="T1495" s="6" t="s">
        <v>431</v>
      </c>
      <c r="U1495" s="47" t="s">
        <v>432</v>
      </c>
      <c r="V1495" s="47">
        <v>1</v>
      </c>
      <c r="W1495" s="47">
        <v>1</v>
      </c>
      <c r="X1495" s="47">
        <v>1</v>
      </c>
      <c r="Y1495" s="47">
        <v>1</v>
      </c>
      <c r="Z1495" s="75">
        <v>40855.63616898148</v>
      </c>
      <c r="AA1495" s="6" t="s">
        <v>433</v>
      </c>
      <c r="AB1495" s="47" t="s">
        <v>1745</v>
      </c>
      <c r="AC1495" s="47" t="s">
        <v>7307</v>
      </c>
      <c r="AD1495" s="47" t="s">
        <v>7308</v>
      </c>
      <c r="AE1495" s="47" t="s">
        <v>7309</v>
      </c>
      <c r="AF1495" s="6" t="s">
        <v>7310</v>
      </c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</row>
    <row r="1496" spans="1:43" s="1" customFormat="1" ht="15.75" x14ac:dyDescent="0.25">
      <c r="A1496" s="47">
        <v>1494</v>
      </c>
      <c r="B1496" s="47" t="s">
        <v>7311</v>
      </c>
      <c r="C1496" s="47" t="s">
        <v>1577</v>
      </c>
      <c r="D1496" s="69" t="s">
        <v>1743</v>
      </c>
      <c r="E1496" s="47">
        <v>1981</v>
      </c>
      <c r="F1496" s="69" t="s">
        <v>7290</v>
      </c>
      <c r="G1496" s="69" t="s">
        <v>3907</v>
      </c>
      <c r="H1496" s="69" t="s">
        <v>451</v>
      </c>
      <c r="I1496" s="70">
        <v>1.817882202855158</v>
      </c>
      <c r="J1496" s="47" t="s">
        <v>430</v>
      </c>
      <c r="K1496" s="47">
        <v>6</v>
      </c>
      <c r="L1496" s="71"/>
      <c r="M1496" s="47">
        <v>75</v>
      </c>
      <c r="N1496" s="48">
        <f t="shared" si="139"/>
        <v>140</v>
      </c>
      <c r="O1496" s="48">
        <f t="shared" si="140"/>
        <v>254.50350839972211</v>
      </c>
      <c r="P1496" s="72">
        <f t="shared" si="141"/>
        <v>25.450350839972213</v>
      </c>
      <c r="Q1496" s="73">
        <f t="shared" si="142"/>
        <v>41.993078885954148</v>
      </c>
      <c r="R1496" s="48">
        <f t="shared" si="143"/>
        <v>321.9469381256485</v>
      </c>
      <c r="S1496" s="74">
        <f t="shared" si="144"/>
        <v>32</v>
      </c>
      <c r="T1496" s="6" t="s">
        <v>431</v>
      </c>
      <c r="U1496" s="47" t="s">
        <v>432</v>
      </c>
      <c r="V1496" s="47">
        <v>1</v>
      </c>
      <c r="W1496" s="47">
        <v>1</v>
      </c>
      <c r="X1496" s="47">
        <v>1</v>
      </c>
      <c r="Y1496" s="47">
        <v>1</v>
      </c>
      <c r="Z1496" s="75">
        <v>40855.636180555557</v>
      </c>
      <c r="AA1496" s="6" t="s">
        <v>433</v>
      </c>
      <c r="AB1496" s="47" t="s">
        <v>1745</v>
      </c>
      <c r="AC1496" s="47" t="s">
        <v>7312</v>
      </c>
      <c r="AD1496" s="47" t="s">
        <v>7313</v>
      </c>
      <c r="AE1496" s="47" t="s">
        <v>7314</v>
      </c>
      <c r="AF1496" s="6" t="s">
        <v>7315</v>
      </c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</row>
    <row r="1497" spans="1:43" s="1" customFormat="1" ht="15.75" x14ac:dyDescent="0.25">
      <c r="A1497" s="47">
        <v>1495</v>
      </c>
      <c r="B1497" s="47" t="s">
        <v>7316</v>
      </c>
      <c r="C1497" s="47" t="s">
        <v>1577</v>
      </c>
      <c r="D1497" s="69" t="s">
        <v>1743</v>
      </c>
      <c r="E1497" s="47">
        <v>1981</v>
      </c>
      <c r="F1497" s="69" t="s">
        <v>7290</v>
      </c>
      <c r="G1497" s="69" t="s">
        <v>3907</v>
      </c>
      <c r="H1497" s="69" t="s">
        <v>451</v>
      </c>
      <c r="I1497" s="70">
        <v>4.8564903630491596</v>
      </c>
      <c r="J1497" s="47" t="s">
        <v>430</v>
      </c>
      <c r="K1497" s="47">
        <v>6</v>
      </c>
      <c r="L1497" s="71"/>
      <c r="M1497" s="47">
        <v>75</v>
      </c>
      <c r="N1497" s="48">
        <f t="shared" si="139"/>
        <v>140</v>
      </c>
      <c r="O1497" s="48">
        <f t="shared" si="140"/>
        <v>679.90865082688231</v>
      </c>
      <c r="P1497" s="72">
        <f t="shared" si="141"/>
        <v>67.990865082688231</v>
      </c>
      <c r="Q1497" s="73">
        <f t="shared" si="142"/>
        <v>112.18492738643558</v>
      </c>
      <c r="R1497" s="48">
        <f t="shared" si="143"/>
        <v>860.08444329600604</v>
      </c>
      <c r="S1497" s="74">
        <f t="shared" si="144"/>
        <v>32</v>
      </c>
      <c r="T1497" s="6" t="s">
        <v>431</v>
      </c>
      <c r="U1497" s="47" t="s">
        <v>432</v>
      </c>
      <c r="V1497" s="47">
        <v>1</v>
      </c>
      <c r="W1497" s="47">
        <v>1</v>
      </c>
      <c r="X1497" s="47">
        <v>1</v>
      </c>
      <c r="Y1497" s="47">
        <v>1</v>
      </c>
      <c r="Z1497" s="75">
        <v>40855.636180555557</v>
      </c>
      <c r="AA1497" s="6" t="s">
        <v>433</v>
      </c>
      <c r="AB1497" s="47" t="s">
        <v>1745</v>
      </c>
      <c r="AC1497" s="47" t="s">
        <v>7317</v>
      </c>
      <c r="AD1497" s="47"/>
      <c r="AE1497" s="47" t="s">
        <v>7318</v>
      </c>
      <c r="AF1497" s="6" t="s">
        <v>7319</v>
      </c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</row>
    <row r="1498" spans="1:43" s="1" customFormat="1" ht="15.75" x14ac:dyDescent="0.25">
      <c r="A1498" s="47">
        <v>1496</v>
      </c>
      <c r="B1498" s="47" t="s">
        <v>7320</v>
      </c>
      <c r="C1498" s="47" t="s">
        <v>1577</v>
      </c>
      <c r="D1498" s="69" t="s">
        <v>1743</v>
      </c>
      <c r="E1498" s="47">
        <v>1981</v>
      </c>
      <c r="F1498" s="69" t="s">
        <v>7290</v>
      </c>
      <c r="G1498" s="69" t="s">
        <v>3907</v>
      </c>
      <c r="H1498" s="69" t="s">
        <v>451</v>
      </c>
      <c r="I1498" s="70">
        <v>3.744085610088562</v>
      </c>
      <c r="J1498" s="47" t="s">
        <v>430</v>
      </c>
      <c r="K1498" s="47">
        <v>6</v>
      </c>
      <c r="L1498" s="71"/>
      <c r="M1498" s="47">
        <v>75</v>
      </c>
      <c r="N1498" s="48">
        <f t="shared" si="139"/>
        <v>140</v>
      </c>
      <c r="O1498" s="48">
        <f t="shared" si="140"/>
        <v>524.17198541239873</v>
      </c>
      <c r="P1498" s="72">
        <f t="shared" si="141"/>
        <v>52.417198541239877</v>
      </c>
      <c r="Q1498" s="73">
        <f t="shared" si="142"/>
        <v>86.488377593045783</v>
      </c>
      <c r="R1498" s="48">
        <f t="shared" si="143"/>
        <v>663.07756154668436</v>
      </c>
      <c r="S1498" s="74">
        <f t="shared" si="144"/>
        <v>32</v>
      </c>
      <c r="T1498" s="6" t="s">
        <v>431</v>
      </c>
      <c r="U1498" s="47" t="s">
        <v>432</v>
      </c>
      <c r="V1498" s="47">
        <v>1</v>
      </c>
      <c r="W1498" s="47">
        <v>1</v>
      </c>
      <c r="X1498" s="47">
        <v>1</v>
      </c>
      <c r="Y1498" s="47">
        <v>1</v>
      </c>
      <c r="Z1498" s="75">
        <v>40855.636180555557</v>
      </c>
      <c r="AA1498" s="6" t="s">
        <v>433</v>
      </c>
      <c r="AB1498" s="47" t="s">
        <v>1745</v>
      </c>
      <c r="AC1498" s="47"/>
      <c r="AD1498" s="47" t="s">
        <v>7321</v>
      </c>
      <c r="AE1498" s="47" t="s">
        <v>7322</v>
      </c>
      <c r="AF1498" s="6" t="s">
        <v>7323</v>
      </c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</row>
    <row r="1499" spans="1:43" s="1" customFormat="1" ht="15.75" x14ac:dyDescent="0.25">
      <c r="A1499" s="47">
        <v>1497</v>
      </c>
      <c r="B1499" s="47" t="s">
        <v>7324</v>
      </c>
      <c r="C1499" s="47" t="s">
        <v>1577</v>
      </c>
      <c r="D1499" s="69" t="s">
        <v>1743</v>
      </c>
      <c r="E1499" s="47">
        <v>1981</v>
      </c>
      <c r="F1499" s="69" t="s">
        <v>7290</v>
      </c>
      <c r="G1499" s="69" t="s">
        <v>3907</v>
      </c>
      <c r="H1499" s="69" t="s">
        <v>451</v>
      </c>
      <c r="I1499" s="70">
        <v>4.7007228587867846</v>
      </c>
      <c r="J1499" s="47" t="s">
        <v>430</v>
      </c>
      <c r="K1499" s="47">
        <v>6</v>
      </c>
      <c r="L1499" s="71"/>
      <c r="M1499" s="47">
        <v>75</v>
      </c>
      <c r="N1499" s="48">
        <f t="shared" si="139"/>
        <v>140</v>
      </c>
      <c r="O1499" s="48">
        <f t="shared" si="140"/>
        <v>658.10120023014986</v>
      </c>
      <c r="P1499" s="72">
        <f t="shared" si="141"/>
        <v>65.810120023014989</v>
      </c>
      <c r="Q1499" s="73">
        <f t="shared" si="142"/>
        <v>108.58669803797473</v>
      </c>
      <c r="R1499" s="48">
        <f t="shared" si="143"/>
        <v>832.4980182911396</v>
      </c>
      <c r="S1499" s="74">
        <f t="shared" si="144"/>
        <v>32</v>
      </c>
      <c r="T1499" s="6" t="s">
        <v>1949</v>
      </c>
      <c r="U1499" s="47" t="s">
        <v>432</v>
      </c>
      <c r="V1499" s="47">
        <v>1</v>
      </c>
      <c r="W1499" s="47">
        <v>1</v>
      </c>
      <c r="X1499" s="47">
        <v>1</v>
      </c>
      <c r="Y1499" s="47">
        <v>1</v>
      </c>
      <c r="Z1499" s="75">
        <v>40855.636180555557</v>
      </c>
      <c r="AA1499" s="6" t="s">
        <v>433</v>
      </c>
      <c r="AB1499" s="47" t="s">
        <v>1745</v>
      </c>
      <c r="AC1499" s="47" t="s">
        <v>7325</v>
      </c>
      <c r="AD1499" s="47" t="s">
        <v>7326</v>
      </c>
      <c r="AE1499" s="47" t="s">
        <v>7327</v>
      </c>
      <c r="AF1499" s="6" t="s">
        <v>7328</v>
      </c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</row>
    <row r="1500" spans="1:43" s="1" customFormat="1" ht="15.75" x14ac:dyDescent="0.25">
      <c r="A1500" s="47">
        <v>1498</v>
      </c>
      <c r="B1500" s="47" t="s">
        <v>7329</v>
      </c>
      <c r="C1500" s="47" t="s">
        <v>1577</v>
      </c>
      <c r="D1500" s="69" t="s">
        <v>1743</v>
      </c>
      <c r="E1500" s="47">
        <v>1981</v>
      </c>
      <c r="F1500" s="69" t="s">
        <v>7290</v>
      </c>
      <c r="G1500" s="69" t="s">
        <v>3907</v>
      </c>
      <c r="H1500" s="69" t="s">
        <v>451</v>
      </c>
      <c r="I1500" s="70">
        <v>2.952844638526777</v>
      </c>
      <c r="J1500" s="47" t="s">
        <v>430</v>
      </c>
      <c r="K1500" s="47">
        <v>6</v>
      </c>
      <c r="L1500" s="71"/>
      <c r="M1500" s="47">
        <v>75</v>
      </c>
      <c r="N1500" s="48">
        <f t="shared" si="139"/>
        <v>140</v>
      </c>
      <c r="O1500" s="48">
        <f t="shared" si="140"/>
        <v>413.39824939374876</v>
      </c>
      <c r="P1500" s="72">
        <f t="shared" si="141"/>
        <v>41.339824939374878</v>
      </c>
      <c r="Q1500" s="73">
        <f t="shared" si="142"/>
        <v>68.210711149968546</v>
      </c>
      <c r="R1500" s="48">
        <f t="shared" si="143"/>
        <v>522.94878548309214</v>
      </c>
      <c r="S1500" s="74">
        <f t="shared" si="144"/>
        <v>32</v>
      </c>
      <c r="T1500" s="6" t="s">
        <v>431</v>
      </c>
      <c r="U1500" s="47" t="s">
        <v>432</v>
      </c>
      <c r="V1500" s="47">
        <v>1</v>
      </c>
      <c r="W1500" s="47">
        <v>1</v>
      </c>
      <c r="X1500" s="47">
        <v>1</v>
      </c>
      <c r="Y1500" s="47">
        <v>1</v>
      </c>
      <c r="Z1500" s="75">
        <v>40855.636180555557</v>
      </c>
      <c r="AA1500" s="6" t="s">
        <v>433</v>
      </c>
      <c r="AB1500" s="47" t="s">
        <v>1745</v>
      </c>
      <c r="AC1500" s="47" t="s">
        <v>7330</v>
      </c>
      <c r="AD1500" s="47" t="s">
        <v>7331</v>
      </c>
      <c r="AE1500" s="47" t="s">
        <v>7332</v>
      </c>
      <c r="AF1500" s="6" t="s">
        <v>7333</v>
      </c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</row>
    <row r="1501" spans="1:43" s="1" customFormat="1" ht="15.75" x14ac:dyDescent="0.25">
      <c r="A1501" s="47">
        <v>1499</v>
      </c>
      <c r="B1501" s="47" t="s">
        <v>7334</v>
      </c>
      <c r="C1501" s="47" t="s">
        <v>3627</v>
      </c>
      <c r="D1501" s="69" t="s">
        <v>3601</v>
      </c>
      <c r="E1501" s="47">
        <v>1996</v>
      </c>
      <c r="F1501" s="69" t="s">
        <v>3533</v>
      </c>
      <c r="G1501" s="69" t="s">
        <v>3534</v>
      </c>
      <c r="H1501" s="69" t="s">
        <v>3602</v>
      </c>
      <c r="I1501" s="70">
        <v>18.804155676216759</v>
      </c>
      <c r="J1501" s="47" t="s">
        <v>430</v>
      </c>
      <c r="K1501" s="47">
        <v>10</v>
      </c>
      <c r="L1501" s="71"/>
      <c r="M1501" s="47">
        <v>75</v>
      </c>
      <c r="N1501" s="48">
        <f t="shared" si="139"/>
        <v>180</v>
      </c>
      <c r="O1501" s="48">
        <f t="shared" si="140"/>
        <v>3384.7480217190164</v>
      </c>
      <c r="P1501" s="72">
        <f t="shared" si="141"/>
        <v>338.47480217190167</v>
      </c>
      <c r="Q1501" s="73">
        <f t="shared" si="142"/>
        <v>558.48342358363766</v>
      </c>
      <c r="R1501" s="48">
        <f t="shared" si="143"/>
        <v>4281.7062474745553</v>
      </c>
      <c r="S1501" s="74">
        <f t="shared" si="144"/>
        <v>47</v>
      </c>
      <c r="T1501" s="6" t="s">
        <v>431</v>
      </c>
      <c r="U1501" s="47" t="s">
        <v>432</v>
      </c>
      <c r="V1501" s="47">
        <v>1</v>
      </c>
      <c r="W1501" s="47">
        <v>1</v>
      </c>
      <c r="X1501" s="47">
        <v>1</v>
      </c>
      <c r="Y1501" s="47">
        <v>1</v>
      </c>
      <c r="Z1501" s="75">
        <v>40855.636180555557</v>
      </c>
      <c r="AA1501" s="6" t="s">
        <v>433</v>
      </c>
      <c r="AB1501" s="47" t="s">
        <v>3604</v>
      </c>
      <c r="AC1501" s="47" t="s">
        <v>7335</v>
      </c>
      <c r="AD1501" s="47" t="s">
        <v>7336</v>
      </c>
      <c r="AE1501" s="47" t="s">
        <v>7337</v>
      </c>
      <c r="AF1501" s="6" t="s">
        <v>7338</v>
      </c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</row>
    <row r="1502" spans="1:43" s="1" customFormat="1" ht="31.5" x14ac:dyDescent="0.25">
      <c r="A1502" s="47">
        <v>1500</v>
      </c>
      <c r="B1502" s="47" t="s">
        <v>7339</v>
      </c>
      <c r="C1502" s="47" t="s">
        <v>3627</v>
      </c>
      <c r="D1502" s="69" t="s">
        <v>3507</v>
      </c>
      <c r="E1502" s="47">
        <v>2003</v>
      </c>
      <c r="F1502" s="69" t="s">
        <v>3533</v>
      </c>
      <c r="G1502" s="69" t="s">
        <v>3534</v>
      </c>
      <c r="H1502" s="69" t="s">
        <v>3602</v>
      </c>
      <c r="I1502" s="70">
        <v>2.6667981522971869</v>
      </c>
      <c r="J1502" s="47" t="s">
        <v>430</v>
      </c>
      <c r="K1502" s="47">
        <v>10</v>
      </c>
      <c r="L1502" s="71"/>
      <c r="M1502" s="47">
        <v>75</v>
      </c>
      <c r="N1502" s="48">
        <f t="shared" si="139"/>
        <v>180</v>
      </c>
      <c r="O1502" s="48">
        <f t="shared" si="140"/>
        <v>480.02366741349363</v>
      </c>
      <c r="P1502" s="72">
        <f t="shared" si="141"/>
        <v>48.002366741349363</v>
      </c>
      <c r="Q1502" s="73">
        <f t="shared" si="142"/>
        <v>79.203905123226448</v>
      </c>
      <c r="R1502" s="48">
        <f t="shared" si="143"/>
        <v>607.22993927806954</v>
      </c>
      <c r="S1502" s="74">
        <f t="shared" si="144"/>
        <v>54</v>
      </c>
      <c r="T1502" s="6" t="s">
        <v>1907</v>
      </c>
      <c r="U1502" s="47" t="s">
        <v>432</v>
      </c>
      <c r="V1502" s="47">
        <v>1</v>
      </c>
      <c r="W1502" s="47">
        <v>1</v>
      </c>
      <c r="X1502" s="47">
        <v>1</v>
      </c>
      <c r="Y1502" s="47">
        <v>1</v>
      </c>
      <c r="Z1502" s="75">
        <v>40855.636192129627</v>
      </c>
      <c r="AA1502" s="6" t="s">
        <v>433</v>
      </c>
      <c r="AB1502" s="47" t="s">
        <v>3509</v>
      </c>
      <c r="AC1502" s="47" t="s">
        <v>6669</v>
      </c>
      <c r="AD1502" s="47" t="s">
        <v>7336</v>
      </c>
      <c r="AE1502" s="47" t="s">
        <v>7340</v>
      </c>
      <c r="AF1502" s="6" t="s">
        <v>7341</v>
      </c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</row>
    <row r="1503" spans="1:43" s="1" customFormat="1" ht="31.5" x14ac:dyDescent="0.25">
      <c r="A1503" s="47">
        <v>1501</v>
      </c>
      <c r="B1503" s="47" t="s">
        <v>7342</v>
      </c>
      <c r="C1503" s="47" t="s">
        <v>3627</v>
      </c>
      <c r="D1503" s="69" t="s">
        <v>3507</v>
      </c>
      <c r="E1503" s="47">
        <v>2003</v>
      </c>
      <c r="F1503" s="69" t="s">
        <v>3533</v>
      </c>
      <c r="G1503" s="69" t="s">
        <v>3533</v>
      </c>
      <c r="H1503" s="69" t="s">
        <v>3615</v>
      </c>
      <c r="I1503" s="70">
        <v>3.349602668495784</v>
      </c>
      <c r="J1503" s="47" t="s">
        <v>430</v>
      </c>
      <c r="K1503" s="47">
        <v>8</v>
      </c>
      <c r="L1503" s="71"/>
      <c r="M1503" s="47">
        <v>75</v>
      </c>
      <c r="N1503" s="48">
        <f t="shared" si="139"/>
        <v>160</v>
      </c>
      <c r="O1503" s="48">
        <f t="shared" si="140"/>
        <v>535.93642695932544</v>
      </c>
      <c r="P1503" s="72">
        <f t="shared" si="141"/>
        <v>53.593642695932544</v>
      </c>
      <c r="Q1503" s="73">
        <f t="shared" si="142"/>
        <v>88.429510448288696</v>
      </c>
      <c r="R1503" s="48">
        <f t="shared" si="143"/>
        <v>677.95958010354673</v>
      </c>
      <c r="S1503" s="74">
        <f t="shared" si="144"/>
        <v>54</v>
      </c>
      <c r="T1503" s="6" t="s">
        <v>431</v>
      </c>
      <c r="U1503" s="47" t="s">
        <v>432</v>
      </c>
      <c r="V1503" s="47">
        <v>1</v>
      </c>
      <c r="W1503" s="47">
        <v>1</v>
      </c>
      <c r="X1503" s="47">
        <v>1</v>
      </c>
      <c r="Y1503" s="47">
        <v>1</v>
      </c>
      <c r="Z1503" s="75">
        <v>40855.636192129627</v>
      </c>
      <c r="AA1503" s="6" t="s">
        <v>433</v>
      </c>
      <c r="AB1503" s="47" t="s">
        <v>3509</v>
      </c>
      <c r="AC1503" s="47" t="s">
        <v>6664</v>
      </c>
      <c r="AD1503" s="47" t="s">
        <v>7343</v>
      </c>
      <c r="AE1503" s="47" t="s">
        <v>7344</v>
      </c>
      <c r="AF1503" s="6" t="s">
        <v>7345</v>
      </c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</row>
    <row r="1504" spans="1:43" s="1" customFormat="1" ht="15.75" x14ac:dyDescent="0.25">
      <c r="A1504" s="47">
        <v>1502</v>
      </c>
      <c r="B1504" s="47" t="s">
        <v>7346</v>
      </c>
      <c r="C1504" s="47" t="s">
        <v>3796</v>
      </c>
      <c r="D1504" s="69" t="s">
        <v>3532</v>
      </c>
      <c r="E1504" s="47">
        <v>1989</v>
      </c>
      <c r="F1504" s="69" t="s">
        <v>1896</v>
      </c>
      <c r="G1504" s="69" t="s">
        <v>3834</v>
      </c>
      <c r="H1504" s="69" t="s">
        <v>3841</v>
      </c>
      <c r="I1504" s="70">
        <v>2.9999827475957281</v>
      </c>
      <c r="J1504" s="47" t="s">
        <v>430</v>
      </c>
      <c r="K1504" s="47">
        <v>8</v>
      </c>
      <c r="L1504" s="71"/>
      <c r="M1504" s="47">
        <v>75</v>
      </c>
      <c r="N1504" s="48">
        <f t="shared" si="139"/>
        <v>160</v>
      </c>
      <c r="O1504" s="48">
        <f t="shared" si="140"/>
        <v>479.99723961531652</v>
      </c>
      <c r="P1504" s="72">
        <f t="shared" si="141"/>
        <v>47.999723961531657</v>
      </c>
      <c r="Q1504" s="73">
        <f t="shared" si="142"/>
        <v>79.199544536527227</v>
      </c>
      <c r="R1504" s="48">
        <f t="shared" si="143"/>
        <v>607.19650811337544</v>
      </c>
      <c r="S1504" s="74">
        <f t="shared" si="144"/>
        <v>40</v>
      </c>
      <c r="T1504" s="6" t="s">
        <v>431</v>
      </c>
      <c r="U1504" s="47" t="s">
        <v>432</v>
      </c>
      <c r="V1504" s="47">
        <v>1</v>
      </c>
      <c r="W1504" s="47">
        <v>1</v>
      </c>
      <c r="X1504" s="47">
        <v>1</v>
      </c>
      <c r="Y1504" s="47">
        <v>1</v>
      </c>
      <c r="Z1504" s="75">
        <v>40855.636192129627</v>
      </c>
      <c r="AA1504" s="6" t="s">
        <v>433</v>
      </c>
      <c r="AB1504" s="47" t="s">
        <v>3535</v>
      </c>
      <c r="AC1504" s="47" t="s">
        <v>3843</v>
      </c>
      <c r="AD1504" s="47" t="s">
        <v>7347</v>
      </c>
      <c r="AE1504" s="47" t="s">
        <v>7348</v>
      </c>
      <c r="AF1504" s="6" t="s">
        <v>7349</v>
      </c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</row>
    <row r="1505" spans="1:43" s="1" customFormat="1" ht="15.75" x14ac:dyDescent="0.25">
      <c r="A1505" s="47">
        <v>1503</v>
      </c>
      <c r="B1505" s="47" t="s">
        <v>7350</v>
      </c>
      <c r="C1505" s="47" t="s">
        <v>3796</v>
      </c>
      <c r="D1505" s="69" t="s">
        <v>1685</v>
      </c>
      <c r="E1505" s="47">
        <v>1979</v>
      </c>
      <c r="F1505" s="69" t="s">
        <v>1896</v>
      </c>
      <c r="G1505" s="69" t="s">
        <v>3834</v>
      </c>
      <c r="H1505" s="69" t="s">
        <v>3841</v>
      </c>
      <c r="I1505" s="70">
        <v>11.96073780437837</v>
      </c>
      <c r="J1505" s="47" t="s">
        <v>430</v>
      </c>
      <c r="K1505" s="47">
        <v>8</v>
      </c>
      <c r="L1505" s="71"/>
      <c r="M1505" s="47">
        <v>75</v>
      </c>
      <c r="N1505" s="48">
        <f t="shared" si="139"/>
        <v>160</v>
      </c>
      <c r="O1505" s="48">
        <f t="shared" si="140"/>
        <v>1913.7180487005392</v>
      </c>
      <c r="P1505" s="72">
        <f t="shared" si="141"/>
        <v>191.37180487005392</v>
      </c>
      <c r="Q1505" s="73">
        <f t="shared" si="142"/>
        <v>315.763478035589</v>
      </c>
      <c r="R1505" s="48">
        <f t="shared" si="143"/>
        <v>2420.8533316061821</v>
      </c>
      <c r="S1505" s="74">
        <f t="shared" si="144"/>
        <v>30</v>
      </c>
      <c r="T1505" s="6" t="s">
        <v>431</v>
      </c>
      <c r="U1505" s="47" t="s">
        <v>432</v>
      </c>
      <c r="V1505" s="47">
        <v>1</v>
      </c>
      <c r="W1505" s="47">
        <v>1</v>
      </c>
      <c r="X1505" s="47">
        <v>1</v>
      </c>
      <c r="Y1505" s="47">
        <v>1</v>
      </c>
      <c r="Z1505" s="75">
        <v>40855.636192129627</v>
      </c>
      <c r="AA1505" s="6" t="s">
        <v>433</v>
      </c>
      <c r="AB1505" s="47" t="s">
        <v>1686</v>
      </c>
      <c r="AC1505" s="47" t="s">
        <v>7351</v>
      </c>
      <c r="AD1505" s="47" t="s">
        <v>7352</v>
      </c>
      <c r="AE1505" s="47" t="s">
        <v>7353</v>
      </c>
      <c r="AF1505" s="6" t="s">
        <v>7354</v>
      </c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</row>
    <row r="1506" spans="1:43" s="1" customFormat="1" ht="15.75" x14ac:dyDescent="0.25">
      <c r="A1506" s="47">
        <v>1504</v>
      </c>
      <c r="B1506" s="47" t="s">
        <v>7355</v>
      </c>
      <c r="C1506" s="47" t="s">
        <v>3833</v>
      </c>
      <c r="D1506" s="69" t="s">
        <v>1685</v>
      </c>
      <c r="E1506" s="47">
        <v>1979</v>
      </c>
      <c r="F1506" s="69" t="s">
        <v>3834</v>
      </c>
      <c r="G1506" s="69" t="s">
        <v>1896</v>
      </c>
      <c r="H1506" s="69" t="s">
        <v>3835</v>
      </c>
      <c r="I1506" s="70">
        <v>72.613891864176708</v>
      </c>
      <c r="J1506" s="47" t="s">
        <v>430</v>
      </c>
      <c r="K1506" s="47">
        <v>6</v>
      </c>
      <c r="L1506" s="71"/>
      <c r="M1506" s="47">
        <v>75</v>
      </c>
      <c r="N1506" s="48">
        <f t="shared" si="139"/>
        <v>140</v>
      </c>
      <c r="O1506" s="48">
        <f t="shared" si="140"/>
        <v>10165.944860984739</v>
      </c>
      <c r="P1506" s="72">
        <f t="shared" si="141"/>
        <v>1016.5944860984739</v>
      </c>
      <c r="Q1506" s="73">
        <f t="shared" si="142"/>
        <v>1677.3809020624819</v>
      </c>
      <c r="R1506" s="48">
        <f t="shared" si="143"/>
        <v>12859.920249145694</v>
      </c>
      <c r="S1506" s="74">
        <f t="shared" si="144"/>
        <v>30</v>
      </c>
      <c r="T1506" s="6" t="s">
        <v>431</v>
      </c>
      <c r="U1506" s="47" t="s">
        <v>432</v>
      </c>
      <c r="V1506" s="47">
        <v>1</v>
      </c>
      <c r="W1506" s="47">
        <v>1</v>
      </c>
      <c r="X1506" s="47">
        <v>1</v>
      </c>
      <c r="Y1506" s="47">
        <v>1</v>
      </c>
      <c r="Z1506" s="75">
        <v>40855.636192129627</v>
      </c>
      <c r="AA1506" s="6" t="s">
        <v>433</v>
      </c>
      <c r="AB1506" s="47" t="s">
        <v>1686</v>
      </c>
      <c r="AC1506" s="47" t="s">
        <v>7356</v>
      </c>
      <c r="AD1506" s="47" t="s">
        <v>3837</v>
      </c>
      <c r="AE1506" s="47" t="s">
        <v>7357</v>
      </c>
      <c r="AF1506" s="6" t="s">
        <v>7358</v>
      </c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</row>
    <row r="1507" spans="1:43" s="1" customFormat="1" ht="15.75" x14ac:dyDescent="0.25">
      <c r="A1507" s="47">
        <v>1505</v>
      </c>
      <c r="B1507" s="47" t="s">
        <v>7359</v>
      </c>
      <c r="C1507" s="47" t="s">
        <v>3796</v>
      </c>
      <c r="D1507" s="69" t="s">
        <v>1685</v>
      </c>
      <c r="E1507" s="47">
        <v>1979</v>
      </c>
      <c r="F1507" s="69" t="s">
        <v>3834</v>
      </c>
      <c r="G1507" s="69" t="s">
        <v>1896</v>
      </c>
      <c r="H1507" s="69" t="s">
        <v>3835</v>
      </c>
      <c r="I1507" s="70">
        <v>3.0000511482435521</v>
      </c>
      <c r="J1507" s="47" t="s">
        <v>430</v>
      </c>
      <c r="K1507" s="47">
        <v>6</v>
      </c>
      <c r="L1507" s="71"/>
      <c r="M1507" s="47">
        <v>75</v>
      </c>
      <c r="N1507" s="48">
        <f t="shared" si="139"/>
        <v>140</v>
      </c>
      <c r="O1507" s="48">
        <f t="shared" si="140"/>
        <v>420.0071607540973</v>
      </c>
      <c r="P1507" s="72">
        <f t="shared" si="141"/>
        <v>42.000716075409734</v>
      </c>
      <c r="Q1507" s="73">
        <f t="shared" si="142"/>
        <v>69.301181524426056</v>
      </c>
      <c r="R1507" s="48">
        <f t="shared" si="143"/>
        <v>531.3090583539331</v>
      </c>
      <c r="S1507" s="74">
        <f t="shared" si="144"/>
        <v>30</v>
      </c>
      <c r="T1507" s="6" t="s">
        <v>431</v>
      </c>
      <c r="U1507" s="47" t="s">
        <v>432</v>
      </c>
      <c r="V1507" s="47">
        <v>1</v>
      </c>
      <c r="W1507" s="47">
        <v>1</v>
      </c>
      <c r="X1507" s="47">
        <v>1</v>
      </c>
      <c r="Y1507" s="47">
        <v>1</v>
      </c>
      <c r="Z1507" s="75">
        <v>40855.636192129627</v>
      </c>
      <c r="AA1507" s="6" t="s">
        <v>433</v>
      </c>
      <c r="AB1507" s="47" t="s">
        <v>1686</v>
      </c>
      <c r="AC1507" s="47" t="s">
        <v>7352</v>
      </c>
      <c r="AD1507" s="47" t="s">
        <v>7360</v>
      </c>
      <c r="AE1507" s="47" t="s">
        <v>7361</v>
      </c>
      <c r="AF1507" s="6" t="s">
        <v>7362</v>
      </c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</row>
    <row r="1508" spans="1:43" s="1" customFormat="1" ht="15.75" x14ac:dyDescent="0.25">
      <c r="A1508" s="47">
        <v>1506</v>
      </c>
      <c r="B1508" s="47" t="s">
        <v>7363</v>
      </c>
      <c r="C1508" s="47" t="s">
        <v>3833</v>
      </c>
      <c r="D1508" s="69" t="s">
        <v>1685</v>
      </c>
      <c r="E1508" s="47">
        <v>1979</v>
      </c>
      <c r="F1508" s="69" t="s">
        <v>3834</v>
      </c>
      <c r="G1508" s="69" t="s">
        <v>1896</v>
      </c>
      <c r="H1508" s="69" t="s">
        <v>3835</v>
      </c>
      <c r="I1508" s="70">
        <v>52.000680358404509</v>
      </c>
      <c r="J1508" s="47" t="s">
        <v>430</v>
      </c>
      <c r="K1508" s="47">
        <v>6</v>
      </c>
      <c r="L1508" s="71"/>
      <c r="M1508" s="47">
        <v>75</v>
      </c>
      <c r="N1508" s="48">
        <f t="shared" si="139"/>
        <v>140</v>
      </c>
      <c r="O1508" s="48">
        <f t="shared" si="140"/>
        <v>7280.0952501766315</v>
      </c>
      <c r="P1508" s="72">
        <f t="shared" si="141"/>
        <v>728.00952501766324</v>
      </c>
      <c r="Q1508" s="73">
        <f t="shared" si="142"/>
        <v>1201.2157162791443</v>
      </c>
      <c r="R1508" s="48">
        <f t="shared" si="143"/>
        <v>9209.3204914734397</v>
      </c>
      <c r="S1508" s="74">
        <f t="shared" si="144"/>
        <v>30</v>
      </c>
      <c r="T1508" s="6" t="s">
        <v>431</v>
      </c>
      <c r="U1508" s="47" t="s">
        <v>432</v>
      </c>
      <c r="V1508" s="47">
        <v>1</v>
      </c>
      <c r="W1508" s="47">
        <v>1</v>
      </c>
      <c r="X1508" s="47">
        <v>1</v>
      </c>
      <c r="Y1508" s="47">
        <v>1</v>
      </c>
      <c r="Z1508" s="75">
        <v>40855.636192129627</v>
      </c>
      <c r="AA1508" s="6" t="s">
        <v>433</v>
      </c>
      <c r="AB1508" s="47" t="s">
        <v>1686</v>
      </c>
      <c r="AC1508" s="47" t="s">
        <v>7364</v>
      </c>
      <c r="AD1508" s="47" t="s">
        <v>7365</v>
      </c>
      <c r="AE1508" s="47" t="s">
        <v>7366</v>
      </c>
      <c r="AF1508" s="6" t="s">
        <v>7367</v>
      </c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</row>
    <row r="1509" spans="1:43" s="1" customFormat="1" ht="15.75" x14ac:dyDescent="0.25">
      <c r="A1509" s="47">
        <v>1507</v>
      </c>
      <c r="B1509" s="47" t="s">
        <v>7368</v>
      </c>
      <c r="C1509" s="47" t="s">
        <v>3796</v>
      </c>
      <c r="D1509" s="69" t="s">
        <v>1685</v>
      </c>
      <c r="E1509" s="47">
        <v>1979</v>
      </c>
      <c r="F1509" s="69" t="s">
        <v>3841</v>
      </c>
      <c r="G1509" s="69" t="s">
        <v>1896</v>
      </c>
      <c r="H1509" s="69" t="s">
        <v>3835</v>
      </c>
      <c r="I1509" s="70">
        <v>4.9998429279384764</v>
      </c>
      <c r="J1509" s="47" t="s">
        <v>430</v>
      </c>
      <c r="K1509" s="47">
        <v>8</v>
      </c>
      <c r="L1509" s="71"/>
      <c r="M1509" s="47">
        <v>75</v>
      </c>
      <c r="N1509" s="48">
        <f t="shared" si="139"/>
        <v>160</v>
      </c>
      <c r="O1509" s="48">
        <f t="shared" si="140"/>
        <v>799.97486847015625</v>
      </c>
      <c r="P1509" s="72">
        <f t="shared" si="141"/>
        <v>79.997486847015637</v>
      </c>
      <c r="Q1509" s="73">
        <f t="shared" si="142"/>
        <v>131.99585329757576</v>
      </c>
      <c r="R1509" s="48">
        <f t="shared" si="143"/>
        <v>1011.9682086147476</v>
      </c>
      <c r="S1509" s="74">
        <f t="shared" si="144"/>
        <v>30</v>
      </c>
      <c r="T1509" s="6" t="s">
        <v>431</v>
      </c>
      <c r="U1509" s="47" t="s">
        <v>432</v>
      </c>
      <c r="V1509" s="47">
        <v>1</v>
      </c>
      <c r="W1509" s="47">
        <v>1</v>
      </c>
      <c r="X1509" s="47">
        <v>1</v>
      </c>
      <c r="Y1509" s="47">
        <v>1</v>
      </c>
      <c r="Z1509" s="75">
        <v>40855.636192129627</v>
      </c>
      <c r="AA1509" s="6" t="s">
        <v>433</v>
      </c>
      <c r="AB1509" s="47" t="s">
        <v>1686</v>
      </c>
      <c r="AC1509" s="47" t="s">
        <v>3848</v>
      </c>
      <c r="AD1509" s="47" t="s">
        <v>7369</v>
      </c>
      <c r="AE1509" s="47" t="s">
        <v>7370</v>
      </c>
      <c r="AF1509" s="6" t="s">
        <v>7371</v>
      </c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</row>
    <row r="1510" spans="1:43" s="1" customFormat="1" ht="15.75" x14ac:dyDescent="0.25">
      <c r="A1510" s="47">
        <v>1508</v>
      </c>
      <c r="B1510" s="47" t="s">
        <v>7372</v>
      </c>
      <c r="C1510" s="47" t="s">
        <v>3796</v>
      </c>
      <c r="D1510" s="69" t="s">
        <v>1685</v>
      </c>
      <c r="E1510" s="47">
        <v>1979</v>
      </c>
      <c r="F1510" s="69" t="s">
        <v>1896</v>
      </c>
      <c r="G1510" s="69" t="s">
        <v>3834</v>
      </c>
      <c r="H1510" s="69" t="s">
        <v>3841</v>
      </c>
      <c r="I1510" s="70">
        <v>411.42979969090908</v>
      </c>
      <c r="J1510" s="47" t="s">
        <v>430</v>
      </c>
      <c r="K1510" s="47">
        <v>8</v>
      </c>
      <c r="L1510" s="71"/>
      <c r="M1510" s="47">
        <v>75</v>
      </c>
      <c r="N1510" s="48">
        <f t="shared" si="139"/>
        <v>160</v>
      </c>
      <c r="O1510" s="48">
        <f t="shared" si="140"/>
        <v>65828.767950545458</v>
      </c>
      <c r="P1510" s="72">
        <f t="shared" si="141"/>
        <v>6582.8767950545462</v>
      </c>
      <c r="Q1510" s="73">
        <f t="shared" si="142"/>
        <v>10861.74671184</v>
      </c>
      <c r="R1510" s="48">
        <f t="shared" si="143"/>
        <v>83273.391457439997</v>
      </c>
      <c r="S1510" s="74">
        <f t="shared" si="144"/>
        <v>30</v>
      </c>
      <c r="T1510" s="6" t="s">
        <v>431</v>
      </c>
      <c r="U1510" s="47" t="s">
        <v>432</v>
      </c>
      <c r="V1510" s="47">
        <v>1</v>
      </c>
      <c r="W1510" s="47">
        <v>1</v>
      </c>
      <c r="X1510" s="47">
        <v>1</v>
      </c>
      <c r="Y1510" s="47">
        <v>1</v>
      </c>
      <c r="Z1510" s="75">
        <v>40855.636192129627</v>
      </c>
      <c r="AA1510" s="6" t="s">
        <v>433</v>
      </c>
      <c r="AB1510" s="47" t="s">
        <v>1686</v>
      </c>
      <c r="AC1510" s="47" t="s">
        <v>7352</v>
      </c>
      <c r="AD1510" s="47" t="s">
        <v>7369</v>
      </c>
      <c r="AE1510" s="47" t="s">
        <v>7373</v>
      </c>
      <c r="AF1510" s="6" t="s">
        <v>7374</v>
      </c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</row>
    <row r="1511" spans="1:43" s="1" customFormat="1" ht="15.75" x14ac:dyDescent="0.25">
      <c r="A1511" s="47">
        <v>1509</v>
      </c>
      <c r="B1511" s="47" t="s">
        <v>7375</v>
      </c>
      <c r="C1511" s="47" t="s">
        <v>3833</v>
      </c>
      <c r="D1511" s="69" t="s">
        <v>1685</v>
      </c>
      <c r="E1511" s="47">
        <v>1979</v>
      </c>
      <c r="F1511" s="69" t="s">
        <v>3834</v>
      </c>
      <c r="G1511" s="69" t="s">
        <v>1896</v>
      </c>
      <c r="H1511" s="69" t="s">
        <v>3835</v>
      </c>
      <c r="I1511" s="70">
        <v>613.79974490043026</v>
      </c>
      <c r="J1511" s="47" t="s">
        <v>430</v>
      </c>
      <c r="K1511" s="47">
        <v>6</v>
      </c>
      <c r="L1511" s="71"/>
      <c r="M1511" s="47">
        <v>75</v>
      </c>
      <c r="N1511" s="48">
        <f t="shared" si="139"/>
        <v>140</v>
      </c>
      <c r="O1511" s="48">
        <f t="shared" si="140"/>
        <v>85931.964286060233</v>
      </c>
      <c r="P1511" s="72">
        <f t="shared" si="141"/>
        <v>8593.1964286060229</v>
      </c>
      <c r="Q1511" s="73">
        <f t="shared" si="142"/>
        <v>14178.774107199939</v>
      </c>
      <c r="R1511" s="48">
        <f t="shared" si="143"/>
        <v>108703.93482186619</v>
      </c>
      <c r="S1511" s="74">
        <f t="shared" si="144"/>
        <v>30</v>
      </c>
      <c r="T1511" s="6" t="s">
        <v>431</v>
      </c>
      <c r="U1511" s="47" t="s">
        <v>432</v>
      </c>
      <c r="V1511" s="47">
        <v>1</v>
      </c>
      <c r="W1511" s="47">
        <v>1</v>
      </c>
      <c r="X1511" s="47">
        <v>1</v>
      </c>
      <c r="Y1511" s="47">
        <v>1</v>
      </c>
      <c r="Z1511" s="75">
        <v>40855.636192129627</v>
      </c>
      <c r="AA1511" s="6" t="s">
        <v>433</v>
      </c>
      <c r="AB1511" s="47" t="s">
        <v>1686</v>
      </c>
      <c r="AC1511" s="47" t="s">
        <v>7356</v>
      </c>
      <c r="AD1511" s="47" t="s">
        <v>7364</v>
      </c>
      <c r="AE1511" s="47" t="s">
        <v>7376</v>
      </c>
      <c r="AF1511" s="6" t="s">
        <v>7377</v>
      </c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</row>
    <row r="1512" spans="1:43" s="1" customFormat="1" ht="15.75" x14ac:dyDescent="0.25">
      <c r="A1512" s="47">
        <v>1510</v>
      </c>
      <c r="B1512" s="47" t="s">
        <v>7378</v>
      </c>
      <c r="C1512" s="47" t="s">
        <v>3833</v>
      </c>
      <c r="D1512" s="69" t="s">
        <v>1685</v>
      </c>
      <c r="E1512" s="47">
        <v>1979</v>
      </c>
      <c r="F1512" s="69" t="s">
        <v>3835</v>
      </c>
      <c r="G1512" s="69" t="s">
        <v>3834</v>
      </c>
      <c r="H1512" s="69" t="s">
        <v>3841</v>
      </c>
      <c r="I1512" s="70">
        <v>0.9999525234838732</v>
      </c>
      <c r="J1512" s="47" t="s">
        <v>430</v>
      </c>
      <c r="K1512" s="47">
        <v>6</v>
      </c>
      <c r="L1512" s="71"/>
      <c r="M1512" s="47">
        <v>75</v>
      </c>
      <c r="N1512" s="48">
        <f t="shared" si="139"/>
        <v>140</v>
      </c>
      <c r="O1512" s="48">
        <f t="shared" si="140"/>
        <v>139.99335328774225</v>
      </c>
      <c r="P1512" s="72">
        <f t="shared" si="141"/>
        <v>13.999335328774226</v>
      </c>
      <c r="Q1512" s="73">
        <f t="shared" si="142"/>
        <v>23.098903292477473</v>
      </c>
      <c r="R1512" s="48">
        <f t="shared" si="143"/>
        <v>177.09159190899396</v>
      </c>
      <c r="S1512" s="74">
        <f t="shared" si="144"/>
        <v>30</v>
      </c>
      <c r="T1512" s="6" t="s">
        <v>431</v>
      </c>
      <c r="U1512" s="47" t="s">
        <v>432</v>
      </c>
      <c r="V1512" s="47">
        <v>1</v>
      </c>
      <c r="W1512" s="47">
        <v>1</v>
      </c>
      <c r="X1512" s="47">
        <v>1</v>
      </c>
      <c r="Y1512" s="47">
        <v>1</v>
      </c>
      <c r="Z1512" s="75">
        <v>40855.636192129627</v>
      </c>
      <c r="AA1512" s="6" t="s">
        <v>433</v>
      </c>
      <c r="AB1512" s="47" t="s">
        <v>1686</v>
      </c>
      <c r="AC1512" s="47" t="s">
        <v>7379</v>
      </c>
      <c r="AD1512" s="47" t="s">
        <v>7380</v>
      </c>
      <c r="AE1512" s="47" t="s">
        <v>7381</v>
      </c>
      <c r="AF1512" s="6" t="s">
        <v>7382</v>
      </c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</row>
    <row r="1513" spans="1:43" s="1" customFormat="1" ht="15.75" x14ac:dyDescent="0.25">
      <c r="A1513" s="47">
        <v>1511</v>
      </c>
      <c r="B1513" s="47" t="s">
        <v>7383</v>
      </c>
      <c r="C1513" s="47" t="s">
        <v>3833</v>
      </c>
      <c r="D1513" s="69" t="s">
        <v>1685</v>
      </c>
      <c r="E1513" s="47">
        <v>1979</v>
      </c>
      <c r="F1513" s="69" t="s">
        <v>3841</v>
      </c>
      <c r="G1513" s="69" t="s">
        <v>1896</v>
      </c>
      <c r="H1513" s="69" t="s">
        <v>3835</v>
      </c>
      <c r="I1513" s="70">
        <v>76.151608084309743</v>
      </c>
      <c r="J1513" s="47" t="s">
        <v>430</v>
      </c>
      <c r="K1513" s="47">
        <v>8</v>
      </c>
      <c r="L1513" s="71"/>
      <c r="M1513" s="47">
        <v>75</v>
      </c>
      <c r="N1513" s="48">
        <f t="shared" si="139"/>
        <v>160</v>
      </c>
      <c r="O1513" s="48">
        <f t="shared" si="140"/>
        <v>12184.257293489558</v>
      </c>
      <c r="P1513" s="72">
        <f t="shared" si="141"/>
        <v>1218.4257293489559</v>
      </c>
      <c r="Q1513" s="73">
        <f t="shared" si="142"/>
        <v>2010.4024534257769</v>
      </c>
      <c r="R1513" s="48">
        <f t="shared" si="143"/>
        <v>15413.08547626429</v>
      </c>
      <c r="S1513" s="74">
        <f t="shared" si="144"/>
        <v>30</v>
      </c>
      <c r="T1513" s="6" t="s">
        <v>431</v>
      </c>
      <c r="U1513" s="47" t="s">
        <v>432</v>
      </c>
      <c r="V1513" s="47">
        <v>1</v>
      </c>
      <c r="W1513" s="47">
        <v>1</v>
      </c>
      <c r="X1513" s="47">
        <v>1</v>
      </c>
      <c r="Y1513" s="47">
        <v>1</v>
      </c>
      <c r="Z1513" s="75">
        <v>40855.636203703703</v>
      </c>
      <c r="AA1513" s="6" t="s">
        <v>433</v>
      </c>
      <c r="AB1513" s="47" t="s">
        <v>1686</v>
      </c>
      <c r="AC1513" s="47" t="s">
        <v>4329</v>
      </c>
      <c r="AD1513" s="47" t="s">
        <v>3847</v>
      </c>
      <c r="AE1513" s="47" t="s">
        <v>7384</v>
      </c>
      <c r="AF1513" s="6" t="s">
        <v>7385</v>
      </c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</row>
    <row r="1514" spans="1:43" s="1" customFormat="1" ht="15.75" x14ac:dyDescent="0.25">
      <c r="A1514" s="47">
        <v>1512</v>
      </c>
      <c r="B1514" s="47" t="s">
        <v>7386</v>
      </c>
      <c r="C1514" s="47" t="s">
        <v>3833</v>
      </c>
      <c r="D1514" s="69" t="s">
        <v>1685</v>
      </c>
      <c r="E1514" s="47">
        <v>1979</v>
      </c>
      <c r="F1514" s="69" t="s">
        <v>3835</v>
      </c>
      <c r="G1514" s="69" t="s">
        <v>3834</v>
      </c>
      <c r="H1514" s="69" t="s">
        <v>3841</v>
      </c>
      <c r="I1514" s="70">
        <v>5.0001428606378511</v>
      </c>
      <c r="J1514" s="47" t="s">
        <v>430</v>
      </c>
      <c r="K1514" s="47">
        <v>6</v>
      </c>
      <c r="L1514" s="71"/>
      <c r="M1514" s="47">
        <v>75</v>
      </c>
      <c r="N1514" s="48">
        <f t="shared" si="139"/>
        <v>140</v>
      </c>
      <c r="O1514" s="48">
        <f t="shared" si="140"/>
        <v>700.02000048929915</v>
      </c>
      <c r="P1514" s="72">
        <f t="shared" si="141"/>
        <v>70.002000048929915</v>
      </c>
      <c r="Q1514" s="73">
        <f t="shared" si="142"/>
        <v>115.50330008073436</v>
      </c>
      <c r="R1514" s="48">
        <f t="shared" si="143"/>
        <v>885.52530061896346</v>
      </c>
      <c r="S1514" s="74">
        <f t="shared" si="144"/>
        <v>30</v>
      </c>
      <c r="T1514" s="6" t="s">
        <v>431</v>
      </c>
      <c r="U1514" s="47" t="s">
        <v>432</v>
      </c>
      <c r="V1514" s="47">
        <v>1</v>
      </c>
      <c r="W1514" s="47">
        <v>1</v>
      </c>
      <c r="X1514" s="47">
        <v>1</v>
      </c>
      <c r="Y1514" s="47">
        <v>1</v>
      </c>
      <c r="Z1514" s="75">
        <v>40855.636203703703</v>
      </c>
      <c r="AA1514" s="6" t="s">
        <v>433</v>
      </c>
      <c r="AB1514" s="47" t="s">
        <v>1686</v>
      </c>
      <c r="AC1514" s="47" t="s">
        <v>3837</v>
      </c>
      <c r="AD1514" s="47" t="s">
        <v>7387</v>
      </c>
      <c r="AE1514" s="47" t="s">
        <v>7388</v>
      </c>
      <c r="AF1514" s="6" t="s">
        <v>7389</v>
      </c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</row>
    <row r="1515" spans="1:43" s="1" customFormat="1" ht="15.75" x14ac:dyDescent="0.25">
      <c r="A1515" s="47">
        <v>1513</v>
      </c>
      <c r="B1515" s="47" t="s">
        <v>7390</v>
      </c>
      <c r="C1515" s="47" t="s">
        <v>3796</v>
      </c>
      <c r="D1515" s="69" t="s">
        <v>1685</v>
      </c>
      <c r="E1515" s="47">
        <v>1979</v>
      </c>
      <c r="F1515" s="69" t="s">
        <v>3834</v>
      </c>
      <c r="G1515" s="69" t="s">
        <v>1896</v>
      </c>
      <c r="H1515" s="69" t="s">
        <v>3835</v>
      </c>
      <c r="I1515" s="70">
        <v>4.0002159747432708</v>
      </c>
      <c r="J1515" s="47" t="s">
        <v>430</v>
      </c>
      <c r="K1515" s="47">
        <v>6</v>
      </c>
      <c r="L1515" s="71"/>
      <c r="M1515" s="47">
        <v>75</v>
      </c>
      <c r="N1515" s="48">
        <f t="shared" ref="N1515:N1578" si="145">IF(K1515=4,100,IF(K1515=6,140,IF(K1515=8,160,IF(K1515=10,180,IF(K1515=12,200,IF(K1515=14,225,IF(K1515=16,275,IF(K1515=18,350,0))))))))</f>
        <v>140</v>
      </c>
      <c r="O1515" s="48">
        <f t="shared" si="140"/>
        <v>560.03023646405791</v>
      </c>
      <c r="P1515" s="72">
        <f t="shared" si="141"/>
        <v>56.003023646405794</v>
      </c>
      <c r="Q1515" s="73">
        <f t="shared" si="142"/>
        <v>92.404989016569559</v>
      </c>
      <c r="R1515" s="48">
        <f t="shared" si="143"/>
        <v>708.43824912703326</v>
      </c>
      <c r="S1515" s="74">
        <f t="shared" si="144"/>
        <v>30</v>
      </c>
      <c r="T1515" s="6" t="s">
        <v>431</v>
      </c>
      <c r="U1515" s="47" t="s">
        <v>432</v>
      </c>
      <c r="V1515" s="47">
        <v>1</v>
      </c>
      <c r="W1515" s="47">
        <v>1</v>
      </c>
      <c r="X1515" s="47">
        <v>1</v>
      </c>
      <c r="Y1515" s="47">
        <v>1</v>
      </c>
      <c r="Z1515" s="75">
        <v>40855.636203703703</v>
      </c>
      <c r="AA1515" s="6" t="s">
        <v>433</v>
      </c>
      <c r="AB1515" s="47" t="s">
        <v>1686</v>
      </c>
      <c r="AC1515" s="47" t="s">
        <v>7365</v>
      </c>
      <c r="AD1515" s="47" t="s">
        <v>7352</v>
      </c>
      <c r="AE1515" s="47" t="s">
        <v>7391</v>
      </c>
      <c r="AF1515" s="6" t="s">
        <v>7392</v>
      </c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</row>
    <row r="1516" spans="1:43" s="1" customFormat="1" ht="15.75" x14ac:dyDescent="0.25">
      <c r="A1516" s="47">
        <v>1514</v>
      </c>
      <c r="B1516" s="47" t="s">
        <v>7393</v>
      </c>
      <c r="C1516" s="47" t="s">
        <v>3796</v>
      </c>
      <c r="D1516" s="69" t="s">
        <v>1685</v>
      </c>
      <c r="E1516" s="47">
        <v>1979</v>
      </c>
      <c r="F1516" s="69" t="s">
        <v>1896</v>
      </c>
      <c r="G1516" s="69" t="s">
        <v>3834</v>
      </c>
      <c r="H1516" s="69" t="s">
        <v>3841</v>
      </c>
      <c r="I1516" s="70">
        <v>2.9999891626546922</v>
      </c>
      <c r="J1516" s="47" t="s">
        <v>430</v>
      </c>
      <c r="K1516" s="47">
        <v>8</v>
      </c>
      <c r="L1516" s="71"/>
      <c r="M1516" s="47">
        <v>75</v>
      </c>
      <c r="N1516" s="48">
        <f t="shared" si="145"/>
        <v>160</v>
      </c>
      <c r="O1516" s="48">
        <f t="shared" si="140"/>
        <v>479.99826602475076</v>
      </c>
      <c r="P1516" s="72">
        <f t="shared" si="141"/>
        <v>47.999826602475082</v>
      </c>
      <c r="Q1516" s="73">
        <f t="shared" si="142"/>
        <v>79.199713894083871</v>
      </c>
      <c r="R1516" s="48">
        <f t="shared" si="143"/>
        <v>607.19780652130964</v>
      </c>
      <c r="S1516" s="74">
        <f t="shared" si="144"/>
        <v>30</v>
      </c>
      <c r="T1516" s="6" t="s">
        <v>431</v>
      </c>
      <c r="U1516" s="47" t="s">
        <v>432</v>
      </c>
      <c r="V1516" s="47">
        <v>1</v>
      </c>
      <c r="W1516" s="47">
        <v>1</v>
      </c>
      <c r="X1516" s="47">
        <v>1</v>
      </c>
      <c r="Y1516" s="47">
        <v>1</v>
      </c>
      <c r="Z1516" s="75">
        <v>40855.636203703703</v>
      </c>
      <c r="AA1516" s="6" t="s">
        <v>433</v>
      </c>
      <c r="AB1516" s="47" t="s">
        <v>1686</v>
      </c>
      <c r="AC1516" s="47" t="s">
        <v>7369</v>
      </c>
      <c r="AD1516" s="47" t="s">
        <v>3842</v>
      </c>
      <c r="AE1516" s="47" t="s">
        <v>7394</v>
      </c>
      <c r="AF1516" s="6" t="s">
        <v>7395</v>
      </c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</row>
    <row r="1517" spans="1:43" s="1" customFormat="1" ht="15.75" x14ac:dyDescent="0.25">
      <c r="A1517" s="47">
        <v>1515</v>
      </c>
      <c r="B1517" s="47" t="s">
        <v>7396</v>
      </c>
      <c r="C1517" s="47" t="s">
        <v>3833</v>
      </c>
      <c r="D1517" s="69" t="s">
        <v>1685</v>
      </c>
      <c r="E1517" s="47">
        <v>1979</v>
      </c>
      <c r="F1517" s="69" t="s">
        <v>2857</v>
      </c>
      <c r="G1517" s="69" t="s">
        <v>3834</v>
      </c>
      <c r="H1517" s="69" t="s">
        <v>1255</v>
      </c>
      <c r="I1517" s="70">
        <v>310.11057381255512</v>
      </c>
      <c r="J1517" s="47" t="s">
        <v>430</v>
      </c>
      <c r="K1517" s="47">
        <v>8</v>
      </c>
      <c r="L1517" s="71"/>
      <c r="M1517" s="47">
        <v>75</v>
      </c>
      <c r="N1517" s="48">
        <f t="shared" si="145"/>
        <v>160</v>
      </c>
      <c r="O1517" s="48">
        <f t="shared" si="140"/>
        <v>49617.691810008822</v>
      </c>
      <c r="P1517" s="72">
        <f t="shared" si="141"/>
        <v>4961.7691810008828</v>
      </c>
      <c r="Q1517" s="73">
        <f t="shared" si="142"/>
        <v>8186.9191486514555</v>
      </c>
      <c r="R1517" s="48">
        <f t="shared" si="143"/>
        <v>62766.38013966116</v>
      </c>
      <c r="S1517" s="74">
        <f t="shared" si="144"/>
        <v>30</v>
      </c>
      <c r="T1517" s="6" t="s">
        <v>431</v>
      </c>
      <c r="U1517" s="47" t="s">
        <v>432</v>
      </c>
      <c r="V1517" s="47">
        <v>1</v>
      </c>
      <c r="W1517" s="47">
        <v>1</v>
      </c>
      <c r="X1517" s="47">
        <v>1</v>
      </c>
      <c r="Y1517" s="47">
        <v>1</v>
      </c>
      <c r="Z1517" s="75">
        <v>44273.555023148147</v>
      </c>
      <c r="AA1517" s="6" t="s">
        <v>1221</v>
      </c>
      <c r="AB1517" s="47" t="s">
        <v>1686</v>
      </c>
      <c r="AC1517" s="47" t="s">
        <v>7397</v>
      </c>
      <c r="AD1517" s="47" t="s">
        <v>7398</v>
      </c>
      <c r="AE1517" s="47" t="s">
        <v>7399</v>
      </c>
      <c r="AF1517" s="6" t="s">
        <v>7400</v>
      </c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</row>
    <row r="1518" spans="1:43" s="1" customFormat="1" ht="15.75" x14ac:dyDescent="0.25">
      <c r="A1518" s="47">
        <v>1516</v>
      </c>
      <c r="B1518" s="47" t="s">
        <v>7401</v>
      </c>
      <c r="C1518" s="47" t="s">
        <v>3833</v>
      </c>
      <c r="D1518" s="69" t="s">
        <v>1685</v>
      </c>
      <c r="E1518" s="47">
        <v>1979</v>
      </c>
      <c r="F1518" s="69" t="s">
        <v>2857</v>
      </c>
      <c r="G1518" s="69" t="s">
        <v>3834</v>
      </c>
      <c r="H1518" s="69" t="s">
        <v>1255</v>
      </c>
      <c r="I1518" s="70">
        <v>255.889275480056</v>
      </c>
      <c r="J1518" s="47" t="s">
        <v>430</v>
      </c>
      <c r="K1518" s="47">
        <v>8</v>
      </c>
      <c r="L1518" s="71"/>
      <c r="M1518" s="47">
        <v>75</v>
      </c>
      <c r="N1518" s="48">
        <f t="shared" si="145"/>
        <v>160</v>
      </c>
      <c r="O1518" s="48">
        <f t="shared" si="140"/>
        <v>40942.284076808959</v>
      </c>
      <c r="P1518" s="72">
        <f t="shared" si="141"/>
        <v>4094.228407680896</v>
      </c>
      <c r="Q1518" s="73">
        <f t="shared" si="142"/>
        <v>6755.4768726734774</v>
      </c>
      <c r="R1518" s="48">
        <f t="shared" si="143"/>
        <v>51791.989357163329</v>
      </c>
      <c r="S1518" s="74">
        <f t="shared" si="144"/>
        <v>30</v>
      </c>
      <c r="T1518" s="6" t="s">
        <v>431</v>
      </c>
      <c r="U1518" s="47" t="s">
        <v>432</v>
      </c>
      <c r="V1518" s="47">
        <v>1</v>
      </c>
      <c r="W1518" s="47">
        <v>1</v>
      </c>
      <c r="X1518" s="47">
        <v>1</v>
      </c>
      <c r="Y1518" s="47">
        <v>1</v>
      </c>
      <c r="Z1518" s="75">
        <v>40855.636203703703</v>
      </c>
      <c r="AA1518" s="6" t="s">
        <v>433</v>
      </c>
      <c r="AB1518" s="47" t="s">
        <v>1686</v>
      </c>
      <c r="AC1518" s="47" t="s">
        <v>7402</v>
      </c>
      <c r="AD1518" s="47" t="s">
        <v>7403</v>
      </c>
      <c r="AE1518" s="47" t="s">
        <v>7404</v>
      </c>
      <c r="AF1518" s="6" t="s">
        <v>7405</v>
      </c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</row>
    <row r="1519" spans="1:43" s="1" customFormat="1" ht="15.75" x14ac:dyDescent="0.25">
      <c r="A1519" s="47">
        <v>1517</v>
      </c>
      <c r="B1519" s="47" t="s">
        <v>7406</v>
      </c>
      <c r="C1519" s="47" t="s">
        <v>3833</v>
      </c>
      <c r="D1519" s="69" t="s">
        <v>1685</v>
      </c>
      <c r="E1519" s="47">
        <v>1979</v>
      </c>
      <c r="F1519" s="69" t="s">
        <v>2857</v>
      </c>
      <c r="G1519" s="69" t="s">
        <v>3834</v>
      </c>
      <c r="H1519" s="69" t="s">
        <v>1255</v>
      </c>
      <c r="I1519" s="70">
        <v>3.0000704178367781</v>
      </c>
      <c r="J1519" s="47" t="s">
        <v>430</v>
      </c>
      <c r="K1519" s="47">
        <v>6</v>
      </c>
      <c r="L1519" s="71"/>
      <c r="M1519" s="47">
        <v>75</v>
      </c>
      <c r="N1519" s="48">
        <f t="shared" si="145"/>
        <v>140</v>
      </c>
      <c r="O1519" s="48">
        <f t="shared" si="140"/>
        <v>420.00985849714891</v>
      </c>
      <c r="P1519" s="72">
        <f t="shared" si="141"/>
        <v>42.000985849714894</v>
      </c>
      <c r="Q1519" s="73">
        <f t="shared" si="142"/>
        <v>69.301626652029569</v>
      </c>
      <c r="R1519" s="48">
        <f t="shared" si="143"/>
        <v>531.31247099889333</v>
      </c>
      <c r="S1519" s="74">
        <f t="shared" si="144"/>
        <v>30</v>
      </c>
      <c r="T1519" s="6" t="s">
        <v>2489</v>
      </c>
      <c r="U1519" s="47" t="s">
        <v>432</v>
      </c>
      <c r="V1519" s="47">
        <v>1</v>
      </c>
      <c r="W1519" s="47">
        <v>1</v>
      </c>
      <c r="X1519" s="47">
        <v>1</v>
      </c>
      <c r="Y1519" s="47">
        <v>1</v>
      </c>
      <c r="Z1519" s="75">
        <v>40855.636203703703</v>
      </c>
      <c r="AA1519" s="6" t="s">
        <v>433</v>
      </c>
      <c r="AB1519" s="47" t="s">
        <v>1686</v>
      </c>
      <c r="AC1519" s="47" t="s">
        <v>7403</v>
      </c>
      <c r="AD1519" s="47" t="s">
        <v>7407</v>
      </c>
      <c r="AE1519" s="47" t="s">
        <v>7408</v>
      </c>
      <c r="AF1519" s="6" t="s">
        <v>7409</v>
      </c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</row>
    <row r="1520" spans="1:43" s="1" customFormat="1" ht="15.75" x14ac:dyDescent="0.25">
      <c r="A1520" s="47">
        <v>1518</v>
      </c>
      <c r="B1520" s="47" t="s">
        <v>7410</v>
      </c>
      <c r="C1520" s="47" t="s">
        <v>3833</v>
      </c>
      <c r="D1520" s="69" t="s">
        <v>1685</v>
      </c>
      <c r="E1520" s="47">
        <v>1979</v>
      </c>
      <c r="F1520" s="69" t="s">
        <v>2857</v>
      </c>
      <c r="G1520" s="69" t="s">
        <v>3834</v>
      </c>
      <c r="H1520" s="69" t="s">
        <v>1255</v>
      </c>
      <c r="I1520" s="70">
        <v>132.64019838031811</v>
      </c>
      <c r="J1520" s="47" t="s">
        <v>430</v>
      </c>
      <c r="K1520" s="47">
        <v>8</v>
      </c>
      <c r="L1520" s="71"/>
      <c r="M1520" s="47">
        <v>75</v>
      </c>
      <c r="N1520" s="48">
        <f t="shared" si="145"/>
        <v>160</v>
      </c>
      <c r="O1520" s="48">
        <f t="shared" si="140"/>
        <v>21222.431740850898</v>
      </c>
      <c r="P1520" s="72">
        <f t="shared" si="141"/>
        <v>2122.2431740850898</v>
      </c>
      <c r="Q1520" s="73">
        <f t="shared" si="142"/>
        <v>3501.7012372403983</v>
      </c>
      <c r="R1520" s="48">
        <f t="shared" si="143"/>
        <v>26846.376152176388</v>
      </c>
      <c r="S1520" s="74">
        <f t="shared" si="144"/>
        <v>30</v>
      </c>
      <c r="T1520" s="6" t="s">
        <v>431</v>
      </c>
      <c r="U1520" s="47" t="s">
        <v>432</v>
      </c>
      <c r="V1520" s="47">
        <v>1</v>
      </c>
      <c r="W1520" s="47">
        <v>1</v>
      </c>
      <c r="X1520" s="47">
        <v>1</v>
      </c>
      <c r="Y1520" s="47">
        <v>1</v>
      </c>
      <c r="Z1520" s="75">
        <v>40855.636203703703</v>
      </c>
      <c r="AA1520" s="6" t="s">
        <v>433</v>
      </c>
      <c r="AB1520" s="47" t="s">
        <v>1686</v>
      </c>
      <c r="AC1520" s="47" t="s">
        <v>7411</v>
      </c>
      <c r="AD1520" s="47" t="s">
        <v>7402</v>
      </c>
      <c r="AE1520" s="47" t="s">
        <v>7412</v>
      </c>
      <c r="AF1520" s="6" t="s">
        <v>7413</v>
      </c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</row>
    <row r="1521" spans="1:43" s="1" customFormat="1" ht="15.75" x14ac:dyDescent="0.25">
      <c r="A1521" s="47">
        <v>1519</v>
      </c>
      <c r="B1521" s="47" t="s">
        <v>7414</v>
      </c>
      <c r="C1521" s="47" t="s">
        <v>3833</v>
      </c>
      <c r="D1521" s="69" t="s">
        <v>1685</v>
      </c>
      <c r="E1521" s="47">
        <v>1979</v>
      </c>
      <c r="F1521" s="69" t="s">
        <v>2857</v>
      </c>
      <c r="G1521" s="69" t="s">
        <v>3834</v>
      </c>
      <c r="H1521" s="69" t="s">
        <v>427</v>
      </c>
      <c r="I1521" s="70">
        <v>260.35996947385598</v>
      </c>
      <c r="J1521" s="47" t="s">
        <v>430</v>
      </c>
      <c r="K1521" s="47">
        <v>8</v>
      </c>
      <c r="L1521" s="71"/>
      <c r="M1521" s="47">
        <v>75</v>
      </c>
      <c r="N1521" s="48">
        <f t="shared" si="145"/>
        <v>160</v>
      </c>
      <c r="O1521" s="48">
        <f t="shared" si="140"/>
        <v>41657.595115816956</v>
      </c>
      <c r="P1521" s="72">
        <f t="shared" si="141"/>
        <v>4165.7595115816957</v>
      </c>
      <c r="Q1521" s="73">
        <f t="shared" si="142"/>
        <v>6873.5031941097977</v>
      </c>
      <c r="R1521" s="48">
        <f t="shared" si="143"/>
        <v>52696.857821508449</v>
      </c>
      <c r="S1521" s="74">
        <f t="shared" si="144"/>
        <v>30</v>
      </c>
      <c r="T1521" s="6" t="s">
        <v>431</v>
      </c>
      <c r="U1521" s="47" t="s">
        <v>432</v>
      </c>
      <c r="V1521" s="47">
        <v>1</v>
      </c>
      <c r="W1521" s="47">
        <v>1</v>
      </c>
      <c r="X1521" s="47">
        <v>1</v>
      </c>
      <c r="Y1521" s="47">
        <v>1</v>
      </c>
      <c r="Z1521" s="75">
        <v>40855.636203703703</v>
      </c>
      <c r="AA1521" s="6" t="s">
        <v>433</v>
      </c>
      <c r="AB1521" s="47" t="s">
        <v>1686</v>
      </c>
      <c r="AC1521" s="47"/>
      <c r="AD1521" s="47" t="s">
        <v>7415</v>
      </c>
      <c r="AE1521" s="47" t="s">
        <v>7416</v>
      </c>
      <c r="AF1521" s="6" t="s">
        <v>7417</v>
      </c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</row>
    <row r="1522" spans="1:43" s="1" customFormat="1" ht="15.75" x14ac:dyDescent="0.25">
      <c r="A1522" s="47">
        <v>1520</v>
      </c>
      <c r="B1522" s="47" t="s">
        <v>7418</v>
      </c>
      <c r="C1522" s="47" t="s">
        <v>3833</v>
      </c>
      <c r="D1522" s="69" t="s">
        <v>1685</v>
      </c>
      <c r="E1522" s="47">
        <v>1979</v>
      </c>
      <c r="F1522" s="69" t="s">
        <v>3834</v>
      </c>
      <c r="G1522" s="69" t="s">
        <v>3835</v>
      </c>
      <c r="H1522" s="69" t="s">
        <v>2857</v>
      </c>
      <c r="I1522" s="70">
        <v>4.9997020080023216</v>
      </c>
      <c r="J1522" s="47" t="s">
        <v>430</v>
      </c>
      <c r="K1522" s="47">
        <v>6</v>
      </c>
      <c r="L1522" s="71"/>
      <c r="M1522" s="47">
        <v>75</v>
      </c>
      <c r="N1522" s="48">
        <f t="shared" si="145"/>
        <v>140</v>
      </c>
      <c r="O1522" s="48">
        <f t="shared" si="140"/>
        <v>699.95828112032507</v>
      </c>
      <c r="P1522" s="72">
        <f t="shared" si="141"/>
        <v>69.995828112032513</v>
      </c>
      <c r="Q1522" s="73">
        <f t="shared" si="142"/>
        <v>115.49311638485364</v>
      </c>
      <c r="R1522" s="48">
        <f t="shared" si="143"/>
        <v>885.44722561721119</v>
      </c>
      <c r="S1522" s="74">
        <f t="shared" si="144"/>
        <v>30</v>
      </c>
      <c r="T1522" s="6" t="s">
        <v>431</v>
      </c>
      <c r="U1522" s="47" t="s">
        <v>432</v>
      </c>
      <c r="V1522" s="47">
        <v>1</v>
      </c>
      <c r="W1522" s="47">
        <v>1</v>
      </c>
      <c r="X1522" s="47">
        <v>1</v>
      </c>
      <c r="Y1522" s="47">
        <v>1</v>
      </c>
      <c r="Z1522" s="75">
        <v>40855.636203703703</v>
      </c>
      <c r="AA1522" s="6" t="s">
        <v>433</v>
      </c>
      <c r="AB1522" s="47" t="s">
        <v>1686</v>
      </c>
      <c r="AC1522" s="47" t="s">
        <v>7411</v>
      </c>
      <c r="AD1522" s="47" t="s">
        <v>3836</v>
      </c>
      <c r="AE1522" s="47" t="s">
        <v>7419</v>
      </c>
      <c r="AF1522" s="6" t="s">
        <v>7420</v>
      </c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</row>
    <row r="1523" spans="1:43" s="1" customFormat="1" ht="15.75" x14ac:dyDescent="0.25">
      <c r="A1523" s="47">
        <v>1521</v>
      </c>
      <c r="B1523" s="47" t="s">
        <v>7421</v>
      </c>
      <c r="C1523" s="47" t="s">
        <v>3833</v>
      </c>
      <c r="D1523" s="69" t="s">
        <v>1685</v>
      </c>
      <c r="E1523" s="47">
        <v>1979</v>
      </c>
      <c r="F1523" s="69" t="s">
        <v>2857</v>
      </c>
      <c r="G1523" s="69" t="s">
        <v>3834</v>
      </c>
      <c r="H1523" s="69" t="s">
        <v>427</v>
      </c>
      <c r="I1523" s="70">
        <v>6.9999913287167503</v>
      </c>
      <c r="J1523" s="47" t="s">
        <v>430</v>
      </c>
      <c r="K1523" s="47">
        <v>8</v>
      </c>
      <c r="L1523" s="71"/>
      <c r="M1523" s="47">
        <v>75</v>
      </c>
      <c r="N1523" s="48">
        <f t="shared" si="145"/>
        <v>160</v>
      </c>
      <c r="O1523" s="48">
        <f t="shared" si="140"/>
        <v>1119.99861259468</v>
      </c>
      <c r="P1523" s="72">
        <f t="shared" si="141"/>
        <v>111.99986125946801</v>
      </c>
      <c r="Q1523" s="73">
        <f t="shared" si="142"/>
        <v>184.79977107812218</v>
      </c>
      <c r="R1523" s="48">
        <f t="shared" si="143"/>
        <v>1416.7982449322701</v>
      </c>
      <c r="S1523" s="74">
        <f t="shared" si="144"/>
        <v>30</v>
      </c>
      <c r="T1523" s="6" t="s">
        <v>431</v>
      </c>
      <c r="U1523" s="47" t="s">
        <v>432</v>
      </c>
      <c r="V1523" s="47">
        <v>1</v>
      </c>
      <c r="W1523" s="47">
        <v>1</v>
      </c>
      <c r="X1523" s="47">
        <v>1</v>
      </c>
      <c r="Y1523" s="47">
        <v>1</v>
      </c>
      <c r="Z1523" s="75">
        <v>40855.636203703703</v>
      </c>
      <c r="AA1523" s="6" t="s">
        <v>433</v>
      </c>
      <c r="AB1523" s="47" t="s">
        <v>1686</v>
      </c>
      <c r="AC1523" s="47" t="s">
        <v>7415</v>
      </c>
      <c r="AD1523" s="47" t="s">
        <v>7411</v>
      </c>
      <c r="AE1523" s="47" t="s">
        <v>7422</v>
      </c>
      <c r="AF1523" s="6" t="s">
        <v>7423</v>
      </c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</row>
    <row r="1524" spans="1:43" s="1" customFormat="1" ht="15.75" x14ac:dyDescent="0.25">
      <c r="A1524" s="47">
        <v>1522</v>
      </c>
      <c r="B1524" s="47" t="s">
        <v>7424</v>
      </c>
      <c r="C1524" s="47" t="s">
        <v>425</v>
      </c>
      <c r="D1524" s="69" t="s">
        <v>1685</v>
      </c>
      <c r="E1524" s="47">
        <v>1979</v>
      </c>
      <c r="F1524" s="69" t="s">
        <v>905</v>
      </c>
      <c r="G1524" s="69" t="s">
        <v>1896</v>
      </c>
      <c r="H1524" s="69" t="s">
        <v>2857</v>
      </c>
      <c r="I1524" s="70">
        <v>4.9999293934783076</v>
      </c>
      <c r="J1524" s="47" t="s">
        <v>430</v>
      </c>
      <c r="K1524" s="47">
        <v>8</v>
      </c>
      <c r="L1524" s="71"/>
      <c r="M1524" s="47">
        <v>75</v>
      </c>
      <c r="N1524" s="48">
        <f t="shared" si="145"/>
        <v>160</v>
      </c>
      <c r="O1524" s="48">
        <f t="shared" si="140"/>
        <v>799.98870295652921</v>
      </c>
      <c r="P1524" s="72">
        <f t="shared" si="141"/>
        <v>79.998870295652921</v>
      </c>
      <c r="Q1524" s="73">
        <f t="shared" si="142"/>
        <v>131.99813598782731</v>
      </c>
      <c r="R1524" s="48">
        <f t="shared" si="143"/>
        <v>1011.9857092400093</v>
      </c>
      <c r="S1524" s="74">
        <f t="shared" si="144"/>
        <v>30</v>
      </c>
      <c r="T1524" s="6" t="s">
        <v>431</v>
      </c>
      <c r="U1524" s="47" t="s">
        <v>432</v>
      </c>
      <c r="V1524" s="47">
        <v>1</v>
      </c>
      <c r="W1524" s="47">
        <v>1</v>
      </c>
      <c r="X1524" s="47">
        <v>1</v>
      </c>
      <c r="Y1524" s="47">
        <v>1</v>
      </c>
      <c r="Z1524" s="75">
        <v>40855.63621527778</v>
      </c>
      <c r="AA1524" s="6" t="s">
        <v>433</v>
      </c>
      <c r="AB1524" s="47" t="s">
        <v>1686</v>
      </c>
      <c r="AC1524" s="47" t="s">
        <v>7425</v>
      </c>
      <c r="AD1524" s="47" t="s">
        <v>7426</v>
      </c>
      <c r="AE1524" s="47" t="s">
        <v>7427</v>
      </c>
      <c r="AF1524" s="6" t="s">
        <v>7428</v>
      </c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</row>
    <row r="1525" spans="1:43" s="1" customFormat="1" ht="15.75" x14ac:dyDescent="0.25">
      <c r="A1525" s="47">
        <v>1523</v>
      </c>
      <c r="B1525" s="47" t="s">
        <v>7429</v>
      </c>
      <c r="C1525" s="47" t="s">
        <v>425</v>
      </c>
      <c r="D1525" s="69" t="s">
        <v>1685</v>
      </c>
      <c r="E1525" s="47">
        <v>1979</v>
      </c>
      <c r="F1525" s="69" t="s">
        <v>905</v>
      </c>
      <c r="G1525" s="69" t="s">
        <v>2857</v>
      </c>
      <c r="H1525" s="69" t="s">
        <v>427</v>
      </c>
      <c r="I1525" s="70">
        <v>510.00026711575248</v>
      </c>
      <c r="J1525" s="47" t="s">
        <v>430</v>
      </c>
      <c r="K1525" s="47">
        <v>10</v>
      </c>
      <c r="L1525" s="71"/>
      <c r="M1525" s="47">
        <v>75</v>
      </c>
      <c r="N1525" s="48">
        <f t="shared" si="145"/>
        <v>180</v>
      </c>
      <c r="O1525" s="48">
        <f t="shared" si="140"/>
        <v>91800.048080835448</v>
      </c>
      <c r="P1525" s="72">
        <f t="shared" si="141"/>
        <v>9180.0048080835459</v>
      </c>
      <c r="Q1525" s="73">
        <f t="shared" si="142"/>
        <v>15147.007933337847</v>
      </c>
      <c r="R1525" s="48">
        <f t="shared" si="143"/>
        <v>116127.06082225684</v>
      </c>
      <c r="S1525" s="74">
        <f t="shared" si="144"/>
        <v>30</v>
      </c>
      <c r="T1525" s="6" t="s">
        <v>431</v>
      </c>
      <c r="U1525" s="47" t="s">
        <v>432</v>
      </c>
      <c r="V1525" s="47">
        <v>1</v>
      </c>
      <c r="W1525" s="47">
        <v>1</v>
      </c>
      <c r="X1525" s="47">
        <v>1</v>
      </c>
      <c r="Y1525" s="47">
        <v>1</v>
      </c>
      <c r="Z1525" s="75">
        <v>40855.63621527778</v>
      </c>
      <c r="AA1525" s="6" t="s">
        <v>433</v>
      </c>
      <c r="AB1525" s="47" t="s">
        <v>1686</v>
      </c>
      <c r="AC1525" s="47" t="s">
        <v>7430</v>
      </c>
      <c r="AD1525" s="47" t="s">
        <v>7425</v>
      </c>
      <c r="AE1525" s="47" t="s">
        <v>7431</v>
      </c>
      <c r="AF1525" s="6" t="s">
        <v>7432</v>
      </c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</row>
    <row r="1526" spans="1:43" s="1" customFormat="1" ht="47.25" x14ac:dyDescent="0.25">
      <c r="A1526" s="47">
        <v>1524</v>
      </c>
      <c r="B1526" s="47" t="s">
        <v>7433</v>
      </c>
      <c r="C1526" s="47" t="s">
        <v>4600</v>
      </c>
      <c r="D1526" s="69" t="s">
        <v>3586</v>
      </c>
      <c r="E1526" s="47">
        <v>2004</v>
      </c>
      <c r="F1526" s="69" t="s">
        <v>3803</v>
      </c>
      <c r="G1526" s="69" t="s">
        <v>905</v>
      </c>
      <c r="H1526" s="69" t="s">
        <v>3814</v>
      </c>
      <c r="I1526" s="70">
        <v>1.591817667707343</v>
      </c>
      <c r="J1526" s="47" t="s">
        <v>430</v>
      </c>
      <c r="K1526" s="47">
        <v>8</v>
      </c>
      <c r="L1526" s="71"/>
      <c r="M1526" s="47">
        <v>75</v>
      </c>
      <c r="N1526" s="48">
        <f t="shared" si="145"/>
        <v>160</v>
      </c>
      <c r="O1526" s="48">
        <f t="shared" si="140"/>
        <v>254.69082683317487</v>
      </c>
      <c r="P1526" s="72">
        <f t="shared" si="141"/>
        <v>25.469082683317488</v>
      </c>
      <c r="Q1526" s="73">
        <f t="shared" si="142"/>
        <v>42.023986427473851</v>
      </c>
      <c r="R1526" s="48">
        <f t="shared" si="143"/>
        <v>322.18389594396621</v>
      </c>
      <c r="S1526" s="74">
        <f t="shared" si="144"/>
        <v>55</v>
      </c>
      <c r="T1526" s="6" t="s">
        <v>431</v>
      </c>
      <c r="U1526" s="47" t="s">
        <v>432</v>
      </c>
      <c r="V1526" s="47">
        <v>1</v>
      </c>
      <c r="W1526" s="47">
        <v>1</v>
      </c>
      <c r="X1526" s="47">
        <v>1</v>
      </c>
      <c r="Y1526" s="47">
        <v>1</v>
      </c>
      <c r="Z1526" s="75">
        <v>40855.63621527778</v>
      </c>
      <c r="AA1526" s="6" t="s">
        <v>433</v>
      </c>
      <c r="AB1526" s="47" t="s">
        <v>3169</v>
      </c>
      <c r="AC1526" s="47" t="s">
        <v>7434</v>
      </c>
      <c r="AD1526" s="47" t="s">
        <v>7435</v>
      </c>
      <c r="AE1526" s="47" t="s">
        <v>7436</v>
      </c>
      <c r="AF1526" s="6" t="s">
        <v>7437</v>
      </c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</row>
    <row r="1527" spans="1:43" s="1" customFormat="1" ht="47.25" x14ac:dyDescent="0.25">
      <c r="A1527" s="47">
        <v>1525</v>
      </c>
      <c r="B1527" s="47" t="s">
        <v>7438</v>
      </c>
      <c r="C1527" s="47" t="s">
        <v>4600</v>
      </c>
      <c r="D1527" s="69" t="s">
        <v>3586</v>
      </c>
      <c r="E1527" s="47">
        <v>2004</v>
      </c>
      <c r="F1527" s="69" t="s">
        <v>905</v>
      </c>
      <c r="G1527" s="69" t="s">
        <v>4730</v>
      </c>
      <c r="H1527" s="69" t="s">
        <v>7439</v>
      </c>
      <c r="I1527" s="70">
        <v>3.003542808341114</v>
      </c>
      <c r="J1527" s="47" t="s">
        <v>430</v>
      </c>
      <c r="K1527" s="47">
        <v>8</v>
      </c>
      <c r="L1527" s="71"/>
      <c r="M1527" s="47">
        <v>75</v>
      </c>
      <c r="N1527" s="48">
        <f t="shared" si="145"/>
        <v>160</v>
      </c>
      <c r="O1527" s="48">
        <f t="shared" si="140"/>
        <v>480.56684933457825</v>
      </c>
      <c r="P1527" s="72">
        <f t="shared" si="141"/>
        <v>48.056684933457831</v>
      </c>
      <c r="Q1527" s="73">
        <f t="shared" si="142"/>
        <v>79.293530140205419</v>
      </c>
      <c r="R1527" s="48">
        <f t="shared" si="143"/>
        <v>607.91706440824157</v>
      </c>
      <c r="S1527" s="74">
        <f t="shared" si="144"/>
        <v>55</v>
      </c>
      <c r="T1527" s="6" t="s">
        <v>431</v>
      </c>
      <c r="U1527" s="47" t="s">
        <v>432</v>
      </c>
      <c r="V1527" s="47">
        <v>1</v>
      </c>
      <c r="W1527" s="47">
        <v>1</v>
      </c>
      <c r="X1527" s="47">
        <v>1</v>
      </c>
      <c r="Y1527" s="47">
        <v>1</v>
      </c>
      <c r="Z1527" s="75">
        <v>40855.63621527778</v>
      </c>
      <c r="AA1527" s="6" t="s">
        <v>433</v>
      </c>
      <c r="AB1527" s="47" t="s">
        <v>431</v>
      </c>
      <c r="AC1527" s="47" t="s">
        <v>7440</v>
      </c>
      <c r="AD1527" s="47" t="s">
        <v>7441</v>
      </c>
      <c r="AE1527" s="47" t="s">
        <v>7442</v>
      </c>
      <c r="AF1527" s="6" t="s">
        <v>7443</v>
      </c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</row>
    <row r="1528" spans="1:43" s="1" customFormat="1" ht="15.75" x14ac:dyDescent="0.25">
      <c r="A1528" s="47">
        <v>1526</v>
      </c>
      <c r="B1528" s="47" t="s">
        <v>7444</v>
      </c>
      <c r="C1528" s="47" t="s">
        <v>4600</v>
      </c>
      <c r="D1528" s="69" t="s">
        <v>1685</v>
      </c>
      <c r="E1528" s="47">
        <v>1979</v>
      </c>
      <c r="F1528" s="69" t="s">
        <v>1896</v>
      </c>
      <c r="G1528" s="69" t="s">
        <v>3803</v>
      </c>
      <c r="H1528" s="69" t="s">
        <v>7445</v>
      </c>
      <c r="I1528" s="70">
        <v>8.1873106412033323</v>
      </c>
      <c r="J1528" s="47" t="s">
        <v>430</v>
      </c>
      <c r="K1528" s="47">
        <v>10</v>
      </c>
      <c r="L1528" s="71"/>
      <c r="M1528" s="47">
        <v>75</v>
      </c>
      <c r="N1528" s="48">
        <f t="shared" si="145"/>
        <v>180</v>
      </c>
      <c r="O1528" s="48">
        <f t="shared" si="140"/>
        <v>1473.7159154165997</v>
      </c>
      <c r="P1528" s="72">
        <f t="shared" si="141"/>
        <v>147.37159154165997</v>
      </c>
      <c r="Q1528" s="73">
        <f t="shared" si="142"/>
        <v>243.16312604373894</v>
      </c>
      <c r="R1528" s="48">
        <f t="shared" si="143"/>
        <v>1864.2506330019985</v>
      </c>
      <c r="S1528" s="74">
        <f t="shared" si="144"/>
        <v>30</v>
      </c>
      <c r="T1528" s="6" t="s">
        <v>431</v>
      </c>
      <c r="U1528" s="47" t="s">
        <v>432</v>
      </c>
      <c r="V1528" s="47">
        <v>1</v>
      </c>
      <c r="W1528" s="47">
        <v>1</v>
      </c>
      <c r="X1528" s="47">
        <v>1</v>
      </c>
      <c r="Y1528" s="47">
        <v>1</v>
      </c>
      <c r="Z1528" s="75">
        <v>40855.63621527778</v>
      </c>
      <c r="AA1528" s="6" t="s">
        <v>433</v>
      </c>
      <c r="AB1528" s="47" t="s">
        <v>1686</v>
      </c>
      <c r="AC1528" s="47" t="s">
        <v>7446</v>
      </c>
      <c r="AD1528" s="47" t="s">
        <v>7447</v>
      </c>
      <c r="AE1528" s="47" t="s">
        <v>7448</v>
      </c>
      <c r="AF1528" s="6" t="s">
        <v>7449</v>
      </c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</row>
    <row r="1529" spans="1:43" s="1" customFormat="1" ht="47.25" x14ac:dyDescent="0.25">
      <c r="A1529" s="47">
        <v>1527</v>
      </c>
      <c r="B1529" s="47" t="s">
        <v>7450</v>
      </c>
      <c r="C1529" s="47" t="s">
        <v>4600</v>
      </c>
      <c r="D1529" s="69" t="s">
        <v>3586</v>
      </c>
      <c r="E1529" s="47">
        <v>2004</v>
      </c>
      <c r="F1529" s="69" t="s">
        <v>3803</v>
      </c>
      <c r="G1529" s="69" t="s">
        <v>4730</v>
      </c>
      <c r="H1529" s="69" t="s">
        <v>905</v>
      </c>
      <c r="I1529" s="70">
        <v>155.96909066585889</v>
      </c>
      <c r="J1529" s="47" t="s">
        <v>430</v>
      </c>
      <c r="K1529" s="47">
        <v>8</v>
      </c>
      <c r="L1529" s="71"/>
      <c r="M1529" s="47">
        <v>75</v>
      </c>
      <c r="N1529" s="48">
        <f t="shared" si="145"/>
        <v>160</v>
      </c>
      <c r="O1529" s="48">
        <f t="shared" si="140"/>
        <v>24955.054506537421</v>
      </c>
      <c r="P1529" s="72">
        <f t="shared" si="141"/>
        <v>2495.5054506537422</v>
      </c>
      <c r="Q1529" s="73">
        <f t="shared" si="142"/>
        <v>4117.5839935786744</v>
      </c>
      <c r="R1529" s="48">
        <f t="shared" si="143"/>
        <v>31568.143950769838</v>
      </c>
      <c r="S1529" s="74">
        <f t="shared" si="144"/>
        <v>55</v>
      </c>
      <c r="T1529" s="6" t="s">
        <v>431</v>
      </c>
      <c r="U1529" s="47" t="s">
        <v>432</v>
      </c>
      <c r="V1529" s="47">
        <v>1</v>
      </c>
      <c r="W1529" s="47">
        <v>1</v>
      </c>
      <c r="X1529" s="47">
        <v>1</v>
      </c>
      <c r="Y1529" s="47">
        <v>1</v>
      </c>
      <c r="Z1529" s="75">
        <v>40855.63621527778</v>
      </c>
      <c r="AA1529" s="6" t="s">
        <v>433</v>
      </c>
      <c r="AB1529" s="47" t="s">
        <v>3169</v>
      </c>
      <c r="AC1529" s="47" t="s">
        <v>7451</v>
      </c>
      <c r="AD1529" s="47" t="s">
        <v>4767</v>
      </c>
      <c r="AE1529" s="47" t="s">
        <v>7452</v>
      </c>
      <c r="AF1529" s="6" t="s">
        <v>7453</v>
      </c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</row>
    <row r="1530" spans="1:43" s="1" customFormat="1" ht="15.75" x14ac:dyDescent="0.25">
      <c r="A1530" s="47">
        <v>1528</v>
      </c>
      <c r="B1530" s="47" t="s">
        <v>7454</v>
      </c>
      <c r="C1530" s="47" t="s">
        <v>4600</v>
      </c>
      <c r="D1530" s="69" t="s">
        <v>1685</v>
      </c>
      <c r="E1530" s="47">
        <v>1979</v>
      </c>
      <c r="F1530" s="69" t="s">
        <v>905</v>
      </c>
      <c r="G1530" s="69" t="s">
        <v>1896</v>
      </c>
      <c r="H1530" s="69" t="s">
        <v>2857</v>
      </c>
      <c r="I1530" s="70">
        <v>6.6412394097721634</v>
      </c>
      <c r="J1530" s="47" t="s">
        <v>430</v>
      </c>
      <c r="K1530" s="47">
        <v>10</v>
      </c>
      <c r="L1530" s="71"/>
      <c r="M1530" s="47">
        <v>75</v>
      </c>
      <c r="N1530" s="48">
        <f t="shared" si="145"/>
        <v>180</v>
      </c>
      <c r="O1530" s="48">
        <f t="shared" si="140"/>
        <v>1195.4230937589894</v>
      </c>
      <c r="P1530" s="72">
        <f t="shared" si="141"/>
        <v>119.54230937589894</v>
      </c>
      <c r="Q1530" s="73">
        <f t="shared" si="142"/>
        <v>197.24481047023323</v>
      </c>
      <c r="R1530" s="48">
        <f t="shared" si="143"/>
        <v>1512.2102136051215</v>
      </c>
      <c r="S1530" s="74">
        <f t="shared" si="144"/>
        <v>30</v>
      </c>
      <c r="T1530" s="6" t="s">
        <v>431</v>
      </c>
      <c r="U1530" s="47" t="s">
        <v>432</v>
      </c>
      <c r="V1530" s="47">
        <v>1</v>
      </c>
      <c r="W1530" s="47">
        <v>1</v>
      </c>
      <c r="X1530" s="47">
        <v>1</v>
      </c>
      <c r="Y1530" s="47">
        <v>1</v>
      </c>
      <c r="Z1530" s="75">
        <v>40855.63621527778</v>
      </c>
      <c r="AA1530" s="6" t="s">
        <v>433</v>
      </c>
      <c r="AB1530" s="47" t="s">
        <v>1686</v>
      </c>
      <c r="AC1530" s="47" t="s">
        <v>7455</v>
      </c>
      <c r="AD1530" s="47" t="s">
        <v>7456</v>
      </c>
      <c r="AE1530" s="47" t="s">
        <v>7457</v>
      </c>
      <c r="AF1530" s="6" t="s">
        <v>7458</v>
      </c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</row>
    <row r="1531" spans="1:43" s="1" customFormat="1" ht="15.75" x14ac:dyDescent="0.25">
      <c r="A1531" s="47">
        <v>1529</v>
      </c>
      <c r="B1531" s="47" t="s">
        <v>7459</v>
      </c>
      <c r="C1531" s="47" t="s">
        <v>4600</v>
      </c>
      <c r="D1531" s="69" t="s">
        <v>1685</v>
      </c>
      <c r="E1531" s="47">
        <v>1979</v>
      </c>
      <c r="F1531" s="69" t="s">
        <v>905</v>
      </c>
      <c r="G1531" s="69" t="s">
        <v>1896</v>
      </c>
      <c r="H1531" s="69" t="s">
        <v>2857</v>
      </c>
      <c r="I1531" s="70">
        <v>3.3612266190513931</v>
      </c>
      <c r="J1531" s="47" t="s">
        <v>430</v>
      </c>
      <c r="K1531" s="47">
        <v>10</v>
      </c>
      <c r="L1531" s="71"/>
      <c r="M1531" s="47">
        <v>75</v>
      </c>
      <c r="N1531" s="48">
        <f t="shared" si="145"/>
        <v>180</v>
      </c>
      <c r="O1531" s="48">
        <f t="shared" si="140"/>
        <v>605.02079142925072</v>
      </c>
      <c r="P1531" s="72">
        <f t="shared" si="141"/>
        <v>60.502079142925076</v>
      </c>
      <c r="Q1531" s="73">
        <f t="shared" si="142"/>
        <v>99.828430585826354</v>
      </c>
      <c r="R1531" s="48">
        <f t="shared" si="143"/>
        <v>765.35130115800212</v>
      </c>
      <c r="S1531" s="74">
        <f t="shared" si="144"/>
        <v>30</v>
      </c>
      <c r="T1531" s="6" t="s">
        <v>431</v>
      </c>
      <c r="U1531" s="47" t="s">
        <v>432</v>
      </c>
      <c r="V1531" s="47">
        <v>1</v>
      </c>
      <c r="W1531" s="47">
        <v>1</v>
      </c>
      <c r="X1531" s="47">
        <v>1</v>
      </c>
      <c r="Y1531" s="47">
        <v>1</v>
      </c>
      <c r="Z1531" s="75">
        <v>40855.63621527778</v>
      </c>
      <c r="AA1531" s="6" t="s">
        <v>433</v>
      </c>
      <c r="AB1531" s="47" t="s">
        <v>1686</v>
      </c>
      <c r="AC1531" s="47" t="s">
        <v>7456</v>
      </c>
      <c r="AD1531" s="47" t="s">
        <v>7460</v>
      </c>
      <c r="AE1531" s="47" t="s">
        <v>7461</v>
      </c>
      <c r="AF1531" s="6" t="s">
        <v>7462</v>
      </c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</row>
    <row r="1532" spans="1:43" s="1" customFormat="1" ht="15.75" x14ac:dyDescent="0.25">
      <c r="A1532" s="47">
        <v>1530</v>
      </c>
      <c r="B1532" s="47" t="s">
        <v>7463</v>
      </c>
      <c r="C1532" s="47" t="s">
        <v>4600</v>
      </c>
      <c r="D1532" s="69" t="s">
        <v>1685</v>
      </c>
      <c r="E1532" s="47">
        <v>1979</v>
      </c>
      <c r="F1532" s="69" t="s">
        <v>1896</v>
      </c>
      <c r="G1532" s="69" t="s">
        <v>3803</v>
      </c>
      <c r="H1532" s="69" t="s">
        <v>7445</v>
      </c>
      <c r="I1532" s="70">
        <v>5.000006723997072</v>
      </c>
      <c r="J1532" s="47" t="s">
        <v>430</v>
      </c>
      <c r="K1532" s="47">
        <v>10</v>
      </c>
      <c r="L1532" s="71"/>
      <c r="M1532" s="47">
        <v>75</v>
      </c>
      <c r="N1532" s="48">
        <f t="shared" si="145"/>
        <v>180</v>
      </c>
      <c r="O1532" s="48">
        <f t="shared" si="140"/>
        <v>900.00121031947299</v>
      </c>
      <c r="P1532" s="72">
        <f t="shared" si="141"/>
        <v>90.000121031947302</v>
      </c>
      <c r="Q1532" s="73">
        <f t="shared" si="142"/>
        <v>148.50019970271305</v>
      </c>
      <c r="R1532" s="48">
        <f t="shared" si="143"/>
        <v>1138.5015310541332</v>
      </c>
      <c r="S1532" s="74">
        <f t="shared" si="144"/>
        <v>30</v>
      </c>
      <c r="T1532" s="6" t="s">
        <v>431</v>
      </c>
      <c r="U1532" s="47" t="s">
        <v>432</v>
      </c>
      <c r="V1532" s="47">
        <v>1</v>
      </c>
      <c r="W1532" s="47">
        <v>1</v>
      </c>
      <c r="X1532" s="47">
        <v>1</v>
      </c>
      <c r="Y1532" s="47">
        <v>1</v>
      </c>
      <c r="Z1532" s="75">
        <v>40855.63621527778</v>
      </c>
      <c r="AA1532" s="6" t="s">
        <v>433</v>
      </c>
      <c r="AB1532" s="47" t="s">
        <v>1686</v>
      </c>
      <c r="AC1532" s="47" t="s">
        <v>7456</v>
      </c>
      <c r="AD1532" s="47" t="s">
        <v>7446</v>
      </c>
      <c r="AE1532" s="47" t="s">
        <v>7464</v>
      </c>
      <c r="AF1532" s="6" t="s">
        <v>7465</v>
      </c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</row>
    <row r="1533" spans="1:43" s="1" customFormat="1" ht="15.75" x14ac:dyDescent="0.25">
      <c r="A1533" s="47">
        <v>1531</v>
      </c>
      <c r="B1533" s="47" t="s">
        <v>7466</v>
      </c>
      <c r="C1533" s="47" t="s">
        <v>4600</v>
      </c>
      <c r="D1533" s="69" t="s">
        <v>1685</v>
      </c>
      <c r="E1533" s="47">
        <v>1979</v>
      </c>
      <c r="F1533" s="69" t="s">
        <v>1896</v>
      </c>
      <c r="G1533" s="69" t="s">
        <v>905</v>
      </c>
      <c r="H1533" s="69" t="s">
        <v>3834</v>
      </c>
      <c r="I1533" s="70">
        <v>13.41669767806858</v>
      </c>
      <c r="J1533" s="47" t="s">
        <v>430</v>
      </c>
      <c r="K1533" s="47">
        <v>8</v>
      </c>
      <c r="L1533" s="71"/>
      <c r="M1533" s="47">
        <v>75</v>
      </c>
      <c r="N1533" s="48">
        <f t="shared" si="145"/>
        <v>160</v>
      </c>
      <c r="O1533" s="48">
        <f t="shared" si="140"/>
        <v>2146.6716284909726</v>
      </c>
      <c r="P1533" s="72">
        <f t="shared" si="141"/>
        <v>214.66716284909728</v>
      </c>
      <c r="Q1533" s="73">
        <f t="shared" si="142"/>
        <v>354.20081870101046</v>
      </c>
      <c r="R1533" s="48">
        <f t="shared" si="143"/>
        <v>2715.5396100410803</v>
      </c>
      <c r="S1533" s="74">
        <f t="shared" si="144"/>
        <v>30</v>
      </c>
      <c r="T1533" s="6" t="s">
        <v>431</v>
      </c>
      <c r="U1533" s="47" t="s">
        <v>432</v>
      </c>
      <c r="V1533" s="47">
        <v>1</v>
      </c>
      <c r="W1533" s="47">
        <v>1</v>
      </c>
      <c r="X1533" s="47">
        <v>1</v>
      </c>
      <c r="Y1533" s="47">
        <v>1</v>
      </c>
      <c r="Z1533" s="75">
        <v>40855.63621527778</v>
      </c>
      <c r="AA1533" s="6" t="s">
        <v>433</v>
      </c>
      <c r="AB1533" s="47" t="s">
        <v>1686</v>
      </c>
      <c r="AC1533" s="47" t="s">
        <v>7460</v>
      </c>
      <c r="AD1533" s="47" t="s">
        <v>7440</v>
      </c>
      <c r="AE1533" s="47" t="s">
        <v>7467</v>
      </c>
      <c r="AF1533" s="6" t="s">
        <v>7468</v>
      </c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</row>
    <row r="1534" spans="1:43" s="1" customFormat="1" ht="15.75" x14ac:dyDescent="0.25">
      <c r="A1534" s="47">
        <v>1532</v>
      </c>
      <c r="B1534" s="47" t="s">
        <v>7469</v>
      </c>
      <c r="C1534" s="47" t="s">
        <v>4600</v>
      </c>
      <c r="D1534" s="69" t="s">
        <v>1685</v>
      </c>
      <c r="E1534" s="47">
        <v>1979</v>
      </c>
      <c r="F1534" s="69" t="s">
        <v>905</v>
      </c>
      <c r="G1534" s="69" t="s">
        <v>1896</v>
      </c>
      <c r="H1534" s="69" t="s">
        <v>2857</v>
      </c>
      <c r="I1534" s="70">
        <v>2.999856884220661</v>
      </c>
      <c r="J1534" s="47" t="s">
        <v>430</v>
      </c>
      <c r="K1534" s="47">
        <v>10</v>
      </c>
      <c r="L1534" s="71"/>
      <c r="M1534" s="47">
        <v>75</v>
      </c>
      <c r="N1534" s="48">
        <f t="shared" si="145"/>
        <v>180</v>
      </c>
      <c r="O1534" s="48">
        <f t="shared" si="140"/>
        <v>539.97423915971899</v>
      </c>
      <c r="P1534" s="72">
        <f t="shared" si="141"/>
        <v>53.9974239159719</v>
      </c>
      <c r="Q1534" s="73">
        <f t="shared" si="142"/>
        <v>89.095749461353634</v>
      </c>
      <c r="R1534" s="48">
        <f t="shared" si="143"/>
        <v>683.06741253704456</v>
      </c>
      <c r="S1534" s="74">
        <f t="shared" si="144"/>
        <v>30</v>
      </c>
      <c r="T1534" s="6" t="s">
        <v>1453</v>
      </c>
      <c r="U1534" s="47" t="s">
        <v>432</v>
      </c>
      <c r="V1534" s="47">
        <v>1</v>
      </c>
      <c r="W1534" s="47">
        <v>1</v>
      </c>
      <c r="X1534" s="47">
        <v>1</v>
      </c>
      <c r="Y1534" s="47">
        <v>1</v>
      </c>
      <c r="Z1534" s="75">
        <v>40855.63621527778</v>
      </c>
      <c r="AA1534" s="6" t="s">
        <v>433</v>
      </c>
      <c r="AB1534" s="47" t="s">
        <v>1686</v>
      </c>
      <c r="AC1534" s="47" t="s">
        <v>7460</v>
      </c>
      <c r="AD1534" s="47" t="s">
        <v>7470</v>
      </c>
      <c r="AE1534" s="47" t="s">
        <v>7471</v>
      </c>
      <c r="AF1534" s="6" t="s">
        <v>7472</v>
      </c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</row>
    <row r="1535" spans="1:43" s="1" customFormat="1" ht="15.75" x14ac:dyDescent="0.25">
      <c r="A1535" s="47">
        <v>1533</v>
      </c>
      <c r="B1535" s="47" t="s">
        <v>7473</v>
      </c>
      <c r="C1535" s="47" t="s">
        <v>3796</v>
      </c>
      <c r="D1535" s="69" t="s">
        <v>3820</v>
      </c>
      <c r="E1535" s="47">
        <v>1999</v>
      </c>
      <c r="F1535" s="69" t="s">
        <v>3803</v>
      </c>
      <c r="G1535" s="69" t="s">
        <v>905</v>
      </c>
      <c r="H1535" s="69" t="s">
        <v>3814</v>
      </c>
      <c r="I1535" s="70">
        <v>19.23202780682028</v>
      </c>
      <c r="J1535" s="47" t="s">
        <v>430</v>
      </c>
      <c r="K1535" s="47">
        <v>6</v>
      </c>
      <c r="L1535" s="71"/>
      <c r="M1535" s="47">
        <v>75</v>
      </c>
      <c r="N1535" s="48">
        <f t="shared" si="145"/>
        <v>140</v>
      </c>
      <c r="O1535" s="48">
        <f t="shared" si="140"/>
        <v>2692.4838929548391</v>
      </c>
      <c r="P1535" s="72">
        <f t="shared" si="141"/>
        <v>269.24838929548395</v>
      </c>
      <c r="Q1535" s="73">
        <f t="shared" si="142"/>
        <v>444.25984233754843</v>
      </c>
      <c r="R1535" s="48">
        <f t="shared" si="143"/>
        <v>3405.9921245878713</v>
      </c>
      <c r="S1535" s="74">
        <f t="shared" si="144"/>
        <v>50</v>
      </c>
      <c r="T1535" s="6" t="s">
        <v>431</v>
      </c>
      <c r="U1535" s="47" t="s">
        <v>432</v>
      </c>
      <c r="V1535" s="47">
        <v>1</v>
      </c>
      <c r="W1535" s="47">
        <v>1</v>
      </c>
      <c r="X1535" s="47">
        <v>1</v>
      </c>
      <c r="Y1535" s="47">
        <v>1</v>
      </c>
      <c r="Z1535" s="75">
        <v>40855.63621527778</v>
      </c>
      <c r="AA1535" s="6" t="s">
        <v>433</v>
      </c>
      <c r="AB1535" s="47" t="s">
        <v>3821</v>
      </c>
      <c r="AC1535" s="47" t="s">
        <v>7474</v>
      </c>
      <c r="AD1535" s="47" t="s">
        <v>7475</v>
      </c>
      <c r="AE1535" s="47" t="s">
        <v>7476</v>
      </c>
      <c r="AF1535" s="6" t="s">
        <v>7477</v>
      </c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</row>
    <row r="1536" spans="1:43" s="1" customFormat="1" ht="15.75" x14ac:dyDescent="0.25">
      <c r="A1536" s="47">
        <v>1534</v>
      </c>
      <c r="B1536" s="47" t="s">
        <v>7478</v>
      </c>
      <c r="C1536" s="47" t="s">
        <v>3796</v>
      </c>
      <c r="D1536" s="69" t="s">
        <v>3820</v>
      </c>
      <c r="E1536" s="47">
        <v>1999</v>
      </c>
      <c r="F1536" s="69" t="s">
        <v>3803</v>
      </c>
      <c r="G1536" s="69" t="s">
        <v>905</v>
      </c>
      <c r="H1536" s="69" t="s">
        <v>3814</v>
      </c>
      <c r="I1536" s="70">
        <v>11.938234235689279</v>
      </c>
      <c r="J1536" s="47" t="s">
        <v>430</v>
      </c>
      <c r="K1536" s="47">
        <v>6</v>
      </c>
      <c r="L1536" s="71"/>
      <c r="M1536" s="47">
        <v>75</v>
      </c>
      <c r="N1536" s="48">
        <f t="shared" si="145"/>
        <v>140</v>
      </c>
      <c r="O1536" s="48">
        <f t="shared" si="140"/>
        <v>1671.3527929964991</v>
      </c>
      <c r="P1536" s="72">
        <f t="shared" si="141"/>
        <v>167.13527929964994</v>
      </c>
      <c r="Q1536" s="73">
        <f t="shared" si="142"/>
        <v>275.77321084442235</v>
      </c>
      <c r="R1536" s="48">
        <f t="shared" si="143"/>
        <v>2114.2612831405713</v>
      </c>
      <c r="S1536" s="74">
        <f t="shared" si="144"/>
        <v>50</v>
      </c>
      <c r="T1536" s="6" t="s">
        <v>431</v>
      </c>
      <c r="U1536" s="47" t="s">
        <v>432</v>
      </c>
      <c r="V1536" s="47">
        <v>1</v>
      </c>
      <c r="W1536" s="47">
        <v>1</v>
      </c>
      <c r="X1536" s="47">
        <v>1</v>
      </c>
      <c r="Y1536" s="47">
        <v>1</v>
      </c>
      <c r="Z1536" s="75">
        <v>40855.63621527778</v>
      </c>
      <c r="AA1536" s="6" t="s">
        <v>433</v>
      </c>
      <c r="AB1536" s="47" t="s">
        <v>3821</v>
      </c>
      <c r="AC1536" s="47" t="s">
        <v>7474</v>
      </c>
      <c r="AD1536" s="47" t="s">
        <v>3822</v>
      </c>
      <c r="AE1536" s="47" t="s">
        <v>7479</v>
      </c>
      <c r="AF1536" s="6" t="s">
        <v>7480</v>
      </c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</row>
    <row r="1537" spans="1:43" s="1" customFormat="1" ht="47.25" x14ac:dyDescent="0.25">
      <c r="A1537" s="47">
        <v>1535</v>
      </c>
      <c r="B1537" s="47" t="s">
        <v>7481</v>
      </c>
      <c r="C1537" s="47" t="s">
        <v>4600</v>
      </c>
      <c r="D1537" s="69" t="s">
        <v>3586</v>
      </c>
      <c r="E1537" s="47">
        <v>2004</v>
      </c>
      <c r="F1537" s="69" t="s">
        <v>905</v>
      </c>
      <c r="G1537" s="69" t="s">
        <v>3803</v>
      </c>
      <c r="H1537" s="69" t="s">
        <v>4730</v>
      </c>
      <c r="I1537" s="70">
        <v>511.66470176938941</v>
      </c>
      <c r="J1537" s="47" t="s">
        <v>430</v>
      </c>
      <c r="K1537" s="47">
        <v>8</v>
      </c>
      <c r="L1537" s="71"/>
      <c r="M1537" s="47">
        <v>75</v>
      </c>
      <c r="N1537" s="48">
        <f t="shared" si="145"/>
        <v>160</v>
      </c>
      <c r="O1537" s="48">
        <f t="shared" si="140"/>
        <v>81866.3522831023</v>
      </c>
      <c r="P1537" s="72">
        <f t="shared" si="141"/>
        <v>8186.6352283102306</v>
      </c>
      <c r="Q1537" s="73">
        <f t="shared" si="142"/>
        <v>13507.948126711879</v>
      </c>
      <c r="R1537" s="48">
        <f t="shared" si="143"/>
        <v>103560.93563812441</v>
      </c>
      <c r="S1537" s="74">
        <f t="shared" si="144"/>
        <v>55</v>
      </c>
      <c r="T1537" s="6" t="s">
        <v>431</v>
      </c>
      <c r="U1537" s="47" t="s">
        <v>432</v>
      </c>
      <c r="V1537" s="47">
        <v>1</v>
      </c>
      <c r="W1537" s="47">
        <v>1</v>
      </c>
      <c r="X1537" s="47">
        <v>1</v>
      </c>
      <c r="Y1537" s="47">
        <v>1</v>
      </c>
      <c r="Z1537" s="75">
        <v>40855.63621527778</v>
      </c>
      <c r="AA1537" s="6" t="s">
        <v>433</v>
      </c>
      <c r="AB1537" s="47" t="s">
        <v>3169</v>
      </c>
      <c r="AC1537" s="47" t="s">
        <v>7482</v>
      </c>
      <c r="AD1537" s="47" t="s">
        <v>7483</v>
      </c>
      <c r="AE1537" s="47" t="s">
        <v>7484</v>
      </c>
      <c r="AF1537" s="6" t="s">
        <v>7485</v>
      </c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</row>
    <row r="1538" spans="1:43" s="1" customFormat="1" ht="47.25" x14ac:dyDescent="0.25">
      <c r="A1538" s="47">
        <v>1536</v>
      </c>
      <c r="B1538" s="47" t="s">
        <v>7486</v>
      </c>
      <c r="C1538" s="47" t="s">
        <v>4600</v>
      </c>
      <c r="D1538" s="69" t="s">
        <v>3586</v>
      </c>
      <c r="E1538" s="47">
        <v>2004</v>
      </c>
      <c r="F1538" s="69" t="s">
        <v>3803</v>
      </c>
      <c r="G1538" s="69" t="s">
        <v>4730</v>
      </c>
      <c r="H1538" s="69" t="s">
        <v>905</v>
      </c>
      <c r="I1538" s="70">
        <v>3.307464577675177</v>
      </c>
      <c r="J1538" s="47" t="s">
        <v>430</v>
      </c>
      <c r="K1538" s="47">
        <v>8</v>
      </c>
      <c r="L1538" s="71"/>
      <c r="M1538" s="47">
        <v>75</v>
      </c>
      <c r="N1538" s="48">
        <f t="shared" si="145"/>
        <v>160</v>
      </c>
      <c r="O1538" s="48">
        <f t="shared" si="140"/>
        <v>529.19433242802836</v>
      </c>
      <c r="P1538" s="72">
        <f t="shared" si="141"/>
        <v>52.919433242802839</v>
      </c>
      <c r="Q1538" s="73">
        <f t="shared" si="142"/>
        <v>87.317064850624675</v>
      </c>
      <c r="R1538" s="48">
        <f t="shared" si="143"/>
        <v>669.43083052145585</v>
      </c>
      <c r="S1538" s="74">
        <f t="shared" si="144"/>
        <v>55</v>
      </c>
      <c r="T1538" s="6" t="s">
        <v>431</v>
      </c>
      <c r="U1538" s="47" t="s">
        <v>432</v>
      </c>
      <c r="V1538" s="47">
        <v>1</v>
      </c>
      <c r="W1538" s="47">
        <v>1</v>
      </c>
      <c r="X1538" s="47">
        <v>1</v>
      </c>
      <c r="Y1538" s="47">
        <v>1</v>
      </c>
      <c r="Z1538" s="75">
        <v>40855.63622685185</v>
      </c>
      <c r="AA1538" s="6" t="s">
        <v>433</v>
      </c>
      <c r="AB1538" s="47" t="s">
        <v>3169</v>
      </c>
      <c r="AC1538" s="47" t="s">
        <v>7434</v>
      </c>
      <c r="AD1538" s="47" t="s">
        <v>7451</v>
      </c>
      <c r="AE1538" s="47" t="s">
        <v>7487</v>
      </c>
      <c r="AF1538" s="6" t="s">
        <v>7488</v>
      </c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</row>
    <row r="1539" spans="1:43" s="1" customFormat="1" ht="47.25" x14ac:dyDescent="0.25">
      <c r="A1539" s="47">
        <v>1537</v>
      </c>
      <c r="B1539" s="47" t="s">
        <v>7489</v>
      </c>
      <c r="C1539" s="47" t="s">
        <v>4600</v>
      </c>
      <c r="D1539" s="69" t="s">
        <v>3586</v>
      </c>
      <c r="E1539" s="47">
        <v>2004</v>
      </c>
      <c r="F1539" s="69" t="s">
        <v>905</v>
      </c>
      <c r="G1539" s="69" t="s">
        <v>3803</v>
      </c>
      <c r="H1539" s="69" t="s">
        <v>4730</v>
      </c>
      <c r="I1539" s="70">
        <v>2.5643234502921581</v>
      </c>
      <c r="J1539" s="47" t="s">
        <v>430</v>
      </c>
      <c r="K1539" s="47">
        <v>8</v>
      </c>
      <c r="L1539" s="71"/>
      <c r="M1539" s="47">
        <v>75</v>
      </c>
      <c r="N1539" s="48">
        <f t="shared" si="145"/>
        <v>160</v>
      </c>
      <c r="O1539" s="48">
        <f t="shared" si="140"/>
        <v>410.29175204674527</v>
      </c>
      <c r="P1539" s="72">
        <f t="shared" si="141"/>
        <v>41.02917520467453</v>
      </c>
      <c r="Q1539" s="73">
        <f t="shared" si="142"/>
        <v>67.69813908771296</v>
      </c>
      <c r="R1539" s="48">
        <f t="shared" si="143"/>
        <v>519.01906633913279</v>
      </c>
      <c r="S1539" s="74">
        <f t="shared" si="144"/>
        <v>55</v>
      </c>
      <c r="T1539" s="6" t="s">
        <v>431</v>
      </c>
      <c r="U1539" s="47" t="s">
        <v>432</v>
      </c>
      <c r="V1539" s="47">
        <v>1</v>
      </c>
      <c r="W1539" s="47">
        <v>1</v>
      </c>
      <c r="X1539" s="47">
        <v>1</v>
      </c>
      <c r="Y1539" s="47">
        <v>1</v>
      </c>
      <c r="Z1539" s="75">
        <v>40855.63622685185</v>
      </c>
      <c r="AA1539" s="6" t="s">
        <v>433</v>
      </c>
      <c r="AB1539" s="47" t="s">
        <v>3169</v>
      </c>
      <c r="AC1539" s="47" t="s">
        <v>7483</v>
      </c>
      <c r="AD1539" s="47" t="s">
        <v>7434</v>
      </c>
      <c r="AE1539" s="47" t="s">
        <v>7490</v>
      </c>
      <c r="AF1539" s="6" t="s">
        <v>7491</v>
      </c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</row>
    <row r="1540" spans="1:43" s="1" customFormat="1" ht="47.25" x14ac:dyDescent="0.25">
      <c r="A1540" s="47">
        <v>1538</v>
      </c>
      <c r="B1540" s="47" t="s">
        <v>7492</v>
      </c>
      <c r="C1540" s="47" t="s">
        <v>4600</v>
      </c>
      <c r="D1540" s="69" t="s">
        <v>3586</v>
      </c>
      <c r="E1540" s="47">
        <v>2004</v>
      </c>
      <c r="F1540" s="69" t="s">
        <v>905</v>
      </c>
      <c r="G1540" s="69" t="s">
        <v>3803</v>
      </c>
      <c r="H1540" s="69" t="s">
        <v>4730</v>
      </c>
      <c r="I1540" s="70">
        <v>176.08349078397919</v>
      </c>
      <c r="J1540" s="47" t="s">
        <v>430</v>
      </c>
      <c r="K1540" s="47">
        <v>8</v>
      </c>
      <c r="L1540" s="71"/>
      <c r="M1540" s="47">
        <v>75</v>
      </c>
      <c r="N1540" s="48">
        <f t="shared" si="145"/>
        <v>160</v>
      </c>
      <c r="O1540" s="48">
        <f t="shared" si="140"/>
        <v>28173.35852543667</v>
      </c>
      <c r="P1540" s="72">
        <f t="shared" si="141"/>
        <v>2817.335852543667</v>
      </c>
      <c r="Q1540" s="73">
        <f t="shared" si="142"/>
        <v>4648.6041566970507</v>
      </c>
      <c r="R1540" s="48">
        <f t="shared" si="143"/>
        <v>35639.298534677386</v>
      </c>
      <c r="S1540" s="74">
        <f t="shared" si="144"/>
        <v>55</v>
      </c>
      <c r="T1540" s="6" t="s">
        <v>431</v>
      </c>
      <c r="U1540" s="47" t="s">
        <v>432</v>
      </c>
      <c r="V1540" s="47">
        <v>1</v>
      </c>
      <c r="W1540" s="47">
        <v>1</v>
      </c>
      <c r="X1540" s="47">
        <v>1</v>
      </c>
      <c r="Y1540" s="47">
        <v>1</v>
      </c>
      <c r="Z1540" s="75">
        <v>40855.63622685185</v>
      </c>
      <c r="AA1540" s="6" t="s">
        <v>433</v>
      </c>
      <c r="AB1540" s="47" t="s">
        <v>3169</v>
      </c>
      <c r="AC1540" s="47" t="s">
        <v>7493</v>
      </c>
      <c r="AD1540" s="47" t="s">
        <v>7482</v>
      </c>
      <c r="AE1540" s="47" t="s">
        <v>7494</v>
      </c>
      <c r="AF1540" s="6" t="s">
        <v>7495</v>
      </c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</row>
    <row r="1541" spans="1:43" s="1" customFormat="1" ht="47.25" x14ac:dyDescent="0.25">
      <c r="A1541" s="47">
        <v>1539</v>
      </c>
      <c r="B1541" s="47" t="s">
        <v>7496</v>
      </c>
      <c r="C1541" s="47" t="s">
        <v>4600</v>
      </c>
      <c r="D1541" s="69" t="s">
        <v>3586</v>
      </c>
      <c r="E1541" s="47">
        <v>2004</v>
      </c>
      <c r="F1541" s="69" t="s">
        <v>4730</v>
      </c>
      <c r="G1541" s="69" t="s">
        <v>3803</v>
      </c>
      <c r="H1541" s="69" t="s">
        <v>905</v>
      </c>
      <c r="I1541" s="70">
        <v>23.899316286760129</v>
      </c>
      <c r="J1541" s="47" t="s">
        <v>430</v>
      </c>
      <c r="K1541" s="47">
        <v>6</v>
      </c>
      <c r="L1541" s="71"/>
      <c r="M1541" s="47">
        <v>75</v>
      </c>
      <c r="N1541" s="48">
        <f t="shared" si="145"/>
        <v>140</v>
      </c>
      <c r="O1541" s="48">
        <f t="shared" si="140"/>
        <v>3345.9042801464179</v>
      </c>
      <c r="P1541" s="72">
        <f t="shared" si="141"/>
        <v>334.59042801464182</v>
      </c>
      <c r="Q1541" s="73">
        <f t="shared" si="142"/>
        <v>552.07420622415896</v>
      </c>
      <c r="R1541" s="48">
        <f t="shared" si="143"/>
        <v>4232.5689143852187</v>
      </c>
      <c r="S1541" s="74">
        <f t="shared" si="144"/>
        <v>55</v>
      </c>
      <c r="T1541" s="6" t="s">
        <v>431</v>
      </c>
      <c r="U1541" s="47" t="s">
        <v>432</v>
      </c>
      <c r="V1541" s="47">
        <v>1</v>
      </c>
      <c r="W1541" s="47">
        <v>1</v>
      </c>
      <c r="X1541" s="47">
        <v>1</v>
      </c>
      <c r="Y1541" s="47">
        <v>1</v>
      </c>
      <c r="Z1541" s="75">
        <v>40855.63622685185</v>
      </c>
      <c r="AA1541" s="6" t="s">
        <v>433</v>
      </c>
      <c r="AB1541" s="47" t="s">
        <v>3169</v>
      </c>
      <c r="AC1541" s="47" t="s">
        <v>7497</v>
      </c>
      <c r="AD1541" s="47" t="s">
        <v>7498</v>
      </c>
      <c r="AE1541" s="47" t="s">
        <v>7499</v>
      </c>
      <c r="AF1541" s="6" t="s">
        <v>7500</v>
      </c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</row>
    <row r="1542" spans="1:43" s="1" customFormat="1" ht="47.25" x14ac:dyDescent="0.25">
      <c r="A1542" s="47">
        <v>1540</v>
      </c>
      <c r="B1542" s="47" t="s">
        <v>7501</v>
      </c>
      <c r="C1542" s="47" t="s">
        <v>4600</v>
      </c>
      <c r="D1542" s="69" t="s">
        <v>3586</v>
      </c>
      <c r="E1542" s="47">
        <v>2004</v>
      </c>
      <c r="F1542" s="69" t="s">
        <v>905</v>
      </c>
      <c r="G1542" s="69" t="s">
        <v>4730</v>
      </c>
      <c r="H1542" s="69" t="s">
        <v>7439</v>
      </c>
      <c r="I1542" s="70">
        <v>318.48076719448511</v>
      </c>
      <c r="J1542" s="47" t="s">
        <v>430</v>
      </c>
      <c r="K1542" s="47">
        <v>8</v>
      </c>
      <c r="L1542" s="71"/>
      <c r="M1542" s="47">
        <v>75</v>
      </c>
      <c r="N1542" s="48">
        <f t="shared" si="145"/>
        <v>160</v>
      </c>
      <c r="O1542" s="48">
        <f t="shared" ref="O1542:O1605" si="146">N1542*I1542</f>
        <v>50956.922751117614</v>
      </c>
      <c r="P1542" s="72">
        <f t="shared" ref="P1542:P1605" si="147">O1542*0.1</f>
        <v>5095.6922751117618</v>
      </c>
      <c r="Q1542" s="73">
        <f t="shared" ref="Q1542:Q1605" si="148">SUM(O1542:P1542)*0.15</f>
        <v>8407.8922539344057</v>
      </c>
      <c r="R1542" s="48">
        <f t="shared" ref="R1542:R1605" si="149">SUM(O1542:Q1542)</f>
        <v>64460.50728016378</v>
      </c>
      <c r="S1542" s="74">
        <f t="shared" si="144"/>
        <v>55</v>
      </c>
      <c r="T1542" s="6" t="s">
        <v>431</v>
      </c>
      <c r="U1542" s="47" t="s">
        <v>432</v>
      </c>
      <c r="V1542" s="47">
        <v>1</v>
      </c>
      <c r="W1542" s="47">
        <v>1</v>
      </c>
      <c r="X1542" s="47">
        <v>1</v>
      </c>
      <c r="Y1542" s="47">
        <v>1</v>
      </c>
      <c r="Z1542" s="75">
        <v>40855.63622685185</v>
      </c>
      <c r="AA1542" s="6" t="s">
        <v>433</v>
      </c>
      <c r="AB1542" s="47" t="s">
        <v>3169</v>
      </c>
      <c r="AC1542" s="47" t="s">
        <v>7441</v>
      </c>
      <c r="AD1542" s="47" t="s">
        <v>7493</v>
      </c>
      <c r="AE1542" s="47" t="s">
        <v>7502</v>
      </c>
      <c r="AF1542" s="6" t="s">
        <v>7503</v>
      </c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</row>
    <row r="1543" spans="1:43" s="1" customFormat="1" ht="47.25" x14ac:dyDescent="0.25">
      <c r="A1543" s="47">
        <v>1541</v>
      </c>
      <c r="B1543" s="47" t="s">
        <v>7504</v>
      </c>
      <c r="C1543" s="47" t="s">
        <v>4600</v>
      </c>
      <c r="D1543" s="69" t="s">
        <v>3586</v>
      </c>
      <c r="E1543" s="47">
        <v>2004</v>
      </c>
      <c r="F1543" s="69" t="s">
        <v>3803</v>
      </c>
      <c r="G1543" s="69" t="s">
        <v>905</v>
      </c>
      <c r="H1543" s="69" t="s">
        <v>3814</v>
      </c>
      <c r="I1543" s="70">
        <v>1.592119609715257</v>
      </c>
      <c r="J1543" s="47" t="s">
        <v>430</v>
      </c>
      <c r="K1543" s="47">
        <v>6</v>
      </c>
      <c r="L1543" s="71"/>
      <c r="M1543" s="47">
        <v>75</v>
      </c>
      <c r="N1543" s="48">
        <f t="shared" si="145"/>
        <v>140</v>
      </c>
      <c r="O1543" s="48">
        <f t="shared" si="146"/>
        <v>222.89674536013598</v>
      </c>
      <c r="P1543" s="72">
        <f t="shared" si="147"/>
        <v>22.289674536013599</v>
      </c>
      <c r="Q1543" s="73">
        <f t="shared" si="148"/>
        <v>36.777962984422437</v>
      </c>
      <c r="R1543" s="48">
        <f t="shared" si="149"/>
        <v>281.96438288057203</v>
      </c>
      <c r="S1543" s="74">
        <f t="shared" ref="S1543:S1606" si="150">M1543-ABS($I$2-E1543)</f>
        <v>55</v>
      </c>
      <c r="T1543" s="6" t="s">
        <v>431</v>
      </c>
      <c r="U1543" s="47" t="s">
        <v>432</v>
      </c>
      <c r="V1543" s="47">
        <v>1</v>
      </c>
      <c r="W1543" s="47">
        <v>1</v>
      </c>
      <c r="X1543" s="47">
        <v>1</v>
      </c>
      <c r="Y1543" s="47">
        <v>1</v>
      </c>
      <c r="Z1543" s="75">
        <v>40855.63622685185</v>
      </c>
      <c r="AA1543" s="6" t="s">
        <v>433</v>
      </c>
      <c r="AB1543" s="47" t="s">
        <v>3169</v>
      </c>
      <c r="AC1543" s="47"/>
      <c r="AD1543" s="47"/>
      <c r="AE1543" s="47" t="s">
        <v>7505</v>
      </c>
      <c r="AF1543" s="6" t="s">
        <v>7506</v>
      </c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</row>
    <row r="1544" spans="1:43" s="1" customFormat="1" ht="47.25" x14ac:dyDescent="0.25">
      <c r="A1544" s="47">
        <v>1542</v>
      </c>
      <c r="B1544" s="47" t="s">
        <v>7507</v>
      </c>
      <c r="C1544" s="47" t="s">
        <v>4600</v>
      </c>
      <c r="D1544" s="69" t="s">
        <v>3586</v>
      </c>
      <c r="E1544" s="47">
        <v>2004</v>
      </c>
      <c r="F1544" s="69" t="s">
        <v>4730</v>
      </c>
      <c r="G1544" s="69" t="s">
        <v>3803</v>
      </c>
      <c r="H1544" s="69" t="s">
        <v>905</v>
      </c>
      <c r="I1544" s="70">
        <v>6.1007042471284079</v>
      </c>
      <c r="J1544" s="47" t="s">
        <v>430</v>
      </c>
      <c r="K1544" s="47">
        <v>6</v>
      </c>
      <c r="L1544" s="71"/>
      <c r="M1544" s="47">
        <v>75</v>
      </c>
      <c r="N1544" s="48">
        <f t="shared" si="145"/>
        <v>140</v>
      </c>
      <c r="O1544" s="48">
        <f t="shared" si="146"/>
        <v>854.09859459797713</v>
      </c>
      <c r="P1544" s="72">
        <f t="shared" si="147"/>
        <v>85.409859459797715</v>
      </c>
      <c r="Q1544" s="73">
        <f t="shared" si="148"/>
        <v>140.92626810866622</v>
      </c>
      <c r="R1544" s="48">
        <f t="shared" si="149"/>
        <v>1080.4347221664411</v>
      </c>
      <c r="S1544" s="74">
        <f t="shared" si="150"/>
        <v>55</v>
      </c>
      <c r="T1544" s="6" t="s">
        <v>431</v>
      </c>
      <c r="U1544" s="47" t="s">
        <v>432</v>
      </c>
      <c r="V1544" s="47">
        <v>1</v>
      </c>
      <c r="W1544" s="47">
        <v>1</v>
      </c>
      <c r="X1544" s="47">
        <v>1</v>
      </c>
      <c r="Y1544" s="47">
        <v>1</v>
      </c>
      <c r="Z1544" s="75">
        <v>40855.63622685185</v>
      </c>
      <c r="AA1544" s="6" t="s">
        <v>433</v>
      </c>
      <c r="AB1544" s="47" t="s">
        <v>3169</v>
      </c>
      <c r="AC1544" s="47" t="s">
        <v>7493</v>
      </c>
      <c r="AD1544" s="47" t="s">
        <v>7497</v>
      </c>
      <c r="AE1544" s="47" t="s">
        <v>7508</v>
      </c>
      <c r="AF1544" s="6" t="s">
        <v>7509</v>
      </c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</row>
    <row r="1545" spans="1:43" s="1" customFormat="1" ht="15.75" x14ac:dyDescent="0.25">
      <c r="A1545" s="47">
        <v>1543</v>
      </c>
      <c r="B1545" s="47" t="s">
        <v>7510</v>
      </c>
      <c r="C1545" s="47" t="s">
        <v>3208</v>
      </c>
      <c r="D1545" s="69" t="s">
        <v>3209</v>
      </c>
      <c r="E1545" s="47">
        <v>2003</v>
      </c>
      <c r="F1545" s="69" t="s">
        <v>3211</v>
      </c>
      <c r="G1545" s="69" t="s">
        <v>5592</v>
      </c>
      <c r="H1545" s="69" t="s">
        <v>3362</v>
      </c>
      <c r="I1545" s="70">
        <v>2.6252539841035749</v>
      </c>
      <c r="J1545" s="47" t="s">
        <v>430</v>
      </c>
      <c r="K1545" s="47">
        <v>8</v>
      </c>
      <c r="L1545" s="71"/>
      <c r="M1545" s="47">
        <v>75</v>
      </c>
      <c r="N1545" s="48">
        <f t="shared" si="145"/>
        <v>160</v>
      </c>
      <c r="O1545" s="48">
        <f t="shared" si="146"/>
        <v>420.04063745657197</v>
      </c>
      <c r="P1545" s="72">
        <f t="shared" si="147"/>
        <v>42.004063745657199</v>
      </c>
      <c r="Q1545" s="73">
        <f t="shared" si="148"/>
        <v>69.306705180334376</v>
      </c>
      <c r="R1545" s="48">
        <f t="shared" si="149"/>
        <v>531.3514063825636</v>
      </c>
      <c r="S1545" s="74">
        <f t="shared" si="150"/>
        <v>54</v>
      </c>
      <c r="T1545" s="6" t="s">
        <v>431</v>
      </c>
      <c r="U1545" s="47" t="s">
        <v>432</v>
      </c>
      <c r="V1545" s="47">
        <v>1</v>
      </c>
      <c r="W1545" s="47">
        <v>1</v>
      </c>
      <c r="X1545" s="47">
        <v>1</v>
      </c>
      <c r="Y1545" s="47">
        <v>1</v>
      </c>
      <c r="Z1545" s="75">
        <v>40855.63622685185</v>
      </c>
      <c r="AA1545" s="6" t="s">
        <v>433</v>
      </c>
      <c r="AB1545" s="47" t="s">
        <v>3213</v>
      </c>
      <c r="AC1545" s="47" t="s">
        <v>7511</v>
      </c>
      <c r="AD1545" s="47" t="s">
        <v>7512</v>
      </c>
      <c r="AE1545" s="47" t="s">
        <v>7513</v>
      </c>
      <c r="AF1545" s="6" t="s">
        <v>7514</v>
      </c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</row>
    <row r="1546" spans="1:43" s="1" customFormat="1" ht="15.75" x14ac:dyDescent="0.25">
      <c r="A1546" s="47">
        <v>1544</v>
      </c>
      <c r="B1546" s="47" t="s">
        <v>7515</v>
      </c>
      <c r="C1546" s="47" t="s">
        <v>3208</v>
      </c>
      <c r="D1546" s="69" t="s">
        <v>3209</v>
      </c>
      <c r="E1546" s="47">
        <v>2003</v>
      </c>
      <c r="F1546" s="69" t="s">
        <v>3211</v>
      </c>
      <c r="G1546" s="69" t="s">
        <v>3229</v>
      </c>
      <c r="H1546" s="69" t="s">
        <v>7516</v>
      </c>
      <c r="I1546" s="70">
        <v>40.000118377533113</v>
      </c>
      <c r="J1546" s="47" t="s">
        <v>430</v>
      </c>
      <c r="K1546" s="47">
        <v>10</v>
      </c>
      <c r="L1546" s="71"/>
      <c r="M1546" s="47">
        <v>75</v>
      </c>
      <c r="N1546" s="48">
        <f t="shared" si="145"/>
        <v>180</v>
      </c>
      <c r="O1546" s="48">
        <f t="shared" si="146"/>
        <v>7200.0213079559599</v>
      </c>
      <c r="P1546" s="72">
        <f t="shared" si="147"/>
        <v>720.00213079559603</v>
      </c>
      <c r="Q1546" s="73">
        <f t="shared" si="148"/>
        <v>1188.0035158127332</v>
      </c>
      <c r="R1546" s="48">
        <f t="shared" si="149"/>
        <v>9108.0269545642896</v>
      </c>
      <c r="S1546" s="74">
        <f t="shared" si="150"/>
        <v>54</v>
      </c>
      <c r="T1546" s="6" t="s">
        <v>1521</v>
      </c>
      <c r="U1546" s="47" t="s">
        <v>432</v>
      </c>
      <c r="V1546" s="47">
        <v>1</v>
      </c>
      <c r="W1546" s="47">
        <v>1</v>
      </c>
      <c r="X1546" s="47">
        <v>1</v>
      </c>
      <c r="Y1546" s="47">
        <v>1</v>
      </c>
      <c r="Z1546" s="75">
        <v>40855.63622685185</v>
      </c>
      <c r="AA1546" s="6" t="s">
        <v>433</v>
      </c>
      <c r="AB1546" s="47" t="s">
        <v>3213</v>
      </c>
      <c r="AC1546" s="47" t="s">
        <v>5594</v>
      </c>
      <c r="AD1546" s="47" t="s">
        <v>7517</v>
      </c>
      <c r="AE1546" s="47" t="s">
        <v>7518</v>
      </c>
      <c r="AF1546" s="6" t="s">
        <v>7519</v>
      </c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</row>
    <row r="1547" spans="1:43" s="1" customFormat="1" ht="15.75" x14ac:dyDescent="0.25">
      <c r="A1547" s="47">
        <v>1545</v>
      </c>
      <c r="B1547" s="47" t="s">
        <v>7520</v>
      </c>
      <c r="C1547" s="47" t="s">
        <v>3208</v>
      </c>
      <c r="D1547" s="69" t="s">
        <v>3209</v>
      </c>
      <c r="E1547" s="47">
        <v>2003</v>
      </c>
      <c r="F1547" s="69" t="s">
        <v>3362</v>
      </c>
      <c r="G1547" s="69" t="s">
        <v>3361</v>
      </c>
      <c r="H1547" s="69" t="s">
        <v>3229</v>
      </c>
      <c r="I1547" s="70">
        <v>1.6899680627334419</v>
      </c>
      <c r="J1547" s="47" t="s">
        <v>430</v>
      </c>
      <c r="K1547" s="47">
        <v>10</v>
      </c>
      <c r="L1547" s="71"/>
      <c r="M1547" s="47">
        <v>75</v>
      </c>
      <c r="N1547" s="48">
        <f t="shared" si="145"/>
        <v>180</v>
      </c>
      <c r="O1547" s="48">
        <f t="shared" si="146"/>
        <v>304.19425129201954</v>
      </c>
      <c r="P1547" s="72">
        <f t="shared" si="147"/>
        <v>30.419425129201954</v>
      </c>
      <c r="Q1547" s="73">
        <f t="shared" si="148"/>
        <v>50.192051463183226</v>
      </c>
      <c r="R1547" s="48">
        <f t="shared" si="149"/>
        <v>384.80572788440475</v>
      </c>
      <c r="S1547" s="74">
        <f t="shared" si="150"/>
        <v>54</v>
      </c>
      <c r="T1547" s="6" t="s">
        <v>431</v>
      </c>
      <c r="U1547" s="47" t="s">
        <v>432</v>
      </c>
      <c r="V1547" s="47">
        <v>1</v>
      </c>
      <c r="W1547" s="47">
        <v>1</v>
      </c>
      <c r="X1547" s="47">
        <v>1</v>
      </c>
      <c r="Y1547" s="47">
        <v>1</v>
      </c>
      <c r="Z1547" s="75">
        <v>40855.63622685185</v>
      </c>
      <c r="AA1547" s="6" t="s">
        <v>433</v>
      </c>
      <c r="AB1547" s="47" t="s">
        <v>3213</v>
      </c>
      <c r="AC1547" s="47" t="s">
        <v>7521</v>
      </c>
      <c r="AD1547" s="47" t="s">
        <v>7522</v>
      </c>
      <c r="AE1547" s="47" t="s">
        <v>7523</v>
      </c>
      <c r="AF1547" s="6" t="s">
        <v>7524</v>
      </c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</row>
    <row r="1548" spans="1:43" s="1" customFormat="1" ht="15.75" x14ac:dyDescent="0.25">
      <c r="A1548" s="47">
        <v>1546</v>
      </c>
      <c r="B1548" s="47" t="s">
        <v>7525</v>
      </c>
      <c r="C1548" s="47" t="s">
        <v>3208</v>
      </c>
      <c r="D1548" s="69" t="s">
        <v>3209</v>
      </c>
      <c r="E1548" s="47">
        <v>2003</v>
      </c>
      <c r="F1548" s="69" t="s">
        <v>3362</v>
      </c>
      <c r="G1548" s="69" t="s">
        <v>3229</v>
      </c>
      <c r="H1548" s="69" t="s">
        <v>3211</v>
      </c>
      <c r="I1548" s="70">
        <v>4.2764643535660749</v>
      </c>
      <c r="J1548" s="47" t="s">
        <v>430</v>
      </c>
      <c r="K1548" s="47">
        <v>8</v>
      </c>
      <c r="L1548" s="71"/>
      <c r="M1548" s="47">
        <v>75</v>
      </c>
      <c r="N1548" s="48">
        <f t="shared" si="145"/>
        <v>160</v>
      </c>
      <c r="O1548" s="48">
        <f t="shared" si="146"/>
        <v>684.23429657057204</v>
      </c>
      <c r="P1548" s="72">
        <f t="shared" si="147"/>
        <v>68.423429657057213</v>
      </c>
      <c r="Q1548" s="73">
        <f t="shared" si="148"/>
        <v>112.89865893414439</v>
      </c>
      <c r="R1548" s="48">
        <f t="shared" si="149"/>
        <v>865.55638516177362</v>
      </c>
      <c r="S1548" s="74">
        <f t="shared" si="150"/>
        <v>54</v>
      </c>
      <c r="T1548" s="6" t="s">
        <v>431</v>
      </c>
      <c r="U1548" s="47" t="s">
        <v>432</v>
      </c>
      <c r="V1548" s="47">
        <v>1</v>
      </c>
      <c r="W1548" s="47">
        <v>1</v>
      </c>
      <c r="X1548" s="47">
        <v>1</v>
      </c>
      <c r="Y1548" s="47">
        <v>1</v>
      </c>
      <c r="Z1548" s="75">
        <v>40855.63622685185</v>
      </c>
      <c r="AA1548" s="6" t="s">
        <v>433</v>
      </c>
      <c r="AB1548" s="47" t="s">
        <v>3213</v>
      </c>
      <c r="AC1548" s="47" t="s">
        <v>7526</v>
      </c>
      <c r="AD1548" s="47" t="s">
        <v>7527</v>
      </c>
      <c r="AE1548" s="47" t="s">
        <v>7528</v>
      </c>
      <c r="AF1548" s="6" t="s">
        <v>7529</v>
      </c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</row>
    <row r="1549" spans="1:43" s="1" customFormat="1" ht="15.75" x14ac:dyDescent="0.25">
      <c r="A1549" s="47">
        <v>1547</v>
      </c>
      <c r="B1549" s="47" t="s">
        <v>7530</v>
      </c>
      <c r="C1549" s="47" t="s">
        <v>3208</v>
      </c>
      <c r="D1549" s="69" t="s">
        <v>3209</v>
      </c>
      <c r="E1549" s="47">
        <v>2003</v>
      </c>
      <c r="F1549" s="69" t="s">
        <v>7531</v>
      </c>
      <c r="G1549" s="69" t="s">
        <v>3229</v>
      </c>
      <c r="H1549" s="69" t="s">
        <v>3211</v>
      </c>
      <c r="I1549" s="70">
        <v>358.84402504699892</v>
      </c>
      <c r="J1549" s="47" t="s">
        <v>430</v>
      </c>
      <c r="K1549" s="47">
        <v>10</v>
      </c>
      <c r="L1549" s="71"/>
      <c r="M1549" s="47">
        <v>75</v>
      </c>
      <c r="N1549" s="48">
        <f t="shared" si="145"/>
        <v>180</v>
      </c>
      <c r="O1549" s="48">
        <f t="shared" si="146"/>
        <v>64591.924508459808</v>
      </c>
      <c r="P1549" s="72">
        <f t="shared" si="147"/>
        <v>6459.1924508459815</v>
      </c>
      <c r="Q1549" s="73">
        <f t="shared" si="148"/>
        <v>10657.667543895868</v>
      </c>
      <c r="R1549" s="48">
        <f t="shared" si="149"/>
        <v>81708.784503201648</v>
      </c>
      <c r="S1549" s="74">
        <f t="shared" si="150"/>
        <v>54</v>
      </c>
      <c r="T1549" s="6" t="s">
        <v>431</v>
      </c>
      <c r="U1549" s="47" t="s">
        <v>432</v>
      </c>
      <c r="V1549" s="47">
        <v>1</v>
      </c>
      <c r="W1549" s="47">
        <v>1</v>
      </c>
      <c r="X1549" s="47">
        <v>1</v>
      </c>
      <c r="Y1549" s="47">
        <v>1</v>
      </c>
      <c r="Z1549" s="75">
        <v>40855.63622685185</v>
      </c>
      <c r="AA1549" s="6" t="s">
        <v>433</v>
      </c>
      <c r="AB1549" s="47" t="s">
        <v>3213</v>
      </c>
      <c r="AC1549" s="47" t="s">
        <v>7532</v>
      </c>
      <c r="AD1549" s="47" t="s">
        <v>7533</v>
      </c>
      <c r="AE1549" s="47" t="s">
        <v>7534</v>
      </c>
      <c r="AF1549" s="6" t="s">
        <v>7535</v>
      </c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</row>
    <row r="1550" spans="1:43" s="1" customFormat="1" ht="47.25" x14ac:dyDescent="0.25">
      <c r="A1550" s="47">
        <v>1548</v>
      </c>
      <c r="B1550" s="47" t="s">
        <v>7536</v>
      </c>
      <c r="C1550" s="47" t="s">
        <v>7537</v>
      </c>
      <c r="D1550" s="69" t="s">
        <v>793</v>
      </c>
      <c r="E1550" s="47">
        <v>2004</v>
      </c>
      <c r="F1550" s="69" t="s">
        <v>3210</v>
      </c>
      <c r="G1550" s="69" t="s">
        <v>3211</v>
      </c>
      <c r="H1550" s="69" t="s">
        <v>3212</v>
      </c>
      <c r="I1550" s="70">
        <v>204.5507963785042</v>
      </c>
      <c r="J1550" s="47" t="s">
        <v>430</v>
      </c>
      <c r="K1550" s="47">
        <v>10</v>
      </c>
      <c r="L1550" s="71"/>
      <c r="M1550" s="47">
        <v>75</v>
      </c>
      <c r="N1550" s="48">
        <f t="shared" si="145"/>
        <v>180</v>
      </c>
      <c r="O1550" s="48">
        <f t="shared" si="146"/>
        <v>36819.143348130754</v>
      </c>
      <c r="P1550" s="72">
        <f t="shared" si="147"/>
        <v>3681.9143348130756</v>
      </c>
      <c r="Q1550" s="73">
        <f t="shared" si="148"/>
        <v>6075.1586524415743</v>
      </c>
      <c r="R1550" s="48">
        <f t="shared" si="149"/>
        <v>46576.216335385405</v>
      </c>
      <c r="S1550" s="74">
        <f t="shared" si="150"/>
        <v>55</v>
      </c>
      <c r="T1550" s="6" t="s">
        <v>431</v>
      </c>
      <c r="U1550" s="47" t="s">
        <v>432</v>
      </c>
      <c r="V1550" s="47">
        <v>1</v>
      </c>
      <c r="W1550" s="47">
        <v>1</v>
      </c>
      <c r="X1550" s="47">
        <v>1</v>
      </c>
      <c r="Y1550" s="47">
        <v>1</v>
      </c>
      <c r="Z1550" s="75">
        <v>40855.636238425926</v>
      </c>
      <c r="AA1550" s="6" t="s">
        <v>433</v>
      </c>
      <c r="AB1550" s="47" t="s">
        <v>3169</v>
      </c>
      <c r="AC1550" s="47" t="s">
        <v>7538</v>
      </c>
      <c r="AD1550" s="47" t="s">
        <v>3214</v>
      </c>
      <c r="AE1550" s="47" t="s">
        <v>7539</v>
      </c>
      <c r="AF1550" s="6" t="s">
        <v>7540</v>
      </c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</row>
    <row r="1551" spans="1:43" s="1" customFormat="1" ht="15.75" x14ac:dyDescent="0.25">
      <c r="A1551" s="47">
        <v>1549</v>
      </c>
      <c r="B1551" s="47" t="s">
        <v>7541</v>
      </c>
      <c r="C1551" s="47" t="s">
        <v>3208</v>
      </c>
      <c r="D1551" s="69" t="s">
        <v>3209</v>
      </c>
      <c r="E1551" s="47">
        <v>2003</v>
      </c>
      <c r="F1551" s="69" t="s">
        <v>3210</v>
      </c>
      <c r="G1551" s="69" t="s">
        <v>3211</v>
      </c>
      <c r="H1551" s="69" t="s">
        <v>3212</v>
      </c>
      <c r="I1551" s="70">
        <v>1.1694939820364969</v>
      </c>
      <c r="J1551" s="47" t="s">
        <v>430</v>
      </c>
      <c r="K1551" s="47">
        <v>6</v>
      </c>
      <c r="L1551" s="71"/>
      <c r="M1551" s="47">
        <v>75</v>
      </c>
      <c r="N1551" s="48">
        <f t="shared" si="145"/>
        <v>140</v>
      </c>
      <c r="O1551" s="48">
        <f t="shared" si="146"/>
        <v>163.72915748510957</v>
      </c>
      <c r="P1551" s="72">
        <f t="shared" si="147"/>
        <v>16.372915748510959</v>
      </c>
      <c r="Q1551" s="73">
        <f t="shared" si="148"/>
        <v>27.015310985043079</v>
      </c>
      <c r="R1551" s="48">
        <f t="shared" si="149"/>
        <v>207.1173842186636</v>
      </c>
      <c r="S1551" s="74">
        <f t="shared" si="150"/>
        <v>54</v>
      </c>
      <c r="T1551" s="6" t="s">
        <v>431</v>
      </c>
      <c r="U1551" s="47" t="s">
        <v>432</v>
      </c>
      <c r="V1551" s="47">
        <v>1</v>
      </c>
      <c r="W1551" s="47">
        <v>1</v>
      </c>
      <c r="X1551" s="47">
        <v>1</v>
      </c>
      <c r="Y1551" s="47">
        <v>1</v>
      </c>
      <c r="Z1551" s="75">
        <v>40855.636238425926</v>
      </c>
      <c r="AA1551" s="6" t="s">
        <v>433</v>
      </c>
      <c r="AB1551" s="47" t="s">
        <v>3213</v>
      </c>
      <c r="AC1551" s="47"/>
      <c r="AD1551" s="47"/>
      <c r="AE1551" s="47" t="s">
        <v>7542</v>
      </c>
      <c r="AF1551" s="6" t="s">
        <v>7543</v>
      </c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</row>
    <row r="1552" spans="1:43" s="1" customFormat="1" ht="15.75" x14ac:dyDescent="0.25">
      <c r="A1552" s="47">
        <v>1550</v>
      </c>
      <c r="B1552" s="47" t="s">
        <v>7544</v>
      </c>
      <c r="C1552" s="47" t="s">
        <v>3208</v>
      </c>
      <c r="D1552" s="69" t="s">
        <v>3209</v>
      </c>
      <c r="E1552" s="47">
        <v>2003</v>
      </c>
      <c r="F1552" s="69" t="s">
        <v>7531</v>
      </c>
      <c r="G1552" s="69" t="s">
        <v>3229</v>
      </c>
      <c r="H1552" s="69" t="s">
        <v>3211</v>
      </c>
      <c r="I1552" s="70">
        <v>294.81649055497081</v>
      </c>
      <c r="J1552" s="47" t="s">
        <v>430</v>
      </c>
      <c r="K1552" s="47">
        <v>10</v>
      </c>
      <c r="L1552" s="71"/>
      <c r="M1552" s="47">
        <v>75</v>
      </c>
      <c r="N1552" s="48">
        <f t="shared" si="145"/>
        <v>180</v>
      </c>
      <c r="O1552" s="48">
        <f t="shared" si="146"/>
        <v>53066.968299894746</v>
      </c>
      <c r="P1552" s="72">
        <f t="shared" si="147"/>
        <v>5306.6968299894752</v>
      </c>
      <c r="Q1552" s="73">
        <f t="shared" si="148"/>
        <v>8756.0497694826317</v>
      </c>
      <c r="R1552" s="48">
        <f t="shared" si="149"/>
        <v>67129.714899366852</v>
      </c>
      <c r="S1552" s="74">
        <f t="shared" si="150"/>
        <v>54</v>
      </c>
      <c r="T1552" s="6" t="s">
        <v>431</v>
      </c>
      <c r="U1552" s="47" t="s">
        <v>432</v>
      </c>
      <c r="V1552" s="47">
        <v>1</v>
      </c>
      <c r="W1552" s="47">
        <v>1</v>
      </c>
      <c r="X1552" s="47">
        <v>1</v>
      </c>
      <c r="Y1552" s="47">
        <v>1</v>
      </c>
      <c r="Z1552" s="75">
        <v>40855.636238425926</v>
      </c>
      <c r="AA1552" s="6" t="s">
        <v>433</v>
      </c>
      <c r="AB1552" s="47" t="s">
        <v>3213</v>
      </c>
      <c r="AC1552" s="47" t="s">
        <v>7545</v>
      </c>
      <c r="AD1552" s="47" t="s">
        <v>7532</v>
      </c>
      <c r="AE1552" s="47" t="s">
        <v>7546</v>
      </c>
      <c r="AF1552" s="6" t="s">
        <v>7547</v>
      </c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</row>
    <row r="1553" spans="1:43" s="1" customFormat="1" ht="15.75" x14ac:dyDescent="0.25">
      <c r="A1553" s="47">
        <v>1551</v>
      </c>
      <c r="B1553" s="47" t="s">
        <v>7548</v>
      </c>
      <c r="C1553" s="47" t="s">
        <v>3208</v>
      </c>
      <c r="D1553" s="69" t="s">
        <v>3209</v>
      </c>
      <c r="E1553" s="47">
        <v>2003</v>
      </c>
      <c r="F1553" s="69" t="s">
        <v>3211</v>
      </c>
      <c r="G1553" s="69" t="s">
        <v>7531</v>
      </c>
      <c r="H1553" s="69" t="s">
        <v>3362</v>
      </c>
      <c r="I1553" s="70">
        <v>48.725389046134289</v>
      </c>
      <c r="J1553" s="47" t="s">
        <v>430</v>
      </c>
      <c r="K1553" s="47">
        <v>8</v>
      </c>
      <c r="L1553" s="71"/>
      <c r="M1553" s="47">
        <v>75</v>
      </c>
      <c r="N1553" s="48">
        <f t="shared" si="145"/>
        <v>160</v>
      </c>
      <c r="O1553" s="48">
        <f t="shared" si="146"/>
        <v>7796.0622473814865</v>
      </c>
      <c r="P1553" s="72">
        <f t="shared" si="147"/>
        <v>779.60622473814874</v>
      </c>
      <c r="Q1553" s="73">
        <f t="shared" si="148"/>
        <v>1286.3502708179453</v>
      </c>
      <c r="R1553" s="48">
        <f t="shared" si="149"/>
        <v>9862.0187429375819</v>
      </c>
      <c r="S1553" s="74">
        <f t="shared" si="150"/>
        <v>54</v>
      </c>
      <c r="T1553" s="6" t="s">
        <v>431</v>
      </c>
      <c r="U1553" s="47" t="s">
        <v>432</v>
      </c>
      <c r="V1553" s="47">
        <v>1</v>
      </c>
      <c r="W1553" s="47">
        <v>1</v>
      </c>
      <c r="X1553" s="47">
        <v>1</v>
      </c>
      <c r="Y1553" s="47">
        <v>1</v>
      </c>
      <c r="Z1553" s="75">
        <v>40855.636238425926</v>
      </c>
      <c r="AA1553" s="6" t="s">
        <v>433</v>
      </c>
      <c r="AB1553" s="47" t="s">
        <v>3213</v>
      </c>
      <c r="AC1553" s="47" t="s">
        <v>7549</v>
      </c>
      <c r="AD1553" s="47" t="s">
        <v>7550</v>
      </c>
      <c r="AE1553" s="47" t="s">
        <v>7551</v>
      </c>
      <c r="AF1553" s="6" t="s">
        <v>7552</v>
      </c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</row>
    <row r="1554" spans="1:43" s="1" customFormat="1" ht="15.75" x14ac:dyDescent="0.25">
      <c r="A1554" s="47">
        <v>1552</v>
      </c>
      <c r="B1554" s="47" t="s">
        <v>7553</v>
      </c>
      <c r="C1554" s="47" t="s">
        <v>3208</v>
      </c>
      <c r="D1554" s="69" t="s">
        <v>3209</v>
      </c>
      <c r="E1554" s="47">
        <v>2003</v>
      </c>
      <c r="F1554" s="69" t="s">
        <v>3211</v>
      </c>
      <c r="G1554" s="69" t="s">
        <v>7531</v>
      </c>
      <c r="H1554" s="69" t="s">
        <v>3362</v>
      </c>
      <c r="I1554" s="70">
        <v>288.88752813684022</v>
      </c>
      <c r="J1554" s="47" t="s">
        <v>430</v>
      </c>
      <c r="K1554" s="47">
        <v>8</v>
      </c>
      <c r="L1554" s="71"/>
      <c r="M1554" s="47">
        <v>75</v>
      </c>
      <c r="N1554" s="48">
        <f t="shared" si="145"/>
        <v>160</v>
      </c>
      <c r="O1554" s="48">
        <f t="shared" si="146"/>
        <v>46222.004501894437</v>
      </c>
      <c r="P1554" s="72">
        <f t="shared" si="147"/>
        <v>4622.2004501894435</v>
      </c>
      <c r="Q1554" s="73">
        <f t="shared" si="148"/>
        <v>7626.630742812581</v>
      </c>
      <c r="R1554" s="48">
        <f t="shared" si="149"/>
        <v>58470.835694896457</v>
      </c>
      <c r="S1554" s="74">
        <f t="shared" si="150"/>
        <v>54</v>
      </c>
      <c r="T1554" s="6" t="s">
        <v>431</v>
      </c>
      <c r="U1554" s="47" t="s">
        <v>432</v>
      </c>
      <c r="V1554" s="47">
        <v>1</v>
      </c>
      <c r="W1554" s="47">
        <v>1</v>
      </c>
      <c r="X1554" s="47">
        <v>1</v>
      </c>
      <c r="Y1554" s="47">
        <v>1</v>
      </c>
      <c r="Z1554" s="75">
        <v>40855.636238425926</v>
      </c>
      <c r="AA1554" s="6" t="s">
        <v>433</v>
      </c>
      <c r="AB1554" s="47" t="s">
        <v>3213</v>
      </c>
      <c r="AC1554" s="47" t="s">
        <v>7550</v>
      </c>
      <c r="AD1554" s="47" t="s">
        <v>7554</v>
      </c>
      <c r="AE1554" s="47" t="s">
        <v>7555</v>
      </c>
      <c r="AF1554" s="6" t="s">
        <v>7556</v>
      </c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</row>
    <row r="1555" spans="1:43" s="1" customFormat="1" ht="15.75" x14ac:dyDescent="0.25">
      <c r="A1555" s="47">
        <v>1553</v>
      </c>
      <c r="B1555" s="47" t="s">
        <v>7557</v>
      </c>
      <c r="C1555" s="47" t="s">
        <v>3208</v>
      </c>
      <c r="D1555" s="69" t="s">
        <v>3209</v>
      </c>
      <c r="E1555" s="47">
        <v>2003</v>
      </c>
      <c r="F1555" s="69" t="s">
        <v>7531</v>
      </c>
      <c r="G1555" s="69" t="s">
        <v>3211</v>
      </c>
      <c r="H1555" s="69" t="s">
        <v>7516</v>
      </c>
      <c r="I1555" s="70">
        <v>3.257700026391618</v>
      </c>
      <c r="J1555" s="47" t="s">
        <v>430</v>
      </c>
      <c r="K1555" s="47">
        <v>8</v>
      </c>
      <c r="L1555" s="71"/>
      <c r="M1555" s="47">
        <v>75</v>
      </c>
      <c r="N1555" s="48">
        <f t="shared" si="145"/>
        <v>160</v>
      </c>
      <c r="O1555" s="48">
        <f t="shared" si="146"/>
        <v>521.23200422265893</v>
      </c>
      <c r="P1555" s="72">
        <f t="shared" si="147"/>
        <v>52.123200422265896</v>
      </c>
      <c r="Q1555" s="73">
        <f t="shared" si="148"/>
        <v>86.003280696738713</v>
      </c>
      <c r="R1555" s="48">
        <f t="shared" si="149"/>
        <v>659.35848534166348</v>
      </c>
      <c r="S1555" s="74">
        <f t="shared" si="150"/>
        <v>54</v>
      </c>
      <c r="T1555" s="6" t="s">
        <v>431</v>
      </c>
      <c r="U1555" s="47" t="s">
        <v>432</v>
      </c>
      <c r="V1555" s="47">
        <v>1</v>
      </c>
      <c r="W1555" s="47">
        <v>1</v>
      </c>
      <c r="X1555" s="47">
        <v>1</v>
      </c>
      <c r="Y1555" s="47">
        <v>1</v>
      </c>
      <c r="Z1555" s="75">
        <v>40855.636238425926</v>
      </c>
      <c r="AA1555" s="6" t="s">
        <v>433</v>
      </c>
      <c r="AB1555" s="47" t="s">
        <v>3213</v>
      </c>
      <c r="AC1555" s="47" t="s">
        <v>7545</v>
      </c>
      <c r="AD1555" s="47" t="s">
        <v>7549</v>
      </c>
      <c r="AE1555" s="47" t="s">
        <v>7558</v>
      </c>
      <c r="AF1555" s="6" t="s">
        <v>7559</v>
      </c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</row>
    <row r="1556" spans="1:43" s="1" customFormat="1" ht="15.75" x14ac:dyDescent="0.25">
      <c r="A1556" s="47">
        <v>1554</v>
      </c>
      <c r="B1556" s="47" t="s">
        <v>7560</v>
      </c>
      <c r="C1556" s="47" t="s">
        <v>3208</v>
      </c>
      <c r="D1556" s="69" t="s">
        <v>3209</v>
      </c>
      <c r="E1556" s="47">
        <v>2003</v>
      </c>
      <c r="F1556" s="69" t="s">
        <v>3362</v>
      </c>
      <c r="G1556" s="69" t="s">
        <v>3211</v>
      </c>
      <c r="H1556" s="69" t="s">
        <v>7561</v>
      </c>
      <c r="I1556" s="70">
        <v>3.4788276343746012</v>
      </c>
      <c r="J1556" s="47" t="s">
        <v>430</v>
      </c>
      <c r="K1556" s="47">
        <v>8</v>
      </c>
      <c r="L1556" s="71"/>
      <c r="M1556" s="47">
        <v>75</v>
      </c>
      <c r="N1556" s="48">
        <f t="shared" si="145"/>
        <v>160</v>
      </c>
      <c r="O1556" s="48">
        <f t="shared" si="146"/>
        <v>556.6124214999362</v>
      </c>
      <c r="P1556" s="72">
        <f t="shared" si="147"/>
        <v>55.661242149993626</v>
      </c>
      <c r="Q1556" s="73">
        <f t="shared" si="148"/>
        <v>91.841049547489476</v>
      </c>
      <c r="R1556" s="48">
        <f t="shared" si="149"/>
        <v>704.11471319741929</v>
      </c>
      <c r="S1556" s="74">
        <f t="shared" si="150"/>
        <v>54</v>
      </c>
      <c r="T1556" s="6" t="s">
        <v>431</v>
      </c>
      <c r="U1556" s="47" t="s">
        <v>432</v>
      </c>
      <c r="V1556" s="47">
        <v>1</v>
      </c>
      <c r="W1556" s="47">
        <v>1</v>
      </c>
      <c r="X1556" s="47">
        <v>1</v>
      </c>
      <c r="Y1556" s="47">
        <v>1</v>
      </c>
      <c r="Z1556" s="75">
        <v>40855.636238425926</v>
      </c>
      <c r="AA1556" s="6" t="s">
        <v>433</v>
      </c>
      <c r="AB1556" s="47" t="s">
        <v>3213</v>
      </c>
      <c r="AC1556" s="47" t="s">
        <v>7562</v>
      </c>
      <c r="AD1556" s="47" t="s">
        <v>7563</v>
      </c>
      <c r="AE1556" s="47" t="s">
        <v>7564</v>
      </c>
      <c r="AF1556" s="6" t="s">
        <v>7565</v>
      </c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</row>
    <row r="1557" spans="1:43" s="1" customFormat="1" ht="15.75" x14ac:dyDescent="0.25">
      <c r="A1557" s="47">
        <v>1555</v>
      </c>
      <c r="B1557" s="47" t="s">
        <v>7566</v>
      </c>
      <c r="C1557" s="47" t="s">
        <v>3208</v>
      </c>
      <c r="D1557" s="69" t="s">
        <v>3209</v>
      </c>
      <c r="E1557" s="47">
        <v>2003</v>
      </c>
      <c r="F1557" s="69" t="s">
        <v>3211</v>
      </c>
      <c r="G1557" s="69" t="s">
        <v>5592</v>
      </c>
      <c r="H1557" s="69" t="s">
        <v>3362</v>
      </c>
      <c r="I1557" s="70">
        <v>3.3086818180697311</v>
      </c>
      <c r="J1557" s="47" t="s">
        <v>430</v>
      </c>
      <c r="K1557" s="47">
        <v>8</v>
      </c>
      <c r="L1557" s="71"/>
      <c r="M1557" s="47">
        <v>75</v>
      </c>
      <c r="N1557" s="48">
        <f t="shared" si="145"/>
        <v>160</v>
      </c>
      <c r="O1557" s="48">
        <f t="shared" si="146"/>
        <v>529.38909089115691</v>
      </c>
      <c r="P1557" s="72">
        <f t="shared" si="147"/>
        <v>52.938909089115697</v>
      </c>
      <c r="Q1557" s="73">
        <f t="shared" si="148"/>
        <v>87.349199997040884</v>
      </c>
      <c r="R1557" s="48">
        <f t="shared" si="149"/>
        <v>669.67719997731342</v>
      </c>
      <c r="S1557" s="74">
        <f t="shared" si="150"/>
        <v>54</v>
      </c>
      <c r="T1557" s="6" t="s">
        <v>431</v>
      </c>
      <c r="U1557" s="47" t="s">
        <v>432</v>
      </c>
      <c r="V1557" s="47">
        <v>1</v>
      </c>
      <c r="W1557" s="47">
        <v>1</v>
      </c>
      <c r="X1557" s="47">
        <v>1</v>
      </c>
      <c r="Y1557" s="47">
        <v>1</v>
      </c>
      <c r="Z1557" s="75">
        <v>40855.636238425926</v>
      </c>
      <c r="AA1557" s="6" t="s">
        <v>433</v>
      </c>
      <c r="AB1557" s="47" t="s">
        <v>3213</v>
      </c>
      <c r="AC1557" s="47" t="s">
        <v>7567</v>
      </c>
      <c r="AD1557" s="47" t="s">
        <v>7511</v>
      </c>
      <c r="AE1557" s="47" t="s">
        <v>7568</v>
      </c>
      <c r="AF1557" s="6" t="s">
        <v>7569</v>
      </c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</row>
    <row r="1558" spans="1:43" s="1" customFormat="1" ht="15.75" x14ac:dyDescent="0.25">
      <c r="A1558" s="47">
        <v>1556</v>
      </c>
      <c r="B1558" s="47" t="s">
        <v>7570</v>
      </c>
      <c r="C1558" s="47" t="s">
        <v>3208</v>
      </c>
      <c r="D1558" s="69" t="s">
        <v>3209</v>
      </c>
      <c r="E1558" s="47">
        <v>2003</v>
      </c>
      <c r="F1558" s="69" t="s">
        <v>3362</v>
      </c>
      <c r="G1558" s="69" t="s">
        <v>7571</v>
      </c>
      <c r="H1558" s="69" t="s">
        <v>3229</v>
      </c>
      <c r="I1558" s="70">
        <v>202.5943623233249</v>
      </c>
      <c r="J1558" s="47" t="s">
        <v>430</v>
      </c>
      <c r="K1558" s="47">
        <v>8</v>
      </c>
      <c r="L1558" s="71"/>
      <c r="M1558" s="47">
        <v>75</v>
      </c>
      <c r="N1558" s="48">
        <f t="shared" si="145"/>
        <v>160</v>
      </c>
      <c r="O1558" s="48">
        <f t="shared" si="146"/>
        <v>32415.097971731986</v>
      </c>
      <c r="P1558" s="72">
        <f t="shared" si="147"/>
        <v>3241.5097971731989</v>
      </c>
      <c r="Q1558" s="73">
        <f t="shared" si="148"/>
        <v>5348.4911653357767</v>
      </c>
      <c r="R1558" s="48">
        <f t="shared" si="149"/>
        <v>41005.098934240959</v>
      </c>
      <c r="S1558" s="74">
        <f t="shared" si="150"/>
        <v>54</v>
      </c>
      <c r="T1558" s="6" t="s">
        <v>431</v>
      </c>
      <c r="U1558" s="47" t="s">
        <v>432</v>
      </c>
      <c r="V1558" s="47">
        <v>1</v>
      </c>
      <c r="W1558" s="47">
        <v>1</v>
      </c>
      <c r="X1558" s="47">
        <v>1</v>
      </c>
      <c r="Y1558" s="47">
        <v>1</v>
      </c>
      <c r="Z1558" s="75">
        <v>40855.636238425926</v>
      </c>
      <c r="AA1558" s="6" t="s">
        <v>433</v>
      </c>
      <c r="AB1558" s="47" t="s">
        <v>3213</v>
      </c>
      <c r="AC1558" s="47" t="s">
        <v>7572</v>
      </c>
      <c r="AD1558" s="47" t="s">
        <v>7573</v>
      </c>
      <c r="AE1558" s="47" t="s">
        <v>7574</v>
      </c>
      <c r="AF1558" s="6" t="s">
        <v>7575</v>
      </c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</row>
    <row r="1559" spans="1:43" s="1" customFormat="1" ht="15.75" x14ac:dyDescent="0.25">
      <c r="A1559" s="47">
        <v>1557</v>
      </c>
      <c r="B1559" s="47" t="s">
        <v>7576</v>
      </c>
      <c r="C1559" s="47" t="s">
        <v>3208</v>
      </c>
      <c r="D1559" s="69" t="s">
        <v>3209</v>
      </c>
      <c r="E1559" s="47">
        <v>2003</v>
      </c>
      <c r="F1559" s="69" t="s">
        <v>3229</v>
      </c>
      <c r="G1559" s="69" t="s">
        <v>3362</v>
      </c>
      <c r="H1559" s="69" t="s">
        <v>3211</v>
      </c>
      <c r="I1559" s="70">
        <v>3.4095277809920179</v>
      </c>
      <c r="J1559" s="47" t="s">
        <v>430</v>
      </c>
      <c r="K1559" s="47">
        <v>10</v>
      </c>
      <c r="L1559" s="71"/>
      <c r="M1559" s="47">
        <v>75</v>
      </c>
      <c r="N1559" s="48">
        <f t="shared" si="145"/>
        <v>180</v>
      </c>
      <c r="O1559" s="48">
        <f t="shared" si="146"/>
        <v>613.71500057856326</v>
      </c>
      <c r="P1559" s="72">
        <f t="shared" si="147"/>
        <v>61.371500057856331</v>
      </c>
      <c r="Q1559" s="73">
        <f t="shared" si="148"/>
        <v>101.26297509546293</v>
      </c>
      <c r="R1559" s="48">
        <f t="shared" si="149"/>
        <v>776.34947573188254</v>
      </c>
      <c r="S1559" s="74">
        <f t="shared" si="150"/>
        <v>54</v>
      </c>
      <c r="T1559" s="6" t="s">
        <v>431</v>
      </c>
      <c r="U1559" s="47" t="s">
        <v>432</v>
      </c>
      <c r="V1559" s="47">
        <v>1</v>
      </c>
      <c r="W1559" s="47">
        <v>1</v>
      </c>
      <c r="X1559" s="47">
        <v>1</v>
      </c>
      <c r="Y1559" s="47">
        <v>1</v>
      </c>
      <c r="Z1559" s="75">
        <v>40855.636238425926</v>
      </c>
      <c r="AA1559" s="6" t="s">
        <v>433</v>
      </c>
      <c r="AB1559" s="47" t="s">
        <v>3213</v>
      </c>
      <c r="AC1559" s="47" t="s">
        <v>7521</v>
      </c>
      <c r="AD1559" s="47" t="s">
        <v>7577</v>
      </c>
      <c r="AE1559" s="47" t="s">
        <v>7578</v>
      </c>
      <c r="AF1559" s="6" t="s">
        <v>7579</v>
      </c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</row>
    <row r="1560" spans="1:43" s="1" customFormat="1" ht="15.75" x14ac:dyDescent="0.25">
      <c r="A1560" s="47">
        <v>1558</v>
      </c>
      <c r="B1560" s="47" t="s">
        <v>7580</v>
      </c>
      <c r="C1560" s="47" t="s">
        <v>3208</v>
      </c>
      <c r="D1560" s="69" t="s">
        <v>3209</v>
      </c>
      <c r="E1560" s="47">
        <v>2003</v>
      </c>
      <c r="F1560" s="69" t="s">
        <v>3362</v>
      </c>
      <c r="G1560" s="69" t="s">
        <v>3361</v>
      </c>
      <c r="H1560" s="69" t="s">
        <v>3229</v>
      </c>
      <c r="I1560" s="70">
        <v>3.0000512829065449</v>
      </c>
      <c r="J1560" s="47" t="s">
        <v>430</v>
      </c>
      <c r="K1560" s="47">
        <v>10</v>
      </c>
      <c r="L1560" s="71"/>
      <c r="M1560" s="47">
        <v>75</v>
      </c>
      <c r="N1560" s="48">
        <f t="shared" si="145"/>
        <v>180</v>
      </c>
      <c r="O1560" s="48">
        <f t="shared" si="146"/>
        <v>540.00923092317805</v>
      </c>
      <c r="P1560" s="72">
        <f t="shared" si="147"/>
        <v>54.000923092317805</v>
      </c>
      <c r="Q1560" s="73">
        <f t="shared" si="148"/>
        <v>89.101523102324364</v>
      </c>
      <c r="R1560" s="48">
        <f t="shared" si="149"/>
        <v>683.11167711782014</v>
      </c>
      <c r="S1560" s="74">
        <f t="shared" si="150"/>
        <v>54</v>
      </c>
      <c r="T1560" s="6" t="s">
        <v>431</v>
      </c>
      <c r="U1560" s="47" t="s">
        <v>432</v>
      </c>
      <c r="V1560" s="47">
        <v>1</v>
      </c>
      <c r="W1560" s="47">
        <v>1</v>
      </c>
      <c r="X1560" s="47">
        <v>1</v>
      </c>
      <c r="Y1560" s="47">
        <v>1</v>
      </c>
      <c r="Z1560" s="75">
        <v>40855.63625000001</v>
      </c>
      <c r="AA1560" s="6" t="s">
        <v>433</v>
      </c>
      <c r="AB1560" s="47" t="s">
        <v>3213</v>
      </c>
      <c r="AC1560" s="47" t="s">
        <v>7527</v>
      </c>
      <c r="AD1560" s="47" t="s">
        <v>7521</v>
      </c>
      <c r="AE1560" s="47" t="s">
        <v>7581</v>
      </c>
      <c r="AF1560" s="6" t="s">
        <v>7582</v>
      </c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</row>
    <row r="1561" spans="1:43" s="1" customFormat="1" ht="15.75" x14ac:dyDescent="0.25">
      <c r="A1561" s="47">
        <v>1559</v>
      </c>
      <c r="B1561" s="47" t="s">
        <v>7583</v>
      </c>
      <c r="C1561" s="47" t="s">
        <v>3208</v>
      </c>
      <c r="D1561" s="69" t="s">
        <v>3209</v>
      </c>
      <c r="E1561" s="47">
        <v>2003</v>
      </c>
      <c r="F1561" s="69" t="s">
        <v>3362</v>
      </c>
      <c r="G1561" s="69" t="s">
        <v>3361</v>
      </c>
      <c r="H1561" s="69" t="s">
        <v>3229</v>
      </c>
      <c r="I1561" s="70">
        <v>1.690056272907233</v>
      </c>
      <c r="J1561" s="47" t="s">
        <v>430</v>
      </c>
      <c r="K1561" s="47">
        <v>8</v>
      </c>
      <c r="L1561" s="71"/>
      <c r="M1561" s="47">
        <v>75</v>
      </c>
      <c r="N1561" s="48">
        <f t="shared" si="145"/>
        <v>160</v>
      </c>
      <c r="O1561" s="48">
        <f t="shared" si="146"/>
        <v>270.40900366515729</v>
      </c>
      <c r="P1561" s="72">
        <f t="shared" si="147"/>
        <v>27.040900366515729</v>
      </c>
      <c r="Q1561" s="73">
        <f t="shared" si="148"/>
        <v>44.617485604750946</v>
      </c>
      <c r="R1561" s="48">
        <f t="shared" si="149"/>
        <v>342.06738963642391</v>
      </c>
      <c r="S1561" s="74">
        <f t="shared" si="150"/>
        <v>54</v>
      </c>
      <c r="T1561" s="6" t="s">
        <v>431</v>
      </c>
      <c r="U1561" s="47" t="s">
        <v>432</v>
      </c>
      <c r="V1561" s="47">
        <v>1</v>
      </c>
      <c r="W1561" s="47">
        <v>1</v>
      </c>
      <c r="X1561" s="47">
        <v>1</v>
      </c>
      <c r="Y1561" s="47">
        <v>1</v>
      </c>
      <c r="Z1561" s="75">
        <v>40855.63625000001</v>
      </c>
      <c r="AA1561" s="6" t="s">
        <v>433</v>
      </c>
      <c r="AB1561" s="47" t="s">
        <v>3213</v>
      </c>
      <c r="AC1561" s="47" t="s">
        <v>7522</v>
      </c>
      <c r="AD1561" s="47" t="s">
        <v>7572</v>
      </c>
      <c r="AE1561" s="47" t="s">
        <v>7584</v>
      </c>
      <c r="AF1561" s="6" t="s">
        <v>7585</v>
      </c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</row>
    <row r="1562" spans="1:43" s="1" customFormat="1" ht="15.75" x14ac:dyDescent="0.25">
      <c r="A1562" s="47">
        <v>1560</v>
      </c>
      <c r="B1562" s="47" t="s">
        <v>7586</v>
      </c>
      <c r="C1562" s="47" t="s">
        <v>3208</v>
      </c>
      <c r="D1562" s="69" t="s">
        <v>3209</v>
      </c>
      <c r="E1562" s="47">
        <v>2003</v>
      </c>
      <c r="F1562" s="69" t="s">
        <v>3229</v>
      </c>
      <c r="G1562" s="69" t="s">
        <v>7531</v>
      </c>
      <c r="H1562" s="69" t="s">
        <v>3362</v>
      </c>
      <c r="I1562" s="70">
        <v>3.28438468663159</v>
      </c>
      <c r="J1562" s="47" t="s">
        <v>430</v>
      </c>
      <c r="K1562" s="47">
        <v>10</v>
      </c>
      <c r="L1562" s="71"/>
      <c r="M1562" s="47">
        <v>75</v>
      </c>
      <c r="N1562" s="48">
        <f t="shared" si="145"/>
        <v>180</v>
      </c>
      <c r="O1562" s="48">
        <f t="shared" si="146"/>
        <v>591.18924359368623</v>
      </c>
      <c r="P1562" s="72">
        <f t="shared" si="147"/>
        <v>59.118924359368627</v>
      </c>
      <c r="Q1562" s="73">
        <f t="shared" si="148"/>
        <v>97.546225192958232</v>
      </c>
      <c r="R1562" s="48">
        <f t="shared" si="149"/>
        <v>747.85439314601308</v>
      </c>
      <c r="S1562" s="74">
        <f t="shared" si="150"/>
        <v>54</v>
      </c>
      <c r="T1562" s="6" t="s">
        <v>431</v>
      </c>
      <c r="U1562" s="47" t="s">
        <v>432</v>
      </c>
      <c r="V1562" s="47">
        <v>1</v>
      </c>
      <c r="W1562" s="47">
        <v>1</v>
      </c>
      <c r="X1562" s="47">
        <v>1</v>
      </c>
      <c r="Y1562" s="47">
        <v>1</v>
      </c>
      <c r="Z1562" s="75">
        <v>40855.63625000001</v>
      </c>
      <c r="AA1562" s="6" t="s">
        <v>433</v>
      </c>
      <c r="AB1562" s="47" t="s">
        <v>3213</v>
      </c>
      <c r="AC1562" s="47" t="s">
        <v>7587</v>
      </c>
      <c r="AD1562" s="47" t="s">
        <v>7521</v>
      </c>
      <c r="AE1562" s="47" t="s">
        <v>7588</v>
      </c>
      <c r="AF1562" s="6" t="s">
        <v>7589</v>
      </c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</row>
    <row r="1563" spans="1:43" s="1" customFormat="1" ht="15.75" x14ac:dyDescent="0.25">
      <c r="A1563" s="47">
        <v>1561</v>
      </c>
      <c r="B1563" s="47" t="s">
        <v>7590</v>
      </c>
      <c r="C1563" s="47" t="s">
        <v>3208</v>
      </c>
      <c r="D1563" s="69" t="s">
        <v>3209</v>
      </c>
      <c r="E1563" s="47">
        <v>2003</v>
      </c>
      <c r="F1563" s="69" t="s">
        <v>3229</v>
      </c>
      <c r="G1563" s="69" t="s">
        <v>7531</v>
      </c>
      <c r="H1563" s="69" t="s">
        <v>451</v>
      </c>
      <c r="I1563" s="70">
        <v>2.4554365652903929</v>
      </c>
      <c r="J1563" s="47" t="s">
        <v>430</v>
      </c>
      <c r="K1563" s="47">
        <v>10</v>
      </c>
      <c r="L1563" s="71"/>
      <c r="M1563" s="47">
        <v>75</v>
      </c>
      <c r="N1563" s="48">
        <f t="shared" si="145"/>
        <v>180</v>
      </c>
      <c r="O1563" s="48">
        <f t="shared" si="146"/>
        <v>441.97858175227071</v>
      </c>
      <c r="P1563" s="72">
        <f t="shared" si="147"/>
        <v>44.197858175227076</v>
      </c>
      <c r="Q1563" s="73">
        <f t="shared" si="148"/>
        <v>72.926465989124665</v>
      </c>
      <c r="R1563" s="48">
        <f t="shared" si="149"/>
        <v>559.10290591662238</v>
      </c>
      <c r="S1563" s="74">
        <f t="shared" si="150"/>
        <v>54</v>
      </c>
      <c r="T1563" s="6" t="s">
        <v>1453</v>
      </c>
      <c r="U1563" s="47" t="s">
        <v>432</v>
      </c>
      <c r="V1563" s="47">
        <v>1</v>
      </c>
      <c r="W1563" s="47">
        <v>1</v>
      </c>
      <c r="X1563" s="47">
        <v>1</v>
      </c>
      <c r="Y1563" s="47">
        <v>1</v>
      </c>
      <c r="Z1563" s="75">
        <v>40855.63625000001</v>
      </c>
      <c r="AA1563" s="6" t="s">
        <v>433</v>
      </c>
      <c r="AB1563" s="47" t="s">
        <v>3213</v>
      </c>
      <c r="AC1563" s="47" t="s">
        <v>7591</v>
      </c>
      <c r="AD1563" s="47" t="s">
        <v>7592</v>
      </c>
      <c r="AE1563" s="47" t="s">
        <v>7593</v>
      </c>
      <c r="AF1563" s="6" t="s">
        <v>7594</v>
      </c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</row>
    <row r="1564" spans="1:43" s="1" customFormat="1" ht="15.75" x14ac:dyDescent="0.25">
      <c r="A1564" s="47">
        <v>1562</v>
      </c>
      <c r="B1564" s="47" t="s">
        <v>7595</v>
      </c>
      <c r="C1564" s="47" t="s">
        <v>3208</v>
      </c>
      <c r="D1564" s="69" t="s">
        <v>3209</v>
      </c>
      <c r="E1564" s="47">
        <v>2003</v>
      </c>
      <c r="F1564" s="69" t="s">
        <v>3229</v>
      </c>
      <c r="G1564" s="69" t="s">
        <v>7531</v>
      </c>
      <c r="H1564" s="69" t="s">
        <v>451</v>
      </c>
      <c r="I1564" s="70">
        <v>167.87691326432119</v>
      </c>
      <c r="J1564" s="47" t="s">
        <v>430</v>
      </c>
      <c r="K1564" s="47">
        <v>10</v>
      </c>
      <c r="L1564" s="71"/>
      <c r="M1564" s="47">
        <v>75</v>
      </c>
      <c r="N1564" s="48">
        <f t="shared" si="145"/>
        <v>180</v>
      </c>
      <c r="O1564" s="48">
        <f t="shared" si="146"/>
        <v>30217.844387577814</v>
      </c>
      <c r="P1564" s="72">
        <f t="shared" si="147"/>
        <v>3021.7844387577816</v>
      </c>
      <c r="Q1564" s="73">
        <f t="shared" si="148"/>
        <v>4985.9443239503389</v>
      </c>
      <c r="R1564" s="48">
        <f t="shared" si="149"/>
        <v>38225.573150285934</v>
      </c>
      <c r="S1564" s="74">
        <f t="shared" si="150"/>
        <v>54</v>
      </c>
      <c r="T1564" s="6" t="s">
        <v>431</v>
      </c>
      <c r="U1564" s="47" t="s">
        <v>432</v>
      </c>
      <c r="V1564" s="47">
        <v>1</v>
      </c>
      <c r="W1564" s="47">
        <v>1</v>
      </c>
      <c r="X1564" s="47">
        <v>1</v>
      </c>
      <c r="Y1564" s="47">
        <v>1</v>
      </c>
      <c r="Z1564" s="75">
        <v>40855.63625000001</v>
      </c>
      <c r="AA1564" s="6" t="s">
        <v>433</v>
      </c>
      <c r="AB1564" s="47" t="s">
        <v>3213</v>
      </c>
      <c r="AC1564" s="47" t="s">
        <v>7596</v>
      </c>
      <c r="AD1564" s="47" t="s">
        <v>7591</v>
      </c>
      <c r="AE1564" s="47" t="s">
        <v>7597</v>
      </c>
      <c r="AF1564" s="6" t="s">
        <v>7598</v>
      </c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</row>
    <row r="1565" spans="1:43" s="1" customFormat="1" ht="15.75" x14ac:dyDescent="0.25">
      <c r="A1565" s="47">
        <v>1563</v>
      </c>
      <c r="B1565" s="47" t="s">
        <v>7599</v>
      </c>
      <c r="C1565" s="47" t="s">
        <v>3208</v>
      </c>
      <c r="D1565" s="69" t="s">
        <v>3209</v>
      </c>
      <c r="E1565" s="47">
        <v>2003</v>
      </c>
      <c r="F1565" s="69" t="s">
        <v>3229</v>
      </c>
      <c r="G1565" s="69" t="s">
        <v>7531</v>
      </c>
      <c r="H1565" s="69" t="s">
        <v>3362</v>
      </c>
      <c r="I1565" s="70">
        <v>335.55842008580572</v>
      </c>
      <c r="J1565" s="47" t="s">
        <v>430</v>
      </c>
      <c r="K1565" s="47">
        <v>10</v>
      </c>
      <c r="L1565" s="71"/>
      <c r="M1565" s="47">
        <v>75</v>
      </c>
      <c r="N1565" s="48">
        <f t="shared" si="145"/>
        <v>180</v>
      </c>
      <c r="O1565" s="48">
        <f t="shared" si="146"/>
        <v>60400.515615445031</v>
      </c>
      <c r="P1565" s="72">
        <f t="shared" si="147"/>
        <v>6040.0515615445038</v>
      </c>
      <c r="Q1565" s="73">
        <f t="shared" si="148"/>
        <v>9966.0850765484302</v>
      </c>
      <c r="R1565" s="48">
        <f t="shared" si="149"/>
        <v>76406.652253537977</v>
      </c>
      <c r="S1565" s="74">
        <f t="shared" si="150"/>
        <v>54</v>
      </c>
      <c r="T1565" s="6" t="s">
        <v>431</v>
      </c>
      <c r="U1565" s="47" t="s">
        <v>432</v>
      </c>
      <c r="V1565" s="47">
        <v>1</v>
      </c>
      <c r="W1565" s="47">
        <v>1</v>
      </c>
      <c r="X1565" s="47">
        <v>1</v>
      </c>
      <c r="Y1565" s="47">
        <v>1</v>
      </c>
      <c r="Z1565" s="75">
        <v>40855.63625000001</v>
      </c>
      <c r="AA1565" s="6" t="s">
        <v>433</v>
      </c>
      <c r="AB1565" s="47" t="s">
        <v>3213</v>
      </c>
      <c r="AC1565" s="47" t="s">
        <v>7596</v>
      </c>
      <c r="AD1565" s="47" t="s">
        <v>7600</v>
      </c>
      <c r="AE1565" s="47" t="s">
        <v>7601</v>
      </c>
      <c r="AF1565" s="6" t="s">
        <v>7602</v>
      </c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</row>
    <row r="1566" spans="1:43" s="1" customFormat="1" ht="15.75" x14ac:dyDescent="0.25">
      <c r="A1566" s="47">
        <v>1564</v>
      </c>
      <c r="B1566" s="47" t="s">
        <v>7603</v>
      </c>
      <c r="C1566" s="47" t="s">
        <v>3208</v>
      </c>
      <c r="D1566" s="69" t="s">
        <v>3209</v>
      </c>
      <c r="E1566" s="47">
        <v>2003</v>
      </c>
      <c r="F1566" s="69" t="s">
        <v>7531</v>
      </c>
      <c r="G1566" s="69" t="s">
        <v>3229</v>
      </c>
      <c r="H1566" s="69" t="s">
        <v>3211</v>
      </c>
      <c r="I1566" s="70">
        <v>4.3309220356391229</v>
      </c>
      <c r="J1566" s="47" t="s">
        <v>430</v>
      </c>
      <c r="K1566" s="47">
        <v>10</v>
      </c>
      <c r="L1566" s="71"/>
      <c r="M1566" s="47">
        <v>75</v>
      </c>
      <c r="N1566" s="48">
        <f t="shared" si="145"/>
        <v>180</v>
      </c>
      <c r="O1566" s="48">
        <f t="shared" si="146"/>
        <v>779.56596641504211</v>
      </c>
      <c r="P1566" s="72">
        <f t="shared" si="147"/>
        <v>77.95659664150422</v>
      </c>
      <c r="Q1566" s="73">
        <f t="shared" si="148"/>
        <v>128.62838445848195</v>
      </c>
      <c r="R1566" s="48">
        <f t="shared" si="149"/>
        <v>986.15094751502829</v>
      </c>
      <c r="S1566" s="74">
        <f t="shared" si="150"/>
        <v>54</v>
      </c>
      <c r="T1566" s="6" t="s">
        <v>431</v>
      </c>
      <c r="U1566" s="47" t="s">
        <v>432</v>
      </c>
      <c r="V1566" s="47">
        <v>1</v>
      </c>
      <c r="W1566" s="47">
        <v>1</v>
      </c>
      <c r="X1566" s="47">
        <v>1</v>
      </c>
      <c r="Y1566" s="47">
        <v>1</v>
      </c>
      <c r="Z1566" s="75">
        <v>40855.63625000001</v>
      </c>
      <c r="AA1566" s="6" t="s">
        <v>433</v>
      </c>
      <c r="AB1566" s="47" t="s">
        <v>3213</v>
      </c>
      <c r="AC1566" s="47" t="s">
        <v>7533</v>
      </c>
      <c r="AD1566" s="47" t="s">
        <v>7596</v>
      </c>
      <c r="AE1566" s="47" t="s">
        <v>7604</v>
      </c>
      <c r="AF1566" s="6" t="s">
        <v>7605</v>
      </c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</row>
    <row r="1567" spans="1:43" s="1" customFormat="1" ht="15.75" x14ac:dyDescent="0.25">
      <c r="A1567" s="47">
        <v>1565</v>
      </c>
      <c r="B1567" s="47" t="s">
        <v>7606</v>
      </c>
      <c r="C1567" s="47" t="s">
        <v>3208</v>
      </c>
      <c r="D1567" s="69" t="s">
        <v>3209</v>
      </c>
      <c r="E1567" s="47">
        <v>2003</v>
      </c>
      <c r="F1567" s="69" t="s">
        <v>3210</v>
      </c>
      <c r="G1567" s="69" t="s">
        <v>3211</v>
      </c>
      <c r="H1567" s="69" t="s">
        <v>3212</v>
      </c>
      <c r="I1567" s="70">
        <v>2.494158721263724</v>
      </c>
      <c r="J1567" s="47" t="s">
        <v>430</v>
      </c>
      <c r="K1567" s="47">
        <v>10</v>
      </c>
      <c r="L1567" s="71"/>
      <c r="M1567" s="47">
        <v>75</v>
      </c>
      <c r="N1567" s="48">
        <f t="shared" si="145"/>
        <v>180</v>
      </c>
      <c r="O1567" s="48">
        <f t="shared" si="146"/>
        <v>448.94856982747029</v>
      </c>
      <c r="P1567" s="72">
        <f t="shared" si="147"/>
        <v>44.894856982747029</v>
      </c>
      <c r="Q1567" s="73">
        <f t="shared" si="148"/>
        <v>74.076514021532603</v>
      </c>
      <c r="R1567" s="48">
        <f t="shared" si="149"/>
        <v>567.91994083174995</v>
      </c>
      <c r="S1567" s="74">
        <f t="shared" si="150"/>
        <v>54</v>
      </c>
      <c r="T1567" s="6" t="s">
        <v>431</v>
      </c>
      <c r="U1567" s="47" t="s">
        <v>432</v>
      </c>
      <c r="V1567" s="47">
        <v>1</v>
      </c>
      <c r="W1567" s="47">
        <v>1</v>
      </c>
      <c r="X1567" s="47">
        <v>1</v>
      </c>
      <c r="Y1567" s="47">
        <v>1</v>
      </c>
      <c r="Z1567" s="75">
        <v>40855.63625000001</v>
      </c>
      <c r="AA1567" s="6" t="s">
        <v>433</v>
      </c>
      <c r="AB1567" s="47" t="s">
        <v>3213</v>
      </c>
      <c r="AC1567" s="47" t="s">
        <v>3215</v>
      </c>
      <c r="AD1567" s="47" t="s">
        <v>7545</v>
      </c>
      <c r="AE1567" s="47" t="s">
        <v>7607</v>
      </c>
      <c r="AF1567" s="6" t="s">
        <v>7608</v>
      </c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</row>
    <row r="1568" spans="1:43" s="1" customFormat="1" ht="15.75" x14ac:dyDescent="0.25">
      <c r="A1568" s="47">
        <v>1566</v>
      </c>
      <c r="B1568" s="47" t="s">
        <v>7609</v>
      </c>
      <c r="C1568" s="47" t="s">
        <v>3208</v>
      </c>
      <c r="D1568" s="69" t="s">
        <v>3209</v>
      </c>
      <c r="E1568" s="47">
        <v>2003</v>
      </c>
      <c r="F1568" s="69" t="s">
        <v>3229</v>
      </c>
      <c r="G1568" s="69" t="s">
        <v>3211</v>
      </c>
      <c r="H1568" s="69" t="s">
        <v>3222</v>
      </c>
      <c r="I1568" s="70">
        <v>1.689624503904775</v>
      </c>
      <c r="J1568" s="47" t="s">
        <v>430</v>
      </c>
      <c r="K1568" s="47">
        <v>10</v>
      </c>
      <c r="L1568" s="71"/>
      <c r="M1568" s="47">
        <v>75</v>
      </c>
      <c r="N1568" s="48">
        <f t="shared" si="145"/>
        <v>180</v>
      </c>
      <c r="O1568" s="48">
        <f t="shared" si="146"/>
        <v>304.13241070285949</v>
      </c>
      <c r="P1568" s="72">
        <f t="shared" si="147"/>
        <v>30.413241070285949</v>
      </c>
      <c r="Q1568" s="73">
        <f t="shared" si="148"/>
        <v>50.181847765971817</v>
      </c>
      <c r="R1568" s="48">
        <f t="shared" si="149"/>
        <v>384.72749953911728</v>
      </c>
      <c r="S1568" s="74">
        <f t="shared" si="150"/>
        <v>54</v>
      </c>
      <c r="T1568" s="6" t="s">
        <v>431</v>
      </c>
      <c r="U1568" s="47" t="s">
        <v>432</v>
      </c>
      <c r="V1568" s="47">
        <v>1</v>
      </c>
      <c r="W1568" s="47">
        <v>1</v>
      </c>
      <c r="X1568" s="47">
        <v>1</v>
      </c>
      <c r="Y1568" s="47">
        <v>1</v>
      </c>
      <c r="Z1568" s="75">
        <v>40855.63625000001</v>
      </c>
      <c r="AA1568" s="6" t="s">
        <v>433</v>
      </c>
      <c r="AB1568" s="47" t="s">
        <v>3213</v>
      </c>
      <c r="AC1568" s="47" t="s">
        <v>7610</v>
      </c>
      <c r="AD1568" s="47" t="s">
        <v>7611</v>
      </c>
      <c r="AE1568" s="47" t="s">
        <v>7612</v>
      </c>
      <c r="AF1568" s="6" t="s">
        <v>7613</v>
      </c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</row>
    <row r="1569" spans="1:43" s="1" customFormat="1" ht="15.75" x14ac:dyDescent="0.25">
      <c r="A1569" s="47">
        <v>1567</v>
      </c>
      <c r="B1569" s="47" t="s">
        <v>7614</v>
      </c>
      <c r="C1569" s="47" t="s">
        <v>3208</v>
      </c>
      <c r="D1569" s="69" t="s">
        <v>3209</v>
      </c>
      <c r="E1569" s="47">
        <v>2003</v>
      </c>
      <c r="F1569" s="69" t="s">
        <v>3229</v>
      </c>
      <c r="G1569" s="69" t="s">
        <v>3211</v>
      </c>
      <c r="H1569" s="69" t="s">
        <v>3222</v>
      </c>
      <c r="I1569" s="70">
        <v>5.5046795834188194</v>
      </c>
      <c r="J1569" s="47" t="s">
        <v>430</v>
      </c>
      <c r="K1569" s="47">
        <v>10</v>
      </c>
      <c r="L1569" s="71"/>
      <c r="M1569" s="47">
        <v>75</v>
      </c>
      <c r="N1569" s="48">
        <f t="shared" si="145"/>
        <v>180</v>
      </c>
      <c r="O1569" s="48">
        <f t="shared" si="146"/>
        <v>990.84232501538747</v>
      </c>
      <c r="P1569" s="72">
        <f t="shared" si="147"/>
        <v>99.08423250153875</v>
      </c>
      <c r="Q1569" s="73">
        <f t="shared" si="148"/>
        <v>163.48898362753894</v>
      </c>
      <c r="R1569" s="48">
        <f t="shared" si="149"/>
        <v>1253.4155411444654</v>
      </c>
      <c r="S1569" s="74">
        <f t="shared" si="150"/>
        <v>54</v>
      </c>
      <c r="T1569" s="6" t="s">
        <v>431</v>
      </c>
      <c r="U1569" s="47" t="s">
        <v>432</v>
      </c>
      <c r="V1569" s="47">
        <v>1</v>
      </c>
      <c r="W1569" s="47">
        <v>1</v>
      </c>
      <c r="X1569" s="47">
        <v>1</v>
      </c>
      <c r="Y1569" s="47">
        <v>1</v>
      </c>
      <c r="Z1569" s="75">
        <v>40855.63625000001</v>
      </c>
      <c r="AA1569" s="6" t="s">
        <v>433</v>
      </c>
      <c r="AB1569" s="47" t="s">
        <v>3213</v>
      </c>
      <c r="AC1569" s="47" t="s">
        <v>7611</v>
      </c>
      <c r="AD1569" s="47" t="s">
        <v>3231</v>
      </c>
      <c r="AE1569" s="47" t="s">
        <v>7615</v>
      </c>
      <c r="AF1569" s="6" t="s">
        <v>7616</v>
      </c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</row>
    <row r="1570" spans="1:43" s="1" customFormat="1" ht="15.75" x14ac:dyDescent="0.25">
      <c r="A1570" s="47">
        <v>1568</v>
      </c>
      <c r="B1570" s="47" t="s">
        <v>7617</v>
      </c>
      <c r="C1570" s="47" t="s">
        <v>3208</v>
      </c>
      <c r="D1570" s="69" t="s">
        <v>3209</v>
      </c>
      <c r="E1570" s="47">
        <v>2003</v>
      </c>
      <c r="F1570" s="69" t="s">
        <v>3229</v>
      </c>
      <c r="G1570" s="69" t="s">
        <v>3211</v>
      </c>
      <c r="H1570" s="69" t="s">
        <v>3222</v>
      </c>
      <c r="I1570" s="70">
        <v>184.2733374023228</v>
      </c>
      <c r="J1570" s="47" t="s">
        <v>430</v>
      </c>
      <c r="K1570" s="47">
        <v>10</v>
      </c>
      <c r="L1570" s="71"/>
      <c r="M1570" s="47">
        <v>75</v>
      </c>
      <c r="N1570" s="48">
        <f t="shared" si="145"/>
        <v>180</v>
      </c>
      <c r="O1570" s="48">
        <f t="shared" si="146"/>
        <v>33169.200732418103</v>
      </c>
      <c r="P1570" s="72">
        <f t="shared" si="147"/>
        <v>3316.9200732418103</v>
      </c>
      <c r="Q1570" s="73">
        <f t="shared" si="148"/>
        <v>5472.9181208489872</v>
      </c>
      <c r="R1570" s="48">
        <f t="shared" si="149"/>
        <v>41959.038926508903</v>
      </c>
      <c r="S1570" s="74">
        <f t="shared" si="150"/>
        <v>54</v>
      </c>
      <c r="T1570" s="6" t="s">
        <v>431</v>
      </c>
      <c r="U1570" s="47" t="s">
        <v>432</v>
      </c>
      <c r="V1570" s="47">
        <v>1</v>
      </c>
      <c r="W1570" s="47">
        <v>1</v>
      </c>
      <c r="X1570" s="47">
        <v>1</v>
      </c>
      <c r="Y1570" s="47">
        <v>1</v>
      </c>
      <c r="Z1570" s="75">
        <v>40855.63625000001</v>
      </c>
      <c r="AA1570" s="6" t="s">
        <v>433</v>
      </c>
      <c r="AB1570" s="47" t="s">
        <v>3213</v>
      </c>
      <c r="AC1570" s="47" t="s">
        <v>5594</v>
      </c>
      <c r="AD1570" s="47" t="s">
        <v>7610</v>
      </c>
      <c r="AE1570" s="47" t="s">
        <v>7618</v>
      </c>
      <c r="AF1570" s="6" t="s">
        <v>7619</v>
      </c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</row>
    <row r="1571" spans="1:43" s="1" customFormat="1" ht="15.75" x14ac:dyDescent="0.25">
      <c r="A1571" s="47">
        <v>1569</v>
      </c>
      <c r="B1571" s="47" t="s">
        <v>7620</v>
      </c>
      <c r="C1571" s="47" t="s">
        <v>3208</v>
      </c>
      <c r="D1571" s="69" t="s">
        <v>3209</v>
      </c>
      <c r="E1571" s="47">
        <v>2003</v>
      </c>
      <c r="F1571" s="69" t="s">
        <v>3211</v>
      </c>
      <c r="G1571" s="69" t="s">
        <v>3229</v>
      </c>
      <c r="H1571" s="69" t="s">
        <v>7516</v>
      </c>
      <c r="I1571" s="70">
        <v>306.06662109067668</v>
      </c>
      <c r="J1571" s="47" t="s">
        <v>430</v>
      </c>
      <c r="K1571" s="47">
        <v>8</v>
      </c>
      <c r="L1571" s="71"/>
      <c r="M1571" s="47">
        <v>75</v>
      </c>
      <c r="N1571" s="48">
        <f t="shared" si="145"/>
        <v>160</v>
      </c>
      <c r="O1571" s="48">
        <f t="shared" si="146"/>
        <v>48970.659374508265</v>
      </c>
      <c r="P1571" s="72">
        <f t="shared" si="147"/>
        <v>4897.0659374508268</v>
      </c>
      <c r="Q1571" s="73">
        <f t="shared" si="148"/>
        <v>8080.1587967938631</v>
      </c>
      <c r="R1571" s="48">
        <f t="shared" si="149"/>
        <v>61947.884108752951</v>
      </c>
      <c r="S1571" s="74">
        <f t="shared" si="150"/>
        <v>54</v>
      </c>
      <c r="T1571" s="6" t="s">
        <v>431</v>
      </c>
      <c r="U1571" s="47" t="s">
        <v>432</v>
      </c>
      <c r="V1571" s="47">
        <v>1</v>
      </c>
      <c r="W1571" s="47">
        <v>1</v>
      </c>
      <c r="X1571" s="47">
        <v>1</v>
      </c>
      <c r="Y1571" s="47">
        <v>1</v>
      </c>
      <c r="Z1571" s="75">
        <v>40855.63625000001</v>
      </c>
      <c r="AA1571" s="6" t="s">
        <v>433</v>
      </c>
      <c r="AB1571" s="47" t="s">
        <v>3213</v>
      </c>
      <c r="AC1571" s="47" t="s">
        <v>7621</v>
      </c>
      <c r="AD1571" s="47" t="s">
        <v>7622</v>
      </c>
      <c r="AE1571" s="47" t="s">
        <v>7623</v>
      </c>
      <c r="AF1571" s="6" t="s">
        <v>7624</v>
      </c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</row>
    <row r="1572" spans="1:43" s="1" customFormat="1" ht="15.75" x14ac:dyDescent="0.25">
      <c r="A1572" s="47">
        <v>1570</v>
      </c>
      <c r="B1572" s="47" t="s">
        <v>7625</v>
      </c>
      <c r="C1572" s="47" t="s">
        <v>3208</v>
      </c>
      <c r="D1572" s="69" t="s">
        <v>3209</v>
      </c>
      <c r="E1572" s="47">
        <v>2003</v>
      </c>
      <c r="F1572" s="69" t="s">
        <v>5592</v>
      </c>
      <c r="G1572" s="69" t="s">
        <v>3211</v>
      </c>
      <c r="H1572" s="69" t="s">
        <v>3362</v>
      </c>
      <c r="I1572" s="70">
        <v>3.1660875681351142</v>
      </c>
      <c r="J1572" s="47" t="s">
        <v>430</v>
      </c>
      <c r="K1572" s="47">
        <v>6</v>
      </c>
      <c r="L1572" s="71"/>
      <c r="M1572" s="47">
        <v>75</v>
      </c>
      <c r="N1572" s="48">
        <f t="shared" si="145"/>
        <v>140</v>
      </c>
      <c r="O1572" s="48">
        <f t="shared" si="146"/>
        <v>443.25225953891601</v>
      </c>
      <c r="P1572" s="72">
        <f t="shared" si="147"/>
        <v>44.325225953891604</v>
      </c>
      <c r="Q1572" s="73">
        <f t="shared" si="148"/>
        <v>73.136622823921144</v>
      </c>
      <c r="R1572" s="48">
        <f t="shared" si="149"/>
        <v>560.71410831672881</v>
      </c>
      <c r="S1572" s="74">
        <f t="shared" si="150"/>
        <v>54</v>
      </c>
      <c r="T1572" s="6" t="s">
        <v>431</v>
      </c>
      <c r="U1572" s="47" t="s">
        <v>432</v>
      </c>
      <c r="V1572" s="47">
        <v>1</v>
      </c>
      <c r="W1572" s="47">
        <v>1</v>
      </c>
      <c r="X1572" s="47">
        <v>1</v>
      </c>
      <c r="Y1572" s="47">
        <v>1</v>
      </c>
      <c r="Z1572" s="75">
        <v>40855.636261574073</v>
      </c>
      <c r="AA1572" s="6" t="s">
        <v>433</v>
      </c>
      <c r="AB1572" s="47" t="s">
        <v>3213</v>
      </c>
      <c r="AC1572" s="47" t="s">
        <v>7511</v>
      </c>
      <c r="AD1572" s="47" t="s">
        <v>7626</v>
      </c>
      <c r="AE1572" s="47" t="s">
        <v>7627</v>
      </c>
      <c r="AF1572" s="6" t="s">
        <v>7628</v>
      </c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</row>
    <row r="1573" spans="1:43" s="1" customFormat="1" ht="15.75" x14ac:dyDescent="0.25">
      <c r="A1573" s="47">
        <v>1571</v>
      </c>
      <c r="B1573" s="47" t="s">
        <v>7629</v>
      </c>
      <c r="C1573" s="47" t="s">
        <v>3208</v>
      </c>
      <c r="D1573" s="69" t="s">
        <v>3209</v>
      </c>
      <c r="E1573" s="47">
        <v>2003</v>
      </c>
      <c r="F1573" s="69" t="s">
        <v>3211</v>
      </c>
      <c r="G1573" s="69" t="s">
        <v>3229</v>
      </c>
      <c r="H1573" s="69" t="s">
        <v>7516</v>
      </c>
      <c r="I1573" s="70">
        <v>26.218699285615649</v>
      </c>
      <c r="J1573" s="47" t="s">
        <v>430</v>
      </c>
      <c r="K1573" s="47">
        <v>8</v>
      </c>
      <c r="L1573" s="71"/>
      <c r="M1573" s="47">
        <v>75</v>
      </c>
      <c r="N1573" s="48">
        <f t="shared" si="145"/>
        <v>160</v>
      </c>
      <c r="O1573" s="48">
        <f t="shared" si="146"/>
        <v>4194.9918856985041</v>
      </c>
      <c r="P1573" s="72">
        <f t="shared" si="147"/>
        <v>419.49918856985045</v>
      </c>
      <c r="Q1573" s="73">
        <f t="shared" si="148"/>
        <v>692.1736611402531</v>
      </c>
      <c r="R1573" s="48">
        <f t="shared" si="149"/>
        <v>5306.6647354086072</v>
      </c>
      <c r="S1573" s="74">
        <f t="shared" si="150"/>
        <v>54</v>
      </c>
      <c r="T1573" s="6" t="s">
        <v>431</v>
      </c>
      <c r="U1573" s="47" t="s">
        <v>432</v>
      </c>
      <c r="V1573" s="47">
        <v>1</v>
      </c>
      <c r="W1573" s="47">
        <v>1</v>
      </c>
      <c r="X1573" s="47">
        <v>1</v>
      </c>
      <c r="Y1573" s="47">
        <v>1</v>
      </c>
      <c r="Z1573" s="75">
        <v>40855.636261574073</v>
      </c>
      <c r="AA1573" s="6" t="s">
        <v>433</v>
      </c>
      <c r="AB1573" s="47" t="s">
        <v>3213</v>
      </c>
      <c r="AC1573" s="47" t="s">
        <v>7512</v>
      </c>
      <c r="AD1573" s="47" t="s">
        <v>7630</v>
      </c>
      <c r="AE1573" s="47" t="s">
        <v>7631</v>
      </c>
      <c r="AF1573" s="6" t="s">
        <v>7632</v>
      </c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</row>
    <row r="1574" spans="1:43" s="1" customFormat="1" ht="15.75" x14ac:dyDescent="0.25">
      <c r="A1574" s="47">
        <v>1572</v>
      </c>
      <c r="B1574" s="47" t="s">
        <v>7633</v>
      </c>
      <c r="C1574" s="47" t="s">
        <v>3208</v>
      </c>
      <c r="D1574" s="69" t="s">
        <v>3209</v>
      </c>
      <c r="E1574" s="47">
        <v>2003</v>
      </c>
      <c r="F1574" s="69" t="s">
        <v>3211</v>
      </c>
      <c r="G1574" s="69" t="s">
        <v>3229</v>
      </c>
      <c r="H1574" s="69" t="s">
        <v>5592</v>
      </c>
      <c r="I1574" s="70">
        <v>1.6976826162719141</v>
      </c>
      <c r="J1574" s="47" t="s">
        <v>430</v>
      </c>
      <c r="K1574" s="47">
        <v>8</v>
      </c>
      <c r="L1574" s="71"/>
      <c r="M1574" s="47">
        <v>75</v>
      </c>
      <c r="N1574" s="48">
        <f t="shared" si="145"/>
        <v>160</v>
      </c>
      <c r="O1574" s="48">
        <f t="shared" si="146"/>
        <v>271.62921860350627</v>
      </c>
      <c r="P1574" s="72">
        <f t="shared" si="147"/>
        <v>27.162921860350629</v>
      </c>
      <c r="Q1574" s="73">
        <f t="shared" si="148"/>
        <v>44.81882106957854</v>
      </c>
      <c r="R1574" s="48">
        <f t="shared" si="149"/>
        <v>343.61096153343544</v>
      </c>
      <c r="S1574" s="74">
        <f t="shared" si="150"/>
        <v>54</v>
      </c>
      <c r="T1574" s="6" t="s">
        <v>431</v>
      </c>
      <c r="U1574" s="47" t="s">
        <v>432</v>
      </c>
      <c r="V1574" s="47">
        <v>1</v>
      </c>
      <c r="W1574" s="47">
        <v>1</v>
      </c>
      <c r="X1574" s="47">
        <v>1</v>
      </c>
      <c r="Y1574" s="47">
        <v>1</v>
      </c>
      <c r="Z1574" s="75">
        <v>40855.636261574073</v>
      </c>
      <c r="AA1574" s="6" t="s">
        <v>433</v>
      </c>
      <c r="AB1574" s="47" t="s">
        <v>3213</v>
      </c>
      <c r="AC1574" s="47" t="s">
        <v>7622</v>
      </c>
      <c r="AD1574" s="47" t="s">
        <v>5593</v>
      </c>
      <c r="AE1574" s="47" t="s">
        <v>7634</v>
      </c>
      <c r="AF1574" s="6" t="s">
        <v>7635</v>
      </c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</row>
    <row r="1575" spans="1:43" s="1" customFormat="1" ht="15.75" x14ac:dyDescent="0.25">
      <c r="A1575" s="47">
        <v>1573</v>
      </c>
      <c r="B1575" s="47" t="s">
        <v>7636</v>
      </c>
      <c r="C1575" s="47" t="s">
        <v>3208</v>
      </c>
      <c r="D1575" s="69" t="s">
        <v>3209</v>
      </c>
      <c r="E1575" s="47">
        <v>2003</v>
      </c>
      <c r="F1575" s="69" t="s">
        <v>3362</v>
      </c>
      <c r="G1575" s="69" t="s">
        <v>3229</v>
      </c>
      <c r="H1575" s="69" t="s">
        <v>3211</v>
      </c>
      <c r="I1575" s="70">
        <v>644.4134009942095</v>
      </c>
      <c r="J1575" s="47" t="s">
        <v>430</v>
      </c>
      <c r="K1575" s="47">
        <v>8</v>
      </c>
      <c r="L1575" s="71"/>
      <c r="M1575" s="47">
        <v>75</v>
      </c>
      <c r="N1575" s="48">
        <f t="shared" si="145"/>
        <v>160</v>
      </c>
      <c r="O1575" s="48">
        <f t="shared" si="146"/>
        <v>103106.14415907352</v>
      </c>
      <c r="P1575" s="72">
        <f t="shared" si="147"/>
        <v>10310.614415907352</v>
      </c>
      <c r="Q1575" s="73">
        <f t="shared" si="148"/>
        <v>17012.513786247127</v>
      </c>
      <c r="R1575" s="48">
        <f t="shared" si="149"/>
        <v>130429.272361228</v>
      </c>
      <c r="S1575" s="74">
        <f t="shared" si="150"/>
        <v>54</v>
      </c>
      <c r="T1575" s="6" t="s">
        <v>431</v>
      </c>
      <c r="U1575" s="47" t="s">
        <v>432</v>
      </c>
      <c r="V1575" s="47">
        <v>1</v>
      </c>
      <c r="W1575" s="47">
        <v>1</v>
      </c>
      <c r="X1575" s="47">
        <v>1</v>
      </c>
      <c r="Y1575" s="47">
        <v>1</v>
      </c>
      <c r="Z1575" s="75">
        <v>40855.636261574073</v>
      </c>
      <c r="AA1575" s="6" t="s">
        <v>433</v>
      </c>
      <c r="AB1575" s="47" t="s">
        <v>3213</v>
      </c>
      <c r="AC1575" s="47" t="s">
        <v>7563</v>
      </c>
      <c r="AD1575" s="47" t="s">
        <v>7526</v>
      </c>
      <c r="AE1575" s="47" t="s">
        <v>7637</v>
      </c>
      <c r="AF1575" s="6" t="s">
        <v>7638</v>
      </c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</row>
    <row r="1576" spans="1:43" s="1" customFormat="1" ht="15.75" x14ac:dyDescent="0.25">
      <c r="A1576" s="47">
        <v>1574</v>
      </c>
      <c r="B1576" s="47" t="s">
        <v>7639</v>
      </c>
      <c r="C1576" s="47" t="s">
        <v>2721</v>
      </c>
      <c r="D1576" s="69" t="s">
        <v>2722</v>
      </c>
      <c r="E1576" s="47">
        <v>1995</v>
      </c>
      <c r="F1576" s="69" t="s">
        <v>2723</v>
      </c>
      <c r="G1576" s="69" t="s">
        <v>3935</v>
      </c>
      <c r="H1576" s="69" t="s">
        <v>2457</v>
      </c>
      <c r="I1576" s="70">
        <v>2.5188248537903961</v>
      </c>
      <c r="J1576" s="47" t="s">
        <v>430</v>
      </c>
      <c r="K1576" s="47">
        <v>6</v>
      </c>
      <c r="L1576" s="71"/>
      <c r="M1576" s="47">
        <v>75</v>
      </c>
      <c r="N1576" s="48">
        <f t="shared" si="145"/>
        <v>140</v>
      </c>
      <c r="O1576" s="48">
        <f t="shared" si="146"/>
        <v>352.63547953065546</v>
      </c>
      <c r="P1576" s="72">
        <f t="shared" si="147"/>
        <v>35.263547953065547</v>
      </c>
      <c r="Q1576" s="73">
        <f t="shared" si="148"/>
        <v>58.18485412255815</v>
      </c>
      <c r="R1576" s="48">
        <f t="shared" si="149"/>
        <v>446.08388160627914</v>
      </c>
      <c r="S1576" s="74">
        <f t="shared" si="150"/>
        <v>46</v>
      </c>
      <c r="T1576" s="6" t="s">
        <v>431</v>
      </c>
      <c r="U1576" s="47" t="s">
        <v>432</v>
      </c>
      <c r="V1576" s="47">
        <v>1</v>
      </c>
      <c r="W1576" s="47">
        <v>1</v>
      </c>
      <c r="X1576" s="47">
        <v>1</v>
      </c>
      <c r="Y1576" s="47">
        <v>1</v>
      </c>
      <c r="Z1576" s="75">
        <v>40855.636261574073</v>
      </c>
      <c r="AA1576" s="6" t="s">
        <v>433</v>
      </c>
      <c r="AB1576" s="47" t="s">
        <v>4343</v>
      </c>
      <c r="AC1576" s="47" t="s">
        <v>2741</v>
      </c>
      <c r="AD1576" s="47" t="s">
        <v>7109</v>
      </c>
      <c r="AE1576" s="47" t="s">
        <v>7640</v>
      </c>
      <c r="AF1576" s="6" t="s">
        <v>7641</v>
      </c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</row>
    <row r="1577" spans="1:43" s="1" customFormat="1" ht="15.75" x14ac:dyDescent="0.25">
      <c r="A1577" s="47">
        <v>1575</v>
      </c>
      <c r="B1577" s="47" t="s">
        <v>7642</v>
      </c>
      <c r="C1577" s="47" t="s">
        <v>1719</v>
      </c>
      <c r="D1577" s="69" t="s">
        <v>1985</v>
      </c>
      <c r="E1577" s="47">
        <v>1999</v>
      </c>
      <c r="F1577" s="69" t="s">
        <v>1872</v>
      </c>
      <c r="G1577" s="69" t="s">
        <v>451</v>
      </c>
      <c r="H1577" s="69" t="s">
        <v>451</v>
      </c>
      <c r="I1577" s="70">
        <v>280.89276570524407</v>
      </c>
      <c r="J1577" s="47" t="s">
        <v>430</v>
      </c>
      <c r="K1577" s="47">
        <v>8</v>
      </c>
      <c r="L1577" s="71"/>
      <c r="M1577" s="47">
        <v>75</v>
      </c>
      <c r="N1577" s="48">
        <f t="shared" si="145"/>
        <v>160</v>
      </c>
      <c r="O1577" s="48">
        <f t="shared" si="146"/>
        <v>44942.842512839052</v>
      </c>
      <c r="P1577" s="72">
        <f t="shared" si="147"/>
        <v>4494.2842512839052</v>
      </c>
      <c r="Q1577" s="73">
        <f t="shared" si="148"/>
        <v>7415.5690146184434</v>
      </c>
      <c r="R1577" s="48">
        <f t="shared" si="149"/>
        <v>56852.695778741399</v>
      </c>
      <c r="S1577" s="74">
        <f t="shared" si="150"/>
        <v>50</v>
      </c>
      <c r="T1577" s="6" t="s">
        <v>431</v>
      </c>
      <c r="U1577" s="47" t="s">
        <v>432</v>
      </c>
      <c r="V1577" s="47">
        <v>1</v>
      </c>
      <c r="W1577" s="47">
        <v>1</v>
      </c>
      <c r="X1577" s="47">
        <v>1</v>
      </c>
      <c r="Y1577" s="47">
        <v>1</v>
      </c>
      <c r="Z1577" s="75">
        <v>40855.636261574073</v>
      </c>
      <c r="AA1577" s="6" t="s">
        <v>433</v>
      </c>
      <c r="AB1577" s="47" t="s">
        <v>431</v>
      </c>
      <c r="AC1577" s="47" t="s">
        <v>1990</v>
      </c>
      <c r="AD1577" s="47" t="s">
        <v>5529</v>
      </c>
      <c r="AE1577" s="47" t="s">
        <v>7643</v>
      </c>
      <c r="AF1577" s="6" t="s">
        <v>7644</v>
      </c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</row>
    <row r="1578" spans="1:43" s="1" customFormat="1" ht="31.5" x14ac:dyDescent="0.25">
      <c r="A1578" s="47">
        <v>1576</v>
      </c>
      <c r="B1578" s="47" t="s">
        <v>7645</v>
      </c>
      <c r="C1578" s="47" t="s">
        <v>5462</v>
      </c>
      <c r="D1578" s="69" t="s">
        <v>3001</v>
      </c>
      <c r="E1578" s="47">
        <v>1977</v>
      </c>
      <c r="F1578" s="69" t="s">
        <v>1942</v>
      </c>
      <c r="G1578" s="69" t="s">
        <v>451</v>
      </c>
      <c r="H1578" s="69" t="s">
        <v>451</v>
      </c>
      <c r="I1578" s="70">
        <v>1</v>
      </c>
      <c r="J1578" s="47" t="s">
        <v>799</v>
      </c>
      <c r="K1578" s="47">
        <v>12</v>
      </c>
      <c r="L1578" s="71"/>
      <c r="M1578" s="47">
        <v>75</v>
      </c>
      <c r="N1578" s="48">
        <f t="shared" si="145"/>
        <v>200</v>
      </c>
      <c r="O1578" s="48">
        <f t="shared" si="146"/>
        <v>200</v>
      </c>
      <c r="P1578" s="72">
        <f t="shared" si="147"/>
        <v>20</v>
      </c>
      <c r="Q1578" s="73">
        <f t="shared" si="148"/>
        <v>33</v>
      </c>
      <c r="R1578" s="48">
        <f t="shared" si="149"/>
        <v>253</v>
      </c>
      <c r="S1578" s="74">
        <f t="shared" si="150"/>
        <v>28</v>
      </c>
      <c r="T1578" s="6" t="s">
        <v>7646</v>
      </c>
      <c r="U1578" s="47" t="s">
        <v>432</v>
      </c>
      <c r="V1578" s="47">
        <v>1</v>
      </c>
      <c r="W1578" s="47">
        <v>1</v>
      </c>
      <c r="X1578" s="47">
        <v>1</v>
      </c>
      <c r="Y1578" s="47">
        <v>1</v>
      </c>
      <c r="Z1578" s="75">
        <v>40855.636261574073</v>
      </c>
      <c r="AA1578" s="6" t="s">
        <v>433</v>
      </c>
      <c r="AB1578" s="47" t="s">
        <v>431</v>
      </c>
      <c r="AC1578" s="47"/>
      <c r="AD1578" s="47"/>
      <c r="AE1578" s="47" t="s">
        <v>7647</v>
      </c>
      <c r="AF1578" s="6" t="s">
        <v>7648</v>
      </c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</row>
    <row r="1579" spans="1:43" s="1" customFormat="1" ht="15.75" x14ac:dyDescent="0.25">
      <c r="A1579" s="47">
        <v>1577</v>
      </c>
      <c r="B1579" s="47" t="s">
        <v>7649</v>
      </c>
      <c r="C1579" s="47" t="s">
        <v>1920</v>
      </c>
      <c r="D1579" s="69" t="s">
        <v>1921</v>
      </c>
      <c r="E1579" s="47">
        <v>1999</v>
      </c>
      <c r="F1579" s="69" t="s">
        <v>442</v>
      </c>
      <c r="G1579" s="69" t="s">
        <v>1707</v>
      </c>
      <c r="H1579" s="69" t="s">
        <v>1708</v>
      </c>
      <c r="I1579" s="70">
        <v>2.7226416598377972</v>
      </c>
      <c r="J1579" s="47" t="s">
        <v>430</v>
      </c>
      <c r="K1579" s="47">
        <v>12</v>
      </c>
      <c r="L1579" s="71"/>
      <c r="M1579" s="47">
        <v>75</v>
      </c>
      <c r="N1579" s="48">
        <f t="shared" ref="N1579:N1642" si="151">IF(K1579=4,100,IF(K1579=6,140,IF(K1579=8,160,IF(K1579=10,180,IF(K1579=12,200,IF(K1579=14,225,IF(K1579=16,275,IF(K1579=18,350,0))))))))</f>
        <v>200</v>
      </c>
      <c r="O1579" s="48">
        <f t="shared" si="146"/>
        <v>544.52833196755944</v>
      </c>
      <c r="P1579" s="72">
        <f t="shared" si="147"/>
        <v>54.452833196755947</v>
      </c>
      <c r="Q1579" s="73">
        <f t="shared" si="148"/>
        <v>89.8471747746473</v>
      </c>
      <c r="R1579" s="48">
        <f t="shared" si="149"/>
        <v>688.8283399389627</v>
      </c>
      <c r="S1579" s="74">
        <f t="shared" si="150"/>
        <v>50</v>
      </c>
      <c r="T1579" s="6" t="s">
        <v>431</v>
      </c>
      <c r="U1579" s="47" t="s">
        <v>432</v>
      </c>
      <c r="V1579" s="47">
        <v>1</v>
      </c>
      <c r="W1579" s="47">
        <v>1</v>
      </c>
      <c r="X1579" s="47">
        <v>1</v>
      </c>
      <c r="Y1579" s="47">
        <v>1</v>
      </c>
      <c r="Z1579" s="75">
        <v>40855.636261574073</v>
      </c>
      <c r="AA1579" s="6" t="s">
        <v>433</v>
      </c>
      <c r="AB1579" s="47" t="s">
        <v>1722</v>
      </c>
      <c r="AC1579" s="47" t="s">
        <v>7650</v>
      </c>
      <c r="AD1579" s="47" t="s">
        <v>4253</v>
      </c>
      <c r="AE1579" s="47" t="s">
        <v>7651</v>
      </c>
      <c r="AF1579" s="6" t="s">
        <v>7652</v>
      </c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</row>
    <row r="1580" spans="1:43" s="1" customFormat="1" ht="15.75" x14ac:dyDescent="0.25">
      <c r="A1580" s="47">
        <v>1578</v>
      </c>
      <c r="B1580" s="47" t="s">
        <v>7653</v>
      </c>
      <c r="C1580" s="47" t="s">
        <v>1920</v>
      </c>
      <c r="D1580" s="69" t="s">
        <v>1921</v>
      </c>
      <c r="E1580" s="47">
        <v>1999</v>
      </c>
      <c r="F1580" s="69" t="s">
        <v>4265</v>
      </c>
      <c r="G1580" s="69" t="s">
        <v>1707</v>
      </c>
      <c r="H1580" s="69" t="s">
        <v>442</v>
      </c>
      <c r="I1580" s="70">
        <v>36.360440615926329</v>
      </c>
      <c r="J1580" s="47" t="s">
        <v>430</v>
      </c>
      <c r="K1580" s="47">
        <v>12</v>
      </c>
      <c r="L1580" s="71"/>
      <c r="M1580" s="47">
        <v>75</v>
      </c>
      <c r="N1580" s="48">
        <f t="shared" si="151"/>
        <v>200</v>
      </c>
      <c r="O1580" s="48">
        <f t="shared" si="146"/>
        <v>7272.0881231852654</v>
      </c>
      <c r="P1580" s="72">
        <f t="shared" si="147"/>
        <v>727.20881231852661</v>
      </c>
      <c r="Q1580" s="73">
        <f t="shared" si="148"/>
        <v>1199.8945403255689</v>
      </c>
      <c r="R1580" s="48">
        <f t="shared" si="149"/>
        <v>9199.1914758293606</v>
      </c>
      <c r="S1580" s="74">
        <f t="shared" si="150"/>
        <v>50</v>
      </c>
      <c r="T1580" s="6" t="s">
        <v>431</v>
      </c>
      <c r="U1580" s="47" t="s">
        <v>432</v>
      </c>
      <c r="V1580" s="47">
        <v>1</v>
      </c>
      <c r="W1580" s="47">
        <v>1</v>
      </c>
      <c r="X1580" s="47">
        <v>1</v>
      </c>
      <c r="Y1580" s="47">
        <v>1</v>
      </c>
      <c r="Z1580" s="75">
        <v>40855.636261574073</v>
      </c>
      <c r="AA1580" s="6" t="s">
        <v>433</v>
      </c>
      <c r="AB1580" s="47" t="s">
        <v>1722</v>
      </c>
      <c r="AC1580" s="47" t="s">
        <v>7654</v>
      </c>
      <c r="AD1580" s="47" t="s">
        <v>7655</v>
      </c>
      <c r="AE1580" s="47" t="s">
        <v>7656</v>
      </c>
      <c r="AF1580" s="6" t="s">
        <v>7657</v>
      </c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</row>
    <row r="1581" spans="1:43" s="1" customFormat="1" ht="15.75" x14ac:dyDescent="0.25">
      <c r="A1581" s="47">
        <v>1579</v>
      </c>
      <c r="B1581" s="47" t="s">
        <v>7658</v>
      </c>
      <c r="C1581" s="47" t="s">
        <v>1920</v>
      </c>
      <c r="D1581" s="69" t="s">
        <v>1921</v>
      </c>
      <c r="E1581" s="47">
        <v>1999</v>
      </c>
      <c r="F1581" s="69" t="s">
        <v>442</v>
      </c>
      <c r="G1581" s="69" t="s">
        <v>1707</v>
      </c>
      <c r="H1581" s="69" t="s">
        <v>457</v>
      </c>
      <c r="I1581" s="70">
        <v>44.000071829808803</v>
      </c>
      <c r="J1581" s="47" t="s">
        <v>430</v>
      </c>
      <c r="K1581" s="47">
        <v>8</v>
      </c>
      <c r="L1581" s="71"/>
      <c r="M1581" s="47">
        <v>75</v>
      </c>
      <c r="N1581" s="48">
        <f t="shared" si="151"/>
        <v>160</v>
      </c>
      <c r="O1581" s="48">
        <f t="shared" si="146"/>
        <v>7040.0114927694085</v>
      </c>
      <c r="P1581" s="72">
        <f t="shared" si="147"/>
        <v>704.00114927694085</v>
      </c>
      <c r="Q1581" s="73">
        <f t="shared" si="148"/>
        <v>1161.6018963069523</v>
      </c>
      <c r="R1581" s="48">
        <f t="shared" si="149"/>
        <v>8905.6145383533021</v>
      </c>
      <c r="S1581" s="74">
        <f t="shared" si="150"/>
        <v>50</v>
      </c>
      <c r="T1581" s="6" t="s">
        <v>1453</v>
      </c>
      <c r="U1581" s="47" t="s">
        <v>432</v>
      </c>
      <c r="V1581" s="47">
        <v>1</v>
      </c>
      <c r="W1581" s="47">
        <v>1</v>
      </c>
      <c r="X1581" s="47">
        <v>1</v>
      </c>
      <c r="Y1581" s="47">
        <v>1</v>
      </c>
      <c r="Z1581" s="75">
        <v>40855.636273148149</v>
      </c>
      <c r="AA1581" s="6" t="s">
        <v>433</v>
      </c>
      <c r="AB1581" s="47" t="s">
        <v>1722</v>
      </c>
      <c r="AC1581" s="47" t="s">
        <v>7659</v>
      </c>
      <c r="AD1581" s="47" t="s">
        <v>7660</v>
      </c>
      <c r="AE1581" s="47" t="s">
        <v>7661</v>
      </c>
      <c r="AF1581" s="6" t="s">
        <v>7662</v>
      </c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</row>
    <row r="1582" spans="1:43" s="1" customFormat="1" ht="15.75" x14ac:dyDescent="0.25">
      <c r="A1582" s="47">
        <v>1580</v>
      </c>
      <c r="B1582" s="47" t="s">
        <v>7663</v>
      </c>
      <c r="C1582" s="47" t="s">
        <v>1920</v>
      </c>
      <c r="D1582" s="69" t="s">
        <v>1921</v>
      </c>
      <c r="E1582" s="47">
        <v>1999</v>
      </c>
      <c r="F1582" s="69" t="s">
        <v>442</v>
      </c>
      <c r="G1582" s="69" t="s">
        <v>1707</v>
      </c>
      <c r="H1582" s="69" t="s">
        <v>457</v>
      </c>
      <c r="I1582" s="70">
        <v>3.3865939948312671</v>
      </c>
      <c r="J1582" s="47" t="s">
        <v>430</v>
      </c>
      <c r="K1582" s="47">
        <v>8</v>
      </c>
      <c r="L1582" s="71"/>
      <c r="M1582" s="47">
        <v>75</v>
      </c>
      <c r="N1582" s="48">
        <f t="shared" si="151"/>
        <v>160</v>
      </c>
      <c r="O1582" s="48">
        <f t="shared" si="146"/>
        <v>541.85503917300275</v>
      </c>
      <c r="P1582" s="72">
        <f t="shared" si="147"/>
        <v>54.185503917300281</v>
      </c>
      <c r="Q1582" s="73">
        <f t="shared" si="148"/>
        <v>89.406081463545448</v>
      </c>
      <c r="R1582" s="48">
        <f t="shared" si="149"/>
        <v>685.44662455384844</v>
      </c>
      <c r="S1582" s="74">
        <f t="shared" si="150"/>
        <v>50</v>
      </c>
      <c r="T1582" s="6" t="s">
        <v>431</v>
      </c>
      <c r="U1582" s="47" t="s">
        <v>432</v>
      </c>
      <c r="V1582" s="47">
        <v>1</v>
      </c>
      <c r="W1582" s="47">
        <v>1</v>
      </c>
      <c r="X1582" s="47">
        <v>1</v>
      </c>
      <c r="Y1582" s="47">
        <v>1</v>
      </c>
      <c r="Z1582" s="75">
        <v>40855.636273148149</v>
      </c>
      <c r="AA1582" s="6" t="s">
        <v>433</v>
      </c>
      <c r="AB1582" s="47" t="s">
        <v>1722</v>
      </c>
      <c r="AC1582" s="47" t="s">
        <v>7664</v>
      </c>
      <c r="AD1582" s="47" t="s">
        <v>7659</v>
      </c>
      <c r="AE1582" s="47" t="s">
        <v>7665</v>
      </c>
      <c r="AF1582" s="6" t="s">
        <v>7666</v>
      </c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</row>
    <row r="1583" spans="1:43" s="1" customFormat="1" ht="15.75" x14ac:dyDescent="0.25">
      <c r="A1583" s="47">
        <v>1581</v>
      </c>
      <c r="B1583" s="47" t="s">
        <v>7667</v>
      </c>
      <c r="C1583" s="47" t="s">
        <v>1920</v>
      </c>
      <c r="D1583" s="69" t="s">
        <v>1921</v>
      </c>
      <c r="E1583" s="47">
        <v>1999</v>
      </c>
      <c r="F1583" s="69" t="s">
        <v>442</v>
      </c>
      <c r="G1583" s="69" t="s">
        <v>1707</v>
      </c>
      <c r="H1583" s="69" t="s">
        <v>451</v>
      </c>
      <c r="I1583" s="70">
        <v>284.48578630707681</v>
      </c>
      <c r="J1583" s="47" t="s">
        <v>430</v>
      </c>
      <c r="K1583" s="47">
        <v>12</v>
      </c>
      <c r="L1583" s="71"/>
      <c r="M1583" s="47">
        <v>75</v>
      </c>
      <c r="N1583" s="48">
        <f t="shared" si="151"/>
        <v>200</v>
      </c>
      <c r="O1583" s="48">
        <f t="shared" si="146"/>
        <v>56897.157261415363</v>
      </c>
      <c r="P1583" s="72">
        <f t="shared" si="147"/>
        <v>5689.7157261415368</v>
      </c>
      <c r="Q1583" s="73">
        <f t="shared" si="148"/>
        <v>9388.0309481335335</v>
      </c>
      <c r="R1583" s="48">
        <f t="shared" si="149"/>
        <v>71974.903935690425</v>
      </c>
      <c r="S1583" s="74">
        <f t="shared" si="150"/>
        <v>50</v>
      </c>
      <c r="T1583" s="6" t="s">
        <v>431</v>
      </c>
      <c r="U1583" s="47" t="s">
        <v>432</v>
      </c>
      <c r="V1583" s="47">
        <v>1</v>
      </c>
      <c r="W1583" s="47">
        <v>1</v>
      </c>
      <c r="X1583" s="47">
        <v>1</v>
      </c>
      <c r="Y1583" s="47">
        <v>1</v>
      </c>
      <c r="Z1583" s="75">
        <v>40855.636273148149</v>
      </c>
      <c r="AA1583" s="6" t="s">
        <v>433</v>
      </c>
      <c r="AB1583" s="47" t="s">
        <v>1722</v>
      </c>
      <c r="AC1583" s="47" t="s">
        <v>7668</v>
      </c>
      <c r="AD1583" s="47" t="s">
        <v>1923</v>
      </c>
      <c r="AE1583" s="47" t="s">
        <v>7669</v>
      </c>
      <c r="AF1583" s="6" t="s">
        <v>7670</v>
      </c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</row>
    <row r="1584" spans="1:43" s="1" customFormat="1" ht="15.75" x14ac:dyDescent="0.25">
      <c r="A1584" s="47">
        <v>1582</v>
      </c>
      <c r="B1584" s="47" t="s">
        <v>7671</v>
      </c>
      <c r="C1584" s="47" t="s">
        <v>1920</v>
      </c>
      <c r="D1584" s="69" t="s">
        <v>1921</v>
      </c>
      <c r="E1584" s="47">
        <v>1999</v>
      </c>
      <c r="F1584" s="69" t="s">
        <v>4265</v>
      </c>
      <c r="G1584" s="69" t="s">
        <v>1707</v>
      </c>
      <c r="H1584" s="69" t="s">
        <v>442</v>
      </c>
      <c r="I1584" s="70">
        <v>4.8583716714522804</v>
      </c>
      <c r="J1584" s="47" t="s">
        <v>430</v>
      </c>
      <c r="K1584" s="47">
        <v>12</v>
      </c>
      <c r="L1584" s="71"/>
      <c r="M1584" s="47">
        <v>75</v>
      </c>
      <c r="N1584" s="48">
        <f t="shared" si="151"/>
        <v>200</v>
      </c>
      <c r="O1584" s="48">
        <f t="shared" si="146"/>
        <v>971.67433429045604</v>
      </c>
      <c r="P1584" s="72">
        <f t="shared" si="147"/>
        <v>97.167433429045616</v>
      </c>
      <c r="Q1584" s="73">
        <f t="shared" si="148"/>
        <v>160.32626515792523</v>
      </c>
      <c r="R1584" s="48">
        <f t="shared" si="149"/>
        <v>1229.1680328774269</v>
      </c>
      <c r="S1584" s="74">
        <f t="shared" si="150"/>
        <v>50</v>
      </c>
      <c r="T1584" s="6" t="s">
        <v>431</v>
      </c>
      <c r="U1584" s="47" t="s">
        <v>432</v>
      </c>
      <c r="V1584" s="47">
        <v>1</v>
      </c>
      <c r="W1584" s="47">
        <v>1</v>
      </c>
      <c r="X1584" s="47">
        <v>1</v>
      </c>
      <c r="Y1584" s="47">
        <v>1</v>
      </c>
      <c r="Z1584" s="75">
        <v>40855.636273148149</v>
      </c>
      <c r="AA1584" s="6" t="s">
        <v>433</v>
      </c>
      <c r="AB1584" s="47" t="s">
        <v>1722</v>
      </c>
      <c r="AC1584" s="47" t="s">
        <v>7650</v>
      </c>
      <c r="AD1584" s="47" t="s">
        <v>7654</v>
      </c>
      <c r="AE1584" s="47" t="s">
        <v>7672</v>
      </c>
      <c r="AF1584" s="6" t="s">
        <v>7673</v>
      </c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</row>
    <row r="1585" spans="1:43" s="1" customFormat="1" ht="15.75" x14ac:dyDescent="0.25">
      <c r="A1585" s="47">
        <v>1583</v>
      </c>
      <c r="B1585" s="47" t="s">
        <v>7674</v>
      </c>
      <c r="C1585" s="47" t="s">
        <v>1664</v>
      </c>
      <c r="D1585" s="69" t="s">
        <v>1921</v>
      </c>
      <c r="E1585" s="47">
        <v>1999</v>
      </c>
      <c r="F1585" s="69" t="s">
        <v>442</v>
      </c>
      <c r="G1585" s="69" t="s">
        <v>1707</v>
      </c>
      <c r="H1585" s="69" t="s">
        <v>1666</v>
      </c>
      <c r="I1585" s="70">
        <v>3.4692132827387478</v>
      </c>
      <c r="J1585" s="47" t="s">
        <v>430</v>
      </c>
      <c r="K1585" s="47">
        <v>12</v>
      </c>
      <c r="L1585" s="71"/>
      <c r="M1585" s="47">
        <v>75</v>
      </c>
      <c r="N1585" s="48">
        <f t="shared" si="151"/>
        <v>200</v>
      </c>
      <c r="O1585" s="48">
        <f t="shared" si="146"/>
        <v>693.84265654774958</v>
      </c>
      <c r="P1585" s="72">
        <f t="shared" si="147"/>
        <v>69.384265654774964</v>
      </c>
      <c r="Q1585" s="73">
        <f t="shared" si="148"/>
        <v>114.48403833037868</v>
      </c>
      <c r="R1585" s="48">
        <f t="shared" si="149"/>
        <v>877.71096053290319</v>
      </c>
      <c r="S1585" s="74">
        <f t="shared" si="150"/>
        <v>50</v>
      </c>
      <c r="T1585" s="6" t="s">
        <v>431</v>
      </c>
      <c r="U1585" s="47" t="s">
        <v>432</v>
      </c>
      <c r="V1585" s="47">
        <v>1</v>
      </c>
      <c r="W1585" s="47">
        <v>1</v>
      </c>
      <c r="X1585" s="47">
        <v>1</v>
      </c>
      <c r="Y1585" s="47">
        <v>1</v>
      </c>
      <c r="Z1585" s="75">
        <v>40855.636273148149</v>
      </c>
      <c r="AA1585" s="6" t="s">
        <v>433</v>
      </c>
      <c r="AB1585" s="47" t="s">
        <v>1722</v>
      </c>
      <c r="AC1585" s="47" t="s">
        <v>5533</v>
      </c>
      <c r="AD1585" s="47" t="s">
        <v>7675</v>
      </c>
      <c r="AE1585" s="47" t="s">
        <v>7676</v>
      </c>
      <c r="AF1585" s="6" t="s">
        <v>7677</v>
      </c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</row>
    <row r="1586" spans="1:43" s="1" customFormat="1" ht="15.75" x14ac:dyDescent="0.25">
      <c r="A1586" s="47">
        <v>1584</v>
      </c>
      <c r="B1586" s="47" t="s">
        <v>7678</v>
      </c>
      <c r="C1586" s="47" t="s">
        <v>1920</v>
      </c>
      <c r="D1586" s="69" t="s">
        <v>1921</v>
      </c>
      <c r="E1586" s="47">
        <v>1999</v>
      </c>
      <c r="F1586" s="69" t="s">
        <v>1707</v>
      </c>
      <c r="G1586" s="69" t="s">
        <v>442</v>
      </c>
      <c r="H1586" s="69" t="s">
        <v>457</v>
      </c>
      <c r="I1586" s="70">
        <v>34.314592666502399</v>
      </c>
      <c r="J1586" s="47" t="s">
        <v>430</v>
      </c>
      <c r="K1586" s="47">
        <v>8</v>
      </c>
      <c r="L1586" s="71"/>
      <c r="M1586" s="47">
        <v>75</v>
      </c>
      <c r="N1586" s="48">
        <f t="shared" si="151"/>
        <v>160</v>
      </c>
      <c r="O1586" s="48">
        <f t="shared" si="146"/>
        <v>5490.3348266403837</v>
      </c>
      <c r="P1586" s="72">
        <f t="shared" si="147"/>
        <v>549.03348266403839</v>
      </c>
      <c r="Q1586" s="73">
        <f t="shared" si="148"/>
        <v>905.90524639566331</v>
      </c>
      <c r="R1586" s="48">
        <f t="shared" si="149"/>
        <v>6945.2735557000851</v>
      </c>
      <c r="S1586" s="74">
        <f t="shared" si="150"/>
        <v>50</v>
      </c>
      <c r="T1586" s="6" t="s">
        <v>431</v>
      </c>
      <c r="U1586" s="47" t="s">
        <v>432</v>
      </c>
      <c r="V1586" s="47">
        <v>1</v>
      </c>
      <c r="W1586" s="47">
        <v>1</v>
      </c>
      <c r="X1586" s="47">
        <v>1</v>
      </c>
      <c r="Y1586" s="47">
        <v>1</v>
      </c>
      <c r="Z1586" s="75">
        <v>40855.636273148149</v>
      </c>
      <c r="AA1586" s="6" t="s">
        <v>433</v>
      </c>
      <c r="AB1586" s="47" t="s">
        <v>1722</v>
      </c>
      <c r="AC1586" s="47" t="s">
        <v>7679</v>
      </c>
      <c r="AD1586" s="47" t="s">
        <v>7680</v>
      </c>
      <c r="AE1586" s="47" t="s">
        <v>7681</v>
      </c>
      <c r="AF1586" s="6" t="s">
        <v>7682</v>
      </c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</row>
    <row r="1587" spans="1:43" s="1" customFormat="1" ht="15.75" x14ac:dyDescent="0.25">
      <c r="A1587" s="47">
        <v>1585</v>
      </c>
      <c r="B1587" s="47" t="s">
        <v>7683</v>
      </c>
      <c r="C1587" s="47" t="s">
        <v>1664</v>
      </c>
      <c r="D1587" s="69" t="s">
        <v>1921</v>
      </c>
      <c r="E1587" s="47">
        <v>1999</v>
      </c>
      <c r="F1587" s="69" t="s">
        <v>1666</v>
      </c>
      <c r="G1587" s="69" t="s">
        <v>1667</v>
      </c>
      <c r="H1587" s="69" t="s">
        <v>1668</v>
      </c>
      <c r="I1587" s="70">
        <v>12.222813399364499</v>
      </c>
      <c r="J1587" s="47" t="s">
        <v>430</v>
      </c>
      <c r="K1587" s="47">
        <v>10</v>
      </c>
      <c r="L1587" s="71"/>
      <c r="M1587" s="47">
        <v>75</v>
      </c>
      <c r="N1587" s="48">
        <f t="shared" si="151"/>
        <v>180</v>
      </c>
      <c r="O1587" s="48">
        <f t="shared" si="146"/>
        <v>2200.1064118856098</v>
      </c>
      <c r="P1587" s="72">
        <f t="shared" si="147"/>
        <v>220.01064118856098</v>
      </c>
      <c r="Q1587" s="73">
        <f t="shared" si="148"/>
        <v>363.01755796112559</v>
      </c>
      <c r="R1587" s="48">
        <f t="shared" si="149"/>
        <v>2783.1346110352961</v>
      </c>
      <c r="S1587" s="74">
        <f t="shared" si="150"/>
        <v>50</v>
      </c>
      <c r="T1587" s="6" t="s">
        <v>431</v>
      </c>
      <c r="U1587" s="47" t="s">
        <v>432</v>
      </c>
      <c r="V1587" s="47">
        <v>1</v>
      </c>
      <c r="W1587" s="47">
        <v>1</v>
      </c>
      <c r="X1587" s="47">
        <v>1</v>
      </c>
      <c r="Y1587" s="47">
        <v>1</v>
      </c>
      <c r="Z1587" s="75">
        <v>40855.636273148149</v>
      </c>
      <c r="AA1587" s="6" t="s">
        <v>433</v>
      </c>
      <c r="AB1587" s="47" t="s">
        <v>1722</v>
      </c>
      <c r="AC1587" s="47" t="s">
        <v>5544</v>
      </c>
      <c r="AD1587" s="47"/>
      <c r="AE1587" s="47" t="s">
        <v>7684</v>
      </c>
      <c r="AF1587" s="6" t="s">
        <v>7685</v>
      </c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</row>
    <row r="1588" spans="1:43" s="1" customFormat="1" ht="15.75" x14ac:dyDescent="0.25">
      <c r="A1588" s="47">
        <v>1586</v>
      </c>
      <c r="B1588" s="47" t="s">
        <v>7686</v>
      </c>
      <c r="C1588" s="47" t="s">
        <v>1664</v>
      </c>
      <c r="D1588" s="69" t="s">
        <v>1921</v>
      </c>
      <c r="E1588" s="47">
        <v>1999</v>
      </c>
      <c r="F1588" s="69" t="s">
        <v>1666</v>
      </c>
      <c r="G1588" s="69" t="s">
        <v>1667</v>
      </c>
      <c r="H1588" s="69" t="s">
        <v>442</v>
      </c>
      <c r="I1588" s="70">
        <v>1.156606562843097</v>
      </c>
      <c r="J1588" s="47" t="s">
        <v>430</v>
      </c>
      <c r="K1588" s="47">
        <v>10</v>
      </c>
      <c r="L1588" s="71"/>
      <c r="M1588" s="47">
        <v>75</v>
      </c>
      <c r="N1588" s="48">
        <f t="shared" si="151"/>
        <v>180</v>
      </c>
      <c r="O1588" s="48">
        <f t="shared" si="146"/>
        <v>208.18918131175747</v>
      </c>
      <c r="P1588" s="72">
        <f t="shared" si="147"/>
        <v>20.818918131175749</v>
      </c>
      <c r="Q1588" s="73">
        <f t="shared" si="148"/>
        <v>34.351214916439979</v>
      </c>
      <c r="R1588" s="48">
        <f t="shared" si="149"/>
        <v>263.35931435937317</v>
      </c>
      <c r="S1588" s="74">
        <f t="shared" si="150"/>
        <v>50</v>
      </c>
      <c r="T1588" s="6" t="s">
        <v>431</v>
      </c>
      <c r="U1588" s="47" t="s">
        <v>432</v>
      </c>
      <c r="V1588" s="47">
        <v>1</v>
      </c>
      <c r="W1588" s="47">
        <v>1</v>
      </c>
      <c r="X1588" s="47">
        <v>1</v>
      </c>
      <c r="Y1588" s="47">
        <v>1</v>
      </c>
      <c r="Z1588" s="75">
        <v>40855.636273148149</v>
      </c>
      <c r="AA1588" s="6" t="s">
        <v>433</v>
      </c>
      <c r="AB1588" s="47" t="s">
        <v>1722</v>
      </c>
      <c r="AC1588" s="47" t="s">
        <v>5534</v>
      </c>
      <c r="AD1588" s="47" t="s">
        <v>5548</v>
      </c>
      <c r="AE1588" s="47" t="s">
        <v>7687</v>
      </c>
      <c r="AF1588" s="6" t="s">
        <v>7688</v>
      </c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</row>
    <row r="1589" spans="1:43" s="1" customFormat="1" ht="15.75" x14ac:dyDescent="0.25">
      <c r="A1589" s="47">
        <v>1587</v>
      </c>
      <c r="B1589" s="47" t="s">
        <v>7689</v>
      </c>
      <c r="C1589" s="47" t="s">
        <v>3905</v>
      </c>
      <c r="D1589" s="69" t="s">
        <v>2722</v>
      </c>
      <c r="E1589" s="47">
        <v>1995</v>
      </c>
      <c r="F1589" s="69" t="s">
        <v>553</v>
      </c>
      <c r="G1589" s="69" t="s">
        <v>2723</v>
      </c>
      <c r="H1589" s="69" t="s">
        <v>548</v>
      </c>
      <c r="I1589" s="70">
        <v>9.6444000524159712</v>
      </c>
      <c r="J1589" s="47" t="s">
        <v>430</v>
      </c>
      <c r="K1589" s="47">
        <v>8</v>
      </c>
      <c r="L1589" s="71"/>
      <c r="M1589" s="47">
        <v>75</v>
      </c>
      <c r="N1589" s="48">
        <f t="shared" si="151"/>
        <v>160</v>
      </c>
      <c r="O1589" s="48">
        <f t="shared" si="146"/>
        <v>1543.1040083865555</v>
      </c>
      <c r="P1589" s="72">
        <f t="shared" si="147"/>
        <v>154.31040083865557</v>
      </c>
      <c r="Q1589" s="73">
        <f t="shared" si="148"/>
        <v>254.61216138378165</v>
      </c>
      <c r="R1589" s="48">
        <f t="shared" si="149"/>
        <v>1952.0265706089926</v>
      </c>
      <c r="S1589" s="74">
        <f t="shared" si="150"/>
        <v>46</v>
      </c>
      <c r="T1589" s="6" t="s">
        <v>431</v>
      </c>
      <c r="U1589" s="47" t="s">
        <v>432</v>
      </c>
      <c r="V1589" s="47">
        <v>1</v>
      </c>
      <c r="W1589" s="47">
        <v>1</v>
      </c>
      <c r="X1589" s="47">
        <v>1</v>
      </c>
      <c r="Y1589" s="47">
        <v>1</v>
      </c>
      <c r="Z1589" s="75">
        <v>40855.636273148149</v>
      </c>
      <c r="AA1589" s="6" t="s">
        <v>433</v>
      </c>
      <c r="AB1589" s="47" t="s">
        <v>4343</v>
      </c>
      <c r="AC1589" s="47" t="s">
        <v>7189</v>
      </c>
      <c r="AD1589" s="47" t="s">
        <v>7119</v>
      </c>
      <c r="AE1589" s="47" t="s">
        <v>7690</v>
      </c>
      <c r="AF1589" s="6" t="s">
        <v>7691</v>
      </c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</row>
    <row r="1590" spans="1:43" s="1" customFormat="1" ht="15.75" x14ac:dyDescent="0.25">
      <c r="A1590" s="47">
        <v>1588</v>
      </c>
      <c r="B1590" s="47" t="s">
        <v>7692</v>
      </c>
      <c r="C1590" s="47" t="s">
        <v>3905</v>
      </c>
      <c r="D1590" s="69" t="s">
        <v>2722</v>
      </c>
      <c r="E1590" s="47">
        <v>1995</v>
      </c>
      <c r="F1590" s="69" t="s">
        <v>553</v>
      </c>
      <c r="G1590" s="69" t="s">
        <v>6010</v>
      </c>
      <c r="H1590" s="69" t="s">
        <v>2723</v>
      </c>
      <c r="I1590" s="70">
        <v>2.821576164750506</v>
      </c>
      <c r="J1590" s="47" t="s">
        <v>430</v>
      </c>
      <c r="K1590" s="47">
        <v>8</v>
      </c>
      <c r="L1590" s="71"/>
      <c r="M1590" s="47">
        <v>75</v>
      </c>
      <c r="N1590" s="48">
        <f t="shared" si="151"/>
        <v>160</v>
      </c>
      <c r="O1590" s="48">
        <f t="shared" si="146"/>
        <v>451.45218636008099</v>
      </c>
      <c r="P1590" s="72">
        <f t="shared" si="147"/>
        <v>45.145218636008103</v>
      </c>
      <c r="Q1590" s="73">
        <f t="shared" si="148"/>
        <v>74.489610749413359</v>
      </c>
      <c r="R1590" s="48">
        <f t="shared" si="149"/>
        <v>571.08701574550241</v>
      </c>
      <c r="S1590" s="74">
        <f t="shared" si="150"/>
        <v>46</v>
      </c>
      <c r="T1590" s="6" t="s">
        <v>431</v>
      </c>
      <c r="U1590" s="47" t="s">
        <v>432</v>
      </c>
      <c r="V1590" s="47">
        <v>1</v>
      </c>
      <c r="W1590" s="47">
        <v>1</v>
      </c>
      <c r="X1590" s="47">
        <v>1</v>
      </c>
      <c r="Y1590" s="47">
        <v>1</v>
      </c>
      <c r="Z1590" s="75">
        <v>40855.636273148149</v>
      </c>
      <c r="AA1590" s="6" t="s">
        <v>433</v>
      </c>
      <c r="AB1590" s="47" t="s">
        <v>4343</v>
      </c>
      <c r="AC1590" s="47" t="s">
        <v>7193</v>
      </c>
      <c r="AD1590" s="47" t="s">
        <v>7114</v>
      </c>
      <c r="AE1590" s="47" t="s">
        <v>7693</v>
      </c>
      <c r="AF1590" s="6" t="s">
        <v>7694</v>
      </c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</row>
    <row r="1591" spans="1:43" s="1" customFormat="1" ht="15.75" x14ac:dyDescent="0.25">
      <c r="A1591" s="47">
        <v>1589</v>
      </c>
      <c r="B1591" s="47" t="s">
        <v>7695</v>
      </c>
      <c r="C1591" s="47" t="s">
        <v>3905</v>
      </c>
      <c r="D1591" s="69" t="s">
        <v>2722</v>
      </c>
      <c r="E1591" s="47">
        <v>1995</v>
      </c>
      <c r="F1591" s="69" t="s">
        <v>3908</v>
      </c>
      <c r="G1591" s="69" t="s">
        <v>2723</v>
      </c>
      <c r="H1591" s="69" t="s">
        <v>451</v>
      </c>
      <c r="I1591" s="70">
        <v>2.710133878319986</v>
      </c>
      <c r="J1591" s="47" t="s">
        <v>430</v>
      </c>
      <c r="K1591" s="47">
        <v>8</v>
      </c>
      <c r="L1591" s="71"/>
      <c r="M1591" s="47">
        <v>75</v>
      </c>
      <c r="N1591" s="48">
        <f t="shared" si="151"/>
        <v>160</v>
      </c>
      <c r="O1591" s="48">
        <f t="shared" si="146"/>
        <v>433.62142053119777</v>
      </c>
      <c r="P1591" s="72">
        <f t="shared" si="147"/>
        <v>43.362142053119783</v>
      </c>
      <c r="Q1591" s="73">
        <f t="shared" si="148"/>
        <v>71.54753438764763</v>
      </c>
      <c r="R1591" s="48">
        <f t="shared" si="149"/>
        <v>548.53109697196521</v>
      </c>
      <c r="S1591" s="74">
        <f t="shared" si="150"/>
        <v>46</v>
      </c>
      <c r="T1591" s="6" t="s">
        <v>431</v>
      </c>
      <c r="U1591" s="47" t="s">
        <v>432</v>
      </c>
      <c r="V1591" s="47">
        <v>1</v>
      </c>
      <c r="W1591" s="47">
        <v>1</v>
      </c>
      <c r="X1591" s="47">
        <v>1</v>
      </c>
      <c r="Y1591" s="47">
        <v>1</v>
      </c>
      <c r="Z1591" s="75">
        <v>40855.636273148149</v>
      </c>
      <c r="AA1591" s="6" t="s">
        <v>433</v>
      </c>
      <c r="AB1591" s="47" t="s">
        <v>4343</v>
      </c>
      <c r="AC1591" s="47" t="s">
        <v>7201</v>
      </c>
      <c r="AD1591" s="47" t="s">
        <v>7131</v>
      </c>
      <c r="AE1591" s="47" t="s">
        <v>7696</v>
      </c>
      <c r="AF1591" s="6" t="s">
        <v>7697</v>
      </c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</row>
    <row r="1592" spans="1:43" s="1" customFormat="1" ht="15.75" x14ac:dyDescent="0.25">
      <c r="A1592" s="47">
        <v>1590</v>
      </c>
      <c r="B1592" s="47" t="s">
        <v>7698</v>
      </c>
      <c r="C1592" s="47" t="s">
        <v>2721</v>
      </c>
      <c r="D1592" s="69" t="s">
        <v>2722</v>
      </c>
      <c r="E1592" s="47">
        <v>1995</v>
      </c>
      <c r="F1592" s="69" t="s">
        <v>6010</v>
      </c>
      <c r="G1592" s="69" t="s">
        <v>553</v>
      </c>
      <c r="H1592" s="69" t="s">
        <v>3935</v>
      </c>
      <c r="I1592" s="70">
        <v>13.96602706249729</v>
      </c>
      <c r="J1592" s="47" t="s">
        <v>430</v>
      </c>
      <c r="K1592" s="47">
        <v>8</v>
      </c>
      <c r="L1592" s="71"/>
      <c r="M1592" s="47">
        <v>75</v>
      </c>
      <c r="N1592" s="48">
        <f t="shared" si="151"/>
        <v>160</v>
      </c>
      <c r="O1592" s="48">
        <f t="shared" si="146"/>
        <v>2234.5643299995663</v>
      </c>
      <c r="P1592" s="72">
        <f t="shared" si="147"/>
        <v>223.45643299995663</v>
      </c>
      <c r="Q1592" s="73">
        <f t="shared" si="148"/>
        <v>368.70311444992842</v>
      </c>
      <c r="R1592" s="48">
        <f t="shared" si="149"/>
        <v>2826.7238774494513</v>
      </c>
      <c r="S1592" s="74">
        <f t="shared" si="150"/>
        <v>46</v>
      </c>
      <c r="T1592" s="6" t="s">
        <v>431</v>
      </c>
      <c r="U1592" s="47" t="s">
        <v>432</v>
      </c>
      <c r="V1592" s="47">
        <v>1</v>
      </c>
      <c r="W1592" s="47">
        <v>1</v>
      </c>
      <c r="X1592" s="47">
        <v>1</v>
      </c>
      <c r="Y1592" s="47">
        <v>1</v>
      </c>
      <c r="Z1592" s="75">
        <v>40855.636273148149</v>
      </c>
      <c r="AA1592" s="6" t="s">
        <v>433</v>
      </c>
      <c r="AB1592" s="47" t="s">
        <v>4343</v>
      </c>
      <c r="AC1592" s="47" t="s">
        <v>7699</v>
      </c>
      <c r="AD1592" s="47" t="s">
        <v>7700</v>
      </c>
      <c r="AE1592" s="47" t="s">
        <v>7701</v>
      </c>
      <c r="AF1592" s="6" t="s">
        <v>7702</v>
      </c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</row>
    <row r="1593" spans="1:43" s="1" customFormat="1" ht="15.75" x14ac:dyDescent="0.25">
      <c r="A1593" s="47">
        <v>1591</v>
      </c>
      <c r="B1593" s="47" t="s">
        <v>7703</v>
      </c>
      <c r="C1593" s="47" t="s">
        <v>3933</v>
      </c>
      <c r="D1593" s="69" t="s">
        <v>3934</v>
      </c>
      <c r="E1593" s="47">
        <v>1991</v>
      </c>
      <c r="F1593" s="69" t="s">
        <v>6937</v>
      </c>
      <c r="G1593" s="69" t="s">
        <v>457</v>
      </c>
      <c r="H1593" s="69" t="s">
        <v>451</v>
      </c>
      <c r="I1593" s="70">
        <v>248.2564761517379</v>
      </c>
      <c r="J1593" s="47" t="s">
        <v>430</v>
      </c>
      <c r="K1593" s="47">
        <v>8</v>
      </c>
      <c r="L1593" s="71"/>
      <c r="M1593" s="47">
        <v>75</v>
      </c>
      <c r="N1593" s="48">
        <f t="shared" si="151"/>
        <v>160</v>
      </c>
      <c r="O1593" s="48">
        <f t="shared" si="146"/>
        <v>39721.036184278062</v>
      </c>
      <c r="P1593" s="72">
        <f t="shared" si="147"/>
        <v>3972.1036184278064</v>
      </c>
      <c r="Q1593" s="73">
        <f t="shared" si="148"/>
        <v>6553.9709704058796</v>
      </c>
      <c r="R1593" s="48">
        <f t="shared" si="149"/>
        <v>50247.110773111744</v>
      </c>
      <c r="S1593" s="74">
        <f t="shared" si="150"/>
        <v>42</v>
      </c>
      <c r="T1593" s="6" t="s">
        <v>431</v>
      </c>
      <c r="U1593" s="47" t="s">
        <v>432</v>
      </c>
      <c r="V1593" s="47">
        <v>1</v>
      </c>
      <c r="W1593" s="47">
        <v>1</v>
      </c>
      <c r="X1593" s="47">
        <v>1</v>
      </c>
      <c r="Y1593" s="47">
        <v>1</v>
      </c>
      <c r="Z1593" s="75">
        <v>44272.373865740738</v>
      </c>
      <c r="AA1593" s="6" t="s">
        <v>1221</v>
      </c>
      <c r="AB1593" s="47" t="s">
        <v>431</v>
      </c>
      <c r="AC1593" s="47" t="s">
        <v>6938</v>
      </c>
      <c r="AD1593" s="47" t="s">
        <v>7704</v>
      </c>
      <c r="AE1593" s="47" t="s">
        <v>7705</v>
      </c>
      <c r="AF1593" s="6" t="s">
        <v>7706</v>
      </c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</row>
    <row r="1594" spans="1:43" s="1" customFormat="1" ht="15.75" x14ac:dyDescent="0.25">
      <c r="A1594" s="47">
        <v>1592</v>
      </c>
      <c r="B1594" s="47" t="s">
        <v>7707</v>
      </c>
      <c r="C1594" s="47" t="s">
        <v>3933</v>
      </c>
      <c r="D1594" s="69" t="s">
        <v>3934</v>
      </c>
      <c r="E1594" s="47">
        <v>1991</v>
      </c>
      <c r="F1594" s="69" t="s">
        <v>6937</v>
      </c>
      <c r="G1594" s="69" t="s">
        <v>457</v>
      </c>
      <c r="H1594" s="69" t="s">
        <v>451</v>
      </c>
      <c r="I1594" s="70">
        <v>430.60754623646909</v>
      </c>
      <c r="J1594" s="47" t="s">
        <v>430</v>
      </c>
      <c r="K1594" s="47">
        <v>8</v>
      </c>
      <c r="L1594" s="71"/>
      <c r="M1594" s="47">
        <v>75</v>
      </c>
      <c r="N1594" s="48">
        <f t="shared" si="151"/>
        <v>160</v>
      </c>
      <c r="O1594" s="48">
        <f t="shared" si="146"/>
        <v>68897.207397835053</v>
      </c>
      <c r="P1594" s="72">
        <f t="shared" si="147"/>
        <v>6889.7207397835055</v>
      </c>
      <c r="Q1594" s="73">
        <f t="shared" si="148"/>
        <v>11368.039220642782</v>
      </c>
      <c r="R1594" s="48">
        <f t="shared" si="149"/>
        <v>87154.967358261332</v>
      </c>
      <c r="S1594" s="74">
        <f t="shared" si="150"/>
        <v>42</v>
      </c>
      <c r="T1594" s="6" t="s">
        <v>431</v>
      </c>
      <c r="U1594" s="47" t="s">
        <v>432</v>
      </c>
      <c r="V1594" s="47">
        <v>1</v>
      </c>
      <c r="W1594" s="47">
        <v>1</v>
      </c>
      <c r="X1594" s="47">
        <v>1</v>
      </c>
      <c r="Y1594" s="47">
        <v>1</v>
      </c>
      <c r="Z1594" s="75">
        <v>44272.373865740738</v>
      </c>
      <c r="AA1594" s="6" t="s">
        <v>1221</v>
      </c>
      <c r="AB1594" s="47" t="s">
        <v>431</v>
      </c>
      <c r="AC1594" s="47" t="s">
        <v>7704</v>
      </c>
      <c r="AD1594" s="47" t="s">
        <v>7708</v>
      </c>
      <c r="AE1594" s="47" t="s">
        <v>7709</v>
      </c>
      <c r="AF1594" s="6" t="s">
        <v>7710</v>
      </c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</row>
    <row r="1595" spans="1:43" s="1" customFormat="1" ht="15.75" x14ac:dyDescent="0.25">
      <c r="A1595" s="47">
        <v>1593</v>
      </c>
      <c r="B1595" s="47" t="s">
        <v>7711</v>
      </c>
      <c r="C1595" s="47" t="s">
        <v>3933</v>
      </c>
      <c r="D1595" s="69" t="s">
        <v>3934</v>
      </c>
      <c r="E1595" s="47">
        <v>1991</v>
      </c>
      <c r="F1595" s="69" t="s">
        <v>6821</v>
      </c>
      <c r="G1595" s="69" t="s">
        <v>451</v>
      </c>
      <c r="H1595" s="69" t="s">
        <v>451</v>
      </c>
      <c r="I1595" s="70">
        <v>9.3321374181764583</v>
      </c>
      <c r="J1595" s="47" t="s">
        <v>430</v>
      </c>
      <c r="K1595" s="47">
        <v>12</v>
      </c>
      <c r="L1595" s="71"/>
      <c r="M1595" s="47">
        <v>75</v>
      </c>
      <c r="N1595" s="48">
        <f t="shared" si="151"/>
        <v>200</v>
      </c>
      <c r="O1595" s="48">
        <f t="shared" si="146"/>
        <v>1866.4274836352915</v>
      </c>
      <c r="P1595" s="72">
        <f t="shared" si="147"/>
        <v>186.64274836352917</v>
      </c>
      <c r="Q1595" s="73">
        <f t="shared" si="148"/>
        <v>307.96053479982311</v>
      </c>
      <c r="R1595" s="48">
        <f t="shared" si="149"/>
        <v>2361.030766798644</v>
      </c>
      <c r="S1595" s="74">
        <f t="shared" si="150"/>
        <v>42</v>
      </c>
      <c r="T1595" s="6" t="s">
        <v>431</v>
      </c>
      <c r="U1595" s="47" t="s">
        <v>432</v>
      </c>
      <c r="V1595" s="47">
        <v>1</v>
      </c>
      <c r="W1595" s="47">
        <v>1</v>
      </c>
      <c r="X1595" s="47">
        <v>1</v>
      </c>
      <c r="Y1595" s="47">
        <v>1</v>
      </c>
      <c r="Z1595" s="75">
        <v>40855.636284722219</v>
      </c>
      <c r="AA1595" s="6" t="s">
        <v>433</v>
      </c>
      <c r="AB1595" s="47" t="s">
        <v>431</v>
      </c>
      <c r="AC1595" s="47" t="s">
        <v>6822</v>
      </c>
      <c r="AD1595" s="47" t="s">
        <v>3937</v>
      </c>
      <c r="AE1595" s="47" t="s">
        <v>7712</v>
      </c>
      <c r="AF1595" s="6" t="s">
        <v>7713</v>
      </c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</row>
    <row r="1596" spans="1:43" s="1" customFormat="1" ht="31.5" x14ac:dyDescent="0.25">
      <c r="A1596" s="47">
        <v>1594</v>
      </c>
      <c r="B1596" s="47" t="s">
        <v>7714</v>
      </c>
      <c r="C1596" s="47" t="s">
        <v>1742</v>
      </c>
      <c r="D1596" s="69" t="s">
        <v>918</v>
      </c>
      <c r="E1596" s="47">
        <v>1977</v>
      </c>
      <c r="F1596" s="69" t="s">
        <v>1499</v>
      </c>
      <c r="G1596" s="69" t="s">
        <v>1255</v>
      </c>
      <c r="H1596" s="69" t="s">
        <v>905</v>
      </c>
      <c r="I1596" s="70">
        <v>3.239055003393378</v>
      </c>
      <c r="J1596" s="47" t="s">
        <v>799</v>
      </c>
      <c r="K1596" s="47">
        <v>12</v>
      </c>
      <c r="L1596" s="71"/>
      <c r="M1596" s="47">
        <v>75</v>
      </c>
      <c r="N1596" s="48">
        <f t="shared" si="151"/>
        <v>200</v>
      </c>
      <c r="O1596" s="48">
        <f t="shared" si="146"/>
        <v>647.81100067867555</v>
      </c>
      <c r="P1596" s="72">
        <f t="shared" si="147"/>
        <v>64.781100067867555</v>
      </c>
      <c r="Q1596" s="73">
        <f t="shared" si="148"/>
        <v>106.88881511198146</v>
      </c>
      <c r="R1596" s="48">
        <f t="shared" si="149"/>
        <v>819.48091585852455</v>
      </c>
      <c r="S1596" s="74">
        <f t="shared" si="150"/>
        <v>28</v>
      </c>
      <c r="T1596" s="6" t="s">
        <v>431</v>
      </c>
      <c r="U1596" s="47" t="s">
        <v>432</v>
      </c>
      <c r="V1596" s="47">
        <v>1</v>
      </c>
      <c r="W1596" s="47">
        <v>1</v>
      </c>
      <c r="X1596" s="47">
        <v>1</v>
      </c>
      <c r="Y1596" s="47">
        <v>1</v>
      </c>
      <c r="Z1596" s="75">
        <v>40855.636284722219</v>
      </c>
      <c r="AA1596" s="6" t="s">
        <v>433</v>
      </c>
      <c r="AB1596" s="47" t="s">
        <v>920</v>
      </c>
      <c r="AC1596" s="47" t="s">
        <v>7029</v>
      </c>
      <c r="AD1596" s="47" t="s">
        <v>7019</v>
      </c>
      <c r="AE1596" s="47" t="s">
        <v>7715</v>
      </c>
      <c r="AF1596" s="6" t="s">
        <v>7716</v>
      </c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</row>
    <row r="1597" spans="1:43" s="1" customFormat="1" ht="31.5" x14ac:dyDescent="0.25">
      <c r="A1597" s="47">
        <v>1595</v>
      </c>
      <c r="B1597" s="47" t="s">
        <v>7717</v>
      </c>
      <c r="C1597" s="47" t="s">
        <v>1941</v>
      </c>
      <c r="D1597" s="69" t="s">
        <v>918</v>
      </c>
      <c r="E1597" s="47">
        <v>1977</v>
      </c>
      <c r="F1597" s="69" t="s">
        <v>2864</v>
      </c>
      <c r="G1597" s="69" t="s">
        <v>905</v>
      </c>
      <c r="H1597" s="69" t="s">
        <v>457</v>
      </c>
      <c r="I1597" s="70">
        <v>57.000320376815147</v>
      </c>
      <c r="J1597" s="47" t="s">
        <v>799</v>
      </c>
      <c r="K1597" s="47">
        <v>10</v>
      </c>
      <c r="L1597" s="71"/>
      <c r="M1597" s="47">
        <v>75</v>
      </c>
      <c r="N1597" s="48">
        <f t="shared" si="151"/>
        <v>180</v>
      </c>
      <c r="O1597" s="48">
        <f t="shared" si="146"/>
        <v>10260.057667826726</v>
      </c>
      <c r="P1597" s="72">
        <f t="shared" si="147"/>
        <v>1026.0057667826727</v>
      </c>
      <c r="Q1597" s="73">
        <f t="shared" si="148"/>
        <v>1692.9095151914098</v>
      </c>
      <c r="R1597" s="48">
        <f t="shared" si="149"/>
        <v>12978.972949800809</v>
      </c>
      <c r="S1597" s="74">
        <f t="shared" si="150"/>
        <v>28</v>
      </c>
      <c r="T1597" s="6" t="s">
        <v>431</v>
      </c>
      <c r="U1597" s="47" t="s">
        <v>432</v>
      </c>
      <c r="V1597" s="47">
        <v>1</v>
      </c>
      <c r="W1597" s="47">
        <v>1</v>
      </c>
      <c r="X1597" s="47">
        <v>1</v>
      </c>
      <c r="Y1597" s="47">
        <v>1</v>
      </c>
      <c r="Z1597" s="75">
        <v>40855.636284722219</v>
      </c>
      <c r="AA1597" s="6" t="s">
        <v>433</v>
      </c>
      <c r="AB1597" s="47" t="s">
        <v>920</v>
      </c>
      <c r="AC1597" s="47" t="s">
        <v>7718</v>
      </c>
      <c r="AD1597" s="47" t="s">
        <v>7719</v>
      </c>
      <c r="AE1597" s="47" t="s">
        <v>7720</v>
      </c>
      <c r="AF1597" s="6" t="s">
        <v>7721</v>
      </c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</row>
    <row r="1598" spans="1:43" s="1" customFormat="1" ht="31.5" x14ac:dyDescent="0.25">
      <c r="A1598" s="47">
        <v>1596</v>
      </c>
      <c r="B1598" s="47" t="s">
        <v>7722</v>
      </c>
      <c r="C1598" s="47" t="s">
        <v>4179</v>
      </c>
      <c r="D1598" s="69" t="s">
        <v>918</v>
      </c>
      <c r="E1598" s="47">
        <v>1977</v>
      </c>
      <c r="F1598" s="69" t="s">
        <v>905</v>
      </c>
      <c r="G1598" s="69" t="s">
        <v>1677</v>
      </c>
      <c r="H1598" s="69" t="s">
        <v>812</v>
      </c>
      <c r="I1598" s="70">
        <v>482.42259996753279</v>
      </c>
      <c r="J1598" s="47" t="s">
        <v>430</v>
      </c>
      <c r="K1598" s="47">
        <v>10</v>
      </c>
      <c r="L1598" s="79" t="s">
        <v>7723</v>
      </c>
      <c r="M1598" s="47">
        <v>75</v>
      </c>
      <c r="N1598" s="48">
        <f t="shared" si="151"/>
        <v>180</v>
      </c>
      <c r="O1598" s="48">
        <f t="shared" si="146"/>
        <v>86836.067994155906</v>
      </c>
      <c r="P1598" s="72">
        <f t="shared" si="147"/>
        <v>8683.606799415591</v>
      </c>
      <c r="Q1598" s="73">
        <f t="shared" si="148"/>
        <v>14327.951219035724</v>
      </c>
      <c r="R1598" s="48">
        <f t="shared" si="149"/>
        <v>109847.62601260722</v>
      </c>
      <c r="S1598" s="74">
        <f t="shared" si="150"/>
        <v>28</v>
      </c>
      <c r="T1598" s="6" t="s">
        <v>431</v>
      </c>
      <c r="U1598" s="47" t="s">
        <v>432</v>
      </c>
      <c r="V1598" s="47">
        <v>1</v>
      </c>
      <c r="W1598" s="47">
        <v>1</v>
      </c>
      <c r="X1598" s="47">
        <v>1</v>
      </c>
      <c r="Y1598" s="47">
        <v>1</v>
      </c>
      <c r="Z1598" s="75">
        <v>43683.381550925937</v>
      </c>
      <c r="AA1598" s="6" t="s">
        <v>606</v>
      </c>
      <c r="AB1598" s="47" t="s">
        <v>920</v>
      </c>
      <c r="AC1598" s="47" t="s">
        <v>7724</v>
      </c>
      <c r="AD1598" s="47" t="s">
        <v>7725</v>
      </c>
      <c r="AE1598" s="47" t="s">
        <v>7726</v>
      </c>
      <c r="AF1598" s="6" t="s">
        <v>7727</v>
      </c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</row>
    <row r="1599" spans="1:43" s="1" customFormat="1" ht="15.75" x14ac:dyDescent="0.25">
      <c r="A1599" s="47">
        <v>1597</v>
      </c>
      <c r="B1599" s="47" t="s">
        <v>7728</v>
      </c>
      <c r="C1599" s="47" t="s">
        <v>5602</v>
      </c>
      <c r="D1599" s="69" t="s">
        <v>7729</v>
      </c>
      <c r="E1599" s="47">
        <v>1977</v>
      </c>
      <c r="F1599" s="69" t="s">
        <v>1677</v>
      </c>
      <c r="G1599" s="69" t="s">
        <v>1692</v>
      </c>
      <c r="H1599" s="69" t="s">
        <v>905</v>
      </c>
      <c r="I1599" s="70">
        <v>160.41311149653669</v>
      </c>
      <c r="J1599" s="47" t="s">
        <v>799</v>
      </c>
      <c r="K1599" s="47">
        <v>8</v>
      </c>
      <c r="L1599" s="71"/>
      <c r="M1599" s="47">
        <v>75</v>
      </c>
      <c r="N1599" s="48">
        <f t="shared" si="151"/>
        <v>160</v>
      </c>
      <c r="O1599" s="48">
        <f t="shared" si="146"/>
        <v>25666.097839445869</v>
      </c>
      <c r="P1599" s="72">
        <f t="shared" si="147"/>
        <v>2566.609783944587</v>
      </c>
      <c r="Q1599" s="73">
        <f t="shared" si="148"/>
        <v>4234.9061435085678</v>
      </c>
      <c r="R1599" s="48">
        <f t="shared" si="149"/>
        <v>32467.613766899023</v>
      </c>
      <c r="S1599" s="74">
        <f t="shared" si="150"/>
        <v>28</v>
      </c>
      <c r="T1599" s="6" t="s">
        <v>431</v>
      </c>
      <c r="U1599" s="47" t="s">
        <v>432</v>
      </c>
      <c r="V1599" s="47">
        <v>1</v>
      </c>
      <c r="W1599" s="47">
        <v>1</v>
      </c>
      <c r="X1599" s="47">
        <v>1</v>
      </c>
      <c r="Y1599" s="47">
        <v>1</v>
      </c>
      <c r="Z1599" s="75">
        <v>43683.362719907418</v>
      </c>
      <c r="AA1599" s="6" t="s">
        <v>606</v>
      </c>
      <c r="AB1599" s="47" t="s">
        <v>920</v>
      </c>
      <c r="AC1599" s="47" t="s">
        <v>7730</v>
      </c>
      <c r="AD1599" s="47" t="s">
        <v>7731</v>
      </c>
      <c r="AE1599" s="47" t="s">
        <v>7732</v>
      </c>
      <c r="AF1599" s="6" t="s">
        <v>7733</v>
      </c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</row>
    <row r="1600" spans="1:43" s="1" customFormat="1" ht="31.5" x14ac:dyDescent="0.25">
      <c r="A1600" s="47">
        <v>1598</v>
      </c>
      <c r="B1600" s="47" t="s">
        <v>7734</v>
      </c>
      <c r="C1600" s="47" t="s">
        <v>5602</v>
      </c>
      <c r="D1600" s="69" t="s">
        <v>918</v>
      </c>
      <c r="E1600" s="47">
        <v>1977</v>
      </c>
      <c r="F1600" s="69" t="s">
        <v>1677</v>
      </c>
      <c r="G1600" s="69" t="s">
        <v>1692</v>
      </c>
      <c r="H1600" s="69" t="s">
        <v>905</v>
      </c>
      <c r="I1600" s="70">
        <v>1.4934514943175929</v>
      </c>
      <c r="J1600" s="47" t="s">
        <v>799</v>
      </c>
      <c r="K1600" s="47">
        <v>10</v>
      </c>
      <c r="L1600" s="71"/>
      <c r="M1600" s="47">
        <v>75</v>
      </c>
      <c r="N1600" s="48">
        <f t="shared" si="151"/>
        <v>180</v>
      </c>
      <c r="O1600" s="48">
        <f t="shared" si="146"/>
        <v>268.82126897716671</v>
      </c>
      <c r="P1600" s="72">
        <f t="shared" si="147"/>
        <v>26.882126897716674</v>
      </c>
      <c r="Q1600" s="73">
        <f t="shared" si="148"/>
        <v>44.355509381232501</v>
      </c>
      <c r="R1600" s="48">
        <f t="shared" si="149"/>
        <v>340.05890525611585</v>
      </c>
      <c r="S1600" s="74">
        <f t="shared" si="150"/>
        <v>28</v>
      </c>
      <c r="T1600" s="6" t="s">
        <v>431</v>
      </c>
      <c r="U1600" s="47" t="s">
        <v>432</v>
      </c>
      <c r="V1600" s="47">
        <v>1</v>
      </c>
      <c r="W1600" s="47">
        <v>1</v>
      </c>
      <c r="X1600" s="47">
        <v>1</v>
      </c>
      <c r="Y1600" s="47">
        <v>1</v>
      </c>
      <c r="Z1600" s="75">
        <v>43683.362951388888</v>
      </c>
      <c r="AA1600" s="6" t="s">
        <v>606</v>
      </c>
      <c r="AB1600" s="47" t="s">
        <v>920</v>
      </c>
      <c r="AC1600" s="47" t="s">
        <v>7735</v>
      </c>
      <c r="AD1600" s="47" t="s">
        <v>7736</v>
      </c>
      <c r="AE1600" s="47" t="s">
        <v>7737</v>
      </c>
      <c r="AF1600" s="6" t="s">
        <v>7738</v>
      </c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</row>
    <row r="1601" spans="1:43" s="1" customFormat="1" ht="31.5" x14ac:dyDescent="0.25">
      <c r="A1601" s="47">
        <v>1599</v>
      </c>
      <c r="B1601" s="47" t="s">
        <v>7739</v>
      </c>
      <c r="C1601" s="47" t="s">
        <v>5602</v>
      </c>
      <c r="D1601" s="69" t="s">
        <v>918</v>
      </c>
      <c r="E1601" s="47">
        <v>1977</v>
      </c>
      <c r="F1601" s="69" t="s">
        <v>905</v>
      </c>
      <c r="G1601" s="69" t="s">
        <v>1677</v>
      </c>
      <c r="H1601" s="69" t="s">
        <v>812</v>
      </c>
      <c r="I1601" s="70">
        <v>3.4516417321789432</v>
      </c>
      <c r="J1601" s="47" t="s">
        <v>799</v>
      </c>
      <c r="K1601" s="47">
        <v>10</v>
      </c>
      <c r="L1601" s="71"/>
      <c r="M1601" s="47">
        <v>75</v>
      </c>
      <c r="N1601" s="48">
        <f t="shared" si="151"/>
        <v>180</v>
      </c>
      <c r="O1601" s="48">
        <f t="shared" si="146"/>
        <v>621.29551179220982</v>
      </c>
      <c r="P1601" s="72">
        <f t="shared" si="147"/>
        <v>62.129551179220982</v>
      </c>
      <c r="Q1601" s="73">
        <f t="shared" si="148"/>
        <v>102.51375944571463</v>
      </c>
      <c r="R1601" s="48">
        <f t="shared" si="149"/>
        <v>785.9388224171455</v>
      </c>
      <c r="S1601" s="74">
        <f t="shared" si="150"/>
        <v>28</v>
      </c>
      <c r="T1601" s="6" t="s">
        <v>431</v>
      </c>
      <c r="U1601" s="47" t="s">
        <v>432</v>
      </c>
      <c r="V1601" s="47">
        <v>1</v>
      </c>
      <c r="W1601" s="47">
        <v>1</v>
      </c>
      <c r="X1601" s="47">
        <v>1</v>
      </c>
      <c r="Y1601" s="47">
        <v>1</v>
      </c>
      <c r="Z1601" s="75">
        <v>43683.362905092603</v>
      </c>
      <c r="AA1601" s="6" t="s">
        <v>606</v>
      </c>
      <c r="AB1601" s="47" t="s">
        <v>920</v>
      </c>
      <c r="AC1601" s="47" t="s">
        <v>7735</v>
      </c>
      <c r="AD1601" s="47" t="s">
        <v>7724</v>
      </c>
      <c r="AE1601" s="47" t="s">
        <v>7740</v>
      </c>
      <c r="AF1601" s="6" t="s">
        <v>7741</v>
      </c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</row>
    <row r="1602" spans="1:43" s="1" customFormat="1" ht="15.75" x14ac:dyDescent="0.25">
      <c r="A1602" s="47">
        <v>1600</v>
      </c>
      <c r="B1602" s="47" t="s">
        <v>7742</v>
      </c>
      <c r="C1602" s="47" t="s">
        <v>3796</v>
      </c>
      <c r="D1602" s="69" t="s">
        <v>4313</v>
      </c>
      <c r="E1602" s="47">
        <v>1999</v>
      </c>
      <c r="F1602" s="69" t="s">
        <v>3803</v>
      </c>
      <c r="G1602" s="69" t="s">
        <v>905</v>
      </c>
      <c r="H1602" s="69" t="s">
        <v>3814</v>
      </c>
      <c r="I1602" s="70">
        <v>1.9998275239357439</v>
      </c>
      <c r="J1602" s="47" t="s">
        <v>430</v>
      </c>
      <c r="K1602" s="47">
        <v>6</v>
      </c>
      <c r="L1602" s="71"/>
      <c r="M1602" s="47">
        <v>75</v>
      </c>
      <c r="N1602" s="48">
        <f t="shared" si="151"/>
        <v>140</v>
      </c>
      <c r="O1602" s="48">
        <f t="shared" si="146"/>
        <v>279.97585335100416</v>
      </c>
      <c r="P1602" s="72">
        <f t="shared" si="147"/>
        <v>27.997585335100418</v>
      </c>
      <c r="Q1602" s="73">
        <f t="shared" si="148"/>
        <v>46.196015802915689</v>
      </c>
      <c r="R1602" s="48">
        <f t="shared" si="149"/>
        <v>354.16945448902027</v>
      </c>
      <c r="S1602" s="74">
        <f t="shared" si="150"/>
        <v>50</v>
      </c>
      <c r="T1602" s="6" t="s">
        <v>431</v>
      </c>
      <c r="U1602" s="47" t="s">
        <v>432</v>
      </c>
      <c r="V1602" s="47">
        <v>1</v>
      </c>
      <c r="W1602" s="47">
        <v>1</v>
      </c>
      <c r="X1602" s="47">
        <v>1</v>
      </c>
      <c r="Y1602" s="47">
        <v>1</v>
      </c>
      <c r="Z1602" s="75">
        <v>40855.636296296303</v>
      </c>
      <c r="AA1602" s="6" t="s">
        <v>433</v>
      </c>
      <c r="AB1602" s="47" t="s">
        <v>4314</v>
      </c>
      <c r="AC1602" s="47" t="s">
        <v>7743</v>
      </c>
      <c r="AD1602" s="47" t="s">
        <v>4325</v>
      </c>
      <c r="AE1602" s="47" t="s">
        <v>7744</v>
      </c>
      <c r="AF1602" s="6" t="s">
        <v>7745</v>
      </c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</row>
    <row r="1603" spans="1:43" s="1" customFormat="1" ht="15.75" x14ac:dyDescent="0.25">
      <c r="A1603" s="47">
        <v>1601</v>
      </c>
      <c r="B1603" s="47" t="s">
        <v>7746</v>
      </c>
      <c r="C1603" s="47" t="s">
        <v>3796</v>
      </c>
      <c r="D1603" s="69" t="s">
        <v>3820</v>
      </c>
      <c r="E1603" s="47">
        <v>1999</v>
      </c>
      <c r="F1603" s="69" t="s">
        <v>3803</v>
      </c>
      <c r="G1603" s="69" t="s">
        <v>905</v>
      </c>
      <c r="H1603" s="69" t="s">
        <v>3814</v>
      </c>
      <c r="I1603" s="70">
        <v>19.999853144818552</v>
      </c>
      <c r="J1603" s="47" t="s">
        <v>430</v>
      </c>
      <c r="K1603" s="47">
        <v>6</v>
      </c>
      <c r="L1603" s="71"/>
      <c r="M1603" s="47">
        <v>75</v>
      </c>
      <c r="N1603" s="48">
        <f t="shared" si="151"/>
        <v>140</v>
      </c>
      <c r="O1603" s="48">
        <f t="shared" si="146"/>
        <v>2799.9794402745974</v>
      </c>
      <c r="P1603" s="72">
        <f t="shared" si="147"/>
        <v>279.99794402745977</v>
      </c>
      <c r="Q1603" s="73">
        <f t="shared" si="148"/>
        <v>461.99660764530853</v>
      </c>
      <c r="R1603" s="48">
        <f t="shared" si="149"/>
        <v>3541.9739919473654</v>
      </c>
      <c r="S1603" s="74">
        <f t="shared" si="150"/>
        <v>50</v>
      </c>
      <c r="T1603" s="6" t="s">
        <v>1865</v>
      </c>
      <c r="U1603" s="47" t="s">
        <v>432</v>
      </c>
      <c r="V1603" s="47">
        <v>1</v>
      </c>
      <c r="W1603" s="47">
        <v>1</v>
      </c>
      <c r="X1603" s="47">
        <v>1</v>
      </c>
      <c r="Y1603" s="47">
        <v>1</v>
      </c>
      <c r="Z1603" s="75">
        <v>40855.636296296303</v>
      </c>
      <c r="AA1603" s="6" t="s">
        <v>433</v>
      </c>
      <c r="AB1603" s="47" t="s">
        <v>3821</v>
      </c>
      <c r="AC1603" s="47" t="s">
        <v>7474</v>
      </c>
      <c r="AD1603" s="47" t="s">
        <v>7747</v>
      </c>
      <c r="AE1603" s="47" t="s">
        <v>7748</v>
      </c>
      <c r="AF1603" s="6" t="s">
        <v>7749</v>
      </c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</row>
    <row r="1604" spans="1:43" s="1" customFormat="1" ht="15.75" x14ac:dyDescent="0.25">
      <c r="A1604" s="47">
        <v>1602</v>
      </c>
      <c r="B1604" s="47" t="s">
        <v>7750</v>
      </c>
      <c r="C1604" s="47" t="s">
        <v>3796</v>
      </c>
      <c r="D1604" s="69" t="s">
        <v>3532</v>
      </c>
      <c r="E1604" s="47">
        <v>1989</v>
      </c>
      <c r="F1604" s="69" t="s">
        <v>3803</v>
      </c>
      <c r="G1604" s="69" t="s">
        <v>3767</v>
      </c>
      <c r="H1604" s="69" t="s">
        <v>3803</v>
      </c>
      <c r="I1604" s="70">
        <v>5.00011625703989</v>
      </c>
      <c r="J1604" s="47" t="s">
        <v>430</v>
      </c>
      <c r="K1604" s="47">
        <v>8</v>
      </c>
      <c r="L1604" s="71"/>
      <c r="M1604" s="47">
        <v>75</v>
      </c>
      <c r="N1604" s="48">
        <f t="shared" si="151"/>
        <v>160</v>
      </c>
      <c r="O1604" s="48">
        <f t="shared" si="146"/>
        <v>800.01860112638246</v>
      </c>
      <c r="P1604" s="72">
        <f t="shared" si="147"/>
        <v>80.001860112638255</v>
      </c>
      <c r="Q1604" s="73">
        <f t="shared" si="148"/>
        <v>132.00306918585309</v>
      </c>
      <c r="R1604" s="48">
        <f t="shared" si="149"/>
        <v>1012.0235304248738</v>
      </c>
      <c r="S1604" s="74">
        <f t="shared" si="150"/>
        <v>40</v>
      </c>
      <c r="T1604" s="6" t="s">
        <v>431</v>
      </c>
      <c r="U1604" s="47" t="s">
        <v>432</v>
      </c>
      <c r="V1604" s="47">
        <v>1</v>
      </c>
      <c r="W1604" s="47">
        <v>1</v>
      </c>
      <c r="X1604" s="47">
        <v>1</v>
      </c>
      <c r="Y1604" s="47">
        <v>1</v>
      </c>
      <c r="Z1604" s="75">
        <v>40855.636296296303</v>
      </c>
      <c r="AA1604" s="6" t="s">
        <v>433</v>
      </c>
      <c r="AB1604" s="47" t="s">
        <v>3535</v>
      </c>
      <c r="AC1604" s="47" t="s">
        <v>7751</v>
      </c>
      <c r="AD1604" s="47" t="s">
        <v>4315</v>
      </c>
      <c r="AE1604" s="47" t="s">
        <v>7752</v>
      </c>
      <c r="AF1604" s="6" t="s">
        <v>7753</v>
      </c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</row>
    <row r="1605" spans="1:43" s="1" customFormat="1" ht="15.75" x14ac:dyDescent="0.25">
      <c r="A1605" s="47">
        <v>1603</v>
      </c>
      <c r="B1605" s="47" t="s">
        <v>7754</v>
      </c>
      <c r="C1605" s="47" t="s">
        <v>3796</v>
      </c>
      <c r="D1605" s="69" t="s">
        <v>3532</v>
      </c>
      <c r="E1605" s="47">
        <v>1989</v>
      </c>
      <c r="F1605" s="69" t="s">
        <v>3803</v>
      </c>
      <c r="G1605" s="69" t="s">
        <v>1896</v>
      </c>
      <c r="H1605" s="69" t="s">
        <v>3803</v>
      </c>
      <c r="I1605" s="70">
        <v>4.9999890987012954</v>
      </c>
      <c r="J1605" s="47" t="s">
        <v>430</v>
      </c>
      <c r="K1605" s="47">
        <v>8</v>
      </c>
      <c r="L1605" s="71"/>
      <c r="M1605" s="47">
        <v>75</v>
      </c>
      <c r="N1605" s="48">
        <f t="shared" si="151"/>
        <v>160</v>
      </c>
      <c r="O1605" s="48">
        <f t="shared" si="146"/>
        <v>799.99825579220726</v>
      </c>
      <c r="P1605" s="72">
        <f t="shared" si="147"/>
        <v>79.999825579220726</v>
      </c>
      <c r="Q1605" s="73">
        <f t="shared" si="148"/>
        <v>131.99971220571419</v>
      </c>
      <c r="R1605" s="48">
        <f t="shared" si="149"/>
        <v>1011.9977935771423</v>
      </c>
      <c r="S1605" s="74">
        <f t="shared" si="150"/>
        <v>40</v>
      </c>
      <c r="T1605" s="6" t="s">
        <v>431</v>
      </c>
      <c r="U1605" s="47" t="s">
        <v>432</v>
      </c>
      <c r="V1605" s="47">
        <v>1</v>
      </c>
      <c r="W1605" s="47">
        <v>1</v>
      </c>
      <c r="X1605" s="47">
        <v>1</v>
      </c>
      <c r="Y1605" s="47">
        <v>1</v>
      </c>
      <c r="Z1605" s="75">
        <v>40855.636296296303</v>
      </c>
      <c r="AA1605" s="6" t="s">
        <v>433</v>
      </c>
      <c r="AB1605" s="47" t="s">
        <v>3535</v>
      </c>
      <c r="AC1605" s="47" t="s">
        <v>4315</v>
      </c>
      <c r="AD1605" s="47" t="s">
        <v>7755</v>
      </c>
      <c r="AE1605" s="47" t="s">
        <v>7756</v>
      </c>
      <c r="AF1605" s="6" t="s">
        <v>7757</v>
      </c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</row>
    <row r="1606" spans="1:43" s="1" customFormat="1" ht="15.75" x14ac:dyDescent="0.25">
      <c r="A1606" s="47">
        <v>1604</v>
      </c>
      <c r="B1606" s="47" t="s">
        <v>7758</v>
      </c>
      <c r="C1606" s="47" t="s">
        <v>3796</v>
      </c>
      <c r="D1606" s="69" t="s">
        <v>4313</v>
      </c>
      <c r="E1606" s="47">
        <v>1999</v>
      </c>
      <c r="F1606" s="69" t="s">
        <v>3767</v>
      </c>
      <c r="G1606" s="69" t="s">
        <v>3803</v>
      </c>
      <c r="H1606" s="69" t="s">
        <v>443</v>
      </c>
      <c r="I1606" s="70">
        <v>23.000189125016359</v>
      </c>
      <c r="J1606" s="47" t="s">
        <v>430</v>
      </c>
      <c r="K1606" s="47">
        <v>6</v>
      </c>
      <c r="L1606" s="71"/>
      <c r="M1606" s="47">
        <v>75</v>
      </c>
      <c r="N1606" s="48">
        <f t="shared" si="151"/>
        <v>140</v>
      </c>
      <c r="O1606" s="48">
        <f t="shared" ref="O1606:O1669" si="152">N1606*I1606</f>
        <v>3220.0264775022902</v>
      </c>
      <c r="P1606" s="72">
        <f t="shared" ref="P1606:P1669" si="153">O1606*0.1</f>
        <v>322.00264775022902</v>
      </c>
      <c r="Q1606" s="73">
        <f t="shared" ref="Q1606:Q1669" si="154">SUM(O1606:P1606)*0.15</f>
        <v>531.30436878787793</v>
      </c>
      <c r="R1606" s="48">
        <f t="shared" ref="R1606:R1669" si="155">SUM(O1606:Q1606)</f>
        <v>4073.3334940403975</v>
      </c>
      <c r="S1606" s="74">
        <f t="shared" si="150"/>
        <v>50</v>
      </c>
      <c r="T1606" s="6" t="s">
        <v>431</v>
      </c>
      <c r="U1606" s="47" t="s">
        <v>432</v>
      </c>
      <c r="V1606" s="47">
        <v>1</v>
      </c>
      <c r="W1606" s="47">
        <v>1</v>
      </c>
      <c r="X1606" s="47">
        <v>1</v>
      </c>
      <c r="Y1606" s="47">
        <v>1</v>
      </c>
      <c r="Z1606" s="75">
        <v>40855.636296296303</v>
      </c>
      <c r="AA1606" s="6" t="s">
        <v>433</v>
      </c>
      <c r="AB1606" s="47" t="s">
        <v>4314</v>
      </c>
      <c r="AC1606" s="47" t="s">
        <v>7759</v>
      </c>
      <c r="AD1606" s="47" t="s">
        <v>7760</v>
      </c>
      <c r="AE1606" s="47" t="s">
        <v>7761</v>
      </c>
      <c r="AF1606" s="6" t="s">
        <v>7762</v>
      </c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</row>
    <row r="1607" spans="1:43" s="1" customFormat="1" ht="15.75" x14ac:dyDescent="0.25">
      <c r="A1607" s="47">
        <v>1605</v>
      </c>
      <c r="B1607" s="47" t="s">
        <v>7763</v>
      </c>
      <c r="C1607" s="47" t="s">
        <v>3796</v>
      </c>
      <c r="D1607" s="69" t="s">
        <v>4313</v>
      </c>
      <c r="E1607" s="47">
        <v>1999</v>
      </c>
      <c r="F1607" s="69" t="s">
        <v>3803</v>
      </c>
      <c r="G1607" s="69" t="s">
        <v>3767</v>
      </c>
      <c r="H1607" s="69" t="s">
        <v>3803</v>
      </c>
      <c r="I1607" s="70">
        <v>19.999989529274071</v>
      </c>
      <c r="J1607" s="47" t="s">
        <v>430</v>
      </c>
      <c r="K1607" s="47">
        <v>6</v>
      </c>
      <c r="L1607" s="71"/>
      <c r="M1607" s="47">
        <v>75</v>
      </c>
      <c r="N1607" s="48">
        <f t="shared" si="151"/>
        <v>140</v>
      </c>
      <c r="O1607" s="48">
        <f t="shared" si="152"/>
        <v>2799.9985340983699</v>
      </c>
      <c r="P1607" s="72">
        <f t="shared" si="153"/>
        <v>279.99985340983699</v>
      </c>
      <c r="Q1607" s="73">
        <f t="shared" si="154"/>
        <v>461.99975812623103</v>
      </c>
      <c r="R1607" s="48">
        <f t="shared" si="155"/>
        <v>3541.9981456344381</v>
      </c>
      <c r="S1607" s="74">
        <f t="shared" ref="S1607:S1670" si="156">M1607-ABS($I$2-E1607)</f>
        <v>50</v>
      </c>
      <c r="T1607" s="6" t="s">
        <v>431</v>
      </c>
      <c r="U1607" s="47" t="s">
        <v>432</v>
      </c>
      <c r="V1607" s="47">
        <v>1</v>
      </c>
      <c r="W1607" s="47">
        <v>1</v>
      </c>
      <c r="X1607" s="47">
        <v>1</v>
      </c>
      <c r="Y1607" s="47">
        <v>1</v>
      </c>
      <c r="Z1607" s="75">
        <v>40855.636296296303</v>
      </c>
      <c r="AA1607" s="6" t="s">
        <v>433</v>
      </c>
      <c r="AB1607" s="47" t="s">
        <v>4314</v>
      </c>
      <c r="AC1607" s="47" t="s">
        <v>7764</v>
      </c>
      <c r="AD1607" s="47" t="s">
        <v>7765</v>
      </c>
      <c r="AE1607" s="47" t="s">
        <v>7766</v>
      </c>
      <c r="AF1607" s="6" t="s">
        <v>7767</v>
      </c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</row>
    <row r="1608" spans="1:43" s="1" customFormat="1" ht="15.75" x14ac:dyDescent="0.25">
      <c r="A1608" s="47">
        <v>1606</v>
      </c>
      <c r="B1608" s="47" t="s">
        <v>7768</v>
      </c>
      <c r="C1608" s="47" t="s">
        <v>3796</v>
      </c>
      <c r="D1608" s="69" t="s">
        <v>4313</v>
      </c>
      <c r="E1608" s="47">
        <v>1999</v>
      </c>
      <c r="F1608" s="69" t="s">
        <v>3803</v>
      </c>
      <c r="G1608" s="69" t="s">
        <v>3767</v>
      </c>
      <c r="H1608" s="69" t="s">
        <v>3803</v>
      </c>
      <c r="I1608" s="70">
        <v>14.00404402629745</v>
      </c>
      <c r="J1608" s="47" t="s">
        <v>430</v>
      </c>
      <c r="K1608" s="47">
        <v>6</v>
      </c>
      <c r="L1608" s="71"/>
      <c r="M1608" s="47">
        <v>75</v>
      </c>
      <c r="N1608" s="48">
        <f t="shared" si="151"/>
        <v>140</v>
      </c>
      <c r="O1608" s="48">
        <f t="shared" si="152"/>
        <v>1960.566163681643</v>
      </c>
      <c r="P1608" s="72">
        <f t="shared" si="153"/>
        <v>196.05661636816433</v>
      </c>
      <c r="Q1608" s="73">
        <f t="shared" si="154"/>
        <v>323.49341700747107</v>
      </c>
      <c r="R1608" s="48">
        <f t="shared" si="155"/>
        <v>2480.1161970572784</v>
      </c>
      <c r="S1608" s="74">
        <f t="shared" si="156"/>
        <v>50</v>
      </c>
      <c r="T1608" s="6" t="s">
        <v>431</v>
      </c>
      <c r="U1608" s="47" t="s">
        <v>432</v>
      </c>
      <c r="V1608" s="47">
        <v>1</v>
      </c>
      <c r="W1608" s="47">
        <v>1</v>
      </c>
      <c r="X1608" s="47">
        <v>1</v>
      </c>
      <c r="Y1608" s="47">
        <v>1</v>
      </c>
      <c r="Z1608" s="75">
        <v>40855.636296296303</v>
      </c>
      <c r="AA1608" s="6" t="s">
        <v>433</v>
      </c>
      <c r="AB1608" s="47" t="s">
        <v>4314</v>
      </c>
      <c r="AC1608" s="47" t="s">
        <v>7765</v>
      </c>
      <c r="AD1608" s="47" t="s">
        <v>3804</v>
      </c>
      <c r="AE1608" s="47" t="s">
        <v>7769</v>
      </c>
      <c r="AF1608" s="6" t="s">
        <v>7770</v>
      </c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</row>
    <row r="1609" spans="1:43" s="1" customFormat="1" ht="15.75" x14ac:dyDescent="0.25">
      <c r="A1609" s="47">
        <v>1607</v>
      </c>
      <c r="B1609" s="47" t="s">
        <v>7771</v>
      </c>
      <c r="C1609" s="47" t="s">
        <v>7772</v>
      </c>
      <c r="D1609" s="69" t="s">
        <v>3459</v>
      </c>
      <c r="E1609" s="47">
        <v>1991</v>
      </c>
      <c r="F1609" s="69" t="s">
        <v>3460</v>
      </c>
      <c r="G1609" s="69" t="s">
        <v>4652</v>
      </c>
      <c r="H1609" s="69" t="s">
        <v>3468</v>
      </c>
      <c r="I1609" s="70">
        <v>3.0000522145550308</v>
      </c>
      <c r="J1609" s="47" t="s">
        <v>430</v>
      </c>
      <c r="K1609" s="47">
        <v>6</v>
      </c>
      <c r="L1609" s="71"/>
      <c r="M1609" s="47">
        <v>75</v>
      </c>
      <c r="N1609" s="48">
        <f t="shared" si="151"/>
        <v>140</v>
      </c>
      <c r="O1609" s="48">
        <f t="shared" si="152"/>
        <v>420.00731003770431</v>
      </c>
      <c r="P1609" s="72">
        <f t="shared" si="153"/>
        <v>42.000731003770433</v>
      </c>
      <c r="Q1609" s="73">
        <f t="shared" si="154"/>
        <v>69.301206156221212</v>
      </c>
      <c r="R1609" s="48">
        <f t="shared" si="155"/>
        <v>531.30924719769598</v>
      </c>
      <c r="S1609" s="74">
        <f t="shared" si="156"/>
        <v>42</v>
      </c>
      <c r="T1609" s="6" t="s">
        <v>431</v>
      </c>
      <c r="U1609" s="47" t="s">
        <v>432</v>
      </c>
      <c r="V1609" s="47">
        <v>1</v>
      </c>
      <c r="W1609" s="47">
        <v>1</v>
      </c>
      <c r="X1609" s="47">
        <v>1</v>
      </c>
      <c r="Y1609" s="47">
        <v>1</v>
      </c>
      <c r="Z1609" s="75">
        <v>40855.636296296303</v>
      </c>
      <c r="AA1609" s="6" t="s">
        <v>433</v>
      </c>
      <c r="AB1609" s="47" t="s">
        <v>3462</v>
      </c>
      <c r="AC1609" s="47" t="s">
        <v>7773</v>
      </c>
      <c r="AD1609" s="47" t="s">
        <v>7774</v>
      </c>
      <c r="AE1609" s="47" t="s">
        <v>7775</v>
      </c>
      <c r="AF1609" s="6" t="s">
        <v>7776</v>
      </c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</row>
    <row r="1610" spans="1:43" s="1" customFormat="1" ht="15.75" x14ac:dyDescent="0.25">
      <c r="A1610" s="47">
        <v>1608</v>
      </c>
      <c r="B1610" s="47" t="s">
        <v>7777</v>
      </c>
      <c r="C1610" s="47" t="s">
        <v>7772</v>
      </c>
      <c r="D1610" s="69" t="s">
        <v>3459</v>
      </c>
      <c r="E1610" s="47">
        <v>1991</v>
      </c>
      <c r="F1610" s="69" t="s">
        <v>7778</v>
      </c>
      <c r="G1610" s="69" t="s">
        <v>3460</v>
      </c>
      <c r="H1610" s="69" t="s">
        <v>3461</v>
      </c>
      <c r="I1610" s="70">
        <v>6.0001085998513668</v>
      </c>
      <c r="J1610" s="47" t="s">
        <v>430</v>
      </c>
      <c r="K1610" s="47">
        <v>8</v>
      </c>
      <c r="L1610" s="71"/>
      <c r="M1610" s="47">
        <v>75</v>
      </c>
      <c r="N1610" s="48">
        <f t="shared" si="151"/>
        <v>160</v>
      </c>
      <c r="O1610" s="48">
        <f t="shared" si="152"/>
        <v>960.01737597621866</v>
      </c>
      <c r="P1610" s="72">
        <f t="shared" si="153"/>
        <v>96.001737597621869</v>
      </c>
      <c r="Q1610" s="73">
        <f t="shared" si="154"/>
        <v>158.40286703607606</v>
      </c>
      <c r="R1610" s="48">
        <f t="shared" si="155"/>
        <v>1214.4219806099165</v>
      </c>
      <c r="S1610" s="74">
        <f t="shared" si="156"/>
        <v>42</v>
      </c>
      <c r="T1610" s="6" t="s">
        <v>431</v>
      </c>
      <c r="U1610" s="47" t="s">
        <v>432</v>
      </c>
      <c r="V1610" s="47">
        <v>1</v>
      </c>
      <c r="W1610" s="47">
        <v>1</v>
      </c>
      <c r="X1610" s="47">
        <v>1</v>
      </c>
      <c r="Y1610" s="47">
        <v>1</v>
      </c>
      <c r="Z1610" s="75">
        <v>40855.636296296303</v>
      </c>
      <c r="AA1610" s="6" t="s">
        <v>433</v>
      </c>
      <c r="AB1610" s="47" t="s">
        <v>3462</v>
      </c>
      <c r="AC1610" s="47" t="s">
        <v>7779</v>
      </c>
      <c r="AD1610" s="47" t="s">
        <v>7780</v>
      </c>
      <c r="AE1610" s="47" t="s">
        <v>7781</v>
      </c>
      <c r="AF1610" s="6" t="s">
        <v>7782</v>
      </c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</row>
    <row r="1611" spans="1:43" s="1" customFormat="1" ht="31.5" x14ac:dyDescent="0.25">
      <c r="A1611" s="47">
        <v>1609</v>
      </c>
      <c r="B1611" s="47" t="s">
        <v>7783</v>
      </c>
      <c r="C1611" s="47" t="s">
        <v>2794</v>
      </c>
      <c r="D1611" s="69" t="s">
        <v>7784</v>
      </c>
      <c r="E1611" s="47">
        <v>1999</v>
      </c>
      <c r="F1611" s="69" t="s">
        <v>3488</v>
      </c>
      <c r="G1611" s="69" t="s">
        <v>3488</v>
      </c>
      <c r="H1611" s="69" t="s">
        <v>3486</v>
      </c>
      <c r="I1611" s="70">
        <v>4.0307679763568069</v>
      </c>
      <c r="J1611" s="47" t="s">
        <v>430</v>
      </c>
      <c r="K1611" s="47">
        <v>6</v>
      </c>
      <c r="L1611" s="71"/>
      <c r="M1611" s="47">
        <v>75</v>
      </c>
      <c r="N1611" s="48">
        <f t="shared" si="151"/>
        <v>140</v>
      </c>
      <c r="O1611" s="48">
        <f t="shared" si="152"/>
        <v>564.30751668995299</v>
      </c>
      <c r="P1611" s="72">
        <f t="shared" si="153"/>
        <v>56.430751668995299</v>
      </c>
      <c r="Q1611" s="73">
        <f t="shared" si="154"/>
        <v>93.110740253842238</v>
      </c>
      <c r="R1611" s="48">
        <f t="shared" si="155"/>
        <v>713.8490086127905</v>
      </c>
      <c r="S1611" s="74">
        <f t="shared" si="156"/>
        <v>50</v>
      </c>
      <c r="T1611" s="6" t="s">
        <v>431</v>
      </c>
      <c r="U1611" s="47" t="s">
        <v>432</v>
      </c>
      <c r="V1611" s="47">
        <v>1</v>
      </c>
      <c r="W1611" s="47">
        <v>1</v>
      </c>
      <c r="X1611" s="47">
        <v>1</v>
      </c>
      <c r="Y1611" s="47">
        <v>1</v>
      </c>
      <c r="Z1611" s="75">
        <v>40855.636307870373</v>
      </c>
      <c r="AA1611" s="6" t="s">
        <v>433</v>
      </c>
      <c r="AB1611" s="47" t="s">
        <v>7785</v>
      </c>
      <c r="AC1611" s="47" t="s">
        <v>7786</v>
      </c>
      <c r="AD1611" s="47" t="s">
        <v>7787</v>
      </c>
      <c r="AE1611" s="47" t="s">
        <v>7788</v>
      </c>
      <c r="AF1611" s="6" t="s">
        <v>7789</v>
      </c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</row>
    <row r="1612" spans="1:43" s="1" customFormat="1" ht="31.5" x14ac:dyDescent="0.25">
      <c r="A1612" s="47">
        <v>1610</v>
      </c>
      <c r="B1612" s="47" t="s">
        <v>7790</v>
      </c>
      <c r="C1612" s="47" t="s">
        <v>2794</v>
      </c>
      <c r="D1612" s="69" t="s">
        <v>7784</v>
      </c>
      <c r="E1612" s="47">
        <v>1999</v>
      </c>
      <c r="F1612" s="69" t="s">
        <v>3488</v>
      </c>
      <c r="G1612" s="69" t="s">
        <v>3495</v>
      </c>
      <c r="H1612" s="69" t="s">
        <v>3486</v>
      </c>
      <c r="I1612" s="70">
        <v>14.425672536199841</v>
      </c>
      <c r="J1612" s="47" t="s">
        <v>430</v>
      </c>
      <c r="K1612" s="47">
        <v>6</v>
      </c>
      <c r="L1612" s="71"/>
      <c r="M1612" s="47">
        <v>75</v>
      </c>
      <c r="N1612" s="48">
        <f t="shared" si="151"/>
        <v>140</v>
      </c>
      <c r="O1612" s="48">
        <f t="shared" si="152"/>
        <v>2019.5941550679777</v>
      </c>
      <c r="P1612" s="72">
        <f t="shared" si="153"/>
        <v>201.95941550679777</v>
      </c>
      <c r="Q1612" s="73">
        <f t="shared" si="154"/>
        <v>333.23303558621626</v>
      </c>
      <c r="R1612" s="48">
        <f t="shared" si="155"/>
        <v>2554.7866061609916</v>
      </c>
      <c r="S1612" s="74">
        <f t="shared" si="156"/>
        <v>50</v>
      </c>
      <c r="T1612" s="6" t="s">
        <v>431</v>
      </c>
      <c r="U1612" s="47" t="s">
        <v>432</v>
      </c>
      <c r="V1612" s="47">
        <v>1</v>
      </c>
      <c r="W1612" s="47">
        <v>1</v>
      </c>
      <c r="X1612" s="47">
        <v>1</v>
      </c>
      <c r="Y1612" s="47">
        <v>1</v>
      </c>
      <c r="Z1612" s="75">
        <v>40855.636307870373</v>
      </c>
      <c r="AA1612" s="6" t="s">
        <v>433</v>
      </c>
      <c r="AB1612" s="47" t="s">
        <v>7785</v>
      </c>
      <c r="AC1612" s="47" t="s">
        <v>7791</v>
      </c>
      <c r="AD1612" s="47" t="s">
        <v>7792</v>
      </c>
      <c r="AE1612" s="47" t="s">
        <v>7793</v>
      </c>
      <c r="AF1612" s="6" t="s">
        <v>7794</v>
      </c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</row>
    <row r="1613" spans="1:43" s="1" customFormat="1" ht="31.5" x14ac:dyDescent="0.25">
      <c r="A1613" s="47">
        <v>1611</v>
      </c>
      <c r="B1613" s="47" t="s">
        <v>7795</v>
      </c>
      <c r="C1613" s="47" t="s">
        <v>1332</v>
      </c>
      <c r="D1613" s="69" t="s">
        <v>7796</v>
      </c>
      <c r="E1613" s="47">
        <v>2002</v>
      </c>
      <c r="F1613" s="69" t="s">
        <v>3486</v>
      </c>
      <c r="G1613" s="69" t="s">
        <v>3488</v>
      </c>
      <c r="H1613" s="69" t="s">
        <v>1452</v>
      </c>
      <c r="I1613" s="70">
        <v>320.07207955381881</v>
      </c>
      <c r="J1613" s="47" t="s">
        <v>430</v>
      </c>
      <c r="K1613" s="47">
        <v>6</v>
      </c>
      <c r="L1613" s="71"/>
      <c r="M1613" s="47">
        <v>75</v>
      </c>
      <c r="N1613" s="48">
        <f t="shared" si="151"/>
        <v>140</v>
      </c>
      <c r="O1613" s="48">
        <f t="shared" si="152"/>
        <v>44810.091137534633</v>
      </c>
      <c r="P1613" s="72">
        <f t="shared" si="153"/>
        <v>4481.0091137534637</v>
      </c>
      <c r="Q1613" s="73">
        <f t="shared" si="154"/>
        <v>7393.6650376932139</v>
      </c>
      <c r="R1613" s="48">
        <f t="shared" si="155"/>
        <v>56684.765288981311</v>
      </c>
      <c r="S1613" s="74">
        <f t="shared" si="156"/>
        <v>53</v>
      </c>
      <c r="T1613" s="6" t="s">
        <v>1907</v>
      </c>
      <c r="U1613" s="47" t="s">
        <v>432</v>
      </c>
      <c r="V1613" s="47">
        <v>1</v>
      </c>
      <c r="W1613" s="47">
        <v>1</v>
      </c>
      <c r="X1613" s="47">
        <v>1</v>
      </c>
      <c r="Y1613" s="47">
        <v>1</v>
      </c>
      <c r="Z1613" s="75">
        <v>40855.636307870373</v>
      </c>
      <c r="AA1613" s="6" t="s">
        <v>433</v>
      </c>
      <c r="AB1613" s="47" t="s">
        <v>7797</v>
      </c>
      <c r="AC1613" s="47" t="s">
        <v>7798</v>
      </c>
      <c r="AD1613" s="47" t="s">
        <v>7799</v>
      </c>
      <c r="AE1613" s="47" t="s">
        <v>7800</v>
      </c>
      <c r="AF1613" s="6" t="s">
        <v>7801</v>
      </c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</row>
    <row r="1614" spans="1:43" s="1" customFormat="1" ht="31.5" x14ac:dyDescent="0.25">
      <c r="A1614" s="47">
        <v>1612</v>
      </c>
      <c r="B1614" s="47" t="s">
        <v>7802</v>
      </c>
      <c r="C1614" s="47" t="s">
        <v>2794</v>
      </c>
      <c r="D1614" s="69" t="s">
        <v>3485</v>
      </c>
      <c r="E1614" s="47">
        <v>1995</v>
      </c>
      <c r="F1614" s="69" t="s">
        <v>3488</v>
      </c>
      <c r="G1614" s="69" t="s">
        <v>3488</v>
      </c>
      <c r="H1614" s="69" t="s">
        <v>1452</v>
      </c>
      <c r="I1614" s="70">
        <v>39.914032531691937</v>
      </c>
      <c r="J1614" s="47" t="s">
        <v>430</v>
      </c>
      <c r="K1614" s="47">
        <v>6</v>
      </c>
      <c r="L1614" s="71"/>
      <c r="M1614" s="47">
        <v>75</v>
      </c>
      <c r="N1614" s="48">
        <f t="shared" si="151"/>
        <v>140</v>
      </c>
      <c r="O1614" s="48">
        <f t="shared" si="152"/>
        <v>5587.9645544368714</v>
      </c>
      <c r="P1614" s="72">
        <f t="shared" si="153"/>
        <v>558.79645544368714</v>
      </c>
      <c r="Q1614" s="73">
        <f t="shared" si="154"/>
        <v>922.01415148208366</v>
      </c>
      <c r="R1614" s="48">
        <f t="shared" si="155"/>
        <v>7068.7751613626415</v>
      </c>
      <c r="S1614" s="74">
        <f t="shared" si="156"/>
        <v>46</v>
      </c>
      <c r="T1614" s="6" t="s">
        <v>431</v>
      </c>
      <c r="U1614" s="47" t="s">
        <v>432</v>
      </c>
      <c r="V1614" s="47">
        <v>1</v>
      </c>
      <c r="W1614" s="47">
        <v>1</v>
      </c>
      <c r="X1614" s="47">
        <v>1</v>
      </c>
      <c r="Y1614" s="47">
        <v>1</v>
      </c>
      <c r="Z1614" s="75">
        <v>40855.636307870373</v>
      </c>
      <c r="AA1614" s="6" t="s">
        <v>433</v>
      </c>
      <c r="AB1614" s="47" t="s">
        <v>3489</v>
      </c>
      <c r="AC1614" s="47" t="s">
        <v>7803</v>
      </c>
      <c r="AD1614" s="47" t="s">
        <v>7798</v>
      </c>
      <c r="AE1614" s="47" t="s">
        <v>7804</v>
      </c>
      <c r="AF1614" s="6" t="s">
        <v>7805</v>
      </c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</row>
    <row r="1615" spans="1:43" s="1" customFormat="1" ht="31.5" x14ac:dyDescent="0.25">
      <c r="A1615" s="47">
        <v>1613</v>
      </c>
      <c r="B1615" s="47" t="s">
        <v>7806</v>
      </c>
      <c r="C1615" s="47" t="s">
        <v>2794</v>
      </c>
      <c r="D1615" s="69" t="s">
        <v>3485</v>
      </c>
      <c r="E1615" s="47">
        <v>1995</v>
      </c>
      <c r="F1615" s="69" t="s">
        <v>3488</v>
      </c>
      <c r="G1615" s="69" t="s">
        <v>3488</v>
      </c>
      <c r="H1615" s="69" t="s">
        <v>1452</v>
      </c>
      <c r="I1615" s="70">
        <v>1.958218685736224</v>
      </c>
      <c r="J1615" s="47" t="s">
        <v>430</v>
      </c>
      <c r="K1615" s="47">
        <v>6</v>
      </c>
      <c r="L1615" s="71"/>
      <c r="M1615" s="47">
        <v>75</v>
      </c>
      <c r="N1615" s="48">
        <f t="shared" si="151"/>
        <v>140</v>
      </c>
      <c r="O1615" s="48">
        <f t="shared" si="152"/>
        <v>274.15061600307138</v>
      </c>
      <c r="P1615" s="72">
        <f t="shared" si="153"/>
        <v>27.415061600307141</v>
      </c>
      <c r="Q1615" s="73">
        <f t="shared" si="154"/>
        <v>45.234851640506776</v>
      </c>
      <c r="R1615" s="48">
        <f t="shared" si="155"/>
        <v>346.80052924388531</v>
      </c>
      <c r="S1615" s="74">
        <f t="shared" si="156"/>
        <v>46</v>
      </c>
      <c r="T1615" s="6" t="s">
        <v>431</v>
      </c>
      <c r="U1615" s="47" t="s">
        <v>432</v>
      </c>
      <c r="V1615" s="47">
        <v>1</v>
      </c>
      <c r="W1615" s="47">
        <v>1</v>
      </c>
      <c r="X1615" s="47">
        <v>1</v>
      </c>
      <c r="Y1615" s="47">
        <v>1</v>
      </c>
      <c r="Z1615" s="75">
        <v>40855.636307870373</v>
      </c>
      <c r="AA1615" s="6" t="s">
        <v>433</v>
      </c>
      <c r="AB1615" s="47" t="s">
        <v>3489</v>
      </c>
      <c r="AC1615" s="47" t="s">
        <v>7807</v>
      </c>
      <c r="AD1615" s="47" t="s">
        <v>7803</v>
      </c>
      <c r="AE1615" s="47" t="s">
        <v>7808</v>
      </c>
      <c r="AF1615" s="6" t="s">
        <v>7809</v>
      </c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</row>
    <row r="1616" spans="1:43" s="1" customFormat="1" ht="31.5" x14ac:dyDescent="0.25">
      <c r="A1616" s="47">
        <v>1614</v>
      </c>
      <c r="B1616" s="47" t="s">
        <v>7810</v>
      </c>
      <c r="C1616" s="47" t="s">
        <v>2794</v>
      </c>
      <c r="D1616" s="69" t="s">
        <v>3485</v>
      </c>
      <c r="E1616" s="47">
        <v>1995</v>
      </c>
      <c r="F1616" s="69" t="s">
        <v>3488</v>
      </c>
      <c r="G1616" s="69" t="s">
        <v>3495</v>
      </c>
      <c r="H1616" s="69" t="s">
        <v>3486</v>
      </c>
      <c r="I1616" s="70">
        <v>2.4994991102643662</v>
      </c>
      <c r="J1616" s="47" t="s">
        <v>430</v>
      </c>
      <c r="K1616" s="47">
        <v>6</v>
      </c>
      <c r="L1616" s="71"/>
      <c r="M1616" s="47">
        <v>75</v>
      </c>
      <c r="N1616" s="48">
        <f t="shared" si="151"/>
        <v>140</v>
      </c>
      <c r="O1616" s="48">
        <f t="shared" si="152"/>
        <v>349.92987543701128</v>
      </c>
      <c r="P1616" s="72">
        <f t="shared" si="153"/>
        <v>34.992987543701126</v>
      </c>
      <c r="Q1616" s="73">
        <f t="shared" si="154"/>
        <v>57.73842944710686</v>
      </c>
      <c r="R1616" s="48">
        <f t="shared" si="155"/>
        <v>442.66129242781926</v>
      </c>
      <c r="S1616" s="74">
        <f t="shared" si="156"/>
        <v>46</v>
      </c>
      <c r="T1616" s="6" t="s">
        <v>431</v>
      </c>
      <c r="U1616" s="47" t="s">
        <v>432</v>
      </c>
      <c r="V1616" s="47">
        <v>1</v>
      </c>
      <c r="W1616" s="47">
        <v>1</v>
      </c>
      <c r="X1616" s="47">
        <v>1</v>
      </c>
      <c r="Y1616" s="47">
        <v>1</v>
      </c>
      <c r="Z1616" s="75">
        <v>40855.636307870373</v>
      </c>
      <c r="AA1616" s="6" t="s">
        <v>433</v>
      </c>
      <c r="AB1616" s="47" t="s">
        <v>3489</v>
      </c>
      <c r="AC1616" s="47" t="s">
        <v>7807</v>
      </c>
      <c r="AD1616" s="47" t="s">
        <v>7811</v>
      </c>
      <c r="AE1616" s="47" t="s">
        <v>7812</v>
      </c>
      <c r="AF1616" s="6" t="s">
        <v>7813</v>
      </c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</row>
    <row r="1617" spans="1:43" s="1" customFormat="1" ht="31.5" x14ac:dyDescent="0.25">
      <c r="A1617" s="47">
        <v>1615</v>
      </c>
      <c r="B1617" s="47" t="s">
        <v>7814</v>
      </c>
      <c r="C1617" s="47" t="s">
        <v>2794</v>
      </c>
      <c r="D1617" s="69" t="s">
        <v>7784</v>
      </c>
      <c r="E1617" s="47">
        <v>1999</v>
      </c>
      <c r="F1617" s="69" t="s">
        <v>3495</v>
      </c>
      <c r="G1617" s="69" t="s">
        <v>904</v>
      </c>
      <c r="H1617" s="69" t="s">
        <v>3488</v>
      </c>
      <c r="I1617" s="70">
        <v>335.53182680851222</v>
      </c>
      <c r="J1617" s="47" t="s">
        <v>430</v>
      </c>
      <c r="K1617" s="47">
        <v>6</v>
      </c>
      <c r="L1617" s="71"/>
      <c r="M1617" s="47">
        <v>75</v>
      </c>
      <c r="N1617" s="48">
        <f t="shared" si="151"/>
        <v>140</v>
      </c>
      <c r="O1617" s="48">
        <f t="shared" si="152"/>
        <v>46974.455753191709</v>
      </c>
      <c r="P1617" s="72">
        <f t="shared" si="153"/>
        <v>4697.4455753191714</v>
      </c>
      <c r="Q1617" s="73">
        <f t="shared" si="154"/>
        <v>7750.7851992766318</v>
      </c>
      <c r="R1617" s="48">
        <f t="shared" si="155"/>
        <v>59422.686527787511</v>
      </c>
      <c r="S1617" s="74">
        <f t="shared" si="156"/>
        <v>50</v>
      </c>
      <c r="T1617" s="6" t="s">
        <v>431</v>
      </c>
      <c r="U1617" s="47" t="s">
        <v>432</v>
      </c>
      <c r="V1617" s="47">
        <v>1</v>
      </c>
      <c r="W1617" s="47">
        <v>1</v>
      </c>
      <c r="X1617" s="47">
        <v>1</v>
      </c>
      <c r="Y1617" s="47">
        <v>1</v>
      </c>
      <c r="Z1617" s="75">
        <v>40855.636307870373</v>
      </c>
      <c r="AA1617" s="6" t="s">
        <v>433</v>
      </c>
      <c r="AB1617" s="47" t="s">
        <v>7785</v>
      </c>
      <c r="AC1617" s="47" t="s">
        <v>7815</v>
      </c>
      <c r="AD1617" s="47" t="s">
        <v>4689</v>
      </c>
      <c r="AE1617" s="47" t="s">
        <v>7816</v>
      </c>
      <c r="AF1617" s="6" t="s">
        <v>7817</v>
      </c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</row>
    <row r="1618" spans="1:43" s="1" customFormat="1" ht="31.5" x14ac:dyDescent="0.25">
      <c r="A1618" s="47">
        <v>1616</v>
      </c>
      <c r="B1618" s="47" t="s">
        <v>7818</v>
      </c>
      <c r="C1618" s="47" t="s">
        <v>2794</v>
      </c>
      <c r="D1618" s="69" t="s">
        <v>7784</v>
      </c>
      <c r="E1618" s="47">
        <v>1999</v>
      </c>
      <c r="F1618" s="69" t="s">
        <v>3488</v>
      </c>
      <c r="G1618" s="69" t="s">
        <v>3488</v>
      </c>
      <c r="H1618" s="69" t="s">
        <v>3486</v>
      </c>
      <c r="I1618" s="70">
        <v>301.83845089495878</v>
      </c>
      <c r="J1618" s="47" t="s">
        <v>430</v>
      </c>
      <c r="K1618" s="47">
        <v>6</v>
      </c>
      <c r="L1618" s="71"/>
      <c r="M1618" s="47">
        <v>75</v>
      </c>
      <c r="N1618" s="48">
        <f t="shared" si="151"/>
        <v>140</v>
      </c>
      <c r="O1618" s="48">
        <f t="shared" si="152"/>
        <v>42257.383125294233</v>
      </c>
      <c r="P1618" s="72">
        <f t="shared" si="153"/>
        <v>4225.7383125294236</v>
      </c>
      <c r="Q1618" s="73">
        <f t="shared" si="154"/>
        <v>6972.468215673548</v>
      </c>
      <c r="R1618" s="48">
        <f t="shared" si="155"/>
        <v>53455.589653497205</v>
      </c>
      <c r="S1618" s="74">
        <f t="shared" si="156"/>
        <v>50</v>
      </c>
      <c r="T1618" s="6" t="s">
        <v>431</v>
      </c>
      <c r="U1618" s="47" t="s">
        <v>432</v>
      </c>
      <c r="V1618" s="47">
        <v>1</v>
      </c>
      <c r="W1618" s="47">
        <v>1</v>
      </c>
      <c r="X1618" s="47">
        <v>1</v>
      </c>
      <c r="Y1618" s="47">
        <v>1</v>
      </c>
      <c r="Z1618" s="75">
        <v>40855.636307870373</v>
      </c>
      <c r="AA1618" s="6" t="s">
        <v>433</v>
      </c>
      <c r="AB1618" s="47" t="s">
        <v>7785</v>
      </c>
      <c r="AC1618" s="47" t="s">
        <v>7819</v>
      </c>
      <c r="AD1618" s="47" t="s">
        <v>7786</v>
      </c>
      <c r="AE1618" s="47" t="s">
        <v>7820</v>
      </c>
      <c r="AF1618" s="6" t="s">
        <v>7821</v>
      </c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</row>
    <row r="1619" spans="1:43" s="1" customFormat="1" ht="31.5" x14ac:dyDescent="0.25">
      <c r="A1619" s="47">
        <v>1617</v>
      </c>
      <c r="B1619" s="47" t="s">
        <v>7822</v>
      </c>
      <c r="C1619" s="47" t="s">
        <v>2794</v>
      </c>
      <c r="D1619" s="69" t="s">
        <v>7784</v>
      </c>
      <c r="E1619" s="47">
        <v>1999</v>
      </c>
      <c r="F1619" s="69" t="s">
        <v>3488</v>
      </c>
      <c r="G1619" s="69" t="s">
        <v>3495</v>
      </c>
      <c r="H1619" s="69" t="s">
        <v>3486</v>
      </c>
      <c r="I1619" s="70">
        <v>2.574396566037918</v>
      </c>
      <c r="J1619" s="47" t="s">
        <v>430</v>
      </c>
      <c r="K1619" s="47">
        <v>6</v>
      </c>
      <c r="L1619" s="71"/>
      <c r="M1619" s="47">
        <v>75</v>
      </c>
      <c r="N1619" s="48">
        <f t="shared" si="151"/>
        <v>140</v>
      </c>
      <c r="O1619" s="48">
        <f t="shared" si="152"/>
        <v>360.41551924530853</v>
      </c>
      <c r="P1619" s="72">
        <f t="shared" si="153"/>
        <v>36.041551924530857</v>
      </c>
      <c r="Q1619" s="73">
        <f t="shared" si="154"/>
        <v>59.468560675475899</v>
      </c>
      <c r="R1619" s="48">
        <f t="shared" si="155"/>
        <v>455.92563184531525</v>
      </c>
      <c r="S1619" s="74">
        <f t="shared" si="156"/>
        <v>50</v>
      </c>
      <c r="T1619" s="6" t="s">
        <v>431</v>
      </c>
      <c r="U1619" s="47" t="s">
        <v>432</v>
      </c>
      <c r="V1619" s="47">
        <v>1</v>
      </c>
      <c r="W1619" s="47">
        <v>1</v>
      </c>
      <c r="X1619" s="47">
        <v>1</v>
      </c>
      <c r="Y1619" s="47">
        <v>1</v>
      </c>
      <c r="Z1619" s="75">
        <v>40855.636307870373</v>
      </c>
      <c r="AA1619" s="6" t="s">
        <v>433</v>
      </c>
      <c r="AB1619" s="47" t="s">
        <v>7785</v>
      </c>
      <c r="AC1619" s="47" t="s">
        <v>7786</v>
      </c>
      <c r="AD1619" s="47" t="s">
        <v>7791</v>
      </c>
      <c r="AE1619" s="47" t="s">
        <v>7823</v>
      </c>
      <c r="AF1619" s="6" t="s">
        <v>7824</v>
      </c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</row>
    <row r="1620" spans="1:43" s="1" customFormat="1" ht="31.5" x14ac:dyDescent="0.25">
      <c r="A1620" s="47">
        <v>1618</v>
      </c>
      <c r="B1620" s="47" t="s">
        <v>7825</v>
      </c>
      <c r="C1620" s="47" t="s">
        <v>2794</v>
      </c>
      <c r="D1620" s="69" t="s">
        <v>7784</v>
      </c>
      <c r="E1620" s="47">
        <v>1999</v>
      </c>
      <c r="F1620" s="69" t="s">
        <v>3488</v>
      </c>
      <c r="G1620" s="69" t="s">
        <v>904</v>
      </c>
      <c r="H1620" s="69" t="s">
        <v>3488</v>
      </c>
      <c r="I1620" s="70">
        <v>50.593436792332078</v>
      </c>
      <c r="J1620" s="47" t="s">
        <v>430</v>
      </c>
      <c r="K1620" s="47">
        <v>6</v>
      </c>
      <c r="L1620" s="71"/>
      <c r="M1620" s="47">
        <v>75</v>
      </c>
      <c r="N1620" s="48">
        <f t="shared" si="151"/>
        <v>140</v>
      </c>
      <c r="O1620" s="48">
        <f t="shared" si="152"/>
        <v>7083.0811509264913</v>
      </c>
      <c r="P1620" s="72">
        <f t="shared" si="153"/>
        <v>708.30811509264913</v>
      </c>
      <c r="Q1620" s="73">
        <f t="shared" si="154"/>
        <v>1168.708389902871</v>
      </c>
      <c r="R1620" s="48">
        <f t="shared" si="155"/>
        <v>8960.0976559220107</v>
      </c>
      <c r="S1620" s="74">
        <f t="shared" si="156"/>
        <v>50</v>
      </c>
      <c r="T1620" s="6" t="s">
        <v>431</v>
      </c>
      <c r="U1620" s="47" t="s">
        <v>432</v>
      </c>
      <c r="V1620" s="47">
        <v>1</v>
      </c>
      <c r="W1620" s="47">
        <v>1</v>
      </c>
      <c r="X1620" s="47">
        <v>1</v>
      </c>
      <c r="Y1620" s="47">
        <v>1</v>
      </c>
      <c r="Z1620" s="75">
        <v>40855.636307870373</v>
      </c>
      <c r="AA1620" s="6" t="s">
        <v>433</v>
      </c>
      <c r="AB1620" s="47" t="s">
        <v>7785</v>
      </c>
      <c r="AC1620" s="47" t="s">
        <v>7787</v>
      </c>
      <c r="AD1620" s="47" t="s">
        <v>7815</v>
      </c>
      <c r="AE1620" s="47" t="s">
        <v>7826</v>
      </c>
      <c r="AF1620" s="6" t="s">
        <v>7827</v>
      </c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</row>
    <row r="1621" spans="1:43" s="1" customFormat="1" ht="31.5" x14ac:dyDescent="0.25">
      <c r="A1621" s="47">
        <v>1619</v>
      </c>
      <c r="B1621" s="47" t="s">
        <v>7828</v>
      </c>
      <c r="C1621" s="47" t="s">
        <v>2794</v>
      </c>
      <c r="D1621" s="69" t="s">
        <v>7784</v>
      </c>
      <c r="E1621" s="47">
        <v>1999</v>
      </c>
      <c r="F1621" s="69" t="s">
        <v>904</v>
      </c>
      <c r="G1621" s="69" t="s">
        <v>2796</v>
      </c>
      <c r="H1621" s="69" t="s">
        <v>3495</v>
      </c>
      <c r="I1621" s="70">
        <v>12.000023489056129</v>
      </c>
      <c r="J1621" s="47" t="s">
        <v>430</v>
      </c>
      <c r="K1621" s="47">
        <v>10</v>
      </c>
      <c r="L1621" s="71"/>
      <c r="M1621" s="47">
        <v>75</v>
      </c>
      <c r="N1621" s="48">
        <f t="shared" si="151"/>
        <v>180</v>
      </c>
      <c r="O1621" s="48">
        <f t="shared" si="152"/>
        <v>2160.0042280301031</v>
      </c>
      <c r="P1621" s="72">
        <f t="shared" si="153"/>
        <v>216.00042280301034</v>
      </c>
      <c r="Q1621" s="73">
        <f t="shared" si="154"/>
        <v>356.40069762496699</v>
      </c>
      <c r="R1621" s="48">
        <f t="shared" si="155"/>
        <v>2732.4053484580804</v>
      </c>
      <c r="S1621" s="74">
        <f t="shared" si="156"/>
        <v>50</v>
      </c>
      <c r="T1621" s="6" t="s">
        <v>1865</v>
      </c>
      <c r="U1621" s="47" t="s">
        <v>432</v>
      </c>
      <c r="V1621" s="47">
        <v>1</v>
      </c>
      <c r="W1621" s="47">
        <v>1</v>
      </c>
      <c r="X1621" s="47">
        <v>1</v>
      </c>
      <c r="Y1621" s="47">
        <v>1</v>
      </c>
      <c r="Z1621" s="75">
        <v>40855.636319444442</v>
      </c>
      <c r="AA1621" s="6" t="s">
        <v>433</v>
      </c>
      <c r="AB1621" s="47" t="s">
        <v>7785</v>
      </c>
      <c r="AC1621" s="47" t="s">
        <v>7829</v>
      </c>
      <c r="AD1621" s="47" t="s">
        <v>7830</v>
      </c>
      <c r="AE1621" s="47" t="s">
        <v>7831</v>
      </c>
      <c r="AF1621" s="6" t="s">
        <v>7832</v>
      </c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</row>
    <row r="1622" spans="1:43" s="1" customFormat="1" ht="31.5" x14ac:dyDescent="0.25">
      <c r="A1622" s="47">
        <v>1620</v>
      </c>
      <c r="B1622" s="47" t="s">
        <v>7833</v>
      </c>
      <c r="C1622" s="47" t="s">
        <v>2794</v>
      </c>
      <c r="D1622" s="69" t="s">
        <v>7784</v>
      </c>
      <c r="E1622" s="47">
        <v>1999</v>
      </c>
      <c r="F1622" s="69" t="s">
        <v>3495</v>
      </c>
      <c r="G1622" s="69" t="s">
        <v>2796</v>
      </c>
      <c r="H1622" s="69" t="s">
        <v>3495</v>
      </c>
      <c r="I1622" s="70">
        <v>2.9997857016985532</v>
      </c>
      <c r="J1622" s="47" t="s">
        <v>430</v>
      </c>
      <c r="K1622" s="47">
        <v>10</v>
      </c>
      <c r="L1622" s="71"/>
      <c r="M1622" s="47">
        <v>75</v>
      </c>
      <c r="N1622" s="48">
        <f t="shared" si="151"/>
        <v>180</v>
      </c>
      <c r="O1622" s="48">
        <f t="shared" si="152"/>
        <v>539.96142630573956</v>
      </c>
      <c r="P1622" s="72">
        <f t="shared" si="153"/>
        <v>53.996142630573956</v>
      </c>
      <c r="Q1622" s="73">
        <f t="shared" si="154"/>
        <v>89.093635340447022</v>
      </c>
      <c r="R1622" s="48">
        <f t="shared" si="155"/>
        <v>683.05120427676047</v>
      </c>
      <c r="S1622" s="74">
        <f t="shared" si="156"/>
        <v>50</v>
      </c>
      <c r="T1622" s="6" t="s">
        <v>431</v>
      </c>
      <c r="U1622" s="47" t="s">
        <v>432</v>
      </c>
      <c r="V1622" s="47">
        <v>1</v>
      </c>
      <c r="W1622" s="47">
        <v>1</v>
      </c>
      <c r="X1622" s="47">
        <v>1</v>
      </c>
      <c r="Y1622" s="47">
        <v>1</v>
      </c>
      <c r="Z1622" s="75">
        <v>40855.636319444442</v>
      </c>
      <c r="AA1622" s="6" t="s">
        <v>433</v>
      </c>
      <c r="AB1622" s="47" t="s">
        <v>7785</v>
      </c>
      <c r="AC1622" s="47" t="s">
        <v>4689</v>
      </c>
      <c r="AD1622" s="47" t="s">
        <v>7834</v>
      </c>
      <c r="AE1622" s="47" t="s">
        <v>7835</v>
      </c>
      <c r="AF1622" s="6" t="s">
        <v>7836</v>
      </c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</row>
    <row r="1623" spans="1:43" s="1" customFormat="1" ht="31.5" x14ac:dyDescent="0.25">
      <c r="A1623" s="47">
        <v>1621</v>
      </c>
      <c r="B1623" s="47" t="s">
        <v>7837</v>
      </c>
      <c r="C1623" s="47" t="s">
        <v>2794</v>
      </c>
      <c r="D1623" s="69" t="s">
        <v>3485</v>
      </c>
      <c r="E1623" s="47">
        <v>1995</v>
      </c>
      <c r="F1623" s="69" t="s">
        <v>3486</v>
      </c>
      <c r="G1623" s="69" t="s">
        <v>3495</v>
      </c>
      <c r="H1623" s="69" t="s">
        <v>3487</v>
      </c>
      <c r="I1623" s="70">
        <v>341.0165455118709</v>
      </c>
      <c r="J1623" s="47" t="s">
        <v>430</v>
      </c>
      <c r="K1623" s="47">
        <v>6</v>
      </c>
      <c r="L1623" s="71"/>
      <c r="M1623" s="47">
        <v>75</v>
      </c>
      <c r="N1623" s="48">
        <f t="shared" si="151"/>
        <v>140</v>
      </c>
      <c r="O1623" s="48">
        <f t="shared" si="152"/>
        <v>47742.316371661924</v>
      </c>
      <c r="P1623" s="72">
        <f t="shared" si="153"/>
        <v>4774.2316371661927</v>
      </c>
      <c r="Q1623" s="73">
        <f t="shared" si="154"/>
        <v>7877.4822013242174</v>
      </c>
      <c r="R1623" s="48">
        <f t="shared" si="155"/>
        <v>60394.030210152334</v>
      </c>
      <c r="S1623" s="74">
        <f t="shared" si="156"/>
        <v>46</v>
      </c>
      <c r="T1623" s="6" t="s">
        <v>431</v>
      </c>
      <c r="U1623" s="47" t="s">
        <v>432</v>
      </c>
      <c r="V1623" s="47">
        <v>1</v>
      </c>
      <c r="W1623" s="47">
        <v>1</v>
      </c>
      <c r="X1623" s="47">
        <v>1</v>
      </c>
      <c r="Y1623" s="47">
        <v>1</v>
      </c>
      <c r="Z1623" s="75">
        <v>40855.636319444442</v>
      </c>
      <c r="AA1623" s="6" t="s">
        <v>433</v>
      </c>
      <c r="AB1623" s="47" t="s">
        <v>3489</v>
      </c>
      <c r="AC1623" s="47" t="s">
        <v>7838</v>
      </c>
      <c r="AD1623" s="47" t="s">
        <v>7839</v>
      </c>
      <c r="AE1623" s="47" t="s">
        <v>7840</v>
      </c>
      <c r="AF1623" s="6" t="s">
        <v>7841</v>
      </c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</row>
    <row r="1624" spans="1:43" s="1" customFormat="1" ht="31.5" x14ac:dyDescent="0.25">
      <c r="A1624" s="47">
        <v>1622</v>
      </c>
      <c r="B1624" s="47" t="s">
        <v>7842</v>
      </c>
      <c r="C1624" s="47" t="s">
        <v>2794</v>
      </c>
      <c r="D1624" s="69" t="s">
        <v>7784</v>
      </c>
      <c r="E1624" s="47">
        <v>1999</v>
      </c>
      <c r="F1624" s="69" t="s">
        <v>3495</v>
      </c>
      <c r="G1624" s="69" t="s">
        <v>3488</v>
      </c>
      <c r="H1624" s="69" t="s">
        <v>3486</v>
      </c>
      <c r="I1624" s="70">
        <v>22.252117303610099</v>
      </c>
      <c r="J1624" s="47" t="s">
        <v>430</v>
      </c>
      <c r="K1624" s="47">
        <v>6</v>
      </c>
      <c r="L1624" s="71"/>
      <c r="M1624" s="47">
        <v>75</v>
      </c>
      <c r="N1624" s="48">
        <f t="shared" si="151"/>
        <v>140</v>
      </c>
      <c r="O1624" s="48">
        <f t="shared" si="152"/>
        <v>3115.2964225054138</v>
      </c>
      <c r="P1624" s="72">
        <f t="shared" si="153"/>
        <v>311.52964225054143</v>
      </c>
      <c r="Q1624" s="73">
        <f t="shared" si="154"/>
        <v>514.02390971339332</v>
      </c>
      <c r="R1624" s="48">
        <f t="shared" si="155"/>
        <v>3940.849974469349</v>
      </c>
      <c r="S1624" s="74">
        <f t="shared" si="156"/>
        <v>50</v>
      </c>
      <c r="T1624" s="6" t="s">
        <v>1907</v>
      </c>
      <c r="U1624" s="47" t="s">
        <v>432</v>
      </c>
      <c r="V1624" s="47">
        <v>1</v>
      </c>
      <c r="W1624" s="47">
        <v>1</v>
      </c>
      <c r="X1624" s="47">
        <v>1</v>
      </c>
      <c r="Y1624" s="47">
        <v>1</v>
      </c>
      <c r="Z1624" s="75">
        <v>40855.636319444442</v>
      </c>
      <c r="AA1624" s="6" t="s">
        <v>433</v>
      </c>
      <c r="AB1624" s="47" t="s">
        <v>7785</v>
      </c>
      <c r="AC1624" s="47" t="s">
        <v>3497</v>
      </c>
      <c r="AD1624" s="47" t="s">
        <v>7843</v>
      </c>
      <c r="AE1624" s="47" t="s">
        <v>7844</v>
      </c>
      <c r="AF1624" s="6" t="s">
        <v>7845</v>
      </c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</row>
    <row r="1625" spans="1:43" s="1" customFormat="1" ht="31.5" x14ac:dyDescent="0.25">
      <c r="A1625" s="47">
        <v>1623</v>
      </c>
      <c r="B1625" s="47" t="s">
        <v>7846</v>
      </c>
      <c r="C1625" s="47" t="s">
        <v>2794</v>
      </c>
      <c r="D1625" s="69" t="s">
        <v>7784</v>
      </c>
      <c r="E1625" s="47">
        <v>1999</v>
      </c>
      <c r="F1625" s="69" t="s">
        <v>3495</v>
      </c>
      <c r="G1625" s="69" t="s">
        <v>3488</v>
      </c>
      <c r="H1625" s="69" t="s">
        <v>3486</v>
      </c>
      <c r="I1625" s="70">
        <v>32.000022703198489</v>
      </c>
      <c r="J1625" s="47" t="s">
        <v>430</v>
      </c>
      <c r="K1625" s="47">
        <v>6</v>
      </c>
      <c r="L1625" s="71"/>
      <c r="M1625" s="47">
        <v>75</v>
      </c>
      <c r="N1625" s="48">
        <f t="shared" si="151"/>
        <v>140</v>
      </c>
      <c r="O1625" s="48">
        <f t="shared" si="152"/>
        <v>4480.0031784477887</v>
      </c>
      <c r="P1625" s="72">
        <f t="shared" si="153"/>
        <v>448.00031784477892</v>
      </c>
      <c r="Q1625" s="73">
        <f t="shared" si="154"/>
        <v>739.20052444388512</v>
      </c>
      <c r="R1625" s="48">
        <f t="shared" si="155"/>
        <v>5667.2040207364525</v>
      </c>
      <c r="S1625" s="74">
        <f t="shared" si="156"/>
        <v>50</v>
      </c>
      <c r="T1625" s="6" t="s">
        <v>431</v>
      </c>
      <c r="U1625" s="47" t="s">
        <v>432</v>
      </c>
      <c r="V1625" s="47">
        <v>1</v>
      </c>
      <c r="W1625" s="47">
        <v>1</v>
      </c>
      <c r="X1625" s="47">
        <v>1</v>
      </c>
      <c r="Y1625" s="47">
        <v>1</v>
      </c>
      <c r="Z1625" s="75">
        <v>40855.636319444442</v>
      </c>
      <c r="AA1625" s="6" t="s">
        <v>433</v>
      </c>
      <c r="AB1625" s="47" t="s">
        <v>7785</v>
      </c>
      <c r="AC1625" s="47" t="s">
        <v>7843</v>
      </c>
      <c r="AD1625" s="47" t="s">
        <v>7819</v>
      </c>
      <c r="AE1625" s="47" t="s">
        <v>7847</v>
      </c>
      <c r="AF1625" s="6" t="s">
        <v>7848</v>
      </c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</row>
    <row r="1626" spans="1:43" s="1" customFormat="1" ht="31.5" x14ac:dyDescent="0.25">
      <c r="A1626" s="47">
        <v>1624</v>
      </c>
      <c r="B1626" s="47" t="s">
        <v>7849</v>
      </c>
      <c r="C1626" s="47" t="s">
        <v>2794</v>
      </c>
      <c r="D1626" s="69" t="s">
        <v>7784</v>
      </c>
      <c r="E1626" s="47">
        <v>1999</v>
      </c>
      <c r="F1626" s="69" t="s">
        <v>904</v>
      </c>
      <c r="G1626" s="69" t="s">
        <v>2796</v>
      </c>
      <c r="H1626" s="69" t="s">
        <v>3495</v>
      </c>
      <c r="I1626" s="70">
        <v>28.00000056253937</v>
      </c>
      <c r="J1626" s="47" t="s">
        <v>430</v>
      </c>
      <c r="K1626" s="47">
        <v>10</v>
      </c>
      <c r="L1626" s="71"/>
      <c r="M1626" s="47">
        <v>75</v>
      </c>
      <c r="N1626" s="48">
        <f t="shared" si="151"/>
        <v>180</v>
      </c>
      <c r="O1626" s="48">
        <f t="shared" si="152"/>
        <v>5040.0001012570865</v>
      </c>
      <c r="P1626" s="72">
        <f t="shared" si="153"/>
        <v>504.00001012570868</v>
      </c>
      <c r="Q1626" s="73">
        <f t="shared" si="154"/>
        <v>831.60001670741917</v>
      </c>
      <c r="R1626" s="48">
        <f t="shared" si="155"/>
        <v>6375.6001280902137</v>
      </c>
      <c r="S1626" s="74">
        <f t="shared" si="156"/>
        <v>50</v>
      </c>
      <c r="T1626" s="6" t="s">
        <v>431</v>
      </c>
      <c r="U1626" s="47" t="s">
        <v>432</v>
      </c>
      <c r="V1626" s="47">
        <v>1</v>
      </c>
      <c r="W1626" s="47">
        <v>1</v>
      </c>
      <c r="X1626" s="47">
        <v>1</v>
      </c>
      <c r="Y1626" s="47">
        <v>1</v>
      </c>
      <c r="Z1626" s="75">
        <v>40855.636319444442</v>
      </c>
      <c r="AA1626" s="6" t="s">
        <v>433</v>
      </c>
      <c r="AB1626" s="47" t="s">
        <v>7785</v>
      </c>
      <c r="AC1626" s="47" t="s">
        <v>7834</v>
      </c>
      <c r="AD1626" s="47" t="s">
        <v>7829</v>
      </c>
      <c r="AE1626" s="47" t="s">
        <v>7850</v>
      </c>
      <c r="AF1626" s="6" t="s">
        <v>7851</v>
      </c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</row>
    <row r="1627" spans="1:43" s="1" customFormat="1" ht="31.5" x14ac:dyDescent="0.25">
      <c r="A1627" s="47">
        <v>1625</v>
      </c>
      <c r="B1627" s="47" t="s">
        <v>7852</v>
      </c>
      <c r="C1627" s="47" t="s">
        <v>2794</v>
      </c>
      <c r="D1627" s="69" t="s">
        <v>3485</v>
      </c>
      <c r="E1627" s="47">
        <v>1995</v>
      </c>
      <c r="F1627" s="69" t="s">
        <v>3486</v>
      </c>
      <c r="G1627" s="69" t="s">
        <v>3487</v>
      </c>
      <c r="H1627" s="69" t="s">
        <v>3488</v>
      </c>
      <c r="I1627" s="70">
        <v>40.000187263486438</v>
      </c>
      <c r="J1627" s="47" t="s">
        <v>430</v>
      </c>
      <c r="K1627" s="47">
        <v>6</v>
      </c>
      <c r="L1627" s="71"/>
      <c r="M1627" s="47">
        <v>75</v>
      </c>
      <c r="N1627" s="48">
        <f t="shared" si="151"/>
        <v>140</v>
      </c>
      <c r="O1627" s="48">
        <f t="shared" si="152"/>
        <v>5600.0262168881018</v>
      </c>
      <c r="P1627" s="72">
        <f t="shared" si="153"/>
        <v>560.00262168881022</v>
      </c>
      <c r="Q1627" s="73">
        <f t="shared" si="154"/>
        <v>924.0043257865367</v>
      </c>
      <c r="R1627" s="48">
        <f t="shared" si="155"/>
        <v>7084.0331643634481</v>
      </c>
      <c r="S1627" s="74">
        <f t="shared" si="156"/>
        <v>46</v>
      </c>
      <c r="T1627" s="6" t="s">
        <v>431</v>
      </c>
      <c r="U1627" s="47" t="s">
        <v>432</v>
      </c>
      <c r="V1627" s="47">
        <v>1</v>
      </c>
      <c r="W1627" s="47">
        <v>1</v>
      </c>
      <c r="X1627" s="47">
        <v>1</v>
      </c>
      <c r="Y1627" s="47">
        <v>1</v>
      </c>
      <c r="Z1627" s="75">
        <v>40855.636319444442</v>
      </c>
      <c r="AA1627" s="6" t="s">
        <v>433</v>
      </c>
      <c r="AB1627" s="47" t="s">
        <v>3489</v>
      </c>
      <c r="AC1627" s="47" t="s">
        <v>3491</v>
      </c>
      <c r="AD1627" s="47" t="s">
        <v>7853</v>
      </c>
      <c r="AE1627" s="47" t="s">
        <v>7854</v>
      </c>
      <c r="AF1627" s="6" t="s">
        <v>7855</v>
      </c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</row>
    <row r="1628" spans="1:43" s="1" customFormat="1" ht="31.5" x14ac:dyDescent="0.25">
      <c r="A1628" s="47">
        <v>1626</v>
      </c>
      <c r="B1628" s="47" t="s">
        <v>7856</v>
      </c>
      <c r="C1628" s="47" t="s">
        <v>2794</v>
      </c>
      <c r="D1628" s="69" t="s">
        <v>3485</v>
      </c>
      <c r="E1628" s="47">
        <v>1995</v>
      </c>
      <c r="F1628" s="69" t="s">
        <v>3486</v>
      </c>
      <c r="G1628" s="69" t="s">
        <v>3487</v>
      </c>
      <c r="H1628" s="69" t="s">
        <v>3488</v>
      </c>
      <c r="I1628" s="70">
        <v>4.9998685613070508</v>
      </c>
      <c r="J1628" s="47" t="s">
        <v>430</v>
      </c>
      <c r="K1628" s="47">
        <v>6</v>
      </c>
      <c r="L1628" s="71"/>
      <c r="M1628" s="47">
        <v>75</v>
      </c>
      <c r="N1628" s="48">
        <f t="shared" si="151"/>
        <v>140</v>
      </c>
      <c r="O1628" s="48">
        <f t="shared" si="152"/>
        <v>699.98159858298709</v>
      </c>
      <c r="P1628" s="72">
        <f t="shared" si="153"/>
        <v>69.998159858298706</v>
      </c>
      <c r="Q1628" s="73">
        <f t="shared" si="154"/>
        <v>115.49696376619286</v>
      </c>
      <c r="R1628" s="48">
        <f t="shared" si="155"/>
        <v>885.47672220747859</v>
      </c>
      <c r="S1628" s="74">
        <f t="shared" si="156"/>
        <v>46</v>
      </c>
      <c r="T1628" s="6" t="s">
        <v>431</v>
      </c>
      <c r="U1628" s="47" t="s">
        <v>432</v>
      </c>
      <c r="V1628" s="47">
        <v>1</v>
      </c>
      <c r="W1628" s="47">
        <v>1</v>
      </c>
      <c r="X1628" s="47">
        <v>1</v>
      </c>
      <c r="Y1628" s="47">
        <v>1</v>
      </c>
      <c r="Z1628" s="75">
        <v>40855.636331018519</v>
      </c>
      <c r="AA1628" s="6" t="s">
        <v>433</v>
      </c>
      <c r="AB1628" s="47" t="s">
        <v>3489</v>
      </c>
      <c r="AC1628" s="47" t="s">
        <v>7853</v>
      </c>
      <c r="AD1628" s="47" t="s">
        <v>7857</v>
      </c>
      <c r="AE1628" s="47" t="s">
        <v>7858</v>
      </c>
      <c r="AF1628" s="6" t="s">
        <v>7859</v>
      </c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</row>
    <row r="1629" spans="1:43" s="1" customFormat="1" ht="31.5" x14ac:dyDescent="0.25">
      <c r="A1629" s="47">
        <v>1627</v>
      </c>
      <c r="B1629" s="47" t="s">
        <v>7860</v>
      </c>
      <c r="C1629" s="47" t="s">
        <v>2794</v>
      </c>
      <c r="D1629" s="69" t="s">
        <v>3485</v>
      </c>
      <c r="E1629" s="47">
        <v>1995</v>
      </c>
      <c r="F1629" s="69" t="s">
        <v>3486</v>
      </c>
      <c r="G1629" s="69" t="s">
        <v>3495</v>
      </c>
      <c r="H1629" s="69" t="s">
        <v>3487</v>
      </c>
      <c r="I1629" s="70">
        <v>5.0000411947871264</v>
      </c>
      <c r="J1629" s="47" t="s">
        <v>430</v>
      </c>
      <c r="K1629" s="47">
        <v>6</v>
      </c>
      <c r="L1629" s="71"/>
      <c r="M1629" s="47">
        <v>75</v>
      </c>
      <c r="N1629" s="48">
        <f t="shared" si="151"/>
        <v>140</v>
      </c>
      <c r="O1629" s="48">
        <f t="shared" si="152"/>
        <v>700.00576727019768</v>
      </c>
      <c r="P1629" s="72">
        <f t="shared" si="153"/>
        <v>70.000576727019777</v>
      </c>
      <c r="Q1629" s="73">
        <f t="shared" si="154"/>
        <v>115.50095159958261</v>
      </c>
      <c r="R1629" s="48">
        <f t="shared" si="155"/>
        <v>885.50729559680008</v>
      </c>
      <c r="S1629" s="74">
        <f t="shared" si="156"/>
        <v>46</v>
      </c>
      <c r="T1629" s="6" t="s">
        <v>431</v>
      </c>
      <c r="U1629" s="47" t="s">
        <v>432</v>
      </c>
      <c r="V1629" s="47">
        <v>1</v>
      </c>
      <c r="W1629" s="47">
        <v>1</v>
      </c>
      <c r="X1629" s="47">
        <v>1</v>
      </c>
      <c r="Y1629" s="47">
        <v>1</v>
      </c>
      <c r="Z1629" s="75">
        <v>40855.636331018519</v>
      </c>
      <c r="AA1629" s="6" t="s">
        <v>433</v>
      </c>
      <c r="AB1629" s="47" t="s">
        <v>3489</v>
      </c>
      <c r="AC1629" s="47" t="s">
        <v>7857</v>
      </c>
      <c r="AD1629" s="47" t="s">
        <v>7838</v>
      </c>
      <c r="AE1629" s="47" t="s">
        <v>7861</v>
      </c>
      <c r="AF1629" s="6" t="s">
        <v>7862</v>
      </c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</row>
    <row r="1630" spans="1:43" s="1" customFormat="1" ht="31.5" x14ac:dyDescent="0.25">
      <c r="A1630" s="47">
        <v>1628</v>
      </c>
      <c r="B1630" s="47" t="s">
        <v>7863</v>
      </c>
      <c r="C1630" s="47" t="s">
        <v>2794</v>
      </c>
      <c r="D1630" s="69" t="s">
        <v>3485</v>
      </c>
      <c r="E1630" s="47">
        <v>1995</v>
      </c>
      <c r="F1630" s="69" t="s">
        <v>3486</v>
      </c>
      <c r="G1630" s="69" t="s">
        <v>3495</v>
      </c>
      <c r="H1630" s="69" t="s">
        <v>3487</v>
      </c>
      <c r="I1630" s="70">
        <v>4.9998685604038684</v>
      </c>
      <c r="J1630" s="47" t="s">
        <v>430</v>
      </c>
      <c r="K1630" s="47">
        <v>6</v>
      </c>
      <c r="L1630" s="71"/>
      <c r="M1630" s="47">
        <v>75</v>
      </c>
      <c r="N1630" s="48">
        <f t="shared" si="151"/>
        <v>140</v>
      </c>
      <c r="O1630" s="48">
        <f t="shared" si="152"/>
        <v>699.98159845654163</v>
      </c>
      <c r="P1630" s="72">
        <f t="shared" si="153"/>
        <v>69.998159845654172</v>
      </c>
      <c r="Q1630" s="73">
        <f t="shared" si="154"/>
        <v>115.49696374532937</v>
      </c>
      <c r="R1630" s="48">
        <f t="shared" si="155"/>
        <v>885.47672204752519</v>
      </c>
      <c r="S1630" s="74">
        <f t="shared" si="156"/>
        <v>46</v>
      </c>
      <c r="T1630" s="6" t="s">
        <v>431</v>
      </c>
      <c r="U1630" s="47" t="s">
        <v>432</v>
      </c>
      <c r="V1630" s="47">
        <v>1</v>
      </c>
      <c r="W1630" s="47">
        <v>1</v>
      </c>
      <c r="X1630" s="47">
        <v>1</v>
      </c>
      <c r="Y1630" s="47">
        <v>1</v>
      </c>
      <c r="Z1630" s="75">
        <v>40855.636331018519</v>
      </c>
      <c r="AA1630" s="6" t="s">
        <v>433</v>
      </c>
      <c r="AB1630" s="47" t="s">
        <v>3489</v>
      </c>
      <c r="AC1630" s="47" t="s">
        <v>7839</v>
      </c>
      <c r="AD1630" s="47" t="s">
        <v>7864</v>
      </c>
      <c r="AE1630" s="47" t="s">
        <v>7865</v>
      </c>
      <c r="AF1630" s="6" t="s">
        <v>7866</v>
      </c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</row>
    <row r="1631" spans="1:43" s="1" customFormat="1" ht="31.5" x14ac:dyDescent="0.25">
      <c r="A1631" s="47">
        <v>1629</v>
      </c>
      <c r="B1631" s="47" t="s">
        <v>7867</v>
      </c>
      <c r="C1631" s="47" t="s">
        <v>2794</v>
      </c>
      <c r="D1631" s="69" t="s">
        <v>3485</v>
      </c>
      <c r="E1631" s="47">
        <v>1995</v>
      </c>
      <c r="F1631" s="69" t="s">
        <v>3486</v>
      </c>
      <c r="G1631" s="69" t="s">
        <v>3488</v>
      </c>
      <c r="H1631" s="69" t="s">
        <v>3486</v>
      </c>
      <c r="I1631" s="70">
        <v>6.0000488188654639</v>
      </c>
      <c r="J1631" s="47" t="s">
        <v>430</v>
      </c>
      <c r="K1631" s="47">
        <v>6</v>
      </c>
      <c r="L1631" s="71"/>
      <c r="M1631" s="47">
        <v>75</v>
      </c>
      <c r="N1631" s="48">
        <f t="shared" si="151"/>
        <v>140</v>
      </c>
      <c r="O1631" s="48">
        <f t="shared" si="152"/>
        <v>840.00683464116491</v>
      </c>
      <c r="P1631" s="72">
        <f t="shared" si="153"/>
        <v>84.000683464116491</v>
      </c>
      <c r="Q1631" s="73">
        <f t="shared" si="154"/>
        <v>138.60112771579222</v>
      </c>
      <c r="R1631" s="48">
        <f t="shared" si="155"/>
        <v>1062.6086458210737</v>
      </c>
      <c r="S1631" s="74">
        <f t="shared" si="156"/>
        <v>46</v>
      </c>
      <c r="T1631" s="6" t="s">
        <v>431</v>
      </c>
      <c r="U1631" s="47" t="s">
        <v>432</v>
      </c>
      <c r="V1631" s="47">
        <v>1</v>
      </c>
      <c r="W1631" s="47">
        <v>1</v>
      </c>
      <c r="X1631" s="47">
        <v>1</v>
      </c>
      <c r="Y1631" s="47">
        <v>1</v>
      </c>
      <c r="Z1631" s="75">
        <v>40855.636331018519</v>
      </c>
      <c r="AA1631" s="6" t="s">
        <v>433</v>
      </c>
      <c r="AB1631" s="47" t="s">
        <v>3489</v>
      </c>
      <c r="AC1631" s="47" t="s">
        <v>7839</v>
      </c>
      <c r="AD1631" s="47" t="s">
        <v>7868</v>
      </c>
      <c r="AE1631" s="47" t="s">
        <v>7869</v>
      </c>
      <c r="AF1631" s="6" t="s">
        <v>7870</v>
      </c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</row>
    <row r="1632" spans="1:43" s="1" customFormat="1" ht="31.5" x14ac:dyDescent="0.25">
      <c r="A1632" s="47">
        <v>1630</v>
      </c>
      <c r="B1632" s="47" t="s">
        <v>7871</v>
      </c>
      <c r="C1632" s="47" t="s">
        <v>2794</v>
      </c>
      <c r="D1632" s="69" t="s">
        <v>3485</v>
      </c>
      <c r="E1632" s="47">
        <v>1995</v>
      </c>
      <c r="F1632" s="69" t="s">
        <v>3486</v>
      </c>
      <c r="G1632" s="69" t="s">
        <v>3488</v>
      </c>
      <c r="H1632" s="69" t="s">
        <v>3486</v>
      </c>
      <c r="I1632" s="70">
        <v>24.000049929688341</v>
      </c>
      <c r="J1632" s="47" t="s">
        <v>430</v>
      </c>
      <c r="K1632" s="47">
        <v>6</v>
      </c>
      <c r="L1632" s="71"/>
      <c r="M1632" s="47">
        <v>75</v>
      </c>
      <c r="N1632" s="48">
        <f t="shared" si="151"/>
        <v>140</v>
      </c>
      <c r="O1632" s="48">
        <f t="shared" si="152"/>
        <v>3360.0069901563679</v>
      </c>
      <c r="P1632" s="72">
        <f t="shared" si="153"/>
        <v>336.00069901563683</v>
      </c>
      <c r="Q1632" s="73">
        <f t="shared" si="154"/>
        <v>554.40115337580062</v>
      </c>
      <c r="R1632" s="48">
        <f t="shared" si="155"/>
        <v>4250.4088425478049</v>
      </c>
      <c r="S1632" s="74">
        <f t="shared" si="156"/>
        <v>46</v>
      </c>
      <c r="T1632" s="6" t="s">
        <v>431</v>
      </c>
      <c r="U1632" s="47" t="s">
        <v>432</v>
      </c>
      <c r="V1632" s="47">
        <v>1</v>
      </c>
      <c r="W1632" s="47">
        <v>1</v>
      </c>
      <c r="X1632" s="47">
        <v>1</v>
      </c>
      <c r="Y1632" s="47">
        <v>1</v>
      </c>
      <c r="Z1632" s="75">
        <v>40855.636331018519</v>
      </c>
      <c r="AA1632" s="6" t="s">
        <v>433</v>
      </c>
      <c r="AB1632" s="47" t="s">
        <v>3489</v>
      </c>
      <c r="AC1632" s="47" t="s">
        <v>7868</v>
      </c>
      <c r="AD1632" s="47" t="s">
        <v>3496</v>
      </c>
      <c r="AE1632" s="47" t="s">
        <v>7872</v>
      </c>
      <c r="AF1632" s="6" t="s">
        <v>7873</v>
      </c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</row>
    <row r="1633" spans="1:43" s="1" customFormat="1" ht="15.75" x14ac:dyDescent="0.25">
      <c r="A1633" s="47">
        <v>1631</v>
      </c>
      <c r="B1633" s="47" t="s">
        <v>7874</v>
      </c>
      <c r="C1633" s="47" t="s">
        <v>3600</v>
      </c>
      <c r="D1633" s="69" t="s">
        <v>3601</v>
      </c>
      <c r="E1633" s="47">
        <v>1996</v>
      </c>
      <c r="F1633" s="69" t="s">
        <v>6031</v>
      </c>
      <c r="G1633" s="69" t="s">
        <v>6040</v>
      </c>
      <c r="H1633" s="69" t="s">
        <v>3602</v>
      </c>
      <c r="I1633" s="70">
        <v>458.00000694765748</v>
      </c>
      <c r="J1633" s="47" t="s">
        <v>430</v>
      </c>
      <c r="K1633" s="47">
        <v>10</v>
      </c>
      <c r="L1633" s="71"/>
      <c r="M1633" s="47">
        <v>75</v>
      </c>
      <c r="N1633" s="48">
        <f t="shared" si="151"/>
        <v>180</v>
      </c>
      <c r="O1633" s="48">
        <f t="shared" si="152"/>
        <v>82440.001250578352</v>
      </c>
      <c r="P1633" s="72">
        <f t="shared" si="153"/>
        <v>8244.0001250578352</v>
      </c>
      <c r="Q1633" s="73">
        <f t="shared" si="154"/>
        <v>13602.600206345427</v>
      </c>
      <c r="R1633" s="48">
        <f t="shared" si="155"/>
        <v>104286.60158198161</v>
      </c>
      <c r="S1633" s="74">
        <f t="shared" si="156"/>
        <v>47</v>
      </c>
      <c r="T1633" s="6" t="s">
        <v>431</v>
      </c>
      <c r="U1633" s="47" t="s">
        <v>432</v>
      </c>
      <c r="V1633" s="47">
        <v>1</v>
      </c>
      <c r="W1633" s="47">
        <v>1</v>
      </c>
      <c r="X1633" s="47">
        <v>1</v>
      </c>
      <c r="Y1633" s="47">
        <v>1</v>
      </c>
      <c r="Z1633" s="75">
        <v>40855.636331018519</v>
      </c>
      <c r="AA1633" s="6" t="s">
        <v>433</v>
      </c>
      <c r="AB1633" s="47" t="s">
        <v>3604</v>
      </c>
      <c r="AC1633" s="47" t="s">
        <v>6042</v>
      </c>
      <c r="AD1633" s="47" t="s">
        <v>6049</v>
      </c>
      <c r="AE1633" s="47" t="s">
        <v>7875</v>
      </c>
      <c r="AF1633" s="6" t="s">
        <v>7876</v>
      </c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</row>
    <row r="1634" spans="1:43" s="1" customFormat="1" ht="15.75" x14ac:dyDescent="0.25">
      <c r="A1634" s="47">
        <v>1632</v>
      </c>
      <c r="B1634" s="47" t="s">
        <v>7877</v>
      </c>
      <c r="C1634" s="47" t="s">
        <v>3600</v>
      </c>
      <c r="D1634" s="69" t="s">
        <v>3601</v>
      </c>
      <c r="E1634" s="47">
        <v>1996</v>
      </c>
      <c r="F1634" s="69" t="s">
        <v>6031</v>
      </c>
      <c r="G1634" s="69" t="s">
        <v>3534</v>
      </c>
      <c r="H1634" s="69" t="s">
        <v>3602</v>
      </c>
      <c r="I1634" s="70">
        <v>9.9998482175397694</v>
      </c>
      <c r="J1634" s="47" t="s">
        <v>430</v>
      </c>
      <c r="K1634" s="47">
        <v>10</v>
      </c>
      <c r="L1634" s="71"/>
      <c r="M1634" s="47">
        <v>75</v>
      </c>
      <c r="N1634" s="48">
        <f t="shared" si="151"/>
        <v>180</v>
      </c>
      <c r="O1634" s="48">
        <f t="shared" si="152"/>
        <v>1799.9726791571584</v>
      </c>
      <c r="P1634" s="72">
        <f t="shared" si="153"/>
        <v>179.99726791571584</v>
      </c>
      <c r="Q1634" s="73">
        <f t="shared" si="154"/>
        <v>296.9954920609311</v>
      </c>
      <c r="R1634" s="48">
        <f t="shared" si="155"/>
        <v>2276.9654391338054</v>
      </c>
      <c r="S1634" s="74">
        <f t="shared" si="156"/>
        <v>47</v>
      </c>
      <c r="T1634" s="6" t="s">
        <v>431</v>
      </c>
      <c r="U1634" s="47" t="s">
        <v>432</v>
      </c>
      <c r="V1634" s="47">
        <v>1</v>
      </c>
      <c r="W1634" s="47">
        <v>1</v>
      </c>
      <c r="X1634" s="47">
        <v>1</v>
      </c>
      <c r="Y1634" s="47">
        <v>1</v>
      </c>
      <c r="Z1634" s="75">
        <v>40855.636331018519</v>
      </c>
      <c r="AA1634" s="6" t="s">
        <v>433</v>
      </c>
      <c r="AB1634" s="47" t="s">
        <v>3604</v>
      </c>
      <c r="AC1634" s="47" t="s">
        <v>6032</v>
      </c>
      <c r="AD1634" s="47" t="s">
        <v>7878</v>
      </c>
      <c r="AE1634" s="47" t="s">
        <v>7879</v>
      </c>
      <c r="AF1634" s="6" t="s">
        <v>7880</v>
      </c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</row>
    <row r="1635" spans="1:43" s="1" customFormat="1" ht="15.75" x14ac:dyDescent="0.25">
      <c r="A1635" s="47">
        <v>1633</v>
      </c>
      <c r="B1635" s="47" t="s">
        <v>7881</v>
      </c>
      <c r="C1635" s="47" t="s">
        <v>3600</v>
      </c>
      <c r="D1635" s="69" t="s">
        <v>3601</v>
      </c>
      <c r="E1635" s="47">
        <v>1996</v>
      </c>
      <c r="F1635" s="69" t="s">
        <v>6031</v>
      </c>
      <c r="G1635" s="69" t="s">
        <v>3533</v>
      </c>
      <c r="H1635" s="69" t="s">
        <v>3603</v>
      </c>
      <c r="I1635" s="70">
        <v>10.0000392173765</v>
      </c>
      <c r="J1635" s="47" t="s">
        <v>430</v>
      </c>
      <c r="K1635" s="47">
        <v>6</v>
      </c>
      <c r="L1635" s="71"/>
      <c r="M1635" s="47">
        <v>75</v>
      </c>
      <c r="N1635" s="48">
        <f t="shared" si="151"/>
        <v>140</v>
      </c>
      <c r="O1635" s="48">
        <f t="shared" si="152"/>
        <v>1400.0054904327101</v>
      </c>
      <c r="P1635" s="72">
        <f t="shared" si="153"/>
        <v>140.00054904327101</v>
      </c>
      <c r="Q1635" s="73">
        <f t="shared" si="154"/>
        <v>231.00090592139716</v>
      </c>
      <c r="R1635" s="48">
        <f t="shared" si="155"/>
        <v>1771.0069453973783</v>
      </c>
      <c r="S1635" s="74">
        <f t="shared" si="156"/>
        <v>47</v>
      </c>
      <c r="T1635" s="6" t="s">
        <v>431</v>
      </c>
      <c r="U1635" s="47" t="s">
        <v>432</v>
      </c>
      <c r="V1635" s="47">
        <v>1</v>
      </c>
      <c r="W1635" s="47">
        <v>1</v>
      </c>
      <c r="X1635" s="47">
        <v>1</v>
      </c>
      <c r="Y1635" s="47">
        <v>1</v>
      </c>
      <c r="Z1635" s="75">
        <v>40855.636331018519</v>
      </c>
      <c r="AA1635" s="6" t="s">
        <v>433</v>
      </c>
      <c r="AB1635" s="47" t="s">
        <v>3604</v>
      </c>
      <c r="AC1635" s="47" t="s">
        <v>6032</v>
      </c>
      <c r="AD1635" s="47" t="s">
        <v>7882</v>
      </c>
      <c r="AE1635" s="47" t="s">
        <v>7883</v>
      </c>
      <c r="AF1635" s="6" t="s">
        <v>7884</v>
      </c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</row>
    <row r="1636" spans="1:43" s="1" customFormat="1" ht="15.75" x14ac:dyDescent="0.25">
      <c r="A1636" s="47">
        <v>1634</v>
      </c>
      <c r="B1636" s="47" t="s">
        <v>7885</v>
      </c>
      <c r="C1636" s="47" t="s">
        <v>3600</v>
      </c>
      <c r="D1636" s="69" t="s">
        <v>3601</v>
      </c>
      <c r="E1636" s="47">
        <v>1996</v>
      </c>
      <c r="F1636" s="69" t="s">
        <v>3602</v>
      </c>
      <c r="G1636" s="69" t="s">
        <v>3534</v>
      </c>
      <c r="H1636" s="69" t="s">
        <v>3602</v>
      </c>
      <c r="I1636" s="70">
        <v>13.00027215499847</v>
      </c>
      <c r="J1636" s="47" t="s">
        <v>430</v>
      </c>
      <c r="K1636" s="47">
        <v>10</v>
      </c>
      <c r="L1636" s="71"/>
      <c r="M1636" s="47">
        <v>75</v>
      </c>
      <c r="N1636" s="48">
        <f t="shared" si="151"/>
        <v>180</v>
      </c>
      <c r="O1636" s="48">
        <f t="shared" si="152"/>
        <v>2340.0489878997246</v>
      </c>
      <c r="P1636" s="72">
        <f t="shared" si="153"/>
        <v>234.00489878997246</v>
      </c>
      <c r="Q1636" s="73">
        <f t="shared" si="154"/>
        <v>386.10808300345451</v>
      </c>
      <c r="R1636" s="48">
        <f t="shared" si="155"/>
        <v>2960.1619696931511</v>
      </c>
      <c r="S1636" s="74">
        <f t="shared" si="156"/>
        <v>47</v>
      </c>
      <c r="T1636" s="6" t="s">
        <v>431</v>
      </c>
      <c r="U1636" s="47" t="s">
        <v>432</v>
      </c>
      <c r="V1636" s="47">
        <v>1</v>
      </c>
      <c r="W1636" s="47">
        <v>1</v>
      </c>
      <c r="X1636" s="47">
        <v>1</v>
      </c>
      <c r="Y1636" s="47">
        <v>1</v>
      </c>
      <c r="Z1636" s="75">
        <v>40855.636331018519</v>
      </c>
      <c r="AA1636" s="6" t="s">
        <v>433</v>
      </c>
      <c r="AB1636" s="47" t="s">
        <v>3604</v>
      </c>
      <c r="AC1636" s="47" t="s">
        <v>7878</v>
      </c>
      <c r="AD1636" s="47" t="s">
        <v>7886</v>
      </c>
      <c r="AE1636" s="47" t="s">
        <v>7887</v>
      </c>
      <c r="AF1636" s="6" t="s">
        <v>7888</v>
      </c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</row>
    <row r="1637" spans="1:43" s="1" customFormat="1" ht="15.75" x14ac:dyDescent="0.25">
      <c r="A1637" s="47">
        <v>1635</v>
      </c>
      <c r="B1637" s="47" t="s">
        <v>7889</v>
      </c>
      <c r="C1637" s="47" t="s">
        <v>3600</v>
      </c>
      <c r="D1637" s="69" t="s">
        <v>3601</v>
      </c>
      <c r="E1637" s="47">
        <v>1996</v>
      </c>
      <c r="F1637" s="69" t="s">
        <v>3533</v>
      </c>
      <c r="G1637" s="69" t="s">
        <v>3534</v>
      </c>
      <c r="H1637" s="69" t="s">
        <v>3602</v>
      </c>
      <c r="I1637" s="70">
        <v>349.99969059783342</v>
      </c>
      <c r="J1637" s="47" t="s">
        <v>430</v>
      </c>
      <c r="K1637" s="47">
        <v>10</v>
      </c>
      <c r="L1637" s="71"/>
      <c r="M1637" s="47">
        <v>75</v>
      </c>
      <c r="N1637" s="48">
        <f t="shared" si="151"/>
        <v>180</v>
      </c>
      <c r="O1637" s="48">
        <f t="shared" si="152"/>
        <v>62999.944307610014</v>
      </c>
      <c r="P1637" s="72">
        <f t="shared" si="153"/>
        <v>6299.9944307610021</v>
      </c>
      <c r="Q1637" s="73">
        <f t="shared" si="154"/>
        <v>10394.990810755651</v>
      </c>
      <c r="R1637" s="48">
        <f t="shared" si="155"/>
        <v>79694.929549126668</v>
      </c>
      <c r="S1637" s="74">
        <f t="shared" si="156"/>
        <v>47</v>
      </c>
      <c r="T1637" s="6" t="s">
        <v>431</v>
      </c>
      <c r="U1637" s="47" t="s">
        <v>432</v>
      </c>
      <c r="V1637" s="47">
        <v>1</v>
      </c>
      <c r="W1637" s="47">
        <v>1</v>
      </c>
      <c r="X1637" s="47">
        <v>1</v>
      </c>
      <c r="Y1637" s="47">
        <v>1</v>
      </c>
      <c r="Z1637" s="75">
        <v>40855.636331018519</v>
      </c>
      <c r="AA1637" s="6" t="s">
        <v>433</v>
      </c>
      <c r="AB1637" s="47" t="s">
        <v>3604</v>
      </c>
      <c r="AC1637" s="47" t="s">
        <v>7886</v>
      </c>
      <c r="AD1637" s="47" t="s">
        <v>7335</v>
      </c>
      <c r="AE1637" s="47" t="s">
        <v>7890</v>
      </c>
      <c r="AF1637" s="6" t="s">
        <v>7891</v>
      </c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</row>
    <row r="1638" spans="1:43" s="1" customFormat="1" ht="31.5" x14ac:dyDescent="0.25">
      <c r="A1638" s="47">
        <v>1636</v>
      </c>
      <c r="B1638" s="47" t="s">
        <v>7892</v>
      </c>
      <c r="C1638" s="47" t="s">
        <v>5602</v>
      </c>
      <c r="D1638" s="69" t="s">
        <v>1675</v>
      </c>
      <c r="E1638" s="47">
        <v>2002</v>
      </c>
      <c r="F1638" s="69" t="s">
        <v>1677</v>
      </c>
      <c r="G1638" s="69" t="s">
        <v>451</v>
      </c>
      <c r="H1638" s="69" t="s">
        <v>451</v>
      </c>
      <c r="I1638" s="70">
        <v>3.226401686750906</v>
      </c>
      <c r="J1638" s="47" t="s">
        <v>430</v>
      </c>
      <c r="K1638" s="47">
        <v>6</v>
      </c>
      <c r="L1638" s="71"/>
      <c r="M1638" s="47">
        <v>75</v>
      </c>
      <c r="N1638" s="48">
        <f t="shared" si="151"/>
        <v>140</v>
      </c>
      <c r="O1638" s="48">
        <f t="shared" si="152"/>
        <v>451.69623614512682</v>
      </c>
      <c r="P1638" s="72">
        <f t="shared" si="153"/>
        <v>45.169623614512687</v>
      </c>
      <c r="Q1638" s="73">
        <f t="shared" si="154"/>
        <v>74.529878963945933</v>
      </c>
      <c r="R1638" s="48">
        <f t="shared" si="155"/>
        <v>571.39573872358551</v>
      </c>
      <c r="S1638" s="74">
        <f t="shared" si="156"/>
        <v>53</v>
      </c>
      <c r="T1638" s="6" t="s">
        <v>431</v>
      </c>
      <c r="U1638" s="47" t="s">
        <v>432</v>
      </c>
      <c r="V1638" s="47">
        <v>1</v>
      </c>
      <c r="W1638" s="47">
        <v>1</v>
      </c>
      <c r="X1638" s="47">
        <v>1</v>
      </c>
      <c r="Y1638" s="47">
        <v>1</v>
      </c>
      <c r="Z1638" s="75">
        <v>40855.636342592603</v>
      </c>
      <c r="AA1638" s="6" t="s">
        <v>433</v>
      </c>
      <c r="AB1638" s="47" t="s">
        <v>1678</v>
      </c>
      <c r="AC1638" s="47" t="s">
        <v>7893</v>
      </c>
      <c r="AD1638" s="47" t="s">
        <v>7894</v>
      </c>
      <c r="AE1638" s="47" t="s">
        <v>7895</v>
      </c>
      <c r="AF1638" s="6" t="s">
        <v>7896</v>
      </c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</row>
    <row r="1639" spans="1:43" s="1" customFormat="1" ht="31.5" x14ac:dyDescent="0.25">
      <c r="A1639" s="47">
        <v>1637</v>
      </c>
      <c r="B1639" s="47" t="s">
        <v>7897</v>
      </c>
      <c r="C1639" s="47" t="s">
        <v>5602</v>
      </c>
      <c r="D1639" s="69" t="s">
        <v>1675</v>
      </c>
      <c r="E1639" s="47">
        <v>2002</v>
      </c>
      <c r="F1639" s="69" t="s">
        <v>1677</v>
      </c>
      <c r="G1639" s="69" t="s">
        <v>451</v>
      </c>
      <c r="H1639" s="69" t="s">
        <v>451</v>
      </c>
      <c r="I1639" s="70">
        <v>3.0000014016669789</v>
      </c>
      <c r="J1639" s="47" t="s">
        <v>430</v>
      </c>
      <c r="K1639" s="47">
        <v>6</v>
      </c>
      <c r="L1639" s="71"/>
      <c r="M1639" s="47">
        <v>75</v>
      </c>
      <c r="N1639" s="48">
        <f t="shared" si="151"/>
        <v>140</v>
      </c>
      <c r="O1639" s="48">
        <f t="shared" si="152"/>
        <v>420.00019623337704</v>
      </c>
      <c r="P1639" s="72">
        <f t="shared" si="153"/>
        <v>42.000019623337707</v>
      </c>
      <c r="Q1639" s="73">
        <f t="shared" si="154"/>
        <v>69.300032378507211</v>
      </c>
      <c r="R1639" s="48">
        <f t="shared" si="155"/>
        <v>531.30024823522194</v>
      </c>
      <c r="S1639" s="74">
        <f t="shared" si="156"/>
        <v>53</v>
      </c>
      <c r="T1639" s="6" t="s">
        <v>1453</v>
      </c>
      <c r="U1639" s="47" t="s">
        <v>432</v>
      </c>
      <c r="V1639" s="47">
        <v>1</v>
      </c>
      <c r="W1639" s="47">
        <v>1</v>
      </c>
      <c r="X1639" s="47">
        <v>1</v>
      </c>
      <c r="Y1639" s="47">
        <v>1</v>
      </c>
      <c r="Z1639" s="75">
        <v>40855.636342592603</v>
      </c>
      <c r="AA1639" s="6" t="s">
        <v>433</v>
      </c>
      <c r="AB1639" s="47" t="s">
        <v>1678</v>
      </c>
      <c r="AC1639" s="47" t="s">
        <v>7898</v>
      </c>
      <c r="AD1639" s="47" t="s">
        <v>7899</v>
      </c>
      <c r="AE1639" s="47" t="s">
        <v>7900</v>
      </c>
      <c r="AF1639" s="6" t="s">
        <v>7901</v>
      </c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</row>
    <row r="1640" spans="1:43" s="1" customFormat="1" ht="31.5" x14ac:dyDescent="0.25">
      <c r="A1640" s="47">
        <v>1638</v>
      </c>
      <c r="B1640" s="47" t="s">
        <v>7902</v>
      </c>
      <c r="C1640" s="47" t="s">
        <v>1684</v>
      </c>
      <c r="D1640" s="69" t="s">
        <v>1675</v>
      </c>
      <c r="E1640" s="47">
        <v>2002</v>
      </c>
      <c r="F1640" s="69" t="s">
        <v>1676</v>
      </c>
      <c r="G1640" s="69" t="s">
        <v>1677</v>
      </c>
      <c r="H1640" s="69" t="s">
        <v>451</v>
      </c>
      <c r="I1640" s="70">
        <v>6.3002569614182837</v>
      </c>
      <c r="J1640" s="47" t="s">
        <v>430</v>
      </c>
      <c r="K1640" s="47">
        <v>8</v>
      </c>
      <c r="L1640" s="71"/>
      <c r="M1640" s="47">
        <v>75</v>
      </c>
      <c r="N1640" s="48">
        <f t="shared" si="151"/>
        <v>160</v>
      </c>
      <c r="O1640" s="48">
        <f t="shared" si="152"/>
        <v>1008.0411138269254</v>
      </c>
      <c r="P1640" s="72">
        <f t="shared" si="153"/>
        <v>100.80411138269255</v>
      </c>
      <c r="Q1640" s="73">
        <f t="shared" si="154"/>
        <v>166.32678378144271</v>
      </c>
      <c r="R1640" s="48">
        <f t="shared" si="155"/>
        <v>1275.1720089910609</v>
      </c>
      <c r="S1640" s="74">
        <f t="shared" si="156"/>
        <v>53</v>
      </c>
      <c r="T1640" s="6" t="s">
        <v>431</v>
      </c>
      <c r="U1640" s="47" t="s">
        <v>432</v>
      </c>
      <c r="V1640" s="47">
        <v>1</v>
      </c>
      <c r="W1640" s="47">
        <v>1</v>
      </c>
      <c r="X1640" s="47">
        <v>1</v>
      </c>
      <c r="Y1640" s="47">
        <v>1</v>
      </c>
      <c r="Z1640" s="75">
        <v>40855.636342592603</v>
      </c>
      <c r="AA1640" s="6" t="s">
        <v>433</v>
      </c>
      <c r="AB1640" s="47" t="s">
        <v>1678</v>
      </c>
      <c r="AC1640" s="47" t="s">
        <v>7903</v>
      </c>
      <c r="AD1640" s="47" t="s">
        <v>1679</v>
      </c>
      <c r="AE1640" s="47" t="s">
        <v>7904</v>
      </c>
      <c r="AF1640" s="6" t="s">
        <v>7905</v>
      </c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</row>
    <row r="1641" spans="1:43" s="1" customFormat="1" ht="15.75" x14ac:dyDescent="0.25">
      <c r="A1641" s="47">
        <v>1639</v>
      </c>
      <c r="B1641" s="47" t="s">
        <v>7906</v>
      </c>
      <c r="C1641" s="47" t="s">
        <v>1684</v>
      </c>
      <c r="D1641" s="69" t="s">
        <v>1685</v>
      </c>
      <c r="E1641" s="47">
        <v>1979</v>
      </c>
      <c r="F1641" s="69" t="s">
        <v>1676</v>
      </c>
      <c r="G1641" s="69" t="s">
        <v>1677</v>
      </c>
      <c r="H1641" s="69" t="s">
        <v>451</v>
      </c>
      <c r="I1641" s="70">
        <v>585.82963154192873</v>
      </c>
      <c r="J1641" s="47" t="s">
        <v>430</v>
      </c>
      <c r="K1641" s="47">
        <v>8</v>
      </c>
      <c r="L1641" s="71"/>
      <c r="M1641" s="47">
        <v>75</v>
      </c>
      <c r="N1641" s="48">
        <f t="shared" si="151"/>
        <v>160</v>
      </c>
      <c r="O1641" s="48">
        <f t="shared" si="152"/>
        <v>93732.741046708601</v>
      </c>
      <c r="P1641" s="72">
        <f t="shared" si="153"/>
        <v>9373.2741046708597</v>
      </c>
      <c r="Q1641" s="73">
        <f t="shared" si="154"/>
        <v>15465.902272706917</v>
      </c>
      <c r="R1641" s="48">
        <f t="shared" si="155"/>
        <v>118571.91742408636</v>
      </c>
      <c r="S1641" s="74">
        <f t="shared" si="156"/>
        <v>30</v>
      </c>
      <c r="T1641" s="6" t="s">
        <v>431</v>
      </c>
      <c r="U1641" s="47" t="s">
        <v>432</v>
      </c>
      <c r="V1641" s="47">
        <v>1</v>
      </c>
      <c r="W1641" s="47">
        <v>1</v>
      </c>
      <c r="X1641" s="47">
        <v>1</v>
      </c>
      <c r="Y1641" s="47">
        <v>1</v>
      </c>
      <c r="Z1641" s="75">
        <v>40855.636342592603</v>
      </c>
      <c r="AA1641" s="6" t="s">
        <v>433</v>
      </c>
      <c r="AB1641" s="47" t="s">
        <v>1686</v>
      </c>
      <c r="AC1641" s="47" t="s">
        <v>1688</v>
      </c>
      <c r="AD1641" s="47" t="s">
        <v>7903</v>
      </c>
      <c r="AE1641" s="47" t="s">
        <v>7907</v>
      </c>
      <c r="AF1641" s="6" t="s">
        <v>7908</v>
      </c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</row>
    <row r="1642" spans="1:43" s="1" customFormat="1" ht="31.5" x14ac:dyDescent="0.25">
      <c r="A1642" s="47">
        <v>1640</v>
      </c>
      <c r="B1642" s="47" t="s">
        <v>7909</v>
      </c>
      <c r="C1642" s="47" t="s">
        <v>1618</v>
      </c>
      <c r="D1642" s="69" t="s">
        <v>1675</v>
      </c>
      <c r="E1642" s="47">
        <v>2002</v>
      </c>
      <c r="F1642" s="69" t="s">
        <v>1676</v>
      </c>
      <c r="G1642" s="69" t="s">
        <v>1677</v>
      </c>
      <c r="H1642" s="69" t="s">
        <v>451</v>
      </c>
      <c r="I1642" s="70">
        <v>180.4670735404724</v>
      </c>
      <c r="J1642" s="47" t="s">
        <v>430</v>
      </c>
      <c r="K1642" s="47">
        <v>8</v>
      </c>
      <c r="L1642" s="71"/>
      <c r="M1642" s="47">
        <v>75</v>
      </c>
      <c r="N1642" s="48">
        <f t="shared" si="151"/>
        <v>160</v>
      </c>
      <c r="O1642" s="48">
        <f t="shared" si="152"/>
        <v>28874.731766475583</v>
      </c>
      <c r="P1642" s="72">
        <f t="shared" si="153"/>
        <v>2887.4731766475584</v>
      </c>
      <c r="Q1642" s="73">
        <f t="shared" si="154"/>
        <v>4764.3307414684714</v>
      </c>
      <c r="R1642" s="48">
        <f t="shared" si="155"/>
        <v>36526.53568459161</v>
      </c>
      <c r="S1642" s="74">
        <f t="shared" si="156"/>
        <v>53</v>
      </c>
      <c r="T1642" s="6" t="s">
        <v>431</v>
      </c>
      <c r="U1642" s="47" t="s">
        <v>432</v>
      </c>
      <c r="V1642" s="47">
        <v>1</v>
      </c>
      <c r="W1642" s="47">
        <v>1</v>
      </c>
      <c r="X1642" s="47">
        <v>1</v>
      </c>
      <c r="Y1642" s="47">
        <v>1</v>
      </c>
      <c r="Z1642" s="75">
        <v>40855.636342592603</v>
      </c>
      <c r="AA1642" s="6" t="s">
        <v>433</v>
      </c>
      <c r="AB1642" s="47" t="s">
        <v>1678</v>
      </c>
      <c r="AC1642" s="47" t="s">
        <v>1680</v>
      </c>
      <c r="AD1642" s="47" t="s">
        <v>7910</v>
      </c>
      <c r="AE1642" s="47" t="s">
        <v>7911</v>
      </c>
      <c r="AF1642" s="6" t="s">
        <v>7912</v>
      </c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</row>
    <row r="1643" spans="1:43" s="1" customFormat="1" ht="31.5" x14ac:dyDescent="0.25">
      <c r="A1643" s="47">
        <v>1641</v>
      </c>
      <c r="B1643" s="47" t="s">
        <v>7913</v>
      </c>
      <c r="C1643" s="47" t="s">
        <v>1618</v>
      </c>
      <c r="D1643" s="69" t="s">
        <v>1675</v>
      </c>
      <c r="E1643" s="47">
        <v>2002</v>
      </c>
      <c r="F1643" s="69" t="s">
        <v>1676</v>
      </c>
      <c r="G1643" s="69" t="s">
        <v>1677</v>
      </c>
      <c r="H1643" s="69" t="s">
        <v>451</v>
      </c>
      <c r="I1643" s="70">
        <v>3.0000202276314472</v>
      </c>
      <c r="J1643" s="47" t="s">
        <v>430</v>
      </c>
      <c r="K1643" s="47">
        <v>8</v>
      </c>
      <c r="L1643" s="71"/>
      <c r="M1643" s="47">
        <v>75</v>
      </c>
      <c r="N1643" s="48">
        <f t="shared" ref="N1643:N1706" si="157">IF(K1643=4,100,IF(K1643=6,140,IF(K1643=8,160,IF(K1643=10,180,IF(K1643=12,200,IF(K1643=14,225,IF(K1643=16,275,IF(K1643=18,350,0))))))))</f>
        <v>160</v>
      </c>
      <c r="O1643" s="48">
        <f t="shared" si="152"/>
        <v>480.00323642103154</v>
      </c>
      <c r="P1643" s="72">
        <f t="shared" si="153"/>
        <v>48.000323642103154</v>
      </c>
      <c r="Q1643" s="73">
        <f t="shared" si="154"/>
        <v>79.200534009470204</v>
      </c>
      <c r="R1643" s="48">
        <f t="shared" si="155"/>
        <v>607.2040940726049</v>
      </c>
      <c r="S1643" s="74">
        <f t="shared" si="156"/>
        <v>53</v>
      </c>
      <c r="T1643" s="6" t="s">
        <v>1453</v>
      </c>
      <c r="U1643" s="47" t="s">
        <v>432</v>
      </c>
      <c r="V1643" s="47">
        <v>1</v>
      </c>
      <c r="W1643" s="47">
        <v>1</v>
      </c>
      <c r="X1643" s="47">
        <v>1</v>
      </c>
      <c r="Y1643" s="47">
        <v>1</v>
      </c>
      <c r="Z1643" s="75">
        <v>40855.636342592603</v>
      </c>
      <c r="AA1643" s="6" t="s">
        <v>433</v>
      </c>
      <c r="AB1643" s="47" t="s">
        <v>1678</v>
      </c>
      <c r="AC1643" s="47" t="s">
        <v>7910</v>
      </c>
      <c r="AD1643" s="47" t="s">
        <v>7914</v>
      </c>
      <c r="AE1643" s="47" t="s">
        <v>7915</v>
      </c>
      <c r="AF1643" s="6" t="s">
        <v>7916</v>
      </c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</row>
    <row r="1644" spans="1:43" s="1" customFormat="1" ht="15.75" x14ac:dyDescent="0.25">
      <c r="A1644" s="47">
        <v>1642</v>
      </c>
      <c r="B1644" s="47" t="s">
        <v>7917</v>
      </c>
      <c r="C1644" s="47" t="s">
        <v>3023</v>
      </c>
      <c r="D1644" s="69" t="s">
        <v>1863</v>
      </c>
      <c r="E1644" s="47">
        <v>1998</v>
      </c>
      <c r="F1644" s="69" t="s">
        <v>443</v>
      </c>
      <c r="G1644" s="69" t="s">
        <v>1942</v>
      </c>
      <c r="H1644" s="69" t="s">
        <v>1300</v>
      </c>
      <c r="I1644" s="70">
        <v>91.999960373977117</v>
      </c>
      <c r="J1644" s="47" t="s">
        <v>430</v>
      </c>
      <c r="K1644" s="47">
        <v>10</v>
      </c>
      <c r="L1644" s="71"/>
      <c r="M1644" s="47">
        <v>75</v>
      </c>
      <c r="N1644" s="48">
        <f t="shared" si="157"/>
        <v>180</v>
      </c>
      <c r="O1644" s="48">
        <f t="shared" si="152"/>
        <v>16559.992867315883</v>
      </c>
      <c r="P1644" s="72">
        <f t="shared" si="153"/>
        <v>1655.9992867315884</v>
      </c>
      <c r="Q1644" s="73">
        <f t="shared" si="154"/>
        <v>2732.3988231071207</v>
      </c>
      <c r="R1644" s="48">
        <f t="shared" si="155"/>
        <v>20948.390977154591</v>
      </c>
      <c r="S1644" s="74">
        <f t="shared" si="156"/>
        <v>49</v>
      </c>
      <c r="T1644" s="6" t="s">
        <v>7918</v>
      </c>
      <c r="U1644" s="47" t="s">
        <v>432</v>
      </c>
      <c r="V1644" s="47">
        <v>1</v>
      </c>
      <c r="W1644" s="47">
        <v>1</v>
      </c>
      <c r="X1644" s="47">
        <v>1</v>
      </c>
      <c r="Y1644" s="47">
        <v>1</v>
      </c>
      <c r="Z1644" s="75">
        <v>40855.636354166672</v>
      </c>
      <c r="AA1644" s="6" t="s">
        <v>433</v>
      </c>
      <c r="AB1644" s="47" t="s">
        <v>1866</v>
      </c>
      <c r="AC1644" s="47" t="s">
        <v>7919</v>
      </c>
      <c r="AD1644" s="47" t="s">
        <v>7920</v>
      </c>
      <c r="AE1644" s="47" t="s">
        <v>7921</v>
      </c>
      <c r="AF1644" s="6" t="s">
        <v>7922</v>
      </c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</row>
    <row r="1645" spans="1:43" s="1" customFormat="1" ht="15.75" x14ac:dyDescent="0.25">
      <c r="A1645" s="47">
        <v>1643</v>
      </c>
      <c r="B1645" s="47" t="s">
        <v>7923</v>
      </c>
      <c r="C1645" s="47" t="s">
        <v>3023</v>
      </c>
      <c r="D1645" s="69" t="s">
        <v>1685</v>
      </c>
      <c r="E1645" s="47">
        <v>1979</v>
      </c>
      <c r="F1645" s="69" t="s">
        <v>443</v>
      </c>
      <c r="G1645" s="69" t="s">
        <v>1942</v>
      </c>
      <c r="H1645" s="69" t="s">
        <v>1300</v>
      </c>
      <c r="I1645" s="70">
        <v>63.000186680282923</v>
      </c>
      <c r="J1645" s="47" t="s">
        <v>799</v>
      </c>
      <c r="K1645" s="47">
        <v>10</v>
      </c>
      <c r="L1645" s="71"/>
      <c r="M1645" s="47">
        <v>75</v>
      </c>
      <c r="N1645" s="48">
        <f t="shared" si="157"/>
        <v>180</v>
      </c>
      <c r="O1645" s="48">
        <f t="shared" si="152"/>
        <v>11340.033602450927</v>
      </c>
      <c r="P1645" s="72">
        <f t="shared" si="153"/>
        <v>1134.0033602450928</v>
      </c>
      <c r="Q1645" s="73">
        <f t="shared" si="154"/>
        <v>1871.105544404403</v>
      </c>
      <c r="R1645" s="48">
        <f t="shared" si="155"/>
        <v>14345.142507100423</v>
      </c>
      <c r="S1645" s="74">
        <f t="shared" si="156"/>
        <v>30</v>
      </c>
      <c r="T1645" s="6" t="s">
        <v>7924</v>
      </c>
      <c r="U1645" s="47" t="s">
        <v>432</v>
      </c>
      <c r="V1645" s="47">
        <v>1</v>
      </c>
      <c r="W1645" s="47">
        <v>1</v>
      </c>
      <c r="X1645" s="47">
        <v>1</v>
      </c>
      <c r="Y1645" s="47">
        <v>1</v>
      </c>
      <c r="Z1645" s="75">
        <v>40855.636354166672</v>
      </c>
      <c r="AA1645" s="6" t="s">
        <v>433</v>
      </c>
      <c r="AB1645" s="47" t="s">
        <v>1686</v>
      </c>
      <c r="AC1645" s="47" t="s">
        <v>7925</v>
      </c>
      <c r="AD1645" s="47" t="s">
        <v>7926</v>
      </c>
      <c r="AE1645" s="47" t="s">
        <v>7927</v>
      </c>
      <c r="AF1645" s="6" t="s">
        <v>7928</v>
      </c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</row>
    <row r="1646" spans="1:43" s="1" customFormat="1" ht="15.75" x14ac:dyDescent="0.25">
      <c r="A1646" s="47">
        <v>1644</v>
      </c>
      <c r="B1646" s="47" t="s">
        <v>7929</v>
      </c>
      <c r="C1646" s="47" t="s">
        <v>3023</v>
      </c>
      <c r="D1646" s="69" t="s">
        <v>1685</v>
      </c>
      <c r="E1646" s="47">
        <v>1979</v>
      </c>
      <c r="F1646" s="69" t="s">
        <v>443</v>
      </c>
      <c r="G1646" s="69" t="s">
        <v>1942</v>
      </c>
      <c r="H1646" s="69" t="s">
        <v>1300</v>
      </c>
      <c r="I1646" s="70">
        <v>27.999965884208859</v>
      </c>
      <c r="J1646" s="47" t="s">
        <v>430</v>
      </c>
      <c r="K1646" s="47">
        <v>10</v>
      </c>
      <c r="L1646" s="71"/>
      <c r="M1646" s="47">
        <v>75</v>
      </c>
      <c r="N1646" s="48">
        <f t="shared" si="157"/>
        <v>180</v>
      </c>
      <c r="O1646" s="48">
        <f t="shared" si="152"/>
        <v>5039.9938591575947</v>
      </c>
      <c r="P1646" s="72">
        <f t="shared" si="153"/>
        <v>503.99938591575949</v>
      </c>
      <c r="Q1646" s="73">
        <f t="shared" si="154"/>
        <v>831.59898676100306</v>
      </c>
      <c r="R1646" s="48">
        <f t="shared" si="155"/>
        <v>6375.5922318343573</v>
      </c>
      <c r="S1646" s="74">
        <f t="shared" si="156"/>
        <v>30</v>
      </c>
      <c r="T1646" s="6" t="s">
        <v>431</v>
      </c>
      <c r="U1646" s="47" t="s">
        <v>432</v>
      </c>
      <c r="V1646" s="47">
        <v>1</v>
      </c>
      <c r="W1646" s="47">
        <v>1</v>
      </c>
      <c r="X1646" s="47">
        <v>1</v>
      </c>
      <c r="Y1646" s="47">
        <v>1</v>
      </c>
      <c r="Z1646" s="75">
        <v>40855.636354166672</v>
      </c>
      <c r="AA1646" s="6" t="s">
        <v>433</v>
      </c>
      <c r="AB1646" s="47" t="s">
        <v>1686</v>
      </c>
      <c r="AC1646" s="47" t="s">
        <v>7920</v>
      </c>
      <c r="AD1646" s="47" t="s">
        <v>7925</v>
      </c>
      <c r="AE1646" s="47" t="s">
        <v>7930</v>
      </c>
      <c r="AF1646" s="6" t="s">
        <v>7931</v>
      </c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</row>
    <row r="1647" spans="1:43" s="1" customFormat="1" ht="15.75" x14ac:dyDescent="0.25">
      <c r="A1647" s="47">
        <v>1645</v>
      </c>
      <c r="B1647" s="47" t="s">
        <v>7932</v>
      </c>
      <c r="C1647" s="47" t="s">
        <v>3023</v>
      </c>
      <c r="D1647" s="69" t="s">
        <v>1685</v>
      </c>
      <c r="E1647" s="47">
        <v>1979</v>
      </c>
      <c r="F1647" s="69" t="s">
        <v>443</v>
      </c>
      <c r="G1647" s="69" t="s">
        <v>1942</v>
      </c>
      <c r="H1647" s="69" t="s">
        <v>1300</v>
      </c>
      <c r="I1647" s="70">
        <v>9.9999180344503493</v>
      </c>
      <c r="J1647" s="47" t="s">
        <v>430</v>
      </c>
      <c r="K1647" s="47">
        <v>10</v>
      </c>
      <c r="L1647" s="71"/>
      <c r="M1647" s="47">
        <v>75</v>
      </c>
      <c r="N1647" s="48">
        <f t="shared" si="157"/>
        <v>180</v>
      </c>
      <c r="O1647" s="48">
        <f t="shared" si="152"/>
        <v>1799.9852462010629</v>
      </c>
      <c r="P1647" s="72">
        <f t="shared" si="153"/>
        <v>179.99852462010631</v>
      </c>
      <c r="Q1647" s="73">
        <f t="shared" si="154"/>
        <v>296.99756562317538</v>
      </c>
      <c r="R1647" s="48">
        <f t="shared" si="155"/>
        <v>2276.9813364443444</v>
      </c>
      <c r="S1647" s="74">
        <f t="shared" si="156"/>
        <v>30</v>
      </c>
      <c r="T1647" s="6" t="s">
        <v>431</v>
      </c>
      <c r="U1647" s="47" t="s">
        <v>432</v>
      </c>
      <c r="V1647" s="47">
        <v>1</v>
      </c>
      <c r="W1647" s="47">
        <v>1</v>
      </c>
      <c r="X1647" s="47">
        <v>1</v>
      </c>
      <c r="Y1647" s="47">
        <v>1</v>
      </c>
      <c r="Z1647" s="75">
        <v>40855.636354166672</v>
      </c>
      <c r="AA1647" s="6" t="s">
        <v>433</v>
      </c>
      <c r="AB1647" s="47" t="s">
        <v>1686</v>
      </c>
      <c r="AC1647" s="47" t="s">
        <v>7926</v>
      </c>
      <c r="AD1647" s="47" t="s">
        <v>4103</v>
      </c>
      <c r="AE1647" s="47" t="s">
        <v>7933</v>
      </c>
      <c r="AF1647" s="6" t="s">
        <v>7934</v>
      </c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</row>
    <row r="1648" spans="1:43" s="1" customFormat="1" ht="15.75" x14ac:dyDescent="0.25">
      <c r="A1648" s="47">
        <v>1646</v>
      </c>
      <c r="B1648" s="47" t="s">
        <v>7935</v>
      </c>
      <c r="C1648" s="47" t="s">
        <v>3023</v>
      </c>
      <c r="D1648" s="69" t="s">
        <v>1685</v>
      </c>
      <c r="E1648" s="47">
        <v>1979</v>
      </c>
      <c r="F1648" s="69" t="s">
        <v>443</v>
      </c>
      <c r="G1648" s="69" t="s">
        <v>1942</v>
      </c>
      <c r="H1648" s="69" t="s">
        <v>1300</v>
      </c>
      <c r="I1648" s="70">
        <v>69.999838121141195</v>
      </c>
      <c r="J1648" s="47" t="s">
        <v>430</v>
      </c>
      <c r="K1648" s="47">
        <v>10</v>
      </c>
      <c r="L1648" s="71"/>
      <c r="M1648" s="47">
        <v>75</v>
      </c>
      <c r="N1648" s="48">
        <f t="shared" si="157"/>
        <v>180</v>
      </c>
      <c r="O1648" s="48">
        <f t="shared" si="152"/>
        <v>12599.970861805416</v>
      </c>
      <c r="P1648" s="72">
        <f t="shared" si="153"/>
        <v>1259.9970861805416</v>
      </c>
      <c r="Q1648" s="73">
        <f t="shared" si="154"/>
        <v>2078.9951921978936</v>
      </c>
      <c r="R1648" s="48">
        <f t="shared" si="155"/>
        <v>15938.963140183851</v>
      </c>
      <c r="S1648" s="74">
        <f t="shared" si="156"/>
        <v>30</v>
      </c>
      <c r="T1648" s="6" t="s">
        <v>7918</v>
      </c>
      <c r="U1648" s="47" t="s">
        <v>432</v>
      </c>
      <c r="V1648" s="47">
        <v>1</v>
      </c>
      <c r="W1648" s="47">
        <v>1</v>
      </c>
      <c r="X1648" s="47">
        <v>1</v>
      </c>
      <c r="Y1648" s="47">
        <v>1</v>
      </c>
      <c r="Z1648" s="75">
        <v>40855.636354166672</v>
      </c>
      <c r="AA1648" s="6" t="s">
        <v>433</v>
      </c>
      <c r="AB1648" s="47" t="s">
        <v>1686</v>
      </c>
      <c r="AC1648" s="47" t="s">
        <v>7936</v>
      </c>
      <c r="AD1648" s="47" t="s">
        <v>7919</v>
      </c>
      <c r="AE1648" s="47" t="s">
        <v>7937</v>
      </c>
      <c r="AF1648" s="6" t="s">
        <v>7938</v>
      </c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</row>
    <row r="1649" spans="1:43" s="1" customFormat="1" ht="15.75" x14ac:dyDescent="0.25">
      <c r="A1649" s="47">
        <v>1647</v>
      </c>
      <c r="B1649" s="47" t="s">
        <v>7939</v>
      </c>
      <c r="C1649" s="47" t="s">
        <v>3023</v>
      </c>
      <c r="D1649" s="69" t="s">
        <v>1685</v>
      </c>
      <c r="E1649" s="47">
        <v>1979</v>
      </c>
      <c r="F1649" s="69" t="s">
        <v>443</v>
      </c>
      <c r="G1649" s="69" t="s">
        <v>1942</v>
      </c>
      <c r="H1649" s="69" t="s">
        <v>1300</v>
      </c>
      <c r="I1649" s="70">
        <v>16.000259632102811</v>
      </c>
      <c r="J1649" s="47" t="s">
        <v>430</v>
      </c>
      <c r="K1649" s="47">
        <v>10</v>
      </c>
      <c r="L1649" s="71"/>
      <c r="M1649" s="47">
        <v>75</v>
      </c>
      <c r="N1649" s="48">
        <f t="shared" si="157"/>
        <v>180</v>
      </c>
      <c r="O1649" s="48">
        <f t="shared" si="152"/>
        <v>2880.0467337785058</v>
      </c>
      <c r="P1649" s="72">
        <f t="shared" si="153"/>
        <v>288.00467337785057</v>
      </c>
      <c r="Q1649" s="73">
        <f t="shared" si="154"/>
        <v>475.20771107345342</v>
      </c>
      <c r="R1649" s="48">
        <f t="shared" si="155"/>
        <v>3643.2591182298097</v>
      </c>
      <c r="S1649" s="74">
        <f t="shared" si="156"/>
        <v>30</v>
      </c>
      <c r="T1649" s="6" t="s">
        <v>431</v>
      </c>
      <c r="U1649" s="47" t="s">
        <v>432</v>
      </c>
      <c r="V1649" s="47">
        <v>1</v>
      </c>
      <c r="W1649" s="47">
        <v>1</v>
      </c>
      <c r="X1649" s="47">
        <v>1</v>
      </c>
      <c r="Y1649" s="47">
        <v>1</v>
      </c>
      <c r="Z1649" s="75">
        <v>40855.636354166672</v>
      </c>
      <c r="AA1649" s="6" t="s">
        <v>433</v>
      </c>
      <c r="AB1649" s="47" t="s">
        <v>1686</v>
      </c>
      <c r="AC1649" s="47" t="s">
        <v>7940</v>
      </c>
      <c r="AD1649" s="47" t="s">
        <v>7936</v>
      </c>
      <c r="AE1649" s="47" t="s">
        <v>7941</v>
      </c>
      <c r="AF1649" s="6" t="s">
        <v>7942</v>
      </c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</row>
    <row r="1650" spans="1:43" s="1" customFormat="1" ht="31.5" x14ac:dyDescent="0.25">
      <c r="A1650" s="47">
        <v>1648</v>
      </c>
      <c r="B1650" s="47" t="s">
        <v>7943</v>
      </c>
      <c r="C1650" s="47" t="s">
        <v>3725</v>
      </c>
      <c r="D1650" s="69" t="s">
        <v>1685</v>
      </c>
      <c r="E1650" s="47">
        <v>1979</v>
      </c>
      <c r="F1650" s="69" t="s">
        <v>1255</v>
      </c>
      <c r="G1650" s="69" t="s">
        <v>3726</v>
      </c>
      <c r="H1650" s="69" t="s">
        <v>451</v>
      </c>
      <c r="I1650" s="70">
        <v>42.764614893627552</v>
      </c>
      <c r="J1650" s="47" t="s">
        <v>430</v>
      </c>
      <c r="K1650" s="47">
        <v>12</v>
      </c>
      <c r="L1650" s="71"/>
      <c r="M1650" s="47">
        <v>75</v>
      </c>
      <c r="N1650" s="48">
        <f t="shared" si="157"/>
        <v>200</v>
      </c>
      <c r="O1650" s="48">
        <f t="shared" si="152"/>
        <v>8552.9229787255099</v>
      </c>
      <c r="P1650" s="72">
        <f t="shared" si="153"/>
        <v>855.29229787255099</v>
      </c>
      <c r="Q1650" s="73">
        <f t="shared" si="154"/>
        <v>1411.232291489709</v>
      </c>
      <c r="R1650" s="48">
        <f t="shared" si="155"/>
        <v>10819.447568087769</v>
      </c>
      <c r="S1650" s="74">
        <f t="shared" si="156"/>
        <v>30</v>
      </c>
      <c r="T1650" s="6" t="s">
        <v>431</v>
      </c>
      <c r="U1650" s="47" t="s">
        <v>432</v>
      </c>
      <c r="V1650" s="47">
        <v>1</v>
      </c>
      <c r="W1650" s="47">
        <v>1</v>
      </c>
      <c r="X1650" s="47">
        <v>1</v>
      </c>
      <c r="Y1650" s="47">
        <v>1</v>
      </c>
      <c r="Z1650" s="75">
        <v>40855.636354166672</v>
      </c>
      <c r="AA1650" s="6" t="s">
        <v>433</v>
      </c>
      <c r="AB1650" s="47" t="s">
        <v>1686</v>
      </c>
      <c r="AC1650" s="47" t="s">
        <v>7944</v>
      </c>
      <c r="AD1650" s="47" t="s">
        <v>7945</v>
      </c>
      <c r="AE1650" s="47" t="s">
        <v>7946</v>
      </c>
      <c r="AF1650" s="6" t="s">
        <v>7947</v>
      </c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</row>
    <row r="1651" spans="1:43" s="1" customFormat="1" ht="31.5" x14ac:dyDescent="0.25">
      <c r="A1651" s="47">
        <v>1649</v>
      </c>
      <c r="B1651" s="47" t="s">
        <v>7948</v>
      </c>
      <c r="C1651" s="47" t="s">
        <v>425</v>
      </c>
      <c r="D1651" s="69" t="s">
        <v>3879</v>
      </c>
      <c r="E1651" s="47">
        <v>2000</v>
      </c>
      <c r="F1651" s="69" t="s">
        <v>427</v>
      </c>
      <c r="G1651" s="69" t="s">
        <v>3880</v>
      </c>
      <c r="H1651" s="69" t="s">
        <v>3881</v>
      </c>
      <c r="I1651" s="70">
        <v>2.0052814522188691</v>
      </c>
      <c r="J1651" s="47" t="s">
        <v>430</v>
      </c>
      <c r="K1651" s="47">
        <v>6</v>
      </c>
      <c r="L1651" s="71"/>
      <c r="M1651" s="47">
        <v>75</v>
      </c>
      <c r="N1651" s="48">
        <f t="shared" si="157"/>
        <v>140</v>
      </c>
      <c r="O1651" s="48">
        <f t="shared" si="152"/>
        <v>280.73940331064165</v>
      </c>
      <c r="P1651" s="72">
        <f t="shared" si="153"/>
        <v>28.073940331064165</v>
      </c>
      <c r="Q1651" s="73">
        <f t="shared" si="154"/>
        <v>46.322001546255876</v>
      </c>
      <c r="R1651" s="48">
        <f t="shared" si="155"/>
        <v>355.13534518796172</v>
      </c>
      <c r="S1651" s="74">
        <f t="shared" si="156"/>
        <v>51</v>
      </c>
      <c r="T1651" s="6" t="s">
        <v>3727</v>
      </c>
      <c r="U1651" s="47" t="s">
        <v>432</v>
      </c>
      <c r="V1651" s="47">
        <v>1</v>
      </c>
      <c r="W1651" s="47">
        <v>1</v>
      </c>
      <c r="X1651" s="47">
        <v>1</v>
      </c>
      <c r="Y1651" s="47">
        <v>1</v>
      </c>
      <c r="Z1651" s="75">
        <v>40855.636354166672</v>
      </c>
      <c r="AA1651" s="6" t="s">
        <v>433</v>
      </c>
      <c r="AB1651" s="47" t="s">
        <v>3882</v>
      </c>
      <c r="AC1651" s="47" t="s">
        <v>3884</v>
      </c>
      <c r="AD1651" s="47" t="s">
        <v>7949</v>
      </c>
      <c r="AE1651" s="47" t="s">
        <v>7950</v>
      </c>
      <c r="AF1651" s="6" t="s">
        <v>7951</v>
      </c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</row>
    <row r="1652" spans="1:43" s="1" customFormat="1" ht="31.5" x14ac:dyDescent="0.25">
      <c r="A1652" s="47">
        <v>1650</v>
      </c>
      <c r="B1652" s="47" t="s">
        <v>7952</v>
      </c>
      <c r="C1652" s="47" t="s">
        <v>2877</v>
      </c>
      <c r="D1652" s="69" t="s">
        <v>3879</v>
      </c>
      <c r="E1652" s="47">
        <v>2000</v>
      </c>
      <c r="F1652" s="69" t="s">
        <v>427</v>
      </c>
      <c r="G1652" s="69" t="s">
        <v>3880</v>
      </c>
      <c r="H1652" s="69" t="s">
        <v>3881</v>
      </c>
      <c r="I1652" s="70">
        <v>6.1534510002497607</v>
      </c>
      <c r="J1652" s="47" t="s">
        <v>430</v>
      </c>
      <c r="K1652" s="47">
        <v>6</v>
      </c>
      <c r="L1652" s="71"/>
      <c r="M1652" s="47">
        <v>75</v>
      </c>
      <c r="N1652" s="48">
        <f t="shared" si="157"/>
        <v>140</v>
      </c>
      <c r="O1652" s="48">
        <f t="shared" si="152"/>
        <v>861.48314003496648</v>
      </c>
      <c r="P1652" s="72">
        <f t="shared" si="153"/>
        <v>86.148314003496651</v>
      </c>
      <c r="Q1652" s="73">
        <f t="shared" si="154"/>
        <v>142.14471810576947</v>
      </c>
      <c r="R1652" s="48">
        <f t="shared" si="155"/>
        <v>1089.7761721442325</v>
      </c>
      <c r="S1652" s="74">
        <f t="shared" si="156"/>
        <v>51</v>
      </c>
      <c r="T1652" s="6" t="s">
        <v>3727</v>
      </c>
      <c r="U1652" s="47" t="s">
        <v>432</v>
      </c>
      <c r="V1652" s="47">
        <v>1</v>
      </c>
      <c r="W1652" s="47">
        <v>1</v>
      </c>
      <c r="X1652" s="47">
        <v>1</v>
      </c>
      <c r="Y1652" s="47">
        <v>1</v>
      </c>
      <c r="Z1652" s="75">
        <v>40855.636354166672</v>
      </c>
      <c r="AA1652" s="6" t="s">
        <v>433</v>
      </c>
      <c r="AB1652" s="47" t="s">
        <v>3882</v>
      </c>
      <c r="AC1652" s="47" t="s">
        <v>7953</v>
      </c>
      <c r="AD1652" s="47" t="s">
        <v>7954</v>
      </c>
      <c r="AE1652" s="47" t="s">
        <v>7955</v>
      </c>
      <c r="AF1652" s="6" t="s">
        <v>7956</v>
      </c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</row>
    <row r="1653" spans="1:43" s="1" customFormat="1" ht="31.5" x14ac:dyDescent="0.25">
      <c r="A1653" s="47">
        <v>1651</v>
      </c>
      <c r="B1653" s="47" t="s">
        <v>7957</v>
      </c>
      <c r="C1653" s="47" t="s">
        <v>2877</v>
      </c>
      <c r="D1653" s="69" t="s">
        <v>3879</v>
      </c>
      <c r="E1653" s="47">
        <v>2000</v>
      </c>
      <c r="F1653" s="69" t="s">
        <v>427</v>
      </c>
      <c r="G1653" s="69" t="s">
        <v>2857</v>
      </c>
      <c r="H1653" s="69" t="s">
        <v>3880</v>
      </c>
      <c r="I1653" s="70">
        <v>5.6447815826464831</v>
      </c>
      <c r="J1653" s="47" t="s">
        <v>430</v>
      </c>
      <c r="K1653" s="47">
        <v>6</v>
      </c>
      <c r="L1653" s="71"/>
      <c r="M1653" s="47">
        <v>75</v>
      </c>
      <c r="N1653" s="48">
        <f t="shared" si="157"/>
        <v>140</v>
      </c>
      <c r="O1653" s="48">
        <f t="shared" si="152"/>
        <v>790.26942157050769</v>
      </c>
      <c r="P1653" s="72">
        <f t="shared" si="153"/>
        <v>79.026942157050769</v>
      </c>
      <c r="Q1653" s="73">
        <f t="shared" si="154"/>
        <v>130.39445455913375</v>
      </c>
      <c r="R1653" s="48">
        <f t="shared" si="155"/>
        <v>999.69081828669209</v>
      </c>
      <c r="S1653" s="74">
        <f t="shared" si="156"/>
        <v>51</v>
      </c>
      <c r="T1653" s="6" t="s">
        <v>3727</v>
      </c>
      <c r="U1653" s="47" t="s">
        <v>432</v>
      </c>
      <c r="V1653" s="47">
        <v>1</v>
      </c>
      <c r="W1653" s="47">
        <v>1</v>
      </c>
      <c r="X1653" s="47">
        <v>1</v>
      </c>
      <c r="Y1653" s="47">
        <v>1</v>
      </c>
      <c r="Z1653" s="75">
        <v>40855.636354166672</v>
      </c>
      <c r="AA1653" s="6" t="s">
        <v>433</v>
      </c>
      <c r="AB1653" s="47" t="s">
        <v>3882</v>
      </c>
      <c r="AC1653" s="47" t="s">
        <v>7958</v>
      </c>
      <c r="AD1653" s="47" t="s">
        <v>7953</v>
      </c>
      <c r="AE1653" s="47" t="s">
        <v>7959</v>
      </c>
      <c r="AF1653" s="6" t="s">
        <v>7960</v>
      </c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</row>
    <row r="1654" spans="1:43" s="1" customFormat="1" ht="31.5" x14ac:dyDescent="0.25">
      <c r="A1654" s="47">
        <v>1652</v>
      </c>
      <c r="B1654" s="47" t="s">
        <v>7961</v>
      </c>
      <c r="C1654" s="47" t="s">
        <v>2877</v>
      </c>
      <c r="D1654" s="69" t="s">
        <v>3879</v>
      </c>
      <c r="E1654" s="47">
        <v>2000</v>
      </c>
      <c r="F1654" s="69" t="s">
        <v>3880</v>
      </c>
      <c r="G1654" s="69" t="s">
        <v>427</v>
      </c>
      <c r="H1654" s="69" t="s">
        <v>451</v>
      </c>
      <c r="I1654" s="70">
        <v>51.067500961473193</v>
      </c>
      <c r="J1654" s="47" t="s">
        <v>430</v>
      </c>
      <c r="K1654" s="47">
        <v>6</v>
      </c>
      <c r="L1654" s="71"/>
      <c r="M1654" s="47">
        <v>75</v>
      </c>
      <c r="N1654" s="48">
        <f t="shared" si="157"/>
        <v>140</v>
      </c>
      <c r="O1654" s="48">
        <f t="shared" si="152"/>
        <v>7149.450134606247</v>
      </c>
      <c r="P1654" s="72">
        <f t="shared" si="153"/>
        <v>714.94501346062475</v>
      </c>
      <c r="Q1654" s="73">
        <f t="shared" si="154"/>
        <v>1179.6592722100308</v>
      </c>
      <c r="R1654" s="48">
        <f t="shared" si="155"/>
        <v>9044.0544202769033</v>
      </c>
      <c r="S1654" s="74">
        <f t="shared" si="156"/>
        <v>51</v>
      </c>
      <c r="T1654" s="6" t="s">
        <v>3727</v>
      </c>
      <c r="U1654" s="47" t="s">
        <v>432</v>
      </c>
      <c r="V1654" s="47">
        <v>1</v>
      </c>
      <c r="W1654" s="47">
        <v>1</v>
      </c>
      <c r="X1654" s="47">
        <v>1</v>
      </c>
      <c r="Y1654" s="47">
        <v>1</v>
      </c>
      <c r="Z1654" s="75">
        <v>40855.636365740742</v>
      </c>
      <c r="AA1654" s="6" t="s">
        <v>433</v>
      </c>
      <c r="AB1654" s="47" t="s">
        <v>3882</v>
      </c>
      <c r="AC1654" s="47" t="s">
        <v>7962</v>
      </c>
      <c r="AD1654" s="47" t="s">
        <v>7963</v>
      </c>
      <c r="AE1654" s="47" t="s">
        <v>7964</v>
      </c>
      <c r="AF1654" s="6" t="s">
        <v>7965</v>
      </c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</row>
    <row r="1655" spans="1:43" s="1" customFormat="1" ht="31.5" x14ac:dyDescent="0.25">
      <c r="A1655" s="47">
        <v>1653</v>
      </c>
      <c r="B1655" s="47" t="s">
        <v>7966</v>
      </c>
      <c r="C1655" s="47" t="s">
        <v>2877</v>
      </c>
      <c r="D1655" s="69" t="s">
        <v>3879</v>
      </c>
      <c r="E1655" s="47">
        <v>2000</v>
      </c>
      <c r="F1655" s="69" t="s">
        <v>3880</v>
      </c>
      <c r="G1655" s="69" t="s">
        <v>427</v>
      </c>
      <c r="H1655" s="69" t="s">
        <v>451</v>
      </c>
      <c r="I1655" s="70">
        <v>6.3608327580292281</v>
      </c>
      <c r="J1655" s="47" t="s">
        <v>430</v>
      </c>
      <c r="K1655" s="47">
        <v>6</v>
      </c>
      <c r="L1655" s="71"/>
      <c r="M1655" s="47">
        <v>75</v>
      </c>
      <c r="N1655" s="48">
        <f t="shared" si="157"/>
        <v>140</v>
      </c>
      <c r="O1655" s="48">
        <f t="shared" si="152"/>
        <v>890.51658612409199</v>
      </c>
      <c r="P1655" s="72">
        <f t="shared" si="153"/>
        <v>89.051658612409199</v>
      </c>
      <c r="Q1655" s="73">
        <f t="shared" si="154"/>
        <v>146.93523671047515</v>
      </c>
      <c r="R1655" s="48">
        <f t="shared" si="155"/>
        <v>1126.5034814469764</v>
      </c>
      <c r="S1655" s="74">
        <f t="shared" si="156"/>
        <v>51</v>
      </c>
      <c r="T1655" s="6" t="s">
        <v>3727</v>
      </c>
      <c r="U1655" s="47" t="s">
        <v>432</v>
      </c>
      <c r="V1655" s="47">
        <v>1</v>
      </c>
      <c r="W1655" s="47">
        <v>1</v>
      </c>
      <c r="X1655" s="47">
        <v>1</v>
      </c>
      <c r="Y1655" s="47">
        <v>1</v>
      </c>
      <c r="Z1655" s="75">
        <v>40855.636365740742</v>
      </c>
      <c r="AA1655" s="6" t="s">
        <v>433</v>
      </c>
      <c r="AB1655" s="47" t="s">
        <v>3882</v>
      </c>
      <c r="AC1655" s="47" t="s">
        <v>7953</v>
      </c>
      <c r="AD1655" s="47" t="s">
        <v>7962</v>
      </c>
      <c r="AE1655" s="47" t="s">
        <v>7967</v>
      </c>
      <c r="AF1655" s="6" t="s">
        <v>7968</v>
      </c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</row>
    <row r="1656" spans="1:43" s="1" customFormat="1" ht="31.5" x14ac:dyDescent="0.25">
      <c r="A1656" s="47">
        <v>1654</v>
      </c>
      <c r="B1656" s="47" t="s">
        <v>7969</v>
      </c>
      <c r="C1656" s="47" t="s">
        <v>2877</v>
      </c>
      <c r="D1656" s="69" t="s">
        <v>3879</v>
      </c>
      <c r="E1656" s="47">
        <v>2000</v>
      </c>
      <c r="F1656" s="69" t="s">
        <v>427</v>
      </c>
      <c r="G1656" s="69" t="s">
        <v>2857</v>
      </c>
      <c r="H1656" s="69" t="s">
        <v>3880</v>
      </c>
      <c r="I1656" s="70">
        <v>389.42182305277203</v>
      </c>
      <c r="J1656" s="47" t="s">
        <v>430</v>
      </c>
      <c r="K1656" s="47">
        <v>6</v>
      </c>
      <c r="L1656" s="71"/>
      <c r="M1656" s="47">
        <v>75</v>
      </c>
      <c r="N1656" s="48">
        <f t="shared" si="157"/>
        <v>140</v>
      </c>
      <c r="O1656" s="48">
        <f t="shared" si="152"/>
        <v>54519.055227388082</v>
      </c>
      <c r="P1656" s="72">
        <f t="shared" si="153"/>
        <v>5451.9055227388089</v>
      </c>
      <c r="Q1656" s="73">
        <f t="shared" si="154"/>
        <v>8995.644112519034</v>
      </c>
      <c r="R1656" s="48">
        <f t="shared" si="155"/>
        <v>68966.604862645923</v>
      </c>
      <c r="S1656" s="74">
        <f t="shared" si="156"/>
        <v>51</v>
      </c>
      <c r="T1656" s="6" t="s">
        <v>3727</v>
      </c>
      <c r="U1656" s="47" t="s">
        <v>432</v>
      </c>
      <c r="V1656" s="47">
        <v>1</v>
      </c>
      <c r="W1656" s="47">
        <v>1</v>
      </c>
      <c r="X1656" s="47">
        <v>1</v>
      </c>
      <c r="Y1656" s="47">
        <v>1</v>
      </c>
      <c r="Z1656" s="75">
        <v>40855.636365740742</v>
      </c>
      <c r="AA1656" s="6" t="s">
        <v>433</v>
      </c>
      <c r="AB1656" s="47" t="s">
        <v>3882</v>
      </c>
      <c r="AC1656" s="47" t="s">
        <v>7970</v>
      </c>
      <c r="AD1656" s="47" t="s">
        <v>7971</v>
      </c>
      <c r="AE1656" s="47" t="s">
        <v>7972</v>
      </c>
      <c r="AF1656" s="6" t="s">
        <v>7973</v>
      </c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</row>
    <row r="1657" spans="1:43" s="1" customFormat="1" ht="31.5" x14ac:dyDescent="0.25">
      <c r="A1657" s="47">
        <v>1655</v>
      </c>
      <c r="B1657" s="47" t="s">
        <v>7974</v>
      </c>
      <c r="C1657" s="47" t="s">
        <v>3833</v>
      </c>
      <c r="D1657" s="69" t="s">
        <v>3879</v>
      </c>
      <c r="E1657" s="47">
        <v>2000</v>
      </c>
      <c r="F1657" s="69" t="s">
        <v>427</v>
      </c>
      <c r="G1657" s="69" t="s">
        <v>2857</v>
      </c>
      <c r="H1657" s="69" t="s">
        <v>3880</v>
      </c>
      <c r="I1657" s="70">
        <v>1.4955250913811291</v>
      </c>
      <c r="J1657" s="47" t="s">
        <v>430</v>
      </c>
      <c r="K1657" s="47">
        <v>6</v>
      </c>
      <c r="L1657" s="71"/>
      <c r="M1657" s="47">
        <v>75</v>
      </c>
      <c r="N1657" s="48">
        <f t="shared" si="157"/>
        <v>140</v>
      </c>
      <c r="O1657" s="48">
        <f t="shared" si="152"/>
        <v>209.37351279335809</v>
      </c>
      <c r="P1657" s="72">
        <f t="shared" si="153"/>
        <v>20.937351279335811</v>
      </c>
      <c r="Q1657" s="73">
        <f t="shared" si="154"/>
        <v>34.546629610904084</v>
      </c>
      <c r="R1657" s="48">
        <f t="shared" si="155"/>
        <v>264.85749368359797</v>
      </c>
      <c r="S1657" s="74">
        <f t="shared" si="156"/>
        <v>51</v>
      </c>
      <c r="T1657" s="6" t="s">
        <v>3727</v>
      </c>
      <c r="U1657" s="47" t="s">
        <v>432</v>
      </c>
      <c r="V1657" s="47">
        <v>1</v>
      </c>
      <c r="W1657" s="47">
        <v>1</v>
      </c>
      <c r="X1657" s="47">
        <v>1</v>
      </c>
      <c r="Y1657" s="47">
        <v>1</v>
      </c>
      <c r="Z1657" s="75">
        <v>40855.636365740742</v>
      </c>
      <c r="AA1657" s="6" t="s">
        <v>433</v>
      </c>
      <c r="AB1657" s="47" t="s">
        <v>3882</v>
      </c>
      <c r="AC1657" s="47" t="s">
        <v>7975</v>
      </c>
      <c r="AD1657" s="47" t="s">
        <v>7970</v>
      </c>
      <c r="AE1657" s="47" t="s">
        <v>7976</v>
      </c>
      <c r="AF1657" s="6" t="s">
        <v>7977</v>
      </c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</row>
    <row r="1658" spans="1:43" s="1" customFormat="1" ht="15.75" x14ac:dyDescent="0.25">
      <c r="A1658" s="47">
        <v>1656</v>
      </c>
      <c r="B1658" s="47" t="s">
        <v>7978</v>
      </c>
      <c r="C1658" s="47" t="s">
        <v>3833</v>
      </c>
      <c r="D1658" s="69" t="s">
        <v>1685</v>
      </c>
      <c r="E1658" s="47">
        <v>1979</v>
      </c>
      <c r="F1658" s="69" t="s">
        <v>3835</v>
      </c>
      <c r="G1658" s="69" t="s">
        <v>3834</v>
      </c>
      <c r="H1658" s="69" t="s">
        <v>3841</v>
      </c>
      <c r="I1658" s="70">
        <v>3.999936281856078</v>
      </c>
      <c r="J1658" s="47" t="s">
        <v>430</v>
      </c>
      <c r="K1658" s="47">
        <v>8</v>
      </c>
      <c r="L1658" s="71"/>
      <c r="M1658" s="47">
        <v>75</v>
      </c>
      <c r="N1658" s="48">
        <f t="shared" si="157"/>
        <v>160</v>
      </c>
      <c r="O1658" s="48">
        <f t="shared" si="152"/>
        <v>639.98980509697253</v>
      </c>
      <c r="P1658" s="72">
        <f t="shared" si="153"/>
        <v>63.998980509697255</v>
      </c>
      <c r="Q1658" s="73">
        <f t="shared" si="154"/>
        <v>105.59831784100047</v>
      </c>
      <c r="R1658" s="48">
        <f t="shared" si="155"/>
        <v>809.5871034476703</v>
      </c>
      <c r="S1658" s="74">
        <f t="shared" si="156"/>
        <v>30</v>
      </c>
      <c r="T1658" s="6" t="s">
        <v>431</v>
      </c>
      <c r="U1658" s="47" t="s">
        <v>432</v>
      </c>
      <c r="V1658" s="47">
        <v>1</v>
      </c>
      <c r="W1658" s="47">
        <v>1</v>
      </c>
      <c r="X1658" s="47">
        <v>1</v>
      </c>
      <c r="Y1658" s="47">
        <v>1</v>
      </c>
      <c r="Z1658" s="75">
        <v>40855.636365740742</v>
      </c>
      <c r="AA1658" s="6" t="s">
        <v>433</v>
      </c>
      <c r="AB1658" s="47" t="s">
        <v>1686</v>
      </c>
      <c r="AC1658" s="47" t="s">
        <v>7380</v>
      </c>
      <c r="AD1658" s="47" t="s">
        <v>4329</v>
      </c>
      <c r="AE1658" s="47" t="s">
        <v>7979</v>
      </c>
      <c r="AF1658" s="6" t="s">
        <v>7980</v>
      </c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</row>
    <row r="1659" spans="1:43" s="1" customFormat="1" ht="15.75" x14ac:dyDescent="0.25">
      <c r="A1659" s="47">
        <v>1657</v>
      </c>
      <c r="B1659" s="47" t="s">
        <v>7981</v>
      </c>
      <c r="C1659" s="47" t="s">
        <v>425</v>
      </c>
      <c r="D1659" s="69" t="s">
        <v>1685</v>
      </c>
      <c r="E1659" s="47">
        <v>1979</v>
      </c>
      <c r="F1659" s="69" t="s">
        <v>905</v>
      </c>
      <c r="G1659" s="69" t="s">
        <v>2857</v>
      </c>
      <c r="H1659" s="69" t="s">
        <v>427</v>
      </c>
      <c r="I1659" s="70">
        <v>294.81745631265778</v>
      </c>
      <c r="J1659" s="47" t="s">
        <v>430</v>
      </c>
      <c r="K1659" s="47">
        <v>10</v>
      </c>
      <c r="L1659" s="71"/>
      <c r="M1659" s="47">
        <v>75</v>
      </c>
      <c r="N1659" s="48">
        <f t="shared" si="157"/>
        <v>180</v>
      </c>
      <c r="O1659" s="48">
        <f t="shared" si="152"/>
        <v>53067.142136278402</v>
      </c>
      <c r="P1659" s="72">
        <f t="shared" si="153"/>
        <v>5306.7142136278408</v>
      </c>
      <c r="Q1659" s="73">
        <f t="shared" si="154"/>
        <v>8756.0784524859355</v>
      </c>
      <c r="R1659" s="48">
        <f t="shared" si="155"/>
        <v>67129.934802392178</v>
      </c>
      <c r="S1659" s="74">
        <f t="shared" si="156"/>
        <v>30</v>
      </c>
      <c r="T1659" s="6" t="s">
        <v>431</v>
      </c>
      <c r="U1659" s="47" t="s">
        <v>432</v>
      </c>
      <c r="V1659" s="47">
        <v>1</v>
      </c>
      <c r="W1659" s="47">
        <v>1</v>
      </c>
      <c r="X1659" s="47">
        <v>1</v>
      </c>
      <c r="Y1659" s="47">
        <v>1</v>
      </c>
      <c r="Z1659" s="75">
        <v>40855.636365740742</v>
      </c>
      <c r="AA1659" s="6" t="s">
        <v>433</v>
      </c>
      <c r="AB1659" s="47" t="s">
        <v>1686</v>
      </c>
      <c r="AC1659" s="47" t="s">
        <v>7982</v>
      </c>
      <c r="AD1659" s="47" t="s">
        <v>7430</v>
      </c>
      <c r="AE1659" s="47" t="s">
        <v>7983</v>
      </c>
      <c r="AF1659" s="6" t="s">
        <v>7984</v>
      </c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</row>
    <row r="1660" spans="1:43" s="1" customFormat="1" ht="15.75" x14ac:dyDescent="0.25">
      <c r="A1660" s="47">
        <v>1658</v>
      </c>
      <c r="B1660" s="47" t="s">
        <v>7985</v>
      </c>
      <c r="C1660" s="47" t="s">
        <v>425</v>
      </c>
      <c r="D1660" s="69" t="s">
        <v>1685</v>
      </c>
      <c r="E1660" s="47">
        <v>1979</v>
      </c>
      <c r="F1660" s="69" t="s">
        <v>905</v>
      </c>
      <c r="G1660" s="69" t="s">
        <v>427</v>
      </c>
      <c r="H1660" s="69" t="s">
        <v>2864</v>
      </c>
      <c r="I1660" s="70">
        <v>9.6077889826537692</v>
      </c>
      <c r="J1660" s="47" t="s">
        <v>430</v>
      </c>
      <c r="K1660" s="47">
        <v>10</v>
      </c>
      <c r="L1660" s="71"/>
      <c r="M1660" s="47">
        <v>75</v>
      </c>
      <c r="N1660" s="48">
        <f t="shared" si="157"/>
        <v>180</v>
      </c>
      <c r="O1660" s="48">
        <f t="shared" si="152"/>
        <v>1729.4020168776785</v>
      </c>
      <c r="P1660" s="72">
        <f t="shared" si="153"/>
        <v>172.94020168776785</v>
      </c>
      <c r="Q1660" s="73">
        <f t="shared" si="154"/>
        <v>285.35133278481692</v>
      </c>
      <c r="R1660" s="48">
        <f t="shared" si="155"/>
        <v>2187.6935513502631</v>
      </c>
      <c r="S1660" s="74">
        <f t="shared" si="156"/>
        <v>30</v>
      </c>
      <c r="T1660" s="6" t="s">
        <v>431</v>
      </c>
      <c r="U1660" s="47" t="s">
        <v>432</v>
      </c>
      <c r="V1660" s="47">
        <v>1</v>
      </c>
      <c r="W1660" s="47">
        <v>1</v>
      </c>
      <c r="X1660" s="47">
        <v>1</v>
      </c>
      <c r="Y1660" s="47">
        <v>1</v>
      </c>
      <c r="Z1660" s="75">
        <v>40855.636365740742</v>
      </c>
      <c r="AA1660" s="6" t="s">
        <v>433</v>
      </c>
      <c r="AB1660" s="47" t="s">
        <v>1686</v>
      </c>
      <c r="AC1660" s="47" t="s">
        <v>7949</v>
      </c>
      <c r="AD1660" s="47" t="s">
        <v>7982</v>
      </c>
      <c r="AE1660" s="47" t="s">
        <v>7986</v>
      </c>
      <c r="AF1660" s="6" t="s">
        <v>7987</v>
      </c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</row>
    <row r="1661" spans="1:43" s="1" customFormat="1" ht="15.75" x14ac:dyDescent="0.25">
      <c r="A1661" s="47">
        <v>1659</v>
      </c>
      <c r="B1661" s="47" t="s">
        <v>7988</v>
      </c>
      <c r="C1661" s="47" t="s">
        <v>425</v>
      </c>
      <c r="D1661" s="69" t="s">
        <v>1685</v>
      </c>
      <c r="E1661" s="47">
        <v>1979</v>
      </c>
      <c r="F1661" s="69" t="s">
        <v>905</v>
      </c>
      <c r="G1661" s="69" t="s">
        <v>1896</v>
      </c>
      <c r="H1661" s="69" t="s">
        <v>2857</v>
      </c>
      <c r="I1661" s="70">
        <v>54.999954088696953</v>
      </c>
      <c r="J1661" s="47" t="s">
        <v>430</v>
      </c>
      <c r="K1661" s="47">
        <v>10</v>
      </c>
      <c r="L1661" s="71"/>
      <c r="M1661" s="47">
        <v>75</v>
      </c>
      <c r="N1661" s="48">
        <f t="shared" si="157"/>
        <v>180</v>
      </c>
      <c r="O1661" s="48">
        <f t="shared" si="152"/>
        <v>9899.9917359654519</v>
      </c>
      <c r="P1661" s="72">
        <f t="shared" si="153"/>
        <v>989.99917359654523</v>
      </c>
      <c r="Q1661" s="73">
        <f t="shared" si="154"/>
        <v>1633.4986364342994</v>
      </c>
      <c r="R1661" s="48">
        <f t="shared" si="155"/>
        <v>12523.489545996297</v>
      </c>
      <c r="S1661" s="74">
        <f t="shared" si="156"/>
        <v>30</v>
      </c>
      <c r="T1661" s="6" t="s">
        <v>431</v>
      </c>
      <c r="U1661" s="47" t="s">
        <v>432</v>
      </c>
      <c r="V1661" s="47">
        <v>1</v>
      </c>
      <c r="W1661" s="47">
        <v>1</v>
      </c>
      <c r="X1661" s="47">
        <v>1</v>
      </c>
      <c r="Y1661" s="47">
        <v>1</v>
      </c>
      <c r="Z1661" s="75">
        <v>40855.636365740742</v>
      </c>
      <c r="AA1661" s="6" t="s">
        <v>433</v>
      </c>
      <c r="AB1661" s="47" t="s">
        <v>1686</v>
      </c>
      <c r="AC1661" s="47" t="s">
        <v>7989</v>
      </c>
      <c r="AD1661" s="47" t="s">
        <v>7990</v>
      </c>
      <c r="AE1661" s="47" t="s">
        <v>7991</v>
      </c>
      <c r="AF1661" s="6" t="s">
        <v>7992</v>
      </c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</row>
    <row r="1662" spans="1:43" s="1" customFormat="1" ht="15.75" x14ac:dyDescent="0.25">
      <c r="A1662" s="47">
        <v>1660</v>
      </c>
      <c r="B1662" s="47" t="s">
        <v>7993</v>
      </c>
      <c r="C1662" s="47" t="s">
        <v>425</v>
      </c>
      <c r="D1662" s="69" t="s">
        <v>1685</v>
      </c>
      <c r="E1662" s="47">
        <v>1979</v>
      </c>
      <c r="F1662" s="69" t="s">
        <v>905</v>
      </c>
      <c r="G1662" s="69" t="s">
        <v>1896</v>
      </c>
      <c r="H1662" s="69" t="s">
        <v>2857</v>
      </c>
      <c r="I1662" s="70">
        <v>4.9999293972029051</v>
      </c>
      <c r="J1662" s="47" t="s">
        <v>430</v>
      </c>
      <c r="K1662" s="47">
        <v>10</v>
      </c>
      <c r="L1662" s="71"/>
      <c r="M1662" s="47">
        <v>75</v>
      </c>
      <c r="N1662" s="48">
        <f t="shared" si="157"/>
        <v>180</v>
      </c>
      <c r="O1662" s="48">
        <f t="shared" si="152"/>
        <v>899.98729149652286</v>
      </c>
      <c r="P1662" s="72">
        <f t="shared" si="153"/>
        <v>89.998729149652291</v>
      </c>
      <c r="Q1662" s="73">
        <f t="shared" si="154"/>
        <v>148.49790309692625</v>
      </c>
      <c r="R1662" s="48">
        <f t="shared" si="155"/>
        <v>1138.4839237431013</v>
      </c>
      <c r="S1662" s="74">
        <f t="shared" si="156"/>
        <v>30</v>
      </c>
      <c r="T1662" s="6" t="s">
        <v>431</v>
      </c>
      <c r="U1662" s="47" t="s">
        <v>432</v>
      </c>
      <c r="V1662" s="47">
        <v>1</v>
      </c>
      <c r="W1662" s="47">
        <v>1</v>
      </c>
      <c r="X1662" s="47">
        <v>1</v>
      </c>
      <c r="Y1662" s="47">
        <v>1</v>
      </c>
      <c r="Z1662" s="75">
        <v>40855.636365740742</v>
      </c>
      <c r="AA1662" s="6" t="s">
        <v>433</v>
      </c>
      <c r="AB1662" s="47" t="s">
        <v>1686</v>
      </c>
      <c r="AC1662" s="47" t="s">
        <v>7425</v>
      </c>
      <c r="AD1662" s="47" t="s">
        <v>7989</v>
      </c>
      <c r="AE1662" s="47" t="s">
        <v>7994</v>
      </c>
      <c r="AF1662" s="6" t="s">
        <v>7995</v>
      </c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</row>
    <row r="1663" spans="1:43" s="1" customFormat="1" ht="15.75" x14ac:dyDescent="0.25">
      <c r="A1663" s="47">
        <v>1661</v>
      </c>
      <c r="B1663" s="47" t="s">
        <v>7996</v>
      </c>
      <c r="C1663" s="47" t="s">
        <v>7997</v>
      </c>
      <c r="D1663" s="69" t="s">
        <v>1685</v>
      </c>
      <c r="E1663" s="47">
        <v>1979</v>
      </c>
      <c r="F1663" s="69" t="s">
        <v>905</v>
      </c>
      <c r="G1663" s="69" t="s">
        <v>1896</v>
      </c>
      <c r="H1663" s="69" t="s">
        <v>2857</v>
      </c>
      <c r="I1663" s="70">
        <v>574.12582242944518</v>
      </c>
      <c r="J1663" s="47" t="s">
        <v>430</v>
      </c>
      <c r="K1663" s="47">
        <v>10</v>
      </c>
      <c r="L1663" s="71"/>
      <c r="M1663" s="47">
        <v>75</v>
      </c>
      <c r="N1663" s="48">
        <f t="shared" si="157"/>
        <v>180</v>
      </c>
      <c r="O1663" s="48">
        <f t="shared" si="152"/>
        <v>103342.64803730012</v>
      </c>
      <c r="P1663" s="72">
        <f t="shared" si="153"/>
        <v>10334.264803730013</v>
      </c>
      <c r="Q1663" s="73">
        <f t="shared" si="154"/>
        <v>17051.53692615452</v>
      </c>
      <c r="R1663" s="48">
        <f t="shared" si="155"/>
        <v>130728.44976718465</v>
      </c>
      <c r="S1663" s="74">
        <f t="shared" si="156"/>
        <v>30</v>
      </c>
      <c r="T1663" s="6" t="s">
        <v>431</v>
      </c>
      <c r="U1663" s="47" t="s">
        <v>432</v>
      </c>
      <c r="V1663" s="47">
        <v>1</v>
      </c>
      <c r="W1663" s="47">
        <v>1</v>
      </c>
      <c r="X1663" s="47">
        <v>1</v>
      </c>
      <c r="Y1663" s="47">
        <v>1</v>
      </c>
      <c r="Z1663" s="75">
        <v>40855.636377314811</v>
      </c>
      <c r="AA1663" s="6" t="s">
        <v>433</v>
      </c>
      <c r="AB1663" s="47" t="s">
        <v>1686</v>
      </c>
      <c r="AC1663" s="47" t="s">
        <v>7990</v>
      </c>
      <c r="AD1663" s="47" t="s">
        <v>7998</v>
      </c>
      <c r="AE1663" s="47" t="s">
        <v>7999</v>
      </c>
      <c r="AF1663" s="6" t="s">
        <v>8000</v>
      </c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</row>
    <row r="1664" spans="1:43" s="1" customFormat="1" ht="15.75" x14ac:dyDescent="0.25">
      <c r="A1664" s="47">
        <v>1662</v>
      </c>
      <c r="B1664" s="47" t="s">
        <v>8001</v>
      </c>
      <c r="C1664" s="47" t="s">
        <v>7997</v>
      </c>
      <c r="D1664" s="69" t="s">
        <v>1685</v>
      </c>
      <c r="E1664" s="47">
        <v>1979</v>
      </c>
      <c r="F1664" s="69" t="s">
        <v>905</v>
      </c>
      <c r="G1664" s="69" t="s">
        <v>1896</v>
      </c>
      <c r="H1664" s="69" t="s">
        <v>2857</v>
      </c>
      <c r="I1664" s="70">
        <v>491.50012225541252</v>
      </c>
      <c r="J1664" s="47" t="s">
        <v>430</v>
      </c>
      <c r="K1664" s="47">
        <v>10</v>
      </c>
      <c r="L1664" s="71"/>
      <c r="M1664" s="47">
        <v>75</v>
      </c>
      <c r="N1664" s="48">
        <f t="shared" si="157"/>
        <v>180</v>
      </c>
      <c r="O1664" s="48">
        <f t="shared" si="152"/>
        <v>88470.022005974257</v>
      </c>
      <c r="P1664" s="72">
        <f t="shared" si="153"/>
        <v>8847.0022005974261</v>
      </c>
      <c r="Q1664" s="73">
        <f t="shared" si="154"/>
        <v>14597.553630985753</v>
      </c>
      <c r="R1664" s="48">
        <f t="shared" si="155"/>
        <v>111914.57783755744</v>
      </c>
      <c r="S1664" s="74">
        <f t="shared" si="156"/>
        <v>30</v>
      </c>
      <c r="T1664" s="6" t="s">
        <v>431</v>
      </c>
      <c r="U1664" s="47" t="s">
        <v>432</v>
      </c>
      <c r="V1664" s="47">
        <v>1</v>
      </c>
      <c r="W1664" s="47">
        <v>1</v>
      </c>
      <c r="X1664" s="47">
        <v>1</v>
      </c>
      <c r="Y1664" s="47">
        <v>1</v>
      </c>
      <c r="Z1664" s="75">
        <v>40855.636377314811</v>
      </c>
      <c r="AA1664" s="6" t="s">
        <v>433</v>
      </c>
      <c r="AB1664" s="47" t="s">
        <v>1686</v>
      </c>
      <c r="AC1664" s="47" t="s">
        <v>7998</v>
      </c>
      <c r="AD1664" s="47" t="s">
        <v>8002</v>
      </c>
      <c r="AE1664" s="47" t="s">
        <v>8003</v>
      </c>
      <c r="AF1664" s="6" t="s">
        <v>8004</v>
      </c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</row>
    <row r="1665" spans="1:43" s="1" customFormat="1" ht="31.5" x14ac:dyDescent="0.25">
      <c r="A1665" s="47">
        <v>1663</v>
      </c>
      <c r="B1665" s="47" t="s">
        <v>8005</v>
      </c>
      <c r="C1665" s="47" t="s">
        <v>3725</v>
      </c>
      <c r="D1665" s="69" t="s">
        <v>1685</v>
      </c>
      <c r="E1665" s="47">
        <v>1979</v>
      </c>
      <c r="F1665" s="69" t="s">
        <v>1255</v>
      </c>
      <c r="G1665" s="69" t="s">
        <v>1248</v>
      </c>
      <c r="H1665" s="69" t="s">
        <v>3726</v>
      </c>
      <c r="I1665" s="70">
        <v>310.66241559981819</v>
      </c>
      <c r="J1665" s="47" t="s">
        <v>430</v>
      </c>
      <c r="K1665" s="47">
        <v>12</v>
      </c>
      <c r="L1665" s="71"/>
      <c r="M1665" s="47">
        <v>75</v>
      </c>
      <c r="N1665" s="48">
        <f t="shared" si="157"/>
        <v>200</v>
      </c>
      <c r="O1665" s="48">
        <f t="shared" si="152"/>
        <v>62132.483119963639</v>
      </c>
      <c r="P1665" s="72">
        <f t="shared" si="153"/>
        <v>6213.2483119963645</v>
      </c>
      <c r="Q1665" s="73">
        <f t="shared" si="154"/>
        <v>10251.859714794</v>
      </c>
      <c r="R1665" s="48">
        <f t="shared" si="155"/>
        <v>78597.591146753999</v>
      </c>
      <c r="S1665" s="74">
        <f t="shared" si="156"/>
        <v>30</v>
      </c>
      <c r="T1665" s="6" t="s">
        <v>431</v>
      </c>
      <c r="U1665" s="47" t="s">
        <v>432</v>
      </c>
      <c r="V1665" s="47">
        <v>1</v>
      </c>
      <c r="W1665" s="47">
        <v>1</v>
      </c>
      <c r="X1665" s="47">
        <v>1</v>
      </c>
      <c r="Y1665" s="47">
        <v>1</v>
      </c>
      <c r="Z1665" s="75">
        <v>40855.636377314811</v>
      </c>
      <c r="AA1665" s="6" t="s">
        <v>433</v>
      </c>
      <c r="AB1665" s="47" t="s">
        <v>1686</v>
      </c>
      <c r="AC1665" s="47" t="s">
        <v>8006</v>
      </c>
      <c r="AD1665" s="47" t="s">
        <v>8007</v>
      </c>
      <c r="AE1665" s="47" t="s">
        <v>8008</v>
      </c>
      <c r="AF1665" s="6" t="s">
        <v>8009</v>
      </c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</row>
    <row r="1666" spans="1:43" s="1" customFormat="1" ht="15.75" x14ac:dyDescent="0.25">
      <c r="A1666" s="47">
        <v>1664</v>
      </c>
      <c r="B1666" s="47" t="s">
        <v>8010</v>
      </c>
      <c r="C1666" s="47" t="s">
        <v>3725</v>
      </c>
      <c r="D1666" s="69" t="s">
        <v>1685</v>
      </c>
      <c r="E1666" s="47">
        <v>1979</v>
      </c>
      <c r="F1666" s="69" t="s">
        <v>1255</v>
      </c>
      <c r="G1666" s="69" t="s">
        <v>443</v>
      </c>
      <c r="H1666" s="69" t="s">
        <v>1248</v>
      </c>
      <c r="I1666" s="70">
        <v>572.80486800190124</v>
      </c>
      <c r="J1666" s="47" t="s">
        <v>430</v>
      </c>
      <c r="K1666" s="47">
        <v>12</v>
      </c>
      <c r="L1666" s="71"/>
      <c r="M1666" s="47">
        <v>75</v>
      </c>
      <c r="N1666" s="48">
        <f t="shared" si="157"/>
        <v>200</v>
      </c>
      <c r="O1666" s="48">
        <f t="shared" si="152"/>
        <v>114560.97360038025</v>
      </c>
      <c r="P1666" s="72">
        <f t="shared" si="153"/>
        <v>11456.097360038026</v>
      </c>
      <c r="Q1666" s="73">
        <f t="shared" si="154"/>
        <v>18902.560644062742</v>
      </c>
      <c r="R1666" s="48">
        <f t="shared" si="155"/>
        <v>144919.63160448102</v>
      </c>
      <c r="S1666" s="74">
        <f t="shared" si="156"/>
        <v>30</v>
      </c>
      <c r="T1666" s="6" t="s">
        <v>431</v>
      </c>
      <c r="U1666" s="47" t="s">
        <v>432</v>
      </c>
      <c r="V1666" s="47">
        <v>1</v>
      </c>
      <c r="W1666" s="47">
        <v>1</v>
      </c>
      <c r="X1666" s="47">
        <v>1</v>
      </c>
      <c r="Y1666" s="47">
        <v>1</v>
      </c>
      <c r="Z1666" s="75">
        <v>40855.636377314811</v>
      </c>
      <c r="AA1666" s="6" t="s">
        <v>433</v>
      </c>
      <c r="AB1666" s="47" t="s">
        <v>1686</v>
      </c>
      <c r="AC1666" s="47" t="s">
        <v>8007</v>
      </c>
      <c r="AD1666" s="47" t="s">
        <v>8011</v>
      </c>
      <c r="AE1666" s="47" t="s">
        <v>8012</v>
      </c>
      <c r="AF1666" s="6" t="s">
        <v>8013</v>
      </c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</row>
    <row r="1667" spans="1:43" s="1" customFormat="1" ht="15.75" x14ac:dyDescent="0.25">
      <c r="A1667" s="47">
        <v>1665</v>
      </c>
      <c r="B1667" s="47" t="s">
        <v>8014</v>
      </c>
      <c r="C1667" s="47" t="s">
        <v>3023</v>
      </c>
      <c r="D1667" s="69" t="s">
        <v>1685</v>
      </c>
      <c r="E1667" s="47">
        <v>1979</v>
      </c>
      <c r="F1667" s="69" t="s">
        <v>443</v>
      </c>
      <c r="G1667" s="69" t="s">
        <v>1942</v>
      </c>
      <c r="H1667" s="69" t="s">
        <v>1300</v>
      </c>
      <c r="I1667" s="70">
        <v>4.9999590149063859</v>
      </c>
      <c r="J1667" s="47" t="s">
        <v>430</v>
      </c>
      <c r="K1667" s="47">
        <v>10</v>
      </c>
      <c r="L1667" s="71"/>
      <c r="M1667" s="47">
        <v>75</v>
      </c>
      <c r="N1667" s="48">
        <f t="shared" si="157"/>
        <v>180</v>
      </c>
      <c r="O1667" s="48">
        <f t="shared" si="152"/>
        <v>899.99262268314942</v>
      </c>
      <c r="P1667" s="72">
        <f t="shared" si="153"/>
        <v>89.999262268314951</v>
      </c>
      <c r="Q1667" s="73">
        <f t="shared" si="154"/>
        <v>148.49878274271964</v>
      </c>
      <c r="R1667" s="48">
        <f t="shared" si="155"/>
        <v>1138.4906676941841</v>
      </c>
      <c r="S1667" s="74">
        <f t="shared" si="156"/>
        <v>30</v>
      </c>
      <c r="T1667" s="6" t="s">
        <v>431</v>
      </c>
      <c r="U1667" s="47" t="s">
        <v>432</v>
      </c>
      <c r="V1667" s="47">
        <v>1</v>
      </c>
      <c r="W1667" s="47">
        <v>1</v>
      </c>
      <c r="X1667" s="47">
        <v>1</v>
      </c>
      <c r="Y1667" s="47">
        <v>1</v>
      </c>
      <c r="Z1667" s="75">
        <v>40855.636377314811</v>
      </c>
      <c r="AA1667" s="6" t="s">
        <v>433</v>
      </c>
      <c r="AB1667" s="47" t="s">
        <v>1686</v>
      </c>
      <c r="AC1667" s="47" t="s">
        <v>8011</v>
      </c>
      <c r="AD1667" s="47" t="s">
        <v>7940</v>
      </c>
      <c r="AE1667" s="47" t="s">
        <v>8015</v>
      </c>
      <c r="AF1667" s="6" t="s">
        <v>8016</v>
      </c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</row>
    <row r="1668" spans="1:43" s="1" customFormat="1" ht="15.75" x14ac:dyDescent="0.25">
      <c r="A1668" s="47">
        <v>1666</v>
      </c>
      <c r="B1668" s="47" t="s">
        <v>8017</v>
      </c>
      <c r="C1668" s="47" t="s">
        <v>3852</v>
      </c>
      <c r="D1668" s="69" t="s">
        <v>1685</v>
      </c>
      <c r="E1668" s="47">
        <v>1979</v>
      </c>
      <c r="F1668" s="69" t="s">
        <v>1255</v>
      </c>
      <c r="G1668" s="69" t="s">
        <v>2857</v>
      </c>
      <c r="H1668" s="69" t="s">
        <v>2858</v>
      </c>
      <c r="I1668" s="70">
        <v>2.1093638143695812</v>
      </c>
      <c r="J1668" s="47" t="s">
        <v>430</v>
      </c>
      <c r="K1668" s="47">
        <v>6</v>
      </c>
      <c r="L1668" s="71"/>
      <c r="M1668" s="47">
        <v>75</v>
      </c>
      <c r="N1668" s="48">
        <f t="shared" si="157"/>
        <v>140</v>
      </c>
      <c r="O1668" s="48">
        <f t="shared" si="152"/>
        <v>295.31093401174138</v>
      </c>
      <c r="P1668" s="72">
        <f t="shared" si="153"/>
        <v>29.53109340117414</v>
      </c>
      <c r="Q1668" s="73">
        <f t="shared" si="154"/>
        <v>48.726304111937324</v>
      </c>
      <c r="R1668" s="48">
        <f t="shared" si="155"/>
        <v>373.56833152485285</v>
      </c>
      <c r="S1668" s="74">
        <f t="shared" si="156"/>
        <v>30</v>
      </c>
      <c r="T1668" s="6" t="s">
        <v>1949</v>
      </c>
      <c r="U1668" s="47" t="s">
        <v>432</v>
      </c>
      <c r="V1668" s="47">
        <v>1</v>
      </c>
      <c r="W1668" s="47">
        <v>1</v>
      </c>
      <c r="X1668" s="47">
        <v>1</v>
      </c>
      <c r="Y1668" s="47">
        <v>1</v>
      </c>
      <c r="Z1668" s="75">
        <v>44273.550520833327</v>
      </c>
      <c r="AA1668" s="6" t="s">
        <v>1221</v>
      </c>
      <c r="AB1668" s="47" t="s">
        <v>1686</v>
      </c>
      <c r="AC1668" s="47" t="s">
        <v>3863</v>
      </c>
      <c r="AD1668" s="47" t="s">
        <v>8018</v>
      </c>
      <c r="AE1668" s="47" t="s">
        <v>8019</v>
      </c>
      <c r="AF1668" s="6" t="s">
        <v>8020</v>
      </c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</row>
    <row r="1669" spans="1:43" s="1" customFormat="1" ht="15.75" x14ac:dyDescent="0.25">
      <c r="A1669" s="47">
        <v>1667</v>
      </c>
      <c r="B1669" s="47" t="s">
        <v>8021</v>
      </c>
      <c r="C1669" s="47" t="s">
        <v>3725</v>
      </c>
      <c r="D1669" s="69" t="s">
        <v>1863</v>
      </c>
      <c r="E1669" s="47">
        <v>1998</v>
      </c>
      <c r="F1669" s="69" t="s">
        <v>1896</v>
      </c>
      <c r="G1669" s="69" t="s">
        <v>1255</v>
      </c>
      <c r="H1669" s="69" t="s">
        <v>1942</v>
      </c>
      <c r="I1669" s="70">
        <v>79.999998772782121</v>
      </c>
      <c r="J1669" s="47" t="s">
        <v>799</v>
      </c>
      <c r="K1669" s="47">
        <v>8</v>
      </c>
      <c r="L1669" s="71"/>
      <c r="M1669" s="47">
        <v>75</v>
      </c>
      <c r="N1669" s="48">
        <f t="shared" si="157"/>
        <v>160</v>
      </c>
      <c r="O1669" s="48">
        <f t="shared" si="152"/>
        <v>12799.99980364514</v>
      </c>
      <c r="P1669" s="72">
        <f t="shared" si="153"/>
        <v>1279.9999803645142</v>
      </c>
      <c r="Q1669" s="73">
        <f t="shared" si="154"/>
        <v>2111.9999676014481</v>
      </c>
      <c r="R1669" s="48">
        <f t="shared" si="155"/>
        <v>16191.999751611103</v>
      </c>
      <c r="S1669" s="74">
        <f t="shared" si="156"/>
        <v>49</v>
      </c>
      <c r="T1669" s="6" t="s">
        <v>8022</v>
      </c>
      <c r="U1669" s="47" t="s">
        <v>432</v>
      </c>
      <c r="V1669" s="47">
        <v>1</v>
      </c>
      <c r="W1669" s="47">
        <v>1</v>
      </c>
      <c r="X1669" s="47">
        <v>1</v>
      </c>
      <c r="Y1669" s="47">
        <v>1</v>
      </c>
      <c r="Z1669" s="75">
        <v>40855.636377314811</v>
      </c>
      <c r="AA1669" s="6" t="s">
        <v>433</v>
      </c>
      <c r="AB1669" s="47" t="s">
        <v>1866</v>
      </c>
      <c r="AC1669" s="47" t="s">
        <v>8023</v>
      </c>
      <c r="AD1669" s="47" t="s">
        <v>8024</v>
      </c>
      <c r="AE1669" s="47" t="s">
        <v>8025</v>
      </c>
      <c r="AF1669" s="6" t="s">
        <v>8026</v>
      </c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</row>
    <row r="1670" spans="1:43" s="1" customFormat="1" ht="15.75" x14ac:dyDescent="0.25">
      <c r="A1670" s="47">
        <v>1668</v>
      </c>
      <c r="B1670" s="47" t="s">
        <v>8027</v>
      </c>
      <c r="C1670" s="47" t="s">
        <v>3725</v>
      </c>
      <c r="D1670" s="69" t="s">
        <v>1863</v>
      </c>
      <c r="E1670" s="47">
        <v>1998</v>
      </c>
      <c r="F1670" s="69" t="s">
        <v>1896</v>
      </c>
      <c r="G1670" s="69" t="s">
        <v>1255</v>
      </c>
      <c r="H1670" s="69" t="s">
        <v>1942</v>
      </c>
      <c r="I1670" s="70">
        <v>42.276711912800998</v>
      </c>
      <c r="J1670" s="47" t="s">
        <v>799</v>
      </c>
      <c r="K1670" s="47">
        <v>8</v>
      </c>
      <c r="L1670" s="71"/>
      <c r="M1670" s="47">
        <v>75</v>
      </c>
      <c r="N1670" s="48">
        <f t="shared" si="157"/>
        <v>160</v>
      </c>
      <c r="O1670" s="48">
        <f t="shared" ref="O1670:O1733" si="158">N1670*I1670</f>
        <v>6764.2739060481599</v>
      </c>
      <c r="P1670" s="72">
        <f t="shared" ref="P1670:P1733" si="159">O1670*0.1</f>
        <v>676.42739060481608</v>
      </c>
      <c r="Q1670" s="73">
        <f t="shared" ref="Q1670:Q1733" si="160">SUM(O1670:P1670)*0.15</f>
        <v>1116.1051944979465</v>
      </c>
      <c r="R1670" s="48">
        <f t="shared" ref="R1670:R1733" si="161">SUM(O1670:Q1670)</f>
        <v>8556.8064911509227</v>
      </c>
      <c r="S1670" s="74">
        <f t="shared" si="156"/>
        <v>49</v>
      </c>
      <c r="T1670" s="6" t="s">
        <v>431</v>
      </c>
      <c r="U1670" s="47" t="s">
        <v>432</v>
      </c>
      <c r="V1670" s="47">
        <v>1</v>
      </c>
      <c r="W1670" s="47">
        <v>1</v>
      </c>
      <c r="X1670" s="47">
        <v>1</v>
      </c>
      <c r="Y1670" s="47">
        <v>1</v>
      </c>
      <c r="Z1670" s="75">
        <v>40855.636377314811</v>
      </c>
      <c r="AA1670" s="6" t="s">
        <v>433</v>
      </c>
      <c r="AB1670" s="47" t="s">
        <v>1866</v>
      </c>
      <c r="AC1670" s="47" t="s">
        <v>8028</v>
      </c>
      <c r="AD1670" s="47" t="s">
        <v>8023</v>
      </c>
      <c r="AE1670" s="47" t="s">
        <v>8029</v>
      </c>
      <c r="AF1670" s="6" t="s">
        <v>8030</v>
      </c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</row>
    <row r="1671" spans="1:43" s="1" customFormat="1" ht="15.75" x14ac:dyDescent="0.25">
      <c r="A1671" s="47">
        <v>1669</v>
      </c>
      <c r="B1671" s="47" t="s">
        <v>8031</v>
      </c>
      <c r="C1671" s="47" t="s">
        <v>3725</v>
      </c>
      <c r="D1671" s="69" t="s">
        <v>1863</v>
      </c>
      <c r="E1671" s="47">
        <v>1998</v>
      </c>
      <c r="F1671" s="69" t="s">
        <v>1896</v>
      </c>
      <c r="G1671" s="69" t="s">
        <v>1255</v>
      </c>
      <c r="H1671" s="69" t="s">
        <v>1942</v>
      </c>
      <c r="I1671" s="70">
        <v>125.0012401606734</v>
      </c>
      <c r="J1671" s="47" t="s">
        <v>799</v>
      </c>
      <c r="K1671" s="47">
        <v>8</v>
      </c>
      <c r="L1671" s="71"/>
      <c r="M1671" s="47">
        <v>75</v>
      </c>
      <c r="N1671" s="48">
        <f t="shared" si="157"/>
        <v>160</v>
      </c>
      <c r="O1671" s="48">
        <f t="shared" si="158"/>
        <v>20000.198425707746</v>
      </c>
      <c r="P1671" s="72">
        <f t="shared" si="159"/>
        <v>2000.0198425707747</v>
      </c>
      <c r="Q1671" s="73">
        <f t="shared" si="160"/>
        <v>3300.0327402417779</v>
      </c>
      <c r="R1671" s="48">
        <f t="shared" si="161"/>
        <v>25300.251008520299</v>
      </c>
      <c r="S1671" s="74">
        <f t="shared" ref="S1671:S1734" si="162">M1671-ABS($I$2-E1671)</f>
        <v>49</v>
      </c>
      <c r="T1671" s="6" t="s">
        <v>8032</v>
      </c>
      <c r="U1671" s="47" t="s">
        <v>432</v>
      </c>
      <c r="V1671" s="47">
        <v>1</v>
      </c>
      <c r="W1671" s="47">
        <v>1</v>
      </c>
      <c r="X1671" s="47">
        <v>1</v>
      </c>
      <c r="Y1671" s="47">
        <v>1</v>
      </c>
      <c r="Z1671" s="75">
        <v>40855.636377314811</v>
      </c>
      <c r="AA1671" s="6" t="s">
        <v>433</v>
      </c>
      <c r="AB1671" s="47" t="s">
        <v>1866</v>
      </c>
      <c r="AC1671" s="47" t="s">
        <v>4280</v>
      </c>
      <c r="AD1671" s="47" t="s">
        <v>8028</v>
      </c>
      <c r="AE1671" s="47" t="s">
        <v>8033</v>
      </c>
      <c r="AF1671" s="6" t="s">
        <v>8034</v>
      </c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</row>
    <row r="1672" spans="1:43" s="1" customFormat="1" ht="15.75" x14ac:dyDescent="0.25">
      <c r="A1672" s="47">
        <v>1670</v>
      </c>
      <c r="B1672" s="47" t="s">
        <v>8035</v>
      </c>
      <c r="C1672" s="47" t="s">
        <v>3725</v>
      </c>
      <c r="D1672" s="69" t="s">
        <v>1863</v>
      </c>
      <c r="E1672" s="47">
        <v>1998</v>
      </c>
      <c r="F1672" s="69" t="s">
        <v>1896</v>
      </c>
      <c r="G1672" s="69" t="s">
        <v>1255</v>
      </c>
      <c r="H1672" s="69" t="s">
        <v>1942</v>
      </c>
      <c r="I1672" s="70">
        <v>25.928013909357482</v>
      </c>
      <c r="J1672" s="47" t="s">
        <v>799</v>
      </c>
      <c r="K1672" s="47">
        <v>8</v>
      </c>
      <c r="L1672" s="71"/>
      <c r="M1672" s="47">
        <v>75</v>
      </c>
      <c r="N1672" s="48">
        <f t="shared" si="157"/>
        <v>160</v>
      </c>
      <c r="O1672" s="48">
        <f t="shared" si="158"/>
        <v>4148.4822254971969</v>
      </c>
      <c r="P1672" s="72">
        <f t="shared" si="159"/>
        <v>414.84822254971971</v>
      </c>
      <c r="Q1672" s="73">
        <f t="shared" si="160"/>
        <v>684.49956720703756</v>
      </c>
      <c r="R1672" s="48">
        <f t="shared" si="161"/>
        <v>5247.8300152539541</v>
      </c>
      <c r="S1672" s="74">
        <f t="shared" si="162"/>
        <v>49</v>
      </c>
      <c r="T1672" s="6" t="s">
        <v>1521</v>
      </c>
      <c r="U1672" s="47" t="s">
        <v>432</v>
      </c>
      <c r="V1672" s="47">
        <v>1</v>
      </c>
      <c r="W1672" s="47">
        <v>1</v>
      </c>
      <c r="X1672" s="47">
        <v>1</v>
      </c>
      <c r="Y1672" s="47">
        <v>1</v>
      </c>
      <c r="Z1672" s="75">
        <v>40855.636377314811</v>
      </c>
      <c r="AA1672" s="6" t="s">
        <v>433</v>
      </c>
      <c r="AB1672" s="47" t="s">
        <v>1866</v>
      </c>
      <c r="AC1672" s="47" t="s">
        <v>8024</v>
      </c>
      <c r="AD1672" s="47" t="s">
        <v>8036</v>
      </c>
      <c r="AE1672" s="47" t="s">
        <v>8037</v>
      </c>
      <c r="AF1672" s="6" t="s">
        <v>8038</v>
      </c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</row>
    <row r="1673" spans="1:43" s="1" customFormat="1" ht="15.75" x14ac:dyDescent="0.25">
      <c r="A1673" s="47">
        <v>1671</v>
      </c>
      <c r="B1673" s="47" t="s">
        <v>8039</v>
      </c>
      <c r="C1673" s="47" t="s">
        <v>3055</v>
      </c>
      <c r="D1673" s="69" t="s">
        <v>1685</v>
      </c>
      <c r="E1673" s="47">
        <v>1979</v>
      </c>
      <c r="F1673" s="69" t="s">
        <v>3043</v>
      </c>
      <c r="G1673" s="69" t="s">
        <v>3049</v>
      </c>
      <c r="H1673" s="69" t="s">
        <v>451</v>
      </c>
      <c r="I1673" s="70">
        <v>3.000182903344601</v>
      </c>
      <c r="J1673" s="47" t="s">
        <v>430</v>
      </c>
      <c r="K1673" s="47">
        <v>8</v>
      </c>
      <c r="L1673" s="71"/>
      <c r="M1673" s="47">
        <v>75</v>
      </c>
      <c r="N1673" s="48">
        <f t="shared" si="157"/>
        <v>160</v>
      </c>
      <c r="O1673" s="48">
        <f t="shared" si="158"/>
        <v>480.02926453513618</v>
      </c>
      <c r="P1673" s="72">
        <f t="shared" si="159"/>
        <v>48.002926453513624</v>
      </c>
      <c r="Q1673" s="73">
        <f t="shared" si="160"/>
        <v>79.204828648297465</v>
      </c>
      <c r="R1673" s="48">
        <f t="shared" si="161"/>
        <v>607.23701963694725</v>
      </c>
      <c r="S1673" s="74">
        <f t="shared" si="162"/>
        <v>30</v>
      </c>
      <c r="T1673" s="6" t="s">
        <v>6544</v>
      </c>
      <c r="U1673" s="47" t="s">
        <v>432</v>
      </c>
      <c r="V1673" s="47">
        <v>1</v>
      </c>
      <c r="W1673" s="47">
        <v>1</v>
      </c>
      <c r="X1673" s="47">
        <v>1</v>
      </c>
      <c r="Y1673" s="47">
        <v>1</v>
      </c>
      <c r="Z1673" s="75">
        <v>40855.636377314811</v>
      </c>
      <c r="AA1673" s="6" t="s">
        <v>433</v>
      </c>
      <c r="AB1673" s="47" t="s">
        <v>1686</v>
      </c>
      <c r="AC1673" s="47" t="s">
        <v>8040</v>
      </c>
      <c r="AD1673" s="47" t="s">
        <v>8041</v>
      </c>
      <c r="AE1673" s="47" t="s">
        <v>8042</v>
      </c>
      <c r="AF1673" s="6" t="s">
        <v>8043</v>
      </c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</row>
    <row r="1674" spans="1:43" s="1" customFormat="1" ht="31.5" x14ac:dyDescent="0.25">
      <c r="A1674" s="47">
        <v>1672</v>
      </c>
      <c r="B1674" s="47" t="s">
        <v>8044</v>
      </c>
      <c r="C1674" s="47" t="s">
        <v>4936</v>
      </c>
      <c r="D1674" s="69" t="s">
        <v>918</v>
      </c>
      <c r="E1674" s="47">
        <v>1977</v>
      </c>
      <c r="F1674" s="69" t="s">
        <v>1485</v>
      </c>
      <c r="G1674" s="69" t="s">
        <v>1561</v>
      </c>
      <c r="H1674" s="69" t="s">
        <v>1562</v>
      </c>
      <c r="I1674" s="70">
        <v>60.956363365898881</v>
      </c>
      <c r="J1674" s="47" t="s">
        <v>799</v>
      </c>
      <c r="K1674" s="47">
        <v>10</v>
      </c>
      <c r="L1674" s="71"/>
      <c r="M1674" s="47">
        <v>75</v>
      </c>
      <c r="N1674" s="48">
        <f t="shared" si="157"/>
        <v>180</v>
      </c>
      <c r="O1674" s="48">
        <f t="shared" si="158"/>
        <v>10972.145405861798</v>
      </c>
      <c r="P1674" s="72">
        <f t="shared" si="159"/>
        <v>1097.21454058618</v>
      </c>
      <c r="Q1674" s="73">
        <f t="shared" si="160"/>
        <v>1810.4039919671966</v>
      </c>
      <c r="R1674" s="48">
        <f t="shared" si="161"/>
        <v>13879.763938415173</v>
      </c>
      <c r="S1674" s="74">
        <f t="shared" si="162"/>
        <v>28</v>
      </c>
      <c r="T1674" s="6" t="s">
        <v>431</v>
      </c>
      <c r="U1674" s="47" t="s">
        <v>432</v>
      </c>
      <c r="V1674" s="47">
        <v>1</v>
      </c>
      <c r="W1674" s="47">
        <v>1</v>
      </c>
      <c r="X1674" s="47">
        <v>1</v>
      </c>
      <c r="Y1674" s="47">
        <v>1</v>
      </c>
      <c r="Z1674" s="75">
        <v>40855.636377314811</v>
      </c>
      <c r="AA1674" s="6" t="s">
        <v>433</v>
      </c>
      <c r="AB1674" s="47" t="s">
        <v>920</v>
      </c>
      <c r="AC1674" s="47"/>
      <c r="AD1674" s="47" t="s">
        <v>8045</v>
      </c>
      <c r="AE1674" s="47" t="s">
        <v>8046</v>
      </c>
      <c r="AF1674" s="6" t="s">
        <v>8047</v>
      </c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</row>
    <row r="1675" spans="1:43" s="1" customFormat="1" ht="47.25" x14ac:dyDescent="0.25">
      <c r="A1675" s="47">
        <v>1673</v>
      </c>
      <c r="B1675" s="47" t="s">
        <v>8048</v>
      </c>
      <c r="C1675" s="47" t="s">
        <v>1068</v>
      </c>
      <c r="D1675" s="69" t="s">
        <v>1913</v>
      </c>
      <c r="E1675" s="47">
        <v>1993</v>
      </c>
      <c r="F1675" s="69" t="s">
        <v>1562</v>
      </c>
      <c r="G1675" s="69" t="s">
        <v>1485</v>
      </c>
      <c r="H1675" s="69" t="s">
        <v>451</v>
      </c>
      <c r="I1675" s="70">
        <v>66.814899080186734</v>
      </c>
      <c r="J1675" s="47" t="s">
        <v>430</v>
      </c>
      <c r="K1675" s="47">
        <v>6</v>
      </c>
      <c r="L1675" s="71"/>
      <c r="M1675" s="47">
        <v>75</v>
      </c>
      <c r="N1675" s="48">
        <f t="shared" si="157"/>
        <v>140</v>
      </c>
      <c r="O1675" s="48">
        <f t="shared" si="158"/>
        <v>9354.0858712261434</v>
      </c>
      <c r="P1675" s="72">
        <f t="shared" si="159"/>
        <v>935.40858712261434</v>
      </c>
      <c r="Q1675" s="73">
        <f t="shared" si="160"/>
        <v>1543.4241687523136</v>
      </c>
      <c r="R1675" s="48">
        <f t="shared" si="161"/>
        <v>11832.918627101071</v>
      </c>
      <c r="S1675" s="74">
        <f t="shared" si="162"/>
        <v>44</v>
      </c>
      <c r="T1675" s="6" t="s">
        <v>431</v>
      </c>
      <c r="U1675" s="47" t="s">
        <v>432</v>
      </c>
      <c r="V1675" s="47">
        <v>1</v>
      </c>
      <c r="W1675" s="47">
        <v>1</v>
      </c>
      <c r="X1675" s="47">
        <v>1</v>
      </c>
      <c r="Y1675" s="47">
        <v>1</v>
      </c>
      <c r="Z1675" s="75">
        <v>42702.661400462966</v>
      </c>
      <c r="AA1675" s="6" t="s">
        <v>433</v>
      </c>
      <c r="AB1675" s="47" t="s">
        <v>1914</v>
      </c>
      <c r="AC1675" s="47" t="s">
        <v>8049</v>
      </c>
      <c r="AD1675" s="47" t="s">
        <v>4965</v>
      </c>
      <c r="AE1675" s="47" t="s">
        <v>8050</v>
      </c>
      <c r="AF1675" s="6" t="s">
        <v>8051</v>
      </c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</row>
    <row r="1676" spans="1:43" s="1" customFormat="1" ht="31.5" x14ac:dyDescent="0.25">
      <c r="A1676" s="47">
        <v>1674</v>
      </c>
      <c r="B1676" s="47" t="s">
        <v>8052</v>
      </c>
      <c r="C1676" s="47" t="s">
        <v>1068</v>
      </c>
      <c r="D1676" s="69" t="s">
        <v>918</v>
      </c>
      <c r="E1676" s="47">
        <v>1977</v>
      </c>
      <c r="F1676" s="69" t="s">
        <v>1485</v>
      </c>
      <c r="G1676" s="69" t="s">
        <v>451</v>
      </c>
      <c r="H1676" s="69" t="s">
        <v>457</v>
      </c>
      <c r="I1676" s="70">
        <v>5.9241999983787537</v>
      </c>
      <c r="J1676" s="47" t="s">
        <v>799</v>
      </c>
      <c r="K1676" s="47">
        <v>6</v>
      </c>
      <c r="L1676" s="71"/>
      <c r="M1676" s="47">
        <v>75</v>
      </c>
      <c r="N1676" s="48">
        <f t="shared" si="157"/>
        <v>140</v>
      </c>
      <c r="O1676" s="48">
        <f t="shared" si="158"/>
        <v>829.38799977302551</v>
      </c>
      <c r="P1676" s="72">
        <f t="shared" si="159"/>
        <v>82.938799977302551</v>
      </c>
      <c r="Q1676" s="73">
        <f t="shared" si="160"/>
        <v>136.84901996254919</v>
      </c>
      <c r="R1676" s="48">
        <f t="shared" si="161"/>
        <v>1049.1758197128772</v>
      </c>
      <c r="S1676" s="74">
        <f t="shared" si="162"/>
        <v>28</v>
      </c>
      <c r="T1676" s="6" t="s">
        <v>431</v>
      </c>
      <c r="U1676" s="47" t="s">
        <v>432</v>
      </c>
      <c r="V1676" s="47">
        <v>1</v>
      </c>
      <c r="W1676" s="47">
        <v>1</v>
      </c>
      <c r="X1676" s="47">
        <v>1</v>
      </c>
      <c r="Y1676" s="47">
        <v>1</v>
      </c>
      <c r="Z1676" s="75">
        <v>40855.636388888888</v>
      </c>
      <c r="AA1676" s="6" t="s">
        <v>433</v>
      </c>
      <c r="AB1676" s="47" t="s">
        <v>920</v>
      </c>
      <c r="AC1676" s="47" t="s">
        <v>5259</v>
      </c>
      <c r="AD1676" s="47"/>
      <c r="AE1676" s="47" t="s">
        <v>8053</v>
      </c>
      <c r="AF1676" s="6" t="s">
        <v>8054</v>
      </c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</row>
    <row r="1677" spans="1:43" s="1" customFormat="1" ht="31.5" x14ac:dyDescent="0.25">
      <c r="A1677" s="47">
        <v>1675</v>
      </c>
      <c r="B1677" s="47" t="s">
        <v>8055</v>
      </c>
      <c r="C1677" s="47" t="s">
        <v>2965</v>
      </c>
      <c r="D1677" s="69" t="s">
        <v>918</v>
      </c>
      <c r="E1677" s="47">
        <v>1977</v>
      </c>
      <c r="F1677" s="69" t="s">
        <v>1485</v>
      </c>
      <c r="G1677" s="69" t="s">
        <v>904</v>
      </c>
      <c r="H1677" s="69" t="s">
        <v>451</v>
      </c>
      <c r="I1677" s="70">
        <v>2.2083204323728518</v>
      </c>
      <c r="J1677" s="47" t="s">
        <v>799</v>
      </c>
      <c r="K1677" s="47">
        <v>10</v>
      </c>
      <c r="L1677" s="71"/>
      <c r="M1677" s="47">
        <v>75</v>
      </c>
      <c r="N1677" s="48">
        <f t="shared" si="157"/>
        <v>180</v>
      </c>
      <c r="O1677" s="48">
        <f t="shared" si="158"/>
        <v>397.49767782711331</v>
      </c>
      <c r="P1677" s="72">
        <f t="shared" si="159"/>
        <v>39.749767782711331</v>
      </c>
      <c r="Q1677" s="73">
        <f t="shared" si="160"/>
        <v>65.587116841473687</v>
      </c>
      <c r="R1677" s="48">
        <f t="shared" si="161"/>
        <v>502.83456245129832</v>
      </c>
      <c r="S1677" s="74">
        <f t="shared" si="162"/>
        <v>28</v>
      </c>
      <c r="T1677" s="6" t="s">
        <v>431</v>
      </c>
      <c r="U1677" s="47" t="s">
        <v>432</v>
      </c>
      <c r="V1677" s="47">
        <v>1</v>
      </c>
      <c r="W1677" s="47">
        <v>1</v>
      </c>
      <c r="X1677" s="47">
        <v>1</v>
      </c>
      <c r="Y1677" s="47">
        <v>1</v>
      </c>
      <c r="Z1677" s="75">
        <v>40855.636388888888</v>
      </c>
      <c r="AA1677" s="6" t="s">
        <v>433</v>
      </c>
      <c r="AB1677" s="47" t="s">
        <v>920</v>
      </c>
      <c r="AC1677" s="47" t="s">
        <v>5254</v>
      </c>
      <c r="AD1677" s="47" t="s">
        <v>5263</v>
      </c>
      <c r="AE1677" s="47" t="s">
        <v>8056</v>
      </c>
      <c r="AF1677" s="6" t="s">
        <v>8057</v>
      </c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</row>
    <row r="1678" spans="1:43" s="1" customFormat="1" ht="15.75" x14ac:dyDescent="0.25">
      <c r="A1678" s="47">
        <v>1676</v>
      </c>
      <c r="B1678" s="47" t="s">
        <v>8058</v>
      </c>
      <c r="C1678" s="47" t="s">
        <v>2965</v>
      </c>
      <c r="D1678" s="69" t="s">
        <v>4969</v>
      </c>
      <c r="E1678" s="47">
        <v>1990</v>
      </c>
      <c r="F1678" s="69" t="s">
        <v>904</v>
      </c>
      <c r="G1678" s="69" t="s">
        <v>1289</v>
      </c>
      <c r="H1678" s="69" t="s">
        <v>1046</v>
      </c>
      <c r="I1678" s="70">
        <v>55.752519567173572</v>
      </c>
      <c r="J1678" s="47" t="s">
        <v>430</v>
      </c>
      <c r="K1678" s="47">
        <v>10</v>
      </c>
      <c r="L1678" s="71"/>
      <c r="M1678" s="47">
        <v>75</v>
      </c>
      <c r="N1678" s="48">
        <f t="shared" si="157"/>
        <v>180</v>
      </c>
      <c r="O1678" s="48">
        <f t="shared" si="158"/>
        <v>10035.453522091242</v>
      </c>
      <c r="P1678" s="72">
        <f t="shared" si="159"/>
        <v>1003.5453522091243</v>
      </c>
      <c r="Q1678" s="73">
        <f t="shared" si="160"/>
        <v>1655.8498311450551</v>
      </c>
      <c r="R1678" s="48">
        <f t="shared" si="161"/>
        <v>12694.848705445422</v>
      </c>
      <c r="S1678" s="74">
        <f t="shared" si="162"/>
        <v>41</v>
      </c>
      <c r="T1678" s="6" t="s">
        <v>431</v>
      </c>
      <c r="U1678" s="47" t="s">
        <v>432</v>
      </c>
      <c r="V1678" s="47">
        <v>1</v>
      </c>
      <c r="W1678" s="47">
        <v>1</v>
      </c>
      <c r="X1678" s="47">
        <v>1</v>
      </c>
      <c r="Y1678" s="47">
        <v>1</v>
      </c>
      <c r="Z1678" s="75">
        <v>40855.636388888888</v>
      </c>
      <c r="AA1678" s="6" t="s">
        <v>433</v>
      </c>
      <c r="AB1678" s="47" t="s">
        <v>4970</v>
      </c>
      <c r="AC1678" s="47" t="s">
        <v>5844</v>
      </c>
      <c r="AD1678" s="47"/>
      <c r="AE1678" s="47" t="s">
        <v>8059</v>
      </c>
      <c r="AF1678" s="6" t="s">
        <v>8060</v>
      </c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</row>
    <row r="1679" spans="1:43" s="1" customFormat="1" ht="31.5" x14ac:dyDescent="0.25">
      <c r="A1679" s="47">
        <v>1677</v>
      </c>
      <c r="B1679" s="47" t="s">
        <v>8061</v>
      </c>
      <c r="C1679" s="47" t="s">
        <v>2965</v>
      </c>
      <c r="D1679" s="69" t="s">
        <v>918</v>
      </c>
      <c r="E1679" s="47">
        <v>1977</v>
      </c>
      <c r="F1679" s="69" t="s">
        <v>5277</v>
      </c>
      <c r="G1679" s="69" t="s">
        <v>1485</v>
      </c>
      <c r="H1679" s="69" t="s">
        <v>451</v>
      </c>
      <c r="I1679" s="70">
        <v>17.183341576046171</v>
      </c>
      <c r="J1679" s="47" t="s">
        <v>799</v>
      </c>
      <c r="K1679" s="47">
        <v>6</v>
      </c>
      <c r="L1679" s="71"/>
      <c r="M1679" s="47">
        <v>75</v>
      </c>
      <c r="N1679" s="48">
        <f t="shared" si="157"/>
        <v>140</v>
      </c>
      <c r="O1679" s="48">
        <f t="shared" si="158"/>
        <v>2405.667820646464</v>
      </c>
      <c r="P1679" s="72">
        <f t="shared" si="159"/>
        <v>240.56678206464642</v>
      </c>
      <c r="Q1679" s="73">
        <f t="shared" si="160"/>
        <v>396.93519040666655</v>
      </c>
      <c r="R1679" s="48">
        <f t="shared" si="161"/>
        <v>3043.1697931177769</v>
      </c>
      <c r="S1679" s="74">
        <f t="shared" si="162"/>
        <v>28</v>
      </c>
      <c r="T1679" s="6" t="s">
        <v>431</v>
      </c>
      <c r="U1679" s="47" t="s">
        <v>432</v>
      </c>
      <c r="V1679" s="47">
        <v>1</v>
      </c>
      <c r="W1679" s="47">
        <v>1</v>
      </c>
      <c r="X1679" s="47">
        <v>1</v>
      </c>
      <c r="Y1679" s="47">
        <v>1</v>
      </c>
      <c r="Z1679" s="75">
        <v>40855.636388888888</v>
      </c>
      <c r="AA1679" s="6" t="s">
        <v>433</v>
      </c>
      <c r="AB1679" s="47" t="s">
        <v>920</v>
      </c>
      <c r="AC1679" s="47" t="s">
        <v>8062</v>
      </c>
      <c r="AD1679" s="47"/>
      <c r="AE1679" s="47" t="s">
        <v>8063</v>
      </c>
      <c r="AF1679" s="6" t="s">
        <v>8064</v>
      </c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</row>
    <row r="1680" spans="1:43" s="1" customFormat="1" ht="31.5" x14ac:dyDescent="0.25">
      <c r="A1680" s="47">
        <v>1678</v>
      </c>
      <c r="B1680" s="47" t="s">
        <v>8065</v>
      </c>
      <c r="C1680" s="47" t="s">
        <v>2965</v>
      </c>
      <c r="D1680" s="69" t="s">
        <v>918</v>
      </c>
      <c r="E1680" s="47">
        <v>1977</v>
      </c>
      <c r="F1680" s="69" t="s">
        <v>1485</v>
      </c>
      <c r="G1680" s="69" t="s">
        <v>5277</v>
      </c>
      <c r="H1680" s="69" t="s">
        <v>5312</v>
      </c>
      <c r="I1680" s="70">
        <v>467.3754474542738</v>
      </c>
      <c r="J1680" s="47" t="s">
        <v>799</v>
      </c>
      <c r="K1680" s="47">
        <v>10</v>
      </c>
      <c r="L1680" s="71"/>
      <c r="M1680" s="47">
        <v>75</v>
      </c>
      <c r="N1680" s="48">
        <f t="shared" si="157"/>
        <v>180</v>
      </c>
      <c r="O1680" s="48">
        <f t="shared" si="158"/>
        <v>84127.58054176929</v>
      </c>
      <c r="P1680" s="72">
        <f t="shared" si="159"/>
        <v>8412.7580541769294</v>
      </c>
      <c r="Q1680" s="73">
        <f t="shared" si="160"/>
        <v>13881.050789391933</v>
      </c>
      <c r="R1680" s="48">
        <f t="shared" si="161"/>
        <v>106421.38938533815</v>
      </c>
      <c r="S1680" s="74">
        <f t="shared" si="162"/>
        <v>28</v>
      </c>
      <c r="T1680" s="6" t="s">
        <v>431</v>
      </c>
      <c r="U1680" s="47" t="s">
        <v>432</v>
      </c>
      <c r="V1680" s="47">
        <v>1</v>
      </c>
      <c r="W1680" s="47">
        <v>1</v>
      </c>
      <c r="X1680" s="47">
        <v>1</v>
      </c>
      <c r="Y1680" s="47">
        <v>1</v>
      </c>
      <c r="Z1680" s="75">
        <v>40855.636388888888</v>
      </c>
      <c r="AA1680" s="6" t="s">
        <v>433</v>
      </c>
      <c r="AB1680" s="47" t="s">
        <v>920</v>
      </c>
      <c r="AC1680" s="47" t="s">
        <v>5314</v>
      </c>
      <c r="AD1680" s="47" t="s">
        <v>8062</v>
      </c>
      <c r="AE1680" s="47" t="s">
        <v>8066</v>
      </c>
      <c r="AF1680" s="6" t="s">
        <v>8067</v>
      </c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</row>
    <row r="1681" spans="1:43" s="1" customFormat="1" ht="31.5" x14ac:dyDescent="0.25">
      <c r="A1681" s="47">
        <v>1679</v>
      </c>
      <c r="B1681" s="47" t="s">
        <v>8068</v>
      </c>
      <c r="C1681" s="47" t="s">
        <v>2965</v>
      </c>
      <c r="D1681" s="69" t="s">
        <v>918</v>
      </c>
      <c r="E1681" s="47">
        <v>1977</v>
      </c>
      <c r="F1681" s="69" t="s">
        <v>2967</v>
      </c>
      <c r="G1681" s="69" t="s">
        <v>1485</v>
      </c>
      <c r="H1681" s="69" t="s">
        <v>1046</v>
      </c>
      <c r="I1681" s="70">
        <v>8.0256047275039464</v>
      </c>
      <c r="J1681" s="47" t="s">
        <v>799</v>
      </c>
      <c r="K1681" s="47">
        <v>10</v>
      </c>
      <c r="L1681" s="71"/>
      <c r="M1681" s="47">
        <v>75</v>
      </c>
      <c r="N1681" s="48">
        <f t="shared" si="157"/>
        <v>180</v>
      </c>
      <c r="O1681" s="48">
        <f t="shared" si="158"/>
        <v>1444.6088509507103</v>
      </c>
      <c r="P1681" s="72">
        <f t="shared" si="159"/>
        <v>144.46088509507103</v>
      </c>
      <c r="Q1681" s="73">
        <f t="shared" si="160"/>
        <v>238.36046040686719</v>
      </c>
      <c r="R1681" s="48">
        <f t="shared" si="161"/>
        <v>1827.4301964526485</v>
      </c>
      <c r="S1681" s="74">
        <f t="shared" si="162"/>
        <v>28</v>
      </c>
      <c r="T1681" s="6" t="s">
        <v>431</v>
      </c>
      <c r="U1681" s="47" t="s">
        <v>432</v>
      </c>
      <c r="V1681" s="47">
        <v>1</v>
      </c>
      <c r="W1681" s="47">
        <v>1</v>
      </c>
      <c r="X1681" s="47">
        <v>1</v>
      </c>
      <c r="Y1681" s="47">
        <v>1</v>
      </c>
      <c r="Z1681" s="75">
        <v>40855.636388888888</v>
      </c>
      <c r="AA1681" s="6" t="s">
        <v>433</v>
      </c>
      <c r="AB1681" s="47" t="s">
        <v>920</v>
      </c>
      <c r="AC1681" s="47" t="s">
        <v>5314</v>
      </c>
      <c r="AD1681" s="47" t="s">
        <v>5308</v>
      </c>
      <c r="AE1681" s="47" t="s">
        <v>8069</v>
      </c>
      <c r="AF1681" s="6" t="s">
        <v>8070</v>
      </c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</row>
    <row r="1682" spans="1:43" s="1" customFormat="1" ht="31.5" x14ac:dyDescent="0.25">
      <c r="A1682" s="47">
        <v>1680</v>
      </c>
      <c r="B1682" s="47" t="s">
        <v>8071</v>
      </c>
      <c r="C1682" s="47" t="s">
        <v>1742</v>
      </c>
      <c r="D1682" s="69" t="s">
        <v>918</v>
      </c>
      <c r="E1682" s="47">
        <v>1977</v>
      </c>
      <c r="F1682" s="69" t="s">
        <v>1485</v>
      </c>
      <c r="G1682" s="69" t="s">
        <v>5312</v>
      </c>
      <c r="H1682" s="69" t="s">
        <v>1744</v>
      </c>
      <c r="I1682" s="70">
        <v>332.88541039776118</v>
      </c>
      <c r="J1682" s="47" t="s">
        <v>799</v>
      </c>
      <c r="K1682" s="47">
        <v>10</v>
      </c>
      <c r="L1682" s="71"/>
      <c r="M1682" s="47">
        <v>75</v>
      </c>
      <c r="N1682" s="48">
        <f t="shared" si="157"/>
        <v>180</v>
      </c>
      <c r="O1682" s="48">
        <f t="shared" si="158"/>
        <v>59919.37387159701</v>
      </c>
      <c r="P1682" s="72">
        <f t="shared" si="159"/>
        <v>5991.9373871597018</v>
      </c>
      <c r="Q1682" s="73">
        <f t="shared" si="160"/>
        <v>9886.6966888135066</v>
      </c>
      <c r="R1682" s="48">
        <f t="shared" si="161"/>
        <v>75798.007947570222</v>
      </c>
      <c r="S1682" s="74">
        <f t="shared" si="162"/>
        <v>28</v>
      </c>
      <c r="T1682" s="6" t="s">
        <v>431</v>
      </c>
      <c r="U1682" s="47" t="s">
        <v>432</v>
      </c>
      <c r="V1682" s="47">
        <v>1</v>
      </c>
      <c r="W1682" s="47">
        <v>1</v>
      </c>
      <c r="X1682" s="47">
        <v>1</v>
      </c>
      <c r="Y1682" s="47">
        <v>1</v>
      </c>
      <c r="Z1682" s="75">
        <v>42723.632939814823</v>
      </c>
      <c r="AA1682" s="6" t="s">
        <v>433</v>
      </c>
      <c r="AB1682" s="47" t="s">
        <v>920</v>
      </c>
      <c r="AC1682" s="47" t="s">
        <v>8072</v>
      </c>
      <c r="AD1682" s="47" t="s">
        <v>8073</v>
      </c>
      <c r="AE1682" s="47" t="s">
        <v>8074</v>
      </c>
      <c r="AF1682" s="6" t="s">
        <v>8075</v>
      </c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</row>
    <row r="1683" spans="1:43" s="1" customFormat="1" ht="15.75" x14ac:dyDescent="0.25">
      <c r="A1683" s="47">
        <v>1681</v>
      </c>
      <c r="B1683" s="47" t="s">
        <v>8076</v>
      </c>
      <c r="C1683" s="47" t="s">
        <v>1742</v>
      </c>
      <c r="D1683" s="69" t="s">
        <v>1743</v>
      </c>
      <c r="E1683" s="47">
        <v>1981</v>
      </c>
      <c r="F1683" s="69" t="s">
        <v>1744</v>
      </c>
      <c r="G1683" s="69" t="s">
        <v>1485</v>
      </c>
      <c r="H1683" s="69" t="s">
        <v>5044</v>
      </c>
      <c r="I1683" s="70">
        <v>19.87834945325147</v>
      </c>
      <c r="J1683" s="47" t="s">
        <v>430</v>
      </c>
      <c r="K1683" s="47">
        <v>8</v>
      </c>
      <c r="L1683" s="71"/>
      <c r="M1683" s="47">
        <v>75</v>
      </c>
      <c r="N1683" s="48">
        <f t="shared" si="157"/>
        <v>160</v>
      </c>
      <c r="O1683" s="48">
        <f t="shared" si="158"/>
        <v>3180.5359125202353</v>
      </c>
      <c r="P1683" s="72">
        <f t="shared" si="159"/>
        <v>318.05359125202358</v>
      </c>
      <c r="Q1683" s="73">
        <f t="shared" si="160"/>
        <v>524.78842556583879</v>
      </c>
      <c r="R1683" s="48">
        <f t="shared" si="161"/>
        <v>4023.3779293380976</v>
      </c>
      <c r="S1683" s="74">
        <f t="shared" si="162"/>
        <v>32</v>
      </c>
      <c r="T1683" s="6" t="s">
        <v>431</v>
      </c>
      <c r="U1683" s="47" t="s">
        <v>432</v>
      </c>
      <c r="V1683" s="47">
        <v>1</v>
      </c>
      <c r="W1683" s="47">
        <v>1</v>
      </c>
      <c r="X1683" s="47">
        <v>1</v>
      </c>
      <c r="Y1683" s="47">
        <v>1</v>
      </c>
      <c r="Z1683" s="75">
        <v>40855.636388888888</v>
      </c>
      <c r="AA1683" s="6" t="s">
        <v>433</v>
      </c>
      <c r="AB1683" s="47" t="s">
        <v>1745</v>
      </c>
      <c r="AC1683" s="47" t="s">
        <v>5045</v>
      </c>
      <c r="AD1683" s="47"/>
      <c r="AE1683" s="47" t="s">
        <v>8077</v>
      </c>
      <c r="AF1683" s="6" t="s">
        <v>8078</v>
      </c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</row>
    <row r="1684" spans="1:43" s="1" customFormat="1" ht="15.75" x14ac:dyDescent="0.25">
      <c r="A1684" s="47">
        <v>1682</v>
      </c>
      <c r="B1684" s="47" t="s">
        <v>8079</v>
      </c>
      <c r="C1684" s="47" t="s">
        <v>1742</v>
      </c>
      <c r="D1684" s="69" t="s">
        <v>8080</v>
      </c>
      <c r="E1684" s="47">
        <v>1980</v>
      </c>
      <c r="F1684" s="69" t="s">
        <v>1744</v>
      </c>
      <c r="G1684" s="69" t="s">
        <v>1485</v>
      </c>
      <c r="H1684" s="69" t="s">
        <v>1046</v>
      </c>
      <c r="I1684" s="70">
        <v>44.360751383104457</v>
      </c>
      <c r="J1684" s="47" t="s">
        <v>430</v>
      </c>
      <c r="K1684" s="47">
        <v>10</v>
      </c>
      <c r="L1684" s="71"/>
      <c r="M1684" s="47">
        <v>75</v>
      </c>
      <c r="N1684" s="48">
        <f t="shared" si="157"/>
        <v>180</v>
      </c>
      <c r="O1684" s="48">
        <f t="shared" si="158"/>
        <v>7984.9352489588018</v>
      </c>
      <c r="P1684" s="72">
        <f t="shared" si="159"/>
        <v>798.49352489588023</v>
      </c>
      <c r="Q1684" s="73">
        <f t="shared" si="160"/>
        <v>1317.5143160782025</v>
      </c>
      <c r="R1684" s="48">
        <f t="shared" si="161"/>
        <v>10100.943089932885</v>
      </c>
      <c r="S1684" s="74">
        <f t="shared" si="162"/>
        <v>31</v>
      </c>
      <c r="T1684" s="6" t="s">
        <v>431</v>
      </c>
      <c r="U1684" s="47" t="s">
        <v>432</v>
      </c>
      <c r="V1684" s="47">
        <v>1</v>
      </c>
      <c r="W1684" s="47">
        <v>1</v>
      </c>
      <c r="X1684" s="47">
        <v>1</v>
      </c>
      <c r="Y1684" s="47">
        <v>1</v>
      </c>
      <c r="Z1684" s="75">
        <v>40855.636388888888</v>
      </c>
      <c r="AA1684" s="6" t="s">
        <v>433</v>
      </c>
      <c r="AB1684" s="47" t="s">
        <v>431</v>
      </c>
      <c r="AC1684" s="47" t="s">
        <v>5319</v>
      </c>
      <c r="AD1684" s="47"/>
      <c r="AE1684" s="47" t="s">
        <v>8081</v>
      </c>
      <c r="AF1684" s="6" t="s">
        <v>8082</v>
      </c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</row>
    <row r="1685" spans="1:43" s="1" customFormat="1" ht="15.75" x14ac:dyDescent="0.25">
      <c r="A1685" s="47">
        <v>1683</v>
      </c>
      <c r="B1685" s="47" t="s">
        <v>8083</v>
      </c>
      <c r="C1685" s="47" t="s">
        <v>1742</v>
      </c>
      <c r="D1685" s="69" t="s">
        <v>1743</v>
      </c>
      <c r="E1685" s="47">
        <v>1981</v>
      </c>
      <c r="F1685" s="69" t="s">
        <v>1744</v>
      </c>
      <c r="G1685" s="69" t="s">
        <v>1485</v>
      </c>
      <c r="H1685" s="69" t="s">
        <v>1046</v>
      </c>
      <c r="I1685" s="70">
        <v>4.0623744845496974</v>
      </c>
      <c r="J1685" s="47" t="s">
        <v>430</v>
      </c>
      <c r="K1685" s="47">
        <v>10</v>
      </c>
      <c r="L1685" s="71"/>
      <c r="M1685" s="47">
        <v>75</v>
      </c>
      <c r="N1685" s="48">
        <f t="shared" si="157"/>
        <v>180</v>
      </c>
      <c r="O1685" s="48">
        <f t="shared" si="158"/>
        <v>731.22740721894559</v>
      </c>
      <c r="P1685" s="72">
        <f t="shared" si="159"/>
        <v>73.122740721894559</v>
      </c>
      <c r="Q1685" s="73">
        <f t="shared" si="160"/>
        <v>120.65252219112601</v>
      </c>
      <c r="R1685" s="48">
        <f t="shared" si="161"/>
        <v>925.00267013196606</v>
      </c>
      <c r="S1685" s="74">
        <f t="shared" si="162"/>
        <v>32</v>
      </c>
      <c r="T1685" s="6" t="s">
        <v>431</v>
      </c>
      <c r="U1685" s="47" t="s">
        <v>432</v>
      </c>
      <c r="V1685" s="47">
        <v>1</v>
      </c>
      <c r="W1685" s="47">
        <v>1</v>
      </c>
      <c r="X1685" s="47">
        <v>1</v>
      </c>
      <c r="Y1685" s="47">
        <v>1</v>
      </c>
      <c r="Z1685" s="75">
        <v>40855.636388888888</v>
      </c>
      <c r="AA1685" s="6" t="s">
        <v>433</v>
      </c>
      <c r="AB1685" s="47" t="s">
        <v>1745</v>
      </c>
      <c r="AC1685" s="47" t="s">
        <v>5350</v>
      </c>
      <c r="AD1685" s="47" t="s">
        <v>5342</v>
      </c>
      <c r="AE1685" s="47" t="s">
        <v>8084</v>
      </c>
      <c r="AF1685" s="6" t="s">
        <v>8085</v>
      </c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</row>
    <row r="1686" spans="1:43" s="1" customFormat="1" ht="15.75" x14ac:dyDescent="0.25">
      <c r="A1686" s="47">
        <v>1684</v>
      </c>
      <c r="B1686" s="47" t="s">
        <v>8086</v>
      </c>
      <c r="C1686" s="47" t="s">
        <v>1742</v>
      </c>
      <c r="D1686" s="69" t="s">
        <v>5323</v>
      </c>
      <c r="E1686" s="47">
        <v>1980</v>
      </c>
      <c r="F1686" s="69" t="s">
        <v>5324</v>
      </c>
      <c r="G1686" s="69" t="s">
        <v>1485</v>
      </c>
      <c r="H1686" s="69" t="s">
        <v>451</v>
      </c>
      <c r="I1686" s="70">
        <v>26.837661349660841</v>
      </c>
      <c r="J1686" s="47" t="s">
        <v>430</v>
      </c>
      <c r="K1686" s="47">
        <v>6</v>
      </c>
      <c r="L1686" s="71"/>
      <c r="M1686" s="47">
        <v>75</v>
      </c>
      <c r="N1686" s="48">
        <f t="shared" si="157"/>
        <v>140</v>
      </c>
      <c r="O1686" s="48">
        <f t="shared" si="158"/>
        <v>3757.2725889525177</v>
      </c>
      <c r="P1686" s="72">
        <f t="shared" si="159"/>
        <v>375.72725889525179</v>
      </c>
      <c r="Q1686" s="73">
        <f t="shared" si="160"/>
        <v>619.94997717716535</v>
      </c>
      <c r="R1686" s="48">
        <f t="shared" si="161"/>
        <v>4752.9498250249344</v>
      </c>
      <c r="S1686" s="74">
        <f t="shared" si="162"/>
        <v>31</v>
      </c>
      <c r="T1686" s="6" t="s">
        <v>431</v>
      </c>
      <c r="U1686" s="47" t="s">
        <v>432</v>
      </c>
      <c r="V1686" s="47">
        <v>1</v>
      </c>
      <c r="W1686" s="47">
        <v>1</v>
      </c>
      <c r="X1686" s="47">
        <v>1</v>
      </c>
      <c r="Y1686" s="47">
        <v>1</v>
      </c>
      <c r="Z1686" s="75">
        <v>40855.636400462958</v>
      </c>
      <c r="AA1686" s="6" t="s">
        <v>433</v>
      </c>
      <c r="AB1686" s="47" t="s">
        <v>5325</v>
      </c>
      <c r="AC1686" s="47" t="s">
        <v>8087</v>
      </c>
      <c r="AD1686" s="47"/>
      <c r="AE1686" s="47" t="s">
        <v>8088</v>
      </c>
      <c r="AF1686" s="6" t="s">
        <v>8089</v>
      </c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</row>
    <row r="1687" spans="1:43" s="1" customFormat="1" ht="15.75" x14ac:dyDescent="0.25">
      <c r="A1687" s="47">
        <v>1685</v>
      </c>
      <c r="B1687" s="47" t="s">
        <v>8090</v>
      </c>
      <c r="C1687" s="47" t="s">
        <v>1742</v>
      </c>
      <c r="D1687" s="69" t="s">
        <v>5323</v>
      </c>
      <c r="E1687" s="47">
        <v>1980</v>
      </c>
      <c r="F1687" s="69" t="s">
        <v>5324</v>
      </c>
      <c r="G1687" s="69" t="s">
        <v>1485</v>
      </c>
      <c r="H1687" s="69" t="s">
        <v>451</v>
      </c>
      <c r="I1687" s="70">
        <v>7.0684432643345003</v>
      </c>
      <c r="J1687" s="47" t="s">
        <v>430</v>
      </c>
      <c r="K1687" s="47">
        <v>6</v>
      </c>
      <c r="L1687" s="71"/>
      <c r="M1687" s="47">
        <v>75</v>
      </c>
      <c r="N1687" s="48">
        <f t="shared" si="157"/>
        <v>140</v>
      </c>
      <c r="O1687" s="48">
        <f t="shared" si="158"/>
        <v>989.58205700683004</v>
      </c>
      <c r="P1687" s="72">
        <f t="shared" si="159"/>
        <v>98.95820570068301</v>
      </c>
      <c r="Q1687" s="73">
        <f t="shared" si="160"/>
        <v>163.28103940612695</v>
      </c>
      <c r="R1687" s="48">
        <f t="shared" si="161"/>
        <v>1251.8213021136398</v>
      </c>
      <c r="S1687" s="74">
        <f t="shared" si="162"/>
        <v>31</v>
      </c>
      <c r="T1687" s="6" t="s">
        <v>431</v>
      </c>
      <c r="U1687" s="47" t="s">
        <v>432</v>
      </c>
      <c r="V1687" s="47">
        <v>1</v>
      </c>
      <c r="W1687" s="47">
        <v>1</v>
      </c>
      <c r="X1687" s="47">
        <v>1</v>
      </c>
      <c r="Y1687" s="47">
        <v>1</v>
      </c>
      <c r="Z1687" s="75">
        <v>40855.636400462958</v>
      </c>
      <c r="AA1687" s="6" t="s">
        <v>433</v>
      </c>
      <c r="AB1687" s="47" t="s">
        <v>5325</v>
      </c>
      <c r="AC1687" s="47" t="s">
        <v>8091</v>
      </c>
      <c r="AD1687" s="47" t="s">
        <v>8087</v>
      </c>
      <c r="AE1687" s="47" t="s">
        <v>8092</v>
      </c>
      <c r="AF1687" s="6" t="s">
        <v>8093</v>
      </c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</row>
    <row r="1688" spans="1:43" s="1" customFormat="1" ht="15.75" x14ac:dyDescent="0.25">
      <c r="A1688" s="47">
        <v>1686</v>
      </c>
      <c r="B1688" s="47" t="s">
        <v>8094</v>
      </c>
      <c r="C1688" s="47" t="s">
        <v>2965</v>
      </c>
      <c r="D1688" s="69" t="s">
        <v>4905</v>
      </c>
      <c r="E1688" s="47">
        <v>1996</v>
      </c>
      <c r="F1688" s="69" t="s">
        <v>2967</v>
      </c>
      <c r="G1688" s="69" t="s">
        <v>1485</v>
      </c>
      <c r="H1688" s="69" t="s">
        <v>1046</v>
      </c>
      <c r="I1688" s="70">
        <v>4.0626750871559603</v>
      </c>
      <c r="J1688" s="47" t="s">
        <v>430</v>
      </c>
      <c r="K1688" s="47">
        <v>6</v>
      </c>
      <c r="L1688" s="71"/>
      <c r="M1688" s="47">
        <v>75</v>
      </c>
      <c r="N1688" s="48">
        <f t="shared" si="157"/>
        <v>140</v>
      </c>
      <c r="O1688" s="48">
        <f t="shared" si="158"/>
        <v>568.77451220183445</v>
      </c>
      <c r="P1688" s="72">
        <f t="shared" si="159"/>
        <v>56.877451220183445</v>
      </c>
      <c r="Q1688" s="73">
        <f t="shared" si="160"/>
        <v>93.847794513302674</v>
      </c>
      <c r="R1688" s="48">
        <f t="shared" si="161"/>
        <v>719.49975793532053</v>
      </c>
      <c r="S1688" s="74">
        <f t="shared" si="162"/>
        <v>47</v>
      </c>
      <c r="T1688" s="6" t="s">
        <v>431</v>
      </c>
      <c r="U1688" s="47" t="s">
        <v>432</v>
      </c>
      <c r="V1688" s="47">
        <v>1</v>
      </c>
      <c r="W1688" s="47">
        <v>1</v>
      </c>
      <c r="X1688" s="47">
        <v>1</v>
      </c>
      <c r="Y1688" s="47">
        <v>1</v>
      </c>
      <c r="Z1688" s="75">
        <v>40855.636400462958</v>
      </c>
      <c r="AA1688" s="6" t="s">
        <v>433</v>
      </c>
      <c r="AB1688" s="47" t="s">
        <v>4906</v>
      </c>
      <c r="AC1688" s="47" t="s">
        <v>5299</v>
      </c>
      <c r="AD1688" s="47" t="s">
        <v>4908</v>
      </c>
      <c r="AE1688" s="47" t="s">
        <v>8095</v>
      </c>
      <c r="AF1688" s="6" t="s">
        <v>8096</v>
      </c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</row>
    <row r="1689" spans="1:43" s="1" customFormat="1" ht="15.75" x14ac:dyDescent="0.25">
      <c r="A1689" s="47">
        <v>1687</v>
      </c>
      <c r="B1689" s="47" t="s">
        <v>8097</v>
      </c>
      <c r="C1689" s="47" t="s">
        <v>2965</v>
      </c>
      <c r="D1689" s="69" t="s">
        <v>4905</v>
      </c>
      <c r="E1689" s="47">
        <v>1996</v>
      </c>
      <c r="F1689" s="69" t="s">
        <v>1046</v>
      </c>
      <c r="G1689" s="69" t="s">
        <v>2967</v>
      </c>
      <c r="H1689" s="69" t="s">
        <v>1744</v>
      </c>
      <c r="I1689" s="70">
        <v>4.1951999999582767</v>
      </c>
      <c r="J1689" s="47" t="s">
        <v>430</v>
      </c>
      <c r="K1689" s="47">
        <v>10</v>
      </c>
      <c r="L1689" s="71"/>
      <c r="M1689" s="47">
        <v>75</v>
      </c>
      <c r="N1689" s="48">
        <f t="shared" si="157"/>
        <v>180</v>
      </c>
      <c r="O1689" s="48">
        <f t="shared" si="158"/>
        <v>755.13599999248981</v>
      </c>
      <c r="P1689" s="72">
        <f t="shared" si="159"/>
        <v>75.513599999248981</v>
      </c>
      <c r="Q1689" s="73">
        <f t="shared" si="160"/>
        <v>124.59743999876082</v>
      </c>
      <c r="R1689" s="48">
        <f t="shared" si="161"/>
        <v>955.24703999049962</v>
      </c>
      <c r="S1689" s="74">
        <f t="shared" si="162"/>
        <v>47</v>
      </c>
      <c r="T1689" s="6" t="s">
        <v>431</v>
      </c>
      <c r="U1689" s="47" t="s">
        <v>432</v>
      </c>
      <c r="V1689" s="47">
        <v>1</v>
      </c>
      <c r="W1689" s="47">
        <v>1</v>
      </c>
      <c r="X1689" s="47">
        <v>1</v>
      </c>
      <c r="Y1689" s="47">
        <v>1</v>
      </c>
      <c r="Z1689" s="75">
        <v>40855.636400462958</v>
      </c>
      <c r="AA1689" s="6" t="s">
        <v>433</v>
      </c>
      <c r="AB1689" s="47" t="s">
        <v>4906</v>
      </c>
      <c r="AC1689" s="47" t="s">
        <v>2974</v>
      </c>
      <c r="AD1689" s="47" t="s">
        <v>8098</v>
      </c>
      <c r="AE1689" s="47" t="s">
        <v>8099</v>
      </c>
      <c r="AF1689" s="6" t="s">
        <v>8100</v>
      </c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</row>
    <row r="1690" spans="1:43" s="1" customFormat="1" ht="15.75" x14ac:dyDescent="0.25">
      <c r="A1690" s="47">
        <v>1688</v>
      </c>
      <c r="B1690" s="47" t="s">
        <v>8101</v>
      </c>
      <c r="C1690" s="47" t="s">
        <v>5462</v>
      </c>
      <c r="D1690" s="69" t="s">
        <v>1743</v>
      </c>
      <c r="E1690" s="47">
        <v>1981</v>
      </c>
      <c r="F1690" s="69" t="s">
        <v>1942</v>
      </c>
      <c r="G1690" s="69" t="s">
        <v>3935</v>
      </c>
      <c r="H1690" s="69" t="s">
        <v>451</v>
      </c>
      <c r="I1690" s="70">
        <v>489.12930000200868</v>
      </c>
      <c r="J1690" s="47" t="s">
        <v>430</v>
      </c>
      <c r="K1690" s="47">
        <v>12</v>
      </c>
      <c r="L1690" s="71"/>
      <c r="M1690" s="47">
        <v>75</v>
      </c>
      <c r="N1690" s="48">
        <f t="shared" si="157"/>
        <v>200</v>
      </c>
      <c r="O1690" s="48">
        <f t="shared" si="158"/>
        <v>97825.860000401735</v>
      </c>
      <c r="P1690" s="72">
        <f t="shared" si="159"/>
        <v>9782.5860000401735</v>
      </c>
      <c r="Q1690" s="73">
        <f t="shared" si="160"/>
        <v>16141.266900066286</v>
      </c>
      <c r="R1690" s="48">
        <f t="shared" si="161"/>
        <v>123749.7129005082</v>
      </c>
      <c r="S1690" s="74">
        <f t="shared" si="162"/>
        <v>32</v>
      </c>
      <c r="T1690" s="6" t="s">
        <v>431</v>
      </c>
      <c r="U1690" s="47" t="s">
        <v>432</v>
      </c>
      <c r="V1690" s="47">
        <v>1</v>
      </c>
      <c r="W1690" s="47">
        <v>1</v>
      </c>
      <c r="X1690" s="47">
        <v>1</v>
      </c>
      <c r="Y1690" s="47">
        <v>1</v>
      </c>
      <c r="Z1690" s="75">
        <v>44272.382581018523</v>
      </c>
      <c r="AA1690" s="6" t="s">
        <v>1221</v>
      </c>
      <c r="AB1690" s="47" t="s">
        <v>1745</v>
      </c>
      <c r="AC1690" s="47" t="s">
        <v>8102</v>
      </c>
      <c r="AD1690" s="47" t="s">
        <v>8103</v>
      </c>
      <c r="AE1690" s="47" t="s">
        <v>8104</v>
      </c>
      <c r="AF1690" s="6" t="s">
        <v>8105</v>
      </c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</row>
    <row r="1691" spans="1:43" s="1" customFormat="1" ht="31.5" x14ac:dyDescent="0.25">
      <c r="A1691" s="47">
        <v>1689</v>
      </c>
      <c r="B1691" s="47" t="s">
        <v>8106</v>
      </c>
      <c r="C1691" s="47" t="s">
        <v>1862</v>
      </c>
      <c r="D1691" s="69" t="s">
        <v>2080</v>
      </c>
      <c r="E1691" s="47">
        <v>1996</v>
      </c>
      <c r="F1691" s="69" t="s">
        <v>5519</v>
      </c>
      <c r="G1691" s="69" t="s">
        <v>451</v>
      </c>
      <c r="H1691" s="69" t="s">
        <v>451</v>
      </c>
      <c r="I1691" s="70">
        <v>344.37127356163933</v>
      </c>
      <c r="J1691" s="47" t="s">
        <v>430</v>
      </c>
      <c r="K1691" s="47">
        <v>12</v>
      </c>
      <c r="L1691" s="71"/>
      <c r="M1691" s="47">
        <v>75</v>
      </c>
      <c r="N1691" s="48">
        <f t="shared" si="157"/>
        <v>200</v>
      </c>
      <c r="O1691" s="48">
        <f t="shared" si="158"/>
        <v>68874.254712327864</v>
      </c>
      <c r="P1691" s="72">
        <f t="shared" si="159"/>
        <v>6887.4254712327865</v>
      </c>
      <c r="Q1691" s="73">
        <f t="shared" si="160"/>
        <v>11364.252027534096</v>
      </c>
      <c r="R1691" s="48">
        <f t="shared" si="161"/>
        <v>87125.93221109474</v>
      </c>
      <c r="S1691" s="74">
        <f t="shared" si="162"/>
        <v>47</v>
      </c>
      <c r="T1691" s="6" t="s">
        <v>431</v>
      </c>
      <c r="U1691" s="47" t="s">
        <v>432</v>
      </c>
      <c r="V1691" s="47">
        <v>1</v>
      </c>
      <c r="W1691" s="47">
        <v>1</v>
      </c>
      <c r="X1691" s="47">
        <v>1</v>
      </c>
      <c r="Y1691" s="47">
        <v>1</v>
      </c>
      <c r="Z1691" s="75">
        <v>43752.410879629628</v>
      </c>
      <c r="AA1691" s="6" t="s">
        <v>606</v>
      </c>
      <c r="AB1691" s="47" t="s">
        <v>2081</v>
      </c>
      <c r="AC1691" s="47" t="s">
        <v>8107</v>
      </c>
      <c r="AD1691" s="47" t="s">
        <v>8108</v>
      </c>
      <c r="AE1691" s="47" t="s">
        <v>8109</v>
      </c>
      <c r="AF1691" s="6" t="s">
        <v>8110</v>
      </c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</row>
    <row r="1692" spans="1:43" s="1" customFormat="1" ht="15.75" x14ac:dyDescent="0.25">
      <c r="A1692" s="47">
        <v>1690</v>
      </c>
      <c r="B1692" s="47" t="s">
        <v>8111</v>
      </c>
      <c r="C1692" s="47" t="s">
        <v>601</v>
      </c>
      <c r="D1692" s="69" t="s">
        <v>1863</v>
      </c>
      <c r="E1692" s="47">
        <v>1998</v>
      </c>
      <c r="F1692" s="69" t="s">
        <v>603</v>
      </c>
      <c r="G1692" s="69" t="s">
        <v>451</v>
      </c>
      <c r="H1692" s="69" t="s">
        <v>451</v>
      </c>
      <c r="I1692" s="70">
        <v>57.677307390168977</v>
      </c>
      <c r="J1692" s="47" t="s">
        <v>430</v>
      </c>
      <c r="K1692" s="47">
        <v>6</v>
      </c>
      <c r="L1692" s="71"/>
      <c r="M1692" s="47">
        <v>75</v>
      </c>
      <c r="N1692" s="48">
        <f t="shared" si="157"/>
        <v>140</v>
      </c>
      <c r="O1692" s="48">
        <f t="shared" si="158"/>
        <v>8074.8230346236569</v>
      </c>
      <c r="P1692" s="72">
        <f t="shared" si="159"/>
        <v>807.48230346236573</v>
      </c>
      <c r="Q1692" s="73">
        <f t="shared" si="160"/>
        <v>1332.3458007129032</v>
      </c>
      <c r="R1692" s="48">
        <f t="shared" si="161"/>
        <v>10214.651138798925</v>
      </c>
      <c r="S1692" s="74">
        <f t="shared" si="162"/>
        <v>49</v>
      </c>
      <c r="T1692" s="6" t="s">
        <v>431</v>
      </c>
      <c r="U1692" s="47" t="s">
        <v>432</v>
      </c>
      <c r="V1692" s="47">
        <v>1</v>
      </c>
      <c r="W1692" s="47">
        <v>1</v>
      </c>
      <c r="X1692" s="47">
        <v>1</v>
      </c>
      <c r="Y1692" s="47">
        <v>1</v>
      </c>
      <c r="Z1692" s="75">
        <v>40855.636412037027</v>
      </c>
      <c r="AA1692" s="6" t="s">
        <v>433</v>
      </c>
      <c r="AB1692" s="47" t="s">
        <v>1866</v>
      </c>
      <c r="AC1692" s="47" t="s">
        <v>8112</v>
      </c>
      <c r="AD1692" s="47"/>
      <c r="AE1692" s="47" t="s">
        <v>8113</v>
      </c>
      <c r="AF1692" s="6" t="s">
        <v>8114</v>
      </c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</row>
    <row r="1693" spans="1:43" s="1" customFormat="1" ht="15.75" x14ac:dyDescent="0.25">
      <c r="A1693" s="47">
        <v>1691</v>
      </c>
      <c r="B1693" s="47" t="s">
        <v>8115</v>
      </c>
      <c r="C1693" s="47" t="s">
        <v>601</v>
      </c>
      <c r="D1693" s="69" t="s">
        <v>1863</v>
      </c>
      <c r="E1693" s="47">
        <v>1998</v>
      </c>
      <c r="F1693" s="69" t="s">
        <v>603</v>
      </c>
      <c r="G1693" s="69" t="s">
        <v>451</v>
      </c>
      <c r="H1693" s="69" t="s">
        <v>451</v>
      </c>
      <c r="I1693" s="70">
        <v>14.000066490640251</v>
      </c>
      <c r="J1693" s="47" t="s">
        <v>430</v>
      </c>
      <c r="K1693" s="47">
        <v>6</v>
      </c>
      <c r="L1693" s="71"/>
      <c r="M1693" s="47">
        <v>75</v>
      </c>
      <c r="N1693" s="48">
        <f t="shared" si="157"/>
        <v>140</v>
      </c>
      <c r="O1693" s="48">
        <f t="shared" si="158"/>
        <v>1960.009308689635</v>
      </c>
      <c r="P1693" s="72">
        <f t="shared" si="159"/>
        <v>196.00093086896351</v>
      </c>
      <c r="Q1693" s="73">
        <f t="shared" si="160"/>
        <v>323.40153593378977</v>
      </c>
      <c r="R1693" s="48">
        <f t="shared" si="161"/>
        <v>2479.4117754923882</v>
      </c>
      <c r="S1693" s="74">
        <f t="shared" si="162"/>
        <v>49</v>
      </c>
      <c r="T1693" s="6" t="s">
        <v>431</v>
      </c>
      <c r="U1693" s="47" t="s">
        <v>432</v>
      </c>
      <c r="V1693" s="47">
        <v>1</v>
      </c>
      <c r="W1693" s="47">
        <v>1</v>
      </c>
      <c r="X1693" s="47">
        <v>1</v>
      </c>
      <c r="Y1693" s="47">
        <v>1</v>
      </c>
      <c r="Z1693" s="75">
        <v>40855.636412037027</v>
      </c>
      <c r="AA1693" s="6" t="s">
        <v>433</v>
      </c>
      <c r="AB1693" s="47" t="s">
        <v>1866</v>
      </c>
      <c r="AC1693" s="47" t="s">
        <v>8116</v>
      </c>
      <c r="AD1693" s="47" t="s">
        <v>8112</v>
      </c>
      <c r="AE1693" s="47" t="s">
        <v>8117</v>
      </c>
      <c r="AF1693" s="6" t="s">
        <v>8118</v>
      </c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</row>
    <row r="1694" spans="1:43" s="1" customFormat="1" ht="15.75" x14ac:dyDescent="0.25">
      <c r="A1694" s="47">
        <v>1692</v>
      </c>
      <c r="B1694" s="47" t="s">
        <v>8119</v>
      </c>
      <c r="C1694" s="47" t="s">
        <v>1920</v>
      </c>
      <c r="D1694" s="69" t="s">
        <v>1921</v>
      </c>
      <c r="E1694" s="47">
        <v>1999</v>
      </c>
      <c r="F1694" s="69" t="s">
        <v>1707</v>
      </c>
      <c r="G1694" s="69" t="s">
        <v>451</v>
      </c>
      <c r="H1694" s="69" t="s">
        <v>457</v>
      </c>
      <c r="I1694" s="70">
        <v>6.0971007388854153</v>
      </c>
      <c r="J1694" s="47" t="s">
        <v>430</v>
      </c>
      <c r="K1694" s="47">
        <v>8</v>
      </c>
      <c r="L1694" s="71"/>
      <c r="M1694" s="47">
        <v>75</v>
      </c>
      <c r="N1694" s="48">
        <f t="shared" si="157"/>
        <v>160</v>
      </c>
      <c r="O1694" s="48">
        <f t="shared" si="158"/>
        <v>975.53611822166647</v>
      </c>
      <c r="P1694" s="72">
        <f t="shared" si="159"/>
        <v>97.553611822166658</v>
      </c>
      <c r="Q1694" s="73">
        <f t="shared" si="160"/>
        <v>160.96345950657499</v>
      </c>
      <c r="R1694" s="48">
        <f t="shared" si="161"/>
        <v>1234.0531895504082</v>
      </c>
      <c r="S1694" s="74">
        <f t="shared" si="162"/>
        <v>50</v>
      </c>
      <c r="T1694" s="6" t="s">
        <v>431</v>
      </c>
      <c r="U1694" s="47" t="s">
        <v>432</v>
      </c>
      <c r="V1694" s="47">
        <v>1</v>
      </c>
      <c r="W1694" s="47">
        <v>1</v>
      </c>
      <c r="X1694" s="47">
        <v>1</v>
      </c>
      <c r="Y1694" s="47">
        <v>1</v>
      </c>
      <c r="Z1694" s="75">
        <v>40855.636412037027</v>
      </c>
      <c r="AA1694" s="6" t="s">
        <v>433</v>
      </c>
      <c r="AB1694" s="47" t="s">
        <v>1722</v>
      </c>
      <c r="AC1694" s="47" t="s">
        <v>7680</v>
      </c>
      <c r="AD1694" s="47" t="s">
        <v>2377</v>
      </c>
      <c r="AE1694" s="47" t="s">
        <v>8120</v>
      </c>
      <c r="AF1694" s="6" t="s">
        <v>8121</v>
      </c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</row>
    <row r="1695" spans="1:43" s="1" customFormat="1" ht="15.75" x14ac:dyDescent="0.25">
      <c r="A1695" s="47">
        <v>1693</v>
      </c>
      <c r="B1695" s="47" t="s">
        <v>8122</v>
      </c>
      <c r="C1695" s="47" t="s">
        <v>506</v>
      </c>
      <c r="D1695" s="69" t="s">
        <v>8123</v>
      </c>
      <c r="E1695" s="47">
        <v>2001</v>
      </c>
      <c r="F1695" s="69" t="s">
        <v>443</v>
      </c>
      <c r="G1695" s="69" t="s">
        <v>562</v>
      </c>
      <c r="H1695" s="69" t="s">
        <v>794</v>
      </c>
      <c r="I1695" s="70">
        <v>3.816971218516882</v>
      </c>
      <c r="J1695" s="47" t="s">
        <v>430</v>
      </c>
      <c r="K1695" s="47">
        <v>10</v>
      </c>
      <c r="L1695" s="71"/>
      <c r="M1695" s="47">
        <v>75</v>
      </c>
      <c r="N1695" s="48">
        <f t="shared" si="157"/>
        <v>180</v>
      </c>
      <c r="O1695" s="48">
        <f t="shared" si="158"/>
        <v>687.05481933303872</v>
      </c>
      <c r="P1695" s="72">
        <f t="shared" si="159"/>
        <v>68.705481933303872</v>
      </c>
      <c r="Q1695" s="73">
        <f t="shared" si="160"/>
        <v>113.36404518995138</v>
      </c>
      <c r="R1695" s="48">
        <f t="shared" si="161"/>
        <v>869.12434645629401</v>
      </c>
      <c r="S1695" s="74">
        <f t="shared" si="162"/>
        <v>52</v>
      </c>
      <c r="T1695" s="6" t="s">
        <v>431</v>
      </c>
      <c r="U1695" s="47" t="s">
        <v>432</v>
      </c>
      <c r="V1695" s="47">
        <v>1</v>
      </c>
      <c r="W1695" s="47">
        <v>1</v>
      </c>
      <c r="X1695" s="47">
        <v>1</v>
      </c>
      <c r="Y1695" s="47">
        <v>1</v>
      </c>
      <c r="Z1695" s="75">
        <v>40855.636412037027</v>
      </c>
      <c r="AA1695" s="6" t="s">
        <v>433</v>
      </c>
      <c r="AB1695" s="47" t="s">
        <v>8124</v>
      </c>
      <c r="AC1695" s="47" t="s">
        <v>8125</v>
      </c>
      <c r="AD1695" s="47" t="s">
        <v>8126</v>
      </c>
      <c r="AE1695" s="47" t="s">
        <v>8127</v>
      </c>
      <c r="AF1695" s="6" t="s">
        <v>8128</v>
      </c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</row>
    <row r="1696" spans="1:43" s="1" customFormat="1" ht="15.75" x14ac:dyDescent="0.25">
      <c r="A1696" s="47">
        <v>1694</v>
      </c>
      <c r="B1696" s="47" t="s">
        <v>8129</v>
      </c>
      <c r="C1696" s="47" t="s">
        <v>3023</v>
      </c>
      <c r="D1696" s="69" t="s">
        <v>1685</v>
      </c>
      <c r="E1696" s="47">
        <v>1979</v>
      </c>
      <c r="F1696" s="69" t="s">
        <v>443</v>
      </c>
      <c r="G1696" s="69" t="s">
        <v>3043</v>
      </c>
      <c r="H1696" s="69" t="s">
        <v>1942</v>
      </c>
      <c r="I1696" s="70">
        <v>7.3316546752751659</v>
      </c>
      <c r="J1696" s="47" t="s">
        <v>430</v>
      </c>
      <c r="K1696" s="47">
        <v>10</v>
      </c>
      <c r="L1696" s="71"/>
      <c r="M1696" s="47">
        <v>75</v>
      </c>
      <c r="N1696" s="48">
        <f t="shared" si="157"/>
        <v>180</v>
      </c>
      <c r="O1696" s="48">
        <f t="shared" si="158"/>
        <v>1319.6978415495298</v>
      </c>
      <c r="P1696" s="72">
        <f t="shared" si="159"/>
        <v>131.96978415495298</v>
      </c>
      <c r="Q1696" s="73">
        <f t="shared" si="160"/>
        <v>217.75014385567241</v>
      </c>
      <c r="R1696" s="48">
        <f t="shared" si="161"/>
        <v>1669.4177695601552</v>
      </c>
      <c r="S1696" s="74">
        <f t="shared" si="162"/>
        <v>30</v>
      </c>
      <c r="T1696" s="6" t="s">
        <v>431</v>
      </c>
      <c r="U1696" s="47" t="s">
        <v>432</v>
      </c>
      <c r="V1696" s="47">
        <v>1</v>
      </c>
      <c r="W1696" s="47">
        <v>1</v>
      </c>
      <c r="X1696" s="47">
        <v>1</v>
      </c>
      <c r="Y1696" s="47">
        <v>1</v>
      </c>
      <c r="Z1696" s="75">
        <v>40855.636412037027</v>
      </c>
      <c r="AA1696" s="6" t="s">
        <v>433</v>
      </c>
      <c r="AB1696" s="47" t="s">
        <v>1686</v>
      </c>
      <c r="AC1696" s="47" t="s">
        <v>4104</v>
      </c>
      <c r="AD1696" s="47" t="s">
        <v>8130</v>
      </c>
      <c r="AE1696" s="47" t="s">
        <v>8131</v>
      </c>
      <c r="AF1696" s="6" t="s">
        <v>8132</v>
      </c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</row>
    <row r="1697" spans="1:43" s="1" customFormat="1" ht="15.75" x14ac:dyDescent="0.25">
      <c r="A1697" s="47">
        <v>1695</v>
      </c>
      <c r="B1697" s="47" t="s">
        <v>8133</v>
      </c>
      <c r="C1697" s="47" t="s">
        <v>3023</v>
      </c>
      <c r="D1697" s="69" t="s">
        <v>1685</v>
      </c>
      <c r="E1697" s="47">
        <v>1979</v>
      </c>
      <c r="F1697" s="69" t="s">
        <v>3043</v>
      </c>
      <c r="G1697" s="69" t="s">
        <v>3049</v>
      </c>
      <c r="H1697" s="69" t="s">
        <v>443</v>
      </c>
      <c r="I1697" s="70">
        <v>14.87338404032888</v>
      </c>
      <c r="J1697" s="47" t="s">
        <v>430</v>
      </c>
      <c r="K1697" s="47">
        <v>8</v>
      </c>
      <c r="L1697" s="71"/>
      <c r="M1697" s="47">
        <v>75</v>
      </c>
      <c r="N1697" s="48">
        <f t="shared" si="157"/>
        <v>160</v>
      </c>
      <c r="O1697" s="48">
        <f t="shared" si="158"/>
        <v>2379.7414464526209</v>
      </c>
      <c r="P1697" s="72">
        <f t="shared" si="159"/>
        <v>237.9741446452621</v>
      </c>
      <c r="Q1697" s="73">
        <f t="shared" si="160"/>
        <v>392.65733866468247</v>
      </c>
      <c r="R1697" s="48">
        <f t="shared" si="161"/>
        <v>3010.3729297625655</v>
      </c>
      <c r="S1697" s="74">
        <f t="shared" si="162"/>
        <v>30</v>
      </c>
      <c r="T1697" s="6" t="s">
        <v>431</v>
      </c>
      <c r="U1697" s="47" t="s">
        <v>432</v>
      </c>
      <c r="V1697" s="47">
        <v>1</v>
      </c>
      <c r="W1697" s="47">
        <v>1</v>
      </c>
      <c r="X1697" s="47">
        <v>1</v>
      </c>
      <c r="Y1697" s="47">
        <v>1</v>
      </c>
      <c r="Z1697" s="75">
        <v>40855.636412037027</v>
      </c>
      <c r="AA1697" s="6" t="s">
        <v>433</v>
      </c>
      <c r="AB1697" s="47" t="s">
        <v>1686</v>
      </c>
      <c r="AC1697" s="47" t="s">
        <v>3051</v>
      </c>
      <c r="AD1697" s="47" t="s">
        <v>8134</v>
      </c>
      <c r="AE1697" s="47" t="s">
        <v>8135</v>
      </c>
      <c r="AF1697" s="6" t="s">
        <v>8136</v>
      </c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</row>
    <row r="1698" spans="1:43" s="1" customFormat="1" ht="15.75" x14ac:dyDescent="0.25">
      <c r="A1698" s="47">
        <v>1696</v>
      </c>
      <c r="B1698" s="47" t="s">
        <v>8137</v>
      </c>
      <c r="C1698" s="47" t="s">
        <v>3055</v>
      </c>
      <c r="D1698" s="69" t="s">
        <v>1685</v>
      </c>
      <c r="E1698" s="47">
        <v>1979</v>
      </c>
      <c r="F1698" s="69" t="s">
        <v>3043</v>
      </c>
      <c r="G1698" s="69" t="s">
        <v>3049</v>
      </c>
      <c r="H1698" s="69" t="s">
        <v>451</v>
      </c>
      <c r="I1698" s="70">
        <v>2.5000324333360591</v>
      </c>
      <c r="J1698" s="47" t="s">
        <v>430</v>
      </c>
      <c r="K1698" s="47">
        <v>8</v>
      </c>
      <c r="L1698" s="71"/>
      <c r="M1698" s="47">
        <v>75</v>
      </c>
      <c r="N1698" s="48">
        <f t="shared" si="157"/>
        <v>160</v>
      </c>
      <c r="O1698" s="48">
        <f t="shared" si="158"/>
        <v>400.00518933376947</v>
      </c>
      <c r="P1698" s="72">
        <f t="shared" si="159"/>
        <v>40.000518933376952</v>
      </c>
      <c r="Q1698" s="73">
        <f t="shared" si="160"/>
        <v>66.000856240071954</v>
      </c>
      <c r="R1698" s="48">
        <f t="shared" si="161"/>
        <v>506.0065645072184</v>
      </c>
      <c r="S1698" s="74">
        <f t="shared" si="162"/>
        <v>30</v>
      </c>
      <c r="T1698" s="6" t="s">
        <v>431</v>
      </c>
      <c r="U1698" s="47" t="s">
        <v>432</v>
      </c>
      <c r="V1698" s="47">
        <v>1</v>
      </c>
      <c r="W1698" s="47">
        <v>1</v>
      </c>
      <c r="X1698" s="47">
        <v>1</v>
      </c>
      <c r="Y1698" s="47">
        <v>1</v>
      </c>
      <c r="Z1698" s="75">
        <v>40855.636412037027</v>
      </c>
      <c r="AA1698" s="6" t="s">
        <v>433</v>
      </c>
      <c r="AB1698" s="47" t="s">
        <v>1686</v>
      </c>
      <c r="AC1698" s="47" t="s">
        <v>8040</v>
      </c>
      <c r="AD1698" s="47" t="s">
        <v>8138</v>
      </c>
      <c r="AE1698" s="47" t="s">
        <v>8139</v>
      </c>
      <c r="AF1698" s="6" t="s">
        <v>8140</v>
      </c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</row>
    <row r="1699" spans="1:43" s="1" customFormat="1" ht="15.75" x14ac:dyDescent="0.25">
      <c r="A1699" s="47">
        <v>1697</v>
      </c>
      <c r="B1699" s="47" t="s">
        <v>8141</v>
      </c>
      <c r="C1699" s="47" t="s">
        <v>3055</v>
      </c>
      <c r="D1699" s="69" t="s">
        <v>1685</v>
      </c>
      <c r="E1699" s="47">
        <v>1979</v>
      </c>
      <c r="F1699" s="69" t="s">
        <v>3043</v>
      </c>
      <c r="G1699" s="69" t="s">
        <v>3049</v>
      </c>
      <c r="H1699" s="69" t="s">
        <v>451</v>
      </c>
      <c r="I1699" s="70">
        <v>2.0303293643567621</v>
      </c>
      <c r="J1699" s="47" t="s">
        <v>430</v>
      </c>
      <c r="K1699" s="47">
        <v>6</v>
      </c>
      <c r="L1699" s="71"/>
      <c r="M1699" s="47">
        <v>75</v>
      </c>
      <c r="N1699" s="48">
        <f t="shared" si="157"/>
        <v>140</v>
      </c>
      <c r="O1699" s="48">
        <f t="shared" si="158"/>
        <v>284.24611100994667</v>
      </c>
      <c r="P1699" s="72">
        <f t="shared" si="159"/>
        <v>28.424611100994667</v>
      </c>
      <c r="Q1699" s="73">
        <f t="shared" si="160"/>
        <v>46.900608316641204</v>
      </c>
      <c r="R1699" s="48">
        <f t="shared" si="161"/>
        <v>359.57133042758255</v>
      </c>
      <c r="S1699" s="74">
        <f t="shared" si="162"/>
        <v>30</v>
      </c>
      <c r="T1699" s="6" t="s">
        <v>431</v>
      </c>
      <c r="U1699" s="47" t="s">
        <v>432</v>
      </c>
      <c r="V1699" s="47">
        <v>1</v>
      </c>
      <c r="W1699" s="47">
        <v>1</v>
      </c>
      <c r="X1699" s="47">
        <v>1</v>
      </c>
      <c r="Y1699" s="47">
        <v>1</v>
      </c>
      <c r="Z1699" s="75">
        <v>40855.636412037027</v>
      </c>
      <c r="AA1699" s="6" t="s">
        <v>433</v>
      </c>
      <c r="AB1699" s="47" t="s">
        <v>1686</v>
      </c>
      <c r="AC1699" s="47" t="s">
        <v>8138</v>
      </c>
      <c r="AD1699" s="47" t="s">
        <v>3056</v>
      </c>
      <c r="AE1699" s="47" t="s">
        <v>8142</v>
      </c>
      <c r="AF1699" s="6" t="s">
        <v>8143</v>
      </c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</row>
    <row r="1700" spans="1:43" s="1" customFormat="1" ht="15.75" x14ac:dyDescent="0.25">
      <c r="A1700" s="47">
        <v>1698</v>
      </c>
      <c r="B1700" s="47" t="s">
        <v>8144</v>
      </c>
      <c r="C1700" s="47" t="s">
        <v>3023</v>
      </c>
      <c r="D1700" s="69" t="s">
        <v>1685</v>
      </c>
      <c r="E1700" s="47">
        <v>1979</v>
      </c>
      <c r="F1700" s="69" t="s">
        <v>3043</v>
      </c>
      <c r="G1700" s="69" t="s">
        <v>3049</v>
      </c>
      <c r="H1700" s="69" t="s">
        <v>451</v>
      </c>
      <c r="I1700" s="70">
        <v>5.9643543859397328</v>
      </c>
      <c r="J1700" s="47" t="s">
        <v>430</v>
      </c>
      <c r="K1700" s="47">
        <v>6</v>
      </c>
      <c r="L1700" s="71"/>
      <c r="M1700" s="47">
        <v>75</v>
      </c>
      <c r="N1700" s="48">
        <f t="shared" si="157"/>
        <v>140</v>
      </c>
      <c r="O1700" s="48">
        <f t="shared" si="158"/>
        <v>835.00961403156259</v>
      </c>
      <c r="P1700" s="72">
        <f t="shared" si="159"/>
        <v>83.500961403156268</v>
      </c>
      <c r="Q1700" s="73">
        <f t="shared" si="160"/>
        <v>137.77658631520782</v>
      </c>
      <c r="R1700" s="48">
        <f t="shared" si="161"/>
        <v>1056.2871617499266</v>
      </c>
      <c r="S1700" s="74">
        <f t="shared" si="162"/>
        <v>30</v>
      </c>
      <c r="T1700" s="6" t="s">
        <v>431</v>
      </c>
      <c r="U1700" s="47" t="s">
        <v>432</v>
      </c>
      <c r="V1700" s="47">
        <v>1</v>
      </c>
      <c r="W1700" s="47">
        <v>1</v>
      </c>
      <c r="X1700" s="47">
        <v>1</v>
      </c>
      <c r="Y1700" s="47">
        <v>1</v>
      </c>
      <c r="Z1700" s="75">
        <v>40855.636412037027</v>
      </c>
      <c r="AA1700" s="6" t="s">
        <v>433</v>
      </c>
      <c r="AB1700" s="47" t="s">
        <v>1686</v>
      </c>
      <c r="AC1700" s="47" t="s">
        <v>3066</v>
      </c>
      <c r="AD1700" s="47" t="s">
        <v>3061</v>
      </c>
      <c r="AE1700" s="47" t="s">
        <v>8145</v>
      </c>
      <c r="AF1700" s="6" t="s">
        <v>8146</v>
      </c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</row>
    <row r="1701" spans="1:43" s="1" customFormat="1" ht="15.75" x14ac:dyDescent="0.25">
      <c r="A1701" s="47">
        <v>1699</v>
      </c>
      <c r="B1701" s="47" t="s">
        <v>8147</v>
      </c>
      <c r="C1701" s="47" t="s">
        <v>3055</v>
      </c>
      <c r="D1701" s="69" t="s">
        <v>1685</v>
      </c>
      <c r="E1701" s="47">
        <v>1979</v>
      </c>
      <c r="F1701" s="69" t="s">
        <v>3043</v>
      </c>
      <c r="G1701" s="69" t="s">
        <v>3049</v>
      </c>
      <c r="H1701" s="69" t="s">
        <v>451</v>
      </c>
      <c r="I1701" s="70">
        <v>4.5304468894531986</v>
      </c>
      <c r="J1701" s="47" t="s">
        <v>430</v>
      </c>
      <c r="K1701" s="47">
        <v>8</v>
      </c>
      <c r="L1701" s="71"/>
      <c r="M1701" s="47">
        <v>75</v>
      </c>
      <c r="N1701" s="48">
        <f t="shared" si="157"/>
        <v>160</v>
      </c>
      <c r="O1701" s="48">
        <f t="shared" si="158"/>
        <v>724.87150231251178</v>
      </c>
      <c r="P1701" s="72">
        <f t="shared" si="159"/>
        <v>72.487150231251178</v>
      </c>
      <c r="Q1701" s="73">
        <f t="shared" si="160"/>
        <v>119.60379788156443</v>
      </c>
      <c r="R1701" s="48">
        <f t="shared" si="161"/>
        <v>916.96245042532735</v>
      </c>
      <c r="S1701" s="74">
        <f t="shared" si="162"/>
        <v>30</v>
      </c>
      <c r="T1701" s="6" t="s">
        <v>431</v>
      </c>
      <c r="U1701" s="47" t="s">
        <v>432</v>
      </c>
      <c r="V1701" s="47">
        <v>1</v>
      </c>
      <c r="W1701" s="47">
        <v>1</v>
      </c>
      <c r="X1701" s="47">
        <v>1</v>
      </c>
      <c r="Y1701" s="47">
        <v>1</v>
      </c>
      <c r="Z1701" s="75">
        <v>40855.636412037027</v>
      </c>
      <c r="AA1701" s="6" t="s">
        <v>433</v>
      </c>
      <c r="AB1701" s="47" t="s">
        <v>1686</v>
      </c>
      <c r="AC1701" s="47" t="s">
        <v>8148</v>
      </c>
      <c r="AD1701" s="47" t="s">
        <v>8040</v>
      </c>
      <c r="AE1701" s="47" t="s">
        <v>8149</v>
      </c>
      <c r="AF1701" s="6" t="s">
        <v>8150</v>
      </c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</row>
    <row r="1702" spans="1:43" s="1" customFormat="1" ht="15.75" x14ac:dyDescent="0.25">
      <c r="A1702" s="47">
        <v>1700</v>
      </c>
      <c r="B1702" s="47" t="s">
        <v>8151</v>
      </c>
      <c r="C1702" s="47" t="s">
        <v>3023</v>
      </c>
      <c r="D1702" s="69" t="s">
        <v>1685</v>
      </c>
      <c r="E1702" s="47">
        <v>1979</v>
      </c>
      <c r="F1702" s="69" t="s">
        <v>3049</v>
      </c>
      <c r="G1702" s="69" t="s">
        <v>3043</v>
      </c>
      <c r="H1702" s="69" t="s">
        <v>443</v>
      </c>
      <c r="I1702" s="70">
        <v>8.2808460478054986</v>
      </c>
      <c r="J1702" s="47" t="s">
        <v>430</v>
      </c>
      <c r="K1702" s="47">
        <v>6</v>
      </c>
      <c r="L1702" s="71"/>
      <c r="M1702" s="47">
        <v>75</v>
      </c>
      <c r="N1702" s="48">
        <f t="shared" si="157"/>
        <v>140</v>
      </c>
      <c r="O1702" s="48">
        <f t="shared" si="158"/>
        <v>1159.3184466927698</v>
      </c>
      <c r="P1702" s="72">
        <f t="shared" si="159"/>
        <v>115.93184466927698</v>
      </c>
      <c r="Q1702" s="73">
        <f t="shared" si="160"/>
        <v>191.28754370430704</v>
      </c>
      <c r="R1702" s="48">
        <f t="shared" si="161"/>
        <v>1466.5378350663541</v>
      </c>
      <c r="S1702" s="74">
        <f t="shared" si="162"/>
        <v>30</v>
      </c>
      <c r="T1702" s="6" t="s">
        <v>431</v>
      </c>
      <c r="U1702" s="47" t="s">
        <v>432</v>
      </c>
      <c r="V1702" s="47">
        <v>1</v>
      </c>
      <c r="W1702" s="47">
        <v>1</v>
      </c>
      <c r="X1702" s="47">
        <v>1</v>
      </c>
      <c r="Y1702" s="47">
        <v>1</v>
      </c>
      <c r="Z1702" s="75">
        <v>40855.636423611111</v>
      </c>
      <c r="AA1702" s="6" t="s">
        <v>433</v>
      </c>
      <c r="AB1702" s="47" t="s">
        <v>1686</v>
      </c>
      <c r="AC1702" s="47" t="s">
        <v>8152</v>
      </c>
      <c r="AD1702" s="47" t="s">
        <v>8153</v>
      </c>
      <c r="AE1702" s="47" t="s">
        <v>8154</v>
      </c>
      <c r="AF1702" s="6" t="s">
        <v>8155</v>
      </c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</row>
    <row r="1703" spans="1:43" s="1" customFormat="1" ht="15.75" x14ac:dyDescent="0.25">
      <c r="A1703" s="47">
        <v>1701</v>
      </c>
      <c r="B1703" s="47" t="s">
        <v>8156</v>
      </c>
      <c r="C1703" s="47" t="s">
        <v>3030</v>
      </c>
      <c r="D1703" s="69" t="s">
        <v>1685</v>
      </c>
      <c r="E1703" s="47">
        <v>1979</v>
      </c>
      <c r="F1703" s="69" t="s">
        <v>3043</v>
      </c>
      <c r="G1703" s="69" t="s">
        <v>443</v>
      </c>
      <c r="H1703" s="69" t="s">
        <v>3031</v>
      </c>
      <c r="I1703" s="70">
        <v>10.63591273716381</v>
      </c>
      <c r="J1703" s="47" t="s">
        <v>430</v>
      </c>
      <c r="K1703" s="47">
        <v>6</v>
      </c>
      <c r="L1703" s="71"/>
      <c r="M1703" s="47">
        <v>75</v>
      </c>
      <c r="N1703" s="48">
        <f t="shared" si="157"/>
        <v>140</v>
      </c>
      <c r="O1703" s="48">
        <f t="shared" si="158"/>
        <v>1489.0277832029335</v>
      </c>
      <c r="P1703" s="72">
        <f t="shared" si="159"/>
        <v>148.90277832029335</v>
      </c>
      <c r="Q1703" s="73">
        <f t="shared" si="160"/>
        <v>245.68958422848402</v>
      </c>
      <c r="R1703" s="48">
        <f t="shared" si="161"/>
        <v>1883.6201457517109</v>
      </c>
      <c r="S1703" s="74">
        <f t="shared" si="162"/>
        <v>30</v>
      </c>
      <c r="T1703" s="6" t="s">
        <v>431</v>
      </c>
      <c r="U1703" s="47" t="s">
        <v>432</v>
      </c>
      <c r="V1703" s="47">
        <v>1</v>
      </c>
      <c r="W1703" s="47">
        <v>1</v>
      </c>
      <c r="X1703" s="47">
        <v>1</v>
      </c>
      <c r="Y1703" s="47">
        <v>1</v>
      </c>
      <c r="Z1703" s="75">
        <v>40855.636423611111</v>
      </c>
      <c r="AA1703" s="6" t="s">
        <v>433</v>
      </c>
      <c r="AB1703" s="47" t="s">
        <v>1686</v>
      </c>
      <c r="AC1703" s="47" t="s">
        <v>8157</v>
      </c>
      <c r="AD1703" s="47" t="s">
        <v>8158</v>
      </c>
      <c r="AE1703" s="47" t="s">
        <v>8159</v>
      </c>
      <c r="AF1703" s="6" t="s">
        <v>8160</v>
      </c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</row>
    <row r="1704" spans="1:43" s="1" customFormat="1" ht="15.75" x14ac:dyDescent="0.25">
      <c r="A1704" s="47">
        <v>1702</v>
      </c>
      <c r="B1704" s="47" t="s">
        <v>8161</v>
      </c>
      <c r="C1704" s="47" t="s">
        <v>3565</v>
      </c>
      <c r="D1704" s="69" t="s">
        <v>1743</v>
      </c>
      <c r="E1704" s="47">
        <v>1981</v>
      </c>
      <c r="F1704" s="69" t="s">
        <v>3412</v>
      </c>
      <c r="G1704" s="69" t="s">
        <v>3460</v>
      </c>
      <c r="H1704" s="69" t="s">
        <v>1942</v>
      </c>
      <c r="I1704" s="70">
        <v>8.2018416286203202</v>
      </c>
      <c r="J1704" s="47" t="s">
        <v>430</v>
      </c>
      <c r="K1704" s="47">
        <v>8</v>
      </c>
      <c r="L1704" s="71"/>
      <c r="M1704" s="47">
        <v>75</v>
      </c>
      <c r="N1704" s="48">
        <f t="shared" si="157"/>
        <v>160</v>
      </c>
      <c r="O1704" s="48">
        <f t="shared" si="158"/>
        <v>1312.2946605792513</v>
      </c>
      <c r="P1704" s="72">
        <f t="shared" si="159"/>
        <v>131.22946605792512</v>
      </c>
      <c r="Q1704" s="73">
        <f t="shared" si="160"/>
        <v>216.52861899557644</v>
      </c>
      <c r="R1704" s="48">
        <f t="shared" si="161"/>
        <v>1660.0527456327527</v>
      </c>
      <c r="S1704" s="74">
        <f t="shared" si="162"/>
        <v>32</v>
      </c>
      <c r="T1704" s="6" t="s">
        <v>431</v>
      </c>
      <c r="U1704" s="47" t="s">
        <v>432</v>
      </c>
      <c r="V1704" s="47">
        <v>1</v>
      </c>
      <c r="W1704" s="47">
        <v>1</v>
      </c>
      <c r="X1704" s="47">
        <v>1</v>
      </c>
      <c r="Y1704" s="47">
        <v>1</v>
      </c>
      <c r="Z1704" s="75">
        <v>40855.636423611111</v>
      </c>
      <c r="AA1704" s="6" t="s">
        <v>433</v>
      </c>
      <c r="AB1704" s="47" t="s">
        <v>1745</v>
      </c>
      <c r="AC1704" s="47" t="s">
        <v>8162</v>
      </c>
      <c r="AD1704" s="47" t="s">
        <v>8163</v>
      </c>
      <c r="AE1704" s="47" t="s">
        <v>8164</v>
      </c>
      <c r="AF1704" s="6" t="s">
        <v>8165</v>
      </c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</row>
    <row r="1705" spans="1:43" s="1" customFormat="1" ht="15.75" x14ac:dyDescent="0.25">
      <c r="A1705" s="47">
        <v>1703</v>
      </c>
      <c r="B1705" s="47" t="s">
        <v>8166</v>
      </c>
      <c r="C1705" s="47" t="s">
        <v>3565</v>
      </c>
      <c r="D1705" s="69" t="s">
        <v>1743</v>
      </c>
      <c r="E1705" s="47">
        <v>1981</v>
      </c>
      <c r="F1705" s="69" t="s">
        <v>1255</v>
      </c>
      <c r="G1705" s="69" t="s">
        <v>1334</v>
      </c>
      <c r="H1705" s="69" t="s">
        <v>1942</v>
      </c>
      <c r="I1705" s="70">
        <v>67.06785395193927</v>
      </c>
      <c r="J1705" s="47" t="s">
        <v>430</v>
      </c>
      <c r="K1705" s="47">
        <v>12</v>
      </c>
      <c r="L1705" s="71"/>
      <c r="M1705" s="47">
        <v>75</v>
      </c>
      <c r="N1705" s="48">
        <f t="shared" si="157"/>
        <v>200</v>
      </c>
      <c r="O1705" s="48">
        <f t="shared" si="158"/>
        <v>13413.570790387854</v>
      </c>
      <c r="P1705" s="72">
        <f t="shared" si="159"/>
        <v>1341.3570790387855</v>
      </c>
      <c r="Q1705" s="73">
        <f t="shared" si="160"/>
        <v>2213.2391804139957</v>
      </c>
      <c r="R1705" s="48">
        <f t="shared" si="161"/>
        <v>16968.167049840635</v>
      </c>
      <c r="S1705" s="74">
        <f t="shared" si="162"/>
        <v>32</v>
      </c>
      <c r="T1705" s="6" t="s">
        <v>431</v>
      </c>
      <c r="U1705" s="47" t="s">
        <v>432</v>
      </c>
      <c r="V1705" s="47">
        <v>1</v>
      </c>
      <c r="W1705" s="47">
        <v>1</v>
      </c>
      <c r="X1705" s="47">
        <v>1</v>
      </c>
      <c r="Y1705" s="47">
        <v>1</v>
      </c>
      <c r="Z1705" s="75">
        <v>44263.535243055558</v>
      </c>
      <c r="AA1705" s="6" t="s">
        <v>1221</v>
      </c>
      <c r="AB1705" s="47" t="s">
        <v>1745</v>
      </c>
      <c r="AC1705" s="47" t="s">
        <v>8167</v>
      </c>
      <c r="AD1705" s="47" t="s">
        <v>8168</v>
      </c>
      <c r="AE1705" s="47" t="s">
        <v>8169</v>
      </c>
      <c r="AF1705" s="6" t="s">
        <v>8170</v>
      </c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</row>
    <row r="1706" spans="1:43" s="1" customFormat="1" ht="15.75" x14ac:dyDescent="0.25">
      <c r="A1706" s="47">
        <v>1704</v>
      </c>
      <c r="B1706" s="47" t="s">
        <v>8171</v>
      </c>
      <c r="C1706" s="47" t="s">
        <v>3565</v>
      </c>
      <c r="D1706" s="69" t="s">
        <v>1743</v>
      </c>
      <c r="E1706" s="47">
        <v>1981</v>
      </c>
      <c r="F1706" s="69" t="s">
        <v>1334</v>
      </c>
      <c r="G1706" s="69" t="s">
        <v>3559</v>
      </c>
      <c r="H1706" s="69" t="s">
        <v>1255</v>
      </c>
      <c r="I1706" s="70">
        <v>5.2934676497019426</v>
      </c>
      <c r="J1706" s="47" t="s">
        <v>430</v>
      </c>
      <c r="K1706" s="47">
        <v>10</v>
      </c>
      <c r="L1706" s="71"/>
      <c r="M1706" s="47">
        <v>75</v>
      </c>
      <c r="N1706" s="48">
        <f t="shared" si="157"/>
        <v>180</v>
      </c>
      <c r="O1706" s="48">
        <f t="shared" si="158"/>
        <v>952.82417694634967</v>
      </c>
      <c r="P1706" s="72">
        <f t="shared" si="159"/>
        <v>95.282417694634972</v>
      </c>
      <c r="Q1706" s="73">
        <f t="shared" si="160"/>
        <v>157.21598919614769</v>
      </c>
      <c r="R1706" s="48">
        <f t="shared" si="161"/>
        <v>1205.3225838371322</v>
      </c>
      <c r="S1706" s="74">
        <f t="shared" si="162"/>
        <v>32</v>
      </c>
      <c r="T1706" s="6" t="s">
        <v>431</v>
      </c>
      <c r="U1706" s="47" t="s">
        <v>432</v>
      </c>
      <c r="V1706" s="47">
        <v>1</v>
      </c>
      <c r="W1706" s="47">
        <v>1</v>
      </c>
      <c r="X1706" s="47">
        <v>1</v>
      </c>
      <c r="Y1706" s="47">
        <v>1</v>
      </c>
      <c r="Z1706" s="75">
        <v>44263.535092592603</v>
      </c>
      <c r="AA1706" s="6" t="s">
        <v>1221</v>
      </c>
      <c r="AB1706" s="47" t="s">
        <v>1745</v>
      </c>
      <c r="AC1706" s="47" t="s">
        <v>8172</v>
      </c>
      <c r="AD1706" s="47" t="s">
        <v>3694</v>
      </c>
      <c r="AE1706" s="47" t="s">
        <v>8173</v>
      </c>
      <c r="AF1706" s="6" t="s">
        <v>8174</v>
      </c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</row>
    <row r="1707" spans="1:43" s="1" customFormat="1" ht="15.75" x14ac:dyDescent="0.25">
      <c r="A1707" s="47">
        <v>1705</v>
      </c>
      <c r="B1707" s="47" t="s">
        <v>8175</v>
      </c>
      <c r="C1707" s="47" t="s">
        <v>3458</v>
      </c>
      <c r="D1707" s="69" t="s">
        <v>1743</v>
      </c>
      <c r="E1707" s="47">
        <v>1981</v>
      </c>
      <c r="F1707" s="69" t="s">
        <v>1255</v>
      </c>
      <c r="G1707" s="69" t="s">
        <v>1334</v>
      </c>
      <c r="H1707" s="69" t="s">
        <v>1930</v>
      </c>
      <c r="I1707" s="70">
        <v>492.93045162136502</v>
      </c>
      <c r="J1707" s="47" t="s">
        <v>430</v>
      </c>
      <c r="K1707" s="47">
        <v>12</v>
      </c>
      <c r="L1707" s="71"/>
      <c r="M1707" s="47">
        <v>75</v>
      </c>
      <c r="N1707" s="48">
        <f t="shared" ref="N1707:N1770" si="163">IF(K1707=4,100,IF(K1707=6,140,IF(K1707=8,160,IF(K1707=10,180,IF(K1707=12,200,IF(K1707=14,225,IF(K1707=16,275,IF(K1707=18,350,0))))))))</f>
        <v>200</v>
      </c>
      <c r="O1707" s="48">
        <f t="shared" si="158"/>
        <v>98586.090324272998</v>
      </c>
      <c r="P1707" s="72">
        <f t="shared" si="159"/>
        <v>9858.6090324273009</v>
      </c>
      <c r="Q1707" s="73">
        <f t="shared" si="160"/>
        <v>16266.704903505044</v>
      </c>
      <c r="R1707" s="48">
        <f t="shared" si="161"/>
        <v>124711.40426020534</v>
      </c>
      <c r="S1707" s="74">
        <f t="shared" si="162"/>
        <v>32</v>
      </c>
      <c r="T1707" s="6" t="s">
        <v>431</v>
      </c>
      <c r="U1707" s="47" t="s">
        <v>432</v>
      </c>
      <c r="V1707" s="47">
        <v>1</v>
      </c>
      <c r="W1707" s="47">
        <v>1</v>
      </c>
      <c r="X1707" s="47">
        <v>1</v>
      </c>
      <c r="Y1707" s="47">
        <v>1</v>
      </c>
      <c r="Z1707" s="75">
        <v>44263.535092592603</v>
      </c>
      <c r="AA1707" s="6" t="s">
        <v>1221</v>
      </c>
      <c r="AB1707" s="47" t="s">
        <v>1745</v>
      </c>
      <c r="AC1707" s="47" t="s">
        <v>8176</v>
      </c>
      <c r="AD1707" s="47" t="s">
        <v>8172</v>
      </c>
      <c r="AE1707" s="47" t="s">
        <v>8177</v>
      </c>
      <c r="AF1707" s="6" t="s">
        <v>8178</v>
      </c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</row>
    <row r="1708" spans="1:43" s="1" customFormat="1" ht="15.75" x14ac:dyDescent="0.25">
      <c r="A1708" s="47">
        <v>1706</v>
      </c>
      <c r="B1708" s="47" t="s">
        <v>8179</v>
      </c>
      <c r="C1708" s="47" t="s">
        <v>3458</v>
      </c>
      <c r="D1708" s="69" t="s">
        <v>1743</v>
      </c>
      <c r="E1708" s="47">
        <v>1981</v>
      </c>
      <c r="F1708" s="69" t="s">
        <v>1255</v>
      </c>
      <c r="G1708" s="69" t="s">
        <v>1334</v>
      </c>
      <c r="H1708" s="69" t="s">
        <v>1930</v>
      </c>
      <c r="I1708" s="70">
        <v>633.00027453947803</v>
      </c>
      <c r="J1708" s="47" t="s">
        <v>430</v>
      </c>
      <c r="K1708" s="47">
        <v>12</v>
      </c>
      <c r="L1708" s="71"/>
      <c r="M1708" s="47">
        <v>75</v>
      </c>
      <c r="N1708" s="48">
        <f t="shared" si="163"/>
        <v>200</v>
      </c>
      <c r="O1708" s="48">
        <f t="shared" si="158"/>
        <v>126600.05490789561</v>
      </c>
      <c r="P1708" s="72">
        <f t="shared" si="159"/>
        <v>12660.005490789561</v>
      </c>
      <c r="Q1708" s="73">
        <f t="shared" si="160"/>
        <v>20889.009059802775</v>
      </c>
      <c r="R1708" s="48">
        <f t="shared" si="161"/>
        <v>160149.06945848794</v>
      </c>
      <c r="S1708" s="74">
        <f t="shared" si="162"/>
        <v>32</v>
      </c>
      <c r="T1708" s="6" t="s">
        <v>431</v>
      </c>
      <c r="U1708" s="47" t="s">
        <v>432</v>
      </c>
      <c r="V1708" s="47">
        <v>1</v>
      </c>
      <c r="W1708" s="47">
        <v>1</v>
      </c>
      <c r="X1708" s="47">
        <v>1</v>
      </c>
      <c r="Y1708" s="47">
        <v>1</v>
      </c>
      <c r="Z1708" s="75">
        <v>40855.636435185203</v>
      </c>
      <c r="AA1708" s="6" t="s">
        <v>433</v>
      </c>
      <c r="AB1708" s="47" t="s">
        <v>1745</v>
      </c>
      <c r="AC1708" s="47" t="s">
        <v>8180</v>
      </c>
      <c r="AD1708" s="47" t="s">
        <v>8181</v>
      </c>
      <c r="AE1708" s="47" t="s">
        <v>8182</v>
      </c>
      <c r="AF1708" s="6" t="s">
        <v>8183</v>
      </c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</row>
    <row r="1709" spans="1:43" s="1" customFormat="1" ht="15.75" x14ac:dyDescent="0.25">
      <c r="A1709" s="47">
        <v>1707</v>
      </c>
      <c r="B1709" s="47" t="s">
        <v>8184</v>
      </c>
      <c r="C1709" s="47" t="s">
        <v>2122</v>
      </c>
      <c r="D1709" s="69" t="s">
        <v>1743</v>
      </c>
      <c r="E1709" s="47">
        <v>1981</v>
      </c>
      <c r="F1709" s="69" t="s">
        <v>1255</v>
      </c>
      <c r="G1709" s="69" t="s">
        <v>1334</v>
      </c>
      <c r="H1709" s="69" t="s">
        <v>1930</v>
      </c>
      <c r="I1709" s="70">
        <v>557.20728789471866</v>
      </c>
      <c r="J1709" s="47" t="s">
        <v>430</v>
      </c>
      <c r="K1709" s="47">
        <v>12</v>
      </c>
      <c r="L1709" s="71"/>
      <c r="M1709" s="47">
        <v>75</v>
      </c>
      <c r="N1709" s="48">
        <f t="shared" si="163"/>
        <v>200</v>
      </c>
      <c r="O1709" s="48">
        <f t="shared" si="158"/>
        <v>111441.45757894374</v>
      </c>
      <c r="P1709" s="72">
        <f t="shared" si="159"/>
        <v>11144.145757894374</v>
      </c>
      <c r="Q1709" s="73">
        <f t="shared" si="160"/>
        <v>18387.840500525715</v>
      </c>
      <c r="R1709" s="48">
        <f t="shared" si="161"/>
        <v>140973.44383736383</v>
      </c>
      <c r="S1709" s="74">
        <f t="shared" si="162"/>
        <v>32</v>
      </c>
      <c r="T1709" s="6" t="s">
        <v>431</v>
      </c>
      <c r="U1709" s="47" t="s">
        <v>432</v>
      </c>
      <c r="V1709" s="47">
        <v>1</v>
      </c>
      <c r="W1709" s="47">
        <v>1</v>
      </c>
      <c r="X1709" s="47">
        <v>1</v>
      </c>
      <c r="Y1709" s="47">
        <v>1</v>
      </c>
      <c r="Z1709" s="75">
        <v>40855.636435185203</v>
      </c>
      <c r="AA1709" s="6" t="s">
        <v>433</v>
      </c>
      <c r="AB1709" s="47" t="s">
        <v>1745</v>
      </c>
      <c r="AC1709" s="47" t="s">
        <v>8185</v>
      </c>
      <c r="AD1709" s="47" t="s">
        <v>8180</v>
      </c>
      <c r="AE1709" s="47" t="s">
        <v>8186</v>
      </c>
      <c r="AF1709" s="6" t="s">
        <v>8187</v>
      </c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</row>
    <row r="1710" spans="1:43" s="1" customFormat="1" ht="15.75" x14ac:dyDescent="0.25">
      <c r="A1710" s="47">
        <v>1708</v>
      </c>
      <c r="B1710" s="47" t="s">
        <v>8188</v>
      </c>
      <c r="C1710" s="47" t="s">
        <v>2122</v>
      </c>
      <c r="D1710" s="69" t="s">
        <v>1743</v>
      </c>
      <c r="E1710" s="47">
        <v>1981</v>
      </c>
      <c r="F1710" s="69" t="s">
        <v>1255</v>
      </c>
      <c r="G1710" s="69" t="s">
        <v>1334</v>
      </c>
      <c r="H1710" s="69" t="s">
        <v>1930</v>
      </c>
      <c r="I1710" s="70">
        <v>59.999967694515952</v>
      </c>
      <c r="J1710" s="47" t="s">
        <v>430</v>
      </c>
      <c r="K1710" s="47">
        <v>12</v>
      </c>
      <c r="L1710" s="71"/>
      <c r="M1710" s="47">
        <v>75</v>
      </c>
      <c r="N1710" s="48">
        <f t="shared" si="163"/>
        <v>200</v>
      </c>
      <c r="O1710" s="48">
        <f t="shared" si="158"/>
        <v>11999.993538903191</v>
      </c>
      <c r="P1710" s="72">
        <f t="shared" si="159"/>
        <v>1199.9993538903191</v>
      </c>
      <c r="Q1710" s="73">
        <f t="shared" si="160"/>
        <v>1979.9989339190265</v>
      </c>
      <c r="R1710" s="48">
        <f t="shared" si="161"/>
        <v>15179.991826712538</v>
      </c>
      <c r="S1710" s="74">
        <f t="shared" si="162"/>
        <v>32</v>
      </c>
      <c r="T1710" s="6" t="s">
        <v>431</v>
      </c>
      <c r="U1710" s="47" t="s">
        <v>432</v>
      </c>
      <c r="V1710" s="47">
        <v>1</v>
      </c>
      <c r="W1710" s="47">
        <v>1</v>
      </c>
      <c r="X1710" s="47">
        <v>1</v>
      </c>
      <c r="Y1710" s="47">
        <v>1</v>
      </c>
      <c r="Z1710" s="75">
        <v>40855.636435185203</v>
      </c>
      <c r="AA1710" s="6" t="s">
        <v>433</v>
      </c>
      <c r="AB1710" s="47" t="s">
        <v>1745</v>
      </c>
      <c r="AC1710" s="47" t="s">
        <v>8189</v>
      </c>
      <c r="AD1710" s="47" t="s">
        <v>8185</v>
      </c>
      <c r="AE1710" s="47" t="s">
        <v>8190</v>
      </c>
      <c r="AF1710" s="6" t="s">
        <v>8191</v>
      </c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</row>
    <row r="1711" spans="1:43" s="1" customFormat="1" ht="15.75" x14ac:dyDescent="0.25">
      <c r="A1711" s="47">
        <v>1709</v>
      </c>
      <c r="B1711" s="47" t="s">
        <v>8192</v>
      </c>
      <c r="C1711" s="47" t="s">
        <v>2122</v>
      </c>
      <c r="D1711" s="69" t="s">
        <v>1743</v>
      </c>
      <c r="E1711" s="47">
        <v>1981</v>
      </c>
      <c r="F1711" s="69" t="s">
        <v>1255</v>
      </c>
      <c r="G1711" s="69" t="s">
        <v>1966</v>
      </c>
      <c r="H1711" s="69" t="s">
        <v>1929</v>
      </c>
      <c r="I1711" s="70">
        <v>4.0000805530230412</v>
      </c>
      <c r="J1711" s="47" t="s">
        <v>430</v>
      </c>
      <c r="K1711" s="47">
        <v>12</v>
      </c>
      <c r="L1711" s="71"/>
      <c r="M1711" s="47">
        <v>75</v>
      </c>
      <c r="N1711" s="48">
        <f t="shared" si="163"/>
        <v>200</v>
      </c>
      <c r="O1711" s="48">
        <f t="shared" si="158"/>
        <v>800.01611060460823</v>
      </c>
      <c r="P1711" s="72">
        <f t="shared" si="159"/>
        <v>80.001611060460831</v>
      </c>
      <c r="Q1711" s="73">
        <f t="shared" si="160"/>
        <v>132.00265824976034</v>
      </c>
      <c r="R1711" s="48">
        <f t="shared" si="161"/>
        <v>1012.0203799148294</v>
      </c>
      <c r="S1711" s="74">
        <f t="shared" si="162"/>
        <v>32</v>
      </c>
      <c r="T1711" s="6" t="s">
        <v>431</v>
      </c>
      <c r="U1711" s="47" t="s">
        <v>432</v>
      </c>
      <c r="V1711" s="47">
        <v>1</v>
      </c>
      <c r="W1711" s="47">
        <v>1</v>
      </c>
      <c r="X1711" s="47">
        <v>1</v>
      </c>
      <c r="Y1711" s="47">
        <v>1</v>
      </c>
      <c r="Z1711" s="75">
        <v>40855.636435185203</v>
      </c>
      <c r="AA1711" s="6" t="s">
        <v>433</v>
      </c>
      <c r="AB1711" s="47" t="s">
        <v>1745</v>
      </c>
      <c r="AC1711" s="47"/>
      <c r="AD1711" s="47" t="s">
        <v>8189</v>
      </c>
      <c r="AE1711" s="47" t="s">
        <v>8193</v>
      </c>
      <c r="AF1711" s="6" t="s">
        <v>8194</v>
      </c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</row>
    <row r="1712" spans="1:43" s="1" customFormat="1" ht="15.75" x14ac:dyDescent="0.25">
      <c r="A1712" s="47">
        <v>1710</v>
      </c>
      <c r="B1712" s="47" t="s">
        <v>8195</v>
      </c>
      <c r="C1712" s="47" t="s">
        <v>2122</v>
      </c>
      <c r="D1712" s="69" t="s">
        <v>1743</v>
      </c>
      <c r="E1712" s="47">
        <v>1981</v>
      </c>
      <c r="F1712" s="69" t="s">
        <v>1255</v>
      </c>
      <c r="G1712" s="69" t="s">
        <v>1930</v>
      </c>
      <c r="H1712" s="69" t="s">
        <v>1929</v>
      </c>
      <c r="I1712" s="70">
        <v>24.464727110534479</v>
      </c>
      <c r="J1712" s="47" t="s">
        <v>430</v>
      </c>
      <c r="K1712" s="47">
        <v>12</v>
      </c>
      <c r="L1712" s="71"/>
      <c r="M1712" s="47">
        <v>75</v>
      </c>
      <c r="N1712" s="48">
        <f t="shared" si="163"/>
        <v>200</v>
      </c>
      <c r="O1712" s="48">
        <f t="shared" si="158"/>
        <v>4892.9454221068954</v>
      </c>
      <c r="P1712" s="72">
        <f t="shared" si="159"/>
        <v>489.29454221068954</v>
      </c>
      <c r="Q1712" s="73">
        <f t="shared" si="160"/>
        <v>807.33599464763768</v>
      </c>
      <c r="R1712" s="48">
        <f t="shared" si="161"/>
        <v>6189.5759589652225</v>
      </c>
      <c r="S1712" s="74">
        <f t="shared" si="162"/>
        <v>32</v>
      </c>
      <c r="T1712" s="6" t="s">
        <v>431</v>
      </c>
      <c r="U1712" s="47" t="s">
        <v>432</v>
      </c>
      <c r="V1712" s="47">
        <v>1</v>
      </c>
      <c r="W1712" s="47">
        <v>1</v>
      </c>
      <c r="X1712" s="47">
        <v>1</v>
      </c>
      <c r="Y1712" s="47">
        <v>1</v>
      </c>
      <c r="Z1712" s="75">
        <v>40855.636435185203</v>
      </c>
      <c r="AA1712" s="6" t="s">
        <v>433</v>
      </c>
      <c r="AB1712" s="47" t="s">
        <v>1745</v>
      </c>
      <c r="AC1712" s="47" t="s">
        <v>2123</v>
      </c>
      <c r="AD1712" s="47"/>
      <c r="AE1712" s="47" t="s">
        <v>8196</v>
      </c>
      <c r="AF1712" s="6" t="s">
        <v>8197</v>
      </c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</row>
    <row r="1713" spans="1:43" s="1" customFormat="1" ht="15.75" x14ac:dyDescent="0.25">
      <c r="A1713" s="47">
        <v>1711</v>
      </c>
      <c r="B1713" s="47" t="s">
        <v>8198</v>
      </c>
      <c r="C1713" s="47" t="s">
        <v>2122</v>
      </c>
      <c r="D1713" s="69" t="s">
        <v>8199</v>
      </c>
      <c r="E1713" s="47">
        <v>1981</v>
      </c>
      <c r="F1713" s="69" t="s">
        <v>1930</v>
      </c>
      <c r="G1713" s="69" t="s">
        <v>1255</v>
      </c>
      <c r="H1713" s="69" t="s">
        <v>451</v>
      </c>
      <c r="I1713" s="70">
        <v>2.999870881779453</v>
      </c>
      <c r="J1713" s="47" t="s">
        <v>430</v>
      </c>
      <c r="K1713" s="47">
        <v>8</v>
      </c>
      <c r="L1713" s="71"/>
      <c r="M1713" s="47">
        <v>75</v>
      </c>
      <c r="N1713" s="48">
        <f t="shared" si="163"/>
        <v>160</v>
      </c>
      <c r="O1713" s="48">
        <f t="shared" si="158"/>
        <v>479.97934108471247</v>
      </c>
      <c r="P1713" s="72">
        <f t="shared" si="159"/>
        <v>47.997934108471249</v>
      </c>
      <c r="Q1713" s="73">
        <f t="shared" si="160"/>
        <v>79.19659127897755</v>
      </c>
      <c r="R1713" s="48">
        <f t="shared" si="161"/>
        <v>607.17386647216119</v>
      </c>
      <c r="S1713" s="74">
        <f t="shared" si="162"/>
        <v>32</v>
      </c>
      <c r="T1713" s="6" t="s">
        <v>431</v>
      </c>
      <c r="U1713" s="47" t="s">
        <v>432</v>
      </c>
      <c r="V1713" s="47">
        <v>1</v>
      </c>
      <c r="W1713" s="47">
        <v>1</v>
      </c>
      <c r="X1713" s="47">
        <v>1</v>
      </c>
      <c r="Y1713" s="47">
        <v>1</v>
      </c>
      <c r="Z1713" s="75">
        <v>40855.636435185203</v>
      </c>
      <c r="AA1713" s="6" t="s">
        <v>433</v>
      </c>
      <c r="AB1713" s="47" t="s">
        <v>8200</v>
      </c>
      <c r="AC1713" s="47"/>
      <c r="AD1713" s="47" t="s">
        <v>8201</v>
      </c>
      <c r="AE1713" s="47" t="s">
        <v>8202</v>
      </c>
      <c r="AF1713" s="6" t="s">
        <v>8203</v>
      </c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</row>
    <row r="1714" spans="1:43" s="1" customFormat="1" ht="15.75" x14ac:dyDescent="0.25">
      <c r="A1714" s="47">
        <v>1712</v>
      </c>
      <c r="B1714" s="47" t="s">
        <v>8204</v>
      </c>
      <c r="C1714" s="47" t="s">
        <v>1878</v>
      </c>
      <c r="D1714" s="69" t="s">
        <v>1743</v>
      </c>
      <c r="E1714" s="47">
        <v>1981</v>
      </c>
      <c r="F1714" s="69" t="s">
        <v>1255</v>
      </c>
      <c r="G1714" s="69" t="s">
        <v>1948</v>
      </c>
      <c r="H1714" s="69" t="s">
        <v>443</v>
      </c>
      <c r="I1714" s="70">
        <v>449.5926238973916</v>
      </c>
      <c r="J1714" s="47" t="s">
        <v>430</v>
      </c>
      <c r="K1714" s="47">
        <v>12</v>
      </c>
      <c r="L1714" s="71"/>
      <c r="M1714" s="47">
        <v>75</v>
      </c>
      <c r="N1714" s="48">
        <f t="shared" si="163"/>
        <v>200</v>
      </c>
      <c r="O1714" s="48">
        <f t="shared" si="158"/>
        <v>89918.524779478321</v>
      </c>
      <c r="P1714" s="72">
        <f t="shared" si="159"/>
        <v>8991.8524779478321</v>
      </c>
      <c r="Q1714" s="73">
        <f t="shared" si="160"/>
        <v>14836.556588613923</v>
      </c>
      <c r="R1714" s="48">
        <f t="shared" si="161"/>
        <v>113746.93384604008</v>
      </c>
      <c r="S1714" s="74">
        <f t="shared" si="162"/>
        <v>32</v>
      </c>
      <c r="T1714" s="6" t="s">
        <v>431</v>
      </c>
      <c r="U1714" s="47" t="s">
        <v>432</v>
      </c>
      <c r="V1714" s="47">
        <v>1</v>
      </c>
      <c r="W1714" s="47">
        <v>1</v>
      </c>
      <c r="X1714" s="47">
        <v>1</v>
      </c>
      <c r="Y1714" s="47">
        <v>1</v>
      </c>
      <c r="Z1714" s="75">
        <v>40855.636435185203</v>
      </c>
      <c r="AA1714" s="6" t="s">
        <v>433</v>
      </c>
      <c r="AB1714" s="47" t="s">
        <v>1745</v>
      </c>
      <c r="AC1714" s="47" t="s">
        <v>8205</v>
      </c>
      <c r="AD1714" s="47" t="s">
        <v>4832</v>
      </c>
      <c r="AE1714" s="47" t="s">
        <v>8206</v>
      </c>
      <c r="AF1714" s="6" t="s">
        <v>8207</v>
      </c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</row>
    <row r="1715" spans="1:43" s="1" customFormat="1" ht="31.5" x14ac:dyDescent="0.25">
      <c r="A1715" s="47">
        <v>1713</v>
      </c>
      <c r="B1715" s="47" t="s">
        <v>8208</v>
      </c>
      <c r="C1715" s="47" t="s">
        <v>3725</v>
      </c>
      <c r="D1715" s="69" t="s">
        <v>1685</v>
      </c>
      <c r="E1715" s="47">
        <v>1979</v>
      </c>
      <c r="F1715" s="69" t="s">
        <v>1255</v>
      </c>
      <c r="G1715" s="69" t="s">
        <v>3726</v>
      </c>
      <c r="H1715" s="69" t="s">
        <v>451</v>
      </c>
      <c r="I1715" s="70">
        <v>330.33761274574999</v>
      </c>
      <c r="J1715" s="47" t="s">
        <v>430</v>
      </c>
      <c r="K1715" s="47">
        <v>12</v>
      </c>
      <c r="L1715" s="71"/>
      <c r="M1715" s="47">
        <v>75</v>
      </c>
      <c r="N1715" s="48">
        <f t="shared" si="163"/>
        <v>200</v>
      </c>
      <c r="O1715" s="48">
        <f t="shared" si="158"/>
        <v>66067.522549150002</v>
      </c>
      <c r="P1715" s="72">
        <f t="shared" si="159"/>
        <v>6606.7522549150008</v>
      </c>
      <c r="Q1715" s="73">
        <f t="shared" si="160"/>
        <v>10901.14122060975</v>
      </c>
      <c r="R1715" s="48">
        <f t="shared" si="161"/>
        <v>83575.416024674749</v>
      </c>
      <c r="S1715" s="74">
        <f t="shared" si="162"/>
        <v>30</v>
      </c>
      <c r="T1715" s="6" t="s">
        <v>431</v>
      </c>
      <c r="U1715" s="47" t="s">
        <v>432</v>
      </c>
      <c r="V1715" s="47">
        <v>1</v>
      </c>
      <c r="W1715" s="47">
        <v>1</v>
      </c>
      <c r="X1715" s="47">
        <v>1</v>
      </c>
      <c r="Y1715" s="47">
        <v>1</v>
      </c>
      <c r="Z1715" s="75">
        <v>40855.636446759258</v>
      </c>
      <c r="AA1715" s="6" t="s">
        <v>433</v>
      </c>
      <c r="AB1715" s="47" t="s">
        <v>1686</v>
      </c>
      <c r="AC1715" s="47" t="s">
        <v>7945</v>
      </c>
      <c r="AD1715" s="47" t="s">
        <v>8006</v>
      </c>
      <c r="AE1715" s="47" t="s">
        <v>8209</v>
      </c>
      <c r="AF1715" s="6" t="s">
        <v>8210</v>
      </c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</row>
    <row r="1716" spans="1:43" s="1" customFormat="1" ht="31.5" x14ac:dyDescent="0.25">
      <c r="A1716" s="47">
        <v>1714</v>
      </c>
      <c r="B1716" s="47" t="s">
        <v>8211</v>
      </c>
      <c r="C1716" s="47" t="s">
        <v>3725</v>
      </c>
      <c r="D1716" s="69" t="s">
        <v>1685</v>
      </c>
      <c r="E1716" s="47">
        <v>1979</v>
      </c>
      <c r="F1716" s="69" t="s">
        <v>1255</v>
      </c>
      <c r="G1716" s="69" t="s">
        <v>3726</v>
      </c>
      <c r="H1716" s="69" t="s">
        <v>1896</v>
      </c>
      <c r="I1716" s="70">
        <v>481.75459477240418</v>
      </c>
      <c r="J1716" s="47" t="s">
        <v>430</v>
      </c>
      <c r="K1716" s="47">
        <v>12</v>
      </c>
      <c r="L1716" s="71"/>
      <c r="M1716" s="47">
        <v>75</v>
      </c>
      <c r="N1716" s="48">
        <f t="shared" si="163"/>
        <v>200</v>
      </c>
      <c r="O1716" s="48">
        <f t="shared" si="158"/>
        <v>96350.918954480832</v>
      </c>
      <c r="P1716" s="72">
        <f t="shared" si="159"/>
        <v>9635.091895448084</v>
      </c>
      <c r="Q1716" s="73">
        <f t="shared" si="160"/>
        <v>15897.901627489337</v>
      </c>
      <c r="R1716" s="48">
        <f t="shared" si="161"/>
        <v>121883.91247741826</v>
      </c>
      <c r="S1716" s="74">
        <f t="shared" si="162"/>
        <v>30</v>
      </c>
      <c r="T1716" s="6" t="s">
        <v>431</v>
      </c>
      <c r="U1716" s="47" t="s">
        <v>432</v>
      </c>
      <c r="V1716" s="47">
        <v>1</v>
      </c>
      <c r="W1716" s="47">
        <v>1</v>
      </c>
      <c r="X1716" s="47">
        <v>1</v>
      </c>
      <c r="Y1716" s="47">
        <v>1</v>
      </c>
      <c r="Z1716" s="75">
        <v>40855.636446759258</v>
      </c>
      <c r="AA1716" s="6" t="s">
        <v>433</v>
      </c>
      <c r="AB1716" s="47" t="s">
        <v>1686</v>
      </c>
      <c r="AC1716" s="47" t="s">
        <v>3729</v>
      </c>
      <c r="AD1716" s="47" t="s">
        <v>7944</v>
      </c>
      <c r="AE1716" s="47" t="s">
        <v>8212</v>
      </c>
      <c r="AF1716" s="6" t="s">
        <v>8213</v>
      </c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</row>
    <row r="1717" spans="1:43" s="1" customFormat="1" ht="31.5" x14ac:dyDescent="0.25">
      <c r="A1717" s="47">
        <v>1715</v>
      </c>
      <c r="B1717" s="47" t="s">
        <v>8214</v>
      </c>
      <c r="C1717" s="47" t="s">
        <v>3725</v>
      </c>
      <c r="D1717" s="69" t="s">
        <v>3733</v>
      </c>
      <c r="E1717" s="47">
        <v>2002</v>
      </c>
      <c r="F1717" s="69" t="s">
        <v>3734</v>
      </c>
      <c r="G1717" s="69" t="s">
        <v>457</v>
      </c>
      <c r="H1717" s="69" t="s">
        <v>457</v>
      </c>
      <c r="I1717" s="70">
        <v>104.0703535466925</v>
      </c>
      <c r="J1717" s="47" t="s">
        <v>430</v>
      </c>
      <c r="K1717" s="47">
        <v>8</v>
      </c>
      <c r="L1717" s="71"/>
      <c r="M1717" s="47">
        <v>75</v>
      </c>
      <c r="N1717" s="48">
        <f t="shared" si="163"/>
        <v>160</v>
      </c>
      <c r="O1717" s="48">
        <f t="shared" si="158"/>
        <v>16651.256567470802</v>
      </c>
      <c r="P1717" s="72">
        <f t="shared" si="159"/>
        <v>1665.1256567470803</v>
      </c>
      <c r="Q1717" s="73">
        <f t="shared" si="160"/>
        <v>2747.4573336326825</v>
      </c>
      <c r="R1717" s="48">
        <f t="shared" si="161"/>
        <v>21063.839557850566</v>
      </c>
      <c r="S1717" s="74">
        <f t="shared" si="162"/>
        <v>53</v>
      </c>
      <c r="T1717" s="6" t="s">
        <v>431</v>
      </c>
      <c r="U1717" s="47" t="s">
        <v>432</v>
      </c>
      <c r="V1717" s="47">
        <v>1</v>
      </c>
      <c r="W1717" s="47">
        <v>1</v>
      </c>
      <c r="X1717" s="47">
        <v>1</v>
      </c>
      <c r="Y1717" s="47">
        <v>1</v>
      </c>
      <c r="Z1717" s="75">
        <v>40855.636446759258</v>
      </c>
      <c r="AA1717" s="6" t="s">
        <v>433</v>
      </c>
      <c r="AB1717" s="47" t="s">
        <v>431</v>
      </c>
      <c r="AC1717" s="47" t="s">
        <v>8215</v>
      </c>
      <c r="AD1717" s="47" t="s">
        <v>8216</v>
      </c>
      <c r="AE1717" s="47" t="s">
        <v>8217</v>
      </c>
      <c r="AF1717" s="6" t="s">
        <v>8218</v>
      </c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</row>
    <row r="1718" spans="1:43" s="1" customFormat="1" ht="31.5" x14ac:dyDescent="0.25">
      <c r="A1718" s="47">
        <v>1716</v>
      </c>
      <c r="B1718" s="47" t="s">
        <v>8219</v>
      </c>
      <c r="C1718" s="47" t="s">
        <v>3725</v>
      </c>
      <c r="D1718" s="69" t="s">
        <v>3733</v>
      </c>
      <c r="E1718" s="47">
        <v>2002</v>
      </c>
      <c r="F1718" s="69" t="s">
        <v>3734</v>
      </c>
      <c r="G1718" s="69" t="s">
        <v>457</v>
      </c>
      <c r="H1718" s="69" t="s">
        <v>457</v>
      </c>
      <c r="I1718" s="70">
        <v>59.999874799629779</v>
      </c>
      <c r="J1718" s="47" t="s">
        <v>430</v>
      </c>
      <c r="K1718" s="47">
        <v>8</v>
      </c>
      <c r="L1718" s="71"/>
      <c r="M1718" s="47">
        <v>75</v>
      </c>
      <c r="N1718" s="48">
        <f t="shared" si="163"/>
        <v>160</v>
      </c>
      <c r="O1718" s="48">
        <f t="shared" si="158"/>
        <v>9599.9799679407643</v>
      </c>
      <c r="P1718" s="72">
        <f t="shared" si="159"/>
        <v>959.99799679407647</v>
      </c>
      <c r="Q1718" s="73">
        <f t="shared" si="160"/>
        <v>1583.9966947102259</v>
      </c>
      <c r="R1718" s="48">
        <f t="shared" si="161"/>
        <v>12143.974659445066</v>
      </c>
      <c r="S1718" s="74">
        <f t="shared" si="162"/>
        <v>53</v>
      </c>
      <c r="T1718" s="6" t="s">
        <v>431</v>
      </c>
      <c r="U1718" s="47" t="s">
        <v>432</v>
      </c>
      <c r="V1718" s="47">
        <v>1</v>
      </c>
      <c r="W1718" s="47">
        <v>1</v>
      </c>
      <c r="X1718" s="47">
        <v>1</v>
      </c>
      <c r="Y1718" s="47">
        <v>1</v>
      </c>
      <c r="Z1718" s="75">
        <v>40855.636446759258</v>
      </c>
      <c r="AA1718" s="6" t="s">
        <v>433</v>
      </c>
      <c r="AB1718" s="47" t="s">
        <v>431</v>
      </c>
      <c r="AC1718" s="47" t="s">
        <v>3736</v>
      </c>
      <c r="AD1718" s="47" t="s">
        <v>3740</v>
      </c>
      <c r="AE1718" s="47" t="s">
        <v>8220</v>
      </c>
      <c r="AF1718" s="6" t="s">
        <v>8221</v>
      </c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</row>
    <row r="1719" spans="1:43" s="1" customFormat="1" ht="31.5" x14ac:dyDescent="0.25">
      <c r="A1719" s="47">
        <v>1717</v>
      </c>
      <c r="B1719" s="47" t="s">
        <v>8222</v>
      </c>
      <c r="C1719" s="47" t="s">
        <v>3725</v>
      </c>
      <c r="D1719" s="69" t="s">
        <v>3733</v>
      </c>
      <c r="E1719" s="47">
        <v>2002</v>
      </c>
      <c r="F1719" s="69" t="s">
        <v>3734</v>
      </c>
      <c r="G1719" s="69" t="s">
        <v>457</v>
      </c>
      <c r="H1719" s="69" t="s">
        <v>457</v>
      </c>
      <c r="I1719" s="70">
        <v>23.167929803853319</v>
      </c>
      <c r="J1719" s="47" t="s">
        <v>430</v>
      </c>
      <c r="K1719" s="47">
        <v>6</v>
      </c>
      <c r="L1719" s="71"/>
      <c r="M1719" s="47">
        <v>75</v>
      </c>
      <c r="N1719" s="48">
        <f t="shared" si="163"/>
        <v>140</v>
      </c>
      <c r="O1719" s="48">
        <f t="shared" si="158"/>
        <v>3243.5101725394647</v>
      </c>
      <c r="P1719" s="72">
        <f t="shared" si="159"/>
        <v>324.35101725394651</v>
      </c>
      <c r="Q1719" s="73">
        <f t="shared" si="160"/>
        <v>535.17917846901162</v>
      </c>
      <c r="R1719" s="48">
        <f t="shared" si="161"/>
        <v>4103.0403682624228</v>
      </c>
      <c r="S1719" s="74">
        <f t="shared" si="162"/>
        <v>53</v>
      </c>
      <c r="T1719" s="6" t="s">
        <v>1268</v>
      </c>
      <c r="U1719" s="47" t="s">
        <v>432</v>
      </c>
      <c r="V1719" s="47">
        <v>1</v>
      </c>
      <c r="W1719" s="47">
        <v>1</v>
      </c>
      <c r="X1719" s="47">
        <v>1</v>
      </c>
      <c r="Y1719" s="47">
        <v>1</v>
      </c>
      <c r="Z1719" s="75">
        <v>40855.636446759258</v>
      </c>
      <c r="AA1719" s="6" t="s">
        <v>433</v>
      </c>
      <c r="AB1719" s="47" t="s">
        <v>431</v>
      </c>
      <c r="AC1719" s="47" t="s">
        <v>3740</v>
      </c>
      <c r="AD1719" s="47" t="s">
        <v>8223</v>
      </c>
      <c r="AE1719" s="47" t="s">
        <v>8224</v>
      </c>
      <c r="AF1719" s="6" t="s">
        <v>8225</v>
      </c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</row>
    <row r="1720" spans="1:43" s="1" customFormat="1" ht="31.5" x14ac:dyDescent="0.25">
      <c r="A1720" s="47">
        <v>1718</v>
      </c>
      <c r="B1720" s="47" t="s">
        <v>8226</v>
      </c>
      <c r="C1720" s="47" t="s">
        <v>3725</v>
      </c>
      <c r="D1720" s="69" t="s">
        <v>3733</v>
      </c>
      <c r="E1720" s="47">
        <v>2002</v>
      </c>
      <c r="F1720" s="69" t="s">
        <v>3726</v>
      </c>
      <c r="G1720" s="69" t="s">
        <v>1255</v>
      </c>
      <c r="H1720" s="69" t="s">
        <v>451</v>
      </c>
      <c r="I1720" s="70">
        <v>2.9167602858957422</v>
      </c>
      <c r="J1720" s="47" t="s">
        <v>430</v>
      </c>
      <c r="K1720" s="47">
        <v>8</v>
      </c>
      <c r="L1720" s="71"/>
      <c r="M1720" s="47">
        <v>75</v>
      </c>
      <c r="N1720" s="48">
        <f t="shared" si="163"/>
        <v>160</v>
      </c>
      <c r="O1720" s="48">
        <f t="shared" si="158"/>
        <v>466.68164574331877</v>
      </c>
      <c r="P1720" s="72">
        <f t="shared" si="159"/>
        <v>46.668164574331882</v>
      </c>
      <c r="Q1720" s="73">
        <f t="shared" si="160"/>
        <v>77.002471547647588</v>
      </c>
      <c r="R1720" s="48">
        <f t="shared" si="161"/>
        <v>590.35228186529821</v>
      </c>
      <c r="S1720" s="74">
        <f t="shared" si="162"/>
        <v>53</v>
      </c>
      <c r="T1720" s="6" t="s">
        <v>431</v>
      </c>
      <c r="U1720" s="47" t="s">
        <v>432</v>
      </c>
      <c r="V1720" s="47">
        <v>1</v>
      </c>
      <c r="W1720" s="47">
        <v>1</v>
      </c>
      <c r="X1720" s="47">
        <v>1</v>
      </c>
      <c r="Y1720" s="47">
        <v>1</v>
      </c>
      <c r="Z1720" s="75">
        <v>40855.636446759258</v>
      </c>
      <c r="AA1720" s="6" t="s">
        <v>433</v>
      </c>
      <c r="AB1720" s="47" t="s">
        <v>431</v>
      </c>
      <c r="AC1720" s="47" t="s">
        <v>8227</v>
      </c>
      <c r="AD1720" s="47" t="s">
        <v>8006</v>
      </c>
      <c r="AE1720" s="47" t="s">
        <v>8228</v>
      </c>
      <c r="AF1720" s="6" t="s">
        <v>8229</v>
      </c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</row>
    <row r="1721" spans="1:43" s="1" customFormat="1" ht="31.5" x14ac:dyDescent="0.25">
      <c r="A1721" s="47">
        <v>1719</v>
      </c>
      <c r="B1721" s="47" t="s">
        <v>8230</v>
      </c>
      <c r="C1721" s="47" t="s">
        <v>3725</v>
      </c>
      <c r="D1721" s="69" t="s">
        <v>3733</v>
      </c>
      <c r="E1721" s="47">
        <v>2002</v>
      </c>
      <c r="F1721" s="69" t="s">
        <v>3734</v>
      </c>
      <c r="G1721" s="69" t="s">
        <v>457</v>
      </c>
      <c r="H1721" s="69" t="s">
        <v>457</v>
      </c>
      <c r="I1721" s="70">
        <v>4.265061858131701</v>
      </c>
      <c r="J1721" s="47" t="s">
        <v>430</v>
      </c>
      <c r="K1721" s="47">
        <v>8</v>
      </c>
      <c r="L1721" s="71"/>
      <c r="M1721" s="47">
        <v>75</v>
      </c>
      <c r="N1721" s="48">
        <f t="shared" si="163"/>
        <v>160</v>
      </c>
      <c r="O1721" s="48">
        <f t="shared" si="158"/>
        <v>682.40989730107219</v>
      </c>
      <c r="P1721" s="72">
        <f t="shared" si="159"/>
        <v>68.240989730107216</v>
      </c>
      <c r="Q1721" s="73">
        <f t="shared" si="160"/>
        <v>112.5976330546769</v>
      </c>
      <c r="R1721" s="48">
        <f t="shared" si="161"/>
        <v>863.24852008585628</v>
      </c>
      <c r="S1721" s="74">
        <f t="shared" si="162"/>
        <v>53</v>
      </c>
      <c r="T1721" s="6" t="s">
        <v>431</v>
      </c>
      <c r="U1721" s="47" t="s">
        <v>432</v>
      </c>
      <c r="V1721" s="47">
        <v>1</v>
      </c>
      <c r="W1721" s="47">
        <v>1</v>
      </c>
      <c r="X1721" s="47">
        <v>1</v>
      </c>
      <c r="Y1721" s="47">
        <v>1</v>
      </c>
      <c r="Z1721" s="75">
        <v>40855.636446759258</v>
      </c>
      <c r="AA1721" s="6" t="s">
        <v>433</v>
      </c>
      <c r="AB1721" s="47" t="s">
        <v>431</v>
      </c>
      <c r="AC1721" s="47" t="s">
        <v>8216</v>
      </c>
      <c r="AD1721" s="47" t="s">
        <v>3735</v>
      </c>
      <c r="AE1721" s="47" t="s">
        <v>8231</v>
      </c>
      <c r="AF1721" s="6" t="s">
        <v>8232</v>
      </c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</row>
    <row r="1722" spans="1:43" s="1" customFormat="1" ht="31.5" x14ac:dyDescent="0.25">
      <c r="A1722" s="47">
        <v>1720</v>
      </c>
      <c r="B1722" s="47" t="s">
        <v>8233</v>
      </c>
      <c r="C1722" s="47" t="s">
        <v>3725</v>
      </c>
      <c r="D1722" s="69" t="s">
        <v>3733</v>
      </c>
      <c r="E1722" s="47">
        <v>2002</v>
      </c>
      <c r="F1722" s="69" t="s">
        <v>3726</v>
      </c>
      <c r="G1722" s="69" t="s">
        <v>1255</v>
      </c>
      <c r="H1722" s="69" t="s">
        <v>451</v>
      </c>
      <c r="I1722" s="70">
        <v>0.99418281062905811</v>
      </c>
      <c r="J1722" s="47" t="s">
        <v>430</v>
      </c>
      <c r="K1722" s="47">
        <v>8</v>
      </c>
      <c r="L1722" s="71"/>
      <c r="M1722" s="47">
        <v>75</v>
      </c>
      <c r="N1722" s="48">
        <f t="shared" si="163"/>
        <v>160</v>
      </c>
      <c r="O1722" s="48">
        <f t="shared" si="158"/>
        <v>159.06924970064929</v>
      </c>
      <c r="P1722" s="72">
        <f t="shared" si="159"/>
        <v>15.90692497006493</v>
      </c>
      <c r="Q1722" s="73">
        <f t="shared" si="160"/>
        <v>26.246426200607132</v>
      </c>
      <c r="R1722" s="48">
        <f t="shared" si="161"/>
        <v>201.22260087132133</v>
      </c>
      <c r="S1722" s="74">
        <f t="shared" si="162"/>
        <v>53</v>
      </c>
      <c r="T1722" s="6" t="s">
        <v>431</v>
      </c>
      <c r="U1722" s="47" t="s">
        <v>432</v>
      </c>
      <c r="V1722" s="47">
        <v>1</v>
      </c>
      <c r="W1722" s="47">
        <v>1</v>
      </c>
      <c r="X1722" s="47">
        <v>1</v>
      </c>
      <c r="Y1722" s="47">
        <v>1</v>
      </c>
      <c r="Z1722" s="75">
        <v>40855.636446759258</v>
      </c>
      <c r="AA1722" s="6" t="s">
        <v>433</v>
      </c>
      <c r="AB1722" s="47" t="s">
        <v>431</v>
      </c>
      <c r="AC1722" s="47" t="s">
        <v>7944</v>
      </c>
      <c r="AD1722" s="47" t="s">
        <v>8234</v>
      </c>
      <c r="AE1722" s="47" t="s">
        <v>8235</v>
      </c>
      <c r="AF1722" s="6" t="s">
        <v>8236</v>
      </c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</row>
    <row r="1723" spans="1:43" s="1" customFormat="1" ht="31.5" x14ac:dyDescent="0.25">
      <c r="A1723" s="47">
        <v>1721</v>
      </c>
      <c r="B1723" s="47" t="s">
        <v>8237</v>
      </c>
      <c r="C1723" s="47" t="s">
        <v>1684</v>
      </c>
      <c r="D1723" s="69" t="s">
        <v>1675</v>
      </c>
      <c r="E1723" s="47">
        <v>2002</v>
      </c>
      <c r="F1723" s="69" t="s">
        <v>1677</v>
      </c>
      <c r="G1723" s="69" t="s">
        <v>451</v>
      </c>
      <c r="H1723" s="69" t="s">
        <v>451</v>
      </c>
      <c r="I1723" s="70">
        <v>28.910109915575671</v>
      </c>
      <c r="J1723" s="47" t="s">
        <v>430</v>
      </c>
      <c r="K1723" s="47">
        <v>8</v>
      </c>
      <c r="L1723" s="71"/>
      <c r="M1723" s="47">
        <v>75</v>
      </c>
      <c r="N1723" s="48">
        <f t="shared" si="163"/>
        <v>160</v>
      </c>
      <c r="O1723" s="48">
        <f t="shared" si="158"/>
        <v>4625.617586492107</v>
      </c>
      <c r="P1723" s="72">
        <f t="shared" si="159"/>
        <v>462.56175864921073</v>
      </c>
      <c r="Q1723" s="73">
        <f t="shared" si="160"/>
        <v>763.22690177119762</v>
      </c>
      <c r="R1723" s="48">
        <f t="shared" si="161"/>
        <v>5851.4062469125156</v>
      </c>
      <c r="S1723" s="74">
        <f t="shared" si="162"/>
        <v>53</v>
      </c>
      <c r="T1723" s="6" t="s">
        <v>1865</v>
      </c>
      <c r="U1723" s="47" t="s">
        <v>432</v>
      </c>
      <c r="V1723" s="47">
        <v>1</v>
      </c>
      <c r="W1723" s="47">
        <v>1</v>
      </c>
      <c r="X1723" s="47">
        <v>1</v>
      </c>
      <c r="Y1723" s="47">
        <v>1</v>
      </c>
      <c r="Z1723" s="75">
        <v>44267.569976851853</v>
      </c>
      <c r="AA1723" s="6" t="s">
        <v>1221</v>
      </c>
      <c r="AB1723" s="47" t="s">
        <v>1678</v>
      </c>
      <c r="AC1723" s="47" t="s">
        <v>8238</v>
      </c>
      <c r="AD1723" s="47" t="s">
        <v>8239</v>
      </c>
      <c r="AE1723" s="47" t="s">
        <v>8240</v>
      </c>
      <c r="AF1723" s="6" t="s">
        <v>8241</v>
      </c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</row>
    <row r="1724" spans="1:43" s="1" customFormat="1" ht="15.75" x14ac:dyDescent="0.25">
      <c r="A1724" s="47">
        <v>1722</v>
      </c>
      <c r="B1724" s="47" t="s">
        <v>8242</v>
      </c>
      <c r="C1724" s="47" t="s">
        <v>5602</v>
      </c>
      <c r="D1724" s="69" t="s">
        <v>7729</v>
      </c>
      <c r="E1724" s="47">
        <v>1977</v>
      </c>
      <c r="F1724" s="69" t="s">
        <v>1677</v>
      </c>
      <c r="G1724" s="69" t="s">
        <v>1692</v>
      </c>
      <c r="H1724" s="69" t="s">
        <v>905</v>
      </c>
      <c r="I1724" s="70">
        <v>1.5235622754872671</v>
      </c>
      <c r="J1724" s="47" t="s">
        <v>799</v>
      </c>
      <c r="K1724" s="47">
        <v>8</v>
      </c>
      <c r="L1724" s="71"/>
      <c r="M1724" s="47">
        <v>75</v>
      </c>
      <c r="N1724" s="48">
        <f t="shared" si="163"/>
        <v>160</v>
      </c>
      <c r="O1724" s="48">
        <f t="shared" si="158"/>
        <v>243.76996407796273</v>
      </c>
      <c r="P1724" s="72">
        <f t="shared" si="159"/>
        <v>24.376996407796273</v>
      </c>
      <c r="Q1724" s="73">
        <f t="shared" si="160"/>
        <v>40.222044072863845</v>
      </c>
      <c r="R1724" s="48">
        <f t="shared" si="161"/>
        <v>308.36900455862286</v>
      </c>
      <c r="S1724" s="74">
        <f t="shared" si="162"/>
        <v>28</v>
      </c>
      <c r="T1724" s="6" t="s">
        <v>431</v>
      </c>
      <c r="U1724" s="47" t="s">
        <v>432</v>
      </c>
      <c r="V1724" s="47">
        <v>1</v>
      </c>
      <c r="W1724" s="47">
        <v>1</v>
      </c>
      <c r="X1724" s="47">
        <v>1</v>
      </c>
      <c r="Y1724" s="47">
        <v>1</v>
      </c>
      <c r="Z1724" s="75">
        <v>43683.362951388888</v>
      </c>
      <c r="AA1724" s="6" t="s">
        <v>606</v>
      </c>
      <c r="AB1724" s="47" t="s">
        <v>920</v>
      </c>
      <c r="AC1724" s="47" t="s">
        <v>7736</v>
      </c>
      <c r="AD1724" s="47" t="s">
        <v>7730</v>
      </c>
      <c r="AE1724" s="47" t="s">
        <v>8243</v>
      </c>
      <c r="AF1724" s="6" t="s">
        <v>8244</v>
      </c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</row>
    <row r="1725" spans="1:43" s="1" customFormat="1" ht="31.5" x14ac:dyDescent="0.25">
      <c r="A1725" s="47">
        <v>1723</v>
      </c>
      <c r="B1725" s="47" t="s">
        <v>8245</v>
      </c>
      <c r="C1725" s="47" t="s">
        <v>4179</v>
      </c>
      <c r="D1725" s="69" t="s">
        <v>918</v>
      </c>
      <c r="E1725" s="47">
        <v>1977</v>
      </c>
      <c r="F1725" s="69" t="s">
        <v>905</v>
      </c>
      <c r="G1725" s="69" t="s">
        <v>1677</v>
      </c>
      <c r="H1725" s="69" t="s">
        <v>812</v>
      </c>
      <c r="I1725" s="70">
        <v>186.0130613574261</v>
      </c>
      <c r="J1725" s="47" t="s">
        <v>799</v>
      </c>
      <c r="K1725" s="47">
        <v>10</v>
      </c>
      <c r="L1725" s="71"/>
      <c r="M1725" s="47">
        <v>75</v>
      </c>
      <c r="N1725" s="48">
        <f t="shared" si="163"/>
        <v>180</v>
      </c>
      <c r="O1725" s="48">
        <f t="shared" si="158"/>
        <v>33482.351044336698</v>
      </c>
      <c r="P1725" s="72">
        <f t="shared" si="159"/>
        <v>3348.2351044336701</v>
      </c>
      <c r="Q1725" s="73">
        <f t="shared" si="160"/>
        <v>5524.5879223155544</v>
      </c>
      <c r="R1725" s="48">
        <f t="shared" si="161"/>
        <v>42355.174071085923</v>
      </c>
      <c r="S1725" s="74">
        <f t="shared" si="162"/>
        <v>28</v>
      </c>
      <c r="T1725" s="6" t="s">
        <v>431</v>
      </c>
      <c r="U1725" s="47" t="s">
        <v>432</v>
      </c>
      <c r="V1725" s="47">
        <v>1</v>
      </c>
      <c r="W1725" s="47">
        <v>1</v>
      </c>
      <c r="X1725" s="47">
        <v>1</v>
      </c>
      <c r="Y1725" s="47">
        <v>1</v>
      </c>
      <c r="Z1725" s="75">
        <v>43683.392210648148</v>
      </c>
      <c r="AA1725" s="6" t="s">
        <v>606</v>
      </c>
      <c r="AB1725" s="47" t="s">
        <v>920</v>
      </c>
      <c r="AC1725" s="47" t="s">
        <v>8246</v>
      </c>
      <c r="AD1725" s="47" t="s">
        <v>4334</v>
      </c>
      <c r="AE1725" s="47" t="s">
        <v>8247</v>
      </c>
      <c r="AF1725" s="6" t="s">
        <v>8248</v>
      </c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</row>
    <row r="1726" spans="1:43" s="1" customFormat="1" ht="31.5" x14ac:dyDescent="0.25">
      <c r="A1726" s="47">
        <v>1724</v>
      </c>
      <c r="B1726" s="47" t="s">
        <v>8249</v>
      </c>
      <c r="C1726" s="47" t="s">
        <v>4179</v>
      </c>
      <c r="D1726" s="69" t="s">
        <v>918</v>
      </c>
      <c r="E1726" s="47">
        <v>1977</v>
      </c>
      <c r="F1726" s="69" t="s">
        <v>905</v>
      </c>
      <c r="G1726" s="69" t="s">
        <v>1677</v>
      </c>
      <c r="H1726" s="69" t="s">
        <v>812</v>
      </c>
      <c r="I1726" s="70">
        <v>160.42334282934519</v>
      </c>
      <c r="J1726" s="47" t="s">
        <v>430</v>
      </c>
      <c r="K1726" s="47">
        <v>10</v>
      </c>
      <c r="L1726" s="71"/>
      <c r="M1726" s="47">
        <v>75</v>
      </c>
      <c r="N1726" s="48">
        <f t="shared" si="163"/>
        <v>180</v>
      </c>
      <c r="O1726" s="48">
        <f t="shared" si="158"/>
        <v>28876.201709282133</v>
      </c>
      <c r="P1726" s="72">
        <f t="shared" si="159"/>
        <v>2887.6201709282136</v>
      </c>
      <c r="Q1726" s="73">
        <f t="shared" si="160"/>
        <v>4764.5732820315516</v>
      </c>
      <c r="R1726" s="48">
        <f t="shared" si="161"/>
        <v>36528.395162241897</v>
      </c>
      <c r="S1726" s="74">
        <f t="shared" si="162"/>
        <v>28</v>
      </c>
      <c r="T1726" s="6" t="s">
        <v>431</v>
      </c>
      <c r="U1726" s="47" t="s">
        <v>432</v>
      </c>
      <c r="V1726" s="47">
        <v>1</v>
      </c>
      <c r="W1726" s="47">
        <v>1</v>
      </c>
      <c r="X1726" s="47">
        <v>1</v>
      </c>
      <c r="Y1726" s="47">
        <v>1</v>
      </c>
      <c r="Z1726" s="75">
        <v>43683.371527777788</v>
      </c>
      <c r="AA1726" s="6" t="s">
        <v>606</v>
      </c>
      <c r="AB1726" s="47" t="s">
        <v>920</v>
      </c>
      <c r="AC1726" s="47" t="s">
        <v>8250</v>
      </c>
      <c r="AD1726" s="47" t="s">
        <v>8251</v>
      </c>
      <c r="AE1726" s="47" t="s">
        <v>8252</v>
      </c>
      <c r="AF1726" s="6" t="s">
        <v>8253</v>
      </c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</row>
    <row r="1727" spans="1:43" s="1" customFormat="1" ht="31.5" x14ac:dyDescent="0.25">
      <c r="A1727" s="47">
        <v>1725</v>
      </c>
      <c r="B1727" s="47" t="s">
        <v>8254</v>
      </c>
      <c r="C1727" s="47" t="s">
        <v>5602</v>
      </c>
      <c r="D1727" s="69" t="s">
        <v>918</v>
      </c>
      <c r="E1727" s="47">
        <v>1977</v>
      </c>
      <c r="F1727" s="69" t="s">
        <v>2864</v>
      </c>
      <c r="G1727" s="69" t="s">
        <v>905</v>
      </c>
      <c r="H1727" s="69" t="s">
        <v>457</v>
      </c>
      <c r="I1727" s="70">
        <v>3.000000881664969</v>
      </c>
      <c r="J1727" s="47" t="s">
        <v>799</v>
      </c>
      <c r="K1727" s="47">
        <v>10</v>
      </c>
      <c r="L1727" s="71"/>
      <c r="M1727" s="47">
        <v>75</v>
      </c>
      <c r="N1727" s="48">
        <f t="shared" si="163"/>
        <v>180</v>
      </c>
      <c r="O1727" s="48">
        <f t="shared" si="158"/>
        <v>540.00015869969445</v>
      </c>
      <c r="P1727" s="72">
        <f t="shared" si="159"/>
        <v>54.000015869969445</v>
      </c>
      <c r="Q1727" s="73">
        <f t="shared" si="160"/>
        <v>89.100026185449579</v>
      </c>
      <c r="R1727" s="48">
        <f t="shared" si="161"/>
        <v>683.10020075511341</v>
      </c>
      <c r="S1727" s="74">
        <f t="shared" si="162"/>
        <v>28</v>
      </c>
      <c r="T1727" s="6" t="s">
        <v>431</v>
      </c>
      <c r="U1727" s="47" t="s">
        <v>432</v>
      </c>
      <c r="V1727" s="47">
        <v>1</v>
      </c>
      <c r="W1727" s="47">
        <v>1</v>
      </c>
      <c r="X1727" s="47">
        <v>1</v>
      </c>
      <c r="Y1727" s="47">
        <v>1</v>
      </c>
      <c r="Z1727" s="75">
        <v>40855.636458333327</v>
      </c>
      <c r="AA1727" s="6" t="s">
        <v>433</v>
      </c>
      <c r="AB1727" s="47" t="s">
        <v>920</v>
      </c>
      <c r="AC1727" s="47" t="s">
        <v>7719</v>
      </c>
      <c r="AD1727" s="47" t="s">
        <v>8255</v>
      </c>
      <c r="AE1727" s="47" t="s">
        <v>8256</v>
      </c>
      <c r="AF1727" s="6" t="s">
        <v>8257</v>
      </c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</row>
    <row r="1728" spans="1:43" s="1" customFormat="1" ht="31.5" x14ac:dyDescent="0.25">
      <c r="A1728" s="47">
        <v>1726</v>
      </c>
      <c r="B1728" s="47" t="s">
        <v>8258</v>
      </c>
      <c r="C1728" s="47" t="s">
        <v>1742</v>
      </c>
      <c r="D1728" s="69" t="s">
        <v>918</v>
      </c>
      <c r="E1728" s="47">
        <v>1977</v>
      </c>
      <c r="F1728" s="69" t="s">
        <v>1499</v>
      </c>
      <c r="G1728" s="69" t="s">
        <v>905</v>
      </c>
      <c r="H1728" s="69" t="s">
        <v>451</v>
      </c>
      <c r="I1728" s="70">
        <v>2.3974213252091769</v>
      </c>
      <c r="J1728" s="47" t="s">
        <v>799</v>
      </c>
      <c r="K1728" s="47">
        <v>12</v>
      </c>
      <c r="L1728" s="71"/>
      <c r="M1728" s="47">
        <v>75</v>
      </c>
      <c r="N1728" s="48">
        <f t="shared" si="163"/>
        <v>200</v>
      </c>
      <c r="O1728" s="48">
        <f t="shared" si="158"/>
        <v>479.48426504183539</v>
      </c>
      <c r="P1728" s="72">
        <f t="shared" si="159"/>
        <v>47.948426504183544</v>
      </c>
      <c r="Q1728" s="73">
        <f t="shared" si="160"/>
        <v>79.114903731902842</v>
      </c>
      <c r="R1728" s="48">
        <f t="shared" si="161"/>
        <v>606.5475952779218</v>
      </c>
      <c r="S1728" s="74">
        <f t="shared" si="162"/>
        <v>28</v>
      </c>
      <c r="T1728" s="6" t="s">
        <v>431</v>
      </c>
      <c r="U1728" s="47" t="s">
        <v>432</v>
      </c>
      <c r="V1728" s="47">
        <v>1</v>
      </c>
      <c r="W1728" s="47">
        <v>1</v>
      </c>
      <c r="X1728" s="47">
        <v>1</v>
      </c>
      <c r="Y1728" s="47">
        <v>1</v>
      </c>
      <c r="Z1728" s="75">
        <v>40855.636458333327</v>
      </c>
      <c r="AA1728" s="6" t="s">
        <v>433</v>
      </c>
      <c r="AB1728" s="47" t="s">
        <v>920</v>
      </c>
      <c r="AC1728" s="47" t="s">
        <v>7019</v>
      </c>
      <c r="AD1728" s="47" t="s">
        <v>7023</v>
      </c>
      <c r="AE1728" s="47" t="s">
        <v>8259</v>
      </c>
      <c r="AF1728" s="6" t="s">
        <v>8260</v>
      </c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</row>
    <row r="1729" spans="1:43" s="1" customFormat="1" ht="31.5" x14ac:dyDescent="0.25">
      <c r="A1729" s="47">
        <v>1727</v>
      </c>
      <c r="B1729" s="47" t="s">
        <v>8261</v>
      </c>
      <c r="C1729" s="47" t="s">
        <v>1742</v>
      </c>
      <c r="D1729" s="69" t="s">
        <v>918</v>
      </c>
      <c r="E1729" s="47">
        <v>1977</v>
      </c>
      <c r="F1729" s="69" t="s">
        <v>905</v>
      </c>
      <c r="G1729" s="69" t="s">
        <v>1499</v>
      </c>
      <c r="H1729" s="69" t="s">
        <v>1485</v>
      </c>
      <c r="I1729" s="70">
        <v>25.999846500929639</v>
      </c>
      <c r="J1729" s="47" t="s">
        <v>799</v>
      </c>
      <c r="K1729" s="47">
        <v>12</v>
      </c>
      <c r="L1729" s="71"/>
      <c r="M1729" s="47">
        <v>75</v>
      </c>
      <c r="N1729" s="48">
        <f t="shared" si="163"/>
        <v>200</v>
      </c>
      <c r="O1729" s="48">
        <f t="shared" si="158"/>
        <v>5199.9693001859278</v>
      </c>
      <c r="P1729" s="72">
        <f t="shared" si="159"/>
        <v>519.99693001859282</v>
      </c>
      <c r="Q1729" s="73">
        <f t="shared" si="160"/>
        <v>857.99493453067805</v>
      </c>
      <c r="R1729" s="48">
        <f t="shared" si="161"/>
        <v>6577.9611647351985</v>
      </c>
      <c r="S1729" s="74">
        <f t="shared" si="162"/>
        <v>28</v>
      </c>
      <c r="T1729" s="6" t="s">
        <v>431</v>
      </c>
      <c r="U1729" s="47" t="s">
        <v>432</v>
      </c>
      <c r="V1729" s="47">
        <v>1</v>
      </c>
      <c r="W1729" s="47">
        <v>1</v>
      </c>
      <c r="X1729" s="47">
        <v>1</v>
      </c>
      <c r="Y1729" s="47">
        <v>1</v>
      </c>
      <c r="Z1729" s="75">
        <v>40855.636458333327</v>
      </c>
      <c r="AA1729" s="6" t="s">
        <v>433</v>
      </c>
      <c r="AB1729" s="47" t="s">
        <v>920</v>
      </c>
      <c r="AC1729" s="47" t="s">
        <v>8262</v>
      </c>
      <c r="AD1729" s="47" t="s">
        <v>6991</v>
      </c>
      <c r="AE1729" s="47" t="s">
        <v>8263</v>
      </c>
      <c r="AF1729" s="6" t="s">
        <v>8264</v>
      </c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</row>
    <row r="1730" spans="1:43" s="1" customFormat="1" ht="31.5" x14ac:dyDescent="0.25">
      <c r="A1730" s="47">
        <v>1728</v>
      </c>
      <c r="B1730" s="47" t="s">
        <v>8265</v>
      </c>
      <c r="C1730" s="47" t="s">
        <v>1742</v>
      </c>
      <c r="D1730" s="69" t="s">
        <v>918</v>
      </c>
      <c r="E1730" s="47">
        <v>1977</v>
      </c>
      <c r="F1730" s="69" t="s">
        <v>905</v>
      </c>
      <c r="G1730" s="69" t="s">
        <v>1499</v>
      </c>
      <c r="H1730" s="69" t="s">
        <v>1485</v>
      </c>
      <c r="I1730" s="70">
        <v>139.9998105132193</v>
      </c>
      <c r="J1730" s="47" t="s">
        <v>799</v>
      </c>
      <c r="K1730" s="47">
        <v>12</v>
      </c>
      <c r="L1730" s="71"/>
      <c r="M1730" s="47">
        <v>75</v>
      </c>
      <c r="N1730" s="48">
        <f t="shared" si="163"/>
        <v>200</v>
      </c>
      <c r="O1730" s="48">
        <f t="shared" si="158"/>
        <v>27999.962102643862</v>
      </c>
      <c r="P1730" s="72">
        <f t="shared" si="159"/>
        <v>2799.9962102643863</v>
      </c>
      <c r="Q1730" s="73">
        <f t="shared" si="160"/>
        <v>4619.9937469362376</v>
      </c>
      <c r="R1730" s="48">
        <f t="shared" si="161"/>
        <v>35419.952059844487</v>
      </c>
      <c r="S1730" s="74">
        <f t="shared" si="162"/>
        <v>28</v>
      </c>
      <c r="T1730" s="6" t="s">
        <v>8266</v>
      </c>
      <c r="U1730" s="47" t="s">
        <v>432</v>
      </c>
      <c r="V1730" s="47">
        <v>1</v>
      </c>
      <c r="W1730" s="47">
        <v>1</v>
      </c>
      <c r="X1730" s="47">
        <v>1</v>
      </c>
      <c r="Y1730" s="47">
        <v>1</v>
      </c>
      <c r="Z1730" s="75">
        <v>40855.636458333327</v>
      </c>
      <c r="AA1730" s="6" t="s">
        <v>433</v>
      </c>
      <c r="AB1730" s="47" t="s">
        <v>920</v>
      </c>
      <c r="AC1730" s="47" t="s">
        <v>6997</v>
      </c>
      <c r="AD1730" s="47" t="s">
        <v>8262</v>
      </c>
      <c r="AE1730" s="47" t="s">
        <v>8267</v>
      </c>
      <c r="AF1730" s="6" t="s">
        <v>8268</v>
      </c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</row>
    <row r="1731" spans="1:43" s="1" customFormat="1" ht="31.5" x14ac:dyDescent="0.25">
      <c r="A1731" s="47">
        <v>1729</v>
      </c>
      <c r="B1731" s="47" t="s">
        <v>8269</v>
      </c>
      <c r="C1731" s="47" t="s">
        <v>1742</v>
      </c>
      <c r="D1731" s="69" t="s">
        <v>918</v>
      </c>
      <c r="E1731" s="47">
        <v>1977</v>
      </c>
      <c r="F1731" s="69" t="s">
        <v>905</v>
      </c>
      <c r="G1731" s="69" t="s">
        <v>1485</v>
      </c>
      <c r="H1731" s="69" t="s">
        <v>3002</v>
      </c>
      <c r="I1731" s="70">
        <v>3.7556416582461241</v>
      </c>
      <c r="J1731" s="47" t="s">
        <v>799</v>
      </c>
      <c r="K1731" s="47">
        <v>12</v>
      </c>
      <c r="L1731" s="71"/>
      <c r="M1731" s="47">
        <v>75</v>
      </c>
      <c r="N1731" s="48">
        <f t="shared" si="163"/>
        <v>200</v>
      </c>
      <c r="O1731" s="48">
        <f t="shared" si="158"/>
        <v>751.12833164922483</v>
      </c>
      <c r="P1731" s="72">
        <f t="shared" si="159"/>
        <v>75.112833164922492</v>
      </c>
      <c r="Q1731" s="73">
        <f t="shared" si="160"/>
        <v>123.93617472212209</v>
      </c>
      <c r="R1731" s="48">
        <f t="shared" si="161"/>
        <v>950.17733953626941</v>
      </c>
      <c r="S1731" s="74">
        <f t="shared" si="162"/>
        <v>28</v>
      </c>
      <c r="T1731" s="6" t="s">
        <v>431</v>
      </c>
      <c r="U1731" s="47" t="s">
        <v>432</v>
      </c>
      <c r="V1731" s="47">
        <v>1</v>
      </c>
      <c r="W1731" s="47">
        <v>1</v>
      </c>
      <c r="X1731" s="47">
        <v>1</v>
      </c>
      <c r="Y1731" s="47">
        <v>1</v>
      </c>
      <c r="Z1731" s="75">
        <v>40855.636458333327</v>
      </c>
      <c r="AA1731" s="6" t="s">
        <v>433</v>
      </c>
      <c r="AB1731" s="47" t="s">
        <v>920</v>
      </c>
      <c r="AC1731" s="47" t="s">
        <v>6992</v>
      </c>
      <c r="AD1731" s="47" t="s">
        <v>8270</v>
      </c>
      <c r="AE1731" s="47" t="s">
        <v>8271</v>
      </c>
      <c r="AF1731" s="6" t="s">
        <v>8272</v>
      </c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</row>
    <row r="1732" spans="1:43" s="1" customFormat="1" ht="31.5" x14ac:dyDescent="0.25">
      <c r="A1732" s="47">
        <v>1730</v>
      </c>
      <c r="B1732" s="47" t="s">
        <v>8273</v>
      </c>
      <c r="C1732" s="47" t="s">
        <v>8274</v>
      </c>
      <c r="D1732" s="69" t="s">
        <v>918</v>
      </c>
      <c r="E1732" s="47">
        <v>1977</v>
      </c>
      <c r="F1732" s="69" t="s">
        <v>1255</v>
      </c>
      <c r="G1732" s="69" t="s">
        <v>8275</v>
      </c>
      <c r="H1732" s="69" t="s">
        <v>6986</v>
      </c>
      <c r="I1732" s="70">
        <v>466.61224968208398</v>
      </c>
      <c r="J1732" s="47" t="s">
        <v>799</v>
      </c>
      <c r="K1732" s="47">
        <v>12</v>
      </c>
      <c r="L1732" s="71"/>
      <c r="M1732" s="47">
        <v>75</v>
      </c>
      <c r="N1732" s="48">
        <f t="shared" si="163"/>
        <v>200</v>
      </c>
      <c r="O1732" s="48">
        <f t="shared" si="158"/>
        <v>93322.4499364168</v>
      </c>
      <c r="P1732" s="72">
        <f t="shared" si="159"/>
        <v>9332.2449936416797</v>
      </c>
      <c r="Q1732" s="73">
        <f t="shared" si="160"/>
        <v>15398.204239508772</v>
      </c>
      <c r="R1732" s="48">
        <f t="shared" si="161"/>
        <v>118052.89916956726</v>
      </c>
      <c r="S1732" s="74">
        <f t="shared" si="162"/>
        <v>28</v>
      </c>
      <c r="T1732" s="6" t="s">
        <v>431</v>
      </c>
      <c r="U1732" s="47" t="s">
        <v>432</v>
      </c>
      <c r="V1732" s="47">
        <v>1</v>
      </c>
      <c r="W1732" s="47">
        <v>1</v>
      </c>
      <c r="X1732" s="47">
        <v>1</v>
      </c>
      <c r="Y1732" s="47">
        <v>1</v>
      </c>
      <c r="Z1732" s="75">
        <v>44273.540555555563</v>
      </c>
      <c r="AA1732" s="6" t="s">
        <v>1221</v>
      </c>
      <c r="AB1732" s="47" t="s">
        <v>920</v>
      </c>
      <c r="AC1732" s="47" t="s">
        <v>8276</v>
      </c>
      <c r="AD1732" s="47" t="s">
        <v>8277</v>
      </c>
      <c r="AE1732" s="47" t="s">
        <v>8278</v>
      </c>
      <c r="AF1732" s="6" t="s">
        <v>8279</v>
      </c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</row>
    <row r="1733" spans="1:43" s="1" customFormat="1" ht="31.5" x14ac:dyDescent="0.25">
      <c r="A1733" s="47">
        <v>1731</v>
      </c>
      <c r="B1733" s="47" t="s">
        <v>8280</v>
      </c>
      <c r="C1733" s="47" t="s">
        <v>1742</v>
      </c>
      <c r="D1733" s="69" t="s">
        <v>918</v>
      </c>
      <c r="E1733" s="47">
        <v>1977</v>
      </c>
      <c r="F1733" s="69" t="s">
        <v>1485</v>
      </c>
      <c r="G1733" s="69" t="s">
        <v>1744</v>
      </c>
      <c r="H1733" s="69" t="s">
        <v>905</v>
      </c>
      <c r="I1733" s="70">
        <v>5.233500000089407</v>
      </c>
      <c r="J1733" s="47" t="s">
        <v>799</v>
      </c>
      <c r="K1733" s="47">
        <v>10</v>
      </c>
      <c r="L1733" s="71"/>
      <c r="M1733" s="47">
        <v>75</v>
      </c>
      <c r="N1733" s="48">
        <f t="shared" si="163"/>
        <v>180</v>
      </c>
      <c r="O1733" s="48">
        <f t="shared" si="158"/>
        <v>942.03000001609325</v>
      </c>
      <c r="P1733" s="72">
        <f t="shared" si="159"/>
        <v>94.203000001609325</v>
      </c>
      <c r="Q1733" s="73">
        <f t="shared" si="160"/>
        <v>155.43495000265537</v>
      </c>
      <c r="R1733" s="48">
        <f t="shared" si="161"/>
        <v>1191.6679500203579</v>
      </c>
      <c r="S1733" s="74">
        <f t="shared" si="162"/>
        <v>28</v>
      </c>
      <c r="T1733" s="6" t="s">
        <v>431</v>
      </c>
      <c r="U1733" s="47" t="s">
        <v>432</v>
      </c>
      <c r="V1733" s="47">
        <v>1</v>
      </c>
      <c r="W1733" s="47">
        <v>1</v>
      </c>
      <c r="X1733" s="47">
        <v>1</v>
      </c>
      <c r="Y1733" s="47">
        <v>1</v>
      </c>
      <c r="Z1733" s="75">
        <v>40855.636469907397</v>
      </c>
      <c r="AA1733" s="6" t="s">
        <v>433</v>
      </c>
      <c r="AB1733" s="47" t="s">
        <v>920</v>
      </c>
      <c r="AC1733" s="47" t="s">
        <v>6992</v>
      </c>
      <c r="AD1733" s="47" t="s">
        <v>8281</v>
      </c>
      <c r="AE1733" s="47" t="s">
        <v>8282</v>
      </c>
      <c r="AF1733" s="6" t="s">
        <v>8283</v>
      </c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</row>
    <row r="1734" spans="1:43" s="1" customFormat="1" ht="31.5" x14ac:dyDescent="0.25">
      <c r="A1734" s="47">
        <v>1732</v>
      </c>
      <c r="B1734" s="47" t="s">
        <v>8284</v>
      </c>
      <c r="C1734" s="47" t="s">
        <v>1742</v>
      </c>
      <c r="D1734" s="69" t="s">
        <v>918</v>
      </c>
      <c r="E1734" s="47">
        <v>1977</v>
      </c>
      <c r="F1734" s="69" t="s">
        <v>905</v>
      </c>
      <c r="G1734" s="69" t="s">
        <v>1485</v>
      </c>
      <c r="H1734" s="69" t="s">
        <v>3002</v>
      </c>
      <c r="I1734" s="70">
        <v>48.165191332162713</v>
      </c>
      <c r="J1734" s="47" t="s">
        <v>799</v>
      </c>
      <c r="K1734" s="47">
        <v>12</v>
      </c>
      <c r="L1734" s="71"/>
      <c r="M1734" s="47">
        <v>75</v>
      </c>
      <c r="N1734" s="48">
        <f t="shared" si="163"/>
        <v>200</v>
      </c>
      <c r="O1734" s="48">
        <f t="shared" ref="O1734:O1797" si="164">N1734*I1734</f>
        <v>9633.0382664325425</v>
      </c>
      <c r="P1734" s="72">
        <f t="shared" ref="P1734:P1797" si="165">O1734*0.1</f>
        <v>963.3038266432543</v>
      </c>
      <c r="Q1734" s="73">
        <f t="shared" ref="Q1734:Q1797" si="166">SUM(O1734:P1734)*0.15</f>
        <v>1589.4513139613694</v>
      </c>
      <c r="R1734" s="48">
        <f t="shared" ref="R1734:R1797" si="167">SUM(O1734:Q1734)</f>
        <v>12185.793407037167</v>
      </c>
      <c r="S1734" s="74">
        <f t="shared" si="162"/>
        <v>28</v>
      </c>
      <c r="T1734" s="6" t="s">
        <v>431</v>
      </c>
      <c r="U1734" s="47" t="s">
        <v>432</v>
      </c>
      <c r="V1734" s="47">
        <v>1</v>
      </c>
      <c r="W1734" s="47">
        <v>1</v>
      </c>
      <c r="X1734" s="47">
        <v>1</v>
      </c>
      <c r="Y1734" s="47">
        <v>1</v>
      </c>
      <c r="Z1734" s="75">
        <v>40855.636469907397</v>
      </c>
      <c r="AA1734" s="6" t="s">
        <v>433</v>
      </c>
      <c r="AB1734" s="47" t="s">
        <v>920</v>
      </c>
      <c r="AC1734" s="47" t="s">
        <v>8270</v>
      </c>
      <c r="AD1734" s="47" t="s">
        <v>8285</v>
      </c>
      <c r="AE1734" s="47" t="s">
        <v>8286</v>
      </c>
      <c r="AF1734" s="6" t="s">
        <v>8287</v>
      </c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</row>
    <row r="1735" spans="1:43" s="1" customFormat="1" ht="31.5" x14ac:dyDescent="0.25">
      <c r="A1735" s="47">
        <v>1733</v>
      </c>
      <c r="B1735" s="47" t="s">
        <v>8288</v>
      </c>
      <c r="C1735" s="47" t="s">
        <v>8274</v>
      </c>
      <c r="D1735" s="69" t="s">
        <v>918</v>
      </c>
      <c r="E1735" s="47">
        <v>1977</v>
      </c>
      <c r="F1735" s="69" t="s">
        <v>1255</v>
      </c>
      <c r="G1735" s="69" t="s">
        <v>8275</v>
      </c>
      <c r="H1735" s="69" t="s">
        <v>6986</v>
      </c>
      <c r="I1735" s="70">
        <v>2.9455842807869872</v>
      </c>
      <c r="J1735" s="47" t="s">
        <v>799</v>
      </c>
      <c r="K1735" s="47">
        <v>12</v>
      </c>
      <c r="L1735" s="71"/>
      <c r="M1735" s="47">
        <v>75</v>
      </c>
      <c r="N1735" s="48">
        <f t="shared" si="163"/>
        <v>200</v>
      </c>
      <c r="O1735" s="48">
        <f t="shared" si="164"/>
        <v>589.11685615739748</v>
      </c>
      <c r="P1735" s="72">
        <f t="shared" si="165"/>
        <v>58.911685615739749</v>
      </c>
      <c r="Q1735" s="73">
        <f t="shared" si="166"/>
        <v>97.204281265970579</v>
      </c>
      <c r="R1735" s="48">
        <f t="shared" si="167"/>
        <v>745.23282303910787</v>
      </c>
      <c r="S1735" s="74">
        <f t="shared" ref="S1735:S1798" si="168">M1735-ABS($I$2-E1735)</f>
        <v>28</v>
      </c>
      <c r="T1735" s="6" t="s">
        <v>431</v>
      </c>
      <c r="U1735" s="47" t="s">
        <v>432</v>
      </c>
      <c r="V1735" s="47">
        <v>1</v>
      </c>
      <c r="W1735" s="47">
        <v>1</v>
      </c>
      <c r="X1735" s="47">
        <v>1</v>
      </c>
      <c r="Y1735" s="47">
        <v>1</v>
      </c>
      <c r="Z1735" s="75">
        <v>44273.541909722233</v>
      </c>
      <c r="AA1735" s="6" t="s">
        <v>1221</v>
      </c>
      <c r="AB1735" s="47" t="s">
        <v>920</v>
      </c>
      <c r="AC1735" s="47" t="s">
        <v>8289</v>
      </c>
      <c r="AD1735" s="47" t="s">
        <v>8276</v>
      </c>
      <c r="AE1735" s="47" t="s">
        <v>8290</v>
      </c>
      <c r="AF1735" s="6" t="s">
        <v>8291</v>
      </c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</row>
    <row r="1736" spans="1:43" s="1" customFormat="1" ht="31.5" x14ac:dyDescent="0.25">
      <c r="A1736" s="47">
        <v>1734</v>
      </c>
      <c r="B1736" s="47" t="s">
        <v>8292</v>
      </c>
      <c r="C1736" s="47" t="s">
        <v>1941</v>
      </c>
      <c r="D1736" s="69" t="s">
        <v>918</v>
      </c>
      <c r="E1736" s="47">
        <v>1977</v>
      </c>
      <c r="F1736" s="69" t="s">
        <v>1255</v>
      </c>
      <c r="G1736" s="69" t="s">
        <v>2864</v>
      </c>
      <c r="H1736" s="69" t="s">
        <v>8275</v>
      </c>
      <c r="I1736" s="70">
        <v>437.22167360023218</v>
      </c>
      <c r="J1736" s="47" t="s">
        <v>799</v>
      </c>
      <c r="K1736" s="47">
        <v>12</v>
      </c>
      <c r="L1736" s="71"/>
      <c r="M1736" s="47">
        <v>75</v>
      </c>
      <c r="N1736" s="48">
        <f t="shared" si="163"/>
        <v>200</v>
      </c>
      <c r="O1736" s="48">
        <f t="shared" si="164"/>
        <v>87444.334720046434</v>
      </c>
      <c r="P1736" s="72">
        <f t="shared" si="165"/>
        <v>8744.4334720046445</v>
      </c>
      <c r="Q1736" s="73">
        <f t="shared" si="166"/>
        <v>14428.315228807662</v>
      </c>
      <c r="R1736" s="48">
        <f t="shared" si="167"/>
        <v>110617.08342085875</v>
      </c>
      <c r="S1736" s="74">
        <f t="shared" si="168"/>
        <v>28</v>
      </c>
      <c r="T1736" s="6" t="s">
        <v>431</v>
      </c>
      <c r="U1736" s="47" t="s">
        <v>432</v>
      </c>
      <c r="V1736" s="47">
        <v>1</v>
      </c>
      <c r="W1736" s="47">
        <v>1</v>
      </c>
      <c r="X1736" s="47">
        <v>1</v>
      </c>
      <c r="Y1736" s="47">
        <v>1</v>
      </c>
      <c r="Z1736" s="75">
        <v>44273.544444444437</v>
      </c>
      <c r="AA1736" s="6" t="s">
        <v>1221</v>
      </c>
      <c r="AB1736" s="47" t="s">
        <v>920</v>
      </c>
      <c r="AC1736" s="47" t="s">
        <v>8293</v>
      </c>
      <c r="AD1736" s="47" t="s">
        <v>8294</v>
      </c>
      <c r="AE1736" s="47" t="s">
        <v>8295</v>
      </c>
      <c r="AF1736" s="6" t="s">
        <v>8296</v>
      </c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</row>
    <row r="1737" spans="1:43" s="1" customFormat="1" ht="31.5" x14ac:dyDescent="0.25">
      <c r="A1737" s="47">
        <v>1735</v>
      </c>
      <c r="B1737" s="47" t="s">
        <v>8297</v>
      </c>
      <c r="C1737" s="47" t="s">
        <v>1941</v>
      </c>
      <c r="D1737" s="69" t="s">
        <v>918</v>
      </c>
      <c r="E1737" s="47">
        <v>1977</v>
      </c>
      <c r="F1737" s="69" t="s">
        <v>1255</v>
      </c>
      <c r="G1737" s="69" t="s">
        <v>2864</v>
      </c>
      <c r="H1737" s="69" t="s">
        <v>8275</v>
      </c>
      <c r="I1737" s="70">
        <v>230.38756031257591</v>
      </c>
      <c r="J1737" s="47" t="s">
        <v>799</v>
      </c>
      <c r="K1737" s="47">
        <v>12</v>
      </c>
      <c r="L1737" s="71"/>
      <c r="M1737" s="47">
        <v>75</v>
      </c>
      <c r="N1737" s="48">
        <f t="shared" si="163"/>
        <v>200</v>
      </c>
      <c r="O1737" s="48">
        <f t="shared" si="164"/>
        <v>46077.512062515183</v>
      </c>
      <c r="P1737" s="72">
        <f t="shared" si="165"/>
        <v>4607.7512062515189</v>
      </c>
      <c r="Q1737" s="73">
        <f t="shared" si="166"/>
        <v>7602.7894903150045</v>
      </c>
      <c r="R1737" s="48">
        <f t="shared" si="167"/>
        <v>58288.052759081707</v>
      </c>
      <c r="S1737" s="74">
        <f t="shared" si="168"/>
        <v>28</v>
      </c>
      <c r="T1737" s="6" t="s">
        <v>431</v>
      </c>
      <c r="U1737" s="47" t="s">
        <v>432</v>
      </c>
      <c r="V1737" s="47">
        <v>1</v>
      </c>
      <c r="W1737" s="47">
        <v>1</v>
      </c>
      <c r="X1737" s="47">
        <v>1</v>
      </c>
      <c r="Y1737" s="47">
        <v>1</v>
      </c>
      <c r="Z1737" s="75">
        <v>44273.54619212963</v>
      </c>
      <c r="AA1737" s="6" t="s">
        <v>1221</v>
      </c>
      <c r="AB1737" s="47" t="s">
        <v>920</v>
      </c>
      <c r="AC1737" s="47" t="s">
        <v>8298</v>
      </c>
      <c r="AD1737" s="47" t="s">
        <v>8299</v>
      </c>
      <c r="AE1737" s="47" t="s">
        <v>8300</v>
      </c>
      <c r="AF1737" s="6" t="s">
        <v>8301</v>
      </c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</row>
    <row r="1738" spans="1:43" s="1" customFormat="1" ht="31.5" x14ac:dyDescent="0.25">
      <c r="A1738" s="47">
        <v>1736</v>
      </c>
      <c r="B1738" s="47" t="s">
        <v>8302</v>
      </c>
      <c r="C1738" s="47" t="s">
        <v>1941</v>
      </c>
      <c r="D1738" s="69" t="s">
        <v>918</v>
      </c>
      <c r="E1738" s="47">
        <v>1977</v>
      </c>
      <c r="F1738" s="69" t="s">
        <v>1255</v>
      </c>
      <c r="G1738" s="69" t="s">
        <v>2858</v>
      </c>
      <c r="H1738" s="69" t="s">
        <v>2864</v>
      </c>
      <c r="I1738" s="70">
        <v>3.2899525302527359</v>
      </c>
      <c r="J1738" s="47" t="s">
        <v>799</v>
      </c>
      <c r="K1738" s="47">
        <v>12</v>
      </c>
      <c r="L1738" s="71"/>
      <c r="M1738" s="47">
        <v>75</v>
      </c>
      <c r="N1738" s="48">
        <f t="shared" si="163"/>
        <v>200</v>
      </c>
      <c r="O1738" s="48">
        <f t="shared" si="164"/>
        <v>657.9905060505472</v>
      </c>
      <c r="P1738" s="72">
        <f t="shared" si="165"/>
        <v>65.799050605054717</v>
      </c>
      <c r="Q1738" s="73">
        <f t="shared" si="166"/>
        <v>108.56843349834028</v>
      </c>
      <c r="R1738" s="48">
        <f t="shared" si="167"/>
        <v>832.35799015394218</v>
      </c>
      <c r="S1738" s="74">
        <f t="shared" si="168"/>
        <v>28</v>
      </c>
      <c r="T1738" s="6" t="s">
        <v>431</v>
      </c>
      <c r="U1738" s="47" t="s">
        <v>432</v>
      </c>
      <c r="V1738" s="47">
        <v>1</v>
      </c>
      <c r="W1738" s="47">
        <v>1</v>
      </c>
      <c r="X1738" s="47">
        <v>1</v>
      </c>
      <c r="Y1738" s="47">
        <v>1</v>
      </c>
      <c r="Z1738" s="75">
        <v>44273.546226851853</v>
      </c>
      <c r="AA1738" s="6" t="s">
        <v>1221</v>
      </c>
      <c r="AB1738" s="47" t="s">
        <v>920</v>
      </c>
      <c r="AC1738" s="47" t="s">
        <v>8303</v>
      </c>
      <c r="AD1738" s="47" t="s">
        <v>8304</v>
      </c>
      <c r="AE1738" s="47" t="s">
        <v>8305</v>
      </c>
      <c r="AF1738" s="6" t="s">
        <v>8306</v>
      </c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</row>
    <row r="1739" spans="1:43" s="1" customFormat="1" ht="15.75" x14ac:dyDescent="0.25">
      <c r="A1739" s="47">
        <v>1737</v>
      </c>
      <c r="B1739" s="47" t="s">
        <v>8307</v>
      </c>
      <c r="C1739" s="47" t="s">
        <v>2205</v>
      </c>
      <c r="D1739" s="69" t="s">
        <v>1685</v>
      </c>
      <c r="E1739" s="47">
        <v>1979</v>
      </c>
      <c r="F1739" s="69" t="s">
        <v>1255</v>
      </c>
      <c r="G1739" s="69" t="s">
        <v>2857</v>
      </c>
      <c r="H1739" s="69" t="s">
        <v>2858</v>
      </c>
      <c r="I1739" s="70">
        <v>48.12106069004016</v>
      </c>
      <c r="J1739" s="47" t="s">
        <v>430</v>
      </c>
      <c r="K1739" s="47">
        <v>6</v>
      </c>
      <c r="L1739" s="71"/>
      <c r="M1739" s="47">
        <v>75</v>
      </c>
      <c r="N1739" s="48">
        <f t="shared" si="163"/>
        <v>140</v>
      </c>
      <c r="O1739" s="48">
        <f t="shared" si="164"/>
        <v>6736.9484966056225</v>
      </c>
      <c r="P1739" s="72">
        <f t="shared" si="165"/>
        <v>673.69484966056234</v>
      </c>
      <c r="Q1739" s="73">
        <f t="shared" si="166"/>
        <v>1111.5965019399275</v>
      </c>
      <c r="R1739" s="48">
        <f t="shared" si="167"/>
        <v>8522.2398482061126</v>
      </c>
      <c r="S1739" s="74">
        <f t="shared" si="168"/>
        <v>30</v>
      </c>
      <c r="T1739" s="6" t="s">
        <v>8308</v>
      </c>
      <c r="U1739" s="47" t="s">
        <v>432</v>
      </c>
      <c r="V1739" s="47">
        <v>1</v>
      </c>
      <c r="W1739" s="47">
        <v>1</v>
      </c>
      <c r="X1739" s="47">
        <v>1</v>
      </c>
      <c r="Y1739" s="47">
        <v>1</v>
      </c>
      <c r="Z1739" s="75">
        <v>40855.636469907397</v>
      </c>
      <c r="AA1739" s="6" t="s">
        <v>433</v>
      </c>
      <c r="AB1739" s="47" t="s">
        <v>1686</v>
      </c>
      <c r="AC1739" s="47" t="s">
        <v>8309</v>
      </c>
      <c r="AD1739" s="47" t="s">
        <v>8310</v>
      </c>
      <c r="AE1739" s="47" t="s">
        <v>8311</v>
      </c>
      <c r="AF1739" s="6" t="s">
        <v>8312</v>
      </c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</row>
    <row r="1740" spans="1:43" s="1" customFormat="1" ht="31.5" x14ac:dyDescent="0.25">
      <c r="A1740" s="47">
        <v>1738</v>
      </c>
      <c r="B1740" s="47" t="s">
        <v>8313</v>
      </c>
      <c r="C1740" s="47" t="s">
        <v>8274</v>
      </c>
      <c r="D1740" s="69" t="s">
        <v>918</v>
      </c>
      <c r="E1740" s="47">
        <v>1977</v>
      </c>
      <c r="F1740" s="69" t="s">
        <v>1255</v>
      </c>
      <c r="G1740" s="69" t="s">
        <v>457</v>
      </c>
      <c r="H1740" s="69" t="s">
        <v>457</v>
      </c>
      <c r="I1740" s="70">
        <v>143.60116636556521</v>
      </c>
      <c r="J1740" s="47" t="s">
        <v>799</v>
      </c>
      <c r="K1740" s="47">
        <v>6</v>
      </c>
      <c r="L1740" s="71"/>
      <c r="M1740" s="47">
        <v>75</v>
      </c>
      <c r="N1740" s="48">
        <f t="shared" si="163"/>
        <v>140</v>
      </c>
      <c r="O1740" s="48">
        <f t="shared" si="164"/>
        <v>20104.163291179128</v>
      </c>
      <c r="P1740" s="72">
        <f t="shared" si="165"/>
        <v>2010.4163291179129</v>
      </c>
      <c r="Q1740" s="73">
        <f t="shared" si="166"/>
        <v>3317.1869430445563</v>
      </c>
      <c r="R1740" s="48">
        <f t="shared" si="167"/>
        <v>25431.766563341596</v>
      </c>
      <c r="S1740" s="74">
        <f t="shared" si="168"/>
        <v>28</v>
      </c>
      <c r="T1740" s="6" t="s">
        <v>1268</v>
      </c>
      <c r="U1740" s="47" t="s">
        <v>432</v>
      </c>
      <c r="V1740" s="47">
        <v>1</v>
      </c>
      <c r="W1740" s="47">
        <v>1</v>
      </c>
      <c r="X1740" s="47">
        <v>1</v>
      </c>
      <c r="Y1740" s="47">
        <v>1</v>
      </c>
      <c r="Z1740" s="75">
        <v>44273.539884259269</v>
      </c>
      <c r="AA1740" s="6" t="s">
        <v>1221</v>
      </c>
      <c r="AB1740" s="47" t="s">
        <v>920</v>
      </c>
      <c r="AC1740" s="47" t="s">
        <v>8314</v>
      </c>
      <c r="AD1740" s="47" t="s">
        <v>8315</v>
      </c>
      <c r="AE1740" s="47" t="s">
        <v>8316</v>
      </c>
      <c r="AF1740" s="6" t="s">
        <v>8317</v>
      </c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</row>
    <row r="1741" spans="1:43" s="1" customFormat="1" ht="31.5" x14ac:dyDescent="0.25">
      <c r="A1741" s="47">
        <v>1739</v>
      </c>
      <c r="B1741" s="47" t="s">
        <v>8318</v>
      </c>
      <c r="C1741" s="47" t="s">
        <v>8274</v>
      </c>
      <c r="D1741" s="69" t="s">
        <v>918</v>
      </c>
      <c r="E1741" s="47">
        <v>1977</v>
      </c>
      <c r="F1741" s="69" t="s">
        <v>1255</v>
      </c>
      <c r="G1741" s="69" t="s">
        <v>8275</v>
      </c>
      <c r="H1741" s="69" t="s">
        <v>6986</v>
      </c>
      <c r="I1741" s="70">
        <v>275.3631929742121</v>
      </c>
      <c r="J1741" s="47" t="s">
        <v>799</v>
      </c>
      <c r="K1741" s="47">
        <v>12</v>
      </c>
      <c r="L1741" s="71"/>
      <c r="M1741" s="47">
        <v>75</v>
      </c>
      <c r="N1741" s="48">
        <f t="shared" si="163"/>
        <v>200</v>
      </c>
      <c r="O1741" s="48">
        <f t="shared" si="164"/>
        <v>55072.638594842421</v>
      </c>
      <c r="P1741" s="72">
        <f t="shared" si="165"/>
        <v>5507.2638594842429</v>
      </c>
      <c r="Q1741" s="73">
        <f t="shared" si="166"/>
        <v>9086.9853681489985</v>
      </c>
      <c r="R1741" s="48">
        <f t="shared" si="167"/>
        <v>69666.887822475663</v>
      </c>
      <c r="S1741" s="74">
        <f t="shared" si="168"/>
        <v>28</v>
      </c>
      <c r="T1741" s="6" t="s">
        <v>431</v>
      </c>
      <c r="U1741" s="47" t="s">
        <v>432</v>
      </c>
      <c r="V1741" s="47">
        <v>1</v>
      </c>
      <c r="W1741" s="47">
        <v>1</v>
      </c>
      <c r="X1741" s="47">
        <v>1</v>
      </c>
      <c r="Y1741" s="47">
        <v>1</v>
      </c>
      <c r="Z1741" s="75">
        <v>44273.54011574074</v>
      </c>
      <c r="AA1741" s="6" t="s">
        <v>1221</v>
      </c>
      <c r="AB1741" s="47" t="s">
        <v>920</v>
      </c>
      <c r="AC1741" s="47" t="s">
        <v>8277</v>
      </c>
      <c r="AD1741" s="47" t="s">
        <v>8319</v>
      </c>
      <c r="AE1741" s="47" t="s">
        <v>8320</v>
      </c>
      <c r="AF1741" s="6" t="s">
        <v>8321</v>
      </c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</row>
    <row r="1742" spans="1:43" s="1" customFormat="1" ht="31.5" x14ac:dyDescent="0.25">
      <c r="A1742" s="47">
        <v>1740</v>
      </c>
      <c r="B1742" s="47" t="s">
        <v>8322</v>
      </c>
      <c r="C1742" s="47" t="s">
        <v>8274</v>
      </c>
      <c r="D1742" s="69" t="s">
        <v>918</v>
      </c>
      <c r="E1742" s="47">
        <v>1977</v>
      </c>
      <c r="F1742" s="69" t="s">
        <v>1255</v>
      </c>
      <c r="G1742" s="69" t="s">
        <v>457</v>
      </c>
      <c r="H1742" s="69" t="s">
        <v>457</v>
      </c>
      <c r="I1742" s="70">
        <v>3.730494584020231</v>
      </c>
      <c r="J1742" s="47" t="s">
        <v>799</v>
      </c>
      <c r="K1742" s="47">
        <v>6</v>
      </c>
      <c r="L1742" s="71"/>
      <c r="M1742" s="47">
        <v>75</v>
      </c>
      <c r="N1742" s="48">
        <f t="shared" si="163"/>
        <v>140</v>
      </c>
      <c r="O1742" s="48">
        <f t="shared" si="164"/>
        <v>522.26924176283239</v>
      </c>
      <c r="P1742" s="72">
        <f t="shared" si="165"/>
        <v>52.226924176283241</v>
      </c>
      <c r="Q1742" s="73">
        <f t="shared" si="166"/>
        <v>86.174424890867343</v>
      </c>
      <c r="R1742" s="48">
        <f t="shared" si="167"/>
        <v>660.67059082998298</v>
      </c>
      <c r="S1742" s="74">
        <f t="shared" si="168"/>
        <v>28</v>
      </c>
      <c r="T1742" s="6" t="s">
        <v>1268</v>
      </c>
      <c r="U1742" s="47" t="s">
        <v>432</v>
      </c>
      <c r="V1742" s="47">
        <v>1</v>
      </c>
      <c r="W1742" s="47">
        <v>1</v>
      </c>
      <c r="X1742" s="47">
        <v>1</v>
      </c>
      <c r="Y1742" s="47">
        <v>1</v>
      </c>
      <c r="Z1742" s="75">
        <v>44273.539710648147</v>
      </c>
      <c r="AA1742" s="6" t="s">
        <v>1221</v>
      </c>
      <c r="AB1742" s="47" t="s">
        <v>920</v>
      </c>
      <c r="AC1742" s="47" t="s">
        <v>8319</v>
      </c>
      <c r="AD1742" s="47" t="s">
        <v>8314</v>
      </c>
      <c r="AE1742" s="47" t="s">
        <v>8323</v>
      </c>
      <c r="AF1742" s="6" t="s">
        <v>8324</v>
      </c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</row>
    <row r="1743" spans="1:43" s="1" customFormat="1" ht="31.5" x14ac:dyDescent="0.25">
      <c r="A1743" s="47">
        <v>1741</v>
      </c>
      <c r="B1743" s="47" t="s">
        <v>8325</v>
      </c>
      <c r="C1743" s="47" t="s">
        <v>1941</v>
      </c>
      <c r="D1743" s="69" t="s">
        <v>918</v>
      </c>
      <c r="E1743" s="47">
        <v>1977</v>
      </c>
      <c r="F1743" s="69" t="s">
        <v>1255</v>
      </c>
      <c r="G1743" s="69" t="s">
        <v>8275</v>
      </c>
      <c r="H1743" s="69" t="s">
        <v>6986</v>
      </c>
      <c r="I1743" s="70">
        <v>483.8718388461125</v>
      </c>
      <c r="J1743" s="47" t="s">
        <v>799</v>
      </c>
      <c r="K1743" s="47">
        <v>12</v>
      </c>
      <c r="L1743" s="71"/>
      <c r="M1743" s="47">
        <v>75</v>
      </c>
      <c r="N1743" s="48">
        <f t="shared" si="163"/>
        <v>200</v>
      </c>
      <c r="O1743" s="48">
        <f t="shared" si="164"/>
        <v>96774.367769222503</v>
      </c>
      <c r="P1743" s="72">
        <f t="shared" si="165"/>
        <v>9677.4367769222499</v>
      </c>
      <c r="Q1743" s="73">
        <f t="shared" si="166"/>
        <v>15967.770681921711</v>
      </c>
      <c r="R1743" s="48">
        <f t="shared" si="167"/>
        <v>122419.57522806646</v>
      </c>
      <c r="S1743" s="74">
        <f t="shared" si="168"/>
        <v>28</v>
      </c>
      <c r="T1743" s="6" t="s">
        <v>431</v>
      </c>
      <c r="U1743" s="47" t="s">
        <v>432</v>
      </c>
      <c r="V1743" s="47">
        <v>1</v>
      </c>
      <c r="W1743" s="47">
        <v>1</v>
      </c>
      <c r="X1743" s="47">
        <v>1</v>
      </c>
      <c r="Y1743" s="47">
        <v>1</v>
      </c>
      <c r="Z1743" s="75">
        <v>44273.541921296302</v>
      </c>
      <c r="AA1743" s="6" t="s">
        <v>1221</v>
      </c>
      <c r="AB1743" s="47" t="s">
        <v>920</v>
      </c>
      <c r="AC1743" s="47" t="s">
        <v>8326</v>
      </c>
      <c r="AD1743" s="47" t="s">
        <v>8289</v>
      </c>
      <c r="AE1743" s="47" t="s">
        <v>8327</v>
      </c>
      <c r="AF1743" s="6" t="s">
        <v>8328</v>
      </c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</row>
    <row r="1744" spans="1:43" s="1" customFormat="1" ht="31.5" x14ac:dyDescent="0.25">
      <c r="A1744" s="47">
        <v>1742</v>
      </c>
      <c r="B1744" s="47" t="s">
        <v>8329</v>
      </c>
      <c r="C1744" s="47" t="s">
        <v>3000</v>
      </c>
      <c r="D1744" s="69" t="s">
        <v>918</v>
      </c>
      <c r="E1744" s="47">
        <v>1977</v>
      </c>
      <c r="F1744" s="69" t="s">
        <v>1499</v>
      </c>
      <c r="G1744" s="69" t="s">
        <v>6986</v>
      </c>
      <c r="H1744" s="69" t="s">
        <v>457</v>
      </c>
      <c r="I1744" s="70">
        <v>3.106723063146057</v>
      </c>
      <c r="J1744" s="47" t="s">
        <v>799</v>
      </c>
      <c r="K1744" s="47">
        <v>12</v>
      </c>
      <c r="L1744" s="71"/>
      <c r="M1744" s="47">
        <v>75</v>
      </c>
      <c r="N1744" s="48">
        <f t="shared" si="163"/>
        <v>200</v>
      </c>
      <c r="O1744" s="48">
        <f t="shared" si="164"/>
        <v>621.34461262921138</v>
      </c>
      <c r="P1744" s="72">
        <f t="shared" si="165"/>
        <v>62.134461262921143</v>
      </c>
      <c r="Q1744" s="73">
        <f t="shared" si="166"/>
        <v>102.52186108381987</v>
      </c>
      <c r="R1744" s="48">
        <f t="shared" si="167"/>
        <v>786.00093497595242</v>
      </c>
      <c r="S1744" s="74">
        <f t="shared" si="168"/>
        <v>28</v>
      </c>
      <c r="T1744" s="6" t="s">
        <v>431</v>
      </c>
      <c r="U1744" s="47" t="s">
        <v>432</v>
      </c>
      <c r="V1744" s="47">
        <v>1</v>
      </c>
      <c r="W1744" s="47">
        <v>1</v>
      </c>
      <c r="X1744" s="47">
        <v>1</v>
      </c>
      <c r="Y1744" s="47">
        <v>1</v>
      </c>
      <c r="Z1744" s="75">
        <v>40855.636481481481</v>
      </c>
      <c r="AA1744" s="6" t="s">
        <v>433</v>
      </c>
      <c r="AB1744" s="47" t="s">
        <v>920</v>
      </c>
      <c r="AC1744" s="47" t="s">
        <v>8330</v>
      </c>
      <c r="AD1744" s="47" t="s">
        <v>6987</v>
      </c>
      <c r="AE1744" s="47" t="s">
        <v>8331</v>
      </c>
      <c r="AF1744" s="6" t="s">
        <v>8332</v>
      </c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</row>
    <row r="1745" spans="1:43" s="1" customFormat="1" ht="31.5" x14ac:dyDescent="0.25">
      <c r="A1745" s="47">
        <v>1743</v>
      </c>
      <c r="B1745" s="47" t="s">
        <v>8333</v>
      </c>
      <c r="C1745" s="47" t="s">
        <v>3000</v>
      </c>
      <c r="D1745" s="69" t="s">
        <v>918</v>
      </c>
      <c r="E1745" s="47">
        <v>1977</v>
      </c>
      <c r="F1745" s="69" t="s">
        <v>1499</v>
      </c>
      <c r="G1745" s="69" t="s">
        <v>6986</v>
      </c>
      <c r="H1745" s="69" t="s">
        <v>451</v>
      </c>
      <c r="I1745" s="70">
        <v>97.999873245531958</v>
      </c>
      <c r="J1745" s="47" t="s">
        <v>799</v>
      </c>
      <c r="K1745" s="47">
        <v>12</v>
      </c>
      <c r="L1745" s="71"/>
      <c r="M1745" s="47">
        <v>75</v>
      </c>
      <c r="N1745" s="48">
        <f t="shared" si="163"/>
        <v>200</v>
      </c>
      <c r="O1745" s="48">
        <f t="shared" si="164"/>
        <v>19599.974649106392</v>
      </c>
      <c r="P1745" s="72">
        <f t="shared" si="165"/>
        <v>1959.9974649106393</v>
      </c>
      <c r="Q1745" s="73">
        <f t="shared" si="166"/>
        <v>3233.9958171025551</v>
      </c>
      <c r="R1745" s="48">
        <f t="shared" si="167"/>
        <v>24793.967931119587</v>
      </c>
      <c r="S1745" s="74">
        <f t="shared" si="168"/>
        <v>28</v>
      </c>
      <c r="T1745" s="6" t="s">
        <v>8334</v>
      </c>
      <c r="U1745" s="47" t="s">
        <v>432</v>
      </c>
      <c r="V1745" s="47">
        <v>1</v>
      </c>
      <c r="W1745" s="47">
        <v>1</v>
      </c>
      <c r="X1745" s="47">
        <v>1</v>
      </c>
      <c r="Y1745" s="47">
        <v>1</v>
      </c>
      <c r="Z1745" s="75">
        <v>40855.636481481481</v>
      </c>
      <c r="AA1745" s="6" t="s">
        <v>433</v>
      </c>
      <c r="AB1745" s="47" t="s">
        <v>920</v>
      </c>
      <c r="AC1745" s="47" t="s">
        <v>8335</v>
      </c>
      <c r="AD1745" s="47" t="s">
        <v>8330</v>
      </c>
      <c r="AE1745" s="47" t="s">
        <v>8336</v>
      </c>
      <c r="AF1745" s="6" t="s">
        <v>8337</v>
      </c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</row>
    <row r="1746" spans="1:43" s="1" customFormat="1" ht="15.75" x14ac:dyDescent="0.25">
      <c r="A1746" s="47">
        <v>1744</v>
      </c>
      <c r="B1746" s="47" t="s">
        <v>8338</v>
      </c>
      <c r="C1746" s="47" t="s">
        <v>8274</v>
      </c>
      <c r="D1746" s="69" t="s">
        <v>8339</v>
      </c>
      <c r="E1746" s="47">
        <v>2000</v>
      </c>
      <c r="F1746" s="69" t="s">
        <v>1499</v>
      </c>
      <c r="G1746" s="69" t="s">
        <v>6986</v>
      </c>
      <c r="H1746" s="69" t="s">
        <v>451</v>
      </c>
      <c r="I1746" s="70">
        <v>120.0001859969927</v>
      </c>
      <c r="J1746" s="47" t="s">
        <v>430</v>
      </c>
      <c r="K1746" s="47">
        <v>12</v>
      </c>
      <c r="L1746" s="71"/>
      <c r="M1746" s="47">
        <v>75</v>
      </c>
      <c r="N1746" s="48">
        <f t="shared" si="163"/>
        <v>200</v>
      </c>
      <c r="O1746" s="48">
        <f t="shared" si="164"/>
        <v>24000.037199398539</v>
      </c>
      <c r="P1746" s="72">
        <f t="shared" si="165"/>
        <v>2400.0037199398539</v>
      </c>
      <c r="Q1746" s="73">
        <f t="shared" si="166"/>
        <v>3960.0061379007589</v>
      </c>
      <c r="R1746" s="48">
        <f t="shared" si="167"/>
        <v>30360.047057239153</v>
      </c>
      <c r="S1746" s="74">
        <f t="shared" si="168"/>
        <v>51</v>
      </c>
      <c r="T1746" s="6" t="s">
        <v>8334</v>
      </c>
      <c r="U1746" s="47" t="s">
        <v>432</v>
      </c>
      <c r="V1746" s="47">
        <v>1</v>
      </c>
      <c r="W1746" s="47">
        <v>1</v>
      </c>
      <c r="X1746" s="47">
        <v>1</v>
      </c>
      <c r="Y1746" s="47">
        <v>1</v>
      </c>
      <c r="Z1746" s="75">
        <v>40855.636481481481</v>
      </c>
      <c r="AA1746" s="6" t="s">
        <v>433</v>
      </c>
      <c r="AB1746" s="47" t="s">
        <v>431</v>
      </c>
      <c r="AC1746" s="47" t="s">
        <v>8340</v>
      </c>
      <c r="AD1746" s="47" t="s">
        <v>8335</v>
      </c>
      <c r="AE1746" s="47" t="s">
        <v>8341</v>
      </c>
      <c r="AF1746" s="6" t="s">
        <v>8342</v>
      </c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</row>
    <row r="1747" spans="1:43" s="1" customFormat="1" ht="31.5" x14ac:dyDescent="0.25">
      <c r="A1747" s="47">
        <v>1745</v>
      </c>
      <c r="B1747" s="47" t="s">
        <v>8343</v>
      </c>
      <c r="C1747" s="47" t="s">
        <v>8274</v>
      </c>
      <c r="D1747" s="69" t="s">
        <v>918</v>
      </c>
      <c r="E1747" s="47">
        <v>1977</v>
      </c>
      <c r="F1747" s="69" t="s">
        <v>1499</v>
      </c>
      <c r="G1747" s="69" t="s">
        <v>6986</v>
      </c>
      <c r="H1747" s="69" t="s">
        <v>451</v>
      </c>
      <c r="I1747" s="70">
        <v>400.35018459598223</v>
      </c>
      <c r="J1747" s="47" t="s">
        <v>799</v>
      </c>
      <c r="K1747" s="47">
        <v>12</v>
      </c>
      <c r="L1747" s="71"/>
      <c r="M1747" s="47">
        <v>75</v>
      </c>
      <c r="N1747" s="48">
        <f t="shared" si="163"/>
        <v>200</v>
      </c>
      <c r="O1747" s="48">
        <f t="shared" si="164"/>
        <v>80070.036919196442</v>
      </c>
      <c r="P1747" s="72">
        <f t="shared" si="165"/>
        <v>8007.0036919196446</v>
      </c>
      <c r="Q1747" s="73">
        <f t="shared" si="166"/>
        <v>13211.556091667413</v>
      </c>
      <c r="R1747" s="48">
        <f t="shared" si="167"/>
        <v>101288.5967027835</v>
      </c>
      <c r="S1747" s="74">
        <f t="shared" si="168"/>
        <v>28</v>
      </c>
      <c r="T1747" s="6" t="s">
        <v>431</v>
      </c>
      <c r="U1747" s="47" t="s">
        <v>432</v>
      </c>
      <c r="V1747" s="47">
        <v>1</v>
      </c>
      <c r="W1747" s="47">
        <v>1</v>
      </c>
      <c r="X1747" s="47">
        <v>1</v>
      </c>
      <c r="Y1747" s="47">
        <v>1</v>
      </c>
      <c r="Z1747" s="75">
        <v>44273.539710648147</v>
      </c>
      <c r="AA1747" s="6" t="s">
        <v>1221</v>
      </c>
      <c r="AB1747" s="47" t="s">
        <v>920</v>
      </c>
      <c r="AC1747" s="47" t="s">
        <v>8319</v>
      </c>
      <c r="AD1747" s="47" t="s">
        <v>8344</v>
      </c>
      <c r="AE1747" s="47" t="s">
        <v>8345</v>
      </c>
      <c r="AF1747" s="6" t="s">
        <v>8346</v>
      </c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</row>
    <row r="1748" spans="1:43" s="1" customFormat="1" ht="31.5" x14ac:dyDescent="0.25">
      <c r="A1748" s="47">
        <v>1746</v>
      </c>
      <c r="B1748" s="47" t="s">
        <v>8347</v>
      </c>
      <c r="C1748" s="47" t="s">
        <v>1941</v>
      </c>
      <c r="D1748" s="69" t="s">
        <v>918</v>
      </c>
      <c r="E1748" s="47">
        <v>1977</v>
      </c>
      <c r="F1748" s="69" t="s">
        <v>1255</v>
      </c>
      <c r="G1748" s="69" t="s">
        <v>2864</v>
      </c>
      <c r="H1748" s="69" t="s">
        <v>8275</v>
      </c>
      <c r="I1748" s="70">
        <v>2.9998467050353672</v>
      </c>
      <c r="J1748" s="47" t="s">
        <v>799</v>
      </c>
      <c r="K1748" s="47">
        <v>6</v>
      </c>
      <c r="L1748" s="71"/>
      <c r="M1748" s="47">
        <v>75</v>
      </c>
      <c r="N1748" s="48">
        <f t="shared" si="163"/>
        <v>140</v>
      </c>
      <c r="O1748" s="48">
        <f t="shared" si="164"/>
        <v>419.9785387049514</v>
      </c>
      <c r="P1748" s="72">
        <f t="shared" si="165"/>
        <v>41.997853870495142</v>
      </c>
      <c r="Q1748" s="73">
        <f t="shared" si="166"/>
        <v>69.296458886316984</v>
      </c>
      <c r="R1748" s="48">
        <f t="shared" si="167"/>
        <v>531.27285146176348</v>
      </c>
      <c r="S1748" s="74">
        <f t="shared" si="168"/>
        <v>28</v>
      </c>
      <c r="T1748" s="6" t="s">
        <v>431</v>
      </c>
      <c r="U1748" s="47" t="s">
        <v>432</v>
      </c>
      <c r="V1748" s="47">
        <v>1</v>
      </c>
      <c r="W1748" s="47">
        <v>1</v>
      </c>
      <c r="X1748" s="47">
        <v>1</v>
      </c>
      <c r="Y1748" s="47">
        <v>1</v>
      </c>
      <c r="Z1748" s="75">
        <v>40855.636481481481</v>
      </c>
      <c r="AA1748" s="6" t="s">
        <v>433</v>
      </c>
      <c r="AB1748" s="47" t="s">
        <v>920</v>
      </c>
      <c r="AC1748" s="47" t="s">
        <v>8348</v>
      </c>
      <c r="AD1748" s="47" t="s">
        <v>8349</v>
      </c>
      <c r="AE1748" s="47" t="s">
        <v>8350</v>
      </c>
      <c r="AF1748" s="6" t="s">
        <v>8351</v>
      </c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</row>
    <row r="1749" spans="1:43" s="1" customFormat="1" ht="31.5" x14ac:dyDescent="0.25">
      <c r="A1749" s="47">
        <v>1747</v>
      </c>
      <c r="B1749" s="47" t="s">
        <v>8352</v>
      </c>
      <c r="C1749" s="47" t="s">
        <v>1941</v>
      </c>
      <c r="D1749" s="69" t="s">
        <v>918</v>
      </c>
      <c r="E1749" s="47">
        <v>1977</v>
      </c>
      <c r="F1749" s="69" t="s">
        <v>1255</v>
      </c>
      <c r="G1749" s="69" t="s">
        <v>2864</v>
      </c>
      <c r="H1749" s="69" t="s">
        <v>8275</v>
      </c>
      <c r="I1749" s="70">
        <v>326.56469084806793</v>
      </c>
      <c r="J1749" s="47" t="s">
        <v>799</v>
      </c>
      <c r="K1749" s="47">
        <v>12</v>
      </c>
      <c r="L1749" s="71"/>
      <c r="M1749" s="47">
        <v>75</v>
      </c>
      <c r="N1749" s="48">
        <f t="shared" si="163"/>
        <v>200</v>
      </c>
      <c r="O1749" s="48">
        <f t="shared" si="164"/>
        <v>65312.938169613582</v>
      </c>
      <c r="P1749" s="72">
        <f t="shared" si="165"/>
        <v>6531.293816961359</v>
      </c>
      <c r="Q1749" s="73">
        <f t="shared" si="166"/>
        <v>10776.634797986242</v>
      </c>
      <c r="R1749" s="48">
        <f t="shared" si="167"/>
        <v>82620.866784561193</v>
      </c>
      <c r="S1749" s="74">
        <f t="shared" si="168"/>
        <v>28</v>
      </c>
      <c r="T1749" s="6" t="s">
        <v>431</v>
      </c>
      <c r="U1749" s="47" t="s">
        <v>432</v>
      </c>
      <c r="V1749" s="47">
        <v>1</v>
      </c>
      <c r="W1749" s="47">
        <v>1</v>
      </c>
      <c r="X1749" s="47">
        <v>1</v>
      </c>
      <c r="Y1749" s="47">
        <v>1</v>
      </c>
      <c r="Z1749" s="75">
        <v>44273.544444444437</v>
      </c>
      <c r="AA1749" s="6" t="s">
        <v>1221</v>
      </c>
      <c r="AB1749" s="47" t="s">
        <v>920</v>
      </c>
      <c r="AC1749" s="47" t="s">
        <v>1944</v>
      </c>
      <c r="AD1749" s="47" t="s">
        <v>8293</v>
      </c>
      <c r="AE1749" s="47" t="s">
        <v>8353</v>
      </c>
      <c r="AF1749" s="6" t="s">
        <v>8354</v>
      </c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</row>
    <row r="1750" spans="1:43" s="1" customFormat="1" ht="31.5" x14ac:dyDescent="0.25">
      <c r="A1750" s="47">
        <v>1748</v>
      </c>
      <c r="B1750" s="47" t="s">
        <v>8355</v>
      </c>
      <c r="C1750" s="47" t="s">
        <v>1941</v>
      </c>
      <c r="D1750" s="69" t="s">
        <v>918</v>
      </c>
      <c r="E1750" s="47">
        <v>1977</v>
      </c>
      <c r="F1750" s="69" t="s">
        <v>1255</v>
      </c>
      <c r="G1750" s="69" t="s">
        <v>2864</v>
      </c>
      <c r="H1750" s="69" t="s">
        <v>8275</v>
      </c>
      <c r="I1750" s="70">
        <v>2.938450396668892</v>
      </c>
      <c r="J1750" s="47" t="s">
        <v>799</v>
      </c>
      <c r="K1750" s="47">
        <v>12</v>
      </c>
      <c r="L1750" s="71"/>
      <c r="M1750" s="47">
        <v>75</v>
      </c>
      <c r="N1750" s="48">
        <f t="shared" si="163"/>
        <v>200</v>
      </c>
      <c r="O1750" s="48">
        <f t="shared" si="164"/>
        <v>587.69007933377839</v>
      </c>
      <c r="P1750" s="72">
        <f t="shared" si="165"/>
        <v>58.769007933377843</v>
      </c>
      <c r="Q1750" s="73">
        <f t="shared" si="166"/>
        <v>96.968863090073427</v>
      </c>
      <c r="R1750" s="48">
        <f t="shared" si="167"/>
        <v>743.42795035722963</v>
      </c>
      <c r="S1750" s="74">
        <f t="shared" si="168"/>
        <v>28</v>
      </c>
      <c r="T1750" s="6" t="s">
        <v>431</v>
      </c>
      <c r="U1750" s="47" t="s">
        <v>432</v>
      </c>
      <c r="V1750" s="47">
        <v>1</v>
      </c>
      <c r="W1750" s="47">
        <v>1</v>
      </c>
      <c r="X1750" s="47">
        <v>1</v>
      </c>
      <c r="Y1750" s="47">
        <v>1</v>
      </c>
      <c r="Z1750" s="75">
        <v>44273.544432870367</v>
      </c>
      <c r="AA1750" s="6" t="s">
        <v>1221</v>
      </c>
      <c r="AB1750" s="47" t="s">
        <v>920</v>
      </c>
      <c r="AC1750" s="47" t="s">
        <v>8299</v>
      </c>
      <c r="AD1750" s="47" t="s">
        <v>1944</v>
      </c>
      <c r="AE1750" s="47" t="s">
        <v>8356</v>
      </c>
      <c r="AF1750" s="6" t="s">
        <v>8357</v>
      </c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</row>
    <row r="1751" spans="1:43" s="1" customFormat="1" ht="31.5" x14ac:dyDescent="0.25">
      <c r="A1751" s="47">
        <v>1749</v>
      </c>
      <c r="B1751" s="47" t="s">
        <v>8358</v>
      </c>
      <c r="C1751" s="47" t="s">
        <v>1941</v>
      </c>
      <c r="D1751" s="69" t="s">
        <v>918</v>
      </c>
      <c r="E1751" s="47">
        <v>1977</v>
      </c>
      <c r="F1751" s="69" t="s">
        <v>1255</v>
      </c>
      <c r="G1751" s="69" t="s">
        <v>2864</v>
      </c>
      <c r="H1751" s="69" t="s">
        <v>8275</v>
      </c>
      <c r="I1751" s="70">
        <v>3.7609997925761869</v>
      </c>
      <c r="J1751" s="47" t="s">
        <v>799</v>
      </c>
      <c r="K1751" s="47">
        <v>12</v>
      </c>
      <c r="L1751" s="71"/>
      <c r="M1751" s="47">
        <v>75</v>
      </c>
      <c r="N1751" s="48">
        <f t="shared" si="163"/>
        <v>200</v>
      </c>
      <c r="O1751" s="48">
        <f t="shared" si="164"/>
        <v>752.19995851523743</v>
      </c>
      <c r="P1751" s="72">
        <f t="shared" si="165"/>
        <v>75.219995851523748</v>
      </c>
      <c r="Q1751" s="73">
        <f t="shared" si="166"/>
        <v>124.11299315501418</v>
      </c>
      <c r="R1751" s="48">
        <f t="shared" si="167"/>
        <v>951.53294752177544</v>
      </c>
      <c r="S1751" s="74">
        <f t="shared" si="168"/>
        <v>28</v>
      </c>
      <c r="T1751" s="6" t="s">
        <v>431</v>
      </c>
      <c r="U1751" s="47" t="s">
        <v>432</v>
      </c>
      <c r="V1751" s="47">
        <v>1</v>
      </c>
      <c r="W1751" s="47">
        <v>1</v>
      </c>
      <c r="X1751" s="47">
        <v>1</v>
      </c>
      <c r="Y1751" s="47">
        <v>1</v>
      </c>
      <c r="Z1751" s="75">
        <v>44273.54619212963</v>
      </c>
      <c r="AA1751" s="6" t="s">
        <v>1221</v>
      </c>
      <c r="AB1751" s="47" t="s">
        <v>920</v>
      </c>
      <c r="AC1751" s="47" t="s">
        <v>8298</v>
      </c>
      <c r="AD1751" s="47" t="s">
        <v>8303</v>
      </c>
      <c r="AE1751" s="47" t="s">
        <v>8359</v>
      </c>
      <c r="AF1751" s="6" t="s">
        <v>8360</v>
      </c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</row>
    <row r="1752" spans="1:43" s="1" customFormat="1" ht="31.5" x14ac:dyDescent="0.25">
      <c r="A1752" s="47">
        <v>1750</v>
      </c>
      <c r="B1752" s="47" t="s">
        <v>8361</v>
      </c>
      <c r="C1752" s="47" t="s">
        <v>1941</v>
      </c>
      <c r="D1752" s="69" t="s">
        <v>918</v>
      </c>
      <c r="E1752" s="47">
        <v>1977</v>
      </c>
      <c r="F1752" s="69" t="s">
        <v>1255</v>
      </c>
      <c r="G1752" s="69" t="s">
        <v>3858</v>
      </c>
      <c r="H1752" s="69" t="s">
        <v>2864</v>
      </c>
      <c r="I1752" s="70">
        <v>21.656105858174769</v>
      </c>
      <c r="J1752" s="47" t="s">
        <v>799</v>
      </c>
      <c r="K1752" s="47">
        <v>12</v>
      </c>
      <c r="L1752" s="71"/>
      <c r="M1752" s="47">
        <v>75</v>
      </c>
      <c r="N1752" s="48">
        <f t="shared" si="163"/>
        <v>200</v>
      </c>
      <c r="O1752" s="48">
        <f t="shared" si="164"/>
        <v>4331.2211716349539</v>
      </c>
      <c r="P1752" s="72">
        <f t="shared" si="165"/>
        <v>433.12211716349543</v>
      </c>
      <c r="Q1752" s="73">
        <f t="shared" si="166"/>
        <v>714.65149331976738</v>
      </c>
      <c r="R1752" s="48">
        <f t="shared" si="167"/>
        <v>5478.9947821182168</v>
      </c>
      <c r="S1752" s="74">
        <f t="shared" si="168"/>
        <v>28</v>
      </c>
      <c r="T1752" s="6" t="s">
        <v>431</v>
      </c>
      <c r="U1752" s="47" t="s">
        <v>432</v>
      </c>
      <c r="V1752" s="47">
        <v>1</v>
      </c>
      <c r="W1752" s="47">
        <v>1</v>
      </c>
      <c r="X1752" s="47">
        <v>1</v>
      </c>
      <c r="Y1752" s="47">
        <v>1</v>
      </c>
      <c r="Z1752" s="75">
        <v>44273.546226851853</v>
      </c>
      <c r="AA1752" s="6" t="s">
        <v>1221</v>
      </c>
      <c r="AB1752" s="47" t="s">
        <v>920</v>
      </c>
      <c r="AC1752" s="47" t="s">
        <v>8304</v>
      </c>
      <c r="AD1752" s="47" t="s">
        <v>3859</v>
      </c>
      <c r="AE1752" s="47" t="s">
        <v>8362</v>
      </c>
      <c r="AF1752" s="6" t="s">
        <v>8363</v>
      </c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</row>
    <row r="1753" spans="1:43" s="1" customFormat="1" ht="31.5" x14ac:dyDescent="0.25">
      <c r="A1753" s="47">
        <v>1751</v>
      </c>
      <c r="B1753" s="47" t="s">
        <v>8364</v>
      </c>
      <c r="C1753" s="47" t="s">
        <v>1941</v>
      </c>
      <c r="D1753" s="69" t="s">
        <v>918</v>
      </c>
      <c r="E1753" s="47">
        <v>1977</v>
      </c>
      <c r="F1753" s="69" t="s">
        <v>2864</v>
      </c>
      <c r="G1753" s="69" t="s">
        <v>905</v>
      </c>
      <c r="H1753" s="69" t="s">
        <v>1255</v>
      </c>
      <c r="I1753" s="70">
        <v>3.0174459401085549</v>
      </c>
      <c r="J1753" s="47" t="s">
        <v>799</v>
      </c>
      <c r="K1753" s="47">
        <v>10</v>
      </c>
      <c r="L1753" s="71"/>
      <c r="M1753" s="47">
        <v>75</v>
      </c>
      <c r="N1753" s="48">
        <f t="shared" si="163"/>
        <v>180</v>
      </c>
      <c r="O1753" s="48">
        <f t="shared" si="164"/>
        <v>543.14026921953985</v>
      </c>
      <c r="P1753" s="72">
        <f t="shared" si="165"/>
        <v>54.314026921953989</v>
      </c>
      <c r="Q1753" s="73">
        <f t="shared" si="166"/>
        <v>89.618144421224073</v>
      </c>
      <c r="R1753" s="48">
        <f t="shared" si="167"/>
        <v>687.07244056271793</v>
      </c>
      <c r="S1753" s="74">
        <f t="shared" si="168"/>
        <v>28</v>
      </c>
      <c r="T1753" s="6" t="s">
        <v>431</v>
      </c>
      <c r="U1753" s="47" t="s">
        <v>432</v>
      </c>
      <c r="V1753" s="47">
        <v>1</v>
      </c>
      <c r="W1753" s="47">
        <v>1</v>
      </c>
      <c r="X1753" s="47">
        <v>1</v>
      </c>
      <c r="Y1753" s="47">
        <v>1</v>
      </c>
      <c r="Z1753" s="75">
        <v>44273.546400462961</v>
      </c>
      <c r="AA1753" s="6" t="s">
        <v>1221</v>
      </c>
      <c r="AB1753" s="47" t="s">
        <v>920</v>
      </c>
      <c r="AC1753" s="47" t="s">
        <v>8303</v>
      </c>
      <c r="AD1753" s="47" t="s">
        <v>8365</v>
      </c>
      <c r="AE1753" s="47" t="s">
        <v>8366</v>
      </c>
      <c r="AF1753" s="6" t="s">
        <v>8367</v>
      </c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</row>
    <row r="1754" spans="1:43" s="1" customFormat="1" ht="31.5" x14ac:dyDescent="0.25">
      <c r="A1754" s="47">
        <v>1752</v>
      </c>
      <c r="B1754" s="47" t="s">
        <v>8368</v>
      </c>
      <c r="C1754" s="47" t="s">
        <v>1941</v>
      </c>
      <c r="D1754" s="69" t="s">
        <v>918</v>
      </c>
      <c r="E1754" s="47">
        <v>1977</v>
      </c>
      <c r="F1754" s="69" t="s">
        <v>2864</v>
      </c>
      <c r="G1754" s="69" t="s">
        <v>905</v>
      </c>
      <c r="H1754" s="69" t="s">
        <v>1255</v>
      </c>
      <c r="I1754" s="70">
        <v>65.40539663110431</v>
      </c>
      <c r="J1754" s="47" t="s">
        <v>799</v>
      </c>
      <c r="K1754" s="47">
        <v>10</v>
      </c>
      <c r="L1754" s="71"/>
      <c r="M1754" s="47">
        <v>75</v>
      </c>
      <c r="N1754" s="48">
        <f t="shared" si="163"/>
        <v>180</v>
      </c>
      <c r="O1754" s="48">
        <f t="shared" si="164"/>
        <v>11772.971393598777</v>
      </c>
      <c r="P1754" s="72">
        <f t="shared" si="165"/>
        <v>1177.2971393598777</v>
      </c>
      <c r="Q1754" s="73">
        <f t="shared" si="166"/>
        <v>1942.5402799437982</v>
      </c>
      <c r="R1754" s="48">
        <f t="shared" si="167"/>
        <v>14892.808812902453</v>
      </c>
      <c r="S1754" s="74">
        <f t="shared" si="168"/>
        <v>28</v>
      </c>
      <c r="T1754" s="6" t="s">
        <v>431</v>
      </c>
      <c r="U1754" s="47" t="s">
        <v>432</v>
      </c>
      <c r="V1754" s="47">
        <v>1</v>
      </c>
      <c r="W1754" s="47">
        <v>1</v>
      </c>
      <c r="X1754" s="47">
        <v>1</v>
      </c>
      <c r="Y1754" s="47">
        <v>1</v>
      </c>
      <c r="Z1754" s="75">
        <v>44273.546400462961</v>
      </c>
      <c r="AA1754" s="6" t="s">
        <v>1221</v>
      </c>
      <c r="AB1754" s="47" t="s">
        <v>920</v>
      </c>
      <c r="AC1754" s="47" t="s">
        <v>8365</v>
      </c>
      <c r="AD1754" s="47" t="s">
        <v>8369</v>
      </c>
      <c r="AE1754" s="47" t="s">
        <v>8370</v>
      </c>
      <c r="AF1754" s="6" t="s">
        <v>8371</v>
      </c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</row>
    <row r="1755" spans="1:43" s="1" customFormat="1" ht="15.75" x14ac:dyDescent="0.25">
      <c r="A1755" s="47">
        <v>1753</v>
      </c>
      <c r="B1755" s="47" t="s">
        <v>8372</v>
      </c>
      <c r="C1755" s="47" t="s">
        <v>1684</v>
      </c>
      <c r="D1755" s="69" t="s">
        <v>7729</v>
      </c>
      <c r="E1755" s="47">
        <v>1977</v>
      </c>
      <c r="F1755" s="69" t="s">
        <v>1677</v>
      </c>
      <c r="G1755" s="69" t="s">
        <v>1692</v>
      </c>
      <c r="H1755" s="69" t="s">
        <v>905</v>
      </c>
      <c r="I1755" s="70">
        <v>3.4718503605936339</v>
      </c>
      <c r="J1755" s="47" t="s">
        <v>799</v>
      </c>
      <c r="K1755" s="47">
        <v>8</v>
      </c>
      <c r="L1755" s="71"/>
      <c r="M1755" s="47">
        <v>75</v>
      </c>
      <c r="N1755" s="48">
        <f t="shared" si="163"/>
        <v>160</v>
      </c>
      <c r="O1755" s="48">
        <f t="shared" si="164"/>
        <v>555.49605769498146</v>
      </c>
      <c r="P1755" s="72">
        <f t="shared" si="165"/>
        <v>55.54960576949815</v>
      </c>
      <c r="Q1755" s="73">
        <f t="shared" si="166"/>
        <v>91.656849519671937</v>
      </c>
      <c r="R1755" s="48">
        <f t="shared" si="167"/>
        <v>702.70251298415155</v>
      </c>
      <c r="S1755" s="74">
        <f t="shared" si="168"/>
        <v>28</v>
      </c>
      <c r="T1755" s="6" t="s">
        <v>431</v>
      </c>
      <c r="U1755" s="47" t="s">
        <v>432</v>
      </c>
      <c r="V1755" s="47">
        <v>1</v>
      </c>
      <c r="W1755" s="47">
        <v>1</v>
      </c>
      <c r="X1755" s="47">
        <v>1</v>
      </c>
      <c r="Y1755" s="47">
        <v>1</v>
      </c>
      <c r="Z1755" s="75">
        <v>40855.636493055557</v>
      </c>
      <c r="AA1755" s="6" t="s">
        <v>433</v>
      </c>
      <c r="AB1755" s="47" t="s">
        <v>920</v>
      </c>
      <c r="AC1755" s="47" t="s">
        <v>8373</v>
      </c>
      <c r="AD1755" s="47" t="s">
        <v>8374</v>
      </c>
      <c r="AE1755" s="47" t="s">
        <v>8375</v>
      </c>
      <c r="AF1755" s="6" t="s">
        <v>8376</v>
      </c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</row>
    <row r="1756" spans="1:43" s="1" customFormat="1" ht="15.75" x14ac:dyDescent="0.25">
      <c r="A1756" s="47">
        <v>1754</v>
      </c>
      <c r="B1756" s="47" t="s">
        <v>8377</v>
      </c>
      <c r="C1756" s="47" t="s">
        <v>5602</v>
      </c>
      <c r="D1756" s="69" t="s">
        <v>7729</v>
      </c>
      <c r="E1756" s="47">
        <v>1977</v>
      </c>
      <c r="F1756" s="69" t="s">
        <v>1677</v>
      </c>
      <c r="G1756" s="69" t="s">
        <v>1692</v>
      </c>
      <c r="H1756" s="69" t="s">
        <v>905</v>
      </c>
      <c r="I1756" s="70">
        <v>263.58061704982191</v>
      </c>
      <c r="J1756" s="47" t="s">
        <v>799</v>
      </c>
      <c r="K1756" s="47">
        <v>8</v>
      </c>
      <c r="L1756" s="71"/>
      <c r="M1756" s="47">
        <v>75</v>
      </c>
      <c r="N1756" s="48">
        <f t="shared" si="163"/>
        <v>160</v>
      </c>
      <c r="O1756" s="48">
        <f t="shared" si="164"/>
        <v>42172.898727971507</v>
      </c>
      <c r="P1756" s="72">
        <f t="shared" si="165"/>
        <v>4217.2898727971506</v>
      </c>
      <c r="Q1756" s="73">
        <f t="shared" si="166"/>
        <v>6958.5282901152978</v>
      </c>
      <c r="R1756" s="48">
        <f t="shared" si="167"/>
        <v>53348.716890883952</v>
      </c>
      <c r="S1756" s="74">
        <f t="shared" si="168"/>
        <v>28</v>
      </c>
      <c r="T1756" s="6" t="s">
        <v>431</v>
      </c>
      <c r="U1756" s="47" t="s">
        <v>432</v>
      </c>
      <c r="V1756" s="47">
        <v>1</v>
      </c>
      <c r="W1756" s="47">
        <v>1</v>
      </c>
      <c r="X1756" s="47">
        <v>1</v>
      </c>
      <c r="Y1756" s="47">
        <v>1</v>
      </c>
      <c r="Z1756" s="75">
        <v>40855.636493055557</v>
      </c>
      <c r="AA1756" s="6" t="s">
        <v>433</v>
      </c>
      <c r="AB1756" s="47" t="s">
        <v>920</v>
      </c>
      <c r="AC1756" s="47" t="s">
        <v>8378</v>
      </c>
      <c r="AD1756" s="47" t="s">
        <v>8379</v>
      </c>
      <c r="AE1756" s="47" t="s">
        <v>8380</v>
      </c>
      <c r="AF1756" s="6" t="s">
        <v>8381</v>
      </c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</row>
    <row r="1757" spans="1:43" s="1" customFormat="1" ht="31.5" x14ac:dyDescent="0.25">
      <c r="A1757" s="47">
        <v>1755</v>
      </c>
      <c r="B1757" s="47" t="s">
        <v>8382</v>
      </c>
      <c r="C1757" s="47" t="s">
        <v>1684</v>
      </c>
      <c r="D1757" s="69" t="s">
        <v>1675</v>
      </c>
      <c r="E1757" s="47">
        <v>2002</v>
      </c>
      <c r="F1757" s="69" t="s">
        <v>8383</v>
      </c>
      <c r="G1757" s="69" t="s">
        <v>1677</v>
      </c>
      <c r="H1757" s="69" t="s">
        <v>451</v>
      </c>
      <c r="I1757" s="70">
        <v>2.2692797213051268</v>
      </c>
      <c r="J1757" s="47" t="s">
        <v>430</v>
      </c>
      <c r="K1757" s="47">
        <v>8</v>
      </c>
      <c r="L1757" s="71"/>
      <c r="M1757" s="47">
        <v>75</v>
      </c>
      <c r="N1757" s="48">
        <f t="shared" si="163"/>
        <v>160</v>
      </c>
      <c r="O1757" s="48">
        <f t="shared" si="164"/>
        <v>363.08475540882029</v>
      </c>
      <c r="P1757" s="72">
        <f t="shared" si="165"/>
        <v>36.308475540882029</v>
      </c>
      <c r="Q1757" s="73">
        <f t="shared" si="166"/>
        <v>59.908984642455351</v>
      </c>
      <c r="R1757" s="48">
        <f t="shared" si="167"/>
        <v>459.30221559215772</v>
      </c>
      <c r="S1757" s="74">
        <f t="shared" si="168"/>
        <v>53</v>
      </c>
      <c r="T1757" s="6" t="s">
        <v>431</v>
      </c>
      <c r="U1757" s="47" t="s">
        <v>432</v>
      </c>
      <c r="V1757" s="47">
        <v>1</v>
      </c>
      <c r="W1757" s="47">
        <v>1</v>
      </c>
      <c r="X1757" s="47">
        <v>1</v>
      </c>
      <c r="Y1757" s="47">
        <v>1</v>
      </c>
      <c r="Z1757" s="75">
        <v>44267.411874999998</v>
      </c>
      <c r="AA1757" s="6" t="s">
        <v>1221</v>
      </c>
      <c r="AB1757" s="47" t="s">
        <v>1678</v>
      </c>
      <c r="AC1757" s="47" t="s">
        <v>1694</v>
      </c>
      <c r="AD1757" s="47" t="s">
        <v>8384</v>
      </c>
      <c r="AE1757" s="47" t="s">
        <v>8385</v>
      </c>
      <c r="AF1757" s="6" t="s">
        <v>8386</v>
      </c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</row>
    <row r="1758" spans="1:43" s="1" customFormat="1" ht="31.5" x14ac:dyDescent="0.25">
      <c r="A1758" s="47">
        <v>1756</v>
      </c>
      <c r="B1758" s="47" t="s">
        <v>8387</v>
      </c>
      <c r="C1758" s="47" t="s">
        <v>1684</v>
      </c>
      <c r="D1758" s="69" t="s">
        <v>1675</v>
      </c>
      <c r="E1758" s="47">
        <v>2002</v>
      </c>
      <c r="F1758" s="69" t="s">
        <v>8388</v>
      </c>
      <c r="G1758" s="69" t="s">
        <v>1677</v>
      </c>
      <c r="H1758" s="69" t="s">
        <v>451</v>
      </c>
      <c r="I1758" s="70">
        <v>26.806921659472909</v>
      </c>
      <c r="J1758" s="47" t="s">
        <v>430</v>
      </c>
      <c r="K1758" s="47">
        <v>8</v>
      </c>
      <c r="L1758" s="71"/>
      <c r="M1758" s="47">
        <v>75</v>
      </c>
      <c r="N1758" s="48">
        <f t="shared" si="163"/>
        <v>160</v>
      </c>
      <c r="O1758" s="48">
        <f t="shared" si="164"/>
        <v>4289.1074655156654</v>
      </c>
      <c r="P1758" s="72">
        <f t="shared" si="165"/>
        <v>428.91074655156655</v>
      </c>
      <c r="Q1758" s="73">
        <f t="shared" si="166"/>
        <v>707.70273181008474</v>
      </c>
      <c r="R1758" s="48">
        <f t="shared" si="167"/>
        <v>5425.7209438773161</v>
      </c>
      <c r="S1758" s="74">
        <f t="shared" si="168"/>
        <v>53</v>
      </c>
      <c r="T1758" s="6" t="s">
        <v>1865</v>
      </c>
      <c r="U1758" s="47" t="s">
        <v>432</v>
      </c>
      <c r="V1758" s="47">
        <v>1</v>
      </c>
      <c r="W1758" s="47">
        <v>1</v>
      </c>
      <c r="X1758" s="47">
        <v>1</v>
      </c>
      <c r="Y1758" s="47">
        <v>1</v>
      </c>
      <c r="Z1758" s="75">
        <v>44267.412048611113</v>
      </c>
      <c r="AA1758" s="6" t="s">
        <v>1221</v>
      </c>
      <c r="AB1758" s="47" t="s">
        <v>1678</v>
      </c>
      <c r="AC1758" s="47" t="s">
        <v>8384</v>
      </c>
      <c r="AD1758" s="47" t="s">
        <v>8389</v>
      </c>
      <c r="AE1758" s="47" t="s">
        <v>8390</v>
      </c>
      <c r="AF1758" s="6" t="s">
        <v>8391</v>
      </c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</row>
    <row r="1759" spans="1:43" s="1" customFormat="1" ht="15.75" x14ac:dyDescent="0.25">
      <c r="A1759" s="47">
        <v>1757</v>
      </c>
      <c r="B1759" s="47" t="s">
        <v>8392</v>
      </c>
      <c r="C1759" s="47" t="s">
        <v>5602</v>
      </c>
      <c r="D1759" s="69" t="s">
        <v>7729</v>
      </c>
      <c r="E1759" s="47">
        <v>1977</v>
      </c>
      <c r="F1759" s="69" t="s">
        <v>1677</v>
      </c>
      <c r="G1759" s="69" t="s">
        <v>1692</v>
      </c>
      <c r="H1759" s="69" t="s">
        <v>905</v>
      </c>
      <c r="I1759" s="70">
        <v>137.36190955657051</v>
      </c>
      <c r="J1759" s="47" t="s">
        <v>799</v>
      </c>
      <c r="K1759" s="47">
        <v>8</v>
      </c>
      <c r="L1759" s="71"/>
      <c r="M1759" s="47">
        <v>75</v>
      </c>
      <c r="N1759" s="48">
        <f t="shared" si="163"/>
        <v>160</v>
      </c>
      <c r="O1759" s="48">
        <f t="shared" si="164"/>
        <v>21977.905529051281</v>
      </c>
      <c r="P1759" s="72">
        <f t="shared" si="165"/>
        <v>2197.7905529051282</v>
      </c>
      <c r="Q1759" s="73">
        <f t="shared" si="166"/>
        <v>3626.3544122934613</v>
      </c>
      <c r="R1759" s="48">
        <f t="shared" si="167"/>
        <v>27802.05049424987</v>
      </c>
      <c r="S1759" s="74">
        <f t="shared" si="168"/>
        <v>28</v>
      </c>
      <c r="T1759" s="6" t="s">
        <v>431</v>
      </c>
      <c r="U1759" s="47" t="s">
        <v>432</v>
      </c>
      <c r="V1759" s="47">
        <v>1</v>
      </c>
      <c r="W1759" s="47">
        <v>1</v>
      </c>
      <c r="X1759" s="47">
        <v>1</v>
      </c>
      <c r="Y1759" s="47">
        <v>1</v>
      </c>
      <c r="Z1759" s="75">
        <v>40855.636493055557</v>
      </c>
      <c r="AA1759" s="6" t="s">
        <v>433</v>
      </c>
      <c r="AB1759" s="47" t="s">
        <v>920</v>
      </c>
      <c r="AC1759" s="47" t="s">
        <v>8393</v>
      </c>
      <c r="AD1759" s="47" t="s">
        <v>7893</v>
      </c>
      <c r="AE1759" s="47" t="s">
        <v>8394</v>
      </c>
      <c r="AF1759" s="6" t="s">
        <v>8395</v>
      </c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</row>
    <row r="1760" spans="1:43" s="1" customFormat="1" ht="15.75" x14ac:dyDescent="0.25">
      <c r="A1760" s="47">
        <v>1758</v>
      </c>
      <c r="B1760" s="47" t="s">
        <v>8396</v>
      </c>
      <c r="C1760" s="47" t="s">
        <v>1684</v>
      </c>
      <c r="D1760" s="69" t="s">
        <v>7729</v>
      </c>
      <c r="E1760" s="47">
        <v>1977</v>
      </c>
      <c r="F1760" s="69" t="s">
        <v>1677</v>
      </c>
      <c r="G1760" s="69" t="s">
        <v>1692</v>
      </c>
      <c r="H1760" s="69" t="s">
        <v>905</v>
      </c>
      <c r="I1760" s="70">
        <v>316.09386715754562</v>
      </c>
      <c r="J1760" s="47" t="s">
        <v>799</v>
      </c>
      <c r="K1760" s="47">
        <v>8</v>
      </c>
      <c r="L1760" s="71"/>
      <c r="M1760" s="47">
        <v>75</v>
      </c>
      <c r="N1760" s="48">
        <f t="shared" si="163"/>
        <v>160</v>
      </c>
      <c r="O1760" s="48">
        <f t="shared" si="164"/>
        <v>50575.018745207301</v>
      </c>
      <c r="P1760" s="72">
        <f t="shared" si="165"/>
        <v>5057.5018745207308</v>
      </c>
      <c r="Q1760" s="73">
        <f t="shared" si="166"/>
        <v>8344.8780929592049</v>
      </c>
      <c r="R1760" s="48">
        <f t="shared" si="167"/>
        <v>63977.398712687238</v>
      </c>
      <c r="S1760" s="74">
        <f t="shared" si="168"/>
        <v>28</v>
      </c>
      <c r="T1760" s="6" t="s">
        <v>431</v>
      </c>
      <c r="U1760" s="47" t="s">
        <v>432</v>
      </c>
      <c r="V1760" s="47">
        <v>1</v>
      </c>
      <c r="W1760" s="47">
        <v>1</v>
      </c>
      <c r="X1760" s="47">
        <v>1</v>
      </c>
      <c r="Y1760" s="47">
        <v>1</v>
      </c>
      <c r="Z1760" s="75">
        <v>40855.636493055557</v>
      </c>
      <c r="AA1760" s="6" t="s">
        <v>433</v>
      </c>
      <c r="AB1760" s="47" t="s">
        <v>920</v>
      </c>
      <c r="AC1760" s="47" t="s">
        <v>8397</v>
      </c>
      <c r="AD1760" s="47" t="s">
        <v>8373</v>
      </c>
      <c r="AE1760" s="47" t="s">
        <v>8398</v>
      </c>
      <c r="AF1760" s="6" t="s">
        <v>8399</v>
      </c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</row>
    <row r="1761" spans="1:43" s="1" customFormat="1" ht="15.75" x14ac:dyDescent="0.25">
      <c r="A1761" s="47">
        <v>1759</v>
      </c>
      <c r="B1761" s="47" t="s">
        <v>8400</v>
      </c>
      <c r="C1761" s="47" t="s">
        <v>1684</v>
      </c>
      <c r="D1761" s="69" t="s">
        <v>7729</v>
      </c>
      <c r="E1761" s="47">
        <v>1977</v>
      </c>
      <c r="F1761" s="69" t="s">
        <v>1677</v>
      </c>
      <c r="G1761" s="69" t="s">
        <v>1692</v>
      </c>
      <c r="H1761" s="69" t="s">
        <v>905</v>
      </c>
      <c r="I1761" s="70">
        <v>307.65196188206068</v>
      </c>
      <c r="J1761" s="47" t="s">
        <v>799</v>
      </c>
      <c r="K1761" s="47">
        <v>8</v>
      </c>
      <c r="L1761" s="71"/>
      <c r="M1761" s="47">
        <v>75</v>
      </c>
      <c r="N1761" s="48">
        <f t="shared" si="163"/>
        <v>160</v>
      </c>
      <c r="O1761" s="48">
        <f t="shared" si="164"/>
        <v>49224.31390112971</v>
      </c>
      <c r="P1761" s="72">
        <f t="shared" si="165"/>
        <v>4922.4313901129717</v>
      </c>
      <c r="Q1761" s="73">
        <f t="shared" si="166"/>
        <v>8122.0117936864017</v>
      </c>
      <c r="R1761" s="48">
        <f t="shared" si="167"/>
        <v>62268.757084929086</v>
      </c>
      <c r="S1761" s="74">
        <f t="shared" si="168"/>
        <v>28</v>
      </c>
      <c r="T1761" s="6" t="s">
        <v>431</v>
      </c>
      <c r="U1761" s="47" t="s">
        <v>432</v>
      </c>
      <c r="V1761" s="47">
        <v>1</v>
      </c>
      <c r="W1761" s="47">
        <v>1</v>
      </c>
      <c r="X1761" s="47">
        <v>1</v>
      </c>
      <c r="Y1761" s="47">
        <v>1</v>
      </c>
      <c r="Z1761" s="75">
        <v>40855.636493055557</v>
      </c>
      <c r="AA1761" s="6" t="s">
        <v>433</v>
      </c>
      <c r="AB1761" s="47" t="s">
        <v>920</v>
      </c>
      <c r="AC1761" s="47" t="s">
        <v>8379</v>
      </c>
      <c r="AD1761" s="47" t="s">
        <v>8397</v>
      </c>
      <c r="AE1761" s="47" t="s">
        <v>8401</v>
      </c>
      <c r="AF1761" s="6" t="s">
        <v>8402</v>
      </c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</row>
    <row r="1762" spans="1:43" s="1" customFormat="1" ht="15.75" x14ac:dyDescent="0.25">
      <c r="A1762" s="47">
        <v>1760</v>
      </c>
      <c r="B1762" s="47" t="s">
        <v>8403</v>
      </c>
      <c r="C1762" s="47" t="s">
        <v>5602</v>
      </c>
      <c r="D1762" s="69" t="s">
        <v>7729</v>
      </c>
      <c r="E1762" s="47">
        <v>1977</v>
      </c>
      <c r="F1762" s="69" t="s">
        <v>1677</v>
      </c>
      <c r="G1762" s="69" t="s">
        <v>1692</v>
      </c>
      <c r="H1762" s="69" t="s">
        <v>905</v>
      </c>
      <c r="I1762" s="70">
        <v>398.15907687684529</v>
      </c>
      <c r="J1762" s="47" t="s">
        <v>799</v>
      </c>
      <c r="K1762" s="47">
        <v>8</v>
      </c>
      <c r="L1762" s="71"/>
      <c r="M1762" s="47">
        <v>75</v>
      </c>
      <c r="N1762" s="48">
        <f t="shared" si="163"/>
        <v>160</v>
      </c>
      <c r="O1762" s="48">
        <f t="shared" si="164"/>
        <v>63705.452300295248</v>
      </c>
      <c r="P1762" s="72">
        <f t="shared" si="165"/>
        <v>6370.5452300295256</v>
      </c>
      <c r="Q1762" s="73">
        <f t="shared" si="166"/>
        <v>10511.399629548716</v>
      </c>
      <c r="R1762" s="48">
        <f t="shared" si="167"/>
        <v>80587.397159873493</v>
      </c>
      <c r="S1762" s="74">
        <f t="shared" si="168"/>
        <v>28</v>
      </c>
      <c r="T1762" s="6" t="s">
        <v>431</v>
      </c>
      <c r="U1762" s="47" t="s">
        <v>432</v>
      </c>
      <c r="V1762" s="47">
        <v>1</v>
      </c>
      <c r="W1762" s="47">
        <v>1</v>
      </c>
      <c r="X1762" s="47">
        <v>1</v>
      </c>
      <c r="Y1762" s="47">
        <v>1</v>
      </c>
      <c r="Z1762" s="75">
        <v>40855.636493055557</v>
      </c>
      <c r="AA1762" s="6" t="s">
        <v>433</v>
      </c>
      <c r="AB1762" s="47" t="s">
        <v>920</v>
      </c>
      <c r="AC1762" s="47" t="s">
        <v>8404</v>
      </c>
      <c r="AD1762" s="47" t="s">
        <v>8378</v>
      </c>
      <c r="AE1762" s="47" t="s">
        <v>8405</v>
      </c>
      <c r="AF1762" s="6" t="s">
        <v>8406</v>
      </c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</row>
    <row r="1763" spans="1:43" s="1" customFormat="1" ht="15.75" x14ac:dyDescent="0.25">
      <c r="A1763" s="47">
        <v>1761</v>
      </c>
      <c r="B1763" s="47" t="s">
        <v>8407</v>
      </c>
      <c r="C1763" s="47" t="s">
        <v>5602</v>
      </c>
      <c r="D1763" s="69" t="s">
        <v>7729</v>
      </c>
      <c r="E1763" s="47">
        <v>1977</v>
      </c>
      <c r="F1763" s="69" t="s">
        <v>1677</v>
      </c>
      <c r="G1763" s="69" t="s">
        <v>1692</v>
      </c>
      <c r="H1763" s="69" t="s">
        <v>905</v>
      </c>
      <c r="I1763" s="70">
        <v>319.20784210327469</v>
      </c>
      <c r="J1763" s="47" t="s">
        <v>430</v>
      </c>
      <c r="K1763" s="47">
        <v>8</v>
      </c>
      <c r="L1763" s="71"/>
      <c r="M1763" s="47">
        <v>75</v>
      </c>
      <c r="N1763" s="48">
        <f t="shared" si="163"/>
        <v>160</v>
      </c>
      <c r="O1763" s="48">
        <f t="shared" si="164"/>
        <v>51073.254736523952</v>
      </c>
      <c r="P1763" s="72">
        <f t="shared" si="165"/>
        <v>5107.3254736523959</v>
      </c>
      <c r="Q1763" s="73">
        <f t="shared" si="166"/>
        <v>8427.087031526451</v>
      </c>
      <c r="R1763" s="48">
        <f t="shared" si="167"/>
        <v>64607.667241702802</v>
      </c>
      <c r="S1763" s="74">
        <f t="shared" si="168"/>
        <v>28</v>
      </c>
      <c r="T1763" s="6" t="s">
        <v>431</v>
      </c>
      <c r="U1763" s="47" t="s">
        <v>432</v>
      </c>
      <c r="V1763" s="47">
        <v>1</v>
      </c>
      <c r="W1763" s="47">
        <v>1</v>
      </c>
      <c r="X1763" s="47">
        <v>1</v>
      </c>
      <c r="Y1763" s="47">
        <v>1</v>
      </c>
      <c r="Z1763" s="75">
        <v>40855.636504629627</v>
      </c>
      <c r="AA1763" s="6" t="s">
        <v>433</v>
      </c>
      <c r="AB1763" s="47" t="s">
        <v>920</v>
      </c>
      <c r="AC1763" s="47" t="s">
        <v>7893</v>
      </c>
      <c r="AD1763" s="47" t="s">
        <v>8404</v>
      </c>
      <c r="AE1763" s="47" t="s">
        <v>8408</v>
      </c>
      <c r="AF1763" s="6" t="s">
        <v>8409</v>
      </c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</row>
    <row r="1764" spans="1:43" s="1" customFormat="1" ht="31.5" x14ac:dyDescent="0.25">
      <c r="A1764" s="47">
        <v>1762</v>
      </c>
      <c r="B1764" s="47" t="s">
        <v>8410</v>
      </c>
      <c r="C1764" s="47" t="s">
        <v>1684</v>
      </c>
      <c r="D1764" s="69" t="s">
        <v>1675</v>
      </c>
      <c r="E1764" s="47">
        <v>2002</v>
      </c>
      <c r="F1764" s="69" t="s">
        <v>1677</v>
      </c>
      <c r="G1764" s="69" t="s">
        <v>451</v>
      </c>
      <c r="H1764" s="69" t="s">
        <v>451</v>
      </c>
      <c r="I1764" s="70">
        <v>1.1552004336762789</v>
      </c>
      <c r="J1764" s="47" t="s">
        <v>430</v>
      </c>
      <c r="K1764" s="47">
        <v>8</v>
      </c>
      <c r="L1764" s="71"/>
      <c r="M1764" s="47">
        <v>75</v>
      </c>
      <c r="N1764" s="48">
        <f t="shared" si="163"/>
        <v>160</v>
      </c>
      <c r="O1764" s="48">
        <f t="shared" si="164"/>
        <v>184.83206938820462</v>
      </c>
      <c r="P1764" s="72">
        <f t="shared" si="165"/>
        <v>18.483206938820462</v>
      </c>
      <c r="Q1764" s="73">
        <f t="shared" si="166"/>
        <v>30.497291449053762</v>
      </c>
      <c r="R1764" s="48">
        <f t="shared" si="167"/>
        <v>233.81256777607885</v>
      </c>
      <c r="S1764" s="74">
        <f t="shared" si="168"/>
        <v>53</v>
      </c>
      <c r="T1764" s="6" t="s">
        <v>431</v>
      </c>
      <c r="U1764" s="47" t="s">
        <v>432</v>
      </c>
      <c r="V1764" s="47">
        <v>1</v>
      </c>
      <c r="W1764" s="47">
        <v>1</v>
      </c>
      <c r="X1764" s="47">
        <v>1</v>
      </c>
      <c r="Y1764" s="47">
        <v>1</v>
      </c>
      <c r="Z1764" s="75">
        <v>40855.636504629627</v>
      </c>
      <c r="AA1764" s="6" t="s">
        <v>433</v>
      </c>
      <c r="AB1764" s="47" t="s">
        <v>1678</v>
      </c>
      <c r="AC1764" s="47" t="s">
        <v>8397</v>
      </c>
      <c r="AD1764" s="47" t="s">
        <v>8411</v>
      </c>
      <c r="AE1764" s="47" t="s">
        <v>8412</v>
      </c>
      <c r="AF1764" s="6" t="s">
        <v>8413</v>
      </c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</row>
    <row r="1765" spans="1:43" s="1" customFormat="1" ht="31.5" x14ac:dyDescent="0.25">
      <c r="A1765" s="47">
        <v>1763</v>
      </c>
      <c r="B1765" s="47" t="s">
        <v>8414</v>
      </c>
      <c r="C1765" s="47" t="s">
        <v>5602</v>
      </c>
      <c r="D1765" s="69" t="s">
        <v>1675</v>
      </c>
      <c r="E1765" s="47">
        <v>2002</v>
      </c>
      <c r="F1765" s="69" t="s">
        <v>1677</v>
      </c>
      <c r="G1765" s="69" t="s">
        <v>451</v>
      </c>
      <c r="H1765" s="69" t="s">
        <v>451</v>
      </c>
      <c r="I1765" s="70">
        <v>85.102537698601395</v>
      </c>
      <c r="J1765" s="47" t="s">
        <v>430</v>
      </c>
      <c r="K1765" s="47">
        <v>6</v>
      </c>
      <c r="L1765" s="71"/>
      <c r="M1765" s="47">
        <v>75</v>
      </c>
      <c r="N1765" s="48">
        <f t="shared" si="163"/>
        <v>140</v>
      </c>
      <c r="O1765" s="48">
        <f t="shared" si="164"/>
        <v>11914.355277804196</v>
      </c>
      <c r="P1765" s="72">
        <f t="shared" si="165"/>
        <v>1191.4355277804195</v>
      </c>
      <c r="Q1765" s="73">
        <f t="shared" si="166"/>
        <v>1965.8686208376921</v>
      </c>
      <c r="R1765" s="48">
        <f t="shared" si="167"/>
        <v>15071.659426422306</v>
      </c>
      <c r="S1765" s="74">
        <f t="shared" si="168"/>
        <v>53</v>
      </c>
      <c r="T1765" s="6" t="s">
        <v>431</v>
      </c>
      <c r="U1765" s="47" t="s">
        <v>432</v>
      </c>
      <c r="V1765" s="47">
        <v>1</v>
      </c>
      <c r="W1765" s="47">
        <v>1</v>
      </c>
      <c r="X1765" s="47">
        <v>1</v>
      </c>
      <c r="Y1765" s="47">
        <v>1</v>
      </c>
      <c r="Z1765" s="75">
        <v>40855.636504629627</v>
      </c>
      <c r="AA1765" s="6" t="s">
        <v>433</v>
      </c>
      <c r="AB1765" s="47" t="s">
        <v>1678</v>
      </c>
      <c r="AC1765" s="47" t="s">
        <v>7894</v>
      </c>
      <c r="AD1765" s="47" t="s">
        <v>7898</v>
      </c>
      <c r="AE1765" s="47" t="s">
        <v>8415</v>
      </c>
      <c r="AF1765" s="6" t="s">
        <v>8416</v>
      </c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</row>
    <row r="1766" spans="1:43" s="1" customFormat="1" ht="31.5" x14ac:dyDescent="0.25">
      <c r="A1766" s="47">
        <v>1764</v>
      </c>
      <c r="B1766" s="47" t="s">
        <v>8417</v>
      </c>
      <c r="C1766" s="47" t="s">
        <v>8418</v>
      </c>
      <c r="D1766" s="69" t="s">
        <v>3478</v>
      </c>
      <c r="E1766" s="47">
        <v>1993</v>
      </c>
      <c r="F1766" s="69" t="s">
        <v>2711</v>
      </c>
      <c r="G1766" s="69" t="s">
        <v>3479</v>
      </c>
      <c r="H1766" s="69" t="s">
        <v>8419</v>
      </c>
      <c r="I1766" s="70">
        <v>18.76835924925512</v>
      </c>
      <c r="J1766" s="47" t="s">
        <v>430</v>
      </c>
      <c r="K1766" s="47">
        <v>6</v>
      </c>
      <c r="L1766" s="71"/>
      <c r="M1766" s="47">
        <v>75</v>
      </c>
      <c r="N1766" s="48">
        <f t="shared" si="163"/>
        <v>140</v>
      </c>
      <c r="O1766" s="48">
        <f t="shared" si="164"/>
        <v>2627.5702948957169</v>
      </c>
      <c r="P1766" s="72">
        <f t="shared" si="165"/>
        <v>262.75702948957172</v>
      </c>
      <c r="Q1766" s="73">
        <f t="shared" si="166"/>
        <v>433.54909865779331</v>
      </c>
      <c r="R1766" s="48">
        <f t="shared" si="167"/>
        <v>3323.876423043082</v>
      </c>
      <c r="S1766" s="74">
        <f t="shared" si="168"/>
        <v>44</v>
      </c>
      <c r="T1766" s="6" t="s">
        <v>431</v>
      </c>
      <c r="U1766" s="47" t="s">
        <v>432</v>
      </c>
      <c r="V1766" s="47">
        <v>1</v>
      </c>
      <c r="W1766" s="47">
        <v>1</v>
      </c>
      <c r="X1766" s="47">
        <v>1</v>
      </c>
      <c r="Y1766" s="47">
        <v>1</v>
      </c>
      <c r="Z1766" s="75">
        <v>40855.636504629627</v>
      </c>
      <c r="AA1766" s="6" t="s">
        <v>433</v>
      </c>
      <c r="AB1766" s="47" t="s">
        <v>3462</v>
      </c>
      <c r="AC1766" s="47" t="s">
        <v>8420</v>
      </c>
      <c r="AD1766" s="47" t="s">
        <v>8421</v>
      </c>
      <c r="AE1766" s="47" t="s">
        <v>8422</v>
      </c>
      <c r="AF1766" s="6" t="s">
        <v>8423</v>
      </c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</row>
    <row r="1767" spans="1:43" s="1" customFormat="1" ht="15.75" x14ac:dyDescent="0.25">
      <c r="A1767" s="47">
        <v>1765</v>
      </c>
      <c r="B1767" s="47" t="s">
        <v>8424</v>
      </c>
      <c r="C1767" s="47" t="s">
        <v>2708</v>
      </c>
      <c r="D1767" s="69" t="s">
        <v>8425</v>
      </c>
      <c r="E1767" s="47">
        <v>1989</v>
      </c>
      <c r="F1767" s="69" t="s">
        <v>3479</v>
      </c>
      <c r="G1767" s="69" t="s">
        <v>2711</v>
      </c>
      <c r="H1767" s="69" t="s">
        <v>3479</v>
      </c>
      <c r="I1767" s="70">
        <v>53.000012918824169</v>
      </c>
      <c r="J1767" s="47" t="s">
        <v>430</v>
      </c>
      <c r="K1767" s="47">
        <v>6</v>
      </c>
      <c r="L1767" s="71"/>
      <c r="M1767" s="47">
        <v>75</v>
      </c>
      <c r="N1767" s="48">
        <f t="shared" si="163"/>
        <v>140</v>
      </c>
      <c r="O1767" s="48">
        <f t="shared" si="164"/>
        <v>7420.0018086353839</v>
      </c>
      <c r="P1767" s="72">
        <f t="shared" si="165"/>
        <v>742.00018086353839</v>
      </c>
      <c r="Q1767" s="73">
        <f t="shared" si="166"/>
        <v>1224.3002984248383</v>
      </c>
      <c r="R1767" s="48">
        <f t="shared" si="167"/>
        <v>9386.3022879237596</v>
      </c>
      <c r="S1767" s="74">
        <f t="shared" si="168"/>
        <v>40</v>
      </c>
      <c r="T1767" s="6" t="s">
        <v>431</v>
      </c>
      <c r="U1767" s="47" t="s">
        <v>432</v>
      </c>
      <c r="V1767" s="47">
        <v>1</v>
      </c>
      <c r="W1767" s="47">
        <v>1</v>
      </c>
      <c r="X1767" s="47">
        <v>1</v>
      </c>
      <c r="Y1767" s="47">
        <v>1</v>
      </c>
      <c r="Z1767" s="75">
        <v>40855.636504629627</v>
      </c>
      <c r="AA1767" s="6" t="s">
        <v>433</v>
      </c>
      <c r="AB1767" s="47" t="s">
        <v>8426</v>
      </c>
      <c r="AC1767" s="47" t="s">
        <v>8427</v>
      </c>
      <c r="AD1767" s="47" t="s">
        <v>8428</v>
      </c>
      <c r="AE1767" s="47" t="s">
        <v>8429</v>
      </c>
      <c r="AF1767" s="6" t="s">
        <v>8430</v>
      </c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</row>
    <row r="1768" spans="1:43" s="1" customFormat="1" ht="15.75" x14ac:dyDescent="0.25">
      <c r="A1768" s="47">
        <v>1766</v>
      </c>
      <c r="B1768" s="47" t="s">
        <v>8431</v>
      </c>
      <c r="C1768" s="47" t="s">
        <v>3452</v>
      </c>
      <c r="D1768" s="69" t="s">
        <v>3459</v>
      </c>
      <c r="E1768" s="47">
        <v>1991</v>
      </c>
      <c r="F1768" s="69" t="s">
        <v>1462</v>
      </c>
      <c r="G1768" s="69" t="s">
        <v>1475</v>
      </c>
      <c r="H1768" s="69" t="s">
        <v>3412</v>
      </c>
      <c r="I1768" s="70">
        <v>5.000095480074763</v>
      </c>
      <c r="J1768" s="47" t="s">
        <v>430</v>
      </c>
      <c r="K1768" s="47">
        <v>8</v>
      </c>
      <c r="L1768" s="71"/>
      <c r="M1768" s="47">
        <v>75</v>
      </c>
      <c r="N1768" s="48">
        <f t="shared" si="163"/>
        <v>160</v>
      </c>
      <c r="O1768" s="48">
        <f t="shared" si="164"/>
        <v>800.01527681196205</v>
      </c>
      <c r="P1768" s="72">
        <f t="shared" si="165"/>
        <v>80.001527681196208</v>
      </c>
      <c r="Q1768" s="73">
        <f t="shared" si="166"/>
        <v>132.00252067397372</v>
      </c>
      <c r="R1768" s="48">
        <f t="shared" si="167"/>
        <v>1012.0193251671319</v>
      </c>
      <c r="S1768" s="74">
        <f t="shared" si="168"/>
        <v>42</v>
      </c>
      <c r="T1768" s="6" t="s">
        <v>431</v>
      </c>
      <c r="U1768" s="47" t="s">
        <v>432</v>
      </c>
      <c r="V1768" s="47">
        <v>1</v>
      </c>
      <c r="W1768" s="47">
        <v>1</v>
      </c>
      <c r="X1768" s="47">
        <v>1</v>
      </c>
      <c r="Y1768" s="47">
        <v>1</v>
      </c>
      <c r="Z1768" s="75">
        <v>40855.636504629627</v>
      </c>
      <c r="AA1768" s="6" t="s">
        <v>433</v>
      </c>
      <c r="AB1768" s="47" t="s">
        <v>3462</v>
      </c>
      <c r="AC1768" s="47" t="s">
        <v>8432</v>
      </c>
      <c r="AD1768" s="47" t="s">
        <v>8433</v>
      </c>
      <c r="AE1768" s="47" t="s">
        <v>8434</v>
      </c>
      <c r="AF1768" s="6" t="s">
        <v>8435</v>
      </c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</row>
    <row r="1769" spans="1:43" s="1" customFormat="1" ht="15.75" x14ac:dyDescent="0.25">
      <c r="A1769" s="47">
        <v>1767</v>
      </c>
      <c r="B1769" s="47" t="s">
        <v>8436</v>
      </c>
      <c r="C1769" s="47" t="s">
        <v>1459</v>
      </c>
      <c r="D1769" s="69" t="s">
        <v>1555</v>
      </c>
      <c r="E1769" s="47">
        <v>2000</v>
      </c>
      <c r="F1769" s="69" t="s">
        <v>1475</v>
      </c>
      <c r="G1769" s="69" t="s">
        <v>4652</v>
      </c>
      <c r="H1769" s="69" t="s">
        <v>3418</v>
      </c>
      <c r="I1769" s="70">
        <v>4.3021126218401777</v>
      </c>
      <c r="J1769" s="47" t="s">
        <v>430</v>
      </c>
      <c r="K1769" s="47">
        <v>6</v>
      </c>
      <c r="L1769" s="71"/>
      <c r="M1769" s="47">
        <v>75</v>
      </c>
      <c r="N1769" s="48">
        <f t="shared" si="163"/>
        <v>140</v>
      </c>
      <c r="O1769" s="48">
        <f t="shared" si="164"/>
        <v>602.29576705762486</v>
      </c>
      <c r="P1769" s="72">
        <f t="shared" si="165"/>
        <v>60.22957670576249</v>
      </c>
      <c r="Q1769" s="73">
        <f t="shared" si="166"/>
        <v>99.378801564508095</v>
      </c>
      <c r="R1769" s="48">
        <f t="shared" si="167"/>
        <v>761.90414532789544</v>
      </c>
      <c r="S1769" s="74">
        <f t="shared" si="168"/>
        <v>51</v>
      </c>
      <c r="T1769" s="6" t="s">
        <v>431</v>
      </c>
      <c r="U1769" s="47" t="s">
        <v>432</v>
      </c>
      <c r="V1769" s="47">
        <v>1</v>
      </c>
      <c r="W1769" s="47">
        <v>1</v>
      </c>
      <c r="X1769" s="47">
        <v>1</v>
      </c>
      <c r="Y1769" s="47">
        <v>1</v>
      </c>
      <c r="Z1769" s="75">
        <v>40855.636516203696</v>
      </c>
      <c r="AA1769" s="6" t="s">
        <v>433</v>
      </c>
      <c r="AB1769" s="47" t="s">
        <v>1556</v>
      </c>
      <c r="AC1769" s="47" t="s">
        <v>4243</v>
      </c>
      <c r="AD1769" s="47" t="s">
        <v>8437</v>
      </c>
      <c r="AE1769" s="47" t="s">
        <v>8438</v>
      </c>
      <c r="AF1769" s="6" t="s">
        <v>8439</v>
      </c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</row>
    <row r="1770" spans="1:43" s="1" customFormat="1" ht="15.75" x14ac:dyDescent="0.25">
      <c r="A1770" s="47">
        <v>1768</v>
      </c>
      <c r="B1770" s="47" t="s">
        <v>8440</v>
      </c>
      <c r="C1770" s="47" t="s">
        <v>3452</v>
      </c>
      <c r="D1770" s="69" t="s">
        <v>3459</v>
      </c>
      <c r="E1770" s="47">
        <v>1991</v>
      </c>
      <c r="F1770" s="69" t="s">
        <v>1462</v>
      </c>
      <c r="G1770" s="69" t="s">
        <v>1475</v>
      </c>
      <c r="H1770" s="69" t="s">
        <v>3412</v>
      </c>
      <c r="I1770" s="70">
        <v>50.998848273312348</v>
      </c>
      <c r="J1770" s="47" t="s">
        <v>430</v>
      </c>
      <c r="K1770" s="47">
        <v>8</v>
      </c>
      <c r="L1770" s="71"/>
      <c r="M1770" s="47">
        <v>75</v>
      </c>
      <c r="N1770" s="48">
        <f t="shared" si="163"/>
        <v>160</v>
      </c>
      <c r="O1770" s="48">
        <f t="shared" si="164"/>
        <v>8159.8157237299756</v>
      </c>
      <c r="P1770" s="72">
        <f t="shared" si="165"/>
        <v>815.98157237299756</v>
      </c>
      <c r="Q1770" s="73">
        <f t="shared" si="166"/>
        <v>1346.369594415446</v>
      </c>
      <c r="R1770" s="48">
        <f t="shared" si="167"/>
        <v>10322.16689051842</v>
      </c>
      <c r="S1770" s="74">
        <f t="shared" si="168"/>
        <v>42</v>
      </c>
      <c r="T1770" s="6" t="s">
        <v>431</v>
      </c>
      <c r="U1770" s="47" t="s">
        <v>432</v>
      </c>
      <c r="V1770" s="47">
        <v>1</v>
      </c>
      <c r="W1770" s="47">
        <v>1</v>
      </c>
      <c r="X1770" s="47">
        <v>1</v>
      </c>
      <c r="Y1770" s="47">
        <v>1</v>
      </c>
      <c r="Z1770" s="75">
        <v>40855.636516203696</v>
      </c>
      <c r="AA1770" s="6" t="s">
        <v>433</v>
      </c>
      <c r="AB1770" s="47" t="s">
        <v>3462</v>
      </c>
      <c r="AC1770" s="47" t="s">
        <v>8433</v>
      </c>
      <c r="AD1770" s="47" t="s">
        <v>3453</v>
      </c>
      <c r="AE1770" s="47" t="s">
        <v>8441</v>
      </c>
      <c r="AF1770" s="6" t="s">
        <v>8442</v>
      </c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</row>
    <row r="1771" spans="1:43" s="1" customFormat="1" ht="15.75" x14ac:dyDescent="0.25">
      <c r="A1771" s="47">
        <v>1769</v>
      </c>
      <c r="B1771" s="47" t="s">
        <v>8443</v>
      </c>
      <c r="C1771" s="47" t="s">
        <v>7772</v>
      </c>
      <c r="D1771" s="69" t="s">
        <v>3459</v>
      </c>
      <c r="E1771" s="47">
        <v>1991</v>
      </c>
      <c r="F1771" s="69" t="s">
        <v>4652</v>
      </c>
      <c r="G1771" s="69" t="s">
        <v>1475</v>
      </c>
      <c r="H1771" s="69" t="s">
        <v>3412</v>
      </c>
      <c r="I1771" s="70">
        <v>2.4997456056951681</v>
      </c>
      <c r="J1771" s="47" t="s">
        <v>430</v>
      </c>
      <c r="K1771" s="47">
        <v>8</v>
      </c>
      <c r="L1771" s="71"/>
      <c r="M1771" s="47">
        <v>75</v>
      </c>
      <c r="N1771" s="48">
        <f t="shared" ref="N1771:N1834" si="169">IF(K1771=4,100,IF(K1771=6,140,IF(K1771=8,160,IF(K1771=10,180,IF(K1771=12,200,IF(K1771=14,225,IF(K1771=16,275,IF(K1771=18,350,0))))))))</f>
        <v>160</v>
      </c>
      <c r="O1771" s="48">
        <f t="shared" si="164"/>
        <v>399.95929691122689</v>
      </c>
      <c r="P1771" s="72">
        <f t="shared" si="165"/>
        <v>39.99592969112269</v>
      </c>
      <c r="Q1771" s="73">
        <f t="shared" si="166"/>
        <v>65.993283990352438</v>
      </c>
      <c r="R1771" s="48">
        <f t="shared" si="167"/>
        <v>505.94851059270201</v>
      </c>
      <c r="S1771" s="74">
        <f t="shared" si="168"/>
        <v>42</v>
      </c>
      <c r="T1771" s="6" t="s">
        <v>431</v>
      </c>
      <c r="U1771" s="47" t="s">
        <v>432</v>
      </c>
      <c r="V1771" s="47">
        <v>1</v>
      </c>
      <c r="W1771" s="47">
        <v>1</v>
      </c>
      <c r="X1771" s="47">
        <v>1</v>
      </c>
      <c r="Y1771" s="47">
        <v>1</v>
      </c>
      <c r="Z1771" s="75">
        <v>40855.636516203696</v>
      </c>
      <c r="AA1771" s="6" t="s">
        <v>433</v>
      </c>
      <c r="AB1771" s="47" t="s">
        <v>3462</v>
      </c>
      <c r="AC1771" s="47" t="s">
        <v>8444</v>
      </c>
      <c r="AD1771" s="47" t="s">
        <v>8445</v>
      </c>
      <c r="AE1771" s="47" t="s">
        <v>8446</v>
      </c>
      <c r="AF1771" s="6" t="s">
        <v>8447</v>
      </c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</row>
    <row r="1772" spans="1:43" s="1" customFormat="1" ht="15.75" x14ac:dyDescent="0.25">
      <c r="A1772" s="47">
        <v>1770</v>
      </c>
      <c r="B1772" s="47" t="s">
        <v>8448</v>
      </c>
      <c r="C1772" s="47" t="s">
        <v>7772</v>
      </c>
      <c r="D1772" s="69" t="s">
        <v>3459</v>
      </c>
      <c r="E1772" s="47">
        <v>1991</v>
      </c>
      <c r="F1772" s="69" t="s">
        <v>3460</v>
      </c>
      <c r="G1772" s="69" t="s">
        <v>4652</v>
      </c>
      <c r="H1772" s="69" t="s">
        <v>3468</v>
      </c>
      <c r="I1772" s="70">
        <v>3.00005399950936</v>
      </c>
      <c r="J1772" s="47" t="s">
        <v>430</v>
      </c>
      <c r="K1772" s="47">
        <v>8</v>
      </c>
      <c r="L1772" s="71"/>
      <c r="M1772" s="47">
        <v>75</v>
      </c>
      <c r="N1772" s="48">
        <f t="shared" si="169"/>
        <v>160</v>
      </c>
      <c r="O1772" s="48">
        <f t="shared" si="164"/>
        <v>480.0086399214976</v>
      </c>
      <c r="P1772" s="72">
        <f t="shared" si="165"/>
        <v>48.00086399214976</v>
      </c>
      <c r="Q1772" s="73">
        <f t="shared" si="166"/>
        <v>79.201425587047098</v>
      </c>
      <c r="R1772" s="48">
        <f t="shared" si="167"/>
        <v>607.21092950069442</v>
      </c>
      <c r="S1772" s="74">
        <f t="shared" si="168"/>
        <v>42</v>
      </c>
      <c r="T1772" s="6" t="s">
        <v>431</v>
      </c>
      <c r="U1772" s="47" t="s">
        <v>432</v>
      </c>
      <c r="V1772" s="47">
        <v>1</v>
      </c>
      <c r="W1772" s="47">
        <v>1</v>
      </c>
      <c r="X1772" s="47">
        <v>1</v>
      </c>
      <c r="Y1772" s="47">
        <v>1</v>
      </c>
      <c r="Z1772" s="75">
        <v>40855.636516203696</v>
      </c>
      <c r="AA1772" s="6" t="s">
        <v>433</v>
      </c>
      <c r="AB1772" s="47" t="s">
        <v>3462</v>
      </c>
      <c r="AC1772" s="47" t="s">
        <v>3469</v>
      </c>
      <c r="AD1772" s="47" t="s">
        <v>7773</v>
      </c>
      <c r="AE1772" s="47" t="s">
        <v>8449</v>
      </c>
      <c r="AF1772" s="6" t="s">
        <v>8450</v>
      </c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</row>
    <row r="1773" spans="1:43" s="1" customFormat="1" ht="15.75" x14ac:dyDescent="0.25">
      <c r="A1773" s="47">
        <v>1771</v>
      </c>
      <c r="B1773" s="47" t="s">
        <v>8451</v>
      </c>
      <c r="C1773" s="47" t="s">
        <v>3458</v>
      </c>
      <c r="D1773" s="69" t="s">
        <v>3459</v>
      </c>
      <c r="E1773" s="47">
        <v>1991</v>
      </c>
      <c r="F1773" s="69" t="s">
        <v>3461</v>
      </c>
      <c r="G1773" s="69" t="s">
        <v>562</v>
      </c>
      <c r="H1773" s="69" t="s">
        <v>451</v>
      </c>
      <c r="I1773" s="70">
        <v>182.5287932242932</v>
      </c>
      <c r="J1773" s="47" t="s">
        <v>430</v>
      </c>
      <c r="K1773" s="47">
        <v>8</v>
      </c>
      <c r="L1773" s="71"/>
      <c r="M1773" s="47">
        <v>75</v>
      </c>
      <c r="N1773" s="48">
        <f t="shared" si="169"/>
        <v>160</v>
      </c>
      <c r="O1773" s="48">
        <f t="shared" si="164"/>
        <v>29204.60691588691</v>
      </c>
      <c r="P1773" s="72">
        <f t="shared" si="165"/>
        <v>2920.4606915886911</v>
      </c>
      <c r="Q1773" s="73">
        <f t="shared" si="166"/>
        <v>4818.76014112134</v>
      </c>
      <c r="R1773" s="48">
        <f t="shared" si="167"/>
        <v>36943.827748596945</v>
      </c>
      <c r="S1773" s="74">
        <f t="shared" si="168"/>
        <v>42</v>
      </c>
      <c r="T1773" s="6" t="s">
        <v>431</v>
      </c>
      <c r="U1773" s="47" t="s">
        <v>432</v>
      </c>
      <c r="V1773" s="47">
        <v>1</v>
      </c>
      <c r="W1773" s="47">
        <v>1</v>
      </c>
      <c r="X1773" s="47">
        <v>1</v>
      </c>
      <c r="Y1773" s="47">
        <v>1</v>
      </c>
      <c r="Z1773" s="75">
        <v>40855.636516203696</v>
      </c>
      <c r="AA1773" s="6" t="s">
        <v>433</v>
      </c>
      <c r="AB1773" s="47" t="s">
        <v>3462</v>
      </c>
      <c r="AC1773" s="47" t="s">
        <v>8452</v>
      </c>
      <c r="AD1773" s="47" t="s">
        <v>8453</v>
      </c>
      <c r="AE1773" s="47" t="s">
        <v>8454</v>
      </c>
      <c r="AF1773" s="6" t="s">
        <v>8455</v>
      </c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</row>
    <row r="1774" spans="1:43" s="1" customFormat="1" ht="15.75" x14ac:dyDescent="0.25">
      <c r="A1774" s="47">
        <v>1772</v>
      </c>
      <c r="B1774" s="47" t="s">
        <v>8456</v>
      </c>
      <c r="C1774" s="47" t="s">
        <v>3458</v>
      </c>
      <c r="D1774" s="69" t="s">
        <v>3459</v>
      </c>
      <c r="E1774" s="47">
        <v>1991</v>
      </c>
      <c r="F1774" s="69" t="s">
        <v>3461</v>
      </c>
      <c r="G1774" s="69" t="s">
        <v>562</v>
      </c>
      <c r="H1774" s="69" t="s">
        <v>451</v>
      </c>
      <c r="I1774" s="70">
        <v>499.99992928606349</v>
      </c>
      <c r="J1774" s="47" t="s">
        <v>430</v>
      </c>
      <c r="K1774" s="47">
        <v>8</v>
      </c>
      <c r="L1774" s="71"/>
      <c r="M1774" s="47">
        <v>75</v>
      </c>
      <c r="N1774" s="48">
        <f t="shared" si="169"/>
        <v>160</v>
      </c>
      <c r="O1774" s="48">
        <f t="shared" si="164"/>
        <v>79999.988685770164</v>
      </c>
      <c r="P1774" s="72">
        <f t="shared" si="165"/>
        <v>7999.9988685770168</v>
      </c>
      <c r="Q1774" s="73">
        <f t="shared" si="166"/>
        <v>13199.998133152078</v>
      </c>
      <c r="R1774" s="48">
        <f t="shared" si="167"/>
        <v>101199.98568749927</v>
      </c>
      <c r="S1774" s="74">
        <f t="shared" si="168"/>
        <v>42</v>
      </c>
      <c r="T1774" s="6" t="s">
        <v>431</v>
      </c>
      <c r="U1774" s="47" t="s">
        <v>432</v>
      </c>
      <c r="V1774" s="47">
        <v>1</v>
      </c>
      <c r="W1774" s="47">
        <v>1</v>
      </c>
      <c r="X1774" s="47">
        <v>1</v>
      </c>
      <c r="Y1774" s="47">
        <v>1</v>
      </c>
      <c r="Z1774" s="75">
        <v>40855.636516203696</v>
      </c>
      <c r="AA1774" s="6" t="s">
        <v>433</v>
      </c>
      <c r="AB1774" s="47" t="s">
        <v>3462</v>
      </c>
      <c r="AC1774" s="47" t="s">
        <v>8457</v>
      </c>
      <c r="AD1774" s="47" t="s">
        <v>8452</v>
      </c>
      <c r="AE1774" s="47" t="s">
        <v>8458</v>
      </c>
      <c r="AF1774" s="6" t="s">
        <v>8459</v>
      </c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</row>
    <row r="1775" spans="1:43" s="1" customFormat="1" ht="15.75" x14ac:dyDescent="0.25">
      <c r="A1775" s="47">
        <v>1773</v>
      </c>
      <c r="B1775" s="47" t="s">
        <v>8460</v>
      </c>
      <c r="C1775" s="47" t="s">
        <v>3458</v>
      </c>
      <c r="D1775" s="69" t="s">
        <v>3459</v>
      </c>
      <c r="E1775" s="47">
        <v>1991</v>
      </c>
      <c r="F1775" s="69" t="s">
        <v>3461</v>
      </c>
      <c r="G1775" s="69" t="s">
        <v>562</v>
      </c>
      <c r="H1775" s="69" t="s">
        <v>451</v>
      </c>
      <c r="I1775" s="70">
        <v>598.49969672057455</v>
      </c>
      <c r="J1775" s="47" t="s">
        <v>430</v>
      </c>
      <c r="K1775" s="47">
        <v>8</v>
      </c>
      <c r="L1775" s="71"/>
      <c r="M1775" s="47">
        <v>75</v>
      </c>
      <c r="N1775" s="48">
        <f t="shared" si="169"/>
        <v>160</v>
      </c>
      <c r="O1775" s="48">
        <f t="shared" si="164"/>
        <v>95759.95147529192</v>
      </c>
      <c r="P1775" s="72">
        <f t="shared" si="165"/>
        <v>9575.9951475291928</v>
      </c>
      <c r="Q1775" s="73">
        <f t="shared" si="166"/>
        <v>15800.391993423165</v>
      </c>
      <c r="R1775" s="48">
        <f t="shared" si="167"/>
        <v>121136.33861624428</v>
      </c>
      <c r="S1775" s="74">
        <f t="shared" si="168"/>
        <v>42</v>
      </c>
      <c r="T1775" s="6" t="s">
        <v>431</v>
      </c>
      <c r="U1775" s="47" t="s">
        <v>432</v>
      </c>
      <c r="V1775" s="47">
        <v>1</v>
      </c>
      <c r="W1775" s="47">
        <v>1</v>
      </c>
      <c r="X1775" s="47">
        <v>1</v>
      </c>
      <c r="Y1775" s="47">
        <v>1</v>
      </c>
      <c r="Z1775" s="75">
        <v>40855.636516203696</v>
      </c>
      <c r="AA1775" s="6" t="s">
        <v>433</v>
      </c>
      <c r="AB1775" s="47" t="s">
        <v>3462</v>
      </c>
      <c r="AC1775" s="47" t="s">
        <v>8457</v>
      </c>
      <c r="AD1775" s="47" t="s">
        <v>8461</v>
      </c>
      <c r="AE1775" s="47" t="s">
        <v>8462</v>
      </c>
      <c r="AF1775" s="6" t="s">
        <v>8463</v>
      </c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</row>
    <row r="1776" spans="1:43" s="1" customFormat="1" ht="15.75" x14ac:dyDescent="0.25">
      <c r="A1776" s="47">
        <v>1774</v>
      </c>
      <c r="B1776" s="47" t="s">
        <v>8464</v>
      </c>
      <c r="C1776" s="47" t="s">
        <v>3458</v>
      </c>
      <c r="D1776" s="69" t="s">
        <v>3459</v>
      </c>
      <c r="E1776" s="47">
        <v>1991</v>
      </c>
      <c r="F1776" s="69" t="s">
        <v>3461</v>
      </c>
      <c r="G1776" s="69" t="s">
        <v>562</v>
      </c>
      <c r="H1776" s="69" t="s">
        <v>451</v>
      </c>
      <c r="I1776" s="70">
        <v>5.0001648713299076</v>
      </c>
      <c r="J1776" s="47" t="s">
        <v>430</v>
      </c>
      <c r="K1776" s="47">
        <v>8</v>
      </c>
      <c r="L1776" s="71"/>
      <c r="M1776" s="47">
        <v>75</v>
      </c>
      <c r="N1776" s="48">
        <f t="shared" si="169"/>
        <v>160</v>
      </c>
      <c r="O1776" s="48">
        <f t="shared" si="164"/>
        <v>800.02637941278522</v>
      </c>
      <c r="P1776" s="72">
        <f t="shared" si="165"/>
        <v>80.002637941278522</v>
      </c>
      <c r="Q1776" s="73">
        <f t="shared" si="166"/>
        <v>132.00435260310957</v>
      </c>
      <c r="R1776" s="48">
        <f t="shared" si="167"/>
        <v>1012.0333699571734</v>
      </c>
      <c r="S1776" s="74">
        <f t="shared" si="168"/>
        <v>42</v>
      </c>
      <c r="T1776" s="6" t="s">
        <v>431</v>
      </c>
      <c r="U1776" s="47" t="s">
        <v>432</v>
      </c>
      <c r="V1776" s="47">
        <v>1</v>
      </c>
      <c r="W1776" s="47">
        <v>1</v>
      </c>
      <c r="X1776" s="47">
        <v>1</v>
      </c>
      <c r="Y1776" s="47">
        <v>1</v>
      </c>
      <c r="Z1776" s="75">
        <v>40855.636516203696</v>
      </c>
      <c r="AA1776" s="6" t="s">
        <v>433</v>
      </c>
      <c r="AB1776" s="47" t="s">
        <v>3462</v>
      </c>
      <c r="AC1776" s="47" t="s">
        <v>8461</v>
      </c>
      <c r="AD1776" s="47" t="s">
        <v>3699</v>
      </c>
      <c r="AE1776" s="47" t="s">
        <v>8465</v>
      </c>
      <c r="AF1776" s="6" t="s">
        <v>8466</v>
      </c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</row>
    <row r="1777" spans="1:43" s="1" customFormat="1" ht="15.75" x14ac:dyDescent="0.25">
      <c r="A1777" s="47">
        <v>1775</v>
      </c>
      <c r="B1777" s="47" t="s">
        <v>8467</v>
      </c>
      <c r="C1777" s="47" t="s">
        <v>3565</v>
      </c>
      <c r="D1777" s="69" t="s">
        <v>3459</v>
      </c>
      <c r="E1777" s="47">
        <v>1991</v>
      </c>
      <c r="F1777" s="69" t="s">
        <v>3461</v>
      </c>
      <c r="G1777" s="69" t="s">
        <v>562</v>
      </c>
      <c r="H1777" s="69" t="s">
        <v>451</v>
      </c>
      <c r="I1777" s="70">
        <v>4.0001203080353598</v>
      </c>
      <c r="J1777" s="47" t="s">
        <v>430</v>
      </c>
      <c r="K1777" s="47">
        <v>8</v>
      </c>
      <c r="L1777" s="71"/>
      <c r="M1777" s="47">
        <v>75</v>
      </c>
      <c r="N1777" s="48">
        <f t="shared" si="169"/>
        <v>160</v>
      </c>
      <c r="O1777" s="48">
        <f t="shared" si="164"/>
        <v>640.01924928565757</v>
      </c>
      <c r="P1777" s="72">
        <f t="shared" si="165"/>
        <v>64.001924928565757</v>
      </c>
      <c r="Q1777" s="73">
        <f t="shared" si="166"/>
        <v>105.60317613213348</v>
      </c>
      <c r="R1777" s="48">
        <f t="shared" si="167"/>
        <v>809.62435034635678</v>
      </c>
      <c r="S1777" s="74">
        <f t="shared" si="168"/>
        <v>42</v>
      </c>
      <c r="T1777" s="6" t="s">
        <v>1453</v>
      </c>
      <c r="U1777" s="47" t="s">
        <v>432</v>
      </c>
      <c r="V1777" s="47">
        <v>1</v>
      </c>
      <c r="W1777" s="47">
        <v>1</v>
      </c>
      <c r="X1777" s="47">
        <v>1</v>
      </c>
      <c r="Y1777" s="47">
        <v>1</v>
      </c>
      <c r="Z1777" s="75">
        <v>40855.636516203696</v>
      </c>
      <c r="AA1777" s="6" t="s">
        <v>433</v>
      </c>
      <c r="AB1777" s="47" t="s">
        <v>3462</v>
      </c>
      <c r="AC1777" s="47" t="s">
        <v>8453</v>
      </c>
      <c r="AD1777" s="47" t="s">
        <v>8468</v>
      </c>
      <c r="AE1777" s="47" t="s">
        <v>8469</v>
      </c>
      <c r="AF1777" s="6" t="s">
        <v>8470</v>
      </c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</row>
    <row r="1778" spans="1:43" s="1" customFormat="1" ht="15.75" x14ac:dyDescent="0.25">
      <c r="A1778" s="47">
        <v>1776</v>
      </c>
      <c r="B1778" s="47" t="s">
        <v>8471</v>
      </c>
      <c r="C1778" s="47" t="s">
        <v>3565</v>
      </c>
      <c r="D1778" s="69" t="s">
        <v>1743</v>
      </c>
      <c r="E1778" s="47">
        <v>1981</v>
      </c>
      <c r="F1778" s="69" t="s">
        <v>1255</v>
      </c>
      <c r="G1778" s="69" t="s">
        <v>1334</v>
      </c>
      <c r="H1778" s="69" t="s">
        <v>1930</v>
      </c>
      <c r="I1778" s="70">
        <v>0.85483061658785953</v>
      </c>
      <c r="J1778" s="47" t="s">
        <v>430</v>
      </c>
      <c r="K1778" s="47">
        <v>12</v>
      </c>
      <c r="L1778" s="71"/>
      <c r="M1778" s="47">
        <v>75</v>
      </c>
      <c r="N1778" s="48">
        <f t="shared" si="169"/>
        <v>200</v>
      </c>
      <c r="O1778" s="48">
        <f t="shared" si="164"/>
        <v>170.96612331757191</v>
      </c>
      <c r="P1778" s="72">
        <f t="shared" si="165"/>
        <v>17.096612331757193</v>
      </c>
      <c r="Q1778" s="73">
        <f t="shared" si="166"/>
        <v>28.209410347399366</v>
      </c>
      <c r="R1778" s="48">
        <f t="shared" si="167"/>
        <v>216.27214599672848</v>
      </c>
      <c r="S1778" s="74">
        <f t="shared" si="168"/>
        <v>32</v>
      </c>
      <c r="T1778" s="6" t="s">
        <v>431</v>
      </c>
      <c r="U1778" s="47" t="s">
        <v>432</v>
      </c>
      <c r="V1778" s="47">
        <v>1</v>
      </c>
      <c r="W1778" s="47">
        <v>1</v>
      </c>
      <c r="X1778" s="47">
        <v>1</v>
      </c>
      <c r="Y1778" s="47">
        <v>1</v>
      </c>
      <c r="Z1778" s="75">
        <v>44263.535127314812</v>
      </c>
      <c r="AA1778" s="6" t="s">
        <v>1221</v>
      </c>
      <c r="AB1778" s="47" t="s">
        <v>1745</v>
      </c>
      <c r="AC1778" s="47" t="s">
        <v>8172</v>
      </c>
      <c r="AD1778" s="47" t="s">
        <v>8167</v>
      </c>
      <c r="AE1778" s="47" t="s">
        <v>8472</v>
      </c>
      <c r="AF1778" s="6" t="s">
        <v>8473</v>
      </c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</row>
    <row r="1779" spans="1:43" s="1" customFormat="1" ht="31.5" x14ac:dyDescent="0.25">
      <c r="A1779" s="47">
        <v>1777</v>
      </c>
      <c r="B1779" s="47" t="s">
        <v>8474</v>
      </c>
      <c r="C1779" s="47" t="s">
        <v>1878</v>
      </c>
      <c r="D1779" s="69" t="s">
        <v>1743</v>
      </c>
      <c r="E1779" s="47">
        <v>1981</v>
      </c>
      <c r="F1779" s="69" t="s">
        <v>1255</v>
      </c>
      <c r="G1779" s="69" t="s">
        <v>2919</v>
      </c>
      <c r="H1779" s="69" t="s">
        <v>1948</v>
      </c>
      <c r="I1779" s="70">
        <v>695.24233425479497</v>
      </c>
      <c r="J1779" s="47" t="s">
        <v>430</v>
      </c>
      <c r="K1779" s="47">
        <v>12</v>
      </c>
      <c r="L1779" s="71"/>
      <c r="M1779" s="47">
        <v>75</v>
      </c>
      <c r="N1779" s="48">
        <f t="shared" si="169"/>
        <v>200</v>
      </c>
      <c r="O1779" s="48">
        <f t="shared" si="164"/>
        <v>139048.466850959</v>
      </c>
      <c r="P1779" s="72">
        <f t="shared" si="165"/>
        <v>13904.846685095901</v>
      </c>
      <c r="Q1779" s="73">
        <f t="shared" si="166"/>
        <v>22942.997030408234</v>
      </c>
      <c r="R1779" s="48">
        <f t="shared" si="167"/>
        <v>175896.31056646313</v>
      </c>
      <c r="S1779" s="74">
        <f t="shared" si="168"/>
        <v>32</v>
      </c>
      <c r="T1779" s="6" t="s">
        <v>431</v>
      </c>
      <c r="U1779" s="47" t="s">
        <v>432</v>
      </c>
      <c r="V1779" s="47">
        <v>1</v>
      </c>
      <c r="W1779" s="47">
        <v>1</v>
      </c>
      <c r="X1779" s="47">
        <v>1</v>
      </c>
      <c r="Y1779" s="47">
        <v>1</v>
      </c>
      <c r="Z1779" s="75">
        <v>40855.63652777778</v>
      </c>
      <c r="AA1779" s="6" t="s">
        <v>433</v>
      </c>
      <c r="AB1779" s="47" t="s">
        <v>1745</v>
      </c>
      <c r="AC1779" s="47" t="s">
        <v>4825</v>
      </c>
      <c r="AD1779" s="47" t="s">
        <v>8475</v>
      </c>
      <c r="AE1779" s="47" t="s">
        <v>8476</v>
      </c>
      <c r="AF1779" s="6" t="s">
        <v>8477</v>
      </c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</row>
    <row r="1780" spans="1:43" s="1" customFormat="1" ht="15.75" x14ac:dyDescent="0.25">
      <c r="A1780" s="47">
        <v>1778</v>
      </c>
      <c r="B1780" s="47" t="s">
        <v>8478</v>
      </c>
      <c r="C1780" s="47" t="s">
        <v>3023</v>
      </c>
      <c r="D1780" s="69" t="s">
        <v>1743</v>
      </c>
      <c r="E1780" s="47">
        <v>1981</v>
      </c>
      <c r="F1780" s="69" t="s">
        <v>1255</v>
      </c>
      <c r="G1780" s="69" t="s">
        <v>443</v>
      </c>
      <c r="H1780" s="69" t="s">
        <v>1248</v>
      </c>
      <c r="I1780" s="70">
        <v>35.721944999977246</v>
      </c>
      <c r="J1780" s="47" t="s">
        <v>430</v>
      </c>
      <c r="K1780" s="47">
        <v>12</v>
      </c>
      <c r="L1780" s="71"/>
      <c r="M1780" s="47">
        <v>75</v>
      </c>
      <c r="N1780" s="48">
        <f t="shared" si="169"/>
        <v>200</v>
      </c>
      <c r="O1780" s="48">
        <f t="shared" si="164"/>
        <v>7144.388999995449</v>
      </c>
      <c r="P1780" s="72">
        <f t="shared" si="165"/>
        <v>714.4388999995449</v>
      </c>
      <c r="Q1780" s="73">
        <f t="shared" si="166"/>
        <v>1178.8241849992492</v>
      </c>
      <c r="R1780" s="48">
        <f t="shared" si="167"/>
        <v>9037.6520849942426</v>
      </c>
      <c r="S1780" s="74">
        <f t="shared" si="168"/>
        <v>32</v>
      </c>
      <c r="T1780" s="6" t="s">
        <v>431</v>
      </c>
      <c r="U1780" s="47" t="s">
        <v>432</v>
      </c>
      <c r="V1780" s="47">
        <v>1</v>
      </c>
      <c r="W1780" s="47">
        <v>1</v>
      </c>
      <c r="X1780" s="47">
        <v>1</v>
      </c>
      <c r="Y1780" s="47">
        <v>1</v>
      </c>
      <c r="Z1780" s="75">
        <v>40855.63652777778</v>
      </c>
      <c r="AA1780" s="6" t="s">
        <v>433</v>
      </c>
      <c r="AB1780" s="47" t="s">
        <v>1745</v>
      </c>
      <c r="AC1780" s="47" t="s">
        <v>8479</v>
      </c>
      <c r="AD1780" s="47" t="s">
        <v>8480</v>
      </c>
      <c r="AE1780" s="47" t="s">
        <v>8481</v>
      </c>
      <c r="AF1780" s="6" t="s">
        <v>8482</v>
      </c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</row>
    <row r="1781" spans="1:43" s="1" customFormat="1" ht="15.75" x14ac:dyDescent="0.25">
      <c r="A1781" s="47">
        <v>1779</v>
      </c>
      <c r="B1781" s="47" t="s">
        <v>8483</v>
      </c>
      <c r="C1781" s="47" t="s">
        <v>3023</v>
      </c>
      <c r="D1781" s="69" t="s">
        <v>1685</v>
      </c>
      <c r="E1781" s="47">
        <v>1979</v>
      </c>
      <c r="F1781" s="69" t="s">
        <v>1255</v>
      </c>
      <c r="G1781" s="69" t="s">
        <v>443</v>
      </c>
      <c r="H1781" s="69" t="s">
        <v>1248</v>
      </c>
      <c r="I1781" s="70">
        <v>3.000034538151942</v>
      </c>
      <c r="J1781" s="47" t="s">
        <v>430</v>
      </c>
      <c r="K1781" s="47">
        <v>12</v>
      </c>
      <c r="L1781" s="71"/>
      <c r="M1781" s="47">
        <v>75</v>
      </c>
      <c r="N1781" s="48">
        <f t="shared" si="169"/>
        <v>200</v>
      </c>
      <c r="O1781" s="48">
        <f t="shared" si="164"/>
        <v>600.00690763038835</v>
      </c>
      <c r="P1781" s="72">
        <f t="shared" si="165"/>
        <v>60.00069076303884</v>
      </c>
      <c r="Q1781" s="73">
        <f t="shared" si="166"/>
        <v>99.00113975901408</v>
      </c>
      <c r="R1781" s="48">
        <f t="shared" si="167"/>
        <v>759.00873815244131</v>
      </c>
      <c r="S1781" s="74">
        <f t="shared" si="168"/>
        <v>30</v>
      </c>
      <c r="T1781" s="6" t="s">
        <v>431</v>
      </c>
      <c r="U1781" s="47" t="s">
        <v>432</v>
      </c>
      <c r="V1781" s="47">
        <v>1</v>
      </c>
      <c r="W1781" s="47">
        <v>1</v>
      </c>
      <c r="X1781" s="47">
        <v>1</v>
      </c>
      <c r="Y1781" s="47">
        <v>1</v>
      </c>
      <c r="Z1781" s="75">
        <v>40855.63652777778</v>
      </c>
      <c r="AA1781" s="6" t="s">
        <v>433</v>
      </c>
      <c r="AB1781" s="47" t="s">
        <v>1686</v>
      </c>
      <c r="AC1781" s="47" t="s">
        <v>8011</v>
      </c>
      <c r="AD1781" s="47" t="s">
        <v>8479</v>
      </c>
      <c r="AE1781" s="47" t="s">
        <v>8484</v>
      </c>
      <c r="AF1781" s="6" t="s">
        <v>8485</v>
      </c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</row>
    <row r="1782" spans="1:43" s="1" customFormat="1" ht="15.75" x14ac:dyDescent="0.25">
      <c r="A1782" s="47">
        <v>1780</v>
      </c>
      <c r="B1782" s="47" t="s">
        <v>8486</v>
      </c>
      <c r="C1782" s="47" t="s">
        <v>7772</v>
      </c>
      <c r="D1782" s="69" t="s">
        <v>1743</v>
      </c>
      <c r="E1782" s="47">
        <v>1981</v>
      </c>
      <c r="F1782" s="69" t="s">
        <v>3468</v>
      </c>
      <c r="G1782" s="69" t="s">
        <v>3412</v>
      </c>
      <c r="H1782" s="69" t="s">
        <v>8487</v>
      </c>
      <c r="I1782" s="70">
        <v>2.0000348096887022</v>
      </c>
      <c r="J1782" s="47" t="s">
        <v>430</v>
      </c>
      <c r="K1782" s="47">
        <v>6</v>
      </c>
      <c r="L1782" s="71"/>
      <c r="M1782" s="47">
        <v>75</v>
      </c>
      <c r="N1782" s="48">
        <f t="shared" si="169"/>
        <v>140</v>
      </c>
      <c r="O1782" s="48">
        <f t="shared" si="164"/>
        <v>280.00487335641833</v>
      </c>
      <c r="P1782" s="72">
        <f t="shared" si="165"/>
        <v>28.000487335641836</v>
      </c>
      <c r="Q1782" s="73">
        <f t="shared" si="166"/>
        <v>46.20080410380902</v>
      </c>
      <c r="R1782" s="48">
        <f t="shared" si="167"/>
        <v>354.2061647958692</v>
      </c>
      <c r="S1782" s="74">
        <f t="shared" si="168"/>
        <v>32</v>
      </c>
      <c r="T1782" s="6" t="s">
        <v>431</v>
      </c>
      <c r="U1782" s="47" t="s">
        <v>432</v>
      </c>
      <c r="V1782" s="47">
        <v>1</v>
      </c>
      <c r="W1782" s="47">
        <v>1</v>
      </c>
      <c r="X1782" s="47">
        <v>1</v>
      </c>
      <c r="Y1782" s="47">
        <v>1</v>
      </c>
      <c r="Z1782" s="75">
        <v>40855.63652777778</v>
      </c>
      <c r="AA1782" s="6" t="s">
        <v>433</v>
      </c>
      <c r="AB1782" s="47" t="s">
        <v>1745</v>
      </c>
      <c r="AC1782" s="47" t="s">
        <v>8488</v>
      </c>
      <c r="AD1782" s="47" t="s">
        <v>8489</v>
      </c>
      <c r="AE1782" s="47" t="s">
        <v>8490</v>
      </c>
      <c r="AF1782" s="6" t="s">
        <v>8491</v>
      </c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</row>
    <row r="1783" spans="1:43" s="1" customFormat="1" ht="15.75" x14ac:dyDescent="0.25">
      <c r="A1783" s="47">
        <v>1781</v>
      </c>
      <c r="B1783" s="47" t="s">
        <v>8492</v>
      </c>
      <c r="C1783" s="47" t="s">
        <v>7772</v>
      </c>
      <c r="D1783" s="69" t="s">
        <v>1743</v>
      </c>
      <c r="E1783" s="47">
        <v>1981</v>
      </c>
      <c r="F1783" s="69" t="s">
        <v>8487</v>
      </c>
      <c r="G1783" s="69" t="s">
        <v>4652</v>
      </c>
      <c r="H1783" s="69" t="s">
        <v>3468</v>
      </c>
      <c r="I1783" s="70">
        <v>2.000105333258591</v>
      </c>
      <c r="J1783" s="47" t="s">
        <v>430</v>
      </c>
      <c r="K1783" s="47">
        <v>6</v>
      </c>
      <c r="L1783" s="71"/>
      <c r="M1783" s="47">
        <v>75</v>
      </c>
      <c r="N1783" s="48">
        <f t="shared" si="169"/>
        <v>140</v>
      </c>
      <c r="O1783" s="48">
        <f t="shared" si="164"/>
        <v>280.01474665620276</v>
      </c>
      <c r="P1783" s="72">
        <f t="shared" si="165"/>
        <v>28.001474665620279</v>
      </c>
      <c r="Q1783" s="73">
        <f t="shared" si="166"/>
        <v>46.202433198273454</v>
      </c>
      <c r="R1783" s="48">
        <f t="shared" si="167"/>
        <v>354.21865452009649</v>
      </c>
      <c r="S1783" s="74">
        <f t="shared" si="168"/>
        <v>32</v>
      </c>
      <c r="T1783" s="6" t="s">
        <v>431</v>
      </c>
      <c r="U1783" s="47" t="s">
        <v>432</v>
      </c>
      <c r="V1783" s="47">
        <v>1</v>
      </c>
      <c r="W1783" s="47">
        <v>1</v>
      </c>
      <c r="X1783" s="47">
        <v>1</v>
      </c>
      <c r="Y1783" s="47">
        <v>1</v>
      </c>
      <c r="Z1783" s="75">
        <v>40855.63652777778</v>
      </c>
      <c r="AA1783" s="6" t="s">
        <v>433</v>
      </c>
      <c r="AB1783" s="47" t="s">
        <v>1745</v>
      </c>
      <c r="AC1783" s="47" t="s">
        <v>8493</v>
      </c>
      <c r="AD1783" s="47" t="s">
        <v>8494</v>
      </c>
      <c r="AE1783" s="47" t="s">
        <v>8495</v>
      </c>
      <c r="AF1783" s="6" t="s">
        <v>8496</v>
      </c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</row>
    <row r="1784" spans="1:43" s="1" customFormat="1" ht="15.75" x14ac:dyDescent="0.25">
      <c r="A1784" s="47">
        <v>1782</v>
      </c>
      <c r="B1784" s="47" t="s">
        <v>8497</v>
      </c>
      <c r="C1784" s="47" t="s">
        <v>7772</v>
      </c>
      <c r="D1784" s="69" t="s">
        <v>1743</v>
      </c>
      <c r="E1784" s="47">
        <v>1981</v>
      </c>
      <c r="F1784" s="69" t="s">
        <v>4652</v>
      </c>
      <c r="G1784" s="69" t="s">
        <v>1475</v>
      </c>
      <c r="H1784" s="69" t="s">
        <v>3412</v>
      </c>
      <c r="I1784" s="70">
        <v>2.5000456015979231</v>
      </c>
      <c r="J1784" s="47" t="s">
        <v>430</v>
      </c>
      <c r="K1784" s="47">
        <v>6</v>
      </c>
      <c r="L1784" s="71"/>
      <c r="M1784" s="47">
        <v>75</v>
      </c>
      <c r="N1784" s="48">
        <f t="shared" si="169"/>
        <v>140</v>
      </c>
      <c r="O1784" s="48">
        <f t="shared" si="164"/>
        <v>350.00638422370923</v>
      </c>
      <c r="P1784" s="72">
        <f t="shared" si="165"/>
        <v>35.000638422370926</v>
      </c>
      <c r="Q1784" s="73">
        <f t="shared" si="166"/>
        <v>57.75105339691202</v>
      </c>
      <c r="R1784" s="48">
        <f t="shared" si="167"/>
        <v>442.75807604299217</v>
      </c>
      <c r="S1784" s="74">
        <f t="shared" si="168"/>
        <v>32</v>
      </c>
      <c r="T1784" s="6" t="s">
        <v>431</v>
      </c>
      <c r="U1784" s="47" t="s">
        <v>432</v>
      </c>
      <c r="V1784" s="47">
        <v>1</v>
      </c>
      <c r="W1784" s="47">
        <v>1</v>
      </c>
      <c r="X1784" s="47">
        <v>1</v>
      </c>
      <c r="Y1784" s="47">
        <v>1</v>
      </c>
      <c r="Z1784" s="75">
        <v>40855.63653935185</v>
      </c>
      <c r="AA1784" s="6" t="s">
        <v>433</v>
      </c>
      <c r="AB1784" s="47" t="s">
        <v>1745</v>
      </c>
      <c r="AC1784" s="47" t="s">
        <v>8498</v>
      </c>
      <c r="AD1784" s="47" t="s">
        <v>8444</v>
      </c>
      <c r="AE1784" s="47" t="s">
        <v>8499</v>
      </c>
      <c r="AF1784" s="6" t="s">
        <v>8500</v>
      </c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</row>
    <row r="1785" spans="1:43" s="1" customFormat="1" ht="15.75" x14ac:dyDescent="0.25">
      <c r="A1785" s="47">
        <v>1783</v>
      </c>
      <c r="B1785" s="47" t="s">
        <v>8501</v>
      </c>
      <c r="C1785" s="47" t="s">
        <v>7772</v>
      </c>
      <c r="D1785" s="69" t="s">
        <v>1743</v>
      </c>
      <c r="E1785" s="47">
        <v>1981</v>
      </c>
      <c r="F1785" s="69" t="s">
        <v>4652</v>
      </c>
      <c r="G1785" s="69" t="s">
        <v>3412</v>
      </c>
      <c r="H1785" s="69" t="s">
        <v>8487</v>
      </c>
      <c r="I1785" s="70">
        <v>3.0000522145330519</v>
      </c>
      <c r="J1785" s="47" t="s">
        <v>430</v>
      </c>
      <c r="K1785" s="47">
        <v>6</v>
      </c>
      <c r="L1785" s="71"/>
      <c r="M1785" s="47">
        <v>75</v>
      </c>
      <c r="N1785" s="48">
        <f t="shared" si="169"/>
        <v>140</v>
      </c>
      <c r="O1785" s="48">
        <f t="shared" si="164"/>
        <v>420.00731003462727</v>
      </c>
      <c r="P1785" s="72">
        <f t="shared" si="165"/>
        <v>42.000731003462732</v>
      </c>
      <c r="Q1785" s="73">
        <f t="shared" si="166"/>
        <v>69.301206155713501</v>
      </c>
      <c r="R1785" s="48">
        <f t="shared" si="167"/>
        <v>531.30924719380357</v>
      </c>
      <c r="S1785" s="74">
        <f t="shared" si="168"/>
        <v>32</v>
      </c>
      <c r="T1785" s="6" t="s">
        <v>431</v>
      </c>
      <c r="U1785" s="47" t="s">
        <v>432</v>
      </c>
      <c r="V1785" s="47">
        <v>1</v>
      </c>
      <c r="W1785" s="47">
        <v>1</v>
      </c>
      <c r="X1785" s="47">
        <v>1</v>
      </c>
      <c r="Y1785" s="47">
        <v>1</v>
      </c>
      <c r="Z1785" s="75">
        <v>40855.63653935185</v>
      </c>
      <c r="AA1785" s="6" t="s">
        <v>433</v>
      </c>
      <c r="AB1785" s="47" t="s">
        <v>1745</v>
      </c>
      <c r="AC1785" s="47" t="s">
        <v>8498</v>
      </c>
      <c r="AD1785" s="47" t="s">
        <v>8502</v>
      </c>
      <c r="AE1785" s="47" t="s">
        <v>8503</v>
      </c>
      <c r="AF1785" s="6" t="s">
        <v>8504</v>
      </c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</row>
    <row r="1786" spans="1:43" s="1" customFormat="1" ht="15.75" x14ac:dyDescent="0.25">
      <c r="A1786" s="47">
        <v>1784</v>
      </c>
      <c r="B1786" s="47" t="s">
        <v>8505</v>
      </c>
      <c r="C1786" s="47" t="s">
        <v>7772</v>
      </c>
      <c r="D1786" s="69" t="s">
        <v>1743</v>
      </c>
      <c r="E1786" s="47">
        <v>1981</v>
      </c>
      <c r="F1786" s="69" t="s">
        <v>8487</v>
      </c>
      <c r="G1786" s="69" t="s">
        <v>4652</v>
      </c>
      <c r="H1786" s="69" t="s">
        <v>3468</v>
      </c>
      <c r="I1786" s="70">
        <v>590.99985904194398</v>
      </c>
      <c r="J1786" s="47" t="s">
        <v>430</v>
      </c>
      <c r="K1786" s="47">
        <v>6</v>
      </c>
      <c r="L1786" s="71"/>
      <c r="M1786" s="47">
        <v>75</v>
      </c>
      <c r="N1786" s="48">
        <f t="shared" si="169"/>
        <v>140</v>
      </c>
      <c r="O1786" s="48">
        <f t="shared" si="164"/>
        <v>82739.98026587216</v>
      </c>
      <c r="P1786" s="72">
        <f t="shared" si="165"/>
        <v>8273.9980265872164</v>
      </c>
      <c r="Q1786" s="73">
        <f t="shared" si="166"/>
        <v>13652.096743868906</v>
      </c>
      <c r="R1786" s="48">
        <f t="shared" si="167"/>
        <v>104666.07503632829</v>
      </c>
      <c r="S1786" s="74">
        <f t="shared" si="168"/>
        <v>32</v>
      </c>
      <c r="T1786" s="6" t="s">
        <v>431</v>
      </c>
      <c r="U1786" s="47" t="s">
        <v>432</v>
      </c>
      <c r="V1786" s="47">
        <v>1</v>
      </c>
      <c r="W1786" s="47">
        <v>1</v>
      </c>
      <c r="X1786" s="47">
        <v>1</v>
      </c>
      <c r="Y1786" s="47">
        <v>1</v>
      </c>
      <c r="Z1786" s="75">
        <v>40855.63653935185</v>
      </c>
      <c r="AA1786" s="6" t="s">
        <v>433</v>
      </c>
      <c r="AB1786" s="47" t="s">
        <v>1745</v>
      </c>
      <c r="AC1786" s="47" t="s">
        <v>8506</v>
      </c>
      <c r="AD1786" s="47" t="s">
        <v>8507</v>
      </c>
      <c r="AE1786" s="47" t="s">
        <v>8508</v>
      </c>
      <c r="AF1786" s="6" t="s">
        <v>8509</v>
      </c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</row>
    <row r="1787" spans="1:43" s="1" customFormat="1" ht="15.75" x14ac:dyDescent="0.25">
      <c r="A1787" s="47">
        <v>1785</v>
      </c>
      <c r="B1787" s="47" t="s">
        <v>8510</v>
      </c>
      <c r="C1787" s="47" t="s">
        <v>7772</v>
      </c>
      <c r="D1787" s="69" t="s">
        <v>1743</v>
      </c>
      <c r="E1787" s="47">
        <v>1981</v>
      </c>
      <c r="F1787" s="69" t="s">
        <v>8487</v>
      </c>
      <c r="G1787" s="69" t="s">
        <v>4652</v>
      </c>
      <c r="H1787" s="69" t="s">
        <v>3468</v>
      </c>
      <c r="I1787" s="70">
        <v>16.000284408711082</v>
      </c>
      <c r="J1787" s="47" t="s">
        <v>430</v>
      </c>
      <c r="K1787" s="47">
        <v>6</v>
      </c>
      <c r="L1787" s="71"/>
      <c r="M1787" s="47">
        <v>75</v>
      </c>
      <c r="N1787" s="48">
        <f t="shared" si="169"/>
        <v>140</v>
      </c>
      <c r="O1787" s="48">
        <f t="shared" si="164"/>
        <v>2240.0398172195514</v>
      </c>
      <c r="P1787" s="72">
        <f t="shared" si="165"/>
        <v>224.00398172195514</v>
      </c>
      <c r="Q1787" s="73">
        <f t="shared" si="166"/>
        <v>369.60656984122602</v>
      </c>
      <c r="R1787" s="48">
        <f t="shared" si="167"/>
        <v>2833.6503687827326</v>
      </c>
      <c r="S1787" s="74">
        <f t="shared" si="168"/>
        <v>32</v>
      </c>
      <c r="T1787" s="6" t="s">
        <v>431</v>
      </c>
      <c r="U1787" s="47" t="s">
        <v>432</v>
      </c>
      <c r="V1787" s="47">
        <v>1</v>
      </c>
      <c r="W1787" s="47">
        <v>1</v>
      </c>
      <c r="X1787" s="47">
        <v>1</v>
      </c>
      <c r="Y1787" s="47">
        <v>1</v>
      </c>
      <c r="Z1787" s="75">
        <v>40855.63653935185</v>
      </c>
      <c r="AA1787" s="6" t="s">
        <v>433</v>
      </c>
      <c r="AB1787" s="47" t="s">
        <v>1745</v>
      </c>
      <c r="AC1787" s="47" t="s">
        <v>8511</v>
      </c>
      <c r="AD1787" s="47" t="s">
        <v>8506</v>
      </c>
      <c r="AE1787" s="47" t="s">
        <v>8512</v>
      </c>
      <c r="AF1787" s="6" t="s">
        <v>8513</v>
      </c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</row>
    <row r="1788" spans="1:43" s="1" customFormat="1" ht="15.75" x14ac:dyDescent="0.25">
      <c r="A1788" s="47">
        <v>1786</v>
      </c>
      <c r="B1788" s="47" t="s">
        <v>8514</v>
      </c>
      <c r="C1788" s="47" t="s">
        <v>7772</v>
      </c>
      <c r="D1788" s="69" t="s">
        <v>1743</v>
      </c>
      <c r="E1788" s="47">
        <v>1981</v>
      </c>
      <c r="F1788" s="69" t="s">
        <v>4652</v>
      </c>
      <c r="G1788" s="69" t="s">
        <v>3412</v>
      </c>
      <c r="H1788" s="69" t="s">
        <v>8487</v>
      </c>
      <c r="I1788" s="70">
        <v>417.00004857756528</v>
      </c>
      <c r="J1788" s="47" t="s">
        <v>430</v>
      </c>
      <c r="K1788" s="47">
        <v>6</v>
      </c>
      <c r="L1788" s="71"/>
      <c r="M1788" s="47">
        <v>75</v>
      </c>
      <c r="N1788" s="48">
        <f t="shared" si="169"/>
        <v>140</v>
      </c>
      <c r="O1788" s="48">
        <f t="shared" si="164"/>
        <v>58380.006800859141</v>
      </c>
      <c r="P1788" s="72">
        <f t="shared" si="165"/>
        <v>5838.0006800859146</v>
      </c>
      <c r="Q1788" s="73">
        <f t="shared" si="166"/>
        <v>9632.7011221417579</v>
      </c>
      <c r="R1788" s="48">
        <f t="shared" si="167"/>
        <v>73850.708603086809</v>
      </c>
      <c r="S1788" s="74">
        <f t="shared" si="168"/>
        <v>32</v>
      </c>
      <c r="T1788" s="6" t="s">
        <v>431</v>
      </c>
      <c r="U1788" s="47" t="s">
        <v>432</v>
      </c>
      <c r="V1788" s="47">
        <v>1</v>
      </c>
      <c r="W1788" s="47">
        <v>1</v>
      </c>
      <c r="X1788" s="47">
        <v>1</v>
      </c>
      <c r="Y1788" s="47">
        <v>1</v>
      </c>
      <c r="Z1788" s="75">
        <v>40855.63653935185</v>
      </c>
      <c r="AA1788" s="6" t="s">
        <v>433</v>
      </c>
      <c r="AB1788" s="47" t="s">
        <v>1745</v>
      </c>
      <c r="AC1788" s="47" t="s">
        <v>8502</v>
      </c>
      <c r="AD1788" s="47" t="s">
        <v>8515</v>
      </c>
      <c r="AE1788" s="47" t="s">
        <v>8516</v>
      </c>
      <c r="AF1788" s="6" t="s">
        <v>8517</v>
      </c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</row>
    <row r="1789" spans="1:43" s="1" customFormat="1" ht="15.75" x14ac:dyDescent="0.25">
      <c r="A1789" s="47">
        <v>1787</v>
      </c>
      <c r="B1789" s="47" t="s">
        <v>8518</v>
      </c>
      <c r="C1789" s="47" t="s">
        <v>7772</v>
      </c>
      <c r="D1789" s="69" t="s">
        <v>1743</v>
      </c>
      <c r="E1789" s="47">
        <v>1981</v>
      </c>
      <c r="F1789" s="69" t="s">
        <v>8487</v>
      </c>
      <c r="G1789" s="69" t="s">
        <v>4652</v>
      </c>
      <c r="H1789" s="69" t="s">
        <v>8519</v>
      </c>
      <c r="I1789" s="70">
        <v>3.0000546011753229</v>
      </c>
      <c r="J1789" s="47" t="s">
        <v>430</v>
      </c>
      <c r="K1789" s="47">
        <v>6</v>
      </c>
      <c r="L1789" s="71"/>
      <c r="M1789" s="47">
        <v>75</v>
      </c>
      <c r="N1789" s="48">
        <f t="shared" si="169"/>
        <v>140</v>
      </c>
      <c r="O1789" s="48">
        <f t="shared" si="164"/>
        <v>420.00764416454518</v>
      </c>
      <c r="P1789" s="72">
        <f t="shared" si="165"/>
        <v>42.000764416454523</v>
      </c>
      <c r="Q1789" s="73">
        <f t="shared" si="166"/>
        <v>69.301261287149956</v>
      </c>
      <c r="R1789" s="48">
        <f t="shared" si="167"/>
        <v>531.30966986814963</v>
      </c>
      <c r="S1789" s="74">
        <f t="shared" si="168"/>
        <v>32</v>
      </c>
      <c r="T1789" s="6" t="s">
        <v>431</v>
      </c>
      <c r="U1789" s="47" t="s">
        <v>432</v>
      </c>
      <c r="V1789" s="47">
        <v>1</v>
      </c>
      <c r="W1789" s="47">
        <v>1</v>
      </c>
      <c r="X1789" s="47">
        <v>1</v>
      </c>
      <c r="Y1789" s="47">
        <v>1</v>
      </c>
      <c r="Z1789" s="75">
        <v>40855.63653935185</v>
      </c>
      <c r="AA1789" s="6" t="s">
        <v>433</v>
      </c>
      <c r="AB1789" s="47" t="s">
        <v>1745</v>
      </c>
      <c r="AC1789" s="47" t="s">
        <v>8515</v>
      </c>
      <c r="AD1789" s="47" t="s">
        <v>8511</v>
      </c>
      <c r="AE1789" s="47" t="s">
        <v>8520</v>
      </c>
      <c r="AF1789" s="6" t="s">
        <v>8521</v>
      </c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</row>
    <row r="1790" spans="1:43" s="1" customFormat="1" ht="15.75" x14ac:dyDescent="0.25">
      <c r="A1790" s="47">
        <v>1788</v>
      </c>
      <c r="B1790" s="47" t="s">
        <v>8522</v>
      </c>
      <c r="C1790" s="47" t="s">
        <v>7772</v>
      </c>
      <c r="D1790" s="69" t="s">
        <v>1743</v>
      </c>
      <c r="E1790" s="47">
        <v>1981</v>
      </c>
      <c r="F1790" s="69" t="s">
        <v>3468</v>
      </c>
      <c r="G1790" s="69" t="s">
        <v>8487</v>
      </c>
      <c r="H1790" s="69" t="s">
        <v>3460</v>
      </c>
      <c r="I1790" s="70">
        <v>468.76012914203932</v>
      </c>
      <c r="J1790" s="47" t="s">
        <v>430</v>
      </c>
      <c r="K1790" s="47">
        <v>6</v>
      </c>
      <c r="L1790" s="71"/>
      <c r="M1790" s="47">
        <v>75</v>
      </c>
      <c r="N1790" s="48">
        <f t="shared" si="169"/>
        <v>140</v>
      </c>
      <c r="O1790" s="48">
        <f t="shared" si="164"/>
        <v>65626.418079885509</v>
      </c>
      <c r="P1790" s="72">
        <f t="shared" si="165"/>
        <v>6562.6418079885516</v>
      </c>
      <c r="Q1790" s="73">
        <f t="shared" si="166"/>
        <v>10828.358983181108</v>
      </c>
      <c r="R1790" s="48">
        <f t="shared" si="167"/>
        <v>83017.418871055168</v>
      </c>
      <c r="S1790" s="74">
        <f t="shared" si="168"/>
        <v>32</v>
      </c>
      <c r="T1790" s="6" t="s">
        <v>431</v>
      </c>
      <c r="U1790" s="47" t="s">
        <v>432</v>
      </c>
      <c r="V1790" s="47">
        <v>1</v>
      </c>
      <c r="W1790" s="47">
        <v>1</v>
      </c>
      <c r="X1790" s="47">
        <v>1</v>
      </c>
      <c r="Y1790" s="47">
        <v>1</v>
      </c>
      <c r="Z1790" s="75">
        <v>40855.63653935185</v>
      </c>
      <c r="AA1790" s="6" t="s">
        <v>433</v>
      </c>
      <c r="AB1790" s="47" t="s">
        <v>1745</v>
      </c>
      <c r="AC1790" s="47" t="s">
        <v>8523</v>
      </c>
      <c r="AD1790" s="47" t="s">
        <v>8494</v>
      </c>
      <c r="AE1790" s="47" t="s">
        <v>8524</v>
      </c>
      <c r="AF1790" s="6" t="s">
        <v>8525</v>
      </c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</row>
    <row r="1791" spans="1:43" s="1" customFormat="1" ht="15.75" x14ac:dyDescent="0.25">
      <c r="A1791" s="47">
        <v>1789</v>
      </c>
      <c r="B1791" s="47" t="s">
        <v>8526</v>
      </c>
      <c r="C1791" s="47" t="s">
        <v>7772</v>
      </c>
      <c r="D1791" s="69" t="s">
        <v>1743</v>
      </c>
      <c r="E1791" s="47">
        <v>1981</v>
      </c>
      <c r="F1791" s="69" t="s">
        <v>3468</v>
      </c>
      <c r="G1791" s="69" t="s">
        <v>8487</v>
      </c>
      <c r="H1791" s="69" t="s">
        <v>3460</v>
      </c>
      <c r="I1791" s="70">
        <v>2.9998223616376078</v>
      </c>
      <c r="J1791" s="47" t="s">
        <v>430</v>
      </c>
      <c r="K1791" s="47">
        <v>6</v>
      </c>
      <c r="L1791" s="71"/>
      <c r="M1791" s="47">
        <v>75</v>
      </c>
      <c r="N1791" s="48">
        <f t="shared" si="169"/>
        <v>140</v>
      </c>
      <c r="O1791" s="48">
        <f t="shared" si="164"/>
        <v>419.9751306292651</v>
      </c>
      <c r="P1791" s="72">
        <f t="shared" si="165"/>
        <v>41.997513062926515</v>
      </c>
      <c r="Q1791" s="73">
        <f t="shared" si="166"/>
        <v>69.29589655382874</v>
      </c>
      <c r="R1791" s="48">
        <f t="shared" si="167"/>
        <v>531.26854024602028</v>
      </c>
      <c r="S1791" s="74">
        <f t="shared" si="168"/>
        <v>32</v>
      </c>
      <c r="T1791" s="6" t="s">
        <v>431</v>
      </c>
      <c r="U1791" s="47" t="s">
        <v>432</v>
      </c>
      <c r="V1791" s="47">
        <v>1</v>
      </c>
      <c r="W1791" s="47">
        <v>1</v>
      </c>
      <c r="X1791" s="47">
        <v>1</v>
      </c>
      <c r="Y1791" s="47">
        <v>1</v>
      </c>
      <c r="Z1791" s="75">
        <v>40855.63653935185</v>
      </c>
      <c r="AA1791" s="6" t="s">
        <v>433</v>
      </c>
      <c r="AB1791" s="47" t="s">
        <v>1745</v>
      </c>
      <c r="AC1791" s="47" t="s">
        <v>7774</v>
      </c>
      <c r="AD1791" s="47" t="s">
        <v>8523</v>
      </c>
      <c r="AE1791" s="47" t="s">
        <v>8527</v>
      </c>
      <c r="AF1791" s="6" t="s">
        <v>8528</v>
      </c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</row>
    <row r="1792" spans="1:43" s="1" customFormat="1" ht="15.75" x14ac:dyDescent="0.25">
      <c r="A1792" s="47">
        <v>1790</v>
      </c>
      <c r="B1792" s="47" t="s">
        <v>8529</v>
      </c>
      <c r="C1792" s="47" t="s">
        <v>7772</v>
      </c>
      <c r="D1792" s="69" t="s">
        <v>1743</v>
      </c>
      <c r="E1792" s="47">
        <v>1981</v>
      </c>
      <c r="F1792" s="69" t="s">
        <v>4652</v>
      </c>
      <c r="G1792" s="69" t="s">
        <v>8487</v>
      </c>
      <c r="H1792" s="69" t="s">
        <v>3460</v>
      </c>
      <c r="I1792" s="70">
        <v>445.99986818634773</v>
      </c>
      <c r="J1792" s="47" t="s">
        <v>430</v>
      </c>
      <c r="K1792" s="47">
        <v>6</v>
      </c>
      <c r="L1792" s="71"/>
      <c r="M1792" s="47">
        <v>75</v>
      </c>
      <c r="N1792" s="48">
        <f t="shared" si="169"/>
        <v>140</v>
      </c>
      <c r="O1792" s="48">
        <f t="shared" si="164"/>
        <v>62439.981546088682</v>
      </c>
      <c r="P1792" s="72">
        <f t="shared" si="165"/>
        <v>6243.9981546088684</v>
      </c>
      <c r="Q1792" s="73">
        <f t="shared" si="166"/>
        <v>10302.596955104633</v>
      </c>
      <c r="R1792" s="48">
        <f t="shared" si="167"/>
        <v>78986.576655802186</v>
      </c>
      <c r="S1792" s="74">
        <f t="shared" si="168"/>
        <v>32</v>
      </c>
      <c r="T1792" s="6" t="s">
        <v>431</v>
      </c>
      <c r="U1792" s="47" t="s">
        <v>432</v>
      </c>
      <c r="V1792" s="47">
        <v>1</v>
      </c>
      <c r="W1792" s="47">
        <v>1</v>
      </c>
      <c r="X1792" s="47">
        <v>1</v>
      </c>
      <c r="Y1792" s="47">
        <v>1</v>
      </c>
      <c r="Z1792" s="75">
        <v>40855.63653935185</v>
      </c>
      <c r="AA1792" s="6" t="s">
        <v>433</v>
      </c>
      <c r="AB1792" s="47" t="s">
        <v>1745</v>
      </c>
      <c r="AC1792" s="47" t="s">
        <v>8515</v>
      </c>
      <c r="AD1792" s="47" t="s">
        <v>8530</v>
      </c>
      <c r="AE1792" s="47" t="s">
        <v>8531</v>
      </c>
      <c r="AF1792" s="6" t="s">
        <v>8532</v>
      </c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</row>
    <row r="1793" spans="1:43" s="1" customFormat="1" ht="15.75" x14ac:dyDescent="0.25">
      <c r="A1793" s="47">
        <v>1791</v>
      </c>
      <c r="B1793" s="47" t="s">
        <v>8533</v>
      </c>
      <c r="C1793" s="47" t="s">
        <v>7772</v>
      </c>
      <c r="D1793" s="69" t="s">
        <v>1743</v>
      </c>
      <c r="E1793" s="47">
        <v>1981</v>
      </c>
      <c r="F1793" s="69" t="s">
        <v>4652</v>
      </c>
      <c r="G1793" s="69" t="s">
        <v>8487</v>
      </c>
      <c r="H1793" s="69" t="s">
        <v>3460</v>
      </c>
      <c r="I1793" s="70">
        <v>17.000204798557149</v>
      </c>
      <c r="J1793" s="47" t="s">
        <v>430</v>
      </c>
      <c r="K1793" s="47">
        <v>6</v>
      </c>
      <c r="L1793" s="71"/>
      <c r="M1793" s="47">
        <v>75</v>
      </c>
      <c r="N1793" s="48">
        <f t="shared" si="169"/>
        <v>140</v>
      </c>
      <c r="O1793" s="48">
        <f t="shared" si="164"/>
        <v>2380.0286717980007</v>
      </c>
      <c r="P1793" s="72">
        <f t="shared" si="165"/>
        <v>238.00286717980009</v>
      </c>
      <c r="Q1793" s="73">
        <f t="shared" si="166"/>
        <v>392.70473084667009</v>
      </c>
      <c r="R1793" s="48">
        <f t="shared" si="167"/>
        <v>3010.7362698244706</v>
      </c>
      <c r="S1793" s="74">
        <f t="shared" si="168"/>
        <v>32</v>
      </c>
      <c r="T1793" s="6" t="s">
        <v>431</v>
      </c>
      <c r="U1793" s="47" t="s">
        <v>432</v>
      </c>
      <c r="V1793" s="47">
        <v>1</v>
      </c>
      <c r="W1793" s="47">
        <v>1</v>
      </c>
      <c r="X1793" s="47">
        <v>1</v>
      </c>
      <c r="Y1793" s="47">
        <v>1</v>
      </c>
      <c r="Z1793" s="75">
        <v>40855.63653935185</v>
      </c>
      <c r="AA1793" s="6" t="s">
        <v>433</v>
      </c>
      <c r="AB1793" s="47" t="s">
        <v>1745</v>
      </c>
      <c r="AC1793" s="47" t="s">
        <v>8530</v>
      </c>
      <c r="AD1793" s="47" t="s">
        <v>8534</v>
      </c>
      <c r="AE1793" s="47" t="s">
        <v>8535</v>
      </c>
      <c r="AF1793" s="6" t="s">
        <v>8536</v>
      </c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</row>
    <row r="1794" spans="1:43" s="1" customFormat="1" ht="15.75" x14ac:dyDescent="0.25">
      <c r="A1794" s="47">
        <v>1792</v>
      </c>
      <c r="B1794" s="47" t="s">
        <v>8537</v>
      </c>
      <c r="C1794" s="47" t="s">
        <v>7772</v>
      </c>
      <c r="D1794" s="69" t="s">
        <v>1743</v>
      </c>
      <c r="E1794" s="47">
        <v>1981</v>
      </c>
      <c r="F1794" s="69" t="s">
        <v>4652</v>
      </c>
      <c r="G1794" s="69" t="s">
        <v>8487</v>
      </c>
      <c r="H1794" s="69" t="s">
        <v>3460</v>
      </c>
      <c r="I1794" s="70">
        <v>2.9997522184019352</v>
      </c>
      <c r="J1794" s="47" t="s">
        <v>430</v>
      </c>
      <c r="K1794" s="47">
        <v>6</v>
      </c>
      <c r="L1794" s="71"/>
      <c r="M1794" s="47">
        <v>75</v>
      </c>
      <c r="N1794" s="48">
        <f t="shared" si="169"/>
        <v>140</v>
      </c>
      <c r="O1794" s="48">
        <f t="shared" si="164"/>
        <v>419.96531057627095</v>
      </c>
      <c r="P1794" s="72">
        <f t="shared" si="165"/>
        <v>41.996531057627095</v>
      </c>
      <c r="Q1794" s="73">
        <f t="shared" si="166"/>
        <v>69.294276245084703</v>
      </c>
      <c r="R1794" s="48">
        <f t="shared" si="167"/>
        <v>531.25611787898276</v>
      </c>
      <c r="S1794" s="74">
        <f t="shared" si="168"/>
        <v>32</v>
      </c>
      <c r="T1794" s="6" t="s">
        <v>431</v>
      </c>
      <c r="U1794" s="47" t="s">
        <v>432</v>
      </c>
      <c r="V1794" s="47">
        <v>1</v>
      </c>
      <c r="W1794" s="47">
        <v>1</v>
      </c>
      <c r="X1794" s="47">
        <v>1</v>
      </c>
      <c r="Y1794" s="47">
        <v>1</v>
      </c>
      <c r="Z1794" s="75">
        <v>40855.63653935185</v>
      </c>
      <c r="AA1794" s="6" t="s">
        <v>433</v>
      </c>
      <c r="AB1794" s="47" t="s">
        <v>1745</v>
      </c>
      <c r="AC1794" s="47" t="s">
        <v>8538</v>
      </c>
      <c r="AD1794" s="47" t="s">
        <v>8539</v>
      </c>
      <c r="AE1794" s="47" t="s">
        <v>8540</v>
      </c>
      <c r="AF1794" s="6" t="s">
        <v>8541</v>
      </c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</row>
    <row r="1795" spans="1:43" s="1" customFormat="1" ht="15.75" x14ac:dyDescent="0.25">
      <c r="A1795" s="47">
        <v>1793</v>
      </c>
      <c r="B1795" s="47" t="s">
        <v>8542</v>
      </c>
      <c r="C1795" s="47" t="s">
        <v>7772</v>
      </c>
      <c r="D1795" s="69" t="s">
        <v>1743</v>
      </c>
      <c r="E1795" s="47">
        <v>1981</v>
      </c>
      <c r="F1795" s="69" t="s">
        <v>4652</v>
      </c>
      <c r="G1795" s="69" t="s">
        <v>8487</v>
      </c>
      <c r="H1795" s="69" t="s">
        <v>3460</v>
      </c>
      <c r="I1795" s="70">
        <v>2.999754003556752</v>
      </c>
      <c r="J1795" s="47" t="s">
        <v>430</v>
      </c>
      <c r="K1795" s="47">
        <v>6</v>
      </c>
      <c r="L1795" s="71"/>
      <c r="M1795" s="47">
        <v>75</v>
      </c>
      <c r="N1795" s="48">
        <f t="shared" si="169"/>
        <v>140</v>
      </c>
      <c r="O1795" s="48">
        <f t="shared" si="164"/>
        <v>419.96556049794526</v>
      </c>
      <c r="P1795" s="72">
        <f t="shared" si="165"/>
        <v>41.996556049794528</v>
      </c>
      <c r="Q1795" s="73">
        <f t="shared" si="166"/>
        <v>69.294317482160963</v>
      </c>
      <c r="R1795" s="48">
        <f t="shared" si="167"/>
        <v>531.25643402990079</v>
      </c>
      <c r="S1795" s="74">
        <f t="shared" si="168"/>
        <v>32</v>
      </c>
      <c r="T1795" s="6" t="s">
        <v>431</v>
      </c>
      <c r="U1795" s="47" t="s">
        <v>432</v>
      </c>
      <c r="V1795" s="47">
        <v>1</v>
      </c>
      <c r="W1795" s="47">
        <v>1</v>
      </c>
      <c r="X1795" s="47">
        <v>1</v>
      </c>
      <c r="Y1795" s="47">
        <v>1</v>
      </c>
      <c r="Z1795" s="75">
        <v>40855.636550925927</v>
      </c>
      <c r="AA1795" s="6" t="s">
        <v>433</v>
      </c>
      <c r="AB1795" s="47" t="s">
        <v>1745</v>
      </c>
      <c r="AC1795" s="47" t="s">
        <v>8534</v>
      </c>
      <c r="AD1795" s="47" t="s">
        <v>8538</v>
      </c>
      <c r="AE1795" s="47" t="s">
        <v>8543</v>
      </c>
      <c r="AF1795" s="6" t="s">
        <v>8544</v>
      </c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</row>
    <row r="1796" spans="1:43" s="1" customFormat="1" ht="15.75" x14ac:dyDescent="0.25">
      <c r="A1796" s="47">
        <v>1794</v>
      </c>
      <c r="B1796" s="47" t="s">
        <v>8545</v>
      </c>
      <c r="C1796" s="47" t="s">
        <v>7772</v>
      </c>
      <c r="D1796" s="69" t="s">
        <v>1743</v>
      </c>
      <c r="E1796" s="47">
        <v>1981</v>
      </c>
      <c r="F1796" s="69" t="s">
        <v>4652</v>
      </c>
      <c r="G1796" s="69" t="s">
        <v>8487</v>
      </c>
      <c r="H1796" s="69" t="s">
        <v>3460</v>
      </c>
      <c r="I1796" s="70">
        <v>3.0000522145550308</v>
      </c>
      <c r="J1796" s="47" t="s">
        <v>430</v>
      </c>
      <c r="K1796" s="47">
        <v>6</v>
      </c>
      <c r="L1796" s="71"/>
      <c r="M1796" s="47">
        <v>75</v>
      </c>
      <c r="N1796" s="48">
        <f t="shared" si="169"/>
        <v>140</v>
      </c>
      <c r="O1796" s="48">
        <f t="shared" si="164"/>
        <v>420.00731003770431</v>
      </c>
      <c r="P1796" s="72">
        <f t="shared" si="165"/>
        <v>42.000731003770433</v>
      </c>
      <c r="Q1796" s="73">
        <f t="shared" si="166"/>
        <v>69.301206156221212</v>
      </c>
      <c r="R1796" s="48">
        <f t="shared" si="167"/>
        <v>531.30924719769598</v>
      </c>
      <c r="S1796" s="74">
        <f t="shared" si="168"/>
        <v>32</v>
      </c>
      <c r="T1796" s="6" t="s">
        <v>1949</v>
      </c>
      <c r="U1796" s="47" t="s">
        <v>432</v>
      </c>
      <c r="V1796" s="47">
        <v>1</v>
      </c>
      <c r="W1796" s="47">
        <v>1</v>
      </c>
      <c r="X1796" s="47">
        <v>1</v>
      </c>
      <c r="Y1796" s="47">
        <v>1</v>
      </c>
      <c r="Z1796" s="75">
        <v>40855.636550925927</v>
      </c>
      <c r="AA1796" s="6" t="s">
        <v>433</v>
      </c>
      <c r="AB1796" s="47" t="s">
        <v>1745</v>
      </c>
      <c r="AC1796" s="47" t="s">
        <v>8538</v>
      </c>
      <c r="AD1796" s="47" t="s">
        <v>8546</v>
      </c>
      <c r="AE1796" s="47" t="s">
        <v>8547</v>
      </c>
      <c r="AF1796" s="6" t="s">
        <v>8548</v>
      </c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</row>
    <row r="1797" spans="1:43" s="1" customFormat="1" ht="15.75" x14ac:dyDescent="0.25">
      <c r="A1797" s="47">
        <v>1795</v>
      </c>
      <c r="B1797" s="47" t="s">
        <v>8549</v>
      </c>
      <c r="C1797" s="47" t="s">
        <v>1965</v>
      </c>
      <c r="D1797" s="69" t="s">
        <v>8199</v>
      </c>
      <c r="E1797" s="47">
        <v>1981</v>
      </c>
      <c r="F1797" s="69" t="s">
        <v>1930</v>
      </c>
      <c r="G1797" s="69" t="s">
        <v>1929</v>
      </c>
      <c r="H1797" s="69" t="s">
        <v>1255</v>
      </c>
      <c r="I1797" s="70">
        <v>386.19716133416682</v>
      </c>
      <c r="J1797" s="47" t="s">
        <v>430</v>
      </c>
      <c r="K1797" s="47">
        <v>8</v>
      </c>
      <c r="L1797" s="71"/>
      <c r="M1797" s="47">
        <v>75</v>
      </c>
      <c r="N1797" s="48">
        <f t="shared" si="169"/>
        <v>160</v>
      </c>
      <c r="O1797" s="48">
        <f t="shared" si="164"/>
        <v>61791.545813466691</v>
      </c>
      <c r="P1797" s="72">
        <f t="shared" si="165"/>
        <v>6179.1545813466691</v>
      </c>
      <c r="Q1797" s="73">
        <f t="shared" si="166"/>
        <v>10195.605059222004</v>
      </c>
      <c r="R1797" s="48">
        <f t="shared" si="167"/>
        <v>78166.305454035362</v>
      </c>
      <c r="S1797" s="74">
        <f t="shared" si="168"/>
        <v>32</v>
      </c>
      <c r="T1797" s="6" t="s">
        <v>431</v>
      </c>
      <c r="U1797" s="47" t="s">
        <v>432</v>
      </c>
      <c r="V1797" s="47">
        <v>1</v>
      </c>
      <c r="W1797" s="47">
        <v>1</v>
      </c>
      <c r="X1797" s="47">
        <v>1</v>
      </c>
      <c r="Y1797" s="47">
        <v>1</v>
      </c>
      <c r="Z1797" s="75">
        <v>40855.636550925927</v>
      </c>
      <c r="AA1797" s="6" t="s">
        <v>433</v>
      </c>
      <c r="AB1797" s="47" t="s">
        <v>8200</v>
      </c>
      <c r="AC1797" s="47" t="s">
        <v>8550</v>
      </c>
      <c r="AD1797" s="47" t="s">
        <v>6075</v>
      </c>
      <c r="AE1797" s="47" t="s">
        <v>8551</v>
      </c>
      <c r="AF1797" s="6" t="s">
        <v>8552</v>
      </c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</row>
    <row r="1798" spans="1:43" s="1" customFormat="1" ht="15.75" x14ac:dyDescent="0.25">
      <c r="A1798" s="47">
        <v>1796</v>
      </c>
      <c r="B1798" s="47" t="s">
        <v>8553</v>
      </c>
      <c r="C1798" s="47" t="s">
        <v>5602</v>
      </c>
      <c r="D1798" s="69" t="s">
        <v>8554</v>
      </c>
      <c r="E1798" s="47">
        <v>2001</v>
      </c>
      <c r="F1798" s="69" t="s">
        <v>428</v>
      </c>
      <c r="G1798" s="69" t="s">
        <v>3889</v>
      </c>
      <c r="H1798" s="69" t="s">
        <v>905</v>
      </c>
      <c r="I1798" s="70">
        <v>271.04258416612629</v>
      </c>
      <c r="J1798" s="47" t="s">
        <v>430</v>
      </c>
      <c r="K1798" s="47">
        <v>8</v>
      </c>
      <c r="L1798" s="71"/>
      <c r="M1798" s="47">
        <v>75</v>
      </c>
      <c r="N1798" s="48">
        <f t="shared" si="169"/>
        <v>160</v>
      </c>
      <c r="O1798" s="48">
        <f t="shared" ref="O1798:O1861" si="170">N1798*I1798</f>
        <v>43366.813466580206</v>
      </c>
      <c r="P1798" s="72">
        <f t="shared" ref="P1798:P1861" si="171">O1798*0.1</f>
        <v>4336.6813466580206</v>
      </c>
      <c r="Q1798" s="73">
        <f t="shared" ref="Q1798:Q1861" si="172">SUM(O1798:P1798)*0.15</f>
        <v>7155.5242219857337</v>
      </c>
      <c r="R1798" s="48">
        <f t="shared" ref="R1798:R1861" si="173">SUM(O1798:Q1798)</f>
        <v>54859.019035223959</v>
      </c>
      <c r="S1798" s="74">
        <f t="shared" si="168"/>
        <v>52</v>
      </c>
      <c r="T1798" s="6" t="s">
        <v>431</v>
      </c>
      <c r="U1798" s="47" t="s">
        <v>432</v>
      </c>
      <c r="V1798" s="47">
        <v>1</v>
      </c>
      <c r="W1798" s="47">
        <v>1</v>
      </c>
      <c r="X1798" s="47">
        <v>1</v>
      </c>
      <c r="Y1798" s="47">
        <v>1</v>
      </c>
      <c r="Z1798" s="75">
        <v>40855.636550925927</v>
      </c>
      <c r="AA1798" s="6" t="s">
        <v>433</v>
      </c>
      <c r="AB1798" s="47" t="s">
        <v>8555</v>
      </c>
      <c r="AC1798" s="47" t="s">
        <v>8556</v>
      </c>
      <c r="AD1798" s="47" t="s">
        <v>8557</v>
      </c>
      <c r="AE1798" s="47" t="s">
        <v>8558</v>
      </c>
      <c r="AF1798" s="6" t="s">
        <v>8559</v>
      </c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</row>
    <row r="1799" spans="1:43" s="1" customFormat="1" ht="15.75" x14ac:dyDescent="0.25">
      <c r="A1799" s="47">
        <v>1797</v>
      </c>
      <c r="B1799" s="47" t="s">
        <v>8560</v>
      </c>
      <c r="C1799" s="47" t="s">
        <v>5602</v>
      </c>
      <c r="D1799" s="69" t="s">
        <v>8554</v>
      </c>
      <c r="E1799" s="47">
        <v>2001</v>
      </c>
      <c r="F1799" s="69" t="s">
        <v>428</v>
      </c>
      <c r="G1799" s="69" t="s">
        <v>3889</v>
      </c>
      <c r="H1799" s="69" t="s">
        <v>905</v>
      </c>
      <c r="I1799" s="70">
        <v>2.657800752663142</v>
      </c>
      <c r="J1799" s="47" t="s">
        <v>430</v>
      </c>
      <c r="K1799" s="47">
        <v>8</v>
      </c>
      <c r="L1799" s="71"/>
      <c r="M1799" s="47">
        <v>75</v>
      </c>
      <c r="N1799" s="48">
        <f t="shared" si="169"/>
        <v>160</v>
      </c>
      <c r="O1799" s="48">
        <f t="shared" si="170"/>
        <v>425.24812042610273</v>
      </c>
      <c r="P1799" s="72">
        <f t="shared" si="171"/>
        <v>42.524812042610279</v>
      </c>
      <c r="Q1799" s="73">
        <f t="shared" si="172"/>
        <v>70.165939870306943</v>
      </c>
      <c r="R1799" s="48">
        <f t="shared" si="173"/>
        <v>537.93887233902001</v>
      </c>
      <c r="S1799" s="74">
        <f t="shared" ref="S1799:S1862" si="174">M1799-ABS($I$2-E1799)</f>
        <v>52</v>
      </c>
      <c r="T1799" s="6" t="s">
        <v>431</v>
      </c>
      <c r="U1799" s="47" t="s">
        <v>432</v>
      </c>
      <c r="V1799" s="47">
        <v>1</v>
      </c>
      <c r="W1799" s="47">
        <v>1</v>
      </c>
      <c r="X1799" s="47">
        <v>1</v>
      </c>
      <c r="Y1799" s="47">
        <v>1</v>
      </c>
      <c r="Z1799" s="75">
        <v>40855.636550925927</v>
      </c>
      <c r="AA1799" s="6" t="s">
        <v>433</v>
      </c>
      <c r="AB1799" s="47" t="s">
        <v>8555</v>
      </c>
      <c r="AC1799" s="47" t="s">
        <v>8561</v>
      </c>
      <c r="AD1799" s="47" t="s">
        <v>8556</v>
      </c>
      <c r="AE1799" s="47" t="s">
        <v>8562</v>
      </c>
      <c r="AF1799" s="6" t="s">
        <v>8563</v>
      </c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</row>
    <row r="1800" spans="1:43" s="1" customFormat="1" ht="15.75" x14ac:dyDescent="0.25">
      <c r="A1800" s="47">
        <v>1798</v>
      </c>
      <c r="B1800" s="47" t="s">
        <v>8564</v>
      </c>
      <c r="C1800" s="47" t="s">
        <v>4108</v>
      </c>
      <c r="D1800" s="69" t="s">
        <v>4109</v>
      </c>
      <c r="E1800" s="47">
        <v>2004</v>
      </c>
      <c r="F1800" s="69" t="s">
        <v>4110</v>
      </c>
      <c r="G1800" s="69" t="s">
        <v>4111</v>
      </c>
      <c r="H1800" s="69" t="s">
        <v>905</v>
      </c>
      <c r="I1800" s="70">
        <v>5.8984403673775017</v>
      </c>
      <c r="J1800" s="47" t="s">
        <v>430</v>
      </c>
      <c r="K1800" s="47">
        <v>8</v>
      </c>
      <c r="L1800" s="71"/>
      <c r="M1800" s="47">
        <v>75</v>
      </c>
      <c r="N1800" s="48">
        <f t="shared" si="169"/>
        <v>160</v>
      </c>
      <c r="O1800" s="48">
        <f t="shared" si="170"/>
        <v>943.75045878040032</v>
      </c>
      <c r="P1800" s="72">
        <f t="shared" si="171"/>
        <v>94.375045878040041</v>
      </c>
      <c r="Q1800" s="73">
        <f t="shared" si="172"/>
        <v>155.71882569876604</v>
      </c>
      <c r="R1800" s="48">
        <f t="shared" si="173"/>
        <v>1193.8443303572064</v>
      </c>
      <c r="S1800" s="74">
        <f t="shared" si="174"/>
        <v>55</v>
      </c>
      <c r="T1800" s="6" t="s">
        <v>6544</v>
      </c>
      <c r="U1800" s="47" t="s">
        <v>432</v>
      </c>
      <c r="V1800" s="47">
        <v>1</v>
      </c>
      <c r="W1800" s="47">
        <v>1</v>
      </c>
      <c r="X1800" s="47">
        <v>1</v>
      </c>
      <c r="Y1800" s="47">
        <v>1</v>
      </c>
      <c r="Z1800" s="75">
        <v>40855.636562500011</v>
      </c>
      <c r="AA1800" s="6" t="s">
        <v>433</v>
      </c>
      <c r="AB1800" s="47" t="s">
        <v>3719</v>
      </c>
      <c r="AC1800" s="47" t="s">
        <v>4113</v>
      </c>
      <c r="AD1800" s="47" t="s">
        <v>8565</v>
      </c>
      <c r="AE1800" s="47" t="s">
        <v>8566</v>
      </c>
      <c r="AF1800" s="6" t="s">
        <v>8567</v>
      </c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</row>
    <row r="1801" spans="1:43" s="1" customFormat="1" ht="31.5" x14ac:dyDescent="0.25">
      <c r="A1801" s="47">
        <v>1799</v>
      </c>
      <c r="B1801" s="47" t="s">
        <v>8568</v>
      </c>
      <c r="C1801" s="47" t="s">
        <v>1878</v>
      </c>
      <c r="D1801" s="69" t="s">
        <v>1743</v>
      </c>
      <c r="E1801" s="47">
        <v>1981</v>
      </c>
      <c r="F1801" s="69" t="s">
        <v>1255</v>
      </c>
      <c r="G1801" s="69" t="s">
        <v>2919</v>
      </c>
      <c r="H1801" s="69" t="s">
        <v>1948</v>
      </c>
      <c r="I1801" s="70">
        <v>137.99380869571141</v>
      </c>
      <c r="J1801" s="47" t="s">
        <v>430</v>
      </c>
      <c r="K1801" s="47">
        <v>12</v>
      </c>
      <c r="L1801" s="71"/>
      <c r="M1801" s="47">
        <v>75</v>
      </c>
      <c r="N1801" s="48">
        <f t="shared" si="169"/>
        <v>200</v>
      </c>
      <c r="O1801" s="48">
        <f t="shared" si="170"/>
        <v>27598.761739142283</v>
      </c>
      <c r="P1801" s="72">
        <f t="shared" si="171"/>
        <v>2759.8761739142283</v>
      </c>
      <c r="Q1801" s="73">
        <f t="shared" si="172"/>
        <v>4553.7956869584768</v>
      </c>
      <c r="R1801" s="48">
        <f t="shared" si="173"/>
        <v>34912.433600014985</v>
      </c>
      <c r="S1801" s="74">
        <f t="shared" si="174"/>
        <v>32</v>
      </c>
      <c r="T1801" s="6" t="s">
        <v>431</v>
      </c>
      <c r="U1801" s="47" t="s">
        <v>432</v>
      </c>
      <c r="V1801" s="47">
        <v>1</v>
      </c>
      <c r="W1801" s="47">
        <v>1</v>
      </c>
      <c r="X1801" s="47">
        <v>1</v>
      </c>
      <c r="Y1801" s="47">
        <v>1</v>
      </c>
      <c r="Z1801" s="75">
        <v>40855.636562500011</v>
      </c>
      <c r="AA1801" s="6" t="s">
        <v>433</v>
      </c>
      <c r="AB1801" s="47" t="s">
        <v>1745</v>
      </c>
      <c r="AC1801" s="47" t="s">
        <v>8475</v>
      </c>
      <c r="AD1801" s="47" t="s">
        <v>1882</v>
      </c>
      <c r="AE1801" s="47" t="s">
        <v>8569</v>
      </c>
      <c r="AF1801" s="6" t="s">
        <v>8570</v>
      </c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</row>
    <row r="1802" spans="1:43" s="1" customFormat="1" ht="15.75" x14ac:dyDescent="0.25">
      <c r="A1802" s="47">
        <v>1800</v>
      </c>
      <c r="B1802" s="47" t="s">
        <v>8571</v>
      </c>
      <c r="C1802" s="47" t="s">
        <v>1246</v>
      </c>
      <c r="D1802" s="69" t="s">
        <v>3749</v>
      </c>
      <c r="E1802" s="47">
        <v>2002</v>
      </c>
      <c r="F1802" s="69" t="s">
        <v>3704</v>
      </c>
      <c r="G1802" s="69" t="s">
        <v>1948</v>
      </c>
      <c r="H1802" s="69" t="s">
        <v>443</v>
      </c>
      <c r="I1802" s="70">
        <v>18.044057968116189</v>
      </c>
      <c r="J1802" s="47" t="s">
        <v>430</v>
      </c>
      <c r="K1802" s="47">
        <v>6</v>
      </c>
      <c r="L1802" s="71"/>
      <c r="M1802" s="47">
        <v>75</v>
      </c>
      <c r="N1802" s="48">
        <f t="shared" si="169"/>
        <v>140</v>
      </c>
      <c r="O1802" s="48">
        <f t="shared" si="170"/>
        <v>2526.1681155362662</v>
      </c>
      <c r="P1802" s="72">
        <f t="shared" si="171"/>
        <v>252.61681155362663</v>
      </c>
      <c r="Q1802" s="73">
        <f t="shared" si="172"/>
        <v>416.81773906348388</v>
      </c>
      <c r="R1802" s="48">
        <f t="shared" si="173"/>
        <v>3195.6026661533765</v>
      </c>
      <c r="S1802" s="74">
        <f t="shared" si="174"/>
        <v>53</v>
      </c>
      <c r="T1802" s="6" t="s">
        <v>3727</v>
      </c>
      <c r="U1802" s="47" t="s">
        <v>432</v>
      </c>
      <c r="V1802" s="47">
        <v>1</v>
      </c>
      <c r="W1802" s="47">
        <v>1</v>
      </c>
      <c r="X1802" s="47">
        <v>1</v>
      </c>
      <c r="Y1802" s="47">
        <v>1</v>
      </c>
      <c r="Z1802" s="75">
        <v>40855.636562500011</v>
      </c>
      <c r="AA1802" s="6" t="s">
        <v>433</v>
      </c>
      <c r="AB1802" s="47" t="s">
        <v>3750</v>
      </c>
      <c r="AC1802" s="47" t="s">
        <v>3781</v>
      </c>
      <c r="AD1802" s="47" t="s">
        <v>8572</v>
      </c>
      <c r="AE1802" s="47" t="s">
        <v>8573</v>
      </c>
      <c r="AF1802" s="6" t="s">
        <v>8574</v>
      </c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</row>
    <row r="1803" spans="1:43" s="1" customFormat="1" ht="15.75" x14ac:dyDescent="0.25">
      <c r="A1803" s="47">
        <v>1801</v>
      </c>
      <c r="B1803" s="47" t="s">
        <v>8575</v>
      </c>
      <c r="C1803" s="47" t="s">
        <v>1246</v>
      </c>
      <c r="D1803" s="69" t="s">
        <v>4813</v>
      </c>
      <c r="E1803" s="47">
        <v>2000</v>
      </c>
      <c r="F1803" s="69" t="s">
        <v>443</v>
      </c>
      <c r="G1803" s="69" t="s">
        <v>3768</v>
      </c>
      <c r="H1803" s="69" t="s">
        <v>3756</v>
      </c>
      <c r="I1803" s="70">
        <v>10.00007397922643</v>
      </c>
      <c r="J1803" s="47" t="s">
        <v>430</v>
      </c>
      <c r="K1803" s="47">
        <v>8</v>
      </c>
      <c r="L1803" s="71"/>
      <c r="M1803" s="47">
        <v>75</v>
      </c>
      <c r="N1803" s="48">
        <f t="shared" si="169"/>
        <v>160</v>
      </c>
      <c r="O1803" s="48">
        <f t="shared" si="170"/>
        <v>1600.0118366762288</v>
      </c>
      <c r="P1803" s="72">
        <f t="shared" si="171"/>
        <v>160.00118366762288</v>
      </c>
      <c r="Q1803" s="73">
        <f t="shared" si="172"/>
        <v>264.00195305157774</v>
      </c>
      <c r="R1803" s="48">
        <f t="shared" si="173"/>
        <v>2024.0149733954295</v>
      </c>
      <c r="S1803" s="74">
        <f t="shared" si="174"/>
        <v>51</v>
      </c>
      <c r="T1803" s="6" t="s">
        <v>431</v>
      </c>
      <c r="U1803" s="47" t="s">
        <v>432</v>
      </c>
      <c r="V1803" s="47">
        <v>1</v>
      </c>
      <c r="W1803" s="47">
        <v>1</v>
      </c>
      <c r="X1803" s="47">
        <v>1</v>
      </c>
      <c r="Y1803" s="47">
        <v>1</v>
      </c>
      <c r="Z1803" s="75">
        <v>40855.636562500011</v>
      </c>
      <c r="AA1803" s="6" t="s">
        <v>433</v>
      </c>
      <c r="AB1803" s="47" t="s">
        <v>4814</v>
      </c>
      <c r="AC1803" s="47" t="s">
        <v>8576</v>
      </c>
      <c r="AD1803" s="47" t="s">
        <v>8577</v>
      </c>
      <c r="AE1803" s="47" t="s">
        <v>8578</v>
      </c>
      <c r="AF1803" s="6" t="s">
        <v>8579</v>
      </c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</row>
    <row r="1804" spans="1:43" s="1" customFormat="1" ht="31.5" x14ac:dyDescent="0.25">
      <c r="A1804" s="47">
        <v>1802</v>
      </c>
      <c r="B1804" s="47" t="s">
        <v>8580</v>
      </c>
      <c r="C1804" s="47" t="s">
        <v>3725</v>
      </c>
      <c r="D1804" s="69" t="s">
        <v>3749</v>
      </c>
      <c r="E1804" s="47">
        <v>2002</v>
      </c>
      <c r="F1804" s="69" t="s">
        <v>3734</v>
      </c>
      <c r="G1804" s="69" t="s">
        <v>457</v>
      </c>
      <c r="H1804" s="69" t="s">
        <v>457</v>
      </c>
      <c r="I1804" s="70">
        <v>2.9999018520472762</v>
      </c>
      <c r="J1804" s="47" t="s">
        <v>430</v>
      </c>
      <c r="K1804" s="47">
        <v>8</v>
      </c>
      <c r="L1804" s="71"/>
      <c r="M1804" s="47">
        <v>75</v>
      </c>
      <c r="N1804" s="48">
        <f t="shared" si="169"/>
        <v>160</v>
      </c>
      <c r="O1804" s="48">
        <f t="shared" si="170"/>
        <v>479.98429632756421</v>
      </c>
      <c r="P1804" s="72">
        <f t="shared" si="171"/>
        <v>47.998429632756427</v>
      </c>
      <c r="Q1804" s="73">
        <f t="shared" si="172"/>
        <v>79.197408894048095</v>
      </c>
      <c r="R1804" s="48">
        <f t="shared" si="173"/>
        <v>607.1801348543687</v>
      </c>
      <c r="S1804" s="74">
        <f t="shared" si="174"/>
        <v>53</v>
      </c>
      <c r="T1804" s="6" t="s">
        <v>3727</v>
      </c>
      <c r="U1804" s="47" t="s">
        <v>432</v>
      </c>
      <c r="V1804" s="47">
        <v>1</v>
      </c>
      <c r="W1804" s="47">
        <v>1</v>
      </c>
      <c r="X1804" s="47">
        <v>1</v>
      </c>
      <c r="Y1804" s="47">
        <v>1</v>
      </c>
      <c r="Z1804" s="75">
        <v>40855.636562500011</v>
      </c>
      <c r="AA1804" s="6" t="s">
        <v>433</v>
      </c>
      <c r="AB1804" s="47" t="s">
        <v>3750</v>
      </c>
      <c r="AC1804" s="47" t="s">
        <v>3752</v>
      </c>
      <c r="AD1804" s="47" t="s">
        <v>3745</v>
      </c>
      <c r="AE1804" s="47" t="s">
        <v>8581</v>
      </c>
      <c r="AF1804" s="6" t="s">
        <v>8582</v>
      </c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</row>
    <row r="1805" spans="1:43" s="1" customFormat="1" ht="31.5" x14ac:dyDescent="0.25">
      <c r="A1805" s="47">
        <v>1803</v>
      </c>
      <c r="B1805" s="47" t="s">
        <v>8583</v>
      </c>
      <c r="C1805" s="47" t="s">
        <v>1246</v>
      </c>
      <c r="D1805" s="69" t="s">
        <v>3718</v>
      </c>
      <c r="E1805" s="47">
        <v>2004</v>
      </c>
      <c r="F1805" s="69" t="s">
        <v>3712</v>
      </c>
      <c r="G1805" s="69" t="s">
        <v>443</v>
      </c>
      <c r="H1805" s="69" t="s">
        <v>451</v>
      </c>
      <c r="I1805" s="70">
        <v>4.0850240068642636</v>
      </c>
      <c r="J1805" s="47" t="s">
        <v>430</v>
      </c>
      <c r="K1805" s="47">
        <v>8</v>
      </c>
      <c r="L1805" s="71"/>
      <c r="M1805" s="47">
        <v>75</v>
      </c>
      <c r="N1805" s="48">
        <f t="shared" si="169"/>
        <v>160</v>
      </c>
      <c r="O1805" s="48">
        <f t="shared" si="170"/>
        <v>653.60384109828215</v>
      </c>
      <c r="P1805" s="72">
        <f t="shared" si="171"/>
        <v>65.360384109828217</v>
      </c>
      <c r="Q1805" s="73">
        <f t="shared" si="172"/>
        <v>107.84463378121656</v>
      </c>
      <c r="R1805" s="48">
        <f t="shared" si="173"/>
        <v>826.80885898932695</v>
      </c>
      <c r="S1805" s="74">
        <f t="shared" si="174"/>
        <v>55</v>
      </c>
      <c r="T1805" s="6" t="s">
        <v>431</v>
      </c>
      <c r="U1805" s="47" t="s">
        <v>432</v>
      </c>
      <c r="V1805" s="47">
        <v>1</v>
      </c>
      <c r="W1805" s="47">
        <v>1</v>
      </c>
      <c r="X1805" s="47">
        <v>1</v>
      </c>
      <c r="Y1805" s="47">
        <v>1</v>
      </c>
      <c r="Z1805" s="75">
        <v>40855.636562500011</v>
      </c>
      <c r="AA1805" s="6" t="s">
        <v>433</v>
      </c>
      <c r="AB1805" s="47" t="s">
        <v>3719</v>
      </c>
      <c r="AC1805" s="47" t="s">
        <v>3721</v>
      </c>
      <c r="AD1805" s="47" t="s">
        <v>8584</v>
      </c>
      <c r="AE1805" s="47" t="s">
        <v>8585</v>
      </c>
      <c r="AF1805" s="6" t="s">
        <v>8586</v>
      </c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</row>
    <row r="1806" spans="1:43" s="1" customFormat="1" ht="31.5" x14ac:dyDescent="0.25">
      <c r="A1806" s="47">
        <v>1804</v>
      </c>
      <c r="B1806" s="47" t="s">
        <v>8587</v>
      </c>
      <c r="C1806" s="47" t="s">
        <v>1246</v>
      </c>
      <c r="D1806" s="69" t="s">
        <v>3711</v>
      </c>
      <c r="E1806" s="47">
        <v>2004</v>
      </c>
      <c r="F1806" s="69" t="s">
        <v>3712</v>
      </c>
      <c r="G1806" s="69" t="s">
        <v>1948</v>
      </c>
      <c r="H1806" s="69" t="s">
        <v>457</v>
      </c>
      <c r="I1806" s="70">
        <v>31.00012231314594</v>
      </c>
      <c r="J1806" s="47" t="s">
        <v>430</v>
      </c>
      <c r="K1806" s="47">
        <v>8</v>
      </c>
      <c r="L1806" s="71"/>
      <c r="M1806" s="47">
        <v>75</v>
      </c>
      <c r="N1806" s="48">
        <f t="shared" si="169"/>
        <v>160</v>
      </c>
      <c r="O1806" s="48">
        <f t="shared" si="170"/>
        <v>4960.0195701033508</v>
      </c>
      <c r="P1806" s="72">
        <f t="shared" si="171"/>
        <v>496.0019570103351</v>
      </c>
      <c r="Q1806" s="73">
        <f t="shared" si="172"/>
        <v>818.40322906705285</v>
      </c>
      <c r="R1806" s="48">
        <f t="shared" si="173"/>
        <v>6274.4247561807388</v>
      </c>
      <c r="S1806" s="74">
        <f t="shared" si="174"/>
        <v>55</v>
      </c>
      <c r="T1806" s="6" t="s">
        <v>431</v>
      </c>
      <c r="U1806" s="47" t="s">
        <v>432</v>
      </c>
      <c r="V1806" s="47">
        <v>1</v>
      </c>
      <c r="W1806" s="47">
        <v>1</v>
      </c>
      <c r="X1806" s="47">
        <v>1</v>
      </c>
      <c r="Y1806" s="47">
        <v>1</v>
      </c>
      <c r="Z1806" s="75">
        <v>40855.636562500011</v>
      </c>
      <c r="AA1806" s="6" t="s">
        <v>433</v>
      </c>
      <c r="AB1806" s="47" t="s">
        <v>3169</v>
      </c>
      <c r="AC1806" s="47" t="s">
        <v>3714</v>
      </c>
      <c r="AD1806" s="47" t="s">
        <v>8588</v>
      </c>
      <c r="AE1806" s="47" t="s">
        <v>8589</v>
      </c>
      <c r="AF1806" s="6" t="s">
        <v>8590</v>
      </c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</row>
    <row r="1807" spans="1:43" s="1" customFormat="1" ht="31.5" x14ac:dyDescent="0.25">
      <c r="A1807" s="47">
        <v>1805</v>
      </c>
      <c r="B1807" s="47" t="s">
        <v>8591</v>
      </c>
      <c r="C1807" s="47" t="s">
        <v>1246</v>
      </c>
      <c r="D1807" s="69" t="s">
        <v>3711</v>
      </c>
      <c r="E1807" s="47">
        <v>2004</v>
      </c>
      <c r="F1807" s="69" t="s">
        <v>3712</v>
      </c>
      <c r="G1807" s="69" t="s">
        <v>443</v>
      </c>
      <c r="H1807" s="69" t="s">
        <v>451</v>
      </c>
      <c r="I1807" s="70">
        <v>57.158298812533253</v>
      </c>
      <c r="J1807" s="47" t="s">
        <v>430</v>
      </c>
      <c r="K1807" s="47">
        <v>8</v>
      </c>
      <c r="L1807" s="71"/>
      <c r="M1807" s="47">
        <v>75</v>
      </c>
      <c r="N1807" s="48">
        <f t="shared" si="169"/>
        <v>160</v>
      </c>
      <c r="O1807" s="48">
        <f t="shared" si="170"/>
        <v>9145.3278100053212</v>
      </c>
      <c r="P1807" s="72">
        <f t="shared" si="171"/>
        <v>914.53278100053217</v>
      </c>
      <c r="Q1807" s="73">
        <f t="shared" si="172"/>
        <v>1508.9790886508781</v>
      </c>
      <c r="R1807" s="48">
        <f t="shared" si="173"/>
        <v>11568.839679656732</v>
      </c>
      <c r="S1807" s="74">
        <f t="shared" si="174"/>
        <v>55</v>
      </c>
      <c r="T1807" s="6" t="s">
        <v>431</v>
      </c>
      <c r="U1807" s="47" t="s">
        <v>432</v>
      </c>
      <c r="V1807" s="47">
        <v>1</v>
      </c>
      <c r="W1807" s="47">
        <v>1</v>
      </c>
      <c r="X1807" s="47">
        <v>1</v>
      </c>
      <c r="Y1807" s="47">
        <v>1</v>
      </c>
      <c r="Z1807" s="75">
        <v>40855.636574074073</v>
      </c>
      <c r="AA1807" s="6" t="s">
        <v>433</v>
      </c>
      <c r="AB1807" s="47" t="s">
        <v>3169</v>
      </c>
      <c r="AC1807" s="47" t="s">
        <v>8592</v>
      </c>
      <c r="AD1807" s="47" t="s">
        <v>8593</v>
      </c>
      <c r="AE1807" s="47" t="s">
        <v>8594</v>
      </c>
      <c r="AF1807" s="6" t="s">
        <v>8595</v>
      </c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</row>
    <row r="1808" spans="1:43" s="1" customFormat="1" ht="31.5" x14ac:dyDescent="0.25">
      <c r="A1808" s="47">
        <v>1806</v>
      </c>
      <c r="B1808" s="47" t="s">
        <v>8596</v>
      </c>
      <c r="C1808" s="47" t="s">
        <v>1246</v>
      </c>
      <c r="D1808" s="69" t="s">
        <v>3718</v>
      </c>
      <c r="E1808" s="47">
        <v>2004</v>
      </c>
      <c r="F1808" s="69" t="s">
        <v>3712</v>
      </c>
      <c r="G1808" s="69" t="s">
        <v>443</v>
      </c>
      <c r="H1808" s="69" t="s">
        <v>451</v>
      </c>
      <c r="I1808" s="70">
        <v>11.554827805098331</v>
      </c>
      <c r="J1808" s="47" t="s">
        <v>430</v>
      </c>
      <c r="K1808" s="47">
        <v>8</v>
      </c>
      <c r="L1808" s="71"/>
      <c r="M1808" s="47">
        <v>75</v>
      </c>
      <c r="N1808" s="48">
        <f t="shared" si="169"/>
        <v>160</v>
      </c>
      <c r="O1808" s="48">
        <f t="shared" si="170"/>
        <v>1848.7724488157328</v>
      </c>
      <c r="P1808" s="72">
        <f t="shared" si="171"/>
        <v>184.87724488157329</v>
      </c>
      <c r="Q1808" s="73">
        <f t="shared" si="172"/>
        <v>305.0474540545959</v>
      </c>
      <c r="R1808" s="48">
        <f t="shared" si="173"/>
        <v>2338.6971477519019</v>
      </c>
      <c r="S1808" s="74">
        <f t="shared" si="174"/>
        <v>55</v>
      </c>
      <c r="T1808" s="6" t="s">
        <v>1865</v>
      </c>
      <c r="U1808" s="47" t="s">
        <v>432</v>
      </c>
      <c r="V1808" s="47">
        <v>1</v>
      </c>
      <c r="W1808" s="47">
        <v>1</v>
      </c>
      <c r="X1808" s="47">
        <v>1</v>
      </c>
      <c r="Y1808" s="47">
        <v>1</v>
      </c>
      <c r="Z1808" s="75">
        <v>40855.636574074073</v>
      </c>
      <c r="AA1808" s="6" t="s">
        <v>433</v>
      </c>
      <c r="AB1808" s="47" t="s">
        <v>3719</v>
      </c>
      <c r="AC1808" s="47" t="s">
        <v>8584</v>
      </c>
      <c r="AD1808" s="47" t="s">
        <v>8597</v>
      </c>
      <c r="AE1808" s="47" t="s">
        <v>8598</v>
      </c>
      <c r="AF1808" s="6" t="s">
        <v>8599</v>
      </c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</row>
    <row r="1809" spans="1:43" s="1" customFormat="1" ht="31.5" x14ac:dyDescent="0.25">
      <c r="A1809" s="47">
        <v>1807</v>
      </c>
      <c r="B1809" s="47" t="s">
        <v>8600</v>
      </c>
      <c r="C1809" s="47" t="s">
        <v>1246</v>
      </c>
      <c r="D1809" s="69" t="s">
        <v>3718</v>
      </c>
      <c r="E1809" s="47">
        <v>2004</v>
      </c>
      <c r="F1809" s="69" t="s">
        <v>3712</v>
      </c>
      <c r="G1809" s="69" t="s">
        <v>443</v>
      </c>
      <c r="H1809" s="69" t="s">
        <v>451</v>
      </c>
      <c r="I1809" s="70">
        <v>10.097998804756489</v>
      </c>
      <c r="J1809" s="47" t="s">
        <v>430</v>
      </c>
      <c r="K1809" s="47">
        <v>8</v>
      </c>
      <c r="L1809" s="71"/>
      <c r="M1809" s="47">
        <v>75</v>
      </c>
      <c r="N1809" s="48">
        <f t="shared" si="169"/>
        <v>160</v>
      </c>
      <c r="O1809" s="48">
        <f t="shared" si="170"/>
        <v>1615.6798087610382</v>
      </c>
      <c r="P1809" s="72">
        <f t="shared" si="171"/>
        <v>161.56798087610383</v>
      </c>
      <c r="Q1809" s="73">
        <f t="shared" si="172"/>
        <v>266.58716844557131</v>
      </c>
      <c r="R1809" s="48">
        <f t="shared" si="173"/>
        <v>2043.8349580827132</v>
      </c>
      <c r="S1809" s="74">
        <f t="shared" si="174"/>
        <v>55</v>
      </c>
      <c r="T1809" s="6" t="s">
        <v>431</v>
      </c>
      <c r="U1809" s="47" t="s">
        <v>432</v>
      </c>
      <c r="V1809" s="47">
        <v>1</v>
      </c>
      <c r="W1809" s="47">
        <v>1</v>
      </c>
      <c r="X1809" s="47">
        <v>1</v>
      </c>
      <c r="Y1809" s="47">
        <v>1</v>
      </c>
      <c r="Z1809" s="75">
        <v>40855.636574074073</v>
      </c>
      <c r="AA1809" s="6" t="s">
        <v>433</v>
      </c>
      <c r="AB1809" s="47" t="s">
        <v>3719</v>
      </c>
      <c r="AC1809" s="47" t="s">
        <v>3721</v>
      </c>
      <c r="AD1809" s="47" t="s">
        <v>8592</v>
      </c>
      <c r="AE1809" s="47" t="s">
        <v>8601</v>
      </c>
      <c r="AF1809" s="6" t="s">
        <v>8602</v>
      </c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</row>
    <row r="1810" spans="1:43" s="1" customFormat="1" ht="31.5" x14ac:dyDescent="0.25">
      <c r="A1810" s="47">
        <v>1808</v>
      </c>
      <c r="B1810" s="47" t="s">
        <v>8603</v>
      </c>
      <c r="C1810" s="47" t="s">
        <v>1246</v>
      </c>
      <c r="D1810" s="69" t="s">
        <v>3718</v>
      </c>
      <c r="E1810" s="47">
        <v>2004</v>
      </c>
      <c r="F1810" s="69" t="s">
        <v>443</v>
      </c>
      <c r="G1810" s="69" t="s">
        <v>3712</v>
      </c>
      <c r="H1810" s="69" t="s">
        <v>1255</v>
      </c>
      <c r="I1810" s="70">
        <v>5.2685503425748976</v>
      </c>
      <c r="J1810" s="47" t="s">
        <v>430</v>
      </c>
      <c r="K1810" s="47">
        <v>8</v>
      </c>
      <c r="L1810" s="71"/>
      <c r="M1810" s="47">
        <v>75</v>
      </c>
      <c r="N1810" s="48">
        <f t="shared" si="169"/>
        <v>160</v>
      </c>
      <c r="O1810" s="48">
        <f t="shared" si="170"/>
        <v>842.96805481198362</v>
      </c>
      <c r="P1810" s="72">
        <f t="shared" si="171"/>
        <v>84.296805481198362</v>
      </c>
      <c r="Q1810" s="73">
        <f t="shared" si="172"/>
        <v>139.08972904397729</v>
      </c>
      <c r="R1810" s="48">
        <f t="shared" si="173"/>
        <v>1066.3545893371593</v>
      </c>
      <c r="S1810" s="74">
        <f t="shared" si="174"/>
        <v>55</v>
      </c>
      <c r="T1810" s="6" t="s">
        <v>431</v>
      </c>
      <c r="U1810" s="47" t="s">
        <v>432</v>
      </c>
      <c r="V1810" s="47">
        <v>1</v>
      </c>
      <c r="W1810" s="47">
        <v>1</v>
      </c>
      <c r="X1810" s="47">
        <v>1</v>
      </c>
      <c r="Y1810" s="47">
        <v>1</v>
      </c>
      <c r="Z1810" s="75">
        <v>40855.636574074073</v>
      </c>
      <c r="AA1810" s="6" t="s">
        <v>433</v>
      </c>
      <c r="AB1810" s="47" t="s">
        <v>3719</v>
      </c>
      <c r="AC1810" s="47" t="s">
        <v>3720</v>
      </c>
      <c r="AD1810" s="47" t="s">
        <v>8604</v>
      </c>
      <c r="AE1810" s="47" t="s">
        <v>8605</v>
      </c>
      <c r="AF1810" s="6" t="s">
        <v>8606</v>
      </c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</row>
    <row r="1811" spans="1:43" s="1" customFormat="1" ht="31.5" x14ac:dyDescent="0.25">
      <c r="A1811" s="47">
        <v>1809</v>
      </c>
      <c r="B1811" s="47" t="s">
        <v>8607</v>
      </c>
      <c r="C1811" s="47" t="s">
        <v>1246</v>
      </c>
      <c r="D1811" s="69" t="s">
        <v>3718</v>
      </c>
      <c r="E1811" s="47">
        <v>2004</v>
      </c>
      <c r="F1811" s="69" t="s">
        <v>443</v>
      </c>
      <c r="G1811" s="69" t="s">
        <v>3712</v>
      </c>
      <c r="H1811" s="69" t="s">
        <v>1255</v>
      </c>
      <c r="I1811" s="70">
        <v>45.258375843509157</v>
      </c>
      <c r="J1811" s="47" t="s">
        <v>430</v>
      </c>
      <c r="K1811" s="47">
        <v>8</v>
      </c>
      <c r="L1811" s="71"/>
      <c r="M1811" s="47">
        <v>75</v>
      </c>
      <c r="N1811" s="48">
        <f t="shared" si="169"/>
        <v>160</v>
      </c>
      <c r="O1811" s="48">
        <f t="shared" si="170"/>
        <v>7241.3401349614651</v>
      </c>
      <c r="P1811" s="72">
        <f t="shared" si="171"/>
        <v>724.13401349614651</v>
      </c>
      <c r="Q1811" s="73">
        <f t="shared" si="172"/>
        <v>1194.8211222686416</v>
      </c>
      <c r="R1811" s="48">
        <f t="shared" si="173"/>
        <v>9160.2952707262539</v>
      </c>
      <c r="S1811" s="74">
        <f t="shared" si="174"/>
        <v>55</v>
      </c>
      <c r="T1811" s="6" t="s">
        <v>2212</v>
      </c>
      <c r="U1811" s="47" t="s">
        <v>432</v>
      </c>
      <c r="V1811" s="47">
        <v>1</v>
      </c>
      <c r="W1811" s="47">
        <v>1</v>
      </c>
      <c r="X1811" s="47">
        <v>1</v>
      </c>
      <c r="Y1811" s="47">
        <v>1</v>
      </c>
      <c r="Z1811" s="75">
        <v>40855.636574074073</v>
      </c>
      <c r="AA1811" s="6" t="s">
        <v>433</v>
      </c>
      <c r="AB1811" s="47" t="s">
        <v>3719</v>
      </c>
      <c r="AC1811" s="47" t="s">
        <v>8604</v>
      </c>
      <c r="AD1811" s="47" t="s">
        <v>8608</v>
      </c>
      <c r="AE1811" s="47" t="s">
        <v>8609</v>
      </c>
      <c r="AF1811" s="6" t="s">
        <v>8610</v>
      </c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</row>
    <row r="1812" spans="1:43" s="1" customFormat="1" ht="31.5" x14ac:dyDescent="0.25">
      <c r="A1812" s="47">
        <v>1810</v>
      </c>
      <c r="B1812" s="47" t="s">
        <v>8611</v>
      </c>
      <c r="C1812" s="47" t="s">
        <v>1246</v>
      </c>
      <c r="D1812" s="69" t="s">
        <v>3718</v>
      </c>
      <c r="E1812" s="47">
        <v>2004</v>
      </c>
      <c r="F1812" s="69" t="s">
        <v>443</v>
      </c>
      <c r="G1812" s="69" t="s">
        <v>3756</v>
      </c>
      <c r="H1812" s="69" t="s">
        <v>3712</v>
      </c>
      <c r="I1812" s="70">
        <v>291.11468875936703</v>
      </c>
      <c r="J1812" s="47" t="s">
        <v>430</v>
      </c>
      <c r="K1812" s="47">
        <v>8</v>
      </c>
      <c r="L1812" s="71"/>
      <c r="M1812" s="47">
        <v>75</v>
      </c>
      <c r="N1812" s="48">
        <f t="shared" si="169"/>
        <v>160</v>
      </c>
      <c r="O1812" s="48">
        <f t="shared" si="170"/>
        <v>46578.350201498724</v>
      </c>
      <c r="P1812" s="72">
        <f t="shared" si="171"/>
        <v>4657.8350201498724</v>
      </c>
      <c r="Q1812" s="73">
        <f t="shared" si="172"/>
        <v>7685.4277832472899</v>
      </c>
      <c r="R1812" s="48">
        <f t="shared" si="173"/>
        <v>58921.613004895888</v>
      </c>
      <c r="S1812" s="74">
        <f t="shared" si="174"/>
        <v>55</v>
      </c>
      <c r="T1812" s="6" t="s">
        <v>1907</v>
      </c>
      <c r="U1812" s="47" t="s">
        <v>432</v>
      </c>
      <c r="V1812" s="47">
        <v>1</v>
      </c>
      <c r="W1812" s="47">
        <v>1</v>
      </c>
      <c r="X1812" s="47">
        <v>1</v>
      </c>
      <c r="Y1812" s="47">
        <v>1</v>
      </c>
      <c r="Z1812" s="75">
        <v>40855.636574074073</v>
      </c>
      <c r="AA1812" s="6" t="s">
        <v>433</v>
      </c>
      <c r="AB1812" s="47" t="s">
        <v>3719</v>
      </c>
      <c r="AC1812" s="47" t="s">
        <v>3721</v>
      </c>
      <c r="AD1812" s="47" t="s">
        <v>8612</v>
      </c>
      <c r="AE1812" s="47" t="s">
        <v>8613</v>
      </c>
      <c r="AF1812" s="6" t="s">
        <v>8614</v>
      </c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</row>
    <row r="1813" spans="1:43" s="1" customFormat="1" ht="15.75" x14ac:dyDescent="0.25">
      <c r="A1813" s="47">
        <v>1811</v>
      </c>
      <c r="B1813" s="47" t="s">
        <v>8615</v>
      </c>
      <c r="C1813" s="47" t="s">
        <v>1246</v>
      </c>
      <c r="D1813" s="69" t="s">
        <v>3749</v>
      </c>
      <c r="E1813" s="47">
        <v>2002</v>
      </c>
      <c r="F1813" s="69" t="s">
        <v>443</v>
      </c>
      <c r="G1813" s="69" t="s">
        <v>3756</v>
      </c>
      <c r="H1813" s="69" t="s">
        <v>3712</v>
      </c>
      <c r="I1813" s="70">
        <v>25.000018405020811</v>
      </c>
      <c r="J1813" s="47" t="s">
        <v>430</v>
      </c>
      <c r="K1813" s="47">
        <v>8</v>
      </c>
      <c r="L1813" s="71"/>
      <c r="M1813" s="47">
        <v>75</v>
      </c>
      <c r="N1813" s="48">
        <f t="shared" si="169"/>
        <v>160</v>
      </c>
      <c r="O1813" s="48">
        <f t="shared" si="170"/>
        <v>4000.0029448033297</v>
      </c>
      <c r="P1813" s="72">
        <f t="shared" si="171"/>
        <v>400.00029448033297</v>
      </c>
      <c r="Q1813" s="73">
        <f t="shared" si="172"/>
        <v>660.00048589254936</v>
      </c>
      <c r="R1813" s="48">
        <f t="shared" si="173"/>
        <v>5060.0037251762124</v>
      </c>
      <c r="S1813" s="74">
        <f t="shared" si="174"/>
        <v>53</v>
      </c>
      <c r="T1813" s="6" t="s">
        <v>3727</v>
      </c>
      <c r="U1813" s="47" t="s">
        <v>432</v>
      </c>
      <c r="V1813" s="47">
        <v>1</v>
      </c>
      <c r="W1813" s="47">
        <v>1</v>
      </c>
      <c r="X1813" s="47">
        <v>1</v>
      </c>
      <c r="Y1813" s="47">
        <v>1</v>
      </c>
      <c r="Z1813" s="75">
        <v>40855.636574074073</v>
      </c>
      <c r="AA1813" s="6" t="s">
        <v>433</v>
      </c>
      <c r="AB1813" s="47" t="s">
        <v>3750</v>
      </c>
      <c r="AC1813" s="47" t="s">
        <v>8616</v>
      </c>
      <c r="AD1813" s="47" t="s">
        <v>8612</v>
      </c>
      <c r="AE1813" s="47" t="s">
        <v>8617</v>
      </c>
      <c r="AF1813" s="6" t="s">
        <v>8618</v>
      </c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</row>
    <row r="1814" spans="1:43" s="1" customFormat="1" ht="15.75" x14ac:dyDescent="0.25">
      <c r="A1814" s="47">
        <v>1812</v>
      </c>
      <c r="B1814" s="47" t="s">
        <v>8619</v>
      </c>
      <c r="C1814" s="47" t="s">
        <v>1246</v>
      </c>
      <c r="D1814" s="69" t="s">
        <v>1863</v>
      </c>
      <c r="E1814" s="47">
        <v>1998</v>
      </c>
      <c r="F1814" s="69" t="s">
        <v>443</v>
      </c>
      <c r="G1814" s="69" t="s">
        <v>3712</v>
      </c>
      <c r="H1814" s="69" t="s">
        <v>1255</v>
      </c>
      <c r="I1814" s="70">
        <v>2.5644457958793239</v>
      </c>
      <c r="J1814" s="47" t="s">
        <v>430</v>
      </c>
      <c r="K1814" s="47">
        <v>10</v>
      </c>
      <c r="L1814" s="71"/>
      <c r="M1814" s="47">
        <v>75</v>
      </c>
      <c r="N1814" s="48">
        <f t="shared" si="169"/>
        <v>180</v>
      </c>
      <c r="O1814" s="48">
        <f t="shared" si="170"/>
        <v>461.60024325827828</v>
      </c>
      <c r="P1814" s="72">
        <f t="shared" si="171"/>
        <v>46.160024325827834</v>
      </c>
      <c r="Q1814" s="73">
        <f t="shared" si="172"/>
        <v>76.164040137615913</v>
      </c>
      <c r="R1814" s="48">
        <f t="shared" si="173"/>
        <v>583.92430772172202</v>
      </c>
      <c r="S1814" s="74">
        <f t="shared" si="174"/>
        <v>49</v>
      </c>
      <c r="T1814" s="6" t="s">
        <v>431</v>
      </c>
      <c r="U1814" s="47" t="s">
        <v>432</v>
      </c>
      <c r="V1814" s="47">
        <v>1</v>
      </c>
      <c r="W1814" s="47">
        <v>1</v>
      </c>
      <c r="X1814" s="47">
        <v>1</v>
      </c>
      <c r="Y1814" s="47">
        <v>1</v>
      </c>
      <c r="Z1814" s="75">
        <v>40855.636574074073</v>
      </c>
      <c r="AA1814" s="6" t="s">
        <v>433</v>
      </c>
      <c r="AB1814" s="47" t="s">
        <v>1866</v>
      </c>
      <c r="AC1814" s="47" t="s">
        <v>8620</v>
      </c>
      <c r="AD1814" s="47" t="s">
        <v>8621</v>
      </c>
      <c r="AE1814" s="47" t="s">
        <v>8622</v>
      </c>
      <c r="AF1814" s="6" t="s">
        <v>8623</v>
      </c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</row>
    <row r="1815" spans="1:43" s="1" customFormat="1" ht="15.75" x14ac:dyDescent="0.25">
      <c r="A1815" s="47">
        <v>1813</v>
      </c>
      <c r="B1815" s="47" t="s">
        <v>8624</v>
      </c>
      <c r="C1815" s="47" t="s">
        <v>3023</v>
      </c>
      <c r="D1815" s="69" t="s">
        <v>1863</v>
      </c>
      <c r="E1815" s="47">
        <v>1998</v>
      </c>
      <c r="F1815" s="69" t="s">
        <v>443</v>
      </c>
      <c r="G1815" s="69" t="s">
        <v>3712</v>
      </c>
      <c r="H1815" s="69" t="s">
        <v>1255</v>
      </c>
      <c r="I1815" s="70">
        <v>100.6809479348393</v>
      </c>
      <c r="J1815" s="47" t="s">
        <v>430</v>
      </c>
      <c r="K1815" s="47">
        <v>10</v>
      </c>
      <c r="L1815" s="71"/>
      <c r="M1815" s="47">
        <v>75</v>
      </c>
      <c r="N1815" s="48">
        <f t="shared" si="169"/>
        <v>180</v>
      </c>
      <c r="O1815" s="48">
        <f t="shared" si="170"/>
        <v>18122.570628271074</v>
      </c>
      <c r="P1815" s="72">
        <f t="shared" si="171"/>
        <v>1812.2570628271076</v>
      </c>
      <c r="Q1815" s="73">
        <f t="shared" si="172"/>
        <v>2990.2241536647271</v>
      </c>
      <c r="R1815" s="48">
        <f t="shared" si="173"/>
        <v>22925.051844762907</v>
      </c>
      <c r="S1815" s="74">
        <f t="shared" si="174"/>
        <v>49</v>
      </c>
      <c r="T1815" s="6" t="s">
        <v>431</v>
      </c>
      <c r="U1815" s="47" t="s">
        <v>432</v>
      </c>
      <c r="V1815" s="47">
        <v>1</v>
      </c>
      <c r="W1815" s="47">
        <v>1</v>
      </c>
      <c r="X1815" s="47">
        <v>1</v>
      </c>
      <c r="Y1815" s="47">
        <v>1</v>
      </c>
      <c r="Z1815" s="75">
        <v>40855.636574074073</v>
      </c>
      <c r="AA1815" s="6" t="s">
        <v>433</v>
      </c>
      <c r="AB1815" s="47" t="s">
        <v>1866</v>
      </c>
      <c r="AC1815" s="47" t="s">
        <v>8625</v>
      </c>
      <c r="AD1815" s="47" t="s">
        <v>8620</v>
      </c>
      <c r="AE1815" s="47" t="s">
        <v>8626</v>
      </c>
      <c r="AF1815" s="6" t="s">
        <v>8627</v>
      </c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</row>
    <row r="1816" spans="1:43" s="1" customFormat="1" ht="15.75" x14ac:dyDescent="0.25">
      <c r="A1816" s="47">
        <v>1814</v>
      </c>
      <c r="B1816" s="47" t="s">
        <v>8628</v>
      </c>
      <c r="C1816" s="47" t="s">
        <v>3023</v>
      </c>
      <c r="D1816" s="69" t="s">
        <v>1863</v>
      </c>
      <c r="E1816" s="47">
        <v>1998</v>
      </c>
      <c r="F1816" s="69" t="s">
        <v>443</v>
      </c>
      <c r="G1816" s="69" t="s">
        <v>3712</v>
      </c>
      <c r="H1816" s="69" t="s">
        <v>1255</v>
      </c>
      <c r="I1816" s="70">
        <v>2.4998785979117941</v>
      </c>
      <c r="J1816" s="47" t="s">
        <v>430</v>
      </c>
      <c r="K1816" s="47">
        <v>10</v>
      </c>
      <c r="L1816" s="71"/>
      <c r="M1816" s="47">
        <v>75</v>
      </c>
      <c r="N1816" s="48">
        <f t="shared" si="169"/>
        <v>180</v>
      </c>
      <c r="O1816" s="48">
        <f t="shared" si="170"/>
        <v>449.97814762412293</v>
      </c>
      <c r="P1816" s="72">
        <f t="shared" si="171"/>
        <v>44.997814762412297</v>
      </c>
      <c r="Q1816" s="73">
        <f t="shared" si="172"/>
        <v>74.246394357980279</v>
      </c>
      <c r="R1816" s="48">
        <f t="shared" si="173"/>
        <v>569.22235674451554</v>
      </c>
      <c r="S1816" s="74">
        <f t="shared" si="174"/>
        <v>49</v>
      </c>
      <c r="T1816" s="6" t="s">
        <v>431</v>
      </c>
      <c r="U1816" s="47" t="s">
        <v>432</v>
      </c>
      <c r="V1816" s="47">
        <v>1</v>
      </c>
      <c r="W1816" s="47">
        <v>1</v>
      </c>
      <c r="X1816" s="47">
        <v>1</v>
      </c>
      <c r="Y1816" s="47">
        <v>1</v>
      </c>
      <c r="Z1816" s="75">
        <v>40855.636574074073</v>
      </c>
      <c r="AA1816" s="6" t="s">
        <v>433</v>
      </c>
      <c r="AB1816" s="47" t="s">
        <v>1866</v>
      </c>
      <c r="AC1816" s="47" t="s">
        <v>8629</v>
      </c>
      <c r="AD1816" s="47" t="s">
        <v>8625</v>
      </c>
      <c r="AE1816" s="47" t="s">
        <v>8630</v>
      </c>
      <c r="AF1816" s="6" t="s">
        <v>8631</v>
      </c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</row>
    <row r="1817" spans="1:43" s="1" customFormat="1" ht="15.75" x14ac:dyDescent="0.25">
      <c r="A1817" s="47">
        <v>1815</v>
      </c>
      <c r="B1817" s="47" t="s">
        <v>8632</v>
      </c>
      <c r="C1817" s="47" t="s">
        <v>3023</v>
      </c>
      <c r="D1817" s="69" t="s">
        <v>1863</v>
      </c>
      <c r="E1817" s="47">
        <v>1998</v>
      </c>
      <c r="F1817" s="69" t="s">
        <v>443</v>
      </c>
      <c r="G1817" s="69" t="s">
        <v>3712</v>
      </c>
      <c r="H1817" s="69" t="s">
        <v>1255</v>
      </c>
      <c r="I1817" s="70">
        <v>2.5001574676950749</v>
      </c>
      <c r="J1817" s="47" t="s">
        <v>430</v>
      </c>
      <c r="K1817" s="47">
        <v>12</v>
      </c>
      <c r="L1817" s="71"/>
      <c r="M1817" s="47">
        <v>75</v>
      </c>
      <c r="N1817" s="48">
        <f t="shared" si="169"/>
        <v>200</v>
      </c>
      <c r="O1817" s="48">
        <f t="shared" si="170"/>
        <v>500.03149353901495</v>
      </c>
      <c r="P1817" s="72">
        <f t="shared" si="171"/>
        <v>50.003149353901499</v>
      </c>
      <c r="Q1817" s="73">
        <f t="shared" si="172"/>
        <v>82.505196433937456</v>
      </c>
      <c r="R1817" s="48">
        <f t="shared" si="173"/>
        <v>632.53983932685389</v>
      </c>
      <c r="S1817" s="74">
        <f t="shared" si="174"/>
        <v>49</v>
      </c>
      <c r="T1817" s="6" t="s">
        <v>431</v>
      </c>
      <c r="U1817" s="47" t="s">
        <v>432</v>
      </c>
      <c r="V1817" s="47">
        <v>1</v>
      </c>
      <c r="W1817" s="47">
        <v>1</v>
      </c>
      <c r="X1817" s="47">
        <v>1</v>
      </c>
      <c r="Y1817" s="47">
        <v>1</v>
      </c>
      <c r="Z1817" s="75">
        <v>40855.636574074073</v>
      </c>
      <c r="AA1817" s="6" t="s">
        <v>433</v>
      </c>
      <c r="AB1817" s="47" t="s">
        <v>1866</v>
      </c>
      <c r="AC1817" s="47" t="s">
        <v>8480</v>
      </c>
      <c r="AD1817" s="47" t="s">
        <v>8629</v>
      </c>
      <c r="AE1817" s="47" t="s">
        <v>8633</v>
      </c>
      <c r="AF1817" s="6" t="s">
        <v>8634</v>
      </c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</row>
    <row r="1818" spans="1:43" s="1" customFormat="1" ht="31.5" x14ac:dyDescent="0.25">
      <c r="A1818" s="47">
        <v>1816</v>
      </c>
      <c r="B1818" s="47" t="s">
        <v>8635</v>
      </c>
      <c r="C1818" s="47" t="s">
        <v>1246</v>
      </c>
      <c r="D1818" s="69" t="s">
        <v>3718</v>
      </c>
      <c r="E1818" s="47">
        <v>2004</v>
      </c>
      <c r="F1818" s="69" t="s">
        <v>443</v>
      </c>
      <c r="G1818" s="69" t="s">
        <v>3712</v>
      </c>
      <c r="H1818" s="69" t="s">
        <v>1255</v>
      </c>
      <c r="I1818" s="70">
        <v>2.5648352557254439</v>
      </c>
      <c r="J1818" s="47" t="s">
        <v>430</v>
      </c>
      <c r="K1818" s="47">
        <v>8</v>
      </c>
      <c r="L1818" s="71"/>
      <c r="M1818" s="47">
        <v>75</v>
      </c>
      <c r="N1818" s="48">
        <f t="shared" si="169"/>
        <v>160</v>
      </c>
      <c r="O1818" s="48">
        <f t="shared" si="170"/>
        <v>410.37364091607105</v>
      </c>
      <c r="P1818" s="72">
        <f t="shared" si="171"/>
        <v>41.03736409160711</v>
      </c>
      <c r="Q1818" s="73">
        <f t="shared" si="172"/>
        <v>67.711650751151723</v>
      </c>
      <c r="R1818" s="48">
        <f t="shared" si="173"/>
        <v>519.12265575882986</v>
      </c>
      <c r="S1818" s="74">
        <f t="shared" si="174"/>
        <v>55</v>
      </c>
      <c r="T1818" s="6" t="s">
        <v>431</v>
      </c>
      <c r="U1818" s="47" t="s">
        <v>432</v>
      </c>
      <c r="V1818" s="47">
        <v>1</v>
      </c>
      <c r="W1818" s="47">
        <v>1</v>
      </c>
      <c r="X1818" s="47">
        <v>1</v>
      </c>
      <c r="Y1818" s="47">
        <v>1</v>
      </c>
      <c r="Z1818" s="75">
        <v>40855.636574074073</v>
      </c>
      <c r="AA1818" s="6" t="s">
        <v>433</v>
      </c>
      <c r="AB1818" s="47" t="s">
        <v>3719</v>
      </c>
      <c r="AC1818" s="47" t="s">
        <v>8621</v>
      </c>
      <c r="AD1818" s="47" t="s">
        <v>4692</v>
      </c>
      <c r="AE1818" s="47" t="s">
        <v>8636</v>
      </c>
      <c r="AF1818" s="6" t="s">
        <v>8637</v>
      </c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</row>
    <row r="1819" spans="1:43" s="1" customFormat="1" ht="15.75" x14ac:dyDescent="0.25">
      <c r="A1819" s="47">
        <v>1817</v>
      </c>
      <c r="B1819" s="47" t="s">
        <v>8638</v>
      </c>
      <c r="C1819" s="47" t="s">
        <v>1246</v>
      </c>
      <c r="D1819" s="69" t="s">
        <v>4813</v>
      </c>
      <c r="E1819" s="47">
        <v>2000</v>
      </c>
      <c r="F1819" s="69" t="s">
        <v>443</v>
      </c>
      <c r="G1819" s="69" t="s">
        <v>3768</v>
      </c>
      <c r="H1819" s="69" t="s">
        <v>3756</v>
      </c>
      <c r="I1819" s="70">
        <v>2.999976065183025</v>
      </c>
      <c r="J1819" s="47" t="s">
        <v>430</v>
      </c>
      <c r="K1819" s="47">
        <v>6</v>
      </c>
      <c r="L1819" s="71"/>
      <c r="M1819" s="47">
        <v>75</v>
      </c>
      <c r="N1819" s="48">
        <f t="shared" si="169"/>
        <v>140</v>
      </c>
      <c r="O1819" s="48">
        <f t="shared" si="170"/>
        <v>419.99664912562349</v>
      </c>
      <c r="P1819" s="72">
        <f t="shared" si="171"/>
        <v>41.999664912562352</v>
      </c>
      <c r="Q1819" s="73">
        <f t="shared" si="172"/>
        <v>69.299447105727879</v>
      </c>
      <c r="R1819" s="48">
        <f t="shared" si="173"/>
        <v>531.29576114391375</v>
      </c>
      <c r="S1819" s="74">
        <f t="shared" si="174"/>
        <v>51</v>
      </c>
      <c r="T1819" s="6" t="s">
        <v>431</v>
      </c>
      <c r="U1819" s="47" t="s">
        <v>432</v>
      </c>
      <c r="V1819" s="47">
        <v>1</v>
      </c>
      <c r="W1819" s="47">
        <v>1</v>
      </c>
      <c r="X1819" s="47">
        <v>1</v>
      </c>
      <c r="Y1819" s="47">
        <v>1</v>
      </c>
      <c r="Z1819" s="75">
        <v>40855.636574074073</v>
      </c>
      <c r="AA1819" s="6" t="s">
        <v>433</v>
      </c>
      <c r="AB1819" s="47" t="s">
        <v>4814</v>
      </c>
      <c r="AC1819" s="47" t="s">
        <v>8639</v>
      </c>
      <c r="AD1819" s="47" t="s">
        <v>8640</v>
      </c>
      <c r="AE1819" s="47" t="s">
        <v>8641</v>
      </c>
      <c r="AF1819" s="6" t="s">
        <v>8642</v>
      </c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</row>
    <row r="1820" spans="1:43" s="1" customFormat="1" ht="15.75" x14ac:dyDescent="0.25">
      <c r="A1820" s="47">
        <v>1818</v>
      </c>
      <c r="B1820" s="47" t="s">
        <v>8643</v>
      </c>
      <c r="C1820" s="47" t="s">
        <v>1246</v>
      </c>
      <c r="D1820" s="69" t="s">
        <v>4813</v>
      </c>
      <c r="E1820" s="47">
        <v>2000</v>
      </c>
      <c r="F1820" s="69" t="s">
        <v>443</v>
      </c>
      <c r="G1820" s="69" t="s">
        <v>3768</v>
      </c>
      <c r="H1820" s="69" t="s">
        <v>3756</v>
      </c>
      <c r="I1820" s="70">
        <v>4.9999375772900558</v>
      </c>
      <c r="J1820" s="47" t="s">
        <v>430</v>
      </c>
      <c r="K1820" s="47">
        <v>8</v>
      </c>
      <c r="L1820" s="71"/>
      <c r="M1820" s="47">
        <v>75</v>
      </c>
      <c r="N1820" s="48">
        <f t="shared" si="169"/>
        <v>160</v>
      </c>
      <c r="O1820" s="48">
        <f t="shared" si="170"/>
        <v>799.99001236640891</v>
      </c>
      <c r="P1820" s="72">
        <f t="shared" si="171"/>
        <v>79.999001236640893</v>
      </c>
      <c r="Q1820" s="73">
        <f t="shared" si="172"/>
        <v>131.99835204045746</v>
      </c>
      <c r="R1820" s="48">
        <f t="shared" si="173"/>
        <v>1011.9873656435072</v>
      </c>
      <c r="S1820" s="74">
        <f t="shared" si="174"/>
        <v>51</v>
      </c>
      <c r="T1820" s="6" t="s">
        <v>431</v>
      </c>
      <c r="U1820" s="47" t="s">
        <v>432</v>
      </c>
      <c r="V1820" s="47">
        <v>1</v>
      </c>
      <c r="W1820" s="47">
        <v>1</v>
      </c>
      <c r="X1820" s="47">
        <v>1</v>
      </c>
      <c r="Y1820" s="47">
        <v>1</v>
      </c>
      <c r="Z1820" s="75">
        <v>40855.636574074073</v>
      </c>
      <c r="AA1820" s="6" t="s">
        <v>433</v>
      </c>
      <c r="AB1820" s="47" t="s">
        <v>4814</v>
      </c>
      <c r="AC1820" s="47" t="s">
        <v>8577</v>
      </c>
      <c r="AD1820" s="47" t="s">
        <v>3775</v>
      </c>
      <c r="AE1820" s="47" t="s">
        <v>8644</v>
      </c>
      <c r="AF1820" s="6" t="s">
        <v>8645</v>
      </c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</row>
    <row r="1821" spans="1:43" s="1" customFormat="1" ht="15.75" x14ac:dyDescent="0.25">
      <c r="A1821" s="47">
        <v>1819</v>
      </c>
      <c r="B1821" s="47" t="s">
        <v>8646</v>
      </c>
      <c r="C1821" s="47" t="s">
        <v>1246</v>
      </c>
      <c r="D1821" s="69" t="s">
        <v>4813</v>
      </c>
      <c r="E1821" s="47">
        <v>2000</v>
      </c>
      <c r="F1821" s="69" t="s">
        <v>443</v>
      </c>
      <c r="G1821" s="69" t="s">
        <v>3768</v>
      </c>
      <c r="H1821" s="69" t="s">
        <v>3756</v>
      </c>
      <c r="I1821" s="70">
        <v>233.90046003644619</v>
      </c>
      <c r="J1821" s="47" t="s">
        <v>430</v>
      </c>
      <c r="K1821" s="47">
        <v>8</v>
      </c>
      <c r="L1821" s="71"/>
      <c r="M1821" s="47">
        <v>75</v>
      </c>
      <c r="N1821" s="48">
        <f t="shared" si="169"/>
        <v>160</v>
      </c>
      <c r="O1821" s="48">
        <f t="shared" si="170"/>
        <v>37424.073605831392</v>
      </c>
      <c r="P1821" s="72">
        <f t="shared" si="171"/>
        <v>3742.4073605831395</v>
      </c>
      <c r="Q1821" s="73">
        <f t="shared" si="172"/>
        <v>6174.9721449621793</v>
      </c>
      <c r="R1821" s="48">
        <f t="shared" si="173"/>
        <v>47341.453111376708</v>
      </c>
      <c r="S1821" s="74">
        <f t="shared" si="174"/>
        <v>51</v>
      </c>
      <c r="T1821" s="6" t="s">
        <v>431</v>
      </c>
      <c r="U1821" s="47" t="s">
        <v>432</v>
      </c>
      <c r="V1821" s="47">
        <v>1</v>
      </c>
      <c r="W1821" s="47">
        <v>1</v>
      </c>
      <c r="X1821" s="47">
        <v>1</v>
      </c>
      <c r="Y1821" s="47">
        <v>1</v>
      </c>
      <c r="Z1821" s="75">
        <v>40855.636574074073</v>
      </c>
      <c r="AA1821" s="6" t="s">
        <v>433</v>
      </c>
      <c r="AB1821" s="47" t="s">
        <v>4814</v>
      </c>
      <c r="AC1821" s="47" t="s">
        <v>8639</v>
      </c>
      <c r="AD1821" s="47" t="s">
        <v>8576</v>
      </c>
      <c r="AE1821" s="47" t="s">
        <v>8647</v>
      </c>
      <c r="AF1821" s="6" t="s">
        <v>8648</v>
      </c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</row>
    <row r="1822" spans="1:43" s="1" customFormat="1" ht="15.75" x14ac:dyDescent="0.25">
      <c r="A1822" s="47">
        <v>1820</v>
      </c>
      <c r="B1822" s="47" t="s">
        <v>8649</v>
      </c>
      <c r="C1822" s="47" t="s">
        <v>3765</v>
      </c>
      <c r="D1822" s="69" t="s">
        <v>3766</v>
      </c>
      <c r="E1822" s="47">
        <v>1999</v>
      </c>
      <c r="F1822" s="69" t="s">
        <v>443</v>
      </c>
      <c r="G1822" s="69" t="s">
        <v>3767</v>
      </c>
      <c r="H1822" s="69" t="s">
        <v>3768</v>
      </c>
      <c r="I1822" s="70">
        <v>10.149302811710569</v>
      </c>
      <c r="J1822" s="47" t="s">
        <v>430</v>
      </c>
      <c r="K1822" s="47">
        <v>8</v>
      </c>
      <c r="L1822" s="71"/>
      <c r="M1822" s="47">
        <v>75</v>
      </c>
      <c r="N1822" s="48">
        <f t="shared" si="169"/>
        <v>160</v>
      </c>
      <c r="O1822" s="48">
        <f t="shared" si="170"/>
        <v>1623.8884498736911</v>
      </c>
      <c r="P1822" s="72">
        <f t="shared" si="171"/>
        <v>162.38884498736911</v>
      </c>
      <c r="Q1822" s="73">
        <f t="shared" si="172"/>
        <v>267.94159422915902</v>
      </c>
      <c r="R1822" s="48">
        <f t="shared" si="173"/>
        <v>2054.2188890902194</v>
      </c>
      <c r="S1822" s="74">
        <f t="shared" si="174"/>
        <v>50</v>
      </c>
      <c r="T1822" s="6" t="s">
        <v>431</v>
      </c>
      <c r="U1822" s="47" t="s">
        <v>432</v>
      </c>
      <c r="V1822" s="47">
        <v>1</v>
      </c>
      <c r="W1822" s="47">
        <v>1</v>
      </c>
      <c r="X1822" s="47">
        <v>1</v>
      </c>
      <c r="Y1822" s="47">
        <v>1</v>
      </c>
      <c r="Z1822" s="75">
        <v>40855.63658564815</v>
      </c>
      <c r="AA1822" s="6" t="s">
        <v>433</v>
      </c>
      <c r="AB1822" s="47" t="s">
        <v>3769</v>
      </c>
      <c r="AC1822" s="47" t="s">
        <v>3771</v>
      </c>
      <c r="AD1822" s="47" t="s">
        <v>4815</v>
      </c>
      <c r="AE1822" s="47" t="s">
        <v>8650</v>
      </c>
      <c r="AF1822" s="6" t="s">
        <v>8651</v>
      </c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</row>
    <row r="1823" spans="1:43" s="1" customFormat="1" ht="15.75" x14ac:dyDescent="0.25">
      <c r="A1823" s="47">
        <v>1821</v>
      </c>
      <c r="B1823" s="47" t="s">
        <v>8652</v>
      </c>
      <c r="C1823" s="47" t="s">
        <v>1246</v>
      </c>
      <c r="D1823" s="69" t="s">
        <v>3749</v>
      </c>
      <c r="E1823" s="47">
        <v>2002</v>
      </c>
      <c r="F1823" s="69" t="s">
        <v>3704</v>
      </c>
      <c r="G1823" s="69" t="s">
        <v>1948</v>
      </c>
      <c r="H1823" s="69" t="s">
        <v>443</v>
      </c>
      <c r="I1823" s="70">
        <v>13.65284988502528</v>
      </c>
      <c r="J1823" s="47" t="s">
        <v>430</v>
      </c>
      <c r="K1823" s="47">
        <v>6</v>
      </c>
      <c r="L1823" s="71"/>
      <c r="M1823" s="47">
        <v>75</v>
      </c>
      <c r="N1823" s="48">
        <f t="shared" si="169"/>
        <v>140</v>
      </c>
      <c r="O1823" s="48">
        <f t="shared" si="170"/>
        <v>1911.3989839035391</v>
      </c>
      <c r="P1823" s="72">
        <f t="shared" si="171"/>
        <v>191.13989839035392</v>
      </c>
      <c r="Q1823" s="73">
        <f t="shared" si="172"/>
        <v>315.38083234408396</v>
      </c>
      <c r="R1823" s="48">
        <f t="shared" si="173"/>
        <v>2417.919714637977</v>
      </c>
      <c r="S1823" s="74">
        <f t="shared" si="174"/>
        <v>53</v>
      </c>
      <c r="T1823" s="6" t="s">
        <v>3727</v>
      </c>
      <c r="U1823" s="47" t="s">
        <v>432</v>
      </c>
      <c r="V1823" s="47">
        <v>1</v>
      </c>
      <c r="W1823" s="47">
        <v>1</v>
      </c>
      <c r="X1823" s="47">
        <v>1</v>
      </c>
      <c r="Y1823" s="47">
        <v>1</v>
      </c>
      <c r="Z1823" s="75">
        <v>40855.63658564815</v>
      </c>
      <c r="AA1823" s="6" t="s">
        <v>433</v>
      </c>
      <c r="AB1823" s="47" t="s">
        <v>3750</v>
      </c>
      <c r="AC1823" s="47" t="s">
        <v>8572</v>
      </c>
      <c r="AD1823" s="47" t="s">
        <v>8653</v>
      </c>
      <c r="AE1823" s="47" t="s">
        <v>8654</v>
      </c>
      <c r="AF1823" s="6" t="s">
        <v>8655</v>
      </c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</row>
    <row r="1824" spans="1:43" s="1" customFormat="1" ht="15.75" x14ac:dyDescent="0.25">
      <c r="A1824" s="47">
        <v>1822</v>
      </c>
      <c r="B1824" s="47" t="s">
        <v>8656</v>
      </c>
      <c r="C1824" s="47" t="s">
        <v>1246</v>
      </c>
      <c r="D1824" s="69" t="s">
        <v>3749</v>
      </c>
      <c r="E1824" s="47">
        <v>2002</v>
      </c>
      <c r="F1824" s="69" t="s">
        <v>3704</v>
      </c>
      <c r="G1824" s="69" t="s">
        <v>1948</v>
      </c>
      <c r="H1824" s="69" t="s">
        <v>443</v>
      </c>
      <c r="I1824" s="70">
        <v>3.3697623909137659</v>
      </c>
      <c r="J1824" s="47" t="s">
        <v>430</v>
      </c>
      <c r="K1824" s="47">
        <v>6</v>
      </c>
      <c r="L1824" s="71"/>
      <c r="M1824" s="47">
        <v>75</v>
      </c>
      <c r="N1824" s="48">
        <f t="shared" si="169"/>
        <v>140</v>
      </c>
      <c r="O1824" s="48">
        <f t="shared" si="170"/>
        <v>471.76673472792726</v>
      </c>
      <c r="P1824" s="72">
        <f t="shared" si="171"/>
        <v>47.176673472792729</v>
      </c>
      <c r="Q1824" s="73">
        <f t="shared" si="172"/>
        <v>77.841511230107997</v>
      </c>
      <c r="R1824" s="48">
        <f t="shared" si="173"/>
        <v>596.78491943082804</v>
      </c>
      <c r="S1824" s="74">
        <f t="shared" si="174"/>
        <v>53</v>
      </c>
      <c r="T1824" s="6" t="s">
        <v>3727</v>
      </c>
      <c r="U1824" s="47" t="s">
        <v>432</v>
      </c>
      <c r="V1824" s="47">
        <v>1</v>
      </c>
      <c r="W1824" s="47">
        <v>1</v>
      </c>
      <c r="X1824" s="47">
        <v>1</v>
      </c>
      <c r="Y1824" s="47">
        <v>1</v>
      </c>
      <c r="Z1824" s="75">
        <v>40855.63658564815</v>
      </c>
      <c r="AA1824" s="6" t="s">
        <v>433</v>
      </c>
      <c r="AB1824" s="47" t="s">
        <v>3750</v>
      </c>
      <c r="AC1824" s="47" t="s">
        <v>3776</v>
      </c>
      <c r="AD1824" s="47" t="s">
        <v>3780</v>
      </c>
      <c r="AE1824" s="47" t="s">
        <v>8657</v>
      </c>
      <c r="AF1824" s="6" t="s">
        <v>8658</v>
      </c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</row>
    <row r="1825" spans="1:43" s="1" customFormat="1" ht="15.75" x14ac:dyDescent="0.25">
      <c r="A1825" s="47">
        <v>1823</v>
      </c>
      <c r="B1825" s="47" t="s">
        <v>8659</v>
      </c>
      <c r="C1825" s="47" t="s">
        <v>1246</v>
      </c>
      <c r="D1825" s="69" t="s">
        <v>3749</v>
      </c>
      <c r="E1825" s="47">
        <v>2002</v>
      </c>
      <c r="F1825" s="69" t="s">
        <v>443</v>
      </c>
      <c r="G1825" s="69" t="s">
        <v>3756</v>
      </c>
      <c r="H1825" s="69" t="s">
        <v>3712</v>
      </c>
      <c r="I1825" s="70">
        <v>3.6075061258305898</v>
      </c>
      <c r="J1825" s="47" t="s">
        <v>430</v>
      </c>
      <c r="K1825" s="47">
        <v>8</v>
      </c>
      <c r="L1825" s="71"/>
      <c r="M1825" s="47">
        <v>75</v>
      </c>
      <c r="N1825" s="48">
        <f t="shared" si="169"/>
        <v>160</v>
      </c>
      <c r="O1825" s="48">
        <f t="shared" si="170"/>
        <v>577.20098013289441</v>
      </c>
      <c r="P1825" s="72">
        <f t="shared" si="171"/>
        <v>57.720098013289444</v>
      </c>
      <c r="Q1825" s="73">
        <f t="shared" si="172"/>
        <v>95.238161721927568</v>
      </c>
      <c r="R1825" s="48">
        <f t="shared" si="173"/>
        <v>730.1592398681114</v>
      </c>
      <c r="S1825" s="74">
        <f t="shared" si="174"/>
        <v>53</v>
      </c>
      <c r="T1825" s="6" t="s">
        <v>3727</v>
      </c>
      <c r="U1825" s="47" t="s">
        <v>432</v>
      </c>
      <c r="V1825" s="47">
        <v>1</v>
      </c>
      <c r="W1825" s="47">
        <v>1</v>
      </c>
      <c r="X1825" s="47">
        <v>1</v>
      </c>
      <c r="Y1825" s="47">
        <v>1</v>
      </c>
      <c r="Z1825" s="75">
        <v>40855.63658564815</v>
      </c>
      <c r="AA1825" s="6" t="s">
        <v>433</v>
      </c>
      <c r="AB1825" s="47" t="s">
        <v>3750</v>
      </c>
      <c r="AC1825" s="47" t="s">
        <v>3776</v>
      </c>
      <c r="AD1825" s="47" t="s">
        <v>8616</v>
      </c>
      <c r="AE1825" s="47" t="s">
        <v>8660</v>
      </c>
      <c r="AF1825" s="6" t="s">
        <v>8661</v>
      </c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</row>
    <row r="1826" spans="1:43" s="1" customFormat="1" ht="15.75" x14ac:dyDescent="0.25">
      <c r="A1826" s="47">
        <v>1824</v>
      </c>
      <c r="B1826" s="47" t="s">
        <v>8662</v>
      </c>
      <c r="C1826" s="47" t="s">
        <v>1246</v>
      </c>
      <c r="D1826" s="69" t="s">
        <v>3749</v>
      </c>
      <c r="E1826" s="47">
        <v>2002</v>
      </c>
      <c r="F1826" s="69" t="s">
        <v>3756</v>
      </c>
      <c r="G1826" s="69" t="s">
        <v>3704</v>
      </c>
      <c r="H1826" s="69" t="s">
        <v>3734</v>
      </c>
      <c r="I1826" s="70">
        <v>3.5005913115713931</v>
      </c>
      <c r="J1826" s="47" t="s">
        <v>430</v>
      </c>
      <c r="K1826" s="47">
        <v>6</v>
      </c>
      <c r="L1826" s="71"/>
      <c r="M1826" s="47">
        <v>75</v>
      </c>
      <c r="N1826" s="48">
        <f t="shared" si="169"/>
        <v>140</v>
      </c>
      <c r="O1826" s="48">
        <f t="shared" si="170"/>
        <v>490.08278361999504</v>
      </c>
      <c r="P1826" s="72">
        <f t="shared" si="171"/>
        <v>49.008278361999508</v>
      </c>
      <c r="Q1826" s="73">
        <f t="shared" si="172"/>
        <v>80.863659297299179</v>
      </c>
      <c r="R1826" s="48">
        <f t="shared" si="173"/>
        <v>619.95472127929372</v>
      </c>
      <c r="S1826" s="74">
        <f t="shared" si="174"/>
        <v>53</v>
      </c>
      <c r="T1826" s="6" t="s">
        <v>3727</v>
      </c>
      <c r="U1826" s="47" t="s">
        <v>432</v>
      </c>
      <c r="V1826" s="47">
        <v>1</v>
      </c>
      <c r="W1826" s="47">
        <v>1</v>
      </c>
      <c r="X1826" s="47">
        <v>1</v>
      </c>
      <c r="Y1826" s="47">
        <v>1</v>
      </c>
      <c r="Z1826" s="75">
        <v>40855.63658564815</v>
      </c>
      <c r="AA1826" s="6" t="s">
        <v>433</v>
      </c>
      <c r="AB1826" s="47" t="s">
        <v>3750</v>
      </c>
      <c r="AC1826" s="47" t="s">
        <v>3776</v>
      </c>
      <c r="AD1826" s="47" t="s">
        <v>3761</v>
      </c>
      <c r="AE1826" s="47" t="s">
        <v>8663</v>
      </c>
      <c r="AF1826" s="6" t="s">
        <v>8664</v>
      </c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</row>
    <row r="1827" spans="1:43" s="1" customFormat="1" ht="15.75" x14ac:dyDescent="0.25">
      <c r="A1827" s="47">
        <v>1825</v>
      </c>
      <c r="B1827" s="47" t="s">
        <v>8665</v>
      </c>
      <c r="C1827" s="47" t="s">
        <v>3140</v>
      </c>
      <c r="D1827" s="69" t="s">
        <v>3122</v>
      </c>
      <c r="E1827" s="47">
        <v>1997</v>
      </c>
      <c r="F1827" s="69" t="s">
        <v>3107</v>
      </c>
      <c r="G1827" s="69" t="s">
        <v>562</v>
      </c>
      <c r="H1827" s="69" t="s">
        <v>3134</v>
      </c>
      <c r="I1827" s="70">
        <v>3.4999250387795962</v>
      </c>
      <c r="J1827" s="47" t="s">
        <v>430</v>
      </c>
      <c r="K1827" s="47">
        <v>8</v>
      </c>
      <c r="L1827" s="71"/>
      <c r="M1827" s="47">
        <v>75</v>
      </c>
      <c r="N1827" s="48">
        <f t="shared" si="169"/>
        <v>160</v>
      </c>
      <c r="O1827" s="48">
        <f t="shared" si="170"/>
        <v>559.98800620473537</v>
      </c>
      <c r="P1827" s="72">
        <f t="shared" si="171"/>
        <v>55.998800620473538</v>
      </c>
      <c r="Q1827" s="73">
        <f t="shared" si="172"/>
        <v>92.398021023781325</v>
      </c>
      <c r="R1827" s="48">
        <f t="shared" si="173"/>
        <v>708.3848278489902</v>
      </c>
      <c r="S1827" s="74">
        <f t="shared" si="174"/>
        <v>48</v>
      </c>
      <c r="T1827" s="6" t="s">
        <v>431</v>
      </c>
      <c r="U1827" s="47" t="s">
        <v>432</v>
      </c>
      <c r="V1827" s="47">
        <v>1</v>
      </c>
      <c r="W1827" s="47">
        <v>1</v>
      </c>
      <c r="X1827" s="47">
        <v>1</v>
      </c>
      <c r="Y1827" s="47">
        <v>1</v>
      </c>
      <c r="Z1827" s="75">
        <v>41040.510069444441</v>
      </c>
      <c r="AA1827" s="6" t="s">
        <v>433</v>
      </c>
      <c r="AB1827" s="47" t="s">
        <v>3141</v>
      </c>
      <c r="AC1827" s="47" t="s">
        <v>3159</v>
      </c>
      <c r="AD1827" s="47" t="s">
        <v>8666</v>
      </c>
      <c r="AE1827" s="47" t="s">
        <v>8667</v>
      </c>
      <c r="AF1827" s="6" t="s">
        <v>8668</v>
      </c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</row>
    <row r="1828" spans="1:43" s="1" customFormat="1" ht="15.75" x14ac:dyDescent="0.25">
      <c r="A1828" s="47">
        <v>1826</v>
      </c>
      <c r="B1828" s="47" t="s">
        <v>8669</v>
      </c>
      <c r="C1828" s="47" t="s">
        <v>3140</v>
      </c>
      <c r="D1828" s="69" t="s">
        <v>3122</v>
      </c>
      <c r="E1828" s="47">
        <v>1997</v>
      </c>
      <c r="F1828" s="69" t="s">
        <v>3107</v>
      </c>
      <c r="G1828" s="69" t="s">
        <v>3134</v>
      </c>
      <c r="H1828" s="69" t="s">
        <v>3134</v>
      </c>
      <c r="I1828" s="70">
        <v>13.0066779695291</v>
      </c>
      <c r="J1828" s="47" t="s">
        <v>430</v>
      </c>
      <c r="K1828" s="47">
        <v>8</v>
      </c>
      <c r="L1828" s="71"/>
      <c r="M1828" s="47">
        <v>75</v>
      </c>
      <c r="N1828" s="48">
        <f t="shared" si="169"/>
        <v>160</v>
      </c>
      <c r="O1828" s="48">
        <f t="shared" si="170"/>
        <v>2081.0684751246563</v>
      </c>
      <c r="P1828" s="72">
        <f t="shared" si="171"/>
        <v>208.10684751246563</v>
      </c>
      <c r="Q1828" s="73">
        <f t="shared" si="172"/>
        <v>343.37629839556831</v>
      </c>
      <c r="R1828" s="48">
        <f t="shared" si="173"/>
        <v>2632.5516210326905</v>
      </c>
      <c r="S1828" s="74">
        <f t="shared" si="174"/>
        <v>48</v>
      </c>
      <c r="T1828" s="6" t="s">
        <v>431</v>
      </c>
      <c r="U1828" s="47" t="s">
        <v>432</v>
      </c>
      <c r="V1828" s="47">
        <v>1</v>
      </c>
      <c r="W1828" s="47">
        <v>1</v>
      </c>
      <c r="X1828" s="47">
        <v>1</v>
      </c>
      <c r="Y1828" s="47">
        <v>1</v>
      </c>
      <c r="Z1828" s="75">
        <v>41040.510069444441</v>
      </c>
      <c r="AA1828" s="6" t="s">
        <v>433</v>
      </c>
      <c r="AB1828" s="47" t="s">
        <v>3141</v>
      </c>
      <c r="AC1828" s="47" t="s">
        <v>8666</v>
      </c>
      <c r="AD1828" s="47" t="s">
        <v>3143</v>
      </c>
      <c r="AE1828" s="47" t="s">
        <v>8670</v>
      </c>
      <c r="AF1828" s="6" t="s">
        <v>8671</v>
      </c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</row>
    <row r="1829" spans="1:43" s="1" customFormat="1" ht="15.75" x14ac:dyDescent="0.25">
      <c r="A1829" s="47">
        <v>1827</v>
      </c>
      <c r="B1829" s="47" t="s">
        <v>8672</v>
      </c>
      <c r="C1829" s="47" t="s">
        <v>3121</v>
      </c>
      <c r="D1829" s="69" t="s">
        <v>3122</v>
      </c>
      <c r="E1829" s="47">
        <v>1999</v>
      </c>
      <c r="F1829" s="69" t="s">
        <v>3123</v>
      </c>
      <c r="G1829" s="69" t="s">
        <v>3107</v>
      </c>
      <c r="H1829" s="69" t="s">
        <v>451</v>
      </c>
      <c r="I1829" s="70">
        <v>27.726300073278111</v>
      </c>
      <c r="J1829" s="47" t="s">
        <v>430</v>
      </c>
      <c r="K1829" s="47">
        <v>8</v>
      </c>
      <c r="L1829" s="71"/>
      <c r="M1829" s="47">
        <v>75</v>
      </c>
      <c r="N1829" s="48">
        <f t="shared" si="169"/>
        <v>160</v>
      </c>
      <c r="O1829" s="48">
        <f t="shared" si="170"/>
        <v>4436.2080117244977</v>
      </c>
      <c r="P1829" s="72">
        <f t="shared" si="171"/>
        <v>443.62080117244977</v>
      </c>
      <c r="Q1829" s="73">
        <f t="shared" si="172"/>
        <v>731.97432193454199</v>
      </c>
      <c r="R1829" s="48">
        <f t="shared" si="173"/>
        <v>5611.8031348314889</v>
      </c>
      <c r="S1829" s="74">
        <f t="shared" si="174"/>
        <v>50</v>
      </c>
      <c r="T1829" s="6" t="s">
        <v>431</v>
      </c>
      <c r="U1829" s="47" t="s">
        <v>432</v>
      </c>
      <c r="V1829" s="47">
        <v>1</v>
      </c>
      <c r="W1829" s="47">
        <v>1</v>
      </c>
      <c r="X1829" s="47">
        <v>1</v>
      </c>
      <c r="Y1829" s="47">
        <v>1</v>
      </c>
      <c r="Z1829" s="75">
        <v>40855.636597222219</v>
      </c>
      <c r="AA1829" s="6" t="s">
        <v>433</v>
      </c>
      <c r="AB1829" s="47" t="s">
        <v>3124</v>
      </c>
      <c r="AC1829" s="47" t="s">
        <v>8673</v>
      </c>
      <c r="AD1829" s="47" t="s">
        <v>8674</v>
      </c>
      <c r="AE1829" s="47" t="s">
        <v>8675</v>
      </c>
      <c r="AF1829" s="6" t="s">
        <v>8676</v>
      </c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</row>
    <row r="1830" spans="1:43" s="1" customFormat="1" ht="15.75" x14ac:dyDescent="0.25">
      <c r="A1830" s="47">
        <v>1828</v>
      </c>
      <c r="B1830" s="47" t="s">
        <v>8677</v>
      </c>
      <c r="C1830" s="47" t="s">
        <v>3121</v>
      </c>
      <c r="D1830" s="69" t="s">
        <v>3122</v>
      </c>
      <c r="E1830" s="47">
        <v>1997</v>
      </c>
      <c r="F1830" s="69" t="s">
        <v>3107</v>
      </c>
      <c r="G1830" s="69" t="s">
        <v>3134</v>
      </c>
      <c r="H1830" s="69" t="s">
        <v>3123</v>
      </c>
      <c r="I1830" s="70">
        <v>2.9998788064373549</v>
      </c>
      <c r="J1830" s="47" t="s">
        <v>430</v>
      </c>
      <c r="K1830" s="47">
        <v>8</v>
      </c>
      <c r="L1830" s="71"/>
      <c r="M1830" s="47">
        <v>75</v>
      </c>
      <c r="N1830" s="48">
        <f t="shared" si="169"/>
        <v>160</v>
      </c>
      <c r="O1830" s="48">
        <f t="shared" si="170"/>
        <v>479.98060902997679</v>
      </c>
      <c r="P1830" s="72">
        <f t="shared" si="171"/>
        <v>47.998060902997679</v>
      </c>
      <c r="Q1830" s="73">
        <f t="shared" si="172"/>
        <v>79.19680048994617</v>
      </c>
      <c r="R1830" s="48">
        <f t="shared" si="173"/>
        <v>607.17547042292074</v>
      </c>
      <c r="S1830" s="74">
        <f t="shared" si="174"/>
        <v>48</v>
      </c>
      <c r="T1830" s="6" t="s">
        <v>431</v>
      </c>
      <c r="U1830" s="47" t="s">
        <v>432</v>
      </c>
      <c r="V1830" s="47">
        <v>1</v>
      </c>
      <c r="W1830" s="47">
        <v>1</v>
      </c>
      <c r="X1830" s="47">
        <v>1</v>
      </c>
      <c r="Y1830" s="47">
        <v>1</v>
      </c>
      <c r="Z1830" s="75">
        <v>41040.511782407397</v>
      </c>
      <c r="AA1830" s="6" t="s">
        <v>433</v>
      </c>
      <c r="AB1830" s="47" t="s">
        <v>3124</v>
      </c>
      <c r="AC1830" s="47" t="s">
        <v>3136</v>
      </c>
      <c r="AD1830" s="47" t="s">
        <v>3130</v>
      </c>
      <c r="AE1830" s="47" t="s">
        <v>8678</v>
      </c>
      <c r="AF1830" s="6" t="s">
        <v>8679</v>
      </c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</row>
    <row r="1831" spans="1:43" s="1" customFormat="1" ht="15.75" x14ac:dyDescent="0.25">
      <c r="A1831" s="47">
        <v>1829</v>
      </c>
      <c r="B1831" s="47" t="s">
        <v>8680</v>
      </c>
      <c r="C1831" s="47" t="s">
        <v>3082</v>
      </c>
      <c r="D1831" s="69" t="s">
        <v>3122</v>
      </c>
      <c r="E1831" s="47">
        <v>1997</v>
      </c>
      <c r="F1831" s="69" t="s">
        <v>3107</v>
      </c>
      <c r="G1831" s="69" t="s">
        <v>3134</v>
      </c>
      <c r="H1831" s="69" t="s">
        <v>3134</v>
      </c>
      <c r="I1831" s="70">
        <v>4.0000031415785386</v>
      </c>
      <c r="J1831" s="47" t="s">
        <v>430</v>
      </c>
      <c r="K1831" s="47">
        <v>8</v>
      </c>
      <c r="L1831" s="71"/>
      <c r="M1831" s="47">
        <v>75</v>
      </c>
      <c r="N1831" s="48">
        <f t="shared" si="169"/>
        <v>160</v>
      </c>
      <c r="O1831" s="48">
        <f t="shared" si="170"/>
        <v>640.00050265256618</v>
      </c>
      <c r="P1831" s="72">
        <f t="shared" si="171"/>
        <v>64.000050265256618</v>
      </c>
      <c r="Q1831" s="73">
        <f t="shared" si="172"/>
        <v>105.60008293767342</v>
      </c>
      <c r="R1831" s="48">
        <f t="shared" si="173"/>
        <v>809.60063585549619</v>
      </c>
      <c r="S1831" s="74">
        <f t="shared" si="174"/>
        <v>48</v>
      </c>
      <c r="T1831" s="6" t="s">
        <v>431</v>
      </c>
      <c r="U1831" s="47" t="s">
        <v>432</v>
      </c>
      <c r="V1831" s="47">
        <v>1</v>
      </c>
      <c r="W1831" s="47">
        <v>1</v>
      </c>
      <c r="X1831" s="47">
        <v>1</v>
      </c>
      <c r="Y1831" s="47">
        <v>1</v>
      </c>
      <c r="Z1831" s="75">
        <v>41040.510659722233</v>
      </c>
      <c r="AA1831" s="6" t="s">
        <v>433</v>
      </c>
      <c r="AB1831" s="47" t="s">
        <v>3124</v>
      </c>
      <c r="AC1831" s="47" t="s">
        <v>3154</v>
      </c>
      <c r="AD1831" s="47" t="s">
        <v>3135</v>
      </c>
      <c r="AE1831" s="47" t="s">
        <v>8681</v>
      </c>
      <c r="AF1831" s="6" t="s">
        <v>8682</v>
      </c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</row>
    <row r="1832" spans="1:43" s="1" customFormat="1" ht="15.75" x14ac:dyDescent="0.25">
      <c r="A1832" s="47">
        <v>1830</v>
      </c>
      <c r="B1832" s="47" t="s">
        <v>8683</v>
      </c>
      <c r="C1832" s="47" t="s">
        <v>3121</v>
      </c>
      <c r="D1832" s="69" t="s">
        <v>8684</v>
      </c>
      <c r="E1832" s="47">
        <v>1999</v>
      </c>
      <c r="F1832" s="69" t="s">
        <v>3123</v>
      </c>
      <c r="G1832" s="69" t="s">
        <v>3107</v>
      </c>
      <c r="H1832" s="69" t="s">
        <v>451</v>
      </c>
      <c r="I1832" s="70">
        <v>5.9998103998333647</v>
      </c>
      <c r="J1832" s="47" t="s">
        <v>430</v>
      </c>
      <c r="K1832" s="47">
        <v>8</v>
      </c>
      <c r="L1832" s="71"/>
      <c r="M1832" s="47">
        <v>75</v>
      </c>
      <c r="N1832" s="48">
        <f t="shared" si="169"/>
        <v>160</v>
      </c>
      <c r="O1832" s="48">
        <f t="shared" si="170"/>
        <v>959.96966397333836</v>
      </c>
      <c r="P1832" s="72">
        <f t="shared" si="171"/>
        <v>95.996966397333836</v>
      </c>
      <c r="Q1832" s="73">
        <f t="shared" si="172"/>
        <v>158.39499455560082</v>
      </c>
      <c r="R1832" s="48">
        <f t="shared" si="173"/>
        <v>1214.361624926273</v>
      </c>
      <c r="S1832" s="74">
        <f t="shared" si="174"/>
        <v>50</v>
      </c>
      <c r="T1832" s="6" t="s">
        <v>1521</v>
      </c>
      <c r="U1832" s="47" t="s">
        <v>432</v>
      </c>
      <c r="V1832" s="47">
        <v>1</v>
      </c>
      <c r="W1832" s="47">
        <v>1</v>
      </c>
      <c r="X1832" s="47">
        <v>1</v>
      </c>
      <c r="Y1832" s="47">
        <v>1</v>
      </c>
      <c r="Z1832" s="75">
        <v>40855.636597222219</v>
      </c>
      <c r="AA1832" s="6" t="s">
        <v>433</v>
      </c>
      <c r="AB1832" s="47" t="s">
        <v>3124</v>
      </c>
      <c r="AC1832" s="47" t="s">
        <v>8685</v>
      </c>
      <c r="AD1832" s="47" t="s">
        <v>8686</v>
      </c>
      <c r="AE1832" s="47" t="s">
        <v>8687</v>
      </c>
      <c r="AF1832" s="6" t="s">
        <v>8688</v>
      </c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</row>
    <row r="1833" spans="1:43" s="1" customFormat="1" ht="15.75" x14ac:dyDescent="0.25">
      <c r="A1833" s="47">
        <v>1831</v>
      </c>
      <c r="B1833" s="47" t="s">
        <v>8689</v>
      </c>
      <c r="C1833" s="47" t="s">
        <v>3121</v>
      </c>
      <c r="D1833" s="69" t="s">
        <v>3122</v>
      </c>
      <c r="E1833" s="47">
        <v>1997</v>
      </c>
      <c r="F1833" s="69" t="s">
        <v>3123</v>
      </c>
      <c r="G1833" s="69" t="s">
        <v>3107</v>
      </c>
      <c r="H1833" s="69" t="s">
        <v>451</v>
      </c>
      <c r="I1833" s="70">
        <v>45.700700111961908</v>
      </c>
      <c r="J1833" s="47" t="s">
        <v>430</v>
      </c>
      <c r="K1833" s="47">
        <v>8</v>
      </c>
      <c r="L1833" s="71"/>
      <c r="M1833" s="47">
        <v>75</v>
      </c>
      <c r="N1833" s="48">
        <f t="shared" si="169"/>
        <v>160</v>
      </c>
      <c r="O1833" s="48">
        <f t="shared" si="170"/>
        <v>7312.1120179139052</v>
      </c>
      <c r="P1833" s="72">
        <f t="shared" si="171"/>
        <v>731.21120179139052</v>
      </c>
      <c r="Q1833" s="73">
        <f t="shared" si="172"/>
        <v>1206.4984829557943</v>
      </c>
      <c r="R1833" s="48">
        <f t="shared" si="173"/>
        <v>9249.821702661091</v>
      </c>
      <c r="S1833" s="74">
        <f t="shared" si="174"/>
        <v>48</v>
      </c>
      <c r="T1833" s="6" t="s">
        <v>431</v>
      </c>
      <c r="U1833" s="47" t="s">
        <v>432</v>
      </c>
      <c r="V1833" s="47">
        <v>1</v>
      </c>
      <c r="W1833" s="47">
        <v>1</v>
      </c>
      <c r="X1833" s="47">
        <v>1</v>
      </c>
      <c r="Y1833" s="47">
        <v>1</v>
      </c>
      <c r="Z1833" s="75">
        <v>41040.511782407397</v>
      </c>
      <c r="AA1833" s="6" t="s">
        <v>433</v>
      </c>
      <c r="AB1833" s="47" t="s">
        <v>3124</v>
      </c>
      <c r="AC1833" s="47" t="s">
        <v>8690</v>
      </c>
      <c r="AD1833" s="47" t="s">
        <v>8691</v>
      </c>
      <c r="AE1833" s="47" t="s">
        <v>8692</v>
      </c>
      <c r="AF1833" s="6" t="s">
        <v>8693</v>
      </c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</row>
    <row r="1834" spans="1:43" s="1" customFormat="1" ht="15.75" x14ac:dyDescent="0.25">
      <c r="A1834" s="47">
        <v>1832</v>
      </c>
      <c r="B1834" s="47" t="s">
        <v>8694</v>
      </c>
      <c r="C1834" s="47" t="s">
        <v>3121</v>
      </c>
      <c r="D1834" s="69" t="s">
        <v>3122</v>
      </c>
      <c r="E1834" s="47">
        <v>1997</v>
      </c>
      <c r="F1834" s="69" t="s">
        <v>3123</v>
      </c>
      <c r="G1834" s="69" t="s">
        <v>3107</v>
      </c>
      <c r="H1834" s="69" t="s">
        <v>451</v>
      </c>
      <c r="I1834" s="70">
        <v>3.0000000266665761</v>
      </c>
      <c r="J1834" s="47" t="s">
        <v>430</v>
      </c>
      <c r="K1834" s="47">
        <v>8</v>
      </c>
      <c r="L1834" s="71"/>
      <c r="M1834" s="47">
        <v>75</v>
      </c>
      <c r="N1834" s="48">
        <f t="shared" si="169"/>
        <v>160</v>
      </c>
      <c r="O1834" s="48">
        <f t="shared" si="170"/>
        <v>480.00000426665218</v>
      </c>
      <c r="P1834" s="72">
        <f t="shared" si="171"/>
        <v>48.000000426665224</v>
      </c>
      <c r="Q1834" s="73">
        <f t="shared" si="172"/>
        <v>79.200000703997603</v>
      </c>
      <c r="R1834" s="48">
        <f t="shared" si="173"/>
        <v>607.20000539731495</v>
      </c>
      <c r="S1834" s="74">
        <f t="shared" si="174"/>
        <v>48</v>
      </c>
      <c r="T1834" s="6" t="s">
        <v>431</v>
      </c>
      <c r="U1834" s="47" t="s">
        <v>432</v>
      </c>
      <c r="V1834" s="47">
        <v>1</v>
      </c>
      <c r="W1834" s="47">
        <v>1</v>
      </c>
      <c r="X1834" s="47">
        <v>1</v>
      </c>
      <c r="Y1834" s="47">
        <v>1</v>
      </c>
      <c r="Z1834" s="75">
        <v>41040.511782407397</v>
      </c>
      <c r="AA1834" s="6" t="s">
        <v>433</v>
      </c>
      <c r="AB1834" s="47" t="s">
        <v>3124</v>
      </c>
      <c r="AC1834" s="47" t="s">
        <v>3130</v>
      </c>
      <c r="AD1834" s="47" t="s">
        <v>8690</v>
      </c>
      <c r="AE1834" s="47" t="s">
        <v>8695</v>
      </c>
      <c r="AF1834" s="6" t="s">
        <v>8696</v>
      </c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</row>
    <row r="1835" spans="1:43" s="1" customFormat="1" ht="15.75" x14ac:dyDescent="0.25">
      <c r="A1835" s="47">
        <v>1833</v>
      </c>
      <c r="B1835" s="47" t="s">
        <v>8697</v>
      </c>
      <c r="C1835" s="47" t="s">
        <v>3082</v>
      </c>
      <c r="D1835" s="69" t="s">
        <v>8684</v>
      </c>
      <c r="E1835" s="47">
        <v>1999</v>
      </c>
      <c r="F1835" s="69" t="s">
        <v>3134</v>
      </c>
      <c r="G1835" s="69" t="s">
        <v>3107</v>
      </c>
      <c r="H1835" s="69" t="s">
        <v>451</v>
      </c>
      <c r="I1835" s="70">
        <v>6.0002873993393164</v>
      </c>
      <c r="J1835" s="47" t="s">
        <v>430</v>
      </c>
      <c r="K1835" s="47">
        <v>8</v>
      </c>
      <c r="L1835" s="71"/>
      <c r="M1835" s="47">
        <v>75</v>
      </c>
      <c r="N1835" s="48">
        <f t="shared" ref="N1835:N1898" si="175">IF(K1835=4,100,IF(K1835=6,140,IF(K1835=8,160,IF(K1835=10,180,IF(K1835=12,200,IF(K1835=14,225,IF(K1835=16,275,IF(K1835=18,350,0))))))))</f>
        <v>160</v>
      </c>
      <c r="O1835" s="48">
        <f t="shared" si="170"/>
        <v>960.04598389429066</v>
      </c>
      <c r="P1835" s="72">
        <f t="shared" si="171"/>
        <v>96.004598389429077</v>
      </c>
      <c r="Q1835" s="73">
        <f t="shared" si="172"/>
        <v>158.40758734255795</v>
      </c>
      <c r="R1835" s="48">
        <f t="shared" si="173"/>
        <v>1214.4581696262776</v>
      </c>
      <c r="S1835" s="74">
        <f t="shared" si="174"/>
        <v>50</v>
      </c>
      <c r="T1835" s="6" t="s">
        <v>431</v>
      </c>
      <c r="U1835" s="47" t="s">
        <v>432</v>
      </c>
      <c r="V1835" s="47">
        <v>1</v>
      </c>
      <c r="W1835" s="47">
        <v>1</v>
      </c>
      <c r="X1835" s="47">
        <v>1</v>
      </c>
      <c r="Y1835" s="47">
        <v>1</v>
      </c>
      <c r="Z1835" s="75">
        <v>40855.636597222219</v>
      </c>
      <c r="AA1835" s="6" t="s">
        <v>433</v>
      </c>
      <c r="AB1835" s="47" t="s">
        <v>3124</v>
      </c>
      <c r="AC1835" s="47" t="s">
        <v>8698</v>
      </c>
      <c r="AD1835" s="47" t="s">
        <v>8699</v>
      </c>
      <c r="AE1835" s="47" t="s">
        <v>8700</v>
      </c>
      <c r="AF1835" s="6" t="s">
        <v>8701</v>
      </c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</row>
    <row r="1836" spans="1:43" s="1" customFormat="1" ht="15.75" x14ac:dyDescent="0.25">
      <c r="A1836" s="47">
        <v>1834</v>
      </c>
      <c r="B1836" s="47" t="s">
        <v>8702</v>
      </c>
      <c r="C1836" s="47" t="s">
        <v>3140</v>
      </c>
      <c r="D1836" s="69" t="s">
        <v>3122</v>
      </c>
      <c r="E1836" s="47">
        <v>1997</v>
      </c>
      <c r="F1836" s="69" t="s">
        <v>3134</v>
      </c>
      <c r="G1836" s="69" t="s">
        <v>3107</v>
      </c>
      <c r="H1836" s="69" t="s">
        <v>451</v>
      </c>
      <c r="I1836" s="70">
        <v>186.50570809680309</v>
      </c>
      <c r="J1836" s="47" t="s">
        <v>430</v>
      </c>
      <c r="K1836" s="47">
        <v>8</v>
      </c>
      <c r="L1836" s="71"/>
      <c r="M1836" s="47">
        <v>75</v>
      </c>
      <c r="N1836" s="48">
        <f t="shared" si="175"/>
        <v>160</v>
      </c>
      <c r="O1836" s="48">
        <f t="shared" si="170"/>
        <v>29840.913295488495</v>
      </c>
      <c r="P1836" s="72">
        <f t="shared" si="171"/>
        <v>2984.0913295488499</v>
      </c>
      <c r="Q1836" s="73">
        <f t="shared" si="172"/>
        <v>4923.7506937556009</v>
      </c>
      <c r="R1836" s="48">
        <f t="shared" si="173"/>
        <v>37748.755318792944</v>
      </c>
      <c r="S1836" s="74">
        <f t="shared" si="174"/>
        <v>48</v>
      </c>
      <c r="T1836" s="6" t="s">
        <v>431</v>
      </c>
      <c r="U1836" s="47" t="s">
        <v>432</v>
      </c>
      <c r="V1836" s="47">
        <v>1</v>
      </c>
      <c r="W1836" s="47">
        <v>1</v>
      </c>
      <c r="X1836" s="47">
        <v>1</v>
      </c>
      <c r="Y1836" s="47">
        <v>1</v>
      </c>
      <c r="Z1836" s="75">
        <v>41040.510069444441</v>
      </c>
      <c r="AA1836" s="6" t="s">
        <v>433</v>
      </c>
      <c r="AB1836" s="47" t="s">
        <v>3141</v>
      </c>
      <c r="AC1836" s="47" t="s">
        <v>8703</v>
      </c>
      <c r="AD1836" s="47" t="s">
        <v>8704</v>
      </c>
      <c r="AE1836" s="47" t="s">
        <v>8705</v>
      </c>
      <c r="AF1836" s="6" t="s">
        <v>8706</v>
      </c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</row>
    <row r="1837" spans="1:43" s="1" customFormat="1" ht="15.75" x14ac:dyDescent="0.25">
      <c r="A1837" s="47">
        <v>1835</v>
      </c>
      <c r="B1837" s="47" t="s">
        <v>8707</v>
      </c>
      <c r="C1837" s="47" t="s">
        <v>3082</v>
      </c>
      <c r="D1837" s="69" t="s">
        <v>3122</v>
      </c>
      <c r="E1837" s="47">
        <v>1997</v>
      </c>
      <c r="F1837" s="69" t="s">
        <v>3134</v>
      </c>
      <c r="G1837" s="69" t="s">
        <v>3107</v>
      </c>
      <c r="H1837" s="69" t="s">
        <v>451</v>
      </c>
      <c r="I1837" s="70">
        <v>23.664323379224989</v>
      </c>
      <c r="J1837" s="47" t="s">
        <v>430</v>
      </c>
      <c r="K1837" s="47">
        <v>8</v>
      </c>
      <c r="L1837" s="71"/>
      <c r="M1837" s="47">
        <v>75</v>
      </c>
      <c r="N1837" s="48">
        <f t="shared" si="175"/>
        <v>160</v>
      </c>
      <c r="O1837" s="48">
        <f t="shared" si="170"/>
        <v>3786.291740675998</v>
      </c>
      <c r="P1837" s="72">
        <f t="shared" si="171"/>
        <v>378.62917406759982</v>
      </c>
      <c r="Q1837" s="73">
        <f t="shared" si="172"/>
        <v>624.73813721153965</v>
      </c>
      <c r="R1837" s="48">
        <f t="shared" si="173"/>
        <v>4789.6590519551373</v>
      </c>
      <c r="S1837" s="74">
        <f t="shared" si="174"/>
        <v>48</v>
      </c>
      <c r="T1837" s="6" t="s">
        <v>431</v>
      </c>
      <c r="U1837" s="47" t="s">
        <v>432</v>
      </c>
      <c r="V1837" s="47">
        <v>1</v>
      </c>
      <c r="W1837" s="47">
        <v>1</v>
      </c>
      <c r="X1837" s="47">
        <v>1</v>
      </c>
      <c r="Y1837" s="47">
        <v>1</v>
      </c>
      <c r="Z1837" s="75">
        <v>41040.516388888893</v>
      </c>
      <c r="AA1837" s="6" t="s">
        <v>433</v>
      </c>
      <c r="AB1837" s="47" t="s">
        <v>3124</v>
      </c>
      <c r="AC1837" s="47" t="s">
        <v>8708</v>
      </c>
      <c r="AD1837" s="47" t="s">
        <v>8709</v>
      </c>
      <c r="AE1837" s="47" t="s">
        <v>8710</v>
      </c>
      <c r="AF1837" s="6" t="s">
        <v>8711</v>
      </c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</row>
    <row r="1838" spans="1:43" s="1" customFormat="1" ht="15.75" x14ac:dyDescent="0.25">
      <c r="A1838" s="47">
        <v>1836</v>
      </c>
      <c r="B1838" s="47" t="s">
        <v>8712</v>
      </c>
      <c r="C1838" s="47" t="s">
        <v>3082</v>
      </c>
      <c r="D1838" s="69" t="s">
        <v>3122</v>
      </c>
      <c r="E1838" s="47">
        <v>1997</v>
      </c>
      <c r="F1838" s="69" t="s">
        <v>3134</v>
      </c>
      <c r="G1838" s="69" t="s">
        <v>3107</v>
      </c>
      <c r="H1838" s="69" t="s">
        <v>451</v>
      </c>
      <c r="I1838" s="70">
        <v>47.018048344174083</v>
      </c>
      <c r="J1838" s="47" t="s">
        <v>430</v>
      </c>
      <c r="K1838" s="47">
        <v>8</v>
      </c>
      <c r="L1838" s="71"/>
      <c r="M1838" s="47">
        <v>75</v>
      </c>
      <c r="N1838" s="48">
        <f t="shared" si="175"/>
        <v>160</v>
      </c>
      <c r="O1838" s="48">
        <f t="shared" si="170"/>
        <v>7522.8877350678531</v>
      </c>
      <c r="P1838" s="72">
        <f t="shared" si="171"/>
        <v>752.28877350678533</v>
      </c>
      <c r="Q1838" s="73">
        <f t="shared" si="172"/>
        <v>1241.2764762861959</v>
      </c>
      <c r="R1838" s="48">
        <f t="shared" si="173"/>
        <v>9516.4529848608345</v>
      </c>
      <c r="S1838" s="74">
        <f t="shared" si="174"/>
        <v>48</v>
      </c>
      <c r="T1838" s="6" t="s">
        <v>431</v>
      </c>
      <c r="U1838" s="47" t="s">
        <v>432</v>
      </c>
      <c r="V1838" s="47">
        <v>1</v>
      </c>
      <c r="W1838" s="47">
        <v>1</v>
      </c>
      <c r="X1838" s="47">
        <v>1</v>
      </c>
      <c r="Y1838" s="47">
        <v>1</v>
      </c>
      <c r="Z1838" s="75">
        <v>41040.516388888893</v>
      </c>
      <c r="AA1838" s="6" t="s">
        <v>433</v>
      </c>
      <c r="AB1838" s="47" t="s">
        <v>3124</v>
      </c>
      <c r="AC1838" s="47" t="s">
        <v>8713</v>
      </c>
      <c r="AD1838" s="47" t="s">
        <v>8708</v>
      </c>
      <c r="AE1838" s="47" t="s">
        <v>8714</v>
      </c>
      <c r="AF1838" s="6" t="s">
        <v>8715</v>
      </c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</row>
    <row r="1839" spans="1:43" s="1" customFormat="1" ht="15.75" x14ac:dyDescent="0.25">
      <c r="A1839" s="47">
        <v>1837</v>
      </c>
      <c r="B1839" s="47" t="s">
        <v>8716</v>
      </c>
      <c r="C1839" s="47" t="s">
        <v>3082</v>
      </c>
      <c r="D1839" s="69" t="s">
        <v>3122</v>
      </c>
      <c r="E1839" s="47">
        <v>1997</v>
      </c>
      <c r="F1839" s="69" t="s">
        <v>3134</v>
      </c>
      <c r="G1839" s="69" t="s">
        <v>3107</v>
      </c>
      <c r="H1839" s="69" t="s">
        <v>451</v>
      </c>
      <c r="I1839" s="70">
        <v>3.0000043336291502</v>
      </c>
      <c r="J1839" s="47" t="s">
        <v>430</v>
      </c>
      <c r="K1839" s="47">
        <v>8</v>
      </c>
      <c r="L1839" s="71"/>
      <c r="M1839" s="47">
        <v>75</v>
      </c>
      <c r="N1839" s="48">
        <f t="shared" si="175"/>
        <v>160</v>
      </c>
      <c r="O1839" s="48">
        <f t="shared" si="170"/>
        <v>480.00069338066402</v>
      </c>
      <c r="P1839" s="72">
        <f t="shared" si="171"/>
        <v>48.000069338066403</v>
      </c>
      <c r="Q1839" s="73">
        <f t="shared" si="172"/>
        <v>79.200114407809565</v>
      </c>
      <c r="R1839" s="48">
        <f t="shared" si="173"/>
        <v>607.20087712654004</v>
      </c>
      <c r="S1839" s="74">
        <f t="shared" si="174"/>
        <v>48</v>
      </c>
      <c r="T1839" s="6" t="s">
        <v>431</v>
      </c>
      <c r="U1839" s="47" t="s">
        <v>432</v>
      </c>
      <c r="V1839" s="47">
        <v>1</v>
      </c>
      <c r="W1839" s="47">
        <v>1</v>
      </c>
      <c r="X1839" s="47">
        <v>1</v>
      </c>
      <c r="Y1839" s="47">
        <v>1</v>
      </c>
      <c r="Z1839" s="75">
        <v>41040.510659722233</v>
      </c>
      <c r="AA1839" s="6" t="s">
        <v>433</v>
      </c>
      <c r="AB1839" s="47" t="s">
        <v>3124</v>
      </c>
      <c r="AC1839" s="47" t="s">
        <v>3135</v>
      </c>
      <c r="AD1839" s="47" t="s">
        <v>8713</v>
      </c>
      <c r="AE1839" s="47" t="s">
        <v>8717</v>
      </c>
      <c r="AF1839" s="6" t="s">
        <v>8718</v>
      </c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</row>
    <row r="1840" spans="1:43" s="1" customFormat="1" ht="15.75" x14ac:dyDescent="0.25">
      <c r="A1840" s="47">
        <v>1838</v>
      </c>
      <c r="B1840" s="47" t="s">
        <v>8719</v>
      </c>
      <c r="C1840" s="47" t="s">
        <v>3140</v>
      </c>
      <c r="D1840" s="69" t="s">
        <v>3122</v>
      </c>
      <c r="E1840" s="47">
        <v>1997</v>
      </c>
      <c r="F1840" s="69" t="s">
        <v>3134</v>
      </c>
      <c r="G1840" s="69" t="s">
        <v>3107</v>
      </c>
      <c r="H1840" s="69" t="s">
        <v>451</v>
      </c>
      <c r="I1840" s="70">
        <v>47.582132396474933</v>
      </c>
      <c r="J1840" s="47" t="s">
        <v>430</v>
      </c>
      <c r="K1840" s="47">
        <v>8</v>
      </c>
      <c r="L1840" s="71"/>
      <c r="M1840" s="47">
        <v>75</v>
      </c>
      <c r="N1840" s="48">
        <f t="shared" si="175"/>
        <v>160</v>
      </c>
      <c r="O1840" s="48">
        <f t="shared" si="170"/>
        <v>7613.1411834359897</v>
      </c>
      <c r="P1840" s="72">
        <f t="shared" si="171"/>
        <v>761.31411834359903</v>
      </c>
      <c r="Q1840" s="73">
        <f t="shared" si="172"/>
        <v>1256.1682952669382</v>
      </c>
      <c r="R1840" s="48">
        <f t="shared" si="173"/>
        <v>9630.6235970465259</v>
      </c>
      <c r="S1840" s="74">
        <f t="shared" si="174"/>
        <v>48</v>
      </c>
      <c r="T1840" s="6" t="s">
        <v>431</v>
      </c>
      <c r="U1840" s="47" t="s">
        <v>432</v>
      </c>
      <c r="V1840" s="47">
        <v>1</v>
      </c>
      <c r="W1840" s="47">
        <v>1</v>
      </c>
      <c r="X1840" s="47">
        <v>1</v>
      </c>
      <c r="Y1840" s="47">
        <v>1</v>
      </c>
      <c r="Z1840" s="75">
        <v>41040.510069444441</v>
      </c>
      <c r="AA1840" s="6" t="s">
        <v>433</v>
      </c>
      <c r="AB1840" s="47" t="s">
        <v>3141</v>
      </c>
      <c r="AC1840" s="47" t="s">
        <v>8720</v>
      </c>
      <c r="AD1840" s="47" t="s">
        <v>8703</v>
      </c>
      <c r="AE1840" s="47" t="s">
        <v>8721</v>
      </c>
      <c r="AF1840" s="6" t="s">
        <v>8722</v>
      </c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</row>
    <row r="1841" spans="1:43" s="1" customFormat="1" ht="15.75" x14ac:dyDescent="0.25">
      <c r="A1841" s="47">
        <v>1839</v>
      </c>
      <c r="B1841" s="47" t="s">
        <v>8723</v>
      </c>
      <c r="C1841" s="47" t="s">
        <v>3140</v>
      </c>
      <c r="D1841" s="69" t="s">
        <v>3122</v>
      </c>
      <c r="E1841" s="47">
        <v>1997</v>
      </c>
      <c r="F1841" s="69" t="s">
        <v>3134</v>
      </c>
      <c r="G1841" s="69" t="s">
        <v>3107</v>
      </c>
      <c r="H1841" s="69" t="s">
        <v>451</v>
      </c>
      <c r="I1841" s="70">
        <v>2.500170159629707</v>
      </c>
      <c r="J1841" s="47" t="s">
        <v>430</v>
      </c>
      <c r="K1841" s="47">
        <v>8</v>
      </c>
      <c r="L1841" s="71"/>
      <c r="M1841" s="47">
        <v>75</v>
      </c>
      <c r="N1841" s="48">
        <f t="shared" si="175"/>
        <v>160</v>
      </c>
      <c r="O1841" s="48">
        <f t="shared" si="170"/>
        <v>400.02722554075314</v>
      </c>
      <c r="P1841" s="72">
        <f t="shared" si="171"/>
        <v>40.002722554075319</v>
      </c>
      <c r="Q1841" s="73">
        <f t="shared" si="172"/>
        <v>66.004492214224271</v>
      </c>
      <c r="R1841" s="48">
        <f t="shared" si="173"/>
        <v>506.03444030905274</v>
      </c>
      <c r="S1841" s="74">
        <f t="shared" si="174"/>
        <v>48</v>
      </c>
      <c r="T1841" s="6" t="s">
        <v>431</v>
      </c>
      <c r="U1841" s="47" t="s">
        <v>432</v>
      </c>
      <c r="V1841" s="47">
        <v>1</v>
      </c>
      <c r="W1841" s="47">
        <v>1</v>
      </c>
      <c r="X1841" s="47">
        <v>1</v>
      </c>
      <c r="Y1841" s="47">
        <v>1</v>
      </c>
      <c r="Z1841" s="75">
        <v>41040.510069444441</v>
      </c>
      <c r="AA1841" s="6" t="s">
        <v>433</v>
      </c>
      <c r="AB1841" s="47" t="s">
        <v>3141</v>
      </c>
      <c r="AC1841" s="47" t="s">
        <v>8666</v>
      </c>
      <c r="AD1841" s="47" t="s">
        <v>8720</v>
      </c>
      <c r="AE1841" s="47" t="s">
        <v>8724</v>
      </c>
      <c r="AF1841" s="6" t="s">
        <v>8725</v>
      </c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</row>
    <row r="1842" spans="1:43" s="1" customFormat="1" ht="15.75" x14ac:dyDescent="0.25">
      <c r="A1842" s="47">
        <v>1840</v>
      </c>
      <c r="B1842" s="47" t="s">
        <v>8726</v>
      </c>
      <c r="C1842" s="47" t="s">
        <v>3140</v>
      </c>
      <c r="D1842" s="69" t="s">
        <v>3147</v>
      </c>
      <c r="E1842" s="47">
        <v>1996</v>
      </c>
      <c r="F1842" s="69" t="s">
        <v>3148</v>
      </c>
      <c r="G1842" s="69" t="s">
        <v>3134</v>
      </c>
      <c r="H1842" s="69" t="s">
        <v>1570</v>
      </c>
      <c r="I1842" s="70">
        <v>3.5001933900993651</v>
      </c>
      <c r="J1842" s="47" t="s">
        <v>430</v>
      </c>
      <c r="K1842" s="47">
        <v>6</v>
      </c>
      <c r="L1842" s="71"/>
      <c r="M1842" s="47">
        <v>75</v>
      </c>
      <c r="N1842" s="48">
        <f t="shared" si="175"/>
        <v>140</v>
      </c>
      <c r="O1842" s="48">
        <f t="shared" si="170"/>
        <v>490.02707461391111</v>
      </c>
      <c r="P1842" s="72">
        <f t="shared" si="171"/>
        <v>49.002707461391111</v>
      </c>
      <c r="Q1842" s="73">
        <f t="shared" si="172"/>
        <v>80.854467311295338</v>
      </c>
      <c r="R1842" s="48">
        <f t="shared" si="173"/>
        <v>619.88424938659762</v>
      </c>
      <c r="S1842" s="74">
        <f t="shared" si="174"/>
        <v>47</v>
      </c>
      <c r="T1842" s="6" t="s">
        <v>431</v>
      </c>
      <c r="U1842" s="47" t="s">
        <v>432</v>
      </c>
      <c r="V1842" s="47">
        <v>1</v>
      </c>
      <c r="W1842" s="47">
        <v>1</v>
      </c>
      <c r="X1842" s="47">
        <v>1</v>
      </c>
      <c r="Y1842" s="47">
        <v>1</v>
      </c>
      <c r="Z1842" s="75">
        <v>40855.636608796303</v>
      </c>
      <c r="AA1842" s="6" t="s">
        <v>433</v>
      </c>
      <c r="AB1842" s="47" t="s">
        <v>3141</v>
      </c>
      <c r="AC1842" s="47" t="s">
        <v>8727</v>
      </c>
      <c r="AD1842" s="47" t="s">
        <v>8728</v>
      </c>
      <c r="AE1842" s="47" t="s">
        <v>8729</v>
      </c>
      <c r="AF1842" s="6" t="s">
        <v>8730</v>
      </c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</row>
    <row r="1843" spans="1:43" s="1" customFormat="1" ht="15.75" x14ac:dyDescent="0.25">
      <c r="A1843" s="47">
        <v>1841</v>
      </c>
      <c r="B1843" s="47" t="s">
        <v>8731</v>
      </c>
      <c r="C1843" s="47" t="s">
        <v>1568</v>
      </c>
      <c r="D1843" s="69" t="s">
        <v>3147</v>
      </c>
      <c r="E1843" s="47">
        <v>1996</v>
      </c>
      <c r="F1843" s="69" t="s">
        <v>3148</v>
      </c>
      <c r="G1843" s="69" t="s">
        <v>3134</v>
      </c>
      <c r="H1843" s="69" t="s">
        <v>1570</v>
      </c>
      <c r="I1843" s="70">
        <v>536.99991150451206</v>
      </c>
      <c r="J1843" s="47" t="s">
        <v>430</v>
      </c>
      <c r="K1843" s="47">
        <v>6</v>
      </c>
      <c r="L1843" s="71"/>
      <c r="M1843" s="47">
        <v>75</v>
      </c>
      <c r="N1843" s="48">
        <f t="shared" si="175"/>
        <v>140</v>
      </c>
      <c r="O1843" s="48">
        <f t="shared" si="170"/>
        <v>75179.987610631681</v>
      </c>
      <c r="P1843" s="72">
        <f t="shared" si="171"/>
        <v>7517.9987610631688</v>
      </c>
      <c r="Q1843" s="73">
        <f t="shared" si="172"/>
        <v>12404.697955754227</v>
      </c>
      <c r="R1843" s="48">
        <f t="shared" si="173"/>
        <v>95102.684327449067</v>
      </c>
      <c r="S1843" s="74">
        <f t="shared" si="174"/>
        <v>47</v>
      </c>
      <c r="T1843" s="6" t="s">
        <v>431</v>
      </c>
      <c r="U1843" s="47" t="s">
        <v>432</v>
      </c>
      <c r="V1843" s="47">
        <v>1</v>
      </c>
      <c r="W1843" s="47">
        <v>1</v>
      </c>
      <c r="X1843" s="47">
        <v>1</v>
      </c>
      <c r="Y1843" s="47">
        <v>1</v>
      </c>
      <c r="Z1843" s="75">
        <v>40855.636608796303</v>
      </c>
      <c r="AA1843" s="6" t="s">
        <v>433</v>
      </c>
      <c r="AB1843" s="47" t="s">
        <v>3141</v>
      </c>
      <c r="AC1843" s="47" t="s">
        <v>3150</v>
      </c>
      <c r="AD1843" s="47" t="s">
        <v>8727</v>
      </c>
      <c r="AE1843" s="47" t="s">
        <v>8732</v>
      </c>
      <c r="AF1843" s="6" t="s">
        <v>8733</v>
      </c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</row>
    <row r="1844" spans="1:43" s="1" customFormat="1" ht="15.75" x14ac:dyDescent="0.25">
      <c r="A1844" s="47">
        <v>1842</v>
      </c>
      <c r="B1844" s="47" t="s">
        <v>8734</v>
      </c>
      <c r="C1844" s="47" t="s">
        <v>2708</v>
      </c>
      <c r="D1844" s="69" t="s">
        <v>8425</v>
      </c>
      <c r="E1844" s="47">
        <v>1989</v>
      </c>
      <c r="F1844" s="69" t="s">
        <v>3479</v>
      </c>
      <c r="G1844" s="69" t="s">
        <v>2711</v>
      </c>
      <c r="H1844" s="69" t="s">
        <v>3479</v>
      </c>
      <c r="I1844" s="70">
        <v>18.231694196445389</v>
      </c>
      <c r="J1844" s="47" t="s">
        <v>430</v>
      </c>
      <c r="K1844" s="47">
        <v>6</v>
      </c>
      <c r="L1844" s="71"/>
      <c r="M1844" s="47">
        <v>75</v>
      </c>
      <c r="N1844" s="48">
        <f t="shared" si="175"/>
        <v>140</v>
      </c>
      <c r="O1844" s="48">
        <f t="shared" si="170"/>
        <v>2552.4371875023544</v>
      </c>
      <c r="P1844" s="72">
        <f t="shared" si="171"/>
        <v>255.24371875023544</v>
      </c>
      <c r="Q1844" s="73">
        <f t="shared" si="172"/>
        <v>421.15213593788849</v>
      </c>
      <c r="R1844" s="48">
        <f t="shared" si="173"/>
        <v>3228.8330421904784</v>
      </c>
      <c r="S1844" s="74">
        <f t="shared" si="174"/>
        <v>40</v>
      </c>
      <c r="T1844" s="6" t="s">
        <v>431</v>
      </c>
      <c r="U1844" s="47" t="s">
        <v>432</v>
      </c>
      <c r="V1844" s="47">
        <v>1</v>
      </c>
      <c r="W1844" s="47">
        <v>1</v>
      </c>
      <c r="X1844" s="47">
        <v>1</v>
      </c>
      <c r="Y1844" s="47">
        <v>1</v>
      </c>
      <c r="Z1844" s="75">
        <v>40855.636608796303</v>
      </c>
      <c r="AA1844" s="6" t="s">
        <v>433</v>
      </c>
      <c r="AB1844" s="47" t="s">
        <v>8426</v>
      </c>
      <c r="AC1844" s="47" t="s">
        <v>8428</v>
      </c>
      <c r="AD1844" s="47" t="s">
        <v>3480</v>
      </c>
      <c r="AE1844" s="47" t="s">
        <v>8735</v>
      </c>
      <c r="AF1844" s="6" t="s">
        <v>8736</v>
      </c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</row>
    <row r="1845" spans="1:43" s="1" customFormat="1" ht="15.75" x14ac:dyDescent="0.25">
      <c r="A1845" s="47">
        <v>1843</v>
      </c>
      <c r="B1845" s="47" t="s">
        <v>8737</v>
      </c>
      <c r="C1845" s="47" t="s">
        <v>8418</v>
      </c>
      <c r="D1845" s="69" t="s">
        <v>8425</v>
      </c>
      <c r="E1845" s="47">
        <v>1989</v>
      </c>
      <c r="F1845" s="69" t="s">
        <v>2711</v>
      </c>
      <c r="G1845" s="69" t="s">
        <v>3479</v>
      </c>
      <c r="H1845" s="69" t="s">
        <v>8419</v>
      </c>
      <c r="I1845" s="70">
        <v>15.573616975276559</v>
      </c>
      <c r="J1845" s="47" t="s">
        <v>430</v>
      </c>
      <c r="K1845" s="47">
        <v>6</v>
      </c>
      <c r="L1845" s="71"/>
      <c r="M1845" s="47">
        <v>75</v>
      </c>
      <c r="N1845" s="48">
        <f t="shared" si="175"/>
        <v>140</v>
      </c>
      <c r="O1845" s="48">
        <f t="shared" si="170"/>
        <v>2180.3063765387183</v>
      </c>
      <c r="P1845" s="72">
        <f t="shared" si="171"/>
        <v>218.03063765387185</v>
      </c>
      <c r="Q1845" s="73">
        <f t="shared" si="172"/>
        <v>359.7505521288885</v>
      </c>
      <c r="R1845" s="48">
        <f t="shared" si="173"/>
        <v>2758.0875663214788</v>
      </c>
      <c r="S1845" s="74">
        <f t="shared" si="174"/>
        <v>40</v>
      </c>
      <c r="T1845" s="6" t="s">
        <v>431</v>
      </c>
      <c r="U1845" s="47" t="s">
        <v>432</v>
      </c>
      <c r="V1845" s="47">
        <v>1</v>
      </c>
      <c r="W1845" s="47">
        <v>1</v>
      </c>
      <c r="X1845" s="47">
        <v>1</v>
      </c>
      <c r="Y1845" s="47">
        <v>1</v>
      </c>
      <c r="Z1845" s="75">
        <v>40855.636608796303</v>
      </c>
      <c r="AA1845" s="6" t="s">
        <v>433</v>
      </c>
      <c r="AB1845" s="47" t="s">
        <v>8426</v>
      </c>
      <c r="AC1845" s="47" t="s">
        <v>8738</v>
      </c>
      <c r="AD1845" s="47" t="s">
        <v>8739</v>
      </c>
      <c r="AE1845" s="47" t="s">
        <v>8740</v>
      </c>
      <c r="AF1845" s="6" t="s">
        <v>8741</v>
      </c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</row>
    <row r="1846" spans="1:43" s="1" customFormat="1" ht="15.75" x14ac:dyDescent="0.25">
      <c r="A1846" s="47">
        <v>1844</v>
      </c>
      <c r="B1846" s="47" t="s">
        <v>8742</v>
      </c>
      <c r="C1846" s="47" t="s">
        <v>3030</v>
      </c>
      <c r="D1846" s="69" t="s">
        <v>1685</v>
      </c>
      <c r="E1846" s="47">
        <v>1979</v>
      </c>
      <c r="F1846" s="69" t="s">
        <v>3043</v>
      </c>
      <c r="G1846" s="69" t="s">
        <v>3031</v>
      </c>
      <c r="H1846" s="69" t="s">
        <v>3049</v>
      </c>
      <c r="I1846" s="70">
        <v>5.7614521126281506</v>
      </c>
      <c r="J1846" s="47" t="s">
        <v>430</v>
      </c>
      <c r="K1846" s="47">
        <v>6</v>
      </c>
      <c r="L1846" s="71"/>
      <c r="M1846" s="47">
        <v>75</v>
      </c>
      <c r="N1846" s="48">
        <f t="shared" si="175"/>
        <v>140</v>
      </c>
      <c r="O1846" s="48">
        <f t="shared" si="170"/>
        <v>806.60329576794106</v>
      </c>
      <c r="P1846" s="72">
        <f t="shared" si="171"/>
        <v>80.660329576794112</v>
      </c>
      <c r="Q1846" s="73">
        <f t="shared" si="172"/>
        <v>133.08954380171028</v>
      </c>
      <c r="R1846" s="48">
        <f t="shared" si="173"/>
        <v>1020.3531691464455</v>
      </c>
      <c r="S1846" s="74">
        <f t="shared" si="174"/>
        <v>30</v>
      </c>
      <c r="T1846" s="6" t="s">
        <v>431</v>
      </c>
      <c r="U1846" s="47" t="s">
        <v>432</v>
      </c>
      <c r="V1846" s="47">
        <v>1</v>
      </c>
      <c r="W1846" s="47">
        <v>1</v>
      </c>
      <c r="X1846" s="47">
        <v>1</v>
      </c>
      <c r="Y1846" s="47">
        <v>1</v>
      </c>
      <c r="Z1846" s="75">
        <v>40855.636608796303</v>
      </c>
      <c r="AA1846" s="6" t="s">
        <v>433</v>
      </c>
      <c r="AB1846" s="47" t="s">
        <v>1686</v>
      </c>
      <c r="AC1846" s="47" t="s">
        <v>8157</v>
      </c>
      <c r="AD1846" s="47" t="s">
        <v>3065</v>
      </c>
      <c r="AE1846" s="47" t="s">
        <v>8743</v>
      </c>
      <c r="AF1846" s="6" t="s">
        <v>8744</v>
      </c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</row>
    <row r="1847" spans="1:43" s="1" customFormat="1" ht="15.75" x14ac:dyDescent="0.25">
      <c r="A1847" s="47">
        <v>1845</v>
      </c>
      <c r="B1847" s="47" t="s">
        <v>8745</v>
      </c>
      <c r="C1847" s="47" t="s">
        <v>3030</v>
      </c>
      <c r="D1847" s="69" t="s">
        <v>1685</v>
      </c>
      <c r="E1847" s="47">
        <v>1979</v>
      </c>
      <c r="F1847" s="69" t="s">
        <v>3031</v>
      </c>
      <c r="G1847" s="69" t="s">
        <v>443</v>
      </c>
      <c r="H1847" s="69" t="s">
        <v>3043</v>
      </c>
      <c r="I1847" s="70">
        <v>473.63974830033078</v>
      </c>
      <c r="J1847" s="47" t="s">
        <v>430</v>
      </c>
      <c r="K1847" s="47">
        <v>6</v>
      </c>
      <c r="L1847" s="71"/>
      <c r="M1847" s="47">
        <v>75</v>
      </c>
      <c r="N1847" s="48">
        <f t="shared" si="175"/>
        <v>140</v>
      </c>
      <c r="O1847" s="48">
        <f t="shared" si="170"/>
        <v>66309.564762046313</v>
      </c>
      <c r="P1847" s="72">
        <f t="shared" si="171"/>
        <v>6630.9564762046321</v>
      </c>
      <c r="Q1847" s="73">
        <f t="shared" si="172"/>
        <v>10941.078185737642</v>
      </c>
      <c r="R1847" s="48">
        <f t="shared" si="173"/>
        <v>83881.599423988591</v>
      </c>
      <c r="S1847" s="74">
        <f t="shared" si="174"/>
        <v>30</v>
      </c>
      <c r="T1847" s="6" t="s">
        <v>431</v>
      </c>
      <c r="U1847" s="47" t="s">
        <v>432</v>
      </c>
      <c r="V1847" s="47">
        <v>1</v>
      </c>
      <c r="W1847" s="47">
        <v>1</v>
      </c>
      <c r="X1847" s="47">
        <v>1</v>
      </c>
      <c r="Y1847" s="47">
        <v>1</v>
      </c>
      <c r="Z1847" s="75">
        <v>40855.636620370373</v>
      </c>
      <c r="AA1847" s="6" t="s">
        <v>433</v>
      </c>
      <c r="AB1847" s="47" t="s">
        <v>1686</v>
      </c>
      <c r="AC1847" s="47" t="s">
        <v>8746</v>
      </c>
      <c r="AD1847" s="47" t="s">
        <v>8157</v>
      </c>
      <c r="AE1847" s="47" t="s">
        <v>8747</v>
      </c>
      <c r="AF1847" s="6" t="s">
        <v>8748</v>
      </c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</row>
    <row r="1848" spans="1:43" s="1" customFormat="1" ht="15.75" x14ac:dyDescent="0.25">
      <c r="A1848" s="47">
        <v>1846</v>
      </c>
      <c r="B1848" s="47" t="s">
        <v>8749</v>
      </c>
      <c r="C1848" s="47" t="s">
        <v>3030</v>
      </c>
      <c r="D1848" s="69" t="s">
        <v>1685</v>
      </c>
      <c r="E1848" s="47">
        <v>1979</v>
      </c>
      <c r="F1848" s="69" t="s">
        <v>443</v>
      </c>
      <c r="G1848" s="69" t="s">
        <v>3037</v>
      </c>
      <c r="H1848" s="69" t="s">
        <v>3031</v>
      </c>
      <c r="I1848" s="70">
        <v>5.6843209465301276</v>
      </c>
      <c r="J1848" s="47" t="s">
        <v>430</v>
      </c>
      <c r="K1848" s="47">
        <v>10</v>
      </c>
      <c r="L1848" s="71"/>
      <c r="M1848" s="47">
        <v>75</v>
      </c>
      <c r="N1848" s="48">
        <f t="shared" si="175"/>
        <v>180</v>
      </c>
      <c r="O1848" s="48">
        <f t="shared" si="170"/>
        <v>1023.1777703754229</v>
      </c>
      <c r="P1848" s="72">
        <f t="shared" si="171"/>
        <v>102.3177770375423</v>
      </c>
      <c r="Q1848" s="73">
        <f t="shared" si="172"/>
        <v>168.82433211194476</v>
      </c>
      <c r="R1848" s="48">
        <f t="shared" si="173"/>
        <v>1294.31987952491</v>
      </c>
      <c r="S1848" s="74">
        <f t="shared" si="174"/>
        <v>30</v>
      </c>
      <c r="T1848" s="6" t="s">
        <v>431</v>
      </c>
      <c r="U1848" s="47" t="s">
        <v>432</v>
      </c>
      <c r="V1848" s="47">
        <v>1</v>
      </c>
      <c r="W1848" s="47">
        <v>1</v>
      </c>
      <c r="X1848" s="47">
        <v>1</v>
      </c>
      <c r="Y1848" s="47">
        <v>1</v>
      </c>
      <c r="Z1848" s="75">
        <v>40855.636620370373</v>
      </c>
      <c r="AA1848" s="6" t="s">
        <v>433</v>
      </c>
      <c r="AB1848" s="47" t="s">
        <v>1686</v>
      </c>
      <c r="AC1848" s="47" t="s">
        <v>3033</v>
      </c>
      <c r="AD1848" s="47" t="s">
        <v>3038</v>
      </c>
      <c r="AE1848" s="47" t="s">
        <v>8750</v>
      </c>
      <c r="AF1848" s="6" t="s">
        <v>8751</v>
      </c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</row>
    <row r="1849" spans="1:43" s="1" customFormat="1" ht="15.75" x14ac:dyDescent="0.25">
      <c r="A1849" s="47">
        <v>1847</v>
      </c>
      <c r="B1849" s="47" t="s">
        <v>8752</v>
      </c>
      <c r="C1849" s="47" t="s">
        <v>3030</v>
      </c>
      <c r="D1849" s="69" t="s">
        <v>1685</v>
      </c>
      <c r="E1849" s="47">
        <v>1979</v>
      </c>
      <c r="F1849" s="69" t="s">
        <v>3031</v>
      </c>
      <c r="G1849" s="69" t="s">
        <v>443</v>
      </c>
      <c r="H1849" s="69" t="s">
        <v>3043</v>
      </c>
      <c r="I1849" s="70">
        <v>7.848322761337978</v>
      </c>
      <c r="J1849" s="47" t="s">
        <v>430</v>
      </c>
      <c r="K1849" s="47">
        <v>6</v>
      </c>
      <c r="L1849" s="71"/>
      <c r="M1849" s="47">
        <v>75</v>
      </c>
      <c r="N1849" s="48">
        <f t="shared" si="175"/>
        <v>140</v>
      </c>
      <c r="O1849" s="48">
        <f t="shared" si="170"/>
        <v>1098.765186587317</v>
      </c>
      <c r="P1849" s="72">
        <f t="shared" si="171"/>
        <v>109.8765186587317</v>
      </c>
      <c r="Q1849" s="73">
        <f t="shared" si="172"/>
        <v>181.29625578690732</v>
      </c>
      <c r="R1849" s="48">
        <f t="shared" si="173"/>
        <v>1389.9379610329561</v>
      </c>
      <c r="S1849" s="74">
        <f t="shared" si="174"/>
        <v>30</v>
      </c>
      <c r="T1849" s="6" t="s">
        <v>431</v>
      </c>
      <c r="U1849" s="47" t="s">
        <v>432</v>
      </c>
      <c r="V1849" s="47">
        <v>1</v>
      </c>
      <c r="W1849" s="47">
        <v>1</v>
      </c>
      <c r="X1849" s="47">
        <v>1</v>
      </c>
      <c r="Y1849" s="47">
        <v>1</v>
      </c>
      <c r="Z1849" s="75">
        <v>40855.636620370373</v>
      </c>
      <c r="AA1849" s="6" t="s">
        <v>433</v>
      </c>
      <c r="AB1849" s="47" t="s">
        <v>1686</v>
      </c>
      <c r="AC1849" s="47" t="s">
        <v>8753</v>
      </c>
      <c r="AD1849" s="47" t="s">
        <v>8746</v>
      </c>
      <c r="AE1849" s="47" t="s">
        <v>8754</v>
      </c>
      <c r="AF1849" s="6" t="s">
        <v>8755</v>
      </c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</row>
    <row r="1850" spans="1:43" s="1" customFormat="1" ht="15.75" x14ac:dyDescent="0.25">
      <c r="A1850" s="47">
        <v>1848</v>
      </c>
      <c r="B1850" s="47" t="s">
        <v>8756</v>
      </c>
      <c r="C1850" s="47" t="s">
        <v>3030</v>
      </c>
      <c r="D1850" s="69" t="s">
        <v>1685</v>
      </c>
      <c r="E1850" s="47">
        <v>1979</v>
      </c>
      <c r="F1850" s="69" t="s">
        <v>3031</v>
      </c>
      <c r="G1850" s="69" t="s">
        <v>443</v>
      </c>
      <c r="H1850" s="69" t="s">
        <v>3043</v>
      </c>
      <c r="I1850" s="70">
        <v>5.8388500725089871</v>
      </c>
      <c r="J1850" s="47" t="s">
        <v>430</v>
      </c>
      <c r="K1850" s="47">
        <v>6</v>
      </c>
      <c r="L1850" s="71"/>
      <c r="M1850" s="47">
        <v>75</v>
      </c>
      <c r="N1850" s="48">
        <f t="shared" si="175"/>
        <v>140</v>
      </c>
      <c r="O1850" s="48">
        <f t="shared" si="170"/>
        <v>817.43901015125823</v>
      </c>
      <c r="P1850" s="72">
        <f t="shared" si="171"/>
        <v>81.743901015125829</v>
      </c>
      <c r="Q1850" s="73">
        <f t="shared" si="172"/>
        <v>134.87743667495761</v>
      </c>
      <c r="R1850" s="48">
        <f t="shared" si="173"/>
        <v>1034.0603478413418</v>
      </c>
      <c r="S1850" s="74">
        <f t="shared" si="174"/>
        <v>30</v>
      </c>
      <c r="T1850" s="6" t="s">
        <v>431</v>
      </c>
      <c r="U1850" s="47" t="s">
        <v>432</v>
      </c>
      <c r="V1850" s="47">
        <v>1</v>
      </c>
      <c r="W1850" s="47">
        <v>1</v>
      </c>
      <c r="X1850" s="47">
        <v>1</v>
      </c>
      <c r="Y1850" s="47">
        <v>1</v>
      </c>
      <c r="Z1850" s="75">
        <v>40855.636620370373</v>
      </c>
      <c r="AA1850" s="6" t="s">
        <v>433</v>
      </c>
      <c r="AB1850" s="47" t="s">
        <v>1686</v>
      </c>
      <c r="AC1850" s="47" t="s">
        <v>3033</v>
      </c>
      <c r="AD1850" s="47" t="s">
        <v>8753</v>
      </c>
      <c r="AE1850" s="47" t="s">
        <v>8757</v>
      </c>
      <c r="AF1850" s="6" t="s">
        <v>8758</v>
      </c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</row>
    <row r="1851" spans="1:43" s="1" customFormat="1" ht="15.75" x14ac:dyDescent="0.25">
      <c r="A1851" s="47">
        <v>1849</v>
      </c>
      <c r="B1851" s="47" t="s">
        <v>8759</v>
      </c>
      <c r="C1851" s="47" t="s">
        <v>3023</v>
      </c>
      <c r="D1851" s="69" t="s">
        <v>1685</v>
      </c>
      <c r="E1851" s="47">
        <v>1979</v>
      </c>
      <c r="F1851" s="69" t="s">
        <v>3024</v>
      </c>
      <c r="G1851" s="69" t="s">
        <v>443</v>
      </c>
      <c r="H1851" s="69" t="s">
        <v>451</v>
      </c>
      <c r="I1851" s="70">
        <v>60.302745357845637</v>
      </c>
      <c r="J1851" s="47" t="s">
        <v>430</v>
      </c>
      <c r="K1851" s="47">
        <v>8</v>
      </c>
      <c r="L1851" s="71"/>
      <c r="M1851" s="47">
        <v>75</v>
      </c>
      <c r="N1851" s="48">
        <f t="shared" si="175"/>
        <v>160</v>
      </c>
      <c r="O1851" s="48">
        <f t="shared" si="170"/>
        <v>9648.4392572553024</v>
      </c>
      <c r="P1851" s="72">
        <f t="shared" si="171"/>
        <v>964.84392572553031</v>
      </c>
      <c r="Q1851" s="73">
        <f t="shared" si="172"/>
        <v>1591.9924774471249</v>
      </c>
      <c r="R1851" s="48">
        <f t="shared" si="173"/>
        <v>12205.275660427958</v>
      </c>
      <c r="S1851" s="74">
        <f t="shared" si="174"/>
        <v>30</v>
      </c>
      <c r="T1851" s="6" t="s">
        <v>431</v>
      </c>
      <c r="U1851" s="47" t="s">
        <v>432</v>
      </c>
      <c r="V1851" s="47">
        <v>1</v>
      </c>
      <c r="W1851" s="47">
        <v>1</v>
      </c>
      <c r="X1851" s="47">
        <v>1</v>
      </c>
      <c r="Y1851" s="47">
        <v>1</v>
      </c>
      <c r="Z1851" s="75">
        <v>40855.636620370373</v>
      </c>
      <c r="AA1851" s="6" t="s">
        <v>433</v>
      </c>
      <c r="AB1851" s="47" t="s">
        <v>1686</v>
      </c>
      <c r="AC1851" s="47" t="s">
        <v>8760</v>
      </c>
      <c r="AD1851" s="47"/>
      <c r="AE1851" s="47" t="s">
        <v>8761</v>
      </c>
      <c r="AF1851" s="6" t="s">
        <v>8762</v>
      </c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</row>
    <row r="1852" spans="1:43" s="1" customFormat="1" ht="15.75" x14ac:dyDescent="0.25">
      <c r="A1852" s="47">
        <v>1850</v>
      </c>
      <c r="B1852" s="47" t="s">
        <v>8763</v>
      </c>
      <c r="C1852" s="47" t="s">
        <v>3023</v>
      </c>
      <c r="D1852" s="69" t="s">
        <v>1685</v>
      </c>
      <c r="E1852" s="47">
        <v>1979</v>
      </c>
      <c r="F1852" s="69" t="s">
        <v>443</v>
      </c>
      <c r="G1852" s="69" t="s">
        <v>3024</v>
      </c>
      <c r="H1852" s="69" t="s">
        <v>3043</v>
      </c>
      <c r="I1852" s="70">
        <v>314.74502869486798</v>
      </c>
      <c r="J1852" s="47" t="s">
        <v>430</v>
      </c>
      <c r="K1852" s="47">
        <v>10</v>
      </c>
      <c r="L1852" s="71"/>
      <c r="M1852" s="47">
        <v>75</v>
      </c>
      <c r="N1852" s="48">
        <f t="shared" si="175"/>
        <v>180</v>
      </c>
      <c r="O1852" s="48">
        <f t="shared" si="170"/>
        <v>56654.105165076238</v>
      </c>
      <c r="P1852" s="72">
        <f t="shared" si="171"/>
        <v>5665.4105165076244</v>
      </c>
      <c r="Q1852" s="73">
        <f t="shared" si="172"/>
        <v>9347.9273522375788</v>
      </c>
      <c r="R1852" s="48">
        <f t="shared" si="173"/>
        <v>71667.443033821444</v>
      </c>
      <c r="S1852" s="74">
        <f t="shared" si="174"/>
        <v>30</v>
      </c>
      <c r="T1852" s="6" t="s">
        <v>431</v>
      </c>
      <c r="U1852" s="47" t="s">
        <v>432</v>
      </c>
      <c r="V1852" s="47">
        <v>1</v>
      </c>
      <c r="W1852" s="47">
        <v>1</v>
      </c>
      <c r="X1852" s="47">
        <v>1</v>
      </c>
      <c r="Y1852" s="47">
        <v>1</v>
      </c>
      <c r="Z1852" s="75">
        <v>40855.636620370373</v>
      </c>
      <c r="AA1852" s="6" t="s">
        <v>433</v>
      </c>
      <c r="AB1852" s="47" t="s">
        <v>1686</v>
      </c>
      <c r="AC1852" s="47" t="s">
        <v>8130</v>
      </c>
      <c r="AD1852" s="47" t="s">
        <v>3032</v>
      </c>
      <c r="AE1852" s="47" t="s">
        <v>8764</v>
      </c>
      <c r="AF1852" s="6" t="s">
        <v>8765</v>
      </c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</row>
    <row r="1853" spans="1:43" s="1" customFormat="1" ht="15.75" x14ac:dyDescent="0.25">
      <c r="A1853" s="47">
        <v>1851</v>
      </c>
      <c r="B1853" s="47" t="s">
        <v>8766</v>
      </c>
      <c r="C1853" s="47" t="s">
        <v>3023</v>
      </c>
      <c r="D1853" s="69" t="s">
        <v>1685</v>
      </c>
      <c r="E1853" s="47">
        <v>1979</v>
      </c>
      <c r="F1853" s="69" t="s">
        <v>3024</v>
      </c>
      <c r="G1853" s="69" t="s">
        <v>443</v>
      </c>
      <c r="H1853" s="69" t="s">
        <v>451</v>
      </c>
      <c r="I1853" s="70">
        <v>6.2135036604348679</v>
      </c>
      <c r="J1853" s="47" t="s">
        <v>430</v>
      </c>
      <c r="K1853" s="47">
        <v>8</v>
      </c>
      <c r="L1853" s="71"/>
      <c r="M1853" s="47">
        <v>75</v>
      </c>
      <c r="N1853" s="48">
        <f t="shared" si="175"/>
        <v>160</v>
      </c>
      <c r="O1853" s="48">
        <f t="shared" si="170"/>
        <v>994.16058566957884</v>
      </c>
      <c r="P1853" s="72">
        <f t="shared" si="171"/>
        <v>99.416058566957886</v>
      </c>
      <c r="Q1853" s="73">
        <f t="shared" si="172"/>
        <v>164.03649663548052</v>
      </c>
      <c r="R1853" s="48">
        <f t="shared" si="173"/>
        <v>1257.6131408720173</v>
      </c>
      <c r="S1853" s="74">
        <f t="shared" si="174"/>
        <v>30</v>
      </c>
      <c r="T1853" s="6" t="s">
        <v>431</v>
      </c>
      <c r="U1853" s="47" t="s">
        <v>432</v>
      </c>
      <c r="V1853" s="47">
        <v>1</v>
      </c>
      <c r="W1853" s="47">
        <v>1</v>
      </c>
      <c r="X1853" s="47">
        <v>1</v>
      </c>
      <c r="Y1853" s="47">
        <v>1</v>
      </c>
      <c r="Z1853" s="75">
        <v>40855.636620370373</v>
      </c>
      <c r="AA1853" s="6" t="s">
        <v>433</v>
      </c>
      <c r="AB1853" s="47" t="s">
        <v>1686</v>
      </c>
      <c r="AC1853" s="47" t="s">
        <v>3032</v>
      </c>
      <c r="AD1853" s="47" t="s">
        <v>8760</v>
      </c>
      <c r="AE1853" s="47" t="s">
        <v>8767</v>
      </c>
      <c r="AF1853" s="6" t="s">
        <v>8768</v>
      </c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</row>
    <row r="1854" spans="1:43" s="1" customFormat="1" ht="15.75" x14ac:dyDescent="0.25">
      <c r="A1854" s="47">
        <v>1852</v>
      </c>
      <c r="B1854" s="47" t="s">
        <v>8769</v>
      </c>
      <c r="C1854" s="47" t="s">
        <v>3030</v>
      </c>
      <c r="D1854" s="69" t="s">
        <v>1685</v>
      </c>
      <c r="E1854" s="47">
        <v>1979</v>
      </c>
      <c r="F1854" s="69" t="s">
        <v>3043</v>
      </c>
      <c r="G1854" s="69" t="s">
        <v>443</v>
      </c>
      <c r="H1854" s="69" t="s">
        <v>3031</v>
      </c>
      <c r="I1854" s="70">
        <v>6.7637728100279464</v>
      </c>
      <c r="J1854" s="47" t="s">
        <v>430</v>
      </c>
      <c r="K1854" s="47">
        <v>6</v>
      </c>
      <c r="L1854" s="71"/>
      <c r="M1854" s="47">
        <v>75</v>
      </c>
      <c r="N1854" s="48">
        <f t="shared" si="175"/>
        <v>140</v>
      </c>
      <c r="O1854" s="48">
        <f t="shared" si="170"/>
        <v>946.92819340391247</v>
      </c>
      <c r="P1854" s="72">
        <f t="shared" si="171"/>
        <v>94.692819340391253</v>
      </c>
      <c r="Q1854" s="73">
        <f t="shared" si="172"/>
        <v>156.24315191164555</v>
      </c>
      <c r="R1854" s="48">
        <f t="shared" si="173"/>
        <v>1197.8641646559493</v>
      </c>
      <c r="S1854" s="74">
        <f t="shared" si="174"/>
        <v>30</v>
      </c>
      <c r="T1854" s="6" t="s">
        <v>431</v>
      </c>
      <c r="U1854" s="47" t="s">
        <v>432</v>
      </c>
      <c r="V1854" s="47">
        <v>1</v>
      </c>
      <c r="W1854" s="47">
        <v>1</v>
      </c>
      <c r="X1854" s="47">
        <v>1</v>
      </c>
      <c r="Y1854" s="47">
        <v>1</v>
      </c>
      <c r="Z1854" s="75">
        <v>40855.636620370373</v>
      </c>
      <c r="AA1854" s="6" t="s">
        <v>433</v>
      </c>
      <c r="AB1854" s="47" t="s">
        <v>1686</v>
      </c>
      <c r="AC1854" s="47" t="s">
        <v>3071</v>
      </c>
      <c r="AD1854" s="47" t="s">
        <v>3077</v>
      </c>
      <c r="AE1854" s="47" t="s">
        <v>8770</v>
      </c>
      <c r="AF1854" s="6" t="s">
        <v>8771</v>
      </c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</row>
    <row r="1855" spans="1:43" s="1" customFormat="1" ht="15.75" x14ac:dyDescent="0.25">
      <c r="A1855" s="47">
        <v>1853</v>
      </c>
      <c r="B1855" s="47" t="s">
        <v>8772</v>
      </c>
      <c r="C1855" s="47" t="s">
        <v>3075</v>
      </c>
      <c r="D1855" s="69" t="s">
        <v>1685</v>
      </c>
      <c r="E1855" s="47">
        <v>1979</v>
      </c>
      <c r="F1855" s="69" t="s">
        <v>443</v>
      </c>
      <c r="G1855" s="69" t="s">
        <v>3037</v>
      </c>
      <c r="H1855" s="69" t="s">
        <v>3076</v>
      </c>
      <c r="I1855" s="70">
        <v>12.13075947305415</v>
      </c>
      <c r="J1855" s="47" t="s">
        <v>430</v>
      </c>
      <c r="K1855" s="47">
        <v>10</v>
      </c>
      <c r="L1855" s="71"/>
      <c r="M1855" s="47">
        <v>75</v>
      </c>
      <c r="N1855" s="48">
        <f t="shared" si="175"/>
        <v>180</v>
      </c>
      <c r="O1855" s="48">
        <f t="shared" si="170"/>
        <v>2183.5367051497469</v>
      </c>
      <c r="P1855" s="72">
        <f t="shared" si="171"/>
        <v>218.35367051497471</v>
      </c>
      <c r="Q1855" s="73">
        <f t="shared" si="172"/>
        <v>360.28355634970819</v>
      </c>
      <c r="R1855" s="48">
        <f t="shared" si="173"/>
        <v>2762.1739320144297</v>
      </c>
      <c r="S1855" s="74">
        <f t="shared" si="174"/>
        <v>30</v>
      </c>
      <c r="T1855" s="6" t="s">
        <v>431</v>
      </c>
      <c r="U1855" s="47" t="s">
        <v>432</v>
      </c>
      <c r="V1855" s="47">
        <v>1</v>
      </c>
      <c r="W1855" s="47">
        <v>1</v>
      </c>
      <c r="X1855" s="47">
        <v>1</v>
      </c>
      <c r="Y1855" s="47">
        <v>1</v>
      </c>
      <c r="Z1855" s="75">
        <v>40855.636620370373</v>
      </c>
      <c r="AA1855" s="6" t="s">
        <v>433</v>
      </c>
      <c r="AB1855" s="47" t="s">
        <v>1686</v>
      </c>
      <c r="AC1855" s="47" t="s">
        <v>8773</v>
      </c>
      <c r="AD1855" s="47" t="s">
        <v>8774</v>
      </c>
      <c r="AE1855" s="47" t="s">
        <v>8775</v>
      </c>
      <c r="AF1855" s="6" t="s">
        <v>8776</v>
      </c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</row>
    <row r="1856" spans="1:43" s="1" customFormat="1" ht="15.75" x14ac:dyDescent="0.25">
      <c r="A1856" s="47">
        <v>1854</v>
      </c>
      <c r="B1856" s="47" t="s">
        <v>8777</v>
      </c>
      <c r="C1856" s="47" t="s">
        <v>3030</v>
      </c>
      <c r="D1856" s="69" t="s">
        <v>1685</v>
      </c>
      <c r="E1856" s="47">
        <v>1979</v>
      </c>
      <c r="F1856" s="69" t="s">
        <v>3037</v>
      </c>
      <c r="G1856" s="69" t="s">
        <v>3043</v>
      </c>
      <c r="H1856" s="69" t="s">
        <v>3037</v>
      </c>
      <c r="I1856" s="70">
        <v>7.0557505094962609</v>
      </c>
      <c r="J1856" s="47" t="s">
        <v>430</v>
      </c>
      <c r="K1856" s="47">
        <v>10</v>
      </c>
      <c r="L1856" s="71"/>
      <c r="M1856" s="47">
        <v>75</v>
      </c>
      <c r="N1856" s="48">
        <f t="shared" si="175"/>
        <v>180</v>
      </c>
      <c r="O1856" s="48">
        <f t="shared" si="170"/>
        <v>1270.0350917093269</v>
      </c>
      <c r="P1856" s="72">
        <f t="shared" si="171"/>
        <v>127.0035091709327</v>
      </c>
      <c r="Q1856" s="73">
        <f t="shared" si="172"/>
        <v>209.55579013203894</v>
      </c>
      <c r="R1856" s="48">
        <f t="shared" si="173"/>
        <v>1606.5943910122985</v>
      </c>
      <c r="S1856" s="74">
        <f t="shared" si="174"/>
        <v>30</v>
      </c>
      <c r="T1856" s="6" t="s">
        <v>431</v>
      </c>
      <c r="U1856" s="47" t="s">
        <v>432</v>
      </c>
      <c r="V1856" s="47">
        <v>1</v>
      </c>
      <c r="W1856" s="47">
        <v>1</v>
      </c>
      <c r="X1856" s="47">
        <v>1</v>
      </c>
      <c r="Y1856" s="47">
        <v>1</v>
      </c>
      <c r="Z1856" s="75">
        <v>40855.636620370373</v>
      </c>
      <c r="AA1856" s="6" t="s">
        <v>433</v>
      </c>
      <c r="AB1856" s="47" t="s">
        <v>1686</v>
      </c>
      <c r="AC1856" s="47" t="s">
        <v>3045</v>
      </c>
      <c r="AD1856" s="47" t="s">
        <v>3077</v>
      </c>
      <c r="AE1856" s="47" t="s">
        <v>8778</v>
      </c>
      <c r="AF1856" s="6" t="s">
        <v>8779</v>
      </c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</row>
    <row r="1857" spans="1:43" s="1" customFormat="1" ht="15.75" x14ac:dyDescent="0.25">
      <c r="A1857" s="47">
        <v>1855</v>
      </c>
      <c r="B1857" s="47" t="s">
        <v>8780</v>
      </c>
      <c r="C1857" s="47" t="s">
        <v>3075</v>
      </c>
      <c r="D1857" s="69" t="s">
        <v>1685</v>
      </c>
      <c r="E1857" s="47">
        <v>1979</v>
      </c>
      <c r="F1857" s="69" t="s">
        <v>3076</v>
      </c>
      <c r="G1857" s="69" t="s">
        <v>3037</v>
      </c>
      <c r="H1857" s="69" t="s">
        <v>443</v>
      </c>
      <c r="I1857" s="70">
        <v>4.4857764426965199</v>
      </c>
      <c r="J1857" s="47" t="s">
        <v>430</v>
      </c>
      <c r="K1857" s="47">
        <v>6</v>
      </c>
      <c r="L1857" s="71"/>
      <c r="M1857" s="47">
        <v>75</v>
      </c>
      <c r="N1857" s="48">
        <f t="shared" si="175"/>
        <v>140</v>
      </c>
      <c r="O1857" s="48">
        <f t="shared" si="170"/>
        <v>628.00870197751283</v>
      </c>
      <c r="P1857" s="72">
        <f t="shared" si="171"/>
        <v>62.800870197751287</v>
      </c>
      <c r="Q1857" s="73">
        <f t="shared" si="172"/>
        <v>103.62143582628961</v>
      </c>
      <c r="R1857" s="48">
        <f t="shared" si="173"/>
        <v>794.43100800155366</v>
      </c>
      <c r="S1857" s="74">
        <f t="shared" si="174"/>
        <v>30</v>
      </c>
      <c r="T1857" s="6" t="s">
        <v>431</v>
      </c>
      <c r="U1857" s="47" t="s">
        <v>432</v>
      </c>
      <c r="V1857" s="47">
        <v>1</v>
      </c>
      <c r="W1857" s="47">
        <v>1</v>
      </c>
      <c r="X1857" s="47">
        <v>1</v>
      </c>
      <c r="Y1857" s="47">
        <v>1</v>
      </c>
      <c r="Z1857" s="75">
        <v>40855.636620370373</v>
      </c>
      <c r="AA1857" s="6" t="s">
        <v>433</v>
      </c>
      <c r="AB1857" s="47" t="s">
        <v>1686</v>
      </c>
      <c r="AC1857" s="47" t="s">
        <v>8781</v>
      </c>
      <c r="AD1857" s="47" t="s">
        <v>8773</v>
      </c>
      <c r="AE1857" s="47" t="s">
        <v>8782</v>
      </c>
      <c r="AF1857" s="6" t="s">
        <v>8783</v>
      </c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</row>
    <row r="1858" spans="1:43" s="1" customFormat="1" ht="15.75" x14ac:dyDescent="0.25">
      <c r="A1858" s="47">
        <v>1856</v>
      </c>
      <c r="B1858" s="47" t="s">
        <v>8784</v>
      </c>
      <c r="C1858" s="47" t="s">
        <v>3030</v>
      </c>
      <c r="D1858" s="69" t="s">
        <v>1685</v>
      </c>
      <c r="E1858" s="47">
        <v>1979</v>
      </c>
      <c r="F1858" s="69" t="s">
        <v>443</v>
      </c>
      <c r="G1858" s="69" t="s">
        <v>3037</v>
      </c>
      <c r="H1858" s="69" t="s">
        <v>3031</v>
      </c>
      <c r="I1858" s="70">
        <v>2.0867568256627731</v>
      </c>
      <c r="J1858" s="47" t="s">
        <v>430</v>
      </c>
      <c r="K1858" s="47">
        <v>8</v>
      </c>
      <c r="L1858" s="71"/>
      <c r="M1858" s="47">
        <v>75</v>
      </c>
      <c r="N1858" s="48">
        <f t="shared" si="175"/>
        <v>160</v>
      </c>
      <c r="O1858" s="48">
        <f t="shared" si="170"/>
        <v>333.8810921060437</v>
      </c>
      <c r="P1858" s="72">
        <f t="shared" si="171"/>
        <v>33.38810921060437</v>
      </c>
      <c r="Q1858" s="73">
        <f t="shared" si="172"/>
        <v>55.090380197497204</v>
      </c>
      <c r="R1858" s="48">
        <f t="shared" si="173"/>
        <v>422.35958151414525</v>
      </c>
      <c r="S1858" s="74">
        <f t="shared" si="174"/>
        <v>30</v>
      </c>
      <c r="T1858" s="6" t="s">
        <v>431</v>
      </c>
      <c r="U1858" s="47" t="s">
        <v>432</v>
      </c>
      <c r="V1858" s="47">
        <v>1</v>
      </c>
      <c r="W1858" s="47">
        <v>1</v>
      </c>
      <c r="X1858" s="47">
        <v>1</v>
      </c>
      <c r="Y1858" s="47">
        <v>1</v>
      </c>
      <c r="Z1858" s="75">
        <v>40855.636631944442</v>
      </c>
      <c r="AA1858" s="6" t="s">
        <v>433</v>
      </c>
      <c r="AB1858" s="47" t="s">
        <v>1686</v>
      </c>
      <c r="AC1858" s="47" t="s">
        <v>3044</v>
      </c>
      <c r="AD1858" s="47" t="s">
        <v>3096</v>
      </c>
      <c r="AE1858" s="47" t="s">
        <v>8785</v>
      </c>
      <c r="AF1858" s="6" t="s">
        <v>8786</v>
      </c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</row>
    <row r="1859" spans="1:43" s="1" customFormat="1" ht="15.75" x14ac:dyDescent="0.25">
      <c r="A1859" s="47">
        <v>1857</v>
      </c>
      <c r="B1859" s="47" t="s">
        <v>8787</v>
      </c>
      <c r="C1859" s="47" t="s">
        <v>3094</v>
      </c>
      <c r="D1859" s="69" t="s">
        <v>1685</v>
      </c>
      <c r="E1859" s="47">
        <v>1979</v>
      </c>
      <c r="F1859" s="69" t="s">
        <v>3107</v>
      </c>
      <c r="G1859" s="69" t="s">
        <v>1570</v>
      </c>
      <c r="H1859" s="69" t="s">
        <v>3037</v>
      </c>
      <c r="I1859" s="70">
        <v>3.2290891888904918</v>
      </c>
      <c r="J1859" s="47" t="s">
        <v>430</v>
      </c>
      <c r="K1859" s="47">
        <v>6</v>
      </c>
      <c r="L1859" s="71"/>
      <c r="M1859" s="47">
        <v>75</v>
      </c>
      <c r="N1859" s="48">
        <f t="shared" si="175"/>
        <v>140</v>
      </c>
      <c r="O1859" s="48">
        <f t="shared" si="170"/>
        <v>452.07248644466887</v>
      </c>
      <c r="P1859" s="72">
        <f t="shared" si="171"/>
        <v>45.207248644466887</v>
      </c>
      <c r="Q1859" s="73">
        <f t="shared" si="172"/>
        <v>74.591960263370368</v>
      </c>
      <c r="R1859" s="48">
        <f t="shared" si="173"/>
        <v>571.87169535250609</v>
      </c>
      <c r="S1859" s="74">
        <f t="shared" si="174"/>
        <v>30</v>
      </c>
      <c r="T1859" s="6" t="s">
        <v>431</v>
      </c>
      <c r="U1859" s="47" t="s">
        <v>432</v>
      </c>
      <c r="V1859" s="47">
        <v>1</v>
      </c>
      <c r="W1859" s="47">
        <v>1</v>
      </c>
      <c r="X1859" s="47">
        <v>1</v>
      </c>
      <c r="Y1859" s="47">
        <v>1</v>
      </c>
      <c r="Z1859" s="75">
        <v>40855.636631944442</v>
      </c>
      <c r="AA1859" s="6" t="s">
        <v>433</v>
      </c>
      <c r="AB1859" s="47" t="s">
        <v>1686</v>
      </c>
      <c r="AC1859" s="47" t="s">
        <v>3097</v>
      </c>
      <c r="AD1859" s="47" t="s">
        <v>3109</v>
      </c>
      <c r="AE1859" s="47" t="s">
        <v>8788</v>
      </c>
      <c r="AF1859" s="6" t="s">
        <v>8789</v>
      </c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</row>
    <row r="1860" spans="1:43" s="1" customFormat="1" ht="15.75" x14ac:dyDescent="0.25">
      <c r="A1860" s="47">
        <v>1858</v>
      </c>
      <c r="B1860" s="47" t="s">
        <v>8790</v>
      </c>
      <c r="C1860" s="47" t="s">
        <v>3121</v>
      </c>
      <c r="D1860" s="69" t="s">
        <v>1685</v>
      </c>
      <c r="E1860" s="47">
        <v>1979</v>
      </c>
      <c r="F1860" s="69" t="s">
        <v>3037</v>
      </c>
      <c r="G1860" s="69" t="s">
        <v>443</v>
      </c>
      <c r="H1860" s="69" t="s">
        <v>3076</v>
      </c>
      <c r="I1860" s="70">
        <v>679.88127758601252</v>
      </c>
      <c r="J1860" s="47" t="s">
        <v>430</v>
      </c>
      <c r="K1860" s="47">
        <v>8</v>
      </c>
      <c r="L1860" s="71"/>
      <c r="M1860" s="47">
        <v>75</v>
      </c>
      <c r="N1860" s="48">
        <f t="shared" si="175"/>
        <v>160</v>
      </c>
      <c r="O1860" s="48">
        <f t="shared" si="170"/>
        <v>108781.004413762</v>
      </c>
      <c r="P1860" s="72">
        <f t="shared" si="171"/>
        <v>10878.1004413762</v>
      </c>
      <c r="Q1860" s="73">
        <f t="shared" si="172"/>
        <v>17948.865728270728</v>
      </c>
      <c r="R1860" s="48">
        <f t="shared" si="173"/>
        <v>137607.97058340893</v>
      </c>
      <c r="S1860" s="74">
        <f t="shared" si="174"/>
        <v>30</v>
      </c>
      <c r="T1860" s="6" t="s">
        <v>431</v>
      </c>
      <c r="U1860" s="47" t="s">
        <v>432</v>
      </c>
      <c r="V1860" s="47">
        <v>1</v>
      </c>
      <c r="W1860" s="47">
        <v>1</v>
      </c>
      <c r="X1860" s="47">
        <v>1</v>
      </c>
      <c r="Y1860" s="47">
        <v>1</v>
      </c>
      <c r="Z1860" s="75">
        <v>40855.636631944442</v>
      </c>
      <c r="AA1860" s="6" t="s">
        <v>433</v>
      </c>
      <c r="AB1860" s="47" t="s">
        <v>1686</v>
      </c>
      <c r="AC1860" s="47" t="s">
        <v>8791</v>
      </c>
      <c r="AD1860" s="47" t="s">
        <v>8792</v>
      </c>
      <c r="AE1860" s="47" t="s">
        <v>8793</v>
      </c>
      <c r="AF1860" s="6" t="s">
        <v>8794</v>
      </c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</row>
    <row r="1861" spans="1:43" s="1" customFormat="1" ht="15.75" x14ac:dyDescent="0.25">
      <c r="A1861" s="47">
        <v>1859</v>
      </c>
      <c r="B1861" s="47" t="s">
        <v>8795</v>
      </c>
      <c r="C1861" s="47" t="s">
        <v>3121</v>
      </c>
      <c r="D1861" s="69" t="s">
        <v>1685</v>
      </c>
      <c r="E1861" s="47">
        <v>1979</v>
      </c>
      <c r="F1861" s="69" t="s">
        <v>3076</v>
      </c>
      <c r="G1861" s="69" t="s">
        <v>3037</v>
      </c>
      <c r="H1861" s="69" t="s">
        <v>443</v>
      </c>
      <c r="I1861" s="70">
        <v>3.6393122017873618</v>
      </c>
      <c r="J1861" s="47" t="s">
        <v>430</v>
      </c>
      <c r="K1861" s="47">
        <v>6</v>
      </c>
      <c r="L1861" s="71"/>
      <c r="M1861" s="47">
        <v>75</v>
      </c>
      <c r="N1861" s="48">
        <f t="shared" si="175"/>
        <v>140</v>
      </c>
      <c r="O1861" s="48">
        <f t="shared" si="170"/>
        <v>509.50370825023066</v>
      </c>
      <c r="P1861" s="72">
        <f t="shared" si="171"/>
        <v>50.950370825023072</v>
      </c>
      <c r="Q1861" s="73">
        <f t="shared" si="172"/>
        <v>84.06811186128806</v>
      </c>
      <c r="R1861" s="48">
        <f t="shared" si="173"/>
        <v>644.52219093654185</v>
      </c>
      <c r="S1861" s="74">
        <f t="shared" si="174"/>
        <v>30</v>
      </c>
      <c r="T1861" s="6" t="s">
        <v>431</v>
      </c>
      <c r="U1861" s="47" t="s">
        <v>432</v>
      </c>
      <c r="V1861" s="47">
        <v>1</v>
      </c>
      <c r="W1861" s="47">
        <v>1</v>
      </c>
      <c r="X1861" s="47">
        <v>1</v>
      </c>
      <c r="Y1861" s="47">
        <v>1</v>
      </c>
      <c r="Z1861" s="75">
        <v>40855.636631944442</v>
      </c>
      <c r="AA1861" s="6" t="s">
        <v>433</v>
      </c>
      <c r="AB1861" s="47" t="s">
        <v>1686</v>
      </c>
      <c r="AC1861" s="47" t="s">
        <v>8796</v>
      </c>
      <c r="AD1861" s="47" t="s">
        <v>8797</v>
      </c>
      <c r="AE1861" s="47" t="s">
        <v>8798</v>
      </c>
      <c r="AF1861" s="6" t="s">
        <v>8799</v>
      </c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</row>
    <row r="1862" spans="1:43" s="1" customFormat="1" ht="15.75" x14ac:dyDescent="0.25">
      <c r="A1862" s="47">
        <v>1860</v>
      </c>
      <c r="B1862" s="47" t="s">
        <v>8800</v>
      </c>
      <c r="C1862" s="47" t="s">
        <v>3121</v>
      </c>
      <c r="D1862" s="69" t="s">
        <v>1685</v>
      </c>
      <c r="E1862" s="47">
        <v>1979</v>
      </c>
      <c r="F1862" s="69" t="s">
        <v>3037</v>
      </c>
      <c r="G1862" s="69" t="s">
        <v>3076</v>
      </c>
      <c r="H1862" s="69" t="s">
        <v>3095</v>
      </c>
      <c r="I1862" s="70">
        <v>1.8829273597972489</v>
      </c>
      <c r="J1862" s="47" t="s">
        <v>430</v>
      </c>
      <c r="K1862" s="47">
        <v>8</v>
      </c>
      <c r="L1862" s="71"/>
      <c r="M1862" s="47">
        <v>75</v>
      </c>
      <c r="N1862" s="48">
        <f t="shared" si="175"/>
        <v>160</v>
      </c>
      <c r="O1862" s="48">
        <f t="shared" ref="O1862:O1925" si="176">N1862*I1862</f>
        <v>301.26837756755981</v>
      </c>
      <c r="P1862" s="72">
        <f t="shared" ref="P1862:P1925" si="177">O1862*0.1</f>
        <v>30.126837756755982</v>
      </c>
      <c r="Q1862" s="73">
        <f t="shared" ref="Q1862:Q1925" si="178">SUM(O1862:P1862)*0.15</f>
        <v>49.709282298647373</v>
      </c>
      <c r="R1862" s="48">
        <f t="shared" ref="R1862:R1925" si="179">SUM(O1862:Q1862)</f>
        <v>381.10449762296321</v>
      </c>
      <c r="S1862" s="74">
        <f t="shared" si="174"/>
        <v>30</v>
      </c>
      <c r="T1862" s="6" t="s">
        <v>431</v>
      </c>
      <c r="U1862" s="47" t="s">
        <v>432</v>
      </c>
      <c r="V1862" s="47">
        <v>1</v>
      </c>
      <c r="W1862" s="47">
        <v>1</v>
      </c>
      <c r="X1862" s="47">
        <v>1</v>
      </c>
      <c r="Y1862" s="47">
        <v>1</v>
      </c>
      <c r="Z1862" s="75">
        <v>40855.636631944442</v>
      </c>
      <c r="AA1862" s="6" t="s">
        <v>433</v>
      </c>
      <c r="AB1862" s="47" t="s">
        <v>1686</v>
      </c>
      <c r="AC1862" s="47" t="s">
        <v>3102</v>
      </c>
      <c r="AD1862" s="47" t="s">
        <v>8791</v>
      </c>
      <c r="AE1862" s="47" t="s">
        <v>8801</v>
      </c>
      <c r="AF1862" s="6" t="s">
        <v>8802</v>
      </c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</row>
    <row r="1863" spans="1:43" s="1" customFormat="1" ht="15.75" x14ac:dyDescent="0.25">
      <c r="A1863" s="47">
        <v>1861</v>
      </c>
      <c r="B1863" s="47" t="s">
        <v>8803</v>
      </c>
      <c r="C1863" s="47" t="s">
        <v>3075</v>
      </c>
      <c r="D1863" s="69" t="s">
        <v>1685</v>
      </c>
      <c r="E1863" s="47">
        <v>1979</v>
      </c>
      <c r="F1863" s="69" t="s">
        <v>3076</v>
      </c>
      <c r="G1863" s="69" t="s">
        <v>3037</v>
      </c>
      <c r="H1863" s="69" t="s">
        <v>443</v>
      </c>
      <c r="I1863" s="70">
        <v>591.78530872950091</v>
      </c>
      <c r="J1863" s="47" t="s">
        <v>430</v>
      </c>
      <c r="K1863" s="47">
        <v>6</v>
      </c>
      <c r="L1863" s="71"/>
      <c r="M1863" s="47">
        <v>75</v>
      </c>
      <c r="N1863" s="48">
        <f t="shared" si="175"/>
        <v>140</v>
      </c>
      <c r="O1863" s="48">
        <f t="shared" si="176"/>
        <v>82849.943222130125</v>
      </c>
      <c r="P1863" s="72">
        <f t="shared" si="177"/>
        <v>8284.9943222130132</v>
      </c>
      <c r="Q1863" s="73">
        <f t="shared" si="178"/>
        <v>13670.24063165147</v>
      </c>
      <c r="R1863" s="48">
        <f t="shared" si="179"/>
        <v>104805.1781759946</v>
      </c>
      <c r="S1863" s="74">
        <f t="shared" ref="S1863:S1926" si="180">M1863-ABS($I$2-E1863)</f>
        <v>30</v>
      </c>
      <c r="T1863" s="6" t="s">
        <v>431</v>
      </c>
      <c r="U1863" s="47" t="s">
        <v>432</v>
      </c>
      <c r="V1863" s="47">
        <v>1</v>
      </c>
      <c r="W1863" s="47">
        <v>1</v>
      </c>
      <c r="X1863" s="47">
        <v>1</v>
      </c>
      <c r="Y1863" s="47">
        <v>1</v>
      </c>
      <c r="Z1863" s="75">
        <v>40855.636631944442</v>
      </c>
      <c r="AA1863" s="6" t="s">
        <v>433</v>
      </c>
      <c r="AB1863" s="47" t="s">
        <v>1686</v>
      </c>
      <c r="AC1863" s="47" t="s">
        <v>8797</v>
      </c>
      <c r="AD1863" s="47" t="s">
        <v>8781</v>
      </c>
      <c r="AE1863" s="47" t="s">
        <v>8804</v>
      </c>
      <c r="AF1863" s="6" t="s">
        <v>8805</v>
      </c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</row>
    <row r="1864" spans="1:43" s="1" customFormat="1" ht="15.75" x14ac:dyDescent="0.25">
      <c r="A1864" s="47">
        <v>1862</v>
      </c>
      <c r="B1864" s="47" t="s">
        <v>8806</v>
      </c>
      <c r="C1864" s="47" t="s">
        <v>3121</v>
      </c>
      <c r="D1864" s="69" t="s">
        <v>1685</v>
      </c>
      <c r="E1864" s="47">
        <v>1979</v>
      </c>
      <c r="F1864" s="69" t="s">
        <v>3076</v>
      </c>
      <c r="G1864" s="69" t="s">
        <v>3037</v>
      </c>
      <c r="H1864" s="69" t="s">
        <v>443</v>
      </c>
      <c r="I1864" s="70">
        <v>3.9684329684456259</v>
      </c>
      <c r="J1864" s="47" t="s">
        <v>430</v>
      </c>
      <c r="K1864" s="47">
        <v>6</v>
      </c>
      <c r="L1864" s="71"/>
      <c r="M1864" s="47">
        <v>75</v>
      </c>
      <c r="N1864" s="48">
        <f t="shared" si="175"/>
        <v>140</v>
      </c>
      <c r="O1864" s="48">
        <f t="shared" si="176"/>
        <v>555.58061558238762</v>
      </c>
      <c r="P1864" s="72">
        <f t="shared" si="177"/>
        <v>55.558061558238762</v>
      </c>
      <c r="Q1864" s="73">
        <f t="shared" si="178"/>
        <v>91.670801571093961</v>
      </c>
      <c r="R1864" s="48">
        <f t="shared" si="179"/>
        <v>702.80947871172043</v>
      </c>
      <c r="S1864" s="74">
        <f t="shared" si="180"/>
        <v>30</v>
      </c>
      <c r="T1864" s="6" t="s">
        <v>431</v>
      </c>
      <c r="U1864" s="47" t="s">
        <v>432</v>
      </c>
      <c r="V1864" s="47">
        <v>1</v>
      </c>
      <c r="W1864" s="47">
        <v>1</v>
      </c>
      <c r="X1864" s="47">
        <v>1</v>
      </c>
      <c r="Y1864" s="47">
        <v>1</v>
      </c>
      <c r="Z1864" s="75">
        <v>40855.636631944442</v>
      </c>
      <c r="AA1864" s="6" t="s">
        <v>433</v>
      </c>
      <c r="AB1864" s="47" t="s">
        <v>1686</v>
      </c>
      <c r="AC1864" s="47" t="s">
        <v>8791</v>
      </c>
      <c r="AD1864" s="47" t="s">
        <v>8796</v>
      </c>
      <c r="AE1864" s="47" t="s">
        <v>8807</v>
      </c>
      <c r="AF1864" s="6" t="s">
        <v>8808</v>
      </c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</row>
    <row r="1865" spans="1:43" s="1" customFormat="1" ht="15.75" x14ac:dyDescent="0.25">
      <c r="A1865" s="47">
        <v>1863</v>
      </c>
      <c r="B1865" s="47" t="s">
        <v>8809</v>
      </c>
      <c r="C1865" s="47" t="s">
        <v>3075</v>
      </c>
      <c r="D1865" s="69" t="s">
        <v>1685</v>
      </c>
      <c r="E1865" s="47">
        <v>1979</v>
      </c>
      <c r="F1865" s="69" t="s">
        <v>3037</v>
      </c>
      <c r="G1865" s="69" t="s">
        <v>443</v>
      </c>
      <c r="H1865" s="69" t="s">
        <v>3076</v>
      </c>
      <c r="I1865" s="70">
        <v>5.6886874542785186</v>
      </c>
      <c r="J1865" s="47" t="s">
        <v>430</v>
      </c>
      <c r="K1865" s="47">
        <v>8</v>
      </c>
      <c r="L1865" s="71"/>
      <c r="M1865" s="47">
        <v>75</v>
      </c>
      <c r="N1865" s="48">
        <f t="shared" si="175"/>
        <v>160</v>
      </c>
      <c r="O1865" s="48">
        <f t="shared" si="176"/>
        <v>910.18999268456298</v>
      </c>
      <c r="P1865" s="72">
        <f t="shared" si="177"/>
        <v>91.018999268456298</v>
      </c>
      <c r="Q1865" s="73">
        <f t="shared" si="178"/>
        <v>150.18134879295289</v>
      </c>
      <c r="R1865" s="48">
        <f t="shared" si="179"/>
        <v>1151.390340745972</v>
      </c>
      <c r="S1865" s="74">
        <f t="shared" si="180"/>
        <v>30</v>
      </c>
      <c r="T1865" s="6" t="s">
        <v>431</v>
      </c>
      <c r="U1865" s="47" t="s">
        <v>432</v>
      </c>
      <c r="V1865" s="47">
        <v>1</v>
      </c>
      <c r="W1865" s="47">
        <v>1</v>
      </c>
      <c r="X1865" s="47">
        <v>1</v>
      </c>
      <c r="Y1865" s="47">
        <v>1</v>
      </c>
      <c r="Z1865" s="75">
        <v>40855.636643518519</v>
      </c>
      <c r="AA1865" s="6" t="s">
        <v>433</v>
      </c>
      <c r="AB1865" s="47" t="s">
        <v>1686</v>
      </c>
      <c r="AC1865" s="47" t="s">
        <v>8810</v>
      </c>
      <c r="AD1865" s="47" t="s">
        <v>8811</v>
      </c>
      <c r="AE1865" s="47" t="s">
        <v>8812</v>
      </c>
      <c r="AF1865" s="6" t="s">
        <v>8813</v>
      </c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</row>
    <row r="1866" spans="1:43" s="1" customFormat="1" ht="15.75" x14ac:dyDescent="0.25">
      <c r="A1866" s="47">
        <v>1864</v>
      </c>
      <c r="B1866" s="47" t="s">
        <v>8814</v>
      </c>
      <c r="C1866" s="47" t="s">
        <v>3075</v>
      </c>
      <c r="D1866" s="69" t="s">
        <v>1685</v>
      </c>
      <c r="E1866" s="47">
        <v>1979</v>
      </c>
      <c r="F1866" s="69" t="s">
        <v>443</v>
      </c>
      <c r="G1866" s="69" t="s">
        <v>3037</v>
      </c>
      <c r="H1866" s="69" t="s">
        <v>3076</v>
      </c>
      <c r="I1866" s="70">
        <v>2.6765218013633731</v>
      </c>
      <c r="J1866" s="47" t="s">
        <v>430</v>
      </c>
      <c r="K1866" s="47">
        <v>10</v>
      </c>
      <c r="L1866" s="71"/>
      <c r="M1866" s="47">
        <v>75</v>
      </c>
      <c r="N1866" s="48">
        <f t="shared" si="175"/>
        <v>180</v>
      </c>
      <c r="O1866" s="48">
        <f t="shared" si="176"/>
        <v>481.77392424540716</v>
      </c>
      <c r="P1866" s="72">
        <f t="shared" si="177"/>
        <v>48.17739242454072</v>
      </c>
      <c r="Q1866" s="73">
        <f t="shared" si="178"/>
        <v>79.492697500492184</v>
      </c>
      <c r="R1866" s="48">
        <f t="shared" si="179"/>
        <v>609.44401417044014</v>
      </c>
      <c r="S1866" s="74">
        <f t="shared" si="180"/>
        <v>30</v>
      </c>
      <c r="T1866" s="6" t="s">
        <v>431</v>
      </c>
      <c r="U1866" s="47" t="s">
        <v>432</v>
      </c>
      <c r="V1866" s="47">
        <v>1</v>
      </c>
      <c r="W1866" s="47">
        <v>1</v>
      </c>
      <c r="X1866" s="47">
        <v>1</v>
      </c>
      <c r="Y1866" s="47">
        <v>1</v>
      </c>
      <c r="Z1866" s="75">
        <v>40855.636643518519</v>
      </c>
      <c r="AA1866" s="6" t="s">
        <v>433</v>
      </c>
      <c r="AB1866" s="47" t="s">
        <v>1686</v>
      </c>
      <c r="AC1866" s="47" t="s">
        <v>8815</v>
      </c>
      <c r="AD1866" s="47" t="s">
        <v>8811</v>
      </c>
      <c r="AE1866" s="47" t="s">
        <v>8816</v>
      </c>
      <c r="AF1866" s="6" t="s">
        <v>8817</v>
      </c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</row>
    <row r="1867" spans="1:43" s="1" customFormat="1" ht="15.75" x14ac:dyDescent="0.25">
      <c r="A1867" s="47">
        <v>1865</v>
      </c>
      <c r="B1867" s="47" t="s">
        <v>8818</v>
      </c>
      <c r="C1867" s="47" t="s">
        <v>3082</v>
      </c>
      <c r="D1867" s="69" t="s">
        <v>1685</v>
      </c>
      <c r="E1867" s="47">
        <v>1979</v>
      </c>
      <c r="F1867" s="69" t="s">
        <v>3083</v>
      </c>
      <c r="G1867" s="69" t="s">
        <v>443</v>
      </c>
      <c r="H1867" s="69" t="s">
        <v>457</v>
      </c>
      <c r="I1867" s="70">
        <v>5.4377842897914048</v>
      </c>
      <c r="J1867" s="47" t="s">
        <v>430</v>
      </c>
      <c r="K1867" s="47">
        <v>8</v>
      </c>
      <c r="L1867" s="71"/>
      <c r="M1867" s="47">
        <v>75</v>
      </c>
      <c r="N1867" s="48">
        <f t="shared" si="175"/>
        <v>160</v>
      </c>
      <c r="O1867" s="48">
        <f t="shared" si="176"/>
        <v>870.0454863666248</v>
      </c>
      <c r="P1867" s="72">
        <f t="shared" si="177"/>
        <v>87.004548636662491</v>
      </c>
      <c r="Q1867" s="73">
        <f t="shared" si="178"/>
        <v>143.55750525049311</v>
      </c>
      <c r="R1867" s="48">
        <f t="shared" si="179"/>
        <v>1100.6075402537804</v>
      </c>
      <c r="S1867" s="74">
        <f t="shared" si="180"/>
        <v>30</v>
      </c>
      <c r="T1867" s="6" t="s">
        <v>431</v>
      </c>
      <c r="U1867" s="47" t="s">
        <v>432</v>
      </c>
      <c r="V1867" s="47">
        <v>1</v>
      </c>
      <c r="W1867" s="47">
        <v>1</v>
      </c>
      <c r="X1867" s="47">
        <v>1</v>
      </c>
      <c r="Y1867" s="47">
        <v>1</v>
      </c>
      <c r="Z1867" s="75">
        <v>40855.636643518519</v>
      </c>
      <c r="AA1867" s="6" t="s">
        <v>433</v>
      </c>
      <c r="AB1867" s="47" t="s">
        <v>1686</v>
      </c>
      <c r="AC1867" s="47" t="s">
        <v>8819</v>
      </c>
      <c r="AD1867" s="47" t="s">
        <v>3084</v>
      </c>
      <c r="AE1867" s="47" t="s">
        <v>8820</v>
      </c>
      <c r="AF1867" s="6" t="s">
        <v>8821</v>
      </c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</row>
    <row r="1868" spans="1:43" s="1" customFormat="1" ht="15.75" x14ac:dyDescent="0.25">
      <c r="A1868" s="47">
        <v>1866</v>
      </c>
      <c r="B1868" s="47" t="s">
        <v>8822</v>
      </c>
      <c r="C1868" s="47" t="s">
        <v>3082</v>
      </c>
      <c r="D1868" s="69" t="s">
        <v>1685</v>
      </c>
      <c r="E1868" s="47">
        <v>1979</v>
      </c>
      <c r="F1868" s="69" t="s">
        <v>443</v>
      </c>
      <c r="G1868" s="69" t="s">
        <v>562</v>
      </c>
      <c r="H1868" s="69" t="s">
        <v>3083</v>
      </c>
      <c r="I1868" s="70">
        <v>58.144975936573367</v>
      </c>
      <c r="J1868" s="47" t="s">
        <v>430</v>
      </c>
      <c r="K1868" s="47">
        <v>10</v>
      </c>
      <c r="L1868" s="71"/>
      <c r="M1868" s="47">
        <v>75</v>
      </c>
      <c r="N1868" s="48">
        <f t="shared" si="175"/>
        <v>180</v>
      </c>
      <c r="O1868" s="48">
        <f t="shared" si="176"/>
        <v>10466.095668583206</v>
      </c>
      <c r="P1868" s="72">
        <f t="shared" si="177"/>
        <v>1046.6095668583207</v>
      </c>
      <c r="Q1868" s="73">
        <f t="shared" si="178"/>
        <v>1726.905785316229</v>
      </c>
      <c r="R1868" s="48">
        <f t="shared" si="179"/>
        <v>13239.611020757755</v>
      </c>
      <c r="S1868" s="74">
        <f t="shared" si="180"/>
        <v>30</v>
      </c>
      <c r="T1868" s="6" t="s">
        <v>431</v>
      </c>
      <c r="U1868" s="47" t="s">
        <v>432</v>
      </c>
      <c r="V1868" s="47">
        <v>1</v>
      </c>
      <c r="W1868" s="47">
        <v>1</v>
      </c>
      <c r="X1868" s="47">
        <v>1</v>
      </c>
      <c r="Y1868" s="47">
        <v>1</v>
      </c>
      <c r="Z1868" s="75">
        <v>40855.636643518519</v>
      </c>
      <c r="AA1868" s="6" t="s">
        <v>433</v>
      </c>
      <c r="AB1868" s="47" t="s">
        <v>1686</v>
      </c>
      <c r="AC1868" s="47" t="s">
        <v>8819</v>
      </c>
      <c r="AD1868" s="47" t="s">
        <v>8823</v>
      </c>
      <c r="AE1868" s="47" t="s">
        <v>8824</v>
      </c>
      <c r="AF1868" s="6" t="s">
        <v>8825</v>
      </c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</row>
    <row r="1869" spans="1:43" s="1" customFormat="1" ht="15.75" x14ac:dyDescent="0.25">
      <c r="A1869" s="47">
        <v>1867</v>
      </c>
      <c r="B1869" s="47" t="s">
        <v>8826</v>
      </c>
      <c r="C1869" s="47" t="s">
        <v>3082</v>
      </c>
      <c r="D1869" s="69" t="s">
        <v>1685</v>
      </c>
      <c r="E1869" s="47">
        <v>1979</v>
      </c>
      <c r="F1869" s="69" t="s">
        <v>443</v>
      </c>
      <c r="G1869" s="69" t="s">
        <v>562</v>
      </c>
      <c r="H1869" s="69" t="s">
        <v>3083</v>
      </c>
      <c r="I1869" s="70">
        <v>22.17895659026269</v>
      </c>
      <c r="J1869" s="47" t="s">
        <v>430</v>
      </c>
      <c r="K1869" s="47">
        <v>10</v>
      </c>
      <c r="L1869" s="71"/>
      <c r="M1869" s="47">
        <v>75</v>
      </c>
      <c r="N1869" s="48">
        <f t="shared" si="175"/>
        <v>180</v>
      </c>
      <c r="O1869" s="48">
        <f t="shared" si="176"/>
        <v>3992.2121862472841</v>
      </c>
      <c r="P1869" s="72">
        <f t="shared" si="177"/>
        <v>399.22121862472841</v>
      </c>
      <c r="Q1869" s="73">
        <f t="shared" si="178"/>
        <v>658.71501073080174</v>
      </c>
      <c r="R1869" s="48">
        <f t="shared" si="179"/>
        <v>5050.1484156028137</v>
      </c>
      <c r="S1869" s="74">
        <f t="shared" si="180"/>
        <v>30</v>
      </c>
      <c r="T1869" s="6" t="s">
        <v>431</v>
      </c>
      <c r="U1869" s="47" t="s">
        <v>432</v>
      </c>
      <c r="V1869" s="47">
        <v>1</v>
      </c>
      <c r="W1869" s="47">
        <v>1</v>
      </c>
      <c r="X1869" s="47">
        <v>1</v>
      </c>
      <c r="Y1869" s="47">
        <v>1</v>
      </c>
      <c r="Z1869" s="75">
        <v>40855.636643518519</v>
      </c>
      <c r="AA1869" s="6" t="s">
        <v>433</v>
      </c>
      <c r="AB1869" s="47" t="s">
        <v>1686</v>
      </c>
      <c r="AC1869" s="47" t="s">
        <v>8823</v>
      </c>
      <c r="AD1869" s="47" t="s">
        <v>8827</v>
      </c>
      <c r="AE1869" s="47" t="s">
        <v>8828</v>
      </c>
      <c r="AF1869" s="6" t="s">
        <v>8829</v>
      </c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</row>
    <row r="1870" spans="1:43" s="1" customFormat="1" ht="15.75" x14ac:dyDescent="0.25">
      <c r="A1870" s="47">
        <v>1868</v>
      </c>
      <c r="B1870" s="47" t="s">
        <v>8830</v>
      </c>
      <c r="C1870" s="47" t="s">
        <v>506</v>
      </c>
      <c r="D1870" s="69" t="s">
        <v>8123</v>
      </c>
      <c r="E1870" s="47">
        <v>2001</v>
      </c>
      <c r="F1870" s="69" t="s">
        <v>443</v>
      </c>
      <c r="G1870" s="69" t="s">
        <v>562</v>
      </c>
      <c r="H1870" s="69" t="s">
        <v>794</v>
      </c>
      <c r="I1870" s="70">
        <v>184.46817540262211</v>
      </c>
      <c r="J1870" s="47" t="s">
        <v>799</v>
      </c>
      <c r="K1870" s="47">
        <v>10</v>
      </c>
      <c r="L1870" s="71"/>
      <c r="M1870" s="47">
        <v>75</v>
      </c>
      <c r="N1870" s="48">
        <f t="shared" si="175"/>
        <v>180</v>
      </c>
      <c r="O1870" s="48">
        <f t="shared" si="176"/>
        <v>33204.271572471982</v>
      </c>
      <c r="P1870" s="72">
        <f t="shared" si="177"/>
        <v>3320.4271572471985</v>
      </c>
      <c r="Q1870" s="73">
        <f t="shared" si="178"/>
        <v>5478.7048094578768</v>
      </c>
      <c r="R1870" s="48">
        <f t="shared" si="179"/>
        <v>42003.403539177059</v>
      </c>
      <c r="S1870" s="74">
        <f t="shared" si="180"/>
        <v>52</v>
      </c>
      <c r="T1870" s="6" t="s">
        <v>431</v>
      </c>
      <c r="U1870" s="47" t="s">
        <v>432</v>
      </c>
      <c r="V1870" s="47">
        <v>1</v>
      </c>
      <c r="W1870" s="47">
        <v>1</v>
      </c>
      <c r="X1870" s="47">
        <v>1</v>
      </c>
      <c r="Y1870" s="47">
        <v>1</v>
      </c>
      <c r="Z1870" s="75">
        <v>44305.593668981492</v>
      </c>
      <c r="AA1870" s="6" t="s">
        <v>1221</v>
      </c>
      <c r="AB1870" s="47" t="s">
        <v>8124</v>
      </c>
      <c r="AC1870" s="47" t="s">
        <v>8831</v>
      </c>
      <c r="AD1870" s="47" t="s">
        <v>8832</v>
      </c>
      <c r="AE1870" s="47" t="s">
        <v>8833</v>
      </c>
      <c r="AF1870" s="6" t="s">
        <v>8834</v>
      </c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</row>
    <row r="1871" spans="1:43" s="1" customFormat="1" ht="15.75" x14ac:dyDescent="0.25">
      <c r="A1871" s="47">
        <v>1869</v>
      </c>
      <c r="B1871" s="47" t="s">
        <v>8835</v>
      </c>
      <c r="C1871" s="47" t="s">
        <v>506</v>
      </c>
      <c r="D1871" s="69" t="s">
        <v>8123</v>
      </c>
      <c r="E1871" s="47">
        <v>2001</v>
      </c>
      <c r="F1871" s="69" t="s">
        <v>441</v>
      </c>
      <c r="G1871" s="69" t="s">
        <v>442</v>
      </c>
      <c r="H1871" s="69" t="s">
        <v>443</v>
      </c>
      <c r="I1871" s="70">
        <v>36.391407595935767</v>
      </c>
      <c r="J1871" s="47" t="s">
        <v>430</v>
      </c>
      <c r="K1871" s="47">
        <v>10</v>
      </c>
      <c r="L1871" s="71"/>
      <c r="M1871" s="47">
        <v>75</v>
      </c>
      <c r="N1871" s="48">
        <f t="shared" si="175"/>
        <v>180</v>
      </c>
      <c r="O1871" s="48">
        <f t="shared" si="176"/>
        <v>6550.4533672684383</v>
      </c>
      <c r="P1871" s="72">
        <f t="shared" si="177"/>
        <v>655.04533672684386</v>
      </c>
      <c r="Q1871" s="73">
        <f t="shared" si="178"/>
        <v>1080.8248055992922</v>
      </c>
      <c r="R1871" s="48">
        <f t="shared" si="179"/>
        <v>8286.3235095945747</v>
      </c>
      <c r="S1871" s="74">
        <f t="shared" si="180"/>
        <v>52</v>
      </c>
      <c r="T1871" s="6" t="s">
        <v>8836</v>
      </c>
      <c r="U1871" s="47" t="s">
        <v>432</v>
      </c>
      <c r="V1871" s="47">
        <v>1</v>
      </c>
      <c r="W1871" s="47">
        <v>1</v>
      </c>
      <c r="X1871" s="47">
        <v>1</v>
      </c>
      <c r="Y1871" s="47">
        <v>1</v>
      </c>
      <c r="Z1871" s="75">
        <v>40855.636643518519</v>
      </c>
      <c r="AA1871" s="6" t="s">
        <v>433</v>
      </c>
      <c r="AB1871" s="47" t="s">
        <v>8124</v>
      </c>
      <c r="AC1871" s="47" t="s">
        <v>8837</v>
      </c>
      <c r="AD1871" s="47" t="s">
        <v>511</v>
      </c>
      <c r="AE1871" s="47" t="s">
        <v>8838</v>
      </c>
      <c r="AF1871" s="6" t="s">
        <v>8839</v>
      </c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</row>
    <row r="1872" spans="1:43" s="1" customFormat="1" ht="15.75" x14ac:dyDescent="0.25">
      <c r="A1872" s="47">
        <v>1870</v>
      </c>
      <c r="B1872" s="47" t="s">
        <v>8840</v>
      </c>
      <c r="C1872" s="47" t="s">
        <v>506</v>
      </c>
      <c r="D1872" s="69" t="s">
        <v>8123</v>
      </c>
      <c r="E1872" s="47">
        <v>2001</v>
      </c>
      <c r="F1872" s="69" t="s">
        <v>441</v>
      </c>
      <c r="G1872" s="69" t="s">
        <v>442</v>
      </c>
      <c r="H1872" s="69" t="s">
        <v>443</v>
      </c>
      <c r="I1872" s="70">
        <v>3.6458860768125421</v>
      </c>
      <c r="J1872" s="47" t="s">
        <v>430</v>
      </c>
      <c r="K1872" s="47">
        <v>10</v>
      </c>
      <c r="L1872" s="71"/>
      <c r="M1872" s="47">
        <v>75</v>
      </c>
      <c r="N1872" s="48">
        <f t="shared" si="175"/>
        <v>180</v>
      </c>
      <c r="O1872" s="48">
        <f t="shared" si="176"/>
        <v>656.25949382625754</v>
      </c>
      <c r="P1872" s="72">
        <f t="shared" si="177"/>
        <v>65.625949382625762</v>
      </c>
      <c r="Q1872" s="73">
        <f t="shared" si="178"/>
        <v>108.28281648133249</v>
      </c>
      <c r="R1872" s="48">
        <f t="shared" si="179"/>
        <v>830.16825969021579</v>
      </c>
      <c r="S1872" s="74">
        <f t="shared" si="180"/>
        <v>52</v>
      </c>
      <c r="T1872" s="6" t="s">
        <v>431</v>
      </c>
      <c r="U1872" s="47" t="s">
        <v>432</v>
      </c>
      <c r="V1872" s="47">
        <v>1</v>
      </c>
      <c r="W1872" s="47">
        <v>1</v>
      </c>
      <c r="X1872" s="47">
        <v>1</v>
      </c>
      <c r="Y1872" s="47">
        <v>1</v>
      </c>
      <c r="Z1872" s="75">
        <v>40855.636643518519</v>
      </c>
      <c r="AA1872" s="6" t="s">
        <v>433</v>
      </c>
      <c r="AB1872" s="47" t="s">
        <v>8124</v>
      </c>
      <c r="AC1872" s="47" t="s">
        <v>8125</v>
      </c>
      <c r="AD1872" s="47" t="s">
        <v>8837</v>
      </c>
      <c r="AE1872" s="47" t="s">
        <v>8841</v>
      </c>
      <c r="AF1872" s="6" t="s">
        <v>8842</v>
      </c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</row>
    <row r="1873" spans="1:43" s="1" customFormat="1" ht="15.75" x14ac:dyDescent="0.25">
      <c r="A1873" s="47">
        <v>1871</v>
      </c>
      <c r="B1873" s="47" t="s">
        <v>8843</v>
      </c>
      <c r="C1873" s="47" t="s">
        <v>3082</v>
      </c>
      <c r="D1873" s="69" t="s">
        <v>1743</v>
      </c>
      <c r="E1873" s="47">
        <v>1981</v>
      </c>
      <c r="F1873" s="69" t="s">
        <v>441</v>
      </c>
      <c r="G1873" s="69" t="s">
        <v>442</v>
      </c>
      <c r="H1873" s="69" t="s">
        <v>443</v>
      </c>
      <c r="I1873" s="70">
        <v>3.5321827359761699</v>
      </c>
      <c r="J1873" s="47" t="s">
        <v>430</v>
      </c>
      <c r="K1873" s="47">
        <v>10</v>
      </c>
      <c r="L1873" s="71"/>
      <c r="M1873" s="47">
        <v>75</v>
      </c>
      <c r="N1873" s="48">
        <f t="shared" si="175"/>
        <v>180</v>
      </c>
      <c r="O1873" s="48">
        <f t="shared" si="176"/>
        <v>635.79289247571057</v>
      </c>
      <c r="P1873" s="72">
        <f t="shared" si="177"/>
        <v>63.579289247571062</v>
      </c>
      <c r="Q1873" s="73">
        <f t="shared" si="178"/>
        <v>104.90582725849224</v>
      </c>
      <c r="R1873" s="48">
        <f t="shared" si="179"/>
        <v>804.27800898177384</v>
      </c>
      <c r="S1873" s="74">
        <f t="shared" si="180"/>
        <v>32</v>
      </c>
      <c r="T1873" s="6" t="s">
        <v>431</v>
      </c>
      <c r="U1873" s="47" t="s">
        <v>432</v>
      </c>
      <c r="V1873" s="47">
        <v>1</v>
      </c>
      <c r="W1873" s="47">
        <v>1</v>
      </c>
      <c r="X1873" s="47">
        <v>1</v>
      </c>
      <c r="Y1873" s="47">
        <v>1</v>
      </c>
      <c r="Z1873" s="75">
        <v>40855.636655092603</v>
      </c>
      <c r="AA1873" s="6" t="s">
        <v>433</v>
      </c>
      <c r="AB1873" s="47" t="s">
        <v>1745</v>
      </c>
      <c r="AC1873" s="47" t="s">
        <v>3090</v>
      </c>
      <c r="AD1873" s="47" t="s">
        <v>8125</v>
      </c>
      <c r="AE1873" s="47" t="s">
        <v>8844</v>
      </c>
      <c r="AF1873" s="6" t="s">
        <v>8845</v>
      </c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</row>
    <row r="1874" spans="1:43" s="1" customFormat="1" ht="47.25" x14ac:dyDescent="0.25">
      <c r="A1874" s="47">
        <v>1872</v>
      </c>
      <c r="B1874" s="47" t="s">
        <v>8846</v>
      </c>
      <c r="C1874" s="47" t="s">
        <v>506</v>
      </c>
      <c r="D1874" s="69" t="s">
        <v>793</v>
      </c>
      <c r="E1874" s="47">
        <v>2004</v>
      </c>
      <c r="F1874" s="69" t="s">
        <v>443</v>
      </c>
      <c r="G1874" s="69" t="s">
        <v>562</v>
      </c>
      <c r="H1874" s="69" t="s">
        <v>794</v>
      </c>
      <c r="I1874" s="70">
        <v>2.3421103435262141</v>
      </c>
      <c r="J1874" s="47" t="s">
        <v>430</v>
      </c>
      <c r="K1874" s="47">
        <v>10</v>
      </c>
      <c r="L1874" s="71"/>
      <c r="M1874" s="47">
        <v>75</v>
      </c>
      <c r="N1874" s="48">
        <f t="shared" si="175"/>
        <v>180</v>
      </c>
      <c r="O1874" s="48">
        <f t="shared" si="176"/>
        <v>421.57986183471854</v>
      </c>
      <c r="P1874" s="72">
        <f t="shared" si="177"/>
        <v>42.157986183471856</v>
      </c>
      <c r="Q1874" s="73">
        <f t="shared" si="178"/>
        <v>69.560677202728556</v>
      </c>
      <c r="R1874" s="48">
        <f t="shared" si="179"/>
        <v>533.29852522091892</v>
      </c>
      <c r="S1874" s="74">
        <f t="shared" si="180"/>
        <v>55</v>
      </c>
      <c r="T1874" s="6" t="s">
        <v>431</v>
      </c>
      <c r="U1874" s="47" t="s">
        <v>432</v>
      </c>
      <c r="V1874" s="47">
        <v>1</v>
      </c>
      <c r="W1874" s="47">
        <v>1</v>
      </c>
      <c r="X1874" s="47">
        <v>1</v>
      </c>
      <c r="Y1874" s="47">
        <v>1</v>
      </c>
      <c r="Z1874" s="75">
        <v>44305.593680555547</v>
      </c>
      <c r="AA1874" s="6" t="s">
        <v>1221</v>
      </c>
      <c r="AB1874" s="47" t="s">
        <v>3169</v>
      </c>
      <c r="AC1874" s="47" t="s">
        <v>8832</v>
      </c>
      <c r="AD1874" s="47" t="s">
        <v>5552</v>
      </c>
      <c r="AE1874" s="47" t="s">
        <v>8847</v>
      </c>
      <c r="AF1874" s="6" t="s">
        <v>8848</v>
      </c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</row>
    <row r="1875" spans="1:43" s="1" customFormat="1" ht="15.75" x14ac:dyDescent="0.25">
      <c r="A1875" s="47">
        <v>1873</v>
      </c>
      <c r="B1875" s="47" t="s">
        <v>8849</v>
      </c>
      <c r="C1875" s="47" t="s">
        <v>3082</v>
      </c>
      <c r="D1875" s="69" t="s">
        <v>1743</v>
      </c>
      <c r="E1875" s="47">
        <v>1981</v>
      </c>
      <c r="F1875" s="69" t="s">
        <v>562</v>
      </c>
      <c r="G1875" s="69" t="s">
        <v>3107</v>
      </c>
      <c r="H1875" s="69" t="s">
        <v>443</v>
      </c>
      <c r="I1875" s="70">
        <v>4.3771940614903588</v>
      </c>
      <c r="J1875" s="47" t="s">
        <v>430</v>
      </c>
      <c r="K1875" s="47">
        <v>10</v>
      </c>
      <c r="L1875" s="71"/>
      <c r="M1875" s="47">
        <v>75</v>
      </c>
      <c r="N1875" s="48">
        <f t="shared" si="175"/>
        <v>180</v>
      </c>
      <c r="O1875" s="48">
        <f t="shared" si="176"/>
        <v>787.89493106826455</v>
      </c>
      <c r="P1875" s="72">
        <f t="shared" si="177"/>
        <v>78.789493106826455</v>
      </c>
      <c r="Q1875" s="73">
        <f t="shared" si="178"/>
        <v>130.00266362626363</v>
      </c>
      <c r="R1875" s="48">
        <f t="shared" si="179"/>
        <v>996.68708780135455</v>
      </c>
      <c r="S1875" s="74">
        <f t="shared" si="180"/>
        <v>32</v>
      </c>
      <c r="T1875" s="6" t="s">
        <v>431</v>
      </c>
      <c r="U1875" s="47" t="s">
        <v>432</v>
      </c>
      <c r="V1875" s="47">
        <v>1</v>
      </c>
      <c r="W1875" s="47">
        <v>1</v>
      </c>
      <c r="X1875" s="47">
        <v>1</v>
      </c>
      <c r="Y1875" s="47">
        <v>1</v>
      </c>
      <c r="Z1875" s="75">
        <v>40855.636655092603</v>
      </c>
      <c r="AA1875" s="6" t="s">
        <v>433</v>
      </c>
      <c r="AB1875" s="47" t="s">
        <v>1745</v>
      </c>
      <c r="AC1875" s="47" t="s">
        <v>8850</v>
      </c>
      <c r="AD1875" s="47" t="s">
        <v>3090</v>
      </c>
      <c r="AE1875" s="47" t="s">
        <v>8851</v>
      </c>
      <c r="AF1875" s="6" t="s">
        <v>8852</v>
      </c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</row>
    <row r="1876" spans="1:43" s="1" customFormat="1" ht="47.25" x14ac:dyDescent="0.25">
      <c r="A1876" s="47">
        <v>1874</v>
      </c>
      <c r="B1876" s="47" t="s">
        <v>8853</v>
      </c>
      <c r="C1876" s="47" t="s">
        <v>5582</v>
      </c>
      <c r="D1876" s="69" t="s">
        <v>793</v>
      </c>
      <c r="E1876" s="47">
        <v>2004</v>
      </c>
      <c r="F1876" s="69" t="s">
        <v>1570</v>
      </c>
      <c r="G1876" s="69" t="s">
        <v>3400</v>
      </c>
      <c r="H1876" s="69" t="s">
        <v>3212</v>
      </c>
      <c r="I1876" s="70">
        <v>63.529493209816202</v>
      </c>
      <c r="J1876" s="47" t="s">
        <v>430</v>
      </c>
      <c r="K1876" s="47">
        <v>10</v>
      </c>
      <c r="L1876" s="71"/>
      <c r="M1876" s="47">
        <v>75</v>
      </c>
      <c r="N1876" s="48">
        <f t="shared" si="175"/>
        <v>180</v>
      </c>
      <c r="O1876" s="48">
        <f t="shared" si="176"/>
        <v>11435.308777766917</v>
      </c>
      <c r="P1876" s="72">
        <f t="shared" si="177"/>
        <v>1143.5308777766918</v>
      </c>
      <c r="Q1876" s="73">
        <f t="shared" si="178"/>
        <v>1886.8259483315412</v>
      </c>
      <c r="R1876" s="48">
        <f t="shared" si="179"/>
        <v>14465.66560387515</v>
      </c>
      <c r="S1876" s="74">
        <f t="shared" si="180"/>
        <v>55</v>
      </c>
      <c r="T1876" s="6" t="s">
        <v>431</v>
      </c>
      <c r="U1876" s="47" t="s">
        <v>432</v>
      </c>
      <c r="V1876" s="47">
        <v>1</v>
      </c>
      <c r="W1876" s="47">
        <v>1</v>
      </c>
      <c r="X1876" s="47">
        <v>1</v>
      </c>
      <c r="Y1876" s="47">
        <v>1</v>
      </c>
      <c r="Z1876" s="75">
        <v>40855.636655092603</v>
      </c>
      <c r="AA1876" s="6" t="s">
        <v>433</v>
      </c>
      <c r="AB1876" s="47" t="s">
        <v>3169</v>
      </c>
      <c r="AC1876" s="47" t="s">
        <v>8854</v>
      </c>
      <c r="AD1876" s="47" t="s">
        <v>8855</v>
      </c>
      <c r="AE1876" s="47" t="s">
        <v>8856</v>
      </c>
      <c r="AF1876" s="6" t="s">
        <v>8857</v>
      </c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</row>
    <row r="1877" spans="1:43" s="1" customFormat="1" ht="47.25" x14ac:dyDescent="0.25">
      <c r="A1877" s="47">
        <v>1875</v>
      </c>
      <c r="B1877" s="47" t="s">
        <v>8858</v>
      </c>
      <c r="C1877" s="47" t="s">
        <v>506</v>
      </c>
      <c r="D1877" s="69" t="s">
        <v>3586</v>
      </c>
      <c r="E1877" s="47">
        <v>2004</v>
      </c>
      <c r="F1877" s="69" t="s">
        <v>443</v>
      </c>
      <c r="G1877" s="69" t="s">
        <v>794</v>
      </c>
      <c r="H1877" s="69" t="s">
        <v>451</v>
      </c>
      <c r="I1877" s="70">
        <v>2.8893671598738071</v>
      </c>
      <c r="J1877" s="47" t="s">
        <v>430</v>
      </c>
      <c r="K1877" s="47">
        <v>12</v>
      </c>
      <c r="L1877" s="71"/>
      <c r="M1877" s="47">
        <v>75</v>
      </c>
      <c r="N1877" s="48">
        <f t="shared" si="175"/>
        <v>200</v>
      </c>
      <c r="O1877" s="48">
        <f t="shared" si="176"/>
        <v>577.87343197476139</v>
      </c>
      <c r="P1877" s="72">
        <f t="shared" si="177"/>
        <v>57.78734319747614</v>
      </c>
      <c r="Q1877" s="73">
        <f t="shared" si="178"/>
        <v>95.349116275835627</v>
      </c>
      <c r="R1877" s="48">
        <f t="shared" si="179"/>
        <v>731.00989144807318</v>
      </c>
      <c r="S1877" s="74">
        <f t="shared" si="180"/>
        <v>55</v>
      </c>
      <c r="T1877" s="6" t="s">
        <v>431</v>
      </c>
      <c r="U1877" s="47" t="s">
        <v>432</v>
      </c>
      <c r="V1877" s="47">
        <v>1</v>
      </c>
      <c r="W1877" s="47">
        <v>1</v>
      </c>
      <c r="X1877" s="47">
        <v>1</v>
      </c>
      <c r="Y1877" s="47">
        <v>1</v>
      </c>
      <c r="Z1877" s="75">
        <v>44305.594606481478</v>
      </c>
      <c r="AA1877" s="6" t="s">
        <v>1221</v>
      </c>
      <c r="AB1877" s="47" t="s">
        <v>3169</v>
      </c>
      <c r="AC1877" s="47" t="s">
        <v>3171</v>
      </c>
      <c r="AD1877" s="47" t="s">
        <v>8859</v>
      </c>
      <c r="AE1877" s="47" t="s">
        <v>8860</v>
      </c>
      <c r="AF1877" s="6" t="s">
        <v>8861</v>
      </c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</row>
    <row r="1878" spans="1:43" s="1" customFormat="1" ht="47.25" x14ac:dyDescent="0.25">
      <c r="A1878" s="47">
        <v>1876</v>
      </c>
      <c r="B1878" s="47" t="s">
        <v>8862</v>
      </c>
      <c r="C1878" s="47" t="s">
        <v>506</v>
      </c>
      <c r="D1878" s="69" t="s">
        <v>793</v>
      </c>
      <c r="E1878" s="47">
        <v>2004</v>
      </c>
      <c r="F1878" s="69" t="s">
        <v>443</v>
      </c>
      <c r="G1878" s="69" t="s">
        <v>8863</v>
      </c>
      <c r="H1878" s="69" t="s">
        <v>451</v>
      </c>
      <c r="I1878" s="70">
        <v>2.7795941665027368</v>
      </c>
      <c r="J1878" s="47" t="s">
        <v>430</v>
      </c>
      <c r="K1878" s="47">
        <v>12</v>
      </c>
      <c r="L1878" s="71"/>
      <c r="M1878" s="47">
        <v>75</v>
      </c>
      <c r="N1878" s="48">
        <f t="shared" si="175"/>
        <v>200</v>
      </c>
      <c r="O1878" s="48">
        <f t="shared" si="176"/>
        <v>555.91883330054736</v>
      </c>
      <c r="P1878" s="72">
        <f t="shared" si="177"/>
        <v>55.591883330054742</v>
      </c>
      <c r="Q1878" s="73">
        <f t="shared" si="178"/>
        <v>91.726607494590311</v>
      </c>
      <c r="R1878" s="48">
        <f t="shared" si="179"/>
        <v>703.23732412519246</v>
      </c>
      <c r="S1878" s="74">
        <f t="shared" si="180"/>
        <v>55</v>
      </c>
      <c r="T1878" s="6" t="s">
        <v>431</v>
      </c>
      <c r="U1878" s="47" t="s">
        <v>432</v>
      </c>
      <c r="V1878" s="47">
        <v>1</v>
      </c>
      <c r="W1878" s="47">
        <v>1</v>
      </c>
      <c r="X1878" s="47">
        <v>1</v>
      </c>
      <c r="Y1878" s="47">
        <v>1</v>
      </c>
      <c r="Z1878" s="75">
        <v>44305.595347222217</v>
      </c>
      <c r="AA1878" s="6" t="s">
        <v>1221</v>
      </c>
      <c r="AB1878" s="47" t="s">
        <v>3169</v>
      </c>
      <c r="AC1878" s="47" t="s">
        <v>3176</v>
      </c>
      <c r="AD1878" s="47" t="s">
        <v>8864</v>
      </c>
      <c r="AE1878" s="47" t="s">
        <v>8865</v>
      </c>
      <c r="AF1878" s="6" t="s">
        <v>8866</v>
      </c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</row>
    <row r="1879" spans="1:43" s="1" customFormat="1" ht="47.25" x14ac:dyDescent="0.25">
      <c r="A1879" s="47">
        <v>1877</v>
      </c>
      <c r="B1879" s="47" t="s">
        <v>8867</v>
      </c>
      <c r="C1879" s="47" t="s">
        <v>506</v>
      </c>
      <c r="D1879" s="69" t="s">
        <v>793</v>
      </c>
      <c r="E1879" s="47">
        <v>2004</v>
      </c>
      <c r="F1879" s="69" t="s">
        <v>450</v>
      </c>
      <c r="G1879" s="69" t="s">
        <v>443</v>
      </c>
      <c r="H1879" s="69" t="s">
        <v>451</v>
      </c>
      <c r="I1879" s="70">
        <v>31.3049467755738</v>
      </c>
      <c r="J1879" s="47" t="s">
        <v>430</v>
      </c>
      <c r="K1879" s="47">
        <v>8</v>
      </c>
      <c r="L1879" s="71"/>
      <c r="M1879" s="47">
        <v>75</v>
      </c>
      <c r="N1879" s="48">
        <f t="shared" si="175"/>
        <v>160</v>
      </c>
      <c r="O1879" s="48">
        <f t="shared" si="176"/>
        <v>5008.7914840918083</v>
      </c>
      <c r="P1879" s="72">
        <f t="shared" si="177"/>
        <v>500.87914840918086</v>
      </c>
      <c r="Q1879" s="73">
        <f t="shared" si="178"/>
        <v>826.45059487514834</v>
      </c>
      <c r="R1879" s="48">
        <f t="shared" si="179"/>
        <v>6336.1212273761375</v>
      </c>
      <c r="S1879" s="74">
        <f t="shared" si="180"/>
        <v>55</v>
      </c>
      <c r="T1879" s="6" t="s">
        <v>8836</v>
      </c>
      <c r="U1879" s="47" t="s">
        <v>432</v>
      </c>
      <c r="V1879" s="47">
        <v>1</v>
      </c>
      <c r="W1879" s="47">
        <v>1</v>
      </c>
      <c r="X1879" s="47">
        <v>1</v>
      </c>
      <c r="Y1879" s="47">
        <v>1</v>
      </c>
      <c r="Z1879" s="75">
        <v>44305.595949074072</v>
      </c>
      <c r="AA1879" s="6" t="s">
        <v>1221</v>
      </c>
      <c r="AB1879" s="47" t="s">
        <v>3169</v>
      </c>
      <c r="AC1879" s="47" t="s">
        <v>8868</v>
      </c>
      <c r="AD1879" s="47" t="s">
        <v>8869</v>
      </c>
      <c r="AE1879" s="47" t="s">
        <v>8870</v>
      </c>
      <c r="AF1879" s="6" t="s">
        <v>8871</v>
      </c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</row>
    <row r="1880" spans="1:43" s="1" customFormat="1" ht="47.25" x14ac:dyDescent="0.25">
      <c r="A1880" s="47">
        <v>1878</v>
      </c>
      <c r="B1880" s="47" t="s">
        <v>8872</v>
      </c>
      <c r="C1880" s="47" t="s">
        <v>506</v>
      </c>
      <c r="D1880" s="69" t="s">
        <v>793</v>
      </c>
      <c r="E1880" s="47">
        <v>2004</v>
      </c>
      <c r="F1880" s="69" t="s">
        <v>443</v>
      </c>
      <c r="G1880" s="69" t="s">
        <v>794</v>
      </c>
      <c r="H1880" s="69" t="s">
        <v>451</v>
      </c>
      <c r="I1880" s="70">
        <v>41.641220738330873</v>
      </c>
      <c r="J1880" s="47" t="s">
        <v>430</v>
      </c>
      <c r="K1880" s="47">
        <v>6</v>
      </c>
      <c r="L1880" s="71"/>
      <c r="M1880" s="47">
        <v>75</v>
      </c>
      <c r="N1880" s="48">
        <f t="shared" si="175"/>
        <v>140</v>
      </c>
      <c r="O1880" s="48">
        <f t="shared" si="176"/>
        <v>5829.7709033663223</v>
      </c>
      <c r="P1880" s="72">
        <f t="shared" si="177"/>
        <v>582.97709033663227</v>
      </c>
      <c r="Q1880" s="73">
        <f t="shared" si="178"/>
        <v>961.91219905544312</v>
      </c>
      <c r="R1880" s="48">
        <f t="shared" si="179"/>
        <v>7374.6601927583979</v>
      </c>
      <c r="S1880" s="74">
        <f t="shared" si="180"/>
        <v>55</v>
      </c>
      <c r="T1880" s="6" t="s">
        <v>431</v>
      </c>
      <c r="U1880" s="47" t="s">
        <v>432</v>
      </c>
      <c r="V1880" s="47">
        <v>1</v>
      </c>
      <c r="W1880" s="47">
        <v>1</v>
      </c>
      <c r="X1880" s="47">
        <v>1</v>
      </c>
      <c r="Y1880" s="47">
        <v>1</v>
      </c>
      <c r="Z1880" s="75">
        <v>44305.596377314832</v>
      </c>
      <c r="AA1880" s="6" t="s">
        <v>1221</v>
      </c>
      <c r="AB1880" s="47" t="s">
        <v>3169</v>
      </c>
      <c r="AC1880" s="47" t="s">
        <v>3185</v>
      </c>
      <c r="AD1880" s="47"/>
      <c r="AE1880" s="47" t="s">
        <v>8873</v>
      </c>
      <c r="AF1880" s="6" t="s">
        <v>8874</v>
      </c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</row>
    <row r="1881" spans="1:43" s="1" customFormat="1" ht="47.25" x14ac:dyDescent="0.25">
      <c r="A1881" s="47">
        <v>1879</v>
      </c>
      <c r="B1881" s="47" t="s">
        <v>8875</v>
      </c>
      <c r="C1881" s="47" t="s">
        <v>506</v>
      </c>
      <c r="D1881" s="69" t="s">
        <v>793</v>
      </c>
      <c r="E1881" s="47">
        <v>2004</v>
      </c>
      <c r="F1881" s="69" t="s">
        <v>443</v>
      </c>
      <c r="G1881" s="69" t="s">
        <v>8863</v>
      </c>
      <c r="H1881" s="69" t="s">
        <v>451</v>
      </c>
      <c r="I1881" s="70">
        <v>3.209456934890945</v>
      </c>
      <c r="J1881" s="47" t="s">
        <v>430</v>
      </c>
      <c r="K1881" s="47">
        <v>12</v>
      </c>
      <c r="L1881" s="71"/>
      <c r="M1881" s="47">
        <v>75</v>
      </c>
      <c r="N1881" s="48">
        <f t="shared" si="175"/>
        <v>200</v>
      </c>
      <c r="O1881" s="48">
        <f t="shared" si="176"/>
        <v>641.89138697818896</v>
      </c>
      <c r="P1881" s="72">
        <f t="shared" si="177"/>
        <v>64.189138697818905</v>
      </c>
      <c r="Q1881" s="73">
        <f t="shared" si="178"/>
        <v>105.91207885140118</v>
      </c>
      <c r="R1881" s="48">
        <f t="shared" si="179"/>
        <v>811.99260452740896</v>
      </c>
      <c r="S1881" s="74">
        <f t="shared" si="180"/>
        <v>55</v>
      </c>
      <c r="T1881" s="6" t="s">
        <v>431</v>
      </c>
      <c r="U1881" s="47" t="s">
        <v>432</v>
      </c>
      <c r="V1881" s="47">
        <v>1</v>
      </c>
      <c r="W1881" s="47">
        <v>1</v>
      </c>
      <c r="X1881" s="47">
        <v>1</v>
      </c>
      <c r="Y1881" s="47">
        <v>1</v>
      </c>
      <c r="Z1881" s="75">
        <v>44305.596689814833</v>
      </c>
      <c r="AA1881" s="6" t="s">
        <v>1221</v>
      </c>
      <c r="AB1881" s="47" t="s">
        <v>3169</v>
      </c>
      <c r="AC1881" s="47" t="s">
        <v>3189</v>
      </c>
      <c r="AD1881" s="47" t="s">
        <v>8876</v>
      </c>
      <c r="AE1881" s="47" t="s">
        <v>8877</v>
      </c>
      <c r="AF1881" s="6" t="s">
        <v>8878</v>
      </c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</row>
    <row r="1882" spans="1:43" s="1" customFormat="1" ht="47.25" x14ac:dyDescent="0.25">
      <c r="A1882" s="47">
        <v>1880</v>
      </c>
      <c r="B1882" s="47" t="s">
        <v>8879</v>
      </c>
      <c r="C1882" s="47" t="s">
        <v>506</v>
      </c>
      <c r="D1882" s="69" t="s">
        <v>793</v>
      </c>
      <c r="E1882" s="47">
        <v>2004</v>
      </c>
      <c r="F1882" s="69" t="s">
        <v>443</v>
      </c>
      <c r="G1882" s="69" t="s">
        <v>794</v>
      </c>
      <c r="H1882" s="69" t="s">
        <v>451</v>
      </c>
      <c r="I1882" s="70">
        <v>3.0213537675889031</v>
      </c>
      <c r="J1882" s="47" t="s">
        <v>430</v>
      </c>
      <c r="K1882" s="47">
        <v>8</v>
      </c>
      <c r="L1882" s="71"/>
      <c r="M1882" s="47">
        <v>75</v>
      </c>
      <c r="N1882" s="48">
        <f t="shared" si="175"/>
        <v>160</v>
      </c>
      <c r="O1882" s="48">
        <f t="shared" si="176"/>
        <v>483.41660281422446</v>
      </c>
      <c r="P1882" s="72">
        <f t="shared" si="177"/>
        <v>48.341660281422449</v>
      </c>
      <c r="Q1882" s="73">
        <f t="shared" si="178"/>
        <v>79.76373946434704</v>
      </c>
      <c r="R1882" s="48">
        <f t="shared" si="179"/>
        <v>611.52200255999401</v>
      </c>
      <c r="S1882" s="74">
        <f t="shared" si="180"/>
        <v>55</v>
      </c>
      <c r="T1882" s="6" t="s">
        <v>431</v>
      </c>
      <c r="U1882" s="47" t="s">
        <v>432</v>
      </c>
      <c r="V1882" s="47">
        <v>1</v>
      </c>
      <c r="W1882" s="47">
        <v>1</v>
      </c>
      <c r="X1882" s="47">
        <v>1</v>
      </c>
      <c r="Y1882" s="47">
        <v>1</v>
      </c>
      <c r="Z1882" s="75">
        <v>44305.596689814833</v>
      </c>
      <c r="AA1882" s="6" t="s">
        <v>1221</v>
      </c>
      <c r="AB1882" s="47" t="s">
        <v>3169</v>
      </c>
      <c r="AC1882" s="47" t="s">
        <v>8876</v>
      </c>
      <c r="AD1882" s="47" t="s">
        <v>3193</v>
      </c>
      <c r="AE1882" s="47" t="s">
        <v>8880</v>
      </c>
      <c r="AF1882" s="6" t="s">
        <v>8881</v>
      </c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</row>
    <row r="1883" spans="1:43" s="1" customFormat="1" ht="47.25" x14ac:dyDescent="0.25">
      <c r="A1883" s="47">
        <v>1881</v>
      </c>
      <c r="B1883" s="47" t="s">
        <v>8882</v>
      </c>
      <c r="C1883" s="47" t="s">
        <v>3203</v>
      </c>
      <c r="D1883" s="69" t="s">
        <v>793</v>
      </c>
      <c r="E1883" s="47">
        <v>2004</v>
      </c>
      <c r="F1883" s="69" t="s">
        <v>443</v>
      </c>
      <c r="G1883" s="69" t="s">
        <v>3212</v>
      </c>
      <c r="H1883" s="69" t="s">
        <v>794</v>
      </c>
      <c r="I1883" s="70">
        <v>43.573907119717688</v>
      </c>
      <c r="J1883" s="47" t="s">
        <v>430</v>
      </c>
      <c r="K1883" s="47">
        <v>12</v>
      </c>
      <c r="L1883" s="71"/>
      <c r="M1883" s="47">
        <v>75</v>
      </c>
      <c r="N1883" s="48">
        <f t="shared" si="175"/>
        <v>200</v>
      </c>
      <c r="O1883" s="48">
        <f t="shared" si="176"/>
        <v>8714.7814239435374</v>
      </c>
      <c r="P1883" s="72">
        <f t="shared" si="177"/>
        <v>871.47814239435377</v>
      </c>
      <c r="Q1883" s="73">
        <f t="shared" si="178"/>
        <v>1437.9389349506835</v>
      </c>
      <c r="R1883" s="48">
        <f t="shared" si="179"/>
        <v>11024.198501288574</v>
      </c>
      <c r="S1883" s="74">
        <f t="shared" si="180"/>
        <v>55</v>
      </c>
      <c r="T1883" s="6" t="s">
        <v>431</v>
      </c>
      <c r="U1883" s="47" t="s">
        <v>432</v>
      </c>
      <c r="V1883" s="47">
        <v>1</v>
      </c>
      <c r="W1883" s="47">
        <v>1</v>
      </c>
      <c r="X1883" s="47">
        <v>1</v>
      </c>
      <c r="Y1883" s="47">
        <v>1</v>
      </c>
      <c r="Z1883" s="75">
        <v>44305.597951388889</v>
      </c>
      <c r="AA1883" s="6" t="s">
        <v>1221</v>
      </c>
      <c r="AB1883" s="47" t="s">
        <v>3169</v>
      </c>
      <c r="AC1883" s="47" t="s">
        <v>8883</v>
      </c>
      <c r="AD1883" s="47" t="s">
        <v>8884</v>
      </c>
      <c r="AE1883" s="47" t="s">
        <v>8885</v>
      </c>
      <c r="AF1883" s="6" t="s">
        <v>8886</v>
      </c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</row>
    <row r="1884" spans="1:43" s="1" customFormat="1" ht="47.25" x14ac:dyDescent="0.25">
      <c r="A1884" s="47">
        <v>1882</v>
      </c>
      <c r="B1884" s="47" t="s">
        <v>8887</v>
      </c>
      <c r="C1884" s="47" t="s">
        <v>7537</v>
      </c>
      <c r="D1884" s="69" t="s">
        <v>793</v>
      </c>
      <c r="E1884" s="47">
        <v>2004</v>
      </c>
      <c r="F1884" s="69" t="s">
        <v>8888</v>
      </c>
      <c r="G1884" s="69" t="s">
        <v>443</v>
      </c>
      <c r="H1884" s="69" t="s">
        <v>451</v>
      </c>
      <c r="I1884" s="70">
        <v>61.759540972722142</v>
      </c>
      <c r="J1884" s="47" t="s">
        <v>430</v>
      </c>
      <c r="K1884" s="47">
        <v>12</v>
      </c>
      <c r="L1884" s="71"/>
      <c r="M1884" s="47">
        <v>75</v>
      </c>
      <c r="N1884" s="48">
        <f t="shared" si="175"/>
        <v>200</v>
      </c>
      <c r="O1884" s="48">
        <f t="shared" si="176"/>
        <v>12351.908194544429</v>
      </c>
      <c r="P1884" s="72">
        <f t="shared" si="177"/>
        <v>1235.190819454443</v>
      </c>
      <c r="Q1884" s="73">
        <f t="shared" si="178"/>
        <v>2038.0648520998307</v>
      </c>
      <c r="R1884" s="48">
        <f t="shared" si="179"/>
        <v>15625.163866098703</v>
      </c>
      <c r="S1884" s="74">
        <f t="shared" si="180"/>
        <v>55</v>
      </c>
      <c r="T1884" s="6" t="s">
        <v>431</v>
      </c>
      <c r="U1884" s="47" t="s">
        <v>432</v>
      </c>
      <c r="V1884" s="47">
        <v>1</v>
      </c>
      <c r="W1884" s="47">
        <v>1</v>
      </c>
      <c r="X1884" s="47">
        <v>1</v>
      </c>
      <c r="Y1884" s="47">
        <v>1</v>
      </c>
      <c r="Z1884" s="75">
        <v>44305.598379629628</v>
      </c>
      <c r="AA1884" s="6" t="s">
        <v>1221</v>
      </c>
      <c r="AB1884" s="47" t="s">
        <v>3169</v>
      </c>
      <c r="AC1884" s="47" t="s">
        <v>8889</v>
      </c>
      <c r="AD1884" s="47" t="s">
        <v>8890</v>
      </c>
      <c r="AE1884" s="47" t="s">
        <v>8891</v>
      </c>
      <c r="AF1884" s="6" t="s">
        <v>8892</v>
      </c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</row>
    <row r="1885" spans="1:43" s="1" customFormat="1" ht="47.25" x14ac:dyDescent="0.25">
      <c r="A1885" s="47">
        <v>1883</v>
      </c>
      <c r="B1885" s="47" t="s">
        <v>8893</v>
      </c>
      <c r="C1885" s="47" t="s">
        <v>506</v>
      </c>
      <c r="D1885" s="69" t="s">
        <v>793</v>
      </c>
      <c r="E1885" s="47">
        <v>2004</v>
      </c>
      <c r="F1885" s="69" t="s">
        <v>443</v>
      </c>
      <c r="G1885" s="69" t="s">
        <v>8863</v>
      </c>
      <c r="H1885" s="69" t="s">
        <v>451</v>
      </c>
      <c r="I1885" s="70">
        <v>3.0003718849544159</v>
      </c>
      <c r="J1885" s="47" t="s">
        <v>430</v>
      </c>
      <c r="K1885" s="47">
        <v>6</v>
      </c>
      <c r="L1885" s="71"/>
      <c r="M1885" s="47">
        <v>75</v>
      </c>
      <c r="N1885" s="48">
        <f t="shared" si="175"/>
        <v>140</v>
      </c>
      <c r="O1885" s="48">
        <f t="shared" si="176"/>
        <v>420.0520638936182</v>
      </c>
      <c r="P1885" s="72">
        <f t="shared" si="177"/>
        <v>42.005206389361824</v>
      </c>
      <c r="Q1885" s="73">
        <f t="shared" si="178"/>
        <v>69.308590542447007</v>
      </c>
      <c r="R1885" s="48">
        <f t="shared" si="179"/>
        <v>531.36586082542703</v>
      </c>
      <c r="S1885" s="74">
        <f t="shared" si="180"/>
        <v>55</v>
      </c>
      <c r="T1885" s="6" t="s">
        <v>431</v>
      </c>
      <c r="U1885" s="47" t="s">
        <v>432</v>
      </c>
      <c r="V1885" s="47">
        <v>1</v>
      </c>
      <c r="W1885" s="47">
        <v>1</v>
      </c>
      <c r="X1885" s="47">
        <v>1</v>
      </c>
      <c r="Y1885" s="47">
        <v>1</v>
      </c>
      <c r="Z1885" s="75">
        <v>40855.636666666673</v>
      </c>
      <c r="AA1885" s="6" t="s">
        <v>433</v>
      </c>
      <c r="AB1885" s="47" t="s">
        <v>3169</v>
      </c>
      <c r="AC1885" s="47"/>
      <c r="AD1885" s="47" t="s">
        <v>8894</v>
      </c>
      <c r="AE1885" s="47" t="s">
        <v>8895</v>
      </c>
      <c r="AF1885" s="6" t="s">
        <v>8896</v>
      </c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</row>
    <row r="1886" spans="1:43" s="1" customFormat="1" ht="47.25" x14ac:dyDescent="0.25">
      <c r="A1886" s="47">
        <v>1884</v>
      </c>
      <c r="B1886" s="47" t="s">
        <v>8897</v>
      </c>
      <c r="C1886" s="47" t="s">
        <v>7537</v>
      </c>
      <c r="D1886" s="69" t="s">
        <v>793</v>
      </c>
      <c r="E1886" s="47">
        <v>2004</v>
      </c>
      <c r="F1886" s="69" t="s">
        <v>3212</v>
      </c>
      <c r="G1886" s="69" t="s">
        <v>3210</v>
      </c>
      <c r="H1886" s="69" t="s">
        <v>443</v>
      </c>
      <c r="I1886" s="70">
        <v>4.0003423179487401</v>
      </c>
      <c r="J1886" s="47" t="s">
        <v>430</v>
      </c>
      <c r="K1886" s="47">
        <v>12</v>
      </c>
      <c r="L1886" s="71"/>
      <c r="M1886" s="47">
        <v>75</v>
      </c>
      <c r="N1886" s="48">
        <f t="shared" si="175"/>
        <v>200</v>
      </c>
      <c r="O1886" s="48">
        <f t="shared" si="176"/>
        <v>800.06846358974803</v>
      </c>
      <c r="P1886" s="72">
        <f t="shared" si="177"/>
        <v>80.006846358974812</v>
      </c>
      <c r="Q1886" s="73">
        <f t="shared" si="178"/>
        <v>132.01129649230842</v>
      </c>
      <c r="R1886" s="48">
        <f t="shared" si="179"/>
        <v>1012.0866064410313</v>
      </c>
      <c r="S1886" s="74">
        <f t="shared" si="180"/>
        <v>55</v>
      </c>
      <c r="T1886" s="6" t="s">
        <v>431</v>
      </c>
      <c r="U1886" s="47" t="s">
        <v>432</v>
      </c>
      <c r="V1886" s="47">
        <v>1</v>
      </c>
      <c r="W1886" s="47">
        <v>1</v>
      </c>
      <c r="X1886" s="47">
        <v>1</v>
      </c>
      <c r="Y1886" s="47">
        <v>1</v>
      </c>
      <c r="Z1886" s="75">
        <v>40855.636666666673</v>
      </c>
      <c r="AA1886" s="6" t="s">
        <v>433</v>
      </c>
      <c r="AB1886" s="47" t="s">
        <v>3169</v>
      </c>
      <c r="AC1886" s="47" t="s">
        <v>7538</v>
      </c>
      <c r="AD1886" s="47" t="s">
        <v>8898</v>
      </c>
      <c r="AE1886" s="47" t="s">
        <v>8899</v>
      </c>
      <c r="AF1886" s="6" t="s">
        <v>8900</v>
      </c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</row>
    <row r="1887" spans="1:43" s="1" customFormat="1" ht="47.25" x14ac:dyDescent="0.25">
      <c r="A1887" s="47">
        <v>1885</v>
      </c>
      <c r="B1887" s="47" t="s">
        <v>8901</v>
      </c>
      <c r="C1887" s="47" t="s">
        <v>506</v>
      </c>
      <c r="D1887" s="69" t="s">
        <v>793</v>
      </c>
      <c r="E1887" s="47">
        <v>2004</v>
      </c>
      <c r="F1887" s="69" t="s">
        <v>443</v>
      </c>
      <c r="G1887" s="69" t="s">
        <v>794</v>
      </c>
      <c r="H1887" s="69" t="s">
        <v>451</v>
      </c>
      <c r="I1887" s="70">
        <v>2.8816828025700789</v>
      </c>
      <c r="J1887" s="47" t="s">
        <v>430</v>
      </c>
      <c r="K1887" s="47">
        <v>8</v>
      </c>
      <c r="L1887" s="71"/>
      <c r="M1887" s="47">
        <v>75</v>
      </c>
      <c r="N1887" s="48">
        <f t="shared" si="175"/>
        <v>160</v>
      </c>
      <c r="O1887" s="48">
        <f t="shared" si="176"/>
        <v>461.06924841121264</v>
      </c>
      <c r="P1887" s="72">
        <f t="shared" si="177"/>
        <v>46.10692484112127</v>
      </c>
      <c r="Q1887" s="73">
        <f t="shared" si="178"/>
        <v>76.076425987850087</v>
      </c>
      <c r="R1887" s="48">
        <f t="shared" si="179"/>
        <v>583.25259924018405</v>
      </c>
      <c r="S1887" s="74">
        <f t="shared" si="180"/>
        <v>55</v>
      </c>
      <c r="T1887" s="6" t="s">
        <v>431</v>
      </c>
      <c r="U1887" s="47" t="s">
        <v>432</v>
      </c>
      <c r="V1887" s="47">
        <v>1</v>
      </c>
      <c r="W1887" s="47">
        <v>1</v>
      </c>
      <c r="X1887" s="47">
        <v>1</v>
      </c>
      <c r="Y1887" s="47">
        <v>1</v>
      </c>
      <c r="Z1887" s="75">
        <v>44305.594652777778</v>
      </c>
      <c r="AA1887" s="6" t="s">
        <v>1221</v>
      </c>
      <c r="AB1887" s="47" t="s">
        <v>3169</v>
      </c>
      <c r="AC1887" s="47" t="s">
        <v>8859</v>
      </c>
      <c r="AD1887" s="47" t="s">
        <v>8902</v>
      </c>
      <c r="AE1887" s="47" t="s">
        <v>8903</v>
      </c>
      <c r="AF1887" s="6" t="s">
        <v>8904</v>
      </c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</row>
    <row r="1888" spans="1:43" s="1" customFormat="1" ht="47.25" x14ac:dyDescent="0.25">
      <c r="A1888" s="47">
        <v>1886</v>
      </c>
      <c r="B1888" s="47" t="s">
        <v>8905</v>
      </c>
      <c r="C1888" s="47" t="s">
        <v>506</v>
      </c>
      <c r="D1888" s="69" t="s">
        <v>793</v>
      </c>
      <c r="E1888" s="47">
        <v>2004</v>
      </c>
      <c r="F1888" s="69" t="s">
        <v>443</v>
      </c>
      <c r="G1888" s="69" t="s">
        <v>794</v>
      </c>
      <c r="H1888" s="69" t="s">
        <v>451</v>
      </c>
      <c r="I1888" s="70">
        <v>2.5071985071543832</v>
      </c>
      <c r="J1888" s="47" t="s">
        <v>430</v>
      </c>
      <c r="K1888" s="47">
        <v>12</v>
      </c>
      <c r="L1888" s="71"/>
      <c r="M1888" s="47">
        <v>75</v>
      </c>
      <c r="N1888" s="48">
        <f t="shared" si="175"/>
        <v>200</v>
      </c>
      <c r="O1888" s="48">
        <f t="shared" si="176"/>
        <v>501.43970143087665</v>
      </c>
      <c r="P1888" s="72">
        <f t="shared" si="177"/>
        <v>50.143970143087671</v>
      </c>
      <c r="Q1888" s="73">
        <f t="shared" si="178"/>
        <v>82.737550736094647</v>
      </c>
      <c r="R1888" s="48">
        <f t="shared" si="179"/>
        <v>634.32122231005906</v>
      </c>
      <c r="S1888" s="74">
        <f t="shared" si="180"/>
        <v>55</v>
      </c>
      <c r="T1888" s="6" t="s">
        <v>431</v>
      </c>
      <c r="U1888" s="47" t="s">
        <v>432</v>
      </c>
      <c r="V1888" s="47">
        <v>1</v>
      </c>
      <c r="W1888" s="47">
        <v>1</v>
      </c>
      <c r="X1888" s="47">
        <v>1</v>
      </c>
      <c r="Y1888" s="47">
        <v>1</v>
      </c>
      <c r="Z1888" s="75">
        <v>44305.594606481478</v>
      </c>
      <c r="AA1888" s="6" t="s">
        <v>1221</v>
      </c>
      <c r="AB1888" s="47" t="s">
        <v>3169</v>
      </c>
      <c r="AC1888" s="47" t="s">
        <v>8859</v>
      </c>
      <c r="AD1888" s="47" t="s">
        <v>8906</v>
      </c>
      <c r="AE1888" s="47" t="s">
        <v>8907</v>
      </c>
      <c r="AF1888" s="6" t="s">
        <v>8908</v>
      </c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</row>
    <row r="1889" spans="1:43" s="1" customFormat="1" ht="47.25" x14ac:dyDescent="0.25">
      <c r="A1889" s="47">
        <v>1887</v>
      </c>
      <c r="B1889" s="47" t="s">
        <v>8909</v>
      </c>
      <c r="C1889" s="47" t="s">
        <v>506</v>
      </c>
      <c r="D1889" s="69" t="s">
        <v>793</v>
      </c>
      <c r="E1889" s="47">
        <v>2004</v>
      </c>
      <c r="F1889" s="69" t="s">
        <v>443</v>
      </c>
      <c r="G1889" s="69" t="s">
        <v>794</v>
      </c>
      <c r="H1889" s="69" t="s">
        <v>457</v>
      </c>
      <c r="I1889" s="70">
        <v>31.64736248508655</v>
      </c>
      <c r="J1889" s="47" t="s">
        <v>430</v>
      </c>
      <c r="K1889" s="47">
        <v>12</v>
      </c>
      <c r="L1889" s="71"/>
      <c r="M1889" s="47">
        <v>75</v>
      </c>
      <c r="N1889" s="48">
        <f t="shared" si="175"/>
        <v>200</v>
      </c>
      <c r="O1889" s="48">
        <f t="shared" si="176"/>
        <v>6329.4724970173102</v>
      </c>
      <c r="P1889" s="72">
        <f t="shared" si="177"/>
        <v>632.94724970173104</v>
      </c>
      <c r="Q1889" s="73">
        <f t="shared" si="178"/>
        <v>1044.3629620078561</v>
      </c>
      <c r="R1889" s="48">
        <f t="shared" si="179"/>
        <v>8006.7827087268979</v>
      </c>
      <c r="S1889" s="74">
        <f t="shared" si="180"/>
        <v>55</v>
      </c>
      <c r="T1889" s="6" t="s">
        <v>431</v>
      </c>
      <c r="U1889" s="47" t="s">
        <v>432</v>
      </c>
      <c r="V1889" s="47">
        <v>1</v>
      </c>
      <c r="W1889" s="47">
        <v>1</v>
      </c>
      <c r="X1889" s="47">
        <v>1</v>
      </c>
      <c r="Y1889" s="47">
        <v>1</v>
      </c>
      <c r="Z1889" s="75">
        <v>44305.594837962963</v>
      </c>
      <c r="AA1889" s="6" t="s">
        <v>1221</v>
      </c>
      <c r="AB1889" s="47" t="s">
        <v>3169</v>
      </c>
      <c r="AC1889" s="47" t="s">
        <v>8906</v>
      </c>
      <c r="AD1889" s="47" t="s">
        <v>3175</v>
      </c>
      <c r="AE1889" s="47" t="s">
        <v>8910</v>
      </c>
      <c r="AF1889" s="6" t="s">
        <v>8911</v>
      </c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</row>
    <row r="1890" spans="1:43" s="1" customFormat="1" ht="47.25" x14ac:dyDescent="0.25">
      <c r="A1890" s="47">
        <v>1888</v>
      </c>
      <c r="B1890" s="47" t="s">
        <v>8912</v>
      </c>
      <c r="C1890" s="47" t="s">
        <v>506</v>
      </c>
      <c r="D1890" s="69" t="s">
        <v>793</v>
      </c>
      <c r="E1890" s="47">
        <v>2004</v>
      </c>
      <c r="F1890" s="69" t="s">
        <v>443</v>
      </c>
      <c r="G1890" s="69" t="s">
        <v>794</v>
      </c>
      <c r="H1890" s="69" t="s">
        <v>451</v>
      </c>
      <c r="I1890" s="70">
        <v>2.9512159418728001</v>
      </c>
      <c r="J1890" s="47" t="s">
        <v>430</v>
      </c>
      <c r="K1890" s="47">
        <v>12</v>
      </c>
      <c r="L1890" s="71"/>
      <c r="M1890" s="47">
        <v>75</v>
      </c>
      <c r="N1890" s="48">
        <f t="shared" si="175"/>
        <v>200</v>
      </c>
      <c r="O1890" s="48">
        <f t="shared" si="176"/>
        <v>590.24318837456008</v>
      </c>
      <c r="P1890" s="72">
        <f t="shared" si="177"/>
        <v>59.024318837456008</v>
      </c>
      <c r="Q1890" s="73">
        <f t="shared" si="178"/>
        <v>97.390126081802407</v>
      </c>
      <c r="R1890" s="48">
        <f t="shared" si="179"/>
        <v>746.65763329381844</v>
      </c>
      <c r="S1890" s="74">
        <f t="shared" si="180"/>
        <v>55</v>
      </c>
      <c r="T1890" s="6" t="s">
        <v>431</v>
      </c>
      <c r="U1890" s="47" t="s">
        <v>432</v>
      </c>
      <c r="V1890" s="47">
        <v>1</v>
      </c>
      <c r="W1890" s="47">
        <v>1</v>
      </c>
      <c r="X1890" s="47">
        <v>1</v>
      </c>
      <c r="Y1890" s="47">
        <v>1</v>
      </c>
      <c r="Z1890" s="75">
        <v>44305.595381944448</v>
      </c>
      <c r="AA1890" s="6" t="s">
        <v>1221</v>
      </c>
      <c r="AB1890" s="47" t="s">
        <v>3169</v>
      </c>
      <c r="AC1890" s="47" t="s">
        <v>8864</v>
      </c>
      <c r="AD1890" s="47" t="s">
        <v>8913</v>
      </c>
      <c r="AE1890" s="47" t="s">
        <v>8914</v>
      </c>
      <c r="AF1890" s="6" t="s">
        <v>8915</v>
      </c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</row>
    <row r="1891" spans="1:43" s="1" customFormat="1" ht="47.25" x14ac:dyDescent="0.25">
      <c r="A1891" s="47">
        <v>1889</v>
      </c>
      <c r="B1891" s="47" t="s">
        <v>8916</v>
      </c>
      <c r="C1891" s="47" t="s">
        <v>506</v>
      </c>
      <c r="D1891" s="69" t="s">
        <v>793</v>
      </c>
      <c r="E1891" s="47">
        <v>2004</v>
      </c>
      <c r="F1891" s="69" t="s">
        <v>443</v>
      </c>
      <c r="G1891" s="69" t="s">
        <v>8863</v>
      </c>
      <c r="H1891" s="69" t="s">
        <v>451</v>
      </c>
      <c r="I1891" s="70">
        <v>3.2168628722583872</v>
      </c>
      <c r="J1891" s="47" t="s">
        <v>430</v>
      </c>
      <c r="K1891" s="47">
        <v>12</v>
      </c>
      <c r="L1891" s="71"/>
      <c r="M1891" s="47">
        <v>75</v>
      </c>
      <c r="N1891" s="48">
        <f t="shared" si="175"/>
        <v>200</v>
      </c>
      <c r="O1891" s="48">
        <f t="shared" si="176"/>
        <v>643.37257445167745</v>
      </c>
      <c r="P1891" s="72">
        <f t="shared" si="177"/>
        <v>64.337257445167751</v>
      </c>
      <c r="Q1891" s="73">
        <f t="shared" si="178"/>
        <v>106.15647478452678</v>
      </c>
      <c r="R1891" s="48">
        <f t="shared" si="179"/>
        <v>813.86630668137195</v>
      </c>
      <c r="S1891" s="74">
        <f t="shared" si="180"/>
        <v>55</v>
      </c>
      <c r="T1891" s="6" t="s">
        <v>431</v>
      </c>
      <c r="U1891" s="47" t="s">
        <v>432</v>
      </c>
      <c r="V1891" s="47">
        <v>1</v>
      </c>
      <c r="W1891" s="47">
        <v>1</v>
      </c>
      <c r="X1891" s="47">
        <v>1</v>
      </c>
      <c r="Y1891" s="47">
        <v>1</v>
      </c>
      <c r="Z1891" s="75">
        <v>44305.595347222217</v>
      </c>
      <c r="AA1891" s="6" t="s">
        <v>1221</v>
      </c>
      <c r="AB1891" s="47" t="s">
        <v>3169</v>
      </c>
      <c r="AC1891" s="47" t="s">
        <v>8864</v>
      </c>
      <c r="AD1891" s="47" t="s">
        <v>8917</v>
      </c>
      <c r="AE1891" s="47" t="s">
        <v>8918</v>
      </c>
      <c r="AF1891" s="6" t="s">
        <v>8919</v>
      </c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</row>
    <row r="1892" spans="1:43" s="1" customFormat="1" ht="47.25" x14ac:dyDescent="0.25">
      <c r="A1892" s="47">
        <v>1890</v>
      </c>
      <c r="B1892" s="47" t="s">
        <v>8920</v>
      </c>
      <c r="C1892" s="47" t="s">
        <v>506</v>
      </c>
      <c r="D1892" s="69" t="s">
        <v>793</v>
      </c>
      <c r="E1892" s="47">
        <v>2004</v>
      </c>
      <c r="F1892" s="69" t="s">
        <v>443</v>
      </c>
      <c r="G1892" s="69" t="s">
        <v>794</v>
      </c>
      <c r="H1892" s="69" t="s">
        <v>451</v>
      </c>
      <c r="I1892" s="70">
        <v>84.766536769457488</v>
      </c>
      <c r="J1892" s="47" t="s">
        <v>430</v>
      </c>
      <c r="K1892" s="47">
        <v>12</v>
      </c>
      <c r="L1892" s="71"/>
      <c r="M1892" s="47">
        <v>75</v>
      </c>
      <c r="N1892" s="48">
        <f t="shared" si="175"/>
        <v>200</v>
      </c>
      <c r="O1892" s="48">
        <f t="shared" si="176"/>
        <v>16953.307353891498</v>
      </c>
      <c r="P1892" s="72">
        <f t="shared" si="177"/>
        <v>1695.3307353891498</v>
      </c>
      <c r="Q1892" s="73">
        <f t="shared" si="178"/>
        <v>2797.2957133920972</v>
      </c>
      <c r="R1892" s="48">
        <f t="shared" si="179"/>
        <v>21445.933802672746</v>
      </c>
      <c r="S1892" s="74">
        <f t="shared" si="180"/>
        <v>55</v>
      </c>
      <c r="T1892" s="6" t="s">
        <v>431</v>
      </c>
      <c r="U1892" s="47" t="s">
        <v>432</v>
      </c>
      <c r="V1892" s="47">
        <v>1</v>
      </c>
      <c r="W1892" s="47">
        <v>1</v>
      </c>
      <c r="X1892" s="47">
        <v>1</v>
      </c>
      <c r="Y1892" s="47">
        <v>1</v>
      </c>
      <c r="Z1892" s="75">
        <v>44305.595578703702</v>
      </c>
      <c r="AA1892" s="6" t="s">
        <v>1221</v>
      </c>
      <c r="AB1892" s="47" t="s">
        <v>3169</v>
      </c>
      <c r="AC1892" s="47" t="s">
        <v>8917</v>
      </c>
      <c r="AD1892" s="47" t="s">
        <v>3180</v>
      </c>
      <c r="AE1892" s="47" t="s">
        <v>8921</v>
      </c>
      <c r="AF1892" s="6" t="s">
        <v>8922</v>
      </c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</row>
    <row r="1893" spans="1:43" s="1" customFormat="1" ht="47.25" x14ac:dyDescent="0.25">
      <c r="A1893" s="47">
        <v>1891</v>
      </c>
      <c r="B1893" s="47" t="s">
        <v>8923</v>
      </c>
      <c r="C1893" s="47" t="s">
        <v>506</v>
      </c>
      <c r="D1893" s="69" t="s">
        <v>793</v>
      </c>
      <c r="E1893" s="47">
        <v>2004</v>
      </c>
      <c r="F1893" s="69" t="s">
        <v>450</v>
      </c>
      <c r="G1893" s="69" t="s">
        <v>443</v>
      </c>
      <c r="H1893" s="69" t="s">
        <v>451</v>
      </c>
      <c r="I1893" s="70">
        <v>2.12471914538119</v>
      </c>
      <c r="J1893" s="47" t="s">
        <v>430</v>
      </c>
      <c r="K1893" s="47">
        <v>8</v>
      </c>
      <c r="L1893" s="71"/>
      <c r="M1893" s="47">
        <v>75</v>
      </c>
      <c r="N1893" s="48">
        <f t="shared" si="175"/>
        <v>160</v>
      </c>
      <c r="O1893" s="48">
        <f t="shared" si="176"/>
        <v>339.95506326099041</v>
      </c>
      <c r="P1893" s="72">
        <f t="shared" si="177"/>
        <v>33.99550632609904</v>
      </c>
      <c r="Q1893" s="73">
        <f t="shared" si="178"/>
        <v>56.092585438063416</v>
      </c>
      <c r="R1893" s="48">
        <f t="shared" si="179"/>
        <v>430.04315502515283</v>
      </c>
      <c r="S1893" s="74">
        <f t="shared" si="180"/>
        <v>55</v>
      </c>
      <c r="T1893" s="6" t="s">
        <v>431</v>
      </c>
      <c r="U1893" s="47" t="s">
        <v>432</v>
      </c>
      <c r="V1893" s="47">
        <v>1</v>
      </c>
      <c r="W1893" s="47">
        <v>1</v>
      </c>
      <c r="X1893" s="47">
        <v>1</v>
      </c>
      <c r="Y1893" s="47">
        <v>1</v>
      </c>
      <c r="Z1893" s="75">
        <v>44305.595949074072</v>
      </c>
      <c r="AA1893" s="6" t="s">
        <v>1221</v>
      </c>
      <c r="AB1893" s="47" t="s">
        <v>3169</v>
      </c>
      <c r="AC1893" s="47" t="s">
        <v>3181</v>
      </c>
      <c r="AD1893" s="47" t="s">
        <v>8868</v>
      </c>
      <c r="AE1893" s="47" t="s">
        <v>8924</v>
      </c>
      <c r="AF1893" s="6" t="s">
        <v>8925</v>
      </c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</row>
    <row r="1894" spans="1:43" s="1" customFormat="1" ht="47.25" x14ac:dyDescent="0.25">
      <c r="A1894" s="47">
        <v>1892</v>
      </c>
      <c r="B1894" s="47" t="s">
        <v>8926</v>
      </c>
      <c r="C1894" s="47" t="s">
        <v>506</v>
      </c>
      <c r="D1894" s="69" t="s">
        <v>793</v>
      </c>
      <c r="E1894" s="47">
        <v>2004</v>
      </c>
      <c r="F1894" s="69" t="s">
        <v>443</v>
      </c>
      <c r="G1894" s="69" t="s">
        <v>8863</v>
      </c>
      <c r="H1894" s="69" t="s">
        <v>451</v>
      </c>
      <c r="I1894" s="70">
        <v>2.2242868943385892</v>
      </c>
      <c r="J1894" s="47" t="s">
        <v>430</v>
      </c>
      <c r="K1894" s="47">
        <v>12</v>
      </c>
      <c r="L1894" s="71"/>
      <c r="M1894" s="47">
        <v>75</v>
      </c>
      <c r="N1894" s="48">
        <f t="shared" si="175"/>
        <v>200</v>
      </c>
      <c r="O1894" s="48">
        <f t="shared" si="176"/>
        <v>444.85737886771784</v>
      </c>
      <c r="P1894" s="72">
        <f t="shared" si="177"/>
        <v>44.485737886771787</v>
      </c>
      <c r="Q1894" s="73">
        <f t="shared" si="178"/>
        <v>73.401467513173444</v>
      </c>
      <c r="R1894" s="48">
        <f t="shared" si="179"/>
        <v>562.74458426766307</v>
      </c>
      <c r="S1894" s="74">
        <f t="shared" si="180"/>
        <v>55</v>
      </c>
      <c r="T1894" s="6" t="s">
        <v>431</v>
      </c>
      <c r="U1894" s="47" t="s">
        <v>432</v>
      </c>
      <c r="V1894" s="47">
        <v>1</v>
      </c>
      <c r="W1894" s="47">
        <v>1</v>
      </c>
      <c r="X1894" s="47">
        <v>1</v>
      </c>
      <c r="Y1894" s="47">
        <v>1</v>
      </c>
      <c r="Z1894" s="75">
        <v>44305.597245370373</v>
      </c>
      <c r="AA1894" s="6" t="s">
        <v>1221</v>
      </c>
      <c r="AB1894" s="47" t="s">
        <v>3169</v>
      </c>
      <c r="AC1894" s="47" t="s">
        <v>8876</v>
      </c>
      <c r="AD1894" s="47" t="s">
        <v>3198</v>
      </c>
      <c r="AE1894" s="47" t="s">
        <v>8927</v>
      </c>
      <c r="AF1894" s="6" t="s">
        <v>8928</v>
      </c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</row>
    <row r="1895" spans="1:43" s="1" customFormat="1" ht="47.25" x14ac:dyDescent="0.25">
      <c r="A1895" s="47">
        <v>1893</v>
      </c>
      <c r="B1895" s="47" t="s">
        <v>8929</v>
      </c>
      <c r="C1895" s="47" t="s">
        <v>7537</v>
      </c>
      <c r="D1895" s="69" t="s">
        <v>793</v>
      </c>
      <c r="E1895" s="47">
        <v>2004</v>
      </c>
      <c r="F1895" s="69" t="s">
        <v>794</v>
      </c>
      <c r="G1895" s="69" t="s">
        <v>443</v>
      </c>
      <c r="H1895" s="69" t="s">
        <v>451</v>
      </c>
      <c r="I1895" s="70">
        <v>56.178114865824242</v>
      </c>
      <c r="J1895" s="47" t="s">
        <v>430</v>
      </c>
      <c r="K1895" s="47">
        <v>8</v>
      </c>
      <c r="L1895" s="71"/>
      <c r="M1895" s="47">
        <v>75</v>
      </c>
      <c r="N1895" s="48">
        <f t="shared" si="175"/>
        <v>160</v>
      </c>
      <c r="O1895" s="48">
        <f t="shared" si="176"/>
        <v>8988.4983785318782</v>
      </c>
      <c r="P1895" s="72">
        <f t="shared" si="177"/>
        <v>898.84983785318786</v>
      </c>
      <c r="Q1895" s="73">
        <f t="shared" si="178"/>
        <v>1483.1022324577598</v>
      </c>
      <c r="R1895" s="48">
        <f t="shared" si="179"/>
        <v>11370.450448842825</v>
      </c>
      <c r="S1895" s="74">
        <f t="shared" si="180"/>
        <v>55</v>
      </c>
      <c r="T1895" s="6" t="s">
        <v>431</v>
      </c>
      <c r="U1895" s="47" t="s">
        <v>432</v>
      </c>
      <c r="V1895" s="47">
        <v>1</v>
      </c>
      <c r="W1895" s="47">
        <v>1</v>
      </c>
      <c r="X1895" s="47">
        <v>1</v>
      </c>
      <c r="Y1895" s="47">
        <v>1</v>
      </c>
      <c r="Z1895" s="75">
        <v>44305.598171296297</v>
      </c>
      <c r="AA1895" s="6" t="s">
        <v>1221</v>
      </c>
      <c r="AB1895" s="47" t="s">
        <v>3169</v>
      </c>
      <c r="AC1895" s="47" t="s">
        <v>8930</v>
      </c>
      <c r="AD1895" s="47" t="s">
        <v>8931</v>
      </c>
      <c r="AE1895" s="47" t="s">
        <v>8932</v>
      </c>
      <c r="AF1895" s="6" t="s">
        <v>8933</v>
      </c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</row>
    <row r="1896" spans="1:43" s="1" customFormat="1" ht="47.25" x14ac:dyDescent="0.25">
      <c r="A1896" s="47">
        <v>1894</v>
      </c>
      <c r="B1896" s="47" t="s">
        <v>8934</v>
      </c>
      <c r="C1896" s="47" t="s">
        <v>3203</v>
      </c>
      <c r="D1896" s="69" t="s">
        <v>793</v>
      </c>
      <c r="E1896" s="47">
        <v>2004</v>
      </c>
      <c r="F1896" s="69" t="s">
        <v>443</v>
      </c>
      <c r="G1896" s="69" t="s">
        <v>794</v>
      </c>
      <c r="H1896" s="69" t="s">
        <v>451</v>
      </c>
      <c r="I1896" s="70">
        <v>3.0707649291382371</v>
      </c>
      <c r="J1896" s="47" t="s">
        <v>430</v>
      </c>
      <c r="K1896" s="47">
        <v>12</v>
      </c>
      <c r="L1896" s="71"/>
      <c r="M1896" s="47">
        <v>75</v>
      </c>
      <c r="N1896" s="48">
        <f t="shared" si="175"/>
        <v>200</v>
      </c>
      <c r="O1896" s="48">
        <f t="shared" si="176"/>
        <v>614.1529858276474</v>
      </c>
      <c r="P1896" s="72">
        <f t="shared" si="177"/>
        <v>61.415298582764741</v>
      </c>
      <c r="Q1896" s="73">
        <f t="shared" si="178"/>
        <v>101.33524266156182</v>
      </c>
      <c r="R1896" s="48">
        <f t="shared" si="179"/>
        <v>776.90352707197394</v>
      </c>
      <c r="S1896" s="74">
        <f t="shared" si="180"/>
        <v>55</v>
      </c>
      <c r="T1896" s="6" t="s">
        <v>431</v>
      </c>
      <c r="U1896" s="47" t="s">
        <v>432</v>
      </c>
      <c r="V1896" s="47">
        <v>1</v>
      </c>
      <c r="W1896" s="47">
        <v>1</v>
      </c>
      <c r="X1896" s="47">
        <v>1</v>
      </c>
      <c r="Y1896" s="47">
        <v>1</v>
      </c>
      <c r="Z1896" s="75">
        <v>44305.597997685203</v>
      </c>
      <c r="AA1896" s="6" t="s">
        <v>1221</v>
      </c>
      <c r="AB1896" s="47" t="s">
        <v>3169</v>
      </c>
      <c r="AC1896" s="47" t="s">
        <v>3204</v>
      </c>
      <c r="AD1896" s="47" t="s">
        <v>8935</v>
      </c>
      <c r="AE1896" s="47" t="s">
        <v>8936</v>
      </c>
      <c r="AF1896" s="6" t="s">
        <v>8937</v>
      </c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</row>
    <row r="1897" spans="1:43" s="1" customFormat="1" ht="47.25" x14ac:dyDescent="0.25">
      <c r="A1897" s="47">
        <v>1895</v>
      </c>
      <c r="B1897" s="47" t="s">
        <v>8938</v>
      </c>
      <c r="C1897" s="47" t="s">
        <v>3203</v>
      </c>
      <c r="D1897" s="69" t="s">
        <v>793</v>
      </c>
      <c r="E1897" s="47">
        <v>2004</v>
      </c>
      <c r="F1897" s="69" t="s">
        <v>794</v>
      </c>
      <c r="G1897" s="69" t="s">
        <v>443</v>
      </c>
      <c r="H1897" s="69" t="s">
        <v>451</v>
      </c>
      <c r="I1897" s="70">
        <v>4.2032699706747207</v>
      </c>
      <c r="J1897" s="47" t="s">
        <v>430</v>
      </c>
      <c r="K1897" s="47">
        <v>8</v>
      </c>
      <c r="L1897" s="71"/>
      <c r="M1897" s="47">
        <v>75</v>
      </c>
      <c r="N1897" s="48">
        <f t="shared" si="175"/>
        <v>160</v>
      </c>
      <c r="O1897" s="48">
        <f t="shared" si="176"/>
        <v>672.52319530795535</v>
      </c>
      <c r="P1897" s="72">
        <f t="shared" si="177"/>
        <v>67.252319530795532</v>
      </c>
      <c r="Q1897" s="73">
        <f t="shared" si="178"/>
        <v>110.96632722581262</v>
      </c>
      <c r="R1897" s="48">
        <f t="shared" si="179"/>
        <v>850.74184206456346</v>
      </c>
      <c r="S1897" s="74">
        <f t="shared" si="180"/>
        <v>55</v>
      </c>
      <c r="T1897" s="6" t="s">
        <v>431</v>
      </c>
      <c r="U1897" s="47" t="s">
        <v>432</v>
      </c>
      <c r="V1897" s="47">
        <v>1</v>
      </c>
      <c r="W1897" s="47">
        <v>1</v>
      </c>
      <c r="X1897" s="47">
        <v>1</v>
      </c>
      <c r="Y1897" s="47">
        <v>1</v>
      </c>
      <c r="Z1897" s="75">
        <v>44305.597997685203</v>
      </c>
      <c r="AA1897" s="6" t="s">
        <v>1221</v>
      </c>
      <c r="AB1897" s="47" t="s">
        <v>3169</v>
      </c>
      <c r="AC1897" s="47" t="s">
        <v>8935</v>
      </c>
      <c r="AD1897" s="47" t="s">
        <v>8930</v>
      </c>
      <c r="AE1897" s="47" t="s">
        <v>8939</v>
      </c>
      <c r="AF1897" s="6" t="s">
        <v>8940</v>
      </c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</row>
    <row r="1898" spans="1:43" s="1" customFormat="1" ht="47.25" x14ac:dyDescent="0.25">
      <c r="A1898" s="47">
        <v>1896</v>
      </c>
      <c r="B1898" s="47" t="s">
        <v>8941</v>
      </c>
      <c r="C1898" s="47" t="s">
        <v>3203</v>
      </c>
      <c r="D1898" s="69" t="s">
        <v>793</v>
      </c>
      <c r="E1898" s="47">
        <v>2004</v>
      </c>
      <c r="F1898" s="69" t="s">
        <v>794</v>
      </c>
      <c r="G1898" s="69" t="s">
        <v>443</v>
      </c>
      <c r="H1898" s="69" t="s">
        <v>451</v>
      </c>
      <c r="I1898" s="70">
        <v>3.5790448535865549</v>
      </c>
      <c r="J1898" s="47" t="s">
        <v>430</v>
      </c>
      <c r="K1898" s="47">
        <v>8</v>
      </c>
      <c r="L1898" s="71"/>
      <c r="M1898" s="47">
        <v>75</v>
      </c>
      <c r="N1898" s="48">
        <f t="shared" si="175"/>
        <v>160</v>
      </c>
      <c r="O1898" s="48">
        <f t="shared" si="176"/>
        <v>572.64717657384881</v>
      </c>
      <c r="P1898" s="72">
        <f t="shared" si="177"/>
        <v>57.264717657384885</v>
      </c>
      <c r="Q1898" s="73">
        <f t="shared" si="178"/>
        <v>94.486784134685038</v>
      </c>
      <c r="R1898" s="48">
        <f t="shared" si="179"/>
        <v>724.39867836591873</v>
      </c>
      <c r="S1898" s="74">
        <f t="shared" si="180"/>
        <v>55</v>
      </c>
      <c r="T1898" s="6" t="s">
        <v>431</v>
      </c>
      <c r="U1898" s="47" t="s">
        <v>432</v>
      </c>
      <c r="V1898" s="47">
        <v>1</v>
      </c>
      <c r="W1898" s="47">
        <v>1</v>
      </c>
      <c r="X1898" s="47">
        <v>1</v>
      </c>
      <c r="Y1898" s="47">
        <v>1</v>
      </c>
      <c r="Z1898" s="75">
        <v>44305.597997685203</v>
      </c>
      <c r="AA1898" s="6" t="s">
        <v>1221</v>
      </c>
      <c r="AB1898" s="47" t="s">
        <v>3169</v>
      </c>
      <c r="AC1898" s="47" t="s">
        <v>8935</v>
      </c>
      <c r="AD1898" s="47" t="s">
        <v>8942</v>
      </c>
      <c r="AE1898" s="47" t="s">
        <v>8943</v>
      </c>
      <c r="AF1898" s="6" t="s">
        <v>8944</v>
      </c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</row>
    <row r="1899" spans="1:43" s="1" customFormat="1" ht="47.25" x14ac:dyDescent="0.25">
      <c r="A1899" s="47">
        <v>1897</v>
      </c>
      <c r="B1899" s="47" t="s">
        <v>8945</v>
      </c>
      <c r="C1899" s="47" t="s">
        <v>3203</v>
      </c>
      <c r="D1899" s="69" t="s">
        <v>793</v>
      </c>
      <c r="E1899" s="47">
        <v>2004</v>
      </c>
      <c r="F1899" s="69" t="s">
        <v>443</v>
      </c>
      <c r="G1899" s="69" t="s">
        <v>3212</v>
      </c>
      <c r="H1899" s="69" t="s">
        <v>794</v>
      </c>
      <c r="I1899" s="70">
        <v>3.0843662630940432</v>
      </c>
      <c r="J1899" s="47" t="s">
        <v>430</v>
      </c>
      <c r="K1899" s="47">
        <v>12</v>
      </c>
      <c r="L1899" s="71"/>
      <c r="M1899" s="47">
        <v>75</v>
      </c>
      <c r="N1899" s="48">
        <f t="shared" ref="N1899:N1962" si="181">IF(K1899=4,100,IF(K1899=6,140,IF(K1899=8,160,IF(K1899=10,180,IF(K1899=12,200,IF(K1899=14,225,IF(K1899=16,275,IF(K1899=18,350,0))))))))</f>
        <v>200</v>
      </c>
      <c r="O1899" s="48">
        <f t="shared" si="176"/>
        <v>616.87325261880858</v>
      </c>
      <c r="P1899" s="72">
        <f t="shared" si="177"/>
        <v>61.687325261880858</v>
      </c>
      <c r="Q1899" s="73">
        <f t="shared" si="178"/>
        <v>101.78408668210341</v>
      </c>
      <c r="R1899" s="48">
        <f t="shared" si="179"/>
        <v>780.34466456279279</v>
      </c>
      <c r="S1899" s="74">
        <f t="shared" si="180"/>
        <v>55</v>
      </c>
      <c r="T1899" s="6" t="s">
        <v>431</v>
      </c>
      <c r="U1899" s="47" t="s">
        <v>432</v>
      </c>
      <c r="V1899" s="47">
        <v>1</v>
      </c>
      <c r="W1899" s="47">
        <v>1</v>
      </c>
      <c r="X1899" s="47">
        <v>1</v>
      </c>
      <c r="Y1899" s="47">
        <v>1</v>
      </c>
      <c r="Z1899" s="75">
        <v>44305.597997685203</v>
      </c>
      <c r="AA1899" s="6" t="s">
        <v>1221</v>
      </c>
      <c r="AB1899" s="47" t="s">
        <v>3169</v>
      </c>
      <c r="AC1899" s="47" t="s">
        <v>8935</v>
      </c>
      <c r="AD1899" s="47" t="s">
        <v>8883</v>
      </c>
      <c r="AE1899" s="47" t="s">
        <v>8946</v>
      </c>
      <c r="AF1899" s="6" t="s">
        <v>8947</v>
      </c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</row>
    <row r="1900" spans="1:43" s="1" customFormat="1" ht="47.25" x14ac:dyDescent="0.25">
      <c r="A1900" s="47">
        <v>1898</v>
      </c>
      <c r="B1900" s="47" t="s">
        <v>8948</v>
      </c>
      <c r="C1900" s="47" t="s">
        <v>3203</v>
      </c>
      <c r="D1900" s="69" t="s">
        <v>793</v>
      </c>
      <c r="E1900" s="47">
        <v>2004</v>
      </c>
      <c r="F1900" s="69" t="s">
        <v>443</v>
      </c>
      <c r="G1900" s="69" t="s">
        <v>3212</v>
      </c>
      <c r="H1900" s="69" t="s">
        <v>794</v>
      </c>
      <c r="I1900" s="70">
        <v>232.10420404304051</v>
      </c>
      <c r="J1900" s="47" t="s">
        <v>430</v>
      </c>
      <c r="K1900" s="47">
        <v>12</v>
      </c>
      <c r="L1900" s="71"/>
      <c r="M1900" s="47">
        <v>75</v>
      </c>
      <c r="N1900" s="48">
        <f t="shared" si="181"/>
        <v>200</v>
      </c>
      <c r="O1900" s="48">
        <f t="shared" si="176"/>
        <v>46420.840808608104</v>
      </c>
      <c r="P1900" s="72">
        <f t="shared" si="177"/>
        <v>4642.0840808608109</v>
      </c>
      <c r="Q1900" s="73">
        <f t="shared" si="178"/>
        <v>7659.4387334203366</v>
      </c>
      <c r="R1900" s="48">
        <f t="shared" si="179"/>
        <v>58722.36362288925</v>
      </c>
      <c r="S1900" s="74">
        <f t="shared" si="180"/>
        <v>55</v>
      </c>
      <c r="T1900" s="6" t="s">
        <v>431</v>
      </c>
      <c r="U1900" s="47" t="s">
        <v>432</v>
      </c>
      <c r="V1900" s="47">
        <v>1</v>
      </c>
      <c r="W1900" s="47">
        <v>1</v>
      </c>
      <c r="X1900" s="47">
        <v>1</v>
      </c>
      <c r="Y1900" s="47">
        <v>1</v>
      </c>
      <c r="Z1900" s="75">
        <v>44305.598414351851</v>
      </c>
      <c r="AA1900" s="6" t="s">
        <v>1221</v>
      </c>
      <c r="AB1900" s="47" t="s">
        <v>3169</v>
      </c>
      <c r="AC1900" s="47" t="s">
        <v>8884</v>
      </c>
      <c r="AD1900" s="47" t="s">
        <v>8949</v>
      </c>
      <c r="AE1900" s="47" t="s">
        <v>8950</v>
      </c>
      <c r="AF1900" s="6" t="s">
        <v>8951</v>
      </c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</row>
    <row r="1901" spans="1:43" s="1" customFormat="1" ht="47.25" x14ac:dyDescent="0.25">
      <c r="A1901" s="47">
        <v>1899</v>
      </c>
      <c r="B1901" s="47" t="s">
        <v>8952</v>
      </c>
      <c r="C1901" s="47" t="s">
        <v>3203</v>
      </c>
      <c r="D1901" s="69" t="s">
        <v>793</v>
      </c>
      <c r="E1901" s="47">
        <v>2004</v>
      </c>
      <c r="F1901" s="69" t="s">
        <v>443</v>
      </c>
      <c r="G1901" s="69" t="s">
        <v>3212</v>
      </c>
      <c r="H1901" s="69" t="s">
        <v>794</v>
      </c>
      <c r="I1901" s="70">
        <v>147.2090469977347</v>
      </c>
      <c r="J1901" s="47" t="s">
        <v>430</v>
      </c>
      <c r="K1901" s="47">
        <v>12</v>
      </c>
      <c r="L1901" s="71"/>
      <c r="M1901" s="47">
        <v>75</v>
      </c>
      <c r="N1901" s="48">
        <f t="shared" si="181"/>
        <v>200</v>
      </c>
      <c r="O1901" s="48">
        <f t="shared" si="176"/>
        <v>29441.809399546939</v>
      </c>
      <c r="P1901" s="72">
        <f t="shared" si="177"/>
        <v>2944.1809399546942</v>
      </c>
      <c r="Q1901" s="73">
        <f t="shared" si="178"/>
        <v>4857.8985509252452</v>
      </c>
      <c r="R1901" s="48">
        <f t="shared" si="179"/>
        <v>37243.888890426882</v>
      </c>
      <c r="S1901" s="74">
        <f t="shared" si="180"/>
        <v>55</v>
      </c>
      <c r="T1901" s="6" t="s">
        <v>431</v>
      </c>
      <c r="U1901" s="47" t="s">
        <v>432</v>
      </c>
      <c r="V1901" s="47">
        <v>1</v>
      </c>
      <c r="W1901" s="47">
        <v>1</v>
      </c>
      <c r="X1901" s="47">
        <v>1</v>
      </c>
      <c r="Y1901" s="47">
        <v>1</v>
      </c>
      <c r="Z1901" s="75">
        <v>44305.598414351851</v>
      </c>
      <c r="AA1901" s="6" t="s">
        <v>1221</v>
      </c>
      <c r="AB1901" s="47" t="s">
        <v>3169</v>
      </c>
      <c r="AC1901" s="47" t="s">
        <v>8949</v>
      </c>
      <c r="AD1901" s="47" t="s">
        <v>8953</v>
      </c>
      <c r="AE1901" s="47" t="s">
        <v>8954</v>
      </c>
      <c r="AF1901" s="6" t="s">
        <v>8955</v>
      </c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</row>
    <row r="1902" spans="1:43" s="1" customFormat="1" ht="47.25" x14ac:dyDescent="0.25">
      <c r="A1902" s="47">
        <v>1900</v>
      </c>
      <c r="B1902" s="47" t="s">
        <v>8956</v>
      </c>
      <c r="C1902" s="47" t="s">
        <v>3203</v>
      </c>
      <c r="D1902" s="69" t="s">
        <v>793</v>
      </c>
      <c r="E1902" s="47">
        <v>2004</v>
      </c>
      <c r="F1902" s="69" t="s">
        <v>443</v>
      </c>
      <c r="G1902" s="69" t="s">
        <v>794</v>
      </c>
      <c r="H1902" s="69" t="s">
        <v>451</v>
      </c>
      <c r="I1902" s="70">
        <v>2.8738917745719799</v>
      </c>
      <c r="J1902" s="47" t="s">
        <v>430</v>
      </c>
      <c r="K1902" s="47">
        <v>12</v>
      </c>
      <c r="L1902" s="71"/>
      <c r="M1902" s="47">
        <v>75</v>
      </c>
      <c r="N1902" s="48">
        <f t="shared" si="181"/>
        <v>200</v>
      </c>
      <c r="O1902" s="48">
        <f t="shared" si="176"/>
        <v>574.778354914396</v>
      </c>
      <c r="P1902" s="72">
        <f t="shared" si="177"/>
        <v>57.477835491439606</v>
      </c>
      <c r="Q1902" s="73">
        <f t="shared" si="178"/>
        <v>94.838428560875329</v>
      </c>
      <c r="R1902" s="48">
        <f t="shared" si="179"/>
        <v>727.09461896671087</v>
      </c>
      <c r="S1902" s="74">
        <f t="shared" si="180"/>
        <v>55</v>
      </c>
      <c r="T1902" s="6" t="s">
        <v>431</v>
      </c>
      <c r="U1902" s="47" t="s">
        <v>432</v>
      </c>
      <c r="V1902" s="47">
        <v>1</v>
      </c>
      <c r="W1902" s="47">
        <v>1</v>
      </c>
      <c r="X1902" s="47">
        <v>1</v>
      </c>
      <c r="Y1902" s="47">
        <v>1</v>
      </c>
      <c r="Z1902" s="75">
        <v>40855.636678240742</v>
      </c>
      <c r="AA1902" s="6" t="s">
        <v>433</v>
      </c>
      <c r="AB1902" s="47" t="s">
        <v>3169</v>
      </c>
      <c r="AC1902" s="47" t="s">
        <v>8957</v>
      </c>
      <c r="AD1902" s="47" t="s">
        <v>8958</v>
      </c>
      <c r="AE1902" s="47" t="s">
        <v>8959</v>
      </c>
      <c r="AF1902" s="6" t="s">
        <v>8960</v>
      </c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</row>
    <row r="1903" spans="1:43" s="1" customFormat="1" ht="47.25" x14ac:dyDescent="0.25">
      <c r="A1903" s="47">
        <v>1901</v>
      </c>
      <c r="B1903" s="47" t="s">
        <v>8961</v>
      </c>
      <c r="C1903" s="47" t="s">
        <v>7537</v>
      </c>
      <c r="D1903" s="69" t="s">
        <v>793</v>
      </c>
      <c r="E1903" s="47">
        <v>2004</v>
      </c>
      <c r="F1903" s="69" t="s">
        <v>3212</v>
      </c>
      <c r="G1903" s="69" t="s">
        <v>3210</v>
      </c>
      <c r="H1903" s="69" t="s">
        <v>443</v>
      </c>
      <c r="I1903" s="70">
        <v>273.34235174703912</v>
      </c>
      <c r="J1903" s="47" t="s">
        <v>430</v>
      </c>
      <c r="K1903" s="47">
        <v>12</v>
      </c>
      <c r="L1903" s="71"/>
      <c r="M1903" s="47">
        <v>75</v>
      </c>
      <c r="N1903" s="48">
        <f t="shared" si="181"/>
        <v>200</v>
      </c>
      <c r="O1903" s="48">
        <f t="shared" si="176"/>
        <v>54668.47034940782</v>
      </c>
      <c r="P1903" s="72">
        <f t="shared" si="177"/>
        <v>5466.8470349407826</v>
      </c>
      <c r="Q1903" s="73">
        <f t="shared" si="178"/>
        <v>9020.29760765229</v>
      </c>
      <c r="R1903" s="48">
        <f t="shared" si="179"/>
        <v>69155.61499200089</v>
      </c>
      <c r="S1903" s="74">
        <f t="shared" si="180"/>
        <v>55</v>
      </c>
      <c r="T1903" s="6" t="s">
        <v>431</v>
      </c>
      <c r="U1903" s="47" t="s">
        <v>432</v>
      </c>
      <c r="V1903" s="47">
        <v>1</v>
      </c>
      <c r="W1903" s="47">
        <v>1</v>
      </c>
      <c r="X1903" s="47">
        <v>1</v>
      </c>
      <c r="Y1903" s="47">
        <v>1</v>
      </c>
      <c r="Z1903" s="75">
        <v>41352.394120370373</v>
      </c>
      <c r="AA1903" s="6" t="s">
        <v>433</v>
      </c>
      <c r="AB1903" s="47" t="s">
        <v>3169</v>
      </c>
      <c r="AC1903" s="47" t="s">
        <v>8962</v>
      </c>
      <c r="AD1903" s="47" t="s">
        <v>8963</v>
      </c>
      <c r="AE1903" s="47" t="s">
        <v>8964</v>
      </c>
      <c r="AF1903" s="6" t="s">
        <v>8965</v>
      </c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</row>
    <row r="1904" spans="1:43" s="1" customFormat="1" ht="31.5" x14ac:dyDescent="0.25">
      <c r="A1904" s="47">
        <v>1902</v>
      </c>
      <c r="B1904" s="47" t="s">
        <v>8966</v>
      </c>
      <c r="C1904" s="47" t="s">
        <v>3627</v>
      </c>
      <c r="D1904" s="69" t="s">
        <v>3507</v>
      </c>
      <c r="E1904" s="47">
        <v>2003</v>
      </c>
      <c r="F1904" s="69" t="s">
        <v>3621</v>
      </c>
      <c r="G1904" s="69" t="s">
        <v>3634</v>
      </c>
      <c r="H1904" s="69" t="s">
        <v>3615</v>
      </c>
      <c r="I1904" s="70">
        <v>6.0310787020411034</v>
      </c>
      <c r="J1904" s="47" t="s">
        <v>430</v>
      </c>
      <c r="K1904" s="47">
        <v>8</v>
      </c>
      <c r="L1904" s="71"/>
      <c r="M1904" s="47">
        <v>75</v>
      </c>
      <c r="N1904" s="48">
        <f t="shared" si="181"/>
        <v>160</v>
      </c>
      <c r="O1904" s="48">
        <f t="shared" si="176"/>
        <v>964.97259232657655</v>
      </c>
      <c r="P1904" s="72">
        <f t="shared" si="177"/>
        <v>96.497259232657655</v>
      </c>
      <c r="Q1904" s="73">
        <f t="shared" si="178"/>
        <v>159.22047773388513</v>
      </c>
      <c r="R1904" s="48">
        <f t="shared" si="179"/>
        <v>1220.6903292931195</v>
      </c>
      <c r="S1904" s="74">
        <f t="shared" si="180"/>
        <v>54</v>
      </c>
      <c r="T1904" s="6" t="s">
        <v>431</v>
      </c>
      <c r="U1904" s="47" t="s">
        <v>432</v>
      </c>
      <c r="V1904" s="47">
        <v>1</v>
      </c>
      <c r="W1904" s="47">
        <v>1</v>
      </c>
      <c r="X1904" s="47">
        <v>1</v>
      </c>
      <c r="Y1904" s="47">
        <v>1</v>
      </c>
      <c r="Z1904" s="75">
        <v>40855.636678240742</v>
      </c>
      <c r="AA1904" s="6" t="s">
        <v>433</v>
      </c>
      <c r="AB1904" s="47" t="s">
        <v>3509</v>
      </c>
      <c r="AC1904" s="47" t="s">
        <v>8967</v>
      </c>
      <c r="AD1904" s="47" t="s">
        <v>3641</v>
      </c>
      <c r="AE1904" s="47" t="s">
        <v>8968</v>
      </c>
      <c r="AF1904" s="6" t="s">
        <v>8969</v>
      </c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</row>
    <row r="1905" spans="1:43" s="1" customFormat="1" ht="31.5" x14ac:dyDescent="0.25">
      <c r="A1905" s="47">
        <v>1903</v>
      </c>
      <c r="B1905" s="47" t="s">
        <v>8970</v>
      </c>
      <c r="C1905" s="47" t="s">
        <v>3627</v>
      </c>
      <c r="D1905" s="69" t="s">
        <v>3507</v>
      </c>
      <c r="E1905" s="47">
        <v>2003</v>
      </c>
      <c r="F1905" s="69" t="s">
        <v>3534</v>
      </c>
      <c r="G1905" s="69" t="s">
        <v>3533</v>
      </c>
      <c r="H1905" s="69" t="s">
        <v>3615</v>
      </c>
      <c r="I1905" s="70">
        <v>6.7731748521958366</v>
      </c>
      <c r="J1905" s="47" t="s">
        <v>430</v>
      </c>
      <c r="K1905" s="47">
        <v>8</v>
      </c>
      <c r="L1905" s="71"/>
      <c r="M1905" s="47">
        <v>75</v>
      </c>
      <c r="N1905" s="48">
        <f t="shared" si="181"/>
        <v>160</v>
      </c>
      <c r="O1905" s="48">
        <f t="shared" si="176"/>
        <v>1083.7079763513339</v>
      </c>
      <c r="P1905" s="72">
        <f t="shared" si="177"/>
        <v>108.37079763513339</v>
      </c>
      <c r="Q1905" s="73">
        <f t="shared" si="178"/>
        <v>178.81181609797008</v>
      </c>
      <c r="R1905" s="48">
        <f t="shared" si="179"/>
        <v>1370.8905900844372</v>
      </c>
      <c r="S1905" s="74">
        <f t="shared" si="180"/>
        <v>54</v>
      </c>
      <c r="T1905" s="6" t="s">
        <v>431</v>
      </c>
      <c r="U1905" s="47" t="s">
        <v>432</v>
      </c>
      <c r="V1905" s="47">
        <v>1</v>
      </c>
      <c r="W1905" s="47">
        <v>1</v>
      </c>
      <c r="X1905" s="47">
        <v>1</v>
      </c>
      <c r="Y1905" s="47">
        <v>1</v>
      </c>
      <c r="Z1905" s="75">
        <v>40855.636678240742</v>
      </c>
      <c r="AA1905" s="6" t="s">
        <v>433</v>
      </c>
      <c r="AB1905" s="47" t="s">
        <v>3509</v>
      </c>
      <c r="AC1905" s="47" t="s">
        <v>8971</v>
      </c>
      <c r="AD1905" s="47" t="s">
        <v>8972</v>
      </c>
      <c r="AE1905" s="47" t="s">
        <v>8973</v>
      </c>
      <c r="AF1905" s="6" t="s">
        <v>8974</v>
      </c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</row>
    <row r="1906" spans="1:43" s="1" customFormat="1" ht="47.25" x14ac:dyDescent="0.25">
      <c r="A1906" s="47">
        <v>1904</v>
      </c>
      <c r="B1906" s="47" t="s">
        <v>8975</v>
      </c>
      <c r="C1906" s="47" t="s">
        <v>3614</v>
      </c>
      <c r="D1906" s="69" t="s">
        <v>3586</v>
      </c>
      <c r="E1906" s="47">
        <v>2004</v>
      </c>
      <c r="F1906" s="69" t="s">
        <v>3615</v>
      </c>
      <c r="G1906" s="69" t="s">
        <v>3615</v>
      </c>
      <c r="H1906" s="69" t="s">
        <v>3593</v>
      </c>
      <c r="I1906" s="70">
        <v>31.70678879164084</v>
      </c>
      <c r="J1906" s="47" t="s">
        <v>430</v>
      </c>
      <c r="K1906" s="47">
        <v>8</v>
      </c>
      <c r="L1906" s="71"/>
      <c r="M1906" s="47">
        <v>75</v>
      </c>
      <c r="N1906" s="48">
        <f t="shared" si="181"/>
        <v>160</v>
      </c>
      <c r="O1906" s="48">
        <f t="shared" si="176"/>
        <v>5073.0862066625341</v>
      </c>
      <c r="P1906" s="72">
        <f t="shared" si="177"/>
        <v>507.30862066625343</v>
      </c>
      <c r="Q1906" s="73">
        <f t="shared" si="178"/>
        <v>837.05922409931816</v>
      </c>
      <c r="R1906" s="48">
        <f t="shared" si="179"/>
        <v>6417.4540514281061</v>
      </c>
      <c r="S1906" s="74">
        <f t="shared" si="180"/>
        <v>55</v>
      </c>
      <c r="T1906" s="6" t="s">
        <v>431</v>
      </c>
      <c r="U1906" s="47" t="s">
        <v>432</v>
      </c>
      <c r="V1906" s="47">
        <v>1</v>
      </c>
      <c r="W1906" s="47">
        <v>1</v>
      </c>
      <c r="X1906" s="47">
        <v>1</v>
      </c>
      <c r="Y1906" s="47">
        <v>1</v>
      </c>
      <c r="Z1906" s="75">
        <v>40855.636678240742</v>
      </c>
      <c r="AA1906" s="6" t="s">
        <v>433</v>
      </c>
      <c r="AB1906" s="47" t="s">
        <v>3169</v>
      </c>
      <c r="AC1906" s="47" t="s">
        <v>8976</v>
      </c>
      <c r="AD1906" s="47" t="s">
        <v>8977</v>
      </c>
      <c r="AE1906" s="47" t="s">
        <v>8978</v>
      </c>
      <c r="AF1906" s="6" t="s">
        <v>8979</v>
      </c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</row>
    <row r="1907" spans="1:43" s="1" customFormat="1" ht="47.25" x14ac:dyDescent="0.25">
      <c r="A1907" s="47">
        <v>1905</v>
      </c>
      <c r="B1907" s="47" t="s">
        <v>8980</v>
      </c>
      <c r="C1907" s="47" t="s">
        <v>3614</v>
      </c>
      <c r="D1907" s="69" t="s">
        <v>3586</v>
      </c>
      <c r="E1907" s="47">
        <v>2004</v>
      </c>
      <c r="F1907" s="69" t="s">
        <v>3593</v>
      </c>
      <c r="G1907" s="69" t="s">
        <v>3534</v>
      </c>
      <c r="H1907" s="69" t="s">
        <v>3615</v>
      </c>
      <c r="I1907" s="70">
        <v>2.8322330114003069</v>
      </c>
      <c r="J1907" s="47" t="s">
        <v>430</v>
      </c>
      <c r="K1907" s="47">
        <v>8</v>
      </c>
      <c r="L1907" s="71"/>
      <c r="M1907" s="47">
        <v>75</v>
      </c>
      <c r="N1907" s="48">
        <f t="shared" si="181"/>
        <v>160</v>
      </c>
      <c r="O1907" s="48">
        <f t="shared" si="176"/>
        <v>453.15728182404911</v>
      </c>
      <c r="P1907" s="72">
        <f t="shared" si="177"/>
        <v>45.315728182404911</v>
      </c>
      <c r="Q1907" s="73">
        <f t="shared" si="178"/>
        <v>74.77095150096811</v>
      </c>
      <c r="R1907" s="48">
        <f t="shared" si="179"/>
        <v>573.24396150742211</v>
      </c>
      <c r="S1907" s="74">
        <f t="shared" si="180"/>
        <v>55</v>
      </c>
      <c r="T1907" s="6" t="s">
        <v>431</v>
      </c>
      <c r="U1907" s="47" t="s">
        <v>432</v>
      </c>
      <c r="V1907" s="47">
        <v>1</v>
      </c>
      <c r="W1907" s="47">
        <v>1</v>
      </c>
      <c r="X1907" s="47">
        <v>1</v>
      </c>
      <c r="Y1907" s="47">
        <v>1</v>
      </c>
      <c r="Z1907" s="75">
        <v>40855.636678240742</v>
      </c>
      <c r="AA1907" s="6" t="s">
        <v>433</v>
      </c>
      <c r="AB1907" s="47" t="s">
        <v>3169</v>
      </c>
      <c r="AC1907" s="47" t="s">
        <v>8981</v>
      </c>
      <c r="AD1907" s="47" t="s">
        <v>8982</v>
      </c>
      <c r="AE1907" s="47" t="s">
        <v>8983</v>
      </c>
      <c r="AF1907" s="6" t="s">
        <v>8984</v>
      </c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</row>
    <row r="1908" spans="1:43" s="1" customFormat="1" ht="47.25" x14ac:dyDescent="0.25">
      <c r="A1908" s="47">
        <v>1906</v>
      </c>
      <c r="B1908" s="47" t="s">
        <v>8985</v>
      </c>
      <c r="C1908" s="47" t="s">
        <v>3614</v>
      </c>
      <c r="D1908" s="69" t="s">
        <v>3586</v>
      </c>
      <c r="E1908" s="47">
        <v>2004</v>
      </c>
      <c r="F1908" s="69" t="s">
        <v>3615</v>
      </c>
      <c r="G1908" s="69" t="s">
        <v>3634</v>
      </c>
      <c r="H1908" s="69" t="s">
        <v>3615</v>
      </c>
      <c r="I1908" s="70">
        <v>48.761995717160559</v>
      </c>
      <c r="J1908" s="47" t="s">
        <v>430</v>
      </c>
      <c r="K1908" s="47">
        <v>8</v>
      </c>
      <c r="L1908" s="71"/>
      <c r="M1908" s="47">
        <v>75</v>
      </c>
      <c r="N1908" s="48">
        <f t="shared" si="181"/>
        <v>160</v>
      </c>
      <c r="O1908" s="48">
        <f t="shared" si="176"/>
        <v>7801.9193147456899</v>
      </c>
      <c r="P1908" s="72">
        <f t="shared" si="177"/>
        <v>780.19193147456906</v>
      </c>
      <c r="Q1908" s="73">
        <f t="shared" si="178"/>
        <v>1287.3166869330387</v>
      </c>
      <c r="R1908" s="48">
        <f t="shared" si="179"/>
        <v>9869.4279331532962</v>
      </c>
      <c r="S1908" s="74">
        <f t="shared" si="180"/>
        <v>55</v>
      </c>
      <c r="T1908" s="6" t="s">
        <v>431</v>
      </c>
      <c r="U1908" s="47" t="s">
        <v>432</v>
      </c>
      <c r="V1908" s="47">
        <v>1</v>
      </c>
      <c r="W1908" s="47">
        <v>1</v>
      </c>
      <c r="X1908" s="47">
        <v>1</v>
      </c>
      <c r="Y1908" s="47">
        <v>1</v>
      </c>
      <c r="Z1908" s="75">
        <v>40855.636689814812</v>
      </c>
      <c r="AA1908" s="6" t="s">
        <v>433</v>
      </c>
      <c r="AB1908" s="47" t="s">
        <v>3169</v>
      </c>
      <c r="AC1908" s="47" t="s">
        <v>8986</v>
      </c>
      <c r="AD1908" s="47" t="s">
        <v>3640</v>
      </c>
      <c r="AE1908" s="47" t="s">
        <v>8987</v>
      </c>
      <c r="AF1908" s="6" t="s">
        <v>8988</v>
      </c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</row>
    <row r="1909" spans="1:43" s="1" customFormat="1" ht="47.25" x14ac:dyDescent="0.25">
      <c r="A1909" s="47">
        <v>1907</v>
      </c>
      <c r="B1909" s="47" t="s">
        <v>8989</v>
      </c>
      <c r="C1909" s="47" t="s">
        <v>3614</v>
      </c>
      <c r="D1909" s="69" t="s">
        <v>3586</v>
      </c>
      <c r="E1909" s="47">
        <v>2004</v>
      </c>
      <c r="F1909" s="69" t="s">
        <v>3615</v>
      </c>
      <c r="G1909" s="69" t="s">
        <v>3634</v>
      </c>
      <c r="H1909" s="69" t="s">
        <v>3615</v>
      </c>
      <c r="I1909" s="70">
        <v>3.1908559753316399</v>
      </c>
      <c r="J1909" s="47" t="s">
        <v>430</v>
      </c>
      <c r="K1909" s="47">
        <v>8</v>
      </c>
      <c r="L1909" s="71"/>
      <c r="M1909" s="47">
        <v>75</v>
      </c>
      <c r="N1909" s="48">
        <f t="shared" si="181"/>
        <v>160</v>
      </c>
      <c r="O1909" s="48">
        <f t="shared" si="176"/>
        <v>510.5369560530624</v>
      </c>
      <c r="P1909" s="72">
        <f t="shared" si="177"/>
        <v>51.053695605306245</v>
      </c>
      <c r="Q1909" s="73">
        <f t="shared" si="178"/>
        <v>84.238597748755296</v>
      </c>
      <c r="R1909" s="48">
        <f t="shared" si="179"/>
        <v>645.82924940712394</v>
      </c>
      <c r="S1909" s="74">
        <f t="shared" si="180"/>
        <v>55</v>
      </c>
      <c r="T1909" s="6" t="s">
        <v>431</v>
      </c>
      <c r="U1909" s="47" t="s">
        <v>432</v>
      </c>
      <c r="V1909" s="47">
        <v>1</v>
      </c>
      <c r="W1909" s="47">
        <v>1</v>
      </c>
      <c r="X1909" s="47">
        <v>1</v>
      </c>
      <c r="Y1909" s="47">
        <v>1</v>
      </c>
      <c r="Z1909" s="75">
        <v>40855.636689814812</v>
      </c>
      <c r="AA1909" s="6" t="s">
        <v>433</v>
      </c>
      <c r="AB1909" s="47" t="s">
        <v>3169</v>
      </c>
      <c r="AC1909" s="47" t="s">
        <v>3623</v>
      </c>
      <c r="AD1909" s="47" t="s">
        <v>8986</v>
      </c>
      <c r="AE1909" s="47" t="s">
        <v>8990</v>
      </c>
      <c r="AF1909" s="6" t="s">
        <v>8991</v>
      </c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</row>
    <row r="1910" spans="1:43" s="1" customFormat="1" ht="47.25" x14ac:dyDescent="0.25">
      <c r="A1910" s="47">
        <v>1908</v>
      </c>
      <c r="B1910" s="47" t="s">
        <v>8992</v>
      </c>
      <c r="C1910" s="47" t="s">
        <v>3614</v>
      </c>
      <c r="D1910" s="69" t="s">
        <v>3586</v>
      </c>
      <c r="E1910" s="47">
        <v>2004</v>
      </c>
      <c r="F1910" s="69" t="s">
        <v>874</v>
      </c>
      <c r="G1910" s="69" t="s">
        <v>3621</v>
      </c>
      <c r="H1910" s="69" t="s">
        <v>874</v>
      </c>
      <c r="I1910" s="70">
        <v>411.62098394109307</v>
      </c>
      <c r="J1910" s="47" t="s">
        <v>430</v>
      </c>
      <c r="K1910" s="47">
        <v>8</v>
      </c>
      <c r="L1910" s="71"/>
      <c r="M1910" s="47">
        <v>75</v>
      </c>
      <c r="N1910" s="48">
        <f t="shared" si="181"/>
        <v>160</v>
      </c>
      <c r="O1910" s="48">
        <f t="shared" si="176"/>
        <v>65859.357430574892</v>
      </c>
      <c r="P1910" s="72">
        <f t="shared" si="177"/>
        <v>6585.9357430574892</v>
      </c>
      <c r="Q1910" s="73">
        <f t="shared" si="178"/>
        <v>10866.793976044857</v>
      </c>
      <c r="R1910" s="48">
        <f t="shared" si="179"/>
        <v>83312.087149677245</v>
      </c>
      <c r="S1910" s="74">
        <f t="shared" si="180"/>
        <v>55</v>
      </c>
      <c r="T1910" s="6" t="s">
        <v>431</v>
      </c>
      <c r="U1910" s="47" t="s">
        <v>432</v>
      </c>
      <c r="V1910" s="47">
        <v>1</v>
      </c>
      <c r="W1910" s="47">
        <v>1</v>
      </c>
      <c r="X1910" s="47">
        <v>1</v>
      </c>
      <c r="Y1910" s="47">
        <v>1</v>
      </c>
      <c r="Z1910" s="75">
        <v>40855.636689814812</v>
      </c>
      <c r="AA1910" s="6" t="s">
        <v>433</v>
      </c>
      <c r="AB1910" s="47" t="s">
        <v>3169</v>
      </c>
      <c r="AC1910" s="47" t="s">
        <v>3623</v>
      </c>
      <c r="AD1910" s="47" t="s">
        <v>8993</v>
      </c>
      <c r="AE1910" s="47" t="s">
        <v>8994</v>
      </c>
      <c r="AF1910" s="6" t="s">
        <v>8995</v>
      </c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</row>
    <row r="1911" spans="1:43" s="1" customFormat="1" ht="47.25" x14ac:dyDescent="0.25">
      <c r="A1911" s="47">
        <v>1909</v>
      </c>
      <c r="B1911" s="47" t="s">
        <v>8996</v>
      </c>
      <c r="C1911" s="47" t="s">
        <v>3614</v>
      </c>
      <c r="D1911" s="69" t="s">
        <v>3586</v>
      </c>
      <c r="E1911" s="47">
        <v>2004</v>
      </c>
      <c r="F1911" s="69" t="s">
        <v>874</v>
      </c>
      <c r="G1911" s="69" t="s">
        <v>880</v>
      </c>
      <c r="H1911" s="69" t="s">
        <v>3615</v>
      </c>
      <c r="I1911" s="70">
        <v>38.153579902641539</v>
      </c>
      <c r="J1911" s="47" t="s">
        <v>430</v>
      </c>
      <c r="K1911" s="47">
        <v>8</v>
      </c>
      <c r="L1911" s="71"/>
      <c r="M1911" s="47">
        <v>75</v>
      </c>
      <c r="N1911" s="48">
        <f t="shared" si="181"/>
        <v>160</v>
      </c>
      <c r="O1911" s="48">
        <f t="shared" si="176"/>
        <v>6104.5727844226458</v>
      </c>
      <c r="P1911" s="72">
        <f t="shared" si="177"/>
        <v>610.45727844226462</v>
      </c>
      <c r="Q1911" s="73">
        <f t="shared" si="178"/>
        <v>1007.2545094297365</v>
      </c>
      <c r="R1911" s="48">
        <f t="shared" si="179"/>
        <v>7722.2845722946468</v>
      </c>
      <c r="S1911" s="74">
        <f t="shared" si="180"/>
        <v>55</v>
      </c>
      <c r="T1911" s="6" t="s">
        <v>1907</v>
      </c>
      <c r="U1911" s="47" t="s">
        <v>432</v>
      </c>
      <c r="V1911" s="47">
        <v>1</v>
      </c>
      <c r="W1911" s="47">
        <v>1</v>
      </c>
      <c r="X1911" s="47">
        <v>1</v>
      </c>
      <c r="Y1911" s="47">
        <v>1</v>
      </c>
      <c r="Z1911" s="75">
        <v>40855.636689814812</v>
      </c>
      <c r="AA1911" s="6" t="s">
        <v>433</v>
      </c>
      <c r="AB1911" s="47" t="s">
        <v>3169</v>
      </c>
      <c r="AC1911" s="47" t="s">
        <v>8993</v>
      </c>
      <c r="AD1911" s="47" t="s">
        <v>6729</v>
      </c>
      <c r="AE1911" s="47" t="s">
        <v>8997</v>
      </c>
      <c r="AF1911" s="6" t="s">
        <v>8998</v>
      </c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</row>
    <row r="1912" spans="1:43" s="1" customFormat="1" ht="47.25" x14ac:dyDescent="0.25">
      <c r="A1912" s="47">
        <v>1910</v>
      </c>
      <c r="B1912" s="47" t="s">
        <v>8999</v>
      </c>
      <c r="C1912" s="47" t="s">
        <v>3614</v>
      </c>
      <c r="D1912" s="69" t="s">
        <v>3586</v>
      </c>
      <c r="E1912" s="47">
        <v>2004</v>
      </c>
      <c r="F1912" s="69" t="s">
        <v>874</v>
      </c>
      <c r="G1912" s="69" t="s">
        <v>874</v>
      </c>
      <c r="H1912" s="69" t="s">
        <v>3621</v>
      </c>
      <c r="I1912" s="70">
        <v>2.9462181044145832</v>
      </c>
      <c r="J1912" s="47" t="s">
        <v>430</v>
      </c>
      <c r="K1912" s="47">
        <v>8</v>
      </c>
      <c r="L1912" s="71"/>
      <c r="M1912" s="47">
        <v>75</v>
      </c>
      <c r="N1912" s="48">
        <f t="shared" si="181"/>
        <v>160</v>
      </c>
      <c r="O1912" s="48">
        <f t="shared" si="176"/>
        <v>471.39489670633333</v>
      </c>
      <c r="P1912" s="72">
        <f t="shared" si="177"/>
        <v>47.139489670633338</v>
      </c>
      <c r="Q1912" s="73">
        <f t="shared" si="178"/>
        <v>77.780157956545011</v>
      </c>
      <c r="R1912" s="48">
        <f t="shared" si="179"/>
        <v>596.31454433351178</v>
      </c>
      <c r="S1912" s="74">
        <f t="shared" si="180"/>
        <v>55</v>
      </c>
      <c r="T1912" s="6" t="s">
        <v>431</v>
      </c>
      <c r="U1912" s="47" t="s">
        <v>432</v>
      </c>
      <c r="V1912" s="47">
        <v>1</v>
      </c>
      <c r="W1912" s="47">
        <v>1</v>
      </c>
      <c r="X1912" s="47">
        <v>1</v>
      </c>
      <c r="Y1912" s="47">
        <v>1</v>
      </c>
      <c r="Z1912" s="75">
        <v>40855.636689814812</v>
      </c>
      <c r="AA1912" s="6" t="s">
        <v>433</v>
      </c>
      <c r="AB1912" s="47" t="s">
        <v>431</v>
      </c>
      <c r="AC1912" s="47" t="s">
        <v>8993</v>
      </c>
      <c r="AD1912" s="47" t="s">
        <v>9000</v>
      </c>
      <c r="AE1912" s="47" t="s">
        <v>9001</v>
      </c>
      <c r="AF1912" s="6" t="s">
        <v>9002</v>
      </c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</row>
    <row r="1913" spans="1:43" s="1" customFormat="1" ht="47.25" x14ac:dyDescent="0.25">
      <c r="A1913" s="47">
        <v>1911</v>
      </c>
      <c r="B1913" s="47" t="s">
        <v>9003</v>
      </c>
      <c r="C1913" s="47" t="s">
        <v>3614</v>
      </c>
      <c r="D1913" s="69" t="s">
        <v>3586</v>
      </c>
      <c r="E1913" s="47">
        <v>2004</v>
      </c>
      <c r="F1913" s="69" t="s">
        <v>3615</v>
      </c>
      <c r="G1913" s="69" t="s">
        <v>874</v>
      </c>
      <c r="H1913" s="69" t="s">
        <v>3593</v>
      </c>
      <c r="I1913" s="70">
        <v>386.83359776742009</v>
      </c>
      <c r="J1913" s="47" t="s">
        <v>430</v>
      </c>
      <c r="K1913" s="47">
        <v>8</v>
      </c>
      <c r="L1913" s="71"/>
      <c r="M1913" s="47">
        <v>75</v>
      </c>
      <c r="N1913" s="48">
        <f t="shared" si="181"/>
        <v>160</v>
      </c>
      <c r="O1913" s="48">
        <f t="shared" si="176"/>
        <v>61893.375642787214</v>
      </c>
      <c r="P1913" s="72">
        <f t="shared" si="177"/>
        <v>6189.3375642787214</v>
      </c>
      <c r="Q1913" s="73">
        <f t="shared" si="178"/>
        <v>10212.40698105989</v>
      </c>
      <c r="R1913" s="48">
        <f t="shared" si="179"/>
        <v>78295.120188125831</v>
      </c>
      <c r="S1913" s="74">
        <f t="shared" si="180"/>
        <v>55</v>
      </c>
      <c r="T1913" s="6" t="s">
        <v>431</v>
      </c>
      <c r="U1913" s="47" t="s">
        <v>432</v>
      </c>
      <c r="V1913" s="47">
        <v>1</v>
      </c>
      <c r="W1913" s="47">
        <v>1</v>
      </c>
      <c r="X1913" s="47">
        <v>1</v>
      </c>
      <c r="Y1913" s="47">
        <v>1</v>
      </c>
      <c r="Z1913" s="75">
        <v>40855.636689814812</v>
      </c>
      <c r="AA1913" s="6" t="s">
        <v>433</v>
      </c>
      <c r="AB1913" s="47" t="s">
        <v>431</v>
      </c>
      <c r="AC1913" s="47" t="s">
        <v>9004</v>
      </c>
      <c r="AD1913" s="47" t="s">
        <v>9005</v>
      </c>
      <c r="AE1913" s="47" t="s">
        <v>9006</v>
      </c>
      <c r="AF1913" s="6" t="s">
        <v>9007</v>
      </c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</row>
    <row r="1914" spans="1:43" s="1" customFormat="1" ht="47.25" x14ac:dyDescent="0.25">
      <c r="A1914" s="47">
        <v>1912</v>
      </c>
      <c r="B1914" s="47" t="s">
        <v>9008</v>
      </c>
      <c r="C1914" s="47" t="s">
        <v>3614</v>
      </c>
      <c r="D1914" s="69" t="s">
        <v>3586</v>
      </c>
      <c r="E1914" s="47">
        <v>2004</v>
      </c>
      <c r="F1914" s="69" t="s">
        <v>3615</v>
      </c>
      <c r="G1914" s="69" t="s">
        <v>3534</v>
      </c>
      <c r="H1914" s="69" t="s">
        <v>457</v>
      </c>
      <c r="I1914" s="70">
        <v>2.6164468476687328</v>
      </c>
      <c r="J1914" s="47" t="s">
        <v>430</v>
      </c>
      <c r="K1914" s="47">
        <v>8</v>
      </c>
      <c r="L1914" s="71"/>
      <c r="M1914" s="47">
        <v>75</v>
      </c>
      <c r="N1914" s="48">
        <f t="shared" si="181"/>
        <v>160</v>
      </c>
      <c r="O1914" s="48">
        <f t="shared" si="176"/>
        <v>418.63149562699726</v>
      </c>
      <c r="P1914" s="72">
        <f t="shared" si="177"/>
        <v>41.863149562699732</v>
      </c>
      <c r="Q1914" s="73">
        <f t="shared" si="178"/>
        <v>69.074196778454549</v>
      </c>
      <c r="R1914" s="48">
        <f t="shared" si="179"/>
        <v>529.56884196815156</v>
      </c>
      <c r="S1914" s="74">
        <f t="shared" si="180"/>
        <v>55</v>
      </c>
      <c r="T1914" s="6" t="s">
        <v>431</v>
      </c>
      <c r="U1914" s="47" t="s">
        <v>432</v>
      </c>
      <c r="V1914" s="47">
        <v>1</v>
      </c>
      <c r="W1914" s="47">
        <v>1</v>
      </c>
      <c r="X1914" s="47">
        <v>1</v>
      </c>
      <c r="Y1914" s="47">
        <v>1</v>
      </c>
      <c r="Z1914" s="75">
        <v>40855.636689814812</v>
      </c>
      <c r="AA1914" s="6" t="s">
        <v>433</v>
      </c>
      <c r="AB1914" s="47" t="s">
        <v>431</v>
      </c>
      <c r="AC1914" s="47" t="s">
        <v>9009</v>
      </c>
      <c r="AD1914" s="47" t="s">
        <v>3617</v>
      </c>
      <c r="AE1914" s="47" t="s">
        <v>9010</v>
      </c>
      <c r="AF1914" s="6" t="s">
        <v>9011</v>
      </c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</row>
    <row r="1915" spans="1:43" s="1" customFormat="1" ht="47.25" x14ac:dyDescent="0.25">
      <c r="A1915" s="47">
        <v>1913</v>
      </c>
      <c r="B1915" s="47" t="s">
        <v>9012</v>
      </c>
      <c r="C1915" s="47" t="s">
        <v>3614</v>
      </c>
      <c r="D1915" s="69" t="s">
        <v>3586</v>
      </c>
      <c r="E1915" s="47">
        <v>2004</v>
      </c>
      <c r="F1915" s="69" t="s">
        <v>3593</v>
      </c>
      <c r="G1915" s="69" t="s">
        <v>3534</v>
      </c>
      <c r="H1915" s="69" t="s">
        <v>3615</v>
      </c>
      <c r="I1915" s="70">
        <v>198.05556409705341</v>
      </c>
      <c r="J1915" s="47" t="s">
        <v>430</v>
      </c>
      <c r="K1915" s="47">
        <v>8</v>
      </c>
      <c r="L1915" s="71"/>
      <c r="M1915" s="47">
        <v>75</v>
      </c>
      <c r="N1915" s="48">
        <f t="shared" si="181"/>
        <v>160</v>
      </c>
      <c r="O1915" s="48">
        <f t="shared" si="176"/>
        <v>31688.890255528546</v>
      </c>
      <c r="P1915" s="72">
        <f t="shared" si="177"/>
        <v>3168.8890255528549</v>
      </c>
      <c r="Q1915" s="73">
        <f t="shared" si="178"/>
        <v>5228.6668921622095</v>
      </c>
      <c r="R1915" s="48">
        <f t="shared" si="179"/>
        <v>40086.44617324361</v>
      </c>
      <c r="S1915" s="74">
        <f t="shared" si="180"/>
        <v>55</v>
      </c>
      <c r="T1915" s="6" t="s">
        <v>431</v>
      </c>
      <c r="U1915" s="47" t="s">
        <v>432</v>
      </c>
      <c r="V1915" s="47">
        <v>1</v>
      </c>
      <c r="W1915" s="47">
        <v>1</v>
      </c>
      <c r="X1915" s="47">
        <v>1</v>
      </c>
      <c r="Y1915" s="47">
        <v>1</v>
      </c>
      <c r="Z1915" s="75">
        <v>40855.636689814812</v>
      </c>
      <c r="AA1915" s="6" t="s">
        <v>433</v>
      </c>
      <c r="AB1915" s="47" t="s">
        <v>3169</v>
      </c>
      <c r="AC1915" s="47" t="s">
        <v>9013</v>
      </c>
      <c r="AD1915" s="47" t="s">
        <v>3616</v>
      </c>
      <c r="AE1915" s="47" t="s">
        <v>9014</v>
      </c>
      <c r="AF1915" s="6" t="s">
        <v>9015</v>
      </c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</row>
    <row r="1916" spans="1:43" s="1" customFormat="1" ht="47.25" x14ac:dyDescent="0.25">
      <c r="A1916" s="47">
        <v>1914</v>
      </c>
      <c r="B1916" s="47" t="s">
        <v>9016</v>
      </c>
      <c r="C1916" s="47" t="s">
        <v>3614</v>
      </c>
      <c r="D1916" s="69" t="s">
        <v>3586</v>
      </c>
      <c r="E1916" s="47">
        <v>2004</v>
      </c>
      <c r="F1916" s="69" t="s">
        <v>3593</v>
      </c>
      <c r="G1916" s="69" t="s">
        <v>3534</v>
      </c>
      <c r="H1916" s="69" t="s">
        <v>3615</v>
      </c>
      <c r="I1916" s="70">
        <v>3.2512768189419932</v>
      </c>
      <c r="J1916" s="47" t="s">
        <v>430</v>
      </c>
      <c r="K1916" s="47">
        <v>8</v>
      </c>
      <c r="L1916" s="71"/>
      <c r="M1916" s="47">
        <v>75</v>
      </c>
      <c r="N1916" s="48">
        <f t="shared" si="181"/>
        <v>160</v>
      </c>
      <c r="O1916" s="48">
        <f t="shared" si="176"/>
        <v>520.20429103071888</v>
      </c>
      <c r="P1916" s="72">
        <f t="shared" si="177"/>
        <v>52.020429103071891</v>
      </c>
      <c r="Q1916" s="73">
        <f t="shared" si="178"/>
        <v>85.833708020068613</v>
      </c>
      <c r="R1916" s="48">
        <f t="shared" si="179"/>
        <v>658.05842815385938</v>
      </c>
      <c r="S1916" s="74">
        <f t="shared" si="180"/>
        <v>55</v>
      </c>
      <c r="T1916" s="6" t="s">
        <v>431</v>
      </c>
      <c r="U1916" s="47" t="s">
        <v>432</v>
      </c>
      <c r="V1916" s="47">
        <v>1</v>
      </c>
      <c r="W1916" s="47">
        <v>1</v>
      </c>
      <c r="X1916" s="47">
        <v>1</v>
      </c>
      <c r="Y1916" s="47">
        <v>1</v>
      </c>
      <c r="Z1916" s="75">
        <v>40855.636689814812</v>
      </c>
      <c r="AA1916" s="6" t="s">
        <v>433</v>
      </c>
      <c r="AB1916" s="47" t="s">
        <v>3169</v>
      </c>
      <c r="AC1916" s="47"/>
      <c r="AD1916" s="47" t="s">
        <v>9013</v>
      </c>
      <c r="AE1916" s="47" t="s">
        <v>9017</v>
      </c>
      <c r="AF1916" s="6" t="s">
        <v>9018</v>
      </c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</row>
    <row r="1917" spans="1:43" s="1" customFormat="1" ht="47.25" x14ac:dyDescent="0.25">
      <c r="A1917" s="47">
        <v>1915</v>
      </c>
      <c r="B1917" s="47" t="s">
        <v>9019</v>
      </c>
      <c r="C1917" s="47" t="s">
        <v>3614</v>
      </c>
      <c r="D1917" s="69" t="s">
        <v>3586</v>
      </c>
      <c r="E1917" s="47">
        <v>2004</v>
      </c>
      <c r="F1917" s="69" t="s">
        <v>3615</v>
      </c>
      <c r="G1917" s="69" t="s">
        <v>3534</v>
      </c>
      <c r="H1917" s="69" t="s">
        <v>3615</v>
      </c>
      <c r="I1917" s="70">
        <v>2.8084278969786389</v>
      </c>
      <c r="J1917" s="47" t="s">
        <v>430</v>
      </c>
      <c r="K1917" s="47">
        <v>8</v>
      </c>
      <c r="L1917" s="71"/>
      <c r="M1917" s="47">
        <v>75</v>
      </c>
      <c r="N1917" s="48">
        <f t="shared" si="181"/>
        <v>160</v>
      </c>
      <c r="O1917" s="48">
        <f t="shared" si="176"/>
        <v>449.34846351658223</v>
      </c>
      <c r="P1917" s="72">
        <f t="shared" si="177"/>
        <v>44.934846351658223</v>
      </c>
      <c r="Q1917" s="73">
        <f t="shared" si="178"/>
        <v>74.142496480236062</v>
      </c>
      <c r="R1917" s="48">
        <f t="shared" si="179"/>
        <v>568.4258063484765</v>
      </c>
      <c r="S1917" s="74">
        <f t="shared" si="180"/>
        <v>55</v>
      </c>
      <c r="T1917" s="6" t="s">
        <v>431</v>
      </c>
      <c r="U1917" s="47" t="s">
        <v>432</v>
      </c>
      <c r="V1917" s="47">
        <v>1</v>
      </c>
      <c r="W1917" s="47">
        <v>1</v>
      </c>
      <c r="X1917" s="47">
        <v>1</v>
      </c>
      <c r="Y1917" s="47">
        <v>1</v>
      </c>
      <c r="Z1917" s="75">
        <v>40855.636689814812</v>
      </c>
      <c r="AA1917" s="6" t="s">
        <v>433</v>
      </c>
      <c r="AB1917" s="47" t="s">
        <v>431</v>
      </c>
      <c r="AC1917" s="47" t="s">
        <v>3617</v>
      </c>
      <c r="AD1917" s="47" t="s">
        <v>9020</v>
      </c>
      <c r="AE1917" s="47" t="s">
        <v>9021</v>
      </c>
      <c r="AF1917" s="6" t="s">
        <v>9022</v>
      </c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</row>
    <row r="1918" spans="1:43" s="1" customFormat="1" ht="47.25" x14ac:dyDescent="0.25">
      <c r="A1918" s="47">
        <v>1916</v>
      </c>
      <c r="B1918" s="47" t="s">
        <v>9023</v>
      </c>
      <c r="C1918" s="47" t="s">
        <v>3614</v>
      </c>
      <c r="D1918" s="69" t="s">
        <v>3586</v>
      </c>
      <c r="E1918" s="47">
        <v>2004</v>
      </c>
      <c r="F1918" s="69" t="s">
        <v>3593</v>
      </c>
      <c r="G1918" s="69" t="s">
        <v>3534</v>
      </c>
      <c r="H1918" s="69" t="s">
        <v>3615</v>
      </c>
      <c r="I1918" s="70">
        <v>2.5192205745832359</v>
      </c>
      <c r="J1918" s="47" t="s">
        <v>430</v>
      </c>
      <c r="K1918" s="47">
        <v>8</v>
      </c>
      <c r="L1918" s="71"/>
      <c r="M1918" s="47">
        <v>75</v>
      </c>
      <c r="N1918" s="48">
        <f t="shared" si="181"/>
        <v>160</v>
      </c>
      <c r="O1918" s="48">
        <f t="shared" si="176"/>
        <v>403.07529193331777</v>
      </c>
      <c r="P1918" s="72">
        <f t="shared" si="177"/>
        <v>40.307529193331781</v>
      </c>
      <c r="Q1918" s="73">
        <f t="shared" si="178"/>
        <v>66.507423168997434</v>
      </c>
      <c r="R1918" s="48">
        <f t="shared" si="179"/>
        <v>509.89024429564699</v>
      </c>
      <c r="S1918" s="74">
        <f t="shared" si="180"/>
        <v>55</v>
      </c>
      <c r="T1918" s="6" t="s">
        <v>431</v>
      </c>
      <c r="U1918" s="47" t="s">
        <v>432</v>
      </c>
      <c r="V1918" s="47">
        <v>1</v>
      </c>
      <c r="W1918" s="47">
        <v>1</v>
      </c>
      <c r="X1918" s="47">
        <v>1</v>
      </c>
      <c r="Y1918" s="47">
        <v>1</v>
      </c>
      <c r="Z1918" s="75">
        <v>40855.636701388888</v>
      </c>
      <c r="AA1918" s="6" t="s">
        <v>433</v>
      </c>
      <c r="AB1918" s="47" t="s">
        <v>3169</v>
      </c>
      <c r="AC1918" s="47" t="s">
        <v>3596</v>
      </c>
      <c r="AD1918" s="47"/>
      <c r="AE1918" s="47" t="s">
        <v>9024</v>
      </c>
      <c r="AF1918" s="6" t="s">
        <v>9025</v>
      </c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</row>
    <row r="1919" spans="1:43" s="1" customFormat="1" ht="15.75" x14ac:dyDescent="0.25">
      <c r="A1919" s="47">
        <v>1917</v>
      </c>
      <c r="B1919" s="47" t="s">
        <v>9026</v>
      </c>
      <c r="C1919" s="47" t="s">
        <v>3541</v>
      </c>
      <c r="D1919" s="69" t="s">
        <v>3532</v>
      </c>
      <c r="E1919" s="47">
        <v>1989</v>
      </c>
      <c r="F1919" s="69" t="s">
        <v>3534</v>
      </c>
      <c r="G1919" s="69" t="s">
        <v>3587</v>
      </c>
      <c r="H1919" s="69" t="s">
        <v>1334</v>
      </c>
      <c r="I1919" s="70">
        <v>3.973832573539108</v>
      </c>
      <c r="J1919" s="47" t="s">
        <v>430</v>
      </c>
      <c r="K1919" s="47">
        <v>10</v>
      </c>
      <c r="L1919" s="71"/>
      <c r="M1919" s="47">
        <v>75</v>
      </c>
      <c r="N1919" s="48">
        <f t="shared" si="181"/>
        <v>180</v>
      </c>
      <c r="O1919" s="48">
        <f t="shared" si="176"/>
        <v>715.28986323703941</v>
      </c>
      <c r="P1919" s="72">
        <f t="shared" si="177"/>
        <v>71.528986323703947</v>
      </c>
      <c r="Q1919" s="73">
        <f t="shared" si="178"/>
        <v>118.02282743411151</v>
      </c>
      <c r="R1919" s="48">
        <f t="shared" si="179"/>
        <v>904.84167699485488</v>
      </c>
      <c r="S1919" s="74">
        <f t="shared" si="180"/>
        <v>40</v>
      </c>
      <c r="T1919" s="6" t="s">
        <v>431</v>
      </c>
      <c r="U1919" s="47" t="s">
        <v>432</v>
      </c>
      <c r="V1919" s="47">
        <v>1</v>
      </c>
      <c r="W1919" s="47">
        <v>1</v>
      </c>
      <c r="X1919" s="47">
        <v>1</v>
      </c>
      <c r="Y1919" s="47">
        <v>1</v>
      </c>
      <c r="Z1919" s="75">
        <v>44263.531828703701</v>
      </c>
      <c r="AA1919" s="6" t="s">
        <v>1221</v>
      </c>
      <c r="AB1919" s="47" t="s">
        <v>3535</v>
      </c>
      <c r="AC1919" s="47" t="s">
        <v>3546</v>
      </c>
      <c r="AD1919" s="47" t="s">
        <v>9027</v>
      </c>
      <c r="AE1919" s="47" t="s">
        <v>9028</v>
      </c>
      <c r="AF1919" s="6" t="s">
        <v>9029</v>
      </c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</row>
    <row r="1920" spans="1:43" s="1" customFormat="1" ht="15.75" x14ac:dyDescent="0.25">
      <c r="A1920" s="47">
        <v>1918</v>
      </c>
      <c r="B1920" s="47" t="s">
        <v>9030</v>
      </c>
      <c r="C1920" s="47" t="s">
        <v>3541</v>
      </c>
      <c r="D1920" s="69" t="s">
        <v>3532</v>
      </c>
      <c r="E1920" s="47">
        <v>1989</v>
      </c>
      <c r="F1920" s="69" t="s">
        <v>3534</v>
      </c>
      <c r="G1920" s="69" t="s">
        <v>3587</v>
      </c>
      <c r="H1920" s="69" t="s">
        <v>1334</v>
      </c>
      <c r="I1920" s="70">
        <v>59.885752480676729</v>
      </c>
      <c r="J1920" s="47" t="s">
        <v>430</v>
      </c>
      <c r="K1920" s="47">
        <v>10</v>
      </c>
      <c r="L1920" s="71"/>
      <c r="M1920" s="47">
        <v>75</v>
      </c>
      <c r="N1920" s="48">
        <f t="shared" si="181"/>
        <v>180</v>
      </c>
      <c r="O1920" s="48">
        <f t="shared" si="176"/>
        <v>10779.435446521811</v>
      </c>
      <c r="P1920" s="72">
        <f t="shared" si="177"/>
        <v>1077.9435446521811</v>
      </c>
      <c r="Q1920" s="73">
        <f t="shared" si="178"/>
        <v>1778.6068486760987</v>
      </c>
      <c r="R1920" s="48">
        <f t="shared" si="179"/>
        <v>13635.985839850091</v>
      </c>
      <c r="S1920" s="74">
        <f t="shared" si="180"/>
        <v>40</v>
      </c>
      <c r="T1920" s="6" t="s">
        <v>431</v>
      </c>
      <c r="U1920" s="47" t="s">
        <v>432</v>
      </c>
      <c r="V1920" s="47">
        <v>1</v>
      </c>
      <c r="W1920" s="47">
        <v>1</v>
      </c>
      <c r="X1920" s="47">
        <v>1</v>
      </c>
      <c r="Y1920" s="47">
        <v>1</v>
      </c>
      <c r="Z1920" s="75">
        <v>44263.532025462962</v>
      </c>
      <c r="AA1920" s="6" t="s">
        <v>1221</v>
      </c>
      <c r="AB1920" s="47" t="s">
        <v>3535</v>
      </c>
      <c r="AC1920" s="47" t="s">
        <v>9027</v>
      </c>
      <c r="AD1920" s="47" t="s">
        <v>9031</v>
      </c>
      <c r="AE1920" s="47" t="s">
        <v>9032</v>
      </c>
      <c r="AF1920" s="6" t="s">
        <v>9033</v>
      </c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</row>
    <row r="1921" spans="1:43" s="1" customFormat="1" ht="15.75" x14ac:dyDescent="0.25">
      <c r="A1921" s="47">
        <v>1919</v>
      </c>
      <c r="B1921" s="47" t="s">
        <v>9034</v>
      </c>
      <c r="C1921" s="47" t="s">
        <v>3585</v>
      </c>
      <c r="D1921" s="69" t="s">
        <v>3532</v>
      </c>
      <c r="E1921" s="47">
        <v>1989</v>
      </c>
      <c r="F1921" s="69" t="s">
        <v>3534</v>
      </c>
      <c r="G1921" s="69" t="s">
        <v>9035</v>
      </c>
      <c r="H1921" s="69" t="s">
        <v>1334</v>
      </c>
      <c r="I1921" s="70">
        <v>10.015277213853119</v>
      </c>
      <c r="J1921" s="47" t="s">
        <v>430</v>
      </c>
      <c r="K1921" s="47">
        <v>10</v>
      </c>
      <c r="L1921" s="71"/>
      <c r="M1921" s="47">
        <v>75</v>
      </c>
      <c r="N1921" s="48">
        <f t="shared" si="181"/>
        <v>180</v>
      </c>
      <c r="O1921" s="48">
        <f t="shared" si="176"/>
        <v>1802.7498984935614</v>
      </c>
      <c r="P1921" s="72">
        <f t="shared" si="177"/>
        <v>180.27498984935616</v>
      </c>
      <c r="Q1921" s="73">
        <f t="shared" si="178"/>
        <v>297.45373325143765</v>
      </c>
      <c r="R1921" s="48">
        <f t="shared" si="179"/>
        <v>2280.4786215943554</v>
      </c>
      <c r="S1921" s="74">
        <f t="shared" si="180"/>
        <v>40</v>
      </c>
      <c r="T1921" s="6" t="s">
        <v>431</v>
      </c>
      <c r="U1921" s="47" t="s">
        <v>432</v>
      </c>
      <c r="V1921" s="47">
        <v>1</v>
      </c>
      <c r="W1921" s="47">
        <v>1</v>
      </c>
      <c r="X1921" s="47">
        <v>1</v>
      </c>
      <c r="Y1921" s="47">
        <v>1</v>
      </c>
      <c r="Z1921" s="75">
        <v>44263.532025462962</v>
      </c>
      <c r="AA1921" s="6" t="s">
        <v>1221</v>
      </c>
      <c r="AB1921" s="47" t="s">
        <v>3535</v>
      </c>
      <c r="AC1921" s="47" t="s">
        <v>9031</v>
      </c>
      <c r="AD1921" s="47" t="s">
        <v>9036</v>
      </c>
      <c r="AE1921" s="47" t="s">
        <v>9037</v>
      </c>
      <c r="AF1921" s="6" t="s">
        <v>9038</v>
      </c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</row>
    <row r="1922" spans="1:43" s="1" customFormat="1" ht="47.25" x14ac:dyDescent="0.25">
      <c r="A1922" s="47">
        <v>1920</v>
      </c>
      <c r="B1922" s="47" t="s">
        <v>9039</v>
      </c>
      <c r="C1922" s="47" t="s">
        <v>3585</v>
      </c>
      <c r="D1922" s="69" t="s">
        <v>3586</v>
      </c>
      <c r="E1922" s="47">
        <v>2004</v>
      </c>
      <c r="F1922" s="69" t="s">
        <v>3534</v>
      </c>
      <c r="G1922" s="69" t="s">
        <v>9035</v>
      </c>
      <c r="H1922" s="69" t="s">
        <v>1334</v>
      </c>
      <c r="I1922" s="70">
        <v>13.759173137289221</v>
      </c>
      <c r="J1922" s="47" t="s">
        <v>430</v>
      </c>
      <c r="K1922" s="47">
        <v>8</v>
      </c>
      <c r="L1922" s="71"/>
      <c r="M1922" s="47">
        <v>75</v>
      </c>
      <c r="N1922" s="48">
        <f t="shared" si="181"/>
        <v>160</v>
      </c>
      <c r="O1922" s="48">
        <f t="shared" si="176"/>
        <v>2201.4677019662754</v>
      </c>
      <c r="P1922" s="72">
        <f t="shared" si="177"/>
        <v>220.14677019662756</v>
      </c>
      <c r="Q1922" s="73">
        <f t="shared" si="178"/>
        <v>363.24217082443545</v>
      </c>
      <c r="R1922" s="48">
        <f t="shared" si="179"/>
        <v>2784.8566429873385</v>
      </c>
      <c r="S1922" s="74">
        <f t="shared" si="180"/>
        <v>55</v>
      </c>
      <c r="T1922" s="6" t="s">
        <v>431</v>
      </c>
      <c r="U1922" s="47" t="s">
        <v>432</v>
      </c>
      <c r="V1922" s="47">
        <v>1</v>
      </c>
      <c r="W1922" s="47">
        <v>1</v>
      </c>
      <c r="X1922" s="47">
        <v>1</v>
      </c>
      <c r="Y1922" s="47">
        <v>1</v>
      </c>
      <c r="Z1922" s="75">
        <v>40855.636701388888</v>
      </c>
      <c r="AA1922" s="6" t="s">
        <v>433</v>
      </c>
      <c r="AB1922" s="47" t="s">
        <v>3169</v>
      </c>
      <c r="AC1922" s="47" t="s">
        <v>9040</v>
      </c>
      <c r="AD1922" s="47" t="s">
        <v>3588</v>
      </c>
      <c r="AE1922" s="47" t="s">
        <v>9041</v>
      </c>
      <c r="AF1922" s="6" t="s">
        <v>9042</v>
      </c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</row>
    <row r="1923" spans="1:43" s="1" customFormat="1" ht="47.25" x14ac:dyDescent="0.25">
      <c r="A1923" s="47">
        <v>1921</v>
      </c>
      <c r="B1923" s="47" t="s">
        <v>9043</v>
      </c>
      <c r="C1923" s="47" t="s">
        <v>3614</v>
      </c>
      <c r="D1923" s="69" t="s">
        <v>3586</v>
      </c>
      <c r="E1923" s="47">
        <v>2004</v>
      </c>
      <c r="F1923" s="69" t="s">
        <v>3615</v>
      </c>
      <c r="G1923" s="69" t="s">
        <v>3615</v>
      </c>
      <c r="H1923" s="69" t="s">
        <v>431</v>
      </c>
      <c r="I1923" s="70">
        <v>3.0029868217997828</v>
      </c>
      <c r="J1923" s="47" t="s">
        <v>430</v>
      </c>
      <c r="K1923" s="47">
        <v>8</v>
      </c>
      <c r="L1923" s="71"/>
      <c r="M1923" s="47">
        <v>75</v>
      </c>
      <c r="N1923" s="48">
        <f t="shared" si="181"/>
        <v>160</v>
      </c>
      <c r="O1923" s="48">
        <f t="shared" si="176"/>
        <v>480.47789148796528</v>
      </c>
      <c r="P1923" s="72">
        <f t="shared" si="177"/>
        <v>48.047789148796532</v>
      </c>
      <c r="Q1923" s="73">
        <f t="shared" si="178"/>
        <v>79.278852095514267</v>
      </c>
      <c r="R1923" s="48">
        <f t="shared" si="179"/>
        <v>607.80453273227602</v>
      </c>
      <c r="S1923" s="74">
        <f t="shared" si="180"/>
        <v>55</v>
      </c>
      <c r="T1923" s="6" t="s">
        <v>431</v>
      </c>
      <c r="U1923" s="47" t="s">
        <v>432</v>
      </c>
      <c r="V1923" s="47">
        <v>1</v>
      </c>
      <c r="W1923" s="47">
        <v>1</v>
      </c>
      <c r="X1923" s="47">
        <v>1</v>
      </c>
      <c r="Y1923" s="47">
        <v>1</v>
      </c>
      <c r="Z1923" s="75">
        <v>40855.636701388888</v>
      </c>
      <c r="AA1923" s="6" t="s">
        <v>433</v>
      </c>
      <c r="AB1923" s="47" t="s">
        <v>3169</v>
      </c>
      <c r="AC1923" s="47" t="s">
        <v>8977</v>
      </c>
      <c r="AD1923" s="47" t="s">
        <v>9044</v>
      </c>
      <c r="AE1923" s="47" t="s">
        <v>9045</v>
      </c>
      <c r="AF1923" s="6" t="s">
        <v>9046</v>
      </c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</row>
    <row r="1924" spans="1:43" s="1" customFormat="1" ht="47.25" x14ac:dyDescent="0.25">
      <c r="A1924" s="47">
        <v>1922</v>
      </c>
      <c r="B1924" s="47" t="s">
        <v>9047</v>
      </c>
      <c r="C1924" s="47" t="s">
        <v>3614</v>
      </c>
      <c r="D1924" s="69" t="s">
        <v>3586</v>
      </c>
      <c r="E1924" s="47">
        <v>2004</v>
      </c>
      <c r="F1924" s="69" t="s">
        <v>3615</v>
      </c>
      <c r="G1924" s="69" t="s">
        <v>3615</v>
      </c>
      <c r="H1924" s="69" t="s">
        <v>3615</v>
      </c>
      <c r="I1924" s="70">
        <v>3.0056712790344111</v>
      </c>
      <c r="J1924" s="47" t="s">
        <v>430</v>
      </c>
      <c r="K1924" s="47">
        <v>8</v>
      </c>
      <c r="L1924" s="71"/>
      <c r="M1924" s="47">
        <v>75</v>
      </c>
      <c r="N1924" s="48">
        <f t="shared" si="181"/>
        <v>160</v>
      </c>
      <c r="O1924" s="48">
        <f t="shared" si="176"/>
        <v>480.90740464550578</v>
      </c>
      <c r="P1924" s="72">
        <f t="shared" si="177"/>
        <v>48.090740464550578</v>
      </c>
      <c r="Q1924" s="73">
        <f t="shared" si="178"/>
        <v>79.349721766508452</v>
      </c>
      <c r="R1924" s="48">
        <f t="shared" si="179"/>
        <v>608.34786687656481</v>
      </c>
      <c r="S1924" s="74">
        <f t="shared" si="180"/>
        <v>55</v>
      </c>
      <c r="T1924" s="6" t="s">
        <v>431</v>
      </c>
      <c r="U1924" s="47" t="s">
        <v>432</v>
      </c>
      <c r="V1924" s="47">
        <v>1</v>
      </c>
      <c r="W1924" s="47">
        <v>1</v>
      </c>
      <c r="X1924" s="47">
        <v>1</v>
      </c>
      <c r="Y1924" s="47">
        <v>1</v>
      </c>
      <c r="Z1924" s="75">
        <v>40855.636701388888</v>
      </c>
      <c r="AA1924" s="6" t="s">
        <v>433</v>
      </c>
      <c r="AB1924" s="47" t="s">
        <v>3169</v>
      </c>
      <c r="AC1924" s="47" t="s">
        <v>8977</v>
      </c>
      <c r="AD1924" s="47" t="s">
        <v>3622</v>
      </c>
      <c r="AE1924" s="47" t="s">
        <v>9048</v>
      </c>
      <c r="AF1924" s="6" t="s">
        <v>9049</v>
      </c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</row>
    <row r="1925" spans="1:43" s="1" customFormat="1" ht="47.25" x14ac:dyDescent="0.25">
      <c r="A1925" s="47">
        <v>1923</v>
      </c>
      <c r="B1925" s="47" t="s">
        <v>9050</v>
      </c>
      <c r="C1925" s="47" t="s">
        <v>3585</v>
      </c>
      <c r="D1925" s="69" t="s">
        <v>3586</v>
      </c>
      <c r="E1925" s="47">
        <v>2004</v>
      </c>
      <c r="F1925" s="69" t="s">
        <v>3534</v>
      </c>
      <c r="G1925" s="69" t="s">
        <v>3587</v>
      </c>
      <c r="H1925" s="69" t="s">
        <v>1334</v>
      </c>
      <c r="I1925" s="70">
        <v>601.06273276534841</v>
      </c>
      <c r="J1925" s="47" t="s">
        <v>430</v>
      </c>
      <c r="K1925" s="47">
        <v>8</v>
      </c>
      <c r="L1925" s="71"/>
      <c r="M1925" s="47">
        <v>75</v>
      </c>
      <c r="N1925" s="48">
        <f t="shared" si="181"/>
        <v>160</v>
      </c>
      <c r="O1925" s="48">
        <f t="shared" si="176"/>
        <v>96170.037242455743</v>
      </c>
      <c r="P1925" s="72">
        <f t="shared" si="177"/>
        <v>9617.0037242455746</v>
      </c>
      <c r="Q1925" s="73">
        <f t="shared" si="178"/>
        <v>15868.056145005197</v>
      </c>
      <c r="R1925" s="48">
        <f t="shared" si="179"/>
        <v>121655.09711170651</v>
      </c>
      <c r="S1925" s="74">
        <f t="shared" si="180"/>
        <v>55</v>
      </c>
      <c r="T1925" s="6" t="s">
        <v>431</v>
      </c>
      <c r="U1925" s="47" t="s">
        <v>432</v>
      </c>
      <c r="V1925" s="47">
        <v>1</v>
      </c>
      <c r="W1925" s="47">
        <v>1</v>
      </c>
      <c r="X1925" s="47">
        <v>1</v>
      </c>
      <c r="Y1925" s="47">
        <v>1</v>
      </c>
      <c r="Z1925" s="75">
        <v>40855.636701388888</v>
      </c>
      <c r="AA1925" s="6" t="s">
        <v>433</v>
      </c>
      <c r="AB1925" s="47" t="s">
        <v>3169</v>
      </c>
      <c r="AC1925" s="47" t="s">
        <v>3589</v>
      </c>
      <c r="AD1925" s="47" t="s">
        <v>3595</v>
      </c>
      <c r="AE1925" s="47" t="s">
        <v>9051</v>
      </c>
      <c r="AF1925" s="6" t="s">
        <v>9052</v>
      </c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</row>
    <row r="1926" spans="1:43" s="1" customFormat="1" ht="31.5" x14ac:dyDescent="0.25">
      <c r="A1926" s="47">
        <v>1924</v>
      </c>
      <c r="B1926" s="47" t="s">
        <v>9053</v>
      </c>
      <c r="C1926" s="47" t="s">
        <v>3398</v>
      </c>
      <c r="D1926" s="69" t="s">
        <v>9054</v>
      </c>
      <c r="E1926" s="47">
        <v>2004</v>
      </c>
      <c r="F1926" s="69" t="s">
        <v>4652</v>
      </c>
      <c r="G1926" s="69" t="s">
        <v>1475</v>
      </c>
      <c r="H1926" s="69" t="s">
        <v>451</v>
      </c>
      <c r="I1926" s="70">
        <v>519.13189437931874</v>
      </c>
      <c r="J1926" s="47" t="s">
        <v>430</v>
      </c>
      <c r="K1926" s="47">
        <v>8</v>
      </c>
      <c r="L1926" s="71"/>
      <c r="M1926" s="47">
        <v>75</v>
      </c>
      <c r="N1926" s="48">
        <f t="shared" si="181"/>
        <v>160</v>
      </c>
      <c r="O1926" s="48">
        <f t="shared" ref="O1926:O1989" si="182">N1926*I1926</f>
        <v>83061.103100690991</v>
      </c>
      <c r="P1926" s="72">
        <f t="shared" ref="P1926:P1989" si="183">O1926*0.1</f>
        <v>8306.1103100690998</v>
      </c>
      <c r="Q1926" s="73">
        <f t="shared" ref="Q1926:Q1989" si="184">SUM(O1926:P1926)*0.15</f>
        <v>13705.082011614013</v>
      </c>
      <c r="R1926" s="48">
        <f t="shared" ref="R1926:R1989" si="185">SUM(O1926:Q1926)</f>
        <v>105072.2954223741</v>
      </c>
      <c r="S1926" s="74">
        <f t="shared" si="180"/>
        <v>55</v>
      </c>
      <c r="T1926" s="6" t="s">
        <v>431</v>
      </c>
      <c r="U1926" s="47" t="s">
        <v>432</v>
      </c>
      <c r="V1926" s="47">
        <v>1</v>
      </c>
      <c r="W1926" s="47">
        <v>1</v>
      </c>
      <c r="X1926" s="47">
        <v>1</v>
      </c>
      <c r="Y1926" s="47">
        <v>1</v>
      </c>
      <c r="Z1926" s="75">
        <v>40855.636701388888</v>
      </c>
      <c r="AA1926" s="6" t="s">
        <v>433</v>
      </c>
      <c r="AB1926" s="47" t="s">
        <v>9055</v>
      </c>
      <c r="AC1926" s="47" t="s">
        <v>9056</v>
      </c>
      <c r="AD1926" s="47" t="s">
        <v>4653</v>
      </c>
      <c r="AE1926" s="47" t="s">
        <v>9057</v>
      </c>
      <c r="AF1926" s="6" t="s">
        <v>9058</v>
      </c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</row>
    <row r="1927" spans="1:43" s="1" customFormat="1" ht="31.5" x14ac:dyDescent="0.25">
      <c r="A1927" s="47">
        <v>1925</v>
      </c>
      <c r="B1927" s="47" t="s">
        <v>9059</v>
      </c>
      <c r="C1927" s="47" t="s">
        <v>3398</v>
      </c>
      <c r="D1927" s="69" t="s">
        <v>9054</v>
      </c>
      <c r="E1927" s="47">
        <v>2004</v>
      </c>
      <c r="F1927" s="69" t="s">
        <v>1475</v>
      </c>
      <c r="G1927" s="69" t="s">
        <v>4652</v>
      </c>
      <c r="H1927" s="69" t="s">
        <v>3418</v>
      </c>
      <c r="I1927" s="70">
        <v>196.6393506538522</v>
      </c>
      <c r="J1927" s="47" t="s">
        <v>430</v>
      </c>
      <c r="K1927" s="47">
        <v>8</v>
      </c>
      <c r="L1927" s="71"/>
      <c r="M1927" s="47">
        <v>75</v>
      </c>
      <c r="N1927" s="48">
        <f t="shared" si="181"/>
        <v>160</v>
      </c>
      <c r="O1927" s="48">
        <f t="shared" si="182"/>
        <v>31462.296104616355</v>
      </c>
      <c r="P1927" s="72">
        <f t="shared" si="183"/>
        <v>3146.2296104616357</v>
      </c>
      <c r="Q1927" s="73">
        <f t="shared" si="184"/>
        <v>5191.2788572616982</v>
      </c>
      <c r="R1927" s="48">
        <f t="shared" si="185"/>
        <v>39799.804572339686</v>
      </c>
      <c r="S1927" s="74">
        <f t="shared" ref="S1927:S1990" si="186">M1927-ABS($I$2-E1927)</f>
        <v>55</v>
      </c>
      <c r="T1927" s="6" t="s">
        <v>431</v>
      </c>
      <c r="U1927" s="47" t="s">
        <v>432</v>
      </c>
      <c r="V1927" s="47">
        <v>1</v>
      </c>
      <c r="W1927" s="47">
        <v>1</v>
      </c>
      <c r="X1927" s="47">
        <v>1</v>
      </c>
      <c r="Y1927" s="47">
        <v>1</v>
      </c>
      <c r="Z1927" s="75">
        <v>40855.636712962973</v>
      </c>
      <c r="AA1927" s="6" t="s">
        <v>433</v>
      </c>
      <c r="AB1927" s="47" t="s">
        <v>9055</v>
      </c>
      <c r="AC1927" s="47" t="s">
        <v>9060</v>
      </c>
      <c r="AD1927" s="47" t="s">
        <v>9061</v>
      </c>
      <c r="AE1927" s="47" t="s">
        <v>9062</v>
      </c>
      <c r="AF1927" s="6" t="s">
        <v>9063</v>
      </c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</row>
    <row r="1928" spans="1:43" s="1" customFormat="1" ht="31.5" x14ac:dyDescent="0.25">
      <c r="A1928" s="47">
        <v>1926</v>
      </c>
      <c r="B1928" s="47" t="s">
        <v>9064</v>
      </c>
      <c r="C1928" s="47" t="s">
        <v>3398</v>
      </c>
      <c r="D1928" s="69" t="s">
        <v>9054</v>
      </c>
      <c r="E1928" s="47">
        <v>2004</v>
      </c>
      <c r="F1928" s="69" t="s">
        <v>4652</v>
      </c>
      <c r="G1928" s="69" t="s">
        <v>1475</v>
      </c>
      <c r="H1928" s="69" t="s">
        <v>451</v>
      </c>
      <c r="I1928" s="70">
        <v>3.8033190493138038</v>
      </c>
      <c r="J1928" s="47" t="s">
        <v>430</v>
      </c>
      <c r="K1928" s="47">
        <v>8</v>
      </c>
      <c r="L1928" s="71"/>
      <c r="M1928" s="47">
        <v>75</v>
      </c>
      <c r="N1928" s="48">
        <f t="shared" si="181"/>
        <v>160</v>
      </c>
      <c r="O1928" s="48">
        <f t="shared" si="182"/>
        <v>608.53104789020858</v>
      </c>
      <c r="P1928" s="72">
        <f t="shared" si="183"/>
        <v>60.853104789020861</v>
      </c>
      <c r="Q1928" s="73">
        <f t="shared" si="184"/>
        <v>100.40762290188442</v>
      </c>
      <c r="R1928" s="48">
        <f t="shared" si="185"/>
        <v>769.79177558111394</v>
      </c>
      <c r="S1928" s="74">
        <f t="shared" si="186"/>
        <v>55</v>
      </c>
      <c r="T1928" s="6" t="s">
        <v>431</v>
      </c>
      <c r="U1928" s="47" t="s">
        <v>432</v>
      </c>
      <c r="V1928" s="47">
        <v>1</v>
      </c>
      <c r="W1928" s="47">
        <v>1</v>
      </c>
      <c r="X1928" s="47">
        <v>1</v>
      </c>
      <c r="Y1928" s="47">
        <v>1</v>
      </c>
      <c r="Z1928" s="75">
        <v>40855.636712962973</v>
      </c>
      <c r="AA1928" s="6" t="s">
        <v>433</v>
      </c>
      <c r="AB1928" s="47" t="s">
        <v>9055</v>
      </c>
      <c r="AC1928" s="47" t="s">
        <v>9060</v>
      </c>
      <c r="AD1928" s="47" t="s">
        <v>9065</v>
      </c>
      <c r="AE1928" s="47" t="s">
        <v>9066</v>
      </c>
      <c r="AF1928" s="6" t="s">
        <v>9067</v>
      </c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</row>
    <row r="1929" spans="1:43" s="1" customFormat="1" ht="31.5" x14ac:dyDescent="0.25">
      <c r="A1929" s="47">
        <v>1927</v>
      </c>
      <c r="B1929" s="47" t="s">
        <v>9068</v>
      </c>
      <c r="C1929" s="47" t="s">
        <v>3398</v>
      </c>
      <c r="D1929" s="69" t="s">
        <v>9054</v>
      </c>
      <c r="E1929" s="47">
        <v>2004</v>
      </c>
      <c r="F1929" s="69" t="s">
        <v>4652</v>
      </c>
      <c r="G1929" s="69" t="s">
        <v>1475</v>
      </c>
      <c r="H1929" s="69" t="s">
        <v>3412</v>
      </c>
      <c r="I1929" s="70">
        <v>3.8030355142222581</v>
      </c>
      <c r="J1929" s="47" t="s">
        <v>430</v>
      </c>
      <c r="K1929" s="47">
        <v>8</v>
      </c>
      <c r="L1929" s="71"/>
      <c r="M1929" s="47">
        <v>75</v>
      </c>
      <c r="N1929" s="48">
        <f t="shared" si="181"/>
        <v>160</v>
      </c>
      <c r="O1929" s="48">
        <f t="shared" si="182"/>
        <v>608.48568227556132</v>
      </c>
      <c r="P1929" s="72">
        <f t="shared" si="183"/>
        <v>60.848568227556136</v>
      </c>
      <c r="Q1929" s="73">
        <f t="shared" si="184"/>
        <v>100.40013757546761</v>
      </c>
      <c r="R1929" s="48">
        <f t="shared" si="185"/>
        <v>769.73438807858508</v>
      </c>
      <c r="S1929" s="74">
        <f t="shared" si="186"/>
        <v>55</v>
      </c>
      <c r="T1929" s="6" t="s">
        <v>431</v>
      </c>
      <c r="U1929" s="47" t="s">
        <v>432</v>
      </c>
      <c r="V1929" s="47">
        <v>1</v>
      </c>
      <c r="W1929" s="47">
        <v>1</v>
      </c>
      <c r="X1929" s="47">
        <v>1</v>
      </c>
      <c r="Y1929" s="47">
        <v>1</v>
      </c>
      <c r="Z1929" s="75">
        <v>40855.636712962973</v>
      </c>
      <c r="AA1929" s="6" t="s">
        <v>433</v>
      </c>
      <c r="AB1929" s="47" t="s">
        <v>9055</v>
      </c>
      <c r="AC1929" s="47" t="s">
        <v>9069</v>
      </c>
      <c r="AD1929" s="47" t="s">
        <v>9060</v>
      </c>
      <c r="AE1929" s="47" t="s">
        <v>9070</v>
      </c>
      <c r="AF1929" s="6" t="s">
        <v>9071</v>
      </c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</row>
    <row r="1930" spans="1:43" s="1" customFormat="1" ht="31.5" x14ac:dyDescent="0.25">
      <c r="A1930" s="47">
        <v>1928</v>
      </c>
      <c r="B1930" s="47" t="s">
        <v>9072</v>
      </c>
      <c r="C1930" s="47" t="s">
        <v>3398</v>
      </c>
      <c r="D1930" s="69" t="s">
        <v>9054</v>
      </c>
      <c r="E1930" s="47">
        <v>2004</v>
      </c>
      <c r="F1930" s="69" t="s">
        <v>4652</v>
      </c>
      <c r="G1930" s="69" t="s">
        <v>1475</v>
      </c>
      <c r="H1930" s="69" t="s">
        <v>451</v>
      </c>
      <c r="I1930" s="70">
        <v>8.1663071992210092</v>
      </c>
      <c r="J1930" s="47" t="s">
        <v>430</v>
      </c>
      <c r="K1930" s="47">
        <v>8</v>
      </c>
      <c r="L1930" s="71"/>
      <c r="M1930" s="47">
        <v>75</v>
      </c>
      <c r="N1930" s="48">
        <f t="shared" si="181"/>
        <v>160</v>
      </c>
      <c r="O1930" s="48">
        <f t="shared" si="182"/>
        <v>1306.6091518753615</v>
      </c>
      <c r="P1930" s="72">
        <f t="shared" si="183"/>
        <v>130.66091518753615</v>
      </c>
      <c r="Q1930" s="73">
        <f t="shared" si="184"/>
        <v>215.59051005943465</v>
      </c>
      <c r="R1930" s="48">
        <f t="shared" si="185"/>
        <v>1652.8605771223322</v>
      </c>
      <c r="S1930" s="74">
        <f t="shared" si="186"/>
        <v>55</v>
      </c>
      <c r="T1930" s="6" t="s">
        <v>431</v>
      </c>
      <c r="U1930" s="47" t="s">
        <v>432</v>
      </c>
      <c r="V1930" s="47">
        <v>1</v>
      </c>
      <c r="W1930" s="47">
        <v>1</v>
      </c>
      <c r="X1930" s="47">
        <v>1</v>
      </c>
      <c r="Y1930" s="47">
        <v>1</v>
      </c>
      <c r="Z1930" s="75">
        <v>40855.636712962973</v>
      </c>
      <c r="AA1930" s="6" t="s">
        <v>433</v>
      </c>
      <c r="AB1930" s="47" t="s">
        <v>9055</v>
      </c>
      <c r="AC1930" s="47" t="s">
        <v>9073</v>
      </c>
      <c r="AD1930" s="47" t="s">
        <v>9074</v>
      </c>
      <c r="AE1930" s="47" t="s">
        <v>9075</v>
      </c>
      <c r="AF1930" s="6" t="s">
        <v>9076</v>
      </c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</row>
    <row r="1931" spans="1:43" s="1" customFormat="1" ht="31.5" x14ac:dyDescent="0.25">
      <c r="A1931" s="47">
        <v>1929</v>
      </c>
      <c r="B1931" s="47" t="s">
        <v>9077</v>
      </c>
      <c r="C1931" s="47" t="s">
        <v>3398</v>
      </c>
      <c r="D1931" s="69" t="s">
        <v>9054</v>
      </c>
      <c r="E1931" s="47">
        <v>2004</v>
      </c>
      <c r="F1931" s="69" t="s">
        <v>4652</v>
      </c>
      <c r="G1931" s="69" t="s">
        <v>1475</v>
      </c>
      <c r="H1931" s="69" t="s">
        <v>3412</v>
      </c>
      <c r="I1931" s="70">
        <v>134.76664989825369</v>
      </c>
      <c r="J1931" s="47" t="s">
        <v>430</v>
      </c>
      <c r="K1931" s="47">
        <v>8</v>
      </c>
      <c r="L1931" s="71"/>
      <c r="M1931" s="47">
        <v>75</v>
      </c>
      <c r="N1931" s="48">
        <f t="shared" si="181"/>
        <v>160</v>
      </c>
      <c r="O1931" s="48">
        <f t="shared" si="182"/>
        <v>21562.663983720591</v>
      </c>
      <c r="P1931" s="72">
        <f t="shared" si="183"/>
        <v>2156.266398372059</v>
      </c>
      <c r="Q1931" s="73">
        <f t="shared" si="184"/>
        <v>3557.8395573138973</v>
      </c>
      <c r="R1931" s="48">
        <f t="shared" si="185"/>
        <v>27276.769939406549</v>
      </c>
      <c r="S1931" s="74">
        <f t="shared" si="186"/>
        <v>55</v>
      </c>
      <c r="T1931" s="6" t="s">
        <v>431</v>
      </c>
      <c r="U1931" s="47" t="s">
        <v>432</v>
      </c>
      <c r="V1931" s="47">
        <v>1</v>
      </c>
      <c r="W1931" s="47">
        <v>1</v>
      </c>
      <c r="X1931" s="47">
        <v>1</v>
      </c>
      <c r="Y1931" s="47">
        <v>1</v>
      </c>
      <c r="Z1931" s="75">
        <v>40855.636712962973</v>
      </c>
      <c r="AA1931" s="6" t="s">
        <v>433</v>
      </c>
      <c r="AB1931" s="47" t="s">
        <v>9055</v>
      </c>
      <c r="AC1931" s="47" t="s">
        <v>9078</v>
      </c>
      <c r="AD1931" s="47" t="s">
        <v>9073</v>
      </c>
      <c r="AE1931" s="47" t="s">
        <v>9079</v>
      </c>
      <c r="AF1931" s="6" t="s">
        <v>9080</v>
      </c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</row>
    <row r="1932" spans="1:43" s="1" customFormat="1" ht="15.75" x14ac:dyDescent="0.25">
      <c r="A1932" s="47">
        <v>1930</v>
      </c>
      <c r="B1932" s="47" t="s">
        <v>9081</v>
      </c>
      <c r="C1932" s="47" t="s">
        <v>7772</v>
      </c>
      <c r="D1932" s="69" t="s">
        <v>3459</v>
      </c>
      <c r="E1932" s="47">
        <v>1991</v>
      </c>
      <c r="F1932" s="69" t="s">
        <v>4652</v>
      </c>
      <c r="G1932" s="69" t="s">
        <v>1475</v>
      </c>
      <c r="H1932" s="69" t="s">
        <v>3412</v>
      </c>
      <c r="I1932" s="70">
        <v>44.319356015057998</v>
      </c>
      <c r="J1932" s="47" t="s">
        <v>430</v>
      </c>
      <c r="K1932" s="47">
        <v>8</v>
      </c>
      <c r="L1932" s="71"/>
      <c r="M1932" s="47">
        <v>75</v>
      </c>
      <c r="N1932" s="48">
        <f t="shared" si="181"/>
        <v>160</v>
      </c>
      <c r="O1932" s="48">
        <f t="shared" si="182"/>
        <v>7091.0969624092795</v>
      </c>
      <c r="P1932" s="72">
        <f t="shared" si="183"/>
        <v>709.10969624092797</v>
      </c>
      <c r="Q1932" s="73">
        <f t="shared" si="184"/>
        <v>1170.0309987975311</v>
      </c>
      <c r="R1932" s="48">
        <f t="shared" si="185"/>
        <v>8970.2376574477385</v>
      </c>
      <c r="S1932" s="74">
        <f t="shared" si="186"/>
        <v>42</v>
      </c>
      <c r="T1932" s="6" t="s">
        <v>431</v>
      </c>
      <c r="U1932" s="47" t="s">
        <v>432</v>
      </c>
      <c r="V1932" s="47">
        <v>1</v>
      </c>
      <c r="W1932" s="47">
        <v>1</v>
      </c>
      <c r="X1932" s="47">
        <v>1</v>
      </c>
      <c r="Y1932" s="47">
        <v>1</v>
      </c>
      <c r="Z1932" s="75">
        <v>40855.636712962973</v>
      </c>
      <c r="AA1932" s="6" t="s">
        <v>433</v>
      </c>
      <c r="AB1932" s="47" t="s">
        <v>3462</v>
      </c>
      <c r="AC1932" s="47" t="s">
        <v>8445</v>
      </c>
      <c r="AD1932" s="47" t="s">
        <v>9082</v>
      </c>
      <c r="AE1932" s="47" t="s">
        <v>9083</v>
      </c>
      <c r="AF1932" s="6" t="s">
        <v>9084</v>
      </c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</row>
    <row r="1933" spans="1:43" s="1" customFormat="1" ht="31.5" x14ac:dyDescent="0.25">
      <c r="A1933" s="47">
        <v>1931</v>
      </c>
      <c r="B1933" s="47" t="s">
        <v>9085</v>
      </c>
      <c r="C1933" s="47" t="s">
        <v>7772</v>
      </c>
      <c r="D1933" s="69" t="s">
        <v>9054</v>
      </c>
      <c r="E1933" s="47">
        <v>2004</v>
      </c>
      <c r="F1933" s="69" t="s">
        <v>4652</v>
      </c>
      <c r="G1933" s="69" t="s">
        <v>1475</v>
      </c>
      <c r="H1933" s="69" t="s">
        <v>3412</v>
      </c>
      <c r="I1933" s="70">
        <v>3.6817425490851381</v>
      </c>
      <c r="J1933" s="47" t="s">
        <v>430</v>
      </c>
      <c r="K1933" s="47">
        <v>8</v>
      </c>
      <c r="L1933" s="71"/>
      <c r="M1933" s="47">
        <v>75</v>
      </c>
      <c r="N1933" s="48">
        <f t="shared" si="181"/>
        <v>160</v>
      </c>
      <c r="O1933" s="48">
        <f t="shared" si="182"/>
        <v>589.07880785362204</v>
      </c>
      <c r="P1933" s="72">
        <f t="shared" si="183"/>
        <v>58.90788078536221</v>
      </c>
      <c r="Q1933" s="73">
        <f t="shared" si="184"/>
        <v>97.198003295847627</v>
      </c>
      <c r="R1933" s="48">
        <f t="shared" si="185"/>
        <v>745.18469193483179</v>
      </c>
      <c r="S1933" s="74">
        <f t="shared" si="186"/>
        <v>55</v>
      </c>
      <c r="T1933" s="6" t="s">
        <v>431</v>
      </c>
      <c r="U1933" s="47" t="s">
        <v>432</v>
      </c>
      <c r="V1933" s="47">
        <v>1</v>
      </c>
      <c r="W1933" s="47">
        <v>1</v>
      </c>
      <c r="X1933" s="47">
        <v>1</v>
      </c>
      <c r="Y1933" s="47">
        <v>1</v>
      </c>
      <c r="Z1933" s="75">
        <v>40855.636712962973</v>
      </c>
      <c r="AA1933" s="6" t="s">
        <v>433</v>
      </c>
      <c r="AB1933" s="47" t="s">
        <v>9055</v>
      </c>
      <c r="AC1933" s="47" t="s">
        <v>9082</v>
      </c>
      <c r="AD1933" s="47" t="s">
        <v>9086</v>
      </c>
      <c r="AE1933" s="47" t="s">
        <v>9087</v>
      </c>
      <c r="AF1933" s="6" t="s">
        <v>9088</v>
      </c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</row>
    <row r="1934" spans="1:43" s="1" customFormat="1" ht="15.75" x14ac:dyDescent="0.25">
      <c r="A1934" s="47">
        <v>1932</v>
      </c>
      <c r="B1934" s="47" t="s">
        <v>9089</v>
      </c>
      <c r="C1934" s="47" t="s">
        <v>1459</v>
      </c>
      <c r="D1934" s="69" t="s">
        <v>1555</v>
      </c>
      <c r="E1934" s="47">
        <v>2000</v>
      </c>
      <c r="F1934" s="69" t="s">
        <v>1475</v>
      </c>
      <c r="G1934" s="69" t="s">
        <v>4652</v>
      </c>
      <c r="H1934" s="69" t="s">
        <v>3418</v>
      </c>
      <c r="I1934" s="70">
        <v>5.1031424747489718</v>
      </c>
      <c r="J1934" s="47" t="s">
        <v>430</v>
      </c>
      <c r="K1934" s="47">
        <v>8</v>
      </c>
      <c r="L1934" s="71"/>
      <c r="M1934" s="47">
        <v>75</v>
      </c>
      <c r="N1934" s="48">
        <f t="shared" si="181"/>
        <v>160</v>
      </c>
      <c r="O1934" s="48">
        <f t="shared" si="182"/>
        <v>816.50279595983545</v>
      </c>
      <c r="P1934" s="72">
        <f t="shared" si="183"/>
        <v>81.650279595983548</v>
      </c>
      <c r="Q1934" s="73">
        <f t="shared" si="184"/>
        <v>134.72296133337284</v>
      </c>
      <c r="R1934" s="48">
        <f t="shared" si="185"/>
        <v>1032.8760368891917</v>
      </c>
      <c r="S1934" s="74">
        <f t="shared" si="186"/>
        <v>51</v>
      </c>
      <c r="T1934" s="6" t="s">
        <v>431</v>
      </c>
      <c r="U1934" s="47" t="s">
        <v>432</v>
      </c>
      <c r="V1934" s="47">
        <v>1</v>
      </c>
      <c r="W1934" s="47">
        <v>1</v>
      </c>
      <c r="X1934" s="47">
        <v>1</v>
      </c>
      <c r="Y1934" s="47">
        <v>1</v>
      </c>
      <c r="Z1934" s="75">
        <v>40855.636712962973</v>
      </c>
      <c r="AA1934" s="6" t="s">
        <v>433</v>
      </c>
      <c r="AB1934" s="47" t="s">
        <v>1556</v>
      </c>
      <c r="AC1934" s="47" t="s">
        <v>9090</v>
      </c>
      <c r="AD1934" s="47" t="s">
        <v>9061</v>
      </c>
      <c r="AE1934" s="47" t="s">
        <v>9091</v>
      </c>
      <c r="AF1934" s="6" t="s">
        <v>9092</v>
      </c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</row>
    <row r="1935" spans="1:43" s="1" customFormat="1" ht="15.75" x14ac:dyDescent="0.25">
      <c r="A1935" s="47">
        <v>1933</v>
      </c>
      <c r="B1935" s="47" t="s">
        <v>9093</v>
      </c>
      <c r="C1935" s="47" t="s">
        <v>1459</v>
      </c>
      <c r="D1935" s="69" t="s">
        <v>1555</v>
      </c>
      <c r="E1935" s="47">
        <v>2000</v>
      </c>
      <c r="F1935" s="69" t="s">
        <v>1475</v>
      </c>
      <c r="G1935" s="69" t="s">
        <v>4652</v>
      </c>
      <c r="H1935" s="69" t="s">
        <v>3418</v>
      </c>
      <c r="I1935" s="70">
        <v>164.27156766238701</v>
      </c>
      <c r="J1935" s="47" t="s">
        <v>430</v>
      </c>
      <c r="K1935" s="47">
        <v>8</v>
      </c>
      <c r="L1935" s="71"/>
      <c r="M1935" s="47">
        <v>75</v>
      </c>
      <c r="N1935" s="48">
        <f t="shared" si="181"/>
        <v>160</v>
      </c>
      <c r="O1935" s="48">
        <f t="shared" si="182"/>
        <v>26283.450825981923</v>
      </c>
      <c r="P1935" s="72">
        <f t="shared" si="183"/>
        <v>2628.3450825981927</v>
      </c>
      <c r="Q1935" s="73">
        <f t="shared" si="184"/>
        <v>4336.7693862870174</v>
      </c>
      <c r="R1935" s="48">
        <f t="shared" si="185"/>
        <v>33248.565294867134</v>
      </c>
      <c r="S1935" s="74">
        <f t="shared" si="186"/>
        <v>51</v>
      </c>
      <c r="T1935" s="6" t="s">
        <v>431</v>
      </c>
      <c r="U1935" s="47" t="s">
        <v>432</v>
      </c>
      <c r="V1935" s="47">
        <v>1</v>
      </c>
      <c r="W1935" s="47">
        <v>1</v>
      </c>
      <c r="X1935" s="47">
        <v>1</v>
      </c>
      <c r="Y1935" s="47">
        <v>1</v>
      </c>
      <c r="Z1935" s="75">
        <v>40855.636712962973</v>
      </c>
      <c r="AA1935" s="6" t="s">
        <v>433</v>
      </c>
      <c r="AB1935" s="47" t="s">
        <v>1556</v>
      </c>
      <c r="AC1935" s="47" t="s">
        <v>4243</v>
      </c>
      <c r="AD1935" s="47" t="s">
        <v>9090</v>
      </c>
      <c r="AE1935" s="47" t="s">
        <v>9094</v>
      </c>
      <c r="AF1935" s="6" t="s">
        <v>9095</v>
      </c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</row>
    <row r="1936" spans="1:43" s="1" customFormat="1" ht="31.5" x14ac:dyDescent="0.25">
      <c r="A1936" s="47">
        <v>1934</v>
      </c>
      <c r="B1936" s="47" t="s">
        <v>9096</v>
      </c>
      <c r="C1936" s="47" t="s">
        <v>1332</v>
      </c>
      <c r="D1936" s="69" t="s">
        <v>9097</v>
      </c>
      <c r="E1936" s="47">
        <v>2004</v>
      </c>
      <c r="F1936" s="69" t="s">
        <v>3486</v>
      </c>
      <c r="G1936" s="69" t="s">
        <v>904</v>
      </c>
      <c r="H1936" s="69" t="s">
        <v>457</v>
      </c>
      <c r="I1936" s="70">
        <v>16.999913119600471</v>
      </c>
      <c r="J1936" s="47" t="s">
        <v>430</v>
      </c>
      <c r="K1936" s="47">
        <v>6</v>
      </c>
      <c r="L1936" s="71"/>
      <c r="M1936" s="47">
        <v>75</v>
      </c>
      <c r="N1936" s="48">
        <f t="shared" si="181"/>
        <v>140</v>
      </c>
      <c r="O1936" s="48">
        <f t="shared" si="182"/>
        <v>2379.987836744066</v>
      </c>
      <c r="P1936" s="72">
        <f t="shared" si="183"/>
        <v>237.99878367440661</v>
      </c>
      <c r="Q1936" s="73">
        <f t="shared" si="184"/>
        <v>392.69799306277088</v>
      </c>
      <c r="R1936" s="48">
        <f t="shared" si="185"/>
        <v>3010.6846134812436</v>
      </c>
      <c r="S1936" s="74">
        <f t="shared" si="186"/>
        <v>55</v>
      </c>
      <c r="T1936" s="6" t="s">
        <v>431</v>
      </c>
      <c r="U1936" s="47" t="s">
        <v>432</v>
      </c>
      <c r="V1936" s="47">
        <v>1</v>
      </c>
      <c r="W1936" s="47">
        <v>1</v>
      </c>
      <c r="X1936" s="47">
        <v>1</v>
      </c>
      <c r="Y1936" s="47">
        <v>1</v>
      </c>
      <c r="Z1936" s="75">
        <v>40855.636712962973</v>
      </c>
      <c r="AA1936" s="6" t="s">
        <v>433</v>
      </c>
      <c r="AB1936" s="47" t="s">
        <v>9098</v>
      </c>
      <c r="AC1936" s="47" t="s">
        <v>9099</v>
      </c>
      <c r="AD1936" s="47" t="s">
        <v>9100</v>
      </c>
      <c r="AE1936" s="47" t="s">
        <v>9101</v>
      </c>
      <c r="AF1936" s="6" t="s">
        <v>9102</v>
      </c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</row>
    <row r="1937" spans="1:43" s="1" customFormat="1" ht="31.5" x14ac:dyDescent="0.25">
      <c r="A1937" s="47">
        <v>1935</v>
      </c>
      <c r="B1937" s="47" t="s">
        <v>9103</v>
      </c>
      <c r="C1937" s="47" t="s">
        <v>3905</v>
      </c>
      <c r="D1937" s="69" t="s">
        <v>9104</v>
      </c>
      <c r="E1937" s="47">
        <v>2001</v>
      </c>
      <c r="F1937" s="69" t="s">
        <v>3907</v>
      </c>
      <c r="G1937" s="69" t="s">
        <v>3908</v>
      </c>
      <c r="H1937" s="69" t="s">
        <v>2723</v>
      </c>
      <c r="I1937" s="70">
        <v>134.06880471345329</v>
      </c>
      <c r="J1937" s="47" t="s">
        <v>430</v>
      </c>
      <c r="K1937" s="47">
        <v>6</v>
      </c>
      <c r="L1937" s="71"/>
      <c r="M1937" s="47">
        <v>75</v>
      </c>
      <c r="N1937" s="48">
        <f t="shared" si="181"/>
        <v>140</v>
      </c>
      <c r="O1937" s="48">
        <f t="shared" si="182"/>
        <v>18769.63265988346</v>
      </c>
      <c r="P1937" s="72">
        <f t="shared" si="183"/>
        <v>1876.9632659883462</v>
      </c>
      <c r="Q1937" s="73">
        <f t="shared" si="184"/>
        <v>3096.989388880771</v>
      </c>
      <c r="R1937" s="48">
        <f t="shared" si="185"/>
        <v>23743.585314752578</v>
      </c>
      <c r="S1937" s="74">
        <f t="shared" si="186"/>
        <v>52</v>
      </c>
      <c r="T1937" s="6" t="s">
        <v>431</v>
      </c>
      <c r="U1937" s="47" t="s">
        <v>432</v>
      </c>
      <c r="V1937" s="47">
        <v>1</v>
      </c>
      <c r="W1937" s="47">
        <v>1</v>
      </c>
      <c r="X1937" s="47">
        <v>1</v>
      </c>
      <c r="Y1937" s="47">
        <v>1</v>
      </c>
      <c r="Z1937" s="75">
        <v>40855.636712962973</v>
      </c>
      <c r="AA1937" s="6" t="s">
        <v>433</v>
      </c>
      <c r="AB1937" s="47" t="s">
        <v>9105</v>
      </c>
      <c r="AC1937" s="47" t="s">
        <v>9106</v>
      </c>
      <c r="AD1937" s="47" t="s">
        <v>9107</v>
      </c>
      <c r="AE1937" s="47" t="s">
        <v>9108</v>
      </c>
      <c r="AF1937" s="6" t="s">
        <v>9109</v>
      </c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</row>
    <row r="1938" spans="1:43" s="1" customFormat="1" ht="15.75" x14ac:dyDescent="0.25">
      <c r="A1938" s="47">
        <v>1936</v>
      </c>
      <c r="B1938" s="47" t="s">
        <v>9110</v>
      </c>
      <c r="C1938" s="47" t="s">
        <v>3905</v>
      </c>
      <c r="D1938" s="69" t="s">
        <v>3906</v>
      </c>
      <c r="E1938" s="47">
        <v>1996</v>
      </c>
      <c r="F1938" s="69" t="s">
        <v>3907</v>
      </c>
      <c r="G1938" s="69" t="s">
        <v>3908</v>
      </c>
      <c r="H1938" s="69" t="s">
        <v>2723</v>
      </c>
      <c r="I1938" s="70">
        <v>30.66869257251032</v>
      </c>
      <c r="J1938" s="47" t="s">
        <v>430</v>
      </c>
      <c r="K1938" s="47">
        <v>6</v>
      </c>
      <c r="L1938" s="71"/>
      <c r="M1938" s="47">
        <v>75</v>
      </c>
      <c r="N1938" s="48">
        <f t="shared" si="181"/>
        <v>140</v>
      </c>
      <c r="O1938" s="48">
        <f t="shared" si="182"/>
        <v>4293.6169601514448</v>
      </c>
      <c r="P1938" s="72">
        <f t="shared" si="183"/>
        <v>429.3616960151445</v>
      </c>
      <c r="Q1938" s="73">
        <f t="shared" si="184"/>
        <v>708.4467984249884</v>
      </c>
      <c r="R1938" s="48">
        <f t="shared" si="185"/>
        <v>5431.4254545915783</v>
      </c>
      <c r="S1938" s="74">
        <f t="shared" si="186"/>
        <v>47</v>
      </c>
      <c r="T1938" s="6" t="s">
        <v>431</v>
      </c>
      <c r="U1938" s="47" t="s">
        <v>432</v>
      </c>
      <c r="V1938" s="47">
        <v>1</v>
      </c>
      <c r="W1938" s="47">
        <v>1</v>
      </c>
      <c r="X1938" s="47">
        <v>1</v>
      </c>
      <c r="Y1938" s="47">
        <v>1</v>
      </c>
      <c r="Z1938" s="75">
        <v>44271.611215277779</v>
      </c>
      <c r="AA1938" s="6" t="s">
        <v>1221</v>
      </c>
      <c r="AB1938" s="47" t="s">
        <v>3909</v>
      </c>
      <c r="AC1938" s="47" t="s">
        <v>9111</v>
      </c>
      <c r="AD1938" s="47" t="s">
        <v>9112</v>
      </c>
      <c r="AE1938" s="47" t="s">
        <v>9113</v>
      </c>
      <c r="AF1938" s="6" t="s">
        <v>9114</v>
      </c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</row>
    <row r="1939" spans="1:43" s="1" customFormat="1" ht="15.75" x14ac:dyDescent="0.25">
      <c r="A1939" s="47">
        <v>1937</v>
      </c>
      <c r="B1939" s="47" t="s">
        <v>9115</v>
      </c>
      <c r="C1939" s="47" t="s">
        <v>3905</v>
      </c>
      <c r="D1939" s="69" t="s">
        <v>3906</v>
      </c>
      <c r="E1939" s="47">
        <v>1996</v>
      </c>
      <c r="F1939" s="69" t="s">
        <v>3907</v>
      </c>
      <c r="G1939" s="69" t="s">
        <v>3908</v>
      </c>
      <c r="H1939" s="69" t="s">
        <v>2723</v>
      </c>
      <c r="I1939" s="70">
        <v>41.999982790643223</v>
      </c>
      <c r="J1939" s="47" t="s">
        <v>430</v>
      </c>
      <c r="K1939" s="47">
        <v>6</v>
      </c>
      <c r="L1939" s="71"/>
      <c r="M1939" s="47">
        <v>75</v>
      </c>
      <c r="N1939" s="48">
        <f t="shared" si="181"/>
        <v>140</v>
      </c>
      <c r="O1939" s="48">
        <f t="shared" si="182"/>
        <v>5879.9975906900509</v>
      </c>
      <c r="P1939" s="72">
        <f t="shared" si="183"/>
        <v>587.99975906900511</v>
      </c>
      <c r="Q1939" s="73">
        <f t="shared" si="184"/>
        <v>970.19960246385835</v>
      </c>
      <c r="R1939" s="48">
        <f t="shared" si="185"/>
        <v>7438.1969522229147</v>
      </c>
      <c r="S1939" s="74">
        <f t="shared" si="186"/>
        <v>47</v>
      </c>
      <c r="T1939" s="6" t="s">
        <v>431</v>
      </c>
      <c r="U1939" s="47" t="s">
        <v>432</v>
      </c>
      <c r="V1939" s="47">
        <v>1</v>
      </c>
      <c r="W1939" s="47">
        <v>1</v>
      </c>
      <c r="X1939" s="47">
        <v>1</v>
      </c>
      <c r="Y1939" s="47">
        <v>1</v>
      </c>
      <c r="Z1939" s="75">
        <v>44271.610833333332</v>
      </c>
      <c r="AA1939" s="6" t="s">
        <v>1221</v>
      </c>
      <c r="AB1939" s="47" t="s">
        <v>3909</v>
      </c>
      <c r="AC1939" s="47" t="s">
        <v>3911</v>
      </c>
      <c r="AD1939" s="47" t="s">
        <v>9116</v>
      </c>
      <c r="AE1939" s="47" t="s">
        <v>9117</v>
      </c>
      <c r="AF1939" s="6" t="s">
        <v>9118</v>
      </c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</row>
    <row r="1940" spans="1:43" s="1" customFormat="1" ht="31.5" x14ac:dyDescent="0.25">
      <c r="A1940" s="47">
        <v>1938</v>
      </c>
      <c r="B1940" s="47" t="s">
        <v>9119</v>
      </c>
      <c r="C1940" s="47" t="s">
        <v>3905</v>
      </c>
      <c r="D1940" s="69" t="s">
        <v>3916</v>
      </c>
      <c r="E1940" s="47">
        <v>1994</v>
      </c>
      <c r="F1940" s="69" t="s">
        <v>3907</v>
      </c>
      <c r="G1940" s="69" t="s">
        <v>3908</v>
      </c>
      <c r="H1940" s="69" t="s">
        <v>2723</v>
      </c>
      <c r="I1940" s="70">
        <v>20.13041340070308</v>
      </c>
      <c r="J1940" s="47" t="s">
        <v>430</v>
      </c>
      <c r="K1940" s="47">
        <v>6</v>
      </c>
      <c r="L1940" s="71"/>
      <c r="M1940" s="47">
        <v>75</v>
      </c>
      <c r="N1940" s="48">
        <f t="shared" si="181"/>
        <v>140</v>
      </c>
      <c r="O1940" s="48">
        <f t="shared" si="182"/>
        <v>2818.2578760984311</v>
      </c>
      <c r="P1940" s="72">
        <f t="shared" si="183"/>
        <v>281.82578760984313</v>
      </c>
      <c r="Q1940" s="73">
        <f t="shared" si="184"/>
        <v>465.01254955624114</v>
      </c>
      <c r="R1940" s="48">
        <f t="shared" si="185"/>
        <v>3565.0962132645154</v>
      </c>
      <c r="S1940" s="74">
        <f t="shared" si="186"/>
        <v>45</v>
      </c>
      <c r="T1940" s="6" t="s">
        <v>431</v>
      </c>
      <c r="U1940" s="47" t="s">
        <v>432</v>
      </c>
      <c r="V1940" s="47">
        <v>1</v>
      </c>
      <c r="W1940" s="47">
        <v>1</v>
      </c>
      <c r="X1940" s="47">
        <v>1</v>
      </c>
      <c r="Y1940" s="47">
        <v>1</v>
      </c>
      <c r="Z1940" s="75">
        <v>44271.610185185193</v>
      </c>
      <c r="AA1940" s="6" t="s">
        <v>1221</v>
      </c>
      <c r="AB1940" s="47" t="s">
        <v>3917</v>
      </c>
      <c r="AC1940" s="47" t="s">
        <v>7083</v>
      </c>
      <c r="AD1940" s="47" t="s">
        <v>3910</v>
      </c>
      <c r="AE1940" s="47" t="s">
        <v>9120</v>
      </c>
      <c r="AF1940" s="6" t="s">
        <v>9121</v>
      </c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</row>
    <row r="1941" spans="1:43" s="1" customFormat="1" ht="31.5" x14ac:dyDescent="0.25">
      <c r="A1941" s="47">
        <v>1939</v>
      </c>
      <c r="B1941" s="47" t="s">
        <v>9122</v>
      </c>
      <c r="C1941" s="47" t="s">
        <v>3905</v>
      </c>
      <c r="D1941" s="69" t="s">
        <v>9104</v>
      </c>
      <c r="E1941" s="47">
        <v>2001</v>
      </c>
      <c r="F1941" s="69" t="s">
        <v>3908</v>
      </c>
      <c r="G1941" s="69" t="s">
        <v>2723</v>
      </c>
      <c r="H1941" s="69" t="s">
        <v>451</v>
      </c>
      <c r="I1941" s="70">
        <v>213.6773328708806</v>
      </c>
      <c r="J1941" s="47" t="s">
        <v>430</v>
      </c>
      <c r="K1941" s="47">
        <v>6</v>
      </c>
      <c r="L1941" s="71"/>
      <c r="M1941" s="47">
        <v>75</v>
      </c>
      <c r="N1941" s="48">
        <f t="shared" si="181"/>
        <v>140</v>
      </c>
      <c r="O1941" s="48">
        <f t="shared" si="182"/>
        <v>29914.826601923283</v>
      </c>
      <c r="P1941" s="72">
        <f t="shared" si="183"/>
        <v>2991.4826601923287</v>
      </c>
      <c r="Q1941" s="73">
        <f t="shared" si="184"/>
        <v>4935.9463893173415</v>
      </c>
      <c r="R1941" s="48">
        <f t="shared" si="185"/>
        <v>37842.255651432948</v>
      </c>
      <c r="S1941" s="74">
        <f t="shared" si="186"/>
        <v>52</v>
      </c>
      <c r="T1941" s="6" t="s">
        <v>431</v>
      </c>
      <c r="U1941" s="47" t="s">
        <v>432</v>
      </c>
      <c r="V1941" s="47">
        <v>1</v>
      </c>
      <c r="W1941" s="47">
        <v>1</v>
      </c>
      <c r="X1941" s="47">
        <v>1</v>
      </c>
      <c r="Y1941" s="47">
        <v>1</v>
      </c>
      <c r="Z1941" s="75">
        <v>40855.636724537027</v>
      </c>
      <c r="AA1941" s="6" t="s">
        <v>433</v>
      </c>
      <c r="AB1941" s="47" t="s">
        <v>9105</v>
      </c>
      <c r="AC1941" s="47" t="s">
        <v>9107</v>
      </c>
      <c r="AD1941" s="47" t="s">
        <v>7127</v>
      </c>
      <c r="AE1941" s="47" t="s">
        <v>9123</v>
      </c>
      <c r="AF1941" s="6" t="s">
        <v>9124</v>
      </c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</row>
    <row r="1942" spans="1:43" s="1" customFormat="1" ht="15.75" x14ac:dyDescent="0.25">
      <c r="A1942" s="47">
        <v>1940</v>
      </c>
      <c r="B1942" s="47" t="s">
        <v>9125</v>
      </c>
      <c r="C1942" s="47" t="s">
        <v>1762</v>
      </c>
      <c r="D1942" s="69" t="s">
        <v>4187</v>
      </c>
      <c r="E1942" s="47">
        <v>2002</v>
      </c>
      <c r="F1942" s="69" t="s">
        <v>1818</v>
      </c>
      <c r="G1942" s="69" t="s">
        <v>451</v>
      </c>
      <c r="H1942" s="69" t="s">
        <v>451</v>
      </c>
      <c r="I1942" s="70">
        <v>24.18048025955909</v>
      </c>
      <c r="J1942" s="47" t="s">
        <v>430</v>
      </c>
      <c r="K1942" s="47">
        <v>8</v>
      </c>
      <c r="L1942" s="71"/>
      <c r="M1942" s="47">
        <v>75</v>
      </c>
      <c r="N1942" s="48">
        <f t="shared" si="181"/>
        <v>160</v>
      </c>
      <c r="O1942" s="48">
        <f t="shared" si="182"/>
        <v>3868.8768415294544</v>
      </c>
      <c r="P1942" s="72">
        <f t="shared" si="183"/>
        <v>386.88768415294544</v>
      </c>
      <c r="Q1942" s="73">
        <f t="shared" si="184"/>
        <v>638.36467885235993</v>
      </c>
      <c r="R1942" s="48">
        <f t="shared" si="185"/>
        <v>4894.12920453476</v>
      </c>
      <c r="S1942" s="74">
        <f t="shared" si="186"/>
        <v>53</v>
      </c>
      <c r="T1942" s="6" t="s">
        <v>431</v>
      </c>
      <c r="U1942" s="47" t="s">
        <v>432</v>
      </c>
      <c r="V1942" s="47">
        <v>1</v>
      </c>
      <c r="W1942" s="47">
        <v>1</v>
      </c>
      <c r="X1942" s="47">
        <v>1</v>
      </c>
      <c r="Y1942" s="47">
        <v>1</v>
      </c>
      <c r="Z1942" s="75">
        <v>40855.636724537027</v>
      </c>
      <c r="AA1942" s="6" t="s">
        <v>433</v>
      </c>
      <c r="AB1942" s="47" t="s">
        <v>4189</v>
      </c>
      <c r="AC1942" s="47" t="s">
        <v>9126</v>
      </c>
      <c r="AD1942" s="47" t="s">
        <v>1819</v>
      </c>
      <c r="AE1942" s="47" t="s">
        <v>9127</v>
      </c>
      <c r="AF1942" s="6" t="s">
        <v>9128</v>
      </c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</row>
    <row r="1943" spans="1:43" s="1" customFormat="1" ht="15.75" x14ac:dyDescent="0.25">
      <c r="A1943" s="47">
        <v>1941</v>
      </c>
      <c r="B1943" s="47" t="s">
        <v>9129</v>
      </c>
      <c r="C1943" s="47" t="s">
        <v>1762</v>
      </c>
      <c r="D1943" s="69" t="s">
        <v>4187</v>
      </c>
      <c r="E1943" s="47">
        <v>2002</v>
      </c>
      <c r="F1943" s="69" t="s">
        <v>1818</v>
      </c>
      <c r="G1943" s="69" t="s">
        <v>451</v>
      </c>
      <c r="H1943" s="69" t="s">
        <v>451</v>
      </c>
      <c r="I1943" s="70">
        <v>2.752304539612759</v>
      </c>
      <c r="J1943" s="47" t="s">
        <v>430</v>
      </c>
      <c r="K1943" s="47">
        <v>8</v>
      </c>
      <c r="L1943" s="71"/>
      <c r="M1943" s="47">
        <v>75</v>
      </c>
      <c r="N1943" s="48">
        <f t="shared" si="181"/>
        <v>160</v>
      </c>
      <c r="O1943" s="48">
        <f t="shared" si="182"/>
        <v>440.36872633804143</v>
      </c>
      <c r="P1943" s="72">
        <f t="shared" si="183"/>
        <v>44.036872633804144</v>
      </c>
      <c r="Q1943" s="73">
        <f t="shared" si="184"/>
        <v>72.660839845776835</v>
      </c>
      <c r="R1943" s="48">
        <f t="shared" si="185"/>
        <v>557.06643881762238</v>
      </c>
      <c r="S1943" s="74">
        <f t="shared" si="186"/>
        <v>53</v>
      </c>
      <c r="T1943" s="6" t="s">
        <v>431</v>
      </c>
      <c r="U1943" s="47" t="s">
        <v>432</v>
      </c>
      <c r="V1943" s="47">
        <v>1</v>
      </c>
      <c r="W1943" s="47">
        <v>1</v>
      </c>
      <c r="X1943" s="47">
        <v>1</v>
      </c>
      <c r="Y1943" s="47">
        <v>1</v>
      </c>
      <c r="Z1943" s="75">
        <v>40855.636724537027</v>
      </c>
      <c r="AA1943" s="6" t="s">
        <v>433</v>
      </c>
      <c r="AB1943" s="47" t="s">
        <v>4189</v>
      </c>
      <c r="AC1943" s="47" t="s">
        <v>9130</v>
      </c>
      <c r="AD1943" s="47" t="s">
        <v>9126</v>
      </c>
      <c r="AE1943" s="47" t="s">
        <v>9131</v>
      </c>
      <c r="AF1943" s="6" t="s">
        <v>9132</v>
      </c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</row>
    <row r="1944" spans="1:43" s="1" customFormat="1" ht="15.75" x14ac:dyDescent="0.25">
      <c r="A1944" s="47">
        <v>1942</v>
      </c>
      <c r="B1944" s="47" t="s">
        <v>9133</v>
      </c>
      <c r="C1944" s="47" t="s">
        <v>1762</v>
      </c>
      <c r="D1944" s="69" t="s">
        <v>4187</v>
      </c>
      <c r="E1944" s="47">
        <v>2002</v>
      </c>
      <c r="F1944" s="69" t="s">
        <v>4188</v>
      </c>
      <c r="G1944" s="69" t="s">
        <v>451</v>
      </c>
      <c r="H1944" s="69" t="s">
        <v>451</v>
      </c>
      <c r="I1944" s="70">
        <v>3.9455001280384638</v>
      </c>
      <c r="J1944" s="47" t="s">
        <v>430</v>
      </c>
      <c r="K1944" s="47">
        <v>8</v>
      </c>
      <c r="L1944" s="71"/>
      <c r="M1944" s="47">
        <v>75</v>
      </c>
      <c r="N1944" s="48">
        <f t="shared" si="181"/>
        <v>160</v>
      </c>
      <c r="O1944" s="48">
        <f t="shared" si="182"/>
        <v>631.28002048615417</v>
      </c>
      <c r="P1944" s="72">
        <f t="shared" si="183"/>
        <v>63.128002048615421</v>
      </c>
      <c r="Q1944" s="73">
        <f t="shared" si="184"/>
        <v>104.16120338021543</v>
      </c>
      <c r="R1944" s="48">
        <f t="shared" si="185"/>
        <v>798.56922591498494</v>
      </c>
      <c r="S1944" s="74">
        <f t="shared" si="186"/>
        <v>53</v>
      </c>
      <c r="T1944" s="6" t="s">
        <v>431</v>
      </c>
      <c r="U1944" s="47" t="s">
        <v>432</v>
      </c>
      <c r="V1944" s="47">
        <v>1</v>
      </c>
      <c r="W1944" s="47">
        <v>1</v>
      </c>
      <c r="X1944" s="47">
        <v>1</v>
      </c>
      <c r="Y1944" s="47">
        <v>1</v>
      </c>
      <c r="Z1944" s="75">
        <v>40855.636724537027</v>
      </c>
      <c r="AA1944" s="6" t="s">
        <v>433</v>
      </c>
      <c r="AB1944" s="47" t="s">
        <v>4189</v>
      </c>
      <c r="AC1944" s="47" t="s">
        <v>9134</v>
      </c>
      <c r="AD1944" s="47" t="s">
        <v>9135</v>
      </c>
      <c r="AE1944" s="47" t="s">
        <v>9136</v>
      </c>
      <c r="AF1944" s="6" t="s">
        <v>9137</v>
      </c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</row>
    <row r="1945" spans="1:43" s="1" customFormat="1" ht="31.5" x14ac:dyDescent="0.25">
      <c r="A1945" s="47">
        <v>1943</v>
      </c>
      <c r="B1945" s="47" t="s">
        <v>9138</v>
      </c>
      <c r="C1945" s="47" t="s">
        <v>2924</v>
      </c>
      <c r="D1945" s="69" t="s">
        <v>9139</v>
      </c>
      <c r="E1945" s="47">
        <v>1990</v>
      </c>
      <c r="F1945" s="69" t="s">
        <v>5061</v>
      </c>
      <c r="G1945" s="69" t="s">
        <v>812</v>
      </c>
      <c r="H1945" s="69" t="s">
        <v>451</v>
      </c>
      <c r="I1945" s="70">
        <v>4.6597313751834237</v>
      </c>
      <c r="J1945" s="47" t="s">
        <v>430</v>
      </c>
      <c r="K1945" s="47">
        <v>8</v>
      </c>
      <c r="L1945" s="71"/>
      <c r="M1945" s="47">
        <v>75</v>
      </c>
      <c r="N1945" s="48">
        <f t="shared" si="181"/>
        <v>160</v>
      </c>
      <c r="O1945" s="48">
        <f t="shared" si="182"/>
        <v>745.55702002934777</v>
      </c>
      <c r="P1945" s="72">
        <f t="shared" si="183"/>
        <v>74.55570200293478</v>
      </c>
      <c r="Q1945" s="73">
        <f t="shared" si="184"/>
        <v>123.01690830484239</v>
      </c>
      <c r="R1945" s="48">
        <f t="shared" si="185"/>
        <v>943.12963033712504</v>
      </c>
      <c r="S1945" s="74">
        <f t="shared" si="186"/>
        <v>41</v>
      </c>
      <c r="T1945" s="6" t="s">
        <v>431</v>
      </c>
      <c r="U1945" s="47" t="s">
        <v>432</v>
      </c>
      <c r="V1945" s="47">
        <v>1</v>
      </c>
      <c r="W1945" s="47">
        <v>1</v>
      </c>
      <c r="X1945" s="47">
        <v>1</v>
      </c>
      <c r="Y1945" s="47">
        <v>1</v>
      </c>
      <c r="Z1945" s="75">
        <v>40855.636724537027</v>
      </c>
      <c r="AA1945" s="6" t="s">
        <v>433</v>
      </c>
      <c r="AB1945" s="47" t="s">
        <v>431</v>
      </c>
      <c r="AC1945" s="47" t="s">
        <v>9140</v>
      </c>
      <c r="AD1945" s="47" t="s">
        <v>9141</v>
      </c>
      <c r="AE1945" s="47" t="s">
        <v>9142</v>
      </c>
      <c r="AF1945" s="6" t="s">
        <v>9143</v>
      </c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</row>
    <row r="1946" spans="1:43" s="1" customFormat="1" ht="31.5" x14ac:dyDescent="0.25">
      <c r="A1946" s="47">
        <v>1944</v>
      </c>
      <c r="B1946" s="47" t="s">
        <v>9144</v>
      </c>
      <c r="C1946" s="47" t="s">
        <v>2924</v>
      </c>
      <c r="D1946" s="69" t="s">
        <v>9139</v>
      </c>
      <c r="E1946" s="47">
        <v>1990</v>
      </c>
      <c r="F1946" s="69" t="s">
        <v>4918</v>
      </c>
      <c r="G1946" s="69" t="s">
        <v>451</v>
      </c>
      <c r="H1946" s="69" t="s">
        <v>451</v>
      </c>
      <c r="I1946" s="70">
        <v>4.862913597901942</v>
      </c>
      <c r="J1946" s="47" t="s">
        <v>430</v>
      </c>
      <c r="K1946" s="47">
        <v>8</v>
      </c>
      <c r="L1946" s="71"/>
      <c r="M1946" s="47">
        <v>75</v>
      </c>
      <c r="N1946" s="48">
        <f t="shared" si="181"/>
        <v>160</v>
      </c>
      <c r="O1946" s="48">
        <f t="shared" si="182"/>
        <v>778.06617566431078</v>
      </c>
      <c r="P1946" s="72">
        <f t="shared" si="183"/>
        <v>77.806617566431086</v>
      </c>
      <c r="Q1946" s="73">
        <f t="shared" si="184"/>
        <v>128.38091898461127</v>
      </c>
      <c r="R1946" s="48">
        <f t="shared" si="185"/>
        <v>984.25371221535318</v>
      </c>
      <c r="S1946" s="74">
        <f t="shared" si="186"/>
        <v>41</v>
      </c>
      <c r="T1946" s="6" t="s">
        <v>431</v>
      </c>
      <c r="U1946" s="47" t="s">
        <v>432</v>
      </c>
      <c r="V1946" s="47">
        <v>1</v>
      </c>
      <c r="W1946" s="47">
        <v>1</v>
      </c>
      <c r="X1946" s="47">
        <v>1</v>
      </c>
      <c r="Y1946" s="47">
        <v>1</v>
      </c>
      <c r="Z1946" s="75">
        <v>40855.636724537027</v>
      </c>
      <c r="AA1946" s="6" t="s">
        <v>433</v>
      </c>
      <c r="AB1946" s="47" t="s">
        <v>431</v>
      </c>
      <c r="AC1946" s="47"/>
      <c r="AD1946" s="47"/>
      <c r="AE1946" s="47" t="s">
        <v>9145</v>
      </c>
      <c r="AF1946" s="6" t="s">
        <v>9146</v>
      </c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</row>
    <row r="1947" spans="1:43" s="1" customFormat="1" ht="31.5" x14ac:dyDescent="0.25">
      <c r="A1947" s="47">
        <v>1945</v>
      </c>
      <c r="B1947" s="47" t="s">
        <v>9147</v>
      </c>
      <c r="C1947" s="47" t="s">
        <v>2924</v>
      </c>
      <c r="D1947" s="69" t="s">
        <v>9139</v>
      </c>
      <c r="E1947" s="47">
        <v>1990</v>
      </c>
      <c r="F1947" s="69" t="s">
        <v>4918</v>
      </c>
      <c r="G1947" s="69" t="s">
        <v>451</v>
      </c>
      <c r="H1947" s="69" t="s">
        <v>451</v>
      </c>
      <c r="I1947" s="70">
        <v>20.000152099413391</v>
      </c>
      <c r="J1947" s="47" t="s">
        <v>430</v>
      </c>
      <c r="K1947" s="47">
        <v>8</v>
      </c>
      <c r="L1947" s="71"/>
      <c r="M1947" s="47">
        <v>75</v>
      </c>
      <c r="N1947" s="48">
        <f t="shared" si="181"/>
        <v>160</v>
      </c>
      <c r="O1947" s="48">
        <f t="shared" si="182"/>
        <v>3200.0243359061424</v>
      </c>
      <c r="P1947" s="72">
        <f t="shared" si="183"/>
        <v>320.00243359061426</v>
      </c>
      <c r="Q1947" s="73">
        <f t="shared" si="184"/>
        <v>528.00401542451345</v>
      </c>
      <c r="R1947" s="48">
        <f t="shared" si="185"/>
        <v>4048.03078492127</v>
      </c>
      <c r="S1947" s="74">
        <f t="shared" si="186"/>
        <v>41</v>
      </c>
      <c r="T1947" s="6" t="s">
        <v>431</v>
      </c>
      <c r="U1947" s="47" t="s">
        <v>432</v>
      </c>
      <c r="V1947" s="47">
        <v>1</v>
      </c>
      <c r="W1947" s="47">
        <v>1</v>
      </c>
      <c r="X1947" s="47">
        <v>1</v>
      </c>
      <c r="Y1947" s="47">
        <v>1</v>
      </c>
      <c r="Z1947" s="75">
        <v>40855.636736111112</v>
      </c>
      <c r="AA1947" s="6" t="s">
        <v>433</v>
      </c>
      <c r="AB1947" s="47" t="s">
        <v>431</v>
      </c>
      <c r="AC1947" s="47" t="s">
        <v>9148</v>
      </c>
      <c r="AD1947" s="47"/>
      <c r="AE1947" s="47" t="s">
        <v>9149</v>
      </c>
      <c r="AF1947" s="6" t="s">
        <v>9150</v>
      </c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</row>
    <row r="1948" spans="1:43" s="1" customFormat="1" ht="31.5" x14ac:dyDescent="0.25">
      <c r="A1948" s="47">
        <v>1946</v>
      </c>
      <c r="B1948" s="47" t="s">
        <v>9151</v>
      </c>
      <c r="C1948" s="47" t="s">
        <v>2924</v>
      </c>
      <c r="D1948" s="69" t="s">
        <v>9139</v>
      </c>
      <c r="E1948" s="47">
        <v>1990</v>
      </c>
      <c r="F1948" s="69" t="s">
        <v>4918</v>
      </c>
      <c r="G1948" s="69" t="s">
        <v>451</v>
      </c>
      <c r="H1948" s="69" t="s">
        <v>451</v>
      </c>
      <c r="I1948" s="70">
        <v>345.71622792805402</v>
      </c>
      <c r="J1948" s="47" t="s">
        <v>430</v>
      </c>
      <c r="K1948" s="47">
        <v>8</v>
      </c>
      <c r="L1948" s="71"/>
      <c r="M1948" s="47">
        <v>75</v>
      </c>
      <c r="N1948" s="48">
        <f t="shared" si="181"/>
        <v>160</v>
      </c>
      <c r="O1948" s="48">
        <f t="shared" si="182"/>
        <v>55314.596468488642</v>
      </c>
      <c r="P1948" s="72">
        <f t="shared" si="183"/>
        <v>5531.4596468488644</v>
      </c>
      <c r="Q1948" s="73">
        <f t="shared" si="184"/>
        <v>9126.9084173006268</v>
      </c>
      <c r="R1948" s="48">
        <f t="shared" si="185"/>
        <v>69972.964532638143</v>
      </c>
      <c r="S1948" s="74">
        <f t="shared" si="186"/>
        <v>41</v>
      </c>
      <c r="T1948" s="6" t="s">
        <v>431</v>
      </c>
      <c r="U1948" s="47" t="s">
        <v>432</v>
      </c>
      <c r="V1948" s="47">
        <v>1</v>
      </c>
      <c r="W1948" s="47">
        <v>1</v>
      </c>
      <c r="X1948" s="47">
        <v>1</v>
      </c>
      <c r="Y1948" s="47">
        <v>1</v>
      </c>
      <c r="Z1948" s="75">
        <v>44267.415127314824</v>
      </c>
      <c r="AA1948" s="6" t="s">
        <v>1221</v>
      </c>
      <c r="AB1948" s="47" t="s">
        <v>431</v>
      </c>
      <c r="AC1948" s="47" t="s">
        <v>9152</v>
      </c>
      <c r="AD1948" s="47" t="s">
        <v>9153</v>
      </c>
      <c r="AE1948" s="47" t="s">
        <v>9154</v>
      </c>
      <c r="AF1948" s="6" t="s">
        <v>9155</v>
      </c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</row>
    <row r="1949" spans="1:43" s="1" customFormat="1" ht="31.5" x14ac:dyDescent="0.25">
      <c r="A1949" s="47">
        <v>1947</v>
      </c>
      <c r="B1949" s="47" t="s">
        <v>9156</v>
      </c>
      <c r="C1949" s="47" t="s">
        <v>2924</v>
      </c>
      <c r="D1949" s="69" t="s">
        <v>9139</v>
      </c>
      <c r="E1949" s="47">
        <v>1990</v>
      </c>
      <c r="F1949" s="69" t="s">
        <v>9157</v>
      </c>
      <c r="G1949" s="69" t="s">
        <v>451</v>
      </c>
      <c r="H1949" s="69" t="s">
        <v>451</v>
      </c>
      <c r="I1949" s="70">
        <v>3.324422016990725</v>
      </c>
      <c r="J1949" s="47" t="s">
        <v>430</v>
      </c>
      <c r="K1949" s="47">
        <v>8</v>
      </c>
      <c r="L1949" s="71"/>
      <c r="M1949" s="47">
        <v>75</v>
      </c>
      <c r="N1949" s="48">
        <f t="shared" si="181"/>
        <v>160</v>
      </c>
      <c r="O1949" s="48">
        <f t="shared" si="182"/>
        <v>531.90752271851602</v>
      </c>
      <c r="P1949" s="72">
        <f t="shared" si="183"/>
        <v>53.190752271851608</v>
      </c>
      <c r="Q1949" s="73">
        <f t="shared" si="184"/>
        <v>87.76474124855514</v>
      </c>
      <c r="R1949" s="48">
        <f t="shared" si="185"/>
        <v>672.86301623892268</v>
      </c>
      <c r="S1949" s="74">
        <f t="shared" si="186"/>
        <v>41</v>
      </c>
      <c r="T1949" s="6" t="s">
        <v>431</v>
      </c>
      <c r="U1949" s="47" t="s">
        <v>432</v>
      </c>
      <c r="V1949" s="47">
        <v>1</v>
      </c>
      <c r="W1949" s="47">
        <v>1</v>
      </c>
      <c r="X1949" s="47">
        <v>1</v>
      </c>
      <c r="Y1949" s="47">
        <v>1</v>
      </c>
      <c r="Z1949" s="75">
        <v>40855.636736111112</v>
      </c>
      <c r="AA1949" s="6" t="s">
        <v>433</v>
      </c>
      <c r="AB1949" s="47" t="s">
        <v>431</v>
      </c>
      <c r="AC1949" s="47" t="s">
        <v>9158</v>
      </c>
      <c r="AD1949" s="47" t="s">
        <v>9159</v>
      </c>
      <c r="AE1949" s="47" t="s">
        <v>9160</v>
      </c>
      <c r="AF1949" s="6" t="s">
        <v>9161</v>
      </c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</row>
    <row r="1950" spans="1:43" s="1" customFormat="1" ht="31.5" x14ac:dyDescent="0.25">
      <c r="A1950" s="47">
        <v>1948</v>
      </c>
      <c r="B1950" s="47" t="s">
        <v>9162</v>
      </c>
      <c r="C1950" s="47" t="s">
        <v>2924</v>
      </c>
      <c r="D1950" s="69" t="s">
        <v>9139</v>
      </c>
      <c r="E1950" s="47">
        <v>1990</v>
      </c>
      <c r="F1950" s="69" t="s">
        <v>4918</v>
      </c>
      <c r="G1950" s="69" t="s">
        <v>451</v>
      </c>
      <c r="H1950" s="69" t="s">
        <v>451</v>
      </c>
      <c r="I1950" s="70">
        <v>147.27199147708831</v>
      </c>
      <c r="J1950" s="47" t="s">
        <v>430</v>
      </c>
      <c r="K1950" s="47">
        <v>8</v>
      </c>
      <c r="L1950" s="71"/>
      <c r="M1950" s="47">
        <v>75</v>
      </c>
      <c r="N1950" s="48">
        <f t="shared" si="181"/>
        <v>160</v>
      </c>
      <c r="O1950" s="48">
        <f t="shared" si="182"/>
        <v>23563.518636334127</v>
      </c>
      <c r="P1950" s="72">
        <f t="shared" si="183"/>
        <v>2356.3518636334129</v>
      </c>
      <c r="Q1950" s="73">
        <f t="shared" si="184"/>
        <v>3887.9805749951306</v>
      </c>
      <c r="R1950" s="48">
        <f t="shared" si="185"/>
        <v>29807.851074962669</v>
      </c>
      <c r="S1950" s="74">
        <f t="shared" si="186"/>
        <v>41</v>
      </c>
      <c r="T1950" s="6" t="s">
        <v>431</v>
      </c>
      <c r="U1950" s="47" t="s">
        <v>432</v>
      </c>
      <c r="V1950" s="47">
        <v>1</v>
      </c>
      <c r="W1950" s="47">
        <v>1</v>
      </c>
      <c r="X1950" s="47">
        <v>1</v>
      </c>
      <c r="Y1950" s="47">
        <v>1</v>
      </c>
      <c r="Z1950" s="75">
        <v>40855.636736111112</v>
      </c>
      <c r="AA1950" s="6" t="s">
        <v>433</v>
      </c>
      <c r="AB1950" s="47" t="s">
        <v>431</v>
      </c>
      <c r="AC1950" s="47" t="s">
        <v>9163</v>
      </c>
      <c r="AD1950" s="47" t="s">
        <v>9148</v>
      </c>
      <c r="AE1950" s="47" t="s">
        <v>9164</v>
      </c>
      <c r="AF1950" s="6" t="s">
        <v>9165</v>
      </c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</row>
    <row r="1951" spans="1:43" s="1" customFormat="1" ht="31.5" x14ac:dyDescent="0.25">
      <c r="A1951" s="47">
        <v>1949</v>
      </c>
      <c r="B1951" s="47" t="s">
        <v>9166</v>
      </c>
      <c r="C1951" s="47" t="s">
        <v>2924</v>
      </c>
      <c r="D1951" s="69" t="s">
        <v>9139</v>
      </c>
      <c r="E1951" s="47">
        <v>1990</v>
      </c>
      <c r="F1951" s="69" t="s">
        <v>4918</v>
      </c>
      <c r="G1951" s="69" t="s">
        <v>451</v>
      </c>
      <c r="H1951" s="69" t="s">
        <v>451</v>
      </c>
      <c r="I1951" s="70">
        <v>45.083123005007963</v>
      </c>
      <c r="J1951" s="47" t="s">
        <v>430</v>
      </c>
      <c r="K1951" s="47">
        <v>8</v>
      </c>
      <c r="L1951" s="71"/>
      <c r="M1951" s="47">
        <v>75</v>
      </c>
      <c r="N1951" s="48">
        <f t="shared" si="181"/>
        <v>160</v>
      </c>
      <c r="O1951" s="48">
        <f t="shared" si="182"/>
        <v>7213.299680801274</v>
      </c>
      <c r="P1951" s="72">
        <f t="shared" si="183"/>
        <v>721.3299680801274</v>
      </c>
      <c r="Q1951" s="73">
        <f t="shared" si="184"/>
        <v>1190.1944473322101</v>
      </c>
      <c r="R1951" s="48">
        <f t="shared" si="185"/>
        <v>9124.8240962136115</v>
      </c>
      <c r="S1951" s="74">
        <f t="shared" si="186"/>
        <v>41</v>
      </c>
      <c r="T1951" s="6" t="s">
        <v>431</v>
      </c>
      <c r="U1951" s="47" t="s">
        <v>432</v>
      </c>
      <c r="V1951" s="47">
        <v>1</v>
      </c>
      <c r="W1951" s="47">
        <v>1</v>
      </c>
      <c r="X1951" s="47">
        <v>1</v>
      </c>
      <c r="Y1951" s="47">
        <v>1</v>
      </c>
      <c r="Z1951" s="75">
        <v>40855.636736111112</v>
      </c>
      <c r="AA1951" s="6" t="s">
        <v>433</v>
      </c>
      <c r="AB1951" s="47" t="s">
        <v>431</v>
      </c>
      <c r="AC1951" s="47" t="s">
        <v>9167</v>
      </c>
      <c r="AD1951" s="47" t="s">
        <v>9158</v>
      </c>
      <c r="AE1951" s="47" t="s">
        <v>9168</v>
      </c>
      <c r="AF1951" s="6" t="s">
        <v>9169</v>
      </c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</row>
    <row r="1952" spans="1:43" s="1" customFormat="1" ht="31.5" x14ac:dyDescent="0.25">
      <c r="A1952" s="47">
        <v>1950</v>
      </c>
      <c r="B1952" s="47" t="s">
        <v>9170</v>
      </c>
      <c r="C1952" s="47" t="s">
        <v>2924</v>
      </c>
      <c r="D1952" s="69" t="s">
        <v>9139</v>
      </c>
      <c r="E1952" s="47">
        <v>1990</v>
      </c>
      <c r="F1952" s="69" t="s">
        <v>9157</v>
      </c>
      <c r="G1952" s="69" t="s">
        <v>451</v>
      </c>
      <c r="H1952" s="69" t="s">
        <v>451</v>
      </c>
      <c r="I1952" s="70">
        <v>2.9216144842455551</v>
      </c>
      <c r="J1952" s="47" t="s">
        <v>430</v>
      </c>
      <c r="K1952" s="47">
        <v>8</v>
      </c>
      <c r="L1952" s="71"/>
      <c r="M1952" s="47">
        <v>75</v>
      </c>
      <c r="N1952" s="48">
        <f t="shared" si="181"/>
        <v>160</v>
      </c>
      <c r="O1952" s="48">
        <f t="shared" si="182"/>
        <v>467.45831747928884</v>
      </c>
      <c r="P1952" s="72">
        <f t="shared" si="183"/>
        <v>46.745831747928889</v>
      </c>
      <c r="Q1952" s="73">
        <f t="shared" si="184"/>
        <v>77.130622384082656</v>
      </c>
      <c r="R1952" s="48">
        <f t="shared" si="185"/>
        <v>591.33477161130043</v>
      </c>
      <c r="S1952" s="74">
        <f t="shared" si="186"/>
        <v>41</v>
      </c>
      <c r="T1952" s="6" t="s">
        <v>431</v>
      </c>
      <c r="U1952" s="47" t="s">
        <v>432</v>
      </c>
      <c r="V1952" s="47">
        <v>1</v>
      </c>
      <c r="W1952" s="47">
        <v>1</v>
      </c>
      <c r="X1952" s="47">
        <v>1</v>
      </c>
      <c r="Y1952" s="47">
        <v>1</v>
      </c>
      <c r="Z1952" s="75">
        <v>40855.636736111112</v>
      </c>
      <c r="AA1952" s="6" t="s">
        <v>433</v>
      </c>
      <c r="AB1952" s="47" t="s">
        <v>431</v>
      </c>
      <c r="AC1952" s="47" t="s">
        <v>9171</v>
      </c>
      <c r="AD1952" s="47" t="s">
        <v>9167</v>
      </c>
      <c r="AE1952" s="47" t="s">
        <v>9172</v>
      </c>
      <c r="AF1952" s="6" t="s">
        <v>9173</v>
      </c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</row>
    <row r="1953" spans="1:43" s="1" customFormat="1" ht="31.5" x14ac:dyDescent="0.25">
      <c r="A1953" s="47">
        <v>1951</v>
      </c>
      <c r="B1953" s="47" t="s">
        <v>9174</v>
      </c>
      <c r="C1953" s="47" t="s">
        <v>4179</v>
      </c>
      <c r="D1953" s="69" t="s">
        <v>9139</v>
      </c>
      <c r="E1953" s="47">
        <v>1990</v>
      </c>
      <c r="F1953" s="69" t="s">
        <v>4918</v>
      </c>
      <c r="G1953" s="69" t="s">
        <v>451</v>
      </c>
      <c r="H1953" s="69" t="s">
        <v>451</v>
      </c>
      <c r="I1953" s="70">
        <v>69.000139654482851</v>
      </c>
      <c r="J1953" s="47" t="s">
        <v>430</v>
      </c>
      <c r="K1953" s="47">
        <v>8</v>
      </c>
      <c r="L1953" s="71"/>
      <c r="M1953" s="47">
        <v>75</v>
      </c>
      <c r="N1953" s="48">
        <f t="shared" si="181"/>
        <v>160</v>
      </c>
      <c r="O1953" s="48">
        <f t="shared" si="182"/>
        <v>11040.022344717256</v>
      </c>
      <c r="P1953" s="72">
        <f t="shared" si="183"/>
        <v>1104.0022344717256</v>
      </c>
      <c r="Q1953" s="73">
        <f t="shared" si="184"/>
        <v>1821.6036868783472</v>
      </c>
      <c r="R1953" s="48">
        <f t="shared" si="185"/>
        <v>13965.628266067328</v>
      </c>
      <c r="S1953" s="74">
        <f t="shared" si="186"/>
        <v>41</v>
      </c>
      <c r="T1953" s="6" t="s">
        <v>431</v>
      </c>
      <c r="U1953" s="47" t="s">
        <v>432</v>
      </c>
      <c r="V1953" s="47">
        <v>1</v>
      </c>
      <c r="W1953" s="47">
        <v>1</v>
      </c>
      <c r="X1953" s="47">
        <v>1</v>
      </c>
      <c r="Y1953" s="47">
        <v>1</v>
      </c>
      <c r="Z1953" s="75">
        <v>40855.636736111112</v>
      </c>
      <c r="AA1953" s="6" t="s">
        <v>433</v>
      </c>
      <c r="AB1953" s="47" t="s">
        <v>431</v>
      </c>
      <c r="AC1953" s="47" t="s">
        <v>9175</v>
      </c>
      <c r="AD1953" s="47" t="s">
        <v>9171</v>
      </c>
      <c r="AE1953" s="47" t="s">
        <v>9176</v>
      </c>
      <c r="AF1953" s="6" t="s">
        <v>9177</v>
      </c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</row>
    <row r="1954" spans="1:43" s="1" customFormat="1" ht="31.5" x14ac:dyDescent="0.25">
      <c r="A1954" s="47">
        <v>1952</v>
      </c>
      <c r="B1954" s="47" t="s">
        <v>9178</v>
      </c>
      <c r="C1954" s="47" t="s">
        <v>4179</v>
      </c>
      <c r="D1954" s="69" t="s">
        <v>9139</v>
      </c>
      <c r="E1954" s="47">
        <v>1990</v>
      </c>
      <c r="F1954" s="69" t="s">
        <v>9157</v>
      </c>
      <c r="G1954" s="69" t="s">
        <v>451</v>
      </c>
      <c r="H1954" s="69" t="s">
        <v>451</v>
      </c>
      <c r="I1954" s="70">
        <v>3.1421152816214128</v>
      </c>
      <c r="J1954" s="47" t="s">
        <v>430</v>
      </c>
      <c r="K1954" s="47">
        <v>8</v>
      </c>
      <c r="L1954" s="71"/>
      <c r="M1954" s="47">
        <v>75</v>
      </c>
      <c r="N1954" s="48">
        <f t="shared" si="181"/>
        <v>160</v>
      </c>
      <c r="O1954" s="48">
        <f t="shared" si="182"/>
        <v>502.73844505942606</v>
      </c>
      <c r="P1954" s="72">
        <f t="shared" si="183"/>
        <v>50.273844505942606</v>
      </c>
      <c r="Q1954" s="73">
        <f t="shared" si="184"/>
        <v>82.951843434805298</v>
      </c>
      <c r="R1954" s="48">
        <f t="shared" si="185"/>
        <v>635.96413300017389</v>
      </c>
      <c r="S1954" s="74">
        <f t="shared" si="186"/>
        <v>41</v>
      </c>
      <c r="T1954" s="6" t="s">
        <v>431</v>
      </c>
      <c r="U1954" s="47" t="s">
        <v>432</v>
      </c>
      <c r="V1954" s="47">
        <v>1</v>
      </c>
      <c r="W1954" s="47">
        <v>1</v>
      </c>
      <c r="X1954" s="47">
        <v>1</v>
      </c>
      <c r="Y1954" s="47">
        <v>1</v>
      </c>
      <c r="Z1954" s="75">
        <v>40855.636736111112</v>
      </c>
      <c r="AA1954" s="6" t="s">
        <v>433</v>
      </c>
      <c r="AB1954" s="47" t="s">
        <v>431</v>
      </c>
      <c r="AC1954" s="47" t="s">
        <v>9179</v>
      </c>
      <c r="AD1954" s="47" t="s">
        <v>9175</v>
      </c>
      <c r="AE1954" s="47" t="s">
        <v>9180</v>
      </c>
      <c r="AF1954" s="6" t="s">
        <v>9181</v>
      </c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</row>
    <row r="1955" spans="1:43" s="1" customFormat="1" ht="31.5" x14ac:dyDescent="0.25">
      <c r="A1955" s="47">
        <v>1953</v>
      </c>
      <c r="B1955" s="47" t="s">
        <v>9182</v>
      </c>
      <c r="C1955" s="47" t="s">
        <v>4179</v>
      </c>
      <c r="D1955" s="69" t="s">
        <v>9139</v>
      </c>
      <c r="E1955" s="47">
        <v>1990</v>
      </c>
      <c r="F1955" s="69" t="s">
        <v>9183</v>
      </c>
      <c r="G1955" s="69" t="s">
        <v>451</v>
      </c>
      <c r="H1955" s="69" t="s">
        <v>451</v>
      </c>
      <c r="I1955" s="70">
        <v>348.82512023818748</v>
      </c>
      <c r="J1955" s="47" t="s">
        <v>430</v>
      </c>
      <c r="K1955" s="47">
        <v>8</v>
      </c>
      <c r="L1955" s="71"/>
      <c r="M1955" s="47">
        <v>75</v>
      </c>
      <c r="N1955" s="48">
        <f t="shared" si="181"/>
        <v>160</v>
      </c>
      <c r="O1955" s="48">
        <f t="shared" si="182"/>
        <v>55812.019238109999</v>
      </c>
      <c r="P1955" s="72">
        <f t="shared" si="183"/>
        <v>5581.2019238110006</v>
      </c>
      <c r="Q1955" s="73">
        <f t="shared" si="184"/>
        <v>9208.9831742881488</v>
      </c>
      <c r="R1955" s="48">
        <f t="shared" si="185"/>
        <v>70602.20433620915</v>
      </c>
      <c r="S1955" s="74">
        <f t="shared" si="186"/>
        <v>41</v>
      </c>
      <c r="T1955" s="6" t="s">
        <v>431</v>
      </c>
      <c r="U1955" s="47" t="s">
        <v>432</v>
      </c>
      <c r="V1955" s="47">
        <v>1</v>
      </c>
      <c r="W1955" s="47">
        <v>1</v>
      </c>
      <c r="X1955" s="47">
        <v>1</v>
      </c>
      <c r="Y1955" s="47">
        <v>1</v>
      </c>
      <c r="Z1955" s="75">
        <v>40855.636736111112</v>
      </c>
      <c r="AA1955" s="6" t="s">
        <v>433</v>
      </c>
      <c r="AB1955" s="47" t="s">
        <v>431</v>
      </c>
      <c r="AC1955" s="47" t="s">
        <v>9184</v>
      </c>
      <c r="AD1955" s="47" t="s">
        <v>9179</v>
      </c>
      <c r="AE1955" s="47" t="s">
        <v>9185</v>
      </c>
      <c r="AF1955" s="6" t="s">
        <v>9186</v>
      </c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</row>
    <row r="1956" spans="1:43" s="1" customFormat="1" ht="31.5" x14ac:dyDescent="0.25">
      <c r="A1956" s="47">
        <v>1954</v>
      </c>
      <c r="B1956" s="47" t="s">
        <v>9187</v>
      </c>
      <c r="C1956" s="47" t="s">
        <v>4179</v>
      </c>
      <c r="D1956" s="69" t="s">
        <v>9139</v>
      </c>
      <c r="E1956" s="47">
        <v>1990</v>
      </c>
      <c r="F1956" s="69" t="s">
        <v>4918</v>
      </c>
      <c r="G1956" s="69" t="s">
        <v>451</v>
      </c>
      <c r="H1956" s="69" t="s">
        <v>457</v>
      </c>
      <c r="I1956" s="70">
        <v>3.400317151248359</v>
      </c>
      <c r="J1956" s="47" t="s">
        <v>430</v>
      </c>
      <c r="K1956" s="47">
        <v>8</v>
      </c>
      <c r="L1956" s="71"/>
      <c r="M1956" s="47">
        <v>75</v>
      </c>
      <c r="N1956" s="48">
        <f t="shared" si="181"/>
        <v>160</v>
      </c>
      <c r="O1956" s="48">
        <f t="shared" si="182"/>
        <v>544.05074419973744</v>
      </c>
      <c r="P1956" s="72">
        <f t="shared" si="183"/>
        <v>54.405074419973744</v>
      </c>
      <c r="Q1956" s="73">
        <f t="shared" si="184"/>
        <v>89.768372792956669</v>
      </c>
      <c r="R1956" s="48">
        <f t="shared" si="185"/>
        <v>688.22419141266789</v>
      </c>
      <c r="S1956" s="74">
        <f t="shared" si="186"/>
        <v>41</v>
      </c>
      <c r="T1956" s="6" t="s">
        <v>431</v>
      </c>
      <c r="U1956" s="47" t="s">
        <v>432</v>
      </c>
      <c r="V1956" s="47">
        <v>1</v>
      </c>
      <c r="W1956" s="47">
        <v>1</v>
      </c>
      <c r="X1956" s="47">
        <v>1</v>
      </c>
      <c r="Y1956" s="47">
        <v>1</v>
      </c>
      <c r="Z1956" s="75">
        <v>40855.636736111112</v>
      </c>
      <c r="AA1956" s="6" t="s">
        <v>433</v>
      </c>
      <c r="AB1956" s="47" t="s">
        <v>431</v>
      </c>
      <c r="AC1956" s="47" t="s">
        <v>9188</v>
      </c>
      <c r="AD1956" s="47" t="s">
        <v>9184</v>
      </c>
      <c r="AE1956" s="47" t="s">
        <v>9189</v>
      </c>
      <c r="AF1956" s="6" t="s">
        <v>9190</v>
      </c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</row>
    <row r="1957" spans="1:43" s="1" customFormat="1" ht="31.5" x14ac:dyDescent="0.25">
      <c r="A1957" s="47">
        <v>1955</v>
      </c>
      <c r="B1957" s="47" t="s">
        <v>9191</v>
      </c>
      <c r="C1957" s="47" t="s">
        <v>4179</v>
      </c>
      <c r="D1957" s="69" t="s">
        <v>9139</v>
      </c>
      <c r="E1957" s="47">
        <v>1990</v>
      </c>
      <c r="F1957" s="69" t="s">
        <v>9183</v>
      </c>
      <c r="G1957" s="69" t="s">
        <v>451</v>
      </c>
      <c r="H1957" s="69" t="s">
        <v>451</v>
      </c>
      <c r="I1957" s="70">
        <v>112.5957546013821</v>
      </c>
      <c r="J1957" s="47" t="s">
        <v>430</v>
      </c>
      <c r="K1957" s="47">
        <v>8</v>
      </c>
      <c r="L1957" s="71"/>
      <c r="M1957" s="47">
        <v>75</v>
      </c>
      <c r="N1957" s="48">
        <f t="shared" si="181"/>
        <v>160</v>
      </c>
      <c r="O1957" s="48">
        <f t="shared" si="182"/>
        <v>18015.320736221136</v>
      </c>
      <c r="P1957" s="72">
        <f t="shared" si="183"/>
        <v>1801.5320736221138</v>
      </c>
      <c r="Q1957" s="73">
        <f t="shared" si="184"/>
        <v>2972.5279214764873</v>
      </c>
      <c r="R1957" s="48">
        <f t="shared" si="185"/>
        <v>22789.380731319739</v>
      </c>
      <c r="S1957" s="74">
        <f t="shared" si="186"/>
        <v>41</v>
      </c>
      <c r="T1957" s="6" t="s">
        <v>431</v>
      </c>
      <c r="U1957" s="47" t="s">
        <v>432</v>
      </c>
      <c r="V1957" s="47">
        <v>1</v>
      </c>
      <c r="W1957" s="47">
        <v>1</v>
      </c>
      <c r="X1957" s="47">
        <v>1</v>
      </c>
      <c r="Y1957" s="47">
        <v>1</v>
      </c>
      <c r="Z1957" s="75">
        <v>40855.636736111112</v>
      </c>
      <c r="AA1957" s="6" t="s">
        <v>433</v>
      </c>
      <c r="AB1957" s="47" t="s">
        <v>431</v>
      </c>
      <c r="AC1957" s="47" t="s">
        <v>9192</v>
      </c>
      <c r="AD1957" s="47" t="s">
        <v>9188</v>
      </c>
      <c r="AE1957" s="47" t="s">
        <v>9193</v>
      </c>
      <c r="AF1957" s="6" t="s">
        <v>9194</v>
      </c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</row>
    <row r="1958" spans="1:43" s="1" customFormat="1" ht="15.75" x14ac:dyDescent="0.25">
      <c r="A1958" s="47">
        <v>1956</v>
      </c>
      <c r="B1958" s="47" t="s">
        <v>9195</v>
      </c>
      <c r="C1958" s="47" t="s">
        <v>4179</v>
      </c>
      <c r="D1958" s="69" t="s">
        <v>4180</v>
      </c>
      <c r="E1958" s="47">
        <v>1990</v>
      </c>
      <c r="F1958" s="69" t="s">
        <v>4923</v>
      </c>
      <c r="G1958" s="69" t="s">
        <v>451</v>
      </c>
      <c r="H1958" s="69" t="s">
        <v>451</v>
      </c>
      <c r="I1958" s="70">
        <v>0.99985141633725294</v>
      </c>
      <c r="J1958" s="47" t="s">
        <v>430</v>
      </c>
      <c r="K1958" s="47">
        <v>6</v>
      </c>
      <c r="L1958" s="71"/>
      <c r="M1958" s="47">
        <v>75</v>
      </c>
      <c r="N1958" s="48">
        <f t="shared" si="181"/>
        <v>140</v>
      </c>
      <c r="O1958" s="48">
        <f t="shared" si="182"/>
        <v>139.97919828721541</v>
      </c>
      <c r="P1958" s="72">
        <f t="shared" si="183"/>
        <v>13.997919828721543</v>
      </c>
      <c r="Q1958" s="73">
        <f t="shared" si="184"/>
        <v>23.096567717390542</v>
      </c>
      <c r="R1958" s="48">
        <f t="shared" si="185"/>
        <v>177.07368583332749</v>
      </c>
      <c r="S1958" s="74">
        <f t="shared" si="186"/>
        <v>41</v>
      </c>
      <c r="T1958" s="6" t="s">
        <v>431</v>
      </c>
      <c r="U1958" s="47" t="s">
        <v>432</v>
      </c>
      <c r="V1958" s="47">
        <v>1</v>
      </c>
      <c r="W1958" s="47">
        <v>1</v>
      </c>
      <c r="X1958" s="47">
        <v>1</v>
      </c>
      <c r="Y1958" s="47">
        <v>1</v>
      </c>
      <c r="Z1958" s="75">
        <v>40855.636736111112</v>
      </c>
      <c r="AA1958" s="6" t="s">
        <v>433</v>
      </c>
      <c r="AB1958" s="47" t="s">
        <v>431</v>
      </c>
      <c r="AC1958" s="47" t="s">
        <v>9196</v>
      </c>
      <c r="AD1958" s="47"/>
      <c r="AE1958" s="47" t="s">
        <v>9197</v>
      </c>
      <c r="AF1958" s="6" t="s">
        <v>9198</v>
      </c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</row>
    <row r="1959" spans="1:43" s="1" customFormat="1" ht="15.75" x14ac:dyDescent="0.25">
      <c r="A1959" s="47">
        <v>1957</v>
      </c>
      <c r="B1959" s="47" t="s">
        <v>9199</v>
      </c>
      <c r="C1959" s="47" t="s">
        <v>1920</v>
      </c>
      <c r="D1959" s="69" t="s">
        <v>1921</v>
      </c>
      <c r="E1959" s="47">
        <v>1999</v>
      </c>
      <c r="F1959" s="69" t="s">
        <v>1707</v>
      </c>
      <c r="G1959" s="69" t="s">
        <v>442</v>
      </c>
      <c r="H1959" s="69" t="s">
        <v>457</v>
      </c>
      <c r="I1959" s="70">
        <v>4.4021921125492867</v>
      </c>
      <c r="J1959" s="47" t="s">
        <v>430</v>
      </c>
      <c r="K1959" s="47">
        <v>8</v>
      </c>
      <c r="L1959" s="71"/>
      <c r="M1959" s="47">
        <v>75</v>
      </c>
      <c r="N1959" s="48">
        <f t="shared" si="181"/>
        <v>160</v>
      </c>
      <c r="O1959" s="48">
        <f t="shared" si="182"/>
        <v>704.35073800788587</v>
      </c>
      <c r="P1959" s="72">
        <f t="shared" si="183"/>
        <v>70.435073800788587</v>
      </c>
      <c r="Q1959" s="73">
        <f t="shared" si="184"/>
        <v>116.21787177130116</v>
      </c>
      <c r="R1959" s="48">
        <f t="shared" si="185"/>
        <v>891.00368357997559</v>
      </c>
      <c r="S1959" s="74">
        <f t="shared" si="186"/>
        <v>50</v>
      </c>
      <c r="T1959" s="6" t="s">
        <v>431</v>
      </c>
      <c r="U1959" s="47" t="s">
        <v>432</v>
      </c>
      <c r="V1959" s="47">
        <v>1</v>
      </c>
      <c r="W1959" s="47">
        <v>1</v>
      </c>
      <c r="X1959" s="47">
        <v>1</v>
      </c>
      <c r="Y1959" s="47">
        <v>1</v>
      </c>
      <c r="Z1959" s="75">
        <v>40855.636747685203</v>
      </c>
      <c r="AA1959" s="6" t="s">
        <v>433</v>
      </c>
      <c r="AB1959" s="47" t="s">
        <v>1722</v>
      </c>
      <c r="AC1959" s="47" t="s">
        <v>7668</v>
      </c>
      <c r="AD1959" s="47" t="s">
        <v>7679</v>
      </c>
      <c r="AE1959" s="47" t="s">
        <v>9200</v>
      </c>
      <c r="AF1959" s="6" t="s">
        <v>9201</v>
      </c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</row>
    <row r="1960" spans="1:43" s="1" customFormat="1" ht="15.75" x14ac:dyDescent="0.25">
      <c r="A1960" s="47">
        <v>1958</v>
      </c>
      <c r="B1960" s="47" t="s">
        <v>9202</v>
      </c>
      <c r="C1960" s="47" t="s">
        <v>1664</v>
      </c>
      <c r="D1960" s="69" t="s">
        <v>1665</v>
      </c>
      <c r="E1960" s="47">
        <v>2000</v>
      </c>
      <c r="F1960" s="69" t="s">
        <v>1666</v>
      </c>
      <c r="G1960" s="69" t="s">
        <v>1667</v>
      </c>
      <c r="H1960" s="69" t="s">
        <v>1668</v>
      </c>
      <c r="I1960" s="70">
        <v>2.8285126236360498</v>
      </c>
      <c r="J1960" s="47" t="s">
        <v>430</v>
      </c>
      <c r="K1960" s="47">
        <v>8</v>
      </c>
      <c r="L1960" s="71"/>
      <c r="M1960" s="47">
        <v>75</v>
      </c>
      <c r="N1960" s="48">
        <f t="shared" si="181"/>
        <v>160</v>
      </c>
      <c r="O1960" s="48">
        <f t="shared" si="182"/>
        <v>452.56201978176796</v>
      </c>
      <c r="P1960" s="72">
        <f t="shared" si="183"/>
        <v>45.256201978176797</v>
      </c>
      <c r="Q1960" s="73">
        <f t="shared" si="184"/>
        <v>74.672733263991717</v>
      </c>
      <c r="R1960" s="48">
        <f t="shared" si="185"/>
        <v>572.49095502393652</v>
      </c>
      <c r="S1960" s="74">
        <f t="shared" si="186"/>
        <v>51</v>
      </c>
      <c r="T1960" s="6" t="s">
        <v>431</v>
      </c>
      <c r="U1960" s="47" t="s">
        <v>432</v>
      </c>
      <c r="V1960" s="47">
        <v>1</v>
      </c>
      <c r="W1960" s="47">
        <v>1</v>
      </c>
      <c r="X1960" s="47">
        <v>1</v>
      </c>
      <c r="Y1960" s="47">
        <v>1</v>
      </c>
      <c r="Z1960" s="75">
        <v>40855.636747685203</v>
      </c>
      <c r="AA1960" s="6" t="s">
        <v>433</v>
      </c>
      <c r="AB1960" s="47" t="s">
        <v>1669</v>
      </c>
      <c r="AC1960" s="47"/>
      <c r="AD1960" s="47" t="s">
        <v>9203</v>
      </c>
      <c r="AE1960" s="47" t="s">
        <v>9204</v>
      </c>
      <c r="AF1960" s="6" t="s">
        <v>9205</v>
      </c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</row>
    <row r="1961" spans="1:43" s="1" customFormat="1" ht="15.75" x14ac:dyDescent="0.25">
      <c r="A1961" s="47">
        <v>1959</v>
      </c>
      <c r="B1961" s="47" t="s">
        <v>9206</v>
      </c>
      <c r="C1961" s="47" t="s">
        <v>4125</v>
      </c>
      <c r="D1961" s="69" t="s">
        <v>4117</v>
      </c>
      <c r="E1961" s="47">
        <v>1978</v>
      </c>
      <c r="F1961" s="69" t="s">
        <v>4132</v>
      </c>
      <c r="G1961" s="69" t="s">
        <v>451</v>
      </c>
      <c r="H1961" s="69" t="s">
        <v>451</v>
      </c>
      <c r="I1961" s="70">
        <v>28.962446928298721</v>
      </c>
      <c r="J1961" s="47" t="s">
        <v>799</v>
      </c>
      <c r="K1961" s="47">
        <v>8</v>
      </c>
      <c r="L1961" s="71"/>
      <c r="M1961" s="47">
        <v>75</v>
      </c>
      <c r="N1961" s="48">
        <f t="shared" si="181"/>
        <v>160</v>
      </c>
      <c r="O1961" s="48">
        <f t="shared" si="182"/>
        <v>4633.9915085277953</v>
      </c>
      <c r="P1961" s="72">
        <f t="shared" si="183"/>
        <v>463.39915085277954</v>
      </c>
      <c r="Q1961" s="73">
        <f t="shared" si="184"/>
        <v>764.60859890708628</v>
      </c>
      <c r="R1961" s="48">
        <f t="shared" si="185"/>
        <v>5861.9992582876612</v>
      </c>
      <c r="S1961" s="74">
        <f t="shared" si="186"/>
        <v>29</v>
      </c>
      <c r="T1961" s="6" t="s">
        <v>431</v>
      </c>
      <c r="U1961" s="47" t="s">
        <v>432</v>
      </c>
      <c r="V1961" s="47">
        <v>1</v>
      </c>
      <c r="W1961" s="47">
        <v>1</v>
      </c>
      <c r="X1961" s="47">
        <v>1</v>
      </c>
      <c r="Y1961" s="47">
        <v>1</v>
      </c>
      <c r="Z1961" s="75">
        <v>40855.636747685203</v>
      </c>
      <c r="AA1961" s="6" t="s">
        <v>433</v>
      </c>
      <c r="AB1961" s="47" t="s">
        <v>4120</v>
      </c>
      <c r="AC1961" s="47" t="s">
        <v>5400</v>
      </c>
      <c r="AD1961" s="47" t="s">
        <v>9207</v>
      </c>
      <c r="AE1961" s="47" t="s">
        <v>9208</v>
      </c>
      <c r="AF1961" s="6" t="s">
        <v>9209</v>
      </c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</row>
    <row r="1962" spans="1:43" s="1" customFormat="1" ht="15.75" x14ac:dyDescent="0.25">
      <c r="A1962" s="47">
        <v>1960</v>
      </c>
      <c r="B1962" s="47" t="s">
        <v>9210</v>
      </c>
      <c r="C1962" s="47" t="s">
        <v>4125</v>
      </c>
      <c r="D1962" s="69" t="s">
        <v>9211</v>
      </c>
      <c r="E1962" s="47">
        <v>1996</v>
      </c>
      <c r="F1962" s="69" t="s">
        <v>9212</v>
      </c>
      <c r="G1962" s="69" t="s">
        <v>451</v>
      </c>
      <c r="H1962" s="69" t="s">
        <v>451</v>
      </c>
      <c r="I1962" s="70">
        <v>2.7254574550780579</v>
      </c>
      <c r="J1962" s="47" t="s">
        <v>430</v>
      </c>
      <c r="K1962" s="47">
        <v>8</v>
      </c>
      <c r="L1962" s="71"/>
      <c r="M1962" s="47">
        <v>75</v>
      </c>
      <c r="N1962" s="48">
        <f t="shared" si="181"/>
        <v>160</v>
      </c>
      <c r="O1962" s="48">
        <f t="shared" si="182"/>
        <v>436.07319281248925</v>
      </c>
      <c r="P1962" s="72">
        <f t="shared" si="183"/>
        <v>43.607319281248927</v>
      </c>
      <c r="Q1962" s="73">
        <f t="shared" si="184"/>
        <v>71.952076814060717</v>
      </c>
      <c r="R1962" s="48">
        <f t="shared" si="185"/>
        <v>551.63258890779889</v>
      </c>
      <c r="S1962" s="74">
        <f t="shared" si="186"/>
        <v>47</v>
      </c>
      <c r="T1962" s="6" t="s">
        <v>431</v>
      </c>
      <c r="U1962" s="47" t="s">
        <v>432</v>
      </c>
      <c r="V1962" s="47">
        <v>1</v>
      </c>
      <c r="W1962" s="47">
        <v>1</v>
      </c>
      <c r="X1962" s="47">
        <v>1</v>
      </c>
      <c r="Y1962" s="47">
        <v>1</v>
      </c>
      <c r="Z1962" s="75">
        <v>40855.636747685203</v>
      </c>
      <c r="AA1962" s="6" t="s">
        <v>433</v>
      </c>
      <c r="AB1962" s="47" t="s">
        <v>9213</v>
      </c>
      <c r="AC1962" s="47" t="s">
        <v>9214</v>
      </c>
      <c r="AD1962" s="47" t="s">
        <v>9215</v>
      </c>
      <c r="AE1962" s="47" t="s">
        <v>9216</v>
      </c>
      <c r="AF1962" s="6" t="s">
        <v>9217</v>
      </c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</row>
    <row r="1963" spans="1:43" s="1" customFormat="1" ht="15.75" x14ac:dyDescent="0.25">
      <c r="A1963" s="47">
        <v>1961</v>
      </c>
      <c r="B1963" s="47" t="s">
        <v>9218</v>
      </c>
      <c r="C1963" s="47" t="s">
        <v>4179</v>
      </c>
      <c r="D1963" s="69" t="s">
        <v>4180</v>
      </c>
      <c r="E1963" s="47">
        <v>1990</v>
      </c>
      <c r="F1963" s="69" t="s">
        <v>4923</v>
      </c>
      <c r="G1963" s="69" t="s">
        <v>451</v>
      </c>
      <c r="H1963" s="69" t="s">
        <v>451</v>
      </c>
      <c r="I1963" s="70">
        <v>24.66930242150293</v>
      </c>
      <c r="J1963" s="47" t="s">
        <v>430</v>
      </c>
      <c r="K1963" s="47">
        <v>8</v>
      </c>
      <c r="L1963" s="71"/>
      <c r="M1963" s="47">
        <v>75</v>
      </c>
      <c r="N1963" s="48">
        <f t="shared" ref="N1963:N2026" si="187">IF(K1963=4,100,IF(K1963=6,140,IF(K1963=8,160,IF(K1963=10,180,IF(K1963=12,200,IF(K1963=14,225,IF(K1963=16,275,IF(K1963=18,350,0))))))))</f>
        <v>160</v>
      </c>
      <c r="O1963" s="48">
        <f t="shared" si="182"/>
        <v>3947.088387440469</v>
      </c>
      <c r="P1963" s="72">
        <f t="shared" si="183"/>
        <v>394.70883874404694</v>
      </c>
      <c r="Q1963" s="73">
        <f t="shared" si="184"/>
        <v>651.26958392767744</v>
      </c>
      <c r="R1963" s="48">
        <f t="shared" si="185"/>
        <v>4993.0668101121937</v>
      </c>
      <c r="S1963" s="74">
        <f t="shared" si="186"/>
        <v>41</v>
      </c>
      <c r="T1963" s="6" t="s">
        <v>431</v>
      </c>
      <c r="U1963" s="47" t="s">
        <v>432</v>
      </c>
      <c r="V1963" s="47">
        <v>1</v>
      </c>
      <c r="W1963" s="47">
        <v>1</v>
      </c>
      <c r="X1963" s="47">
        <v>1</v>
      </c>
      <c r="Y1963" s="47">
        <v>1</v>
      </c>
      <c r="Z1963" s="75">
        <v>43683.388865740751</v>
      </c>
      <c r="AA1963" s="6" t="s">
        <v>606</v>
      </c>
      <c r="AB1963" s="47" t="s">
        <v>431</v>
      </c>
      <c r="AC1963" s="47" t="s">
        <v>4183</v>
      </c>
      <c r="AD1963" s="47" t="s">
        <v>9219</v>
      </c>
      <c r="AE1963" s="47" t="s">
        <v>9220</v>
      </c>
      <c r="AF1963" s="6" t="s">
        <v>9221</v>
      </c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</row>
    <row r="1964" spans="1:43" s="1" customFormat="1" ht="15.75" x14ac:dyDescent="0.25">
      <c r="A1964" s="47">
        <v>1962</v>
      </c>
      <c r="B1964" s="47" t="s">
        <v>9222</v>
      </c>
      <c r="C1964" s="47" t="s">
        <v>4179</v>
      </c>
      <c r="D1964" s="69" t="s">
        <v>4180</v>
      </c>
      <c r="E1964" s="47">
        <v>1990</v>
      </c>
      <c r="F1964" s="69" t="s">
        <v>4923</v>
      </c>
      <c r="G1964" s="69" t="s">
        <v>451</v>
      </c>
      <c r="H1964" s="69" t="s">
        <v>451</v>
      </c>
      <c r="I1964" s="70">
        <v>283.45642523926779</v>
      </c>
      <c r="J1964" s="47" t="s">
        <v>430</v>
      </c>
      <c r="K1964" s="47">
        <v>8</v>
      </c>
      <c r="L1964" s="71"/>
      <c r="M1964" s="47">
        <v>75</v>
      </c>
      <c r="N1964" s="48">
        <f t="shared" si="187"/>
        <v>160</v>
      </c>
      <c r="O1964" s="48">
        <f t="shared" si="182"/>
        <v>45353.02803828285</v>
      </c>
      <c r="P1964" s="72">
        <f t="shared" si="183"/>
        <v>4535.3028038282855</v>
      </c>
      <c r="Q1964" s="73">
        <f t="shared" si="184"/>
        <v>7483.2496263166704</v>
      </c>
      <c r="R1964" s="48">
        <f t="shared" si="185"/>
        <v>57371.580468427805</v>
      </c>
      <c r="S1964" s="74">
        <f t="shared" si="186"/>
        <v>41</v>
      </c>
      <c r="T1964" s="6" t="s">
        <v>431</v>
      </c>
      <c r="U1964" s="47" t="s">
        <v>432</v>
      </c>
      <c r="V1964" s="47">
        <v>1</v>
      </c>
      <c r="W1964" s="47">
        <v>1</v>
      </c>
      <c r="X1964" s="47">
        <v>1</v>
      </c>
      <c r="Y1964" s="47">
        <v>1</v>
      </c>
      <c r="Z1964" s="75">
        <v>43683.388472222221</v>
      </c>
      <c r="AA1964" s="6" t="s">
        <v>606</v>
      </c>
      <c r="AB1964" s="47" t="s">
        <v>431</v>
      </c>
      <c r="AC1964" s="47" t="s">
        <v>9219</v>
      </c>
      <c r="AD1964" s="47" t="s">
        <v>9223</v>
      </c>
      <c r="AE1964" s="47" t="s">
        <v>9224</v>
      </c>
      <c r="AF1964" s="6" t="s">
        <v>9225</v>
      </c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</row>
    <row r="1965" spans="1:43" s="1" customFormat="1" ht="15.75" x14ac:dyDescent="0.25">
      <c r="A1965" s="47">
        <v>1963</v>
      </c>
      <c r="B1965" s="47" t="s">
        <v>9226</v>
      </c>
      <c r="C1965" s="47" t="s">
        <v>4179</v>
      </c>
      <c r="D1965" s="69" t="s">
        <v>4180</v>
      </c>
      <c r="E1965" s="47">
        <v>1990</v>
      </c>
      <c r="F1965" s="69" t="s">
        <v>4923</v>
      </c>
      <c r="G1965" s="69" t="s">
        <v>451</v>
      </c>
      <c r="H1965" s="69" t="s">
        <v>451</v>
      </c>
      <c r="I1965" s="70">
        <v>53.861762766044727</v>
      </c>
      <c r="J1965" s="47" t="s">
        <v>430</v>
      </c>
      <c r="K1965" s="47">
        <v>8</v>
      </c>
      <c r="L1965" s="71"/>
      <c r="M1965" s="47">
        <v>75</v>
      </c>
      <c r="N1965" s="48">
        <f t="shared" si="187"/>
        <v>160</v>
      </c>
      <c r="O1965" s="48">
        <f t="shared" si="182"/>
        <v>8617.8820425671565</v>
      </c>
      <c r="P1965" s="72">
        <f t="shared" si="183"/>
        <v>861.78820425671574</v>
      </c>
      <c r="Q1965" s="73">
        <f t="shared" si="184"/>
        <v>1421.9505370235809</v>
      </c>
      <c r="R1965" s="48">
        <f t="shared" si="185"/>
        <v>10901.620783847453</v>
      </c>
      <c r="S1965" s="74">
        <f t="shared" si="186"/>
        <v>41</v>
      </c>
      <c r="T1965" s="6" t="s">
        <v>431</v>
      </c>
      <c r="U1965" s="47" t="s">
        <v>432</v>
      </c>
      <c r="V1965" s="47">
        <v>1</v>
      </c>
      <c r="W1965" s="47">
        <v>1</v>
      </c>
      <c r="X1965" s="47">
        <v>1</v>
      </c>
      <c r="Y1965" s="47">
        <v>1</v>
      </c>
      <c r="Z1965" s="75">
        <v>40855.636759259258</v>
      </c>
      <c r="AA1965" s="6" t="s">
        <v>433</v>
      </c>
      <c r="AB1965" s="47" t="s">
        <v>431</v>
      </c>
      <c r="AC1965" s="47" t="s">
        <v>9227</v>
      </c>
      <c r="AD1965" s="47" t="s">
        <v>9228</v>
      </c>
      <c r="AE1965" s="47" t="s">
        <v>9229</v>
      </c>
      <c r="AF1965" s="6" t="s">
        <v>9230</v>
      </c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</row>
    <row r="1966" spans="1:43" s="1" customFormat="1" ht="15.75" x14ac:dyDescent="0.25">
      <c r="A1966" s="47">
        <v>1964</v>
      </c>
      <c r="B1966" s="47" t="s">
        <v>9231</v>
      </c>
      <c r="C1966" s="47" t="s">
        <v>4179</v>
      </c>
      <c r="D1966" s="69" t="s">
        <v>4180</v>
      </c>
      <c r="E1966" s="47">
        <v>1990</v>
      </c>
      <c r="F1966" s="69" t="s">
        <v>812</v>
      </c>
      <c r="G1966" s="69" t="s">
        <v>4181</v>
      </c>
      <c r="H1966" s="69" t="s">
        <v>905</v>
      </c>
      <c r="I1966" s="70">
        <v>15.782281348059371</v>
      </c>
      <c r="J1966" s="47" t="s">
        <v>430</v>
      </c>
      <c r="K1966" s="47">
        <v>8</v>
      </c>
      <c r="L1966" s="71"/>
      <c r="M1966" s="47">
        <v>75</v>
      </c>
      <c r="N1966" s="48">
        <f t="shared" si="187"/>
        <v>160</v>
      </c>
      <c r="O1966" s="48">
        <f t="shared" si="182"/>
        <v>2525.1650156894993</v>
      </c>
      <c r="P1966" s="72">
        <f t="shared" si="183"/>
        <v>252.51650156894993</v>
      </c>
      <c r="Q1966" s="73">
        <f t="shared" si="184"/>
        <v>416.6522275887674</v>
      </c>
      <c r="R1966" s="48">
        <f t="shared" si="185"/>
        <v>3194.3337448472166</v>
      </c>
      <c r="S1966" s="74">
        <f t="shared" si="186"/>
        <v>41</v>
      </c>
      <c r="T1966" s="6" t="s">
        <v>431</v>
      </c>
      <c r="U1966" s="47" t="s">
        <v>432</v>
      </c>
      <c r="V1966" s="47">
        <v>1</v>
      </c>
      <c r="W1966" s="47">
        <v>1</v>
      </c>
      <c r="X1966" s="47">
        <v>1</v>
      </c>
      <c r="Y1966" s="47">
        <v>1</v>
      </c>
      <c r="Z1966" s="75">
        <v>43683.393425925933</v>
      </c>
      <c r="AA1966" s="6" t="s">
        <v>606</v>
      </c>
      <c r="AB1966" s="47" t="s">
        <v>431</v>
      </c>
      <c r="AC1966" s="47" t="s">
        <v>4335</v>
      </c>
      <c r="AD1966" s="47" t="s">
        <v>4182</v>
      </c>
      <c r="AE1966" s="47" t="s">
        <v>9232</v>
      </c>
      <c r="AF1966" s="6" t="s">
        <v>9233</v>
      </c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</row>
    <row r="1967" spans="1:43" s="1" customFormat="1" ht="15.75" x14ac:dyDescent="0.25">
      <c r="A1967" s="47">
        <v>1965</v>
      </c>
      <c r="B1967" s="47" t="s">
        <v>9234</v>
      </c>
      <c r="C1967" s="47" t="s">
        <v>4179</v>
      </c>
      <c r="D1967" s="69" t="s">
        <v>4180</v>
      </c>
      <c r="E1967" s="47">
        <v>1990</v>
      </c>
      <c r="F1967" s="69" t="s">
        <v>4923</v>
      </c>
      <c r="G1967" s="69" t="s">
        <v>451</v>
      </c>
      <c r="H1967" s="69" t="s">
        <v>457</v>
      </c>
      <c r="I1967" s="70">
        <v>2.0650535787356512</v>
      </c>
      <c r="J1967" s="47" t="s">
        <v>430</v>
      </c>
      <c r="K1967" s="47">
        <v>8</v>
      </c>
      <c r="L1967" s="71"/>
      <c r="M1967" s="47">
        <v>75</v>
      </c>
      <c r="N1967" s="48">
        <f t="shared" si="187"/>
        <v>160</v>
      </c>
      <c r="O1967" s="48">
        <f t="shared" si="182"/>
        <v>330.40857259770416</v>
      </c>
      <c r="P1967" s="72">
        <f t="shared" si="183"/>
        <v>33.040857259770419</v>
      </c>
      <c r="Q1967" s="73">
        <f t="shared" si="184"/>
        <v>54.517414478621184</v>
      </c>
      <c r="R1967" s="48">
        <f t="shared" si="185"/>
        <v>417.96684433609573</v>
      </c>
      <c r="S1967" s="74">
        <f t="shared" si="186"/>
        <v>41</v>
      </c>
      <c r="T1967" s="6" t="s">
        <v>431</v>
      </c>
      <c r="U1967" s="47" t="s">
        <v>432</v>
      </c>
      <c r="V1967" s="47">
        <v>1</v>
      </c>
      <c r="W1967" s="47">
        <v>1</v>
      </c>
      <c r="X1967" s="47">
        <v>1</v>
      </c>
      <c r="Y1967" s="47">
        <v>1</v>
      </c>
      <c r="Z1967" s="75">
        <v>43683.388865740751</v>
      </c>
      <c r="AA1967" s="6" t="s">
        <v>606</v>
      </c>
      <c r="AB1967" s="47" t="s">
        <v>431</v>
      </c>
      <c r="AC1967" s="47" t="s">
        <v>4183</v>
      </c>
      <c r="AD1967" s="47" t="s">
        <v>9235</v>
      </c>
      <c r="AE1967" s="47" t="s">
        <v>9236</v>
      </c>
      <c r="AF1967" s="6" t="s">
        <v>9237</v>
      </c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</row>
    <row r="1968" spans="1:43" s="1" customFormat="1" ht="31.5" x14ac:dyDescent="0.25">
      <c r="A1968" s="47">
        <v>1966</v>
      </c>
      <c r="B1968" s="47" t="s">
        <v>9238</v>
      </c>
      <c r="C1968" s="47" t="s">
        <v>4179</v>
      </c>
      <c r="D1968" s="69" t="s">
        <v>9139</v>
      </c>
      <c r="E1968" s="47">
        <v>1990</v>
      </c>
      <c r="F1968" s="69" t="s">
        <v>9157</v>
      </c>
      <c r="G1968" s="69" t="s">
        <v>451</v>
      </c>
      <c r="H1968" s="69" t="s">
        <v>451</v>
      </c>
      <c r="I1968" s="70">
        <v>3.068213796425991</v>
      </c>
      <c r="J1968" s="47" t="s">
        <v>430</v>
      </c>
      <c r="K1968" s="47">
        <v>8</v>
      </c>
      <c r="L1968" s="71"/>
      <c r="M1968" s="47">
        <v>75</v>
      </c>
      <c r="N1968" s="48">
        <f t="shared" si="187"/>
        <v>160</v>
      </c>
      <c r="O1968" s="48">
        <f t="shared" si="182"/>
        <v>490.91420742815853</v>
      </c>
      <c r="P1968" s="72">
        <f t="shared" si="183"/>
        <v>49.091420742815856</v>
      </c>
      <c r="Q1968" s="73">
        <f t="shared" si="184"/>
        <v>81.000844225646162</v>
      </c>
      <c r="R1968" s="48">
        <f t="shared" si="185"/>
        <v>621.00647239662055</v>
      </c>
      <c r="S1968" s="74">
        <f t="shared" si="186"/>
        <v>41</v>
      </c>
      <c r="T1968" s="6" t="s">
        <v>431</v>
      </c>
      <c r="U1968" s="47" t="s">
        <v>432</v>
      </c>
      <c r="V1968" s="47">
        <v>1</v>
      </c>
      <c r="W1968" s="47">
        <v>1</v>
      </c>
      <c r="X1968" s="47">
        <v>1</v>
      </c>
      <c r="Y1968" s="47">
        <v>1</v>
      </c>
      <c r="Z1968" s="75">
        <v>40855.636759259258</v>
      </c>
      <c r="AA1968" s="6" t="s">
        <v>433</v>
      </c>
      <c r="AB1968" s="47" t="s">
        <v>431</v>
      </c>
      <c r="AC1968" s="47" t="s">
        <v>9175</v>
      </c>
      <c r="AD1968" s="47" t="s">
        <v>4919</v>
      </c>
      <c r="AE1968" s="47" t="s">
        <v>9239</v>
      </c>
      <c r="AF1968" s="6" t="s">
        <v>9240</v>
      </c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</row>
    <row r="1969" spans="1:43" s="1" customFormat="1" ht="31.5" x14ac:dyDescent="0.25">
      <c r="A1969" s="47">
        <v>1967</v>
      </c>
      <c r="B1969" s="47" t="s">
        <v>9241</v>
      </c>
      <c r="C1969" s="47" t="s">
        <v>2924</v>
      </c>
      <c r="D1969" s="69" t="s">
        <v>9139</v>
      </c>
      <c r="E1969" s="47">
        <v>1990</v>
      </c>
      <c r="F1969" s="69" t="s">
        <v>4918</v>
      </c>
      <c r="G1969" s="69" t="s">
        <v>451</v>
      </c>
      <c r="H1969" s="69" t="s">
        <v>451</v>
      </c>
      <c r="I1969" s="70">
        <v>5.4353000000119209</v>
      </c>
      <c r="J1969" s="47" t="s">
        <v>430</v>
      </c>
      <c r="K1969" s="47">
        <v>8</v>
      </c>
      <c r="L1969" s="71"/>
      <c r="M1969" s="47">
        <v>75</v>
      </c>
      <c r="N1969" s="48">
        <f t="shared" si="187"/>
        <v>160</v>
      </c>
      <c r="O1969" s="48">
        <f t="shared" si="182"/>
        <v>869.64800000190735</v>
      </c>
      <c r="P1969" s="72">
        <f t="shared" si="183"/>
        <v>86.964800000190735</v>
      </c>
      <c r="Q1969" s="73">
        <f t="shared" si="184"/>
        <v>143.49192000031471</v>
      </c>
      <c r="R1969" s="48">
        <f t="shared" si="185"/>
        <v>1100.1047200024127</v>
      </c>
      <c r="S1969" s="74">
        <f t="shared" si="186"/>
        <v>41</v>
      </c>
      <c r="T1969" s="6" t="s">
        <v>431</v>
      </c>
      <c r="U1969" s="47" t="s">
        <v>432</v>
      </c>
      <c r="V1969" s="47">
        <v>1</v>
      </c>
      <c r="W1969" s="47">
        <v>1</v>
      </c>
      <c r="X1969" s="47">
        <v>1</v>
      </c>
      <c r="Y1969" s="47">
        <v>1</v>
      </c>
      <c r="Z1969" s="75">
        <v>40855.636759259258</v>
      </c>
      <c r="AA1969" s="6" t="s">
        <v>433</v>
      </c>
      <c r="AB1969" s="47" t="s">
        <v>431</v>
      </c>
      <c r="AC1969" s="47"/>
      <c r="AD1969" s="47" t="s">
        <v>9242</v>
      </c>
      <c r="AE1969" s="47" t="s">
        <v>9243</v>
      </c>
      <c r="AF1969" s="6" t="s">
        <v>9244</v>
      </c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</row>
    <row r="1970" spans="1:43" s="1" customFormat="1" ht="31.5" x14ac:dyDescent="0.25">
      <c r="A1970" s="47">
        <v>1968</v>
      </c>
      <c r="B1970" s="47" t="s">
        <v>9245</v>
      </c>
      <c r="C1970" s="47" t="s">
        <v>2924</v>
      </c>
      <c r="D1970" s="69" t="s">
        <v>9139</v>
      </c>
      <c r="E1970" s="47">
        <v>1990</v>
      </c>
      <c r="F1970" s="69" t="s">
        <v>4918</v>
      </c>
      <c r="G1970" s="69" t="s">
        <v>451</v>
      </c>
      <c r="H1970" s="69" t="s">
        <v>451</v>
      </c>
      <c r="I1970" s="70">
        <v>4.9997376367658291</v>
      </c>
      <c r="J1970" s="47" t="s">
        <v>430</v>
      </c>
      <c r="K1970" s="47">
        <v>8</v>
      </c>
      <c r="L1970" s="71"/>
      <c r="M1970" s="47">
        <v>75</v>
      </c>
      <c r="N1970" s="48">
        <f t="shared" si="187"/>
        <v>160</v>
      </c>
      <c r="O1970" s="48">
        <f t="shared" si="182"/>
        <v>799.95802188253265</v>
      </c>
      <c r="P1970" s="72">
        <f t="shared" si="183"/>
        <v>79.995802188253265</v>
      </c>
      <c r="Q1970" s="73">
        <f t="shared" si="184"/>
        <v>131.99307361061787</v>
      </c>
      <c r="R1970" s="48">
        <f t="shared" si="185"/>
        <v>1011.9468976814038</v>
      </c>
      <c r="S1970" s="74">
        <f t="shared" si="186"/>
        <v>41</v>
      </c>
      <c r="T1970" s="6" t="s">
        <v>431</v>
      </c>
      <c r="U1970" s="47" t="s">
        <v>432</v>
      </c>
      <c r="V1970" s="47">
        <v>1</v>
      </c>
      <c r="W1970" s="47">
        <v>1</v>
      </c>
      <c r="X1970" s="47">
        <v>1</v>
      </c>
      <c r="Y1970" s="47">
        <v>1</v>
      </c>
      <c r="Z1970" s="75">
        <v>40855.636759259258</v>
      </c>
      <c r="AA1970" s="6" t="s">
        <v>433</v>
      </c>
      <c r="AB1970" s="47" t="s">
        <v>431</v>
      </c>
      <c r="AC1970" s="47"/>
      <c r="AD1970" s="47" t="s">
        <v>9246</v>
      </c>
      <c r="AE1970" s="47" t="s">
        <v>9247</v>
      </c>
      <c r="AF1970" s="6" t="s">
        <v>9248</v>
      </c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</row>
    <row r="1971" spans="1:43" s="1" customFormat="1" ht="31.5" x14ac:dyDescent="0.25">
      <c r="A1971" s="47">
        <v>1969</v>
      </c>
      <c r="B1971" s="47" t="s">
        <v>9249</v>
      </c>
      <c r="C1971" s="47" t="s">
        <v>2924</v>
      </c>
      <c r="D1971" s="69" t="s">
        <v>9139</v>
      </c>
      <c r="E1971" s="47">
        <v>1990</v>
      </c>
      <c r="F1971" s="69" t="s">
        <v>4918</v>
      </c>
      <c r="G1971" s="69" t="s">
        <v>451</v>
      </c>
      <c r="H1971" s="69" t="s">
        <v>451</v>
      </c>
      <c r="I1971" s="70">
        <v>364.6496547567553</v>
      </c>
      <c r="J1971" s="47" t="s">
        <v>430</v>
      </c>
      <c r="K1971" s="47">
        <v>8</v>
      </c>
      <c r="L1971" s="71"/>
      <c r="M1971" s="47">
        <v>75</v>
      </c>
      <c r="N1971" s="48">
        <f t="shared" si="187"/>
        <v>160</v>
      </c>
      <c r="O1971" s="48">
        <f t="shared" si="182"/>
        <v>58343.944761080849</v>
      </c>
      <c r="P1971" s="72">
        <f t="shared" si="183"/>
        <v>5834.3944761080857</v>
      </c>
      <c r="Q1971" s="73">
        <f t="shared" si="184"/>
        <v>9626.7508855783399</v>
      </c>
      <c r="R1971" s="48">
        <f t="shared" si="185"/>
        <v>73805.090122767273</v>
      </c>
      <c r="S1971" s="74">
        <f t="shared" si="186"/>
        <v>41</v>
      </c>
      <c r="T1971" s="6" t="s">
        <v>431</v>
      </c>
      <c r="U1971" s="47" t="s">
        <v>432</v>
      </c>
      <c r="V1971" s="47">
        <v>1</v>
      </c>
      <c r="W1971" s="47">
        <v>1</v>
      </c>
      <c r="X1971" s="47">
        <v>1</v>
      </c>
      <c r="Y1971" s="47">
        <v>1</v>
      </c>
      <c r="Z1971" s="75">
        <v>43315.619884259257</v>
      </c>
      <c r="AA1971" s="6" t="s">
        <v>606</v>
      </c>
      <c r="AB1971" s="47" t="s">
        <v>431</v>
      </c>
      <c r="AC1971" s="47"/>
      <c r="AD1971" s="47" t="s">
        <v>9250</v>
      </c>
      <c r="AE1971" s="47" t="s">
        <v>9251</v>
      </c>
      <c r="AF1971" s="6" t="s">
        <v>9252</v>
      </c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</row>
    <row r="1972" spans="1:43" s="1" customFormat="1" ht="15.75" x14ac:dyDescent="0.25">
      <c r="A1972" s="47">
        <v>1970</v>
      </c>
      <c r="B1972" s="47" t="s">
        <v>9253</v>
      </c>
      <c r="C1972" s="47" t="s">
        <v>1068</v>
      </c>
      <c r="D1972" s="69" t="s">
        <v>4969</v>
      </c>
      <c r="E1972" s="47">
        <v>1990</v>
      </c>
      <c r="F1972" s="69" t="s">
        <v>1288</v>
      </c>
      <c r="G1972" s="69" t="s">
        <v>451</v>
      </c>
      <c r="H1972" s="69" t="s">
        <v>451</v>
      </c>
      <c r="I1972" s="70">
        <v>14.48391493316077</v>
      </c>
      <c r="J1972" s="47" t="s">
        <v>430</v>
      </c>
      <c r="K1972" s="47">
        <v>6</v>
      </c>
      <c r="L1972" s="71"/>
      <c r="M1972" s="47">
        <v>75</v>
      </c>
      <c r="N1972" s="48">
        <f t="shared" si="187"/>
        <v>140</v>
      </c>
      <c r="O1972" s="48">
        <f t="shared" si="182"/>
        <v>2027.7480906425078</v>
      </c>
      <c r="P1972" s="72">
        <f t="shared" si="183"/>
        <v>202.7748090642508</v>
      </c>
      <c r="Q1972" s="73">
        <f t="shared" si="184"/>
        <v>334.57843495601384</v>
      </c>
      <c r="R1972" s="48">
        <f t="shared" si="185"/>
        <v>2565.1013346627728</v>
      </c>
      <c r="S1972" s="74">
        <f t="shared" si="186"/>
        <v>41</v>
      </c>
      <c r="T1972" s="6" t="s">
        <v>431</v>
      </c>
      <c r="U1972" s="47" t="s">
        <v>432</v>
      </c>
      <c r="V1972" s="47">
        <v>1</v>
      </c>
      <c r="W1972" s="47">
        <v>1</v>
      </c>
      <c r="X1972" s="47">
        <v>1</v>
      </c>
      <c r="Y1972" s="47">
        <v>1</v>
      </c>
      <c r="Z1972" s="75">
        <v>40855.636759259258</v>
      </c>
      <c r="AA1972" s="6" t="s">
        <v>433</v>
      </c>
      <c r="AB1972" s="47" t="s">
        <v>4970</v>
      </c>
      <c r="AC1972" s="47" t="s">
        <v>4984</v>
      </c>
      <c r="AD1972" s="47"/>
      <c r="AE1972" s="47" t="s">
        <v>9254</v>
      </c>
      <c r="AF1972" s="6" t="s">
        <v>9255</v>
      </c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</row>
    <row r="1973" spans="1:43" s="1" customFormat="1" ht="31.5" x14ac:dyDescent="0.25">
      <c r="A1973" s="47">
        <v>1971</v>
      </c>
      <c r="B1973" s="47" t="s">
        <v>9256</v>
      </c>
      <c r="C1973" s="47" t="s">
        <v>4878</v>
      </c>
      <c r="D1973" s="69" t="s">
        <v>1482</v>
      </c>
      <c r="E1973" s="47">
        <v>2002</v>
      </c>
      <c r="F1973" s="69" t="s">
        <v>812</v>
      </c>
      <c r="G1973" s="69" t="s">
        <v>812</v>
      </c>
      <c r="H1973" s="69" t="s">
        <v>690</v>
      </c>
      <c r="I1973" s="70">
        <v>5.3087622657900893</v>
      </c>
      <c r="J1973" s="47" t="s">
        <v>430</v>
      </c>
      <c r="K1973" s="47">
        <v>8</v>
      </c>
      <c r="L1973" s="71"/>
      <c r="M1973" s="47">
        <v>75</v>
      </c>
      <c r="N1973" s="48">
        <f t="shared" si="187"/>
        <v>160</v>
      </c>
      <c r="O1973" s="48">
        <f t="shared" si="182"/>
        <v>849.40196252641431</v>
      </c>
      <c r="P1973" s="72">
        <f t="shared" si="183"/>
        <v>84.940196252641442</v>
      </c>
      <c r="Q1973" s="73">
        <f t="shared" si="184"/>
        <v>140.15132381685837</v>
      </c>
      <c r="R1973" s="48">
        <f t="shared" si="185"/>
        <v>1074.4934825959142</v>
      </c>
      <c r="S1973" s="74">
        <f t="shared" si="186"/>
        <v>53</v>
      </c>
      <c r="T1973" s="6" t="s">
        <v>431</v>
      </c>
      <c r="U1973" s="47" t="s">
        <v>432</v>
      </c>
      <c r="V1973" s="47">
        <v>1</v>
      </c>
      <c r="W1973" s="47">
        <v>1</v>
      </c>
      <c r="X1973" s="47">
        <v>1</v>
      </c>
      <c r="Y1973" s="47">
        <v>1</v>
      </c>
      <c r="Z1973" s="75">
        <v>40855.636759259258</v>
      </c>
      <c r="AA1973" s="6" t="s">
        <v>433</v>
      </c>
      <c r="AB1973" s="47" t="s">
        <v>1486</v>
      </c>
      <c r="AC1973" s="47" t="s">
        <v>9257</v>
      </c>
      <c r="AD1973" s="47"/>
      <c r="AE1973" s="47" t="s">
        <v>9258</v>
      </c>
      <c r="AF1973" s="6" t="s">
        <v>9259</v>
      </c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</row>
    <row r="1974" spans="1:43" s="1" customFormat="1" ht="31.5" x14ac:dyDescent="0.25">
      <c r="A1974" s="47">
        <v>1972</v>
      </c>
      <c r="B1974" s="47" t="s">
        <v>9260</v>
      </c>
      <c r="C1974" s="47" t="s">
        <v>688</v>
      </c>
      <c r="D1974" s="69" t="s">
        <v>1482</v>
      </c>
      <c r="E1974" s="47">
        <v>2002</v>
      </c>
      <c r="F1974" s="69" t="s">
        <v>812</v>
      </c>
      <c r="G1974" s="69" t="s">
        <v>812</v>
      </c>
      <c r="H1974" s="69" t="s">
        <v>690</v>
      </c>
      <c r="I1974" s="70">
        <v>53.939884056597961</v>
      </c>
      <c r="J1974" s="47" t="s">
        <v>430</v>
      </c>
      <c r="K1974" s="47">
        <v>10</v>
      </c>
      <c r="L1974" s="71"/>
      <c r="M1974" s="47">
        <v>75</v>
      </c>
      <c r="N1974" s="48">
        <f t="shared" si="187"/>
        <v>180</v>
      </c>
      <c r="O1974" s="48">
        <f t="shared" si="182"/>
        <v>9709.1791301876328</v>
      </c>
      <c r="P1974" s="72">
        <f t="shared" si="183"/>
        <v>970.91791301876333</v>
      </c>
      <c r="Q1974" s="73">
        <f t="shared" si="184"/>
        <v>1602.0145564809595</v>
      </c>
      <c r="R1974" s="48">
        <f t="shared" si="185"/>
        <v>12282.111599687356</v>
      </c>
      <c r="S1974" s="74">
        <f t="shared" si="186"/>
        <v>53</v>
      </c>
      <c r="T1974" s="6" t="s">
        <v>431</v>
      </c>
      <c r="U1974" s="47" t="s">
        <v>432</v>
      </c>
      <c r="V1974" s="47">
        <v>1</v>
      </c>
      <c r="W1974" s="47">
        <v>1</v>
      </c>
      <c r="X1974" s="47">
        <v>1</v>
      </c>
      <c r="Y1974" s="47">
        <v>1</v>
      </c>
      <c r="Z1974" s="75">
        <v>40855.636759259258</v>
      </c>
      <c r="AA1974" s="6" t="s">
        <v>433</v>
      </c>
      <c r="AB1974" s="47" t="s">
        <v>1486</v>
      </c>
      <c r="AC1974" s="47" t="s">
        <v>4888</v>
      </c>
      <c r="AD1974" s="47" t="s">
        <v>9261</v>
      </c>
      <c r="AE1974" s="47" t="s">
        <v>9262</v>
      </c>
      <c r="AF1974" s="6" t="s">
        <v>9263</v>
      </c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</row>
    <row r="1975" spans="1:43" s="1" customFormat="1" ht="31.5" x14ac:dyDescent="0.25">
      <c r="A1975" s="47">
        <v>1973</v>
      </c>
      <c r="B1975" s="47" t="s">
        <v>9264</v>
      </c>
      <c r="C1975" s="47" t="s">
        <v>688</v>
      </c>
      <c r="D1975" s="69" t="s">
        <v>1482</v>
      </c>
      <c r="E1975" s="47">
        <v>2002</v>
      </c>
      <c r="F1975" s="69" t="s">
        <v>9265</v>
      </c>
      <c r="G1975" s="69" t="s">
        <v>812</v>
      </c>
      <c r="H1975" s="69" t="s">
        <v>451</v>
      </c>
      <c r="I1975" s="70">
        <v>1.81117592946706</v>
      </c>
      <c r="J1975" s="47" t="s">
        <v>430</v>
      </c>
      <c r="K1975" s="47">
        <v>8</v>
      </c>
      <c r="L1975" s="71"/>
      <c r="M1975" s="47">
        <v>75</v>
      </c>
      <c r="N1975" s="48">
        <f t="shared" si="187"/>
        <v>160</v>
      </c>
      <c r="O1975" s="48">
        <f t="shared" si="182"/>
        <v>289.78814871472957</v>
      </c>
      <c r="P1975" s="72">
        <f t="shared" si="183"/>
        <v>28.978814871472959</v>
      </c>
      <c r="Q1975" s="73">
        <f t="shared" si="184"/>
        <v>47.815044537930376</v>
      </c>
      <c r="R1975" s="48">
        <f t="shared" si="185"/>
        <v>366.58200812413287</v>
      </c>
      <c r="S1975" s="74">
        <f t="shared" si="186"/>
        <v>53</v>
      </c>
      <c r="T1975" s="6" t="s">
        <v>431</v>
      </c>
      <c r="U1975" s="47" t="s">
        <v>432</v>
      </c>
      <c r="V1975" s="47">
        <v>1</v>
      </c>
      <c r="W1975" s="47">
        <v>1</v>
      </c>
      <c r="X1975" s="47">
        <v>1</v>
      </c>
      <c r="Y1975" s="47">
        <v>1</v>
      </c>
      <c r="Z1975" s="75">
        <v>40855.636770833327</v>
      </c>
      <c r="AA1975" s="6" t="s">
        <v>433</v>
      </c>
      <c r="AB1975" s="47" t="s">
        <v>1486</v>
      </c>
      <c r="AC1975" s="47" t="s">
        <v>9266</v>
      </c>
      <c r="AD1975" s="47" t="s">
        <v>5090</v>
      </c>
      <c r="AE1975" s="47" t="s">
        <v>9267</v>
      </c>
      <c r="AF1975" s="6" t="s">
        <v>9268</v>
      </c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</row>
    <row r="1976" spans="1:43" s="1" customFormat="1" ht="31.5" x14ac:dyDescent="0.25">
      <c r="A1976" s="47">
        <v>1974</v>
      </c>
      <c r="B1976" s="47" t="s">
        <v>9269</v>
      </c>
      <c r="C1976" s="47" t="s">
        <v>688</v>
      </c>
      <c r="D1976" s="69" t="s">
        <v>1482</v>
      </c>
      <c r="E1976" s="47">
        <v>2002</v>
      </c>
      <c r="F1976" s="69" t="s">
        <v>9270</v>
      </c>
      <c r="G1976" s="69" t="s">
        <v>812</v>
      </c>
      <c r="H1976" s="69" t="s">
        <v>451</v>
      </c>
      <c r="I1976" s="70">
        <v>3.860649686553745</v>
      </c>
      <c r="J1976" s="47" t="s">
        <v>430</v>
      </c>
      <c r="K1976" s="47">
        <v>8</v>
      </c>
      <c r="L1976" s="71"/>
      <c r="M1976" s="47">
        <v>75</v>
      </c>
      <c r="N1976" s="48">
        <f t="shared" si="187"/>
        <v>160</v>
      </c>
      <c r="O1976" s="48">
        <f t="shared" si="182"/>
        <v>617.70394984859922</v>
      </c>
      <c r="P1976" s="72">
        <f t="shared" si="183"/>
        <v>61.770394984859927</v>
      </c>
      <c r="Q1976" s="73">
        <f t="shared" si="184"/>
        <v>101.92115172501886</v>
      </c>
      <c r="R1976" s="48">
        <f t="shared" si="185"/>
        <v>781.39549655847793</v>
      </c>
      <c r="S1976" s="74">
        <f t="shared" si="186"/>
        <v>53</v>
      </c>
      <c r="T1976" s="6" t="s">
        <v>431</v>
      </c>
      <c r="U1976" s="47" t="s">
        <v>432</v>
      </c>
      <c r="V1976" s="47">
        <v>1</v>
      </c>
      <c r="W1976" s="47">
        <v>1</v>
      </c>
      <c r="X1976" s="47">
        <v>1</v>
      </c>
      <c r="Y1976" s="47">
        <v>1</v>
      </c>
      <c r="Z1976" s="75">
        <v>40855.636770833327</v>
      </c>
      <c r="AA1976" s="6" t="s">
        <v>433</v>
      </c>
      <c r="AB1976" s="47" t="s">
        <v>1486</v>
      </c>
      <c r="AC1976" s="47" t="s">
        <v>9271</v>
      </c>
      <c r="AD1976" s="47" t="s">
        <v>9272</v>
      </c>
      <c r="AE1976" s="47" t="s">
        <v>9273</v>
      </c>
      <c r="AF1976" s="6" t="s">
        <v>9274</v>
      </c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</row>
    <row r="1977" spans="1:43" s="1" customFormat="1" ht="31.5" x14ac:dyDescent="0.25">
      <c r="A1977" s="47">
        <v>1975</v>
      </c>
      <c r="B1977" s="47" t="s">
        <v>9275</v>
      </c>
      <c r="C1977" s="47" t="s">
        <v>688</v>
      </c>
      <c r="D1977" s="69" t="s">
        <v>1482</v>
      </c>
      <c r="E1977" s="47">
        <v>2002</v>
      </c>
      <c r="F1977" s="69" t="s">
        <v>812</v>
      </c>
      <c r="G1977" s="69" t="s">
        <v>457</v>
      </c>
      <c r="H1977" s="69" t="s">
        <v>457</v>
      </c>
      <c r="I1977" s="70">
        <v>58.271170130701108</v>
      </c>
      <c r="J1977" s="47" t="s">
        <v>430</v>
      </c>
      <c r="K1977" s="47">
        <v>10</v>
      </c>
      <c r="L1977" s="71"/>
      <c r="M1977" s="47">
        <v>75</v>
      </c>
      <c r="N1977" s="48">
        <f t="shared" si="187"/>
        <v>180</v>
      </c>
      <c r="O1977" s="48">
        <f t="shared" si="182"/>
        <v>10488.8106235262</v>
      </c>
      <c r="P1977" s="72">
        <f t="shared" si="183"/>
        <v>1048.8810623526201</v>
      </c>
      <c r="Q1977" s="73">
        <f t="shared" si="184"/>
        <v>1730.653752881823</v>
      </c>
      <c r="R1977" s="48">
        <f t="shared" si="185"/>
        <v>13268.345438760643</v>
      </c>
      <c r="S1977" s="74">
        <f t="shared" si="186"/>
        <v>53</v>
      </c>
      <c r="T1977" s="6" t="s">
        <v>431</v>
      </c>
      <c r="U1977" s="47" t="s">
        <v>432</v>
      </c>
      <c r="V1977" s="47">
        <v>1</v>
      </c>
      <c r="W1977" s="47">
        <v>1</v>
      </c>
      <c r="X1977" s="47">
        <v>1</v>
      </c>
      <c r="Y1977" s="47">
        <v>1</v>
      </c>
      <c r="Z1977" s="75">
        <v>40855.636770833327</v>
      </c>
      <c r="AA1977" s="6" t="s">
        <v>433</v>
      </c>
      <c r="AB1977" s="47" t="s">
        <v>1486</v>
      </c>
      <c r="AC1977" s="47" t="s">
        <v>9276</v>
      </c>
      <c r="AD1977" s="47" t="s">
        <v>9277</v>
      </c>
      <c r="AE1977" s="47" t="s">
        <v>9278</v>
      </c>
      <c r="AF1977" s="6" t="s">
        <v>9279</v>
      </c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</row>
    <row r="1978" spans="1:43" s="1" customFormat="1" ht="31.5" x14ac:dyDescent="0.25">
      <c r="A1978" s="47">
        <v>1976</v>
      </c>
      <c r="B1978" s="47" t="s">
        <v>9280</v>
      </c>
      <c r="C1978" s="47" t="s">
        <v>688</v>
      </c>
      <c r="D1978" s="69" t="s">
        <v>1482</v>
      </c>
      <c r="E1978" s="47">
        <v>2002</v>
      </c>
      <c r="F1978" s="69" t="s">
        <v>812</v>
      </c>
      <c r="G1978" s="69" t="s">
        <v>457</v>
      </c>
      <c r="H1978" s="69" t="s">
        <v>457</v>
      </c>
      <c r="I1978" s="70">
        <v>3.0971051565109282</v>
      </c>
      <c r="J1978" s="47" t="s">
        <v>430</v>
      </c>
      <c r="K1978" s="47">
        <v>6</v>
      </c>
      <c r="L1978" s="71"/>
      <c r="M1978" s="47">
        <v>75</v>
      </c>
      <c r="N1978" s="48">
        <f t="shared" si="187"/>
        <v>140</v>
      </c>
      <c r="O1978" s="48">
        <f t="shared" si="182"/>
        <v>433.59472191152997</v>
      </c>
      <c r="P1978" s="72">
        <f t="shared" si="183"/>
        <v>43.359472191153003</v>
      </c>
      <c r="Q1978" s="73">
        <f t="shared" si="184"/>
        <v>71.543129115402451</v>
      </c>
      <c r="R1978" s="48">
        <f t="shared" si="185"/>
        <v>548.49732321808551</v>
      </c>
      <c r="S1978" s="74">
        <f t="shared" si="186"/>
        <v>53</v>
      </c>
      <c r="T1978" s="6" t="s">
        <v>431</v>
      </c>
      <c r="U1978" s="47" t="s">
        <v>432</v>
      </c>
      <c r="V1978" s="47">
        <v>1</v>
      </c>
      <c r="W1978" s="47">
        <v>1</v>
      </c>
      <c r="X1978" s="47">
        <v>1</v>
      </c>
      <c r="Y1978" s="47">
        <v>1</v>
      </c>
      <c r="Z1978" s="75">
        <v>40855.636770833327</v>
      </c>
      <c r="AA1978" s="6" t="s">
        <v>433</v>
      </c>
      <c r="AB1978" s="47" t="s">
        <v>1486</v>
      </c>
      <c r="AC1978" s="47"/>
      <c r="AD1978" s="47" t="s">
        <v>9281</v>
      </c>
      <c r="AE1978" s="47" t="s">
        <v>9282</v>
      </c>
      <c r="AF1978" s="6" t="s">
        <v>9283</v>
      </c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</row>
    <row r="1979" spans="1:43" s="1" customFormat="1" ht="31.5" x14ac:dyDescent="0.25">
      <c r="A1979" s="47">
        <v>1977</v>
      </c>
      <c r="B1979" s="47" t="s">
        <v>9284</v>
      </c>
      <c r="C1979" s="47" t="s">
        <v>688</v>
      </c>
      <c r="D1979" s="69" t="s">
        <v>1482</v>
      </c>
      <c r="E1979" s="47">
        <v>2002</v>
      </c>
      <c r="F1979" s="69" t="s">
        <v>812</v>
      </c>
      <c r="G1979" s="69" t="s">
        <v>1699</v>
      </c>
      <c r="H1979" s="69" t="s">
        <v>9270</v>
      </c>
      <c r="I1979" s="70">
        <v>218.657452311887</v>
      </c>
      <c r="J1979" s="47" t="s">
        <v>430</v>
      </c>
      <c r="K1979" s="47">
        <v>10</v>
      </c>
      <c r="L1979" s="71"/>
      <c r="M1979" s="47">
        <v>75</v>
      </c>
      <c r="N1979" s="48">
        <f t="shared" si="187"/>
        <v>180</v>
      </c>
      <c r="O1979" s="48">
        <f t="shared" si="182"/>
        <v>39358.341416139658</v>
      </c>
      <c r="P1979" s="72">
        <f t="shared" si="183"/>
        <v>3935.834141613966</v>
      </c>
      <c r="Q1979" s="73">
        <f t="shared" si="184"/>
        <v>6494.1263336630436</v>
      </c>
      <c r="R1979" s="48">
        <f t="shared" si="185"/>
        <v>49788.301891416668</v>
      </c>
      <c r="S1979" s="74">
        <f t="shared" si="186"/>
        <v>53</v>
      </c>
      <c r="T1979" s="6" t="s">
        <v>431</v>
      </c>
      <c r="U1979" s="47" t="s">
        <v>432</v>
      </c>
      <c r="V1979" s="47">
        <v>1</v>
      </c>
      <c r="W1979" s="47">
        <v>1</v>
      </c>
      <c r="X1979" s="47">
        <v>1</v>
      </c>
      <c r="Y1979" s="47">
        <v>1</v>
      </c>
      <c r="Z1979" s="75">
        <v>40855.636770833327</v>
      </c>
      <c r="AA1979" s="6" t="s">
        <v>433</v>
      </c>
      <c r="AB1979" s="47" t="s">
        <v>1486</v>
      </c>
      <c r="AC1979" s="47" t="s">
        <v>9277</v>
      </c>
      <c r="AD1979" s="47" t="s">
        <v>9285</v>
      </c>
      <c r="AE1979" s="47" t="s">
        <v>9286</v>
      </c>
      <c r="AF1979" s="6" t="s">
        <v>9287</v>
      </c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</row>
    <row r="1980" spans="1:43" s="1" customFormat="1" ht="31.5" x14ac:dyDescent="0.25">
      <c r="A1980" s="47">
        <v>1978</v>
      </c>
      <c r="B1980" s="47" t="s">
        <v>9288</v>
      </c>
      <c r="C1980" s="47" t="s">
        <v>688</v>
      </c>
      <c r="D1980" s="69" t="s">
        <v>1482</v>
      </c>
      <c r="E1980" s="47">
        <v>2002</v>
      </c>
      <c r="F1980" s="69" t="s">
        <v>9289</v>
      </c>
      <c r="G1980" s="69" t="s">
        <v>812</v>
      </c>
      <c r="H1980" s="69" t="s">
        <v>457</v>
      </c>
      <c r="I1980" s="70">
        <v>27.514546655725251</v>
      </c>
      <c r="J1980" s="47" t="s">
        <v>430</v>
      </c>
      <c r="K1980" s="47">
        <v>8</v>
      </c>
      <c r="L1980" s="71"/>
      <c r="M1980" s="47">
        <v>75</v>
      </c>
      <c r="N1980" s="48">
        <f t="shared" si="187"/>
        <v>160</v>
      </c>
      <c r="O1980" s="48">
        <f t="shared" si="182"/>
        <v>4402.3274649160403</v>
      </c>
      <c r="P1980" s="72">
        <f t="shared" si="183"/>
        <v>440.23274649160408</v>
      </c>
      <c r="Q1980" s="73">
        <f t="shared" si="184"/>
        <v>726.38403171114669</v>
      </c>
      <c r="R1980" s="48">
        <f t="shared" si="185"/>
        <v>5568.9442431187908</v>
      </c>
      <c r="S1980" s="74">
        <f t="shared" si="186"/>
        <v>53</v>
      </c>
      <c r="T1980" s="6" t="s">
        <v>431</v>
      </c>
      <c r="U1980" s="47" t="s">
        <v>432</v>
      </c>
      <c r="V1980" s="47">
        <v>1</v>
      </c>
      <c r="W1980" s="47">
        <v>1</v>
      </c>
      <c r="X1980" s="47">
        <v>1</v>
      </c>
      <c r="Y1980" s="47">
        <v>1</v>
      </c>
      <c r="Z1980" s="75">
        <v>40855.636770833327</v>
      </c>
      <c r="AA1980" s="6" t="s">
        <v>433</v>
      </c>
      <c r="AB1980" s="47" t="s">
        <v>1486</v>
      </c>
      <c r="AC1980" s="47" t="s">
        <v>9290</v>
      </c>
      <c r="AD1980" s="47" t="s">
        <v>9291</v>
      </c>
      <c r="AE1980" s="47" t="s">
        <v>9292</v>
      </c>
      <c r="AF1980" s="6" t="s">
        <v>9293</v>
      </c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</row>
    <row r="1981" spans="1:43" s="1" customFormat="1" ht="31.5" x14ac:dyDescent="0.25">
      <c r="A1981" s="47">
        <v>1979</v>
      </c>
      <c r="B1981" s="47" t="s">
        <v>9294</v>
      </c>
      <c r="C1981" s="47" t="s">
        <v>688</v>
      </c>
      <c r="D1981" s="69" t="s">
        <v>1482</v>
      </c>
      <c r="E1981" s="47">
        <v>2002</v>
      </c>
      <c r="F1981" s="69" t="s">
        <v>9289</v>
      </c>
      <c r="G1981" s="69" t="s">
        <v>812</v>
      </c>
      <c r="H1981" s="69" t="s">
        <v>457</v>
      </c>
      <c r="I1981" s="70">
        <v>3.6138978960203989</v>
      </c>
      <c r="J1981" s="47" t="s">
        <v>430</v>
      </c>
      <c r="K1981" s="47">
        <v>8</v>
      </c>
      <c r="L1981" s="71"/>
      <c r="M1981" s="47">
        <v>75</v>
      </c>
      <c r="N1981" s="48">
        <f t="shared" si="187"/>
        <v>160</v>
      </c>
      <c r="O1981" s="48">
        <f t="shared" si="182"/>
        <v>578.22366336326377</v>
      </c>
      <c r="P1981" s="72">
        <f t="shared" si="183"/>
        <v>57.822366336326382</v>
      </c>
      <c r="Q1981" s="73">
        <f t="shared" si="184"/>
        <v>95.406904454938513</v>
      </c>
      <c r="R1981" s="48">
        <f t="shared" si="185"/>
        <v>731.45293415452863</v>
      </c>
      <c r="S1981" s="74">
        <f t="shared" si="186"/>
        <v>53</v>
      </c>
      <c r="T1981" s="6" t="s">
        <v>431</v>
      </c>
      <c r="U1981" s="47" t="s">
        <v>432</v>
      </c>
      <c r="V1981" s="47">
        <v>1</v>
      </c>
      <c r="W1981" s="47">
        <v>1</v>
      </c>
      <c r="X1981" s="47">
        <v>1</v>
      </c>
      <c r="Y1981" s="47">
        <v>1</v>
      </c>
      <c r="Z1981" s="75">
        <v>40855.636770833327</v>
      </c>
      <c r="AA1981" s="6" t="s">
        <v>433</v>
      </c>
      <c r="AB1981" s="47" t="s">
        <v>1486</v>
      </c>
      <c r="AC1981" s="47" t="s">
        <v>9277</v>
      </c>
      <c r="AD1981" s="47" t="s">
        <v>9290</v>
      </c>
      <c r="AE1981" s="47" t="s">
        <v>9295</v>
      </c>
      <c r="AF1981" s="6" t="s">
        <v>9296</v>
      </c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</row>
    <row r="1982" spans="1:43" s="1" customFormat="1" ht="31.5" x14ac:dyDescent="0.25">
      <c r="A1982" s="47">
        <v>1980</v>
      </c>
      <c r="B1982" s="47" t="s">
        <v>9297</v>
      </c>
      <c r="C1982" s="47" t="s">
        <v>688</v>
      </c>
      <c r="D1982" s="69" t="s">
        <v>1482</v>
      </c>
      <c r="E1982" s="47">
        <v>2002</v>
      </c>
      <c r="F1982" s="69" t="s">
        <v>1699</v>
      </c>
      <c r="G1982" s="69" t="s">
        <v>812</v>
      </c>
      <c r="H1982" s="69" t="s">
        <v>457</v>
      </c>
      <c r="I1982" s="70">
        <v>9.3791627185169517</v>
      </c>
      <c r="J1982" s="47" t="s">
        <v>430</v>
      </c>
      <c r="K1982" s="47">
        <v>8</v>
      </c>
      <c r="L1982" s="71"/>
      <c r="M1982" s="47">
        <v>75</v>
      </c>
      <c r="N1982" s="48">
        <f t="shared" si="187"/>
        <v>160</v>
      </c>
      <c r="O1982" s="48">
        <f t="shared" si="182"/>
        <v>1500.6660349627123</v>
      </c>
      <c r="P1982" s="72">
        <f t="shared" si="183"/>
        <v>150.06660349627123</v>
      </c>
      <c r="Q1982" s="73">
        <f t="shared" si="184"/>
        <v>247.60989576884751</v>
      </c>
      <c r="R1982" s="48">
        <f t="shared" si="185"/>
        <v>1898.342534227831</v>
      </c>
      <c r="S1982" s="74">
        <f t="shared" si="186"/>
        <v>53</v>
      </c>
      <c r="T1982" s="6" t="s">
        <v>431</v>
      </c>
      <c r="U1982" s="47" t="s">
        <v>432</v>
      </c>
      <c r="V1982" s="47">
        <v>1</v>
      </c>
      <c r="W1982" s="47">
        <v>1</v>
      </c>
      <c r="X1982" s="47">
        <v>1</v>
      </c>
      <c r="Y1982" s="47">
        <v>1</v>
      </c>
      <c r="Z1982" s="75">
        <v>40855.636770833327</v>
      </c>
      <c r="AA1982" s="6" t="s">
        <v>433</v>
      </c>
      <c r="AB1982" s="47" t="s">
        <v>1486</v>
      </c>
      <c r="AC1982" s="47" t="s">
        <v>9298</v>
      </c>
      <c r="AD1982" s="47" t="s">
        <v>9299</v>
      </c>
      <c r="AE1982" s="47" t="s">
        <v>9300</v>
      </c>
      <c r="AF1982" s="6" t="s">
        <v>9301</v>
      </c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</row>
    <row r="1983" spans="1:43" s="1" customFormat="1" ht="31.5" x14ac:dyDescent="0.25">
      <c r="A1983" s="47">
        <v>1981</v>
      </c>
      <c r="B1983" s="47" t="s">
        <v>9302</v>
      </c>
      <c r="C1983" s="47" t="s">
        <v>688</v>
      </c>
      <c r="D1983" s="69" t="s">
        <v>1482</v>
      </c>
      <c r="E1983" s="47">
        <v>2002</v>
      </c>
      <c r="F1983" s="69" t="s">
        <v>1699</v>
      </c>
      <c r="G1983" s="69" t="s">
        <v>812</v>
      </c>
      <c r="H1983" s="69" t="s">
        <v>451</v>
      </c>
      <c r="I1983" s="70">
        <v>2.5429717335696078</v>
      </c>
      <c r="J1983" s="47" t="s">
        <v>430</v>
      </c>
      <c r="K1983" s="47">
        <v>8</v>
      </c>
      <c r="L1983" s="71"/>
      <c r="M1983" s="47">
        <v>75</v>
      </c>
      <c r="N1983" s="48">
        <f t="shared" si="187"/>
        <v>160</v>
      </c>
      <c r="O1983" s="48">
        <f t="shared" si="182"/>
        <v>406.87547737113726</v>
      </c>
      <c r="P1983" s="72">
        <f t="shared" si="183"/>
        <v>40.687547737113732</v>
      </c>
      <c r="Q1983" s="73">
        <f t="shared" si="184"/>
        <v>67.134453766237641</v>
      </c>
      <c r="R1983" s="48">
        <f t="shared" si="185"/>
        <v>514.69747887448864</v>
      </c>
      <c r="S1983" s="74">
        <f t="shared" si="186"/>
        <v>53</v>
      </c>
      <c r="T1983" s="6" t="s">
        <v>431</v>
      </c>
      <c r="U1983" s="47" t="s">
        <v>432</v>
      </c>
      <c r="V1983" s="47">
        <v>1</v>
      </c>
      <c r="W1983" s="47">
        <v>1</v>
      </c>
      <c r="X1983" s="47">
        <v>1</v>
      </c>
      <c r="Y1983" s="47">
        <v>1</v>
      </c>
      <c r="Z1983" s="75">
        <v>40855.636770833327</v>
      </c>
      <c r="AA1983" s="6" t="s">
        <v>433</v>
      </c>
      <c r="AB1983" s="47" t="s">
        <v>1486</v>
      </c>
      <c r="AC1983" s="47" t="s">
        <v>9285</v>
      </c>
      <c r="AD1983" s="47"/>
      <c r="AE1983" s="47" t="s">
        <v>9303</v>
      </c>
      <c r="AF1983" s="6" t="s">
        <v>9304</v>
      </c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</row>
    <row r="1984" spans="1:43" s="1" customFormat="1" ht="31.5" x14ac:dyDescent="0.25">
      <c r="A1984" s="47">
        <v>1982</v>
      </c>
      <c r="B1984" s="47" t="s">
        <v>9305</v>
      </c>
      <c r="C1984" s="47" t="s">
        <v>688</v>
      </c>
      <c r="D1984" s="69" t="s">
        <v>1482</v>
      </c>
      <c r="E1984" s="47">
        <v>2002</v>
      </c>
      <c r="F1984" s="69" t="s">
        <v>1699</v>
      </c>
      <c r="G1984" s="69" t="s">
        <v>812</v>
      </c>
      <c r="H1984" s="69" t="s">
        <v>451</v>
      </c>
      <c r="I1984" s="70">
        <v>7.0382980474089063</v>
      </c>
      <c r="J1984" s="47" t="s">
        <v>430</v>
      </c>
      <c r="K1984" s="47">
        <v>8</v>
      </c>
      <c r="L1984" s="71"/>
      <c r="M1984" s="47">
        <v>75</v>
      </c>
      <c r="N1984" s="48">
        <f t="shared" si="187"/>
        <v>160</v>
      </c>
      <c r="O1984" s="48">
        <f t="shared" si="182"/>
        <v>1126.1276875854251</v>
      </c>
      <c r="P1984" s="72">
        <f t="shared" si="183"/>
        <v>112.61276875854252</v>
      </c>
      <c r="Q1984" s="73">
        <f t="shared" si="184"/>
        <v>185.8110684515951</v>
      </c>
      <c r="R1984" s="48">
        <f t="shared" si="185"/>
        <v>1424.5515247955625</v>
      </c>
      <c r="S1984" s="74">
        <f t="shared" si="186"/>
        <v>53</v>
      </c>
      <c r="T1984" s="6" t="s">
        <v>431</v>
      </c>
      <c r="U1984" s="47" t="s">
        <v>432</v>
      </c>
      <c r="V1984" s="47">
        <v>1</v>
      </c>
      <c r="W1984" s="47">
        <v>1</v>
      </c>
      <c r="X1984" s="47">
        <v>1</v>
      </c>
      <c r="Y1984" s="47">
        <v>1</v>
      </c>
      <c r="Z1984" s="75">
        <v>40855.636770833327</v>
      </c>
      <c r="AA1984" s="6" t="s">
        <v>433</v>
      </c>
      <c r="AB1984" s="47" t="s">
        <v>1486</v>
      </c>
      <c r="AC1984" s="47"/>
      <c r="AD1984" s="47" t="s">
        <v>9298</v>
      </c>
      <c r="AE1984" s="47" t="s">
        <v>9306</v>
      </c>
      <c r="AF1984" s="6" t="s">
        <v>9307</v>
      </c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</row>
    <row r="1985" spans="1:43" s="1" customFormat="1" ht="31.5" x14ac:dyDescent="0.25">
      <c r="A1985" s="47">
        <v>1983</v>
      </c>
      <c r="B1985" s="47" t="s">
        <v>9308</v>
      </c>
      <c r="C1985" s="47" t="s">
        <v>1481</v>
      </c>
      <c r="D1985" s="69" t="s">
        <v>1482</v>
      </c>
      <c r="E1985" s="47">
        <v>2002</v>
      </c>
      <c r="F1985" s="69" t="s">
        <v>1483</v>
      </c>
      <c r="G1985" s="69" t="s">
        <v>9309</v>
      </c>
      <c r="H1985" s="69" t="s">
        <v>1484</v>
      </c>
      <c r="I1985" s="70">
        <v>19.854900210540869</v>
      </c>
      <c r="J1985" s="47" t="s">
        <v>430</v>
      </c>
      <c r="K1985" s="47">
        <v>10</v>
      </c>
      <c r="L1985" s="71"/>
      <c r="M1985" s="47">
        <v>75</v>
      </c>
      <c r="N1985" s="48">
        <f t="shared" si="187"/>
        <v>180</v>
      </c>
      <c r="O1985" s="48">
        <f t="shared" si="182"/>
        <v>3573.8820378973564</v>
      </c>
      <c r="P1985" s="72">
        <f t="shared" si="183"/>
        <v>357.38820378973566</v>
      </c>
      <c r="Q1985" s="73">
        <f t="shared" si="184"/>
        <v>589.69053625306378</v>
      </c>
      <c r="R1985" s="48">
        <f t="shared" si="185"/>
        <v>4520.9607779401558</v>
      </c>
      <c r="S1985" s="74">
        <f t="shared" si="186"/>
        <v>53</v>
      </c>
      <c r="T1985" s="6" t="s">
        <v>431</v>
      </c>
      <c r="U1985" s="47" t="s">
        <v>432</v>
      </c>
      <c r="V1985" s="47">
        <v>1</v>
      </c>
      <c r="W1985" s="47">
        <v>1</v>
      </c>
      <c r="X1985" s="47">
        <v>1</v>
      </c>
      <c r="Y1985" s="47">
        <v>1</v>
      </c>
      <c r="Z1985" s="75">
        <v>40855.636770833327</v>
      </c>
      <c r="AA1985" s="6" t="s">
        <v>433</v>
      </c>
      <c r="AB1985" s="47" t="s">
        <v>1486</v>
      </c>
      <c r="AC1985" s="47" t="s">
        <v>5119</v>
      </c>
      <c r="AD1985" s="47" t="s">
        <v>9310</v>
      </c>
      <c r="AE1985" s="47" t="s">
        <v>9311</v>
      </c>
      <c r="AF1985" s="6" t="s">
        <v>9312</v>
      </c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</row>
    <row r="1986" spans="1:43" s="1" customFormat="1" ht="31.5" x14ac:dyDescent="0.25">
      <c r="A1986" s="47">
        <v>1984</v>
      </c>
      <c r="B1986" s="47" t="s">
        <v>9313</v>
      </c>
      <c r="C1986" s="47" t="s">
        <v>3680</v>
      </c>
      <c r="D1986" s="69" t="s">
        <v>3572</v>
      </c>
      <c r="E1986" s="47">
        <v>2004</v>
      </c>
      <c r="F1986" s="69" t="s">
        <v>3681</v>
      </c>
      <c r="G1986" s="69" t="s">
        <v>3682</v>
      </c>
      <c r="H1986" s="69" t="s">
        <v>3683</v>
      </c>
      <c r="I1986" s="70">
        <v>2.5981974748545711</v>
      </c>
      <c r="J1986" s="47" t="s">
        <v>430</v>
      </c>
      <c r="K1986" s="47">
        <v>8</v>
      </c>
      <c r="L1986" s="71"/>
      <c r="M1986" s="47">
        <v>75</v>
      </c>
      <c r="N1986" s="48">
        <f t="shared" si="187"/>
        <v>160</v>
      </c>
      <c r="O1986" s="48">
        <f t="shared" si="182"/>
        <v>415.71159597673136</v>
      </c>
      <c r="P1986" s="72">
        <f t="shared" si="183"/>
        <v>41.571159597673137</v>
      </c>
      <c r="Q1986" s="73">
        <f t="shared" si="184"/>
        <v>68.592413336160675</v>
      </c>
      <c r="R1986" s="48">
        <f t="shared" si="185"/>
        <v>525.87516891056521</v>
      </c>
      <c r="S1986" s="74">
        <f t="shared" si="186"/>
        <v>55</v>
      </c>
      <c r="T1986" s="6" t="s">
        <v>431</v>
      </c>
      <c r="U1986" s="47" t="s">
        <v>432</v>
      </c>
      <c r="V1986" s="47">
        <v>1</v>
      </c>
      <c r="W1986" s="47">
        <v>1</v>
      </c>
      <c r="X1986" s="47">
        <v>1</v>
      </c>
      <c r="Y1986" s="47">
        <v>1</v>
      </c>
      <c r="Z1986" s="75">
        <v>40855.636770833327</v>
      </c>
      <c r="AA1986" s="6" t="s">
        <v>433</v>
      </c>
      <c r="AB1986" s="47" t="s">
        <v>3575</v>
      </c>
      <c r="AC1986" s="47" t="s">
        <v>9314</v>
      </c>
      <c r="AD1986" s="47" t="s">
        <v>9315</v>
      </c>
      <c r="AE1986" s="47" t="s">
        <v>9316</v>
      </c>
      <c r="AF1986" s="6" t="s">
        <v>9317</v>
      </c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</row>
    <row r="1987" spans="1:43" s="1" customFormat="1" ht="31.5" x14ac:dyDescent="0.25">
      <c r="A1987" s="47">
        <v>1985</v>
      </c>
      <c r="B1987" s="47" t="s">
        <v>9318</v>
      </c>
      <c r="C1987" s="47" t="s">
        <v>3680</v>
      </c>
      <c r="D1987" s="69" t="s">
        <v>3572</v>
      </c>
      <c r="E1987" s="47">
        <v>2004</v>
      </c>
      <c r="F1987" s="69" t="s">
        <v>3682</v>
      </c>
      <c r="G1987" s="69" t="s">
        <v>3681</v>
      </c>
      <c r="H1987" s="69" t="s">
        <v>451</v>
      </c>
      <c r="I1987" s="70">
        <v>3.5132397480276509</v>
      </c>
      <c r="J1987" s="47" t="s">
        <v>430</v>
      </c>
      <c r="K1987" s="47">
        <v>8</v>
      </c>
      <c r="L1987" s="71"/>
      <c r="M1987" s="47">
        <v>75</v>
      </c>
      <c r="N1987" s="48">
        <f t="shared" si="187"/>
        <v>160</v>
      </c>
      <c r="O1987" s="48">
        <f t="shared" si="182"/>
        <v>562.11835968442415</v>
      </c>
      <c r="P1987" s="72">
        <f t="shared" si="183"/>
        <v>56.211835968442415</v>
      </c>
      <c r="Q1987" s="73">
        <f t="shared" si="184"/>
        <v>92.749529347929979</v>
      </c>
      <c r="R1987" s="48">
        <f t="shared" si="185"/>
        <v>711.07972500079654</v>
      </c>
      <c r="S1987" s="74">
        <f t="shared" si="186"/>
        <v>55</v>
      </c>
      <c r="T1987" s="6" t="s">
        <v>431</v>
      </c>
      <c r="U1987" s="47" t="s">
        <v>432</v>
      </c>
      <c r="V1987" s="47">
        <v>1</v>
      </c>
      <c r="W1987" s="47">
        <v>1</v>
      </c>
      <c r="X1987" s="47">
        <v>1</v>
      </c>
      <c r="Y1987" s="47">
        <v>1</v>
      </c>
      <c r="Z1987" s="75">
        <v>40855.636782407397</v>
      </c>
      <c r="AA1987" s="6" t="s">
        <v>433</v>
      </c>
      <c r="AB1987" s="47" t="s">
        <v>3575</v>
      </c>
      <c r="AC1987" s="47" t="s">
        <v>9315</v>
      </c>
      <c r="AD1987" s="47" t="s">
        <v>9319</v>
      </c>
      <c r="AE1987" s="47" t="s">
        <v>9320</v>
      </c>
      <c r="AF1987" s="6" t="s">
        <v>9321</v>
      </c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</row>
    <row r="1988" spans="1:43" s="1" customFormat="1" ht="31.5" x14ac:dyDescent="0.25">
      <c r="A1988" s="47">
        <v>1986</v>
      </c>
      <c r="B1988" s="47" t="s">
        <v>9322</v>
      </c>
      <c r="C1988" s="47" t="s">
        <v>3680</v>
      </c>
      <c r="D1988" s="69" t="s">
        <v>3572</v>
      </c>
      <c r="E1988" s="47">
        <v>2004</v>
      </c>
      <c r="F1988" s="69" t="s">
        <v>3681</v>
      </c>
      <c r="G1988" s="69" t="s">
        <v>3682</v>
      </c>
      <c r="H1988" s="69" t="s">
        <v>3683</v>
      </c>
      <c r="I1988" s="70">
        <v>210.26134800546501</v>
      </c>
      <c r="J1988" s="47" t="s">
        <v>430</v>
      </c>
      <c r="K1988" s="47">
        <v>8</v>
      </c>
      <c r="L1988" s="71"/>
      <c r="M1988" s="47">
        <v>75</v>
      </c>
      <c r="N1988" s="48">
        <f t="shared" si="187"/>
        <v>160</v>
      </c>
      <c r="O1988" s="48">
        <f t="shared" si="182"/>
        <v>33641.815680874402</v>
      </c>
      <c r="P1988" s="72">
        <f t="shared" si="183"/>
        <v>3364.1815680874406</v>
      </c>
      <c r="Q1988" s="73">
        <f t="shared" si="184"/>
        <v>5550.8995873442764</v>
      </c>
      <c r="R1988" s="48">
        <f t="shared" si="185"/>
        <v>42556.896836306121</v>
      </c>
      <c r="S1988" s="74">
        <f t="shared" si="186"/>
        <v>55</v>
      </c>
      <c r="T1988" s="6" t="s">
        <v>431</v>
      </c>
      <c r="U1988" s="47" t="s">
        <v>432</v>
      </c>
      <c r="V1988" s="47">
        <v>1</v>
      </c>
      <c r="W1988" s="47">
        <v>1</v>
      </c>
      <c r="X1988" s="47">
        <v>1</v>
      </c>
      <c r="Y1988" s="47">
        <v>1</v>
      </c>
      <c r="Z1988" s="75">
        <v>40855.636782407397</v>
      </c>
      <c r="AA1988" s="6" t="s">
        <v>433</v>
      </c>
      <c r="AB1988" s="47" t="s">
        <v>3575</v>
      </c>
      <c r="AC1988" s="47" t="s">
        <v>9315</v>
      </c>
      <c r="AD1988" s="47" t="s">
        <v>9323</v>
      </c>
      <c r="AE1988" s="47" t="s">
        <v>9324</v>
      </c>
      <c r="AF1988" s="6" t="s">
        <v>9325</v>
      </c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</row>
    <row r="1989" spans="1:43" s="1" customFormat="1" ht="31.5" x14ac:dyDescent="0.25">
      <c r="A1989" s="47">
        <v>1987</v>
      </c>
      <c r="B1989" s="47" t="s">
        <v>9326</v>
      </c>
      <c r="C1989" s="47" t="s">
        <v>3680</v>
      </c>
      <c r="D1989" s="69" t="s">
        <v>3572</v>
      </c>
      <c r="E1989" s="47">
        <v>2004</v>
      </c>
      <c r="F1989" s="69" t="s">
        <v>3681</v>
      </c>
      <c r="G1989" s="69" t="s">
        <v>3682</v>
      </c>
      <c r="H1989" s="69" t="s">
        <v>1255</v>
      </c>
      <c r="I1989" s="70">
        <v>2.3458679133982838</v>
      </c>
      <c r="J1989" s="47" t="s">
        <v>430</v>
      </c>
      <c r="K1989" s="47">
        <v>8</v>
      </c>
      <c r="L1989" s="71"/>
      <c r="M1989" s="47">
        <v>75</v>
      </c>
      <c r="N1989" s="48">
        <f t="shared" si="187"/>
        <v>160</v>
      </c>
      <c r="O1989" s="48">
        <f t="shared" si="182"/>
        <v>375.3388661437254</v>
      </c>
      <c r="P1989" s="72">
        <f t="shared" si="183"/>
        <v>37.533886614372541</v>
      </c>
      <c r="Q1989" s="73">
        <f t="shared" si="184"/>
        <v>61.930912913714685</v>
      </c>
      <c r="R1989" s="48">
        <f t="shared" si="185"/>
        <v>474.80366567181261</v>
      </c>
      <c r="S1989" s="74">
        <f t="shared" si="186"/>
        <v>55</v>
      </c>
      <c r="T1989" s="6" t="s">
        <v>431</v>
      </c>
      <c r="U1989" s="47" t="s">
        <v>432</v>
      </c>
      <c r="V1989" s="47">
        <v>1</v>
      </c>
      <c r="W1989" s="47">
        <v>1</v>
      </c>
      <c r="X1989" s="47">
        <v>1</v>
      </c>
      <c r="Y1989" s="47">
        <v>1</v>
      </c>
      <c r="Z1989" s="75">
        <v>40855.636782407397</v>
      </c>
      <c r="AA1989" s="6" t="s">
        <v>433</v>
      </c>
      <c r="AB1989" s="47" t="s">
        <v>3575</v>
      </c>
      <c r="AC1989" s="47" t="s">
        <v>9323</v>
      </c>
      <c r="AD1989" s="47" t="s">
        <v>9327</v>
      </c>
      <c r="AE1989" s="47" t="s">
        <v>9328</v>
      </c>
      <c r="AF1989" s="6" t="s">
        <v>9329</v>
      </c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</row>
    <row r="1990" spans="1:43" s="1" customFormat="1" ht="31.5" x14ac:dyDescent="0.25">
      <c r="A1990" s="47">
        <v>1988</v>
      </c>
      <c r="B1990" s="47" t="s">
        <v>9330</v>
      </c>
      <c r="C1990" s="47" t="s">
        <v>3571</v>
      </c>
      <c r="D1990" s="69" t="s">
        <v>3572</v>
      </c>
      <c r="E1990" s="47">
        <v>2004</v>
      </c>
      <c r="F1990" s="69" t="s">
        <v>3574</v>
      </c>
      <c r="G1990" s="69" t="s">
        <v>3573</v>
      </c>
      <c r="H1990" s="69" t="s">
        <v>3559</v>
      </c>
      <c r="I1990" s="70">
        <v>267.86128321249021</v>
      </c>
      <c r="J1990" s="47" t="s">
        <v>430</v>
      </c>
      <c r="K1990" s="47">
        <v>8</v>
      </c>
      <c r="L1990" s="71"/>
      <c r="M1990" s="47">
        <v>75</v>
      </c>
      <c r="N1990" s="48">
        <f t="shared" si="187"/>
        <v>160</v>
      </c>
      <c r="O1990" s="48">
        <f t="shared" ref="O1990:O2053" si="188">N1990*I1990</f>
        <v>42857.805313998433</v>
      </c>
      <c r="P1990" s="72">
        <f t="shared" ref="P1990:P2053" si="189">O1990*0.1</f>
        <v>4285.7805313998433</v>
      </c>
      <c r="Q1990" s="73">
        <f t="shared" ref="Q1990:Q2053" si="190">SUM(O1990:P1990)*0.15</f>
        <v>7071.5378768097416</v>
      </c>
      <c r="R1990" s="48">
        <f t="shared" ref="R1990:R2053" si="191">SUM(O1990:Q1990)</f>
        <v>54215.123722208024</v>
      </c>
      <c r="S1990" s="74">
        <f t="shared" si="186"/>
        <v>55</v>
      </c>
      <c r="T1990" s="6" t="s">
        <v>431</v>
      </c>
      <c r="U1990" s="47" t="s">
        <v>432</v>
      </c>
      <c r="V1990" s="47">
        <v>1</v>
      </c>
      <c r="W1990" s="47">
        <v>1</v>
      </c>
      <c r="X1990" s="47">
        <v>1</v>
      </c>
      <c r="Y1990" s="47">
        <v>1</v>
      </c>
      <c r="Z1990" s="75">
        <v>40855.636817129627</v>
      </c>
      <c r="AA1990" s="6" t="s">
        <v>433</v>
      </c>
      <c r="AB1990" s="47" t="s">
        <v>3575</v>
      </c>
      <c r="AC1990" s="47" t="s">
        <v>9331</v>
      </c>
      <c r="AD1990" s="47" t="s">
        <v>9332</v>
      </c>
      <c r="AE1990" s="47" t="s">
        <v>9333</v>
      </c>
      <c r="AF1990" s="6" t="s">
        <v>9334</v>
      </c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</row>
    <row r="1991" spans="1:43" s="1" customFormat="1" ht="31.5" x14ac:dyDescent="0.25">
      <c r="A1991" s="47">
        <v>1989</v>
      </c>
      <c r="B1991" s="47" t="s">
        <v>9335</v>
      </c>
      <c r="C1991" s="47" t="s">
        <v>3571</v>
      </c>
      <c r="D1991" s="69" t="s">
        <v>3114</v>
      </c>
      <c r="E1991" s="47">
        <v>1992</v>
      </c>
      <c r="F1991" s="69" t="s">
        <v>9336</v>
      </c>
      <c r="G1991" s="69" t="s">
        <v>3574</v>
      </c>
      <c r="H1991" s="69" t="s">
        <v>3559</v>
      </c>
      <c r="I1991" s="70">
        <v>6.6293906189035567</v>
      </c>
      <c r="J1991" s="47" t="s">
        <v>430</v>
      </c>
      <c r="K1991" s="47">
        <v>8</v>
      </c>
      <c r="L1991" s="71"/>
      <c r="M1991" s="47">
        <v>75</v>
      </c>
      <c r="N1991" s="48">
        <f t="shared" si="187"/>
        <v>160</v>
      </c>
      <c r="O1991" s="48">
        <f t="shared" si="188"/>
        <v>1060.7024990245691</v>
      </c>
      <c r="P1991" s="72">
        <f t="shared" si="189"/>
        <v>106.07024990245691</v>
      </c>
      <c r="Q1991" s="73">
        <f t="shared" si="190"/>
        <v>175.0159123390539</v>
      </c>
      <c r="R1991" s="48">
        <f t="shared" si="191"/>
        <v>1341.78866126608</v>
      </c>
      <c r="S1991" s="74">
        <f t="shared" ref="S1991:S2054" si="192">M1991-ABS($I$2-E1991)</f>
        <v>43</v>
      </c>
      <c r="T1991" s="6" t="s">
        <v>431</v>
      </c>
      <c r="U1991" s="47" t="s">
        <v>432</v>
      </c>
      <c r="V1991" s="47">
        <v>1</v>
      </c>
      <c r="W1991" s="47">
        <v>1</v>
      </c>
      <c r="X1991" s="47">
        <v>1</v>
      </c>
      <c r="Y1991" s="47">
        <v>1</v>
      </c>
      <c r="Z1991" s="75">
        <v>40855.636817129627</v>
      </c>
      <c r="AA1991" s="6" t="s">
        <v>433</v>
      </c>
      <c r="AB1991" s="47" t="s">
        <v>3115</v>
      </c>
      <c r="AC1991" s="47" t="s">
        <v>5570</v>
      </c>
      <c r="AD1991" s="47" t="s">
        <v>9337</v>
      </c>
      <c r="AE1991" s="47" t="s">
        <v>9338</v>
      </c>
      <c r="AF1991" s="6" t="s">
        <v>9339</v>
      </c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</row>
    <row r="1992" spans="1:43" s="1" customFormat="1" ht="31.5" x14ac:dyDescent="0.25">
      <c r="A1992" s="47">
        <v>1990</v>
      </c>
      <c r="B1992" s="47" t="s">
        <v>9340</v>
      </c>
      <c r="C1992" s="47" t="s">
        <v>3571</v>
      </c>
      <c r="D1992" s="69" t="s">
        <v>3572</v>
      </c>
      <c r="E1992" s="47">
        <v>2004</v>
      </c>
      <c r="F1992" s="69" t="s">
        <v>3573</v>
      </c>
      <c r="G1992" s="69" t="s">
        <v>3574</v>
      </c>
      <c r="H1992" s="69" t="s">
        <v>3559</v>
      </c>
      <c r="I1992" s="70">
        <v>425.81450694105507</v>
      </c>
      <c r="J1992" s="47" t="s">
        <v>430</v>
      </c>
      <c r="K1992" s="47">
        <v>6</v>
      </c>
      <c r="L1992" s="71"/>
      <c r="M1992" s="47">
        <v>75</v>
      </c>
      <c r="N1992" s="48">
        <f t="shared" si="187"/>
        <v>140</v>
      </c>
      <c r="O1992" s="48">
        <f t="shared" si="188"/>
        <v>59614.030971747707</v>
      </c>
      <c r="P1992" s="72">
        <f t="shared" si="189"/>
        <v>5961.4030971747707</v>
      </c>
      <c r="Q1992" s="73">
        <f t="shared" si="190"/>
        <v>9836.3151103383716</v>
      </c>
      <c r="R1992" s="48">
        <f t="shared" si="191"/>
        <v>75411.749179260849</v>
      </c>
      <c r="S1992" s="74">
        <f t="shared" si="192"/>
        <v>55</v>
      </c>
      <c r="T1992" s="6" t="s">
        <v>431</v>
      </c>
      <c r="U1992" s="47" t="s">
        <v>432</v>
      </c>
      <c r="V1992" s="47">
        <v>1</v>
      </c>
      <c r="W1992" s="47">
        <v>1</v>
      </c>
      <c r="X1992" s="47">
        <v>1</v>
      </c>
      <c r="Y1992" s="47">
        <v>1</v>
      </c>
      <c r="Z1992" s="75">
        <v>40855.636817129627</v>
      </c>
      <c r="AA1992" s="6" t="s">
        <v>433</v>
      </c>
      <c r="AB1992" s="47" t="s">
        <v>3575</v>
      </c>
      <c r="AC1992" s="47" t="s">
        <v>9337</v>
      </c>
      <c r="AD1992" s="47" t="s">
        <v>3581</v>
      </c>
      <c r="AE1992" s="47" t="s">
        <v>9341</v>
      </c>
      <c r="AF1992" s="6" t="s">
        <v>9342</v>
      </c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</row>
    <row r="1993" spans="1:43" s="1" customFormat="1" ht="31.5" x14ac:dyDescent="0.25">
      <c r="A1993" s="47">
        <v>1991</v>
      </c>
      <c r="B1993" s="47" t="s">
        <v>9343</v>
      </c>
      <c r="C1993" s="47" t="s">
        <v>3571</v>
      </c>
      <c r="D1993" s="69" t="s">
        <v>3572</v>
      </c>
      <c r="E1993" s="47">
        <v>2004</v>
      </c>
      <c r="F1993" s="69" t="s">
        <v>6151</v>
      </c>
      <c r="G1993" s="69" t="s">
        <v>3573</v>
      </c>
      <c r="H1993" s="69" t="s">
        <v>3559</v>
      </c>
      <c r="I1993" s="70">
        <v>2.5447291805788721</v>
      </c>
      <c r="J1993" s="47" t="s">
        <v>430</v>
      </c>
      <c r="K1993" s="47">
        <v>6</v>
      </c>
      <c r="L1993" s="71"/>
      <c r="M1993" s="47">
        <v>75</v>
      </c>
      <c r="N1993" s="48">
        <f t="shared" si="187"/>
        <v>140</v>
      </c>
      <c r="O1993" s="48">
        <f t="shared" si="188"/>
        <v>356.26208528104212</v>
      </c>
      <c r="P1993" s="72">
        <f t="shared" si="189"/>
        <v>35.626208528104215</v>
      </c>
      <c r="Q1993" s="73">
        <f t="shared" si="190"/>
        <v>58.783244071371946</v>
      </c>
      <c r="R1993" s="48">
        <f t="shared" si="191"/>
        <v>450.67153788051826</v>
      </c>
      <c r="S1993" s="74">
        <f t="shared" si="192"/>
        <v>55</v>
      </c>
      <c r="T1993" s="6" t="s">
        <v>431</v>
      </c>
      <c r="U1993" s="47" t="s">
        <v>432</v>
      </c>
      <c r="V1993" s="47">
        <v>1</v>
      </c>
      <c r="W1993" s="47">
        <v>1</v>
      </c>
      <c r="X1993" s="47">
        <v>1</v>
      </c>
      <c r="Y1993" s="47">
        <v>1</v>
      </c>
      <c r="Z1993" s="75">
        <v>40855.636817129627</v>
      </c>
      <c r="AA1993" s="6" t="s">
        <v>433</v>
      </c>
      <c r="AB1993" s="47" t="s">
        <v>3575</v>
      </c>
      <c r="AC1993" s="47" t="s">
        <v>3577</v>
      </c>
      <c r="AD1993" s="47" t="s">
        <v>9344</v>
      </c>
      <c r="AE1993" s="47" t="s">
        <v>9345</v>
      </c>
      <c r="AF1993" s="6" t="s">
        <v>9346</v>
      </c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</row>
    <row r="1994" spans="1:43" s="1" customFormat="1" ht="31.5" x14ac:dyDescent="0.25">
      <c r="A1994" s="47">
        <v>1992</v>
      </c>
      <c r="B1994" s="47" t="s">
        <v>9347</v>
      </c>
      <c r="C1994" s="47" t="s">
        <v>3571</v>
      </c>
      <c r="D1994" s="69" t="s">
        <v>3572</v>
      </c>
      <c r="E1994" s="47">
        <v>2004</v>
      </c>
      <c r="F1994" s="69" t="s">
        <v>6151</v>
      </c>
      <c r="G1994" s="69" t="s">
        <v>3573</v>
      </c>
      <c r="H1994" s="69" t="s">
        <v>3559</v>
      </c>
      <c r="I1994" s="70">
        <v>4.1058452393947924</v>
      </c>
      <c r="J1994" s="47" t="s">
        <v>430</v>
      </c>
      <c r="K1994" s="47">
        <v>8</v>
      </c>
      <c r="L1994" s="71"/>
      <c r="M1994" s="47">
        <v>75</v>
      </c>
      <c r="N1994" s="48">
        <f t="shared" si="187"/>
        <v>160</v>
      </c>
      <c r="O1994" s="48">
        <f t="shared" si="188"/>
        <v>656.93523830316678</v>
      </c>
      <c r="P1994" s="72">
        <f t="shared" si="189"/>
        <v>65.693523830316678</v>
      </c>
      <c r="Q1994" s="73">
        <f t="shared" si="190"/>
        <v>108.3943143200225</v>
      </c>
      <c r="R1994" s="48">
        <f t="shared" si="191"/>
        <v>831.02307645350595</v>
      </c>
      <c r="S1994" s="74">
        <f t="shared" si="192"/>
        <v>55</v>
      </c>
      <c r="T1994" s="6" t="s">
        <v>431</v>
      </c>
      <c r="U1994" s="47" t="s">
        <v>432</v>
      </c>
      <c r="V1994" s="47">
        <v>1</v>
      </c>
      <c r="W1994" s="47">
        <v>1</v>
      </c>
      <c r="X1994" s="47">
        <v>1</v>
      </c>
      <c r="Y1994" s="47">
        <v>1</v>
      </c>
      <c r="Z1994" s="75">
        <v>40855.636817129627</v>
      </c>
      <c r="AA1994" s="6" t="s">
        <v>433</v>
      </c>
      <c r="AB1994" s="47" t="s">
        <v>3575</v>
      </c>
      <c r="AC1994" s="47" t="s">
        <v>9332</v>
      </c>
      <c r="AD1994" s="47" t="s">
        <v>9344</v>
      </c>
      <c r="AE1994" s="47" t="s">
        <v>9348</v>
      </c>
      <c r="AF1994" s="6" t="s">
        <v>9349</v>
      </c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</row>
    <row r="1995" spans="1:43" s="1" customFormat="1" ht="31.5" x14ac:dyDescent="0.25">
      <c r="A1995" s="47">
        <v>1993</v>
      </c>
      <c r="B1995" s="47" t="s">
        <v>9350</v>
      </c>
      <c r="C1995" s="47" t="s">
        <v>3571</v>
      </c>
      <c r="D1995" s="69" t="s">
        <v>3572</v>
      </c>
      <c r="E1995" s="47">
        <v>2004</v>
      </c>
      <c r="F1995" s="69" t="s">
        <v>6151</v>
      </c>
      <c r="G1995" s="69" t="s">
        <v>3573</v>
      </c>
      <c r="H1995" s="69" t="s">
        <v>3559</v>
      </c>
      <c r="I1995" s="70">
        <v>3.03879957331023</v>
      </c>
      <c r="J1995" s="47" t="s">
        <v>430</v>
      </c>
      <c r="K1995" s="47">
        <v>8</v>
      </c>
      <c r="L1995" s="71"/>
      <c r="M1995" s="47">
        <v>75</v>
      </c>
      <c r="N1995" s="48">
        <f t="shared" si="187"/>
        <v>160</v>
      </c>
      <c r="O1995" s="48">
        <f t="shared" si="188"/>
        <v>486.20793172963681</v>
      </c>
      <c r="P1995" s="72">
        <f t="shared" si="189"/>
        <v>48.620793172963687</v>
      </c>
      <c r="Q1995" s="73">
        <f t="shared" si="190"/>
        <v>80.224308735390068</v>
      </c>
      <c r="R1995" s="48">
        <f t="shared" si="191"/>
        <v>615.05303363799055</v>
      </c>
      <c r="S1995" s="74">
        <f t="shared" si="192"/>
        <v>55</v>
      </c>
      <c r="T1995" s="6" t="s">
        <v>431</v>
      </c>
      <c r="U1995" s="47" t="s">
        <v>432</v>
      </c>
      <c r="V1995" s="47">
        <v>1</v>
      </c>
      <c r="W1995" s="47">
        <v>1</v>
      </c>
      <c r="X1995" s="47">
        <v>1</v>
      </c>
      <c r="Y1995" s="47">
        <v>1</v>
      </c>
      <c r="Z1995" s="75">
        <v>40855.636817129627</v>
      </c>
      <c r="AA1995" s="6" t="s">
        <v>433</v>
      </c>
      <c r="AB1995" s="47" t="s">
        <v>3575</v>
      </c>
      <c r="AC1995" s="47" t="s">
        <v>9344</v>
      </c>
      <c r="AD1995" s="47" t="s">
        <v>9351</v>
      </c>
      <c r="AE1995" s="47" t="s">
        <v>9352</v>
      </c>
      <c r="AF1995" s="6" t="s">
        <v>9353</v>
      </c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</row>
    <row r="1996" spans="1:43" s="1" customFormat="1" ht="31.5" x14ac:dyDescent="0.25">
      <c r="A1996" s="47">
        <v>1994</v>
      </c>
      <c r="B1996" s="47" t="s">
        <v>9354</v>
      </c>
      <c r="C1996" s="47" t="s">
        <v>3571</v>
      </c>
      <c r="D1996" s="69" t="s">
        <v>3572</v>
      </c>
      <c r="E1996" s="47">
        <v>2004</v>
      </c>
      <c r="F1996" s="69" t="s">
        <v>6151</v>
      </c>
      <c r="G1996" s="69" t="s">
        <v>9336</v>
      </c>
      <c r="H1996" s="69" t="s">
        <v>3559</v>
      </c>
      <c r="I1996" s="70">
        <v>314.90181737056628</v>
      </c>
      <c r="J1996" s="47" t="s">
        <v>430</v>
      </c>
      <c r="K1996" s="47">
        <v>8</v>
      </c>
      <c r="L1996" s="71"/>
      <c r="M1996" s="47">
        <v>75</v>
      </c>
      <c r="N1996" s="48">
        <f t="shared" si="187"/>
        <v>160</v>
      </c>
      <c r="O1996" s="48">
        <f t="shared" si="188"/>
        <v>50384.290779290604</v>
      </c>
      <c r="P1996" s="72">
        <f t="shared" si="189"/>
        <v>5038.4290779290604</v>
      </c>
      <c r="Q1996" s="73">
        <f t="shared" si="190"/>
        <v>8313.407978582949</v>
      </c>
      <c r="R1996" s="48">
        <f t="shared" si="191"/>
        <v>63736.127835802617</v>
      </c>
      <c r="S1996" s="74">
        <f t="shared" si="192"/>
        <v>55</v>
      </c>
      <c r="T1996" s="6" t="s">
        <v>431</v>
      </c>
      <c r="U1996" s="47" t="s">
        <v>432</v>
      </c>
      <c r="V1996" s="47">
        <v>1</v>
      </c>
      <c r="W1996" s="47">
        <v>1</v>
      </c>
      <c r="X1996" s="47">
        <v>1</v>
      </c>
      <c r="Y1996" s="47">
        <v>1</v>
      </c>
      <c r="Z1996" s="75">
        <v>40855.636817129627</v>
      </c>
      <c r="AA1996" s="6" t="s">
        <v>433</v>
      </c>
      <c r="AB1996" s="47" t="s">
        <v>3575</v>
      </c>
      <c r="AC1996" s="47" t="s">
        <v>9351</v>
      </c>
      <c r="AD1996" s="47"/>
      <c r="AE1996" s="47" t="s">
        <v>9355</v>
      </c>
      <c r="AF1996" s="6" t="s">
        <v>9356</v>
      </c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</row>
    <row r="1997" spans="1:43" s="1" customFormat="1" ht="31.5" x14ac:dyDescent="0.25">
      <c r="A1997" s="47">
        <v>1995</v>
      </c>
      <c r="B1997" s="47" t="s">
        <v>9357</v>
      </c>
      <c r="C1997" s="47" t="s">
        <v>3571</v>
      </c>
      <c r="D1997" s="69" t="s">
        <v>3114</v>
      </c>
      <c r="E1997" s="47">
        <v>1992</v>
      </c>
      <c r="F1997" s="69" t="s">
        <v>3574</v>
      </c>
      <c r="G1997" s="69" t="s">
        <v>3573</v>
      </c>
      <c r="H1997" s="69" t="s">
        <v>3559</v>
      </c>
      <c r="I1997" s="70">
        <v>25.964076778531719</v>
      </c>
      <c r="J1997" s="47" t="s">
        <v>430</v>
      </c>
      <c r="K1997" s="47">
        <v>8</v>
      </c>
      <c r="L1997" s="71"/>
      <c r="M1997" s="47">
        <v>75</v>
      </c>
      <c r="N1997" s="48">
        <f t="shared" si="187"/>
        <v>160</v>
      </c>
      <c r="O1997" s="48">
        <f t="shared" si="188"/>
        <v>4154.2522845650747</v>
      </c>
      <c r="P1997" s="72">
        <f t="shared" si="189"/>
        <v>415.42522845650751</v>
      </c>
      <c r="Q1997" s="73">
        <f t="shared" si="190"/>
        <v>685.45162695323722</v>
      </c>
      <c r="R1997" s="48">
        <f t="shared" si="191"/>
        <v>5255.1291399748188</v>
      </c>
      <c r="S1997" s="74">
        <f t="shared" si="192"/>
        <v>43</v>
      </c>
      <c r="T1997" s="6" t="s">
        <v>431</v>
      </c>
      <c r="U1997" s="47" t="s">
        <v>432</v>
      </c>
      <c r="V1997" s="47">
        <v>1</v>
      </c>
      <c r="W1997" s="47">
        <v>1</v>
      </c>
      <c r="X1997" s="47">
        <v>1</v>
      </c>
      <c r="Y1997" s="47">
        <v>1</v>
      </c>
      <c r="Z1997" s="75">
        <v>40855.636817129627</v>
      </c>
      <c r="AA1997" s="6" t="s">
        <v>433</v>
      </c>
      <c r="AB1997" s="47" t="s">
        <v>3115</v>
      </c>
      <c r="AC1997" s="47" t="s">
        <v>9358</v>
      </c>
      <c r="AD1997" s="47" t="s">
        <v>9359</v>
      </c>
      <c r="AE1997" s="47" t="s">
        <v>9360</v>
      </c>
      <c r="AF1997" s="6" t="s">
        <v>9361</v>
      </c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</row>
    <row r="1998" spans="1:43" s="1" customFormat="1" ht="31.5" x14ac:dyDescent="0.25">
      <c r="A1998" s="47">
        <v>1996</v>
      </c>
      <c r="B1998" s="47" t="s">
        <v>9362</v>
      </c>
      <c r="C1998" s="47" t="s">
        <v>3571</v>
      </c>
      <c r="D1998" s="69" t="s">
        <v>3114</v>
      </c>
      <c r="E1998" s="47">
        <v>1992</v>
      </c>
      <c r="F1998" s="69" t="s">
        <v>3559</v>
      </c>
      <c r="G1998" s="69" t="s">
        <v>6151</v>
      </c>
      <c r="H1998" s="69" t="s">
        <v>1334</v>
      </c>
      <c r="I1998" s="70">
        <v>475.60350641605402</v>
      </c>
      <c r="J1998" s="47" t="s">
        <v>430</v>
      </c>
      <c r="K1998" s="47">
        <v>10</v>
      </c>
      <c r="L1998" s="71"/>
      <c r="M1998" s="47">
        <v>75</v>
      </c>
      <c r="N1998" s="48">
        <f t="shared" si="187"/>
        <v>180</v>
      </c>
      <c r="O1998" s="48">
        <f t="shared" si="188"/>
        <v>85608.631154889721</v>
      </c>
      <c r="P1998" s="72">
        <f t="shared" si="189"/>
        <v>8560.8631154889717</v>
      </c>
      <c r="Q1998" s="73">
        <f t="shared" si="190"/>
        <v>14125.424140556805</v>
      </c>
      <c r="R1998" s="48">
        <f t="shared" si="191"/>
        <v>108294.9184109355</v>
      </c>
      <c r="S1998" s="74">
        <f t="shared" si="192"/>
        <v>43</v>
      </c>
      <c r="T1998" s="6" t="s">
        <v>1907</v>
      </c>
      <c r="U1998" s="47" t="s">
        <v>432</v>
      </c>
      <c r="V1998" s="47">
        <v>1</v>
      </c>
      <c r="W1998" s="47">
        <v>1</v>
      </c>
      <c r="X1998" s="47">
        <v>1</v>
      </c>
      <c r="Y1998" s="47">
        <v>1</v>
      </c>
      <c r="Z1998" s="75">
        <v>40855.636817129627</v>
      </c>
      <c r="AA1998" s="6" t="s">
        <v>433</v>
      </c>
      <c r="AB1998" s="47" t="s">
        <v>3115</v>
      </c>
      <c r="AC1998" s="47" t="s">
        <v>9363</v>
      </c>
      <c r="AD1998" s="47" t="s">
        <v>9364</v>
      </c>
      <c r="AE1998" s="47" t="s">
        <v>9365</v>
      </c>
      <c r="AF1998" s="6" t="s">
        <v>9366</v>
      </c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</row>
    <row r="1999" spans="1:43" s="1" customFormat="1" ht="31.5" x14ac:dyDescent="0.25">
      <c r="A1999" s="47">
        <v>1997</v>
      </c>
      <c r="B1999" s="47" t="s">
        <v>9367</v>
      </c>
      <c r="C1999" s="47" t="s">
        <v>3571</v>
      </c>
      <c r="D1999" s="69" t="s">
        <v>3114</v>
      </c>
      <c r="E1999" s="47">
        <v>1992</v>
      </c>
      <c r="F1999" s="69" t="s">
        <v>3559</v>
      </c>
      <c r="G1999" s="69" t="s">
        <v>3573</v>
      </c>
      <c r="H1999" s="69" t="s">
        <v>3574</v>
      </c>
      <c r="I1999" s="70">
        <v>476.90828187355947</v>
      </c>
      <c r="J1999" s="47" t="s">
        <v>430</v>
      </c>
      <c r="K1999" s="47">
        <v>10</v>
      </c>
      <c r="L1999" s="71"/>
      <c r="M1999" s="47">
        <v>75</v>
      </c>
      <c r="N1999" s="48">
        <f t="shared" si="187"/>
        <v>180</v>
      </c>
      <c r="O1999" s="48">
        <f t="shared" si="188"/>
        <v>85843.490737240703</v>
      </c>
      <c r="P1999" s="72">
        <f t="shared" si="189"/>
        <v>8584.34907372407</v>
      </c>
      <c r="Q1999" s="73">
        <f t="shared" si="190"/>
        <v>14164.175971644714</v>
      </c>
      <c r="R1999" s="48">
        <f t="shared" si="191"/>
        <v>108592.01578260948</v>
      </c>
      <c r="S1999" s="74">
        <f t="shared" si="192"/>
        <v>43</v>
      </c>
      <c r="T1999" s="6" t="s">
        <v>431</v>
      </c>
      <c r="U1999" s="47" t="s">
        <v>432</v>
      </c>
      <c r="V1999" s="47">
        <v>1</v>
      </c>
      <c r="W1999" s="47">
        <v>1</v>
      </c>
      <c r="X1999" s="47">
        <v>1</v>
      </c>
      <c r="Y1999" s="47">
        <v>1</v>
      </c>
      <c r="Z1999" s="75">
        <v>40855.636817129627</v>
      </c>
      <c r="AA1999" s="6" t="s">
        <v>433</v>
      </c>
      <c r="AB1999" s="47" t="s">
        <v>3115</v>
      </c>
      <c r="AC1999" s="47" t="s">
        <v>9368</v>
      </c>
      <c r="AD1999" s="47" t="s">
        <v>5578</v>
      </c>
      <c r="AE1999" s="47" t="s">
        <v>9369</v>
      </c>
      <c r="AF1999" s="6" t="s">
        <v>9370</v>
      </c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</row>
    <row r="2000" spans="1:43" s="1" customFormat="1" ht="31.5" x14ac:dyDescent="0.25">
      <c r="A2000" s="47">
        <v>1998</v>
      </c>
      <c r="B2000" s="47" t="s">
        <v>9371</v>
      </c>
      <c r="C2000" s="47" t="s">
        <v>3571</v>
      </c>
      <c r="D2000" s="69" t="s">
        <v>3114</v>
      </c>
      <c r="E2000" s="47">
        <v>1992</v>
      </c>
      <c r="F2000" s="69" t="s">
        <v>3574</v>
      </c>
      <c r="G2000" s="69" t="s">
        <v>3573</v>
      </c>
      <c r="H2000" s="69" t="s">
        <v>3559</v>
      </c>
      <c r="I2000" s="70">
        <v>2.618157822328024</v>
      </c>
      <c r="J2000" s="47" t="s">
        <v>430</v>
      </c>
      <c r="K2000" s="47">
        <v>10</v>
      </c>
      <c r="L2000" s="71"/>
      <c r="M2000" s="47">
        <v>75</v>
      </c>
      <c r="N2000" s="48">
        <f t="shared" si="187"/>
        <v>180</v>
      </c>
      <c r="O2000" s="48">
        <f t="shared" si="188"/>
        <v>471.26840801904433</v>
      </c>
      <c r="P2000" s="72">
        <f t="shared" si="189"/>
        <v>47.126840801904436</v>
      </c>
      <c r="Q2000" s="73">
        <f t="shared" si="190"/>
        <v>77.759287323142303</v>
      </c>
      <c r="R2000" s="48">
        <f t="shared" si="191"/>
        <v>596.15453614409103</v>
      </c>
      <c r="S2000" s="74">
        <f t="shared" si="192"/>
        <v>43</v>
      </c>
      <c r="T2000" s="6" t="s">
        <v>431</v>
      </c>
      <c r="U2000" s="47" t="s">
        <v>432</v>
      </c>
      <c r="V2000" s="47">
        <v>1</v>
      </c>
      <c r="W2000" s="47">
        <v>1</v>
      </c>
      <c r="X2000" s="47">
        <v>1</v>
      </c>
      <c r="Y2000" s="47">
        <v>1</v>
      </c>
      <c r="Z2000" s="75">
        <v>40855.636817129627</v>
      </c>
      <c r="AA2000" s="6" t="s">
        <v>433</v>
      </c>
      <c r="AB2000" s="47" t="s">
        <v>3115</v>
      </c>
      <c r="AC2000" s="47" t="s">
        <v>9364</v>
      </c>
      <c r="AD2000" s="47" t="s">
        <v>9368</v>
      </c>
      <c r="AE2000" s="47" t="s">
        <v>9372</v>
      </c>
      <c r="AF2000" s="6" t="s">
        <v>9373</v>
      </c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</row>
    <row r="2001" spans="1:43" s="1" customFormat="1" ht="31.5" x14ac:dyDescent="0.25">
      <c r="A2001" s="47">
        <v>1999</v>
      </c>
      <c r="B2001" s="47" t="s">
        <v>9374</v>
      </c>
      <c r="C2001" s="47" t="s">
        <v>3571</v>
      </c>
      <c r="D2001" s="69" t="s">
        <v>3114</v>
      </c>
      <c r="E2001" s="47">
        <v>1992</v>
      </c>
      <c r="F2001" s="69" t="s">
        <v>6151</v>
      </c>
      <c r="G2001" s="69" t="s">
        <v>3573</v>
      </c>
      <c r="H2001" s="69" t="s">
        <v>3559</v>
      </c>
      <c r="I2001" s="70">
        <v>2.6827603869421091</v>
      </c>
      <c r="J2001" s="47" t="s">
        <v>430</v>
      </c>
      <c r="K2001" s="47">
        <v>8</v>
      </c>
      <c r="L2001" s="71"/>
      <c r="M2001" s="47">
        <v>75</v>
      </c>
      <c r="N2001" s="48">
        <f t="shared" si="187"/>
        <v>160</v>
      </c>
      <c r="O2001" s="48">
        <f t="shared" si="188"/>
        <v>429.24166191073743</v>
      </c>
      <c r="P2001" s="72">
        <f t="shared" si="189"/>
        <v>42.924166191073745</v>
      </c>
      <c r="Q2001" s="73">
        <f t="shared" si="190"/>
        <v>70.824874215271677</v>
      </c>
      <c r="R2001" s="48">
        <f t="shared" si="191"/>
        <v>542.99070231708288</v>
      </c>
      <c r="S2001" s="74">
        <f t="shared" si="192"/>
        <v>43</v>
      </c>
      <c r="T2001" s="6" t="s">
        <v>431</v>
      </c>
      <c r="U2001" s="47" t="s">
        <v>432</v>
      </c>
      <c r="V2001" s="47">
        <v>1</v>
      </c>
      <c r="W2001" s="47">
        <v>1</v>
      </c>
      <c r="X2001" s="47">
        <v>1</v>
      </c>
      <c r="Y2001" s="47">
        <v>1</v>
      </c>
      <c r="Z2001" s="75">
        <v>40855.636817129627</v>
      </c>
      <c r="AA2001" s="6" t="s">
        <v>433</v>
      </c>
      <c r="AB2001" s="47" t="s">
        <v>3115</v>
      </c>
      <c r="AC2001" s="47" t="s">
        <v>9364</v>
      </c>
      <c r="AD2001" s="47" t="s">
        <v>9358</v>
      </c>
      <c r="AE2001" s="47" t="s">
        <v>9375</v>
      </c>
      <c r="AF2001" s="6" t="s">
        <v>9376</v>
      </c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</row>
    <row r="2002" spans="1:43" s="1" customFormat="1" ht="15.75" x14ac:dyDescent="0.25">
      <c r="A2002" s="47">
        <v>2000</v>
      </c>
      <c r="B2002" s="47" t="s">
        <v>9377</v>
      </c>
      <c r="C2002" s="47" t="s">
        <v>4125</v>
      </c>
      <c r="D2002" s="69" t="s">
        <v>5412</v>
      </c>
      <c r="E2002" s="47">
        <v>1985</v>
      </c>
      <c r="F2002" s="69" t="s">
        <v>4110</v>
      </c>
      <c r="G2002" s="69" t="s">
        <v>5413</v>
      </c>
      <c r="H2002" s="69" t="s">
        <v>1255</v>
      </c>
      <c r="I2002" s="70">
        <v>3.4603342272178632</v>
      </c>
      <c r="J2002" s="47" t="s">
        <v>430</v>
      </c>
      <c r="K2002" s="47">
        <v>10</v>
      </c>
      <c r="L2002" s="71"/>
      <c r="M2002" s="47">
        <v>75</v>
      </c>
      <c r="N2002" s="48">
        <f t="shared" si="187"/>
        <v>180</v>
      </c>
      <c r="O2002" s="48">
        <f t="shared" si="188"/>
        <v>622.86016089921543</v>
      </c>
      <c r="P2002" s="72">
        <f t="shared" si="189"/>
        <v>62.286016089921546</v>
      </c>
      <c r="Q2002" s="73">
        <f t="shared" si="190"/>
        <v>102.77192654837054</v>
      </c>
      <c r="R2002" s="48">
        <f t="shared" si="191"/>
        <v>787.91810353750748</v>
      </c>
      <c r="S2002" s="74">
        <f t="shared" si="192"/>
        <v>36</v>
      </c>
      <c r="T2002" s="6" t="s">
        <v>431</v>
      </c>
      <c r="U2002" s="47" t="s">
        <v>432</v>
      </c>
      <c r="V2002" s="47">
        <v>1</v>
      </c>
      <c r="W2002" s="47">
        <v>1</v>
      </c>
      <c r="X2002" s="47">
        <v>1</v>
      </c>
      <c r="Y2002" s="47">
        <v>1</v>
      </c>
      <c r="Z2002" s="75">
        <v>40855.636828703697</v>
      </c>
      <c r="AA2002" s="6" t="s">
        <v>433</v>
      </c>
      <c r="AB2002" s="47" t="s">
        <v>431</v>
      </c>
      <c r="AC2002" s="47" t="s">
        <v>9378</v>
      </c>
      <c r="AD2002" s="47" t="s">
        <v>9379</v>
      </c>
      <c r="AE2002" s="47" t="s">
        <v>9380</v>
      </c>
      <c r="AF2002" s="6" t="s">
        <v>9381</v>
      </c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</row>
    <row r="2003" spans="1:43" s="1" customFormat="1" ht="31.5" x14ac:dyDescent="0.25">
      <c r="A2003" s="47">
        <v>2001</v>
      </c>
      <c r="B2003" s="47" t="s">
        <v>9382</v>
      </c>
      <c r="C2003" s="47" t="s">
        <v>3571</v>
      </c>
      <c r="D2003" s="69" t="s">
        <v>3114</v>
      </c>
      <c r="E2003" s="47">
        <v>1992</v>
      </c>
      <c r="F2003" s="69" t="s">
        <v>3559</v>
      </c>
      <c r="G2003" s="69" t="s">
        <v>3573</v>
      </c>
      <c r="H2003" s="69" t="s">
        <v>3574</v>
      </c>
      <c r="I2003" s="70">
        <v>555.96345692036346</v>
      </c>
      <c r="J2003" s="47" t="s">
        <v>430</v>
      </c>
      <c r="K2003" s="47">
        <v>10</v>
      </c>
      <c r="L2003" s="71"/>
      <c r="M2003" s="47">
        <v>75</v>
      </c>
      <c r="N2003" s="48">
        <f t="shared" si="187"/>
        <v>180</v>
      </c>
      <c r="O2003" s="48">
        <f t="shared" si="188"/>
        <v>100073.42224566542</v>
      </c>
      <c r="P2003" s="72">
        <f t="shared" si="189"/>
        <v>10007.342224566542</v>
      </c>
      <c r="Q2003" s="73">
        <f t="shared" si="190"/>
        <v>16512.114670534793</v>
      </c>
      <c r="R2003" s="48">
        <f t="shared" si="191"/>
        <v>126592.87914076676</v>
      </c>
      <c r="S2003" s="74">
        <f t="shared" si="192"/>
        <v>43</v>
      </c>
      <c r="T2003" s="6" t="s">
        <v>431</v>
      </c>
      <c r="U2003" s="47" t="s">
        <v>432</v>
      </c>
      <c r="V2003" s="47">
        <v>1</v>
      </c>
      <c r="W2003" s="47">
        <v>1</v>
      </c>
      <c r="X2003" s="47">
        <v>1</v>
      </c>
      <c r="Y2003" s="47">
        <v>1</v>
      </c>
      <c r="Z2003" s="75">
        <v>40855.636828703697</v>
      </c>
      <c r="AA2003" s="6" t="s">
        <v>433</v>
      </c>
      <c r="AB2003" s="47" t="s">
        <v>3115</v>
      </c>
      <c r="AC2003" s="47" t="s">
        <v>5574</v>
      </c>
      <c r="AD2003" s="47" t="s">
        <v>9383</v>
      </c>
      <c r="AE2003" s="47" t="s">
        <v>9384</v>
      </c>
      <c r="AF2003" s="6" t="s">
        <v>9385</v>
      </c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</row>
    <row r="2004" spans="1:43" s="1" customFormat="1" ht="31.5" x14ac:dyDescent="0.25">
      <c r="A2004" s="47">
        <v>2002</v>
      </c>
      <c r="B2004" s="47" t="s">
        <v>9386</v>
      </c>
      <c r="C2004" s="47" t="s">
        <v>3663</v>
      </c>
      <c r="D2004" s="69" t="s">
        <v>3114</v>
      </c>
      <c r="E2004" s="47">
        <v>1992</v>
      </c>
      <c r="F2004" s="69" t="s">
        <v>3559</v>
      </c>
      <c r="G2004" s="69" t="s">
        <v>3573</v>
      </c>
      <c r="H2004" s="69" t="s">
        <v>3574</v>
      </c>
      <c r="I2004" s="70">
        <v>5.8162329924013756</v>
      </c>
      <c r="J2004" s="47" t="s">
        <v>430</v>
      </c>
      <c r="K2004" s="47">
        <v>10</v>
      </c>
      <c r="L2004" s="71"/>
      <c r="M2004" s="47">
        <v>75</v>
      </c>
      <c r="N2004" s="48">
        <f t="shared" si="187"/>
        <v>180</v>
      </c>
      <c r="O2004" s="48">
        <f t="shared" si="188"/>
        <v>1046.9219386322477</v>
      </c>
      <c r="P2004" s="72">
        <f t="shared" si="189"/>
        <v>104.69219386322477</v>
      </c>
      <c r="Q2004" s="73">
        <f t="shared" si="190"/>
        <v>172.74211987432085</v>
      </c>
      <c r="R2004" s="48">
        <f t="shared" si="191"/>
        <v>1324.3562523697933</v>
      </c>
      <c r="S2004" s="74">
        <f t="shared" si="192"/>
        <v>43</v>
      </c>
      <c r="T2004" s="6" t="s">
        <v>431</v>
      </c>
      <c r="U2004" s="47" t="s">
        <v>432</v>
      </c>
      <c r="V2004" s="47">
        <v>1</v>
      </c>
      <c r="W2004" s="47">
        <v>1</v>
      </c>
      <c r="X2004" s="47">
        <v>1</v>
      </c>
      <c r="Y2004" s="47">
        <v>1</v>
      </c>
      <c r="Z2004" s="75">
        <v>40855.636828703697</v>
      </c>
      <c r="AA2004" s="6" t="s">
        <v>433</v>
      </c>
      <c r="AB2004" s="47" t="s">
        <v>3115</v>
      </c>
      <c r="AC2004" s="47" t="s">
        <v>9383</v>
      </c>
      <c r="AD2004" s="47" t="s">
        <v>9387</v>
      </c>
      <c r="AE2004" s="47" t="s">
        <v>9388</v>
      </c>
      <c r="AF2004" s="6" t="s">
        <v>9389</v>
      </c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</row>
    <row r="2005" spans="1:43" s="1" customFormat="1" ht="15.75" x14ac:dyDescent="0.25">
      <c r="A2005" s="47">
        <v>2003</v>
      </c>
      <c r="B2005" s="47" t="s">
        <v>9390</v>
      </c>
      <c r="C2005" s="47" t="s">
        <v>5462</v>
      </c>
      <c r="D2005" s="69" t="s">
        <v>1743</v>
      </c>
      <c r="E2005" s="47">
        <v>1981</v>
      </c>
      <c r="F2005" s="69" t="s">
        <v>3935</v>
      </c>
      <c r="G2005" s="69" t="s">
        <v>553</v>
      </c>
      <c r="H2005" s="69" t="s">
        <v>451</v>
      </c>
      <c r="I2005" s="70">
        <v>440.30047113447552</v>
      </c>
      <c r="J2005" s="47" t="s">
        <v>430</v>
      </c>
      <c r="K2005" s="47">
        <v>12</v>
      </c>
      <c r="L2005" s="71"/>
      <c r="M2005" s="47">
        <v>75</v>
      </c>
      <c r="N2005" s="48">
        <f t="shared" si="187"/>
        <v>200</v>
      </c>
      <c r="O2005" s="48">
        <f t="shared" si="188"/>
        <v>88060.094226895104</v>
      </c>
      <c r="P2005" s="72">
        <f t="shared" si="189"/>
        <v>8806.0094226895108</v>
      </c>
      <c r="Q2005" s="73">
        <f t="shared" si="190"/>
        <v>14529.915547437693</v>
      </c>
      <c r="R2005" s="48">
        <f t="shared" si="191"/>
        <v>111396.01919702231</v>
      </c>
      <c r="S2005" s="74">
        <f t="shared" si="192"/>
        <v>32</v>
      </c>
      <c r="T2005" s="6" t="s">
        <v>431</v>
      </c>
      <c r="U2005" s="47" t="s">
        <v>432</v>
      </c>
      <c r="V2005" s="47">
        <v>1</v>
      </c>
      <c r="W2005" s="47">
        <v>1</v>
      </c>
      <c r="X2005" s="47">
        <v>1</v>
      </c>
      <c r="Y2005" s="47">
        <v>1</v>
      </c>
      <c r="Z2005" s="75">
        <v>44272.397037037037</v>
      </c>
      <c r="AA2005" s="6" t="s">
        <v>1221</v>
      </c>
      <c r="AB2005" s="47" t="s">
        <v>1745</v>
      </c>
      <c r="AC2005" s="47" t="s">
        <v>9391</v>
      </c>
      <c r="AD2005" s="47" t="s">
        <v>9392</v>
      </c>
      <c r="AE2005" s="47" t="s">
        <v>9393</v>
      </c>
      <c r="AF2005" s="6" t="s">
        <v>9394</v>
      </c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</row>
    <row r="2006" spans="1:43" s="1" customFormat="1" ht="15.75" x14ac:dyDescent="0.25">
      <c r="A2006" s="47">
        <v>2004</v>
      </c>
      <c r="B2006" s="47" t="s">
        <v>9395</v>
      </c>
      <c r="C2006" s="47" t="s">
        <v>5462</v>
      </c>
      <c r="D2006" s="69" t="s">
        <v>1743</v>
      </c>
      <c r="E2006" s="47">
        <v>1981</v>
      </c>
      <c r="F2006" s="69" t="s">
        <v>3935</v>
      </c>
      <c r="G2006" s="69" t="s">
        <v>553</v>
      </c>
      <c r="H2006" s="69" t="s">
        <v>451</v>
      </c>
      <c r="I2006" s="70">
        <v>118.986865630773</v>
      </c>
      <c r="J2006" s="47" t="s">
        <v>430</v>
      </c>
      <c r="K2006" s="47">
        <v>12</v>
      </c>
      <c r="L2006" s="71"/>
      <c r="M2006" s="47">
        <v>75</v>
      </c>
      <c r="N2006" s="48">
        <f t="shared" si="187"/>
        <v>200</v>
      </c>
      <c r="O2006" s="48">
        <f t="shared" si="188"/>
        <v>23797.373126154598</v>
      </c>
      <c r="P2006" s="72">
        <f t="shared" si="189"/>
        <v>2379.7373126154598</v>
      </c>
      <c r="Q2006" s="73">
        <f t="shared" si="190"/>
        <v>3926.5665658155085</v>
      </c>
      <c r="R2006" s="48">
        <f t="shared" si="191"/>
        <v>30103.677004585566</v>
      </c>
      <c r="S2006" s="74">
        <f t="shared" si="192"/>
        <v>32</v>
      </c>
      <c r="T2006" s="6" t="s">
        <v>431</v>
      </c>
      <c r="U2006" s="47" t="s">
        <v>432</v>
      </c>
      <c r="V2006" s="47">
        <v>1</v>
      </c>
      <c r="W2006" s="47">
        <v>1</v>
      </c>
      <c r="X2006" s="47">
        <v>1</v>
      </c>
      <c r="Y2006" s="47">
        <v>1</v>
      </c>
      <c r="Z2006" s="75">
        <v>44272.382916666669</v>
      </c>
      <c r="AA2006" s="6" t="s">
        <v>1221</v>
      </c>
      <c r="AB2006" s="47" t="s">
        <v>1745</v>
      </c>
      <c r="AC2006" s="47" t="s">
        <v>8103</v>
      </c>
      <c r="AD2006" s="47" t="s">
        <v>9391</v>
      </c>
      <c r="AE2006" s="47" t="s">
        <v>9396</v>
      </c>
      <c r="AF2006" s="6" t="s">
        <v>9397</v>
      </c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</row>
    <row r="2007" spans="1:43" s="1" customFormat="1" ht="15.75" x14ac:dyDescent="0.25">
      <c r="A2007" s="47">
        <v>2005</v>
      </c>
      <c r="B2007" s="47" t="s">
        <v>9398</v>
      </c>
      <c r="C2007" s="47" t="s">
        <v>5462</v>
      </c>
      <c r="D2007" s="69" t="s">
        <v>3942</v>
      </c>
      <c r="E2007" s="47">
        <v>1989</v>
      </c>
      <c r="F2007" s="69" t="s">
        <v>3935</v>
      </c>
      <c r="G2007" s="69" t="s">
        <v>553</v>
      </c>
      <c r="H2007" s="69" t="s">
        <v>451</v>
      </c>
      <c r="I2007" s="70">
        <v>6.3208686396131046</v>
      </c>
      <c r="J2007" s="47" t="s">
        <v>430</v>
      </c>
      <c r="K2007" s="47">
        <v>12</v>
      </c>
      <c r="L2007" s="71"/>
      <c r="M2007" s="47">
        <v>75</v>
      </c>
      <c r="N2007" s="48">
        <f t="shared" si="187"/>
        <v>200</v>
      </c>
      <c r="O2007" s="48">
        <f t="shared" si="188"/>
        <v>1264.1737279226209</v>
      </c>
      <c r="P2007" s="72">
        <f t="shared" si="189"/>
        <v>126.41737279226209</v>
      </c>
      <c r="Q2007" s="73">
        <f t="shared" si="190"/>
        <v>208.58866510723243</v>
      </c>
      <c r="R2007" s="48">
        <f t="shared" si="191"/>
        <v>1599.1797658221153</v>
      </c>
      <c r="S2007" s="74">
        <f t="shared" si="192"/>
        <v>40</v>
      </c>
      <c r="T2007" s="6" t="s">
        <v>431</v>
      </c>
      <c r="U2007" s="47" t="s">
        <v>432</v>
      </c>
      <c r="V2007" s="47">
        <v>1</v>
      </c>
      <c r="W2007" s="47">
        <v>1</v>
      </c>
      <c r="X2007" s="47">
        <v>1</v>
      </c>
      <c r="Y2007" s="47">
        <v>1</v>
      </c>
      <c r="Z2007" s="75">
        <v>44272.382708333331</v>
      </c>
      <c r="AA2007" s="6" t="s">
        <v>1221</v>
      </c>
      <c r="AB2007" s="47" t="s">
        <v>3943</v>
      </c>
      <c r="AC2007" s="47" t="s">
        <v>8103</v>
      </c>
      <c r="AD2007" s="47" t="s">
        <v>3944</v>
      </c>
      <c r="AE2007" s="47" t="s">
        <v>9399</v>
      </c>
      <c r="AF2007" s="6" t="s">
        <v>9400</v>
      </c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</row>
    <row r="2008" spans="1:43" s="1" customFormat="1" ht="47.25" x14ac:dyDescent="0.25">
      <c r="A2008" s="47">
        <v>2006</v>
      </c>
      <c r="B2008" s="47" t="s">
        <v>9401</v>
      </c>
      <c r="C2008" s="47" t="s">
        <v>3614</v>
      </c>
      <c r="D2008" s="69" t="s">
        <v>3586</v>
      </c>
      <c r="E2008" s="47">
        <v>2004</v>
      </c>
      <c r="F2008" s="69" t="s">
        <v>3593</v>
      </c>
      <c r="G2008" s="69" t="s">
        <v>3615</v>
      </c>
      <c r="H2008" s="69" t="s">
        <v>3657</v>
      </c>
      <c r="I2008" s="70">
        <v>3.4062094270101579</v>
      </c>
      <c r="J2008" s="47" t="s">
        <v>430</v>
      </c>
      <c r="K2008" s="47">
        <v>8</v>
      </c>
      <c r="L2008" s="71"/>
      <c r="M2008" s="47">
        <v>75</v>
      </c>
      <c r="N2008" s="48">
        <f t="shared" si="187"/>
        <v>160</v>
      </c>
      <c r="O2008" s="48">
        <f t="shared" si="188"/>
        <v>544.99350832162531</v>
      </c>
      <c r="P2008" s="72">
        <f t="shared" si="189"/>
        <v>54.499350832162534</v>
      </c>
      <c r="Q2008" s="73">
        <f t="shared" si="190"/>
        <v>89.923928873068178</v>
      </c>
      <c r="R2008" s="48">
        <f t="shared" si="191"/>
        <v>689.41678802685601</v>
      </c>
      <c r="S2008" s="74">
        <f t="shared" si="192"/>
        <v>55</v>
      </c>
      <c r="T2008" s="6" t="s">
        <v>431</v>
      </c>
      <c r="U2008" s="47" t="s">
        <v>432</v>
      </c>
      <c r="V2008" s="47">
        <v>1</v>
      </c>
      <c r="W2008" s="47">
        <v>1</v>
      </c>
      <c r="X2008" s="47">
        <v>1</v>
      </c>
      <c r="Y2008" s="47">
        <v>1</v>
      </c>
      <c r="Z2008" s="75">
        <v>40855.636840277788</v>
      </c>
      <c r="AA2008" s="6" t="s">
        <v>433</v>
      </c>
      <c r="AB2008" s="47" t="s">
        <v>3169</v>
      </c>
      <c r="AC2008" s="47" t="s">
        <v>9402</v>
      </c>
      <c r="AD2008" s="47" t="s">
        <v>3664</v>
      </c>
      <c r="AE2008" s="47" t="s">
        <v>9403</v>
      </c>
      <c r="AF2008" s="6" t="s">
        <v>9404</v>
      </c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</row>
    <row r="2009" spans="1:43" s="1" customFormat="1" ht="47.25" x14ac:dyDescent="0.25">
      <c r="A2009" s="47">
        <v>2007</v>
      </c>
      <c r="B2009" s="47" t="s">
        <v>9405</v>
      </c>
      <c r="C2009" s="47" t="s">
        <v>3614</v>
      </c>
      <c r="D2009" s="69" t="s">
        <v>3586</v>
      </c>
      <c r="E2009" s="47">
        <v>2004</v>
      </c>
      <c r="F2009" s="69" t="s">
        <v>3615</v>
      </c>
      <c r="G2009" s="69" t="s">
        <v>3615</v>
      </c>
      <c r="H2009" s="69" t="s">
        <v>3657</v>
      </c>
      <c r="I2009" s="70">
        <v>242.4070464203225</v>
      </c>
      <c r="J2009" s="47" t="s">
        <v>430</v>
      </c>
      <c r="K2009" s="47">
        <v>8</v>
      </c>
      <c r="L2009" s="71"/>
      <c r="M2009" s="47">
        <v>75</v>
      </c>
      <c r="N2009" s="48">
        <f t="shared" si="187"/>
        <v>160</v>
      </c>
      <c r="O2009" s="48">
        <f t="shared" si="188"/>
        <v>38785.127427251602</v>
      </c>
      <c r="P2009" s="72">
        <f t="shared" si="189"/>
        <v>3878.5127427251605</v>
      </c>
      <c r="Q2009" s="73">
        <f t="shared" si="190"/>
        <v>6399.5460254965137</v>
      </c>
      <c r="R2009" s="48">
        <f t="shared" si="191"/>
        <v>49063.186195473274</v>
      </c>
      <c r="S2009" s="74">
        <f t="shared" si="192"/>
        <v>55</v>
      </c>
      <c r="T2009" s="6" t="s">
        <v>431</v>
      </c>
      <c r="U2009" s="47" t="s">
        <v>432</v>
      </c>
      <c r="V2009" s="47">
        <v>1</v>
      </c>
      <c r="W2009" s="47">
        <v>1</v>
      </c>
      <c r="X2009" s="47">
        <v>1</v>
      </c>
      <c r="Y2009" s="47">
        <v>1</v>
      </c>
      <c r="Z2009" s="75">
        <v>40855.636840277788</v>
      </c>
      <c r="AA2009" s="6" t="s">
        <v>433</v>
      </c>
      <c r="AB2009" s="47" t="s">
        <v>431</v>
      </c>
      <c r="AC2009" s="47" t="s">
        <v>9020</v>
      </c>
      <c r="AD2009" s="47" t="s">
        <v>9402</v>
      </c>
      <c r="AE2009" s="47" t="s">
        <v>9406</v>
      </c>
      <c r="AF2009" s="6" t="s">
        <v>9407</v>
      </c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</row>
    <row r="2010" spans="1:43" s="1" customFormat="1" ht="15.75" x14ac:dyDescent="0.25">
      <c r="A2010" s="47">
        <v>2008</v>
      </c>
      <c r="B2010" s="47" t="s">
        <v>9408</v>
      </c>
      <c r="C2010" s="47" t="s">
        <v>3896</v>
      </c>
      <c r="D2010" s="69" t="s">
        <v>3897</v>
      </c>
      <c r="E2010" s="47">
        <v>2004</v>
      </c>
      <c r="F2010" s="69" t="s">
        <v>561</v>
      </c>
      <c r="G2010" s="69" t="s">
        <v>563</v>
      </c>
      <c r="H2010" s="69" t="s">
        <v>3898</v>
      </c>
      <c r="I2010" s="70">
        <v>22.51879179778885</v>
      </c>
      <c r="J2010" s="47" t="s">
        <v>430</v>
      </c>
      <c r="K2010" s="47">
        <v>10</v>
      </c>
      <c r="L2010" s="71"/>
      <c r="M2010" s="47">
        <v>75</v>
      </c>
      <c r="N2010" s="48">
        <f t="shared" si="187"/>
        <v>180</v>
      </c>
      <c r="O2010" s="48">
        <f t="shared" si="188"/>
        <v>4053.3825236019929</v>
      </c>
      <c r="P2010" s="72">
        <f t="shared" si="189"/>
        <v>405.33825236019931</v>
      </c>
      <c r="Q2010" s="73">
        <f t="shared" si="190"/>
        <v>668.80811639432886</v>
      </c>
      <c r="R2010" s="48">
        <f t="shared" si="191"/>
        <v>5127.5288923565213</v>
      </c>
      <c r="S2010" s="74">
        <f t="shared" si="192"/>
        <v>55</v>
      </c>
      <c r="T2010" s="6" t="s">
        <v>431</v>
      </c>
      <c r="U2010" s="47" t="s">
        <v>432</v>
      </c>
      <c r="V2010" s="47">
        <v>1</v>
      </c>
      <c r="W2010" s="47">
        <v>1</v>
      </c>
      <c r="X2010" s="47">
        <v>1</v>
      </c>
      <c r="Y2010" s="47">
        <v>1</v>
      </c>
      <c r="Z2010" s="75">
        <v>40855.636840277788</v>
      </c>
      <c r="AA2010" s="6" t="s">
        <v>433</v>
      </c>
      <c r="AB2010" s="47" t="s">
        <v>3899</v>
      </c>
      <c r="AC2010" s="47" t="s">
        <v>9409</v>
      </c>
      <c r="AD2010" s="47" t="s">
        <v>9410</v>
      </c>
      <c r="AE2010" s="47" t="s">
        <v>9411</v>
      </c>
      <c r="AF2010" s="6" t="s">
        <v>9412</v>
      </c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</row>
    <row r="2011" spans="1:43" s="1" customFormat="1" ht="15.75" x14ac:dyDescent="0.25">
      <c r="A2011" s="47">
        <v>2009</v>
      </c>
      <c r="B2011" s="47" t="s">
        <v>9413</v>
      </c>
      <c r="C2011" s="47" t="s">
        <v>3896</v>
      </c>
      <c r="D2011" s="69" t="s">
        <v>3897</v>
      </c>
      <c r="E2011" s="47">
        <v>2004</v>
      </c>
      <c r="F2011" s="69" t="s">
        <v>561</v>
      </c>
      <c r="G2011" s="69" t="s">
        <v>563</v>
      </c>
      <c r="H2011" s="69" t="s">
        <v>3898</v>
      </c>
      <c r="I2011" s="70">
        <v>43.382185394996533</v>
      </c>
      <c r="J2011" s="47" t="s">
        <v>430</v>
      </c>
      <c r="K2011" s="47">
        <v>8</v>
      </c>
      <c r="L2011" s="71"/>
      <c r="M2011" s="47">
        <v>75</v>
      </c>
      <c r="N2011" s="48">
        <f t="shared" si="187"/>
        <v>160</v>
      </c>
      <c r="O2011" s="48">
        <f t="shared" si="188"/>
        <v>6941.1496631994451</v>
      </c>
      <c r="P2011" s="72">
        <f t="shared" si="189"/>
        <v>694.11496631994453</v>
      </c>
      <c r="Q2011" s="73">
        <f t="shared" si="190"/>
        <v>1145.2896944279084</v>
      </c>
      <c r="R2011" s="48">
        <f t="shared" si="191"/>
        <v>8780.5543239472991</v>
      </c>
      <c r="S2011" s="74">
        <f t="shared" si="192"/>
        <v>55</v>
      </c>
      <c r="T2011" s="6" t="s">
        <v>431</v>
      </c>
      <c r="U2011" s="47" t="s">
        <v>432</v>
      </c>
      <c r="V2011" s="47">
        <v>1</v>
      </c>
      <c r="W2011" s="47">
        <v>1</v>
      </c>
      <c r="X2011" s="47">
        <v>1</v>
      </c>
      <c r="Y2011" s="47">
        <v>1</v>
      </c>
      <c r="Z2011" s="75">
        <v>40855.636840277788</v>
      </c>
      <c r="AA2011" s="6" t="s">
        <v>433</v>
      </c>
      <c r="AB2011" s="47" t="s">
        <v>3899</v>
      </c>
      <c r="AC2011" s="47" t="s">
        <v>9410</v>
      </c>
      <c r="AD2011" s="47" t="s">
        <v>9414</v>
      </c>
      <c r="AE2011" s="47" t="s">
        <v>9415</v>
      </c>
      <c r="AF2011" s="6" t="s">
        <v>9416</v>
      </c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</row>
    <row r="2012" spans="1:43" s="1" customFormat="1" ht="15.75" x14ac:dyDescent="0.25">
      <c r="A2012" s="47">
        <v>2010</v>
      </c>
      <c r="B2012" s="47" t="s">
        <v>9417</v>
      </c>
      <c r="C2012" s="47" t="s">
        <v>3896</v>
      </c>
      <c r="D2012" s="69" t="s">
        <v>3897</v>
      </c>
      <c r="E2012" s="47">
        <v>2004</v>
      </c>
      <c r="F2012" s="69" t="s">
        <v>561</v>
      </c>
      <c r="G2012" s="69" t="s">
        <v>563</v>
      </c>
      <c r="H2012" s="69" t="s">
        <v>3898</v>
      </c>
      <c r="I2012" s="70">
        <v>294.89822345713208</v>
      </c>
      <c r="J2012" s="47" t="s">
        <v>430</v>
      </c>
      <c r="K2012" s="47">
        <v>10</v>
      </c>
      <c r="L2012" s="71"/>
      <c r="M2012" s="47">
        <v>75</v>
      </c>
      <c r="N2012" s="48">
        <f t="shared" si="187"/>
        <v>180</v>
      </c>
      <c r="O2012" s="48">
        <f t="shared" si="188"/>
        <v>53081.680222283772</v>
      </c>
      <c r="P2012" s="72">
        <f t="shared" si="189"/>
        <v>5308.1680222283776</v>
      </c>
      <c r="Q2012" s="73">
        <f t="shared" si="190"/>
        <v>8758.4772366768211</v>
      </c>
      <c r="R2012" s="48">
        <f t="shared" si="191"/>
        <v>67148.325481188964</v>
      </c>
      <c r="S2012" s="74">
        <f t="shared" si="192"/>
        <v>55</v>
      </c>
      <c r="T2012" s="6" t="s">
        <v>431</v>
      </c>
      <c r="U2012" s="47" t="s">
        <v>432</v>
      </c>
      <c r="V2012" s="47">
        <v>1</v>
      </c>
      <c r="W2012" s="47">
        <v>1</v>
      </c>
      <c r="X2012" s="47">
        <v>1</v>
      </c>
      <c r="Y2012" s="47">
        <v>1</v>
      </c>
      <c r="Z2012" s="75">
        <v>40855.636840277788</v>
      </c>
      <c r="AA2012" s="6" t="s">
        <v>433</v>
      </c>
      <c r="AB2012" s="47" t="s">
        <v>3899</v>
      </c>
      <c r="AC2012" s="47" t="s">
        <v>9410</v>
      </c>
      <c r="AD2012" s="47" t="s">
        <v>9418</v>
      </c>
      <c r="AE2012" s="47" t="s">
        <v>9419</v>
      </c>
      <c r="AF2012" s="6" t="s">
        <v>9420</v>
      </c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</row>
    <row r="2013" spans="1:43" s="1" customFormat="1" ht="15.75" x14ac:dyDescent="0.25">
      <c r="A2013" s="47">
        <v>2011</v>
      </c>
      <c r="B2013" s="47" t="s">
        <v>9421</v>
      </c>
      <c r="C2013" s="47" t="s">
        <v>3896</v>
      </c>
      <c r="D2013" s="69" t="s">
        <v>3897</v>
      </c>
      <c r="E2013" s="47">
        <v>2004</v>
      </c>
      <c r="F2013" s="69" t="s">
        <v>7220</v>
      </c>
      <c r="G2013" s="69" t="s">
        <v>451</v>
      </c>
      <c r="H2013" s="69" t="s">
        <v>451</v>
      </c>
      <c r="I2013" s="70">
        <v>7.3430839051242884</v>
      </c>
      <c r="J2013" s="47" t="s">
        <v>430</v>
      </c>
      <c r="K2013" s="47">
        <v>6</v>
      </c>
      <c r="L2013" s="71"/>
      <c r="M2013" s="47">
        <v>75</v>
      </c>
      <c r="N2013" s="48">
        <f t="shared" si="187"/>
        <v>140</v>
      </c>
      <c r="O2013" s="48">
        <f t="shared" si="188"/>
        <v>1028.0317467174004</v>
      </c>
      <c r="P2013" s="72">
        <f t="shared" si="189"/>
        <v>102.80317467174005</v>
      </c>
      <c r="Q2013" s="73">
        <f t="shared" si="190"/>
        <v>169.62523820837106</v>
      </c>
      <c r="R2013" s="48">
        <f t="shared" si="191"/>
        <v>1300.4601595975114</v>
      </c>
      <c r="S2013" s="74">
        <f t="shared" si="192"/>
        <v>55</v>
      </c>
      <c r="T2013" s="6" t="s">
        <v>431</v>
      </c>
      <c r="U2013" s="47" t="s">
        <v>432</v>
      </c>
      <c r="V2013" s="47">
        <v>1</v>
      </c>
      <c r="W2013" s="47">
        <v>1</v>
      </c>
      <c r="X2013" s="47">
        <v>1</v>
      </c>
      <c r="Y2013" s="47">
        <v>1</v>
      </c>
      <c r="Z2013" s="75">
        <v>40855.636840277788</v>
      </c>
      <c r="AA2013" s="6" t="s">
        <v>433</v>
      </c>
      <c r="AB2013" s="47" t="s">
        <v>3899</v>
      </c>
      <c r="AC2013" s="47" t="s">
        <v>9422</v>
      </c>
      <c r="AD2013" s="47"/>
      <c r="AE2013" s="47" t="s">
        <v>9423</v>
      </c>
      <c r="AF2013" s="6" t="s">
        <v>9424</v>
      </c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</row>
    <row r="2014" spans="1:43" s="1" customFormat="1" ht="15.75" x14ac:dyDescent="0.25">
      <c r="A2014" s="47">
        <v>2012</v>
      </c>
      <c r="B2014" s="47" t="s">
        <v>9425</v>
      </c>
      <c r="C2014" s="47" t="s">
        <v>3896</v>
      </c>
      <c r="D2014" s="69" t="s">
        <v>3897</v>
      </c>
      <c r="E2014" s="47">
        <v>2004</v>
      </c>
      <c r="F2014" s="69" t="s">
        <v>7220</v>
      </c>
      <c r="G2014" s="69" t="s">
        <v>451</v>
      </c>
      <c r="H2014" s="69" t="s">
        <v>451</v>
      </c>
      <c r="I2014" s="70">
        <v>1.8121216836609559</v>
      </c>
      <c r="J2014" s="47" t="s">
        <v>430</v>
      </c>
      <c r="K2014" s="47">
        <v>6</v>
      </c>
      <c r="L2014" s="71"/>
      <c r="M2014" s="47">
        <v>75</v>
      </c>
      <c r="N2014" s="48">
        <f t="shared" si="187"/>
        <v>140</v>
      </c>
      <c r="O2014" s="48">
        <f t="shared" si="188"/>
        <v>253.69703571253382</v>
      </c>
      <c r="P2014" s="72">
        <f t="shared" si="189"/>
        <v>25.369703571253382</v>
      </c>
      <c r="Q2014" s="73">
        <f t="shared" si="190"/>
        <v>41.860010892568084</v>
      </c>
      <c r="R2014" s="48">
        <f t="shared" si="191"/>
        <v>320.92675017635531</v>
      </c>
      <c r="S2014" s="74">
        <f t="shared" si="192"/>
        <v>55</v>
      </c>
      <c r="T2014" s="6" t="s">
        <v>431</v>
      </c>
      <c r="U2014" s="47" t="s">
        <v>432</v>
      </c>
      <c r="V2014" s="47">
        <v>1</v>
      </c>
      <c r="W2014" s="47">
        <v>1</v>
      </c>
      <c r="X2014" s="47">
        <v>1</v>
      </c>
      <c r="Y2014" s="47">
        <v>1</v>
      </c>
      <c r="Z2014" s="75">
        <v>40855.636840277788</v>
      </c>
      <c r="AA2014" s="6" t="s">
        <v>433</v>
      </c>
      <c r="AB2014" s="47" t="s">
        <v>3899</v>
      </c>
      <c r="AC2014" s="47" t="s">
        <v>9426</v>
      </c>
      <c r="AD2014" s="47" t="s">
        <v>9422</v>
      </c>
      <c r="AE2014" s="47" t="s">
        <v>9427</v>
      </c>
      <c r="AF2014" s="6" t="s">
        <v>9428</v>
      </c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</row>
    <row r="2015" spans="1:43" s="1" customFormat="1" ht="15.75" x14ac:dyDescent="0.25">
      <c r="A2015" s="47">
        <v>2013</v>
      </c>
      <c r="B2015" s="47" t="s">
        <v>9429</v>
      </c>
      <c r="C2015" s="47" t="s">
        <v>3896</v>
      </c>
      <c r="D2015" s="69" t="s">
        <v>3897</v>
      </c>
      <c r="E2015" s="47">
        <v>2004</v>
      </c>
      <c r="F2015" s="69" t="s">
        <v>7220</v>
      </c>
      <c r="G2015" s="69" t="s">
        <v>451</v>
      </c>
      <c r="H2015" s="69" t="s">
        <v>451</v>
      </c>
      <c r="I2015" s="70">
        <v>28.993611467569298</v>
      </c>
      <c r="J2015" s="47" t="s">
        <v>430</v>
      </c>
      <c r="K2015" s="47">
        <v>8</v>
      </c>
      <c r="L2015" s="71"/>
      <c r="M2015" s="47">
        <v>75</v>
      </c>
      <c r="N2015" s="48">
        <f t="shared" si="187"/>
        <v>160</v>
      </c>
      <c r="O2015" s="48">
        <f t="shared" si="188"/>
        <v>4638.9778348110876</v>
      </c>
      <c r="P2015" s="72">
        <f t="shared" si="189"/>
        <v>463.89778348110877</v>
      </c>
      <c r="Q2015" s="73">
        <f t="shared" si="190"/>
        <v>765.43134274382942</v>
      </c>
      <c r="R2015" s="48">
        <f t="shared" si="191"/>
        <v>5868.3069610360253</v>
      </c>
      <c r="S2015" s="74">
        <f t="shared" si="192"/>
        <v>55</v>
      </c>
      <c r="T2015" s="6" t="s">
        <v>431</v>
      </c>
      <c r="U2015" s="47" t="s">
        <v>432</v>
      </c>
      <c r="V2015" s="47">
        <v>1</v>
      </c>
      <c r="W2015" s="47">
        <v>1</v>
      </c>
      <c r="X2015" s="47">
        <v>1</v>
      </c>
      <c r="Y2015" s="47">
        <v>1</v>
      </c>
      <c r="Z2015" s="75">
        <v>40855.636840277788</v>
      </c>
      <c r="AA2015" s="6" t="s">
        <v>433</v>
      </c>
      <c r="AB2015" s="47" t="s">
        <v>3899</v>
      </c>
      <c r="AC2015" s="47" t="s">
        <v>9430</v>
      </c>
      <c r="AD2015" s="47" t="s">
        <v>9426</v>
      </c>
      <c r="AE2015" s="47" t="s">
        <v>9431</v>
      </c>
      <c r="AF2015" s="6" t="s">
        <v>9432</v>
      </c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</row>
    <row r="2016" spans="1:43" s="1" customFormat="1" ht="15.75" x14ac:dyDescent="0.25">
      <c r="A2016" s="47">
        <v>2014</v>
      </c>
      <c r="B2016" s="47" t="s">
        <v>9433</v>
      </c>
      <c r="C2016" s="47" t="s">
        <v>3896</v>
      </c>
      <c r="D2016" s="69" t="s">
        <v>3897</v>
      </c>
      <c r="E2016" s="47">
        <v>2004</v>
      </c>
      <c r="F2016" s="69" t="s">
        <v>7220</v>
      </c>
      <c r="G2016" s="69" t="s">
        <v>451</v>
      </c>
      <c r="H2016" s="69" t="s">
        <v>451</v>
      </c>
      <c r="I2016" s="70">
        <v>17.724871683461551</v>
      </c>
      <c r="J2016" s="47" t="s">
        <v>430</v>
      </c>
      <c r="K2016" s="47">
        <v>8</v>
      </c>
      <c r="L2016" s="71"/>
      <c r="M2016" s="47">
        <v>75</v>
      </c>
      <c r="N2016" s="48">
        <f t="shared" si="187"/>
        <v>160</v>
      </c>
      <c r="O2016" s="48">
        <f t="shared" si="188"/>
        <v>2835.9794693538479</v>
      </c>
      <c r="P2016" s="72">
        <f t="shared" si="189"/>
        <v>283.59794693538481</v>
      </c>
      <c r="Q2016" s="73">
        <f t="shared" si="190"/>
        <v>467.93661244338489</v>
      </c>
      <c r="R2016" s="48">
        <f t="shared" si="191"/>
        <v>3587.5140287326176</v>
      </c>
      <c r="S2016" s="74">
        <f t="shared" si="192"/>
        <v>55</v>
      </c>
      <c r="T2016" s="6" t="s">
        <v>431</v>
      </c>
      <c r="U2016" s="47" t="s">
        <v>432</v>
      </c>
      <c r="V2016" s="47">
        <v>1</v>
      </c>
      <c r="W2016" s="47">
        <v>1</v>
      </c>
      <c r="X2016" s="47">
        <v>1</v>
      </c>
      <c r="Y2016" s="47">
        <v>1</v>
      </c>
      <c r="Z2016" s="75">
        <v>40855.636840277788</v>
      </c>
      <c r="AA2016" s="6" t="s">
        <v>433</v>
      </c>
      <c r="AB2016" s="47" t="s">
        <v>3899</v>
      </c>
      <c r="AC2016" s="47" t="s">
        <v>9434</v>
      </c>
      <c r="AD2016" s="47"/>
      <c r="AE2016" s="47" t="s">
        <v>9435</v>
      </c>
      <c r="AF2016" s="6" t="s">
        <v>9436</v>
      </c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</row>
    <row r="2017" spans="1:43" s="1" customFormat="1" ht="15.75" x14ac:dyDescent="0.25">
      <c r="A2017" s="47">
        <v>2015</v>
      </c>
      <c r="B2017" s="47" t="s">
        <v>9437</v>
      </c>
      <c r="C2017" s="47" t="s">
        <v>3896</v>
      </c>
      <c r="D2017" s="69" t="s">
        <v>3897</v>
      </c>
      <c r="E2017" s="47">
        <v>2004</v>
      </c>
      <c r="F2017" s="69" t="s">
        <v>7220</v>
      </c>
      <c r="G2017" s="69" t="s">
        <v>451</v>
      </c>
      <c r="H2017" s="69" t="s">
        <v>451</v>
      </c>
      <c r="I2017" s="70">
        <v>3.265245265000666</v>
      </c>
      <c r="J2017" s="47" t="s">
        <v>430</v>
      </c>
      <c r="K2017" s="47">
        <v>8</v>
      </c>
      <c r="L2017" s="71"/>
      <c r="M2017" s="47">
        <v>75</v>
      </c>
      <c r="N2017" s="48">
        <f t="shared" si="187"/>
        <v>160</v>
      </c>
      <c r="O2017" s="48">
        <f t="shared" si="188"/>
        <v>522.43924240010654</v>
      </c>
      <c r="P2017" s="72">
        <f t="shared" si="189"/>
        <v>52.243924240010656</v>
      </c>
      <c r="Q2017" s="73">
        <f t="shared" si="190"/>
        <v>86.202474996017571</v>
      </c>
      <c r="R2017" s="48">
        <f t="shared" si="191"/>
        <v>660.88564163613478</v>
      </c>
      <c r="S2017" s="74">
        <f t="shared" si="192"/>
        <v>55</v>
      </c>
      <c r="T2017" s="6" t="s">
        <v>431</v>
      </c>
      <c r="U2017" s="47" t="s">
        <v>432</v>
      </c>
      <c r="V2017" s="47">
        <v>1</v>
      </c>
      <c r="W2017" s="47">
        <v>1</v>
      </c>
      <c r="X2017" s="47">
        <v>1</v>
      </c>
      <c r="Y2017" s="47">
        <v>1</v>
      </c>
      <c r="Z2017" s="75">
        <v>40855.636840277788</v>
      </c>
      <c r="AA2017" s="6" t="s">
        <v>433</v>
      </c>
      <c r="AB2017" s="47" t="s">
        <v>3899</v>
      </c>
      <c r="AC2017" s="47" t="s">
        <v>9430</v>
      </c>
      <c r="AD2017" s="47" t="s">
        <v>9434</v>
      </c>
      <c r="AE2017" s="47" t="s">
        <v>9438</v>
      </c>
      <c r="AF2017" s="6" t="s">
        <v>9439</v>
      </c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</row>
    <row r="2018" spans="1:43" s="1" customFormat="1" ht="15.75" x14ac:dyDescent="0.25">
      <c r="A2018" s="47">
        <v>2016</v>
      </c>
      <c r="B2018" s="47" t="s">
        <v>9440</v>
      </c>
      <c r="C2018" s="47" t="s">
        <v>3896</v>
      </c>
      <c r="D2018" s="69" t="s">
        <v>3897</v>
      </c>
      <c r="E2018" s="47">
        <v>2004</v>
      </c>
      <c r="F2018" s="69" t="s">
        <v>7220</v>
      </c>
      <c r="G2018" s="69" t="s">
        <v>561</v>
      </c>
      <c r="H2018" s="69" t="s">
        <v>451</v>
      </c>
      <c r="I2018" s="70">
        <v>342.79738983326178</v>
      </c>
      <c r="J2018" s="47" t="s">
        <v>430</v>
      </c>
      <c r="K2018" s="47">
        <v>8</v>
      </c>
      <c r="L2018" s="71"/>
      <c r="M2018" s="47">
        <v>75</v>
      </c>
      <c r="N2018" s="48">
        <f t="shared" si="187"/>
        <v>160</v>
      </c>
      <c r="O2018" s="48">
        <f t="shared" si="188"/>
        <v>54847.582373321886</v>
      </c>
      <c r="P2018" s="72">
        <f t="shared" si="189"/>
        <v>5484.7582373321893</v>
      </c>
      <c r="Q2018" s="73">
        <f t="shared" si="190"/>
        <v>9049.8510915981115</v>
      </c>
      <c r="R2018" s="48">
        <f t="shared" si="191"/>
        <v>69382.191702252196</v>
      </c>
      <c r="S2018" s="74">
        <f t="shared" si="192"/>
        <v>55</v>
      </c>
      <c r="T2018" s="6" t="s">
        <v>431</v>
      </c>
      <c r="U2018" s="47" t="s">
        <v>432</v>
      </c>
      <c r="V2018" s="47">
        <v>1</v>
      </c>
      <c r="W2018" s="47">
        <v>1</v>
      </c>
      <c r="X2018" s="47">
        <v>1</v>
      </c>
      <c r="Y2018" s="47">
        <v>1</v>
      </c>
      <c r="Z2018" s="75">
        <v>40855.636840277788</v>
      </c>
      <c r="AA2018" s="6" t="s">
        <v>433</v>
      </c>
      <c r="AB2018" s="47" t="s">
        <v>3899</v>
      </c>
      <c r="AC2018" s="47" t="s">
        <v>9441</v>
      </c>
      <c r="AD2018" s="47" t="s">
        <v>9430</v>
      </c>
      <c r="AE2018" s="47" t="s">
        <v>9442</v>
      </c>
      <c r="AF2018" s="6" t="s">
        <v>9443</v>
      </c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</row>
    <row r="2019" spans="1:43" s="1" customFormat="1" ht="15.75" x14ac:dyDescent="0.25">
      <c r="A2019" s="47">
        <v>2017</v>
      </c>
      <c r="B2019" s="47" t="s">
        <v>9444</v>
      </c>
      <c r="C2019" s="47" t="s">
        <v>3896</v>
      </c>
      <c r="D2019" s="69" t="s">
        <v>3897</v>
      </c>
      <c r="E2019" s="47">
        <v>2004</v>
      </c>
      <c r="F2019" s="69" t="s">
        <v>3898</v>
      </c>
      <c r="G2019" s="69" t="s">
        <v>561</v>
      </c>
      <c r="H2019" s="69" t="s">
        <v>451</v>
      </c>
      <c r="I2019" s="70">
        <v>2.6699804835018561</v>
      </c>
      <c r="J2019" s="47" t="s">
        <v>430</v>
      </c>
      <c r="K2019" s="47">
        <v>8</v>
      </c>
      <c r="L2019" s="71"/>
      <c r="M2019" s="47">
        <v>75</v>
      </c>
      <c r="N2019" s="48">
        <f t="shared" si="187"/>
        <v>160</v>
      </c>
      <c r="O2019" s="48">
        <f t="shared" si="188"/>
        <v>427.19687736029698</v>
      </c>
      <c r="P2019" s="72">
        <f t="shared" si="189"/>
        <v>42.719687736029698</v>
      </c>
      <c r="Q2019" s="73">
        <f t="shared" si="190"/>
        <v>70.487484764448993</v>
      </c>
      <c r="R2019" s="48">
        <f t="shared" si="191"/>
        <v>540.40404986077567</v>
      </c>
      <c r="S2019" s="74">
        <f t="shared" si="192"/>
        <v>55</v>
      </c>
      <c r="T2019" s="6" t="s">
        <v>431</v>
      </c>
      <c r="U2019" s="47" t="s">
        <v>432</v>
      </c>
      <c r="V2019" s="47">
        <v>1</v>
      </c>
      <c r="W2019" s="47">
        <v>1</v>
      </c>
      <c r="X2019" s="47">
        <v>1</v>
      </c>
      <c r="Y2019" s="47">
        <v>1</v>
      </c>
      <c r="Z2019" s="75">
        <v>40855.63685185185</v>
      </c>
      <c r="AA2019" s="6" t="s">
        <v>433</v>
      </c>
      <c r="AB2019" s="47" t="s">
        <v>3899</v>
      </c>
      <c r="AC2019" s="47" t="s">
        <v>9418</v>
      </c>
      <c r="AD2019" s="47" t="s">
        <v>9441</v>
      </c>
      <c r="AE2019" s="47" t="s">
        <v>9445</v>
      </c>
      <c r="AF2019" s="6" t="s">
        <v>9446</v>
      </c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</row>
    <row r="2020" spans="1:43" s="1" customFormat="1" ht="15.75" x14ac:dyDescent="0.25">
      <c r="A2020" s="47">
        <v>2018</v>
      </c>
      <c r="B2020" s="47" t="s">
        <v>9447</v>
      </c>
      <c r="C2020" s="47" t="s">
        <v>3915</v>
      </c>
      <c r="D2020" s="69" t="s">
        <v>3897</v>
      </c>
      <c r="E2020" s="47">
        <v>2004</v>
      </c>
      <c r="F2020" s="69" t="s">
        <v>561</v>
      </c>
      <c r="G2020" s="69" t="s">
        <v>3898</v>
      </c>
      <c r="H2020" s="69" t="s">
        <v>2723</v>
      </c>
      <c r="I2020" s="70">
        <v>169.3160387275415</v>
      </c>
      <c r="J2020" s="47" t="s">
        <v>430</v>
      </c>
      <c r="K2020" s="47">
        <v>10</v>
      </c>
      <c r="L2020" s="71"/>
      <c r="M2020" s="47">
        <v>75</v>
      </c>
      <c r="N2020" s="48">
        <f t="shared" si="187"/>
        <v>180</v>
      </c>
      <c r="O2020" s="48">
        <f t="shared" si="188"/>
        <v>30476.886970957468</v>
      </c>
      <c r="P2020" s="72">
        <f t="shared" si="189"/>
        <v>3047.6886970957471</v>
      </c>
      <c r="Q2020" s="73">
        <f t="shared" si="190"/>
        <v>5028.6863502079823</v>
      </c>
      <c r="R2020" s="48">
        <f t="shared" si="191"/>
        <v>38553.262018261194</v>
      </c>
      <c r="S2020" s="74">
        <f t="shared" si="192"/>
        <v>55</v>
      </c>
      <c r="T2020" s="6" t="s">
        <v>431</v>
      </c>
      <c r="U2020" s="47" t="s">
        <v>432</v>
      </c>
      <c r="V2020" s="47">
        <v>1</v>
      </c>
      <c r="W2020" s="47">
        <v>1</v>
      </c>
      <c r="X2020" s="47">
        <v>1</v>
      </c>
      <c r="Y2020" s="47">
        <v>1</v>
      </c>
      <c r="Z2020" s="75">
        <v>40855.63685185185</v>
      </c>
      <c r="AA2020" s="6" t="s">
        <v>433</v>
      </c>
      <c r="AB2020" s="47" t="s">
        <v>3899</v>
      </c>
      <c r="AC2020" s="47" t="s">
        <v>9418</v>
      </c>
      <c r="AD2020" s="47" t="s">
        <v>9448</v>
      </c>
      <c r="AE2020" s="47" t="s">
        <v>9449</v>
      </c>
      <c r="AF2020" s="6" t="s">
        <v>9450</v>
      </c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</row>
    <row r="2021" spans="1:43" s="1" customFormat="1" ht="15.75" x14ac:dyDescent="0.25">
      <c r="A2021" s="47">
        <v>2019</v>
      </c>
      <c r="B2021" s="47" t="s">
        <v>9451</v>
      </c>
      <c r="C2021" s="47" t="s">
        <v>3915</v>
      </c>
      <c r="D2021" s="69" t="s">
        <v>3897</v>
      </c>
      <c r="E2021" s="47">
        <v>2004</v>
      </c>
      <c r="F2021" s="69" t="s">
        <v>6345</v>
      </c>
      <c r="G2021" s="69" t="s">
        <v>561</v>
      </c>
      <c r="H2021" s="69" t="s">
        <v>451</v>
      </c>
      <c r="I2021" s="70">
        <v>12.021046058584</v>
      </c>
      <c r="J2021" s="47" t="s">
        <v>430</v>
      </c>
      <c r="K2021" s="47">
        <v>8</v>
      </c>
      <c r="L2021" s="71"/>
      <c r="M2021" s="47">
        <v>75</v>
      </c>
      <c r="N2021" s="48">
        <f t="shared" si="187"/>
        <v>160</v>
      </c>
      <c r="O2021" s="48">
        <f t="shared" si="188"/>
        <v>1923.3673693734399</v>
      </c>
      <c r="P2021" s="72">
        <f t="shared" si="189"/>
        <v>192.336736937344</v>
      </c>
      <c r="Q2021" s="73">
        <f t="shared" si="190"/>
        <v>317.3556159466176</v>
      </c>
      <c r="R2021" s="48">
        <f t="shared" si="191"/>
        <v>2433.0597222574015</v>
      </c>
      <c r="S2021" s="74">
        <f t="shared" si="192"/>
        <v>55</v>
      </c>
      <c r="T2021" s="6" t="s">
        <v>431</v>
      </c>
      <c r="U2021" s="47" t="s">
        <v>432</v>
      </c>
      <c r="V2021" s="47">
        <v>1</v>
      </c>
      <c r="W2021" s="47">
        <v>1</v>
      </c>
      <c r="X2021" s="47">
        <v>1</v>
      </c>
      <c r="Y2021" s="47">
        <v>1</v>
      </c>
      <c r="Z2021" s="75">
        <v>40855.63685185185</v>
      </c>
      <c r="AA2021" s="6" t="s">
        <v>433</v>
      </c>
      <c r="AB2021" s="47"/>
      <c r="AC2021" s="47" t="s">
        <v>9452</v>
      </c>
      <c r="AD2021" s="47" t="s">
        <v>9453</v>
      </c>
      <c r="AE2021" s="47" t="s">
        <v>9454</v>
      </c>
      <c r="AF2021" s="6" t="s">
        <v>9455</v>
      </c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</row>
    <row r="2022" spans="1:43" s="1" customFormat="1" ht="15.75" x14ac:dyDescent="0.25">
      <c r="A2022" s="47">
        <v>2020</v>
      </c>
      <c r="B2022" s="47" t="s">
        <v>9456</v>
      </c>
      <c r="C2022" s="47" t="s">
        <v>3915</v>
      </c>
      <c r="D2022" s="69" t="s">
        <v>3897</v>
      </c>
      <c r="E2022" s="47">
        <v>2004</v>
      </c>
      <c r="F2022" s="69" t="s">
        <v>6345</v>
      </c>
      <c r="G2022" s="69" t="s">
        <v>561</v>
      </c>
      <c r="H2022" s="69" t="s">
        <v>451</v>
      </c>
      <c r="I2022" s="70">
        <v>3.766026321938269</v>
      </c>
      <c r="J2022" s="47" t="s">
        <v>430</v>
      </c>
      <c r="K2022" s="47">
        <v>8</v>
      </c>
      <c r="L2022" s="71"/>
      <c r="M2022" s="47">
        <v>75</v>
      </c>
      <c r="N2022" s="48">
        <f t="shared" si="187"/>
        <v>160</v>
      </c>
      <c r="O2022" s="48">
        <f t="shared" si="188"/>
        <v>602.56421151012307</v>
      </c>
      <c r="P2022" s="72">
        <f t="shared" si="189"/>
        <v>60.256421151012312</v>
      </c>
      <c r="Q2022" s="73">
        <f t="shared" si="190"/>
        <v>99.423094899170309</v>
      </c>
      <c r="R2022" s="48">
        <f t="shared" si="191"/>
        <v>762.24372756030573</v>
      </c>
      <c r="S2022" s="74">
        <f t="shared" si="192"/>
        <v>55</v>
      </c>
      <c r="T2022" s="6" t="s">
        <v>431</v>
      </c>
      <c r="U2022" s="47" t="s">
        <v>432</v>
      </c>
      <c r="V2022" s="47">
        <v>1</v>
      </c>
      <c r="W2022" s="47">
        <v>1</v>
      </c>
      <c r="X2022" s="47">
        <v>1</v>
      </c>
      <c r="Y2022" s="47">
        <v>1</v>
      </c>
      <c r="Z2022" s="75">
        <v>40855.63685185185</v>
      </c>
      <c r="AA2022" s="6" t="s">
        <v>433</v>
      </c>
      <c r="AB2022" s="47" t="s">
        <v>3899</v>
      </c>
      <c r="AC2022" s="47" t="s">
        <v>9448</v>
      </c>
      <c r="AD2022" s="47" t="s">
        <v>9452</v>
      </c>
      <c r="AE2022" s="47" t="s">
        <v>9457</v>
      </c>
      <c r="AF2022" s="6" t="s">
        <v>9458</v>
      </c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</row>
    <row r="2023" spans="1:43" s="1" customFormat="1" ht="15.75" x14ac:dyDescent="0.25">
      <c r="A2023" s="47">
        <v>2021</v>
      </c>
      <c r="B2023" s="47" t="s">
        <v>9459</v>
      </c>
      <c r="C2023" s="47" t="s">
        <v>3915</v>
      </c>
      <c r="D2023" s="69" t="s">
        <v>3897</v>
      </c>
      <c r="E2023" s="47">
        <v>2004</v>
      </c>
      <c r="F2023" s="69" t="s">
        <v>561</v>
      </c>
      <c r="G2023" s="69" t="s">
        <v>3898</v>
      </c>
      <c r="H2023" s="69" t="s">
        <v>2723</v>
      </c>
      <c r="I2023" s="70">
        <v>233.53453893542959</v>
      </c>
      <c r="J2023" s="47" t="s">
        <v>430</v>
      </c>
      <c r="K2023" s="47">
        <v>10</v>
      </c>
      <c r="L2023" s="71"/>
      <c r="M2023" s="47">
        <v>75</v>
      </c>
      <c r="N2023" s="48">
        <f t="shared" si="187"/>
        <v>180</v>
      </c>
      <c r="O2023" s="48">
        <f t="shared" si="188"/>
        <v>42036.217008377324</v>
      </c>
      <c r="P2023" s="72">
        <f t="shared" si="189"/>
        <v>4203.6217008377325</v>
      </c>
      <c r="Q2023" s="73">
        <f t="shared" si="190"/>
        <v>6935.9758063822583</v>
      </c>
      <c r="R2023" s="48">
        <f t="shared" si="191"/>
        <v>53175.814515597318</v>
      </c>
      <c r="S2023" s="74">
        <f t="shared" si="192"/>
        <v>55</v>
      </c>
      <c r="T2023" s="6" t="s">
        <v>431</v>
      </c>
      <c r="U2023" s="47" t="s">
        <v>432</v>
      </c>
      <c r="V2023" s="47">
        <v>1</v>
      </c>
      <c r="W2023" s="47">
        <v>1</v>
      </c>
      <c r="X2023" s="47">
        <v>1</v>
      </c>
      <c r="Y2023" s="47">
        <v>1</v>
      </c>
      <c r="Z2023" s="75">
        <v>42138.423796296287</v>
      </c>
      <c r="AA2023" s="6" t="s">
        <v>433</v>
      </c>
      <c r="AB2023" s="47" t="s">
        <v>3899</v>
      </c>
      <c r="AC2023" s="47" t="s">
        <v>9460</v>
      </c>
      <c r="AD2023" s="47" t="s">
        <v>9461</v>
      </c>
      <c r="AE2023" s="47" t="s">
        <v>9462</v>
      </c>
      <c r="AF2023" s="6" t="s">
        <v>9463</v>
      </c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</row>
    <row r="2024" spans="1:43" s="1" customFormat="1" ht="15.75" x14ac:dyDescent="0.25">
      <c r="A2024" s="47">
        <v>2022</v>
      </c>
      <c r="B2024" s="47" t="s">
        <v>9464</v>
      </c>
      <c r="C2024" s="47" t="s">
        <v>3915</v>
      </c>
      <c r="D2024" s="69" t="s">
        <v>3897</v>
      </c>
      <c r="E2024" s="47">
        <v>2004</v>
      </c>
      <c r="F2024" s="69" t="s">
        <v>561</v>
      </c>
      <c r="G2024" s="69" t="s">
        <v>7220</v>
      </c>
      <c r="H2024" s="69" t="s">
        <v>2723</v>
      </c>
      <c r="I2024" s="70">
        <v>2.2481830090891721</v>
      </c>
      <c r="J2024" s="47" t="s">
        <v>430</v>
      </c>
      <c r="K2024" s="47">
        <v>12</v>
      </c>
      <c r="L2024" s="71"/>
      <c r="M2024" s="47">
        <v>75</v>
      </c>
      <c r="N2024" s="48">
        <f t="shared" si="187"/>
        <v>200</v>
      </c>
      <c r="O2024" s="48">
        <f t="shared" si="188"/>
        <v>449.63660181783445</v>
      </c>
      <c r="P2024" s="72">
        <f t="shared" si="189"/>
        <v>44.963660181783446</v>
      </c>
      <c r="Q2024" s="73">
        <f t="shared" si="190"/>
        <v>74.190039299942683</v>
      </c>
      <c r="R2024" s="48">
        <f t="shared" si="191"/>
        <v>568.79030129956061</v>
      </c>
      <c r="S2024" s="74">
        <f t="shared" si="192"/>
        <v>55</v>
      </c>
      <c r="T2024" s="6" t="s">
        <v>431</v>
      </c>
      <c r="U2024" s="47" t="s">
        <v>432</v>
      </c>
      <c r="V2024" s="47">
        <v>1</v>
      </c>
      <c r="W2024" s="47">
        <v>1</v>
      </c>
      <c r="X2024" s="47">
        <v>1</v>
      </c>
      <c r="Y2024" s="47">
        <v>1</v>
      </c>
      <c r="Z2024" s="75">
        <v>40855.63685185185</v>
      </c>
      <c r="AA2024" s="6" t="s">
        <v>433</v>
      </c>
      <c r="AB2024" s="47" t="s">
        <v>3899</v>
      </c>
      <c r="AC2024" s="47" t="s">
        <v>9465</v>
      </c>
      <c r="AD2024" s="47" t="s">
        <v>9466</v>
      </c>
      <c r="AE2024" s="47" t="s">
        <v>9467</v>
      </c>
      <c r="AF2024" s="6" t="s">
        <v>9468</v>
      </c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</row>
    <row r="2025" spans="1:43" s="1" customFormat="1" ht="15.75" x14ac:dyDescent="0.25">
      <c r="A2025" s="47">
        <v>2023</v>
      </c>
      <c r="B2025" s="47" t="s">
        <v>9469</v>
      </c>
      <c r="C2025" s="47" t="s">
        <v>3915</v>
      </c>
      <c r="D2025" s="69" t="s">
        <v>7097</v>
      </c>
      <c r="E2025" s="47">
        <v>2001</v>
      </c>
      <c r="F2025" s="69" t="s">
        <v>561</v>
      </c>
      <c r="G2025" s="69" t="s">
        <v>7220</v>
      </c>
      <c r="H2025" s="69" t="s">
        <v>2723</v>
      </c>
      <c r="I2025" s="70">
        <v>97.839614646761603</v>
      </c>
      <c r="J2025" s="47" t="s">
        <v>430</v>
      </c>
      <c r="K2025" s="47">
        <v>12</v>
      </c>
      <c r="L2025" s="71"/>
      <c r="M2025" s="47">
        <v>75</v>
      </c>
      <c r="N2025" s="48">
        <f t="shared" si="187"/>
        <v>200</v>
      </c>
      <c r="O2025" s="48">
        <f t="shared" si="188"/>
        <v>19567.92292935232</v>
      </c>
      <c r="P2025" s="72">
        <f t="shared" si="189"/>
        <v>1956.7922929352321</v>
      </c>
      <c r="Q2025" s="73">
        <f t="shared" si="190"/>
        <v>3228.7072833431325</v>
      </c>
      <c r="R2025" s="48">
        <f t="shared" si="191"/>
        <v>24753.422505630686</v>
      </c>
      <c r="S2025" s="74">
        <f t="shared" si="192"/>
        <v>52</v>
      </c>
      <c r="T2025" s="6" t="s">
        <v>431</v>
      </c>
      <c r="U2025" s="47" t="s">
        <v>432</v>
      </c>
      <c r="V2025" s="47">
        <v>1</v>
      </c>
      <c r="W2025" s="47">
        <v>1</v>
      </c>
      <c r="X2025" s="47">
        <v>1</v>
      </c>
      <c r="Y2025" s="47">
        <v>1</v>
      </c>
      <c r="Z2025" s="75">
        <v>40855.63685185185</v>
      </c>
      <c r="AA2025" s="6" t="s">
        <v>433</v>
      </c>
      <c r="AB2025" s="47" t="s">
        <v>7098</v>
      </c>
      <c r="AC2025" s="47" t="s">
        <v>7222</v>
      </c>
      <c r="AD2025" s="47" t="s">
        <v>9465</v>
      </c>
      <c r="AE2025" s="47" t="s">
        <v>9470</v>
      </c>
      <c r="AF2025" s="6" t="s">
        <v>9471</v>
      </c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</row>
    <row r="2026" spans="1:43" s="1" customFormat="1" ht="15.75" x14ac:dyDescent="0.25">
      <c r="A2026" s="47">
        <v>2024</v>
      </c>
      <c r="B2026" s="47" t="s">
        <v>9472</v>
      </c>
      <c r="C2026" s="47" t="s">
        <v>3915</v>
      </c>
      <c r="D2026" s="69" t="s">
        <v>7097</v>
      </c>
      <c r="E2026" s="47">
        <v>2001</v>
      </c>
      <c r="F2026" s="69" t="s">
        <v>7220</v>
      </c>
      <c r="G2026" s="69" t="s">
        <v>2723</v>
      </c>
      <c r="H2026" s="69" t="s">
        <v>451</v>
      </c>
      <c r="I2026" s="70">
        <v>109.6595985658701</v>
      </c>
      <c r="J2026" s="47" t="s">
        <v>430</v>
      </c>
      <c r="K2026" s="47">
        <v>6</v>
      </c>
      <c r="L2026" s="71"/>
      <c r="M2026" s="47">
        <v>75</v>
      </c>
      <c r="N2026" s="48">
        <f t="shared" si="187"/>
        <v>140</v>
      </c>
      <c r="O2026" s="48">
        <f t="shared" si="188"/>
        <v>15352.343799221813</v>
      </c>
      <c r="P2026" s="72">
        <f t="shared" si="189"/>
        <v>1535.2343799221815</v>
      </c>
      <c r="Q2026" s="73">
        <f t="shared" si="190"/>
        <v>2533.136726871599</v>
      </c>
      <c r="R2026" s="48">
        <f t="shared" si="191"/>
        <v>19420.714906015593</v>
      </c>
      <c r="S2026" s="74">
        <f t="shared" si="192"/>
        <v>52</v>
      </c>
      <c r="T2026" s="6" t="s">
        <v>431</v>
      </c>
      <c r="U2026" s="47" t="s">
        <v>432</v>
      </c>
      <c r="V2026" s="47">
        <v>1</v>
      </c>
      <c r="W2026" s="47">
        <v>1</v>
      </c>
      <c r="X2026" s="47">
        <v>1</v>
      </c>
      <c r="Y2026" s="47">
        <v>1</v>
      </c>
      <c r="Z2026" s="75">
        <v>40855.63685185185</v>
      </c>
      <c r="AA2026" s="6" t="s">
        <v>433</v>
      </c>
      <c r="AB2026" s="47" t="s">
        <v>7098</v>
      </c>
      <c r="AC2026" s="47" t="s">
        <v>7248</v>
      </c>
      <c r="AD2026" s="47" t="s">
        <v>9473</v>
      </c>
      <c r="AE2026" s="47" t="s">
        <v>9474</v>
      </c>
      <c r="AF2026" s="6" t="s">
        <v>9475</v>
      </c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</row>
    <row r="2027" spans="1:43" s="1" customFormat="1" ht="15.75" x14ac:dyDescent="0.25">
      <c r="A2027" s="47">
        <v>2025</v>
      </c>
      <c r="B2027" s="47" t="s">
        <v>9476</v>
      </c>
      <c r="C2027" s="47" t="s">
        <v>3915</v>
      </c>
      <c r="D2027" s="69" t="s">
        <v>3897</v>
      </c>
      <c r="E2027" s="47">
        <v>2004</v>
      </c>
      <c r="F2027" s="69" t="s">
        <v>7220</v>
      </c>
      <c r="G2027" s="69" t="s">
        <v>451</v>
      </c>
      <c r="H2027" s="69" t="s">
        <v>451</v>
      </c>
      <c r="I2027" s="70">
        <v>2.0072789149650658</v>
      </c>
      <c r="J2027" s="47" t="s">
        <v>430</v>
      </c>
      <c r="K2027" s="47">
        <v>6</v>
      </c>
      <c r="L2027" s="71"/>
      <c r="M2027" s="47">
        <v>75</v>
      </c>
      <c r="N2027" s="48">
        <f t="shared" ref="N2027:N2090" si="193">IF(K2027=4,100,IF(K2027=6,140,IF(K2027=8,160,IF(K2027=10,180,IF(K2027=12,200,IF(K2027=14,225,IF(K2027=16,275,IF(K2027=18,350,0))))))))</f>
        <v>140</v>
      </c>
      <c r="O2027" s="48">
        <f t="shared" si="188"/>
        <v>281.01904809510921</v>
      </c>
      <c r="P2027" s="72">
        <f t="shared" si="189"/>
        <v>28.101904809510923</v>
      </c>
      <c r="Q2027" s="73">
        <f t="shared" si="190"/>
        <v>46.368142935693022</v>
      </c>
      <c r="R2027" s="48">
        <f t="shared" si="191"/>
        <v>355.48909584031315</v>
      </c>
      <c r="S2027" s="74">
        <f t="shared" si="192"/>
        <v>55</v>
      </c>
      <c r="T2027" s="6" t="s">
        <v>431</v>
      </c>
      <c r="U2027" s="47" t="s">
        <v>432</v>
      </c>
      <c r="V2027" s="47">
        <v>1</v>
      </c>
      <c r="W2027" s="47">
        <v>1</v>
      </c>
      <c r="X2027" s="47">
        <v>1</v>
      </c>
      <c r="Y2027" s="47">
        <v>1</v>
      </c>
      <c r="Z2027" s="75">
        <v>40855.63685185185</v>
      </c>
      <c r="AA2027" s="6" t="s">
        <v>433</v>
      </c>
      <c r="AB2027" s="47" t="s">
        <v>3899</v>
      </c>
      <c r="AC2027" s="47"/>
      <c r="AD2027" s="47"/>
      <c r="AE2027" s="47" t="s">
        <v>9477</v>
      </c>
      <c r="AF2027" s="6" t="s">
        <v>9478</v>
      </c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</row>
    <row r="2028" spans="1:43" s="1" customFormat="1" ht="31.5" x14ac:dyDescent="0.25">
      <c r="A2028" s="47">
        <v>2026</v>
      </c>
      <c r="B2028" s="47" t="s">
        <v>9479</v>
      </c>
      <c r="C2028" s="47" t="s">
        <v>4354</v>
      </c>
      <c r="D2028" s="69" t="s">
        <v>1497</v>
      </c>
      <c r="E2028" s="47">
        <v>2004</v>
      </c>
      <c r="F2028" s="69" t="s">
        <v>1500</v>
      </c>
      <c r="G2028" s="69" t="s">
        <v>451</v>
      </c>
      <c r="H2028" s="69" t="s">
        <v>451</v>
      </c>
      <c r="I2028" s="70">
        <v>4.999925657765365</v>
      </c>
      <c r="J2028" s="47" t="s">
        <v>430</v>
      </c>
      <c r="K2028" s="47">
        <v>8</v>
      </c>
      <c r="L2028" s="71"/>
      <c r="M2028" s="47">
        <v>75</v>
      </c>
      <c r="N2028" s="48">
        <f t="shared" si="193"/>
        <v>160</v>
      </c>
      <c r="O2028" s="48">
        <f t="shared" si="188"/>
        <v>799.98810524245846</v>
      </c>
      <c r="P2028" s="72">
        <f t="shared" si="189"/>
        <v>79.998810524245854</v>
      </c>
      <c r="Q2028" s="73">
        <f t="shared" si="190"/>
        <v>131.99803736500564</v>
      </c>
      <c r="R2028" s="48">
        <f t="shared" si="191"/>
        <v>1011.98495313171</v>
      </c>
      <c r="S2028" s="74">
        <f t="shared" si="192"/>
        <v>55</v>
      </c>
      <c r="T2028" s="6" t="s">
        <v>431</v>
      </c>
      <c r="U2028" s="47" t="s">
        <v>432</v>
      </c>
      <c r="V2028" s="47">
        <v>1</v>
      </c>
      <c r="W2028" s="47">
        <v>1</v>
      </c>
      <c r="X2028" s="47">
        <v>1</v>
      </c>
      <c r="Y2028" s="47">
        <v>1</v>
      </c>
      <c r="Z2028" s="75">
        <v>40855.63685185185</v>
      </c>
      <c r="AA2028" s="6" t="s">
        <v>433</v>
      </c>
      <c r="AB2028" s="47" t="s">
        <v>1501</v>
      </c>
      <c r="AC2028" s="47" t="s">
        <v>9480</v>
      </c>
      <c r="AD2028" s="47" t="s">
        <v>4405</v>
      </c>
      <c r="AE2028" s="47" t="s">
        <v>9481</v>
      </c>
      <c r="AF2028" s="6" t="s">
        <v>9482</v>
      </c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</row>
    <row r="2029" spans="1:43" s="1" customFormat="1" ht="31.5" x14ac:dyDescent="0.25">
      <c r="A2029" s="47">
        <v>2027</v>
      </c>
      <c r="B2029" s="47" t="s">
        <v>9483</v>
      </c>
      <c r="C2029" s="47" t="s">
        <v>1496</v>
      </c>
      <c r="D2029" s="69" t="s">
        <v>1497</v>
      </c>
      <c r="E2029" s="47">
        <v>2004</v>
      </c>
      <c r="F2029" s="69" t="s">
        <v>1498</v>
      </c>
      <c r="G2029" s="69" t="s">
        <v>1499</v>
      </c>
      <c r="H2029" s="69" t="s">
        <v>451</v>
      </c>
      <c r="I2029" s="70">
        <v>2.664327580220017</v>
      </c>
      <c r="J2029" s="47" t="s">
        <v>430</v>
      </c>
      <c r="K2029" s="47">
        <v>6</v>
      </c>
      <c r="L2029" s="71"/>
      <c r="M2029" s="47">
        <v>75</v>
      </c>
      <c r="N2029" s="48">
        <f t="shared" si="193"/>
        <v>140</v>
      </c>
      <c r="O2029" s="48">
        <f t="shared" si="188"/>
        <v>373.0058612308024</v>
      </c>
      <c r="P2029" s="72">
        <f t="shared" si="189"/>
        <v>37.300586123080244</v>
      </c>
      <c r="Q2029" s="73">
        <f t="shared" si="190"/>
        <v>61.54596710308239</v>
      </c>
      <c r="R2029" s="48">
        <f t="shared" si="191"/>
        <v>471.85241445696499</v>
      </c>
      <c r="S2029" s="74">
        <f t="shared" si="192"/>
        <v>55</v>
      </c>
      <c r="T2029" s="6" t="s">
        <v>431</v>
      </c>
      <c r="U2029" s="47" t="s">
        <v>432</v>
      </c>
      <c r="V2029" s="47">
        <v>1</v>
      </c>
      <c r="W2029" s="47">
        <v>1</v>
      </c>
      <c r="X2029" s="47">
        <v>1</v>
      </c>
      <c r="Y2029" s="47">
        <v>1</v>
      </c>
      <c r="Z2029" s="75">
        <v>40855.63685185185</v>
      </c>
      <c r="AA2029" s="6" t="s">
        <v>433</v>
      </c>
      <c r="AB2029" s="47" t="s">
        <v>1501</v>
      </c>
      <c r="AC2029" s="47" t="s">
        <v>9484</v>
      </c>
      <c r="AD2029" s="47" t="s">
        <v>9485</v>
      </c>
      <c r="AE2029" s="47" t="s">
        <v>9486</v>
      </c>
      <c r="AF2029" s="6" t="s">
        <v>9487</v>
      </c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</row>
    <row r="2030" spans="1:43" s="1" customFormat="1" ht="31.5" x14ac:dyDescent="0.25">
      <c r="A2030" s="47">
        <v>2028</v>
      </c>
      <c r="B2030" s="47" t="s">
        <v>9488</v>
      </c>
      <c r="C2030" s="47" t="s">
        <v>1496</v>
      </c>
      <c r="D2030" s="69" t="s">
        <v>1497</v>
      </c>
      <c r="E2030" s="47">
        <v>2004</v>
      </c>
      <c r="F2030" s="69" t="s">
        <v>1498</v>
      </c>
      <c r="G2030" s="69" t="s">
        <v>1499</v>
      </c>
      <c r="H2030" s="69" t="s">
        <v>451</v>
      </c>
      <c r="I2030" s="70">
        <v>3.42643525971955</v>
      </c>
      <c r="J2030" s="47" t="s">
        <v>430</v>
      </c>
      <c r="K2030" s="47">
        <v>8</v>
      </c>
      <c r="L2030" s="71"/>
      <c r="M2030" s="47">
        <v>75</v>
      </c>
      <c r="N2030" s="48">
        <f t="shared" si="193"/>
        <v>160</v>
      </c>
      <c r="O2030" s="48">
        <f t="shared" si="188"/>
        <v>548.22964155512796</v>
      </c>
      <c r="P2030" s="72">
        <f t="shared" si="189"/>
        <v>54.8229641555128</v>
      </c>
      <c r="Q2030" s="73">
        <f t="shared" si="190"/>
        <v>90.457890856596109</v>
      </c>
      <c r="R2030" s="48">
        <f t="shared" si="191"/>
        <v>693.51049656723683</v>
      </c>
      <c r="S2030" s="74">
        <f t="shared" si="192"/>
        <v>55</v>
      </c>
      <c r="T2030" s="6" t="s">
        <v>431</v>
      </c>
      <c r="U2030" s="47" t="s">
        <v>432</v>
      </c>
      <c r="V2030" s="47">
        <v>1</v>
      </c>
      <c r="W2030" s="47">
        <v>1</v>
      </c>
      <c r="X2030" s="47">
        <v>1</v>
      </c>
      <c r="Y2030" s="47">
        <v>1</v>
      </c>
      <c r="Z2030" s="75">
        <v>40855.63685185185</v>
      </c>
      <c r="AA2030" s="6" t="s">
        <v>433</v>
      </c>
      <c r="AB2030" s="47" t="s">
        <v>1501</v>
      </c>
      <c r="AC2030" s="47" t="s">
        <v>9489</v>
      </c>
      <c r="AD2030" s="47" t="s">
        <v>9484</v>
      </c>
      <c r="AE2030" s="47" t="s">
        <v>9490</v>
      </c>
      <c r="AF2030" s="6" t="s">
        <v>9491</v>
      </c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</row>
    <row r="2031" spans="1:43" s="1" customFormat="1" ht="31.5" x14ac:dyDescent="0.25">
      <c r="A2031" s="47">
        <v>2029</v>
      </c>
      <c r="B2031" s="47" t="s">
        <v>9492</v>
      </c>
      <c r="C2031" s="47" t="s">
        <v>9493</v>
      </c>
      <c r="D2031" s="69" t="s">
        <v>1497</v>
      </c>
      <c r="E2031" s="47">
        <v>2004</v>
      </c>
      <c r="F2031" s="69" t="s">
        <v>9494</v>
      </c>
      <c r="G2031" s="69" t="s">
        <v>451</v>
      </c>
      <c r="H2031" s="69" t="s">
        <v>457</v>
      </c>
      <c r="I2031" s="70">
        <v>2.1014000028371811</v>
      </c>
      <c r="J2031" s="47" t="s">
        <v>430</v>
      </c>
      <c r="K2031" s="47">
        <v>12</v>
      </c>
      <c r="L2031" s="71"/>
      <c r="M2031" s="47">
        <v>75</v>
      </c>
      <c r="N2031" s="48">
        <f t="shared" si="193"/>
        <v>200</v>
      </c>
      <c r="O2031" s="48">
        <f t="shared" si="188"/>
        <v>420.28000056743622</v>
      </c>
      <c r="P2031" s="72">
        <f t="shared" si="189"/>
        <v>42.028000056743622</v>
      </c>
      <c r="Q2031" s="73">
        <f t="shared" si="190"/>
        <v>69.346200093626976</v>
      </c>
      <c r="R2031" s="48">
        <f t="shared" si="191"/>
        <v>531.65420071780682</v>
      </c>
      <c r="S2031" s="74">
        <f t="shared" si="192"/>
        <v>55</v>
      </c>
      <c r="T2031" s="6" t="s">
        <v>431</v>
      </c>
      <c r="U2031" s="47" t="s">
        <v>432</v>
      </c>
      <c r="V2031" s="47">
        <v>1</v>
      </c>
      <c r="W2031" s="47">
        <v>1</v>
      </c>
      <c r="X2031" s="47">
        <v>1</v>
      </c>
      <c r="Y2031" s="47">
        <v>1</v>
      </c>
      <c r="Z2031" s="75">
        <v>40855.636863425927</v>
      </c>
      <c r="AA2031" s="6" t="s">
        <v>433</v>
      </c>
      <c r="AB2031" s="47" t="s">
        <v>1501</v>
      </c>
      <c r="AC2031" s="47" t="s">
        <v>9495</v>
      </c>
      <c r="AD2031" s="47" t="s">
        <v>9496</v>
      </c>
      <c r="AE2031" s="47" t="s">
        <v>9497</v>
      </c>
      <c r="AF2031" s="6" t="s">
        <v>9498</v>
      </c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</row>
    <row r="2032" spans="1:43" s="1" customFormat="1" ht="31.5" x14ac:dyDescent="0.25">
      <c r="A2032" s="47">
        <v>2030</v>
      </c>
      <c r="B2032" s="47" t="s">
        <v>9499</v>
      </c>
      <c r="C2032" s="47" t="s">
        <v>9493</v>
      </c>
      <c r="D2032" s="69" t="s">
        <v>1497</v>
      </c>
      <c r="E2032" s="47">
        <v>2004</v>
      </c>
      <c r="F2032" s="69" t="s">
        <v>9494</v>
      </c>
      <c r="G2032" s="69" t="s">
        <v>451</v>
      </c>
      <c r="H2032" s="69" t="s">
        <v>457</v>
      </c>
      <c r="I2032" s="70">
        <v>2.558742801616368</v>
      </c>
      <c r="J2032" s="47" t="s">
        <v>430</v>
      </c>
      <c r="K2032" s="47">
        <v>12</v>
      </c>
      <c r="L2032" s="71"/>
      <c r="M2032" s="47">
        <v>75</v>
      </c>
      <c r="N2032" s="48">
        <f t="shared" si="193"/>
        <v>200</v>
      </c>
      <c r="O2032" s="48">
        <f t="shared" si="188"/>
        <v>511.74856032327358</v>
      </c>
      <c r="P2032" s="72">
        <f t="shared" si="189"/>
        <v>51.174856032327362</v>
      </c>
      <c r="Q2032" s="73">
        <f t="shared" si="190"/>
        <v>84.438512453340138</v>
      </c>
      <c r="R2032" s="48">
        <f t="shared" si="191"/>
        <v>647.361928808941</v>
      </c>
      <c r="S2032" s="74">
        <f t="shared" si="192"/>
        <v>55</v>
      </c>
      <c r="T2032" s="6" t="s">
        <v>431</v>
      </c>
      <c r="U2032" s="47" t="s">
        <v>432</v>
      </c>
      <c r="V2032" s="47">
        <v>1</v>
      </c>
      <c r="W2032" s="47">
        <v>1</v>
      </c>
      <c r="X2032" s="47">
        <v>1</v>
      </c>
      <c r="Y2032" s="47">
        <v>1</v>
      </c>
      <c r="Z2032" s="75">
        <v>40855.636863425927</v>
      </c>
      <c r="AA2032" s="6" t="s">
        <v>433</v>
      </c>
      <c r="AB2032" s="47" t="s">
        <v>1501</v>
      </c>
      <c r="AC2032" s="47" t="s">
        <v>9500</v>
      </c>
      <c r="AD2032" s="47" t="s">
        <v>9495</v>
      </c>
      <c r="AE2032" s="47" t="s">
        <v>9501</v>
      </c>
      <c r="AF2032" s="6" t="s">
        <v>9502</v>
      </c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</row>
    <row r="2033" spans="1:43" s="1" customFormat="1" ht="31.5" x14ac:dyDescent="0.25">
      <c r="A2033" s="47">
        <v>2031</v>
      </c>
      <c r="B2033" s="47" t="s">
        <v>9503</v>
      </c>
      <c r="C2033" s="47" t="s">
        <v>1496</v>
      </c>
      <c r="D2033" s="69" t="s">
        <v>1497</v>
      </c>
      <c r="E2033" s="47">
        <v>2004</v>
      </c>
      <c r="F2033" s="69" t="s">
        <v>1498</v>
      </c>
      <c r="G2033" s="69" t="s">
        <v>451</v>
      </c>
      <c r="H2033" s="69" t="s">
        <v>451</v>
      </c>
      <c r="I2033" s="70">
        <v>4.2224119243471456</v>
      </c>
      <c r="J2033" s="47" t="s">
        <v>430</v>
      </c>
      <c r="K2033" s="47">
        <v>12</v>
      </c>
      <c r="L2033" s="71"/>
      <c r="M2033" s="47">
        <v>75</v>
      </c>
      <c r="N2033" s="48">
        <f t="shared" si="193"/>
        <v>200</v>
      </c>
      <c r="O2033" s="48">
        <f t="shared" si="188"/>
        <v>844.4823848694291</v>
      </c>
      <c r="P2033" s="72">
        <f t="shared" si="189"/>
        <v>84.448238486942913</v>
      </c>
      <c r="Q2033" s="73">
        <f t="shared" si="190"/>
        <v>139.3395935034558</v>
      </c>
      <c r="R2033" s="48">
        <f t="shared" si="191"/>
        <v>1068.2702168598278</v>
      </c>
      <c r="S2033" s="74">
        <f t="shared" si="192"/>
        <v>55</v>
      </c>
      <c r="T2033" s="6" t="s">
        <v>431</v>
      </c>
      <c r="U2033" s="47" t="s">
        <v>432</v>
      </c>
      <c r="V2033" s="47">
        <v>1</v>
      </c>
      <c r="W2033" s="47">
        <v>1</v>
      </c>
      <c r="X2033" s="47">
        <v>1</v>
      </c>
      <c r="Y2033" s="47">
        <v>1</v>
      </c>
      <c r="Z2033" s="75">
        <v>40855.636863425927</v>
      </c>
      <c r="AA2033" s="6" t="s">
        <v>433</v>
      </c>
      <c r="AB2033" s="47" t="s">
        <v>1501</v>
      </c>
      <c r="AC2033" s="47" t="s">
        <v>9504</v>
      </c>
      <c r="AD2033" s="47" t="s">
        <v>9505</v>
      </c>
      <c r="AE2033" s="47" t="s">
        <v>9506</v>
      </c>
      <c r="AF2033" s="6" t="s">
        <v>9507</v>
      </c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</row>
    <row r="2034" spans="1:43" s="1" customFormat="1" ht="31.5" x14ac:dyDescent="0.25">
      <c r="A2034" s="47">
        <v>2032</v>
      </c>
      <c r="B2034" s="47" t="s">
        <v>9508</v>
      </c>
      <c r="C2034" s="47" t="s">
        <v>1496</v>
      </c>
      <c r="D2034" s="69" t="s">
        <v>1497</v>
      </c>
      <c r="E2034" s="47">
        <v>2004</v>
      </c>
      <c r="F2034" s="69" t="s">
        <v>1498</v>
      </c>
      <c r="G2034" s="69" t="s">
        <v>1500</v>
      </c>
      <c r="H2034" s="69" t="s">
        <v>451</v>
      </c>
      <c r="I2034" s="70">
        <v>39.91648907456748</v>
      </c>
      <c r="J2034" s="47" t="s">
        <v>430</v>
      </c>
      <c r="K2034" s="47">
        <v>6</v>
      </c>
      <c r="L2034" s="71"/>
      <c r="M2034" s="47">
        <v>75</v>
      </c>
      <c r="N2034" s="48">
        <f t="shared" si="193"/>
        <v>140</v>
      </c>
      <c r="O2034" s="48">
        <f t="shared" si="188"/>
        <v>5588.3084704394469</v>
      </c>
      <c r="P2034" s="72">
        <f t="shared" si="189"/>
        <v>558.83084704394469</v>
      </c>
      <c r="Q2034" s="73">
        <f t="shared" si="190"/>
        <v>922.07089762250871</v>
      </c>
      <c r="R2034" s="48">
        <f t="shared" si="191"/>
        <v>7069.2102151059007</v>
      </c>
      <c r="S2034" s="74">
        <f t="shared" si="192"/>
        <v>55</v>
      </c>
      <c r="T2034" s="6" t="s">
        <v>431</v>
      </c>
      <c r="U2034" s="47" t="s">
        <v>432</v>
      </c>
      <c r="V2034" s="47">
        <v>1</v>
      </c>
      <c r="W2034" s="47">
        <v>1</v>
      </c>
      <c r="X2034" s="47">
        <v>1</v>
      </c>
      <c r="Y2034" s="47">
        <v>1</v>
      </c>
      <c r="Z2034" s="75">
        <v>40855.636863425927</v>
      </c>
      <c r="AA2034" s="6" t="s">
        <v>433</v>
      </c>
      <c r="AB2034" s="47" t="s">
        <v>1501</v>
      </c>
      <c r="AC2034" s="47" t="s">
        <v>9509</v>
      </c>
      <c r="AD2034" s="47" t="s">
        <v>9510</v>
      </c>
      <c r="AE2034" s="47" t="s">
        <v>9511</v>
      </c>
      <c r="AF2034" s="6" t="s">
        <v>9512</v>
      </c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</row>
    <row r="2035" spans="1:43" s="1" customFormat="1" ht="31.5" x14ac:dyDescent="0.25">
      <c r="A2035" s="47">
        <v>2033</v>
      </c>
      <c r="B2035" s="47" t="s">
        <v>9513</v>
      </c>
      <c r="C2035" s="47" t="s">
        <v>1496</v>
      </c>
      <c r="D2035" s="69" t="s">
        <v>1497</v>
      </c>
      <c r="E2035" s="47">
        <v>2004</v>
      </c>
      <c r="F2035" s="69" t="s">
        <v>1498</v>
      </c>
      <c r="G2035" s="69" t="s">
        <v>1499</v>
      </c>
      <c r="H2035" s="69" t="s">
        <v>1500</v>
      </c>
      <c r="I2035" s="70">
        <v>56.519543029241383</v>
      </c>
      <c r="J2035" s="47" t="s">
        <v>430</v>
      </c>
      <c r="K2035" s="47">
        <v>8</v>
      </c>
      <c r="L2035" s="71"/>
      <c r="M2035" s="47">
        <v>75</v>
      </c>
      <c r="N2035" s="48">
        <f t="shared" si="193"/>
        <v>160</v>
      </c>
      <c r="O2035" s="48">
        <f t="shared" si="188"/>
        <v>9043.1268846786206</v>
      </c>
      <c r="P2035" s="72">
        <f t="shared" si="189"/>
        <v>904.31268846786213</v>
      </c>
      <c r="Q2035" s="73">
        <f t="shared" si="190"/>
        <v>1492.1159359719725</v>
      </c>
      <c r="R2035" s="48">
        <f t="shared" si="191"/>
        <v>11439.555509118456</v>
      </c>
      <c r="S2035" s="74">
        <f t="shared" si="192"/>
        <v>55</v>
      </c>
      <c r="T2035" s="6" t="s">
        <v>431</v>
      </c>
      <c r="U2035" s="47" t="s">
        <v>432</v>
      </c>
      <c r="V2035" s="47">
        <v>1</v>
      </c>
      <c r="W2035" s="47">
        <v>1</v>
      </c>
      <c r="X2035" s="47">
        <v>1</v>
      </c>
      <c r="Y2035" s="47">
        <v>1</v>
      </c>
      <c r="Z2035" s="75">
        <v>40855.636863425927</v>
      </c>
      <c r="AA2035" s="6" t="s">
        <v>433</v>
      </c>
      <c r="AB2035" s="47" t="s">
        <v>1501</v>
      </c>
      <c r="AC2035" s="47" t="s">
        <v>9514</v>
      </c>
      <c r="AD2035" s="47" t="s">
        <v>9509</v>
      </c>
      <c r="AE2035" s="47" t="s">
        <v>9515</v>
      </c>
      <c r="AF2035" s="6" t="s">
        <v>9516</v>
      </c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</row>
    <row r="2036" spans="1:43" s="1" customFormat="1" ht="31.5" x14ac:dyDescent="0.25">
      <c r="A2036" s="47">
        <v>2034</v>
      </c>
      <c r="B2036" s="47" t="s">
        <v>9517</v>
      </c>
      <c r="C2036" s="47" t="s">
        <v>1496</v>
      </c>
      <c r="D2036" s="69" t="s">
        <v>1497</v>
      </c>
      <c r="E2036" s="47">
        <v>2004</v>
      </c>
      <c r="F2036" s="69" t="s">
        <v>1498</v>
      </c>
      <c r="G2036" s="69" t="s">
        <v>1499</v>
      </c>
      <c r="H2036" s="69" t="s">
        <v>1500</v>
      </c>
      <c r="I2036" s="70">
        <v>2.2468996806022119</v>
      </c>
      <c r="J2036" s="47" t="s">
        <v>430</v>
      </c>
      <c r="K2036" s="47">
        <v>8</v>
      </c>
      <c r="L2036" s="71"/>
      <c r="M2036" s="47">
        <v>75</v>
      </c>
      <c r="N2036" s="48">
        <f t="shared" si="193"/>
        <v>160</v>
      </c>
      <c r="O2036" s="48">
        <f t="shared" si="188"/>
        <v>359.5039488963539</v>
      </c>
      <c r="P2036" s="72">
        <f t="shared" si="189"/>
        <v>35.95039488963539</v>
      </c>
      <c r="Q2036" s="73">
        <f t="shared" si="190"/>
        <v>59.31815156789839</v>
      </c>
      <c r="R2036" s="48">
        <f t="shared" si="191"/>
        <v>454.77249535388768</v>
      </c>
      <c r="S2036" s="74">
        <f t="shared" si="192"/>
        <v>55</v>
      </c>
      <c r="T2036" s="6" t="s">
        <v>431</v>
      </c>
      <c r="U2036" s="47" t="s">
        <v>432</v>
      </c>
      <c r="V2036" s="47">
        <v>1</v>
      </c>
      <c r="W2036" s="47">
        <v>1</v>
      </c>
      <c r="X2036" s="47">
        <v>1</v>
      </c>
      <c r="Y2036" s="47">
        <v>1</v>
      </c>
      <c r="Z2036" s="75">
        <v>40855.636863425927</v>
      </c>
      <c r="AA2036" s="6" t="s">
        <v>433</v>
      </c>
      <c r="AB2036" s="47" t="s">
        <v>1501</v>
      </c>
      <c r="AC2036" s="47"/>
      <c r="AD2036" s="47" t="s">
        <v>9514</v>
      </c>
      <c r="AE2036" s="47" t="s">
        <v>9518</v>
      </c>
      <c r="AF2036" s="6" t="s">
        <v>9519</v>
      </c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</row>
    <row r="2037" spans="1:43" s="1" customFormat="1" ht="31.5" x14ac:dyDescent="0.25">
      <c r="A2037" s="47">
        <v>2035</v>
      </c>
      <c r="B2037" s="47" t="s">
        <v>9520</v>
      </c>
      <c r="C2037" s="47" t="s">
        <v>1496</v>
      </c>
      <c r="D2037" s="69" t="s">
        <v>1497</v>
      </c>
      <c r="E2037" s="47">
        <v>2004</v>
      </c>
      <c r="F2037" s="69" t="s">
        <v>1498</v>
      </c>
      <c r="G2037" s="69" t="s">
        <v>1499</v>
      </c>
      <c r="H2037" s="69" t="s">
        <v>1500</v>
      </c>
      <c r="I2037" s="70">
        <v>2.9633289804936309</v>
      </c>
      <c r="J2037" s="47" t="s">
        <v>430</v>
      </c>
      <c r="K2037" s="47">
        <v>12</v>
      </c>
      <c r="L2037" s="71"/>
      <c r="M2037" s="47">
        <v>75</v>
      </c>
      <c r="N2037" s="48">
        <f t="shared" si="193"/>
        <v>200</v>
      </c>
      <c r="O2037" s="48">
        <f t="shared" si="188"/>
        <v>592.66579609872622</v>
      </c>
      <c r="P2037" s="72">
        <f t="shared" si="189"/>
        <v>59.266579609872622</v>
      </c>
      <c r="Q2037" s="73">
        <f t="shared" si="190"/>
        <v>97.789856356289818</v>
      </c>
      <c r="R2037" s="48">
        <f t="shared" si="191"/>
        <v>749.72223206488866</v>
      </c>
      <c r="S2037" s="74">
        <f t="shared" si="192"/>
        <v>55</v>
      </c>
      <c r="T2037" s="6" t="s">
        <v>431</v>
      </c>
      <c r="U2037" s="47" t="s">
        <v>432</v>
      </c>
      <c r="V2037" s="47">
        <v>1</v>
      </c>
      <c r="W2037" s="47">
        <v>1</v>
      </c>
      <c r="X2037" s="47">
        <v>1</v>
      </c>
      <c r="Y2037" s="47">
        <v>1</v>
      </c>
      <c r="Z2037" s="75">
        <v>40855.636863425927</v>
      </c>
      <c r="AA2037" s="6" t="s">
        <v>433</v>
      </c>
      <c r="AB2037" s="47" t="s">
        <v>1501</v>
      </c>
      <c r="AC2037" s="47" t="s">
        <v>9504</v>
      </c>
      <c r="AD2037" s="47"/>
      <c r="AE2037" s="47" t="s">
        <v>9521</v>
      </c>
      <c r="AF2037" s="6" t="s">
        <v>9522</v>
      </c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</row>
    <row r="2038" spans="1:43" s="1" customFormat="1" ht="31.5" x14ac:dyDescent="0.25">
      <c r="A2038" s="47">
        <v>2036</v>
      </c>
      <c r="B2038" s="47" t="s">
        <v>9523</v>
      </c>
      <c r="C2038" s="47" t="s">
        <v>1496</v>
      </c>
      <c r="D2038" s="69" t="s">
        <v>1497</v>
      </c>
      <c r="E2038" s="47">
        <v>2004</v>
      </c>
      <c r="F2038" s="69" t="s">
        <v>1498</v>
      </c>
      <c r="G2038" s="69" t="s">
        <v>1499</v>
      </c>
      <c r="H2038" s="69" t="s">
        <v>1500</v>
      </c>
      <c r="I2038" s="70">
        <v>1.934997719762978</v>
      </c>
      <c r="J2038" s="47" t="s">
        <v>430</v>
      </c>
      <c r="K2038" s="47">
        <v>12</v>
      </c>
      <c r="L2038" s="71"/>
      <c r="M2038" s="47">
        <v>75</v>
      </c>
      <c r="N2038" s="48">
        <f t="shared" si="193"/>
        <v>200</v>
      </c>
      <c r="O2038" s="48">
        <f t="shared" si="188"/>
        <v>386.99954395259562</v>
      </c>
      <c r="P2038" s="72">
        <f t="shared" si="189"/>
        <v>38.699954395259567</v>
      </c>
      <c r="Q2038" s="73">
        <f t="shared" si="190"/>
        <v>63.854924752178277</v>
      </c>
      <c r="R2038" s="48">
        <f t="shared" si="191"/>
        <v>489.55442310003343</v>
      </c>
      <c r="S2038" s="74">
        <f t="shared" si="192"/>
        <v>55</v>
      </c>
      <c r="T2038" s="6" t="s">
        <v>431</v>
      </c>
      <c r="U2038" s="47" t="s">
        <v>432</v>
      </c>
      <c r="V2038" s="47">
        <v>1</v>
      </c>
      <c r="W2038" s="47">
        <v>1</v>
      </c>
      <c r="X2038" s="47">
        <v>1</v>
      </c>
      <c r="Y2038" s="47">
        <v>1</v>
      </c>
      <c r="Z2038" s="75">
        <v>40855.636863425927</v>
      </c>
      <c r="AA2038" s="6" t="s">
        <v>433</v>
      </c>
      <c r="AB2038" s="47" t="s">
        <v>1501</v>
      </c>
      <c r="AC2038" s="47" t="s">
        <v>1503</v>
      </c>
      <c r="AD2038" s="47" t="s">
        <v>9524</v>
      </c>
      <c r="AE2038" s="47" t="s">
        <v>9525</v>
      </c>
      <c r="AF2038" s="6" t="s">
        <v>9526</v>
      </c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</row>
    <row r="2039" spans="1:43" s="1" customFormat="1" ht="31.5" x14ac:dyDescent="0.25">
      <c r="A2039" s="47">
        <v>2037</v>
      </c>
      <c r="B2039" s="47" t="s">
        <v>9527</v>
      </c>
      <c r="C2039" s="47" t="s">
        <v>1496</v>
      </c>
      <c r="D2039" s="69" t="s">
        <v>1497</v>
      </c>
      <c r="E2039" s="47">
        <v>2004</v>
      </c>
      <c r="F2039" s="69" t="s">
        <v>1498</v>
      </c>
      <c r="G2039" s="69" t="s">
        <v>1499</v>
      </c>
      <c r="H2039" s="69" t="s">
        <v>1500</v>
      </c>
      <c r="I2039" s="70">
        <v>2.9181090968560581</v>
      </c>
      <c r="J2039" s="47" t="s">
        <v>430</v>
      </c>
      <c r="K2039" s="47">
        <v>12</v>
      </c>
      <c r="L2039" s="71"/>
      <c r="M2039" s="47">
        <v>75</v>
      </c>
      <c r="N2039" s="48">
        <f t="shared" si="193"/>
        <v>200</v>
      </c>
      <c r="O2039" s="48">
        <f t="shared" si="188"/>
        <v>583.62181937121159</v>
      </c>
      <c r="P2039" s="72">
        <f t="shared" si="189"/>
        <v>58.362181937121164</v>
      </c>
      <c r="Q2039" s="73">
        <f t="shared" si="190"/>
        <v>96.297600196249903</v>
      </c>
      <c r="R2039" s="48">
        <f t="shared" si="191"/>
        <v>738.28160150458257</v>
      </c>
      <c r="S2039" s="74">
        <f t="shared" si="192"/>
        <v>55</v>
      </c>
      <c r="T2039" s="6" t="s">
        <v>431</v>
      </c>
      <c r="U2039" s="47" t="s">
        <v>432</v>
      </c>
      <c r="V2039" s="47">
        <v>1</v>
      </c>
      <c r="W2039" s="47">
        <v>1</v>
      </c>
      <c r="X2039" s="47">
        <v>1</v>
      </c>
      <c r="Y2039" s="47">
        <v>1</v>
      </c>
      <c r="Z2039" s="75">
        <v>40855.636863425927</v>
      </c>
      <c r="AA2039" s="6" t="s">
        <v>433</v>
      </c>
      <c r="AB2039" s="47" t="s">
        <v>1501</v>
      </c>
      <c r="AC2039" s="47" t="s">
        <v>9524</v>
      </c>
      <c r="AD2039" s="47" t="s">
        <v>9528</v>
      </c>
      <c r="AE2039" s="47" t="s">
        <v>9529</v>
      </c>
      <c r="AF2039" s="6" t="s">
        <v>9530</v>
      </c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</row>
    <row r="2040" spans="1:43" s="1" customFormat="1" ht="31.5" x14ac:dyDescent="0.25">
      <c r="A2040" s="47">
        <v>2038</v>
      </c>
      <c r="B2040" s="47" t="s">
        <v>9531</v>
      </c>
      <c r="C2040" s="47" t="s">
        <v>1496</v>
      </c>
      <c r="D2040" s="69" t="s">
        <v>1497</v>
      </c>
      <c r="E2040" s="47">
        <v>2004</v>
      </c>
      <c r="F2040" s="69" t="s">
        <v>1498</v>
      </c>
      <c r="G2040" s="69" t="s">
        <v>1499</v>
      </c>
      <c r="H2040" s="69" t="s">
        <v>1500</v>
      </c>
      <c r="I2040" s="70">
        <v>2.9157423213687879</v>
      </c>
      <c r="J2040" s="47" t="s">
        <v>430</v>
      </c>
      <c r="K2040" s="47">
        <v>8</v>
      </c>
      <c r="L2040" s="71"/>
      <c r="M2040" s="47">
        <v>75</v>
      </c>
      <c r="N2040" s="48">
        <f t="shared" si="193"/>
        <v>160</v>
      </c>
      <c r="O2040" s="48">
        <f t="shared" si="188"/>
        <v>466.51877141900604</v>
      </c>
      <c r="P2040" s="72">
        <f t="shared" si="189"/>
        <v>46.651877141900606</v>
      </c>
      <c r="Q2040" s="73">
        <f t="shared" si="190"/>
        <v>76.975597284136001</v>
      </c>
      <c r="R2040" s="48">
        <f t="shared" si="191"/>
        <v>590.1462458450427</v>
      </c>
      <c r="S2040" s="74">
        <f t="shared" si="192"/>
        <v>55</v>
      </c>
      <c r="T2040" s="6" t="s">
        <v>431</v>
      </c>
      <c r="U2040" s="47" t="s">
        <v>432</v>
      </c>
      <c r="V2040" s="47">
        <v>1</v>
      </c>
      <c r="W2040" s="47">
        <v>1</v>
      </c>
      <c r="X2040" s="47">
        <v>1</v>
      </c>
      <c r="Y2040" s="47">
        <v>1</v>
      </c>
      <c r="Z2040" s="75">
        <v>40855.636863425927</v>
      </c>
      <c r="AA2040" s="6" t="s">
        <v>433</v>
      </c>
      <c r="AB2040" s="47" t="s">
        <v>1501</v>
      </c>
      <c r="AC2040" s="47" t="s">
        <v>9528</v>
      </c>
      <c r="AD2040" s="47" t="s">
        <v>9532</v>
      </c>
      <c r="AE2040" s="47" t="s">
        <v>9533</v>
      </c>
      <c r="AF2040" s="6" t="s">
        <v>9534</v>
      </c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</row>
    <row r="2041" spans="1:43" s="1" customFormat="1" ht="31.5" x14ac:dyDescent="0.25">
      <c r="A2041" s="47">
        <v>2039</v>
      </c>
      <c r="B2041" s="47" t="s">
        <v>9535</v>
      </c>
      <c r="C2041" s="47" t="s">
        <v>1496</v>
      </c>
      <c r="D2041" s="69" t="s">
        <v>1497</v>
      </c>
      <c r="E2041" s="47">
        <v>2004</v>
      </c>
      <c r="F2041" s="69" t="s">
        <v>1498</v>
      </c>
      <c r="G2041" s="69" t="s">
        <v>1499</v>
      </c>
      <c r="H2041" s="69" t="s">
        <v>1500</v>
      </c>
      <c r="I2041" s="70">
        <v>253.4661325597053</v>
      </c>
      <c r="J2041" s="47" t="s">
        <v>430</v>
      </c>
      <c r="K2041" s="47">
        <v>8</v>
      </c>
      <c r="L2041" s="71"/>
      <c r="M2041" s="47">
        <v>75</v>
      </c>
      <c r="N2041" s="48">
        <f t="shared" si="193"/>
        <v>160</v>
      </c>
      <c r="O2041" s="48">
        <f t="shared" si="188"/>
        <v>40554.581209552845</v>
      </c>
      <c r="P2041" s="72">
        <f t="shared" si="189"/>
        <v>4055.4581209552848</v>
      </c>
      <c r="Q2041" s="73">
        <f t="shared" si="190"/>
        <v>6691.5058995762192</v>
      </c>
      <c r="R2041" s="48">
        <f t="shared" si="191"/>
        <v>51301.545230084346</v>
      </c>
      <c r="S2041" s="74">
        <f t="shared" si="192"/>
        <v>55</v>
      </c>
      <c r="T2041" s="6" t="s">
        <v>431</v>
      </c>
      <c r="U2041" s="47" t="s">
        <v>432</v>
      </c>
      <c r="V2041" s="47">
        <v>1</v>
      </c>
      <c r="W2041" s="47">
        <v>1</v>
      </c>
      <c r="X2041" s="47">
        <v>1</v>
      </c>
      <c r="Y2041" s="47">
        <v>1</v>
      </c>
      <c r="Z2041" s="75">
        <v>40855.636863425927</v>
      </c>
      <c r="AA2041" s="6" t="s">
        <v>433</v>
      </c>
      <c r="AB2041" s="47" t="s">
        <v>1501</v>
      </c>
      <c r="AC2041" s="47" t="s">
        <v>9532</v>
      </c>
      <c r="AD2041" s="47" t="s">
        <v>9489</v>
      </c>
      <c r="AE2041" s="47" t="s">
        <v>9536</v>
      </c>
      <c r="AF2041" s="6" t="s">
        <v>9537</v>
      </c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</row>
    <row r="2042" spans="1:43" s="1" customFormat="1" ht="31.5" x14ac:dyDescent="0.25">
      <c r="A2042" s="47">
        <v>2040</v>
      </c>
      <c r="B2042" s="47" t="s">
        <v>9538</v>
      </c>
      <c r="C2042" s="47" t="s">
        <v>1496</v>
      </c>
      <c r="D2042" s="69" t="s">
        <v>1497</v>
      </c>
      <c r="E2042" s="47">
        <v>2004</v>
      </c>
      <c r="F2042" s="69" t="s">
        <v>1498</v>
      </c>
      <c r="G2042" s="69" t="s">
        <v>1499</v>
      </c>
      <c r="H2042" s="69" t="s">
        <v>451</v>
      </c>
      <c r="I2042" s="70">
        <v>5.8900836138280033</v>
      </c>
      <c r="J2042" s="47" t="s">
        <v>430</v>
      </c>
      <c r="K2042" s="47">
        <v>8</v>
      </c>
      <c r="L2042" s="71"/>
      <c r="M2042" s="47">
        <v>75</v>
      </c>
      <c r="N2042" s="48">
        <f t="shared" si="193"/>
        <v>160</v>
      </c>
      <c r="O2042" s="48">
        <f t="shared" si="188"/>
        <v>942.41337821248055</v>
      </c>
      <c r="P2042" s="72">
        <f t="shared" si="189"/>
        <v>94.241337821248067</v>
      </c>
      <c r="Q2042" s="73">
        <f t="shared" si="190"/>
        <v>155.49820740505928</v>
      </c>
      <c r="R2042" s="48">
        <f t="shared" si="191"/>
        <v>1192.1529234387879</v>
      </c>
      <c r="S2042" s="74">
        <f t="shared" si="192"/>
        <v>55</v>
      </c>
      <c r="T2042" s="6" t="s">
        <v>431</v>
      </c>
      <c r="U2042" s="47" t="s">
        <v>432</v>
      </c>
      <c r="V2042" s="47">
        <v>1</v>
      </c>
      <c r="W2042" s="47">
        <v>1</v>
      </c>
      <c r="X2042" s="47">
        <v>1</v>
      </c>
      <c r="Y2042" s="47">
        <v>1</v>
      </c>
      <c r="Z2042" s="75">
        <v>40855.636874999997</v>
      </c>
      <c r="AA2042" s="6" t="s">
        <v>433</v>
      </c>
      <c r="AB2042" s="47" t="s">
        <v>1501</v>
      </c>
      <c r="AC2042" s="47" t="s">
        <v>9539</v>
      </c>
      <c r="AD2042" s="47" t="s">
        <v>9540</v>
      </c>
      <c r="AE2042" s="47" t="s">
        <v>9541</v>
      </c>
      <c r="AF2042" s="6" t="s">
        <v>9542</v>
      </c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</row>
    <row r="2043" spans="1:43" s="1" customFormat="1" ht="31.5" x14ac:dyDescent="0.25">
      <c r="A2043" s="47">
        <v>2043</v>
      </c>
      <c r="B2043" s="47" t="s">
        <v>9543</v>
      </c>
      <c r="C2043" s="47" t="s">
        <v>1496</v>
      </c>
      <c r="D2043" s="69" t="s">
        <v>1497</v>
      </c>
      <c r="E2043" s="47">
        <v>2004</v>
      </c>
      <c r="F2043" s="69" t="s">
        <v>1498</v>
      </c>
      <c r="G2043" s="69" t="s">
        <v>1499</v>
      </c>
      <c r="H2043" s="69" t="s">
        <v>451</v>
      </c>
      <c r="I2043" s="70">
        <v>15.000025049913621</v>
      </c>
      <c r="J2043" s="47" t="s">
        <v>430</v>
      </c>
      <c r="K2043" s="47">
        <v>6</v>
      </c>
      <c r="L2043" s="71"/>
      <c r="M2043" s="47">
        <v>75</v>
      </c>
      <c r="N2043" s="48">
        <f t="shared" si="193"/>
        <v>140</v>
      </c>
      <c r="O2043" s="48">
        <f t="shared" si="188"/>
        <v>2100.0035069879068</v>
      </c>
      <c r="P2043" s="72">
        <f t="shared" si="189"/>
        <v>210.0003506987907</v>
      </c>
      <c r="Q2043" s="73">
        <f t="shared" si="190"/>
        <v>346.5005786530046</v>
      </c>
      <c r="R2043" s="48">
        <f t="shared" si="191"/>
        <v>2656.5044363397019</v>
      </c>
      <c r="S2043" s="74">
        <f t="shared" si="192"/>
        <v>55</v>
      </c>
      <c r="T2043" s="6" t="s">
        <v>431</v>
      </c>
      <c r="U2043" s="47" t="s">
        <v>432</v>
      </c>
      <c r="V2043" s="47">
        <v>1</v>
      </c>
      <c r="W2043" s="47">
        <v>1</v>
      </c>
      <c r="X2043" s="47">
        <v>1</v>
      </c>
      <c r="Y2043" s="47">
        <v>1</v>
      </c>
      <c r="Z2043" s="75">
        <v>40855.636874999997</v>
      </c>
      <c r="AA2043" s="6" t="s">
        <v>433</v>
      </c>
      <c r="AB2043" s="47" t="s">
        <v>1501</v>
      </c>
      <c r="AC2043" s="47" t="s">
        <v>9485</v>
      </c>
      <c r="AD2043" s="47" t="s">
        <v>9544</v>
      </c>
      <c r="AE2043" s="47" t="s">
        <v>9545</v>
      </c>
      <c r="AF2043" s="6" t="s">
        <v>9546</v>
      </c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</row>
    <row r="2044" spans="1:43" s="1" customFormat="1" ht="31.5" x14ac:dyDescent="0.25">
      <c r="A2044" s="47">
        <v>2044</v>
      </c>
      <c r="B2044" s="47" t="s">
        <v>9547</v>
      </c>
      <c r="C2044" s="47" t="s">
        <v>1496</v>
      </c>
      <c r="D2044" s="69" t="s">
        <v>1497</v>
      </c>
      <c r="E2044" s="47">
        <v>2004</v>
      </c>
      <c r="F2044" s="69" t="s">
        <v>1498</v>
      </c>
      <c r="G2044" s="69" t="s">
        <v>9548</v>
      </c>
      <c r="H2044" s="69" t="s">
        <v>451</v>
      </c>
      <c r="I2044" s="70">
        <v>2.847294799718846</v>
      </c>
      <c r="J2044" s="47" t="s">
        <v>430</v>
      </c>
      <c r="K2044" s="47">
        <v>8</v>
      </c>
      <c r="L2044" s="71"/>
      <c r="M2044" s="47">
        <v>75</v>
      </c>
      <c r="N2044" s="48">
        <f t="shared" si="193"/>
        <v>160</v>
      </c>
      <c r="O2044" s="48">
        <f t="shared" si="188"/>
        <v>455.56716795501535</v>
      </c>
      <c r="P2044" s="72">
        <f t="shared" si="189"/>
        <v>45.556716795501536</v>
      </c>
      <c r="Q2044" s="73">
        <f t="shared" si="190"/>
        <v>75.168582712577532</v>
      </c>
      <c r="R2044" s="48">
        <f t="shared" si="191"/>
        <v>576.29246746309445</v>
      </c>
      <c r="S2044" s="74">
        <f t="shared" si="192"/>
        <v>55</v>
      </c>
      <c r="T2044" s="6" t="s">
        <v>431</v>
      </c>
      <c r="U2044" s="47" t="s">
        <v>432</v>
      </c>
      <c r="V2044" s="47">
        <v>1</v>
      </c>
      <c r="W2044" s="47">
        <v>1</v>
      </c>
      <c r="X2044" s="47">
        <v>1</v>
      </c>
      <c r="Y2044" s="47">
        <v>1</v>
      </c>
      <c r="Z2044" s="75">
        <v>40855.636874999997</v>
      </c>
      <c r="AA2044" s="6" t="s">
        <v>433</v>
      </c>
      <c r="AB2044" s="47" t="s">
        <v>1501</v>
      </c>
      <c r="AC2044" s="47" t="s">
        <v>9489</v>
      </c>
      <c r="AD2044" s="47" t="s">
        <v>9549</v>
      </c>
      <c r="AE2044" s="47" t="s">
        <v>9550</v>
      </c>
      <c r="AF2044" s="6" t="s">
        <v>9551</v>
      </c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</row>
    <row r="2045" spans="1:43" s="1" customFormat="1" ht="31.5" x14ac:dyDescent="0.25">
      <c r="A2045" s="47">
        <v>2045</v>
      </c>
      <c r="B2045" s="47" t="s">
        <v>9552</v>
      </c>
      <c r="C2045" s="47" t="s">
        <v>1496</v>
      </c>
      <c r="D2045" s="69" t="s">
        <v>1497</v>
      </c>
      <c r="E2045" s="47">
        <v>2004</v>
      </c>
      <c r="F2045" s="69" t="s">
        <v>9553</v>
      </c>
      <c r="G2045" s="69" t="s">
        <v>451</v>
      </c>
      <c r="H2045" s="69" t="s">
        <v>451</v>
      </c>
      <c r="I2045" s="70">
        <v>44.194777138600429</v>
      </c>
      <c r="J2045" s="47" t="s">
        <v>430</v>
      </c>
      <c r="K2045" s="47">
        <v>8</v>
      </c>
      <c r="L2045" s="71"/>
      <c r="M2045" s="47">
        <v>75</v>
      </c>
      <c r="N2045" s="48">
        <f t="shared" si="193"/>
        <v>160</v>
      </c>
      <c r="O2045" s="48">
        <f t="shared" si="188"/>
        <v>7071.1643421760691</v>
      </c>
      <c r="P2045" s="72">
        <f t="shared" si="189"/>
        <v>707.11643421760698</v>
      </c>
      <c r="Q2045" s="73">
        <f t="shared" si="190"/>
        <v>1166.7421164590514</v>
      </c>
      <c r="R2045" s="48">
        <f t="shared" si="191"/>
        <v>8945.0228928527285</v>
      </c>
      <c r="S2045" s="74">
        <f t="shared" si="192"/>
        <v>55</v>
      </c>
      <c r="T2045" s="6" t="s">
        <v>431</v>
      </c>
      <c r="U2045" s="47" t="s">
        <v>432</v>
      </c>
      <c r="V2045" s="47">
        <v>1</v>
      </c>
      <c r="W2045" s="47">
        <v>1</v>
      </c>
      <c r="X2045" s="47">
        <v>1</v>
      </c>
      <c r="Y2045" s="47">
        <v>1</v>
      </c>
      <c r="Z2045" s="75">
        <v>40855.636874999997</v>
      </c>
      <c r="AA2045" s="6" t="s">
        <v>433</v>
      </c>
      <c r="AB2045" s="47" t="s">
        <v>1501</v>
      </c>
      <c r="AC2045" s="47" t="s">
        <v>9549</v>
      </c>
      <c r="AD2045" s="47" t="s">
        <v>9554</v>
      </c>
      <c r="AE2045" s="47" t="s">
        <v>9555</v>
      </c>
      <c r="AF2045" s="6" t="s">
        <v>9556</v>
      </c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</row>
    <row r="2046" spans="1:43" s="1" customFormat="1" ht="15.75" x14ac:dyDescent="0.25">
      <c r="A2046" s="47">
        <v>2046</v>
      </c>
      <c r="B2046" s="47" t="s">
        <v>9557</v>
      </c>
      <c r="C2046" s="47" t="s">
        <v>1496</v>
      </c>
      <c r="D2046" s="69" t="s">
        <v>9558</v>
      </c>
      <c r="E2046" s="47">
        <v>2004</v>
      </c>
      <c r="F2046" s="69" t="s">
        <v>9553</v>
      </c>
      <c r="G2046" s="69" t="s">
        <v>451</v>
      </c>
      <c r="H2046" s="69" t="s">
        <v>451</v>
      </c>
      <c r="I2046" s="70">
        <v>150.8182275311899</v>
      </c>
      <c r="J2046" s="47" t="s">
        <v>430</v>
      </c>
      <c r="K2046" s="47">
        <v>8</v>
      </c>
      <c r="L2046" s="71"/>
      <c r="M2046" s="47">
        <v>75</v>
      </c>
      <c r="N2046" s="48">
        <f t="shared" si="193"/>
        <v>160</v>
      </c>
      <c r="O2046" s="48">
        <f t="shared" si="188"/>
        <v>24130.916404990385</v>
      </c>
      <c r="P2046" s="72">
        <f t="shared" si="189"/>
        <v>2413.0916404990385</v>
      </c>
      <c r="Q2046" s="73">
        <f t="shared" si="190"/>
        <v>3981.6012068234131</v>
      </c>
      <c r="R2046" s="48">
        <f t="shared" si="191"/>
        <v>30525.609252312835</v>
      </c>
      <c r="S2046" s="74">
        <f t="shared" si="192"/>
        <v>55</v>
      </c>
      <c r="T2046" s="6" t="s">
        <v>431</v>
      </c>
      <c r="U2046" s="47" t="s">
        <v>432</v>
      </c>
      <c r="V2046" s="47">
        <v>1</v>
      </c>
      <c r="W2046" s="47">
        <v>1</v>
      </c>
      <c r="X2046" s="47">
        <v>1</v>
      </c>
      <c r="Y2046" s="47">
        <v>1</v>
      </c>
      <c r="Z2046" s="75">
        <v>40855.636874999997</v>
      </c>
      <c r="AA2046" s="6" t="s">
        <v>433</v>
      </c>
      <c r="AB2046" s="47" t="s">
        <v>9559</v>
      </c>
      <c r="AC2046" s="47" t="s">
        <v>9554</v>
      </c>
      <c r="AD2046" s="47" t="s">
        <v>9560</v>
      </c>
      <c r="AE2046" s="47" t="s">
        <v>9561</v>
      </c>
      <c r="AF2046" s="6" t="s">
        <v>9562</v>
      </c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</row>
    <row r="2047" spans="1:43" s="1" customFormat="1" ht="15.75" x14ac:dyDescent="0.25">
      <c r="A2047" s="47">
        <v>2047</v>
      </c>
      <c r="B2047" s="47" t="s">
        <v>9563</v>
      </c>
      <c r="C2047" s="47" t="s">
        <v>1496</v>
      </c>
      <c r="D2047" s="69" t="s">
        <v>9558</v>
      </c>
      <c r="E2047" s="47">
        <v>2004</v>
      </c>
      <c r="F2047" s="69" t="s">
        <v>9553</v>
      </c>
      <c r="G2047" s="69" t="s">
        <v>451</v>
      </c>
      <c r="H2047" s="69" t="s">
        <v>451</v>
      </c>
      <c r="I2047" s="70">
        <v>8.6044535655729817</v>
      </c>
      <c r="J2047" s="47" t="s">
        <v>430</v>
      </c>
      <c r="K2047" s="47">
        <v>6</v>
      </c>
      <c r="L2047" s="71"/>
      <c r="M2047" s="47">
        <v>75</v>
      </c>
      <c r="N2047" s="48">
        <f t="shared" si="193"/>
        <v>140</v>
      </c>
      <c r="O2047" s="48">
        <f t="shared" si="188"/>
        <v>1204.6234991802176</v>
      </c>
      <c r="P2047" s="72">
        <f t="shared" si="189"/>
        <v>120.46234991802176</v>
      </c>
      <c r="Q2047" s="73">
        <f t="shared" si="190"/>
        <v>198.76287736473589</v>
      </c>
      <c r="R2047" s="48">
        <f t="shared" si="191"/>
        <v>1523.8487264629753</v>
      </c>
      <c r="S2047" s="74">
        <f t="shared" si="192"/>
        <v>55</v>
      </c>
      <c r="T2047" s="6" t="s">
        <v>431</v>
      </c>
      <c r="U2047" s="47" t="s">
        <v>432</v>
      </c>
      <c r="V2047" s="47">
        <v>1</v>
      </c>
      <c r="W2047" s="47">
        <v>1</v>
      </c>
      <c r="X2047" s="47">
        <v>1</v>
      </c>
      <c r="Y2047" s="47">
        <v>1</v>
      </c>
      <c r="Z2047" s="75">
        <v>40855.636874999997</v>
      </c>
      <c r="AA2047" s="6" t="s">
        <v>433</v>
      </c>
      <c r="AB2047" s="47" t="s">
        <v>9559</v>
      </c>
      <c r="AC2047" s="47" t="s">
        <v>9560</v>
      </c>
      <c r="AD2047" s="47" t="s">
        <v>9564</v>
      </c>
      <c r="AE2047" s="47" t="s">
        <v>9565</v>
      </c>
      <c r="AF2047" s="6" t="s">
        <v>9566</v>
      </c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</row>
    <row r="2048" spans="1:43" s="1" customFormat="1" ht="15.75" x14ac:dyDescent="0.25">
      <c r="A2048" s="47">
        <v>2048</v>
      </c>
      <c r="B2048" s="47" t="s">
        <v>9567</v>
      </c>
      <c r="C2048" s="47" t="s">
        <v>1496</v>
      </c>
      <c r="D2048" s="69" t="s">
        <v>9558</v>
      </c>
      <c r="E2048" s="47">
        <v>2004</v>
      </c>
      <c r="F2048" s="69" t="s">
        <v>9553</v>
      </c>
      <c r="G2048" s="69" t="s">
        <v>451</v>
      </c>
      <c r="H2048" s="69" t="s">
        <v>451</v>
      </c>
      <c r="I2048" s="70">
        <v>203.63021678947109</v>
      </c>
      <c r="J2048" s="47" t="s">
        <v>430</v>
      </c>
      <c r="K2048" s="47">
        <v>8</v>
      </c>
      <c r="L2048" s="71"/>
      <c r="M2048" s="47">
        <v>75</v>
      </c>
      <c r="N2048" s="48">
        <f t="shared" si="193"/>
        <v>160</v>
      </c>
      <c r="O2048" s="48">
        <f t="shared" si="188"/>
        <v>32580.834686315375</v>
      </c>
      <c r="P2048" s="72">
        <f t="shared" si="189"/>
        <v>3258.0834686315375</v>
      </c>
      <c r="Q2048" s="73">
        <f t="shared" si="190"/>
        <v>5375.8377232420371</v>
      </c>
      <c r="R2048" s="48">
        <f t="shared" si="191"/>
        <v>41214.755878188953</v>
      </c>
      <c r="S2048" s="74">
        <f t="shared" si="192"/>
        <v>55</v>
      </c>
      <c r="T2048" s="6" t="s">
        <v>431</v>
      </c>
      <c r="U2048" s="47" t="s">
        <v>432</v>
      </c>
      <c r="V2048" s="47">
        <v>1</v>
      </c>
      <c r="W2048" s="47">
        <v>1</v>
      </c>
      <c r="X2048" s="47">
        <v>1</v>
      </c>
      <c r="Y2048" s="47">
        <v>1</v>
      </c>
      <c r="Z2048" s="75">
        <v>40855.636874999997</v>
      </c>
      <c r="AA2048" s="6" t="s">
        <v>433</v>
      </c>
      <c r="AB2048" s="47" t="s">
        <v>9559</v>
      </c>
      <c r="AC2048" s="47" t="s">
        <v>9560</v>
      </c>
      <c r="AD2048" s="47" t="s">
        <v>9568</v>
      </c>
      <c r="AE2048" s="47" t="s">
        <v>9569</v>
      </c>
      <c r="AF2048" s="6" t="s">
        <v>9570</v>
      </c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</row>
    <row r="2049" spans="1:43" s="1" customFormat="1" ht="15.75" x14ac:dyDescent="0.25">
      <c r="A2049" s="47">
        <v>2049</v>
      </c>
      <c r="B2049" s="47" t="s">
        <v>9571</v>
      </c>
      <c r="C2049" s="47" t="s">
        <v>1496</v>
      </c>
      <c r="D2049" s="69" t="s">
        <v>9558</v>
      </c>
      <c r="E2049" s="47">
        <v>2004</v>
      </c>
      <c r="F2049" s="69" t="s">
        <v>9553</v>
      </c>
      <c r="G2049" s="69" t="s">
        <v>451</v>
      </c>
      <c r="H2049" s="69" t="s">
        <v>451</v>
      </c>
      <c r="I2049" s="70">
        <v>2.2378960474828049</v>
      </c>
      <c r="J2049" s="47" t="s">
        <v>430</v>
      </c>
      <c r="K2049" s="47">
        <v>6</v>
      </c>
      <c r="L2049" s="71"/>
      <c r="M2049" s="47">
        <v>75</v>
      </c>
      <c r="N2049" s="48">
        <f t="shared" si="193"/>
        <v>140</v>
      </c>
      <c r="O2049" s="48">
        <f t="shared" si="188"/>
        <v>313.3054466475927</v>
      </c>
      <c r="P2049" s="72">
        <f t="shared" si="189"/>
        <v>31.330544664759273</v>
      </c>
      <c r="Q2049" s="73">
        <f t="shared" si="190"/>
        <v>51.695398696852791</v>
      </c>
      <c r="R2049" s="48">
        <f t="shared" si="191"/>
        <v>396.33139000920477</v>
      </c>
      <c r="S2049" s="74">
        <f t="shared" si="192"/>
        <v>55</v>
      </c>
      <c r="T2049" s="6" t="s">
        <v>431</v>
      </c>
      <c r="U2049" s="47" t="s">
        <v>432</v>
      </c>
      <c r="V2049" s="47">
        <v>1</v>
      </c>
      <c r="W2049" s="47">
        <v>1</v>
      </c>
      <c r="X2049" s="47">
        <v>1</v>
      </c>
      <c r="Y2049" s="47">
        <v>1</v>
      </c>
      <c r="Z2049" s="75">
        <v>40855.636886574073</v>
      </c>
      <c r="AA2049" s="6" t="s">
        <v>433</v>
      </c>
      <c r="AB2049" s="47" t="s">
        <v>9559</v>
      </c>
      <c r="AC2049" s="47" t="s">
        <v>9568</v>
      </c>
      <c r="AD2049" s="47" t="s">
        <v>9572</v>
      </c>
      <c r="AE2049" s="47" t="s">
        <v>9573</v>
      </c>
      <c r="AF2049" s="6" t="s">
        <v>9574</v>
      </c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</row>
    <row r="2050" spans="1:43" s="1" customFormat="1" ht="15.75" x14ac:dyDescent="0.25">
      <c r="A2050" s="47">
        <v>2050</v>
      </c>
      <c r="B2050" s="47" t="s">
        <v>9575</v>
      </c>
      <c r="C2050" s="47" t="s">
        <v>1496</v>
      </c>
      <c r="D2050" s="69" t="s">
        <v>9558</v>
      </c>
      <c r="E2050" s="47">
        <v>2004</v>
      </c>
      <c r="F2050" s="69" t="s">
        <v>9553</v>
      </c>
      <c r="G2050" s="69" t="s">
        <v>451</v>
      </c>
      <c r="H2050" s="69" t="s">
        <v>451</v>
      </c>
      <c r="I2050" s="70">
        <v>43.810377705795247</v>
      </c>
      <c r="J2050" s="47" t="s">
        <v>430</v>
      </c>
      <c r="K2050" s="47">
        <v>8</v>
      </c>
      <c r="L2050" s="71"/>
      <c r="M2050" s="47">
        <v>75</v>
      </c>
      <c r="N2050" s="48">
        <f t="shared" si="193"/>
        <v>160</v>
      </c>
      <c r="O2050" s="48">
        <f t="shared" si="188"/>
        <v>7009.6604329272395</v>
      </c>
      <c r="P2050" s="72">
        <f t="shared" si="189"/>
        <v>700.96604329272395</v>
      </c>
      <c r="Q2050" s="73">
        <f t="shared" si="190"/>
        <v>1156.5939714329945</v>
      </c>
      <c r="R2050" s="48">
        <f t="shared" si="191"/>
        <v>8867.2204476529587</v>
      </c>
      <c r="S2050" s="74">
        <f t="shared" si="192"/>
        <v>55</v>
      </c>
      <c r="T2050" s="6" t="s">
        <v>431</v>
      </c>
      <c r="U2050" s="47" t="s">
        <v>432</v>
      </c>
      <c r="V2050" s="47">
        <v>1</v>
      </c>
      <c r="W2050" s="47">
        <v>1</v>
      </c>
      <c r="X2050" s="47">
        <v>1</v>
      </c>
      <c r="Y2050" s="47">
        <v>1</v>
      </c>
      <c r="Z2050" s="75">
        <v>41246.475393518529</v>
      </c>
      <c r="AA2050" s="6" t="s">
        <v>433</v>
      </c>
      <c r="AB2050" s="47" t="s">
        <v>9559</v>
      </c>
      <c r="AC2050" s="47" t="s">
        <v>9576</v>
      </c>
      <c r="AD2050" s="47" t="s">
        <v>9577</v>
      </c>
      <c r="AE2050" s="47" t="s">
        <v>9578</v>
      </c>
      <c r="AF2050" s="6" t="s">
        <v>9579</v>
      </c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</row>
    <row r="2051" spans="1:43" s="1" customFormat="1" ht="31.5" x14ac:dyDescent="0.25">
      <c r="A2051" s="47">
        <v>2051</v>
      </c>
      <c r="B2051" s="47" t="s">
        <v>9580</v>
      </c>
      <c r="C2051" s="47" t="s">
        <v>3012</v>
      </c>
      <c r="D2051" s="69" t="s">
        <v>4172</v>
      </c>
      <c r="E2051" s="47">
        <v>1977</v>
      </c>
      <c r="F2051" s="69" t="s">
        <v>1255</v>
      </c>
      <c r="G2051" s="69" t="s">
        <v>1046</v>
      </c>
      <c r="H2051" s="69" t="s">
        <v>4173</v>
      </c>
      <c r="I2051" s="70">
        <v>5.9226454399721797</v>
      </c>
      <c r="J2051" s="47" t="s">
        <v>799</v>
      </c>
      <c r="K2051" s="47">
        <v>8</v>
      </c>
      <c r="L2051" s="71"/>
      <c r="M2051" s="47">
        <v>75</v>
      </c>
      <c r="N2051" s="48">
        <f t="shared" si="193"/>
        <v>160</v>
      </c>
      <c r="O2051" s="48">
        <f t="shared" si="188"/>
        <v>947.62327039554873</v>
      </c>
      <c r="P2051" s="72">
        <f t="shared" si="189"/>
        <v>94.762327039554876</v>
      </c>
      <c r="Q2051" s="73">
        <f t="shared" si="190"/>
        <v>156.35783961526553</v>
      </c>
      <c r="R2051" s="48">
        <f t="shared" si="191"/>
        <v>1198.743437050369</v>
      </c>
      <c r="S2051" s="74">
        <f t="shared" si="192"/>
        <v>28</v>
      </c>
      <c r="T2051" s="6" t="s">
        <v>431</v>
      </c>
      <c r="U2051" s="47" t="s">
        <v>432</v>
      </c>
      <c r="V2051" s="47">
        <v>1</v>
      </c>
      <c r="W2051" s="47">
        <v>1</v>
      </c>
      <c r="X2051" s="47">
        <v>1</v>
      </c>
      <c r="Y2051" s="47">
        <v>1</v>
      </c>
      <c r="Z2051" s="75">
        <v>41416.571342592593</v>
      </c>
      <c r="AA2051" s="6" t="s">
        <v>433</v>
      </c>
      <c r="AB2051" s="47" t="s">
        <v>920</v>
      </c>
      <c r="AC2051" s="47" t="s">
        <v>4175</v>
      </c>
      <c r="AD2051" s="47" t="s">
        <v>5432</v>
      </c>
      <c r="AE2051" s="47" t="s">
        <v>9581</v>
      </c>
      <c r="AF2051" s="6" t="s">
        <v>9582</v>
      </c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</row>
    <row r="2052" spans="1:43" s="1" customFormat="1" ht="47.25" x14ac:dyDescent="0.25">
      <c r="A2052" s="47">
        <v>2052</v>
      </c>
      <c r="B2052" s="47" t="s">
        <v>9583</v>
      </c>
      <c r="C2052" s="47" t="s">
        <v>3203</v>
      </c>
      <c r="D2052" s="69" t="s">
        <v>793</v>
      </c>
      <c r="E2052" s="47">
        <v>2004</v>
      </c>
      <c r="F2052" s="69" t="s">
        <v>3212</v>
      </c>
      <c r="G2052" s="69" t="s">
        <v>443</v>
      </c>
      <c r="H2052" s="69" t="s">
        <v>8863</v>
      </c>
      <c r="I2052" s="70">
        <v>548.62993996889134</v>
      </c>
      <c r="J2052" s="47" t="s">
        <v>430</v>
      </c>
      <c r="K2052" s="47">
        <v>12</v>
      </c>
      <c r="L2052" s="71"/>
      <c r="M2052" s="47">
        <v>75</v>
      </c>
      <c r="N2052" s="48">
        <f t="shared" si="193"/>
        <v>200</v>
      </c>
      <c r="O2052" s="48">
        <f t="shared" si="188"/>
        <v>109725.98799377827</v>
      </c>
      <c r="P2052" s="72">
        <f t="shared" si="189"/>
        <v>10972.598799377827</v>
      </c>
      <c r="Q2052" s="73">
        <f t="shared" si="190"/>
        <v>18104.788018973413</v>
      </c>
      <c r="R2052" s="48">
        <f t="shared" si="191"/>
        <v>138803.37481212951</v>
      </c>
      <c r="S2052" s="74">
        <f t="shared" si="192"/>
        <v>55</v>
      </c>
      <c r="T2052" s="6" t="s">
        <v>431</v>
      </c>
      <c r="U2052" s="47" t="s">
        <v>432</v>
      </c>
      <c r="V2052" s="47">
        <v>1</v>
      </c>
      <c r="W2052" s="47">
        <v>1</v>
      </c>
      <c r="X2052" s="47">
        <v>1</v>
      </c>
      <c r="Y2052" s="47">
        <v>1</v>
      </c>
      <c r="Z2052" s="75">
        <v>40855.636886574073</v>
      </c>
      <c r="AA2052" s="6" t="s">
        <v>433</v>
      </c>
      <c r="AB2052" s="47" t="s">
        <v>3169</v>
      </c>
      <c r="AC2052" s="47" t="s">
        <v>9584</v>
      </c>
      <c r="AD2052" s="47" t="s">
        <v>9585</v>
      </c>
      <c r="AE2052" s="47" t="s">
        <v>9586</v>
      </c>
      <c r="AF2052" s="6" t="s">
        <v>9587</v>
      </c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</row>
    <row r="2053" spans="1:43" s="1" customFormat="1" ht="47.25" x14ac:dyDescent="0.25">
      <c r="A2053" s="47">
        <v>2053</v>
      </c>
      <c r="B2053" s="47" t="s">
        <v>9588</v>
      </c>
      <c r="C2053" s="47" t="s">
        <v>3203</v>
      </c>
      <c r="D2053" s="69" t="s">
        <v>793</v>
      </c>
      <c r="E2053" s="47">
        <v>2004</v>
      </c>
      <c r="F2053" s="69" t="s">
        <v>3212</v>
      </c>
      <c r="G2053" s="69" t="s">
        <v>443</v>
      </c>
      <c r="H2053" s="69" t="s">
        <v>8863</v>
      </c>
      <c r="I2053" s="70">
        <v>595.21895330338225</v>
      </c>
      <c r="J2053" s="47" t="s">
        <v>430</v>
      </c>
      <c r="K2053" s="47">
        <v>12</v>
      </c>
      <c r="L2053" s="71"/>
      <c r="M2053" s="47">
        <v>75</v>
      </c>
      <c r="N2053" s="48">
        <f t="shared" si="193"/>
        <v>200</v>
      </c>
      <c r="O2053" s="48">
        <f t="shared" si="188"/>
        <v>119043.79066067644</v>
      </c>
      <c r="P2053" s="72">
        <f t="shared" si="189"/>
        <v>11904.379066067646</v>
      </c>
      <c r="Q2053" s="73">
        <f t="shared" si="190"/>
        <v>19642.225459011614</v>
      </c>
      <c r="R2053" s="48">
        <f t="shared" si="191"/>
        <v>150590.39518575571</v>
      </c>
      <c r="S2053" s="74">
        <f t="shared" si="192"/>
        <v>55</v>
      </c>
      <c r="T2053" s="6" t="s">
        <v>431</v>
      </c>
      <c r="U2053" s="47" t="s">
        <v>432</v>
      </c>
      <c r="V2053" s="47">
        <v>1</v>
      </c>
      <c r="W2053" s="47">
        <v>1</v>
      </c>
      <c r="X2053" s="47">
        <v>1</v>
      </c>
      <c r="Y2053" s="47">
        <v>1</v>
      </c>
      <c r="Z2053" s="75">
        <v>40855.636886574073</v>
      </c>
      <c r="AA2053" s="6" t="s">
        <v>433</v>
      </c>
      <c r="AB2053" s="47" t="s">
        <v>3169</v>
      </c>
      <c r="AC2053" s="47" t="s">
        <v>9589</v>
      </c>
      <c r="AD2053" s="47" t="s">
        <v>9584</v>
      </c>
      <c r="AE2053" s="47" t="s">
        <v>9590</v>
      </c>
      <c r="AF2053" s="6" t="s">
        <v>9591</v>
      </c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</row>
    <row r="2054" spans="1:43" s="1" customFormat="1" ht="47.25" x14ac:dyDescent="0.25">
      <c r="A2054" s="47">
        <v>2054</v>
      </c>
      <c r="B2054" s="47" t="s">
        <v>9592</v>
      </c>
      <c r="C2054" s="47" t="s">
        <v>3203</v>
      </c>
      <c r="D2054" s="69" t="s">
        <v>793</v>
      </c>
      <c r="E2054" s="47">
        <v>2004</v>
      </c>
      <c r="F2054" s="69" t="s">
        <v>3212</v>
      </c>
      <c r="G2054" s="69" t="s">
        <v>443</v>
      </c>
      <c r="H2054" s="69" t="s">
        <v>8863</v>
      </c>
      <c r="I2054" s="70">
        <v>63.095005852975277</v>
      </c>
      <c r="J2054" s="47" t="s">
        <v>430</v>
      </c>
      <c r="K2054" s="47">
        <v>12</v>
      </c>
      <c r="L2054" s="71"/>
      <c r="M2054" s="47">
        <v>75</v>
      </c>
      <c r="N2054" s="48">
        <f t="shared" si="193"/>
        <v>200</v>
      </c>
      <c r="O2054" s="48">
        <f t="shared" ref="O2054:O2117" si="194">N2054*I2054</f>
        <v>12619.001170595055</v>
      </c>
      <c r="P2054" s="72">
        <f t="shared" ref="P2054:P2117" si="195">O2054*0.1</f>
        <v>1261.9001170595056</v>
      </c>
      <c r="Q2054" s="73">
        <f t="shared" ref="Q2054:Q2117" si="196">SUM(O2054:P2054)*0.15</f>
        <v>2082.135193148184</v>
      </c>
      <c r="R2054" s="48">
        <f t="shared" ref="R2054:R2117" si="197">SUM(O2054:Q2054)</f>
        <v>15963.036480802744</v>
      </c>
      <c r="S2054" s="74">
        <f t="shared" si="192"/>
        <v>55</v>
      </c>
      <c r="T2054" s="6" t="s">
        <v>431</v>
      </c>
      <c r="U2054" s="47" t="s">
        <v>432</v>
      </c>
      <c r="V2054" s="47">
        <v>1</v>
      </c>
      <c r="W2054" s="47">
        <v>1</v>
      </c>
      <c r="X2054" s="47">
        <v>1</v>
      </c>
      <c r="Y2054" s="47">
        <v>1</v>
      </c>
      <c r="Z2054" s="75">
        <v>40855.636886574073</v>
      </c>
      <c r="AA2054" s="6" t="s">
        <v>433</v>
      </c>
      <c r="AB2054" s="47" t="s">
        <v>3169</v>
      </c>
      <c r="AC2054" s="47" t="s">
        <v>9593</v>
      </c>
      <c r="AD2054" s="47" t="s">
        <v>9589</v>
      </c>
      <c r="AE2054" s="47" t="s">
        <v>9594</v>
      </c>
      <c r="AF2054" s="6" t="s">
        <v>9595</v>
      </c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</row>
    <row r="2055" spans="1:43" s="1" customFormat="1" ht="47.25" x14ac:dyDescent="0.25">
      <c r="A2055" s="47">
        <v>2055</v>
      </c>
      <c r="B2055" s="47" t="s">
        <v>9596</v>
      </c>
      <c r="C2055" s="47" t="s">
        <v>506</v>
      </c>
      <c r="D2055" s="69" t="s">
        <v>793</v>
      </c>
      <c r="E2055" s="47">
        <v>2004</v>
      </c>
      <c r="F2055" s="69" t="s">
        <v>794</v>
      </c>
      <c r="G2055" s="69" t="s">
        <v>457</v>
      </c>
      <c r="H2055" s="69" t="s">
        <v>457</v>
      </c>
      <c r="I2055" s="70">
        <v>2.8836672921149318</v>
      </c>
      <c r="J2055" s="47" t="s">
        <v>430</v>
      </c>
      <c r="K2055" s="47">
        <v>8</v>
      </c>
      <c r="L2055" s="71"/>
      <c r="M2055" s="47">
        <v>75</v>
      </c>
      <c r="N2055" s="48">
        <f t="shared" si="193"/>
        <v>160</v>
      </c>
      <c r="O2055" s="48">
        <f t="shared" si="194"/>
        <v>461.3867667383891</v>
      </c>
      <c r="P2055" s="72">
        <f t="shared" si="195"/>
        <v>46.138676673838916</v>
      </c>
      <c r="Q2055" s="73">
        <f t="shared" si="196"/>
        <v>76.128816511834202</v>
      </c>
      <c r="R2055" s="48">
        <f t="shared" si="197"/>
        <v>583.65425992406222</v>
      </c>
      <c r="S2055" s="74">
        <f t="shared" ref="S2055:S2118" si="198">M2055-ABS($I$2-E2055)</f>
        <v>55</v>
      </c>
      <c r="T2055" s="6" t="s">
        <v>431</v>
      </c>
      <c r="U2055" s="47" t="s">
        <v>432</v>
      </c>
      <c r="V2055" s="47">
        <v>1</v>
      </c>
      <c r="W2055" s="47">
        <v>1</v>
      </c>
      <c r="X2055" s="47">
        <v>1</v>
      </c>
      <c r="Y2055" s="47">
        <v>1</v>
      </c>
      <c r="Z2055" s="75">
        <v>40855.636886574073</v>
      </c>
      <c r="AA2055" s="6" t="s">
        <v>433</v>
      </c>
      <c r="AB2055" s="47" t="s">
        <v>3169</v>
      </c>
      <c r="AC2055" s="47" t="s">
        <v>9597</v>
      </c>
      <c r="AD2055" s="47"/>
      <c r="AE2055" s="47" t="s">
        <v>9598</v>
      </c>
      <c r="AF2055" s="6" t="s">
        <v>9599</v>
      </c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</row>
    <row r="2056" spans="1:43" s="1" customFormat="1" ht="47.25" x14ac:dyDescent="0.25">
      <c r="A2056" s="47">
        <v>2056</v>
      </c>
      <c r="B2056" s="47" t="s">
        <v>9600</v>
      </c>
      <c r="C2056" s="47" t="s">
        <v>3203</v>
      </c>
      <c r="D2056" s="69" t="s">
        <v>793</v>
      </c>
      <c r="E2056" s="47">
        <v>2004</v>
      </c>
      <c r="F2056" s="69" t="s">
        <v>794</v>
      </c>
      <c r="G2056" s="69" t="s">
        <v>457</v>
      </c>
      <c r="H2056" s="69" t="s">
        <v>457</v>
      </c>
      <c r="I2056" s="70">
        <v>99.304890209591278</v>
      </c>
      <c r="J2056" s="47" t="s">
        <v>430</v>
      </c>
      <c r="K2056" s="47">
        <v>8</v>
      </c>
      <c r="L2056" s="71"/>
      <c r="M2056" s="47">
        <v>75</v>
      </c>
      <c r="N2056" s="48">
        <f t="shared" si="193"/>
        <v>160</v>
      </c>
      <c r="O2056" s="48">
        <f t="shared" si="194"/>
        <v>15888.782433534605</v>
      </c>
      <c r="P2056" s="72">
        <f t="shared" si="195"/>
        <v>1588.8782433534607</v>
      </c>
      <c r="Q2056" s="73">
        <f t="shared" si="196"/>
        <v>2621.6491015332099</v>
      </c>
      <c r="R2056" s="48">
        <f t="shared" si="197"/>
        <v>20099.309778421277</v>
      </c>
      <c r="S2056" s="74">
        <f t="shared" si="198"/>
        <v>55</v>
      </c>
      <c r="T2056" s="6" t="s">
        <v>431</v>
      </c>
      <c r="U2056" s="47" t="s">
        <v>432</v>
      </c>
      <c r="V2056" s="47">
        <v>1</v>
      </c>
      <c r="W2056" s="47">
        <v>1</v>
      </c>
      <c r="X2056" s="47">
        <v>1</v>
      </c>
      <c r="Y2056" s="47">
        <v>1</v>
      </c>
      <c r="Z2056" s="75">
        <v>40855.636886574073</v>
      </c>
      <c r="AA2056" s="6" t="s">
        <v>433</v>
      </c>
      <c r="AB2056" s="47" t="s">
        <v>3169</v>
      </c>
      <c r="AC2056" s="47" t="s">
        <v>3394</v>
      </c>
      <c r="AD2056" s="47" t="s">
        <v>4435</v>
      </c>
      <c r="AE2056" s="47" t="s">
        <v>9601</v>
      </c>
      <c r="AF2056" s="6" t="s">
        <v>9602</v>
      </c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</row>
    <row r="2057" spans="1:43" s="1" customFormat="1" ht="47.25" x14ac:dyDescent="0.25">
      <c r="A2057" s="47">
        <v>2057</v>
      </c>
      <c r="B2057" s="47" t="s">
        <v>9603</v>
      </c>
      <c r="C2057" s="47" t="s">
        <v>3203</v>
      </c>
      <c r="D2057" s="69" t="s">
        <v>793</v>
      </c>
      <c r="E2057" s="47">
        <v>2004</v>
      </c>
      <c r="F2057" s="69" t="s">
        <v>794</v>
      </c>
      <c r="G2057" s="69" t="s">
        <v>457</v>
      </c>
      <c r="H2057" s="69" t="s">
        <v>457</v>
      </c>
      <c r="I2057" s="70">
        <v>2.5046007981642751</v>
      </c>
      <c r="J2057" s="47" t="s">
        <v>430</v>
      </c>
      <c r="K2057" s="47">
        <v>6</v>
      </c>
      <c r="L2057" s="71"/>
      <c r="M2057" s="47">
        <v>75</v>
      </c>
      <c r="N2057" s="48">
        <f t="shared" si="193"/>
        <v>140</v>
      </c>
      <c r="O2057" s="48">
        <f t="shared" si="194"/>
        <v>350.64411174299852</v>
      </c>
      <c r="P2057" s="72">
        <f t="shared" si="195"/>
        <v>35.064411174299856</v>
      </c>
      <c r="Q2057" s="73">
        <f t="shared" si="196"/>
        <v>57.856278437594753</v>
      </c>
      <c r="R2057" s="48">
        <f t="shared" si="197"/>
        <v>443.56480135489312</v>
      </c>
      <c r="S2057" s="74">
        <f t="shared" si="198"/>
        <v>55</v>
      </c>
      <c r="T2057" s="6" t="s">
        <v>431</v>
      </c>
      <c r="U2057" s="47" t="s">
        <v>432</v>
      </c>
      <c r="V2057" s="47">
        <v>1</v>
      </c>
      <c r="W2057" s="47">
        <v>1</v>
      </c>
      <c r="X2057" s="47">
        <v>1</v>
      </c>
      <c r="Y2057" s="47">
        <v>1</v>
      </c>
      <c r="Z2057" s="75">
        <v>40855.636886574073</v>
      </c>
      <c r="AA2057" s="6" t="s">
        <v>433</v>
      </c>
      <c r="AB2057" s="47" t="s">
        <v>3169</v>
      </c>
      <c r="AC2057" s="47" t="s">
        <v>4435</v>
      </c>
      <c r="AD2057" s="47" t="s">
        <v>9604</v>
      </c>
      <c r="AE2057" s="47" t="s">
        <v>9605</v>
      </c>
      <c r="AF2057" s="6" t="s">
        <v>9606</v>
      </c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</row>
    <row r="2058" spans="1:43" s="1" customFormat="1" ht="47.25" x14ac:dyDescent="0.25">
      <c r="A2058" s="47">
        <v>2058</v>
      </c>
      <c r="B2058" s="47" t="s">
        <v>9607</v>
      </c>
      <c r="C2058" s="47" t="s">
        <v>3203</v>
      </c>
      <c r="D2058" s="69" t="s">
        <v>793</v>
      </c>
      <c r="E2058" s="47">
        <v>2004</v>
      </c>
      <c r="F2058" s="69" t="s">
        <v>794</v>
      </c>
      <c r="G2058" s="69" t="s">
        <v>457</v>
      </c>
      <c r="H2058" s="69" t="s">
        <v>457</v>
      </c>
      <c r="I2058" s="70">
        <v>206.0328831632176</v>
      </c>
      <c r="J2058" s="47" t="s">
        <v>430</v>
      </c>
      <c r="K2058" s="47">
        <v>8</v>
      </c>
      <c r="L2058" s="71"/>
      <c r="M2058" s="47">
        <v>75</v>
      </c>
      <c r="N2058" s="48">
        <f t="shared" si="193"/>
        <v>160</v>
      </c>
      <c r="O2058" s="48">
        <f t="shared" si="194"/>
        <v>32965.261306114815</v>
      </c>
      <c r="P2058" s="72">
        <f t="shared" si="195"/>
        <v>3296.5261306114817</v>
      </c>
      <c r="Q2058" s="73">
        <f t="shared" si="196"/>
        <v>5439.2681155089449</v>
      </c>
      <c r="R2058" s="48">
        <f t="shared" si="197"/>
        <v>41701.055552235244</v>
      </c>
      <c r="S2058" s="74">
        <f t="shared" si="198"/>
        <v>55</v>
      </c>
      <c r="T2058" s="6" t="s">
        <v>431</v>
      </c>
      <c r="U2058" s="47" t="s">
        <v>432</v>
      </c>
      <c r="V2058" s="47">
        <v>1</v>
      </c>
      <c r="W2058" s="47">
        <v>1</v>
      </c>
      <c r="X2058" s="47">
        <v>1</v>
      </c>
      <c r="Y2058" s="47">
        <v>1</v>
      </c>
      <c r="Z2058" s="75">
        <v>40855.636886574073</v>
      </c>
      <c r="AA2058" s="6" t="s">
        <v>433</v>
      </c>
      <c r="AB2058" s="47" t="s">
        <v>3169</v>
      </c>
      <c r="AC2058" s="47"/>
      <c r="AD2058" s="47" t="s">
        <v>5559</v>
      </c>
      <c r="AE2058" s="47" t="s">
        <v>9608</v>
      </c>
      <c r="AF2058" s="6" t="s">
        <v>9609</v>
      </c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</row>
    <row r="2059" spans="1:43" s="1" customFormat="1" ht="47.25" x14ac:dyDescent="0.25">
      <c r="A2059" s="47">
        <v>2059</v>
      </c>
      <c r="B2059" s="47" t="s">
        <v>9610</v>
      </c>
      <c r="C2059" s="47" t="s">
        <v>3203</v>
      </c>
      <c r="D2059" s="69" t="s">
        <v>793</v>
      </c>
      <c r="E2059" s="47">
        <v>2004</v>
      </c>
      <c r="F2059" s="69" t="s">
        <v>794</v>
      </c>
      <c r="G2059" s="69" t="s">
        <v>457</v>
      </c>
      <c r="H2059" s="69" t="s">
        <v>457</v>
      </c>
      <c r="I2059" s="70">
        <v>198.308851527076</v>
      </c>
      <c r="J2059" s="47" t="s">
        <v>430</v>
      </c>
      <c r="K2059" s="47">
        <v>8</v>
      </c>
      <c r="L2059" s="71"/>
      <c r="M2059" s="47">
        <v>75</v>
      </c>
      <c r="N2059" s="48">
        <f t="shared" si="193"/>
        <v>160</v>
      </c>
      <c r="O2059" s="48">
        <f t="shared" si="194"/>
        <v>31729.416244332162</v>
      </c>
      <c r="P2059" s="72">
        <f t="shared" si="195"/>
        <v>3172.9416244332165</v>
      </c>
      <c r="Q2059" s="73">
        <f t="shared" si="196"/>
        <v>5235.3536803148063</v>
      </c>
      <c r="R2059" s="48">
        <f t="shared" si="197"/>
        <v>40137.711549080188</v>
      </c>
      <c r="S2059" s="74">
        <f t="shared" si="198"/>
        <v>55</v>
      </c>
      <c r="T2059" s="6" t="s">
        <v>431</v>
      </c>
      <c r="U2059" s="47" t="s">
        <v>432</v>
      </c>
      <c r="V2059" s="47">
        <v>1</v>
      </c>
      <c r="W2059" s="47">
        <v>1</v>
      </c>
      <c r="X2059" s="47">
        <v>1</v>
      </c>
      <c r="Y2059" s="47">
        <v>1</v>
      </c>
      <c r="Z2059" s="75">
        <v>40855.636886574073</v>
      </c>
      <c r="AA2059" s="6" t="s">
        <v>433</v>
      </c>
      <c r="AB2059" s="47" t="s">
        <v>3169</v>
      </c>
      <c r="AC2059" s="47"/>
      <c r="AD2059" s="47" t="s">
        <v>9611</v>
      </c>
      <c r="AE2059" s="47" t="s">
        <v>9612</v>
      </c>
      <c r="AF2059" s="6" t="s">
        <v>9613</v>
      </c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</row>
    <row r="2060" spans="1:43" s="1" customFormat="1" ht="47.25" x14ac:dyDescent="0.25">
      <c r="A2060" s="47">
        <v>2060</v>
      </c>
      <c r="B2060" s="47" t="s">
        <v>9614</v>
      </c>
      <c r="C2060" s="47" t="s">
        <v>3203</v>
      </c>
      <c r="D2060" s="69" t="s">
        <v>793</v>
      </c>
      <c r="E2060" s="47">
        <v>2004</v>
      </c>
      <c r="F2060" s="69" t="s">
        <v>794</v>
      </c>
      <c r="G2060" s="69" t="s">
        <v>457</v>
      </c>
      <c r="H2060" s="69" t="s">
        <v>457</v>
      </c>
      <c r="I2060" s="70">
        <v>4.1237379739473878</v>
      </c>
      <c r="J2060" s="47" t="s">
        <v>430</v>
      </c>
      <c r="K2060" s="47">
        <v>8</v>
      </c>
      <c r="L2060" s="71"/>
      <c r="M2060" s="47">
        <v>75</v>
      </c>
      <c r="N2060" s="48">
        <f t="shared" si="193"/>
        <v>160</v>
      </c>
      <c r="O2060" s="48">
        <f t="shared" si="194"/>
        <v>659.79807583158208</v>
      </c>
      <c r="P2060" s="72">
        <f t="shared" si="195"/>
        <v>65.979807583158205</v>
      </c>
      <c r="Q2060" s="73">
        <f t="shared" si="196"/>
        <v>108.86668251221103</v>
      </c>
      <c r="R2060" s="48">
        <f t="shared" si="197"/>
        <v>834.64456592695126</v>
      </c>
      <c r="S2060" s="74">
        <f t="shared" si="198"/>
        <v>55</v>
      </c>
      <c r="T2060" s="6" t="s">
        <v>431</v>
      </c>
      <c r="U2060" s="47" t="s">
        <v>432</v>
      </c>
      <c r="V2060" s="47">
        <v>1</v>
      </c>
      <c r="W2060" s="47">
        <v>1</v>
      </c>
      <c r="X2060" s="47">
        <v>1</v>
      </c>
      <c r="Y2060" s="47">
        <v>1</v>
      </c>
      <c r="Z2060" s="75">
        <v>40855.63689814815</v>
      </c>
      <c r="AA2060" s="6" t="s">
        <v>433</v>
      </c>
      <c r="AB2060" s="47" t="s">
        <v>3169</v>
      </c>
      <c r="AC2060" s="47" t="s">
        <v>9615</v>
      </c>
      <c r="AD2060" s="47" t="s">
        <v>5559</v>
      </c>
      <c r="AE2060" s="47" t="s">
        <v>9616</v>
      </c>
      <c r="AF2060" s="6" t="s">
        <v>9617</v>
      </c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</row>
    <row r="2061" spans="1:43" s="1" customFormat="1" ht="47.25" x14ac:dyDescent="0.25">
      <c r="A2061" s="47">
        <v>2061</v>
      </c>
      <c r="B2061" s="47" t="s">
        <v>9618</v>
      </c>
      <c r="C2061" s="47" t="s">
        <v>3203</v>
      </c>
      <c r="D2061" s="69" t="s">
        <v>793</v>
      </c>
      <c r="E2061" s="47">
        <v>2004</v>
      </c>
      <c r="F2061" s="69" t="s">
        <v>794</v>
      </c>
      <c r="G2061" s="69" t="s">
        <v>457</v>
      </c>
      <c r="H2061" s="69" t="s">
        <v>457</v>
      </c>
      <c r="I2061" s="70">
        <v>1.998134689845193</v>
      </c>
      <c r="J2061" s="47" t="s">
        <v>430</v>
      </c>
      <c r="K2061" s="47">
        <v>6</v>
      </c>
      <c r="L2061" s="71"/>
      <c r="M2061" s="47">
        <v>75</v>
      </c>
      <c r="N2061" s="48">
        <f t="shared" si="193"/>
        <v>140</v>
      </c>
      <c r="O2061" s="48">
        <f t="shared" si="194"/>
        <v>279.73885657832705</v>
      </c>
      <c r="P2061" s="72">
        <f t="shared" si="195"/>
        <v>27.973885657832707</v>
      </c>
      <c r="Q2061" s="73">
        <f t="shared" si="196"/>
        <v>46.156911335423956</v>
      </c>
      <c r="R2061" s="48">
        <f t="shared" si="197"/>
        <v>353.86965357158368</v>
      </c>
      <c r="S2061" s="74">
        <f t="shared" si="198"/>
        <v>55</v>
      </c>
      <c r="T2061" s="6" t="s">
        <v>431</v>
      </c>
      <c r="U2061" s="47" t="s">
        <v>432</v>
      </c>
      <c r="V2061" s="47">
        <v>1</v>
      </c>
      <c r="W2061" s="47">
        <v>1</v>
      </c>
      <c r="X2061" s="47">
        <v>1</v>
      </c>
      <c r="Y2061" s="47">
        <v>1</v>
      </c>
      <c r="Z2061" s="75">
        <v>40855.63689814815</v>
      </c>
      <c r="AA2061" s="6" t="s">
        <v>433</v>
      </c>
      <c r="AB2061" s="47" t="s">
        <v>3169</v>
      </c>
      <c r="AC2061" s="47" t="s">
        <v>9611</v>
      </c>
      <c r="AD2061" s="47" t="s">
        <v>9619</v>
      </c>
      <c r="AE2061" s="47" t="s">
        <v>9620</v>
      </c>
      <c r="AF2061" s="6" t="s">
        <v>9621</v>
      </c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</row>
    <row r="2062" spans="1:43" s="1" customFormat="1" ht="47.25" x14ac:dyDescent="0.25">
      <c r="A2062" s="47">
        <v>2062</v>
      </c>
      <c r="B2062" s="47" t="s">
        <v>9622</v>
      </c>
      <c r="C2062" s="47" t="s">
        <v>3203</v>
      </c>
      <c r="D2062" s="69" t="s">
        <v>793</v>
      </c>
      <c r="E2062" s="47">
        <v>2004</v>
      </c>
      <c r="F2062" s="69" t="s">
        <v>3212</v>
      </c>
      <c r="G2062" s="69" t="s">
        <v>9623</v>
      </c>
      <c r="H2062" s="69" t="s">
        <v>443</v>
      </c>
      <c r="I2062" s="70">
        <v>3.4580503446085609</v>
      </c>
      <c r="J2062" s="47" t="s">
        <v>430</v>
      </c>
      <c r="K2062" s="47">
        <v>12</v>
      </c>
      <c r="L2062" s="71"/>
      <c r="M2062" s="47">
        <v>75</v>
      </c>
      <c r="N2062" s="48">
        <f t="shared" si="193"/>
        <v>200</v>
      </c>
      <c r="O2062" s="48">
        <f t="shared" si="194"/>
        <v>691.61006892171213</v>
      </c>
      <c r="P2062" s="72">
        <f t="shared" si="195"/>
        <v>69.161006892171216</v>
      </c>
      <c r="Q2062" s="73">
        <f t="shared" si="196"/>
        <v>114.1156613720825</v>
      </c>
      <c r="R2062" s="48">
        <f t="shared" si="197"/>
        <v>874.8867371859659</v>
      </c>
      <c r="S2062" s="74">
        <f t="shared" si="198"/>
        <v>55</v>
      </c>
      <c r="T2062" s="6" t="s">
        <v>431</v>
      </c>
      <c r="U2062" s="47" t="s">
        <v>432</v>
      </c>
      <c r="V2062" s="47">
        <v>1</v>
      </c>
      <c r="W2062" s="47">
        <v>1</v>
      </c>
      <c r="X2062" s="47">
        <v>1</v>
      </c>
      <c r="Y2062" s="47">
        <v>1</v>
      </c>
      <c r="Z2062" s="75">
        <v>40855.63689814815</v>
      </c>
      <c r="AA2062" s="6" t="s">
        <v>433</v>
      </c>
      <c r="AB2062" s="47" t="s">
        <v>3169</v>
      </c>
      <c r="AC2062" s="47" t="s">
        <v>8958</v>
      </c>
      <c r="AD2062" s="47" t="s">
        <v>9624</v>
      </c>
      <c r="AE2062" s="47" t="s">
        <v>9625</v>
      </c>
      <c r="AF2062" s="6" t="s">
        <v>9626</v>
      </c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</row>
    <row r="2063" spans="1:43" s="1" customFormat="1" ht="47.25" x14ac:dyDescent="0.25">
      <c r="A2063" s="47">
        <v>2063</v>
      </c>
      <c r="B2063" s="47" t="s">
        <v>9627</v>
      </c>
      <c r="C2063" s="47" t="s">
        <v>3203</v>
      </c>
      <c r="D2063" s="69" t="s">
        <v>793</v>
      </c>
      <c r="E2063" s="47">
        <v>2004</v>
      </c>
      <c r="F2063" s="69" t="s">
        <v>3212</v>
      </c>
      <c r="G2063" s="69" t="s">
        <v>443</v>
      </c>
      <c r="H2063" s="69" t="s">
        <v>8863</v>
      </c>
      <c r="I2063" s="70">
        <v>2.8930961478631838</v>
      </c>
      <c r="J2063" s="47" t="s">
        <v>430</v>
      </c>
      <c r="K2063" s="47">
        <v>12</v>
      </c>
      <c r="L2063" s="71"/>
      <c r="M2063" s="47">
        <v>75</v>
      </c>
      <c r="N2063" s="48">
        <f t="shared" si="193"/>
        <v>200</v>
      </c>
      <c r="O2063" s="48">
        <f t="shared" si="194"/>
        <v>578.61922957263675</v>
      </c>
      <c r="P2063" s="72">
        <f t="shared" si="195"/>
        <v>57.86192295726368</v>
      </c>
      <c r="Q2063" s="73">
        <f t="shared" si="196"/>
        <v>95.472172879485058</v>
      </c>
      <c r="R2063" s="48">
        <f t="shared" si="197"/>
        <v>731.95332540938546</v>
      </c>
      <c r="S2063" s="74">
        <f t="shared" si="198"/>
        <v>55</v>
      </c>
      <c r="T2063" s="6" t="s">
        <v>431</v>
      </c>
      <c r="U2063" s="47" t="s">
        <v>432</v>
      </c>
      <c r="V2063" s="47">
        <v>1</v>
      </c>
      <c r="W2063" s="47">
        <v>1</v>
      </c>
      <c r="X2063" s="47">
        <v>1</v>
      </c>
      <c r="Y2063" s="47">
        <v>1</v>
      </c>
      <c r="Z2063" s="75">
        <v>40855.63689814815</v>
      </c>
      <c r="AA2063" s="6" t="s">
        <v>433</v>
      </c>
      <c r="AB2063" s="47" t="s">
        <v>3169</v>
      </c>
      <c r="AC2063" s="47" t="s">
        <v>8958</v>
      </c>
      <c r="AD2063" s="47" t="s">
        <v>9593</v>
      </c>
      <c r="AE2063" s="47" t="s">
        <v>9628</v>
      </c>
      <c r="AF2063" s="6" t="s">
        <v>9629</v>
      </c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</row>
    <row r="2064" spans="1:43" s="1" customFormat="1" ht="47.25" x14ac:dyDescent="0.25">
      <c r="A2064" s="47">
        <v>2064</v>
      </c>
      <c r="B2064" s="47" t="s">
        <v>9630</v>
      </c>
      <c r="C2064" s="47" t="s">
        <v>9631</v>
      </c>
      <c r="D2064" s="69" t="s">
        <v>793</v>
      </c>
      <c r="E2064" s="47">
        <v>2004</v>
      </c>
      <c r="F2064" s="69" t="s">
        <v>3212</v>
      </c>
      <c r="G2064" s="69" t="s">
        <v>443</v>
      </c>
      <c r="H2064" s="69" t="s">
        <v>8863</v>
      </c>
      <c r="I2064" s="70">
        <v>5.0807548099387709</v>
      </c>
      <c r="J2064" s="47" t="s">
        <v>430</v>
      </c>
      <c r="K2064" s="47">
        <v>8</v>
      </c>
      <c r="L2064" s="71"/>
      <c r="M2064" s="47">
        <v>75</v>
      </c>
      <c r="N2064" s="48">
        <f t="shared" si="193"/>
        <v>160</v>
      </c>
      <c r="O2064" s="48">
        <f t="shared" si="194"/>
        <v>812.92076959020335</v>
      </c>
      <c r="P2064" s="72">
        <f t="shared" si="195"/>
        <v>81.292076959020335</v>
      </c>
      <c r="Q2064" s="73">
        <f t="shared" si="196"/>
        <v>134.13192698238356</v>
      </c>
      <c r="R2064" s="48">
        <f t="shared" si="197"/>
        <v>1028.3447735316072</v>
      </c>
      <c r="S2064" s="74">
        <f t="shared" si="198"/>
        <v>55</v>
      </c>
      <c r="T2064" s="6" t="s">
        <v>431</v>
      </c>
      <c r="U2064" s="47" t="s">
        <v>432</v>
      </c>
      <c r="V2064" s="47">
        <v>1</v>
      </c>
      <c r="W2064" s="47">
        <v>1</v>
      </c>
      <c r="X2064" s="47">
        <v>1</v>
      </c>
      <c r="Y2064" s="47">
        <v>1</v>
      </c>
      <c r="Z2064" s="75">
        <v>40855.63689814815</v>
      </c>
      <c r="AA2064" s="6" t="s">
        <v>433</v>
      </c>
      <c r="AB2064" s="47" t="s">
        <v>3169</v>
      </c>
      <c r="AC2064" s="47" t="s">
        <v>9632</v>
      </c>
      <c r="AD2064" s="47" t="s">
        <v>9633</v>
      </c>
      <c r="AE2064" s="47" t="s">
        <v>9634</v>
      </c>
      <c r="AF2064" s="6" t="s">
        <v>9635</v>
      </c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</row>
    <row r="2065" spans="1:43" s="1" customFormat="1" ht="47.25" x14ac:dyDescent="0.25">
      <c r="A2065" s="47">
        <v>2065</v>
      </c>
      <c r="B2065" s="47" t="s">
        <v>9636</v>
      </c>
      <c r="C2065" s="47" t="s">
        <v>9631</v>
      </c>
      <c r="D2065" s="69" t="s">
        <v>793</v>
      </c>
      <c r="E2065" s="47">
        <v>2004</v>
      </c>
      <c r="F2065" s="69" t="s">
        <v>3212</v>
      </c>
      <c r="G2065" s="69" t="s">
        <v>443</v>
      </c>
      <c r="H2065" s="69" t="s">
        <v>8863</v>
      </c>
      <c r="I2065" s="70">
        <v>69.042945283020885</v>
      </c>
      <c r="J2065" s="47" t="s">
        <v>430</v>
      </c>
      <c r="K2065" s="47">
        <v>8</v>
      </c>
      <c r="L2065" s="71"/>
      <c r="M2065" s="47">
        <v>75</v>
      </c>
      <c r="N2065" s="48">
        <f t="shared" si="193"/>
        <v>160</v>
      </c>
      <c r="O2065" s="48">
        <f t="shared" si="194"/>
        <v>11046.871245283342</v>
      </c>
      <c r="P2065" s="72">
        <f t="shared" si="195"/>
        <v>1104.6871245283344</v>
      </c>
      <c r="Q2065" s="73">
        <f t="shared" si="196"/>
        <v>1822.7337554717515</v>
      </c>
      <c r="R2065" s="48">
        <f t="shared" si="197"/>
        <v>13974.292125283428</v>
      </c>
      <c r="S2065" s="74">
        <f t="shared" si="198"/>
        <v>55</v>
      </c>
      <c r="T2065" s="6" t="s">
        <v>431</v>
      </c>
      <c r="U2065" s="47" t="s">
        <v>432</v>
      </c>
      <c r="V2065" s="47">
        <v>1</v>
      </c>
      <c r="W2065" s="47">
        <v>1</v>
      </c>
      <c r="X2065" s="47">
        <v>1</v>
      </c>
      <c r="Y2065" s="47">
        <v>1</v>
      </c>
      <c r="Z2065" s="75">
        <v>40855.63689814815</v>
      </c>
      <c r="AA2065" s="6" t="s">
        <v>433</v>
      </c>
      <c r="AB2065" s="47" t="s">
        <v>3169</v>
      </c>
      <c r="AC2065" s="47" t="s">
        <v>9589</v>
      </c>
      <c r="AD2065" s="47" t="s">
        <v>9632</v>
      </c>
      <c r="AE2065" s="47" t="s">
        <v>9637</v>
      </c>
      <c r="AF2065" s="6" t="s">
        <v>9638</v>
      </c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</row>
    <row r="2066" spans="1:43" s="1" customFormat="1" ht="47.25" x14ac:dyDescent="0.25">
      <c r="A2066" s="47">
        <v>2066</v>
      </c>
      <c r="B2066" s="47" t="s">
        <v>9639</v>
      </c>
      <c r="C2066" s="47" t="s">
        <v>9631</v>
      </c>
      <c r="D2066" s="69" t="s">
        <v>793</v>
      </c>
      <c r="E2066" s="47">
        <v>2004</v>
      </c>
      <c r="F2066" s="69" t="s">
        <v>3212</v>
      </c>
      <c r="G2066" s="69" t="s">
        <v>443</v>
      </c>
      <c r="H2066" s="69" t="s">
        <v>8863</v>
      </c>
      <c r="I2066" s="70">
        <v>6.8133760876174847</v>
      </c>
      <c r="J2066" s="47" t="s">
        <v>430</v>
      </c>
      <c r="K2066" s="47">
        <v>8</v>
      </c>
      <c r="L2066" s="71"/>
      <c r="M2066" s="47">
        <v>75</v>
      </c>
      <c r="N2066" s="48">
        <f t="shared" si="193"/>
        <v>160</v>
      </c>
      <c r="O2066" s="48">
        <f t="shared" si="194"/>
        <v>1090.1401740187976</v>
      </c>
      <c r="P2066" s="72">
        <f t="shared" si="195"/>
        <v>109.01401740187976</v>
      </c>
      <c r="Q2066" s="73">
        <f t="shared" si="196"/>
        <v>179.87312871310158</v>
      </c>
      <c r="R2066" s="48">
        <f t="shared" si="197"/>
        <v>1379.0273201337789</v>
      </c>
      <c r="S2066" s="74">
        <f t="shared" si="198"/>
        <v>55</v>
      </c>
      <c r="T2066" s="6" t="s">
        <v>431</v>
      </c>
      <c r="U2066" s="47" t="s">
        <v>432</v>
      </c>
      <c r="V2066" s="47">
        <v>1</v>
      </c>
      <c r="W2066" s="47">
        <v>1</v>
      </c>
      <c r="X2066" s="47">
        <v>1</v>
      </c>
      <c r="Y2066" s="47">
        <v>1</v>
      </c>
      <c r="Z2066" s="75">
        <v>40855.63689814815</v>
      </c>
      <c r="AA2066" s="6" t="s">
        <v>433</v>
      </c>
      <c r="AB2066" s="47" t="s">
        <v>3169</v>
      </c>
      <c r="AC2066" s="47" t="s">
        <v>9640</v>
      </c>
      <c r="AD2066" s="47" t="s">
        <v>9641</v>
      </c>
      <c r="AE2066" s="47" t="s">
        <v>9642</v>
      </c>
      <c r="AF2066" s="6" t="s">
        <v>9643</v>
      </c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</row>
    <row r="2067" spans="1:43" s="1" customFormat="1" ht="47.25" x14ac:dyDescent="0.25">
      <c r="A2067" s="47">
        <v>2067</v>
      </c>
      <c r="B2067" s="47" t="s">
        <v>9644</v>
      </c>
      <c r="C2067" s="47" t="s">
        <v>9631</v>
      </c>
      <c r="D2067" s="69" t="s">
        <v>793</v>
      </c>
      <c r="E2067" s="47">
        <v>2004</v>
      </c>
      <c r="F2067" s="69" t="s">
        <v>3212</v>
      </c>
      <c r="G2067" s="69" t="s">
        <v>443</v>
      </c>
      <c r="H2067" s="69" t="s">
        <v>8863</v>
      </c>
      <c r="I2067" s="70">
        <v>67.202044367965684</v>
      </c>
      <c r="J2067" s="47" t="s">
        <v>430</v>
      </c>
      <c r="K2067" s="47">
        <v>8</v>
      </c>
      <c r="L2067" s="71"/>
      <c r="M2067" s="47">
        <v>75</v>
      </c>
      <c r="N2067" s="48">
        <f t="shared" si="193"/>
        <v>160</v>
      </c>
      <c r="O2067" s="48">
        <f t="shared" si="194"/>
        <v>10752.32709887451</v>
      </c>
      <c r="P2067" s="72">
        <f t="shared" si="195"/>
        <v>1075.2327098874509</v>
      </c>
      <c r="Q2067" s="73">
        <f t="shared" si="196"/>
        <v>1774.1339713142941</v>
      </c>
      <c r="R2067" s="48">
        <f t="shared" si="197"/>
        <v>13601.693780076253</v>
      </c>
      <c r="S2067" s="74">
        <f t="shared" si="198"/>
        <v>55</v>
      </c>
      <c r="T2067" s="6" t="s">
        <v>431</v>
      </c>
      <c r="U2067" s="47" t="s">
        <v>432</v>
      </c>
      <c r="V2067" s="47">
        <v>1</v>
      </c>
      <c r="W2067" s="47">
        <v>1</v>
      </c>
      <c r="X2067" s="47">
        <v>1</v>
      </c>
      <c r="Y2067" s="47">
        <v>1</v>
      </c>
      <c r="Z2067" s="75">
        <v>40855.63689814815</v>
      </c>
      <c r="AA2067" s="6" t="s">
        <v>433</v>
      </c>
      <c r="AB2067" s="47" t="s">
        <v>3169</v>
      </c>
      <c r="AC2067" s="47"/>
      <c r="AD2067" s="47" t="s">
        <v>9640</v>
      </c>
      <c r="AE2067" s="47" t="s">
        <v>9645</v>
      </c>
      <c r="AF2067" s="6" t="s">
        <v>9646</v>
      </c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</row>
    <row r="2068" spans="1:43" s="1" customFormat="1" ht="47.25" x14ac:dyDescent="0.25">
      <c r="A2068" s="47">
        <v>2068</v>
      </c>
      <c r="B2068" s="47" t="s">
        <v>9647</v>
      </c>
      <c r="C2068" s="47" t="s">
        <v>3203</v>
      </c>
      <c r="D2068" s="69" t="s">
        <v>793</v>
      </c>
      <c r="E2068" s="47">
        <v>2004</v>
      </c>
      <c r="F2068" s="69" t="s">
        <v>8888</v>
      </c>
      <c r="G2068" s="69" t="s">
        <v>443</v>
      </c>
      <c r="H2068" s="69" t="s">
        <v>451</v>
      </c>
      <c r="I2068" s="70">
        <v>4.3580155829768303</v>
      </c>
      <c r="J2068" s="47" t="s">
        <v>430</v>
      </c>
      <c r="K2068" s="47">
        <v>12</v>
      </c>
      <c r="L2068" s="71"/>
      <c r="M2068" s="47">
        <v>75</v>
      </c>
      <c r="N2068" s="48">
        <f t="shared" si="193"/>
        <v>200</v>
      </c>
      <c r="O2068" s="48">
        <f t="shared" si="194"/>
        <v>871.60311659536603</v>
      </c>
      <c r="P2068" s="72">
        <f t="shared" si="195"/>
        <v>87.160311659536603</v>
      </c>
      <c r="Q2068" s="73">
        <f t="shared" si="196"/>
        <v>143.8145142382354</v>
      </c>
      <c r="R2068" s="48">
        <f t="shared" si="197"/>
        <v>1102.5779424931382</v>
      </c>
      <c r="S2068" s="74">
        <f t="shared" si="198"/>
        <v>55</v>
      </c>
      <c r="T2068" s="6" t="s">
        <v>431</v>
      </c>
      <c r="U2068" s="47" t="s">
        <v>432</v>
      </c>
      <c r="V2068" s="47">
        <v>1</v>
      </c>
      <c r="W2068" s="47">
        <v>1</v>
      </c>
      <c r="X2068" s="47">
        <v>1</v>
      </c>
      <c r="Y2068" s="47">
        <v>1</v>
      </c>
      <c r="Z2068" s="75">
        <v>44305.598414351851</v>
      </c>
      <c r="AA2068" s="6" t="s">
        <v>1221</v>
      </c>
      <c r="AB2068" s="47" t="s">
        <v>3169</v>
      </c>
      <c r="AC2068" s="47" t="s">
        <v>8949</v>
      </c>
      <c r="AD2068" s="47" t="s">
        <v>8889</v>
      </c>
      <c r="AE2068" s="47" t="s">
        <v>9648</v>
      </c>
      <c r="AF2068" s="6" t="s">
        <v>9649</v>
      </c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</row>
    <row r="2069" spans="1:43" s="1" customFormat="1" ht="47.25" x14ac:dyDescent="0.25">
      <c r="A2069" s="47">
        <v>2069</v>
      </c>
      <c r="B2069" s="47" t="s">
        <v>9650</v>
      </c>
      <c r="C2069" s="47" t="s">
        <v>3203</v>
      </c>
      <c r="D2069" s="69" t="s">
        <v>793</v>
      </c>
      <c r="E2069" s="47">
        <v>2004</v>
      </c>
      <c r="F2069" s="69" t="s">
        <v>3212</v>
      </c>
      <c r="G2069" s="69" t="s">
        <v>443</v>
      </c>
      <c r="H2069" s="69" t="s">
        <v>8863</v>
      </c>
      <c r="I2069" s="70">
        <v>2.5719915765226888</v>
      </c>
      <c r="J2069" s="47" t="s">
        <v>430</v>
      </c>
      <c r="K2069" s="47">
        <v>12</v>
      </c>
      <c r="L2069" s="71"/>
      <c r="M2069" s="47">
        <v>75</v>
      </c>
      <c r="N2069" s="48">
        <f t="shared" si="193"/>
        <v>200</v>
      </c>
      <c r="O2069" s="48">
        <f t="shared" si="194"/>
        <v>514.39831530453773</v>
      </c>
      <c r="P2069" s="72">
        <f t="shared" si="195"/>
        <v>51.439831530453773</v>
      </c>
      <c r="Q2069" s="73">
        <f t="shared" si="196"/>
        <v>84.87572202524872</v>
      </c>
      <c r="R2069" s="48">
        <f t="shared" si="197"/>
        <v>650.71386886024015</v>
      </c>
      <c r="S2069" s="74">
        <f t="shared" si="198"/>
        <v>55</v>
      </c>
      <c r="T2069" s="6" t="s">
        <v>431</v>
      </c>
      <c r="U2069" s="47" t="s">
        <v>432</v>
      </c>
      <c r="V2069" s="47">
        <v>1</v>
      </c>
      <c r="W2069" s="47">
        <v>1</v>
      </c>
      <c r="X2069" s="47">
        <v>1</v>
      </c>
      <c r="Y2069" s="47">
        <v>1</v>
      </c>
      <c r="Z2069" s="75">
        <v>40855.63689814815</v>
      </c>
      <c r="AA2069" s="6" t="s">
        <v>433</v>
      </c>
      <c r="AB2069" s="47" t="s">
        <v>3169</v>
      </c>
      <c r="AC2069" s="47" t="s">
        <v>9585</v>
      </c>
      <c r="AD2069" s="47" t="s">
        <v>9651</v>
      </c>
      <c r="AE2069" s="47" t="s">
        <v>9652</v>
      </c>
      <c r="AF2069" s="6" t="s">
        <v>9653</v>
      </c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</row>
    <row r="2070" spans="1:43" s="1" customFormat="1" ht="47.25" x14ac:dyDescent="0.25">
      <c r="A2070" s="47">
        <v>2070</v>
      </c>
      <c r="B2070" s="47" t="s">
        <v>9654</v>
      </c>
      <c r="C2070" s="47" t="s">
        <v>3203</v>
      </c>
      <c r="D2070" s="69" t="s">
        <v>793</v>
      </c>
      <c r="E2070" s="47">
        <v>2004</v>
      </c>
      <c r="F2070" s="69" t="s">
        <v>794</v>
      </c>
      <c r="G2070" s="69" t="s">
        <v>457</v>
      </c>
      <c r="H2070" s="69" t="s">
        <v>457</v>
      </c>
      <c r="I2070" s="70">
        <v>2.161400001496077</v>
      </c>
      <c r="J2070" s="47" t="s">
        <v>430</v>
      </c>
      <c r="K2070" s="47">
        <v>10</v>
      </c>
      <c r="L2070" s="71"/>
      <c r="M2070" s="47">
        <v>75</v>
      </c>
      <c r="N2070" s="48">
        <f t="shared" si="193"/>
        <v>180</v>
      </c>
      <c r="O2070" s="48">
        <f t="shared" si="194"/>
        <v>389.05200026929384</v>
      </c>
      <c r="P2070" s="72">
        <f t="shared" si="195"/>
        <v>38.905200026929386</v>
      </c>
      <c r="Q2070" s="73">
        <f t="shared" si="196"/>
        <v>64.193580044433475</v>
      </c>
      <c r="R2070" s="48">
        <f t="shared" si="197"/>
        <v>492.15078034065669</v>
      </c>
      <c r="S2070" s="74">
        <f t="shared" si="198"/>
        <v>55</v>
      </c>
      <c r="T2070" s="6" t="s">
        <v>431</v>
      </c>
      <c r="U2070" s="47" t="s">
        <v>432</v>
      </c>
      <c r="V2070" s="47">
        <v>1</v>
      </c>
      <c r="W2070" s="47">
        <v>1</v>
      </c>
      <c r="X2070" s="47">
        <v>1</v>
      </c>
      <c r="Y2070" s="47">
        <v>1</v>
      </c>
      <c r="Z2070" s="75">
        <v>40855.63690972222</v>
      </c>
      <c r="AA2070" s="6" t="s">
        <v>433</v>
      </c>
      <c r="AB2070" s="47" t="s">
        <v>3169</v>
      </c>
      <c r="AC2070" s="47" t="s">
        <v>9651</v>
      </c>
      <c r="AD2070" s="47" t="s">
        <v>3393</v>
      </c>
      <c r="AE2070" s="47" t="s">
        <v>9655</v>
      </c>
      <c r="AF2070" s="6" t="s">
        <v>9656</v>
      </c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</row>
    <row r="2071" spans="1:43" s="1" customFormat="1" ht="47.25" x14ac:dyDescent="0.25">
      <c r="A2071" s="47">
        <v>2071</v>
      </c>
      <c r="B2071" s="47" t="s">
        <v>9657</v>
      </c>
      <c r="C2071" s="47" t="s">
        <v>3203</v>
      </c>
      <c r="D2071" s="69" t="s">
        <v>793</v>
      </c>
      <c r="E2071" s="47">
        <v>2004</v>
      </c>
      <c r="F2071" s="69" t="s">
        <v>3212</v>
      </c>
      <c r="G2071" s="69" t="s">
        <v>443</v>
      </c>
      <c r="H2071" s="69" t="s">
        <v>9658</v>
      </c>
      <c r="I2071" s="70">
        <v>3.2578245429142552</v>
      </c>
      <c r="J2071" s="47" t="s">
        <v>430</v>
      </c>
      <c r="K2071" s="47">
        <v>12</v>
      </c>
      <c r="L2071" s="71"/>
      <c r="M2071" s="47">
        <v>75</v>
      </c>
      <c r="N2071" s="48">
        <f t="shared" si="193"/>
        <v>200</v>
      </c>
      <c r="O2071" s="48">
        <f t="shared" si="194"/>
        <v>651.56490858285099</v>
      </c>
      <c r="P2071" s="72">
        <f t="shared" si="195"/>
        <v>65.156490858285096</v>
      </c>
      <c r="Q2071" s="73">
        <f t="shared" si="196"/>
        <v>107.50820991617041</v>
      </c>
      <c r="R2071" s="48">
        <f t="shared" si="197"/>
        <v>824.22960935730657</v>
      </c>
      <c r="S2071" s="74">
        <f t="shared" si="198"/>
        <v>55</v>
      </c>
      <c r="T2071" s="6" t="s">
        <v>431</v>
      </c>
      <c r="U2071" s="47" t="s">
        <v>432</v>
      </c>
      <c r="V2071" s="47">
        <v>1</v>
      </c>
      <c r="W2071" s="47">
        <v>1</v>
      </c>
      <c r="X2071" s="47">
        <v>1</v>
      </c>
      <c r="Y2071" s="47">
        <v>1</v>
      </c>
      <c r="Z2071" s="75">
        <v>40855.63690972222</v>
      </c>
      <c r="AA2071" s="6" t="s">
        <v>433</v>
      </c>
      <c r="AB2071" s="47" t="s">
        <v>3169</v>
      </c>
      <c r="AC2071" s="47" t="s">
        <v>9651</v>
      </c>
      <c r="AD2071" s="47" t="s">
        <v>9659</v>
      </c>
      <c r="AE2071" s="47" t="s">
        <v>9660</v>
      </c>
      <c r="AF2071" s="6" t="s">
        <v>9661</v>
      </c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</row>
    <row r="2072" spans="1:43" s="1" customFormat="1" ht="47.25" x14ac:dyDescent="0.25">
      <c r="A2072" s="47">
        <v>2072</v>
      </c>
      <c r="B2072" s="47" t="s">
        <v>9662</v>
      </c>
      <c r="C2072" s="47" t="s">
        <v>4428</v>
      </c>
      <c r="D2072" s="69" t="s">
        <v>793</v>
      </c>
      <c r="E2072" s="47">
        <v>2004</v>
      </c>
      <c r="F2072" s="69" t="s">
        <v>3212</v>
      </c>
      <c r="G2072" s="69" t="s">
        <v>1570</v>
      </c>
      <c r="H2072" s="69" t="s">
        <v>794</v>
      </c>
      <c r="I2072" s="70">
        <v>653.81509929207618</v>
      </c>
      <c r="J2072" s="47" t="s">
        <v>430</v>
      </c>
      <c r="K2072" s="47">
        <v>12</v>
      </c>
      <c r="L2072" s="71"/>
      <c r="M2072" s="47">
        <v>75</v>
      </c>
      <c r="N2072" s="48">
        <f t="shared" si="193"/>
        <v>200</v>
      </c>
      <c r="O2072" s="48">
        <f t="shared" si="194"/>
        <v>130763.01985841524</v>
      </c>
      <c r="P2072" s="72">
        <f t="shared" si="195"/>
        <v>13076.301985841525</v>
      </c>
      <c r="Q2072" s="73">
        <f t="shared" si="196"/>
        <v>21575.898276638516</v>
      </c>
      <c r="R2072" s="48">
        <f t="shared" si="197"/>
        <v>165415.2201208953</v>
      </c>
      <c r="S2072" s="74">
        <f t="shared" si="198"/>
        <v>55</v>
      </c>
      <c r="T2072" s="6" t="s">
        <v>431</v>
      </c>
      <c r="U2072" s="47" t="s">
        <v>432</v>
      </c>
      <c r="V2072" s="47">
        <v>1</v>
      </c>
      <c r="W2072" s="47">
        <v>1</v>
      </c>
      <c r="X2072" s="47">
        <v>1</v>
      </c>
      <c r="Y2072" s="47">
        <v>1</v>
      </c>
      <c r="Z2072" s="75">
        <v>40855.63690972222</v>
      </c>
      <c r="AA2072" s="6" t="s">
        <v>433</v>
      </c>
      <c r="AB2072" s="47" t="s">
        <v>3169</v>
      </c>
      <c r="AC2072" s="47" t="s">
        <v>5588</v>
      </c>
      <c r="AD2072" s="47" t="s">
        <v>9663</v>
      </c>
      <c r="AE2072" s="47" t="s">
        <v>9664</v>
      </c>
      <c r="AF2072" s="6" t="s">
        <v>9665</v>
      </c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</row>
    <row r="2073" spans="1:43" s="1" customFormat="1" ht="47.25" x14ac:dyDescent="0.25">
      <c r="A2073" s="47">
        <v>2073</v>
      </c>
      <c r="B2073" s="47" t="s">
        <v>9666</v>
      </c>
      <c r="C2073" s="47" t="s">
        <v>4428</v>
      </c>
      <c r="D2073" s="69" t="s">
        <v>793</v>
      </c>
      <c r="E2073" s="47">
        <v>2004</v>
      </c>
      <c r="F2073" s="69" t="s">
        <v>3212</v>
      </c>
      <c r="G2073" s="69" t="s">
        <v>1570</v>
      </c>
      <c r="H2073" s="69" t="s">
        <v>794</v>
      </c>
      <c r="I2073" s="70">
        <v>614.38291811921806</v>
      </c>
      <c r="J2073" s="47" t="s">
        <v>430</v>
      </c>
      <c r="K2073" s="47">
        <v>12</v>
      </c>
      <c r="L2073" s="71"/>
      <c r="M2073" s="47">
        <v>75</v>
      </c>
      <c r="N2073" s="48">
        <f t="shared" si="193"/>
        <v>200</v>
      </c>
      <c r="O2073" s="48">
        <f t="shared" si="194"/>
        <v>122876.58362384362</v>
      </c>
      <c r="P2073" s="72">
        <f t="shared" si="195"/>
        <v>12287.658362384362</v>
      </c>
      <c r="Q2073" s="73">
        <f t="shared" si="196"/>
        <v>20274.636297934198</v>
      </c>
      <c r="R2073" s="48">
        <f t="shared" si="197"/>
        <v>155438.87828416217</v>
      </c>
      <c r="S2073" s="74">
        <f t="shared" si="198"/>
        <v>55</v>
      </c>
      <c r="T2073" s="6" t="s">
        <v>431</v>
      </c>
      <c r="U2073" s="47" t="s">
        <v>432</v>
      </c>
      <c r="V2073" s="47">
        <v>1</v>
      </c>
      <c r="W2073" s="47">
        <v>1</v>
      </c>
      <c r="X2073" s="47">
        <v>1</v>
      </c>
      <c r="Y2073" s="47">
        <v>1</v>
      </c>
      <c r="Z2073" s="75">
        <v>40855.63690972222</v>
      </c>
      <c r="AA2073" s="6" t="s">
        <v>433</v>
      </c>
      <c r="AB2073" s="47" t="s">
        <v>3169</v>
      </c>
      <c r="AC2073" s="47" t="s">
        <v>9667</v>
      </c>
      <c r="AD2073" s="47" t="s">
        <v>5588</v>
      </c>
      <c r="AE2073" s="47" t="s">
        <v>9668</v>
      </c>
      <c r="AF2073" s="6" t="s">
        <v>9669</v>
      </c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</row>
    <row r="2074" spans="1:43" s="1" customFormat="1" ht="47.25" x14ac:dyDescent="0.25">
      <c r="A2074" s="47">
        <v>2074</v>
      </c>
      <c r="B2074" s="47" t="s">
        <v>9670</v>
      </c>
      <c r="C2074" s="47" t="s">
        <v>4428</v>
      </c>
      <c r="D2074" s="69" t="s">
        <v>793</v>
      </c>
      <c r="E2074" s="47">
        <v>2004</v>
      </c>
      <c r="F2074" s="69" t="s">
        <v>3212</v>
      </c>
      <c r="G2074" s="69" t="s">
        <v>1570</v>
      </c>
      <c r="H2074" s="69" t="s">
        <v>794</v>
      </c>
      <c r="I2074" s="70">
        <v>46.850473931440497</v>
      </c>
      <c r="J2074" s="47" t="s">
        <v>430</v>
      </c>
      <c r="K2074" s="47">
        <v>12</v>
      </c>
      <c r="L2074" s="71"/>
      <c r="M2074" s="47">
        <v>75</v>
      </c>
      <c r="N2074" s="48">
        <f t="shared" si="193"/>
        <v>200</v>
      </c>
      <c r="O2074" s="48">
        <f t="shared" si="194"/>
        <v>9370.0947862881003</v>
      </c>
      <c r="P2074" s="72">
        <f t="shared" si="195"/>
        <v>937.00947862881003</v>
      </c>
      <c r="Q2074" s="73">
        <f t="shared" si="196"/>
        <v>1546.0656397375365</v>
      </c>
      <c r="R2074" s="48">
        <f t="shared" si="197"/>
        <v>11853.169904654447</v>
      </c>
      <c r="S2074" s="74">
        <f t="shared" si="198"/>
        <v>55</v>
      </c>
      <c r="T2074" s="6" t="s">
        <v>431</v>
      </c>
      <c r="U2074" s="47" t="s">
        <v>432</v>
      </c>
      <c r="V2074" s="47">
        <v>1</v>
      </c>
      <c r="W2074" s="47">
        <v>1</v>
      </c>
      <c r="X2074" s="47">
        <v>1</v>
      </c>
      <c r="Y2074" s="47">
        <v>1</v>
      </c>
      <c r="Z2074" s="75">
        <v>40855.63690972222</v>
      </c>
      <c r="AA2074" s="6" t="s">
        <v>433</v>
      </c>
      <c r="AB2074" s="47" t="s">
        <v>3169</v>
      </c>
      <c r="AC2074" s="47" t="s">
        <v>9659</v>
      </c>
      <c r="AD2074" s="47" t="s">
        <v>9667</v>
      </c>
      <c r="AE2074" s="47" t="s">
        <v>9671</v>
      </c>
      <c r="AF2074" s="6" t="s">
        <v>9672</v>
      </c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</row>
    <row r="2075" spans="1:43" s="1" customFormat="1" ht="47.25" x14ac:dyDescent="0.25">
      <c r="A2075" s="47">
        <v>2075</v>
      </c>
      <c r="B2075" s="47" t="s">
        <v>9673</v>
      </c>
      <c r="C2075" s="47" t="s">
        <v>5582</v>
      </c>
      <c r="D2075" s="69" t="s">
        <v>793</v>
      </c>
      <c r="E2075" s="47">
        <v>2004</v>
      </c>
      <c r="F2075" s="69" t="s">
        <v>3212</v>
      </c>
      <c r="G2075" s="69" t="s">
        <v>1570</v>
      </c>
      <c r="H2075" s="69" t="s">
        <v>794</v>
      </c>
      <c r="I2075" s="70">
        <v>68.051102860865953</v>
      </c>
      <c r="J2075" s="47" t="s">
        <v>430</v>
      </c>
      <c r="K2075" s="47">
        <v>8</v>
      </c>
      <c r="L2075" s="71"/>
      <c r="M2075" s="47">
        <v>75</v>
      </c>
      <c r="N2075" s="48">
        <f t="shared" si="193"/>
        <v>160</v>
      </c>
      <c r="O2075" s="48">
        <f t="shared" si="194"/>
        <v>10888.176457738553</v>
      </c>
      <c r="P2075" s="72">
        <f t="shared" si="195"/>
        <v>1088.8176457738552</v>
      </c>
      <c r="Q2075" s="73">
        <f t="shared" si="196"/>
        <v>1796.5491155268612</v>
      </c>
      <c r="R2075" s="48">
        <f t="shared" si="197"/>
        <v>13773.543219039269</v>
      </c>
      <c r="S2075" s="74">
        <f t="shared" si="198"/>
        <v>55</v>
      </c>
      <c r="T2075" s="6" t="s">
        <v>431</v>
      </c>
      <c r="U2075" s="47" t="s">
        <v>432</v>
      </c>
      <c r="V2075" s="47">
        <v>1</v>
      </c>
      <c r="W2075" s="47">
        <v>1</v>
      </c>
      <c r="X2075" s="47">
        <v>1</v>
      </c>
      <c r="Y2075" s="47">
        <v>1</v>
      </c>
      <c r="Z2075" s="75">
        <v>40855.63690972222</v>
      </c>
      <c r="AA2075" s="6" t="s">
        <v>433</v>
      </c>
      <c r="AB2075" s="47" t="s">
        <v>3169</v>
      </c>
      <c r="AC2075" s="47" t="s">
        <v>9667</v>
      </c>
      <c r="AD2075" s="47" t="s">
        <v>9674</v>
      </c>
      <c r="AE2075" s="47" t="s">
        <v>9675</v>
      </c>
      <c r="AF2075" s="6" t="s">
        <v>9676</v>
      </c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</row>
    <row r="2076" spans="1:43" s="1" customFormat="1" ht="47.25" x14ac:dyDescent="0.25">
      <c r="A2076" s="47">
        <v>2076</v>
      </c>
      <c r="B2076" s="47" t="s">
        <v>9677</v>
      </c>
      <c r="C2076" s="47" t="s">
        <v>5582</v>
      </c>
      <c r="D2076" s="69" t="s">
        <v>793</v>
      </c>
      <c r="E2076" s="47">
        <v>2004</v>
      </c>
      <c r="F2076" s="69" t="s">
        <v>3212</v>
      </c>
      <c r="G2076" s="69" t="s">
        <v>1570</v>
      </c>
      <c r="H2076" s="69" t="s">
        <v>794</v>
      </c>
      <c r="I2076" s="70">
        <v>4.9488053126706486</v>
      </c>
      <c r="J2076" s="47" t="s">
        <v>430</v>
      </c>
      <c r="K2076" s="47">
        <v>8</v>
      </c>
      <c r="L2076" s="71"/>
      <c r="M2076" s="47">
        <v>75</v>
      </c>
      <c r="N2076" s="48">
        <f t="shared" si="193"/>
        <v>160</v>
      </c>
      <c r="O2076" s="48">
        <f t="shared" si="194"/>
        <v>791.80885002730383</v>
      </c>
      <c r="P2076" s="72">
        <f t="shared" si="195"/>
        <v>79.180885002730392</v>
      </c>
      <c r="Q2076" s="73">
        <f t="shared" si="196"/>
        <v>130.64846025450512</v>
      </c>
      <c r="R2076" s="48">
        <f t="shared" si="197"/>
        <v>1001.6381952845394</v>
      </c>
      <c r="S2076" s="74">
        <f t="shared" si="198"/>
        <v>55</v>
      </c>
      <c r="T2076" s="6" t="s">
        <v>431</v>
      </c>
      <c r="U2076" s="47" t="s">
        <v>432</v>
      </c>
      <c r="V2076" s="47">
        <v>1</v>
      </c>
      <c r="W2076" s="47">
        <v>1</v>
      </c>
      <c r="X2076" s="47">
        <v>1</v>
      </c>
      <c r="Y2076" s="47">
        <v>1</v>
      </c>
      <c r="Z2076" s="75">
        <v>40855.63690972222</v>
      </c>
      <c r="AA2076" s="6" t="s">
        <v>433</v>
      </c>
      <c r="AB2076" s="47" t="s">
        <v>3169</v>
      </c>
      <c r="AC2076" s="47" t="s">
        <v>9674</v>
      </c>
      <c r="AD2076" s="47" t="s">
        <v>9678</v>
      </c>
      <c r="AE2076" s="47" t="s">
        <v>9679</v>
      </c>
      <c r="AF2076" s="6" t="s">
        <v>9680</v>
      </c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</row>
    <row r="2077" spans="1:43" s="1" customFormat="1" ht="47.25" x14ac:dyDescent="0.25">
      <c r="A2077" s="47">
        <v>2077</v>
      </c>
      <c r="B2077" s="47" t="s">
        <v>9681</v>
      </c>
      <c r="C2077" s="47" t="s">
        <v>4428</v>
      </c>
      <c r="D2077" s="69" t="s">
        <v>793</v>
      </c>
      <c r="E2077" s="47">
        <v>2004</v>
      </c>
      <c r="F2077" s="69" t="s">
        <v>3212</v>
      </c>
      <c r="G2077" s="69" t="s">
        <v>1570</v>
      </c>
      <c r="H2077" s="69" t="s">
        <v>794</v>
      </c>
      <c r="I2077" s="70">
        <v>2.7458888549387428</v>
      </c>
      <c r="J2077" s="47" t="s">
        <v>430</v>
      </c>
      <c r="K2077" s="47">
        <v>12</v>
      </c>
      <c r="L2077" s="71"/>
      <c r="M2077" s="47">
        <v>75</v>
      </c>
      <c r="N2077" s="48">
        <f t="shared" si="193"/>
        <v>200</v>
      </c>
      <c r="O2077" s="48">
        <f t="shared" si="194"/>
        <v>549.17777098774854</v>
      </c>
      <c r="P2077" s="72">
        <f t="shared" si="195"/>
        <v>54.917777098774856</v>
      </c>
      <c r="Q2077" s="73">
        <f t="shared" si="196"/>
        <v>90.61433221297851</v>
      </c>
      <c r="R2077" s="48">
        <f t="shared" si="197"/>
        <v>694.70988029950195</v>
      </c>
      <c r="S2077" s="74">
        <f t="shared" si="198"/>
        <v>55</v>
      </c>
      <c r="T2077" s="6" t="s">
        <v>431</v>
      </c>
      <c r="U2077" s="47" t="s">
        <v>432</v>
      </c>
      <c r="V2077" s="47">
        <v>1</v>
      </c>
      <c r="W2077" s="47">
        <v>1</v>
      </c>
      <c r="X2077" s="47">
        <v>1</v>
      </c>
      <c r="Y2077" s="47">
        <v>1</v>
      </c>
      <c r="Z2077" s="75">
        <v>40855.63690972222</v>
      </c>
      <c r="AA2077" s="6" t="s">
        <v>433</v>
      </c>
      <c r="AB2077" s="47" t="s">
        <v>3169</v>
      </c>
      <c r="AC2077" s="47" t="s">
        <v>9682</v>
      </c>
      <c r="AD2077" s="47" t="s">
        <v>9663</v>
      </c>
      <c r="AE2077" s="47" t="s">
        <v>9683</v>
      </c>
      <c r="AF2077" s="6" t="s">
        <v>9684</v>
      </c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</row>
    <row r="2078" spans="1:43" s="1" customFormat="1" ht="47.25" x14ac:dyDescent="0.25">
      <c r="A2078" s="47">
        <v>2078</v>
      </c>
      <c r="B2078" s="47" t="s">
        <v>9685</v>
      </c>
      <c r="C2078" s="47" t="s">
        <v>4428</v>
      </c>
      <c r="D2078" s="69" t="s">
        <v>793</v>
      </c>
      <c r="E2078" s="47">
        <v>2004</v>
      </c>
      <c r="F2078" s="69" t="s">
        <v>1570</v>
      </c>
      <c r="G2078" s="69" t="s">
        <v>3400</v>
      </c>
      <c r="H2078" s="69" t="s">
        <v>3212</v>
      </c>
      <c r="I2078" s="70">
        <v>4.0120999999344349</v>
      </c>
      <c r="J2078" s="47" t="s">
        <v>430</v>
      </c>
      <c r="K2078" s="47">
        <v>10</v>
      </c>
      <c r="L2078" s="71"/>
      <c r="M2078" s="47">
        <v>75</v>
      </c>
      <c r="N2078" s="48">
        <f t="shared" si="193"/>
        <v>180</v>
      </c>
      <c r="O2078" s="48">
        <f t="shared" si="194"/>
        <v>722.17799998819828</v>
      </c>
      <c r="P2078" s="72">
        <f t="shared" si="195"/>
        <v>72.217799998819828</v>
      </c>
      <c r="Q2078" s="73">
        <f t="shared" si="196"/>
        <v>119.15936999805271</v>
      </c>
      <c r="R2078" s="48">
        <f t="shared" si="197"/>
        <v>913.55516998507085</v>
      </c>
      <c r="S2078" s="74">
        <f t="shared" si="198"/>
        <v>55</v>
      </c>
      <c r="T2078" s="6" t="s">
        <v>431</v>
      </c>
      <c r="U2078" s="47" t="s">
        <v>432</v>
      </c>
      <c r="V2078" s="47">
        <v>1</v>
      </c>
      <c r="W2078" s="47">
        <v>1</v>
      </c>
      <c r="X2078" s="47">
        <v>1</v>
      </c>
      <c r="Y2078" s="47">
        <v>1</v>
      </c>
      <c r="Z2078" s="75">
        <v>40855.63690972222</v>
      </c>
      <c r="AA2078" s="6" t="s">
        <v>433</v>
      </c>
      <c r="AB2078" s="47" t="s">
        <v>3169</v>
      </c>
      <c r="AC2078" s="47" t="s">
        <v>9682</v>
      </c>
      <c r="AD2078" s="47" t="s">
        <v>8854</v>
      </c>
      <c r="AE2078" s="47" t="s">
        <v>9686</v>
      </c>
      <c r="AF2078" s="6" t="s">
        <v>9687</v>
      </c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</row>
    <row r="2079" spans="1:43" s="1" customFormat="1" ht="47.25" x14ac:dyDescent="0.25">
      <c r="A2079" s="47">
        <v>2079</v>
      </c>
      <c r="B2079" s="47" t="s">
        <v>9688</v>
      </c>
      <c r="C2079" s="47" t="s">
        <v>4428</v>
      </c>
      <c r="D2079" s="69" t="s">
        <v>793</v>
      </c>
      <c r="E2079" s="47">
        <v>2004</v>
      </c>
      <c r="F2079" s="69" t="s">
        <v>3212</v>
      </c>
      <c r="G2079" s="69" t="s">
        <v>1570</v>
      </c>
      <c r="H2079" s="69" t="s">
        <v>794</v>
      </c>
      <c r="I2079" s="70">
        <v>2.7737923659435002</v>
      </c>
      <c r="J2079" s="47" t="s">
        <v>430</v>
      </c>
      <c r="K2079" s="47">
        <v>12</v>
      </c>
      <c r="L2079" s="71"/>
      <c r="M2079" s="47">
        <v>75</v>
      </c>
      <c r="N2079" s="48">
        <f t="shared" si="193"/>
        <v>200</v>
      </c>
      <c r="O2079" s="48">
        <f t="shared" si="194"/>
        <v>554.75847318870001</v>
      </c>
      <c r="P2079" s="72">
        <f t="shared" si="195"/>
        <v>55.475847318870002</v>
      </c>
      <c r="Q2079" s="73">
        <f t="shared" si="196"/>
        <v>91.535148076135499</v>
      </c>
      <c r="R2079" s="48">
        <f t="shared" si="197"/>
        <v>701.76946858370547</v>
      </c>
      <c r="S2079" s="74">
        <f t="shared" si="198"/>
        <v>55</v>
      </c>
      <c r="T2079" s="6" t="s">
        <v>431</v>
      </c>
      <c r="U2079" s="47" t="s">
        <v>432</v>
      </c>
      <c r="V2079" s="47">
        <v>1</v>
      </c>
      <c r="W2079" s="47">
        <v>1</v>
      </c>
      <c r="X2079" s="47">
        <v>1</v>
      </c>
      <c r="Y2079" s="47">
        <v>1</v>
      </c>
      <c r="Z2079" s="75">
        <v>40855.63690972222</v>
      </c>
      <c r="AA2079" s="6" t="s">
        <v>433</v>
      </c>
      <c r="AB2079" s="47" t="s">
        <v>3169</v>
      </c>
      <c r="AC2079" s="47" t="s">
        <v>9682</v>
      </c>
      <c r="AD2079" s="47" t="s">
        <v>9689</v>
      </c>
      <c r="AE2079" s="47" t="s">
        <v>9690</v>
      </c>
      <c r="AF2079" s="6" t="s">
        <v>9691</v>
      </c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</row>
    <row r="2080" spans="1:43" s="1" customFormat="1" ht="47.25" x14ac:dyDescent="0.25">
      <c r="A2080" s="47">
        <v>2080</v>
      </c>
      <c r="B2080" s="47" t="s">
        <v>9692</v>
      </c>
      <c r="C2080" s="47" t="s">
        <v>4428</v>
      </c>
      <c r="D2080" s="69" t="s">
        <v>793</v>
      </c>
      <c r="E2080" s="47">
        <v>2004</v>
      </c>
      <c r="F2080" s="69" t="s">
        <v>1570</v>
      </c>
      <c r="G2080" s="69" t="s">
        <v>3400</v>
      </c>
      <c r="H2080" s="69" t="s">
        <v>3212</v>
      </c>
      <c r="I2080" s="70">
        <v>2.9770999997854228</v>
      </c>
      <c r="J2080" s="47" t="s">
        <v>430</v>
      </c>
      <c r="K2080" s="47">
        <v>10</v>
      </c>
      <c r="L2080" s="71"/>
      <c r="M2080" s="47">
        <v>75</v>
      </c>
      <c r="N2080" s="48">
        <f t="shared" si="193"/>
        <v>180</v>
      </c>
      <c r="O2080" s="48">
        <f t="shared" si="194"/>
        <v>535.87799996137608</v>
      </c>
      <c r="P2080" s="72">
        <f t="shared" si="195"/>
        <v>53.587799996137612</v>
      </c>
      <c r="Q2080" s="73">
        <f t="shared" si="196"/>
        <v>88.419869993627046</v>
      </c>
      <c r="R2080" s="48">
        <f t="shared" si="197"/>
        <v>677.8856699511407</v>
      </c>
      <c r="S2080" s="74">
        <f t="shared" si="198"/>
        <v>55</v>
      </c>
      <c r="T2080" s="6" t="s">
        <v>431</v>
      </c>
      <c r="U2080" s="47" t="s">
        <v>432</v>
      </c>
      <c r="V2080" s="47">
        <v>1</v>
      </c>
      <c r="W2080" s="47">
        <v>1</v>
      </c>
      <c r="X2080" s="47">
        <v>1</v>
      </c>
      <c r="Y2080" s="47">
        <v>1</v>
      </c>
      <c r="Z2080" s="75">
        <v>40855.63690972222</v>
      </c>
      <c r="AA2080" s="6" t="s">
        <v>433</v>
      </c>
      <c r="AB2080" s="47" t="s">
        <v>3169</v>
      </c>
      <c r="AC2080" s="47" t="s">
        <v>9693</v>
      </c>
      <c r="AD2080" s="47" t="s">
        <v>9682</v>
      </c>
      <c r="AE2080" s="47" t="s">
        <v>9694</v>
      </c>
      <c r="AF2080" s="6" t="s">
        <v>9695</v>
      </c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</row>
    <row r="2081" spans="1:43" s="1" customFormat="1" ht="47.25" x14ac:dyDescent="0.25">
      <c r="A2081" s="47">
        <v>2081</v>
      </c>
      <c r="B2081" s="47" t="s">
        <v>9696</v>
      </c>
      <c r="C2081" s="47" t="s">
        <v>4428</v>
      </c>
      <c r="D2081" s="69" t="s">
        <v>793</v>
      </c>
      <c r="E2081" s="47">
        <v>2004</v>
      </c>
      <c r="F2081" s="69" t="s">
        <v>1570</v>
      </c>
      <c r="G2081" s="69" t="s">
        <v>3400</v>
      </c>
      <c r="H2081" s="69" t="s">
        <v>3212</v>
      </c>
      <c r="I2081" s="70">
        <v>21.068591295077209</v>
      </c>
      <c r="J2081" s="47" t="s">
        <v>430</v>
      </c>
      <c r="K2081" s="47">
        <v>10</v>
      </c>
      <c r="L2081" s="71"/>
      <c r="M2081" s="47">
        <v>75</v>
      </c>
      <c r="N2081" s="48">
        <f t="shared" si="193"/>
        <v>180</v>
      </c>
      <c r="O2081" s="48">
        <f t="shared" si="194"/>
        <v>3792.3464331138975</v>
      </c>
      <c r="P2081" s="72">
        <f t="shared" si="195"/>
        <v>379.23464331138979</v>
      </c>
      <c r="Q2081" s="73">
        <f t="shared" si="196"/>
        <v>625.73716146379309</v>
      </c>
      <c r="R2081" s="48">
        <f t="shared" si="197"/>
        <v>4797.3182378890806</v>
      </c>
      <c r="S2081" s="74">
        <f t="shared" si="198"/>
        <v>55</v>
      </c>
      <c r="T2081" s="6" t="s">
        <v>431</v>
      </c>
      <c r="U2081" s="47" t="s">
        <v>432</v>
      </c>
      <c r="V2081" s="47">
        <v>1</v>
      </c>
      <c r="W2081" s="47">
        <v>1</v>
      </c>
      <c r="X2081" s="47">
        <v>1</v>
      </c>
      <c r="Y2081" s="47">
        <v>1</v>
      </c>
      <c r="Z2081" s="75">
        <v>40855.63690972222</v>
      </c>
      <c r="AA2081" s="6" t="s">
        <v>433</v>
      </c>
      <c r="AB2081" s="47" t="s">
        <v>3169</v>
      </c>
      <c r="AC2081" s="47" t="s">
        <v>9697</v>
      </c>
      <c r="AD2081" s="47" t="s">
        <v>9693</v>
      </c>
      <c r="AE2081" s="47" t="s">
        <v>9698</v>
      </c>
      <c r="AF2081" s="6" t="s">
        <v>9699</v>
      </c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</row>
    <row r="2082" spans="1:43" s="1" customFormat="1" ht="47.25" x14ac:dyDescent="0.25">
      <c r="A2082" s="47">
        <v>2082</v>
      </c>
      <c r="B2082" s="47" t="s">
        <v>9700</v>
      </c>
      <c r="C2082" s="47" t="s">
        <v>4428</v>
      </c>
      <c r="D2082" s="69" t="s">
        <v>793</v>
      </c>
      <c r="E2082" s="47">
        <v>2004</v>
      </c>
      <c r="F2082" s="69" t="s">
        <v>1570</v>
      </c>
      <c r="G2082" s="69" t="s">
        <v>3400</v>
      </c>
      <c r="H2082" s="69" t="s">
        <v>3212</v>
      </c>
      <c r="I2082" s="70">
        <v>308.72646348664921</v>
      </c>
      <c r="J2082" s="47" t="s">
        <v>430</v>
      </c>
      <c r="K2082" s="47">
        <v>10</v>
      </c>
      <c r="L2082" s="71"/>
      <c r="M2082" s="47">
        <v>75</v>
      </c>
      <c r="N2082" s="48">
        <f t="shared" si="193"/>
        <v>180</v>
      </c>
      <c r="O2082" s="48">
        <f t="shared" si="194"/>
        <v>55570.763427596859</v>
      </c>
      <c r="P2082" s="72">
        <f t="shared" si="195"/>
        <v>5557.0763427596867</v>
      </c>
      <c r="Q2082" s="73">
        <f t="shared" si="196"/>
        <v>9169.1759655534806</v>
      </c>
      <c r="R2082" s="48">
        <f t="shared" si="197"/>
        <v>70297.015735910027</v>
      </c>
      <c r="S2082" s="74">
        <f t="shared" si="198"/>
        <v>55</v>
      </c>
      <c r="T2082" s="6" t="s">
        <v>431</v>
      </c>
      <c r="U2082" s="47" t="s">
        <v>432</v>
      </c>
      <c r="V2082" s="47">
        <v>1</v>
      </c>
      <c r="W2082" s="47">
        <v>1</v>
      </c>
      <c r="X2082" s="47">
        <v>1</v>
      </c>
      <c r="Y2082" s="47">
        <v>1</v>
      </c>
      <c r="Z2082" s="75">
        <v>40855.63690972222</v>
      </c>
      <c r="AA2082" s="6" t="s">
        <v>433</v>
      </c>
      <c r="AB2082" s="47" t="s">
        <v>3169</v>
      </c>
      <c r="AC2082" s="47" t="s">
        <v>9701</v>
      </c>
      <c r="AD2082" s="47" t="s">
        <v>9697</v>
      </c>
      <c r="AE2082" s="47" t="s">
        <v>9702</v>
      </c>
      <c r="AF2082" s="6" t="s">
        <v>9703</v>
      </c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</row>
    <row r="2083" spans="1:43" s="1" customFormat="1" ht="47.25" x14ac:dyDescent="0.25">
      <c r="A2083" s="47">
        <v>2083</v>
      </c>
      <c r="B2083" s="47" t="s">
        <v>9704</v>
      </c>
      <c r="C2083" s="47" t="s">
        <v>4428</v>
      </c>
      <c r="D2083" s="69" t="s">
        <v>793</v>
      </c>
      <c r="E2083" s="47">
        <v>2004</v>
      </c>
      <c r="F2083" s="69" t="s">
        <v>1570</v>
      </c>
      <c r="G2083" s="69" t="s">
        <v>3400</v>
      </c>
      <c r="H2083" s="69" t="s">
        <v>3212</v>
      </c>
      <c r="I2083" s="70">
        <v>297.96988964266279</v>
      </c>
      <c r="J2083" s="47" t="s">
        <v>430</v>
      </c>
      <c r="K2083" s="47">
        <v>10</v>
      </c>
      <c r="L2083" s="71"/>
      <c r="M2083" s="47">
        <v>75</v>
      </c>
      <c r="N2083" s="48">
        <f t="shared" si="193"/>
        <v>180</v>
      </c>
      <c r="O2083" s="48">
        <f t="shared" si="194"/>
        <v>53634.580135679302</v>
      </c>
      <c r="P2083" s="72">
        <f t="shared" si="195"/>
        <v>5363.4580135679307</v>
      </c>
      <c r="Q2083" s="73">
        <f t="shared" si="196"/>
        <v>8849.7057223870834</v>
      </c>
      <c r="R2083" s="48">
        <f t="shared" si="197"/>
        <v>67847.743871634317</v>
      </c>
      <c r="S2083" s="74">
        <f t="shared" si="198"/>
        <v>55</v>
      </c>
      <c r="T2083" s="6" t="s">
        <v>431</v>
      </c>
      <c r="U2083" s="47" t="s">
        <v>432</v>
      </c>
      <c r="V2083" s="47">
        <v>1</v>
      </c>
      <c r="W2083" s="47">
        <v>1</v>
      </c>
      <c r="X2083" s="47">
        <v>1</v>
      </c>
      <c r="Y2083" s="47">
        <v>1</v>
      </c>
      <c r="Z2083" s="75">
        <v>40855.63690972222</v>
      </c>
      <c r="AA2083" s="6" t="s">
        <v>433</v>
      </c>
      <c r="AB2083" s="47" t="s">
        <v>3169</v>
      </c>
      <c r="AC2083" s="47" t="s">
        <v>9705</v>
      </c>
      <c r="AD2083" s="47" t="s">
        <v>9701</v>
      </c>
      <c r="AE2083" s="47" t="s">
        <v>9706</v>
      </c>
      <c r="AF2083" s="6" t="s">
        <v>9707</v>
      </c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</row>
    <row r="2084" spans="1:43" s="1" customFormat="1" ht="47.25" x14ac:dyDescent="0.25">
      <c r="A2084" s="47">
        <v>2084</v>
      </c>
      <c r="B2084" s="47" t="s">
        <v>9708</v>
      </c>
      <c r="C2084" s="47" t="s">
        <v>4428</v>
      </c>
      <c r="D2084" s="69" t="s">
        <v>793</v>
      </c>
      <c r="E2084" s="47">
        <v>2004</v>
      </c>
      <c r="F2084" s="69" t="s">
        <v>1570</v>
      </c>
      <c r="G2084" s="69" t="s">
        <v>3400</v>
      </c>
      <c r="H2084" s="69" t="s">
        <v>3212</v>
      </c>
      <c r="I2084" s="70">
        <v>376.56271130754197</v>
      </c>
      <c r="J2084" s="47" t="s">
        <v>430</v>
      </c>
      <c r="K2084" s="47">
        <v>10</v>
      </c>
      <c r="L2084" s="71"/>
      <c r="M2084" s="47">
        <v>75</v>
      </c>
      <c r="N2084" s="48">
        <f t="shared" si="193"/>
        <v>180</v>
      </c>
      <c r="O2084" s="48">
        <f t="shared" si="194"/>
        <v>67781.28803535756</v>
      </c>
      <c r="P2084" s="72">
        <f t="shared" si="195"/>
        <v>6778.1288035357566</v>
      </c>
      <c r="Q2084" s="73">
        <f t="shared" si="196"/>
        <v>11183.912525833997</v>
      </c>
      <c r="R2084" s="48">
        <f t="shared" si="197"/>
        <v>85743.329364727309</v>
      </c>
      <c r="S2084" s="74">
        <f t="shared" si="198"/>
        <v>55</v>
      </c>
      <c r="T2084" s="6" t="s">
        <v>431</v>
      </c>
      <c r="U2084" s="47" t="s">
        <v>432</v>
      </c>
      <c r="V2084" s="47">
        <v>1</v>
      </c>
      <c r="W2084" s="47">
        <v>1</v>
      </c>
      <c r="X2084" s="47">
        <v>1</v>
      </c>
      <c r="Y2084" s="47">
        <v>1</v>
      </c>
      <c r="Z2084" s="75">
        <v>40855.636921296304</v>
      </c>
      <c r="AA2084" s="6" t="s">
        <v>433</v>
      </c>
      <c r="AB2084" s="47" t="s">
        <v>3169</v>
      </c>
      <c r="AC2084" s="47" t="s">
        <v>9709</v>
      </c>
      <c r="AD2084" s="47" t="s">
        <v>9705</v>
      </c>
      <c r="AE2084" s="47" t="s">
        <v>9710</v>
      </c>
      <c r="AF2084" s="6" t="s">
        <v>9711</v>
      </c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</row>
    <row r="2085" spans="1:43" s="1" customFormat="1" ht="47.25" x14ac:dyDescent="0.25">
      <c r="A2085" s="47">
        <v>2085</v>
      </c>
      <c r="B2085" s="47" t="s">
        <v>9712</v>
      </c>
      <c r="C2085" s="47" t="s">
        <v>9713</v>
      </c>
      <c r="D2085" s="69" t="s">
        <v>793</v>
      </c>
      <c r="E2085" s="47">
        <v>2004</v>
      </c>
      <c r="F2085" s="69" t="s">
        <v>1570</v>
      </c>
      <c r="G2085" s="69" t="s">
        <v>3400</v>
      </c>
      <c r="H2085" s="69" t="s">
        <v>3212</v>
      </c>
      <c r="I2085" s="70">
        <v>475.20087461815302</v>
      </c>
      <c r="J2085" s="47" t="s">
        <v>430</v>
      </c>
      <c r="K2085" s="47">
        <v>10</v>
      </c>
      <c r="L2085" s="71"/>
      <c r="M2085" s="47">
        <v>75</v>
      </c>
      <c r="N2085" s="48">
        <f t="shared" si="193"/>
        <v>180</v>
      </c>
      <c r="O2085" s="48">
        <f t="shared" si="194"/>
        <v>85536.157431267551</v>
      </c>
      <c r="P2085" s="72">
        <f t="shared" si="195"/>
        <v>8553.6157431267548</v>
      </c>
      <c r="Q2085" s="73">
        <f t="shared" si="196"/>
        <v>14113.465976159145</v>
      </c>
      <c r="R2085" s="48">
        <f t="shared" si="197"/>
        <v>108203.23915055345</v>
      </c>
      <c r="S2085" s="74">
        <f t="shared" si="198"/>
        <v>55</v>
      </c>
      <c r="T2085" s="6" t="s">
        <v>431</v>
      </c>
      <c r="U2085" s="47" t="s">
        <v>432</v>
      </c>
      <c r="V2085" s="47">
        <v>1</v>
      </c>
      <c r="W2085" s="47">
        <v>1</v>
      </c>
      <c r="X2085" s="47">
        <v>1</v>
      </c>
      <c r="Y2085" s="47">
        <v>1</v>
      </c>
      <c r="Z2085" s="75">
        <v>40855.636921296304</v>
      </c>
      <c r="AA2085" s="6" t="s">
        <v>433</v>
      </c>
      <c r="AB2085" s="47" t="s">
        <v>3169</v>
      </c>
      <c r="AC2085" s="47" t="s">
        <v>9714</v>
      </c>
      <c r="AD2085" s="47" t="s">
        <v>9709</v>
      </c>
      <c r="AE2085" s="47" t="s">
        <v>9715</v>
      </c>
      <c r="AF2085" s="6" t="s">
        <v>9716</v>
      </c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</row>
    <row r="2086" spans="1:43" s="1" customFormat="1" ht="47.25" x14ac:dyDescent="0.25">
      <c r="A2086" s="47">
        <v>2086</v>
      </c>
      <c r="B2086" s="47" t="s">
        <v>9717</v>
      </c>
      <c r="C2086" s="47" t="s">
        <v>9713</v>
      </c>
      <c r="D2086" s="69" t="s">
        <v>793</v>
      </c>
      <c r="E2086" s="47">
        <v>2004</v>
      </c>
      <c r="F2086" s="69" t="s">
        <v>1570</v>
      </c>
      <c r="G2086" s="69" t="s">
        <v>3400</v>
      </c>
      <c r="H2086" s="69" t="s">
        <v>3212</v>
      </c>
      <c r="I2086" s="70">
        <v>447.7544518309478</v>
      </c>
      <c r="J2086" s="47" t="s">
        <v>430</v>
      </c>
      <c r="K2086" s="47">
        <v>10</v>
      </c>
      <c r="L2086" s="71"/>
      <c r="M2086" s="47">
        <v>75</v>
      </c>
      <c r="N2086" s="48">
        <f t="shared" si="193"/>
        <v>180</v>
      </c>
      <c r="O2086" s="48">
        <f t="shared" si="194"/>
        <v>80595.801329570604</v>
      </c>
      <c r="P2086" s="72">
        <f t="shared" si="195"/>
        <v>8059.5801329570604</v>
      </c>
      <c r="Q2086" s="73">
        <f t="shared" si="196"/>
        <v>13298.30721937915</v>
      </c>
      <c r="R2086" s="48">
        <f t="shared" si="197"/>
        <v>101953.68868190682</v>
      </c>
      <c r="S2086" s="74">
        <f t="shared" si="198"/>
        <v>55</v>
      </c>
      <c r="T2086" s="6" t="s">
        <v>431</v>
      </c>
      <c r="U2086" s="47" t="s">
        <v>432</v>
      </c>
      <c r="V2086" s="47">
        <v>1</v>
      </c>
      <c r="W2086" s="47">
        <v>1</v>
      </c>
      <c r="X2086" s="47">
        <v>1</v>
      </c>
      <c r="Y2086" s="47">
        <v>1</v>
      </c>
      <c r="Z2086" s="75">
        <v>40855.636921296304</v>
      </c>
      <c r="AA2086" s="6" t="s">
        <v>433</v>
      </c>
      <c r="AB2086" s="47" t="s">
        <v>3169</v>
      </c>
      <c r="AC2086" s="47" t="s">
        <v>9718</v>
      </c>
      <c r="AD2086" s="47" t="s">
        <v>9714</v>
      </c>
      <c r="AE2086" s="47" t="s">
        <v>9719</v>
      </c>
      <c r="AF2086" s="6" t="s">
        <v>9720</v>
      </c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</row>
    <row r="2087" spans="1:43" s="1" customFormat="1" ht="47.25" x14ac:dyDescent="0.25">
      <c r="A2087" s="47">
        <v>2087</v>
      </c>
      <c r="B2087" s="47" t="s">
        <v>9721</v>
      </c>
      <c r="C2087" s="47" t="s">
        <v>9713</v>
      </c>
      <c r="D2087" s="69" t="s">
        <v>793</v>
      </c>
      <c r="E2087" s="47">
        <v>2004</v>
      </c>
      <c r="F2087" s="69" t="s">
        <v>1570</v>
      </c>
      <c r="G2087" s="69" t="s">
        <v>3400</v>
      </c>
      <c r="H2087" s="69" t="s">
        <v>3212</v>
      </c>
      <c r="I2087" s="70">
        <v>598.41493904515801</v>
      </c>
      <c r="J2087" s="47" t="s">
        <v>430</v>
      </c>
      <c r="K2087" s="47">
        <v>10</v>
      </c>
      <c r="L2087" s="71"/>
      <c r="M2087" s="47">
        <v>75</v>
      </c>
      <c r="N2087" s="48">
        <f t="shared" si="193"/>
        <v>180</v>
      </c>
      <c r="O2087" s="48">
        <f t="shared" si="194"/>
        <v>107714.68902812844</v>
      </c>
      <c r="P2087" s="72">
        <f t="shared" si="195"/>
        <v>10771.468902812845</v>
      </c>
      <c r="Q2087" s="73">
        <f t="shared" si="196"/>
        <v>17772.923689641193</v>
      </c>
      <c r="R2087" s="48">
        <f t="shared" si="197"/>
        <v>136259.0816205825</v>
      </c>
      <c r="S2087" s="74">
        <f t="shared" si="198"/>
        <v>55</v>
      </c>
      <c r="T2087" s="6" t="s">
        <v>431</v>
      </c>
      <c r="U2087" s="47" t="s">
        <v>432</v>
      </c>
      <c r="V2087" s="47">
        <v>1</v>
      </c>
      <c r="W2087" s="47">
        <v>1</v>
      </c>
      <c r="X2087" s="47">
        <v>1</v>
      </c>
      <c r="Y2087" s="47">
        <v>1</v>
      </c>
      <c r="Z2087" s="75">
        <v>40855.636921296304</v>
      </c>
      <c r="AA2087" s="6" t="s">
        <v>433</v>
      </c>
      <c r="AB2087" s="47" t="s">
        <v>3169</v>
      </c>
      <c r="AC2087" s="47" t="s">
        <v>9722</v>
      </c>
      <c r="AD2087" s="47" t="s">
        <v>9718</v>
      </c>
      <c r="AE2087" s="47" t="s">
        <v>9723</v>
      </c>
      <c r="AF2087" s="6" t="s">
        <v>9724</v>
      </c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</row>
    <row r="2088" spans="1:43" s="1" customFormat="1" ht="47.25" x14ac:dyDescent="0.25">
      <c r="A2088" s="47">
        <v>2088</v>
      </c>
      <c r="B2088" s="47" t="s">
        <v>9725</v>
      </c>
      <c r="C2088" s="47" t="s">
        <v>3140</v>
      </c>
      <c r="D2088" s="69" t="s">
        <v>793</v>
      </c>
      <c r="E2088" s="47">
        <v>2004</v>
      </c>
      <c r="F2088" s="69" t="s">
        <v>1570</v>
      </c>
      <c r="G2088" s="69" t="s">
        <v>3400</v>
      </c>
      <c r="H2088" s="69" t="s">
        <v>3212</v>
      </c>
      <c r="I2088" s="70">
        <v>603.86123654155085</v>
      </c>
      <c r="J2088" s="47" t="s">
        <v>430</v>
      </c>
      <c r="K2088" s="47">
        <v>10</v>
      </c>
      <c r="L2088" s="71"/>
      <c r="M2088" s="47">
        <v>75</v>
      </c>
      <c r="N2088" s="48">
        <f t="shared" si="193"/>
        <v>180</v>
      </c>
      <c r="O2088" s="48">
        <f t="shared" si="194"/>
        <v>108695.02257747915</v>
      </c>
      <c r="P2088" s="72">
        <f t="shared" si="195"/>
        <v>10869.502257747916</v>
      </c>
      <c r="Q2088" s="73">
        <f t="shared" si="196"/>
        <v>17934.678725284059</v>
      </c>
      <c r="R2088" s="48">
        <f t="shared" si="197"/>
        <v>137499.20356051112</v>
      </c>
      <c r="S2088" s="74">
        <f t="shared" si="198"/>
        <v>55</v>
      </c>
      <c r="T2088" s="6" t="s">
        <v>431</v>
      </c>
      <c r="U2088" s="47" t="s">
        <v>432</v>
      </c>
      <c r="V2088" s="47">
        <v>1</v>
      </c>
      <c r="W2088" s="47">
        <v>1</v>
      </c>
      <c r="X2088" s="47">
        <v>1</v>
      </c>
      <c r="Y2088" s="47">
        <v>1</v>
      </c>
      <c r="Z2088" s="75">
        <v>40855.636921296304</v>
      </c>
      <c r="AA2088" s="6" t="s">
        <v>433</v>
      </c>
      <c r="AB2088" s="47" t="s">
        <v>3169</v>
      </c>
      <c r="AC2088" s="47" t="s">
        <v>9726</v>
      </c>
      <c r="AD2088" s="47" t="s">
        <v>9722</v>
      </c>
      <c r="AE2088" s="47" t="s">
        <v>9727</v>
      </c>
      <c r="AF2088" s="6" t="s">
        <v>9728</v>
      </c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</row>
    <row r="2089" spans="1:43" s="1" customFormat="1" ht="47.25" x14ac:dyDescent="0.25">
      <c r="A2089" s="47">
        <v>2089</v>
      </c>
      <c r="B2089" s="47" t="s">
        <v>9729</v>
      </c>
      <c r="C2089" s="47" t="s">
        <v>4428</v>
      </c>
      <c r="D2089" s="69" t="s">
        <v>793</v>
      </c>
      <c r="E2089" s="47">
        <v>2004</v>
      </c>
      <c r="F2089" s="69" t="s">
        <v>3212</v>
      </c>
      <c r="G2089" s="69" t="s">
        <v>1570</v>
      </c>
      <c r="H2089" s="69" t="s">
        <v>794</v>
      </c>
      <c r="I2089" s="70">
        <v>54.439899999648333</v>
      </c>
      <c r="J2089" s="47" t="s">
        <v>430</v>
      </c>
      <c r="K2089" s="47">
        <v>12</v>
      </c>
      <c r="L2089" s="71"/>
      <c r="M2089" s="47">
        <v>75</v>
      </c>
      <c r="N2089" s="48">
        <f t="shared" si="193"/>
        <v>200</v>
      </c>
      <c r="O2089" s="48">
        <f t="shared" si="194"/>
        <v>10887.979999929667</v>
      </c>
      <c r="P2089" s="72">
        <f t="shared" si="195"/>
        <v>1088.7979999929667</v>
      </c>
      <c r="Q2089" s="73">
        <f t="shared" si="196"/>
        <v>1796.516699988395</v>
      </c>
      <c r="R2089" s="48">
        <f t="shared" si="197"/>
        <v>13773.294699911028</v>
      </c>
      <c r="S2089" s="74">
        <f t="shared" si="198"/>
        <v>55</v>
      </c>
      <c r="T2089" s="6" t="s">
        <v>431</v>
      </c>
      <c r="U2089" s="47" t="s">
        <v>432</v>
      </c>
      <c r="V2089" s="47">
        <v>1</v>
      </c>
      <c r="W2089" s="47">
        <v>1</v>
      </c>
      <c r="X2089" s="47">
        <v>1</v>
      </c>
      <c r="Y2089" s="47">
        <v>1</v>
      </c>
      <c r="Z2089" s="75">
        <v>40855.636932870373</v>
      </c>
      <c r="AA2089" s="6" t="s">
        <v>433</v>
      </c>
      <c r="AB2089" s="47" t="s">
        <v>3169</v>
      </c>
      <c r="AC2089" s="47" t="s">
        <v>9689</v>
      </c>
      <c r="AD2089" s="47" t="s">
        <v>9730</v>
      </c>
      <c r="AE2089" s="47" t="s">
        <v>9731</v>
      </c>
      <c r="AF2089" s="6" t="s">
        <v>9732</v>
      </c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</row>
    <row r="2090" spans="1:43" s="1" customFormat="1" ht="31.5" x14ac:dyDescent="0.25">
      <c r="A2090" s="47">
        <v>2090</v>
      </c>
      <c r="B2090" s="47" t="s">
        <v>9733</v>
      </c>
      <c r="C2090" s="47" t="s">
        <v>9734</v>
      </c>
      <c r="D2090" s="69" t="s">
        <v>1657</v>
      </c>
      <c r="E2090" s="47">
        <v>2004</v>
      </c>
      <c r="F2090" s="69" t="s">
        <v>812</v>
      </c>
      <c r="G2090" s="69" t="s">
        <v>9735</v>
      </c>
      <c r="H2090" s="69" t="s">
        <v>9736</v>
      </c>
      <c r="I2090" s="70">
        <v>94.649709218517742</v>
      </c>
      <c r="J2090" s="47" t="s">
        <v>799</v>
      </c>
      <c r="K2090" s="47">
        <v>12</v>
      </c>
      <c r="L2090" s="71"/>
      <c r="M2090" s="47">
        <v>75</v>
      </c>
      <c r="N2090" s="48">
        <f t="shared" si="193"/>
        <v>200</v>
      </c>
      <c r="O2090" s="48">
        <f t="shared" si="194"/>
        <v>18929.941843703549</v>
      </c>
      <c r="P2090" s="72">
        <f t="shared" si="195"/>
        <v>1892.994184370355</v>
      </c>
      <c r="Q2090" s="73">
        <f t="shared" si="196"/>
        <v>3123.4404042110859</v>
      </c>
      <c r="R2090" s="48">
        <f t="shared" si="197"/>
        <v>23946.376432284993</v>
      </c>
      <c r="S2090" s="74">
        <f t="shared" si="198"/>
        <v>55</v>
      </c>
      <c r="T2090" s="6" t="s">
        <v>8022</v>
      </c>
      <c r="U2090" s="47" t="s">
        <v>432</v>
      </c>
      <c r="V2090" s="47">
        <v>1</v>
      </c>
      <c r="W2090" s="47">
        <v>1</v>
      </c>
      <c r="X2090" s="47">
        <v>1</v>
      </c>
      <c r="Y2090" s="47">
        <v>1</v>
      </c>
      <c r="Z2090" s="75">
        <v>42709.578125</v>
      </c>
      <c r="AA2090" s="6" t="s">
        <v>433</v>
      </c>
      <c r="AB2090" s="47" t="s">
        <v>1658</v>
      </c>
      <c r="AC2090" s="47" t="s">
        <v>9737</v>
      </c>
      <c r="AD2090" s="47" t="s">
        <v>9738</v>
      </c>
      <c r="AE2090" s="47" t="s">
        <v>9739</v>
      </c>
      <c r="AF2090" s="6" t="s">
        <v>9740</v>
      </c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</row>
    <row r="2091" spans="1:43" s="1" customFormat="1" ht="31.5" x14ac:dyDescent="0.25">
      <c r="A2091" s="47">
        <v>2091</v>
      </c>
      <c r="B2091" s="47" t="s">
        <v>9741</v>
      </c>
      <c r="C2091" s="47" t="s">
        <v>1894</v>
      </c>
      <c r="D2091" s="69" t="s">
        <v>1589</v>
      </c>
      <c r="E2091" s="47">
        <v>2004</v>
      </c>
      <c r="F2091" s="69" t="s">
        <v>1896</v>
      </c>
      <c r="G2091" s="69" t="s">
        <v>1895</v>
      </c>
      <c r="H2091" s="69" t="s">
        <v>1600</v>
      </c>
      <c r="I2091" s="70">
        <v>12.88851662422959</v>
      </c>
      <c r="J2091" s="47" t="s">
        <v>430</v>
      </c>
      <c r="K2091" s="47">
        <v>12</v>
      </c>
      <c r="L2091" s="71"/>
      <c r="M2091" s="47">
        <v>75</v>
      </c>
      <c r="N2091" s="48">
        <f t="shared" ref="N2091:N2154" si="199">IF(K2091=4,100,IF(K2091=6,140,IF(K2091=8,160,IF(K2091=10,180,IF(K2091=12,200,IF(K2091=14,225,IF(K2091=16,275,IF(K2091=18,350,0))))))))</f>
        <v>200</v>
      </c>
      <c r="O2091" s="48">
        <f t="shared" si="194"/>
        <v>2577.7033248459179</v>
      </c>
      <c r="P2091" s="72">
        <f t="shared" si="195"/>
        <v>257.77033248459179</v>
      </c>
      <c r="Q2091" s="73">
        <f t="shared" si="196"/>
        <v>425.3210485995765</v>
      </c>
      <c r="R2091" s="48">
        <f t="shared" si="197"/>
        <v>3260.7947059300864</v>
      </c>
      <c r="S2091" s="74">
        <f t="shared" si="198"/>
        <v>55</v>
      </c>
      <c r="T2091" s="6" t="s">
        <v>431</v>
      </c>
      <c r="U2091" s="47" t="s">
        <v>432</v>
      </c>
      <c r="V2091" s="47">
        <v>1</v>
      </c>
      <c r="W2091" s="47">
        <v>1</v>
      </c>
      <c r="X2091" s="47">
        <v>1</v>
      </c>
      <c r="Y2091" s="47">
        <v>1</v>
      </c>
      <c r="Z2091" s="75">
        <v>40855.636932870373</v>
      </c>
      <c r="AA2091" s="6" t="s">
        <v>433</v>
      </c>
      <c r="AB2091" s="47" t="s">
        <v>1591</v>
      </c>
      <c r="AC2091" s="47" t="s">
        <v>9742</v>
      </c>
      <c r="AD2091" s="47" t="s">
        <v>9743</v>
      </c>
      <c r="AE2091" s="47" t="s">
        <v>9744</v>
      </c>
      <c r="AF2091" s="6" t="s">
        <v>9745</v>
      </c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</row>
    <row r="2092" spans="1:43" s="1" customFormat="1" ht="31.5" x14ac:dyDescent="0.25">
      <c r="A2092" s="47">
        <v>2092</v>
      </c>
      <c r="B2092" s="47" t="s">
        <v>9746</v>
      </c>
      <c r="C2092" s="47" t="s">
        <v>1894</v>
      </c>
      <c r="D2092" s="69" t="s">
        <v>1589</v>
      </c>
      <c r="E2092" s="47">
        <v>2004</v>
      </c>
      <c r="F2092" s="69" t="s">
        <v>1896</v>
      </c>
      <c r="G2092" s="69" t="s">
        <v>1895</v>
      </c>
      <c r="H2092" s="69" t="s">
        <v>1600</v>
      </c>
      <c r="I2092" s="70">
        <v>12.12826816473115</v>
      </c>
      <c r="J2092" s="47" t="s">
        <v>430</v>
      </c>
      <c r="K2092" s="47">
        <v>12</v>
      </c>
      <c r="L2092" s="71"/>
      <c r="M2092" s="47">
        <v>75</v>
      </c>
      <c r="N2092" s="48">
        <f t="shared" si="199"/>
        <v>200</v>
      </c>
      <c r="O2092" s="48">
        <f t="shared" si="194"/>
        <v>2425.6536329462301</v>
      </c>
      <c r="P2092" s="72">
        <f t="shared" si="195"/>
        <v>242.56536329462301</v>
      </c>
      <c r="Q2092" s="73">
        <f t="shared" si="196"/>
        <v>400.23284943612794</v>
      </c>
      <c r="R2092" s="48">
        <f t="shared" si="197"/>
        <v>3068.4518456769811</v>
      </c>
      <c r="S2092" s="74">
        <f t="shared" si="198"/>
        <v>55</v>
      </c>
      <c r="T2092" s="6" t="s">
        <v>431</v>
      </c>
      <c r="U2092" s="47" t="s">
        <v>432</v>
      </c>
      <c r="V2092" s="47">
        <v>1</v>
      </c>
      <c r="W2092" s="47">
        <v>1</v>
      </c>
      <c r="X2092" s="47">
        <v>1</v>
      </c>
      <c r="Y2092" s="47">
        <v>1</v>
      </c>
      <c r="Z2092" s="75">
        <v>40855.636932870373</v>
      </c>
      <c r="AA2092" s="6" t="s">
        <v>433</v>
      </c>
      <c r="AB2092" s="47" t="s">
        <v>1591</v>
      </c>
      <c r="AC2092" s="47" t="s">
        <v>9747</v>
      </c>
      <c r="AD2092" s="47" t="s">
        <v>9742</v>
      </c>
      <c r="AE2092" s="47" t="s">
        <v>9748</v>
      </c>
      <c r="AF2092" s="6" t="s">
        <v>9749</v>
      </c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</row>
    <row r="2093" spans="1:43" s="1" customFormat="1" ht="31.5" x14ac:dyDescent="0.25">
      <c r="A2093" s="47">
        <v>2093</v>
      </c>
      <c r="B2093" s="47" t="s">
        <v>9750</v>
      </c>
      <c r="C2093" s="47" t="s">
        <v>1894</v>
      </c>
      <c r="D2093" s="69" t="s">
        <v>1589</v>
      </c>
      <c r="E2093" s="47">
        <v>2004</v>
      </c>
      <c r="F2093" s="69" t="s">
        <v>1896</v>
      </c>
      <c r="G2093" s="69" t="s">
        <v>1895</v>
      </c>
      <c r="H2093" s="69" t="s">
        <v>1600</v>
      </c>
      <c r="I2093" s="70">
        <v>257.1342418916704</v>
      </c>
      <c r="J2093" s="47" t="s">
        <v>430</v>
      </c>
      <c r="K2093" s="47">
        <v>12</v>
      </c>
      <c r="L2093" s="71"/>
      <c r="M2093" s="47">
        <v>75</v>
      </c>
      <c r="N2093" s="48">
        <f t="shared" si="199"/>
        <v>200</v>
      </c>
      <c r="O2093" s="48">
        <f t="shared" si="194"/>
        <v>51426.848378334078</v>
      </c>
      <c r="P2093" s="72">
        <f t="shared" si="195"/>
        <v>5142.684837833408</v>
      </c>
      <c r="Q2093" s="73">
        <f t="shared" si="196"/>
        <v>8485.4299824251229</v>
      </c>
      <c r="R2093" s="48">
        <f t="shared" si="197"/>
        <v>65054.96319859261</v>
      </c>
      <c r="S2093" s="74">
        <f t="shared" si="198"/>
        <v>55</v>
      </c>
      <c r="T2093" s="6" t="s">
        <v>431</v>
      </c>
      <c r="U2093" s="47" t="s">
        <v>432</v>
      </c>
      <c r="V2093" s="47">
        <v>1</v>
      </c>
      <c r="W2093" s="47">
        <v>1</v>
      </c>
      <c r="X2093" s="47">
        <v>1</v>
      </c>
      <c r="Y2093" s="47">
        <v>1</v>
      </c>
      <c r="Z2093" s="75">
        <v>40855.636932870373</v>
      </c>
      <c r="AA2093" s="6" t="s">
        <v>433</v>
      </c>
      <c r="AB2093" s="47" t="s">
        <v>1591</v>
      </c>
      <c r="AC2093" s="47" t="s">
        <v>9751</v>
      </c>
      <c r="AD2093" s="47" t="s">
        <v>9747</v>
      </c>
      <c r="AE2093" s="47" t="s">
        <v>9752</v>
      </c>
      <c r="AF2093" s="6" t="s">
        <v>9753</v>
      </c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</row>
    <row r="2094" spans="1:43" s="1" customFormat="1" ht="31.5" x14ac:dyDescent="0.25">
      <c r="A2094" s="47">
        <v>2094</v>
      </c>
      <c r="B2094" s="47" t="s">
        <v>9754</v>
      </c>
      <c r="C2094" s="47" t="s">
        <v>1735</v>
      </c>
      <c r="D2094" s="69" t="s">
        <v>1589</v>
      </c>
      <c r="E2094" s="47">
        <v>2004</v>
      </c>
      <c r="F2094" s="69" t="s">
        <v>1736</v>
      </c>
      <c r="G2094" s="69" t="s">
        <v>904</v>
      </c>
      <c r="H2094" s="69" t="s">
        <v>451</v>
      </c>
      <c r="I2094" s="70">
        <v>2.9179840890808411</v>
      </c>
      <c r="J2094" s="47" t="s">
        <v>430</v>
      </c>
      <c r="K2094" s="47">
        <v>8</v>
      </c>
      <c r="L2094" s="71"/>
      <c r="M2094" s="47">
        <v>75</v>
      </c>
      <c r="N2094" s="48">
        <f t="shared" si="199"/>
        <v>160</v>
      </c>
      <c r="O2094" s="48">
        <f t="shared" si="194"/>
        <v>466.87745425293457</v>
      </c>
      <c r="P2094" s="72">
        <f t="shared" si="195"/>
        <v>46.687745425293457</v>
      </c>
      <c r="Q2094" s="73">
        <f t="shared" si="196"/>
        <v>77.034779951734208</v>
      </c>
      <c r="R2094" s="48">
        <f t="shared" si="197"/>
        <v>590.59997962996226</v>
      </c>
      <c r="S2094" s="74">
        <f t="shared" si="198"/>
        <v>55</v>
      </c>
      <c r="T2094" s="6" t="s">
        <v>431</v>
      </c>
      <c r="U2094" s="47" t="s">
        <v>432</v>
      </c>
      <c r="V2094" s="47">
        <v>1</v>
      </c>
      <c r="W2094" s="47">
        <v>1</v>
      </c>
      <c r="X2094" s="47">
        <v>1</v>
      </c>
      <c r="Y2094" s="47">
        <v>1</v>
      </c>
      <c r="Z2094" s="75">
        <v>40855.636932870373</v>
      </c>
      <c r="AA2094" s="6" t="s">
        <v>433</v>
      </c>
      <c r="AB2094" s="47" t="s">
        <v>1591</v>
      </c>
      <c r="AC2094" s="47" t="s">
        <v>9755</v>
      </c>
      <c r="AD2094" s="47" t="s">
        <v>9756</v>
      </c>
      <c r="AE2094" s="47" t="s">
        <v>9757</v>
      </c>
      <c r="AF2094" s="6" t="s">
        <v>9758</v>
      </c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</row>
    <row r="2095" spans="1:43" s="1" customFormat="1" ht="31.5" x14ac:dyDescent="0.25">
      <c r="A2095" s="47">
        <v>2095</v>
      </c>
      <c r="B2095" s="47" t="s">
        <v>9759</v>
      </c>
      <c r="C2095" s="47" t="s">
        <v>1735</v>
      </c>
      <c r="D2095" s="69" t="s">
        <v>1589</v>
      </c>
      <c r="E2095" s="47">
        <v>2004</v>
      </c>
      <c r="F2095" s="69" t="s">
        <v>1736</v>
      </c>
      <c r="G2095" s="69" t="s">
        <v>9760</v>
      </c>
      <c r="H2095" s="69" t="s">
        <v>451</v>
      </c>
      <c r="I2095" s="70">
        <v>29.730423343841629</v>
      </c>
      <c r="J2095" s="47" t="s">
        <v>430</v>
      </c>
      <c r="K2095" s="47">
        <v>8</v>
      </c>
      <c r="L2095" s="71"/>
      <c r="M2095" s="47">
        <v>75</v>
      </c>
      <c r="N2095" s="48">
        <f t="shared" si="199"/>
        <v>160</v>
      </c>
      <c r="O2095" s="48">
        <f t="shared" si="194"/>
        <v>4756.8677350146609</v>
      </c>
      <c r="P2095" s="72">
        <f t="shared" si="195"/>
        <v>475.68677350146612</v>
      </c>
      <c r="Q2095" s="73">
        <f t="shared" si="196"/>
        <v>784.88317627741901</v>
      </c>
      <c r="R2095" s="48">
        <f t="shared" si="197"/>
        <v>6017.4376847935455</v>
      </c>
      <c r="S2095" s="74">
        <f t="shared" si="198"/>
        <v>55</v>
      </c>
      <c r="T2095" s="6" t="s">
        <v>431</v>
      </c>
      <c r="U2095" s="47" t="s">
        <v>432</v>
      </c>
      <c r="V2095" s="47">
        <v>1</v>
      </c>
      <c r="W2095" s="47">
        <v>1</v>
      </c>
      <c r="X2095" s="47">
        <v>1</v>
      </c>
      <c r="Y2095" s="47">
        <v>1</v>
      </c>
      <c r="Z2095" s="75">
        <v>40855.636932870373</v>
      </c>
      <c r="AA2095" s="6" t="s">
        <v>433</v>
      </c>
      <c r="AB2095" s="47" t="s">
        <v>1591</v>
      </c>
      <c r="AC2095" s="47" t="s">
        <v>1737</v>
      </c>
      <c r="AD2095" s="47" t="s">
        <v>9755</v>
      </c>
      <c r="AE2095" s="47" t="s">
        <v>9761</v>
      </c>
      <c r="AF2095" s="6" t="s">
        <v>9762</v>
      </c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</row>
    <row r="2096" spans="1:43" s="1" customFormat="1" ht="31.5" x14ac:dyDescent="0.25">
      <c r="A2096" s="47">
        <v>2096</v>
      </c>
      <c r="B2096" s="47" t="s">
        <v>9763</v>
      </c>
      <c r="C2096" s="47" t="s">
        <v>1588</v>
      </c>
      <c r="D2096" s="69" t="s">
        <v>1589</v>
      </c>
      <c r="E2096" s="47">
        <v>2004</v>
      </c>
      <c r="F2096" s="69" t="s">
        <v>904</v>
      </c>
      <c r="G2096" s="69" t="s">
        <v>4037</v>
      </c>
      <c r="H2096" s="69" t="s">
        <v>1590</v>
      </c>
      <c r="I2096" s="70">
        <v>101.4607606065621</v>
      </c>
      <c r="J2096" s="47" t="s">
        <v>430</v>
      </c>
      <c r="K2096" s="47">
        <v>12</v>
      </c>
      <c r="L2096" s="71"/>
      <c r="M2096" s="47">
        <v>75</v>
      </c>
      <c r="N2096" s="48">
        <f t="shared" si="199"/>
        <v>200</v>
      </c>
      <c r="O2096" s="48">
        <f t="shared" si="194"/>
        <v>20292.152121312422</v>
      </c>
      <c r="P2096" s="72">
        <f t="shared" si="195"/>
        <v>2029.2152121312422</v>
      </c>
      <c r="Q2096" s="73">
        <f t="shared" si="196"/>
        <v>3348.2051000165497</v>
      </c>
      <c r="R2096" s="48">
        <f t="shared" si="197"/>
        <v>25669.572433460213</v>
      </c>
      <c r="S2096" s="74">
        <f t="shared" si="198"/>
        <v>55</v>
      </c>
      <c r="T2096" s="6" t="s">
        <v>431</v>
      </c>
      <c r="U2096" s="47" t="s">
        <v>432</v>
      </c>
      <c r="V2096" s="47">
        <v>1</v>
      </c>
      <c r="W2096" s="47">
        <v>1</v>
      </c>
      <c r="X2096" s="47">
        <v>1</v>
      </c>
      <c r="Y2096" s="47">
        <v>1</v>
      </c>
      <c r="Z2096" s="75">
        <v>40855.636944444443</v>
      </c>
      <c r="AA2096" s="6" t="s">
        <v>433</v>
      </c>
      <c r="AB2096" s="47" t="s">
        <v>1591</v>
      </c>
      <c r="AC2096" s="47" t="s">
        <v>9764</v>
      </c>
      <c r="AD2096" s="47" t="s">
        <v>9765</v>
      </c>
      <c r="AE2096" s="47" t="s">
        <v>9766</v>
      </c>
      <c r="AF2096" s="6" t="s">
        <v>9767</v>
      </c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</row>
    <row r="2097" spans="1:43" s="1" customFormat="1" ht="31.5" x14ac:dyDescent="0.25">
      <c r="A2097" s="47">
        <v>2097</v>
      </c>
      <c r="B2097" s="47" t="s">
        <v>9768</v>
      </c>
      <c r="C2097" s="47" t="s">
        <v>1588</v>
      </c>
      <c r="D2097" s="69" t="s">
        <v>1589</v>
      </c>
      <c r="E2097" s="47">
        <v>2004</v>
      </c>
      <c r="F2097" s="69" t="s">
        <v>904</v>
      </c>
      <c r="G2097" s="69" t="s">
        <v>1896</v>
      </c>
      <c r="H2097" s="69" t="s">
        <v>431</v>
      </c>
      <c r="I2097" s="70">
        <v>354.48211289407601</v>
      </c>
      <c r="J2097" s="47" t="s">
        <v>430</v>
      </c>
      <c r="K2097" s="47">
        <v>12</v>
      </c>
      <c r="L2097" s="71"/>
      <c r="M2097" s="47">
        <v>75</v>
      </c>
      <c r="N2097" s="48">
        <f t="shared" si="199"/>
        <v>200</v>
      </c>
      <c r="O2097" s="48">
        <f t="shared" si="194"/>
        <v>70896.422578815196</v>
      </c>
      <c r="P2097" s="72">
        <f t="shared" si="195"/>
        <v>7089.64225788152</v>
      </c>
      <c r="Q2097" s="73">
        <f t="shared" si="196"/>
        <v>11697.909725504507</v>
      </c>
      <c r="R2097" s="48">
        <f t="shared" si="197"/>
        <v>89683.974562201227</v>
      </c>
      <c r="S2097" s="74">
        <f t="shared" si="198"/>
        <v>55</v>
      </c>
      <c r="T2097" s="6" t="s">
        <v>431</v>
      </c>
      <c r="U2097" s="47" t="s">
        <v>432</v>
      </c>
      <c r="V2097" s="47">
        <v>1</v>
      </c>
      <c r="W2097" s="47">
        <v>1</v>
      </c>
      <c r="X2097" s="47">
        <v>1</v>
      </c>
      <c r="Y2097" s="47">
        <v>1</v>
      </c>
      <c r="Z2097" s="75">
        <v>40855.636944444443</v>
      </c>
      <c r="AA2097" s="6" t="s">
        <v>433</v>
      </c>
      <c r="AB2097" s="47" t="s">
        <v>1591</v>
      </c>
      <c r="AC2097" s="47" t="s">
        <v>9769</v>
      </c>
      <c r="AD2097" s="47" t="s">
        <v>9764</v>
      </c>
      <c r="AE2097" s="47" t="s">
        <v>9770</v>
      </c>
      <c r="AF2097" s="6" t="s">
        <v>9771</v>
      </c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</row>
    <row r="2098" spans="1:43" s="1" customFormat="1" ht="31.5" x14ac:dyDescent="0.25">
      <c r="A2098" s="47">
        <v>2098</v>
      </c>
      <c r="B2098" s="47" t="s">
        <v>9772</v>
      </c>
      <c r="C2098" s="47" t="s">
        <v>1735</v>
      </c>
      <c r="D2098" s="69" t="s">
        <v>1589</v>
      </c>
      <c r="E2098" s="47">
        <v>2004</v>
      </c>
      <c r="F2098" s="69" t="s">
        <v>427</v>
      </c>
      <c r="G2098" s="69" t="s">
        <v>904</v>
      </c>
      <c r="H2098" s="69" t="s">
        <v>1629</v>
      </c>
      <c r="I2098" s="70">
        <v>25.17147059452218</v>
      </c>
      <c r="J2098" s="47" t="s">
        <v>430</v>
      </c>
      <c r="K2098" s="47">
        <v>8</v>
      </c>
      <c r="L2098" s="71"/>
      <c r="M2098" s="47">
        <v>75</v>
      </c>
      <c r="N2098" s="48">
        <f t="shared" si="199"/>
        <v>160</v>
      </c>
      <c r="O2098" s="48">
        <f t="shared" si="194"/>
        <v>4027.4352951235487</v>
      </c>
      <c r="P2098" s="72">
        <f t="shared" si="195"/>
        <v>402.74352951235488</v>
      </c>
      <c r="Q2098" s="73">
        <f t="shared" si="196"/>
        <v>664.52682369538559</v>
      </c>
      <c r="R2098" s="48">
        <f t="shared" si="197"/>
        <v>5094.705648331289</v>
      </c>
      <c r="S2098" s="74">
        <f t="shared" si="198"/>
        <v>55</v>
      </c>
      <c r="T2098" s="6" t="s">
        <v>431</v>
      </c>
      <c r="U2098" s="47" t="s">
        <v>432</v>
      </c>
      <c r="V2098" s="47">
        <v>1</v>
      </c>
      <c r="W2098" s="47">
        <v>1</v>
      </c>
      <c r="X2098" s="47">
        <v>1</v>
      </c>
      <c r="Y2098" s="47">
        <v>1</v>
      </c>
      <c r="Z2098" s="75">
        <v>40855.636944444443</v>
      </c>
      <c r="AA2098" s="6" t="s">
        <v>433</v>
      </c>
      <c r="AB2098" s="47" t="s">
        <v>1591</v>
      </c>
      <c r="AC2098" s="47" t="s">
        <v>9773</v>
      </c>
      <c r="AD2098" s="47" t="s">
        <v>9774</v>
      </c>
      <c r="AE2098" s="47" t="s">
        <v>9775</v>
      </c>
      <c r="AF2098" s="6" t="s">
        <v>9776</v>
      </c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</row>
    <row r="2099" spans="1:43" s="1" customFormat="1" ht="31.5" x14ac:dyDescent="0.25">
      <c r="A2099" s="47">
        <v>2099</v>
      </c>
      <c r="B2099" s="47" t="s">
        <v>9777</v>
      </c>
      <c r="C2099" s="47" t="s">
        <v>9778</v>
      </c>
      <c r="D2099" s="69" t="s">
        <v>1589</v>
      </c>
      <c r="E2099" s="47">
        <v>2004</v>
      </c>
      <c r="F2099" s="69" t="s">
        <v>904</v>
      </c>
      <c r="G2099" s="69" t="s">
        <v>1896</v>
      </c>
      <c r="H2099" s="69" t="s">
        <v>427</v>
      </c>
      <c r="I2099" s="70">
        <v>87.954932791078804</v>
      </c>
      <c r="J2099" s="47" t="s">
        <v>430</v>
      </c>
      <c r="K2099" s="47">
        <v>10</v>
      </c>
      <c r="L2099" s="71"/>
      <c r="M2099" s="47">
        <v>75</v>
      </c>
      <c r="N2099" s="48">
        <f t="shared" si="199"/>
        <v>180</v>
      </c>
      <c r="O2099" s="48">
        <f t="shared" si="194"/>
        <v>15831.887902394184</v>
      </c>
      <c r="P2099" s="72">
        <f t="shared" si="195"/>
        <v>1583.1887902394185</v>
      </c>
      <c r="Q2099" s="73">
        <f t="shared" si="196"/>
        <v>2612.2615038950403</v>
      </c>
      <c r="R2099" s="48">
        <f t="shared" si="197"/>
        <v>20027.338196528643</v>
      </c>
      <c r="S2099" s="74">
        <f t="shared" si="198"/>
        <v>55</v>
      </c>
      <c r="T2099" s="6" t="s">
        <v>431</v>
      </c>
      <c r="U2099" s="47" t="s">
        <v>432</v>
      </c>
      <c r="V2099" s="47">
        <v>1</v>
      </c>
      <c r="W2099" s="47">
        <v>1</v>
      </c>
      <c r="X2099" s="47">
        <v>1</v>
      </c>
      <c r="Y2099" s="47">
        <v>1</v>
      </c>
      <c r="Z2099" s="75">
        <v>40855.636944444443</v>
      </c>
      <c r="AA2099" s="6" t="s">
        <v>433</v>
      </c>
      <c r="AB2099" s="47" t="s">
        <v>1591</v>
      </c>
      <c r="AC2099" s="47" t="s">
        <v>9779</v>
      </c>
      <c r="AD2099" s="47" t="s">
        <v>9780</v>
      </c>
      <c r="AE2099" s="47" t="s">
        <v>9781</v>
      </c>
      <c r="AF2099" s="6" t="s">
        <v>9782</v>
      </c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</row>
    <row r="2100" spans="1:43" s="1" customFormat="1" ht="31.5" x14ac:dyDescent="0.25">
      <c r="A2100" s="47">
        <v>2100</v>
      </c>
      <c r="B2100" s="47" t="s">
        <v>9783</v>
      </c>
      <c r="C2100" s="47" t="s">
        <v>9778</v>
      </c>
      <c r="D2100" s="69" t="s">
        <v>1589</v>
      </c>
      <c r="E2100" s="47">
        <v>2004</v>
      </c>
      <c r="F2100" s="69" t="s">
        <v>427</v>
      </c>
      <c r="G2100" s="69" t="s">
        <v>1896</v>
      </c>
      <c r="H2100" s="69" t="s">
        <v>427</v>
      </c>
      <c r="I2100" s="70">
        <v>366.20146428223171</v>
      </c>
      <c r="J2100" s="47" t="s">
        <v>430</v>
      </c>
      <c r="K2100" s="47">
        <v>10</v>
      </c>
      <c r="L2100" s="71"/>
      <c r="M2100" s="47">
        <v>75</v>
      </c>
      <c r="N2100" s="48">
        <f t="shared" si="199"/>
        <v>180</v>
      </c>
      <c r="O2100" s="48">
        <f t="shared" si="194"/>
        <v>65916.263570801704</v>
      </c>
      <c r="P2100" s="72">
        <f t="shared" si="195"/>
        <v>6591.6263570801711</v>
      </c>
      <c r="Q2100" s="73">
        <f t="shared" si="196"/>
        <v>10876.18348918228</v>
      </c>
      <c r="R2100" s="48">
        <f t="shared" si="197"/>
        <v>83384.073417064152</v>
      </c>
      <c r="S2100" s="74">
        <f t="shared" si="198"/>
        <v>55</v>
      </c>
      <c r="T2100" s="6" t="s">
        <v>431</v>
      </c>
      <c r="U2100" s="47" t="s">
        <v>432</v>
      </c>
      <c r="V2100" s="47">
        <v>1</v>
      </c>
      <c r="W2100" s="47">
        <v>1</v>
      </c>
      <c r="X2100" s="47">
        <v>1</v>
      </c>
      <c r="Y2100" s="47">
        <v>1</v>
      </c>
      <c r="Z2100" s="75">
        <v>40855.636944444443</v>
      </c>
      <c r="AA2100" s="6" t="s">
        <v>433</v>
      </c>
      <c r="AB2100" s="47" t="s">
        <v>1591</v>
      </c>
      <c r="AC2100" s="47" t="s">
        <v>9784</v>
      </c>
      <c r="AD2100" s="47" t="s">
        <v>9779</v>
      </c>
      <c r="AE2100" s="47" t="s">
        <v>9785</v>
      </c>
      <c r="AF2100" s="6" t="s">
        <v>9786</v>
      </c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</row>
    <row r="2101" spans="1:43" s="1" customFormat="1" ht="15.75" x14ac:dyDescent="0.25">
      <c r="A2101" s="47">
        <v>2101</v>
      </c>
      <c r="B2101" s="47" t="s">
        <v>9787</v>
      </c>
      <c r="C2101" s="47" t="s">
        <v>425</v>
      </c>
      <c r="D2101" s="69" t="s">
        <v>1611</v>
      </c>
      <c r="E2101" s="47">
        <v>2004</v>
      </c>
      <c r="F2101" s="69" t="s">
        <v>427</v>
      </c>
      <c r="G2101" s="69" t="s">
        <v>428</v>
      </c>
      <c r="H2101" s="69" t="s">
        <v>429</v>
      </c>
      <c r="I2101" s="70">
        <v>144.97047500364661</v>
      </c>
      <c r="J2101" s="47" t="s">
        <v>430</v>
      </c>
      <c r="K2101" s="47">
        <v>8</v>
      </c>
      <c r="L2101" s="71"/>
      <c r="M2101" s="47">
        <v>75</v>
      </c>
      <c r="N2101" s="48">
        <f t="shared" si="199"/>
        <v>160</v>
      </c>
      <c r="O2101" s="48">
        <f t="shared" si="194"/>
        <v>23195.276000583457</v>
      </c>
      <c r="P2101" s="72">
        <f t="shared" si="195"/>
        <v>2319.5276000583458</v>
      </c>
      <c r="Q2101" s="73">
        <f t="shared" si="196"/>
        <v>3827.2205400962703</v>
      </c>
      <c r="R2101" s="48">
        <f t="shared" si="197"/>
        <v>29342.024140738074</v>
      </c>
      <c r="S2101" s="74">
        <f t="shared" si="198"/>
        <v>55</v>
      </c>
      <c r="T2101" s="6" t="s">
        <v>431</v>
      </c>
      <c r="U2101" s="47" t="s">
        <v>432</v>
      </c>
      <c r="V2101" s="47">
        <v>1</v>
      </c>
      <c r="W2101" s="47">
        <v>1</v>
      </c>
      <c r="X2101" s="47">
        <v>1</v>
      </c>
      <c r="Y2101" s="47">
        <v>1</v>
      </c>
      <c r="Z2101" s="75">
        <v>40855.636944444443</v>
      </c>
      <c r="AA2101" s="6" t="s">
        <v>433</v>
      </c>
      <c r="AB2101" s="47" t="s">
        <v>1612</v>
      </c>
      <c r="AC2101" s="47" t="s">
        <v>9788</v>
      </c>
      <c r="AD2101" s="47" t="s">
        <v>1613</v>
      </c>
      <c r="AE2101" s="47" t="s">
        <v>9789</v>
      </c>
      <c r="AF2101" s="6" t="s">
        <v>9790</v>
      </c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</row>
    <row r="2102" spans="1:43" s="1" customFormat="1" ht="15.75" x14ac:dyDescent="0.25">
      <c r="A2102" s="47">
        <v>2102</v>
      </c>
      <c r="B2102" s="47" t="s">
        <v>9791</v>
      </c>
      <c r="C2102" s="47" t="s">
        <v>425</v>
      </c>
      <c r="D2102" s="69" t="s">
        <v>1611</v>
      </c>
      <c r="E2102" s="47">
        <v>2004</v>
      </c>
      <c r="F2102" s="69" t="s">
        <v>427</v>
      </c>
      <c r="G2102" s="69" t="s">
        <v>428</v>
      </c>
      <c r="H2102" s="69" t="s">
        <v>429</v>
      </c>
      <c r="I2102" s="70">
        <v>41.922360187698878</v>
      </c>
      <c r="J2102" s="47" t="s">
        <v>430</v>
      </c>
      <c r="K2102" s="47">
        <v>8</v>
      </c>
      <c r="L2102" s="71"/>
      <c r="M2102" s="47">
        <v>75</v>
      </c>
      <c r="N2102" s="48">
        <f t="shared" si="199"/>
        <v>160</v>
      </c>
      <c r="O2102" s="48">
        <f t="shared" si="194"/>
        <v>6707.5776300318203</v>
      </c>
      <c r="P2102" s="72">
        <f t="shared" si="195"/>
        <v>670.75776300318205</v>
      </c>
      <c r="Q2102" s="73">
        <f t="shared" si="196"/>
        <v>1106.7503089552504</v>
      </c>
      <c r="R2102" s="48">
        <f t="shared" si="197"/>
        <v>8485.0857019902523</v>
      </c>
      <c r="S2102" s="74">
        <f t="shared" si="198"/>
        <v>55</v>
      </c>
      <c r="T2102" s="6" t="s">
        <v>431</v>
      </c>
      <c r="U2102" s="47" t="s">
        <v>432</v>
      </c>
      <c r="V2102" s="47">
        <v>1</v>
      </c>
      <c r="W2102" s="47">
        <v>1</v>
      </c>
      <c r="X2102" s="47">
        <v>1</v>
      </c>
      <c r="Y2102" s="47">
        <v>1</v>
      </c>
      <c r="Z2102" s="75">
        <v>40855.636944444443</v>
      </c>
      <c r="AA2102" s="6" t="s">
        <v>433</v>
      </c>
      <c r="AB2102" s="47" t="s">
        <v>1612</v>
      </c>
      <c r="AC2102" s="47" t="s">
        <v>1613</v>
      </c>
      <c r="AD2102" s="47" t="s">
        <v>9792</v>
      </c>
      <c r="AE2102" s="47" t="s">
        <v>9793</v>
      </c>
      <c r="AF2102" s="6" t="s">
        <v>9794</v>
      </c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</row>
    <row r="2103" spans="1:43" s="1" customFormat="1" ht="15.75" x14ac:dyDescent="0.25">
      <c r="A2103" s="47">
        <v>2103</v>
      </c>
      <c r="B2103" s="47" t="s">
        <v>9795</v>
      </c>
      <c r="C2103" s="47" t="s">
        <v>1618</v>
      </c>
      <c r="D2103" s="69" t="s">
        <v>1611</v>
      </c>
      <c r="E2103" s="47">
        <v>2004</v>
      </c>
      <c r="F2103" s="69" t="s">
        <v>427</v>
      </c>
      <c r="G2103" s="69" t="s">
        <v>428</v>
      </c>
      <c r="H2103" s="69" t="s">
        <v>1624</v>
      </c>
      <c r="I2103" s="70">
        <v>33.976882080838493</v>
      </c>
      <c r="J2103" s="47" t="s">
        <v>430</v>
      </c>
      <c r="K2103" s="47">
        <v>8</v>
      </c>
      <c r="L2103" s="71"/>
      <c r="M2103" s="47">
        <v>75</v>
      </c>
      <c r="N2103" s="48">
        <f t="shared" si="199"/>
        <v>160</v>
      </c>
      <c r="O2103" s="48">
        <f t="shared" si="194"/>
        <v>5436.3011329341589</v>
      </c>
      <c r="P2103" s="72">
        <f t="shared" si="195"/>
        <v>543.63011329341589</v>
      </c>
      <c r="Q2103" s="73">
        <f t="shared" si="196"/>
        <v>896.98968693413622</v>
      </c>
      <c r="R2103" s="48">
        <f t="shared" si="197"/>
        <v>6876.9209331617112</v>
      </c>
      <c r="S2103" s="74">
        <f t="shared" si="198"/>
        <v>55</v>
      </c>
      <c r="T2103" s="6" t="s">
        <v>431</v>
      </c>
      <c r="U2103" s="47" t="s">
        <v>432</v>
      </c>
      <c r="V2103" s="47">
        <v>1</v>
      </c>
      <c r="W2103" s="47">
        <v>1</v>
      </c>
      <c r="X2103" s="47">
        <v>1</v>
      </c>
      <c r="Y2103" s="47">
        <v>1</v>
      </c>
      <c r="Z2103" s="75">
        <v>40855.636944444443</v>
      </c>
      <c r="AA2103" s="6" t="s">
        <v>433</v>
      </c>
      <c r="AB2103" s="47" t="s">
        <v>1612</v>
      </c>
      <c r="AC2103" s="47" t="s">
        <v>9796</v>
      </c>
      <c r="AD2103" s="47" t="s">
        <v>9797</v>
      </c>
      <c r="AE2103" s="47" t="s">
        <v>9798</v>
      </c>
      <c r="AF2103" s="6" t="s">
        <v>9799</v>
      </c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</row>
    <row r="2104" spans="1:43" s="1" customFormat="1" ht="15.75" x14ac:dyDescent="0.25">
      <c r="A2104" s="47">
        <v>2104</v>
      </c>
      <c r="B2104" s="47" t="s">
        <v>9800</v>
      </c>
      <c r="C2104" s="47" t="s">
        <v>1618</v>
      </c>
      <c r="D2104" s="69" t="s">
        <v>1611</v>
      </c>
      <c r="E2104" s="47">
        <v>2004</v>
      </c>
      <c r="F2104" s="69" t="s">
        <v>427</v>
      </c>
      <c r="G2104" s="69" t="s">
        <v>904</v>
      </c>
      <c r="H2104" s="69" t="s">
        <v>428</v>
      </c>
      <c r="I2104" s="70">
        <v>52.1839889423877</v>
      </c>
      <c r="J2104" s="47" t="s">
        <v>430</v>
      </c>
      <c r="K2104" s="47">
        <v>8</v>
      </c>
      <c r="L2104" s="71"/>
      <c r="M2104" s="47">
        <v>75</v>
      </c>
      <c r="N2104" s="48">
        <f t="shared" si="199"/>
        <v>160</v>
      </c>
      <c r="O2104" s="48">
        <f t="shared" si="194"/>
        <v>8349.4382307820324</v>
      </c>
      <c r="P2104" s="72">
        <f t="shared" si="195"/>
        <v>834.94382307820331</v>
      </c>
      <c r="Q2104" s="73">
        <f t="shared" si="196"/>
        <v>1377.6573080790354</v>
      </c>
      <c r="R2104" s="48">
        <f t="shared" si="197"/>
        <v>10562.039361939271</v>
      </c>
      <c r="S2104" s="74">
        <f t="shared" si="198"/>
        <v>55</v>
      </c>
      <c r="T2104" s="6" t="s">
        <v>431</v>
      </c>
      <c r="U2104" s="47" t="s">
        <v>432</v>
      </c>
      <c r="V2104" s="47">
        <v>1</v>
      </c>
      <c r="W2104" s="47">
        <v>1</v>
      </c>
      <c r="X2104" s="47">
        <v>1</v>
      </c>
      <c r="Y2104" s="47">
        <v>1</v>
      </c>
      <c r="Z2104" s="75">
        <v>41577.643206018518</v>
      </c>
      <c r="AA2104" s="6" t="s">
        <v>433</v>
      </c>
      <c r="AB2104" s="47" t="s">
        <v>1612</v>
      </c>
      <c r="AC2104" s="47" t="s">
        <v>9801</v>
      </c>
      <c r="AD2104" s="47" t="s">
        <v>9802</v>
      </c>
      <c r="AE2104" s="47" t="s">
        <v>9803</v>
      </c>
      <c r="AF2104" s="6" t="s">
        <v>9804</v>
      </c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</row>
    <row r="2105" spans="1:43" s="1" customFormat="1" ht="31.5" x14ac:dyDescent="0.25">
      <c r="A2105" s="47">
        <v>2105</v>
      </c>
      <c r="B2105" s="47" t="s">
        <v>9805</v>
      </c>
      <c r="C2105" s="47" t="s">
        <v>9778</v>
      </c>
      <c r="D2105" s="69" t="s">
        <v>1589</v>
      </c>
      <c r="E2105" s="47">
        <v>2004</v>
      </c>
      <c r="F2105" s="69" t="s">
        <v>904</v>
      </c>
      <c r="G2105" s="69" t="s">
        <v>1896</v>
      </c>
      <c r="H2105" s="69" t="s">
        <v>427</v>
      </c>
      <c r="I2105" s="70">
        <v>22.98954002279784</v>
      </c>
      <c r="J2105" s="47" t="s">
        <v>430</v>
      </c>
      <c r="K2105" s="47">
        <v>8</v>
      </c>
      <c r="L2105" s="71"/>
      <c r="M2105" s="47">
        <v>75</v>
      </c>
      <c r="N2105" s="48">
        <f t="shared" si="199"/>
        <v>160</v>
      </c>
      <c r="O2105" s="48">
        <f t="shared" si="194"/>
        <v>3678.3264036476544</v>
      </c>
      <c r="P2105" s="72">
        <f t="shared" si="195"/>
        <v>367.83264036476544</v>
      </c>
      <c r="Q2105" s="73">
        <f t="shared" si="196"/>
        <v>606.92385660186301</v>
      </c>
      <c r="R2105" s="48">
        <f t="shared" si="197"/>
        <v>4653.0829006142831</v>
      </c>
      <c r="S2105" s="74">
        <f t="shared" si="198"/>
        <v>55</v>
      </c>
      <c r="T2105" s="6" t="s">
        <v>431</v>
      </c>
      <c r="U2105" s="47" t="s">
        <v>432</v>
      </c>
      <c r="V2105" s="47">
        <v>1</v>
      </c>
      <c r="W2105" s="47">
        <v>1</v>
      </c>
      <c r="X2105" s="47">
        <v>1</v>
      </c>
      <c r="Y2105" s="47">
        <v>1</v>
      </c>
      <c r="Z2105" s="75">
        <v>40855.636944444443</v>
      </c>
      <c r="AA2105" s="6" t="s">
        <v>433</v>
      </c>
      <c r="AB2105" s="47" t="s">
        <v>1591</v>
      </c>
      <c r="AC2105" s="47" t="s">
        <v>9779</v>
      </c>
      <c r="AD2105" s="47" t="s">
        <v>9806</v>
      </c>
      <c r="AE2105" s="47" t="s">
        <v>9807</v>
      </c>
      <c r="AF2105" s="6" t="s">
        <v>9808</v>
      </c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</row>
    <row r="2106" spans="1:43" s="1" customFormat="1" ht="31.5" x14ac:dyDescent="0.25">
      <c r="A2106" s="47">
        <v>2106</v>
      </c>
      <c r="B2106" s="47" t="s">
        <v>9809</v>
      </c>
      <c r="C2106" s="47" t="s">
        <v>1597</v>
      </c>
      <c r="D2106" s="69" t="s">
        <v>1598</v>
      </c>
      <c r="E2106" s="47">
        <v>1998</v>
      </c>
      <c r="F2106" s="69" t="s">
        <v>1599</v>
      </c>
      <c r="G2106" s="69" t="s">
        <v>1600</v>
      </c>
      <c r="H2106" s="69" t="s">
        <v>451</v>
      </c>
      <c r="I2106" s="70">
        <v>2.98165932069795</v>
      </c>
      <c r="J2106" s="47" t="s">
        <v>430</v>
      </c>
      <c r="K2106" s="47">
        <v>12</v>
      </c>
      <c r="L2106" s="71"/>
      <c r="M2106" s="47">
        <v>75</v>
      </c>
      <c r="N2106" s="48">
        <f t="shared" si="199"/>
        <v>200</v>
      </c>
      <c r="O2106" s="48">
        <f t="shared" si="194"/>
        <v>596.33186413959004</v>
      </c>
      <c r="P2106" s="72">
        <f t="shared" si="195"/>
        <v>59.63318641395901</v>
      </c>
      <c r="Q2106" s="73">
        <f t="shared" si="196"/>
        <v>98.394757583032359</v>
      </c>
      <c r="R2106" s="48">
        <f t="shared" si="197"/>
        <v>754.35980813658148</v>
      </c>
      <c r="S2106" s="74">
        <f t="shared" si="198"/>
        <v>49</v>
      </c>
      <c r="T2106" s="6" t="s">
        <v>431</v>
      </c>
      <c r="U2106" s="47" t="s">
        <v>432</v>
      </c>
      <c r="V2106" s="47">
        <v>1</v>
      </c>
      <c r="W2106" s="47">
        <v>1</v>
      </c>
      <c r="X2106" s="47">
        <v>1</v>
      </c>
      <c r="Y2106" s="47">
        <v>1</v>
      </c>
      <c r="Z2106" s="75">
        <v>42529.630891203713</v>
      </c>
      <c r="AA2106" s="6" t="s">
        <v>433</v>
      </c>
      <c r="AB2106" s="47" t="s">
        <v>1601</v>
      </c>
      <c r="AC2106" s="47" t="s">
        <v>1603</v>
      </c>
      <c r="AD2106" s="47" t="s">
        <v>9810</v>
      </c>
      <c r="AE2106" s="47" t="s">
        <v>9811</v>
      </c>
      <c r="AF2106" s="6" t="s">
        <v>9812</v>
      </c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</row>
    <row r="2107" spans="1:43" s="1" customFormat="1" ht="15.75" x14ac:dyDescent="0.25">
      <c r="A2107" s="47">
        <v>2107</v>
      </c>
      <c r="B2107" s="47" t="s">
        <v>9813</v>
      </c>
      <c r="C2107" s="47" t="s">
        <v>425</v>
      </c>
      <c r="D2107" s="69" t="s">
        <v>1611</v>
      </c>
      <c r="E2107" s="47">
        <v>2004</v>
      </c>
      <c r="F2107" s="69" t="s">
        <v>427</v>
      </c>
      <c r="G2107" s="69" t="s">
        <v>428</v>
      </c>
      <c r="H2107" s="69" t="s">
        <v>429</v>
      </c>
      <c r="I2107" s="70">
        <v>17.57799577954755</v>
      </c>
      <c r="J2107" s="47" t="s">
        <v>430</v>
      </c>
      <c r="K2107" s="47">
        <v>8</v>
      </c>
      <c r="L2107" s="71"/>
      <c r="M2107" s="47">
        <v>75</v>
      </c>
      <c r="N2107" s="48">
        <f t="shared" si="199"/>
        <v>160</v>
      </c>
      <c r="O2107" s="48">
        <f t="shared" si="194"/>
        <v>2812.4793247276079</v>
      </c>
      <c r="P2107" s="72">
        <f t="shared" si="195"/>
        <v>281.24793247276079</v>
      </c>
      <c r="Q2107" s="73">
        <f t="shared" si="196"/>
        <v>464.05908858005523</v>
      </c>
      <c r="R2107" s="48">
        <f t="shared" si="197"/>
        <v>3557.7863457804237</v>
      </c>
      <c r="S2107" s="74">
        <f t="shared" si="198"/>
        <v>55</v>
      </c>
      <c r="T2107" s="6" t="s">
        <v>431</v>
      </c>
      <c r="U2107" s="47" t="s">
        <v>432</v>
      </c>
      <c r="V2107" s="47">
        <v>1</v>
      </c>
      <c r="W2107" s="47">
        <v>1</v>
      </c>
      <c r="X2107" s="47">
        <v>1</v>
      </c>
      <c r="Y2107" s="47">
        <v>1</v>
      </c>
      <c r="Z2107" s="75">
        <v>40855.636944444443</v>
      </c>
      <c r="AA2107" s="6" t="s">
        <v>433</v>
      </c>
      <c r="AB2107" s="47" t="s">
        <v>1612</v>
      </c>
      <c r="AC2107" s="47" t="s">
        <v>1614</v>
      </c>
      <c r="AD2107" s="47" t="s">
        <v>9814</v>
      </c>
      <c r="AE2107" s="47" t="s">
        <v>9815</v>
      </c>
      <c r="AF2107" s="6" t="s">
        <v>9816</v>
      </c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</row>
    <row r="2108" spans="1:43" s="1" customFormat="1" ht="15.75" x14ac:dyDescent="0.25">
      <c r="A2108" s="47">
        <v>2108</v>
      </c>
      <c r="B2108" s="47" t="s">
        <v>9817</v>
      </c>
      <c r="C2108" s="47" t="s">
        <v>425</v>
      </c>
      <c r="D2108" s="69" t="s">
        <v>1611</v>
      </c>
      <c r="E2108" s="47">
        <v>2004</v>
      </c>
      <c r="F2108" s="69" t="s">
        <v>427</v>
      </c>
      <c r="G2108" s="69" t="s">
        <v>429</v>
      </c>
      <c r="H2108" s="69" t="s">
        <v>451</v>
      </c>
      <c r="I2108" s="70">
        <v>27.210366748202269</v>
      </c>
      <c r="J2108" s="47" t="s">
        <v>430</v>
      </c>
      <c r="K2108" s="47">
        <v>8</v>
      </c>
      <c r="L2108" s="71"/>
      <c r="M2108" s="47">
        <v>75</v>
      </c>
      <c r="N2108" s="48">
        <f t="shared" si="199"/>
        <v>160</v>
      </c>
      <c r="O2108" s="48">
        <f t="shared" si="194"/>
        <v>4353.6586797123628</v>
      </c>
      <c r="P2108" s="72">
        <f t="shared" si="195"/>
        <v>435.3658679712363</v>
      </c>
      <c r="Q2108" s="73">
        <f t="shared" si="196"/>
        <v>718.35368215253982</v>
      </c>
      <c r="R2108" s="48">
        <f t="shared" si="197"/>
        <v>5507.3782298361384</v>
      </c>
      <c r="S2108" s="74">
        <f t="shared" si="198"/>
        <v>55</v>
      </c>
      <c r="T2108" s="6" t="s">
        <v>431</v>
      </c>
      <c r="U2108" s="47" t="s">
        <v>432</v>
      </c>
      <c r="V2108" s="47">
        <v>1</v>
      </c>
      <c r="W2108" s="47">
        <v>1</v>
      </c>
      <c r="X2108" s="47">
        <v>1</v>
      </c>
      <c r="Y2108" s="47">
        <v>1</v>
      </c>
      <c r="Z2108" s="75">
        <v>40855.636944444443</v>
      </c>
      <c r="AA2108" s="6" t="s">
        <v>433</v>
      </c>
      <c r="AB2108" s="47" t="s">
        <v>1612</v>
      </c>
      <c r="AC2108" s="47" t="s">
        <v>9814</v>
      </c>
      <c r="AD2108" s="47" t="s">
        <v>9818</v>
      </c>
      <c r="AE2108" s="47" t="s">
        <v>9819</v>
      </c>
      <c r="AF2108" s="6" t="s">
        <v>9820</v>
      </c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</row>
    <row r="2109" spans="1:43" s="1" customFormat="1" ht="47.25" x14ac:dyDescent="0.25">
      <c r="A2109" s="47">
        <v>2109</v>
      </c>
      <c r="B2109" s="47" t="s">
        <v>9821</v>
      </c>
      <c r="C2109" s="47" t="s">
        <v>2406</v>
      </c>
      <c r="D2109" s="69" t="s">
        <v>3703</v>
      </c>
      <c r="E2109" s="47">
        <v>2004</v>
      </c>
      <c r="F2109" s="69" t="s">
        <v>4859</v>
      </c>
      <c r="G2109" s="69" t="s">
        <v>1948</v>
      </c>
      <c r="H2109" s="69" t="s">
        <v>451</v>
      </c>
      <c r="I2109" s="70">
        <v>2.165263825963184</v>
      </c>
      <c r="J2109" s="47" t="s">
        <v>430</v>
      </c>
      <c r="K2109" s="47">
        <v>8</v>
      </c>
      <c r="L2109" s="71"/>
      <c r="M2109" s="47">
        <v>75</v>
      </c>
      <c r="N2109" s="48">
        <f t="shared" si="199"/>
        <v>160</v>
      </c>
      <c r="O2109" s="48">
        <f t="shared" si="194"/>
        <v>346.44221215410943</v>
      </c>
      <c r="P2109" s="72">
        <f t="shared" si="195"/>
        <v>34.644221215410944</v>
      </c>
      <c r="Q2109" s="73">
        <f t="shared" si="196"/>
        <v>57.162965005428056</v>
      </c>
      <c r="R2109" s="48">
        <f t="shared" si="197"/>
        <v>438.24939837494844</v>
      </c>
      <c r="S2109" s="74">
        <f t="shared" si="198"/>
        <v>55</v>
      </c>
      <c r="T2109" s="6" t="s">
        <v>431</v>
      </c>
      <c r="U2109" s="47" t="s">
        <v>432</v>
      </c>
      <c r="V2109" s="47">
        <v>1</v>
      </c>
      <c r="W2109" s="47">
        <v>1</v>
      </c>
      <c r="X2109" s="47">
        <v>1</v>
      </c>
      <c r="Y2109" s="47">
        <v>1</v>
      </c>
      <c r="Z2109" s="75">
        <v>40855.636944444443</v>
      </c>
      <c r="AA2109" s="6" t="s">
        <v>433</v>
      </c>
      <c r="AB2109" s="47" t="s">
        <v>3705</v>
      </c>
      <c r="AC2109" s="47" t="s">
        <v>9822</v>
      </c>
      <c r="AD2109" s="47" t="s">
        <v>9823</v>
      </c>
      <c r="AE2109" s="47" t="s">
        <v>9824</v>
      </c>
      <c r="AF2109" s="6" t="s">
        <v>9825</v>
      </c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</row>
    <row r="2110" spans="1:43" s="1" customFormat="1" ht="15.75" x14ac:dyDescent="0.25">
      <c r="A2110" s="47">
        <v>2110</v>
      </c>
      <c r="B2110" s="47" t="s">
        <v>9826</v>
      </c>
      <c r="C2110" s="47" t="s">
        <v>5484</v>
      </c>
      <c r="D2110" s="69" t="s">
        <v>9827</v>
      </c>
      <c r="E2110" s="47">
        <v>1999</v>
      </c>
      <c r="F2110" s="69" t="s">
        <v>3935</v>
      </c>
      <c r="G2110" s="69" t="s">
        <v>5485</v>
      </c>
      <c r="H2110" s="69" t="s">
        <v>9828</v>
      </c>
      <c r="I2110" s="70">
        <v>46.405647550810919</v>
      </c>
      <c r="J2110" s="47" t="s">
        <v>430</v>
      </c>
      <c r="K2110" s="47">
        <v>12</v>
      </c>
      <c r="L2110" s="71"/>
      <c r="M2110" s="47">
        <v>75</v>
      </c>
      <c r="N2110" s="48">
        <f t="shared" si="199"/>
        <v>200</v>
      </c>
      <c r="O2110" s="48">
        <f t="shared" si="194"/>
        <v>9281.1295101621836</v>
      </c>
      <c r="P2110" s="72">
        <f t="shared" si="195"/>
        <v>928.1129510162184</v>
      </c>
      <c r="Q2110" s="73">
        <f t="shared" si="196"/>
        <v>1531.3863691767604</v>
      </c>
      <c r="R2110" s="48">
        <f t="shared" si="197"/>
        <v>11740.628830355163</v>
      </c>
      <c r="S2110" s="74">
        <f t="shared" si="198"/>
        <v>50</v>
      </c>
      <c r="T2110" s="6" t="s">
        <v>431</v>
      </c>
      <c r="U2110" s="47" t="s">
        <v>432</v>
      </c>
      <c r="V2110" s="47">
        <v>1</v>
      </c>
      <c r="W2110" s="47">
        <v>1</v>
      </c>
      <c r="X2110" s="47">
        <v>1</v>
      </c>
      <c r="Y2110" s="47">
        <v>1</v>
      </c>
      <c r="Z2110" s="75">
        <v>44272.38857638889</v>
      </c>
      <c r="AA2110" s="6" t="s">
        <v>1221</v>
      </c>
      <c r="AB2110" s="47" t="s">
        <v>431</v>
      </c>
      <c r="AC2110" s="47" t="s">
        <v>9829</v>
      </c>
      <c r="AD2110" s="47"/>
      <c r="AE2110" s="47" t="s">
        <v>9830</v>
      </c>
      <c r="AF2110" s="6" t="s">
        <v>9831</v>
      </c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</row>
    <row r="2111" spans="1:43" s="1" customFormat="1" ht="15.75" x14ac:dyDescent="0.25">
      <c r="A2111" s="47">
        <v>2111</v>
      </c>
      <c r="B2111" s="47" t="s">
        <v>9832</v>
      </c>
      <c r="C2111" s="47" t="s">
        <v>5484</v>
      </c>
      <c r="D2111" s="69" t="s">
        <v>9827</v>
      </c>
      <c r="E2111" s="47">
        <v>1999</v>
      </c>
      <c r="F2111" s="69" t="s">
        <v>3935</v>
      </c>
      <c r="G2111" s="69" t="s">
        <v>5485</v>
      </c>
      <c r="H2111" s="69" t="s">
        <v>9828</v>
      </c>
      <c r="I2111" s="70">
        <v>5.8040960209860586</v>
      </c>
      <c r="J2111" s="47" t="s">
        <v>430</v>
      </c>
      <c r="K2111" s="47">
        <v>12</v>
      </c>
      <c r="L2111" s="71"/>
      <c r="M2111" s="47">
        <v>75</v>
      </c>
      <c r="N2111" s="48">
        <f t="shared" si="199"/>
        <v>200</v>
      </c>
      <c r="O2111" s="48">
        <f t="shared" si="194"/>
        <v>1160.8192041972118</v>
      </c>
      <c r="P2111" s="72">
        <f t="shared" si="195"/>
        <v>116.08192041972119</v>
      </c>
      <c r="Q2111" s="73">
        <f t="shared" si="196"/>
        <v>191.53516869253994</v>
      </c>
      <c r="R2111" s="48">
        <f t="shared" si="197"/>
        <v>1468.4362933094728</v>
      </c>
      <c r="S2111" s="74">
        <f t="shared" si="198"/>
        <v>50</v>
      </c>
      <c r="T2111" s="6" t="s">
        <v>431</v>
      </c>
      <c r="U2111" s="47" t="s">
        <v>432</v>
      </c>
      <c r="V2111" s="47">
        <v>1</v>
      </c>
      <c r="W2111" s="47">
        <v>1</v>
      </c>
      <c r="X2111" s="47">
        <v>1</v>
      </c>
      <c r="Y2111" s="47">
        <v>1</v>
      </c>
      <c r="Z2111" s="75">
        <v>44272.388449074067</v>
      </c>
      <c r="AA2111" s="6" t="s">
        <v>1221</v>
      </c>
      <c r="AB2111" s="47" t="s">
        <v>431</v>
      </c>
      <c r="AC2111" s="47" t="s">
        <v>7042</v>
      </c>
      <c r="AD2111" s="47" t="s">
        <v>9829</v>
      </c>
      <c r="AE2111" s="47" t="s">
        <v>9833</v>
      </c>
      <c r="AF2111" s="6" t="s">
        <v>9834</v>
      </c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</row>
    <row r="2112" spans="1:43" s="1" customFormat="1" ht="15.75" x14ac:dyDescent="0.25">
      <c r="A2112" s="47">
        <v>2112</v>
      </c>
      <c r="B2112" s="47" t="s">
        <v>9835</v>
      </c>
      <c r="C2112" s="47" t="s">
        <v>5484</v>
      </c>
      <c r="D2112" s="69" t="s">
        <v>9827</v>
      </c>
      <c r="E2112" s="47">
        <v>1999</v>
      </c>
      <c r="F2112" s="69" t="s">
        <v>5485</v>
      </c>
      <c r="G2112" s="69" t="s">
        <v>3935</v>
      </c>
      <c r="H2112" s="69" t="s">
        <v>9828</v>
      </c>
      <c r="I2112" s="70">
        <v>3.5274950824836999</v>
      </c>
      <c r="J2112" s="47" t="s">
        <v>430</v>
      </c>
      <c r="K2112" s="47">
        <v>12</v>
      </c>
      <c r="L2112" s="71"/>
      <c r="M2112" s="47">
        <v>75</v>
      </c>
      <c r="N2112" s="48">
        <f t="shared" si="199"/>
        <v>200</v>
      </c>
      <c r="O2112" s="48">
        <f t="shared" si="194"/>
        <v>705.49901649673996</v>
      </c>
      <c r="P2112" s="72">
        <f t="shared" si="195"/>
        <v>70.549901649673998</v>
      </c>
      <c r="Q2112" s="73">
        <f t="shared" si="196"/>
        <v>116.40733772196208</v>
      </c>
      <c r="R2112" s="48">
        <f t="shared" si="197"/>
        <v>892.45625586837605</v>
      </c>
      <c r="S2112" s="74">
        <f t="shared" si="198"/>
        <v>50</v>
      </c>
      <c r="T2112" s="6" t="s">
        <v>431</v>
      </c>
      <c r="U2112" s="47" t="s">
        <v>432</v>
      </c>
      <c r="V2112" s="47">
        <v>1</v>
      </c>
      <c r="W2112" s="47">
        <v>1</v>
      </c>
      <c r="X2112" s="47">
        <v>1</v>
      </c>
      <c r="Y2112" s="47">
        <v>1</v>
      </c>
      <c r="Z2112" s="75">
        <v>44272.388090277767</v>
      </c>
      <c r="AA2112" s="6" t="s">
        <v>1221</v>
      </c>
      <c r="AB2112" s="47" t="s">
        <v>9836</v>
      </c>
      <c r="AC2112" s="47" t="s">
        <v>9837</v>
      </c>
      <c r="AD2112" s="47" t="s">
        <v>9838</v>
      </c>
      <c r="AE2112" s="47" t="s">
        <v>9839</v>
      </c>
      <c r="AF2112" s="6" t="s">
        <v>9840</v>
      </c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</row>
    <row r="2113" spans="1:43" s="1" customFormat="1" ht="15.75" x14ac:dyDescent="0.25">
      <c r="A2113" s="47">
        <v>2113</v>
      </c>
      <c r="B2113" s="47" t="s">
        <v>9841</v>
      </c>
      <c r="C2113" s="47" t="s">
        <v>5484</v>
      </c>
      <c r="D2113" s="69" t="s">
        <v>9827</v>
      </c>
      <c r="E2113" s="47">
        <v>1999</v>
      </c>
      <c r="F2113" s="69" t="s">
        <v>3935</v>
      </c>
      <c r="G2113" s="69" t="s">
        <v>5485</v>
      </c>
      <c r="H2113" s="69" t="s">
        <v>451</v>
      </c>
      <c r="I2113" s="70">
        <v>2.7632480129058221</v>
      </c>
      <c r="J2113" s="47" t="s">
        <v>430</v>
      </c>
      <c r="K2113" s="47">
        <v>12</v>
      </c>
      <c r="L2113" s="71"/>
      <c r="M2113" s="47">
        <v>75</v>
      </c>
      <c r="N2113" s="48">
        <f t="shared" si="199"/>
        <v>200</v>
      </c>
      <c r="O2113" s="48">
        <f t="shared" si="194"/>
        <v>552.64960258116446</v>
      </c>
      <c r="P2113" s="72">
        <f t="shared" si="195"/>
        <v>55.264960258116446</v>
      </c>
      <c r="Q2113" s="73">
        <f t="shared" si="196"/>
        <v>91.187184425892141</v>
      </c>
      <c r="R2113" s="48">
        <f t="shared" si="197"/>
        <v>699.10174726517312</v>
      </c>
      <c r="S2113" s="74">
        <f t="shared" si="198"/>
        <v>50</v>
      </c>
      <c r="T2113" s="6" t="s">
        <v>431</v>
      </c>
      <c r="U2113" s="47" t="s">
        <v>432</v>
      </c>
      <c r="V2113" s="47">
        <v>1</v>
      </c>
      <c r="W2113" s="47">
        <v>1</v>
      </c>
      <c r="X2113" s="47">
        <v>1</v>
      </c>
      <c r="Y2113" s="47">
        <v>1</v>
      </c>
      <c r="Z2113" s="75">
        <v>44272.388043981482</v>
      </c>
      <c r="AA2113" s="6" t="s">
        <v>1221</v>
      </c>
      <c r="AB2113" s="47" t="s">
        <v>431</v>
      </c>
      <c r="AC2113" s="47" t="s">
        <v>9842</v>
      </c>
      <c r="AD2113" s="47" t="s">
        <v>9837</v>
      </c>
      <c r="AE2113" s="47" t="s">
        <v>9843</v>
      </c>
      <c r="AF2113" s="6" t="s">
        <v>9844</v>
      </c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</row>
    <row r="2114" spans="1:43" s="1" customFormat="1" ht="15.75" x14ac:dyDescent="0.25">
      <c r="A2114" s="47">
        <v>2114</v>
      </c>
      <c r="B2114" s="47" t="s">
        <v>9845</v>
      </c>
      <c r="C2114" s="47" t="s">
        <v>5484</v>
      </c>
      <c r="D2114" s="69" t="s">
        <v>9827</v>
      </c>
      <c r="E2114" s="47">
        <v>1999</v>
      </c>
      <c r="F2114" s="69" t="s">
        <v>3935</v>
      </c>
      <c r="G2114" s="69" t="s">
        <v>5485</v>
      </c>
      <c r="H2114" s="69" t="s">
        <v>451</v>
      </c>
      <c r="I2114" s="70">
        <v>7.7598154896860168</v>
      </c>
      <c r="J2114" s="47" t="s">
        <v>430</v>
      </c>
      <c r="K2114" s="47">
        <v>12</v>
      </c>
      <c r="L2114" s="71"/>
      <c r="M2114" s="47">
        <v>75</v>
      </c>
      <c r="N2114" s="48">
        <f t="shared" si="199"/>
        <v>200</v>
      </c>
      <c r="O2114" s="48">
        <f t="shared" si="194"/>
        <v>1551.9630979372034</v>
      </c>
      <c r="P2114" s="72">
        <f t="shared" si="195"/>
        <v>155.19630979372036</v>
      </c>
      <c r="Q2114" s="73">
        <f t="shared" si="196"/>
        <v>256.07391115963856</v>
      </c>
      <c r="R2114" s="48">
        <f t="shared" si="197"/>
        <v>1963.2333188905623</v>
      </c>
      <c r="S2114" s="74">
        <f t="shared" si="198"/>
        <v>50</v>
      </c>
      <c r="T2114" s="6" t="s">
        <v>431</v>
      </c>
      <c r="U2114" s="47" t="s">
        <v>432</v>
      </c>
      <c r="V2114" s="47">
        <v>1</v>
      </c>
      <c r="W2114" s="47">
        <v>1</v>
      </c>
      <c r="X2114" s="47">
        <v>1</v>
      </c>
      <c r="Y2114" s="47">
        <v>1</v>
      </c>
      <c r="Z2114" s="75">
        <v>44272.387997685182</v>
      </c>
      <c r="AA2114" s="6" t="s">
        <v>1221</v>
      </c>
      <c r="AB2114" s="47" t="s">
        <v>431</v>
      </c>
      <c r="AC2114" s="47" t="s">
        <v>5491</v>
      </c>
      <c r="AD2114" s="47" t="s">
        <v>9842</v>
      </c>
      <c r="AE2114" s="47" t="s">
        <v>9846</v>
      </c>
      <c r="AF2114" s="6" t="s">
        <v>9847</v>
      </c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</row>
    <row r="2115" spans="1:43" s="1" customFormat="1" ht="15.75" x14ac:dyDescent="0.25">
      <c r="A2115" s="47">
        <v>2115</v>
      </c>
      <c r="B2115" s="47" t="s">
        <v>9848</v>
      </c>
      <c r="C2115" s="47" t="s">
        <v>3398</v>
      </c>
      <c r="D2115" s="69" t="s">
        <v>3399</v>
      </c>
      <c r="E2115" s="47">
        <v>2004</v>
      </c>
      <c r="F2115" s="69" t="s">
        <v>3400</v>
      </c>
      <c r="G2115" s="69" t="s">
        <v>1570</v>
      </c>
      <c r="H2115" s="69" t="s">
        <v>451</v>
      </c>
      <c r="I2115" s="70">
        <v>64.184186414361903</v>
      </c>
      <c r="J2115" s="47" t="s">
        <v>430</v>
      </c>
      <c r="K2115" s="47">
        <v>8</v>
      </c>
      <c r="L2115" s="71"/>
      <c r="M2115" s="47">
        <v>75</v>
      </c>
      <c r="N2115" s="48">
        <f t="shared" si="199"/>
        <v>160</v>
      </c>
      <c r="O2115" s="48">
        <f t="shared" si="194"/>
        <v>10269.469826297904</v>
      </c>
      <c r="P2115" s="72">
        <f t="shared" si="195"/>
        <v>1026.9469826297905</v>
      </c>
      <c r="Q2115" s="73">
        <f t="shared" si="196"/>
        <v>1694.4625213391539</v>
      </c>
      <c r="R2115" s="48">
        <f t="shared" si="197"/>
        <v>12990.879330266847</v>
      </c>
      <c r="S2115" s="74">
        <f t="shared" si="198"/>
        <v>55</v>
      </c>
      <c r="T2115" s="6" t="s">
        <v>431</v>
      </c>
      <c r="U2115" s="47" t="s">
        <v>432</v>
      </c>
      <c r="V2115" s="47">
        <v>1</v>
      </c>
      <c r="W2115" s="47">
        <v>1</v>
      </c>
      <c r="X2115" s="47">
        <v>1</v>
      </c>
      <c r="Y2115" s="47">
        <v>1</v>
      </c>
      <c r="Z2115" s="75">
        <v>40855.636956018519</v>
      </c>
      <c r="AA2115" s="6" t="s">
        <v>433</v>
      </c>
      <c r="AB2115" s="47" t="s">
        <v>3401</v>
      </c>
      <c r="AC2115" s="47" t="s">
        <v>4635</v>
      </c>
      <c r="AD2115" s="47" t="s">
        <v>3402</v>
      </c>
      <c r="AE2115" s="47" t="s">
        <v>9849</v>
      </c>
      <c r="AF2115" s="6" t="s">
        <v>9850</v>
      </c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</row>
    <row r="2116" spans="1:43" s="1" customFormat="1" ht="15.75" x14ac:dyDescent="0.25">
      <c r="A2116" s="47">
        <v>2116</v>
      </c>
      <c r="B2116" s="47" t="s">
        <v>9851</v>
      </c>
      <c r="C2116" s="47" t="s">
        <v>1568</v>
      </c>
      <c r="D2116" s="69" t="s">
        <v>1743</v>
      </c>
      <c r="E2116" s="47">
        <v>1981</v>
      </c>
      <c r="F2116" s="69" t="s">
        <v>441</v>
      </c>
      <c r="G2116" s="69" t="s">
        <v>1570</v>
      </c>
      <c r="H2116" s="69" t="s">
        <v>451</v>
      </c>
      <c r="I2116" s="70">
        <v>2.5461699024080229</v>
      </c>
      <c r="J2116" s="47" t="s">
        <v>430</v>
      </c>
      <c r="K2116" s="47">
        <v>10</v>
      </c>
      <c r="L2116" s="71"/>
      <c r="M2116" s="47">
        <v>75</v>
      </c>
      <c r="N2116" s="48">
        <f t="shared" si="199"/>
        <v>180</v>
      </c>
      <c r="O2116" s="48">
        <f t="shared" si="194"/>
        <v>458.3105824334441</v>
      </c>
      <c r="P2116" s="72">
        <f t="shared" si="195"/>
        <v>45.831058243344415</v>
      </c>
      <c r="Q2116" s="73">
        <f t="shared" si="196"/>
        <v>75.621246101518267</v>
      </c>
      <c r="R2116" s="48">
        <f t="shared" si="197"/>
        <v>579.76288677830678</v>
      </c>
      <c r="S2116" s="74">
        <f t="shared" si="198"/>
        <v>32</v>
      </c>
      <c r="T2116" s="6" t="s">
        <v>431</v>
      </c>
      <c r="U2116" s="47" t="s">
        <v>432</v>
      </c>
      <c r="V2116" s="47">
        <v>1</v>
      </c>
      <c r="W2116" s="47">
        <v>1</v>
      </c>
      <c r="X2116" s="47">
        <v>1</v>
      </c>
      <c r="Y2116" s="47">
        <v>1</v>
      </c>
      <c r="Z2116" s="75">
        <v>40855.636967592603</v>
      </c>
      <c r="AA2116" s="6" t="s">
        <v>433</v>
      </c>
      <c r="AB2116" s="47" t="s">
        <v>1745</v>
      </c>
      <c r="AC2116" s="47" t="s">
        <v>1573</v>
      </c>
      <c r="AD2116" s="47" t="s">
        <v>4625</v>
      </c>
      <c r="AE2116" s="47" t="s">
        <v>9852</v>
      </c>
      <c r="AF2116" s="6" t="s">
        <v>9853</v>
      </c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</row>
    <row r="2117" spans="1:43" s="1" customFormat="1" ht="15.75" x14ac:dyDescent="0.25">
      <c r="A2117" s="47">
        <v>2117</v>
      </c>
      <c r="B2117" s="47" t="s">
        <v>9854</v>
      </c>
      <c r="C2117" s="47" t="s">
        <v>1568</v>
      </c>
      <c r="D2117" s="69" t="s">
        <v>1743</v>
      </c>
      <c r="E2117" s="47">
        <v>1981</v>
      </c>
      <c r="F2117" s="69" t="s">
        <v>1570</v>
      </c>
      <c r="G2117" s="69" t="s">
        <v>3412</v>
      </c>
      <c r="H2117" s="69" t="s">
        <v>562</v>
      </c>
      <c r="I2117" s="70">
        <v>15.02550273688213</v>
      </c>
      <c r="J2117" s="47" t="s">
        <v>430</v>
      </c>
      <c r="K2117" s="47">
        <v>10</v>
      </c>
      <c r="L2117" s="71"/>
      <c r="M2117" s="47">
        <v>75</v>
      </c>
      <c r="N2117" s="48">
        <f t="shared" si="199"/>
        <v>180</v>
      </c>
      <c r="O2117" s="48">
        <f t="shared" si="194"/>
        <v>2704.5904926387834</v>
      </c>
      <c r="P2117" s="72">
        <f t="shared" si="195"/>
        <v>270.45904926387834</v>
      </c>
      <c r="Q2117" s="73">
        <f t="shared" si="196"/>
        <v>446.25743128539926</v>
      </c>
      <c r="R2117" s="48">
        <f t="shared" si="197"/>
        <v>3421.3069731880614</v>
      </c>
      <c r="S2117" s="74">
        <f t="shared" si="198"/>
        <v>32</v>
      </c>
      <c r="T2117" s="6" t="s">
        <v>431</v>
      </c>
      <c r="U2117" s="47" t="s">
        <v>432</v>
      </c>
      <c r="V2117" s="47">
        <v>1</v>
      </c>
      <c r="W2117" s="47">
        <v>1</v>
      </c>
      <c r="X2117" s="47">
        <v>1</v>
      </c>
      <c r="Y2117" s="47">
        <v>1</v>
      </c>
      <c r="Z2117" s="75">
        <v>40855.636967592603</v>
      </c>
      <c r="AA2117" s="6" t="s">
        <v>433</v>
      </c>
      <c r="AB2117" s="47" t="s">
        <v>1745</v>
      </c>
      <c r="AC2117" s="47" t="s">
        <v>4625</v>
      </c>
      <c r="AD2117" s="47" t="s">
        <v>9855</v>
      </c>
      <c r="AE2117" s="47" t="s">
        <v>9856</v>
      </c>
      <c r="AF2117" s="6" t="s">
        <v>9857</v>
      </c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</row>
    <row r="2118" spans="1:43" s="1" customFormat="1" ht="15.75" x14ac:dyDescent="0.25">
      <c r="A2118" s="47">
        <v>2118</v>
      </c>
      <c r="B2118" s="47" t="s">
        <v>9858</v>
      </c>
      <c r="C2118" s="47" t="s">
        <v>1568</v>
      </c>
      <c r="D2118" s="69" t="s">
        <v>1743</v>
      </c>
      <c r="E2118" s="47">
        <v>1981</v>
      </c>
      <c r="F2118" s="69" t="s">
        <v>1570</v>
      </c>
      <c r="G2118" s="69" t="s">
        <v>3412</v>
      </c>
      <c r="H2118" s="69" t="s">
        <v>562</v>
      </c>
      <c r="I2118" s="70">
        <v>68.097140771435875</v>
      </c>
      <c r="J2118" s="47" t="s">
        <v>430</v>
      </c>
      <c r="K2118" s="47">
        <v>10</v>
      </c>
      <c r="L2118" s="71"/>
      <c r="M2118" s="47">
        <v>75</v>
      </c>
      <c r="N2118" s="48">
        <f t="shared" si="199"/>
        <v>180</v>
      </c>
      <c r="O2118" s="48">
        <f t="shared" ref="O2118:O2181" si="200">N2118*I2118</f>
        <v>12257.485338858458</v>
      </c>
      <c r="P2118" s="72">
        <f t="shared" ref="P2118:P2181" si="201">O2118*0.1</f>
        <v>1225.7485338858457</v>
      </c>
      <c r="Q2118" s="73">
        <f t="shared" ref="Q2118:Q2181" si="202">SUM(O2118:P2118)*0.15</f>
        <v>2022.4850809116456</v>
      </c>
      <c r="R2118" s="48">
        <f t="shared" ref="R2118:R2181" si="203">SUM(O2118:Q2118)</f>
        <v>15505.718953655949</v>
      </c>
      <c r="S2118" s="74">
        <f t="shared" si="198"/>
        <v>32</v>
      </c>
      <c r="T2118" s="6" t="s">
        <v>7924</v>
      </c>
      <c r="U2118" s="47" t="s">
        <v>432</v>
      </c>
      <c r="V2118" s="47">
        <v>1</v>
      </c>
      <c r="W2118" s="47">
        <v>1</v>
      </c>
      <c r="X2118" s="47">
        <v>1</v>
      </c>
      <c r="Y2118" s="47">
        <v>1</v>
      </c>
      <c r="Z2118" s="75">
        <v>40855.636967592603</v>
      </c>
      <c r="AA2118" s="6" t="s">
        <v>433</v>
      </c>
      <c r="AB2118" s="47" t="s">
        <v>1745</v>
      </c>
      <c r="AC2118" s="47" t="s">
        <v>9855</v>
      </c>
      <c r="AD2118" s="47" t="s">
        <v>9859</v>
      </c>
      <c r="AE2118" s="47" t="s">
        <v>9860</v>
      </c>
      <c r="AF2118" s="6" t="s">
        <v>9861</v>
      </c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</row>
    <row r="2119" spans="1:43" s="1" customFormat="1" ht="15.75" x14ac:dyDescent="0.25">
      <c r="A2119" s="47">
        <v>2119</v>
      </c>
      <c r="B2119" s="47" t="s">
        <v>9862</v>
      </c>
      <c r="C2119" s="47" t="s">
        <v>1568</v>
      </c>
      <c r="D2119" s="69" t="s">
        <v>1743</v>
      </c>
      <c r="E2119" s="47">
        <v>1981</v>
      </c>
      <c r="F2119" s="69" t="s">
        <v>1570</v>
      </c>
      <c r="G2119" s="69" t="s">
        <v>3412</v>
      </c>
      <c r="H2119" s="69" t="s">
        <v>562</v>
      </c>
      <c r="I2119" s="70">
        <v>7.2948425299166662</v>
      </c>
      <c r="J2119" s="47" t="s">
        <v>430</v>
      </c>
      <c r="K2119" s="47">
        <v>10</v>
      </c>
      <c r="L2119" s="71"/>
      <c r="M2119" s="47">
        <v>75</v>
      </c>
      <c r="N2119" s="48">
        <f t="shared" si="199"/>
        <v>180</v>
      </c>
      <c r="O2119" s="48">
        <f t="shared" si="200"/>
        <v>1313.071655385</v>
      </c>
      <c r="P2119" s="72">
        <f t="shared" si="201"/>
        <v>131.30716553850002</v>
      </c>
      <c r="Q2119" s="73">
        <f t="shared" si="202"/>
        <v>216.65682313852497</v>
      </c>
      <c r="R2119" s="48">
        <f t="shared" si="203"/>
        <v>1661.0356440620249</v>
      </c>
      <c r="S2119" s="74">
        <f t="shared" ref="S2119:S2182" si="204">M2119-ABS($I$2-E2119)</f>
        <v>32</v>
      </c>
      <c r="T2119" s="6" t="s">
        <v>431</v>
      </c>
      <c r="U2119" s="47" t="s">
        <v>432</v>
      </c>
      <c r="V2119" s="47">
        <v>1</v>
      </c>
      <c r="W2119" s="47">
        <v>1</v>
      </c>
      <c r="X2119" s="47">
        <v>1</v>
      </c>
      <c r="Y2119" s="47">
        <v>1</v>
      </c>
      <c r="Z2119" s="75">
        <v>40855.636967592603</v>
      </c>
      <c r="AA2119" s="6" t="s">
        <v>433</v>
      </c>
      <c r="AB2119" s="47" t="s">
        <v>1745</v>
      </c>
      <c r="AC2119" s="47" t="s">
        <v>9859</v>
      </c>
      <c r="AD2119" s="47" t="s">
        <v>9863</v>
      </c>
      <c r="AE2119" s="47" t="s">
        <v>9864</v>
      </c>
      <c r="AF2119" s="6" t="s">
        <v>9865</v>
      </c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</row>
    <row r="2120" spans="1:43" s="1" customFormat="1" ht="15.75" x14ac:dyDescent="0.25">
      <c r="A2120" s="47">
        <v>2120</v>
      </c>
      <c r="B2120" s="47" t="s">
        <v>9866</v>
      </c>
      <c r="C2120" s="47" t="s">
        <v>1568</v>
      </c>
      <c r="D2120" s="69" t="s">
        <v>1743</v>
      </c>
      <c r="E2120" s="47">
        <v>1981</v>
      </c>
      <c r="F2120" s="69" t="s">
        <v>1570</v>
      </c>
      <c r="G2120" s="69" t="s">
        <v>3412</v>
      </c>
      <c r="H2120" s="69" t="s">
        <v>562</v>
      </c>
      <c r="I2120" s="70">
        <v>3.7247750663202699</v>
      </c>
      <c r="J2120" s="47" t="s">
        <v>430</v>
      </c>
      <c r="K2120" s="47">
        <v>10</v>
      </c>
      <c r="L2120" s="71"/>
      <c r="M2120" s="47">
        <v>75</v>
      </c>
      <c r="N2120" s="48">
        <f t="shared" si="199"/>
        <v>180</v>
      </c>
      <c r="O2120" s="48">
        <f t="shared" si="200"/>
        <v>670.45951193764859</v>
      </c>
      <c r="P2120" s="72">
        <f t="shared" si="201"/>
        <v>67.045951193764864</v>
      </c>
      <c r="Q2120" s="73">
        <f t="shared" si="202"/>
        <v>110.62581946971201</v>
      </c>
      <c r="R2120" s="48">
        <f t="shared" si="203"/>
        <v>848.13128260112546</v>
      </c>
      <c r="S2120" s="74">
        <f t="shared" si="204"/>
        <v>32</v>
      </c>
      <c r="T2120" s="6" t="s">
        <v>431</v>
      </c>
      <c r="U2120" s="47" t="s">
        <v>432</v>
      </c>
      <c r="V2120" s="47">
        <v>1</v>
      </c>
      <c r="W2120" s="47">
        <v>1</v>
      </c>
      <c r="X2120" s="47">
        <v>1</v>
      </c>
      <c r="Y2120" s="47">
        <v>1</v>
      </c>
      <c r="Z2120" s="75">
        <v>40855.636967592603</v>
      </c>
      <c r="AA2120" s="6" t="s">
        <v>433</v>
      </c>
      <c r="AB2120" s="47" t="s">
        <v>1745</v>
      </c>
      <c r="AC2120" s="47" t="s">
        <v>9863</v>
      </c>
      <c r="AD2120" s="47" t="s">
        <v>3414</v>
      </c>
      <c r="AE2120" s="47" t="s">
        <v>9867</v>
      </c>
      <c r="AF2120" s="6" t="s">
        <v>9868</v>
      </c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</row>
    <row r="2121" spans="1:43" s="1" customFormat="1" ht="15.75" x14ac:dyDescent="0.25">
      <c r="A2121" s="47">
        <v>2121</v>
      </c>
      <c r="B2121" s="47" t="s">
        <v>9869</v>
      </c>
      <c r="C2121" s="47" t="s">
        <v>3359</v>
      </c>
      <c r="D2121" s="69" t="s">
        <v>3360</v>
      </c>
      <c r="E2121" s="47">
        <v>2004</v>
      </c>
      <c r="F2121" s="69" t="s">
        <v>3362</v>
      </c>
      <c r="G2121" s="69" t="s">
        <v>7571</v>
      </c>
      <c r="H2121" s="69" t="s">
        <v>3229</v>
      </c>
      <c r="I2121" s="70">
        <v>230.30761549170279</v>
      </c>
      <c r="J2121" s="47" t="s">
        <v>430</v>
      </c>
      <c r="K2121" s="47">
        <v>8</v>
      </c>
      <c r="L2121" s="71"/>
      <c r="M2121" s="47">
        <v>75</v>
      </c>
      <c r="N2121" s="48">
        <f t="shared" si="199"/>
        <v>160</v>
      </c>
      <c r="O2121" s="48">
        <f t="shared" si="200"/>
        <v>36849.218478672447</v>
      </c>
      <c r="P2121" s="72">
        <f t="shared" si="201"/>
        <v>3684.9218478672447</v>
      </c>
      <c r="Q2121" s="73">
        <f t="shared" si="202"/>
        <v>6080.1210489809537</v>
      </c>
      <c r="R2121" s="48">
        <f t="shared" si="203"/>
        <v>46614.261375520648</v>
      </c>
      <c r="S2121" s="74">
        <f t="shared" si="204"/>
        <v>55</v>
      </c>
      <c r="T2121" s="6" t="s">
        <v>431</v>
      </c>
      <c r="U2121" s="47" t="s">
        <v>432</v>
      </c>
      <c r="V2121" s="47">
        <v>1</v>
      </c>
      <c r="W2121" s="47">
        <v>1</v>
      </c>
      <c r="X2121" s="47">
        <v>1</v>
      </c>
      <c r="Y2121" s="47">
        <v>1</v>
      </c>
      <c r="Z2121" s="75">
        <v>40855.636967592603</v>
      </c>
      <c r="AA2121" s="6" t="s">
        <v>433</v>
      </c>
      <c r="AB2121" s="47" t="s">
        <v>3363</v>
      </c>
      <c r="AC2121" s="47" t="s">
        <v>9870</v>
      </c>
      <c r="AD2121" s="47" t="s">
        <v>9871</v>
      </c>
      <c r="AE2121" s="47" t="s">
        <v>9872</v>
      </c>
      <c r="AF2121" s="6" t="s">
        <v>9873</v>
      </c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</row>
    <row r="2122" spans="1:43" s="1" customFormat="1" ht="15.75" x14ac:dyDescent="0.25">
      <c r="A2122" s="47">
        <v>2122</v>
      </c>
      <c r="B2122" s="47" t="s">
        <v>9874</v>
      </c>
      <c r="C2122" s="47" t="s">
        <v>3359</v>
      </c>
      <c r="D2122" s="69" t="s">
        <v>3360</v>
      </c>
      <c r="E2122" s="47">
        <v>2004</v>
      </c>
      <c r="F2122" s="69" t="s">
        <v>3361</v>
      </c>
      <c r="G2122" s="69" t="s">
        <v>3362</v>
      </c>
      <c r="H2122" s="69" t="s">
        <v>3222</v>
      </c>
      <c r="I2122" s="70">
        <v>3.2813237047599211</v>
      </c>
      <c r="J2122" s="47" t="s">
        <v>430</v>
      </c>
      <c r="K2122" s="47">
        <v>8</v>
      </c>
      <c r="L2122" s="71"/>
      <c r="M2122" s="47">
        <v>75</v>
      </c>
      <c r="N2122" s="48">
        <f t="shared" si="199"/>
        <v>160</v>
      </c>
      <c r="O2122" s="48">
        <f t="shared" si="200"/>
        <v>525.01179276158734</v>
      </c>
      <c r="P2122" s="72">
        <f t="shared" si="201"/>
        <v>52.501179276158737</v>
      </c>
      <c r="Q2122" s="73">
        <f t="shared" si="202"/>
        <v>86.626945805661904</v>
      </c>
      <c r="R2122" s="48">
        <f t="shared" si="203"/>
        <v>664.13991784340794</v>
      </c>
      <c r="S2122" s="74">
        <f t="shared" si="204"/>
        <v>55</v>
      </c>
      <c r="T2122" s="6" t="s">
        <v>431</v>
      </c>
      <c r="U2122" s="47" t="s">
        <v>432</v>
      </c>
      <c r="V2122" s="47">
        <v>1</v>
      </c>
      <c r="W2122" s="47">
        <v>1</v>
      </c>
      <c r="X2122" s="47">
        <v>1</v>
      </c>
      <c r="Y2122" s="47">
        <v>1</v>
      </c>
      <c r="Z2122" s="75">
        <v>40855.636967592603</v>
      </c>
      <c r="AA2122" s="6" t="s">
        <v>433</v>
      </c>
      <c r="AB2122" s="47" t="s">
        <v>3363</v>
      </c>
      <c r="AC2122" s="47" t="s">
        <v>9871</v>
      </c>
      <c r="AD2122" s="47" t="s">
        <v>9875</v>
      </c>
      <c r="AE2122" s="47" t="s">
        <v>9876</v>
      </c>
      <c r="AF2122" s="6" t="s">
        <v>9877</v>
      </c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</row>
    <row r="2123" spans="1:43" s="1" customFormat="1" ht="15.75" x14ac:dyDescent="0.25">
      <c r="A2123" s="47">
        <v>2123</v>
      </c>
      <c r="B2123" s="47" t="s">
        <v>9878</v>
      </c>
      <c r="C2123" s="47" t="s">
        <v>3359</v>
      </c>
      <c r="D2123" s="69" t="s">
        <v>3360</v>
      </c>
      <c r="E2123" s="47">
        <v>2004</v>
      </c>
      <c r="F2123" s="69" t="s">
        <v>3362</v>
      </c>
      <c r="G2123" s="69" t="s">
        <v>3369</v>
      </c>
      <c r="H2123" s="69" t="s">
        <v>3361</v>
      </c>
      <c r="I2123" s="70">
        <v>3.0322461162725252</v>
      </c>
      <c r="J2123" s="47" t="s">
        <v>430</v>
      </c>
      <c r="K2123" s="47">
        <v>8</v>
      </c>
      <c r="L2123" s="71"/>
      <c r="M2123" s="47">
        <v>75</v>
      </c>
      <c r="N2123" s="48">
        <f t="shared" si="199"/>
        <v>160</v>
      </c>
      <c r="O2123" s="48">
        <f t="shared" si="200"/>
        <v>485.15937860360401</v>
      </c>
      <c r="P2123" s="72">
        <f t="shared" si="201"/>
        <v>48.515937860360403</v>
      </c>
      <c r="Q2123" s="73">
        <f t="shared" si="202"/>
        <v>80.051297469594672</v>
      </c>
      <c r="R2123" s="48">
        <f t="shared" si="203"/>
        <v>613.72661393355918</v>
      </c>
      <c r="S2123" s="74">
        <f t="shared" si="204"/>
        <v>55</v>
      </c>
      <c r="T2123" s="6" t="s">
        <v>431</v>
      </c>
      <c r="U2123" s="47" t="s">
        <v>432</v>
      </c>
      <c r="V2123" s="47">
        <v>1</v>
      </c>
      <c r="W2123" s="47">
        <v>1</v>
      </c>
      <c r="X2123" s="47">
        <v>1</v>
      </c>
      <c r="Y2123" s="47">
        <v>1</v>
      </c>
      <c r="Z2123" s="75">
        <v>40855.636967592603</v>
      </c>
      <c r="AA2123" s="6" t="s">
        <v>433</v>
      </c>
      <c r="AB2123" s="47" t="s">
        <v>3363</v>
      </c>
      <c r="AC2123" s="47" t="s">
        <v>9871</v>
      </c>
      <c r="AD2123" s="47" t="s">
        <v>3370</v>
      </c>
      <c r="AE2123" s="47" t="s">
        <v>9879</v>
      </c>
      <c r="AF2123" s="6" t="s">
        <v>9880</v>
      </c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</row>
    <row r="2124" spans="1:43" s="1" customFormat="1" ht="15.75" x14ac:dyDescent="0.25">
      <c r="A2124" s="47">
        <v>2124</v>
      </c>
      <c r="B2124" s="47" t="s">
        <v>9881</v>
      </c>
      <c r="C2124" s="47" t="s">
        <v>9882</v>
      </c>
      <c r="D2124" s="69" t="s">
        <v>3360</v>
      </c>
      <c r="E2124" s="47">
        <v>2004</v>
      </c>
      <c r="F2124" s="69" t="s">
        <v>3369</v>
      </c>
      <c r="G2124" s="69" t="s">
        <v>3362</v>
      </c>
      <c r="H2124" s="69" t="s">
        <v>451</v>
      </c>
      <c r="I2124" s="70">
        <v>1.473127342994448</v>
      </c>
      <c r="J2124" s="47" t="s">
        <v>430</v>
      </c>
      <c r="K2124" s="47">
        <v>8</v>
      </c>
      <c r="L2124" s="71"/>
      <c r="M2124" s="47">
        <v>75</v>
      </c>
      <c r="N2124" s="48">
        <f t="shared" si="199"/>
        <v>160</v>
      </c>
      <c r="O2124" s="48">
        <f t="shared" si="200"/>
        <v>235.70037487911168</v>
      </c>
      <c r="P2124" s="72">
        <f t="shared" si="201"/>
        <v>23.570037487911168</v>
      </c>
      <c r="Q2124" s="73">
        <f t="shared" si="202"/>
        <v>38.890561855053427</v>
      </c>
      <c r="R2124" s="48">
        <f t="shared" si="203"/>
        <v>298.16097422207628</v>
      </c>
      <c r="S2124" s="74">
        <f t="shared" si="204"/>
        <v>55</v>
      </c>
      <c r="T2124" s="6" t="s">
        <v>431</v>
      </c>
      <c r="U2124" s="47" t="s">
        <v>432</v>
      </c>
      <c r="V2124" s="47">
        <v>1</v>
      </c>
      <c r="W2124" s="47">
        <v>1</v>
      </c>
      <c r="X2124" s="47">
        <v>1</v>
      </c>
      <c r="Y2124" s="47">
        <v>1</v>
      </c>
      <c r="Z2124" s="75">
        <v>40855.636979166673</v>
      </c>
      <c r="AA2124" s="6" t="s">
        <v>433</v>
      </c>
      <c r="AB2124" s="47" t="s">
        <v>3363</v>
      </c>
      <c r="AC2124" s="47" t="s">
        <v>9883</v>
      </c>
      <c r="AD2124" s="47" t="s">
        <v>9884</v>
      </c>
      <c r="AE2124" s="47" t="s">
        <v>9885</v>
      </c>
      <c r="AF2124" s="6" t="s">
        <v>9886</v>
      </c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</row>
    <row r="2125" spans="1:43" s="1" customFormat="1" ht="15.75" x14ac:dyDescent="0.25">
      <c r="A2125" s="47">
        <v>2125</v>
      </c>
      <c r="B2125" s="47" t="s">
        <v>9887</v>
      </c>
      <c r="C2125" s="47" t="s">
        <v>3359</v>
      </c>
      <c r="D2125" s="69" t="s">
        <v>3360</v>
      </c>
      <c r="E2125" s="47">
        <v>2004</v>
      </c>
      <c r="F2125" s="69" t="s">
        <v>3362</v>
      </c>
      <c r="G2125" s="69" t="s">
        <v>3369</v>
      </c>
      <c r="H2125" s="69" t="s">
        <v>3361</v>
      </c>
      <c r="I2125" s="70">
        <v>13.985680215605839</v>
      </c>
      <c r="J2125" s="47" t="s">
        <v>430</v>
      </c>
      <c r="K2125" s="47">
        <v>8</v>
      </c>
      <c r="L2125" s="71"/>
      <c r="M2125" s="47">
        <v>75</v>
      </c>
      <c r="N2125" s="48">
        <f t="shared" si="199"/>
        <v>160</v>
      </c>
      <c r="O2125" s="48">
        <f t="shared" si="200"/>
        <v>2237.7088344969343</v>
      </c>
      <c r="P2125" s="72">
        <f t="shared" si="201"/>
        <v>223.77088344969343</v>
      </c>
      <c r="Q2125" s="73">
        <f t="shared" si="202"/>
        <v>369.22195769199413</v>
      </c>
      <c r="R2125" s="48">
        <f t="shared" si="203"/>
        <v>2830.701675638622</v>
      </c>
      <c r="S2125" s="74">
        <f t="shared" si="204"/>
        <v>55</v>
      </c>
      <c r="T2125" s="6" t="s">
        <v>431</v>
      </c>
      <c r="U2125" s="47" t="s">
        <v>432</v>
      </c>
      <c r="V2125" s="47">
        <v>1</v>
      </c>
      <c r="W2125" s="47">
        <v>1</v>
      </c>
      <c r="X2125" s="47">
        <v>1</v>
      </c>
      <c r="Y2125" s="47">
        <v>1</v>
      </c>
      <c r="Z2125" s="75">
        <v>40855.636979166673</v>
      </c>
      <c r="AA2125" s="6" t="s">
        <v>433</v>
      </c>
      <c r="AB2125" s="47" t="s">
        <v>3363</v>
      </c>
      <c r="AC2125" s="47" t="s">
        <v>3379</v>
      </c>
      <c r="AD2125" s="47" t="s">
        <v>9888</v>
      </c>
      <c r="AE2125" s="47" t="s">
        <v>9889</v>
      </c>
      <c r="AF2125" s="6" t="s">
        <v>9890</v>
      </c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</row>
    <row r="2126" spans="1:43" s="1" customFormat="1" ht="15.75" x14ac:dyDescent="0.25">
      <c r="A2126" s="47">
        <v>2126</v>
      </c>
      <c r="B2126" s="47" t="s">
        <v>9891</v>
      </c>
      <c r="C2126" s="47" t="s">
        <v>3359</v>
      </c>
      <c r="D2126" s="69" t="s">
        <v>3360</v>
      </c>
      <c r="E2126" s="47">
        <v>2004</v>
      </c>
      <c r="F2126" s="69" t="s">
        <v>3362</v>
      </c>
      <c r="G2126" s="69" t="s">
        <v>3369</v>
      </c>
      <c r="H2126" s="69" t="s">
        <v>3361</v>
      </c>
      <c r="I2126" s="70">
        <v>2.7639781473976091</v>
      </c>
      <c r="J2126" s="47" t="s">
        <v>430</v>
      </c>
      <c r="K2126" s="47">
        <v>8</v>
      </c>
      <c r="L2126" s="71"/>
      <c r="M2126" s="47">
        <v>75</v>
      </c>
      <c r="N2126" s="48">
        <f t="shared" si="199"/>
        <v>160</v>
      </c>
      <c r="O2126" s="48">
        <f t="shared" si="200"/>
        <v>442.23650358361743</v>
      </c>
      <c r="P2126" s="72">
        <f t="shared" si="201"/>
        <v>44.223650358361745</v>
      </c>
      <c r="Q2126" s="73">
        <f t="shared" si="202"/>
        <v>72.969023091296876</v>
      </c>
      <c r="R2126" s="48">
        <f t="shared" si="203"/>
        <v>559.42917703327601</v>
      </c>
      <c r="S2126" s="74">
        <f t="shared" si="204"/>
        <v>55</v>
      </c>
      <c r="T2126" s="6" t="s">
        <v>431</v>
      </c>
      <c r="U2126" s="47" t="s">
        <v>432</v>
      </c>
      <c r="V2126" s="47">
        <v>1</v>
      </c>
      <c r="W2126" s="47">
        <v>1</v>
      </c>
      <c r="X2126" s="47">
        <v>1</v>
      </c>
      <c r="Y2126" s="47">
        <v>1</v>
      </c>
      <c r="Z2126" s="75">
        <v>40855.636979166673</v>
      </c>
      <c r="AA2126" s="6" t="s">
        <v>433</v>
      </c>
      <c r="AB2126" s="47" t="s">
        <v>3363</v>
      </c>
      <c r="AC2126" s="47" t="s">
        <v>9888</v>
      </c>
      <c r="AD2126" s="47" t="s">
        <v>9892</v>
      </c>
      <c r="AE2126" s="47" t="s">
        <v>9893</v>
      </c>
      <c r="AF2126" s="6" t="s">
        <v>9894</v>
      </c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</row>
    <row r="2127" spans="1:43" s="1" customFormat="1" ht="15.75" x14ac:dyDescent="0.25">
      <c r="A2127" s="47">
        <v>2127</v>
      </c>
      <c r="B2127" s="47" t="s">
        <v>9895</v>
      </c>
      <c r="C2127" s="47" t="s">
        <v>3359</v>
      </c>
      <c r="D2127" s="69" t="s">
        <v>3360</v>
      </c>
      <c r="E2127" s="47">
        <v>2004</v>
      </c>
      <c r="F2127" s="69" t="s">
        <v>3369</v>
      </c>
      <c r="G2127" s="69" t="s">
        <v>3383</v>
      </c>
      <c r="H2127" s="69" t="s">
        <v>3222</v>
      </c>
      <c r="I2127" s="70">
        <v>2.830906519235088</v>
      </c>
      <c r="J2127" s="47" t="s">
        <v>430</v>
      </c>
      <c r="K2127" s="47">
        <v>8</v>
      </c>
      <c r="L2127" s="71"/>
      <c r="M2127" s="47">
        <v>75</v>
      </c>
      <c r="N2127" s="48">
        <f t="shared" si="199"/>
        <v>160</v>
      </c>
      <c r="O2127" s="48">
        <f t="shared" si="200"/>
        <v>452.94504307761406</v>
      </c>
      <c r="P2127" s="72">
        <f t="shared" si="201"/>
        <v>45.294504307761407</v>
      </c>
      <c r="Q2127" s="73">
        <f t="shared" si="202"/>
        <v>74.73593210780632</v>
      </c>
      <c r="R2127" s="48">
        <f t="shared" si="203"/>
        <v>572.97547949318187</v>
      </c>
      <c r="S2127" s="74">
        <f t="shared" si="204"/>
        <v>55</v>
      </c>
      <c r="T2127" s="6" t="s">
        <v>431</v>
      </c>
      <c r="U2127" s="47" t="s">
        <v>432</v>
      </c>
      <c r="V2127" s="47">
        <v>1</v>
      </c>
      <c r="W2127" s="47">
        <v>1</v>
      </c>
      <c r="X2127" s="47">
        <v>1</v>
      </c>
      <c r="Y2127" s="47">
        <v>1</v>
      </c>
      <c r="Z2127" s="75">
        <v>40855.636979166673</v>
      </c>
      <c r="AA2127" s="6" t="s">
        <v>433</v>
      </c>
      <c r="AB2127" s="47" t="s">
        <v>3363</v>
      </c>
      <c r="AC2127" s="47" t="s">
        <v>9892</v>
      </c>
      <c r="AD2127" s="47" t="s">
        <v>3389</v>
      </c>
      <c r="AE2127" s="47" t="s">
        <v>9896</v>
      </c>
      <c r="AF2127" s="6" t="s">
        <v>9897</v>
      </c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</row>
    <row r="2128" spans="1:43" s="1" customFormat="1" ht="15.75" x14ac:dyDescent="0.25">
      <c r="A2128" s="47">
        <v>2128</v>
      </c>
      <c r="B2128" s="47" t="s">
        <v>9898</v>
      </c>
      <c r="C2128" s="47" t="s">
        <v>3359</v>
      </c>
      <c r="D2128" s="69" t="s">
        <v>3360</v>
      </c>
      <c r="E2128" s="47">
        <v>2004</v>
      </c>
      <c r="F2128" s="69" t="s">
        <v>3369</v>
      </c>
      <c r="G2128" s="69" t="s">
        <v>3383</v>
      </c>
      <c r="H2128" s="69" t="s">
        <v>3222</v>
      </c>
      <c r="I2128" s="70">
        <v>3.9136704650129608</v>
      </c>
      <c r="J2128" s="47" t="s">
        <v>430</v>
      </c>
      <c r="K2128" s="47">
        <v>8</v>
      </c>
      <c r="L2128" s="71"/>
      <c r="M2128" s="47">
        <v>75</v>
      </c>
      <c r="N2128" s="48">
        <f t="shared" si="199"/>
        <v>160</v>
      </c>
      <c r="O2128" s="48">
        <f t="shared" si="200"/>
        <v>626.18727440207374</v>
      </c>
      <c r="P2128" s="72">
        <f t="shared" si="201"/>
        <v>62.61872744020738</v>
      </c>
      <c r="Q2128" s="73">
        <f t="shared" si="202"/>
        <v>103.32090027634217</v>
      </c>
      <c r="R2128" s="48">
        <f t="shared" si="203"/>
        <v>792.12690211862332</v>
      </c>
      <c r="S2128" s="74">
        <f t="shared" si="204"/>
        <v>55</v>
      </c>
      <c r="T2128" s="6" t="s">
        <v>431</v>
      </c>
      <c r="U2128" s="47" t="s">
        <v>432</v>
      </c>
      <c r="V2128" s="47">
        <v>1</v>
      </c>
      <c r="W2128" s="47">
        <v>1</v>
      </c>
      <c r="X2128" s="47">
        <v>1</v>
      </c>
      <c r="Y2128" s="47">
        <v>1</v>
      </c>
      <c r="Z2128" s="75">
        <v>40855.636979166673</v>
      </c>
      <c r="AA2128" s="6" t="s">
        <v>433</v>
      </c>
      <c r="AB2128" s="47" t="s">
        <v>3363</v>
      </c>
      <c r="AC2128" s="47" t="s">
        <v>3385</v>
      </c>
      <c r="AD2128" s="47" t="s">
        <v>9899</v>
      </c>
      <c r="AE2128" s="47" t="s">
        <v>9900</v>
      </c>
      <c r="AF2128" s="6" t="s">
        <v>9901</v>
      </c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</row>
    <row r="2129" spans="1:43" s="1" customFormat="1" ht="15.75" x14ac:dyDescent="0.25">
      <c r="A2129" s="47">
        <v>2129</v>
      </c>
      <c r="B2129" s="47" t="s">
        <v>9902</v>
      </c>
      <c r="C2129" s="47" t="s">
        <v>3359</v>
      </c>
      <c r="D2129" s="69" t="s">
        <v>3209</v>
      </c>
      <c r="E2129" s="47">
        <v>2003</v>
      </c>
      <c r="F2129" s="69" t="s">
        <v>3362</v>
      </c>
      <c r="G2129" s="69" t="s">
        <v>7571</v>
      </c>
      <c r="H2129" s="69" t="s">
        <v>3229</v>
      </c>
      <c r="I2129" s="70">
        <v>49.706810640441113</v>
      </c>
      <c r="J2129" s="47" t="s">
        <v>430</v>
      </c>
      <c r="K2129" s="47">
        <v>8</v>
      </c>
      <c r="L2129" s="71"/>
      <c r="M2129" s="47">
        <v>75</v>
      </c>
      <c r="N2129" s="48">
        <f t="shared" si="199"/>
        <v>160</v>
      </c>
      <c r="O2129" s="48">
        <f t="shared" si="200"/>
        <v>7953.0897024705782</v>
      </c>
      <c r="P2129" s="72">
        <f t="shared" si="201"/>
        <v>795.30897024705791</v>
      </c>
      <c r="Q2129" s="73">
        <f t="shared" si="202"/>
        <v>1312.2598009076453</v>
      </c>
      <c r="R2129" s="48">
        <f t="shared" si="203"/>
        <v>10060.658473625281</v>
      </c>
      <c r="S2129" s="74">
        <f t="shared" si="204"/>
        <v>54</v>
      </c>
      <c r="T2129" s="6" t="s">
        <v>431</v>
      </c>
      <c r="U2129" s="47" t="s">
        <v>432</v>
      </c>
      <c r="V2129" s="47">
        <v>1</v>
      </c>
      <c r="W2129" s="47">
        <v>1</v>
      </c>
      <c r="X2129" s="47">
        <v>1</v>
      </c>
      <c r="Y2129" s="47">
        <v>1</v>
      </c>
      <c r="Z2129" s="75">
        <v>40855.636979166673</v>
      </c>
      <c r="AA2129" s="6" t="s">
        <v>433</v>
      </c>
      <c r="AB2129" s="47" t="s">
        <v>3213</v>
      </c>
      <c r="AC2129" s="47" t="s">
        <v>7573</v>
      </c>
      <c r="AD2129" s="47" t="s">
        <v>9870</v>
      </c>
      <c r="AE2129" s="47" t="s">
        <v>9903</v>
      </c>
      <c r="AF2129" s="6" t="s">
        <v>9904</v>
      </c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</row>
    <row r="2130" spans="1:43" s="1" customFormat="1" ht="31.5" x14ac:dyDescent="0.25">
      <c r="A2130" s="47">
        <v>2130</v>
      </c>
      <c r="B2130" s="47" t="s">
        <v>9905</v>
      </c>
      <c r="C2130" s="47" t="s">
        <v>879</v>
      </c>
      <c r="D2130" s="69" t="s">
        <v>9906</v>
      </c>
      <c r="E2130" s="47">
        <v>2004</v>
      </c>
      <c r="F2130" s="69" t="s">
        <v>880</v>
      </c>
      <c r="G2130" s="69" t="s">
        <v>873</v>
      </c>
      <c r="H2130" s="69" t="s">
        <v>874</v>
      </c>
      <c r="I2130" s="70">
        <v>1.3983585837385839</v>
      </c>
      <c r="J2130" s="47" t="s">
        <v>430</v>
      </c>
      <c r="K2130" s="47">
        <v>8</v>
      </c>
      <c r="L2130" s="71"/>
      <c r="M2130" s="47">
        <v>75</v>
      </c>
      <c r="N2130" s="48">
        <f t="shared" si="199"/>
        <v>160</v>
      </c>
      <c r="O2130" s="48">
        <f t="shared" si="200"/>
        <v>223.73737339817342</v>
      </c>
      <c r="P2130" s="72">
        <f t="shared" si="201"/>
        <v>22.373737339817342</v>
      </c>
      <c r="Q2130" s="73">
        <f t="shared" si="202"/>
        <v>36.916666610698613</v>
      </c>
      <c r="R2130" s="48">
        <f t="shared" si="203"/>
        <v>283.02777734868937</v>
      </c>
      <c r="S2130" s="74">
        <f t="shared" si="204"/>
        <v>55</v>
      </c>
      <c r="T2130" s="6" t="s">
        <v>431</v>
      </c>
      <c r="U2130" s="47" t="s">
        <v>432</v>
      </c>
      <c r="V2130" s="47">
        <v>1</v>
      </c>
      <c r="W2130" s="47">
        <v>1</v>
      </c>
      <c r="X2130" s="47">
        <v>1</v>
      </c>
      <c r="Y2130" s="47">
        <v>1</v>
      </c>
      <c r="Z2130" s="75">
        <v>40855.636979166673</v>
      </c>
      <c r="AA2130" s="6" t="s">
        <v>433</v>
      </c>
      <c r="AB2130" s="47" t="s">
        <v>9907</v>
      </c>
      <c r="AC2130" s="47" t="s">
        <v>9908</v>
      </c>
      <c r="AD2130" s="47" t="s">
        <v>9909</v>
      </c>
      <c r="AE2130" s="47" t="s">
        <v>9910</v>
      </c>
      <c r="AF2130" s="6" t="s">
        <v>9911</v>
      </c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</row>
    <row r="2131" spans="1:43" s="1" customFormat="1" ht="31.5" x14ac:dyDescent="0.25">
      <c r="A2131" s="47">
        <v>2131</v>
      </c>
      <c r="B2131" s="47" t="s">
        <v>9912</v>
      </c>
      <c r="C2131" s="47" t="s">
        <v>879</v>
      </c>
      <c r="D2131" s="69" t="s">
        <v>9906</v>
      </c>
      <c r="E2131" s="47">
        <v>2004</v>
      </c>
      <c r="F2131" s="69" t="s">
        <v>880</v>
      </c>
      <c r="G2131" s="69" t="s">
        <v>873</v>
      </c>
      <c r="H2131" s="69" t="s">
        <v>874</v>
      </c>
      <c r="I2131" s="70">
        <v>22.55994693935499</v>
      </c>
      <c r="J2131" s="47" t="s">
        <v>430</v>
      </c>
      <c r="K2131" s="47">
        <v>8</v>
      </c>
      <c r="L2131" s="71"/>
      <c r="M2131" s="47">
        <v>75</v>
      </c>
      <c r="N2131" s="48">
        <f t="shared" si="199"/>
        <v>160</v>
      </c>
      <c r="O2131" s="48">
        <f t="shared" si="200"/>
        <v>3609.5915102967983</v>
      </c>
      <c r="P2131" s="72">
        <f t="shared" si="201"/>
        <v>360.95915102967984</v>
      </c>
      <c r="Q2131" s="73">
        <f t="shared" si="202"/>
        <v>595.58259919897171</v>
      </c>
      <c r="R2131" s="48">
        <f t="shared" si="203"/>
        <v>4566.1332605254502</v>
      </c>
      <c r="S2131" s="74">
        <f t="shared" si="204"/>
        <v>55</v>
      </c>
      <c r="T2131" s="6" t="s">
        <v>431</v>
      </c>
      <c r="U2131" s="47" t="s">
        <v>432</v>
      </c>
      <c r="V2131" s="47">
        <v>1</v>
      </c>
      <c r="W2131" s="47">
        <v>1</v>
      </c>
      <c r="X2131" s="47">
        <v>1</v>
      </c>
      <c r="Y2131" s="47">
        <v>1</v>
      </c>
      <c r="Z2131" s="75">
        <v>40855.636979166673</v>
      </c>
      <c r="AA2131" s="6" t="s">
        <v>433</v>
      </c>
      <c r="AB2131" s="47" t="s">
        <v>9907</v>
      </c>
      <c r="AC2131" s="47" t="s">
        <v>9913</v>
      </c>
      <c r="AD2131" s="47" t="s">
        <v>9908</v>
      </c>
      <c r="AE2131" s="47" t="s">
        <v>9914</v>
      </c>
      <c r="AF2131" s="6" t="s">
        <v>9915</v>
      </c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</row>
    <row r="2132" spans="1:43" s="1" customFormat="1" ht="31.5" x14ac:dyDescent="0.25">
      <c r="A2132" s="47">
        <v>2132</v>
      </c>
      <c r="B2132" s="47" t="s">
        <v>9916</v>
      </c>
      <c r="C2132" s="47" t="s">
        <v>879</v>
      </c>
      <c r="D2132" s="69" t="s">
        <v>9906</v>
      </c>
      <c r="E2132" s="47">
        <v>2004</v>
      </c>
      <c r="F2132" s="69" t="s">
        <v>880</v>
      </c>
      <c r="G2132" s="69" t="s">
        <v>873</v>
      </c>
      <c r="H2132" s="69" t="s">
        <v>874</v>
      </c>
      <c r="I2132" s="70">
        <v>20.99988048444736</v>
      </c>
      <c r="J2132" s="47" t="s">
        <v>430</v>
      </c>
      <c r="K2132" s="47">
        <v>8</v>
      </c>
      <c r="L2132" s="71"/>
      <c r="M2132" s="47">
        <v>75</v>
      </c>
      <c r="N2132" s="48">
        <f t="shared" si="199"/>
        <v>160</v>
      </c>
      <c r="O2132" s="48">
        <f t="shared" si="200"/>
        <v>3359.9808775115775</v>
      </c>
      <c r="P2132" s="72">
        <f t="shared" si="201"/>
        <v>335.99808775115775</v>
      </c>
      <c r="Q2132" s="73">
        <f t="shared" si="202"/>
        <v>554.39684478941024</v>
      </c>
      <c r="R2132" s="48">
        <f t="shared" si="203"/>
        <v>4250.3758100521454</v>
      </c>
      <c r="S2132" s="74">
        <f t="shared" si="204"/>
        <v>55</v>
      </c>
      <c r="T2132" s="6" t="s">
        <v>431</v>
      </c>
      <c r="U2132" s="47" t="s">
        <v>432</v>
      </c>
      <c r="V2132" s="47">
        <v>1</v>
      </c>
      <c r="W2132" s="47">
        <v>1</v>
      </c>
      <c r="X2132" s="47">
        <v>1</v>
      </c>
      <c r="Y2132" s="47">
        <v>1</v>
      </c>
      <c r="Z2132" s="75">
        <v>40855.636979166673</v>
      </c>
      <c r="AA2132" s="6" t="s">
        <v>433</v>
      </c>
      <c r="AB2132" s="47" t="s">
        <v>9907</v>
      </c>
      <c r="AC2132" s="47" t="s">
        <v>9913</v>
      </c>
      <c r="AD2132" s="47" t="s">
        <v>9917</v>
      </c>
      <c r="AE2132" s="47" t="s">
        <v>9918</v>
      </c>
      <c r="AF2132" s="6" t="s">
        <v>9919</v>
      </c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</row>
    <row r="2133" spans="1:43" s="1" customFormat="1" ht="31.5" x14ac:dyDescent="0.25">
      <c r="A2133" s="47">
        <v>2133</v>
      </c>
      <c r="B2133" s="47" t="s">
        <v>9920</v>
      </c>
      <c r="C2133" s="47" t="s">
        <v>879</v>
      </c>
      <c r="D2133" s="69" t="s">
        <v>9906</v>
      </c>
      <c r="E2133" s="47">
        <v>2004</v>
      </c>
      <c r="F2133" s="69" t="s">
        <v>880</v>
      </c>
      <c r="G2133" s="69" t="s">
        <v>873</v>
      </c>
      <c r="H2133" s="69" t="s">
        <v>874</v>
      </c>
      <c r="I2133" s="70">
        <v>338.97135324801269</v>
      </c>
      <c r="J2133" s="47" t="s">
        <v>430</v>
      </c>
      <c r="K2133" s="47">
        <v>8</v>
      </c>
      <c r="L2133" s="71"/>
      <c r="M2133" s="47">
        <v>75</v>
      </c>
      <c r="N2133" s="48">
        <f t="shared" si="199"/>
        <v>160</v>
      </c>
      <c r="O2133" s="48">
        <f t="shared" si="200"/>
        <v>54235.416519682032</v>
      </c>
      <c r="P2133" s="72">
        <f t="shared" si="201"/>
        <v>5423.541651968204</v>
      </c>
      <c r="Q2133" s="73">
        <f t="shared" si="202"/>
        <v>8948.8437257475343</v>
      </c>
      <c r="R2133" s="48">
        <f t="shared" si="203"/>
        <v>68607.801897397774</v>
      </c>
      <c r="S2133" s="74">
        <f t="shared" si="204"/>
        <v>55</v>
      </c>
      <c r="T2133" s="6" t="s">
        <v>431</v>
      </c>
      <c r="U2133" s="47" t="s">
        <v>432</v>
      </c>
      <c r="V2133" s="47">
        <v>1</v>
      </c>
      <c r="W2133" s="47">
        <v>1</v>
      </c>
      <c r="X2133" s="47">
        <v>1</v>
      </c>
      <c r="Y2133" s="47">
        <v>1</v>
      </c>
      <c r="Z2133" s="75">
        <v>40855.636990740742</v>
      </c>
      <c r="AA2133" s="6" t="s">
        <v>433</v>
      </c>
      <c r="AB2133" s="47" t="s">
        <v>9907</v>
      </c>
      <c r="AC2133" s="47" t="s">
        <v>9921</v>
      </c>
      <c r="AD2133" s="47" t="s">
        <v>9913</v>
      </c>
      <c r="AE2133" s="47" t="s">
        <v>9922</v>
      </c>
      <c r="AF2133" s="6" t="s">
        <v>9923</v>
      </c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</row>
    <row r="2134" spans="1:43" s="1" customFormat="1" ht="31.5" x14ac:dyDescent="0.25">
      <c r="A2134" s="47">
        <v>2134</v>
      </c>
      <c r="B2134" s="47" t="s">
        <v>9924</v>
      </c>
      <c r="C2134" s="47" t="s">
        <v>879</v>
      </c>
      <c r="D2134" s="69" t="s">
        <v>9906</v>
      </c>
      <c r="E2134" s="47">
        <v>2004</v>
      </c>
      <c r="F2134" s="69" t="s">
        <v>880</v>
      </c>
      <c r="G2134" s="69" t="s">
        <v>873</v>
      </c>
      <c r="H2134" s="69" t="s">
        <v>874</v>
      </c>
      <c r="I2134" s="70">
        <v>211.12025076846939</v>
      </c>
      <c r="J2134" s="47" t="s">
        <v>430</v>
      </c>
      <c r="K2134" s="47">
        <v>8</v>
      </c>
      <c r="L2134" s="71"/>
      <c r="M2134" s="47">
        <v>75</v>
      </c>
      <c r="N2134" s="48">
        <f t="shared" si="199"/>
        <v>160</v>
      </c>
      <c r="O2134" s="48">
        <f t="shared" si="200"/>
        <v>33779.240122955103</v>
      </c>
      <c r="P2134" s="72">
        <f t="shared" si="201"/>
        <v>3377.9240122955107</v>
      </c>
      <c r="Q2134" s="73">
        <f t="shared" si="202"/>
        <v>5573.5746202875916</v>
      </c>
      <c r="R2134" s="48">
        <f t="shared" si="203"/>
        <v>42730.738755538201</v>
      </c>
      <c r="S2134" s="74">
        <f t="shared" si="204"/>
        <v>55</v>
      </c>
      <c r="T2134" s="6" t="s">
        <v>431</v>
      </c>
      <c r="U2134" s="47" t="s">
        <v>432</v>
      </c>
      <c r="V2134" s="47">
        <v>1</v>
      </c>
      <c r="W2134" s="47">
        <v>1</v>
      </c>
      <c r="X2134" s="47">
        <v>1</v>
      </c>
      <c r="Y2134" s="47">
        <v>1</v>
      </c>
      <c r="Z2134" s="75">
        <v>40855.636990740742</v>
      </c>
      <c r="AA2134" s="6" t="s">
        <v>433</v>
      </c>
      <c r="AB2134" s="47" t="s">
        <v>9907</v>
      </c>
      <c r="AC2134" s="47" t="s">
        <v>9925</v>
      </c>
      <c r="AD2134" s="47" t="s">
        <v>9921</v>
      </c>
      <c r="AE2134" s="47" t="s">
        <v>9926</v>
      </c>
      <c r="AF2134" s="6" t="s">
        <v>9927</v>
      </c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</row>
    <row r="2135" spans="1:43" s="1" customFormat="1" ht="31.5" x14ac:dyDescent="0.25">
      <c r="A2135" s="47">
        <v>2135</v>
      </c>
      <c r="B2135" s="47" t="s">
        <v>9928</v>
      </c>
      <c r="C2135" s="47" t="s">
        <v>879</v>
      </c>
      <c r="D2135" s="69" t="s">
        <v>3507</v>
      </c>
      <c r="E2135" s="47">
        <v>2003</v>
      </c>
      <c r="F2135" s="69" t="s">
        <v>880</v>
      </c>
      <c r="G2135" s="69" t="s">
        <v>873</v>
      </c>
      <c r="H2135" s="69" t="s">
        <v>874</v>
      </c>
      <c r="I2135" s="70">
        <v>183.34614364557049</v>
      </c>
      <c r="J2135" s="47" t="s">
        <v>430</v>
      </c>
      <c r="K2135" s="47">
        <v>8</v>
      </c>
      <c r="L2135" s="71"/>
      <c r="M2135" s="47">
        <v>75</v>
      </c>
      <c r="N2135" s="48">
        <f t="shared" si="199"/>
        <v>160</v>
      </c>
      <c r="O2135" s="48">
        <f t="shared" si="200"/>
        <v>29335.382983291278</v>
      </c>
      <c r="P2135" s="72">
        <f t="shared" si="201"/>
        <v>2933.5382983291279</v>
      </c>
      <c r="Q2135" s="73">
        <f t="shared" si="202"/>
        <v>4840.3381922430608</v>
      </c>
      <c r="R2135" s="48">
        <f t="shared" si="203"/>
        <v>37109.259473863465</v>
      </c>
      <c r="S2135" s="74">
        <f t="shared" si="204"/>
        <v>54</v>
      </c>
      <c r="T2135" s="6" t="s">
        <v>431</v>
      </c>
      <c r="U2135" s="47" t="s">
        <v>432</v>
      </c>
      <c r="V2135" s="47">
        <v>1</v>
      </c>
      <c r="W2135" s="47">
        <v>1</v>
      </c>
      <c r="X2135" s="47">
        <v>1</v>
      </c>
      <c r="Y2135" s="47">
        <v>1</v>
      </c>
      <c r="Z2135" s="75">
        <v>40855.636990740742</v>
      </c>
      <c r="AA2135" s="6" t="s">
        <v>433</v>
      </c>
      <c r="AB2135" s="47" t="s">
        <v>3509</v>
      </c>
      <c r="AC2135" s="47" t="s">
        <v>6708</v>
      </c>
      <c r="AD2135" s="47" t="s">
        <v>9929</v>
      </c>
      <c r="AE2135" s="47" t="s">
        <v>9930</v>
      </c>
      <c r="AF2135" s="6" t="s">
        <v>9931</v>
      </c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</row>
    <row r="2136" spans="1:43" s="1" customFormat="1" ht="31.5" x14ac:dyDescent="0.25">
      <c r="A2136" s="47">
        <v>2136</v>
      </c>
      <c r="B2136" s="47" t="s">
        <v>9932</v>
      </c>
      <c r="C2136" s="47" t="s">
        <v>879</v>
      </c>
      <c r="D2136" s="69" t="s">
        <v>9906</v>
      </c>
      <c r="E2136" s="47">
        <v>2004</v>
      </c>
      <c r="F2136" s="69" t="s">
        <v>880</v>
      </c>
      <c r="G2136" s="69" t="s">
        <v>873</v>
      </c>
      <c r="H2136" s="69" t="s">
        <v>874</v>
      </c>
      <c r="I2136" s="70">
        <v>0.98240119309162088</v>
      </c>
      <c r="J2136" s="47" t="s">
        <v>430</v>
      </c>
      <c r="K2136" s="47">
        <v>8</v>
      </c>
      <c r="L2136" s="71"/>
      <c r="M2136" s="47">
        <v>75</v>
      </c>
      <c r="N2136" s="48">
        <f t="shared" si="199"/>
        <v>160</v>
      </c>
      <c r="O2136" s="48">
        <f t="shared" si="200"/>
        <v>157.18419089465934</v>
      </c>
      <c r="P2136" s="72">
        <f t="shared" si="201"/>
        <v>15.718419089465934</v>
      </c>
      <c r="Q2136" s="73">
        <f t="shared" si="202"/>
        <v>25.935391497618788</v>
      </c>
      <c r="R2136" s="48">
        <f t="shared" si="203"/>
        <v>198.83800148174404</v>
      </c>
      <c r="S2136" s="74">
        <f t="shared" si="204"/>
        <v>55</v>
      </c>
      <c r="T2136" s="6" t="s">
        <v>431</v>
      </c>
      <c r="U2136" s="47" t="s">
        <v>432</v>
      </c>
      <c r="V2136" s="47">
        <v>1</v>
      </c>
      <c r="W2136" s="47">
        <v>1</v>
      </c>
      <c r="X2136" s="47">
        <v>1</v>
      </c>
      <c r="Y2136" s="47">
        <v>1</v>
      </c>
      <c r="Z2136" s="75">
        <v>40855.636990740742</v>
      </c>
      <c r="AA2136" s="6" t="s">
        <v>433</v>
      </c>
      <c r="AB2136" s="47" t="s">
        <v>9907</v>
      </c>
      <c r="AC2136" s="47" t="s">
        <v>9933</v>
      </c>
      <c r="AD2136" s="47" t="s">
        <v>9934</v>
      </c>
      <c r="AE2136" s="47" t="s">
        <v>9935</v>
      </c>
      <c r="AF2136" s="6" t="s">
        <v>9936</v>
      </c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</row>
    <row r="2137" spans="1:43" s="1" customFormat="1" ht="31.5" x14ac:dyDescent="0.25">
      <c r="A2137" s="47">
        <v>2137</v>
      </c>
      <c r="B2137" s="47" t="s">
        <v>9937</v>
      </c>
      <c r="C2137" s="47" t="s">
        <v>1664</v>
      </c>
      <c r="D2137" s="69" t="s">
        <v>5538</v>
      </c>
      <c r="E2137" s="47">
        <v>2004</v>
      </c>
      <c r="F2137" s="69" t="s">
        <v>442</v>
      </c>
      <c r="G2137" s="69" t="s">
        <v>1721</v>
      </c>
      <c r="H2137" s="69" t="s">
        <v>622</v>
      </c>
      <c r="I2137" s="70">
        <v>195.95372580680089</v>
      </c>
      <c r="J2137" s="47" t="s">
        <v>430</v>
      </c>
      <c r="K2137" s="47">
        <v>8</v>
      </c>
      <c r="L2137" s="71"/>
      <c r="M2137" s="47">
        <v>75</v>
      </c>
      <c r="N2137" s="48">
        <f t="shared" si="199"/>
        <v>160</v>
      </c>
      <c r="O2137" s="48">
        <f t="shared" si="200"/>
        <v>31352.596129088142</v>
      </c>
      <c r="P2137" s="72">
        <f t="shared" si="201"/>
        <v>3135.2596129088142</v>
      </c>
      <c r="Q2137" s="73">
        <f t="shared" si="202"/>
        <v>5173.1783612995432</v>
      </c>
      <c r="R2137" s="48">
        <f t="shared" si="203"/>
        <v>39661.034103296501</v>
      </c>
      <c r="S2137" s="74">
        <f t="shared" si="204"/>
        <v>55</v>
      </c>
      <c r="T2137" s="6" t="s">
        <v>431</v>
      </c>
      <c r="U2137" s="47" t="s">
        <v>432</v>
      </c>
      <c r="V2137" s="47">
        <v>1</v>
      </c>
      <c r="W2137" s="47">
        <v>1</v>
      </c>
      <c r="X2137" s="47">
        <v>1</v>
      </c>
      <c r="Y2137" s="47">
        <v>1</v>
      </c>
      <c r="Z2137" s="75">
        <v>40855.636990740742</v>
      </c>
      <c r="AA2137" s="6" t="s">
        <v>433</v>
      </c>
      <c r="AB2137" s="47" t="s">
        <v>5539</v>
      </c>
      <c r="AC2137" s="47" t="s">
        <v>9938</v>
      </c>
      <c r="AD2137" s="47" t="s">
        <v>9939</v>
      </c>
      <c r="AE2137" s="47" t="s">
        <v>9940</v>
      </c>
      <c r="AF2137" s="6" t="s">
        <v>9941</v>
      </c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</row>
    <row r="2138" spans="1:43" s="1" customFormat="1" ht="31.5" x14ac:dyDescent="0.25">
      <c r="A2138" s="47">
        <v>2138</v>
      </c>
      <c r="B2138" s="47" t="s">
        <v>9942</v>
      </c>
      <c r="C2138" s="47" t="s">
        <v>1664</v>
      </c>
      <c r="D2138" s="69" t="s">
        <v>5538</v>
      </c>
      <c r="E2138" s="47">
        <v>2004</v>
      </c>
      <c r="F2138" s="69" t="s">
        <v>442</v>
      </c>
      <c r="G2138" s="69" t="s">
        <v>1721</v>
      </c>
      <c r="H2138" s="69" t="s">
        <v>622</v>
      </c>
      <c r="I2138" s="70">
        <v>28.153029723119381</v>
      </c>
      <c r="J2138" s="47" t="s">
        <v>430</v>
      </c>
      <c r="K2138" s="47">
        <v>8</v>
      </c>
      <c r="L2138" s="71"/>
      <c r="M2138" s="47">
        <v>75</v>
      </c>
      <c r="N2138" s="48">
        <f t="shared" si="199"/>
        <v>160</v>
      </c>
      <c r="O2138" s="48">
        <f t="shared" si="200"/>
        <v>4504.4847556991008</v>
      </c>
      <c r="P2138" s="72">
        <f t="shared" si="201"/>
        <v>450.4484755699101</v>
      </c>
      <c r="Q2138" s="73">
        <f t="shared" si="202"/>
        <v>743.23998469035166</v>
      </c>
      <c r="R2138" s="48">
        <f t="shared" si="203"/>
        <v>5698.173215959363</v>
      </c>
      <c r="S2138" s="74">
        <f t="shared" si="204"/>
        <v>55</v>
      </c>
      <c r="T2138" s="6" t="s">
        <v>431</v>
      </c>
      <c r="U2138" s="47" t="s">
        <v>432</v>
      </c>
      <c r="V2138" s="47">
        <v>1</v>
      </c>
      <c r="W2138" s="47">
        <v>1</v>
      </c>
      <c r="X2138" s="47">
        <v>1</v>
      </c>
      <c r="Y2138" s="47">
        <v>1</v>
      </c>
      <c r="Z2138" s="75">
        <v>41499.540856481479</v>
      </c>
      <c r="AA2138" s="6" t="s">
        <v>433</v>
      </c>
      <c r="AB2138" s="47" t="s">
        <v>5539</v>
      </c>
      <c r="AC2138" s="47" t="s">
        <v>9943</v>
      </c>
      <c r="AD2138" s="47" t="s">
        <v>9944</v>
      </c>
      <c r="AE2138" s="47" t="s">
        <v>9945</v>
      </c>
      <c r="AF2138" s="6" t="s">
        <v>9946</v>
      </c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</row>
    <row r="2139" spans="1:43" s="1" customFormat="1" ht="31.5" x14ac:dyDescent="0.25">
      <c r="A2139" s="47">
        <v>2139</v>
      </c>
      <c r="B2139" s="47" t="s">
        <v>9947</v>
      </c>
      <c r="C2139" s="47" t="s">
        <v>1664</v>
      </c>
      <c r="D2139" s="69" t="s">
        <v>5538</v>
      </c>
      <c r="E2139" s="47">
        <v>2004</v>
      </c>
      <c r="F2139" s="69" t="s">
        <v>442</v>
      </c>
      <c r="G2139" s="69" t="s">
        <v>1721</v>
      </c>
      <c r="H2139" s="69" t="s">
        <v>622</v>
      </c>
      <c r="I2139" s="70">
        <v>2.7965551842320702</v>
      </c>
      <c r="J2139" s="47" t="s">
        <v>430</v>
      </c>
      <c r="K2139" s="47">
        <v>8</v>
      </c>
      <c r="L2139" s="71"/>
      <c r="M2139" s="47">
        <v>75</v>
      </c>
      <c r="N2139" s="48">
        <f t="shared" si="199"/>
        <v>160</v>
      </c>
      <c r="O2139" s="48">
        <f t="shared" si="200"/>
        <v>447.4488294771312</v>
      </c>
      <c r="P2139" s="72">
        <f t="shared" si="201"/>
        <v>44.744882947713123</v>
      </c>
      <c r="Q2139" s="73">
        <f t="shared" si="202"/>
        <v>73.829056863726649</v>
      </c>
      <c r="R2139" s="48">
        <f t="shared" si="203"/>
        <v>566.022769288571</v>
      </c>
      <c r="S2139" s="74">
        <f t="shared" si="204"/>
        <v>55</v>
      </c>
      <c r="T2139" s="6" t="s">
        <v>431</v>
      </c>
      <c r="U2139" s="47" t="s">
        <v>432</v>
      </c>
      <c r="V2139" s="47">
        <v>1</v>
      </c>
      <c r="W2139" s="47">
        <v>1</v>
      </c>
      <c r="X2139" s="47">
        <v>1</v>
      </c>
      <c r="Y2139" s="47">
        <v>1</v>
      </c>
      <c r="Z2139" s="75">
        <v>40855.636990740742</v>
      </c>
      <c r="AA2139" s="6" t="s">
        <v>433</v>
      </c>
      <c r="AB2139" s="47" t="s">
        <v>5539</v>
      </c>
      <c r="AC2139" s="47" t="s">
        <v>9939</v>
      </c>
      <c r="AD2139" s="47" t="s">
        <v>9948</v>
      </c>
      <c r="AE2139" s="47" t="s">
        <v>9949</v>
      </c>
      <c r="AF2139" s="6" t="s">
        <v>9950</v>
      </c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</row>
    <row r="2140" spans="1:43" s="1" customFormat="1" ht="31.5" x14ac:dyDescent="0.25">
      <c r="A2140" s="47">
        <v>2140</v>
      </c>
      <c r="B2140" s="47" t="s">
        <v>9951</v>
      </c>
      <c r="C2140" s="47" t="s">
        <v>1664</v>
      </c>
      <c r="D2140" s="69" t="s">
        <v>5538</v>
      </c>
      <c r="E2140" s="47">
        <v>2004</v>
      </c>
      <c r="F2140" s="69" t="s">
        <v>442</v>
      </c>
      <c r="G2140" s="69" t="s">
        <v>1721</v>
      </c>
      <c r="H2140" s="69" t="s">
        <v>622</v>
      </c>
      <c r="I2140" s="70">
        <v>2.948317528642705</v>
      </c>
      <c r="J2140" s="47" t="s">
        <v>430</v>
      </c>
      <c r="K2140" s="47">
        <v>8</v>
      </c>
      <c r="L2140" s="71"/>
      <c r="M2140" s="47">
        <v>75</v>
      </c>
      <c r="N2140" s="48">
        <f t="shared" si="199"/>
        <v>160</v>
      </c>
      <c r="O2140" s="48">
        <f t="shared" si="200"/>
        <v>471.73080458283277</v>
      </c>
      <c r="P2140" s="72">
        <f t="shared" si="201"/>
        <v>47.17308045828328</v>
      </c>
      <c r="Q2140" s="73">
        <f t="shared" si="202"/>
        <v>77.835582756167398</v>
      </c>
      <c r="R2140" s="48">
        <f t="shared" si="203"/>
        <v>596.7394677972834</v>
      </c>
      <c r="S2140" s="74">
        <f t="shared" si="204"/>
        <v>55</v>
      </c>
      <c r="T2140" s="6" t="s">
        <v>431</v>
      </c>
      <c r="U2140" s="47" t="s">
        <v>432</v>
      </c>
      <c r="V2140" s="47">
        <v>1</v>
      </c>
      <c r="W2140" s="47">
        <v>1</v>
      </c>
      <c r="X2140" s="47">
        <v>1</v>
      </c>
      <c r="Y2140" s="47">
        <v>1</v>
      </c>
      <c r="Z2140" s="75">
        <v>40855.636990740742</v>
      </c>
      <c r="AA2140" s="6" t="s">
        <v>433</v>
      </c>
      <c r="AB2140" s="47" t="s">
        <v>5539</v>
      </c>
      <c r="AC2140" s="47" t="s">
        <v>9939</v>
      </c>
      <c r="AD2140" s="47" t="s">
        <v>9952</v>
      </c>
      <c r="AE2140" s="47" t="s">
        <v>9953</v>
      </c>
      <c r="AF2140" s="6" t="s">
        <v>9954</v>
      </c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</row>
    <row r="2141" spans="1:43" s="1" customFormat="1" ht="31.5" x14ac:dyDescent="0.25">
      <c r="A2141" s="47">
        <v>2141</v>
      </c>
      <c r="B2141" s="47" t="s">
        <v>9955</v>
      </c>
      <c r="C2141" s="47" t="s">
        <v>1664</v>
      </c>
      <c r="D2141" s="69" t="s">
        <v>5538</v>
      </c>
      <c r="E2141" s="47">
        <v>2004</v>
      </c>
      <c r="F2141" s="69" t="s">
        <v>442</v>
      </c>
      <c r="G2141" s="69" t="s">
        <v>1721</v>
      </c>
      <c r="H2141" s="69" t="s">
        <v>622</v>
      </c>
      <c r="I2141" s="70">
        <v>39.598697099021301</v>
      </c>
      <c r="J2141" s="47" t="s">
        <v>430</v>
      </c>
      <c r="K2141" s="47">
        <v>8</v>
      </c>
      <c r="L2141" s="71"/>
      <c r="M2141" s="47">
        <v>75</v>
      </c>
      <c r="N2141" s="48">
        <f t="shared" si="199"/>
        <v>160</v>
      </c>
      <c r="O2141" s="48">
        <f t="shared" si="200"/>
        <v>6335.7915358434084</v>
      </c>
      <c r="P2141" s="72">
        <f t="shared" si="201"/>
        <v>633.57915358434093</v>
      </c>
      <c r="Q2141" s="73">
        <f t="shared" si="202"/>
        <v>1045.4056034141624</v>
      </c>
      <c r="R2141" s="48">
        <f t="shared" si="203"/>
        <v>8014.7762928419115</v>
      </c>
      <c r="S2141" s="74">
        <f t="shared" si="204"/>
        <v>55</v>
      </c>
      <c r="T2141" s="6" t="s">
        <v>431</v>
      </c>
      <c r="U2141" s="47" t="s">
        <v>432</v>
      </c>
      <c r="V2141" s="47">
        <v>1</v>
      </c>
      <c r="W2141" s="47">
        <v>1</v>
      </c>
      <c r="X2141" s="47">
        <v>1</v>
      </c>
      <c r="Y2141" s="47">
        <v>1</v>
      </c>
      <c r="Z2141" s="75">
        <v>40855.636990740742</v>
      </c>
      <c r="AA2141" s="6" t="s">
        <v>433</v>
      </c>
      <c r="AB2141" s="47" t="s">
        <v>5539</v>
      </c>
      <c r="AC2141" s="47" t="s">
        <v>9952</v>
      </c>
      <c r="AD2141" s="47" t="s">
        <v>9956</v>
      </c>
      <c r="AE2141" s="47" t="s">
        <v>9957</v>
      </c>
      <c r="AF2141" s="6" t="s">
        <v>9958</v>
      </c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</row>
    <row r="2142" spans="1:43" s="1" customFormat="1" ht="31.5" x14ac:dyDescent="0.25">
      <c r="A2142" s="47">
        <v>2142</v>
      </c>
      <c r="B2142" s="47" t="s">
        <v>9959</v>
      </c>
      <c r="C2142" s="47" t="s">
        <v>1664</v>
      </c>
      <c r="D2142" s="69" t="s">
        <v>5538</v>
      </c>
      <c r="E2142" s="47">
        <v>2004</v>
      </c>
      <c r="F2142" s="69" t="s">
        <v>442</v>
      </c>
      <c r="G2142" s="69" t="s">
        <v>2035</v>
      </c>
      <c r="H2142" s="69" t="s">
        <v>9960</v>
      </c>
      <c r="I2142" s="70">
        <v>285.35485186340242</v>
      </c>
      <c r="J2142" s="47" t="s">
        <v>430</v>
      </c>
      <c r="K2142" s="47">
        <v>8</v>
      </c>
      <c r="L2142" s="71"/>
      <c r="M2142" s="47">
        <v>75</v>
      </c>
      <c r="N2142" s="48">
        <f t="shared" si="199"/>
        <v>160</v>
      </c>
      <c r="O2142" s="48">
        <f t="shared" si="200"/>
        <v>45656.776298144388</v>
      </c>
      <c r="P2142" s="72">
        <f t="shared" si="201"/>
        <v>4565.6776298144387</v>
      </c>
      <c r="Q2142" s="73">
        <f t="shared" si="202"/>
        <v>7533.3680891938238</v>
      </c>
      <c r="R2142" s="48">
        <f t="shared" si="203"/>
        <v>57755.822017152648</v>
      </c>
      <c r="S2142" s="74">
        <f t="shared" si="204"/>
        <v>55</v>
      </c>
      <c r="T2142" s="6" t="s">
        <v>431</v>
      </c>
      <c r="U2142" s="47" t="s">
        <v>432</v>
      </c>
      <c r="V2142" s="47">
        <v>1</v>
      </c>
      <c r="W2142" s="47">
        <v>1</v>
      </c>
      <c r="X2142" s="47">
        <v>1</v>
      </c>
      <c r="Y2142" s="47">
        <v>1</v>
      </c>
      <c r="Z2142" s="75">
        <v>40855.636990740742</v>
      </c>
      <c r="AA2142" s="6" t="s">
        <v>433</v>
      </c>
      <c r="AB2142" s="47" t="s">
        <v>5539</v>
      </c>
      <c r="AC2142" s="47" t="s">
        <v>9961</v>
      </c>
      <c r="AD2142" s="47" t="s">
        <v>9962</v>
      </c>
      <c r="AE2142" s="47" t="s">
        <v>9963</v>
      </c>
      <c r="AF2142" s="6" t="s">
        <v>9964</v>
      </c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</row>
    <row r="2143" spans="1:43" s="1" customFormat="1" ht="31.5" x14ac:dyDescent="0.25">
      <c r="A2143" s="47">
        <v>2143</v>
      </c>
      <c r="B2143" s="47" t="s">
        <v>9965</v>
      </c>
      <c r="C2143" s="47" t="s">
        <v>1664</v>
      </c>
      <c r="D2143" s="69" t="s">
        <v>5538</v>
      </c>
      <c r="E2143" s="47">
        <v>2004</v>
      </c>
      <c r="F2143" s="69" t="s">
        <v>1721</v>
      </c>
      <c r="G2143" s="69" t="s">
        <v>442</v>
      </c>
      <c r="H2143" s="69" t="s">
        <v>451</v>
      </c>
      <c r="I2143" s="70">
        <v>26.509548644000301</v>
      </c>
      <c r="J2143" s="47" t="s">
        <v>430</v>
      </c>
      <c r="K2143" s="47">
        <v>8</v>
      </c>
      <c r="L2143" s="71"/>
      <c r="M2143" s="47">
        <v>75</v>
      </c>
      <c r="N2143" s="48">
        <f t="shared" si="199"/>
        <v>160</v>
      </c>
      <c r="O2143" s="48">
        <f t="shared" si="200"/>
        <v>4241.5277830400482</v>
      </c>
      <c r="P2143" s="72">
        <f t="shared" si="201"/>
        <v>424.15277830400487</v>
      </c>
      <c r="Q2143" s="73">
        <f t="shared" si="202"/>
        <v>699.85208420160791</v>
      </c>
      <c r="R2143" s="48">
        <f t="shared" si="203"/>
        <v>5365.5326455456607</v>
      </c>
      <c r="S2143" s="74">
        <f t="shared" si="204"/>
        <v>55</v>
      </c>
      <c r="T2143" s="6" t="s">
        <v>431</v>
      </c>
      <c r="U2143" s="47" t="s">
        <v>432</v>
      </c>
      <c r="V2143" s="47">
        <v>1</v>
      </c>
      <c r="W2143" s="47">
        <v>1</v>
      </c>
      <c r="X2143" s="47">
        <v>1</v>
      </c>
      <c r="Y2143" s="47">
        <v>1</v>
      </c>
      <c r="Z2143" s="75">
        <v>40855.636990740742</v>
      </c>
      <c r="AA2143" s="6" t="s">
        <v>433</v>
      </c>
      <c r="AB2143" s="47" t="s">
        <v>5539</v>
      </c>
      <c r="AC2143" s="47" t="s">
        <v>9966</v>
      </c>
      <c r="AD2143" s="47" t="s">
        <v>9967</v>
      </c>
      <c r="AE2143" s="47" t="s">
        <v>9968</v>
      </c>
      <c r="AF2143" s="6" t="s">
        <v>9969</v>
      </c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</row>
    <row r="2144" spans="1:43" s="1" customFormat="1" ht="31.5" x14ac:dyDescent="0.25">
      <c r="A2144" s="47">
        <v>2144</v>
      </c>
      <c r="B2144" s="47" t="s">
        <v>9970</v>
      </c>
      <c r="C2144" s="47" t="s">
        <v>1664</v>
      </c>
      <c r="D2144" s="69" t="s">
        <v>5538</v>
      </c>
      <c r="E2144" s="47">
        <v>2004</v>
      </c>
      <c r="F2144" s="69" t="s">
        <v>1721</v>
      </c>
      <c r="G2144" s="69" t="s">
        <v>442</v>
      </c>
      <c r="H2144" s="69" t="s">
        <v>451</v>
      </c>
      <c r="I2144" s="70">
        <v>2.6758686832923542</v>
      </c>
      <c r="J2144" s="47" t="s">
        <v>430</v>
      </c>
      <c r="K2144" s="47">
        <v>8</v>
      </c>
      <c r="L2144" s="71"/>
      <c r="M2144" s="47">
        <v>75</v>
      </c>
      <c r="N2144" s="48">
        <f t="shared" si="199"/>
        <v>160</v>
      </c>
      <c r="O2144" s="48">
        <f t="shared" si="200"/>
        <v>428.13898932677665</v>
      </c>
      <c r="P2144" s="72">
        <f t="shared" si="201"/>
        <v>42.813898932677667</v>
      </c>
      <c r="Q2144" s="73">
        <f t="shared" si="202"/>
        <v>70.642933238918147</v>
      </c>
      <c r="R2144" s="48">
        <f t="shared" si="203"/>
        <v>541.59582149837252</v>
      </c>
      <c r="S2144" s="74">
        <f t="shared" si="204"/>
        <v>55</v>
      </c>
      <c r="T2144" s="6" t="s">
        <v>431</v>
      </c>
      <c r="U2144" s="47" t="s">
        <v>432</v>
      </c>
      <c r="V2144" s="47">
        <v>1</v>
      </c>
      <c r="W2144" s="47">
        <v>1</v>
      </c>
      <c r="X2144" s="47">
        <v>1</v>
      </c>
      <c r="Y2144" s="47">
        <v>1</v>
      </c>
      <c r="Z2144" s="75">
        <v>40855.636990740742</v>
      </c>
      <c r="AA2144" s="6" t="s">
        <v>433</v>
      </c>
      <c r="AB2144" s="47" t="s">
        <v>5539</v>
      </c>
      <c r="AC2144" s="47" t="s">
        <v>9962</v>
      </c>
      <c r="AD2144" s="47" t="s">
        <v>9966</v>
      </c>
      <c r="AE2144" s="47" t="s">
        <v>9971</v>
      </c>
      <c r="AF2144" s="6" t="s">
        <v>9972</v>
      </c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</row>
    <row r="2145" spans="1:43" s="1" customFormat="1" ht="31.5" x14ac:dyDescent="0.25">
      <c r="A2145" s="47">
        <v>2145</v>
      </c>
      <c r="B2145" s="47" t="s">
        <v>9973</v>
      </c>
      <c r="C2145" s="47" t="s">
        <v>1664</v>
      </c>
      <c r="D2145" s="69" t="s">
        <v>5538</v>
      </c>
      <c r="E2145" s="47">
        <v>2004</v>
      </c>
      <c r="F2145" s="69" t="s">
        <v>1721</v>
      </c>
      <c r="G2145" s="69" t="s">
        <v>442</v>
      </c>
      <c r="H2145" s="69" t="s">
        <v>451</v>
      </c>
      <c r="I2145" s="70">
        <v>2.8386014194700389</v>
      </c>
      <c r="J2145" s="47" t="s">
        <v>430</v>
      </c>
      <c r="K2145" s="47">
        <v>8</v>
      </c>
      <c r="L2145" s="71"/>
      <c r="M2145" s="47">
        <v>75</v>
      </c>
      <c r="N2145" s="48">
        <f t="shared" si="199"/>
        <v>160</v>
      </c>
      <c r="O2145" s="48">
        <f t="shared" si="200"/>
        <v>454.17622711520619</v>
      </c>
      <c r="P2145" s="72">
        <f t="shared" si="201"/>
        <v>45.417622711520622</v>
      </c>
      <c r="Q2145" s="73">
        <f t="shared" si="202"/>
        <v>74.939077474009011</v>
      </c>
      <c r="R2145" s="48">
        <f t="shared" si="203"/>
        <v>574.53292730073576</v>
      </c>
      <c r="S2145" s="74">
        <f t="shared" si="204"/>
        <v>55</v>
      </c>
      <c r="T2145" s="6" t="s">
        <v>431</v>
      </c>
      <c r="U2145" s="47" t="s">
        <v>432</v>
      </c>
      <c r="V2145" s="47">
        <v>1</v>
      </c>
      <c r="W2145" s="47">
        <v>1</v>
      </c>
      <c r="X2145" s="47">
        <v>1</v>
      </c>
      <c r="Y2145" s="47">
        <v>1</v>
      </c>
      <c r="Z2145" s="75">
        <v>40855.636990740742</v>
      </c>
      <c r="AA2145" s="6" t="s">
        <v>433</v>
      </c>
      <c r="AB2145" s="47" t="s">
        <v>5539</v>
      </c>
      <c r="AC2145" s="47" t="s">
        <v>9962</v>
      </c>
      <c r="AD2145" s="47" t="s">
        <v>9974</v>
      </c>
      <c r="AE2145" s="47" t="s">
        <v>9975</v>
      </c>
      <c r="AF2145" s="6" t="s">
        <v>9976</v>
      </c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</row>
    <row r="2146" spans="1:43" s="1" customFormat="1" ht="31.5" x14ac:dyDescent="0.25">
      <c r="A2146" s="47">
        <v>2146</v>
      </c>
      <c r="B2146" s="47" t="s">
        <v>9977</v>
      </c>
      <c r="C2146" s="47" t="s">
        <v>1664</v>
      </c>
      <c r="D2146" s="69" t="s">
        <v>5538</v>
      </c>
      <c r="E2146" s="47">
        <v>2004</v>
      </c>
      <c r="F2146" s="69" t="s">
        <v>1721</v>
      </c>
      <c r="G2146" s="69" t="s">
        <v>442</v>
      </c>
      <c r="H2146" s="69" t="s">
        <v>451</v>
      </c>
      <c r="I2146" s="70">
        <v>49.988826730095447</v>
      </c>
      <c r="J2146" s="47" t="s">
        <v>430</v>
      </c>
      <c r="K2146" s="47">
        <v>8</v>
      </c>
      <c r="L2146" s="71"/>
      <c r="M2146" s="47">
        <v>75</v>
      </c>
      <c r="N2146" s="48">
        <f t="shared" si="199"/>
        <v>160</v>
      </c>
      <c r="O2146" s="48">
        <f t="shared" si="200"/>
        <v>7998.2122768152713</v>
      </c>
      <c r="P2146" s="72">
        <f t="shared" si="201"/>
        <v>799.82122768152715</v>
      </c>
      <c r="Q2146" s="73">
        <f t="shared" si="202"/>
        <v>1319.7050256745197</v>
      </c>
      <c r="R2146" s="48">
        <f t="shared" si="203"/>
        <v>10117.738530171318</v>
      </c>
      <c r="S2146" s="74">
        <f t="shared" si="204"/>
        <v>55</v>
      </c>
      <c r="T2146" s="6" t="s">
        <v>431</v>
      </c>
      <c r="U2146" s="47" t="s">
        <v>432</v>
      </c>
      <c r="V2146" s="47">
        <v>1</v>
      </c>
      <c r="W2146" s="47">
        <v>1</v>
      </c>
      <c r="X2146" s="47">
        <v>1</v>
      </c>
      <c r="Y2146" s="47">
        <v>1</v>
      </c>
      <c r="Z2146" s="75">
        <v>41499.345532407409</v>
      </c>
      <c r="AA2146" s="6" t="s">
        <v>433</v>
      </c>
      <c r="AB2146" s="47" t="s">
        <v>5539</v>
      </c>
      <c r="AC2146" s="47" t="s">
        <v>9978</v>
      </c>
      <c r="AD2146" s="47" t="s">
        <v>9979</v>
      </c>
      <c r="AE2146" s="47" t="s">
        <v>9980</v>
      </c>
      <c r="AF2146" s="6" t="s">
        <v>9981</v>
      </c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</row>
    <row r="2147" spans="1:43" s="1" customFormat="1" ht="31.5" x14ac:dyDescent="0.25">
      <c r="A2147" s="47">
        <v>2147</v>
      </c>
      <c r="B2147" s="47" t="s">
        <v>9982</v>
      </c>
      <c r="C2147" s="47" t="s">
        <v>1664</v>
      </c>
      <c r="D2147" s="69" t="s">
        <v>5538</v>
      </c>
      <c r="E2147" s="47">
        <v>2004</v>
      </c>
      <c r="F2147" s="69" t="s">
        <v>1668</v>
      </c>
      <c r="G2147" s="69" t="s">
        <v>442</v>
      </c>
      <c r="H2147" s="69" t="s">
        <v>622</v>
      </c>
      <c r="I2147" s="70">
        <v>25.165400132019322</v>
      </c>
      <c r="J2147" s="47" t="s">
        <v>430</v>
      </c>
      <c r="K2147" s="47">
        <v>8</v>
      </c>
      <c r="L2147" s="71"/>
      <c r="M2147" s="47">
        <v>75</v>
      </c>
      <c r="N2147" s="48">
        <f t="shared" si="199"/>
        <v>160</v>
      </c>
      <c r="O2147" s="48">
        <f t="shared" si="200"/>
        <v>4026.4640211230917</v>
      </c>
      <c r="P2147" s="72">
        <f t="shared" si="201"/>
        <v>402.6464021123092</v>
      </c>
      <c r="Q2147" s="73">
        <f t="shared" si="202"/>
        <v>664.36656348531017</v>
      </c>
      <c r="R2147" s="48">
        <f t="shared" si="203"/>
        <v>5093.4769867207115</v>
      </c>
      <c r="S2147" s="74">
        <f t="shared" si="204"/>
        <v>55</v>
      </c>
      <c r="T2147" s="6" t="s">
        <v>431</v>
      </c>
      <c r="U2147" s="47" t="s">
        <v>432</v>
      </c>
      <c r="V2147" s="47">
        <v>1</v>
      </c>
      <c r="W2147" s="47">
        <v>1</v>
      </c>
      <c r="X2147" s="47">
        <v>1</v>
      </c>
      <c r="Y2147" s="47">
        <v>1</v>
      </c>
      <c r="Z2147" s="75">
        <v>41478.425497685203</v>
      </c>
      <c r="AA2147" s="6" t="s">
        <v>433</v>
      </c>
      <c r="AB2147" s="47" t="s">
        <v>5539</v>
      </c>
      <c r="AC2147" s="47" t="s">
        <v>9983</v>
      </c>
      <c r="AD2147" s="47" t="s">
        <v>9984</v>
      </c>
      <c r="AE2147" s="47" t="s">
        <v>9985</v>
      </c>
      <c r="AF2147" s="6" t="s">
        <v>9986</v>
      </c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</row>
    <row r="2148" spans="1:43" s="1" customFormat="1" ht="31.5" x14ac:dyDescent="0.25">
      <c r="A2148" s="47">
        <v>2148</v>
      </c>
      <c r="B2148" s="47" t="s">
        <v>9987</v>
      </c>
      <c r="C2148" s="47" t="s">
        <v>1664</v>
      </c>
      <c r="D2148" s="69" t="s">
        <v>5538</v>
      </c>
      <c r="E2148" s="47">
        <v>2004</v>
      </c>
      <c r="F2148" s="69" t="s">
        <v>1668</v>
      </c>
      <c r="G2148" s="69" t="s">
        <v>442</v>
      </c>
      <c r="H2148" s="69" t="s">
        <v>622</v>
      </c>
      <c r="I2148" s="70">
        <v>2.8114444751504961</v>
      </c>
      <c r="J2148" s="47" t="s">
        <v>430</v>
      </c>
      <c r="K2148" s="47">
        <v>8</v>
      </c>
      <c r="L2148" s="71"/>
      <c r="M2148" s="47">
        <v>75</v>
      </c>
      <c r="N2148" s="48">
        <f t="shared" si="199"/>
        <v>160</v>
      </c>
      <c r="O2148" s="48">
        <f t="shared" si="200"/>
        <v>449.83111602407939</v>
      </c>
      <c r="P2148" s="72">
        <f t="shared" si="201"/>
        <v>44.983111602407945</v>
      </c>
      <c r="Q2148" s="73">
        <f t="shared" si="202"/>
        <v>74.222134143973094</v>
      </c>
      <c r="R2148" s="48">
        <f t="shared" si="203"/>
        <v>569.03636177046042</v>
      </c>
      <c r="S2148" s="74">
        <f t="shared" si="204"/>
        <v>55</v>
      </c>
      <c r="T2148" s="6" t="s">
        <v>431</v>
      </c>
      <c r="U2148" s="47" t="s">
        <v>432</v>
      </c>
      <c r="V2148" s="47">
        <v>1</v>
      </c>
      <c r="W2148" s="47">
        <v>1</v>
      </c>
      <c r="X2148" s="47">
        <v>1</v>
      </c>
      <c r="Y2148" s="47">
        <v>1</v>
      </c>
      <c r="Z2148" s="75">
        <v>40855.637002314812</v>
      </c>
      <c r="AA2148" s="6" t="s">
        <v>433</v>
      </c>
      <c r="AB2148" s="47" t="s">
        <v>5539</v>
      </c>
      <c r="AC2148" s="47" t="s">
        <v>9961</v>
      </c>
      <c r="AD2148" s="47" t="s">
        <v>9988</v>
      </c>
      <c r="AE2148" s="47" t="s">
        <v>9989</v>
      </c>
      <c r="AF2148" s="6" t="s">
        <v>9990</v>
      </c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</row>
    <row r="2149" spans="1:43" s="1" customFormat="1" ht="31.5" x14ac:dyDescent="0.25">
      <c r="A2149" s="47">
        <v>2149</v>
      </c>
      <c r="B2149" s="47" t="s">
        <v>9991</v>
      </c>
      <c r="C2149" s="47" t="s">
        <v>1664</v>
      </c>
      <c r="D2149" s="69" t="s">
        <v>5538</v>
      </c>
      <c r="E2149" s="47">
        <v>2004</v>
      </c>
      <c r="F2149" s="69" t="s">
        <v>1668</v>
      </c>
      <c r="G2149" s="69" t="s">
        <v>442</v>
      </c>
      <c r="H2149" s="69" t="s">
        <v>622</v>
      </c>
      <c r="I2149" s="70">
        <v>2.811364866013736</v>
      </c>
      <c r="J2149" s="47" t="s">
        <v>430</v>
      </c>
      <c r="K2149" s="47">
        <v>8</v>
      </c>
      <c r="L2149" s="71"/>
      <c r="M2149" s="47">
        <v>75</v>
      </c>
      <c r="N2149" s="48">
        <f t="shared" si="199"/>
        <v>160</v>
      </c>
      <c r="O2149" s="48">
        <f t="shared" si="200"/>
        <v>449.81837856219778</v>
      </c>
      <c r="P2149" s="72">
        <f t="shared" si="201"/>
        <v>44.981837856219784</v>
      </c>
      <c r="Q2149" s="73">
        <f t="shared" si="202"/>
        <v>74.220032462762632</v>
      </c>
      <c r="R2149" s="48">
        <f t="shared" si="203"/>
        <v>569.02024888118024</v>
      </c>
      <c r="S2149" s="74">
        <f t="shared" si="204"/>
        <v>55</v>
      </c>
      <c r="T2149" s="6" t="s">
        <v>431</v>
      </c>
      <c r="U2149" s="47" t="s">
        <v>432</v>
      </c>
      <c r="V2149" s="47">
        <v>1</v>
      </c>
      <c r="W2149" s="47">
        <v>1</v>
      </c>
      <c r="X2149" s="47">
        <v>1</v>
      </c>
      <c r="Y2149" s="47">
        <v>1</v>
      </c>
      <c r="Z2149" s="75">
        <v>40855.637002314812</v>
      </c>
      <c r="AA2149" s="6" t="s">
        <v>433</v>
      </c>
      <c r="AB2149" s="47" t="s">
        <v>5539</v>
      </c>
      <c r="AC2149" s="47" t="s">
        <v>9961</v>
      </c>
      <c r="AD2149" s="47" t="s">
        <v>9992</v>
      </c>
      <c r="AE2149" s="47" t="s">
        <v>9993</v>
      </c>
      <c r="AF2149" s="6" t="s">
        <v>9994</v>
      </c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</row>
    <row r="2150" spans="1:43" s="1" customFormat="1" ht="31.5" x14ac:dyDescent="0.25">
      <c r="A2150" s="47">
        <v>2150</v>
      </c>
      <c r="B2150" s="47" t="s">
        <v>9995</v>
      </c>
      <c r="C2150" s="47" t="s">
        <v>1664</v>
      </c>
      <c r="D2150" s="69" t="s">
        <v>5538</v>
      </c>
      <c r="E2150" s="47">
        <v>2004</v>
      </c>
      <c r="F2150" s="69" t="s">
        <v>1668</v>
      </c>
      <c r="G2150" s="69" t="s">
        <v>442</v>
      </c>
      <c r="H2150" s="69" t="s">
        <v>622</v>
      </c>
      <c r="I2150" s="70">
        <v>49.375212788278127</v>
      </c>
      <c r="J2150" s="47" t="s">
        <v>430</v>
      </c>
      <c r="K2150" s="47">
        <v>8</v>
      </c>
      <c r="L2150" s="71"/>
      <c r="M2150" s="47">
        <v>75</v>
      </c>
      <c r="N2150" s="48">
        <f t="shared" si="199"/>
        <v>160</v>
      </c>
      <c r="O2150" s="48">
        <f t="shared" si="200"/>
        <v>7900.0340461245005</v>
      </c>
      <c r="P2150" s="72">
        <f t="shared" si="201"/>
        <v>790.00340461245014</v>
      </c>
      <c r="Q2150" s="73">
        <f t="shared" si="202"/>
        <v>1303.5056176105425</v>
      </c>
      <c r="R2150" s="48">
        <f t="shared" si="203"/>
        <v>9993.5430683474933</v>
      </c>
      <c r="S2150" s="74">
        <f t="shared" si="204"/>
        <v>55</v>
      </c>
      <c r="T2150" s="6" t="s">
        <v>431</v>
      </c>
      <c r="U2150" s="47" t="s">
        <v>432</v>
      </c>
      <c r="V2150" s="47">
        <v>1</v>
      </c>
      <c r="W2150" s="47">
        <v>1</v>
      </c>
      <c r="X2150" s="47">
        <v>1</v>
      </c>
      <c r="Y2150" s="47">
        <v>1</v>
      </c>
      <c r="Z2150" s="75">
        <v>40855.637002314812</v>
      </c>
      <c r="AA2150" s="6" t="s">
        <v>433</v>
      </c>
      <c r="AB2150" s="47" t="s">
        <v>5539</v>
      </c>
      <c r="AC2150" s="47" t="s">
        <v>9992</v>
      </c>
      <c r="AD2150" s="47" t="s">
        <v>9996</v>
      </c>
      <c r="AE2150" s="47" t="s">
        <v>9997</v>
      </c>
      <c r="AF2150" s="6" t="s">
        <v>9998</v>
      </c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</row>
    <row r="2151" spans="1:43" s="1" customFormat="1" ht="15.75" x14ac:dyDescent="0.25">
      <c r="A2151" s="47">
        <v>2151</v>
      </c>
      <c r="B2151" s="47" t="s">
        <v>9999</v>
      </c>
      <c r="C2151" s="47" t="s">
        <v>1719</v>
      </c>
      <c r="D2151" s="69" t="s">
        <v>1985</v>
      </c>
      <c r="E2151" s="47">
        <v>1999</v>
      </c>
      <c r="F2151" s="69" t="s">
        <v>1872</v>
      </c>
      <c r="G2151" s="69" t="s">
        <v>451</v>
      </c>
      <c r="H2151" s="69" t="s">
        <v>451</v>
      </c>
      <c r="I2151" s="70">
        <v>299.55237737488369</v>
      </c>
      <c r="J2151" s="47" t="s">
        <v>430</v>
      </c>
      <c r="K2151" s="47">
        <v>8</v>
      </c>
      <c r="L2151" s="71"/>
      <c r="M2151" s="47">
        <v>75</v>
      </c>
      <c r="N2151" s="48">
        <f t="shared" si="199"/>
        <v>160</v>
      </c>
      <c r="O2151" s="48">
        <f t="shared" si="200"/>
        <v>47928.38037998139</v>
      </c>
      <c r="P2151" s="72">
        <f t="shared" si="201"/>
        <v>4792.838037998139</v>
      </c>
      <c r="Q2151" s="73">
        <f t="shared" si="202"/>
        <v>7908.1827626969289</v>
      </c>
      <c r="R2151" s="48">
        <f t="shared" si="203"/>
        <v>60629.401180676461</v>
      </c>
      <c r="S2151" s="74">
        <f t="shared" si="204"/>
        <v>50</v>
      </c>
      <c r="T2151" s="6" t="s">
        <v>431</v>
      </c>
      <c r="U2151" s="47" t="s">
        <v>432</v>
      </c>
      <c r="V2151" s="47">
        <v>1</v>
      </c>
      <c r="W2151" s="47">
        <v>1</v>
      </c>
      <c r="X2151" s="47">
        <v>1</v>
      </c>
      <c r="Y2151" s="47">
        <v>1</v>
      </c>
      <c r="Z2151" s="75">
        <v>40855.637002314812</v>
      </c>
      <c r="AA2151" s="6" t="s">
        <v>433</v>
      </c>
      <c r="AB2151" s="47" t="s">
        <v>431</v>
      </c>
      <c r="AC2151" s="47" t="s">
        <v>10000</v>
      </c>
      <c r="AD2151" s="47" t="s">
        <v>2697</v>
      </c>
      <c r="AE2151" s="47" t="s">
        <v>10001</v>
      </c>
      <c r="AF2151" s="6" t="s">
        <v>10002</v>
      </c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</row>
    <row r="2152" spans="1:43" s="1" customFormat="1" ht="15.75" x14ac:dyDescent="0.25">
      <c r="A2152" s="47">
        <v>2152</v>
      </c>
      <c r="B2152" s="47" t="s">
        <v>10003</v>
      </c>
      <c r="C2152" s="47" t="s">
        <v>1719</v>
      </c>
      <c r="D2152" s="69" t="s">
        <v>1985</v>
      </c>
      <c r="E2152" s="47">
        <v>1999</v>
      </c>
      <c r="F2152" s="69" t="s">
        <v>1872</v>
      </c>
      <c r="G2152" s="69" t="s">
        <v>451</v>
      </c>
      <c r="H2152" s="69" t="s">
        <v>451</v>
      </c>
      <c r="I2152" s="70">
        <v>374.21972125956069</v>
      </c>
      <c r="J2152" s="47" t="s">
        <v>430</v>
      </c>
      <c r="K2152" s="47">
        <v>8</v>
      </c>
      <c r="L2152" s="71"/>
      <c r="M2152" s="47">
        <v>75</v>
      </c>
      <c r="N2152" s="48">
        <f t="shared" si="199"/>
        <v>160</v>
      </c>
      <c r="O2152" s="48">
        <f t="shared" si="200"/>
        <v>59875.155401529708</v>
      </c>
      <c r="P2152" s="72">
        <f t="shared" si="201"/>
        <v>5987.515540152971</v>
      </c>
      <c r="Q2152" s="73">
        <f t="shared" si="202"/>
        <v>9879.4006412524013</v>
      </c>
      <c r="R2152" s="48">
        <f t="shared" si="203"/>
        <v>75742.071582935081</v>
      </c>
      <c r="S2152" s="74">
        <f t="shared" si="204"/>
        <v>50</v>
      </c>
      <c r="T2152" s="6" t="s">
        <v>431</v>
      </c>
      <c r="U2152" s="47" t="s">
        <v>432</v>
      </c>
      <c r="V2152" s="47">
        <v>1</v>
      </c>
      <c r="W2152" s="47">
        <v>1</v>
      </c>
      <c r="X2152" s="47">
        <v>1</v>
      </c>
      <c r="Y2152" s="47">
        <v>1</v>
      </c>
      <c r="Z2152" s="75">
        <v>40855.637002314812</v>
      </c>
      <c r="AA2152" s="6" t="s">
        <v>433</v>
      </c>
      <c r="AB2152" s="47" t="s">
        <v>431</v>
      </c>
      <c r="AC2152" s="47" t="s">
        <v>2694</v>
      </c>
      <c r="AD2152" s="47" t="s">
        <v>10000</v>
      </c>
      <c r="AE2152" s="47" t="s">
        <v>10004</v>
      </c>
      <c r="AF2152" s="6" t="s">
        <v>10005</v>
      </c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</row>
    <row r="2153" spans="1:43" s="1" customFormat="1" ht="31.5" x14ac:dyDescent="0.25">
      <c r="A2153" s="47">
        <v>2153</v>
      </c>
      <c r="B2153" s="47" t="s">
        <v>10006</v>
      </c>
      <c r="C2153" s="47" t="s">
        <v>3585</v>
      </c>
      <c r="D2153" s="69" t="s">
        <v>3572</v>
      </c>
      <c r="E2153" s="47">
        <v>2004</v>
      </c>
      <c r="F2153" s="69" t="s">
        <v>6151</v>
      </c>
      <c r="G2153" s="69" t="s">
        <v>3573</v>
      </c>
      <c r="H2153" s="69" t="s">
        <v>3559</v>
      </c>
      <c r="I2153" s="70">
        <v>1.657439449001727</v>
      </c>
      <c r="J2153" s="47" t="s">
        <v>430</v>
      </c>
      <c r="K2153" s="47">
        <v>6</v>
      </c>
      <c r="L2153" s="71"/>
      <c r="M2153" s="47">
        <v>75</v>
      </c>
      <c r="N2153" s="48">
        <f t="shared" si="199"/>
        <v>140</v>
      </c>
      <c r="O2153" s="48">
        <f t="shared" si="200"/>
        <v>232.04152286024177</v>
      </c>
      <c r="P2153" s="72">
        <f t="shared" si="201"/>
        <v>23.204152286024179</v>
      </c>
      <c r="Q2153" s="73">
        <f t="shared" si="202"/>
        <v>38.286851271939888</v>
      </c>
      <c r="R2153" s="48">
        <f t="shared" si="203"/>
        <v>293.5325264182058</v>
      </c>
      <c r="S2153" s="74">
        <f t="shared" si="204"/>
        <v>55</v>
      </c>
      <c r="T2153" s="6" t="s">
        <v>431</v>
      </c>
      <c r="U2153" s="47" t="s">
        <v>432</v>
      </c>
      <c r="V2153" s="47">
        <v>1</v>
      </c>
      <c r="W2153" s="47">
        <v>1</v>
      </c>
      <c r="X2153" s="47">
        <v>1</v>
      </c>
      <c r="Y2153" s="47">
        <v>1</v>
      </c>
      <c r="Z2153" s="75">
        <v>40855.637002314812</v>
      </c>
      <c r="AA2153" s="6" t="s">
        <v>433</v>
      </c>
      <c r="AB2153" s="47" t="s">
        <v>3575</v>
      </c>
      <c r="AC2153" s="47" t="s">
        <v>10007</v>
      </c>
      <c r="AD2153" s="47"/>
      <c r="AE2153" s="47" t="s">
        <v>10008</v>
      </c>
      <c r="AF2153" s="6" t="s">
        <v>10009</v>
      </c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</row>
    <row r="2154" spans="1:43" s="1" customFormat="1" ht="31.5" x14ac:dyDescent="0.25">
      <c r="A2154" s="47">
        <v>2154</v>
      </c>
      <c r="B2154" s="47" t="s">
        <v>10010</v>
      </c>
      <c r="C2154" s="47" t="s">
        <v>3571</v>
      </c>
      <c r="D2154" s="69" t="s">
        <v>3572</v>
      </c>
      <c r="E2154" s="47">
        <v>2004</v>
      </c>
      <c r="F2154" s="69" t="s">
        <v>3574</v>
      </c>
      <c r="G2154" s="69" t="s">
        <v>3573</v>
      </c>
      <c r="H2154" s="69" t="s">
        <v>3559</v>
      </c>
      <c r="I2154" s="70">
        <v>461.05442366089937</v>
      </c>
      <c r="J2154" s="47" t="s">
        <v>430</v>
      </c>
      <c r="K2154" s="47">
        <v>8</v>
      </c>
      <c r="L2154" s="71"/>
      <c r="M2154" s="47">
        <v>75</v>
      </c>
      <c r="N2154" s="48">
        <f t="shared" si="199"/>
        <v>160</v>
      </c>
      <c r="O2154" s="48">
        <f t="shared" si="200"/>
        <v>73768.7077857439</v>
      </c>
      <c r="P2154" s="72">
        <f t="shared" si="201"/>
        <v>7376.87077857439</v>
      </c>
      <c r="Q2154" s="73">
        <f t="shared" si="202"/>
        <v>12171.836784647743</v>
      </c>
      <c r="R2154" s="48">
        <f t="shared" si="203"/>
        <v>93317.415348966038</v>
      </c>
      <c r="S2154" s="74">
        <f t="shared" si="204"/>
        <v>55</v>
      </c>
      <c r="T2154" s="6" t="s">
        <v>431</v>
      </c>
      <c r="U2154" s="47" t="s">
        <v>432</v>
      </c>
      <c r="V2154" s="47">
        <v>1</v>
      </c>
      <c r="W2154" s="47">
        <v>1</v>
      </c>
      <c r="X2154" s="47">
        <v>1</v>
      </c>
      <c r="Y2154" s="47">
        <v>1</v>
      </c>
      <c r="Z2154" s="75">
        <v>40855.637002314812</v>
      </c>
      <c r="AA2154" s="6" t="s">
        <v>433</v>
      </c>
      <c r="AB2154" s="47" t="s">
        <v>3575</v>
      </c>
      <c r="AC2154" s="47" t="s">
        <v>10011</v>
      </c>
      <c r="AD2154" s="47" t="s">
        <v>9331</v>
      </c>
      <c r="AE2154" s="47" t="s">
        <v>10012</v>
      </c>
      <c r="AF2154" s="6" t="s">
        <v>10013</v>
      </c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</row>
    <row r="2155" spans="1:43" s="1" customFormat="1" ht="31.5" x14ac:dyDescent="0.25">
      <c r="A2155" s="47">
        <v>2155</v>
      </c>
      <c r="B2155" s="47" t="s">
        <v>10014</v>
      </c>
      <c r="C2155" s="47" t="s">
        <v>3571</v>
      </c>
      <c r="D2155" s="69" t="s">
        <v>3114</v>
      </c>
      <c r="E2155" s="47">
        <v>1992</v>
      </c>
      <c r="F2155" s="69" t="s">
        <v>6151</v>
      </c>
      <c r="G2155" s="69" t="s">
        <v>3573</v>
      </c>
      <c r="H2155" s="69" t="s">
        <v>3559</v>
      </c>
      <c r="I2155" s="70">
        <v>5.0014734161275261</v>
      </c>
      <c r="J2155" s="47" t="s">
        <v>430</v>
      </c>
      <c r="K2155" s="47">
        <v>6</v>
      </c>
      <c r="L2155" s="71"/>
      <c r="M2155" s="47">
        <v>75</v>
      </c>
      <c r="N2155" s="48">
        <f t="shared" ref="N2155:N2218" si="205">IF(K2155=4,100,IF(K2155=6,140,IF(K2155=8,160,IF(K2155=10,180,IF(K2155=12,200,IF(K2155=14,225,IF(K2155=16,275,IF(K2155=18,350,0))))))))</f>
        <v>140</v>
      </c>
      <c r="O2155" s="48">
        <f t="shared" si="200"/>
        <v>700.20627825785368</v>
      </c>
      <c r="P2155" s="72">
        <f t="shared" si="201"/>
        <v>70.020627825785368</v>
      </c>
      <c r="Q2155" s="73">
        <f t="shared" si="202"/>
        <v>115.53403591254585</v>
      </c>
      <c r="R2155" s="48">
        <f t="shared" si="203"/>
        <v>885.7609419961849</v>
      </c>
      <c r="S2155" s="74">
        <f t="shared" si="204"/>
        <v>43</v>
      </c>
      <c r="T2155" s="6" t="s">
        <v>431</v>
      </c>
      <c r="U2155" s="47" t="s">
        <v>432</v>
      </c>
      <c r="V2155" s="47">
        <v>1</v>
      </c>
      <c r="W2155" s="47">
        <v>1</v>
      </c>
      <c r="X2155" s="47">
        <v>1</v>
      </c>
      <c r="Y2155" s="47">
        <v>1</v>
      </c>
      <c r="Z2155" s="75">
        <v>40855.637013888889</v>
      </c>
      <c r="AA2155" s="6" t="s">
        <v>433</v>
      </c>
      <c r="AB2155" s="47" t="s">
        <v>3115</v>
      </c>
      <c r="AC2155" s="47" t="s">
        <v>9359</v>
      </c>
      <c r="AD2155" s="47" t="s">
        <v>10011</v>
      </c>
      <c r="AE2155" s="47" t="s">
        <v>10015</v>
      </c>
      <c r="AF2155" s="6" t="s">
        <v>10016</v>
      </c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</row>
    <row r="2156" spans="1:43" s="1" customFormat="1" ht="31.5" x14ac:dyDescent="0.25">
      <c r="A2156" s="47">
        <v>2156</v>
      </c>
      <c r="B2156" s="47" t="s">
        <v>10017</v>
      </c>
      <c r="C2156" s="47" t="s">
        <v>3656</v>
      </c>
      <c r="D2156" s="69" t="s">
        <v>3572</v>
      </c>
      <c r="E2156" s="47">
        <v>2004</v>
      </c>
      <c r="F2156" s="69" t="s">
        <v>1255</v>
      </c>
      <c r="G2156" s="69" t="s">
        <v>3657</v>
      </c>
      <c r="H2156" s="69" t="s">
        <v>3593</v>
      </c>
      <c r="I2156" s="70">
        <v>301.86695837387168</v>
      </c>
      <c r="J2156" s="47" t="s">
        <v>430</v>
      </c>
      <c r="K2156" s="47">
        <v>10</v>
      </c>
      <c r="L2156" s="71"/>
      <c r="M2156" s="47">
        <v>75</v>
      </c>
      <c r="N2156" s="48">
        <f t="shared" si="205"/>
        <v>180</v>
      </c>
      <c r="O2156" s="48">
        <f t="shared" si="200"/>
        <v>54336.052507296903</v>
      </c>
      <c r="P2156" s="72">
        <f t="shared" si="201"/>
        <v>5433.6052507296909</v>
      </c>
      <c r="Q2156" s="73">
        <f t="shared" si="202"/>
        <v>8965.4486637039881</v>
      </c>
      <c r="R2156" s="48">
        <f t="shared" si="203"/>
        <v>68735.106421730583</v>
      </c>
      <c r="S2156" s="74">
        <f t="shared" si="204"/>
        <v>55</v>
      </c>
      <c r="T2156" s="6" t="s">
        <v>431</v>
      </c>
      <c r="U2156" s="47" t="s">
        <v>432</v>
      </c>
      <c r="V2156" s="47">
        <v>1</v>
      </c>
      <c r="W2156" s="47">
        <v>1</v>
      </c>
      <c r="X2156" s="47">
        <v>1</v>
      </c>
      <c r="Y2156" s="47">
        <v>1</v>
      </c>
      <c r="Z2156" s="75">
        <v>40855.637013888889</v>
      </c>
      <c r="AA2156" s="6" t="s">
        <v>433</v>
      </c>
      <c r="AB2156" s="47" t="s">
        <v>3575</v>
      </c>
      <c r="AC2156" s="47" t="s">
        <v>10018</v>
      </c>
      <c r="AD2156" s="47" t="s">
        <v>10019</v>
      </c>
      <c r="AE2156" s="47" t="s">
        <v>10020</v>
      </c>
      <c r="AF2156" s="6" t="s">
        <v>10021</v>
      </c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</row>
    <row r="2157" spans="1:43" s="1" customFormat="1" ht="31.5" x14ac:dyDescent="0.25">
      <c r="A2157" s="47">
        <v>2157</v>
      </c>
      <c r="B2157" s="47" t="s">
        <v>10022</v>
      </c>
      <c r="C2157" s="47" t="s">
        <v>3656</v>
      </c>
      <c r="D2157" s="69" t="s">
        <v>3572</v>
      </c>
      <c r="E2157" s="47">
        <v>2004</v>
      </c>
      <c r="F2157" s="69" t="s">
        <v>1255</v>
      </c>
      <c r="G2157" s="69" t="s">
        <v>3657</v>
      </c>
      <c r="H2157" s="69" t="s">
        <v>3593</v>
      </c>
      <c r="I2157" s="70">
        <v>2.4260969412175348</v>
      </c>
      <c r="J2157" s="47" t="s">
        <v>430</v>
      </c>
      <c r="K2157" s="47">
        <v>8</v>
      </c>
      <c r="L2157" s="71"/>
      <c r="M2157" s="47">
        <v>75</v>
      </c>
      <c r="N2157" s="48">
        <f t="shared" si="205"/>
        <v>160</v>
      </c>
      <c r="O2157" s="48">
        <f t="shared" si="200"/>
        <v>388.17551059480559</v>
      </c>
      <c r="P2157" s="72">
        <f t="shared" si="201"/>
        <v>38.817551059480564</v>
      </c>
      <c r="Q2157" s="73">
        <f t="shared" si="202"/>
        <v>64.048959248142921</v>
      </c>
      <c r="R2157" s="48">
        <f t="shared" si="203"/>
        <v>491.0420209024291</v>
      </c>
      <c r="S2157" s="74">
        <f t="shared" si="204"/>
        <v>55</v>
      </c>
      <c r="T2157" s="6" t="s">
        <v>431</v>
      </c>
      <c r="U2157" s="47" t="s">
        <v>432</v>
      </c>
      <c r="V2157" s="47">
        <v>1</v>
      </c>
      <c r="W2157" s="47">
        <v>1</v>
      </c>
      <c r="X2157" s="47">
        <v>1</v>
      </c>
      <c r="Y2157" s="47">
        <v>1</v>
      </c>
      <c r="Z2157" s="75">
        <v>40855.637013888889</v>
      </c>
      <c r="AA2157" s="6" t="s">
        <v>433</v>
      </c>
      <c r="AB2157" s="47" t="s">
        <v>3575</v>
      </c>
      <c r="AC2157" s="47" t="s">
        <v>10023</v>
      </c>
      <c r="AD2157" s="47" t="s">
        <v>10024</v>
      </c>
      <c r="AE2157" s="47" t="s">
        <v>10025</v>
      </c>
      <c r="AF2157" s="6" t="s">
        <v>10026</v>
      </c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</row>
    <row r="2158" spans="1:43" s="1" customFormat="1" ht="31.5" x14ac:dyDescent="0.25">
      <c r="A2158" s="47">
        <v>2158</v>
      </c>
      <c r="B2158" s="47" t="s">
        <v>10027</v>
      </c>
      <c r="C2158" s="47" t="s">
        <v>3656</v>
      </c>
      <c r="D2158" s="69" t="s">
        <v>3572</v>
      </c>
      <c r="E2158" s="47">
        <v>2004</v>
      </c>
      <c r="F2158" s="69" t="s">
        <v>1255</v>
      </c>
      <c r="G2158" s="69" t="s">
        <v>3657</v>
      </c>
      <c r="H2158" s="69" t="s">
        <v>3593</v>
      </c>
      <c r="I2158" s="70">
        <v>20.196399929533221</v>
      </c>
      <c r="J2158" s="47" t="s">
        <v>430</v>
      </c>
      <c r="K2158" s="47">
        <v>8</v>
      </c>
      <c r="L2158" s="71"/>
      <c r="M2158" s="47">
        <v>75</v>
      </c>
      <c r="N2158" s="48">
        <f t="shared" si="205"/>
        <v>160</v>
      </c>
      <c r="O2158" s="48">
        <f t="shared" si="200"/>
        <v>3231.4239887253152</v>
      </c>
      <c r="P2158" s="72">
        <f t="shared" si="201"/>
        <v>323.14239887253154</v>
      </c>
      <c r="Q2158" s="73">
        <f t="shared" si="202"/>
        <v>533.18495813967695</v>
      </c>
      <c r="R2158" s="48">
        <f t="shared" si="203"/>
        <v>4087.7513457375235</v>
      </c>
      <c r="S2158" s="74">
        <f t="shared" si="204"/>
        <v>55</v>
      </c>
      <c r="T2158" s="6" t="s">
        <v>431</v>
      </c>
      <c r="U2158" s="47" t="s">
        <v>432</v>
      </c>
      <c r="V2158" s="47">
        <v>1</v>
      </c>
      <c r="W2158" s="47">
        <v>1</v>
      </c>
      <c r="X2158" s="47">
        <v>1</v>
      </c>
      <c r="Y2158" s="47">
        <v>1</v>
      </c>
      <c r="Z2158" s="75">
        <v>40855.637013888889</v>
      </c>
      <c r="AA2158" s="6" t="s">
        <v>433</v>
      </c>
      <c r="AB2158" s="47" t="s">
        <v>3575</v>
      </c>
      <c r="AC2158" s="47" t="s">
        <v>10019</v>
      </c>
      <c r="AD2158" s="47" t="s">
        <v>10023</v>
      </c>
      <c r="AE2158" s="47" t="s">
        <v>10028</v>
      </c>
      <c r="AF2158" s="6" t="s">
        <v>10029</v>
      </c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</row>
    <row r="2159" spans="1:43" s="1" customFormat="1" ht="31.5" x14ac:dyDescent="0.25">
      <c r="A2159" s="47">
        <v>2159</v>
      </c>
      <c r="B2159" s="47" t="s">
        <v>10030</v>
      </c>
      <c r="C2159" s="47" t="s">
        <v>3656</v>
      </c>
      <c r="D2159" s="69" t="s">
        <v>3572</v>
      </c>
      <c r="E2159" s="47">
        <v>2004</v>
      </c>
      <c r="F2159" s="69" t="s">
        <v>1255</v>
      </c>
      <c r="G2159" s="69" t="s">
        <v>3657</v>
      </c>
      <c r="H2159" s="69" t="s">
        <v>3593</v>
      </c>
      <c r="I2159" s="70">
        <v>329.65299679940921</v>
      </c>
      <c r="J2159" s="47" t="s">
        <v>430</v>
      </c>
      <c r="K2159" s="47">
        <v>10</v>
      </c>
      <c r="L2159" s="71"/>
      <c r="M2159" s="47">
        <v>75</v>
      </c>
      <c r="N2159" s="48">
        <f t="shared" si="205"/>
        <v>180</v>
      </c>
      <c r="O2159" s="48">
        <f t="shared" si="200"/>
        <v>59337.539423893657</v>
      </c>
      <c r="P2159" s="72">
        <f t="shared" si="201"/>
        <v>5933.7539423893659</v>
      </c>
      <c r="Q2159" s="73">
        <f t="shared" si="202"/>
        <v>9790.6940049424538</v>
      </c>
      <c r="R2159" s="48">
        <f t="shared" si="203"/>
        <v>75061.987371225478</v>
      </c>
      <c r="S2159" s="74">
        <f t="shared" si="204"/>
        <v>55</v>
      </c>
      <c r="T2159" s="6" t="s">
        <v>431</v>
      </c>
      <c r="U2159" s="47" t="s">
        <v>432</v>
      </c>
      <c r="V2159" s="47">
        <v>1</v>
      </c>
      <c r="W2159" s="47">
        <v>1</v>
      </c>
      <c r="X2159" s="47">
        <v>1</v>
      </c>
      <c r="Y2159" s="47">
        <v>1</v>
      </c>
      <c r="Z2159" s="75">
        <v>40855.637013888889</v>
      </c>
      <c r="AA2159" s="6" t="s">
        <v>433</v>
      </c>
      <c r="AB2159" s="47" t="s">
        <v>3575</v>
      </c>
      <c r="AC2159" s="47" t="s">
        <v>10019</v>
      </c>
      <c r="AD2159" s="47" t="s">
        <v>10031</v>
      </c>
      <c r="AE2159" s="47" t="s">
        <v>10032</v>
      </c>
      <c r="AF2159" s="6" t="s">
        <v>10033</v>
      </c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</row>
    <row r="2160" spans="1:43" s="1" customFormat="1" ht="31.5" x14ac:dyDescent="0.25">
      <c r="A2160" s="47">
        <v>2160</v>
      </c>
      <c r="B2160" s="47" t="s">
        <v>10034</v>
      </c>
      <c r="C2160" s="47" t="s">
        <v>3656</v>
      </c>
      <c r="D2160" s="69" t="s">
        <v>3572</v>
      </c>
      <c r="E2160" s="47">
        <v>2004</v>
      </c>
      <c r="F2160" s="69" t="s">
        <v>1255</v>
      </c>
      <c r="G2160" s="69" t="s">
        <v>3657</v>
      </c>
      <c r="H2160" s="69" t="s">
        <v>3593</v>
      </c>
      <c r="I2160" s="70">
        <v>34.140905930346953</v>
      </c>
      <c r="J2160" s="47" t="s">
        <v>430</v>
      </c>
      <c r="K2160" s="47">
        <v>10</v>
      </c>
      <c r="L2160" s="71"/>
      <c r="M2160" s="47">
        <v>75</v>
      </c>
      <c r="N2160" s="48">
        <f t="shared" si="205"/>
        <v>180</v>
      </c>
      <c r="O2160" s="48">
        <f t="shared" si="200"/>
        <v>6145.3630674624519</v>
      </c>
      <c r="P2160" s="72">
        <f t="shared" si="201"/>
        <v>614.53630674624526</v>
      </c>
      <c r="Q2160" s="73">
        <f t="shared" si="202"/>
        <v>1013.9849061313045</v>
      </c>
      <c r="R2160" s="48">
        <f t="shared" si="203"/>
        <v>7773.8842803400012</v>
      </c>
      <c r="S2160" s="74">
        <f t="shared" si="204"/>
        <v>55</v>
      </c>
      <c r="T2160" s="6" t="s">
        <v>431</v>
      </c>
      <c r="U2160" s="47" t="s">
        <v>432</v>
      </c>
      <c r="V2160" s="47">
        <v>1</v>
      </c>
      <c r="W2160" s="47">
        <v>1</v>
      </c>
      <c r="X2160" s="47">
        <v>1</v>
      </c>
      <c r="Y2160" s="47">
        <v>1</v>
      </c>
      <c r="Z2160" s="75">
        <v>40855.637013888889</v>
      </c>
      <c r="AA2160" s="6" t="s">
        <v>433</v>
      </c>
      <c r="AB2160" s="47" t="s">
        <v>3575</v>
      </c>
      <c r="AC2160" s="47" t="s">
        <v>10031</v>
      </c>
      <c r="AD2160" s="47" t="s">
        <v>10035</v>
      </c>
      <c r="AE2160" s="47" t="s">
        <v>10036</v>
      </c>
      <c r="AF2160" s="6" t="s">
        <v>10037</v>
      </c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</row>
    <row r="2161" spans="1:43" s="1" customFormat="1" ht="31.5" x14ac:dyDescent="0.25">
      <c r="A2161" s="47">
        <v>2161</v>
      </c>
      <c r="B2161" s="47" t="s">
        <v>10038</v>
      </c>
      <c r="C2161" s="47" t="s">
        <v>3656</v>
      </c>
      <c r="D2161" s="69" t="s">
        <v>3572</v>
      </c>
      <c r="E2161" s="47">
        <v>2004</v>
      </c>
      <c r="F2161" s="69" t="s">
        <v>1255</v>
      </c>
      <c r="G2161" s="69" t="s">
        <v>3657</v>
      </c>
      <c r="H2161" s="69" t="s">
        <v>3593</v>
      </c>
      <c r="I2161" s="70">
        <v>2.924642322876509</v>
      </c>
      <c r="J2161" s="47" t="s">
        <v>430</v>
      </c>
      <c r="K2161" s="47">
        <v>10</v>
      </c>
      <c r="L2161" s="71"/>
      <c r="M2161" s="47">
        <v>75</v>
      </c>
      <c r="N2161" s="48">
        <f t="shared" si="205"/>
        <v>180</v>
      </c>
      <c r="O2161" s="48">
        <f t="shared" si="200"/>
        <v>526.43561811777158</v>
      </c>
      <c r="P2161" s="72">
        <f t="shared" si="201"/>
        <v>52.643561811777161</v>
      </c>
      <c r="Q2161" s="73">
        <f t="shared" si="202"/>
        <v>86.861876989432318</v>
      </c>
      <c r="R2161" s="48">
        <f t="shared" si="203"/>
        <v>665.94105691898108</v>
      </c>
      <c r="S2161" s="74">
        <f t="shared" si="204"/>
        <v>55</v>
      </c>
      <c r="T2161" s="6" t="s">
        <v>431</v>
      </c>
      <c r="U2161" s="47" t="s">
        <v>432</v>
      </c>
      <c r="V2161" s="47">
        <v>1</v>
      </c>
      <c r="W2161" s="47">
        <v>1</v>
      </c>
      <c r="X2161" s="47">
        <v>1</v>
      </c>
      <c r="Y2161" s="47">
        <v>1</v>
      </c>
      <c r="Z2161" s="75">
        <v>40855.637013888889</v>
      </c>
      <c r="AA2161" s="6" t="s">
        <v>433</v>
      </c>
      <c r="AB2161" s="47" t="s">
        <v>3575</v>
      </c>
      <c r="AC2161" s="47" t="s">
        <v>10035</v>
      </c>
      <c r="AD2161" s="47" t="s">
        <v>10039</v>
      </c>
      <c r="AE2161" s="47" t="s">
        <v>10040</v>
      </c>
      <c r="AF2161" s="6" t="s">
        <v>10041</v>
      </c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</row>
    <row r="2162" spans="1:43" s="1" customFormat="1" ht="31.5" x14ac:dyDescent="0.25">
      <c r="A2162" s="47">
        <v>2162</v>
      </c>
      <c r="B2162" s="47" t="s">
        <v>10042</v>
      </c>
      <c r="C2162" s="47" t="s">
        <v>3656</v>
      </c>
      <c r="D2162" s="69" t="s">
        <v>3572</v>
      </c>
      <c r="E2162" s="47">
        <v>2004</v>
      </c>
      <c r="F2162" s="69" t="s">
        <v>3657</v>
      </c>
      <c r="G2162" s="69" t="s">
        <v>3593</v>
      </c>
      <c r="H2162" s="69" t="s">
        <v>1255</v>
      </c>
      <c r="I2162" s="70">
        <v>3.0582143916493321</v>
      </c>
      <c r="J2162" s="47" t="s">
        <v>430</v>
      </c>
      <c r="K2162" s="47">
        <v>8</v>
      </c>
      <c r="L2162" s="71"/>
      <c r="M2162" s="47">
        <v>75</v>
      </c>
      <c r="N2162" s="48">
        <f t="shared" si="205"/>
        <v>160</v>
      </c>
      <c r="O2162" s="48">
        <f t="shared" si="200"/>
        <v>489.31430266389316</v>
      </c>
      <c r="P2162" s="72">
        <f t="shared" si="201"/>
        <v>48.93143026638932</v>
      </c>
      <c r="Q2162" s="73">
        <f t="shared" si="202"/>
        <v>80.736859939542356</v>
      </c>
      <c r="R2162" s="48">
        <f t="shared" si="203"/>
        <v>618.98259286982477</v>
      </c>
      <c r="S2162" s="74">
        <f t="shared" si="204"/>
        <v>55</v>
      </c>
      <c r="T2162" s="6" t="s">
        <v>431</v>
      </c>
      <c r="U2162" s="47" t="s">
        <v>432</v>
      </c>
      <c r="V2162" s="47">
        <v>1</v>
      </c>
      <c r="W2162" s="47">
        <v>1</v>
      </c>
      <c r="X2162" s="47">
        <v>1</v>
      </c>
      <c r="Y2162" s="47">
        <v>1</v>
      </c>
      <c r="Z2162" s="75">
        <v>40855.637013888889</v>
      </c>
      <c r="AA2162" s="6" t="s">
        <v>433</v>
      </c>
      <c r="AB2162" s="47" t="s">
        <v>3575</v>
      </c>
      <c r="AC2162" s="47" t="s">
        <v>10039</v>
      </c>
      <c r="AD2162" s="47" t="s">
        <v>3658</v>
      </c>
      <c r="AE2162" s="47" t="s">
        <v>10043</v>
      </c>
      <c r="AF2162" s="6" t="s">
        <v>10044</v>
      </c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</row>
    <row r="2163" spans="1:43" s="1" customFormat="1" ht="31.5" x14ac:dyDescent="0.25">
      <c r="A2163" s="47">
        <v>2163</v>
      </c>
      <c r="B2163" s="47" t="s">
        <v>10045</v>
      </c>
      <c r="C2163" s="47" t="s">
        <v>3656</v>
      </c>
      <c r="D2163" s="69" t="s">
        <v>3572</v>
      </c>
      <c r="E2163" s="47">
        <v>2004</v>
      </c>
      <c r="F2163" s="69" t="s">
        <v>1255</v>
      </c>
      <c r="G2163" s="69" t="s">
        <v>1942</v>
      </c>
      <c r="H2163" s="69" t="s">
        <v>3657</v>
      </c>
      <c r="I2163" s="70">
        <v>4.8507089511421526</v>
      </c>
      <c r="J2163" s="47" t="s">
        <v>430</v>
      </c>
      <c r="K2163" s="47">
        <v>10</v>
      </c>
      <c r="L2163" s="71"/>
      <c r="M2163" s="47">
        <v>75</v>
      </c>
      <c r="N2163" s="48">
        <f t="shared" si="205"/>
        <v>180</v>
      </c>
      <c r="O2163" s="48">
        <f t="shared" si="200"/>
        <v>873.12761120558753</v>
      </c>
      <c r="P2163" s="72">
        <f t="shared" si="201"/>
        <v>87.312761120558761</v>
      </c>
      <c r="Q2163" s="73">
        <f t="shared" si="202"/>
        <v>144.06605584892193</v>
      </c>
      <c r="R2163" s="48">
        <f t="shared" si="203"/>
        <v>1104.5064281750683</v>
      </c>
      <c r="S2163" s="74">
        <f t="shared" si="204"/>
        <v>55</v>
      </c>
      <c r="T2163" s="6" t="s">
        <v>431</v>
      </c>
      <c r="U2163" s="47" t="s">
        <v>432</v>
      </c>
      <c r="V2163" s="47">
        <v>1</v>
      </c>
      <c r="W2163" s="47">
        <v>1</v>
      </c>
      <c r="X2163" s="47">
        <v>1</v>
      </c>
      <c r="Y2163" s="47">
        <v>1</v>
      </c>
      <c r="Z2163" s="75">
        <v>40855.637013888889</v>
      </c>
      <c r="AA2163" s="6" t="s">
        <v>433</v>
      </c>
      <c r="AB2163" s="47" t="s">
        <v>3575</v>
      </c>
      <c r="AC2163" s="47" t="s">
        <v>10046</v>
      </c>
      <c r="AD2163" s="47" t="s">
        <v>10047</v>
      </c>
      <c r="AE2163" s="47" t="s">
        <v>10048</v>
      </c>
      <c r="AF2163" s="6" t="s">
        <v>10049</v>
      </c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</row>
    <row r="2164" spans="1:43" s="1" customFormat="1" ht="31.5" x14ac:dyDescent="0.25">
      <c r="A2164" s="47">
        <v>2164</v>
      </c>
      <c r="B2164" s="47" t="s">
        <v>10050</v>
      </c>
      <c r="C2164" s="47" t="s">
        <v>3656</v>
      </c>
      <c r="D2164" s="69" t="s">
        <v>3572</v>
      </c>
      <c r="E2164" s="47">
        <v>2004</v>
      </c>
      <c r="F2164" s="69" t="s">
        <v>3657</v>
      </c>
      <c r="G2164" s="69" t="s">
        <v>3593</v>
      </c>
      <c r="H2164" s="69" t="s">
        <v>1255</v>
      </c>
      <c r="I2164" s="70">
        <v>2.2985227112602851</v>
      </c>
      <c r="J2164" s="47" t="s">
        <v>430</v>
      </c>
      <c r="K2164" s="47">
        <v>8</v>
      </c>
      <c r="L2164" s="71"/>
      <c r="M2164" s="47">
        <v>75</v>
      </c>
      <c r="N2164" s="48">
        <f t="shared" si="205"/>
        <v>160</v>
      </c>
      <c r="O2164" s="48">
        <f t="shared" si="200"/>
        <v>367.7636338016456</v>
      </c>
      <c r="P2164" s="72">
        <f t="shared" si="201"/>
        <v>36.776363380164561</v>
      </c>
      <c r="Q2164" s="73">
        <f t="shared" si="202"/>
        <v>60.680999577271521</v>
      </c>
      <c r="R2164" s="48">
        <f t="shared" si="203"/>
        <v>465.22099675908169</v>
      </c>
      <c r="S2164" s="74">
        <f t="shared" si="204"/>
        <v>55</v>
      </c>
      <c r="T2164" s="6" t="s">
        <v>431</v>
      </c>
      <c r="U2164" s="47" t="s">
        <v>432</v>
      </c>
      <c r="V2164" s="47">
        <v>1</v>
      </c>
      <c r="W2164" s="47">
        <v>1</v>
      </c>
      <c r="X2164" s="47">
        <v>1</v>
      </c>
      <c r="Y2164" s="47">
        <v>1</v>
      </c>
      <c r="Z2164" s="75">
        <v>40855.637013888889</v>
      </c>
      <c r="AA2164" s="6" t="s">
        <v>433</v>
      </c>
      <c r="AB2164" s="47" t="s">
        <v>3575</v>
      </c>
      <c r="AC2164" s="47" t="s">
        <v>10051</v>
      </c>
      <c r="AD2164" s="47" t="s">
        <v>10052</v>
      </c>
      <c r="AE2164" s="47" t="s">
        <v>10053</v>
      </c>
      <c r="AF2164" s="6" t="s">
        <v>10054</v>
      </c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</row>
    <row r="2165" spans="1:43" s="1" customFormat="1" ht="31.5" x14ac:dyDescent="0.25">
      <c r="A2165" s="47">
        <v>2165</v>
      </c>
      <c r="B2165" s="47" t="s">
        <v>10055</v>
      </c>
      <c r="C2165" s="47" t="s">
        <v>3656</v>
      </c>
      <c r="D2165" s="69" t="s">
        <v>3572</v>
      </c>
      <c r="E2165" s="47">
        <v>2004</v>
      </c>
      <c r="F2165" s="69" t="s">
        <v>3657</v>
      </c>
      <c r="G2165" s="69" t="s">
        <v>3593</v>
      </c>
      <c r="H2165" s="69" t="s">
        <v>1255</v>
      </c>
      <c r="I2165" s="70">
        <v>39.703165169865137</v>
      </c>
      <c r="J2165" s="47" t="s">
        <v>430</v>
      </c>
      <c r="K2165" s="47">
        <v>8</v>
      </c>
      <c r="L2165" s="71"/>
      <c r="M2165" s="47">
        <v>75</v>
      </c>
      <c r="N2165" s="48">
        <f t="shared" si="205"/>
        <v>160</v>
      </c>
      <c r="O2165" s="48">
        <f t="shared" si="200"/>
        <v>6352.5064271784222</v>
      </c>
      <c r="P2165" s="72">
        <f t="shared" si="201"/>
        <v>635.25064271784231</v>
      </c>
      <c r="Q2165" s="73">
        <f t="shared" si="202"/>
        <v>1048.1635604844396</v>
      </c>
      <c r="R2165" s="48">
        <f t="shared" si="203"/>
        <v>8035.9206303807041</v>
      </c>
      <c r="S2165" s="74">
        <f t="shared" si="204"/>
        <v>55</v>
      </c>
      <c r="T2165" s="6" t="s">
        <v>431</v>
      </c>
      <c r="U2165" s="47" t="s">
        <v>432</v>
      </c>
      <c r="V2165" s="47">
        <v>1</v>
      </c>
      <c r="W2165" s="47">
        <v>1</v>
      </c>
      <c r="X2165" s="47">
        <v>1</v>
      </c>
      <c r="Y2165" s="47">
        <v>1</v>
      </c>
      <c r="Z2165" s="75">
        <v>40855.637025462973</v>
      </c>
      <c r="AA2165" s="6" t="s">
        <v>433</v>
      </c>
      <c r="AB2165" s="47" t="s">
        <v>3575</v>
      </c>
      <c r="AC2165" s="47" t="s">
        <v>3659</v>
      </c>
      <c r="AD2165" s="47" t="s">
        <v>10051</v>
      </c>
      <c r="AE2165" s="47" t="s">
        <v>10056</v>
      </c>
      <c r="AF2165" s="6" t="s">
        <v>10057</v>
      </c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</row>
    <row r="2166" spans="1:43" s="1" customFormat="1" ht="31.5" x14ac:dyDescent="0.25">
      <c r="A2166" s="47">
        <v>2166</v>
      </c>
      <c r="B2166" s="47" t="s">
        <v>10058</v>
      </c>
      <c r="C2166" s="47" t="s">
        <v>3656</v>
      </c>
      <c r="D2166" s="69" t="s">
        <v>3572</v>
      </c>
      <c r="E2166" s="47">
        <v>2004</v>
      </c>
      <c r="F2166" s="69" t="s">
        <v>3657</v>
      </c>
      <c r="G2166" s="69" t="s">
        <v>3593</v>
      </c>
      <c r="H2166" s="69" t="s">
        <v>1255</v>
      </c>
      <c r="I2166" s="70">
        <v>551.34687221520812</v>
      </c>
      <c r="J2166" s="47" t="s">
        <v>430</v>
      </c>
      <c r="K2166" s="47">
        <v>8</v>
      </c>
      <c r="L2166" s="71"/>
      <c r="M2166" s="47">
        <v>75</v>
      </c>
      <c r="N2166" s="48">
        <f t="shared" si="205"/>
        <v>160</v>
      </c>
      <c r="O2166" s="48">
        <f t="shared" si="200"/>
        <v>88215.499554433307</v>
      </c>
      <c r="P2166" s="72">
        <f t="shared" si="201"/>
        <v>8821.5499554433318</v>
      </c>
      <c r="Q2166" s="73">
        <f t="shared" si="202"/>
        <v>14555.557426481495</v>
      </c>
      <c r="R2166" s="48">
        <f t="shared" si="203"/>
        <v>111592.60693635813</v>
      </c>
      <c r="S2166" s="74">
        <f t="shared" si="204"/>
        <v>55</v>
      </c>
      <c r="T2166" s="6" t="s">
        <v>431</v>
      </c>
      <c r="U2166" s="47" t="s">
        <v>432</v>
      </c>
      <c r="V2166" s="47">
        <v>1</v>
      </c>
      <c r="W2166" s="47">
        <v>1</v>
      </c>
      <c r="X2166" s="47">
        <v>1</v>
      </c>
      <c r="Y2166" s="47">
        <v>1</v>
      </c>
      <c r="Z2166" s="75">
        <v>40855.637025462973</v>
      </c>
      <c r="AA2166" s="6" t="s">
        <v>433</v>
      </c>
      <c r="AB2166" s="47" t="s">
        <v>3575</v>
      </c>
      <c r="AC2166" s="47" t="s">
        <v>3659</v>
      </c>
      <c r="AD2166" s="47" t="s">
        <v>10059</v>
      </c>
      <c r="AE2166" s="47" t="s">
        <v>10060</v>
      </c>
      <c r="AF2166" s="6" t="s">
        <v>10061</v>
      </c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</row>
    <row r="2167" spans="1:43" s="1" customFormat="1" ht="31.5" x14ac:dyDescent="0.25">
      <c r="A2167" s="47">
        <v>2167</v>
      </c>
      <c r="B2167" s="47" t="s">
        <v>10062</v>
      </c>
      <c r="C2167" s="47" t="s">
        <v>3656</v>
      </c>
      <c r="D2167" s="69" t="s">
        <v>3572</v>
      </c>
      <c r="E2167" s="47">
        <v>2004</v>
      </c>
      <c r="F2167" s="69" t="s">
        <v>3657</v>
      </c>
      <c r="G2167" s="69" t="s">
        <v>3593</v>
      </c>
      <c r="H2167" s="69" t="s">
        <v>1255</v>
      </c>
      <c r="I2167" s="70">
        <v>601.72596540434404</v>
      </c>
      <c r="J2167" s="47" t="s">
        <v>430</v>
      </c>
      <c r="K2167" s="47">
        <v>8</v>
      </c>
      <c r="L2167" s="71"/>
      <c r="M2167" s="47">
        <v>75</v>
      </c>
      <c r="N2167" s="48">
        <f t="shared" si="205"/>
        <v>160</v>
      </c>
      <c r="O2167" s="48">
        <f t="shared" si="200"/>
        <v>96276.15446469505</v>
      </c>
      <c r="P2167" s="72">
        <f t="shared" si="201"/>
        <v>9627.6154464695046</v>
      </c>
      <c r="Q2167" s="73">
        <f t="shared" si="202"/>
        <v>15885.565486674681</v>
      </c>
      <c r="R2167" s="48">
        <f t="shared" si="203"/>
        <v>121789.33539783923</v>
      </c>
      <c r="S2167" s="74">
        <f t="shared" si="204"/>
        <v>55</v>
      </c>
      <c r="T2167" s="6" t="s">
        <v>431</v>
      </c>
      <c r="U2167" s="47" t="s">
        <v>432</v>
      </c>
      <c r="V2167" s="47">
        <v>1</v>
      </c>
      <c r="W2167" s="47">
        <v>1</v>
      </c>
      <c r="X2167" s="47">
        <v>1</v>
      </c>
      <c r="Y2167" s="47">
        <v>1</v>
      </c>
      <c r="Z2167" s="75">
        <v>40855.637025462973</v>
      </c>
      <c r="AA2167" s="6" t="s">
        <v>433</v>
      </c>
      <c r="AB2167" s="47" t="s">
        <v>3575</v>
      </c>
      <c r="AC2167" s="47" t="s">
        <v>10063</v>
      </c>
      <c r="AD2167" s="47" t="s">
        <v>10059</v>
      </c>
      <c r="AE2167" s="47" t="s">
        <v>10064</v>
      </c>
      <c r="AF2167" s="6" t="s">
        <v>10065</v>
      </c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</row>
    <row r="2168" spans="1:43" s="1" customFormat="1" ht="31.5" x14ac:dyDescent="0.25">
      <c r="A2168" s="47">
        <v>2168</v>
      </c>
      <c r="B2168" s="47" t="s">
        <v>10066</v>
      </c>
      <c r="C2168" s="47" t="s">
        <v>3663</v>
      </c>
      <c r="D2168" s="69" t="s">
        <v>3572</v>
      </c>
      <c r="E2168" s="47">
        <v>2004</v>
      </c>
      <c r="F2168" s="69" t="s">
        <v>3657</v>
      </c>
      <c r="G2168" s="69" t="s">
        <v>3593</v>
      </c>
      <c r="H2168" s="69" t="s">
        <v>1255</v>
      </c>
      <c r="I2168" s="70">
        <v>4.8018817356990926</v>
      </c>
      <c r="J2168" s="47" t="s">
        <v>430</v>
      </c>
      <c r="K2168" s="47">
        <v>8</v>
      </c>
      <c r="L2168" s="71"/>
      <c r="M2168" s="47">
        <v>75</v>
      </c>
      <c r="N2168" s="48">
        <f t="shared" si="205"/>
        <v>160</v>
      </c>
      <c r="O2168" s="48">
        <f t="shared" si="200"/>
        <v>768.30107771185476</v>
      </c>
      <c r="P2168" s="72">
        <f t="shared" si="201"/>
        <v>76.830107771185482</v>
      </c>
      <c r="Q2168" s="73">
        <f t="shared" si="202"/>
        <v>126.76967782245603</v>
      </c>
      <c r="R2168" s="48">
        <f t="shared" si="203"/>
        <v>971.90086330549627</v>
      </c>
      <c r="S2168" s="74">
        <f t="shared" si="204"/>
        <v>55</v>
      </c>
      <c r="T2168" s="6" t="s">
        <v>431</v>
      </c>
      <c r="U2168" s="47" t="s">
        <v>432</v>
      </c>
      <c r="V2168" s="47">
        <v>1</v>
      </c>
      <c r="W2168" s="47">
        <v>1</v>
      </c>
      <c r="X2168" s="47">
        <v>1</v>
      </c>
      <c r="Y2168" s="47">
        <v>1</v>
      </c>
      <c r="Z2168" s="75">
        <v>40855.637025462973</v>
      </c>
      <c r="AA2168" s="6" t="s">
        <v>433</v>
      </c>
      <c r="AB2168" s="47" t="s">
        <v>3575</v>
      </c>
      <c r="AC2168" s="47" t="s">
        <v>10067</v>
      </c>
      <c r="AD2168" s="47" t="s">
        <v>10063</v>
      </c>
      <c r="AE2168" s="47" t="s">
        <v>10068</v>
      </c>
      <c r="AF2168" s="6" t="s">
        <v>10069</v>
      </c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</row>
    <row r="2169" spans="1:43" s="1" customFormat="1" ht="31.5" x14ac:dyDescent="0.25">
      <c r="A2169" s="47">
        <v>2169</v>
      </c>
      <c r="B2169" s="47" t="s">
        <v>10070</v>
      </c>
      <c r="C2169" s="47" t="s">
        <v>3663</v>
      </c>
      <c r="D2169" s="69" t="s">
        <v>3572</v>
      </c>
      <c r="E2169" s="47">
        <v>2004</v>
      </c>
      <c r="F2169" s="69" t="s">
        <v>3593</v>
      </c>
      <c r="G2169" s="69" t="s">
        <v>3657</v>
      </c>
      <c r="H2169" s="69" t="s">
        <v>1255</v>
      </c>
      <c r="I2169" s="70">
        <v>41.722038255317678</v>
      </c>
      <c r="J2169" s="47" t="s">
        <v>430</v>
      </c>
      <c r="K2169" s="47">
        <v>8</v>
      </c>
      <c r="L2169" s="71"/>
      <c r="M2169" s="47">
        <v>75</v>
      </c>
      <c r="N2169" s="48">
        <f t="shared" si="205"/>
        <v>160</v>
      </c>
      <c r="O2169" s="48">
        <f t="shared" si="200"/>
        <v>6675.5261208508282</v>
      </c>
      <c r="P2169" s="72">
        <f t="shared" si="201"/>
        <v>667.55261208508284</v>
      </c>
      <c r="Q2169" s="73">
        <f t="shared" si="202"/>
        <v>1101.4618099403865</v>
      </c>
      <c r="R2169" s="48">
        <f t="shared" si="203"/>
        <v>8444.540542876297</v>
      </c>
      <c r="S2169" s="74">
        <f t="shared" si="204"/>
        <v>55</v>
      </c>
      <c r="T2169" s="6" t="s">
        <v>431</v>
      </c>
      <c r="U2169" s="47" t="s">
        <v>432</v>
      </c>
      <c r="V2169" s="47">
        <v>1</v>
      </c>
      <c r="W2169" s="47">
        <v>1</v>
      </c>
      <c r="X2169" s="47">
        <v>1</v>
      </c>
      <c r="Y2169" s="47">
        <v>1</v>
      </c>
      <c r="Z2169" s="75">
        <v>40855.637025462973</v>
      </c>
      <c r="AA2169" s="6" t="s">
        <v>433</v>
      </c>
      <c r="AB2169" s="47" t="s">
        <v>3575</v>
      </c>
      <c r="AC2169" s="47" t="s">
        <v>10071</v>
      </c>
      <c r="AD2169" s="47" t="s">
        <v>10072</v>
      </c>
      <c r="AE2169" s="47" t="s">
        <v>10073</v>
      </c>
      <c r="AF2169" s="6" t="s">
        <v>10074</v>
      </c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</row>
    <row r="2170" spans="1:43" s="1" customFormat="1" ht="31.5" x14ac:dyDescent="0.25">
      <c r="A2170" s="47">
        <v>2170</v>
      </c>
      <c r="B2170" s="47" t="s">
        <v>10075</v>
      </c>
      <c r="C2170" s="47" t="s">
        <v>3663</v>
      </c>
      <c r="D2170" s="69" t="s">
        <v>3572</v>
      </c>
      <c r="E2170" s="47">
        <v>2004</v>
      </c>
      <c r="F2170" s="69" t="s">
        <v>3657</v>
      </c>
      <c r="G2170" s="69" t="s">
        <v>10076</v>
      </c>
      <c r="H2170" s="69" t="s">
        <v>1255</v>
      </c>
      <c r="I2170" s="70">
        <v>2.793301952119907</v>
      </c>
      <c r="J2170" s="47" t="s">
        <v>430</v>
      </c>
      <c r="K2170" s="47">
        <v>8</v>
      </c>
      <c r="L2170" s="71"/>
      <c r="M2170" s="47">
        <v>75</v>
      </c>
      <c r="N2170" s="48">
        <f t="shared" si="205"/>
        <v>160</v>
      </c>
      <c r="O2170" s="48">
        <f t="shared" si="200"/>
        <v>446.92831233918514</v>
      </c>
      <c r="P2170" s="72">
        <f t="shared" si="201"/>
        <v>44.692831233918518</v>
      </c>
      <c r="Q2170" s="73">
        <f t="shared" si="202"/>
        <v>73.743171535965544</v>
      </c>
      <c r="R2170" s="48">
        <f t="shared" si="203"/>
        <v>565.36431510906925</v>
      </c>
      <c r="S2170" s="74">
        <f t="shared" si="204"/>
        <v>55</v>
      </c>
      <c r="T2170" s="6" t="s">
        <v>431</v>
      </c>
      <c r="U2170" s="47" t="s">
        <v>432</v>
      </c>
      <c r="V2170" s="47">
        <v>1</v>
      </c>
      <c r="W2170" s="47">
        <v>1</v>
      </c>
      <c r="X2170" s="47">
        <v>1</v>
      </c>
      <c r="Y2170" s="47">
        <v>1</v>
      </c>
      <c r="Z2170" s="75">
        <v>40855.637025462973</v>
      </c>
      <c r="AA2170" s="6" t="s">
        <v>433</v>
      </c>
      <c r="AB2170" s="47" t="s">
        <v>3575</v>
      </c>
      <c r="AC2170" s="47" t="s">
        <v>3665</v>
      </c>
      <c r="AD2170" s="47" t="s">
        <v>10071</v>
      </c>
      <c r="AE2170" s="47" t="s">
        <v>10077</v>
      </c>
      <c r="AF2170" s="6" t="s">
        <v>10078</v>
      </c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</row>
    <row r="2171" spans="1:43" s="1" customFormat="1" ht="31.5" x14ac:dyDescent="0.25">
      <c r="A2171" s="47">
        <v>2171</v>
      </c>
      <c r="B2171" s="47" t="s">
        <v>10079</v>
      </c>
      <c r="C2171" s="47" t="s">
        <v>3663</v>
      </c>
      <c r="D2171" s="69" t="s">
        <v>3572</v>
      </c>
      <c r="E2171" s="47">
        <v>2004</v>
      </c>
      <c r="F2171" s="69" t="s">
        <v>3657</v>
      </c>
      <c r="G2171" s="69" t="s">
        <v>3593</v>
      </c>
      <c r="H2171" s="69" t="s">
        <v>1255</v>
      </c>
      <c r="I2171" s="70">
        <v>1.928528584582043</v>
      </c>
      <c r="J2171" s="47" t="s">
        <v>430</v>
      </c>
      <c r="K2171" s="47">
        <v>8</v>
      </c>
      <c r="L2171" s="71"/>
      <c r="M2171" s="47">
        <v>75</v>
      </c>
      <c r="N2171" s="48">
        <f t="shared" si="205"/>
        <v>160</v>
      </c>
      <c r="O2171" s="48">
        <f t="shared" si="200"/>
        <v>308.56457353312686</v>
      </c>
      <c r="P2171" s="72">
        <f t="shared" si="201"/>
        <v>30.856457353312688</v>
      </c>
      <c r="Q2171" s="73">
        <f t="shared" si="202"/>
        <v>50.913154632965934</v>
      </c>
      <c r="R2171" s="48">
        <f t="shared" si="203"/>
        <v>390.33418551940548</v>
      </c>
      <c r="S2171" s="74">
        <f t="shared" si="204"/>
        <v>55</v>
      </c>
      <c r="T2171" s="6" t="s">
        <v>431</v>
      </c>
      <c r="U2171" s="47" t="s">
        <v>432</v>
      </c>
      <c r="V2171" s="47">
        <v>1</v>
      </c>
      <c r="W2171" s="47">
        <v>1</v>
      </c>
      <c r="X2171" s="47">
        <v>1</v>
      </c>
      <c r="Y2171" s="47">
        <v>1</v>
      </c>
      <c r="Z2171" s="75">
        <v>40855.637025462973</v>
      </c>
      <c r="AA2171" s="6" t="s">
        <v>433</v>
      </c>
      <c r="AB2171" s="47" t="s">
        <v>3575</v>
      </c>
      <c r="AC2171" s="47" t="s">
        <v>3665</v>
      </c>
      <c r="AD2171" s="47" t="s">
        <v>3670</v>
      </c>
      <c r="AE2171" s="47" t="s">
        <v>10080</v>
      </c>
      <c r="AF2171" s="6" t="s">
        <v>10081</v>
      </c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</row>
    <row r="2172" spans="1:43" s="1" customFormat="1" ht="31.5" x14ac:dyDescent="0.25">
      <c r="A2172" s="47">
        <v>2172</v>
      </c>
      <c r="B2172" s="47" t="s">
        <v>10082</v>
      </c>
      <c r="C2172" s="47" t="s">
        <v>3663</v>
      </c>
      <c r="D2172" s="69" t="s">
        <v>3572</v>
      </c>
      <c r="E2172" s="47">
        <v>2004</v>
      </c>
      <c r="F2172" s="69" t="s">
        <v>3593</v>
      </c>
      <c r="G2172" s="69" t="s">
        <v>3657</v>
      </c>
      <c r="H2172" s="69" t="s">
        <v>1255</v>
      </c>
      <c r="I2172" s="70">
        <v>382.47963215184018</v>
      </c>
      <c r="J2172" s="47" t="s">
        <v>430</v>
      </c>
      <c r="K2172" s="47">
        <v>10</v>
      </c>
      <c r="L2172" s="71"/>
      <c r="M2172" s="47">
        <v>75</v>
      </c>
      <c r="N2172" s="48">
        <f t="shared" si="205"/>
        <v>180</v>
      </c>
      <c r="O2172" s="48">
        <f t="shared" si="200"/>
        <v>68846.333787331227</v>
      </c>
      <c r="P2172" s="72">
        <f t="shared" si="201"/>
        <v>6884.6333787331232</v>
      </c>
      <c r="Q2172" s="73">
        <f t="shared" si="202"/>
        <v>11359.645074909653</v>
      </c>
      <c r="R2172" s="48">
        <f t="shared" si="203"/>
        <v>87090.612240974006</v>
      </c>
      <c r="S2172" s="74">
        <f t="shared" si="204"/>
        <v>55</v>
      </c>
      <c r="T2172" s="6" t="s">
        <v>431</v>
      </c>
      <c r="U2172" s="47" t="s">
        <v>432</v>
      </c>
      <c r="V2172" s="47">
        <v>1</v>
      </c>
      <c r="W2172" s="47">
        <v>1</v>
      </c>
      <c r="X2172" s="47">
        <v>1</v>
      </c>
      <c r="Y2172" s="47">
        <v>1</v>
      </c>
      <c r="Z2172" s="75">
        <v>40855.637025462973</v>
      </c>
      <c r="AA2172" s="6" t="s">
        <v>433</v>
      </c>
      <c r="AB2172" s="47" t="s">
        <v>3575</v>
      </c>
      <c r="AC2172" s="47" t="s">
        <v>3671</v>
      </c>
      <c r="AD2172" s="47" t="s">
        <v>10083</v>
      </c>
      <c r="AE2172" s="47" t="s">
        <v>10084</v>
      </c>
      <c r="AF2172" s="6" t="s">
        <v>10085</v>
      </c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</row>
    <row r="2173" spans="1:43" s="1" customFormat="1" ht="31.5" x14ac:dyDescent="0.25">
      <c r="A2173" s="47">
        <v>2173</v>
      </c>
      <c r="B2173" s="47" t="s">
        <v>10086</v>
      </c>
      <c r="C2173" s="47" t="s">
        <v>3663</v>
      </c>
      <c r="D2173" s="69" t="s">
        <v>3572</v>
      </c>
      <c r="E2173" s="47">
        <v>2004</v>
      </c>
      <c r="F2173" s="69" t="s">
        <v>3593</v>
      </c>
      <c r="G2173" s="69" t="s">
        <v>3657</v>
      </c>
      <c r="H2173" s="69" t="s">
        <v>1255</v>
      </c>
      <c r="I2173" s="70">
        <v>3.2817980728930598</v>
      </c>
      <c r="J2173" s="47" t="s">
        <v>430</v>
      </c>
      <c r="K2173" s="47">
        <v>8</v>
      </c>
      <c r="L2173" s="71"/>
      <c r="M2173" s="47">
        <v>75</v>
      </c>
      <c r="N2173" s="48">
        <f t="shared" si="205"/>
        <v>160</v>
      </c>
      <c r="O2173" s="48">
        <f t="shared" si="200"/>
        <v>525.0876916628896</v>
      </c>
      <c r="P2173" s="72">
        <f t="shared" si="201"/>
        <v>52.508769166288964</v>
      </c>
      <c r="Q2173" s="73">
        <f t="shared" si="202"/>
        <v>86.639469124376788</v>
      </c>
      <c r="R2173" s="48">
        <f t="shared" si="203"/>
        <v>664.23592995355534</v>
      </c>
      <c r="S2173" s="74">
        <f t="shared" si="204"/>
        <v>55</v>
      </c>
      <c r="T2173" s="6" t="s">
        <v>431</v>
      </c>
      <c r="U2173" s="47" t="s">
        <v>432</v>
      </c>
      <c r="V2173" s="47">
        <v>1</v>
      </c>
      <c r="W2173" s="47">
        <v>1</v>
      </c>
      <c r="X2173" s="47">
        <v>1</v>
      </c>
      <c r="Y2173" s="47">
        <v>1</v>
      </c>
      <c r="Z2173" s="75">
        <v>40855.637037037042</v>
      </c>
      <c r="AA2173" s="6" t="s">
        <v>433</v>
      </c>
      <c r="AB2173" s="47" t="s">
        <v>3575</v>
      </c>
      <c r="AC2173" s="47" t="s">
        <v>10083</v>
      </c>
      <c r="AD2173" s="47" t="s">
        <v>10087</v>
      </c>
      <c r="AE2173" s="47" t="s">
        <v>10088</v>
      </c>
      <c r="AF2173" s="6" t="s">
        <v>10089</v>
      </c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</row>
    <row r="2174" spans="1:43" s="1" customFormat="1" ht="31.5" x14ac:dyDescent="0.25">
      <c r="A2174" s="47">
        <v>2174</v>
      </c>
      <c r="B2174" s="47" t="s">
        <v>10090</v>
      </c>
      <c r="C2174" s="47" t="s">
        <v>3663</v>
      </c>
      <c r="D2174" s="69" t="s">
        <v>3572</v>
      </c>
      <c r="E2174" s="47">
        <v>2004</v>
      </c>
      <c r="F2174" s="69" t="s">
        <v>3593</v>
      </c>
      <c r="G2174" s="69" t="s">
        <v>3657</v>
      </c>
      <c r="H2174" s="69" t="s">
        <v>1255</v>
      </c>
      <c r="I2174" s="70">
        <v>318.21814278926752</v>
      </c>
      <c r="J2174" s="47" t="s">
        <v>430</v>
      </c>
      <c r="K2174" s="47">
        <v>10</v>
      </c>
      <c r="L2174" s="71"/>
      <c r="M2174" s="47">
        <v>75</v>
      </c>
      <c r="N2174" s="48">
        <f t="shared" si="205"/>
        <v>180</v>
      </c>
      <c r="O2174" s="48">
        <f t="shared" si="200"/>
        <v>57279.265702068151</v>
      </c>
      <c r="P2174" s="72">
        <f t="shared" si="201"/>
        <v>5727.9265702068151</v>
      </c>
      <c r="Q2174" s="73">
        <f t="shared" si="202"/>
        <v>9451.0788408412445</v>
      </c>
      <c r="R2174" s="48">
        <f t="shared" si="203"/>
        <v>72458.271113116207</v>
      </c>
      <c r="S2174" s="74">
        <f t="shared" si="204"/>
        <v>55</v>
      </c>
      <c r="T2174" s="6" t="s">
        <v>431</v>
      </c>
      <c r="U2174" s="47" t="s">
        <v>432</v>
      </c>
      <c r="V2174" s="47">
        <v>1</v>
      </c>
      <c r="W2174" s="47">
        <v>1</v>
      </c>
      <c r="X2174" s="47">
        <v>1</v>
      </c>
      <c r="Y2174" s="47">
        <v>1</v>
      </c>
      <c r="Z2174" s="75">
        <v>40855.637037037042</v>
      </c>
      <c r="AA2174" s="6" t="s">
        <v>433</v>
      </c>
      <c r="AB2174" s="47" t="s">
        <v>3575</v>
      </c>
      <c r="AC2174" s="47" t="s">
        <v>10083</v>
      </c>
      <c r="AD2174" s="47" t="s">
        <v>10091</v>
      </c>
      <c r="AE2174" s="47" t="s">
        <v>10092</v>
      </c>
      <c r="AF2174" s="6" t="s">
        <v>10093</v>
      </c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</row>
    <row r="2175" spans="1:43" s="1" customFormat="1" ht="31.5" x14ac:dyDescent="0.25">
      <c r="A2175" s="47">
        <v>2175</v>
      </c>
      <c r="B2175" s="47" t="s">
        <v>10094</v>
      </c>
      <c r="C2175" s="47" t="s">
        <v>3663</v>
      </c>
      <c r="D2175" s="69" t="s">
        <v>3572</v>
      </c>
      <c r="E2175" s="47">
        <v>2004</v>
      </c>
      <c r="F2175" s="69" t="s">
        <v>3593</v>
      </c>
      <c r="G2175" s="69" t="s">
        <v>3559</v>
      </c>
      <c r="H2175" s="69" t="s">
        <v>1255</v>
      </c>
      <c r="I2175" s="70">
        <v>2.741490997817587</v>
      </c>
      <c r="J2175" s="47" t="s">
        <v>430</v>
      </c>
      <c r="K2175" s="47">
        <v>10</v>
      </c>
      <c r="L2175" s="71"/>
      <c r="M2175" s="47">
        <v>75</v>
      </c>
      <c r="N2175" s="48">
        <f t="shared" si="205"/>
        <v>180</v>
      </c>
      <c r="O2175" s="48">
        <f t="shared" si="200"/>
        <v>493.46837960716567</v>
      </c>
      <c r="P2175" s="72">
        <f t="shared" si="201"/>
        <v>49.34683796071657</v>
      </c>
      <c r="Q2175" s="73">
        <f t="shared" si="202"/>
        <v>81.422282635182327</v>
      </c>
      <c r="R2175" s="48">
        <f t="shared" si="203"/>
        <v>624.23750020306454</v>
      </c>
      <c r="S2175" s="74">
        <f t="shared" si="204"/>
        <v>55</v>
      </c>
      <c r="T2175" s="6" t="s">
        <v>431</v>
      </c>
      <c r="U2175" s="47" t="s">
        <v>432</v>
      </c>
      <c r="V2175" s="47">
        <v>1</v>
      </c>
      <c r="W2175" s="47">
        <v>1</v>
      </c>
      <c r="X2175" s="47">
        <v>1</v>
      </c>
      <c r="Y2175" s="47">
        <v>1</v>
      </c>
      <c r="Z2175" s="75">
        <v>40855.637037037042</v>
      </c>
      <c r="AA2175" s="6" t="s">
        <v>433</v>
      </c>
      <c r="AB2175" s="47" t="s">
        <v>3575</v>
      </c>
      <c r="AC2175" s="47" t="s">
        <v>10091</v>
      </c>
      <c r="AD2175" s="47" t="s">
        <v>10095</v>
      </c>
      <c r="AE2175" s="47" t="s">
        <v>10096</v>
      </c>
      <c r="AF2175" s="6" t="s">
        <v>10097</v>
      </c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</row>
    <row r="2176" spans="1:43" s="1" customFormat="1" ht="31.5" x14ac:dyDescent="0.25">
      <c r="A2176" s="47">
        <v>2176</v>
      </c>
      <c r="B2176" s="47" t="s">
        <v>10098</v>
      </c>
      <c r="C2176" s="47" t="s">
        <v>3663</v>
      </c>
      <c r="D2176" s="69" t="s">
        <v>3572</v>
      </c>
      <c r="E2176" s="47">
        <v>2004</v>
      </c>
      <c r="F2176" s="69" t="s">
        <v>3559</v>
      </c>
      <c r="G2176" s="69" t="s">
        <v>3593</v>
      </c>
      <c r="H2176" s="69" t="s">
        <v>3573</v>
      </c>
      <c r="I2176" s="70">
        <v>3.3567887435649379</v>
      </c>
      <c r="J2176" s="47" t="s">
        <v>430</v>
      </c>
      <c r="K2176" s="47">
        <v>10</v>
      </c>
      <c r="L2176" s="71"/>
      <c r="M2176" s="47">
        <v>75</v>
      </c>
      <c r="N2176" s="48">
        <f t="shared" si="205"/>
        <v>180</v>
      </c>
      <c r="O2176" s="48">
        <f t="shared" si="200"/>
        <v>604.22197384168885</v>
      </c>
      <c r="P2176" s="72">
        <f t="shared" si="201"/>
        <v>60.422197384168889</v>
      </c>
      <c r="Q2176" s="73">
        <f t="shared" si="202"/>
        <v>99.696625683878651</v>
      </c>
      <c r="R2176" s="48">
        <f t="shared" si="203"/>
        <v>764.34079690973635</v>
      </c>
      <c r="S2176" s="74">
        <f t="shared" si="204"/>
        <v>55</v>
      </c>
      <c r="T2176" s="6" t="s">
        <v>431</v>
      </c>
      <c r="U2176" s="47" t="s">
        <v>432</v>
      </c>
      <c r="V2176" s="47">
        <v>1</v>
      </c>
      <c r="W2176" s="47">
        <v>1</v>
      </c>
      <c r="X2176" s="47">
        <v>1</v>
      </c>
      <c r="Y2176" s="47">
        <v>1</v>
      </c>
      <c r="Z2176" s="75">
        <v>40855.637037037042</v>
      </c>
      <c r="AA2176" s="6" t="s">
        <v>433</v>
      </c>
      <c r="AB2176" s="47" t="s">
        <v>3575</v>
      </c>
      <c r="AC2176" s="47" t="s">
        <v>10095</v>
      </c>
      <c r="AD2176" s="47" t="s">
        <v>10099</v>
      </c>
      <c r="AE2176" s="47" t="s">
        <v>10100</v>
      </c>
      <c r="AF2176" s="6" t="s">
        <v>10101</v>
      </c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</row>
    <row r="2177" spans="1:43" s="1" customFormat="1" ht="31.5" x14ac:dyDescent="0.25">
      <c r="A2177" s="47">
        <v>2177</v>
      </c>
      <c r="B2177" s="47" t="s">
        <v>10102</v>
      </c>
      <c r="C2177" s="47" t="s">
        <v>3656</v>
      </c>
      <c r="D2177" s="69" t="s">
        <v>3572</v>
      </c>
      <c r="E2177" s="47">
        <v>2004</v>
      </c>
      <c r="F2177" s="69" t="s">
        <v>3593</v>
      </c>
      <c r="G2177" s="69" t="s">
        <v>3559</v>
      </c>
      <c r="H2177" s="69" t="s">
        <v>1255</v>
      </c>
      <c r="I2177" s="70">
        <v>491.33024842041311</v>
      </c>
      <c r="J2177" s="47" t="s">
        <v>430</v>
      </c>
      <c r="K2177" s="47">
        <v>10</v>
      </c>
      <c r="L2177" s="71"/>
      <c r="M2177" s="47">
        <v>75</v>
      </c>
      <c r="N2177" s="48">
        <f t="shared" si="205"/>
        <v>180</v>
      </c>
      <c r="O2177" s="48">
        <f t="shared" si="200"/>
        <v>88439.444715674355</v>
      </c>
      <c r="P2177" s="72">
        <f t="shared" si="201"/>
        <v>8843.9444715674363</v>
      </c>
      <c r="Q2177" s="73">
        <f t="shared" si="202"/>
        <v>14592.508378086268</v>
      </c>
      <c r="R2177" s="48">
        <f t="shared" si="203"/>
        <v>111875.89756532805</v>
      </c>
      <c r="S2177" s="74">
        <f t="shared" si="204"/>
        <v>55</v>
      </c>
      <c r="T2177" s="6" t="s">
        <v>431</v>
      </c>
      <c r="U2177" s="47" t="s">
        <v>432</v>
      </c>
      <c r="V2177" s="47">
        <v>1</v>
      </c>
      <c r="W2177" s="47">
        <v>1</v>
      </c>
      <c r="X2177" s="47">
        <v>1</v>
      </c>
      <c r="Y2177" s="47">
        <v>1</v>
      </c>
      <c r="Z2177" s="75">
        <v>40855.637037037042</v>
      </c>
      <c r="AA2177" s="6" t="s">
        <v>433</v>
      </c>
      <c r="AB2177" s="47" t="s">
        <v>3575</v>
      </c>
      <c r="AC2177" s="47" t="s">
        <v>10099</v>
      </c>
      <c r="AD2177" s="47" t="s">
        <v>10103</v>
      </c>
      <c r="AE2177" s="47" t="s">
        <v>10104</v>
      </c>
      <c r="AF2177" s="6" t="s">
        <v>10105</v>
      </c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</row>
    <row r="2178" spans="1:43" s="1" customFormat="1" ht="31.5" x14ac:dyDescent="0.25">
      <c r="A2178" s="47">
        <v>2178</v>
      </c>
      <c r="B2178" s="47" t="s">
        <v>10106</v>
      </c>
      <c r="C2178" s="47" t="s">
        <v>3656</v>
      </c>
      <c r="D2178" s="69" t="s">
        <v>3572</v>
      </c>
      <c r="E2178" s="47">
        <v>2004</v>
      </c>
      <c r="F2178" s="69" t="s">
        <v>3593</v>
      </c>
      <c r="G2178" s="69" t="s">
        <v>3559</v>
      </c>
      <c r="H2178" s="69" t="s">
        <v>1255</v>
      </c>
      <c r="I2178" s="70">
        <v>339.57086202820682</v>
      </c>
      <c r="J2178" s="47" t="s">
        <v>430</v>
      </c>
      <c r="K2178" s="47">
        <v>10</v>
      </c>
      <c r="L2178" s="71"/>
      <c r="M2178" s="47">
        <v>75</v>
      </c>
      <c r="N2178" s="48">
        <f t="shared" si="205"/>
        <v>180</v>
      </c>
      <c r="O2178" s="48">
        <f t="shared" si="200"/>
        <v>61122.755165077229</v>
      </c>
      <c r="P2178" s="72">
        <f t="shared" si="201"/>
        <v>6112.2755165077233</v>
      </c>
      <c r="Q2178" s="73">
        <f t="shared" si="202"/>
        <v>10085.254602237741</v>
      </c>
      <c r="R2178" s="48">
        <f t="shared" si="203"/>
        <v>77320.285283822683</v>
      </c>
      <c r="S2178" s="74">
        <f t="shared" si="204"/>
        <v>55</v>
      </c>
      <c r="T2178" s="6" t="s">
        <v>431</v>
      </c>
      <c r="U2178" s="47" t="s">
        <v>432</v>
      </c>
      <c r="V2178" s="47">
        <v>1</v>
      </c>
      <c r="W2178" s="47">
        <v>1</v>
      </c>
      <c r="X2178" s="47">
        <v>1</v>
      </c>
      <c r="Y2178" s="47">
        <v>1</v>
      </c>
      <c r="Z2178" s="75">
        <v>40855.637037037042</v>
      </c>
      <c r="AA2178" s="6" t="s">
        <v>433</v>
      </c>
      <c r="AB2178" s="47" t="s">
        <v>3575</v>
      </c>
      <c r="AC2178" s="47" t="s">
        <v>10103</v>
      </c>
      <c r="AD2178" s="47" t="s">
        <v>3675</v>
      </c>
      <c r="AE2178" s="47" t="s">
        <v>10107</v>
      </c>
      <c r="AF2178" s="6" t="s">
        <v>10108</v>
      </c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</row>
    <row r="2179" spans="1:43" s="1" customFormat="1" ht="31.5" x14ac:dyDescent="0.25">
      <c r="A2179" s="47">
        <v>2179</v>
      </c>
      <c r="B2179" s="47" t="s">
        <v>10109</v>
      </c>
      <c r="C2179" s="47" t="s">
        <v>3656</v>
      </c>
      <c r="D2179" s="69" t="s">
        <v>3572</v>
      </c>
      <c r="E2179" s="47">
        <v>2004</v>
      </c>
      <c r="F2179" s="69" t="s">
        <v>3593</v>
      </c>
      <c r="G2179" s="69" t="s">
        <v>3559</v>
      </c>
      <c r="H2179" s="69" t="s">
        <v>1255</v>
      </c>
      <c r="I2179" s="70">
        <v>3.0196096994942692</v>
      </c>
      <c r="J2179" s="47" t="s">
        <v>430</v>
      </c>
      <c r="K2179" s="47">
        <v>10</v>
      </c>
      <c r="L2179" s="71"/>
      <c r="M2179" s="47">
        <v>75</v>
      </c>
      <c r="N2179" s="48">
        <f t="shared" si="205"/>
        <v>180</v>
      </c>
      <c r="O2179" s="48">
        <f t="shared" si="200"/>
        <v>543.52974590896849</v>
      </c>
      <c r="P2179" s="72">
        <f t="shared" si="201"/>
        <v>54.352974590896849</v>
      </c>
      <c r="Q2179" s="73">
        <f t="shared" si="202"/>
        <v>89.682408074979804</v>
      </c>
      <c r="R2179" s="48">
        <f t="shared" si="203"/>
        <v>687.56512857484518</v>
      </c>
      <c r="S2179" s="74">
        <f t="shared" si="204"/>
        <v>55</v>
      </c>
      <c r="T2179" s="6" t="s">
        <v>431</v>
      </c>
      <c r="U2179" s="47" t="s">
        <v>432</v>
      </c>
      <c r="V2179" s="47">
        <v>1</v>
      </c>
      <c r="W2179" s="47">
        <v>1</v>
      </c>
      <c r="X2179" s="47">
        <v>1</v>
      </c>
      <c r="Y2179" s="47">
        <v>1</v>
      </c>
      <c r="Z2179" s="75">
        <v>40855.637037037042</v>
      </c>
      <c r="AA2179" s="6" t="s">
        <v>433</v>
      </c>
      <c r="AB2179" s="47" t="s">
        <v>3575</v>
      </c>
      <c r="AC2179" s="47" t="s">
        <v>10110</v>
      </c>
      <c r="AD2179" s="47" t="s">
        <v>3676</v>
      </c>
      <c r="AE2179" s="47" t="s">
        <v>10111</v>
      </c>
      <c r="AF2179" s="6" t="s">
        <v>10112</v>
      </c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</row>
    <row r="2180" spans="1:43" s="1" customFormat="1" ht="31.5" x14ac:dyDescent="0.25">
      <c r="A2180" s="47">
        <v>2180</v>
      </c>
      <c r="B2180" s="47" t="s">
        <v>10113</v>
      </c>
      <c r="C2180" s="47" t="s">
        <v>3656</v>
      </c>
      <c r="D2180" s="69" t="s">
        <v>3572</v>
      </c>
      <c r="E2180" s="47">
        <v>2004</v>
      </c>
      <c r="F2180" s="69" t="s">
        <v>1255</v>
      </c>
      <c r="G2180" s="69" t="s">
        <v>3657</v>
      </c>
      <c r="H2180" s="69" t="s">
        <v>3593</v>
      </c>
      <c r="I2180" s="70">
        <v>45.88601568924831</v>
      </c>
      <c r="J2180" s="47" t="s">
        <v>430</v>
      </c>
      <c r="K2180" s="47">
        <v>10</v>
      </c>
      <c r="L2180" s="71"/>
      <c r="M2180" s="47">
        <v>75</v>
      </c>
      <c r="N2180" s="48">
        <f t="shared" si="205"/>
        <v>180</v>
      </c>
      <c r="O2180" s="48">
        <f t="shared" si="200"/>
        <v>8259.4828240646966</v>
      </c>
      <c r="P2180" s="72">
        <f t="shared" si="201"/>
        <v>825.94828240646973</v>
      </c>
      <c r="Q2180" s="73">
        <f t="shared" si="202"/>
        <v>1362.8146659706747</v>
      </c>
      <c r="R2180" s="48">
        <f t="shared" si="203"/>
        <v>10448.24577244184</v>
      </c>
      <c r="S2180" s="74">
        <f t="shared" si="204"/>
        <v>55</v>
      </c>
      <c r="T2180" s="6" t="s">
        <v>431</v>
      </c>
      <c r="U2180" s="47" t="s">
        <v>432</v>
      </c>
      <c r="V2180" s="47">
        <v>1</v>
      </c>
      <c r="W2180" s="47">
        <v>1</v>
      </c>
      <c r="X2180" s="47">
        <v>1</v>
      </c>
      <c r="Y2180" s="47">
        <v>1</v>
      </c>
      <c r="Z2180" s="75">
        <v>40855.637037037042</v>
      </c>
      <c r="AA2180" s="6" t="s">
        <v>433</v>
      </c>
      <c r="AB2180" s="47" t="s">
        <v>3575</v>
      </c>
      <c r="AC2180" s="47" t="s">
        <v>10110</v>
      </c>
      <c r="AD2180" s="47" t="s">
        <v>10018</v>
      </c>
      <c r="AE2180" s="47" t="s">
        <v>10114</v>
      </c>
      <c r="AF2180" s="6" t="s">
        <v>10115</v>
      </c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</row>
    <row r="2181" spans="1:43" s="1" customFormat="1" ht="31.5" x14ac:dyDescent="0.25">
      <c r="A2181" s="47">
        <v>2181</v>
      </c>
      <c r="B2181" s="47" t="s">
        <v>10116</v>
      </c>
      <c r="C2181" s="47" t="s">
        <v>3656</v>
      </c>
      <c r="D2181" s="69" t="s">
        <v>3572</v>
      </c>
      <c r="E2181" s="47">
        <v>2004</v>
      </c>
      <c r="F2181" s="69" t="s">
        <v>1255</v>
      </c>
      <c r="G2181" s="69" t="s">
        <v>3593</v>
      </c>
      <c r="H2181" s="69" t="s">
        <v>3681</v>
      </c>
      <c r="I2181" s="70">
        <v>2.809087383185497</v>
      </c>
      <c r="J2181" s="47" t="s">
        <v>430</v>
      </c>
      <c r="K2181" s="47">
        <v>10</v>
      </c>
      <c r="L2181" s="71"/>
      <c r="M2181" s="47">
        <v>75</v>
      </c>
      <c r="N2181" s="48">
        <f t="shared" si="205"/>
        <v>180</v>
      </c>
      <c r="O2181" s="48">
        <f t="shared" si="200"/>
        <v>505.63572897338946</v>
      </c>
      <c r="P2181" s="72">
        <f t="shared" si="201"/>
        <v>50.56357289733895</v>
      </c>
      <c r="Q2181" s="73">
        <f t="shared" si="202"/>
        <v>83.429895280609259</v>
      </c>
      <c r="R2181" s="48">
        <f t="shared" si="203"/>
        <v>639.62919715133762</v>
      </c>
      <c r="S2181" s="74">
        <f t="shared" si="204"/>
        <v>55</v>
      </c>
      <c r="T2181" s="6" t="s">
        <v>431</v>
      </c>
      <c r="U2181" s="47" t="s">
        <v>432</v>
      </c>
      <c r="V2181" s="47">
        <v>1</v>
      </c>
      <c r="W2181" s="47">
        <v>1</v>
      </c>
      <c r="X2181" s="47">
        <v>1</v>
      </c>
      <c r="Y2181" s="47">
        <v>1</v>
      </c>
      <c r="Z2181" s="75">
        <v>40855.637037037042</v>
      </c>
      <c r="AA2181" s="6" t="s">
        <v>433</v>
      </c>
      <c r="AB2181" s="47" t="s">
        <v>3575</v>
      </c>
      <c r="AC2181" s="47" t="s">
        <v>10117</v>
      </c>
      <c r="AD2181" s="47" t="s">
        <v>10110</v>
      </c>
      <c r="AE2181" s="47" t="s">
        <v>10118</v>
      </c>
      <c r="AF2181" s="6" t="s">
        <v>10119</v>
      </c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</row>
    <row r="2182" spans="1:43" s="1" customFormat="1" ht="31.5" x14ac:dyDescent="0.25">
      <c r="A2182" s="47">
        <v>2182</v>
      </c>
      <c r="B2182" s="47" t="s">
        <v>10120</v>
      </c>
      <c r="C2182" s="47" t="s">
        <v>3656</v>
      </c>
      <c r="D2182" s="69" t="s">
        <v>3572</v>
      </c>
      <c r="E2182" s="47">
        <v>2004</v>
      </c>
      <c r="F2182" s="69" t="s">
        <v>1255</v>
      </c>
      <c r="G2182" s="69" t="s">
        <v>3593</v>
      </c>
      <c r="H2182" s="69" t="s">
        <v>3681</v>
      </c>
      <c r="I2182" s="70">
        <v>302.63558668563718</v>
      </c>
      <c r="J2182" s="47" t="s">
        <v>430</v>
      </c>
      <c r="K2182" s="47">
        <v>10</v>
      </c>
      <c r="L2182" s="71"/>
      <c r="M2182" s="47">
        <v>75</v>
      </c>
      <c r="N2182" s="48">
        <f t="shared" si="205"/>
        <v>180</v>
      </c>
      <c r="O2182" s="48">
        <f t="shared" ref="O2182:O2245" si="206">N2182*I2182</f>
        <v>54474.405603414692</v>
      </c>
      <c r="P2182" s="72">
        <f t="shared" ref="P2182:P2245" si="207">O2182*0.1</f>
        <v>5447.4405603414698</v>
      </c>
      <c r="Q2182" s="73">
        <f t="shared" ref="Q2182:Q2245" si="208">SUM(O2182:P2182)*0.15</f>
        <v>8988.2769245634245</v>
      </c>
      <c r="R2182" s="48">
        <f t="shared" ref="R2182:R2245" si="209">SUM(O2182:Q2182)</f>
        <v>68910.123088319582</v>
      </c>
      <c r="S2182" s="74">
        <f t="shared" si="204"/>
        <v>55</v>
      </c>
      <c r="T2182" s="6" t="s">
        <v>431</v>
      </c>
      <c r="U2182" s="47" t="s">
        <v>432</v>
      </c>
      <c r="V2182" s="47">
        <v>1</v>
      </c>
      <c r="W2182" s="47">
        <v>1</v>
      </c>
      <c r="X2182" s="47">
        <v>1</v>
      </c>
      <c r="Y2182" s="47">
        <v>1</v>
      </c>
      <c r="Z2182" s="75">
        <v>40855.637037037042</v>
      </c>
      <c r="AA2182" s="6" t="s">
        <v>433</v>
      </c>
      <c r="AB2182" s="47" t="s">
        <v>3575</v>
      </c>
      <c r="AC2182" s="47" t="s">
        <v>10121</v>
      </c>
      <c r="AD2182" s="47" t="s">
        <v>10117</v>
      </c>
      <c r="AE2182" s="47" t="s">
        <v>10122</v>
      </c>
      <c r="AF2182" s="6" t="s">
        <v>10123</v>
      </c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</row>
    <row r="2183" spans="1:43" s="1" customFormat="1" ht="31.5" x14ac:dyDescent="0.25">
      <c r="A2183" s="47">
        <v>2183</v>
      </c>
      <c r="B2183" s="47" t="s">
        <v>10124</v>
      </c>
      <c r="C2183" s="47" t="s">
        <v>3680</v>
      </c>
      <c r="D2183" s="69" t="s">
        <v>3572</v>
      </c>
      <c r="E2183" s="47">
        <v>2004</v>
      </c>
      <c r="F2183" s="69" t="s">
        <v>1255</v>
      </c>
      <c r="G2183" s="69" t="s">
        <v>3593</v>
      </c>
      <c r="H2183" s="69" t="s">
        <v>3681</v>
      </c>
      <c r="I2183" s="70">
        <v>3.0877238363959938</v>
      </c>
      <c r="J2183" s="47" t="s">
        <v>430</v>
      </c>
      <c r="K2183" s="47">
        <v>10</v>
      </c>
      <c r="L2183" s="71"/>
      <c r="M2183" s="47">
        <v>75</v>
      </c>
      <c r="N2183" s="48">
        <f t="shared" si="205"/>
        <v>180</v>
      </c>
      <c r="O2183" s="48">
        <f t="shared" si="206"/>
        <v>555.79029055127887</v>
      </c>
      <c r="P2183" s="72">
        <f t="shared" si="207"/>
        <v>55.57902905512789</v>
      </c>
      <c r="Q2183" s="73">
        <f t="shared" si="208"/>
        <v>91.705397940961006</v>
      </c>
      <c r="R2183" s="48">
        <f t="shared" si="209"/>
        <v>703.07471754736775</v>
      </c>
      <c r="S2183" s="74">
        <f t="shared" ref="S2183:S2246" si="210">M2183-ABS($I$2-E2183)</f>
        <v>55</v>
      </c>
      <c r="T2183" s="6" t="s">
        <v>431</v>
      </c>
      <c r="U2183" s="47" t="s">
        <v>432</v>
      </c>
      <c r="V2183" s="47">
        <v>1</v>
      </c>
      <c r="W2183" s="47">
        <v>1</v>
      </c>
      <c r="X2183" s="47">
        <v>1</v>
      </c>
      <c r="Y2183" s="47">
        <v>1</v>
      </c>
      <c r="Z2183" s="75">
        <v>40855.637048611112</v>
      </c>
      <c r="AA2183" s="6" t="s">
        <v>433</v>
      </c>
      <c r="AB2183" s="47" t="s">
        <v>3575</v>
      </c>
      <c r="AC2183" s="47" t="s">
        <v>10125</v>
      </c>
      <c r="AD2183" s="47" t="s">
        <v>10126</v>
      </c>
      <c r="AE2183" s="47" t="s">
        <v>10127</v>
      </c>
      <c r="AF2183" s="6" t="s">
        <v>10128</v>
      </c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</row>
    <row r="2184" spans="1:43" s="1" customFormat="1" ht="31.5" x14ac:dyDescent="0.25">
      <c r="A2184" s="47">
        <v>2184</v>
      </c>
      <c r="B2184" s="47" t="s">
        <v>10129</v>
      </c>
      <c r="C2184" s="47" t="s">
        <v>3680</v>
      </c>
      <c r="D2184" s="69" t="s">
        <v>3572</v>
      </c>
      <c r="E2184" s="47">
        <v>2004</v>
      </c>
      <c r="F2184" s="69" t="s">
        <v>1942</v>
      </c>
      <c r="G2184" s="69" t="s">
        <v>3681</v>
      </c>
      <c r="H2184" s="69" t="s">
        <v>451</v>
      </c>
      <c r="I2184" s="70">
        <v>2.2088943803915662</v>
      </c>
      <c r="J2184" s="47" t="s">
        <v>430</v>
      </c>
      <c r="K2184" s="47">
        <v>10</v>
      </c>
      <c r="L2184" s="71"/>
      <c r="M2184" s="47">
        <v>75</v>
      </c>
      <c r="N2184" s="48">
        <f t="shared" si="205"/>
        <v>180</v>
      </c>
      <c r="O2184" s="48">
        <f t="shared" si="206"/>
        <v>397.60098847048192</v>
      </c>
      <c r="P2184" s="72">
        <f t="shared" si="207"/>
        <v>39.760098847048198</v>
      </c>
      <c r="Q2184" s="73">
        <f t="shared" si="208"/>
        <v>65.60416309762951</v>
      </c>
      <c r="R2184" s="48">
        <f t="shared" si="209"/>
        <v>502.96525041515963</v>
      </c>
      <c r="S2184" s="74">
        <f t="shared" si="210"/>
        <v>55</v>
      </c>
      <c r="T2184" s="6" t="s">
        <v>431</v>
      </c>
      <c r="U2184" s="47" t="s">
        <v>432</v>
      </c>
      <c r="V2184" s="47">
        <v>1</v>
      </c>
      <c r="W2184" s="47">
        <v>1</v>
      </c>
      <c r="X2184" s="47">
        <v>1</v>
      </c>
      <c r="Y2184" s="47">
        <v>1</v>
      </c>
      <c r="Z2184" s="75">
        <v>40855.637048611112</v>
      </c>
      <c r="AA2184" s="6" t="s">
        <v>433</v>
      </c>
      <c r="AB2184" s="47" t="s">
        <v>3575</v>
      </c>
      <c r="AC2184" s="47" t="s">
        <v>10126</v>
      </c>
      <c r="AD2184" s="47" t="s">
        <v>10130</v>
      </c>
      <c r="AE2184" s="47" t="s">
        <v>10131</v>
      </c>
      <c r="AF2184" s="6" t="s">
        <v>10132</v>
      </c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</row>
    <row r="2185" spans="1:43" s="1" customFormat="1" ht="31.5" x14ac:dyDescent="0.25">
      <c r="A2185" s="47">
        <v>2185</v>
      </c>
      <c r="B2185" s="47" t="s">
        <v>10133</v>
      </c>
      <c r="C2185" s="47" t="s">
        <v>3680</v>
      </c>
      <c r="D2185" s="69" t="s">
        <v>3572</v>
      </c>
      <c r="E2185" s="47">
        <v>2004</v>
      </c>
      <c r="F2185" s="69" t="s">
        <v>3681</v>
      </c>
      <c r="G2185" s="69" t="s">
        <v>3682</v>
      </c>
      <c r="H2185" s="69" t="s">
        <v>1255</v>
      </c>
      <c r="I2185" s="70">
        <v>3.9677238525221861</v>
      </c>
      <c r="J2185" s="47" t="s">
        <v>430</v>
      </c>
      <c r="K2185" s="47">
        <v>8</v>
      </c>
      <c r="L2185" s="71"/>
      <c r="M2185" s="47">
        <v>75</v>
      </c>
      <c r="N2185" s="48">
        <f t="shared" si="205"/>
        <v>160</v>
      </c>
      <c r="O2185" s="48">
        <f t="shared" si="206"/>
        <v>634.83581640354976</v>
      </c>
      <c r="P2185" s="72">
        <f t="shared" si="207"/>
        <v>63.483581640354977</v>
      </c>
      <c r="Q2185" s="73">
        <f t="shared" si="208"/>
        <v>104.7479097065857</v>
      </c>
      <c r="R2185" s="48">
        <f t="shared" si="209"/>
        <v>803.06730775049039</v>
      </c>
      <c r="S2185" s="74">
        <f t="shared" si="210"/>
        <v>55</v>
      </c>
      <c r="T2185" s="6" t="s">
        <v>431</v>
      </c>
      <c r="U2185" s="47" t="s">
        <v>432</v>
      </c>
      <c r="V2185" s="47">
        <v>1</v>
      </c>
      <c r="W2185" s="47">
        <v>1</v>
      </c>
      <c r="X2185" s="47">
        <v>1</v>
      </c>
      <c r="Y2185" s="47">
        <v>1</v>
      </c>
      <c r="Z2185" s="75">
        <v>40855.637048611112</v>
      </c>
      <c r="AA2185" s="6" t="s">
        <v>433</v>
      </c>
      <c r="AB2185" s="47" t="s">
        <v>3575</v>
      </c>
      <c r="AC2185" s="47" t="s">
        <v>10126</v>
      </c>
      <c r="AD2185" s="47" t="s">
        <v>10134</v>
      </c>
      <c r="AE2185" s="47" t="s">
        <v>10135</v>
      </c>
      <c r="AF2185" s="6" t="s">
        <v>10136</v>
      </c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</row>
    <row r="2186" spans="1:43" s="1" customFormat="1" ht="31.5" x14ac:dyDescent="0.25">
      <c r="A2186" s="47">
        <v>2186</v>
      </c>
      <c r="B2186" s="47" t="s">
        <v>10137</v>
      </c>
      <c r="C2186" s="47" t="s">
        <v>3680</v>
      </c>
      <c r="D2186" s="69" t="s">
        <v>3572</v>
      </c>
      <c r="E2186" s="47">
        <v>2004</v>
      </c>
      <c r="F2186" s="69" t="s">
        <v>3681</v>
      </c>
      <c r="G2186" s="69" t="s">
        <v>3682</v>
      </c>
      <c r="H2186" s="69" t="s">
        <v>3683</v>
      </c>
      <c r="I2186" s="70">
        <v>18.012478221738391</v>
      </c>
      <c r="J2186" s="47" t="s">
        <v>430</v>
      </c>
      <c r="K2186" s="47">
        <v>8</v>
      </c>
      <c r="L2186" s="71"/>
      <c r="M2186" s="47">
        <v>75</v>
      </c>
      <c r="N2186" s="48">
        <f t="shared" si="205"/>
        <v>160</v>
      </c>
      <c r="O2186" s="48">
        <f t="shared" si="206"/>
        <v>2881.9965154781426</v>
      </c>
      <c r="P2186" s="72">
        <f t="shared" si="207"/>
        <v>288.19965154781426</v>
      </c>
      <c r="Q2186" s="73">
        <f t="shared" si="208"/>
        <v>475.52942505389353</v>
      </c>
      <c r="R2186" s="48">
        <f t="shared" si="209"/>
        <v>3645.7255920798507</v>
      </c>
      <c r="S2186" s="74">
        <f t="shared" si="210"/>
        <v>55</v>
      </c>
      <c r="T2186" s="6" t="s">
        <v>431</v>
      </c>
      <c r="U2186" s="47" t="s">
        <v>432</v>
      </c>
      <c r="V2186" s="47">
        <v>1</v>
      </c>
      <c r="W2186" s="47">
        <v>1</v>
      </c>
      <c r="X2186" s="47">
        <v>1</v>
      </c>
      <c r="Y2186" s="47">
        <v>1</v>
      </c>
      <c r="Z2186" s="75">
        <v>40855.637048611112</v>
      </c>
      <c r="AA2186" s="6" t="s">
        <v>433</v>
      </c>
      <c r="AB2186" s="47" t="s">
        <v>3575</v>
      </c>
      <c r="AC2186" s="47" t="s">
        <v>10134</v>
      </c>
      <c r="AD2186" s="47" t="s">
        <v>3684</v>
      </c>
      <c r="AE2186" s="47" t="s">
        <v>10138</v>
      </c>
      <c r="AF2186" s="6" t="s">
        <v>10139</v>
      </c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</row>
    <row r="2187" spans="1:43" s="1" customFormat="1" ht="31.5" x14ac:dyDescent="0.25">
      <c r="A2187" s="47">
        <v>2187</v>
      </c>
      <c r="B2187" s="47" t="s">
        <v>10140</v>
      </c>
      <c r="C2187" s="47" t="s">
        <v>3680</v>
      </c>
      <c r="D2187" s="69" t="s">
        <v>3572</v>
      </c>
      <c r="E2187" s="47">
        <v>2004</v>
      </c>
      <c r="F2187" s="69" t="s">
        <v>3681</v>
      </c>
      <c r="G2187" s="69" t="s">
        <v>3682</v>
      </c>
      <c r="H2187" s="69" t="s">
        <v>1255</v>
      </c>
      <c r="I2187" s="70">
        <v>2.8208291880829832</v>
      </c>
      <c r="J2187" s="47" t="s">
        <v>430</v>
      </c>
      <c r="K2187" s="47">
        <v>6</v>
      </c>
      <c r="L2187" s="71"/>
      <c r="M2187" s="47">
        <v>75</v>
      </c>
      <c r="N2187" s="48">
        <f t="shared" si="205"/>
        <v>140</v>
      </c>
      <c r="O2187" s="48">
        <f t="shared" si="206"/>
        <v>394.91608633161763</v>
      </c>
      <c r="P2187" s="72">
        <f t="shared" si="207"/>
        <v>39.491608633161768</v>
      </c>
      <c r="Q2187" s="73">
        <f t="shared" si="208"/>
        <v>65.161154244716911</v>
      </c>
      <c r="R2187" s="48">
        <f t="shared" si="209"/>
        <v>499.56884920949631</v>
      </c>
      <c r="S2187" s="74">
        <f t="shared" si="210"/>
        <v>55</v>
      </c>
      <c r="T2187" s="6" t="s">
        <v>431</v>
      </c>
      <c r="U2187" s="47" t="s">
        <v>432</v>
      </c>
      <c r="V2187" s="47">
        <v>1</v>
      </c>
      <c r="W2187" s="47">
        <v>1</v>
      </c>
      <c r="X2187" s="47">
        <v>1</v>
      </c>
      <c r="Y2187" s="47">
        <v>1</v>
      </c>
      <c r="Z2187" s="75">
        <v>40855.637048611112</v>
      </c>
      <c r="AA2187" s="6" t="s">
        <v>433</v>
      </c>
      <c r="AB2187" s="47" t="s">
        <v>3575</v>
      </c>
      <c r="AC2187" s="47"/>
      <c r="AD2187" s="47" t="s">
        <v>10141</v>
      </c>
      <c r="AE2187" s="47" t="s">
        <v>10142</v>
      </c>
      <c r="AF2187" s="6" t="s">
        <v>10143</v>
      </c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</row>
    <row r="2188" spans="1:43" s="1" customFormat="1" ht="31.5" x14ac:dyDescent="0.25">
      <c r="A2188" s="47">
        <v>2188</v>
      </c>
      <c r="B2188" s="47" t="s">
        <v>10144</v>
      </c>
      <c r="C2188" s="47" t="s">
        <v>3680</v>
      </c>
      <c r="D2188" s="69" t="s">
        <v>3572</v>
      </c>
      <c r="E2188" s="47">
        <v>2004</v>
      </c>
      <c r="F2188" s="69" t="s">
        <v>3681</v>
      </c>
      <c r="G2188" s="69" t="s">
        <v>3682</v>
      </c>
      <c r="H2188" s="69" t="s">
        <v>3683</v>
      </c>
      <c r="I2188" s="70">
        <v>37.584250210478643</v>
      </c>
      <c r="J2188" s="47" t="s">
        <v>430</v>
      </c>
      <c r="K2188" s="47">
        <v>6</v>
      </c>
      <c r="L2188" s="71"/>
      <c r="M2188" s="47">
        <v>75</v>
      </c>
      <c r="N2188" s="48">
        <f t="shared" si="205"/>
        <v>140</v>
      </c>
      <c r="O2188" s="48">
        <f t="shared" si="206"/>
        <v>5261.79502946701</v>
      </c>
      <c r="P2188" s="72">
        <f t="shared" si="207"/>
        <v>526.17950294670106</v>
      </c>
      <c r="Q2188" s="73">
        <f t="shared" si="208"/>
        <v>868.19617986205662</v>
      </c>
      <c r="R2188" s="48">
        <f t="shared" si="209"/>
        <v>6656.170712275768</v>
      </c>
      <c r="S2188" s="74">
        <f t="shared" si="210"/>
        <v>55</v>
      </c>
      <c r="T2188" s="6" t="s">
        <v>431</v>
      </c>
      <c r="U2188" s="47" t="s">
        <v>432</v>
      </c>
      <c r="V2188" s="47">
        <v>1</v>
      </c>
      <c r="W2188" s="47">
        <v>1</v>
      </c>
      <c r="X2188" s="47">
        <v>1</v>
      </c>
      <c r="Y2188" s="47">
        <v>1</v>
      </c>
      <c r="Z2188" s="75">
        <v>40855.637048611112</v>
      </c>
      <c r="AA2188" s="6" t="s">
        <v>433</v>
      </c>
      <c r="AB2188" s="47" t="s">
        <v>3575</v>
      </c>
      <c r="AC2188" s="47" t="s">
        <v>3684</v>
      </c>
      <c r="AD2188" s="47"/>
      <c r="AE2188" s="47" t="s">
        <v>10145</v>
      </c>
      <c r="AF2188" s="6" t="s">
        <v>10146</v>
      </c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</row>
    <row r="2189" spans="1:43" s="1" customFormat="1" ht="31.5" x14ac:dyDescent="0.25">
      <c r="A2189" s="47">
        <v>2189</v>
      </c>
      <c r="B2189" s="47" t="s">
        <v>10147</v>
      </c>
      <c r="C2189" s="47" t="s">
        <v>3680</v>
      </c>
      <c r="D2189" s="69" t="s">
        <v>3572</v>
      </c>
      <c r="E2189" s="47">
        <v>2004</v>
      </c>
      <c r="F2189" s="69" t="s">
        <v>3681</v>
      </c>
      <c r="G2189" s="69" t="s">
        <v>3682</v>
      </c>
      <c r="H2189" s="69" t="s">
        <v>3683</v>
      </c>
      <c r="I2189" s="70">
        <v>159.23138955796711</v>
      </c>
      <c r="J2189" s="47" t="s">
        <v>430</v>
      </c>
      <c r="K2189" s="47">
        <v>8</v>
      </c>
      <c r="L2189" s="71"/>
      <c r="M2189" s="47">
        <v>75</v>
      </c>
      <c r="N2189" s="48">
        <f t="shared" si="205"/>
        <v>160</v>
      </c>
      <c r="O2189" s="48">
        <f t="shared" si="206"/>
        <v>25477.022329274736</v>
      </c>
      <c r="P2189" s="72">
        <f t="shared" si="207"/>
        <v>2547.7022329274737</v>
      </c>
      <c r="Q2189" s="73">
        <f t="shared" si="208"/>
        <v>4203.7086843303314</v>
      </c>
      <c r="R2189" s="48">
        <f t="shared" si="209"/>
        <v>32228.433246532542</v>
      </c>
      <c r="S2189" s="74">
        <f t="shared" si="210"/>
        <v>55</v>
      </c>
      <c r="T2189" s="6" t="s">
        <v>431</v>
      </c>
      <c r="U2189" s="47" t="s">
        <v>432</v>
      </c>
      <c r="V2189" s="47">
        <v>1</v>
      </c>
      <c r="W2189" s="47">
        <v>1</v>
      </c>
      <c r="X2189" s="47">
        <v>1</v>
      </c>
      <c r="Y2189" s="47">
        <v>1</v>
      </c>
      <c r="Z2189" s="75">
        <v>40855.637048611112</v>
      </c>
      <c r="AA2189" s="6" t="s">
        <v>433</v>
      </c>
      <c r="AB2189" s="47" t="s">
        <v>3575</v>
      </c>
      <c r="AC2189" s="47" t="s">
        <v>3685</v>
      </c>
      <c r="AD2189" s="47" t="s">
        <v>9314</v>
      </c>
      <c r="AE2189" s="47" t="s">
        <v>10148</v>
      </c>
      <c r="AF2189" s="6" t="s">
        <v>10149</v>
      </c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</row>
    <row r="2190" spans="1:43" s="1" customFormat="1" ht="15.75" x14ac:dyDescent="0.25">
      <c r="A2190" s="47">
        <v>2190</v>
      </c>
      <c r="B2190" s="47" t="s">
        <v>10150</v>
      </c>
      <c r="C2190" s="47" t="s">
        <v>3949</v>
      </c>
      <c r="D2190" s="69" t="s">
        <v>10151</v>
      </c>
      <c r="E2190" s="47">
        <v>2004</v>
      </c>
      <c r="F2190" s="69" t="s">
        <v>10152</v>
      </c>
      <c r="G2190" s="69" t="s">
        <v>3992</v>
      </c>
      <c r="H2190" s="69" t="s">
        <v>10152</v>
      </c>
      <c r="I2190" s="70">
        <v>345.74740667856281</v>
      </c>
      <c r="J2190" s="47" t="s">
        <v>430</v>
      </c>
      <c r="K2190" s="47">
        <v>8</v>
      </c>
      <c r="L2190" s="71"/>
      <c r="M2190" s="47">
        <v>75</v>
      </c>
      <c r="N2190" s="48">
        <f t="shared" si="205"/>
        <v>160</v>
      </c>
      <c r="O2190" s="48">
        <f t="shared" si="206"/>
        <v>55319.58506857005</v>
      </c>
      <c r="P2190" s="72">
        <f t="shared" si="207"/>
        <v>5531.958506857005</v>
      </c>
      <c r="Q2190" s="73">
        <f t="shared" si="208"/>
        <v>9127.7315363140588</v>
      </c>
      <c r="R2190" s="48">
        <f t="shared" si="209"/>
        <v>69979.275111741124</v>
      </c>
      <c r="S2190" s="74">
        <f t="shared" si="210"/>
        <v>55</v>
      </c>
      <c r="T2190" s="6" t="s">
        <v>431</v>
      </c>
      <c r="U2190" s="47" t="s">
        <v>432</v>
      </c>
      <c r="V2190" s="47">
        <v>1</v>
      </c>
      <c r="W2190" s="47">
        <v>1</v>
      </c>
      <c r="X2190" s="47">
        <v>1</v>
      </c>
      <c r="Y2190" s="47">
        <v>1</v>
      </c>
      <c r="Z2190" s="75">
        <v>41858.435567129629</v>
      </c>
      <c r="AA2190" s="6" t="s">
        <v>433</v>
      </c>
      <c r="AB2190" s="47" t="s">
        <v>10153</v>
      </c>
      <c r="AC2190" s="47" t="s">
        <v>10154</v>
      </c>
      <c r="AD2190" s="47" t="s">
        <v>10155</v>
      </c>
      <c r="AE2190" s="47" t="s">
        <v>10156</v>
      </c>
      <c r="AF2190" s="6" t="s">
        <v>10157</v>
      </c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</row>
    <row r="2191" spans="1:43" s="1" customFormat="1" ht="15.75" x14ac:dyDescent="0.25">
      <c r="A2191" s="47">
        <v>2191</v>
      </c>
      <c r="B2191" s="47" t="s">
        <v>10158</v>
      </c>
      <c r="C2191" s="47" t="s">
        <v>3949</v>
      </c>
      <c r="D2191" s="69" t="s">
        <v>10151</v>
      </c>
      <c r="E2191" s="47">
        <v>2004</v>
      </c>
      <c r="F2191" s="69" t="s">
        <v>3992</v>
      </c>
      <c r="G2191" s="69" t="s">
        <v>1378</v>
      </c>
      <c r="H2191" s="69" t="s">
        <v>3992</v>
      </c>
      <c r="I2191" s="70">
        <v>2.2698904882628388</v>
      </c>
      <c r="J2191" s="47" t="s">
        <v>430</v>
      </c>
      <c r="K2191" s="47">
        <v>8</v>
      </c>
      <c r="L2191" s="71"/>
      <c r="M2191" s="47">
        <v>75</v>
      </c>
      <c r="N2191" s="48">
        <f t="shared" si="205"/>
        <v>160</v>
      </c>
      <c r="O2191" s="48">
        <f t="shared" si="206"/>
        <v>363.18247812205419</v>
      </c>
      <c r="P2191" s="72">
        <f t="shared" si="207"/>
        <v>36.318247812205421</v>
      </c>
      <c r="Q2191" s="73">
        <f t="shared" si="208"/>
        <v>59.925108890138937</v>
      </c>
      <c r="R2191" s="48">
        <f t="shared" si="209"/>
        <v>459.42583482439852</v>
      </c>
      <c r="S2191" s="74">
        <f t="shared" si="210"/>
        <v>55</v>
      </c>
      <c r="T2191" s="6" t="s">
        <v>431</v>
      </c>
      <c r="U2191" s="47" t="s">
        <v>432</v>
      </c>
      <c r="V2191" s="47">
        <v>1</v>
      </c>
      <c r="W2191" s="47">
        <v>1</v>
      </c>
      <c r="X2191" s="47">
        <v>1</v>
      </c>
      <c r="Y2191" s="47">
        <v>1</v>
      </c>
      <c r="Z2191" s="75">
        <v>40855.637048611112</v>
      </c>
      <c r="AA2191" s="6" t="s">
        <v>433</v>
      </c>
      <c r="AB2191" s="47" t="s">
        <v>10153</v>
      </c>
      <c r="AC2191" s="47" t="s">
        <v>10159</v>
      </c>
      <c r="AD2191" s="47" t="s">
        <v>10160</v>
      </c>
      <c r="AE2191" s="47" t="s">
        <v>10161</v>
      </c>
      <c r="AF2191" s="6" t="s">
        <v>10162</v>
      </c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</row>
    <row r="2192" spans="1:43" s="1" customFormat="1" ht="15.75" x14ac:dyDescent="0.25">
      <c r="A2192" s="47">
        <v>2192</v>
      </c>
      <c r="B2192" s="47" t="s">
        <v>10163</v>
      </c>
      <c r="C2192" s="47" t="s">
        <v>3949</v>
      </c>
      <c r="D2192" s="69" t="s">
        <v>10151</v>
      </c>
      <c r="E2192" s="47">
        <v>2004</v>
      </c>
      <c r="F2192" s="69" t="s">
        <v>3992</v>
      </c>
      <c r="G2192" s="69" t="s">
        <v>1378</v>
      </c>
      <c r="H2192" s="69" t="s">
        <v>3992</v>
      </c>
      <c r="I2192" s="70">
        <v>2.3321996704460921</v>
      </c>
      <c r="J2192" s="47" t="s">
        <v>430</v>
      </c>
      <c r="K2192" s="47">
        <v>8</v>
      </c>
      <c r="L2192" s="71"/>
      <c r="M2192" s="47">
        <v>75</v>
      </c>
      <c r="N2192" s="48">
        <f t="shared" si="205"/>
        <v>160</v>
      </c>
      <c r="O2192" s="48">
        <f t="shared" si="206"/>
        <v>373.15194727137475</v>
      </c>
      <c r="P2192" s="72">
        <f t="shared" si="207"/>
        <v>37.315194727137474</v>
      </c>
      <c r="Q2192" s="73">
        <f t="shared" si="208"/>
        <v>61.570071299776828</v>
      </c>
      <c r="R2192" s="48">
        <f t="shared" si="209"/>
        <v>472.03721329828903</v>
      </c>
      <c r="S2192" s="74">
        <f t="shared" si="210"/>
        <v>55</v>
      </c>
      <c r="T2192" s="6" t="s">
        <v>431</v>
      </c>
      <c r="U2192" s="47" t="s">
        <v>432</v>
      </c>
      <c r="V2192" s="47">
        <v>1</v>
      </c>
      <c r="W2192" s="47">
        <v>1</v>
      </c>
      <c r="X2192" s="47">
        <v>1</v>
      </c>
      <c r="Y2192" s="47">
        <v>1</v>
      </c>
      <c r="Z2192" s="75">
        <v>40855.637048611112</v>
      </c>
      <c r="AA2192" s="6" t="s">
        <v>433</v>
      </c>
      <c r="AB2192" s="47" t="s">
        <v>10153</v>
      </c>
      <c r="AC2192" s="47" t="s">
        <v>10160</v>
      </c>
      <c r="AD2192" s="47" t="s">
        <v>10164</v>
      </c>
      <c r="AE2192" s="47" t="s">
        <v>10165</v>
      </c>
      <c r="AF2192" s="6" t="s">
        <v>10166</v>
      </c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</row>
    <row r="2193" spans="1:43" s="1" customFormat="1" ht="15.75" x14ac:dyDescent="0.25">
      <c r="A2193" s="47">
        <v>2193</v>
      </c>
      <c r="B2193" s="47" t="s">
        <v>10167</v>
      </c>
      <c r="C2193" s="47" t="s">
        <v>3949</v>
      </c>
      <c r="D2193" s="69" t="s">
        <v>10151</v>
      </c>
      <c r="E2193" s="47">
        <v>2004</v>
      </c>
      <c r="F2193" s="69" t="s">
        <v>3992</v>
      </c>
      <c r="G2193" s="69" t="s">
        <v>10168</v>
      </c>
      <c r="H2193" s="69" t="s">
        <v>457</v>
      </c>
      <c r="I2193" s="70">
        <v>2.8273903354563341</v>
      </c>
      <c r="J2193" s="47" t="s">
        <v>430</v>
      </c>
      <c r="K2193" s="47">
        <v>6</v>
      </c>
      <c r="L2193" s="71"/>
      <c r="M2193" s="47">
        <v>75</v>
      </c>
      <c r="N2193" s="48">
        <f t="shared" si="205"/>
        <v>140</v>
      </c>
      <c r="O2193" s="48">
        <f t="shared" si="206"/>
        <v>395.83464696388677</v>
      </c>
      <c r="P2193" s="72">
        <f t="shared" si="207"/>
        <v>39.583464696388681</v>
      </c>
      <c r="Q2193" s="73">
        <f t="shared" si="208"/>
        <v>65.312716749041314</v>
      </c>
      <c r="R2193" s="48">
        <f t="shared" si="209"/>
        <v>500.73082840931676</v>
      </c>
      <c r="S2193" s="74">
        <f t="shared" si="210"/>
        <v>55</v>
      </c>
      <c r="T2193" s="6" t="s">
        <v>431</v>
      </c>
      <c r="U2193" s="47" t="s">
        <v>432</v>
      </c>
      <c r="V2193" s="47">
        <v>1</v>
      </c>
      <c r="W2193" s="47">
        <v>1</v>
      </c>
      <c r="X2193" s="47">
        <v>1</v>
      </c>
      <c r="Y2193" s="47">
        <v>1</v>
      </c>
      <c r="Z2193" s="75">
        <v>40855.637060185203</v>
      </c>
      <c r="AA2193" s="6" t="s">
        <v>433</v>
      </c>
      <c r="AB2193" s="47" t="s">
        <v>10153</v>
      </c>
      <c r="AC2193" s="47" t="s">
        <v>10160</v>
      </c>
      <c r="AD2193" s="47" t="s">
        <v>10169</v>
      </c>
      <c r="AE2193" s="47" t="s">
        <v>10170</v>
      </c>
      <c r="AF2193" s="6" t="s">
        <v>10171</v>
      </c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</row>
    <row r="2194" spans="1:43" s="1" customFormat="1" ht="15.75" x14ac:dyDescent="0.25">
      <c r="A2194" s="47">
        <v>2194</v>
      </c>
      <c r="B2194" s="47" t="s">
        <v>10172</v>
      </c>
      <c r="C2194" s="47" t="s">
        <v>3949</v>
      </c>
      <c r="D2194" s="69" t="s">
        <v>10151</v>
      </c>
      <c r="E2194" s="47">
        <v>2004</v>
      </c>
      <c r="F2194" s="69" t="s">
        <v>10152</v>
      </c>
      <c r="G2194" s="69" t="s">
        <v>457</v>
      </c>
      <c r="H2194" s="69" t="s">
        <v>457</v>
      </c>
      <c r="I2194" s="70">
        <v>2.2038309950225261</v>
      </c>
      <c r="J2194" s="47" t="s">
        <v>430</v>
      </c>
      <c r="K2194" s="47">
        <v>6</v>
      </c>
      <c r="L2194" s="71"/>
      <c r="M2194" s="47">
        <v>75</v>
      </c>
      <c r="N2194" s="48">
        <f t="shared" si="205"/>
        <v>140</v>
      </c>
      <c r="O2194" s="48">
        <f t="shared" si="206"/>
        <v>308.53633930315368</v>
      </c>
      <c r="P2194" s="72">
        <f t="shared" si="207"/>
        <v>30.853633930315368</v>
      </c>
      <c r="Q2194" s="73">
        <f t="shared" si="208"/>
        <v>50.908495985020359</v>
      </c>
      <c r="R2194" s="48">
        <f t="shared" si="209"/>
        <v>390.2984692184894</v>
      </c>
      <c r="S2194" s="74">
        <f t="shared" si="210"/>
        <v>55</v>
      </c>
      <c r="T2194" s="6" t="s">
        <v>431</v>
      </c>
      <c r="U2194" s="47" t="s">
        <v>432</v>
      </c>
      <c r="V2194" s="47">
        <v>1</v>
      </c>
      <c r="W2194" s="47">
        <v>1</v>
      </c>
      <c r="X2194" s="47">
        <v>1</v>
      </c>
      <c r="Y2194" s="47">
        <v>1</v>
      </c>
      <c r="Z2194" s="75">
        <v>40855.637060185203</v>
      </c>
      <c r="AA2194" s="6" t="s">
        <v>433</v>
      </c>
      <c r="AB2194" s="47" t="s">
        <v>10153</v>
      </c>
      <c r="AC2194" s="47"/>
      <c r="AD2194" s="47" t="s">
        <v>10173</v>
      </c>
      <c r="AE2194" s="47" t="s">
        <v>10174</v>
      </c>
      <c r="AF2194" s="6" t="s">
        <v>10175</v>
      </c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</row>
    <row r="2195" spans="1:43" s="1" customFormat="1" ht="15.75" x14ac:dyDescent="0.25">
      <c r="A2195" s="47">
        <v>2195</v>
      </c>
      <c r="B2195" s="47" t="s">
        <v>10176</v>
      </c>
      <c r="C2195" s="47" t="s">
        <v>3949</v>
      </c>
      <c r="D2195" s="69" t="s">
        <v>10151</v>
      </c>
      <c r="E2195" s="47">
        <v>2004</v>
      </c>
      <c r="F2195" s="69" t="s">
        <v>10152</v>
      </c>
      <c r="G2195" s="69" t="s">
        <v>10152</v>
      </c>
      <c r="H2195" s="69" t="s">
        <v>4037</v>
      </c>
      <c r="I2195" s="70">
        <v>2.9607080111368882</v>
      </c>
      <c r="J2195" s="47" t="s">
        <v>430</v>
      </c>
      <c r="K2195" s="47">
        <v>8</v>
      </c>
      <c r="L2195" s="71"/>
      <c r="M2195" s="47">
        <v>75</v>
      </c>
      <c r="N2195" s="48">
        <f t="shared" si="205"/>
        <v>160</v>
      </c>
      <c r="O2195" s="48">
        <f t="shared" si="206"/>
        <v>473.71328178190208</v>
      </c>
      <c r="P2195" s="72">
        <f t="shared" si="207"/>
        <v>47.371328178190211</v>
      </c>
      <c r="Q2195" s="73">
        <f t="shared" si="208"/>
        <v>78.162691494013842</v>
      </c>
      <c r="R2195" s="48">
        <f t="shared" si="209"/>
        <v>599.24730145410615</v>
      </c>
      <c r="S2195" s="74">
        <f t="shared" si="210"/>
        <v>55</v>
      </c>
      <c r="T2195" s="6" t="s">
        <v>431</v>
      </c>
      <c r="U2195" s="47" t="s">
        <v>432</v>
      </c>
      <c r="V2195" s="47">
        <v>1</v>
      </c>
      <c r="W2195" s="47">
        <v>1</v>
      </c>
      <c r="X2195" s="47">
        <v>1</v>
      </c>
      <c r="Y2195" s="47">
        <v>1</v>
      </c>
      <c r="Z2195" s="75">
        <v>40855.637060185203</v>
      </c>
      <c r="AA2195" s="6" t="s">
        <v>433</v>
      </c>
      <c r="AB2195" s="47" t="s">
        <v>10153</v>
      </c>
      <c r="AC2195" s="47" t="s">
        <v>10177</v>
      </c>
      <c r="AD2195" s="47" t="s">
        <v>10178</v>
      </c>
      <c r="AE2195" s="47" t="s">
        <v>10179</v>
      </c>
      <c r="AF2195" s="6" t="s">
        <v>10180</v>
      </c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</row>
    <row r="2196" spans="1:43" s="1" customFormat="1" ht="15.75" x14ac:dyDescent="0.25">
      <c r="A2196" s="47">
        <v>2196</v>
      </c>
      <c r="B2196" s="47" t="s">
        <v>10181</v>
      </c>
      <c r="C2196" s="47" t="s">
        <v>3949</v>
      </c>
      <c r="D2196" s="69" t="s">
        <v>10151</v>
      </c>
      <c r="E2196" s="47">
        <v>2004</v>
      </c>
      <c r="F2196" s="69" t="s">
        <v>10152</v>
      </c>
      <c r="G2196" s="69" t="s">
        <v>10182</v>
      </c>
      <c r="H2196" s="69" t="s">
        <v>10183</v>
      </c>
      <c r="I2196" s="70">
        <v>2.7951468379790581</v>
      </c>
      <c r="J2196" s="47" t="s">
        <v>430</v>
      </c>
      <c r="K2196" s="47">
        <v>8</v>
      </c>
      <c r="L2196" s="71"/>
      <c r="M2196" s="47">
        <v>75</v>
      </c>
      <c r="N2196" s="48">
        <f t="shared" si="205"/>
        <v>160</v>
      </c>
      <c r="O2196" s="48">
        <f t="shared" si="206"/>
        <v>447.22349407664927</v>
      </c>
      <c r="P2196" s="72">
        <f t="shared" si="207"/>
        <v>44.722349407664929</v>
      </c>
      <c r="Q2196" s="73">
        <f t="shared" si="208"/>
        <v>73.791876522647129</v>
      </c>
      <c r="R2196" s="48">
        <f t="shared" si="209"/>
        <v>565.73772000696135</v>
      </c>
      <c r="S2196" s="74">
        <f t="shared" si="210"/>
        <v>55</v>
      </c>
      <c r="T2196" s="6" t="s">
        <v>431</v>
      </c>
      <c r="U2196" s="47" t="s">
        <v>432</v>
      </c>
      <c r="V2196" s="47">
        <v>1</v>
      </c>
      <c r="W2196" s="47">
        <v>1</v>
      </c>
      <c r="X2196" s="47">
        <v>1</v>
      </c>
      <c r="Y2196" s="47">
        <v>1</v>
      </c>
      <c r="Z2196" s="75">
        <v>40855.637060185203</v>
      </c>
      <c r="AA2196" s="6" t="s">
        <v>433</v>
      </c>
      <c r="AB2196" s="47" t="s">
        <v>10153</v>
      </c>
      <c r="AC2196" s="47" t="s">
        <v>10178</v>
      </c>
      <c r="AD2196" s="47" t="s">
        <v>10184</v>
      </c>
      <c r="AE2196" s="47" t="s">
        <v>10185</v>
      </c>
      <c r="AF2196" s="6" t="s">
        <v>10186</v>
      </c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</row>
    <row r="2197" spans="1:43" s="1" customFormat="1" ht="15.75" x14ac:dyDescent="0.25">
      <c r="A2197" s="47">
        <v>2197</v>
      </c>
      <c r="B2197" s="47" t="s">
        <v>10187</v>
      </c>
      <c r="C2197" s="47" t="s">
        <v>3949</v>
      </c>
      <c r="D2197" s="69" t="s">
        <v>10151</v>
      </c>
      <c r="E2197" s="47">
        <v>2004</v>
      </c>
      <c r="F2197" s="69" t="s">
        <v>10152</v>
      </c>
      <c r="G2197" s="69" t="s">
        <v>10168</v>
      </c>
      <c r="H2197" s="69" t="s">
        <v>457</v>
      </c>
      <c r="I2197" s="70">
        <v>2.8923913758258188</v>
      </c>
      <c r="J2197" s="47" t="s">
        <v>430</v>
      </c>
      <c r="K2197" s="47">
        <v>6</v>
      </c>
      <c r="L2197" s="71"/>
      <c r="M2197" s="47">
        <v>75</v>
      </c>
      <c r="N2197" s="48">
        <f t="shared" si="205"/>
        <v>140</v>
      </c>
      <c r="O2197" s="48">
        <f t="shared" si="206"/>
        <v>404.93479261561464</v>
      </c>
      <c r="P2197" s="72">
        <f t="shared" si="207"/>
        <v>40.493479261561468</v>
      </c>
      <c r="Q2197" s="73">
        <f t="shared" si="208"/>
        <v>66.814240781576416</v>
      </c>
      <c r="R2197" s="48">
        <f t="shared" si="209"/>
        <v>512.2425126587525</v>
      </c>
      <c r="S2197" s="74">
        <f t="shared" si="210"/>
        <v>55</v>
      </c>
      <c r="T2197" s="6" t="s">
        <v>431</v>
      </c>
      <c r="U2197" s="47" t="s">
        <v>432</v>
      </c>
      <c r="V2197" s="47">
        <v>1</v>
      </c>
      <c r="W2197" s="47">
        <v>1</v>
      </c>
      <c r="X2197" s="47">
        <v>1</v>
      </c>
      <c r="Y2197" s="47">
        <v>1</v>
      </c>
      <c r="Z2197" s="75">
        <v>40855.637060185203</v>
      </c>
      <c r="AA2197" s="6" t="s">
        <v>433</v>
      </c>
      <c r="AB2197" s="47" t="s">
        <v>10153</v>
      </c>
      <c r="AC2197" s="47" t="s">
        <v>10178</v>
      </c>
      <c r="AD2197" s="47" t="s">
        <v>10188</v>
      </c>
      <c r="AE2197" s="47" t="s">
        <v>10189</v>
      </c>
      <c r="AF2197" s="6" t="s">
        <v>10190</v>
      </c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</row>
    <row r="2198" spans="1:43" s="1" customFormat="1" ht="15.75" x14ac:dyDescent="0.25">
      <c r="A2198" s="47">
        <v>2198</v>
      </c>
      <c r="B2198" s="47" t="s">
        <v>10191</v>
      </c>
      <c r="C2198" s="47" t="s">
        <v>3949</v>
      </c>
      <c r="D2198" s="69" t="s">
        <v>10151</v>
      </c>
      <c r="E2198" s="47">
        <v>2004</v>
      </c>
      <c r="F2198" s="69" t="s">
        <v>10152</v>
      </c>
      <c r="G2198" s="69" t="s">
        <v>10152</v>
      </c>
      <c r="H2198" s="69" t="s">
        <v>4037</v>
      </c>
      <c r="I2198" s="70">
        <v>301.3439302110279</v>
      </c>
      <c r="J2198" s="47" t="s">
        <v>430</v>
      </c>
      <c r="K2198" s="47">
        <v>8</v>
      </c>
      <c r="L2198" s="71"/>
      <c r="M2198" s="47">
        <v>75</v>
      </c>
      <c r="N2198" s="48">
        <f t="shared" si="205"/>
        <v>160</v>
      </c>
      <c r="O2198" s="48">
        <f t="shared" si="206"/>
        <v>48215.02883376446</v>
      </c>
      <c r="P2198" s="72">
        <f t="shared" si="207"/>
        <v>4821.5028833764463</v>
      </c>
      <c r="Q2198" s="73">
        <f t="shared" si="208"/>
        <v>7955.4797575711355</v>
      </c>
      <c r="R2198" s="48">
        <f t="shared" si="209"/>
        <v>60992.011474712039</v>
      </c>
      <c r="S2198" s="74">
        <f t="shared" si="210"/>
        <v>55</v>
      </c>
      <c r="T2198" s="6" t="s">
        <v>431</v>
      </c>
      <c r="U2198" s="47" t="s">
        <v>432</v>
      </c>
      <c r="V2198" s="47">
        <v>1</v>
      </c>
      <c r="W2198" s="47">
        <v>1</v>
      </c>
      <c r="X2198" s="47">
        <v>1</v>
      </c>
      <c r="Y2198" s="47">
        <v>1</v>
      </c>
      <c r="Z2198" s="75">
        <v>40855.637060185203</v>
      </c>
      <c r="AA2198" s="6" t="s">
        <v>433</v>
      </c>
      <c r="AB2198" s="47" t="s">
        <v>10153</v>
      </c>
      <c r="AC2198" s="47" t="s">
        <v>10192</v>
      </c>
      <c r="AD2198" s="47" t="s">
        <v>10177</v>
      </c>
      <c r="AE2198" s="47" t="s">
        <v>10193</v>
      </c>
      <c r="AF2198" s="6" t="s">
        <v>10194</v>
      </c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</row>
    <row r="2199" spans="1:43" s="1" customFormat="1" ht="15.75" x14ac:dyDescent="0.25">
      <c r="A2199" s="47">
        <v>2199</v>
      </c>
      <c r="B2199" s="47" t="s">
        <v>10195</v>
      </c>
      <c r="C2199" s="47" t="s">
        <v>3949</v>
      </c>
      <c r="D2199" s="69" t="s">
        <v>10151</v>
      </c>
      <c r="E2199" s="47">
        <v>2004</v>
      </c>
      <c r="F2199" s="69" t="s">
        <v>10168</v>
      </c>
      <c r="G2199" s="69" t="s">
        <v>10168</v>
      </c>
      <c r="H2199" s="69" t="s">
        <v>457</v>
      </c>
      <c r="I2199" s="70">
        <v>175.2490021243479</v>
      </c>
      <c r="J2199" s="47" t="s">
        <v>430</v>
      </c>
      <c r="K2199" s="47">
        <v>8</v>
      </c>
      <c r="L2199" s="71"/>
      <c r="M2199" s="47">
        <v>75</v>
      </c>
      <c r="N2199" s="48">
        <f t="shared" si="205"/>
        <v>160</v>
      </c>
      <c r="O2199" s="48">
        <f t="shared" si="206"/>
        <v>28039.840339895665</v>
      </c>
      <c r="P2199" s="72">
        <f t="shared" si="207"/>
        <v>2803.9840339895668</v>
      </c>
      <c r="Q2199" s="73">
        <f t="shared" si="208"/>
        <v>4626.5736560827845</v>
      </c>
      <c r="R2199" s="48">
        <f t="shared" si="209"/>
        <v>35470.398029968019</v>
      </c>
      <c r="S2199" s="74">
        <f t="shared" si="210"/>
        <v>55</v>
      </c>
      <c r="T2199" s="6" t="s">
        <v>431</v>
      </c>
      <c r="U2199" s="47" t="s">
        <v>432</v>
      </c>
      <c r="V2199" s="47">
        <v>1</v>
      </c>
      <c r="W2199" s="47">
        <v>1</v>
      </c>
      <c r="X2199" s="47">
        <v>1</v>
      </c>
      <c r="Y2199" s="47">
        <v>1</v>
      </c>
      <c r="Z2199" s="75">
        <v>40855.637060185203</v>
      </c>
      <c r="AA2199" s="6" t="s">
        <v>433</v>
      </c>
      <c r="AB2199" s="47" t="s">
        <v>10153</v>
      </c>
      <c r="AC2199" s="47" t="s">
        <v>10196</v>
      </c>
      <c r="AD2199" s="47"/>
      <c r="AE2199" s="47" t="s">
        <v>10197</v>
      </c>
      <c r="AF2199" s="6" t="s">
        <v>10198</v>
      </c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</row>
    <row r="2200" spans="1:43" s="1" customFormat="1" ht="15.75" x14ac:dyDescent="0.25">
      <c r="A2200" s="47">
        <v>2200</v>
      </c>
      <c r="B2200" s="47" t="s">
        <v>10199</v>
      </c>
      <c r="C2200" s="47" t="s">
        <v>3949</v>
      </c>
      <c r="D2200" s="69" t="s">
        <v>10151</v>
      </c>
      <c r="E2200" s="47">
        <v>2004</v>
      </c>
      <c r="F2200" s="69" t="s">
        <v>4037</v>
      </c>
      <c r="G2200" s="69" t="s">
        <v>10168</v>
      </c>
      <c r="H2200" s="69" t="s">
        <v>457</v>
      </c>
      <c r="I2200" s="70">
        <v>3.0148193505615279</v>
      </c>
      <c r="J2200" s="47" t="s">
        <v>430</v>
      </c>
      <c r="K2200" s="47">
        <v>8</v>
      </c>
      <c r="L2200" s="71"/>
      <c r="M2200" s="47">
        <v>75</v>
      </c>
      <c r="N2200" s="48">
        <f t="shared" si="205"/>
        <v>160</v>
      </c>
      <c r="O2200" s="48">
        <f t="shared" si="206"/>
        <v>482.37109608984446</v>
      </c>
      <c r="P2200" s="72">
        <f t="shared" si="207"/>
        <v>48.237109608984447</v>
      </c>
      <c r="Q2200" s="73">
        <f t="shared" si="208"/>
        <v>79.591230854824332</v>
      </c>
      <c r="R2200" s="48">
        <f t="shared" si="209"/>
        <v>610.19943655365319</v>
      </c>
      <c r="S2200" s="74">
        <f t="shared" si="210"/>
        <v>55</v>
      </c>
      <c r="T2200" s="6" t="s">
        <v>431</v>
      </c>
      <c r="U2200" s="47" t="s">
        <v>432</v>
      </c>
      <c r="V2200" s="47">
        <v>1</v>
      </c>
      <c r="W2200" s="47">
        <v>1</v>
      </c>
      <c r="X2200" s="47">
        <v>1</v>
      </c>
      <c r="Y2200" s="47">
        <v>1</v>
      </c>
      <c r="Z2200" s="75">
        <v>40855.637060185203</v>
      </c>
      <c r="AA2200" s="6" t="s">
        <v>433</v>
      </c>
      <c r="AB2200" s="47" t="s">
        <v>10153</v>
      </c>
      <c r="AC2200" s="47"/>
      <c r="AD2200" s="47" t="s">
        <v>10200</v>
      </c>
      <c r="AE2200" s="47" t="s">
        <v>10201</v>
      </c>
      <c r="AF2200" s="6" t="s">
        <v>10202</v>
      </c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</row>
    <row r="2201" spans="1:43" s="1" customFormat="1" ht="31.5" x14ac:dyDescent="0.25">
      <c r="A2201" s="47">
        <v>2201</v>
      </c>
      <c r="B2201" s="47" t="s">
        <v>10203</v>
      </c>
      <c r="C2201" s="47" t="s">
        <v>10204</v>
      </c>
      <c r="D2201" s="69" t="s">
        <v>1589</v>
      </c>
      <c r="E2201" s="47">
        <v>2004</v>
      </c>
      <c r="F2201" s="69" t="s">
        <v>1896</v>
      </c>
      <c r="G2201" s="69" t="s">
        <v>1895</v>
      </c>
      <c r="H2201" s="69" t="s">
        <v>1600</v>
      </c>
      <c r="I2201" s="70">
        <v>51.168761839760421</v>
      </c>
      <c r="J2201" s="47" t="s">
        <v>430</v>
      </c>
      <c r="K2201" s="47">
        <v>12</v>
      </c>
      <c r="L2201" s="71"/>
      <c r="M2201" s="47">
        <v>75</v>
      </c>
      <c r="N2201" s="48">
        <f t="shared" si="205"/>
        <v>200</v>
      </c>
      <c r="O2201" s="48">
        <f t="shared" si="206"/>
        <v>10233.752367952084</v>
      </c>
      <c r="P2201" s="72">
        <f t="shared" si="207"/>
        <v>1023.3752367952084</v>
      </c>
      <c r="Q2201" s="73">
        <f t="shared" si="208"/>
        <v>1688.5691407120939</v>
      </c>
      <c r="R2201" s="48">
        <f t="shared" si="209"/>
        <v>12945.696745459387</v>
      </c>
      <c r="S2201" s="74">
        <f t="shared" si="210"/>
        <v>55</v>
      </c>
      <c r="T2201" s="6" t="s">
        <v>431</v>
      </c>
      <c r="U2201" s="47" t="s">
        <v>432</v>
      </c>
      <c r="V2201" s="47">
        <v>1</v>
      </c>
      <c r="W2201" s="47">
        <v>1</v>
      </c>
      <c r="X2201" s="47">
        <v>1</v>
      </c>
      <c r="Y2201" s="47">
        <v>1</v>
      </c>
      <c r="Z2201" s="75">
        <v>42529.612662037027</v>
      </c>
      <c r="AA2201" s="6" t="s">
        <v>433</v>
      </c>
      <c r="AB2201" s="47" t="s">
        <v>1591</v>
      </c>
      <c r="AC2201" s="47" t="s">
        <v>10205</v>
      </c>
      <c r="AD2201" s="47" t="s">
        <v>10206</v>
      </c>
      <c r="AE2201" s="47" t="s">
        <v>10207</v>
      </c>
      <c r="AF2201" s="6" t="s">
        <v>10208</v>
      </c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</row>
    <row r="2202" spans="1:43" s="1" customFormat="1" ht="31.5" x14ac:dyDescent="0.25">
      <c r="A2202" s="47">
        <v>2202</v>
      </c>
      <c r="B2202" s="47" t="s">
        <v>10209</v>
      </c>
      <c r="C2202" s="47" t="s">
        <v>1894</v>
      </c>
      <c r="D2202" s="69" t="s">
        <v>1589</v>
      </c>
      <c r="E2202" s="47">
        <v>2004</v>
      </c>
      <c r="F2202" s="69" t="s">
        <v>1896</v>
      </c>
      <c r="G2202" s="69" t="s">
        <v>1895</v>
      </c>
      <c r="H2202" s="69" t="s">
        <v>1600</v>
      </c>
      <c r="I2202" s="70">
        <v>246.6120200339366</v>
      </c>
      <c r="J2202" s="47" t="s">
        <v>430</v>
      </c>
      <c r="K2202" s="47">
        <v>12</v>
      </c>
      <c r="L2202" s="71"/>
      <c r="M2202" s="47">
        <v>75</v>
      </c>
      <c r="N2202" s="48">
        <f t="shared" si="205"/>
        <v>200</v>
      </c>
      <c r="O2202" s="48">
        <f t="shared" si="206"/>
        <v>49322.404006787321</v>
      </c>
      <c r="P2202" s="72">
        <f t="shared" si="207"/>
        <v>4932.2404006787328</v>
      </c>
      <c r="Q2202" s="73">
        <f t="shared" si="208"/>
        <v>8138.1966611199077</v>
      </c>
      <c r="R2202" s="48">
        <f t="shared" si="209"/>
        <v>62392.841068585964</v>
      </c>
      <c r="S2202" s="74">
        <f t="shared" si="210"/>
        <v>55</v>
      </c>
      <c r="T2202" s="6" t="s">
        <v>431</v>
      </c>
      <c r="U2202" s="47" t="s">
        <v>432</v>
      </c>
      <c r="V2202" s="47">
        <v>1</v>
      </c>
      <c r="W2202" s="47">
        <v>1</v>
      </c>
      <c r="X2202" s="47">
        <v>1</v>
      </c>
      <c r="Y2202" s="47">
        <v>1</v>
      </c>
      <c r="Z2202" s="75">
        <v>40855.637060185203</v>
      </c>
      <c r="AA2202" s="6" t="s">
        <v>433</v>
      </c>
      <c r="AB2202" s="47" t="s">
        <v>1591</v>
      </c>
      <c r="AC2202" s="47" t="s">
        <v>10210</v>
      </c>
      <c r="AD2202" s="47" t="s">
        <v>9751</v>
      </c>
      <c r="AE2202" s="47" t="s">
        <v>10211</v>
      </c>
      <c r="AF2202" s="6" t="s">
        <v>10212</v>
      </c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</row>
    <row r="2203" spans="1:43" s="1" customFormat="1" ht="31.5" x14ac:dyDescent="0.25">
      <c r="A2203" s="47">
        <v>2203</v>
      </c>
      <c r="B2203" s="47" t="s">
        <v>10213</v>
      </c>
      <c r="C2203" s="47" t="s">
        <v>1894</v>
      </c>
      <c r="D2203" s="69" t="s">
        <v>1589</v>
      </c>
      <c r="E2203" s="47">
        <v>2004</v>
      </c>
      <c r="F2203" s="69" t="s">
        <v>1896</v>
      </c>
      <c r="G2203" s="69" t="s">
        <v>1895</v>
      </c>
      <c r="H2203" s="69" t="s">
        <v>1600</v>
      </c>
      <c r="I2203" s="70">
        <v>53.384768628144542</v>
      </c>
      <c r="J2203" s="47" t="s">
        <v>430</v>
      </c>
      <c r="K2203" s="47">
        <v>12</v>
      </c>
      <c r="L2203" s="71"/>
      <c r="M2203" s="47">
        <v>75</v>
      </c>
      <c r="N2203" s="48">
        <f t="shared" si="205"/>
        <v>200</v>
      </c>
      <c r="O2203" s="48">
        <f t="shared" si="206"/>
        <v>10676.953725628908</v>
      </c>
      <c r="P2203" s="72">
        <f t="shared" si="207"/>
        <v>1067.6953725628907</v>
      </c>
      <c r="Q2203" s="73">
        <f t="shared" si="208"/>
        <v>1761.6973647287696</v>
      </c>
      <c r="R2203" s="48">
        <f t="shared" si="209"/>
        <v>13506.346462920566</v>
      </c>
      <c r="S2203" s="74">
        <f t="shared" si="210"/>
        <v>55</v>
      </c>
      <c r="T2203" s="6" t="s">
        <v>431</v>
      </c>
      <c r="U2203" s="47" t="s">
        <v>432</v>
      </c>
      <c r="V2203" s="47">
        <v>1</v>
      </c>
      <c r="W2203" s="47">
        <v>1</v>
      </c>
      <c r="X2203" s="47">
        <v>1</v>
      </c>
      <c r="Y2203" s="47">
        <v>1</v>
      </c>
      <c r="Z2203" s="75">
        <v>40855.637060185203</v>
      </c>
      <c r="AA2203" s="6" t="s">
        <v>433</v>
      </c>
      <c r="AB2203" s="47" t="s">
        <v>1591</v>
      </c>
      <c r="AC2203" s="47" t="s">
        <v>1902</v>
      </c>
      <c r="AD2203" s="47" t="s">
        <v>10210</v>
      </c>
      <c r="AE2203" s="47" t="s">
        <v>10214</v>
      </c>
      <c r="AF2203" s="6" t="s">
        <v>10215</v>
      </c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</row>
    <row r="2204" spans="1:43" s="1" customFormat="1" ht="31.5" x14ac:dyDescent="0.25">
      <c r="A2204" s="47">
        <v>2204</v>
      </c>
      <c r="B2204" s="47" t="s">
        <v>10216</v>
      </c>
      <c r="C2204" s="47" t="s">
        <v>1894</v>
      </c>
      <c r="D2204" s="69" t="s">
        <v>1589</v>
      </c>
      <c r="E2204" s="47">
        <v>2004</v>
      </c>
      <c r="F2204" s="69" t="s">
        <v>1896</v>
      </c>
      <c r="G2204" s="69" t="s">
        <v>1895</v>
      </c>
      <c r="H2204" s="69" t="s">
        <v>451</v>
      </c>
      <c r="I2204" s="70">
        <v>331.70512999170802</v>
      </c>
      <c r="J2204" s="47" t="s">
        <v>430</v>
      </c>
      <c r="K2204" s="47">
        <v>12</v>
      </c>
      <c r="L2204" s="71"/>
      <c r="M2204" s="47">
        <v>75</v>
      </c>
      <c r="N2204" s="48">
        <f t="shared" si="205"/>
        <v>200</v>
      </c>
      <c r="O2204" s="48">
        <f t="shared" si="206"/>
        <v>66341.025998341604</v>
      </c>
      <c r="P2204" s="72">
        <f t="shared" si="207"/>
        <v>6634.1025998341611</v>
      </c>
      <c r="Q2204" s="73">
        <f t="shared" si="208"/>
        <v>10946.269289726364</v>
      </c>
      <c r="R2204" s="48">
        <f t="shared" si="209"/>
        <v>83921.397887902131</v>
      </c>
      <c r="S2204" s="74">
        <f t="shared" si="210"/>
        <v>55</v>
      </c>
      <c r="T2204" s="6" t="s">
        <v>431</v>
      </c>
      <c r="U2204" s="47" t="s">
        <v>432</v>
      </c>
      <c r="V2204" s="47">
        <v>1</v>
      </c>
      <c r="W2204" s="47">
        <v>1</v>
      </c>
      <c r="X2204" s="47">
        <v>1</v>
      </c>
      <c r="Y2204" s="47">
        <v>1</v>
      </c>
      <c r="Z2204" s="75">
        <v>40855.637060185203</v>
      </c>
      <c r="AA2204" s="6" t="s">
        <v>433</v>
      </c>
      <c r="AB2204" s="47" t="s">
        <v>1591</v>
      </c>
      <c r="AC2204" s="47" t="s">
        <v>1898</v>
      </c>
      <c r="AD2204" s="47" t="s">
        <v>1902</v>
      </c>
      <c r="AE2204" s="47" t="s">
        <v>10217</v>
      </c>
      <c r="AF2204" s="6" t="s">
        <v>10218</v>
      </c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</row>
    <row r="2205" spans="1:43" s="1" customFormat="1" ht="31.5" x14ac:dyDescent="0.25">
      <c r="A2205" s="47">
        <v>2205</v>
      </c>
      <c r="B2205" s="47" t="s">
        <v>10219</v>
      </c>
      <c r="C2205" s="47" t="s">
        <v>1894</v>
      </c>
      <c r="D2205" s="69" t="s">
        <v>1589</v>
      </c>
      <c r="E2205" s="47">
        <v>2004</v>
      </c>
      <c r="F2205" s="69" t="s">
        <v>1896</v>
      </c>
      <c r="G2205" s="69" t="s">
        <v>2130</v>
      </c>
      <c r="H2205" s="69" t="s">
        <v>1895</v>
      </c>
      <c r="I2205" s="70">
        <v>171.2643217493312</v>
      </c>
      <c r="J2205" s="47" t="s">
        <v>430</v>
      </c>
      <c r="K2205" s="47">
        <v>12</v>
      </c>
      <c r="L2205" s="71"/>
      <c r="M2205" s="47">
        <v>75</v>
      </c>
      <c r="N2205" s="48">
        <f t="shared" si="205"/>
        <v>200</v>
      </c>
      <c r="O2205" s="48">
        <f t="shared" si="206"/>
        <v>34252.864349866242</v>
      </c>
      <c r="P2205" s="72">
        <f t="shared" si="207"/>
        <v>3425.2864349866245</v>
      </c>
      <c r="Q2205" s="73">
        <f t="shared" si="208"/>
        <v>5651.722617727929</v>
      </c>
      <c r="R2205" s="48">
        <f t="shared" si="209"/>
        <v>43329.873402580793</v>
      </c>
      <c r="S2205" s="74">
        <f t="shared" si="210"/>
        <v>55</v>
      </c>
      <c r="T2205" s="6" t="s">
        <v>431</v>
      </c>
      <c r="U2205" s="47" t="s">
        <v>432</v>
      </c>
      <c r="V2205" s="47">
        <v>1</v>
      </c>
      <c r="W2205" s="47">
        <v>1</v>
      </c>
      <c r="X2205" s="47">
        <v>1</v>
      </c>
      <c r="Y2205" s="47">
        <v>1</v>
      </c>
      <c r="Z2205" s="75">
        <v>40855.637060185203</v>
      </c>
      <c r="AA2205" s="6" t="s">
        <v>433</v>
      </c>
      <c r="AB2205" s="47" t="s">
        <v>1591</v>
      </c>
      <c r="AC2205" s="47" t="s">
        <v>10220</v>
      </c>
      <c r="AD2205" s="47" t="s">
        <v>1898</v>
      </c>
      <c r="AE2205" s="47" t="s">
        <v>10221</v>
      </c>
      <c r="AF2205" s="6" t="s">
        <v>10222</v>
      </c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</row>
    <row r="2206" spans="1:43" s="1" customFormat="1" ht="31.5" x14ac:dyDescent="0.25">
      <c r="A2206" s="47">
        <v>2206</v>
      </c>
      <c r="B2206" s="47" t="s">
        <v>10223</v>
      </c>
      <c r="C2206" s="47" t="s">
        <v>1894</v>
      </c>
      <c r="D2206" s="69" t="s">
        <v>1589</v>
      </c>
      <c r="E2206" s="47">
        <v>2004</v>
      </c>
      <c r="F2206" s="69" t="s">
        <v>1896</v>
      </c>
      <c r="G2206" s="69" t="s">
        <v>2130</v>
      </c>
      <c r="H2206" s="69" t="s">
        <v>1895</v>
      </c>
      <c r="I2206" s="70">
        <v>307.65429887917139</v>
      </c>
      <c r="J2206" s="47" t="s">
        <v>430</v>
      </c>
      <c r="K2206" s="47">
        <v>12</v>
      </c>
      <c r="L2206" s="71"/>
      <c r="M2206" s="47">
        <v>75</v>
      </c>
      <c r="N2206" s="48">
        <f t="shared" si="205"/>
        <v>200</v>
      </c>
      <c r="O2206" s="48">
        <f t="shared" si="206"/>
        <v>61530.85977583428</v>
      </c>
      <c r="P2206" s="72">
        <f t="shared" si="207"/>
        <v>6153.0859775834288</v>
      </c>
      <c r="Q2206" s="73">
        <f t="shared" si="208"/>
        <v>10152.591863012656</v>
      </c>
      <c r="R2206" s="48">
        <f t="shared" si="209"/>
        <v>77836.53761643036</v>
      </c>
      <c r="S2206" s="74">
        <f t="shared" si="210"/>
        <v>55</v>
      </c>
      <c r="T2206" s="6" t="s">
        <v>431</v>
      </c>
      <c r="U2206" s="47" t="s">
        <v>432</v>
      </c>
      <c r="V2206" s="47">
        <v>1</v>
      </c>
      <c r="W2206" s="47">
        <v>1</v>
      </c>
      <c r="X2206" s="47">
        <v>1</v>
      </c>
      <c r="Y2206" s="47">
        <v>1</v>
      </c>
      <c r="Z2206" s="75">
        <v>40855.637071759258</v>
      </c>
      <c r="AA2206" s="6" t="s">
        <v>433</v>
      </c>
      <c r="AB2206" s="47" t="s">
        <v>1591</v>
      </c>
      <c r="AC2206" s="47" t="s">
        <v>10224</v>
      </c>
      <c r="AD2206" s="47" t="s">
        <v>10220</v>
      </c>
      <c r="AE2206" s="47" t="s">
        <v>10225</v>
      </c>
      <c r="AF2206" s="6" t="s">
        <v>10226</v>
      </c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</row>
    <row r="2207" spans="1:43" s="1" customFormat="1" ht="31.5" x14ac:dyDescent="0.25">
      <c r="A2207" s="47">
        <v>2207</v>
      </c>
      <c r="B2207" s="47" t="s">
        <v>10227</v>
      </c>
      <c r="C2207" s="47" t="s">
        <v>2127</v>
      </c>
      <c r="D2207" s="69" t="s">
        <v>1589</v>
      </c>
      <c r="E2207" s="47">
        <v>2004</v>
      </c>
      <c r="F2207" s="69" t="s">
        <v>1896</v>
      </c>
      <c r="G2207" s="69" t="s">
        <v>2130</v>
      </c>
      <c r="H2207" s="69" t="s">
        <v>1895</v>
      </c>
      <c r="I2207" s="70">
        <v>270.22555028655597</v>
      </c>
      <c r="J2207" s="47" t="s">
        <v>430</v>
      </c>
      <c r="K2207" s="47">
        <v>12</v>
      </c>
      <c r="L2207" s="71"/>
      <c r="M2207" s="47">
        <v>75</v>
      </c>
      <c r="N2207" s="48">
        <f t="shared" si="205"/>
        <v>200</v>
      </c>
      <c r="O2207" s="48">
        <f t="shared" si="206"/>
        <v>54045.110057311191</v>
      </c>
      <c r="P2207" s="72">
        <f t="shared" si="207"/>
        <v>5404.5110057311194</v>
      </c>
      <c r="Q2207" s="73">
        <f t="shared" si="208"/>
        <v>8917.4431594563466</v>
      </c>
      <c r="R2207" s="48">
        <f t="shared" si="209"/>
        <v>68367.064222498651</v>
      </c>
      <c r="S2207" s="74">
        <f t="shared" si="210"/>
        <v>55</v>
      </c>
      <c r="T2207" s="6" t="s">
        <v>431</v>
      </c>
      <c r="U2207" s="47" t="s">
        <v>432</v>
      </c>
      <c r="V2207" s="47">
        <v>1</v>
      </c>
      <c r="W2207" s="47">
        <v>1</v>
      </c>
      <c r="X2207" s="47">
        <v>1</v>
      </c>
      <c r="Y2207" s="47">
        <v>1</v>
      </c>
      <c r="Z2207" s="75">
        <v>40855.637071759258</v>
      </c>
      <c r="AA2207" s="6" t="s">
        <v>433</v>
      </c>
      <c r="AB2207" s="47" t="s">
        <v>1591</v>
      </c>
      <c r="AC2207" s="47" t="s">
        <v>10228</v>
      </c>
      <c r="AD2207" s="47" t="s">
        <v>10224</v>
      </c>
      <c r="AE2207" s="47" t="s">
        <v>10229</v>
      </c>
      <c r="AF2207" s="6" t="s">
        <v>10230</v>
      </c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</row>
    <row r="2208" spans="1:43" s="1" customFormat="1" ht="31.5" x14ac:dyDescent="0.25">
      <c r="A2208" s="47">
        <v>2208</v>
      </c>
      <c r="B2208" s="47" t="s">
        <v>10231</v>
      </c>
      <c r="C2208" s="47" t="s">
        <v>2127</v>
      </c>
      <c r="D2208" s="69" t="s">
        <v>1589</v>
      </c>
      <c r="E2208" s="47">
        <v>2004</v>
      </c>
      <c r="F2208" s="69" t="s">
        <v>1896</v>
      </c>
      <c r="G2208" s="69" t="s">
        <v>904</v>
      </c>
      <c r="H2208" s="69" t="s">
        <v>2130</v>
      </c>
      <c r="I2208" s="70">
        <v>397.20711466088608</v>
      </c>
      <c r="J2208" s="47" t="s">
        <v>430</v>
      </c>
      <c r="K2208" s="47">
        <v>12</v>
      </c>
      <c r="L2208" s="71"/>
      <c r="M2208" s="47">
        <v>75</v>
      </c>
      <c r="N2208" s="48">
        <f t="shared" si="205"/>
        <v>200</v>
      </c>
      <c r="O2208" s="48">
        <f t="shared" si="206"/>
        <v>79441.422932177215</v>
      </c>
      <c r="P2208" s="72">
        <f t="shared" si="207"/>
        <v>7944.142293217722</v>
      </c>
      <c r="Q2208" s="73">
        <f t="shared" si="208"/>
        <v>13107.83478380924</v>
      </c>
      <c r="R2208" s="48">
        <f t="shared" si="209"/>
        <v>100493.40000920418</v>
      </c>
      <c r="S2208" s="74">
        <f t="shared" si="210"/>
        <v>55</v>
      </c>
      <c r="T2208" s="6" t="s">
        <v>431</v>
      </c>
      <c r="U2208" s="47" t="s">
        <v>432</v>
      </c>
      <c r="V2208" s="47">
        <v>1</v>
      </c>
      <c r="W2208" s="47">
        <v>1</v>
      </c>
      <c r="X2208" s="47">
        <v>1</v>
      </c>
      <c r="Y2208" s="47">
        <v>1</v>
      </c>
      <c r="Z2208" s="75">
        <v>40855.637071759258</v>
      </c>
      <c r="AA2208" s="6" t="s">
        <v>433</v>
      </c>
      <c r="AB2208" s="47" t="s">
        <v>1591</v>
      </c>
      <c r="AC2208" s="47" t="s">
        <v>10232</v>
      </c>
      <c r="AD2208" s="47" t="s">
        <v>10228</v>
      </c>
      <c r="AE2208" s="47" t="s">
        <v>10233</v>
      </c>
      <c r="AF2208" s="6" t="s">
        <v>10234</v>
      </c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</row>
    <row r="2209" spans="1:43" s="1" customFormat="1" ht="31.5" x14ac:dyDescent="0.25">
      <c r="A2209" s="47">
        <v>2209</v>
      </c>
      <c r="B2209" s="47" t="s">
        <v>10235</v>
      </c>
      <c r="C2209" s="47" t="s">
        <v>2127</v>
      </c>
      <c r="D2209" s="69" t="s">
        <v>1589</v>
      </c>
      <c r="E2209" s="47">
        <v>2004</v>
      </c>
      <c r="F2209" s="69" t="s">
        <v>1896</v>
      </c>
      <c r="G2209" s="69" t="s">
        <v>904</v>
      </c>
      <c r="H2209" s="69" t="s">
        <v>2130</v>
      </c>
      <c r="I2209" s="70">
        <v>24.35853186492087</v>
      </c>
      <c r="J2209" s="47" t="s">
        <v>430</v>
      </c>
      <c r="K2209" s="47">
        <v>12</v>
      </c>
      <c r="L2209" s="71"/>
      <c r="M2209" s="47">
        <v>75</v>
      </c>
      <c r="N2209" s="48">
        <f t="shared" si="205"/>
        <v>200</v>
      </c>
      <c r="O2209" s="48">
        <f t="shared" si="206"/>
        <v>4871.7063729841739</v>
      </c>
      <c r="P2209" s="72">
        <f t="shared" si="207"/>
        <v>487.17063729841743</v>
      </c>
      <c r="Q2209" s="73">
        <f t="shared" si="208"/>
        <v>803.83155154238864</v>
      </c>
      <c r="R2209" s="48">
        <f t="shared" si="209"/>
        <v>6162.7085618249794</v>
      </c>
      <c r="S2209" s="74">
        <f t="shared" si="210"/>
        <v>55</v>
      </c>
      <c r="T2209" s="6" t="s">
        <v>431</v>
      </c>
      <c r="U2209" s="47" t="s">
        <v>432</v>
      </c>
      <c r="V2209" s="47">
        <v>1</v>
      </c>
      <c r="W2209" s="47">
        <v>1</v>
      </c>
      <c r="X2209" s="47">
        <v>1</v>
      </c>
      <c r="Y2209" s="47">
        <v>1</v>
      </c>
      <c r="Z2209" s="75">
        <v>40855.637071759258</v>
      </c>
      <c r="AA2209" s="6" t="s">
        <v>433</v>
      </c>
      <c r="AB2209" s="47" t="s">
        <v>1591</v>
      </c>
      <c r="AC2209" s="47" t="s">
        <v>10236</v>
      </c>
      <c r="AD2209" s="47" t="s">
        <v>10232</v>
      </c>
      <c r="AE2209" s="47" t="s">
        <v>10237</v>
      </c>
      <c r="AF2209" s="6" t="s">
        <v>10238</v>
      </c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</row>
    <row r="2210" spans="1:43" s="1" customFormat="1" ht="31.5" x14ac:dyDescent="0.25">
      <c r="A2210" s="47">
        <v>2210</v>
      </c>
      <c r="B2210" s="47" t="s">
        <v>10239</v>
      </c>
      <c r="C2210" s="47" t="s">
        <v>2127</v>
      </c>
      <c r="D2210" s="69" t="s">
        <v>1589</v>
      </c>
      <c r="E2210" s="47">
        <v>2004</v>
      </c>
      <c r="F2210" s="69" t="s">
        <v>1896</v>
      </c>
      <c r="G2210" s="69" t="s">
        <v>904</v>
      </c>
      <c r="H2210" s="69" t="s">
        <v>2130</v>
      </c>
      <c r="I2210" s="70">
        <v>329.9219530283811</v>
      </c>
      <c r="J2210" s="47" t="s">
        <v>430</v>
      </c>
      <c r="K2210" s="47">
        <v>12</v>
      </c>
      <c r="L2210" s="71"/>
      <c r="M2210" s="47">
        <v>75</v>
      </c>
      <c r="N2210" s="48">
        <f t="shared" si="205"/>
        <v>200</v>
      </c>
      <c r="O2210" s="48">
        <f t="shared" si="206"/>
        <v>65984.390605676221</v>
      </c>
      <c r="P2210" s="72">
        <f t="shared" si="207"/>
        <v>6598.4390605676226</v>
      </c>
      <c r="Q2210" s="73">
        <f t="shared" si="208"/>
        <v>10887.424449936576</v>
      </c>
      <c r="R2210" s="48">
        <f t="shared" si="209"/>
        <v>83470.254116180411</v>
      </c>
      <c r="S2210" s="74">
        <f t="shared" si="210"/>
        <v>55</v>
      </c>
      <c r="T2210" s="6" t="s">
        <v>431</v>
      </c>
      <c r="U2210" s="47" t="s">
        <v>432</v>
      </c>
      <c r="V2210" s="47">
        <v>1</v>
      </c>
      <c r="W2210" s="47">
        <v>1</v>
      </c>
      <c r="X2210" s="47">
        <v>1</v>
      </c>
      <c r="Y2210" s="47">
        <v>1</v>
      </c>
      <c r="Z2210" s="75">
        <v>40855.637071759258</v>
      </c>
      <c r="AA2210" s="6" t="s">
        <v>433</v>
      </c>
      <c r="AB2210" s="47" t="s">
        <v>1591</v>
      </c>
      <c r="AC2210" s="47" t="s">
        <v>10240</v>
      </c>
      <c r="AD2210" s="47" t="s">
        <v>10236</v>
      </c>
      <c r="AE2210" s="47" t="s">
        <v>10241</v>
      </c>
      <c r="AF2210" s="6" t="s">
        <v>10242</v>
      </c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</row>
    <row r="2211" spans="1:43" s="1" customFormat="1" ht="31.5" x14ac:dyDescent="0.25">
      <c r="A2211" s="47">
        <v>2211</v>
      </c>
      <c r="B2211" s="47" t="s">
        <v>10243</v>
      </c>
      <c r="C2211" s="47" t="s">
        <v>2127</v>
      </c>
      <c r="D2211" s="69" t="s">
        <v>1589</v>
      </c>
      <c r="E2211" s="47">
        <v>2004</v>
      </c>
      <c r="F2211" s="69" t="s">
        <v>1896</v>
      </c>
      <c r="G2211" s="69" t="s">
        <v>904</v>
      </c>
      <c r="H2211" s="69" t="s">
        <v>2130</v>
      </c>
      <c r="I2211" s="70">
        <v>24.980708239303588</v>
      </c>
      <c r="J2211" s="47" t="s">
        <v>430</v>
      </c>
      <c r="K2211" s="47">
        <v>12</v>
      </c>
      <c r="L2211" s="71"/>
      <c r="M2211" s="47">
        <v>75</v>
      </c>
      <c r="N2211" s="48">
        <f t="shared" si="205"/>
        <v>200</v>
      </c>
      <c r="O2211" s="48">
        <f t="shared" si="206"/>
        <v>4996.141647860718</v>
      </c>
      <c r="P2211" s="72">
        <f t="shared" si="207"/>
        <v>499.6141647860718</v>
      </c>
      <c r="Q2211" s="73">
        <f t="shared" si="208"/>
        <v>824.36337189701851</v>
      </c>
      <c r="R2211" s="48">
        <f t="shared" si="209"/>
        <v>6320.1191845438088</v>
      </c>
      <c r="S2211" s="74">
        <f t="shared" si="210"/>
        <v>55</v>
      </c>
      <c r="T2211" s="6" t="s">
        <v>431</v>
      </c>
      <c r="U2211" s="47" t="s">
        <v>432</v>
      </c>
      <c r="V2211" s="47">
        <v>1</v>
      </c>
      <c r="W2211" s="47">
        <v>1</v>
      </c>
      <c r="X2211" s="47">
        <v>1</v>
      </c>
      <c r="Y2211" s="47">
        <v>1</v>
      </c>
      <c r="Z2211" s="75">
        <v>40855.637071759258</v>
      </c>
      <c r="AA2211" s="6" t="s">
        <v>433</v>
      </c>
      <c r="AB2211" s="47" t="s">
        <v>1591</v>
      </c>
      <c r="AC2211" s="47" t="s">
        <v>10244</v>
      </c>
      <c r="AD2211" s="47" t="s">
        <v>10240</v>
      </c>
      <c r="AE2211" s="47" t="s">
        <v>10245</v>
      </c>
      <c r="AF2211" s="6" t="s">
        <v>10246</v>
      </c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</row>
    <row r="2212" spans="1:43" s="1" customFormat="1" ht="31.5" x14ac:dyDescent="0.25">
      <c r="A2212" s="47">
        <v>2212</v>
      </c>
      <c r="B2212" s="47" t="s">
        <v>10247</v>
      </c>
      <c r="C2212" s="47" t="s">
        <v>1894</v>
      </c>
      <c r="D2212" s="69" t="s">
        <v>1589</v>
      </c>
      <c r="E2212" s="47">
        <v>2004</v>
      </c>
      <c r="F2212" s="69" t="s">
        <v>1600</v>
      </c>
      <c r="G2212" s="69" t="s">
        <v>1896</v>
      </c>
      <c r="H2212" s="69" t="s">
        <v>2162</v>
      </c>
      <c r="I2212" s="70">
        <v>39.454151259437353</v>
      </c>
      <c r="J2212" s="47" t="s">
        <v>430</v>
      </c>
      <c r="K2212" s="47">
        <v>12</v>
      </c>
      <c r="L2212" s="71"/>
      <c r="M2212" s="47">
        <v>75</v>
      </c>
      <c r="N2212" s="48">
        <f t="shared" si="205"/>
        <v>200</v>
      </c>
      <c r="O2212" s="48">
        <f t="shared" si="206"/>
        <v>7890.8302518874707</v>
      </c>
      <c r="P2212" s="72">
        <f t="shared" si="207"/>
        <v>789.08302518874711</v>
      </c>
      <c r="Q2212" s="73">
        <f t="shared" si="208"/>
        <v>1301.9869915614324</v>
      </c>
      <c r="R2212" s="48">
        <f t="shared" si="209"/>
        <v>9981.9002686376498</v>
      </c>
      <c r="S2212" s="74">
        <f t="shared" si="210"/>
        <v>55</v>
      </c>
      <c r="T2212" s="6" t="s">
        <v>431</v>
      </c>
      <c r="U2212" s="47" t="s">
        <v>432</v>
      </c>
      <c r="V2212" s="47">
        <v>1</v>
      </c>
      <c r="W2212" s="47">
        <v>1</v>
      </c>
      <c r="X2212" s="47">
        <v>1</v>
      </c>
      <c r="Y2212" s="47">
        <v>1</v>
      </c>
      <c r="Z2212" s="75">
        <v>42529.623113425943</v>
      </c>
      <c r="AA2212" s="6" t="s">
        <v>433</v>
      </c>
      <c r="AB2212" s="47" t="s">
        <v>1591</v>
      </c>
      <c r="AC2212" s="47" t="s">
        <v>10205</v>
      </c>
      <c r="AD2212" s="47" t="s">
        <v>10248</v>
      </c>
      <c r="AE2212" s="47" t="s">
        <v>10249</v>
      </c>
      <c r="AF2212" s="6" t="s">
        <v>10250</v>
      </c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</row>
    <row r="2213" spans="1:43" s="1" customFormat="1" ht="31.5" x14ac:dyDescent="0.25">
      <c r="A2213" s="47">
        <v>2213</v>
      </c>
      <c r="B2213" s="47" t="s">
        <v>10251</v>
      </c>
      <c r="C2213" s="47" t="s">
        <v>2664</v>
      </c>
      <c r="D2213" s="69" t="s">
        <v>1589</v>
      </c>
      <c r="E2213" s="47">
        <v>2004</v>
      </c>
      <c r="F2213" s="69" t="s">
        <v>1896</v>
      </c>
      <c r="G2213" s="69" t="s">
        <v>1895</v>
      </c>
      <c r="H2213" s="69" t="s">
        <v>1600</v>
      </c>
      <c r="I2213" s="70">
        <v>62.758107265591804</v>
      </c>
      <c r="J2213" s="47" t="s">
        <v>430</v>
      </c>
      <c r="K2213" s="47">
        <v>8</v>
      </c>
      <c r="L2213" s="71"/>
      <c r="M2213" s="47">
        <v>75</v>
      </c>
      <c r="N2213" s="48">
        <f t="shared" si="205"/>
        <v>160</v>
      </c>
      <c r="O2213" s="48">
        <f t="shared" si="206"/>
        <v>10041.297162494688</v>
      </c>
      <c r="P2213" s="72">
        <f t="shared" si="207"/>
        <v>1004.1297162494689</v>
      </c>
      <c r="Q2213" s="73">
        <f t="shared" si="208"/>
        <v>1656.8140318116234</v>
      </c>
      <c r="R2213" s="48">
        <f t="shared" si="209"/>
        <v>12702.24091055578</v>
      </c>
      <c r="S2213" s="74">
        <f t="shared" si="210"/>
        <v>55</v>
      </c>
      <c r="T2213" s="6" t="s">
        <v>431</v>
      </c>
      <c r="U2213" s="47" t="s">
        <v>432</v>
      </c>
      <c r="V2213" s="47">
        <v>1</v>
      </c>
      <c r="W2213" s="47">
        <v>1</v>
      </c>
      <c r="X2213" s="47">
        <v>1</v>
      </c>
      <c r="Y2213" s="47">
        <v>1</v>
      </c>
      <c r="Z2213" s="75">
        <v>40855.637071759258</v>
      </c>
      <c r="AA2213" s="6" t="s">
        <v>433</v>
      </c>
      <c r="AB2213" s="47" t="s">
        <v>1591</v>
      </c>
      <c r="AC2213" s="47" t="s">
        <v>9751</v>
      </c>
      <c r="AD2213" s="47" t="s">
        <v>10252</v>
      </c>
      <c r="AE2213" s="47" t="s">
        <v>10253</v>
      </c>
      <c r="AF2213" s="6" t="s">
        <v>10254</v>
      </c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</row>
    <row r="2214" spans="1:43" s="1" customFormat="1" ht="31.5" x14ac:dyDescent="0.25">
      <c r="A2214" s="47">
        <v>2214</v>
      </c>
      <c r="B2214" s="47" t="s">
        <v>10255</v>
      </c>
      <c r="C2214" s="47" t="s">
        <v>1894</v>
      </c>
      <c r="D2214" s="69" t="s">
        <v>1589</v>
      </c>
      <c r="E2214" s="47">
        <v>2004</v>
      </c>
      <c r="F2214" s="69" t="s">
        <v>1896</v>
      </c>
      <c r="G2214" s="69" t="s">
        <v>2130</v>
      </c>
      <c r="H2214" s="69" t="s">
        <v>1895</v>
      </c>
      <c r="I2214" s="70">
        <v>1.9117028473719091</v>
      </c>
      <c r="J2214" s="47" t="s">
        <v>430</v>
      </c>
      <c r="K2214" s="47">
        <v>8</v>
      </c>
      <c r="L2214" s="71"/>
      <c r="M2214" s="47">
        <v>75</v>
      </c>
      <c r="N2214" s="48">
        <f t="shared" si="205"/>
        <v>160</v>
      </c>
      <c r="O2214" s="48">
        <f t="shared" si="206"/>
        <v>305.87245557950547</v>
      </c>
      <c r="P2214" s="72">
        <f t="shared" si="207"/>
        <v>30.587245557950549</v>
      </c>
      <c r="Q2214" s="73">
        <f t="shared" si="208"/>
        <v>50.468955170618401</v>
      </c>
      <c r="R2214" s="48">
        <f t="shared" si="209"/>
        <v>386.92865630807444</v>
      </c>
      <c r="S2214" s="74">
        <f t="shared" si="210"/>
        <v>55</v>
      </c>
      <c r="T2214" s="6" t="s">
        <v>431</v>
      </c>
      <c r="U2214" s="47" t="s">
        <v>432</v>
      </c>
      <c r="V2214" s="47">
        <v>1</v>
      </c>
      <c r="W2214" s="47">
        <v>1</v>
      </c>
      <c r="X2214" s="47">
        <v>1</v>
      </c>
      <c r="Y2214" s="47">
        <v>1</v>
      </c>
      <c r="Z2214" s="75">
        <v>40855.637071759258</v>
      </c>
      <c r="AA2214" s="6" t="s">
        <v>433</v>
      </c>
      <c r="AB2214" s="47" t="s">
        <v>1591</v>
      </c>
      <c r="AC2214" s="47"/>
      <c r="AD2214" s="47" t="s">
        <v>10256</v>
      </c>
      <c r="AE2214" s="47" t="s">
        <v>10257</v>
      </c>
      <c r="AF2214" s="6" t="s">
        <v>10258</v>
      </c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</row>
    <row r="2215" spans="1:43" s="1" customFormat="1" ht="31.5" x14ac:dyDescent="0.25">
      <c r="A2215" s="47">
        <v>2215</v>
      </c>
      <c r="B2215" s="47" t="s">
        <v>10259</v>
      </c>
      <c r="C2215" s="47" t="s">
        <v>9778</v>
      </c>
      <c r="D2215" s="69" t="s">
        <v>1589</v>
      </c>
      <c r="E2215" s="47">
        <v>2004</v>
      </c>
      <c r="F2215" s="69" t="s">
        <v>1896</v>
      </c>
      <c r="G2215" s="69" t="s">
        <v>904</v>
      </c>
      <c r="H2215" s="69" t="s">
        <v>2130</v>
      </c>
      <c r="I2215" s="70">
        <v>51.450126942666877</v>
      </c>
      <c r="J2215" s="47" t="s">
        <v>430</v>
      </c>
      <c r="K2215" s="47">
        <v>8</v>
      </c>
      <c r="L2215" s="71"/>
      <c r="M2215" s="47">
        <v>75</v>
      </c>
      <c r="N2215" s="48">
        <f t="shared" si="205"/>
        <v>160</v>
      </c>
      <c r="O2215" s="48">
        <f t="shared" si="206"/>
        <v>8232.0203108266996</v>
      </c>
      <c r="P2215" s="72">
        <f t="shared" si="207"/>
        <v>823.20203108267003</v>
      </c>
      <c r="Q2215" s="73">
        <f t="shared" si="208"/>
        <v>1358.2833512864054</v>
      </c>
      <c r="R2215" s="48">
        <f t="shared" si="209"/>
        <v>10413.505693195775</v>
      </c>
      <c r="S2215" s="74">
        <f t="shared" si="210"/>
        <v>55</v>
      </c>
      <c r="T2215" s="6" t="s">
        <v>431</v>
      </c>
      <c r="U2215" s="47" t="s">
        <v>432</v>
      </c>
      <c r="V2215" s="47">
        <v>1</v>
      </c>
      <c r="W2215" s="47">
        <v>1</v>
      </c>
      <c r="X2215" s="47">
        <v>1</v>
      </c>
      <c r="Y2215" s="47">
        <v>1</v>
      </c>
      <c r="Z2215" s="75">
        <v>40855.637071759258</v>
      </c>
      <c r="AA2215" s="6" t="s">
        <v>433</v>
      </c>
      <c r="AB2215" s="47" t="s">
        <v>1591</v>
      </c>
      <c r="AC2215" s="47" t="s">
        <v>10240</v>
      </c>
      <c r="AD2215" s="47" t="s">
        <v>10260</v>
      </c>
      <c r="AE2215" s="47" t="s">
        <v>10261</v>
      </c>
      <c r="AF2215" s="6" t="s">
        <v>10262</v>
      </c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</row>
    <row r="2216" spans="1:43" s="1" customFormat="1" ht="31.5" x14ac:dyDescent="0.25">
      <c r="A2216" s="47">
        <v>2216</v>
      </c>
      <c r="B2216" s="47" t="s">
        <v>10263</v>
      </c>
      <c r="C2216" s="47" t="s">
        <v>9778</v>
      </c>
      <c r="D2216" s="69" t="s">
        <v>1589</v>
      </c>
      <c r="E2216" s="47">
        <v>2004</v>
      </c>
      <c r="F2216" s="69" t="s">
        <v>1896</v>
      </c>
      <c r="G2216" s="69" t="s">
        <v>904</v>
      </c>
      <c r="H2216" s="69" t="s">
        <v>2130</v>
      </c>
      <c r="I2216" s="70">
        <v>2.8453181119866069</v>
      </c>
      <c r="J2216" s="47" t="s">
        <v>430</v>
      </c>
      <c r="K2216" s="47">
        <v>8</v>
      </c>
      <c r="L2216" s="71"/>
      <c r="M2216" s="47">
        <v>75</v>
      </c>
      <c r="N2216" s="48">
        <f t="shared" si="205"/>
        <v>160</v>
      </c>
      <c r="O2216" s="48">
        <f t="shared" si="206"/>
        <v>455.25089791785712</v>
      </c>
      <c r="P2216" s="72">
        <f t="shared" si="207"/>
        <v>45.525089791785717</v>
      </c>
      <c r="Q2216" s="73">
        <f t="shared" si="208"/>
        <v>75.116398156446422</v>
      </c>
      <c r="R2216" s="48">
        <f t="shared" si="209"/>
        <v>575.89238586608928</v>
      </c>
      <c r="S2216" s="74">
        <f t="shared" si="210"/>
        <v>55</v>
      </c>
      <c r="T2216" s="6" t="s">
        <v>431</v>
      </c>
      <c r="U2216" s="47" t="s">
        <v>432</v>
      </c>
      <c r="V2216" s="47">
        <v>1</v>
      </c>
      <c r="W2216" s="47">
        <v>1</v>
      </c>
      <c r="X2216" s="47">
        <v>1</v>
      </c>
      <c r="Y2216" s="47">
        <v>1</v>
      </c>
      <c r="Z2216" s="75">
        <v>40855.637083333328</v>
      </c>
      <c r="AA2216" s="6" t="s">
        <v>433</v>
      </c>
      <c r="AB2216" s="47" t="s">
        <v>1591</v>
      </c>
      <c r="AC2216" s="47"/>
      <c r="AD2216" s="47"/>
      <c r="AE2216" s="47" t="s">
        <v>10264</v>
      </c>
      <c r="AF2216" s="6" t="s">
        <v>10265</v>
      </c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</row>
    <row r="2217" spans="1:43" s="1" customFormat="1" ht="31.5" x14ac:dyDescent="0.25">
      <c r="A2217" s="47">
        <v>2217</v>
      </c>
      <c r="B2217" s="47" t="s">
        <v>10266</v>
      </c>
      <c r="C2217" s="47" t="s">
        <v>1588</v>
      </c>
      <c r="D2217" s="69" t="s">
        <v>1589</v>
      </c>
      <c r="E2217" s="47">
        <v>2004</v>
      </c>
      <c r="F2217" s="69" t="s">
        <v>904</v>
      </c>
      <c r="G2217" s="69" t="s">
        <v>1896</v>
      </c>
      <c r="H2217" s="69" t="s">
        <v>427</v>
      </c>
      <c r="I2217" s="70">
        <v>2.3522107072489611</v>
      </c>
      <c r="J2217" s="47" t="s">
        <v>430</v>
      </c>
      <c r="K2217" s="47">
        <v>12</v>
      </c>
      <c r="L2217" s="71"/>
      <c r="M2217" s="47">
        <v>75</v>
      </c>
      <c r="N2217" s="48">
        <f t="shared" si="205"/>
        <v>200</v>
      </c>
      <c r="O2217" s="48">
        <f t="shared" si="206"/>
        <v>470.44214144979219</v>
      </c>
      <c r="P2217" s="72">
        <f t="shared" si="207"/>
        <v>47.044214144979222</v>
      </c>
      <c r="Q2217" s="73">
        <f t="shared" si="208"/>
        <v>77.622953339215712</v>
      </c>
      <c r="R2217" s="48">
        <f t="shared" si="209"/>
        <v>595.10930893398722</v>
      </c>
      <c r="S2217" s="74">
        <f t="shared" si="210"/>
        <v>55</v>
      </c>
      <c r="T2217" s="6" t="s">
        <v>431</v>
      </c>
      <c r="U2217" s="47" t="s">
        <v>432</v>
      </c>
      <c r="V2217" s="47">
        <v>1</v>
      </c>
      <c r="W2217" s="47">
        <v>1</v>
      </c>
      <c r="X2217" s="47">
        <v>1</v>
      </c>
      <c r="Y2217" s="47">
        <v>1</v>
      </c>
      <c r="Z2217" s="75">
        <v>40855.637083333328</v>
      </c>
      <c r="AA2217" s="6" t="s">
        <v>433</v>
      </c>
      <c r="AB2217" s="47" t="s">
        <v>1591</v>
      </c>
      <c r="AC2217" s="47" t="s">
        <v>10267</v>
      </c>
      <c r="AD2217" s="47" t="s">
        <v>10268</v>
      </c>
      <c r="AE2217" s="47" t="s">
        <v>10269</v>
      </c>
      <c r="AF2217" s="6" t="s">
        <v>10270</v>
      </c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</row>
    <row r="2218" spans="1:43" s="1" customFormat="1" ht="31.5" x14ac:dyDescent="0.25">
      <c r="A2218" s="47">
        <v>2218</v>
      </c>
      <c r="B2218" s="47" t="s">
        <v>10271</v>
      </c>
      <c r="C2218" s="47" t="s">
        <v>1588</v>
      </c>
      <c r="D2218" s="69" t="s">
        <v>1589</v>
      </c>
      <c r="E2218" s="47">
        <v>2004</v>
      </c>
      <c r="F2218" s="69" t="s">
        <v>1896</v>
      </c>
      <c r="G2218" s="69" t="s">
        <v>10272</v>
      </c>
      <c r="H2218" s="69" t="s">
        <v>10273</v>
      </c>
      <c r="I2218" s="70">
        <v>27.082335095855878</v>
      </c>
      <c r="J2218" s="47" t="s">
        <v>430</v>
      </c>
      <c r="K2218" s="47">
        <v>10</v>
      </c>
      <c r="L2218" s="71"/>
      <c r="M2218" s="47">
        <v>75</v>
      </c>
      <c r="N2218" s="48">
        <f t="shared" si="205"/>
        <v>180</v>
      </c>
      <c r="O2218" s="48">
        <f t="shared" si="206"/>
        <v>4874.820317254058</v>
      </c>
      <c r="P2218" s="72">
        <f t="shared" si="207"/>
        <v>487.48203172540582</v>
      </c>
      <c r="Q2218" s="73">
        <f t="shared" si="208"/>
        <v>804.34535234691964</v>
      </c>
      <c r="R2218" s="48">
        <f t="shared" si="209"/>
        <v>6166.6477013263839</v>
      </c>
      <c r="S2218" s="74">
        <f t="shared" si="210"/>
        <v>55</v>
      </c>
      <c r="T2218" s="6" t="s">
        <v>431</v>
      </c>
      <c r="U2218" s="47" t="s">
        <v>432</v>
      </c>
      <c r="V2218" s="47">
        <v>1</v>
      </c>
      <c r="W2218" s="47">
        <v>1</v>
      </c>
      <c r="X2218" s="47">
        <v>1</v>
      </c>
      <c r="Y2218" s="47">
        <v>1</v>
      </c>
      <c r="Z2218" s="75">
        <v>40855.637083333328</v>
      </c>
      <c r="AA2218" s="6" t="s">
        <v>433</v>
      </c>
      <c r="AB2218" s="47" t="s">
        <v>1591</v>
      </c>
      <c r="AC2218" s="47" t="s">
        <v>10274</v>
      </c>
      <c r="AD2218" s="47" t="s">
        <v>10275</v>
      </c>
      <c r="AE2218" s="47" t="s">
        <v>10276</v>
      </c>
      <c r="AF2218" s="6" t="s">
        <v>10277</v>
      </c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</row>
    <row r="2219" spans="1:43" s="1" customFormat="1" ht="31.5" x14ac:dyDescent="0.25">
      <c r="A2219" s="47">
        <v>2219</v>
      </c>
      <c r="B2219" s="47" t="s">
        <v>10278</v>
      </c>
      <c r="C2219" s="47" t="s">
        <v>1588</v>
      </c>
      <c r="D2219" s="69" t="s">
        <v>1589</v>
      </c>
      <c r="E2219" s="47">
        <v>2004</v>
      </c>
      <c r="F2219" s="69" t="s">
        <v>1896</v>
      </c>
      <c r="G2219" s="69" t="s">
        <v>10272</v>
      </c>
      <c r="H2219" s="69" t="s">
        <v>10273</v>
      </c>
      <c r="I2219" s="70">
        <v>234.43610264848269</v>
      </c>
      <c r="J2219" s="47" t="s">
        <v>430</v>
      </c>
      <c r="K2219" s="47">
        <v>10</v>
      </c>
      <c r="L2219" s="71"/>
      <c r="M2219" s="47">
        <v>75</v>
      </c>
      <c r="N2219" s="48">
        <f t="shared" ref="N2219:N2282" si="211">IF(K2219=4,100,IF(K2219=6,140,IF(K2219=8,160,IF(K2219=10,180,IF(K2219=12,200,IF(K2219=14,225,IF(K2219=16,275,IF(K2219=18,350,0))))))))</f>
        <v>180</v>
      </c>
      <c r="O2219" s="48">
        <f t="shared" si="206"/>
        <v>42198.498476726883</v>
      </c>
      <c r="P2219" s="72">
        <f t="shared" si="207"/>
        <v>4219.8498476726882</v>
      </c>
      <c r="Q2219" s="73">
        <f t="shared" si="208"/>
        <v>6962.7522486599355</v>
      </c>
      <c r="R2219" s="48">
        <f t="shared" si="209"/>
        <v>53381.100573059506</v>
      </c>
      <c r="S2219" s="74">
        <f t="shared" si="210"/>
        <v>55</v>
      </c>
      <c r="T2219" s="6" t="s">
        <v>431</v>
      </c>
      <c r="U2219" s="47" t="s">
        <v>432</v>
      </c>
      <c r="V2219" s="47">
        <v>1</v>
      </c>
      <c r="W2219" s="47">
        <v>1</v>
      </c>
      <c r="X2219" s="47">
        <v>1</v>
      </c>
      <c r="Y2219" s="47">
        <v>1</v>
      </c>
      <c r="Z2219" s="75">
        <v>40855.637083333328</v>
      </c>
      <c r="AA2219" s="6" t="s">
        <v>433</v>
      </c>
      <c r="AB2219" s="47" t="s">
        <v>1591</v>
      </c>
      <c r="AC2219" s="47" t="s">
        <v>10279</v>
      </c>
      <c r="AD2219" s="47" t="s">
        <v>10274</v>
      </c>
      <c r="AE2219" s="47" t="s">
        <v>10280</v>
      </c>
      <c r="AF2219" s="6" t="s">
        <v>10281</v>
      </c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</row>
    <row r="2220" spans="1:43" s="1" customFormat="1" ht="31.5" x14ac:dyDescent="0.25">
      <c r="A2220" s="47">
        <v>2220</v>
      </c>
      <c r="B2220" s="47" t="s">
        <v>10282</v>
      </c>
      <c r="C2220" s="47" t="s">
        <v>1588</v>
      </c>
      <c r="D2220" s="69" t="s">
        <v>1589</v>
      </c>
      <c r="E2220" s="47">
        <v>2004</v>
      </c>
      <c r="F2220" s="69" t="s">
        <v>10272</v>
      </c>
      <c r="G2220" s="69" t="s">
        <v>1896</v>
      </c>
      <c r="H2220" s="69" t="s">
        <v>457</v>
      </c>
      <c r="I2220" s="70">
        <v>23.755231038898181</v>
      </c>
      <c r="J2220" s="47" t="s">
        <v>430</v>
      </c>
      <c r="K2220" s="47">
        <v>8</v>
      </c>
      <c r="L2220" s="71"/>
      <c r="M2220" s="47">
        <v>75</v>
      </c>
      <c r="N2220" s="48">
        <f t="shared" si="211"/>
        <v>160</v>
      </c>
      <c r="O2220" s="48">
        <f t="shared" si="206"/>
        <v>3800.8369662237092</v>
      </c>
      <c r="P2220" s="72">
        <f t="shared" si="207"/>
        <v>380.08369662237095</v>
      </c>
      <c r="Q2220" s="73">
        <f t="shared" si="208"/>
        <v>627.13809942691194</v>
      </c>
      <c r="R2220" s="48">
        <f t="shared" si="209"/>
        <v>4808.0587622729918</v>
      </c>
      <c r="S2220" s="74">
        <f t="shared" si="210"/>
        <v>55</v>
      </c>
      <c r="T2220" s="6" t="s">
        <v>431</v>
      </c>
      <c r="U2220" s="47" t="s">
        <v>432</v>
      </c>
      <c r="V2220" s="47">
        <v>1</v>
      </c>
      <c r="W2220" s="47">
        <v>1</v>
      </c>
      <c r="X2220" s="47">
        <v>1</v>
      </c>
      <c r="Y2220" s="47">
        <v>1</v>
      </c>
      <c r="Z2220" s="75">
        <v>40855.637083333328</v>
      </c>
      <c r="AA2220" s="6" t="s">
        <v>433</v>
      </c>
      <c r="AB2220" s="47" t="s">
        <v>1591</v>
      </c>
      <c r="AC2220" s="47" t="s">
        <v>10275</v>
      </c>
      <c r="AD2220" s="47" t="s">
        <v>10283</v>
      </c>
      <c r="AE2220" s="47" t="s">
        <v>10284</v>
      </c>
      <c r="AF2220" s="6" t="s">
        <v>10285</v>
      </c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</row>
    <row r="2221" spans="1:43" s="1" customFormat="1" ht="15.75" x14ac:dyDescent="0.25">
      <c r="A2221" s="47">
        <v>2221</v>
      </c>
      <c r="B2221" s="47" t="s">
        <v>10286</v>
      </c>
      <c r="C2221" s="47" t="s">
        <v>1588</v>
      </c>
      <c r="D2221" s="69" t="s">
        <v>10287</v>
      </c>
      <c r="E2221" s="47">
        <v>2004</v>
      </c>
      <c r="F2221" s="69" t="s">
        <v>1896</v>
      </c>
      <c r="G2221" s="69" t="s">
        <v>10273</v>
      </c>
      <c r="H2221" s="69" t="s">
        <v>3803</v>
      </c>
      <c r="I2221" s="70">
        <v>3.8530049884378048</v>
      </c>
      <c r="J2221" s="47" t="s">
        <v>430</v>
      </c>
      <c r="K2221" s="47">
        <v>6</v>
      </c>
      <c r="L2221" s="71"/>
      <c r="M2221" s="47">
        <v>75</v>
      </c>
      <c r="N2221" s="48">
        <f t="shared" si="211"/>
        <v>140</v>
      </c>
      <c r="O2221" s="48">
        <f t="shared" si="206"/>
        <v>539.42069838129271</v>
      </c>
      <c r="P2221" s="72">
        <f t="shared" si="207"/>
        <v>53.942069838129271</v>
      </c>
      <c r="Q2221" s="73">
        <f t="shared" si="208"/>
        <v>89.004415232913288</v>
      </c>
      <c r="R2221" s="48">
        <f t="shared" si="209"/>
        <v>682.36718345233521</v>
      </c>
      <c r="S2221" s="74">
        <f t="shared" si="210"/>
        <v>55</v>
      </c>
      <c r="T2221" s="6" t="s">
        <v>431</v>
      </c>
      <c r="U2221" s="47" t="s">
        <v>432</v>
      </c>
      <c r="V2221" s="47">
        <v>1</v>
      </c>
      <c r="W2221" s="47">
        <v>1</v>
      </c>
      <c r="X2221" s="47">
        <v>1</v>
      </c>
      <c r="Y2221" s="47">
        <v>1</v>
      </c>
      <c r="Z2221" s="75">
        <v>40855.637083333328</v>
      </c>
      <c r="AA2221" s="6" t="s">
        <v>433</v>
      </c>
      <c r="AB2221" s="47" t="s">
        <v>10288</v>
      </c>
      <c r="AC2221" s="47" t="s">
        <v>10279</v>
      </c>
      <c r="AD2221" s="47" t="s">
        <v>10289</v>
      </c>
      <c r="AE2221" s="47" t="s">
        <v>10290</v>
      </c>
      <c r="AF2221" s="6" t="s">
        <v>10291</v>
      </c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</row>
    <row r="2222" spans="1:43" s="1" customFormat="1" ht="31.5" x14ac:dyDescent="0.25">
      <c r="A2222" s="47">
        <v>2222</v>
      </c>
      <c r="B2222" s="47" t="s">
        <v>10292</v>
      </c>
      <c r="C2222" s="47" t="s">
        <v>1588</v>
      </c>
      <c r="D2222" s="69" t="s">
        <v>1589</v>
      </c>
      <c r="E2222" s="47">
        <v>2004</v>
      </c>
      <c r="F2222" s="69" t="s">
        <v>1896</v>
      </c>
      <c r="G2222" s="69" t="s">
        <v>3803</v>
      </c>
      <c r="H2222" s="69" t="s">
        <v>7445</v>
      </c>
      <c r="I2222" s="70">
        <v>42.492836041560913</v>
      </c>
      <c r="J2222" s="47" t="s">
        <v>430</v>
      </c>
      <c r="K2222" s="47">
        <v>10</v>
      </c>
      <c r="L2222" s="71"/>
      <c r="M2222" s="47">
        <v>75</v>
      </c>
      <c r="N2222" s="48">
        <f t="shared" si="211"/>
        <v>180</v>
      </c>
      <c r="O2222" s="48">
        <f t="shared" si="206"/>
        <v>7648.7104874809647</v>
      </c>
      <c r="P2222" s="72">
        <f t="shared" si="207"/>
        <v>764.87104874809654</v>
      </c>
      <c r="Q2222" s="73">
        <f t="shared" si="208"/>
        <v>1262.0372304343591</v>
      </c>
      <c r="R2222" s="48">
        <f t="shared" si="209"/>
        <v>9675.6187666634214</v>
      </c>
      <c r="S2222" s="74">
        <f t="shared" si="210"/>
        <v>55</v>
      </c>
      <c r="T2222" s="6" t="s">
        <v>431</v>
      </c>
      <c r="U2222" s="47" t="s">
        <v>432</v>
      </c>
      <c r="V2222" s="47">
        <v>1</v>
      </c>
      <c r="W2222" s="47">
        <v>1</v>
      </c>
      <c r="X2222" s="47">
        <v>1</v>
      </c>
      <c r="Y2222" s="47">
        <v>1</v>
      </c>
      <c r="Z2222" s="75">
        <v>40855.637083333328</v>
      </c>
      <c r="AA2222" s="6" t="s">
        <v>433</v>
      </c>
      <c r="AB2222" s="47" t="s">
        <v>1591</v>
      </c>
      <c r="AC2222" s="47" t="s">
        <v>10293</v>
      </c>
      <c r="AD2222" s="47" t="s">
        <v>10294</v>
      </c>
      <c r="AE2222" s="47" t="s">
        <v>10295</v>
      </c>
      <c r="AF2222" s="6" t="s">
        <v>10296</v>
      </c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</row>
    <row r="2223" spans="1:43" s="1" customFormat="1" ht="31.5" x14ac:dyDescent="0.25">
      <c r="A2223" s="47">
        <v>2223</v>
      </c>
      <c r="B2223" s="47" t="s">
        <v>10297</v>
      </c>
      <c r="C2223" s="47" t="s">
        <v>1588</v>
      </c>
      <c r="D2223" s="69" t="s">
        <v>1589</v>
      </c>
      <c r="E2223" s="47">
        <v>2004</v>
      </c>
      <c r="F2223" s="69" t="s">
        <v>3803</v>
      </c>
      <c r="G2223" s="69" t="s">
        <v>1896</v>
      </c>
      <c r="H2223" s="69" t="s">
        <v>3827</v>
      </c>
      <c r="I2223" s="70">
        <v>198.3856565829029</v>
      </c>
      <c r="J2223" s="47" t="s">
        <v>430</v>
      </c>
      <c r="K2223" s="47">
        <v>8</v>
      </c>
      <c r="L2223" s="71"/>
      <c r="M2223" s="47">
        <v>75</v>
      </c>
      <c r="N2223" s="48">
        <f t="shared" si="211"/>
        <v>160</v>
      </c>
      <c r="O2223" s="48">
        <f t="shared" si="206"/>
        <v>31741.705053264464</v>
      </c>
      <c r="P2223" s="72">
        <f t="shared" si="207"/>
        <v>3174.1705053264468</v>
      </c>
      <c r="Q2223" s="73">
        <f t="shared" si="208"/>
        <v>5237.3813337886359</v>
      </c>
      <c r="R2223" s="48">
        <f t="shared" si="209"/>
        <v>40153.256892379548</v>
      </c>
      <c r="S2223" s="74">
        <f t="shared" si="210"/>
        <v>55</v>
      </c>
      <c r="T2223" s="6" t="s">
        <v>431</v>
      </c>
      <c r="U2223" s="47" t="s">
        <v>432</v>
      </c>
      <c r="V2223" s="47">
        <v>1</v>
      </c>
      <c r="W2223" s="47">
        <v>1</v>
      </c>
      <c r="X2223" s="47">
        <v>1</v>
      </c>
      <c r="Y2223" s="47">
        <v>1</v>
      </c>
      <c r="Z2223" s="75">
        <v>40855.637083333328</v>
      </c>
      <c r="AA2223" s="6" t="s">
        <v>433</v>
      </c>
      <c r="AB2223" s="47" t="s">
        <v>1591</v>
      </c>
      <c r="AC2223" s="47" t="s">
        <v>5598</v>
      </c>
      <c r="AD2223" s="47" t="s">
        <v>3828</v>
      </c>
      <c r="AE2223" s="47" t="s">
        <v>10298</v>
      </c>
      <c r="AF2223" s="6" t="s">
        <v>10299</v>
      </c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</row>
    <row r="2224" spans="1:43" s="1" customFormat="1" ht="31.5" x14ac:dyDescent="0.25">
      <c r="A2224" s="47">
        <v>2224</v>
      </c>
      <c r="B2224" s="47" t="s">
        <v>10300</v>
      </c>
      <c r="C2224" s="47" t="s">
        <v>4600</v>
      </c>
      <c r="D2224" s="69" t="s">
        <v>1589</v>
      </c>
      <c r="E2224" s="47">
        <v>2004</v>
      </c>
      <c r="F2224" s="69" t="s">
        <v>1896</v>
      </c>
      <c r="G2224" s="69" t="s">
        <v>3803</v>
      </c>
      <c r="H2224" s="69" t="s">
        <v>7445</v>
      </c>
      <c r="I2224" s="70">
        <v>54.387300437288467</v>
      </c>
      <c r="J2224" s="47" t="s">
        <v>430</v>
      </c>
      <c r="K2224" s="47">
        <v>6</v>
      </c>
      <c r="L2224" s="71"/>
      <c r="M2224" s="47">
        <v>75</v>
      </c>
      <c r="N2224" s="48">
        <f t="shared" si="211"/>
        <v>140</v>
      </c>
      <c r="O2224" s="48">
        <f t="shared" si="206"/>
        <v>7614.2220612203855</v>
      </c>
      <c r="P2224" s="72">
        <f t="shared" si="207"/>
        <v>761.42220612203857</v>
      </c>
      <c r="Q2224" s="73">
        <f t="shared" si="208"/>
        <v>1256.3466401013636</v>
      </c>
      <c r="R2224" s="48">
        <f t="shared" si="209"/>
        <v>9631.9909074437874</v>
      </c>
      <c r="S2224" s="74">
        <f t="shared" si="210"/>
        <v>55</v>
      </c>
      <c r="T2224" s="6" t="s">
        <v>431</v>
      </c>
      <c r="U2224" s="47" t="s">
        <v>432</v>
      </c>
      <c r="V2224" s="47">
        <v>1</v>
      </c>
      <c r="W2224" s="47">
        <v>1</v>
      </c>
      <c r="X2224" s="47">
        <v>1</v>
      </c>
      <c r="Y2224" s="47">
        <v>1</v>
      </c>
      <c r="Z2224" s="75">
        <v>40855.637083333328</v>
      </c>
      <c r="AA2224" s="6" t="s">
        <v>433</v>
      </c>
      <c r="AB2224" s="47" t="s">
        <v>1591</v>
      </c>
      <c r="AC2224" s="47" t="s">
        <v>10301</v>
      </c>
      <c r="AD2224" s="47" t="s">
        <v>10302</v>
      </c>
      <c r="AE2224" s="47" t="s">
        <v>10303</v>
      </c>
      <c r="AF2224" s="6" t="s">
        <v>10304</v>
      </c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</row>
    <row r="2225" spans="1:43" s="1" customFormat="1" ht="15.75" x14ac:dyDescent="0.25">
      <c r="A2225" s="47">
        <v>2225</v>
      </c>
      <c r="B2225" s="47" t="s">
        <v>10305</v>
      </c>
      <c r="C2225" s="47" t="s">
        <v>4600</v>
      </c>
      <c r="D2225" s="69" t="s">
        <v>1685</v>
      </c>
      <c r="E2225" s="47">
        <v>1979</v>
      </c>
      <c r="F2225" s="69" t="s">
        <v>1896</v>
      </c>
      <c r="G2225" s="69" t="s">
        <v>3803</v>
      </c>
      <c r="H2225" s="69" t="s">
        <v>7445</v>
      </c>
      <c r="I2225" s="70">
        <v>456.15980000158493</v>
      </c>
      <c r="J2225" s="47" t="s">
        <v>430</v>
      </c>
      <c r="K2225" s="47">
        <v>10</v>
      </c>
      <c r="L2225" s="71"/>
      <c r="M2225" s="47">
        <v>75</v>
      </c>
      <c r="N2225" s="48">
        <f t="shared" si="211"/>
        <v>180</v>
      </c>
      <c r="O2225" s="48">
        <f t="shared" si="206"/>
        <v>82108.764000285286</v>
      </c>
      <c r="P2225" s="72">
        <f t="shared" si="207"/>
        <v>8210.8764000285282</v>
      </c>
      <c r="Q2225" s="73">
        <f t="shared" si="208"/>
        <v>13547.946060047072</v>
      </c>
      <c r="R2225" s="48">
        <f t="shared" si="209"/>
        <v>103867.58646036089</v>
      </c>
      <c r="S2225" s="74">
        <f t="shared" si="210"/>
        <v>30</v>
      </c>
      <c r="T2225" s="6" t="s">
        <v>431</v>
      </c>
      <c r="U2225" s="47" t="s">
        <v>432</v>
      </c>
      <c r="V2225" s="47">
        <v>1</v>
      </c>
      <c r="W2225" s="47">
        <v>1</v>
      </c>
      <c r="X2225" s="47">
        <v>1</v>
      </c>
      <c r="Y2225" s="47">
        <v>1</v>
      </c>
      <c r="Z2225" s="75">
        <v>40855.637083333328</v>
      </c>
      <c r="AA2225" s="6" t="s">
        <v>433</v>
      </c>
      <c r="AB2225" s="47" t="s">
        <v>1686</v>
      </c>
      <c r="AC2225" s="47" t="s">
        <v>7447</v>
      </c>
      <c r="AD2225" s="47" t="s">
        <v>10306</v>
      </c>
      <c r="AE2225" s="47" t="s">
        <v>10307</v>
      </c>
      <c r="AF2225" s="6" t="s">
        <v>10308</v>
      </c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</row>
    <row r="2226" spans="1:43" s="1" customFormat="1" ht="15.75" x14ac:dyDescent="0.25">
      <c r="A2226" s="47">
        <v>2226</v>
      </c>
      <c r="B2226" s="47" t="s">
        <v>10309</v>
      </c>
      <c r="C2226" s="47" t="s">
        <v>4150</v>
      </c>
      <c r="D2226" s="69" t="s">
        <v>4151</v>
      </c>
      <c r="E2226" s="47">
        <v>2002</v>
      </c>
      <c r="F2226" s="69" t="s">
        <v>4165</v>
      </c>
      <c r="G2226" s="69" t="s">
        <v>4153</v>
      </c>
      <c r="H2226" s="69" t="s">
        <v>457</v>
      </c>
      <c r="I2226" s="70">
        <v>155.5728139633874</v>
      </c>
      <c r="J2226" s="47" t="s">
        <v>430</v>
      </c>
      <c r="K2226" s="47">
        <v>8</v>
      </c>
      <c r="L2226" s="71"/>
      <c r="M2226" s="47">
        <v>75</v>
      </c>
      <c r="N2226" s="48">
        <f t="shared" si="211"/>
        <v>160</v>
      </c>
      <c r="O2226" s="48">
        <f t="shared" si="206"/>
        <v>24891.650234141984</v>
      </c>
      <c r="P2226" s="72">
        <f t="shared" si="207"/>
        <v>2489.1650234141985</v>
      </c>
      <c r="Q2226" s="73">
        <f t="shared" si="208"/>
        <v>4107.1222886334272</v>
      </c>
      <c r="R2226" s="48">
        <f t="shared" si="209"/>
        <v>31487.937546189612</v>
      </c>
      <c r="S2226" s="74">
        <f t="shared" si="210"/>
        <v>53</v>
      </c>
      <c r="T2226" s="6" t="s">
        <v>431</v>
      </c>
      <c r="U2226" s="47" t="s">
        <v>432</v>
      </c>
      <c r="V2226" s="47">
        <v>1</v>
      </c>
      <c r="W2226" s="47">
        <v>1</v>
      </c>
      <c r="X2226" s="47">
        <v>1</v>
      </c>
      <c r="Y2226" s="47">
        <v>1</v>
      </c>
      <c r="Z2226" s="75">
        <v>40855.637094907397</v>
      </c>
      <c r="AA2226" s="6" t="s">
        <v>433</v>
      </c>
      <c r="AB2226" s="47" t="s">
        <v>4154</v>
      </c>
      <c r="AC2226" s="47" t="s">
        <v>4156</v>
      </c>
      <c r="AD2226" s="47" t="s">
        <v>10310</v>
      </c>
      <c r="AE2226" s="47" t="s">
        <v>10311</v>
      </c>
      <c r="AF2226" s="6" t="s">
        <v>10312</v>
      </c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</row>
    <row r="2227" spans="1:43" s="1" customFormat="1" ht="15.75" x14ac:dyDescent="0.25">
      <c r="A2227" s="47">
        <v>2227</v>
      </c>
      <c r="B2227" s="47" t="s">
        <v>10313</v>
      </c>
      <c r="C2227" s="47" t="s">
        <v>4150</v>
      </c>
      <c r="D2227" s="69" t="s">
        <v>4151</v>
      </c>
      <c r="E2227" s="47">
        <v>2002</v>
      </c>
      <c r="F2227" s="69" t="s">
        <v>4152</v>
      </c>
      <c r="G2227" s="69" t="s">
        <v>4153</v>
      </c>
      <c r="H2227" s="69" t="s">
        <v>451</v>
      </c>
      <c r="I2227" s="70">
        <v>26.860471577110509</v>
      </c>
      <c r="J2227" s="47" t="s">
        <v>430</v>
      </c>
      <c r="K2227" s="47">
        <v>8</v>
      </c>
      <c r="L2227" s="71"/>
      <c r="M2227" s="47">
        <v>75</v>
      </c>
      <c r="N2227" s="48">
        <f t="shared" si="211"/>
        <v>160</v>
      </c>
      <c r="O2227" s="48">
        <f t="shared" si="206"/>
        <v>4297.6754523376812</v>
      </c>
      <c r="P2227" s="72">
        <f t="shared" si="207"/>
        <v>429.76754523376815</v>
      </c>
      <c r="Q2227" s="73">
        <f t="shared" si="208"/>
        <v>709.11644963571734</v>
      </c>
      <c r="R2227" s="48">
        <f t="shared" si="209"/>
        <v>5436.5594472071662</v>
      </c>
      <c r="S2227" s="74">
        <f t="shared" si="210"/>
        <v>53</v>
      </c>
      <c r="T2227" s="6" t="s">
        <v>431</v>
      </c>
      <c r="U2227" s="47" t="s">
        <v>432</v>
      </c>
      <c r="V2227" s="47">
        <v>1</v>
      </c>
      <c r="W2227" s="47">
        <v>1</v>
      </c>
      <c r="X2227" s="47">
        <v>1</v>
      </c>
      <c r="Y2227" s="47">
        <v>1</v>
      </c>
      <c r="Z2227" s="75">
        <v>40855.637094907397</v>
      </c>
      <c r="AA2227" s="6" t="s">
        <v>433</v>
      </c>
      <c r="AB2227" s="47" t="s">
        <v>4154</v>
      </c>
      <c r="AC2227" s="47" t="s">
        <v>10310</v>
      </c>
      <c r="AD2227" s="47" t="s">
        <v>4160</v>
      </c>
      <c r="AE2227" s="47" t="s">
        <v>10314</v>
      </c>
      <c r="AF2227" s="6" t="s">
        <v>10315</v>
      </c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</row>
    <row r="2228" spans="1:43" s="1" customFormat="1" ht="15.75" x14ac:dyDescent="0.25">
      <c r="A2228" s="47">
        <v>2228</v>
      </c>
      <c r="B2228" s="47" t="s">
        <v>10316</v>
      </c>
      <c r="C2228" s="47" t="s">
        <v>4150</v>
      </c>
      <c r="D2228" s="69" t="s">
        <v>10317</v>
      </c>
      <c r="E2228" s="47">
        <v>2002</v>
      </c>
      <c r="F2228" s="69" t="s">
        <v>4165</v>
      </c>
      <c r="G2228" s="69" t="s">
        <v>451</v>
      </c>
      <c r="H2228" s="69" t="s">
        <v>451</v>
      </c>
      <c r="I2228" s="70">
        <v>6.6107744847626488</v>
      </c>
      <c r="J2228" s="47" t="s">
        <v>430</v>
      </c>
      <c r="K2228" s="47">
        <v>6</v>
      </c>
      <c r="L2228" s="71"/>
      <c r="M2228" s="47">
        <v>75</v>
      </c>
      <c r="N2228" s="48">
        <f t="shared" si="211"/>
        <v>140</v>
      </c>
      <c r="O2228" s="48">
        <f t="shared" si="206"/>
        <v>925.50842786677083</v>
      </c>
      <c r="P2228" s="72">
        <f t="shared" si="207"/>
        <v>92.550842786677094</v>
      </c>
      <c r="Q2228" s="73">
        <f t="shared" si="208"/>
        <v>152.70889059801718</v>
      </c>
      <c r="R2228" s="48">
        <f t="shared" si="209"/>
        <v>1170.768161251465</v>
      </c>
      <c r="S2228" s="74">
        <f t="shared" si="210"/>
        <v>53</v>
      </c>
      <c r="T2228" s="6" t="s">
        <v>431</v>
      </c>
      <c r="U2228" s="47" t="s">
        <v>432</v>
      </c>
      <c r="V2228" s="47">
        <v>1</v>
      </c>
      <c r="W2228" s="47">
        <v>1</v>
      </c>
      <c r="X2228" s="47">
        <v>1</v>
      </c>
      <c r="Y2228" s="47">
        <v>1</v>
      </c>
      <c r="Z2228" s="75">
        <v>40855.637094907397</v>
      </c>
      <c r="AA2228" s="6" t="s">
        <v>433</v>
      </c>
      <c r="AB2228" s="47" t="s">
        <v>4154</v>
      </c>
      <c r="AC2228" s="47" t="s">
        <v>10318</v>
      </c>
      <c r="AD2228" s="47" t="s">
        <v>10310</v>
      </c>
      <c r="AE2228" s="47" t="s">
        <v>10319</v>
      </c>
      <c r="AF2228" s="6" t="s">
        <v>10320</v>
      </c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</row>
    <row r="2229" spans="1:43" s="1" customFormat="1" ht="15.75" x14ac:dyDescent="0.25">
      <c r="A2229" s="47">
        <v>2229</v>
      </c>
      <c r="B2229" s="47" t="s">
        <v>10321</v>
      </c>
      <c r="C2229" s="47" t="s">
        <v>4150</v>
      </c>
      <c r="D2229" s="69" t="s">
        <v>4151</v>
      </c>
      <c r="E2229" s="47">
        <v>2002</v>
      </c>
      <c r="F2229" s="69" t="s">
        <v>4165</v>
      </c>
      <c r="G2229" s="69" t="s">
        <v>451</v>
      </c>
      <c r="H2229" s="69" t="s">
        <v>451</v>
      </c>
      <c r="I2229" s="70">
        <v>57.793003734306758</v>
      </c>
      <c r="J2229" s="47" t="s">
        <v>430</v>
      </c>
      <c r="K2229" s="47">
        <v>6</v>
      </c>
      <c r="L2229" s="71"/>
      <c r="M2229" s="47">
        <v>75</v>
      </c>
      <c r="N2229" s="48">
        <f t="shared" si="211"/>
        <v>140</v>
      </c>
      <c r="O2229" s="48">
        <f t="shared" si="206"/>
        <v>8091.0205228029463</v>
      </c>
      <c r="P2229" s="72">
        <f t="shared" si="207"/>
        <v>809.10205228029463</v>
      </c>
      <c r="Q2229" s="73">
        <f t="shared" si="208"/>
        <v>1335.0183862624863</v>
      </c>
      <c r="R2229" s="48">
        <f t="shared" si="209"/>
        <v>10235.140961345729</v>
      </c>
      <c r="S2229" s="74">
        <f t="shared" si="210"/>
        <v>53</v>
      </c>
      <c r="T2229" s="6" t="s">
        <v>431</v>
      </c>
      <c r="U2229" s="47" t="s">
        <v>432</v>
      </c>
      <c r="V2229" s="47">
        <v>1</v>
      </c>
      <c r="W2229" s="47">
        <v>1</v>
      </c>
      <c r="X2229" s="47">
        <v>1</v>
      </c>
      <c r="Y2229" s="47">
        <v>1</v>
      </c>
      <c r="Z2229" s="75">
        <v>40855.637094907397</v>
      </c>
      <c r="AA2229" s="6" t="s">
        <v>433</v>
      </c>
      <c r="AB2229" s="47" t="s">
        <v>4154</v>
      </c>
      <c r="AC2229" s="47" t="s">
        <v>10322</v>
      </c>
      <c r="AD2229" s="47" t="s">
        <v>10318</v>
      </c>
      <c r="AE2229" s="47" t="s">
        <v>10323</v>
      </c>
      <c r="AF2229" s="6" t="s">
        <v>10324</v>
      </c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</row>
    <row r="2230" spans="1:43" s="1" customFormat="1" ht="15.75" x14ac:dyDescent="0.25">
      <c r="A2230" s="47">
        <v>2230</v>
      </c>
      <c r="B2230" s="47" t="s">
        <v>10325</v>
      </c>
      <c r="C2230" s="47" t="s">
        <v>4150</v>
      </c>
      <c r="D2230" s="69" t="s">
        <v>4151</v>
      </c>
      <c r="E2230" s="47">
        <v>2002</v>
      </c>
      <c r="F2230" s="69" t="s">
        <v>4152</v>
      </c>
      <c r="G2230" s="69" t="s">
        <v>451</v>
      </c>
      <c r="H2230" s="69" t="s">
        <v>451</v>
      </c>
      <c r="I2230" s="70">
        <v>70.452920658980744</v>
      </c>
      <c r="J2230" s="47" t="s">
        <v>430</v>
      </c>
      <c r="K2230" s="47">
        <v>6</v>
      </c>
      <c r="L2230" s="71"/>
      <c r="M2230" s="47">
        <v>75</v>
      </c>
      <c r="N2230" s="48">
        <f t="shared" si="211"/>
        <v>140</v>
      </c>
      <c r="O2230" s="48">
        <f t="shared" si="206"/>
        <v>9863.4088922573046</v>
      </c>
      <c r="P2230" s="72">
        <f t="shared" si="207"/>
        <v>986.34088922573051</v>
      </c>
      <c r="Q2230" s="73">
        <f t="shared" si="208"/>
        <v>1627.4624672224552</v>
      </c>
      <c r="R2230" s="48">
        <f t="shared" si="209"/>
        <v>12477.212248705489</v>
      </c>
      <c r="S2230" s="74">
        <f t="shared" si="210"/>
        <v>53</v>
      </c>
      <c r="T2230" s="6" t="s">
        <v>8334</v>
      </c>
      <c r="U2230" s="47" t="s">
        <v>432</v>
      </c>
      <c r="V2230" s="47">
        <v>1</v>
      </c>
      <c r="W2230" s="47">
        <v>1</v>
      </c>
      <c r="X2230" s="47">
        <v>1</v>
      </c>
      <c r="Y2230" s="47">
        <v>1</v>
      </c>
      <c r="Z2230" s="75">
        <v>40855.637094907397</v>
      </c>
      <c r="AA2230" s="6" t="s">
        <v>433</v>
      </c>
      <c r="AB2230" s="47" t="s">
        <v>4154</v>
      </c>
      <c r="AC2230" s="47" t="s">
        <v>10326</v>
      </c>
      <c r="AD2230" s="47" t="s">
        <v>10327</v>
      </c>
      <c r="AE2230" s="47" t="s">
        <v>10328</v>
      </c>
      <c r="AF2230" s="6" t="s">
        <v>10329</v>
      </c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</row>
    <row r="2231" spans="1:43" s="1" customFormat="1" ht="15.75" x14ac:dyDescent="0.25">
      <c r="A2231" s="47">
        <v>2231</v>
      </c>
      <c r="B2231" s="47" t="s">
        <v>10330</v>
      </c>
      <c r="C2231" s="47" t="s">
        <v>4150</v>
      </c>
      <c r="D2231" s="69" t="s">
        <v>4151</v>
      </c>
      <c r="E2231" s="47">
        <v>2002</v>
      </c>
      <c r="F2231" s="69" t="s">
        <v>4165</v>
      </c>
      <c r="G2231" s="69" t="s">
        <v>4166</v>
      </c>
      <c r="H2231" s="69" t="s">
        <v>451</v>
      </c>
      <c r="I2231" s="70">
        <v>4.1483944047607251</v>
      </c>
      <c r="J2231" s="47" t="s">
        <v>430</v>
      </c>
      <c r="K2231" s="47">
        <v>6</v>
      </c>
      <c r="L2231" s="71"/>
      <c r="M2231" s="47">
        <v>75</v>
      </c>
      <c r="N2231" s="48">
        <f t="shared" si="211"/>
        <v>140</v>
      </c>
      <c r="O2231" s="48">
        <f t="shared" si="206"/>
        <v>580.77521666650148</v>
      </c>
      <c r="P2231" s="72">
        <f t="shared" si="207"/>
        <v>58.077521666650149</v>
      </c>
      <c r="Q2231" s="73">
        <f t="shared" si="208"/>
        <v>95.82791074997273</v>
      </c>
      <c r="R2231" s="48">
        <f t="shared" si="209"/>
        <v>734.68064908312431</v>
      </c>
      <c r="S2231" s="74">
        <f t="shared" si="210"/>
        <v>53</v>
      </c>
      <c r="T2231" s="6" t="s">
        <v>431</v>
      </c>
      <c r="U2231" s="47" t="s">
        <v>432</v>
      </c>
      <c r="V2231" s="47">
        <v>1</v>
      </c>
      <c r="W2231" s="47">
        <v>1</v>
      </c>
      <c r="X2231" s="47">
        <v>1</v>
      </c>
      <c r="Y2231" s="47">
        <v>1</v>
      </c>
      <c r="Z2231" s="75">
        <v>40855.637094907397</v>
      </c>
      <c r="AA2231" s="6" t="s">
        <v>433</v>
      </c>
      <c r="AB2231" s="47" t="s">
        <v>4154</v>
      </c>
      <c r="AC2231" s="47" t="s">
        <v>10331</v>
      </c>
      <c r="AD2231" s="47" t="s">
        <v>10332</v>
      </c>
      <c r="AE2231" s="47" t="s">
        <v>10333</v>
      </c>
      <c r="AF2231" s="6" t="s">
        <v>10334</v>
      </c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</row>
    <row r="2232" spans="1:43" s="1" customFormat="1" ht="15.75" x14ac:dyDescent="0.25">
      <c r="A2232" s="47">
        <v>2232</v>
      </c>
      <c r="B2232" s="47" t="s">
        <v>10335</v>
      </c>
      <c r="C2232" s="47" t="s">
        <v>4150</v>
      </c>
      <c r="D2232" s="69" t="s">
        <v>4151</v>
      </c>
      <c r="E2232" s="47">
        <v>2002</v>
      </c>
      <c r="F2232" s="69" t="s">
        <v>4165</v>
      </c>
      <c r="G2232" s="69" t="s">
        <v>451</v>
      </c>
      <c r="H2232" s="69" t="s">
        <v>451</v>
      </c>
      <c r="I2232" s="70">
        <v>4.6067440252237057</v>
      </c>
      <c r="J2232" s="47" t="s">
        <v>430</v>
      </c>
      <c r="K2232" s="47">
        <v>8</v>
      </c>
      <c r="L2232" s="71"/>
      <c r="M2232" s="47">
        <v>75</v>
      </c>
      <c r="N2232" s="48">
        <f t="shared" si="211"/>
        <v>160</v>
      </c>
      <c r="O2232" s="48">
        <f t="shared" si="206"/>
        <v>737.07904403579289</v>
      </c>
      <c r="P2232" s="72">
        <f t="shared" si="207"/>
        <v>73.707904403579292</v>
      </c>
      <c r="Q2232" s="73">
        <f t="shared" si="208"/>
        <v>121.61804226590581</v>
      </c>
      <c r="R2232" s="48">
        <f t="shared" si="209"/>
        <v>932.40499070527801</v>
      </c>
      <c r="S2232" s="74">
        <f t="shared" si="210"/>
        <v>53</v>
      </c>
      <c r="T2232" s="6" t="s">
        <v>431</v>
      </c>
      <c r="U2232" s="47" t="s">
        <v>432</v>
      </c>
      <c r="V2232" s="47">
        <v>1</v>
      </c>
      <c r="W2232" s="47">
        <v>1</v>
      </c>
      <c r="X2232" s="47">
        <v>1</v>
      </c>
      <c r="Y2232" s="47">
        <v>1</v>
      </c>
      <c r="Z2232" s="75">
        <v>40855.637094907397</v>
      </c>
      <c r="AA2232" s="6" t="s">
        <v>433</v>
      </c>
      <c r="AB2232" s="47" t="s">
        <v>4154</v>
      </c>
      <c r="AC2232" s="47" t="s">
        <v>4161</v>
      </c>
      <c r="AD2232" s="47" t="s">
        <v>10331</v>
      </c>
      <c r="AE2232" s="47" t="s">
        <v>10336</v>
      </c>
      <c r="AF2232" s="6" t="s">
        <v>10337</v>
      </c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</row>
    <row r="2233" spans="1:43" s="1" customFormat="1" ht="15.75" x14ac:dyDescent="0.25">
      <c r="A2233" s="47">
        <v>2233</v>
      </c>
      <c r="B2233" s="47" t="s">
        <v>10338</v>
      </c>
      <c r="C2233" s="47" t="s">
        <v>4150</v>
      </c>
      <c r="D2233" s="69" t="s">
        <v>4151</v>
      </c>
      <c r="E2233" s="47">
        <v>2002</v>
      </c>
      <c r="F2233" s="69" t="s">
        <v>4165</v>
      </c>
      <c r="G2233" s="69" t="s">
        <v>4166</v>
      </c>
      <c r="H2233" s="69" t="s">
        <v>451</v>
      </c>
      <c r="I2233" s="70">
        <v>56.399081400049667</v>
      </c>
      <c r="J2233" s="47" t="s">
        <v>430</v>
      </c>
      <c r="K2233" s="47">
        <v>8</v>
      </c>
      <c r="L2233" s="71"/>
      <c r="M2233" s="47">
        <v>75</v>
      </c>
      <c r="N2233" s="48">
        <f t="shared" si="211"/>
        <v>160</v>
      </c>
      <c r="O2233" s="48">
        <f t="shared" si="206"/>
        <v>9023.8530240079472</v>
      </c>
      <c r="P2233" s="72">
        <f t="shared" si="207"/>
        <v>902.38530240079479</v>
      </c>
      <c r="Q2233" s="73">
        <f t="shared" si="208"/>
        <v>1488.9357489613112</v>
      </c>
      <c r="R2233" s="48">
        <f t="shared" si="209"/>
        <v>11415.174075370054</v>
      </c>
      <c r="S2233" s="74">
        <f t="shared" si="210"/>
        <v>53</v>
      </c>
      <c r="T2233" s="6" t="s">
        <v>431</v>
      </c>
      <c r="U2233" s="47" t="s">
        <v>432</v>
      </c>
      <c r="V2233" s="47">
        <v>1</v>
      </c>
      <c r="W2233" s="47">
        <v>1</v>
      </c>
      <c r="X2233" s="47">
        <v>1</v>
      </c>
      <c r="Y2233" s="47">
        <v>1</v>
      </c>
      <c r="Z2233" s="75">
        <v>40855.637094907397</v>
      </c>
      <c r="AA2233" s="6" t="s">
        <v>433</v>
      </c>
      <c r="AB2233" s="47" t="s">
        <v>4154</v>
      </c>
      <c r="AC2233" s="47" t="s">
        <v>4161</v>
      </c>
      <c r="AD2233" s="47" t="s">
        <v>4167</v>
      </c>
      <c r="AE2233" s="47" t="s">
        <v>10339</v>
      </c>
      <c r="AF2233" s="6" t="s">
        <v>10340</v>
      </c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</row>
    <row r="2234" spans="1:43" s="1" customFormat="1" ht="15.75" x14ac:dyDescent="0.25">
      <c r="A2234" s="47">
        <v>2234</v>
      </c>
      <c r="B2234" s="47" t="s">
        <v>10341</v>
      </c>
      <c r="C2234" s="47" t="s">
        <v>4150</v>
      </c>
      <c r="D2234" s="69" t="s">
        <v>4151</v>
      </c>
      <c r="E2234" s="47">
        <v>2002</v>
      </c>
      <c r="F2234" s="69" t="s">
        <v>4165</v>
      </c>
      <c r="G2234" s="69" t="s">
        <v>4166</v>
      </c>
      <c r="H2234" s="69" t="s">
        <v>451</v>
      </c>
      <c r="I2234" s="70">
        <v>63.415007012566413</v>
      </c>
      <c r="J2234" s="47" t="s">
        <v>430</v>
      </c>
      <c r="K2234" s="47">
        <v>8</v>
      </c>
      <c r="L2234" s="71"/>
      <c r="M2234" s="47">
        <v>75</v>
      </c>
      <c r="N2234" s="48">
        <f t="shared" si="211"/>
        <v>160</v>
      </c>
      <c r="O2234" s="48">
        <f t="shared" si="206"/>
        <v>10146.401122010626</v>
      </c>
      <c r="P2234" s="72">
        <f t="shared" si="207"/>
        <v>1014.6401122010626</v>
      </c>
      <c r="Q2234" s="73">
        <f t="shared" si="208"/>
        <v>1674.1561851317533</v>
      </c>
      <c r="R2234" s="48">
        <f t="shared" si="209"/>
        <v>12835.197419343442</v>
      </c>
      <c r="S2234" s="74">
        <f t="shared" si="210"/>
        <v>53</v>
      </c>
      <c r="T2234" s="6" t="s">
        <v>431</v>
      </c>
      <c r="U2234" s="47" t="s">
        <v>432</v>
      </c>
      <c r="V2234" s="47">
        <v>1</v>
      </c>
      <c r="W2234" s="47">
        <v>1</v>
      </c>
      <c r="X2234" s="47">
        <v>1</v>
      </c>
      <c r="Y2234" s="47">
        <v>1</v>
      </c>
      <c r="Z2234" s="75">
        <v>40855.637094907397</v>
      </c>
      <c r="AA2234" s="6" t="s">
        <v>433</v>
      </c>
      <c r="AB2234" s="47" t="s">
        <v>4154</v>
      </c>
      <c r="AC2234" s="47" t="s">
        <v>4168</v>
      </c>
      <c r="AD2234" s="47" t="s">
        <v>10342</v>
      </c>
      <c r="AE2234" s="47" t="s">
        <v>10343</v>
      </c>
      <c r="AF2234" s="6" t="s">
        <v>10344</v>
      </c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</row>
    <row r="2235" spans="1:43" s="1" customFormat="1" ht="15.75" x14ac:dyDescent="0.25">
      <c r="A2235" s="47">
        <v>2235</v>
      </c>
      <c r="B2235" s="47" t="s">
        <v>10345</v>
      </c>
      <c r="C2235" s="47" t="s">
        <v>4150</v>
      </c>
      <c r="D2235" s="69" t="s">
        <v>4151</v>
      </c>
      <c r="E2235" s="47">
        <v>2002</v>
      </c>
      <c r="F2235" s="69" t="s">
        <v>4165</v>
      </c>
      <c r="G2235" s="69" t="s">
        <v>451</v>
      </c>
      <c r="H2235" s="69" t="s">
        <v>451</v>
      </c>
      <c r="I2235" s="70">
        <v>40.077767214140479</v>
      </c>
      <c r="J2235" s="47" t="s">
        <v>430</v>
      </c>
      <c r="K2235" s="47">
        <v>8</v>
      </c>
      <c r="L2235" s="71"/>
      <c r="M2235" s="47">
        <v>75</v>
      </c>
      <c r="N2235" s="48">
        <f t="shared" si="211"/>
        <v>160</v>
      </c>
      <c r="O2235" s="48">
        <f t="shared" si="206"/>
        <v>6412.4427542624762</v>
      </c>
      <c r="P2235" s="72">
        <f t="shared" si="207"/>
        <v>641.24427542624767</v>
      </c>
      <c r="Q2235" s="73">
        <f t="shared" si="208"/>
        <v>1058.0530544533085</v>
      </c>
      <c r="R2235" s="48">
        <f t="shared" si="209"/>
        <v>8111.7400841420322</v>
      </c>
      <c r="S2235" s="74">
        <f t="shared" si="210"/>
        <v>53</v>
      </c>
      <c r="T2235" s="6" t="s">
        <v>8334</v>
      </c>
      <c r="U2235" s="47" t="s">
        <v>432</v>
      </c>
      <c r="V2235" s="47">
        <v>1</v>
      </c>
      <c r="W2235" s="47">
        <v>1</v>
      </c>
      <c r="X2235" s="47">
        <v>1</v>
      </c>
      <c r="Y2235" s="47">
        <v>1</v>
      </c>
      <c r="Z2235" s="75">
        <v>40855.637094907397</v>
      </c>
      <c r="AA2235" s="6" t="s">
        <v>433</v>
      </c>
      <c r="AB2235" s="47" t="s">
        <v>4154</v>
      </c>
      <c r="AC2235" s="47" t="s">
        <v>10342</v>
      </c>
      <c r="AD2235" s="47" t="s">
        <v>10346</v>
      </c>
      <c r="AE2235" s="47" t="s">
        <v>10347</v>
      </c>
      <c r="AF2235" s="6" t="s">
        <v>10348</v>
      </c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</row>
    <row r="2236" spans="1:43" s="1" customFormat="1" ht="15.75" x14ac:dyDescent="0.25">
      <c r="A2236" s="47">
        <v>2236</v>
      </c>
      <c r="B2236" s="47" t="s">
        <v>10349</v>
      </c>
      <c r="C2236" s="47" t="s">
        <v>4150</v>
      </c>
      <c r="D2236" s="69" t="s">
        <v>4151</v>
      </c>
      <c r="E2236" s="47">
        <v>2002</v>
      </c>
      <c r="F2236" s="69" t="s">
        <v>4165</v>
      </c>
      <c r="G2236" s="69" t="s">
        <v>451</v>
      </c>
      <c r="H2236" s="69" t="s">
        <v>451</v>
      </c>
      <c r="I2236" s="70">
        <v>11.756727750155539</v>
      </c>
      <c r="J2236" s="47" t="s">
        <v>430</v>
      </c>
      <c r="K2236" s="47">
        <v>8</v>
      </c>
      <c r="L2236" s="71"/>
      <c r="M2236" s="47">
        <v>75</v>
      </c>
      <c r="N2236" s="48">
        <f t="shared" si="211"/>
        <v>160</v>
      </c>
      <c r="O2236" s="48">
        <f t="shared" si="206"/>
        <v>1881.0764400248863</v>
      </c>
      <c r="P2236" s="72">
        <f t="shared" si="207"/>
        <v>188.10764400248866</v>
      </c>
      <c r="Q2236" s="73">
        <f t="shared" si="208"/>
        <v>310.37761260410622</v>
      </c>
      <c r="R2236" s="48">
        <f t="shared" si="209"/>
        <v>2379.561696631481</v>
      </c>
      <c r="S2236" s="74">
        <f t="shared" si="210"/>
        <v>53</v>
      </c>
      <c r="T2236" s="6" t="s">
        <v>431</v>
      </c>
      <c r="U2236" s="47" t="s">
        <v>432</v>
      </c>
      <c r="V2236" s="47">
        <v>1</v>
      </c>
      <c r="W2236" s="47">
        <v>1</v>
      </c>
      <c r="X2236" s="47">
        <v>1</v>
      </c>
      <c r="Y2236" s="47">
        <v>1</v>
      </c>
      <c r="Z2236" s="75">
        <v>40855.637094907397</v>
      </c>
      <c r="AA2236" s="6" t="s">
        <v>433</v>
      </c>
      <c r="AB2236" s="47" t="s">
        <v>4154</v>
      </c>
      <c r="AC2236" s="47" t="s">
        <v>10346</v>
      </c>
      <c r="AD2236" s="47" t="s">
        <v>10350</v>
      </c>
      <c r="AE2236" s="47" t="s">
        <v>10351</v>
      </c>
      <c r="AF2236" s="6" t="s">
        <v>10352</v>
      </c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</row>
    <row r="2237" spans="1:43" s="1" customFormat="1" ht="15.75" x14ac:dyDescent="0.25">
      <c r="A2237" s="47">
        <v>2237</v>
      </c>
      <c r="B2237" s="47" t="s">
        <v>10353</v>
      </c>
      <c r="C2237" s="47" t="s">
        <v>4150</v>
      </c>
      <c r="D2237" s="69" t="s">
        <v>4151</v>
      </c>
      <c r="E2237" s="47">
        <v>2002</v>
      </c>
      <c r="F2237" s="69" t="s">
        <v>4165</v>
      </c>
      <c r="G2237" s="69" t="s">
        <v>451</v>
      </c>
      <c r="H2237" s="69" t="s">
        <v>451</v>
      </c>
      <c r="I2237" s="70">
        <v>18.755693176337981</v>
      </c>
      <c r="J2237" s="47" t="s">
        <v>430</v>
      </c>
      <c r="K2237" s="47">
        <v>8</v>
      </c>
      <c r="L2237" s="71"/>
      <c r="M2237" s="47">
        <v>75</v>
      </c>
      <c r="N2237" s="48">
        <f t="shared" si="211"/>
        <v>160</v>
      </c>
      <c r="O2237" s="48">
        <f t="shared" si="206"/>
        <v>3000.9109082140772</v>
      </c>
      <c r="P2237" s="72">
        <f t="shared" si="207"/>
        <v>300.0910908214077</v>
      </c>
      <c r="Q2237" s="73">
        <f t="shared" si="208"/>
        <v>495.15029985532271</v>
      </c>
      <c r="R2237" s="48">
        <f t="shared" si="209"/>
        <v>3796.1522988908077</v>
      </c>
      <c r="S2237" s="74">
        <f t="shared" si="210"/>
        <v>53</v>
      </c>
      <c r="T2237" s="6" t="s">
        <v>1865</v>
      </c>
      <c r="U2237" s="47" t="s">
        <v>432</v>
      </c>
      <c r="V2237" s="47">
        <v>1</v>
      </c>
      <c r="W2237" s="47">
        <v>1</v>
      </c>
      <c r="X2237" s="47">
        <v>1</v>
      </c>
      <c r="Y2237" s="47">
        <v>1</v>
      </c>
      <c r="Z2237" s="75">
        <v>42697.375127314823</v>
      </c>
      <c r="AA2237" s="6" t="s">
        <v>433</v>
      </c>
      <c r="AB2237" s="47" t="s">
        <v>4154</v>
      </c>
      <c r="AC2237" s="47" t="s">
        <v>10354</v>
      </c>
      <c r="AD2237" s="47" t="s">
        <v>10355</v>
      </c>
      <c r="AE2237" s="47" t="s">
        <v>10356</v>
      </c>
      <c r="AF2237" s="6" t="s">
        <v>10357</v>
      </c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</row>
    <row r="2238" spans="1:43" s="1" customFormat="1" ht="15.75" x14ac:dyDescent="0.25">
      <c r="A2238" s="47">
        <v>2238</v>
      </c>
      <c r="B2238" s="47" t="s">
        <v>10358</v>
      </c>
      <c r="C2238" s="47" t="s">
        <v>4150</v>
      </c>
      <c r="D2238" s="69" t="s">
        <v>4151</v>
      </c>
      <c r="E2238" s="47">
        <v>2002</v>
      </c>
      <c r="F2238" s="69" t="s">
        <v>4165</v>
      </c>
      <c r="G2238" s="69" t="s">
        <v>4153</v>
      </c>
      <c r="H2238" s="69" t="s">
        <v>451</v>
      </c>
      <c r="I2238" s="70">
        <v>97.856158155129492</v>
      </c>
      <c r="J2238" s="47" t="s">
        <v>430</v>
      </c>
      <c r="K2238" s="47">
        <v>6</v>
      </c>
      <c r="L2238" s="71"/>
      <c r="M2238" s="47">
        <v>75</v>
      </c>
      <c r="N2238" s="48">
        <f t="shared" si="211"/>
        <v>140</v>
      </c>
      <c r="O2238" s="48">
        <f t="shared" si="206"/>
        <v>13699.862141718129</v>
      </c>
      <c r="P2238" s="72">
        <f t="shared" si="207"/>
        <v>1369.9862141718131</v>
      </c>
      <c r="Q2238" s="73">
        <f t="shared" si="208"/>
        <v>2260.4772533834912</v>
      </c>
      <c r="R2238" s="48">
        <f t="shared" si="209"/>
        <v>17330.325609273434</v>
      </c>
      <c r="S2238" s="74">
        <f t="shared" si="210"/>
        <v>53</v>
      </c>
      <c r="T2238" s="6" t="s">
        <v>431</v>
      </c>
      <c r="U2238" s="47" t="s">
        <v>432</v>
      </c>
      <c r="V2238" s="47">
        <v>1</v>
      </c>
      <c r="W2238" s="47">
        <v>1</v>
      </c>
      <c r="X2238" s="47">
        <v>1</v>
      </c>
      <c r="Y2238" s="47">
        <v>1</v>
      </c>
      <c r="Z2238" s="75">
        <v>40855.637106481481</v>
      </c>
      <c r="AA2238" s="6" t="s">
        <v>433</v>
      </c>
      <c r="AB2238" s="47" t="s">
        <v>4154</v>
      </c>
      <c r="AC2238" s="47" t="s">
        <v>4156</v>
      </c>
      <c r="AD2238" s="47" t="s">
        <v>10359</v>
      </c>
      <c r="AE2238" s="47" t="s">
        <v>10360</v>
      </c>
      <c r="AF2238" s="6" t="s">
        <v>10361</v>
      </c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</row>
    <row r="2239" spans="1:43" s="1" customFormat="1" ht="15.75" x14ac:dyDescent="0.25">
      <c r="A2239" s="47">
        <v>2239</v>
      </c>
      <c r="B2239" s="47" t="s">
        <v>10362</v>
      </c>
      <c r="C2239" s="47" t="s">
        <v>4150</v>
      </c>
      <c r="D2239" s="69" t="s">
        <v>4151</v>
      </c>
      <c r="E2239" s="47">
        <v>2002</v>
      </c>
      <c r="F2239" s="69" t="s">
        <v>4153</v>
      </c>
      <c r="G2239" s="69" t="s">
        <v>905</v>
      </c>
      <c r="H2239" s="69" t="s">
        <v>451</v>
      </c>
      <c r="I2239" s="70">
        <v>1.921852034664228</v>
      </c>
      <c r="J2239" s="47" t="s">
        <v>430</v>
      </c>
      <c r="K2239" s="47">
        <v>8</v>
      </c>
      <c r="L2239" s="71"/>
      <c r="M2239" s="47">
        <v>75</v>
      </c>
      <c r="N2239" s="48">
        <f t="shared" si="211"/>
        <v>160</v>
      </c>
      <c r="O2239" s="48">
        <f t="shared" si="206"/>
        <v>307.49632554627647</v>
      </c>
      <c r="P2239" s="72">
        <f t="shared" si="207"/>
        <v>30.749632554627649</v>
      </c>
      <c r="Q2239" s="73">
        <f t="shared" si="208"/>
        <v>50.736893715135615</v>
      </c>
      <c r="R2239" s="48">
        <f t="shared" si="209"/>
        <v>388.98285181603973</v>
      </c>
      <c r="S2239" s="74">
        <f t="shared" si="210"/>
        <v>53</v>
      </c>
      <c r="T2239" s="6" t="s">
        <v>431</v>
      </c>
      <c r="U2239" s="47" t="s">
        <v>432</v>
      </c>
      <c r="V2239" s="47">
        <v>1</v>
      </c>
      <c r="W2239" s="47">
        <v>1</v>
      </c>
      <c r="X2239" s="47">
        <v>1</v>
      </c>
      <c r="Y2239" s="47">
        <v>1</v>
      </c>
      <c r="Z2239" s="75">
        <v>40855.637106481481</v>
      </c>
      <c r="AA2239" s="6" t="s">
        <v>433</v>
      </c>
      <c r="AB2239" s="47" t="s">
        <v>4154</v>
      </c>
      <c r="AC2239" s="47" t="s">
        <v>10363</v>
      </c>
      <c r="AD2239" s="47" t="s">
        <v>10364</v>
      </c>
      <c r="AE2239" s="47" t="s">
        <v>10365</v>
      </c>
      <c r="AF2239" s="6" t="s">
        <v>10366</v>
      </c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</row>
    <row r="2240" spans="1:43" s="1" customFormat="1" ht="15.75" x14ac:dyDescent="0.25">
      <c r="A2240" s="47">
        <v>2240</v>
      </c>
      <c r="B2240" s="47" t="s">
        <v>10367</v>
      </c>
      <c r="C2240" s="47" t="s">
        <v>1735</v>
      </c>
      <c r="D2240" s="69" t="s">
        <v>5609</v>
      </c>
      <c r="E2240" s="47">
        <v>2002</v>
      </c>
      <c r="F2240" s="69" t="s">
        <v>904</v>
      </c>
      <c r="G2240" s="69" t="s">
        <v>1736</v>
      </c>
      <c r="H2240" s="69" t="s">
        <v>4511</v>
      </c>
      <c r="I2240" s="70">
        <v>103.2124183969939</v>
      </c>
      <c r="J2240" s="47" t="s">
        <v>430</v>
      </c>
      <c r="K2240" s="47">
        <v>10</v>
      </c>
      <c r="L2240" s="71"/>
      <c r="M2240" s="47">
        <v>75</v>
      </c>
      <c r="N2240" s="48">
        <f t="shared" si="211"/>
        <v>180</v>
      </c>
      <c r="O2240" s="48">
        <f t="shared" si="206"/>
        <v>18578.235311458902</v>
      </c>
      <c r="P2240" s="72">
        <f t="shared" si="207"/>
        <v>1857.8235311458902</v>
      </c>
      <c r="Q2240" s="73">
        <f t="shared" si="208"/>
        <v>3065.4088263907183</v>
      </c>
      <c r="R2240" s="48">
        <f t="shared" si="209"/>
        <v>23501.467668995509</v>
      </c>
      <c r="S2240" s="74">
        <f t="shared" si="210"/>
        <v>53</v>
      </c>
      <c r="T2240" s="6" t="s">
        <v>431</v>
      </c>
      <c r="U2240" s="47" t="s">
        <v>432</v>
      </c>
      <c r="V2240" s="47">
        <v>1</v>
      </c>
      <c r="W2240" s="47">
        <v>1</v>
      </c>
      <c r="X2240" s="47">
        <v>1</v>
      </c>
      <c r="Y2240" s="47">
        <v>1</v>
      </c>
      <c r="Z2240" s="75">
        <v>40855.637106481481</v>
      </c>
      <c r="AA2240" s="6" t="s">
        <v>433</v>
      </c>
      <c r="AB2240" s="47" t="s">
        <v>5611</v>
      </c>
      <c r="AC2240" s="47" t="s">
        <v>10368</v>
      </c>
      <c r="AD2240" s="47" t="s">
        <v>10369</v>
      </c>
      <c r="AE2240" s="47" t="s">
        <v>10370</v>
      </c>
      <c r="AF2240" s="6" t="s">
        <v>10371</v>
      </c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</row>
    <row r="2241" spans="1:43" s="1" customFormat="1" ht="15.75" x14ac:dyDescent="0.25">
      <c r="A2241" s="47">
        <v>2241</v>
      </c>
      <c r="B2241" s="47" t="s">
        <v>10372</v>
      </c>
      <c r="C2241" s="47" t="s">
        <v>4524</v>
      </c>
      <c r="D2241" s="69" t="s">
        <v>5609</v>
      </c>
      <c r="E2241" s="47">
        <v>2002</v>
      </c>
      <c r="F2241" s="69" t="s">
        <v>904</v>
      </c>
      <c r="G2241" s="69" t="s">
        <v>4511</v>
      </c>
      <c r="H2241" s="69" t="s">
        <v>5610</v>
      </c>
      <c r="I2241" s="70">
        <v>174.10630360888479</v>
      </c>
      <c r="J2241" s="47" t="s">
        <v>430</v>
      </c>
      <c r="K2241" s="47">
        <v>10</v>
      </c>
      <c r="L2241" s="71"/>
      <c r="M2241" s="47">
        <v>75</v>
      </c>
      <c r="N2241" s="48">
        <f t="shared" si="211"/>
        <v>180</v>
      </c>
      <c r="O2241" s="48">
        <f t="shared" si="206"/>
        <v>31339.134649599262</v>
      </c>
      <c r="P2241" s="72">
        <f t="shared" si="207"/>
        <v>3133.9134649599264</v>
      </c>
      <c r="Q2241" s="73">
        <f t="shared" si="208"/>
        <v>5170.9572171838781</v>
      </c>
      <c r="R2241" s="48">
        <f t="shared" si="209"/>
        <v>39644.005331743072</v>
      </c>
      <c r="S2241" s="74">
        <f t="shared" si="210"/>
        <v>53</v>
      </c>
      <c r="T2241" s="6" t="s">
        <v>431</v>
      </c>
      <c r="U2241" s="47" t="s">
        <v>432</v>
      </c>
      <c r="V2241" s="47">
        <v>1</v>
      </c>
      <c r="W2241" s="47">
        <v>1</v>
      </c>
      <c r="X2241" s="47">
        <v>1</v>
      </c>
      <c r="Y2241" s="47">
        <v>1</v>
      </c>
      <c r="Z2241" s="75">
        <v>40855.637106481481</v>
      </c>
      <c r="AA2241" s="6" t="s">
        <v>433</v>
      </c>
      <c r="AB2241" s="47" t="s">
        <v>5611</v>
      </c>
      <c r="AC2241" s="47" t="s">
        <v>10373</v>
      </c>
      <c r="AD2241" s="47" t="s">
        <v>10374</v>
      </c>
      <c r="AE2241" s="47" t="s">
        <v>10375</v>
      </c>
      <c r="AF2241" s="6" t="s">
        <v>10376</v>
      </c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</row>
    <row r="2242" spans="1:43" s="1" customFormat="1" ht="15.75" x14ac:dyDescent="0.25">
      <c r="A2242" s="47">
        <v>2242</v>
      </c>
      <c r="B2242" s="47" t="s">
        <v>10377</v>
      </c>
      <c r="C2242" s="47" t="s">
        <v>1735</v>
      </c>
      <c r="D2242" s="69" t="s">
        <v>5609</v>
      </c>
      <c r="E2242" s="47">
        <v>2002</v>
      </c>
      <c r="F2242" s="69" t="s">
        <v>4511</v>
      </c>
      <c r="G2242" s="69" t="s">
        <v>427</v>
      </c>
      <c r="H2242" s="69" t="s">
        <v>904</v>
      </c>
      <c r="I2242" s="70">
        <v>2.700966361888185</v>
      </c>
      <c r="J2242" s="47" t="s">
        <v>430</v>
      </c>
      <c r="K2242" s="47">
        <v>8</v>
      </c>
      <c r="L2242" s="71"/>
      <c r="M2242" s="47">
        <v>75</v>
      </c>
      <c r="N2242" s="48">
        <f t="shared" si="211"/>
        <v>160</v>
      </c>
      <c r="O2242" s="48">
        <f t="shared" si="206"/>
        <v>432.15461790210958</v>
      </c>
      <c r="P2242" s="72">
        <f t="shared" si="207"/>
        <v>43.215461790210959</v>
      </c>
      <c r="Q2242" s="73">
        <f t="shared" si="208"/>
        <v>71.305511953848082</v>
      </c>
      <c r="R2242" s="48">
        <f t="shared" si="209"/>
        <v>546.67559164616864</v>
      </c>
      <c r="S2242" s="74">
        <f t="shared" si="210"/>
        <v>53</v>
      </c>
      <c r="T2242" s="6" t="s">
        <v>431</v>
      </c>
      <c r="U2242" s="47" t="s">
        <v>432</v>
      </c>
      <c r="V2242" s="47">
        <v>1</v>
      </c>
      <c r="W2242" s="47">
        <v>1</v>
      </c>
      <c r="X2242" s="47">
        <v>1</v>
      </c>
      <c r="Y2242" s="47">
        <v>1</v>
      </c>
      <c r="Z2242" s="75">
        <v>40855.637106481481</v>
      </c>
      <c r="AA2242" s="6" t="s">
        <v>433</v>
      </c>
      <c r="AB2242" s="47" t="s">
        <v>5611</v>
      </c>
      <c r="AC2242" s="47"/>
      <c r="AD2242" s="47"/>
      <c r="AE2242" s="47" t="s">
        <v>10378</v>
      </c>
      <c r="AF2242" s="6" t="s">
        <v>10379</v>
      </c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</row>
    <row r="2243" spans="1:43" s="1" customFormat="1" ht="31.5" x14ac:dyDescent="0.25">
      <c r="A2243" s="47">
        <v>2243</v>
      </c>
      <c r="B2243" s="47" t="s">
        <v>10380</v>
      </c>
      <c r="C2243" s="47" t="s">
        <v>4524</v>
      </c>
      <c r="D2243" s="69" t="s">
        <v>5609</v>
      </c>
      <c r="E2243" s="47">
        <v>2002</v>
      </c>
      <c r="F2243" s="69" t="s">
        <v>904</v>
      </c>
      <c r="G2243" s="69" t="s">
        <v>5610</v>
      </c>
      <c r="H2243" s="69" t="s">
        <v>1677</v>
      </c>
      <c r="I2243" s="70">
        <v>3.309439287735739</v>
      </c>
      <c r="J2243" s="47" t="s">
        <v>430</v>
      </c>
      <c r="K2243" s="47">
        <v>6</v>
      </c>
      <c r="L2243" s="71"/>
      <c r="M2243" s="47">
        <v>75</v>
      </c>
      <c r="N2243" s="48">
        <f t="shared" si="211"/>
        <v>140</v>
      </c>
      <c r="O2243" s="48">
        <f t="shared" si="206"/>
        <v>463.32150028300345</v>
      </c>
      <c r="P2243" s="72">
        <f t="shared" si="207"/>
        <v>46.332150028300347</v>
      </c>
      <c r="Q2243" s="73">
        <f t="shared" si="208"/>
        <v>76.448047546695562</v>
      </c>
      <c r="R2243" s="48">
        <f t="shared" si="209"/>
        <v>586.1016978579994</v>
      </c>
      <c r="S2243" s="74">
        <f t="shared" si="210"/>
        <v>53</v>
      </c>
      <c r="T2243" s="6" t="s">
        <v>431</v>
      </c>
      <c r="U2243" s="47" t="s">
        <v>432</v>
      </c>
      <c r="V2243" s="47">
        <v>1</v>
      </c>
      <c r="W2243" s="47">
        <v>1</v>
      </c>
      <c r="X2243" s="47">
        <v>1</v>
      </c>
      <c r="Y2243" s="47">
        <v>1</v>
      </c>
      <c r="Z2243" s="75">
        <v>40855.637106481481</v>
      </c>
      <c r="AA2243" s="6" t="s">
        <v>433</v>
      </c>
      <c r="AB2243" s="47" t="s">
        <v>5611</v>
      </c>
      <c r="AC2243" s="47"/>
      <c r="AD2243" s="47" t="s">
        <v>10381</v>
      </c>
      <c r="AE2243" s="47" t="s">
        <v>10382</v>
      </c>
      <c r="AF2243" s="6" t="s">
        <v>10383</v>
      </c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</row>
    <row r="2244" spans="1:43" s="1" customFormat="1" ht="31.5" x14ac:dyDescent="0.25">
      <c r="A2244" s="47">
        <v>2244</v>
      </c>
      <c r="B2244" s="47" t="s">
        <v>10384</v>
      </c>
      <c r="C2244" s="47" t="s">
        <v>4524</v>
      </c>
      <c r="D2244" s="69" t="s">
        <v>5609</v>
      </c>
      <c r="E2244" s="47">
        <v>2002</v>
      </c>
      <c r="F2244" s="69" t="s">
        <v>904</v>
      </c>
      <c r="G2244" s="69" t="s">
        <v>5610</v>
      </c>
      <c r="H2244" s="69" t="s">
        <v>1677</v>
      </c>
      <c r="I2244" s="70">
        <v>23.20741797337763</v>
      </c>
      <c r="J2244" s="47" t="s">
        <v>430</v>
      </c>
      <c r="K2244" s="47">
        <v>6</v>
      </c>
      <c r="L2244" s="71"/>
      <c r="M2244" s="47">
        <v>75</v>
      </c>
      <c r="N2244" s="48">
        <f t="shared" si="211"/>
        <v>140</v>
      </c>
      <c r="O2244" s="48">
        <f t="shared" si="206"/>
        <v>3249.038516272868</v>
      </c>
      <c r="P2244" s="72">
        <f t="shared" si="207"/>
        <v>324.90385162728683</v>
      </c>
      <c r="Q2244" s="73">
        <f t="shared" si="208"/>
        <v>536.09135518502319</v>
      </c>
      <c r="R2244" s="48">
        <f t="shared" si="209"/>
        <v>4110.0337230851783</v>
      </c>
      <c r="S2244" s="74">
        <f t="shared" si="210"/>
        <v>53</v>
      </c>
      <c r="T2244" s="6" t="s">
        <v>431</v>
      </c>
      <c r="U2244" s="47" t="s">
        <v>432</v>
      </c>
      <c r="V2244" s="47">
        <v>1</v>
      </c>
      <c r="W2244" s="47">
        <v>1</v>
      </c>
      <c r="X2244" s="47">
        <v>1</v>
      </c>
      <c r="Y2244" s="47">
        <v>1</v>
      </c>
      <c r="Z2244" s="75">
        <v>40855.637106481481</v>
      </c>
      <c r="AA2244" s="6" t="s">
        <v>433</v>
      </c>
      <c r="AB2244" s="47" t="s">
        <v>5611</v>
      </c>
      <c r="AC2244" s="47" t="s">
        <v>10385</v>
      </c>
      <c r="AD2244" s="47"/>
      <c r="AE2244" s="47" t="s">
        <v>10386</v>
      </c>
      <c r="AF2244" s="6" t="s">
        <v>10387</v>
      </c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</row>
    <row r="2245" spans="1:43" s="1" customFormat="1" ht="15.75" x14ac:dyDescent="0.25">
      <c r="A2245" s="47">
        <v>2245</v>
      </c>
      <c r="B2245" s="47" t="s">
        <v>10388</v>
      </c>
      <c r="C2245" s="47" t="s">
        <v>4524</v>
      </c>
      <c r="D2245" s="69" t="s">
        <v>5609</v>
      </c>
      <c r="E2245" s="47">
        <v>2002</v>
      </c>
      <c r="F2245" s="69" t="s">
        <v>5078</v>
      </c>
      <c r="G2245" s="69" t="s">
        <v>904</v>
      </c>
      <c r="H2245" s="69" t="s">
        <v>451</v>
      </c>
      <c r="I2245" s="70">
        <v>59.377968694822627</v>
      </c>
      <c r="J2245" s="47" t="s">
        <v>430</v>
      </c>
      <c r="K2245" s="47">
        <v>8</v>
      </c>
      <c r="L2245" s="71"/>
      <c r="M2245" s="47">
        <v>75</v>
      </c>
      <c r="N2245" s="48">
        <f t="shared" si="211"/>
        <v>160</v>
      </c>
      <c r="O2245" s="48">
        <f t="shared" si="206"/>
        <v>9500.4749911716208</v>
      </c>
      <c r="P2245" s="72">
        <f t="shared" si="207"/>
        <v>950.04749911716215</v>
      </c>
      <c r="Q2245" s="73">
        <f t="shared" si="208"/>
        <v>1567.5783735433172</v>
      </c>
      <c r="R2245" s="48">
        <f t="shared" si="209"/>
        <v>12018.1008638321</v>
      </c>
      <c r="S2245" s="74">
        <f t="shared" si="210"/>
        <v>53</v>
      </c>
      <c r="T2245" s="6" t="s">
        <v>431</v>
      </c>
      <c r="U2245" s="47" t="s">
        <v>432</v>
      </c>
      <c r="V2245" s="47">
        <v>1</v>
      </c>
      <c r="W2245" s="47">
        <v>1</v>
      </c>
      <c r="X2245" s="47">
        <v>1</v>
      </c>
      <c r="Y2245" s="47">
        <v>1</v>
      </c>
      <c r="Z2245" s="75">
        <v>40855.637106481481</v>
      </c>
      <c r="AA2245" s="6" t="s">
        <v>433</v>
      </c>
      <c r="AB2245" s="47" t="s">
        <v>5611</v>
      </c>
      <c r="AC2245" s="47"/>
      <c r="AD2245" s="47" t="s">
        <v>10389</v>
      </c>
      <c r="AE2245" s="47" t="s">
        <v>10390</v>
      </c>
      <c r="AF2245" s="6" t="s">
        <v>10391</v>
      </c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</row>
    <row r="2246" spans="1:43" s="1" customFormat="1" ht="31.5" x14ac:dyDescent="0.25">
      <c r="A2246" s="47">
        <v>2246</v>
      </c>
      <c r="B2246" s="47" t="s">
        <v>10392</v>
      </c>
      <c r="C2246" s="47" t="s">
        <v>4524</v>
      </c>
      <c r="D2246" s="69" t="s">
        <v>5609</v>
      </c>
      <c r="E2246" s="47">
        <v>2002</v>
      </c>
      <c r="F2246" s="69" t="s">
        <v>904</v>
      </c>
      <c r="G2246" s="69" t="s">
        <v>5610</v>
      </c>
      <c r="H2246" s="69" t="s">
        <v>1677</v>
      </c>
      <c r="I2246" s="70">
        <v>38.021369727085528</v>
      </c>
      <c r="J2246" s="47" t="s">
        <v>430</v>
      </c>
      <c r="K2246" s="47">
        <v>10</v>
      </c>
      <c r="L2246" s="71"/>
      <c r="M2246" s="47">
        <v>75</v>
      </c>
      <c r="N2246" s="48">
        <f t="shared" si="211"/>
        <v>180</v>
      </c>
      <c r="O2246" s="48">
        <f t="shared" ref="O2246:O2309" si="212">N2246*I2246</f>
        <v>6843.8465508753952</v>
      </c>
      <c r="P2246" s="72">
        <f t="shared" ref="P2246:P2309" si="213">O2246*0.1</f>
        <v>684.38465508753961</v>
      </c>
      <c r="Q2246" s="73">
        <f t="shared" ref="Q2246:Q2309" si="214">SUM(O2246:P2246)*0.15</f>
        <v>1129.2346808944401</v>
      </c>
      <c r="R2246" s="48">
        <f t="shared" ref="R2246:R2309" si="215">SUM(O2246:Q2246)</f>
        <v>8657.4658868573752</v>
      </c>
      <c r="S2246" s="74">
        <f t="shared" si="210"/>
        <v>53</v>
      </c>
      <c r="T2246" s="6" t="s">
        <v>431</v>
      </c>
      <c r="U2246" s="47" t="s">
        <v>432</v>
      </c>
      <c r="V2246" s="47">
        <v>1</v>
      </c>
      <c r="W2246" s="47">
        <v>1</v>
      </c>
      <c r="X2246" s="47">
        <v>1</v>
      </c>
      <c r="Y2246" s="47">
        <v>1</v>
      </c>
      <c r="Z2246" s="75">
        <v>40855.637106481481</v>
      </c>
      <c r="AA2246" s="6" t="s">
        <v>433</v>
      </c>
      <c r="AB2246" s="47" t="s">
        <v>5611</v>
      </c>
      <c r="AC2246" s="47" t="s">
        <v>10393</v>
      </c>
      <c r="AD2246" s="47" t="s">
        <v>10394</v>
      </c>
      <c r="AE2246" s="47" t="s">
        <v>10395</v>
      </c>
      <c r="AF2246" s="6" t="s">
        <v>10396</v>
      </c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</row>
    <row r="2247" spans="1:43" s="1" customFormat="1" ht="31.5" x14ac:dyDescent="0.25">
      <c r="A2247" s="47">
        <v>2247</v>
      </c>
      <c r="B2247" s="47" t="s">
        <v>10397</v>
      </c>
      <c r="C2247" s="47" t="s">
        <v>4524</v>
      </c>
      <c r="D2247" s="69" t="s">
        <v>5609</v>
      </c>
      <c r="E2247" s="47">
        <v>2002</v>
      </c>
      <c r="F2247" s="69" t="s">
        <v>904</v>
      </c>
      <c r="G2247" s="69" t="s">
        <v>5610</v>
      </c>
      <c r="H2247" s="69" t="s">
        <v>1677</v>
      </c>
      <c r="I2247" s="70">
        <v>25.17107325898985</v>
      </c>
      <c r="J2247" s="47" t="s">
        <v>430</v>
      </c>
      <c r="K2247" s="47">
        <v>10</v>
      </c>
      <c r="L2247" s="71"/>
      <c r="M2247" s="47">
        <v>75</v>
      </c>
      <c r="N2247" s="48">
        <f t="shared" si="211"/>
        <v>180</v>
      </c>
      <c r="O2247" s="48">
        <f t="shared" si="212"/>
        <v>4530.7931866181734</v>
      </c>
      <c r="P2247" s="72">
        <f t="shared" si="213"/>
        <v>453.07931866181735</v>
      </c>
      <c r="Q2247" s="73">
        <f t="shared" si="214"/>
        <v>747.58087579199866</v>
      </c>
      <c r="R2247" s="48">
        <f t="shared" si="215"/>
        <v>5731.4533810719895</v>
      </c>
      <c r="S2247" s="74">
        <f t="shared" ref="S2247:S2310" si="216">M2247-ABS($I$2-E2247)</f>
        <v>53</v>
      </c>
      <c r="T2247" s="6" t="s">
        <v>431</v>
      </c>
      <c r="U2247" s="47" t="s">
        <v>432</v>
      </c>
      <c r="V2247" s="47">
        <v>1</v>
      </c>
      <c r="W2247" s="47">
        <v>1</v>
      </c>
      <c r="X2247" s="47">
        <v>1</v>
      </c>
      <c r="Y2247" s="47">
        <v>1</v>
      </c>
      <c r="Z2247" s="75">
        <v>40855.637106481481</v>
      </c>
      <c r="AA2247" s="6" t="s">
        <v>433</v>
      </c>
      <c r="AB2247" s="47" t="s">
        <v>5611</v>
      </c>
      <c r="AC2247" s="47" t="s">
        <v>10394</v>
      </c>
      <c r="AD2247" s="47"/>
      <c r="AE2247" s="47" t="s">
        <v>10398</v>
      </c>
      <c r="AF2247" s="6" t="s">
        <v>10399</v>
      </c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</row>
    <row r="2248" spans="1:43" s="1" customFormat="1" ht="15.75" x14ac:dyDescent="0.25">
      <c r="A2248" s="47">
        <v>2248</v>
      </c>
      <c r="B2248" s="47" t="s">
        <v>10400</v>
      </c>
      <c r="C2248" s="47" t="s">
        <v>4524</v>
      </c>
      <c r="D2248" s="69" t="s">
        <v>5609</v>
      </c>
      <c r="E2248" s="47">
        <v>2002</v>
      </c>
      <c r="F2248" s="69" t="s">
        <v>5078</v>
      </c>
      <c r="G2248" s="69" t="s">
        <v>904</v>
      </c>
      <c r="H2248" s="69" t="s">
        <v>451</v>
      </c>
      <c r="I2248" s="70">
        <v>5.8300728185999278</v>
      </c>
      <c r="J2248" s="47" t="s">
        <v>430</v>
      </c>
      <c r="K2248" s="47">
        <v>8</v>
      </c>
      <c r="L2248" s="71"/>
      <c r="M2248" s="47">
        <v>75</v>
      </c>
      <c r="N2248" s="48">
        <f t="shared" si="211"/>
        <v>160</v>
      </c>
      <c r="O2248" s="48">
        <f t="shared" si="212"/>
        <v>932.81165097598841</v>
      </c>
      <c r="P2248" s="72">
        <f t="shared" si="213"/>
        <v>93.281165097598844</v>
      </c>
      <c r="Q2248" s="73">
        <f t="shared" si="214"/>
        <v>153.9139224110381</v>
      </c>
      <c r="R2248" s="48">
        <f t="shared" si="215"/>
        <v>1180.0067384846254</v>
      </c>
      <c r="S2248" s="74">
        <f t="shared" si="216"/>
        <v>53</v>
      </c>
      <c r="T2248" s="6" t="s">
        <v>431</v>
      </c>
      <c r="U2248" s="47" t="s">
        <v>432</v>
      </c>
      <c r="V2248" s="47">
        <v>1</v>
      </c>
      <c r="W2248" s="47">
        <v>1</v>
      </c>
      <c r="X2248" s="47">
        <v>1</v>
      </c>
      <c r="Y2248" s="47">
        <v>1</v>
      </c>
      <c r="Z2248" s="75">
        <v>40855.637106481481</v>
      </c>
      <c r="AA2248" s="6" t="s">
        <v>433</v>
      </c>
      <c r="AB2248" s="47" t="s">
        <v>5611</v>
      </c>
      <c r="AC2248" s="47" t="s">
        <v>10394</v>
      </c>
      <c r="AD2248" s="47"/>
      <c r="AE2248" s="47" t="s">
        <v>10401</v>
      </c>
      <c r="AF2248" s="6" t="s">
        <v>10402</v>
      </c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</row>
    <row r="2249" spans="1:43" s="1" customFormat="1" ht="15.75" x14ac:dyDescent="0.25">
      <c r="A2249" s="47">
        <v>2249</v>
      </c>
      <c r="B2249" s="47" t="s">
        <v>10403</v>
      </c>
      <c r="C2249" s="47" t="s">
        <v>4524</v>
      </c>
      <c r="D2249" s="69" t="s">
        <v>5609</v>
      </c>
      <c r="E2249" s="47">
        <v>2002</v>
      </c>
      <c r="F2249" s="69" t="s">
        <v>1677</v>
      </c>
      <c r="G2249" s="69" t="s">
        <v>904</v>
      </c>
      <c r="H2249" s="69" t="s">
        <v>451</v>
      </c>
      <c r="I2249" s="70">
        <v>18.82978883555948</v>
      </c>
      <c r="J2249" s="47" t="s">
        <v>430</v>
      </c>
      <c r="K2249" s="47">
        <v>8</v>
      </c>
      <c r="L2249" s="71"/>
      <c r="M2249" s="47">
        <v>75</v>
      </c>
      <c r="N2249" s="48">
        <f t="shared" si="211"/>
        <v>160</v>
      </c>
      <c r="O2249" s="48">
        <f t="shared" si="212"/>
        <v>3012.7662136895169</v>
      </c>
      <c r="P2249" s="72">
        <f t="shared" si="213"/>
        <v>301.27662136895168</v>
      </c>
      <c r="Q2249" s="73">
        <f t="shared" si="214"/>
        <v>497.10642525877023</v>
      </c>
      <c r="R2249" s="48">
        <f t="shared" si="215"/>
        <v>3811.1492603172387</v>
      </c>
      <c r="S2249" s="74">
        <f t="shared" si="216"/>
        <v>53</v>
      </c>
      <c r="T2249" s="6" t="s">
        <v>431</v>
      </c>
      <c r="U2249" s="47" t="s">
        <v>432</v>
      </c>
      <c r="V2249" s="47">
        <v>1</v>
      </c>
      <c r="W2249" s="47">
        <v>1</v>
      </c>
      <c r="X2249" s="47">
        <v>1</v>
      </c>
      <c r="Y2249" s="47">
        <v>1</v>
      </c>
      <c r="Z2249" s="75">
        <v>40855.637118055558</v>
      </c>
      <c r="AA2249" s="6" t="s">
        <v>433</v>
      </c>
      <c r="AB2249" s="47" t="s">
        <v>5611</v>
      </c>
      <c r="AC2249" s="47" t="s">
        <v>10404</v>
      </c>
      <c r="AD2249" s="47" t="s">
        <v>10405</v>
      </c>
      <c r="AE2249" s="47" t="s">
        <v>10406</v>
      </c>
      <c r="AF2249" s="6" t="s">
        <v>10407</v>
      </c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</row>
    <row r="2250" spans="1:43" s="1" customFormat="1" ht="15.75" x14ac:dyDescent="0.25">
      <c r="A2250" s="47">
        <v>2250</v>
      </c>
      <c r="B2250" s="47" t="s">
        <v>10408</v>
      </c>
      <c r="C2250" s="47" t="s">
        <v>4524</v>
      </c>
      <c r="D2250" s="69" t="s">
        <v>5609</v>
      </c>
      <c r="E2250" s="47">
        <v>2002</v>
      </c>
      <c r="F2250" s="69" t="s">
        <v>1677</v>
      </c>
      <c r="G2250" s="69" t="s">
        <v>904</v>
      </c>
      <c r="H2250" s="69" t="s">
        <v>451</v>
      </c>
      <c r="I2250" s="70">
        <v>3.046756368777046</v>
      </c>
      <c r="J2250" s="47" t="s">
        <v>430</v>
      </c>
      <c r="K2250" s="47">
        <v>8</v>
      </c>
      <c r="L2250" s="71"/>
      <c r="M2250" s="47">
        <v>75</v>
      </c>
      <c r="N2250" s="48">
        <f t="shared" si="211"/>
        <v>160</v>
      </c>
      <c r="O2250" s="48">
        <f t="shared" si="212"/>
        <v>487.48101900432738</v>
      </c>
      <c r="P2250" s="72">
        <f t="shared" si="213"/>
        <v>48.748101900432744</v>
      </c>
      <c r="Q2250" s="73">
        <f t="shared" si="214"/>
        <v>80.43436813571401</v>
      </c>
      <c r="R2250" s="48">
        <f t="shared" si="215"/>
        <v>616.66348904047413</v>
      </c>
      <c r="S2250" s="74">
        <f t="shared" si="216"/>
        <v>53</v>
      </c>
      <c r="T2250" s="6" t="s">
        <v>431</v>
      </c>
      <c r="U2250" s="47" t="s">
        <v>432</v>
      </c>
      <c r="V2250" s="47">
        <v>1</v>
      </c>
      <c r="W2250" s="47">
        <v>1</v>
      </c>
      <c r="X2250" s="47">
        <v>1</v>
      </c>
      <c r="Y2250" s="47">
        <v>1</v>
      </c>
      <c r="Z2250" s="75">
        <v>40855.637118055558</v>
      </c>
      <c r="AA2250" s="6" t="s">
        <v>433</v>
      </c>
      <c r="AB2250" s="47" t="s">
        <v>5611</v>
      </c>
      <c r="AC2250" s="47" t="s">
        <v>10409</v>
      </c>
      <c r="AD2250" s="47" t="s">
        <v>10404</v>
      </c>
      <c r="AE2250" s="47" t="s">
        <v>10410</v>
      </c>
      <c r="AF2250" s="6" t="s">
        <v>10411</v>
      </c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</row>
    <row r="2251" spans="1:43" s="1" customFormat="1" ht="15.75" x14ac:dyDescent="0.25">
      <c r="A2251" s="47">
        <v>2251</v>
      </c>
      <c r="B2251" s="47" t="s">
        <v>10412</v>
      </c>
      <c r="C2251" s="47" t="s">
        <v>2924</v>
      </c>
      <c r="D2251" s="69" t="s">
        <v>10413</v>
      </c>
      <c r="E2251" s="47">
        <v>1995</v>
      </c>
      <c r="F2251" s="69" t="s">
        <v>904</v>
      </c>
      <c r="G2251" s="69" t="s">
        <v>812</v>
      </c>
      <c r="H2251" s="69" t="s">
        <v>1677</v>
      </c>
      <c r="I2251" s="70">
        <v>6.6514508308035536</v>
      </c>
      <c r="J2251" s="47" t="s">
        <v>430</v>
      </c>
      <c r="K2251" s="47">
        <v>6</v>
      </c>
      <c r="L2251" s="71"/>
      <c r="M2251" s="47">
        <v>75</v>
      </c>
      <c r="N2251" s="48">
        <f t="shared" si="211"/>
        <v>140</v>
      </c>
      <c r="O2251" s="48">
        <f t="shared" si="212"/>
        <v>931.20311631249751</v>
      </c>
      <c r="P2251" s="72">
        <f t="shared" si="213"/>
        <v>93.120311631249763</v>
      </c>
      <c r="Q2251" s="73">
        <f t="shared" si="214"/>
        <v>153.64851419156207</v>
      </c>
      <c r="R2251" s="48">
        <f t="shared" si="215"/>
        <v>1177.9719421353093</v>
      </c>
      <c r="S2251" s="74">
        <f t="shared" si="216"/>
        <v>46</v>
      </c>
      <c r="T2251" s="6" t="s">
        <v>431</v>
      </c>
      <c r="U2251" s="47" t="s">
        <v>432</v>
      </c>
      <c r="V2251" s="47">
        <v>1</v>
      </c>
      <c r="W2251" s="47">
        <v>1</v>
      </c>
      <c r="X2251" s="47">
        <v>1</v>
      </c>
      <c r="Y2251" s="47">
        <v>1</v>
      </c>
      <c r="Z2251" s="75">
        <v>40855.637118055558</v>
      </c>
      <c r="AA2251" s="6" t="s">
        <v>433</v>
      </c>
      <c r="AB2251" s="47" t="s">
        <v>10414</v>
      </c>
      <c r="AC2251" s="47" t="s">
        <v>10415</v>
      </c>
      <c r="AD2251" s="47"/>
      <c r="AE2251" s="47" t="s">
        <v>10416</v>
      </c>
      <c r="AF2251" s="6" t="s">
        <v>10417</v>
      </c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</row>
    <row r="2252" spans="1:43" s="1" customFormat="1" ht="31.5" x14ac:dyDescent="0.25">
      <c r="A2252" s="47">
        <v>2252</v>
      </c>
      <c r="B2252" s="47" t="s">
        <v>10418</v>
      </c>
      <c r="C2252" s="47" t="s">
        <v>2924</v>
      </c>
      <c r="D2252" s="69" t="s">
        <v>2925</v>
      </c>
      <c r="E2252" s="47">
        <v>2003</v>
      </c>
      <c r="F2252" s="69" t="s">
        <v>904</v>
      </c>
      <c r="G2252" s="69" t="s">
        <v>812</v>
      </c>
      <c r="H2252" s="69" t="s">
        <v>1677</v>
      </c>
      <c r="I2252" s="70">
        <v>2.7080005859412029</v>
      </c>
      <c r="J2252" s="47" t="s">
        <v>430</v>
      </c>
      <c r="K2252" s="47">
        <v>8</v>
      </c>
      <c r="L2252" s="71"/>
      <c r="M2252" s="47">
        <v>75</v>
      </c>
      <c r="N2252" s="48">
        <f t="shared" si="211"/>
        <v>160</v>
      </c>
      <c r="O2252" s="48">
        <f t="shared" si="212"/>
        <v>433.28009375059247</v>
      </c>
      <c r="P2252" s="72">
        <f t="shared" si="213"/>
        <v>43.328009375059253</v>
      </c>
      <c r="Q2252" s="73">
        <f t="shared" si="214"/>
        <v>71.491215468847756</v>
      </c>
      <c r="R2252" s="48">
        <f t="shared" si="215"/>
        <v>548.09931859449944</v>
      </c>
      <c r="S2252" s="74">
        <f t="shared" si="216"/>
        <v>54</v>
      </c>
      <c r="T2252" s="6" t="s">
        <v>431</v>
      </c>
      <c r="U2252" s="47" t="s">
        <v>432</v>
      </c>
      <c r="V2252" s="47">
        <v>1</v>
      </c>
      <c r="W2252" s="47">
        <v>1</v>
      </c>
      <c r="X2252" s="47">
        <v>1</v>
      </c>
      <c r="Y2252" s="47">
        <v>1</v>
      </c>
      <c r="Z2252" s="75">
        <v>40855.637118055558</v>
      </c>
      <c r="AA2252" s="6" t="s">
        <v>433</v>
      </c>
      <c r="AB2252" s="47" t="s">
        <v>2926</v>
      </c>
      <c r="AC2252" s="47" t="s">
        <v>10419</v>
      </c>
      <c r="AD2252" s="47"/>
      <c r="AE2252" s="47" t="s">
        <v>10420</v>
      </c>
      <c r="AF2252" s="6" t="s">
        <v>10421</v>
      </c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</row>
    <row r="2253" spans="1:43" s="1" customFormat="1" ht="31.5" x14ac:dyDescent="0.25">
      <c r="A2253" s="47">
        <v>2253</v>
      </c>
      <c r="B2253" s="47" t="s">
        <v>10422</v>
      </c>
      <c r="C2253" s="47" t="s">
        <v>2924</v>
      </c>
      <c r="D2253" s="69" t="s">
        <v>2925</v>
      </c>
      <c r="E2253" s="47">
        <v>2003</v>
      </c>
      <c r="F2253" s="69" t="s">
        <v>904</v>
      </c>
      <c r="G2253" s="69" t="s">
        <v>812</v>
      </c>
      <c r="H2253" s="69" t="s">
        <v>1677</v>
      </c>
      <c r="I2253" s="70">
        <v>20.167700000107288</v>
      </c>
      <c r="J2253" s="47" t="s">
        <v>430</v>
      </c>
      <c r="K2253" s="47">
        <v>8</v>
      </c>
      <c r="L2253" s="71"/>
      <c r="M2253" s="47">
        <v>75</v>
      </c>
      <c r="N2253" s="48">
        <f t="shared" si="211"/>
        <v>160</v>
      </c>
      <c r="O2253" s="48">
        <f t="shared" si="212"/>
        <v>3226.8320000171661</v>
      </c>
      <c r="P2253" s="72">
        <f t="shared" si="213"/>
        <v>322.68320000171661</v>
      </c>
      <c r="Q2253" s="73">
        <f t="shared" si="214"/>
        <v>532.42728000283239</v>
      </c>
      <c r="R2253" s="48">
        <f t="shared" si="215"/>
        <v>4081.9424800217153</v>
      </c>
      <c r="S2253" s="74">
        <f t="shared" si="216"/>
        <v>54</v>
      </c>
      <c r="T2253" s="6" t="s">
        <v>431</v>
      </c>
      <c r="U2253" s="47" t="s">
        <v>432</v>
      </c>
      <c r="V2253" s="47">
        <v>1</v>
      </c>
      <c r="W2253" s="47">
        <v>1</v>
      </c>
      <c r="X2253" s="47">
        <v>1</v>
      </c>
      <c r="Y2253" s="47">
        <v>1</v>
      </c>
      <c r="Z2253" s="75">
        <v>40855.637118055558</v>
      </c>
      <c r="AA2253" s="6" t="s">
        <v>433</v>
      </c>
      <c r="AB2253" s="47" t="s">
        <v>2926</v>
      </c>
      <c r="AC2253" s="47" t="s">
        <v>10423</v>
      </c>
      <c r="AD2253" s="47" t="s">
        <v>10419</v>
      </c>
      <c r="AE2253" s="47" t="s">
        <v>10424</v>
      </c>
      <c r="AF2253" s="6" t="s">
        <v>10425</v>
      </c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</row>
    <row r="2254" spans="1:43" s="1" customFormat="1" ht="31.5" x14ac:dyDescent="0.25">
      <c r="A2254" s="47">
        <v>2254</v>
      </c>
      <c r="B2254" s="47" t="s">
        <v>10426</v>
      </c>
      <c r="C2254" s="47" t="s">
        <v>2924</v>
      </c>
      <c r="D2254" s="69" t="s">
        <v>2925</v>
      </c>
      <c r="E2254" s="47">
        <v>2003</v>
      </c>
      <c r="F2254" s="69" t="s">
        <v>904</v>
      </c>
      <c r="G2254" s="69" t="s">
        <v>812</v>
      </c>
      <c r="H2254" s="69" t="s">
        <v>1677</v>
      </c>
      <c r="I2254" s="70">
        <v>133.47176352647631</v>
      </c>
      <c r="J2254" s="47" t="s">
        <v>430</v>
      </c>
      <c r="K2254" s="47">
        <v>10</v>
      </c>
      <c r="L2254" s="71"/>
      <c r="M2254" s="47">
        <v>75</v>
      </c>
      <c r="N2254" s="48">
        <f t="shared" si="211"/>
        <v>180</v>
      </c>
      <c r="O2254" s="48">
        <f t="shared" si="212"/>
        <v>24024.917434765735</v>
      </c>
      <c r="P2254" s="72">
        <f t="shared" si="213"/>
        <v>2402.4917434765734</v>
      </c>
      <c r="Q2254" s="73">
        <f t="shared" si="214"/>
        <v>3964.1113767363463</v>
      </c>
      <c r="R2254" s="48">
        <f t="shared" si="215"/>
        <v>30391.520554978655</v>
      </c>
      <c r="S2254" s="74">
        <f t="shared" si="216"/>
        <v>54</v>
      </c>
      <c r="T2254" s="6" t="s">
        <v>431</v>
      </c>
      <c r="U2254" s="47" t="s">
        <v>432</v>
      </c>
      <c r="V2254" s="47">
        <v>1</v>
      </c>
      <c r="W2254" s="47">
        <v>1</v>
      </c>
      <c r="X2254" s="47">
        <v>1</v>
      </c>
      <c r="Y2254" s="47">
        <v>1</v>
      </c>
      <c r="Z2254" s="75">
        <v>42913.611678240741</v>
      </c>
      <c r="AA2254" s="6" t="s">
        <v>433</v>
      </c>
      <c r="AB2254" s="47" t="s">
        <v>2926</v>
      </c>
      <c r="AC2254" s="47" t="s">
        <v>10427</v>
      </c>
      <c r="AD2254" s="47"/>
      <c r="AE2254" s="47" t="s">
        <v>10428</v>
      </c>
      <c r="AF2254" s="6" t="s">
        <v>10429</v>
      </c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</row>
    <row r="2255" spans="1:43" s="1" customFormat="1" ht="31.5" x14ac:dyDescent="0.25">
      <c r="A2255" s="47">
        <v>2255</v>
      </c>
      <c r="B2255" s="47" t="s">
        <v>10430</v>
      </c>
      <c r="C2255" s="47" t="s">
        <v>4524</v>
      </c>
      <c r="D2255" s="69" t="s">
        <v>2925</v>
      </c>
      <c r="E2255" s="47">
        <v>2003</v>
      </c>
      <c r="F2255" s="69" t="s">
        <v>904</v>
      </c>
      <c r="G2255" s="69" t="s">
        <v>812</v>
      </c>
      <c r="H2255" s="69" t="s">
        <v>1677</v>
      </c>
      <c r="I2255" s="70">
        <v>28.092517350470612</v>
      </c>
      <c r="J2255" s="47" t="s">
        <v>430</v>
      </c>
      <c r="K2255" s="47">
        <v>10</v>
      </c>
      <c r="L2255" s="71"/>
      <c r="M2255" s="47">
        <v>75</v>
      </c>
      <c r="N2255" s="48">
        <f t="shared" si="211"/>
        <v>180</v>
      </c>
      <c r="O2255" s="48">
        <f t="shared" si="212"/>
        <v>5056.6531230847104</v>
      </c>
      <c r="P2255" s="72">
        <f t="shared" si="213"/>
        <v>505.66531230847107</v>
      </c>
      <c r="Q2255" s="73">
        <f t="shared" si="214"/>
        <v>834.34776530897716</v>
      </c>
      <c r="R2255" s="48">
        <f t="shared" si="215"/>
        <v>6396.6662007021587</v>
      </c>
      <c r="S2255" s="74">
        <f t="shared" si="216"/>
        <v>54</v>
      </c>
      <c r="T2255" s="6" t="s">
        <v>431</v>
      </c>
      <c r="U2255" s="47" t="s">
        <v>432</v>
      </c>
      <c r="V2255" s="47">
        <v>1</v>
      </c>
      <c r="W2255" s="47">
        <v>1</v>
      </c>
      <c r="X2255" s="47">
        <v>1</v>
      </c>
      <c r="Y2255" s="47">
        <v>1</v>
      </c>
      <c r="Z2255" s="75">
        <v>40855.637118055558</v>
      </c>
      <c r="AA2255" s="6" t="s">
        <v>433</v>
      </c>
      <c r="AB2255" s="47" t="s">
        <v>2926</v>
      </c>
      <c r="AC2255" s="47" t="s">
        <v>10431</v>
      </c>
      <c r="AD2255" s="47"/>
      <c r="AE2255" s="47" t="s">
        <v>10432</v>
      </c>
      <c r="AF2255" s="6" t="s">
        <v>10433</v>
      </c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</row>
    <row r="2256" spans="1:43" s="1" customFormat="1" ht="31.5" x14ac:dyDescent="0.25">
      <c r="A2256" s="47">
        <v>2256</v>
      </c>
      <c r="B2256" s="47" t="s">
        <v>10434</v>
      </c>
      <c r="C2256" s="47" t="s">
        <v>4524</v>
      </c>
      <c r="D2256" s="69" t="s">
        <v>2925</v>
      </c>
      <c r="E2256" s="47">
        <v>2003</v>
      </c>
      <c r="F2256" s="69" t="s">
        <v>904</v>
      </c>
      <c r="G2256" s="69" t="s">
        <v>451</v>
      </c>
      <c r="H2256" s="69" t="s">
        <v>451</v>
      </c>
      <c r="I2256" s="70">
        <v>9.6777798794816832</v>
      </c>
      <c r="J2256" s="47" t="s">
        <v>430</v>
      </c>
      <c r="K2256" s="47">
        <v>4</v>
      </c>
      <c r="L2256" s="71"/>
      <c r="M2256" s="47">
        <v>75</v>
      </c>
      <c r="N2256" s="48">
        <f t="shared" si="211"/>
        <v>100</v>
      </c>
      <c r="O2256" s="48">
        <f t="shared" si="212"/>
        <v>967.77798794816829</v>
      </c>
      <c r="P2256" s="72">
        <f t="shared" si="213"/>
        <v>96.777798794816832</v>
      </c>
      <c r="Q2256" s="73">
        <f t="shared" si="214"/>
        <v>159.68336801144778</v>
      </c>
      <c r="R2256" s="48">
        <f t="shared" si="215"/>
        <v>1224.239154754433</v>
      </c>
      <c r="S2256" s="74">
        <f t="shared" si="216"/>
        <v>54</v>
      </c>
      <c r="T2256" s="6" t="s">
        <v>431</v>
      </c>
      <c r="U2256" s="47" t="s">
        <v>432</v>
      </c>
      <c r="V2256" s="47">
        <v>1</v>
      </c>
      <c r="W2256" s="47">
        <v>1</v>
      </c>
      <c r="X2256" s="47">
        <v>1</v>
      </c>
      <c r="Y2256" s="47">
        <v>1</v>
      </c>
      <c r="Z2256" s="75">
        <v>40855.637118055558</v>
      </c>
      <c r="AA2256" s="6" t="s">
        <v>433</v>
      </c>
      <c r="AB2256" s="47" t="s">
        <v>2926</v>
      </c>
      <c r="AC2256" s="47" t="s">
        <v>10435</v>
      </c>
      <c r="AD2256" s="47"/>
      <c r="AE2256" s="47" t="s">
        <v>10436</v>
      </c>
      <c r="AF2256" s="6" t="s">
        <v>10437</v>
      </c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</row>
    <row r="2257" spans="1:43" s="1" customFormat="1" ht="31.5" x14ac:dyDescent="0.25">
      <c r="A2257" s="47">
        <v>2257</v>
      </c>
      <c r="B2257" s="47" t="s">
        <v>10438</v>
      </c>
      <c r="C2257" s="47" t="s">
        <v>4524</v>
      </c>
      <c r="D2257" s="69" t="s">
        <v>2925</v>
      </c>
      <c r="E2257" s="47">
        <v>2003</v>
      </c>
      <c r="F2257" s="69" t="s">
        <v>904</v>
      </c>
      <c r="G2257" s="69" t="s">
        <v>451</v>
      </c>
      <c r="H2257" s="69" t="s">
        <v>457</v>
      </c>
      <c r="I2257" s="70">
        <v>24.105767076583408</v>
      </c>
      <c r="J2257" s="47" t="s">
        <v>430</v>
      </c>
      <c r="K2257" s="47">
        <v>4</v>
      </c>
      <c r="L2257" s="71"/>
      <c r="M2257" s="47">
        <v>75</v>
      </c>
      <c r="N2257" s="48">
        <f t="shared" si="211"/>
        <v>100</v>
      </c>
      <c r="O2257" s="48">
        <f t="shared" si="212"/>
        <v>2410.5767076583406</v>
      </c>
      <c r="P2257" s="72">
        <f t="shared" si="213"/>
        <v>241.05767076583408</v>
      </c>
      <c r="Q2257" s="73">
        <f t="shared" si="214"/>
        <v>397.7451567636262</v>
      </c>
      <c r="R2257" s="48">
        <f t="shared" si="215"/>
        <v>3049.3795351878011</v>
      </c>
      <c r="S2257" s="74">
        <f t="shared" si="216"/>
        <v>54</v>
      </c>
      <c r="T2257" s="6" t="s">
        <v>431</v>
      </c>
      <c r="U2257" s="47" t="s">
        <v>432</v>
      </c>
      <c r="V2257" s="47">
        <v>1</v>
      </c>
      <c r="W2257" s="47">
        <v>1</v>
      </c>
      <c r="X2257" s="47">
        <v>1</v>
      </c>
      <c r="Y2257" s="47">
        <v>1</v>
      </c>
      <c r="Z2257" s="75">
        <v>40855.637118055558</v>
      </c>
      <c r="AA2257" s="6" t="s">
        <v>433</v>
      </c>
      <c r="AB2257" s="47" t="s">
        <v>2926</v>
      </c>
      <c r="AC2257" s="47" t="s">
        <v>10431</v>
      </c>
      <c r="AD2257" s="47" t="s">
        <v>10435</v>
      </c>
      <c r="AE2257" s="47" t="s">
        <v>10439</v>
      </c>
      <c r="AF2257" s="6" t="s">
        <v>10440</v>
      </c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</row>
    <row r="2258" spans="1:43" s="1" customFormat="1" ht="31.5" x14ac:dyDescent="0.25">
      <c r="A2258" s="47">
        <v>2258</v>
      </c>
      <c r="B2258" s="47" t="s">
        <v>10441</v>
      </c>
      <c r="C2258" s="47" t="s">
        <v>4524</v>
      </c>
      <c r="D2258" s="69" t="s">
        <v>2925</v>
      </c>
      <c r="E2258" s="47">
        <v>2003</v>
      </c>
      <c r="F2258" s="69" t="s">
        <v>904</v>
      </c>
      <c r="G2258" s="69" t="s">
        <v>812</v>
      </c>
      <c r="H2258" s="69" t="s">
        <v>1677</v>
      </c>
      <c r="I2258" s="70">
        <v>3.9205467573281401</v>
      </c>
      <c r="J2258" s="47" t="s">
        <v>430</v>
      </c>
      <c r="K2258" s="47">
        <v>8</v>
      </c>
      <c r="L2258" s="71"/>
      <c r="M2258" s="47">
        <v>75</v>
      </c>
      <c r="N2258" s="48">
        <f t="shared" si="211"/>
        <v>160</v>
      </c>
      <c r="O2258" s="48">
        <f t="shared" si="212"/>
        <v>627.28748117250245</v>
      </c>
      <c r="P2258" s="72">
        <f t="shared" si="213"/>
        <v>62.728748117250248</v>
      </c>
      <c r="Q2258" s="73">
        <f t="shared" si="214"/>
        <v>103.50243439346291</v>
      </c>
      <c r="R2258" s="48">
        <f t="shared" si="215"/>
        <v>793.51866368321555</v>
      </c>
      <c r="S2258" s="74">
        <f t="shared" si="216"/>
        <v>54</v>
      </c>
      <c r="T2258" s="6" t="s">
        <v>431</v>
      </c>
      <c r="U2258" s="47" t="s">
        <v>432</v>
      </c>
      <c r="V2258" s="47">
        <v>1</v>
      </c>
      <c r="W2258" s="47">
        <v>1</v>
      </c>
      <c r="X2258" s="47">
        <v>1</v>
      </c>
      <c r="Y2258" s="47">
        <v>1</v>
      </c>
      <c r="Z2258" s="75">
        <v>40855.637118055558</v>
      </c>
      <c r="AA2258" s="6" t="s">
        <v>433</v>
      </c>
      <c r="AB2258" s="47" t="s">
        <v>2926</v>
      </c>
      <c r="AC2258" s="47" t="s">
        <v>10442</v>
      </c>
      <c r="AD2258" s="47" t="s">
        <v>10443</v>
      </c>
      <c r="AE2258" s="47" t="s">
        <v>10444</v>
      </c>
      <c r="AF2258" s="6" t="s">
        <v>10445</v>
      </c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</row>
    <row r="2259" spans="1:43" s="1" customFormat="1" ht="31.5" x14ac:dyDescent="0.25">
      <c r="A2259" s="47">
        <v>2259</v>
      </c>
      <c r="B2259" s="47" t="s">
        <v>10446</v>
      </c>
      <c r="C2259" s="47" t="s">
        <v>2924</v>
      </c>
      <c r="D2259" s="69" t="s">
        <v>2925</v>
      </c>
      <c r="E2259" s="47">
        <v>2003</v>
      </c>
      <c r="F2259" s="69" t="s">
        <v>904</v>
      </c>
      <c r="G2259" s="69" t="s">
        <v>812</v>
      </c>
      <c r="H2259" s="69" t="s">
        <v>1677</v>
      </c>
      <c r="I2259" s="70">
        <v>20.04761068790949</v>
      </c>
      <c r="J2259" s="47" t="s">
        <v>430</v>
      </c>
      <c r="K2259" s="47">
        <v>8</v>
      </c>
      <c r="L2259" s="71"/>
      <c r="M2259" s="47">
        <v>75</v>
      </c>
      <c r="N2259" s="48">
        <f t="shared" si="211"/>
        <v>160</v>
      </c>
      <c r="O2259" s="48">
        <f t="shared" si="212"/>
        <v>3207.6177100655186</v>
      </c>
      <c r="P2259" s="72">
        <f t="shared" si="213"/>
        <v>320.7617710065519</v>
      </c>
      <c r="Q2259" s="73">
        <f t="shared" si="214"/>
        <v>529.25692216081052</v>
      </c>
      <c r="R2259" s="48">
        <f t="shared" si="215"/>
        <v>4057.6364032328811</v>
      </c>
      <c r="S2259" s="74">
        <f t="shared" si="216"/>
        <v>54</v>
      </c>
      <c r="T2259" s="6" t="s">
        <v>431</v>
      </c>
      <c r="U2259" s="47" t="s">
        <v>432</v>
      </c>
      <c r="V2259" s="47">
        <v>1</v>
      </c>
      <c r="W2259" s="47">
        <v>1</v>
      </c>
      <c r="X2259" s="47">
        <v>1</v>
      </c>
      <c r="Y2259" s="47">
        <v>1</v>
      </c>
      <c r="Z2259" s="75">
        <v>42913.6095138889</v>
      </c>
      <c r="AA2259" s="6" t="s">
        <v>433</v>
      </c>
      <c r="AB2259" s="47" t="s">
        <v>2926</v>
      </c>
      <c r="AC2259" s="47" t="s">
        <v>10447</v>
      </c>
      <c r="AD2259" s="47" t="s">
        <v>10448</v>
      </c>
      <c r="AE2259" s="47" t="s">
        <v>10449</v>
      </c>
      <c r="AF2259" s="6" t="s">
        <v>10450</v>
      </c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</row>
    <row r="2260" spans="1:43" s="1" customFormat="1" ht="31.5" x14ac:dyDescent="0.25">
      <c r="A2260" s="47">
        <v>2260</v>
      </c>
      <c r="B2260" s="47" t="s">
        <v>10451</v>
      </c>
      <c r="C2260" s="47" t="s">
        <v>1762</v>
      </c>
      <c r="D2260" s="69" t="s">
        <v>2925</v>
      </c>
      <c r="E2260" s="47">
        <v>2003</v>
      </c>
      <c r="F2260" s="69" t="s">
        <v>1755</v>
      </c>
      <c r="G2260" s="69" t="s">
        <v>1753</v>
      </c>
      <c r="H2260" s="69" t="s">
        <v>904</v>
      </c>
      <c r="I2260" s="70">
        <v>3.0648576144887132</v>
      </c>
      <c r="J2260" s="47" t="s">
        <v>430</v>
      </c>
      <c r="K2260" s="47">
        <v>6</v>
      </c>
      <c r="L2260" s="71"/>
      <c r="M2260" s="47">
        <v>75</v>
      </c>
      <c r="N2260" s="48">
        <f t="shared" si="211"/>
        <v>140</v>
      </c>
      <c r="O2260" s="48">
        <f t="shared" si="212"/>
        <v>429.08006602841982</v>
      </c>
      <c r="P2260" s="72">
        <f t="shared" si="213"/>
        <v>42.908006602841986</v>
      </c>
      <c r="Q2260" s="73">
        <f t="shared" si="214"/>
        <v>70.798210894689262</v>
      </c>
      <c r="R2260" s="48">
        <f t="shared" si="215"/>
        <v>542.78628352595103</v>
      </c>
      <c r="S2260" s="74">
        <f t="shared" si="216"/>
        <v>54</v>
      </c>
      <c r="T2260" s="6" t="s">
        <v>431</v>
      </c>
      <c r="U2260" s="47" t="s">
        <v>432</v>
      </c>
      <c r="V2260" s="47">
        <v>1</v>
      </c>
      <c r="W2260" s="47">
        <v>1</v>
      </c>
      <c r="X2260" s="47">
        <v>1</v>
      </c>
      <c r="Y2260" s="47">
        <v>1</v>
      </c>
      <c r="Z2260" s="75">
        <v>40855.637118055558</v>
      </c>
      <c r="AA2260" s="6" t="s">
        <v>433</v>
      </c>
      <c r="AB2260" s="47" t="s">
        <v>2926</v>
      </c>
      <c r="AC2260" s="47"/>
      <c r="AD2260" s="47" t="s">
        <v>10452</v>
      </c>
      <c r="AE2260" s="47" t="s">
        <v>10453</v>
      </c>
      <c r="AF2260" s="6" t="s">
        <v>10454</v>
      </c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</row>
    <row r="2261" spans="1:43" s="1" customFormat="1" ht="31.5" x14ac:dyDescent="0.25">
      <c r="A2261" s="47">
        <v>2261</v>
      </c>
      <c r="B2261" s="47" t="s">
        <v>10455</v>
      </c>
      <c r="C2261" s="47" t="s">
        <v>1762</v>
      </c>
      <c r="D2261" s="69" t="s">
        <v>2925</v>
      </c>
      <c r="E2261" s="47">
        <v>2003</v>
      </c>
      <c r="F2261" s="69" t="s">
        <v>1755</v>
      </c>
      <c r="G2261" s="69" t="s">
        <v>1753</v>
      </c>
      <c r="H2261" s="69" t="s">
        <v>904</v>
      </c>
      <c r="I2261" s="70">
        <v>5.4053087793380303</v>
      </c>
      <c r="J2261" s="47" t="s">
        <v>430</v>
      </c>
      <c r="K2261" s="47">
        <v>6</v>
      </c>
      <c r="L2261" s="71"/>
      <c r="M2261" s="47">
        <v>75</v>
      </c>
      <c r="N2261" s="48">
        <f t="shared" si="211"/>
        <v>140</v>
      </c>
      <c r="O2261" s="48">
        <f t="shared" si="212"/>
        <v>756.74322910732428</v>
      </c>
      <c r="P2261" s="72">
        <f t="shared" si="213"/>
        <v>75.674322910732428</v>
      </c>
      <c r="Q2261" s="73">
        <f t="shared" si="214"/>
        <v>124.8626328027085</v>
      </c>
      <c r="R2261" s="48">
        <f t="shared" si="215"/>
        <v>957.28018482076527</v>
      </c>
      <c r="S2261" s="74">
        <f t="shared" si="216"/>
        <v>54</v>
      </c>
      <c r="T2261" s="6" t="s">
        <v>431</v>
      </c>
      <c r="U2261" s="47" t="s">
        <v>432</v>
      </c>
      <c r="V2261" s="47">
        <v>1</v>
      </c>
      <c r="W2261" s="47">
        <v>1</v>
      </c>
      <c r="X2261" s="47">
        <v>1</v>
      </c>
      <c r="Y2261" s="47">
        <v>1</v>
      </c>
      <c r="Z2261" s="75">
        <v>40855.637129629627</v>
      </c>
      <c r="AA2261" s="6" t="s">
        <v>433</v>
      </c>
      <c r="AB2261" s="47" t="s">
        <v>2926</v>
      </c>
      <c r="AC2261" s="47" t="s">
        <v>10456</v>
      </c>
      <c r="AD2261" s="47"/>
      <c r="AE2261" s="47" t="s">
        <v>10457</v>
      </c>
      <c r="AF2261" s="6" t="s">
        <v>10458</v>
      </c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</row>
    <row r="2262" spans="1:43" s="1" customFormat="1" ht="31.5" x14ac:dyDescent="0.25">
      <c r="A2262" s="47">
        <v>2262</v>
      </c>
      <c r="B2262" s="47" t="s">
        <v>10459</v>
      </c>
      <c r="C2262" s="47" t="s">
        <v>2924</v>
      </c>
      <c r="D2262" s="69" t="s">
        <v>2925</v>
      </c>
      <c r="E2262" s="47">
        <v>2003</v>
      </c>
      <c r="F2262" s="69" t="s">
        <v>904</v>
      </c>
      <c r="G2262" s="69" t="s">
        <v>812</v>
      </c>
      <c r="H2262" s="69" t="s">
        <v>1677</v>
      </c>
      <c r="I2262" s="70">
        <v>2.4690999984741211</v>
      </c>
      <c r="J2262" s="47" t="s">
        <v>430</v>
      </c>
      <c r="K2262" s="47">
        <v>8</v>
      </c>
      <c r="L2262" s="71"/>
      <c r="M2262" s="47">
        <v>75</v>
      </c>
      <c r="N2262" s="48">
        <f t="shared" si="211"/>
        <v>160</v>
      </c>
      <c r="O2262" s="48">
        <f t="shared" si="212"/>
        <v>395.05599975585938</v>
      </c>
      <c r="P2262" s="72">
        <f t="shared" si="213"/>
        <v>39.505599975585938</v>
      </c>
      <c r="Q2262" s="73">
        <f t="shared" si="214"/>
        <v>65.184239959716791</v>
      </c>
      <c r="R2262" s="48">
        <f t="shared" si="215"/>
        <v>499.74583969116213</v>
      </c>
      <c r="S2262" s="74">
        <f t="shared" si="216"/>
        <v>54</v>
      </c>
      <c r="T2262" s="6" t="s">
        <v>431</v>
      </c>
      <c r="U2262" s="47" t="s">
        <v>432</v>
      </c>
      <c r="V2262" s="47">
        <v>1</v>
      </c>
      <c r="W2262" s="47">
        <v>1</v>
      </c>
      <c r="X2262" s="47">
        <v>1</v>
      </c>
      <c r="Y2262" s="47">
        <v>1</v>
      </c>
      <c r="Z2262" s="75">
        <v>40855.637129629627</v>
      </c>
      <c r="AA2262" s="6" t="s">
        <v>433</v>
      </c>
      <c r="AB2262" s="47" t="s">
        <v>2926</v>
      </c>
      <c r="AC2262" s="47" t="s">
        <v>10460</v>
      </c>
      <c r="AD2262" s="47" t="s">
        <v>10461</v>
      </c>
      <c r="AE2262" s="47" t="s">
        <v>10462</v>
      </c>
      <c r="AF2262" s="6" t="s">
        <v>10463</v>
      </c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</row>
    <row r="2263" spans="1:43" s="1" customFormat="1" ht="31.5" x14ac:dyDescent="0.25">
      <c r="A2263" s="47">
        <v>2263</v>
      </c>
      <c r="B2263" s="47" t="s">
        <v>10464</v>
      </c>
      <c r="C2263" s="47" t="s">
        <v>2924</v>
      </c>
      <c r="D2263" s="69" t="s">
        <v>2925</v>
      </c>
      <c r="E2263" s="47">
        <v>2003</v>
      </c>
      <c r="F2263" s="69" t="s">
        <v>904</v>
      </c>
      <c r="G2263" s="69" t="s">
        <v>812</v>
      </c>
      <c r="H2263" s="69" t="s">
        <v>1677</v>
      </c>
      <c r="I2263" s="70">
        <v>98.897865874723763</v>
      </c>
      <c r="J2263" s="47" t="s">
        <v>430</v>
      </c>
      <c r="K2263" s="47">
        <v>10</v>
      </c>
      <c r="L2263" s="71"/>
      <c r="M2263" s="47">
        <v>75</v>
      </c>
      <c r="N2263" s="48">
        <f t="shared" si="211"/>
        <v>180</v>
      </c>
      <c r="O2263" s="48">
        <f t="shared" si="212"/>
        <v>17801.615857450277</v>
      </c>
      <c r="P2263" s="72">
        <f t="shared" si="213"/>
        <v>1780.1615857450279</v>
      </c>
      <c r="Q2263" s="73">
        <f t="shared" si="214"/>
        <v>2937.2666164792954</v>
      </c>
      <c r="R2263" s="48">
        <f t="shared" si="215"/>
        <v>22519.044059674598</v>
      </c>
      <c r="S2263" s="74">
        <f t="shared" si="216"/>
        <v>54</v>
      </c>
      <c r="T2263" s="6" t="s">
        <v>431</v>
      </c>
      <c r="U2263" s="47" t="s">
        <v>432</v>
      </c>
      <c r="V2263" s="47">
        <v>1</v>
      </c>
      <c r="W2263" s="47">
        <v>1</v>
      </c>
      <c r="X2263" s="47">
        <v>1</v>
      </c>
      <c r="Y2263" s="47">
        <v>1</v>
      </c>
      <c r="Z2263" s="75">
        <v>42913.609849537039</v>
      </c>
      <c r="AA2263" s="6" t="s">
        <v>433</v>
      </c>
      <c r="AB2263" s="47" t="s">
        <v>2926</v>
      </c>
      <c r="AC2263" s="47" t="s">
        <v>10465</v>
      </c>
      <c r="AD2263" s="47" t="s">
        <v>10427</v>
      </c>
      <c r="AE2263" s="47" t="s">
        <v>10466</v>
      </c>
      <c r="AF2263" s="6" t="s">
        <v>10467</v>
      </c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</row>
    <row r="2264" spans="1:43" s="1" customFormat="1" ht="31.5" x14ac:dyDescent="0.25">
      <c r="A2264" s="47">
        <v>2264</v>
      </c>
      <c r="B2264" s="47" t="s">
        <v>10468</v>
      </c>
      <c r="C2264" s="47" t="s">
        <v>2924</v>
      </c>
      <c r="D2264" s="69" t="s">
        <v>2925</v>
      </c>
      <c r="E2264" s="47">
        <v>2003</v>
      </c>
      <c r="F2264" s="69" t="s">
        <v>904</v>
      </c>
      <c r="G2264" s="69" t="s">
        <v>812</v>
      </c>
      <c r="H2264" s="69" t="s">
        <v>1677</v>
      </c>
      <c r="I2264" s="70">
        <v>121.6115269430379</v>
      </c>
      <c r="J2264" s="47" t="s">
        <v>430</v>
      </c>
      <c r="K2264" s="47">
        <v>10</v>
      </c>
      <c r="L2264" s="71"/>
      <c r="M2264" s="47">
        <v>75</v>
      </c>
      <c r="N2264" s="48">
        <f t="shared" si="211"/>
        <v>180</v>
      </c>
      <c r="O2264" s="48">
        <f t="shared" si="212"/>
        <v>21890.074849746823</v>
      </c>
      <c r="P2264" s="72">
        <f t="shared" si="213"/>
        <v>2189.0074849746825</v>
      </c>
      <c r="Q2264" s="73">
        <f t="shared" si="214"/>
        <v>3611.8623502082255</v>
      </c>
      <c r="R2264" s="48">
        <f t="shared" si="215"/>
        <v>27690.944684929731</v>
      </c>
      <c r="S2264" s="74">
        <f t="shared" si="216"/>
        <v>54</v>
      </c>
      <c r="T2264" s="6" t="s">
        <v>431</v>
      </c>
      <c r="U2264" s="47" t="s">
        <v>432</v>
      </c>
      <c r="V2264" s="47">
        <v>1</v>
      </c>
      <c r="W2264" s="47">
        <v>1</v>
      </c>
      <c r="X2264" s="47">
        <v>1</v>
      </c>
      <c r="Y2264" s="47">
        <v>1</v>
      </c>
      <c r="Z2264" s="75">
        <v>40855.637129629627</v>
      </c>
      <c r="AA2264" s="6" t="s">
        <v>433</v>
      </c>
      <c r="AB2264" s="47" t="s">
        <v>2926</v>
      </c>
      <c r="AC2264" s="47" t="s">
        <v>10469</v>
      </c>
      <c r="AD2264" s="47" t="s">
        <v>10470</v>
      </c>
      <c r="AE2264" s="47" t="s">
        <v>10471</v>
      </c>
      <c r="AF2264" s="6" t="s">
        <v>10472</v>
      </c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</row>
    <row r="2265" spans="1:43" s="1" customFormat="1" ht="31.5" x14ac:dyDescent="0.25">
      <c r="A2265" s="47">
        <v>2265</v>
      </c>
      <c r="B2265" s="47" t="s">
        <v>10473</v>
      </c>
      <c r="C2265" s="47" t="s">
        <v>2924</v>
      </c>
      <c r="D2265" s="69" t="s">
        <v>2925</v>
      </c>
      <c r="E2265" s="47">
        <v>2003</v>
      </c>
      <c r="F2265" s="69" t="s">
        <v>904</v>
      </c>
      <c r="G2265" s="69" t="s">
        <v>812</v>
      </c>
      <c r="H2265" s="69" t="s">
        <v>1677</v>
      </c>
      <c r="I2265" s="70">
        <v>6.6132779461060371</v>
      </c>
      <c r="J2265" s="47" t="s">
        <v>430</v>
      </c>
      <c r="K2265" s="47">
        <v>8</v>
      </c>
      <c r="L2265" s="71"/>
      <c r="M2265" s="47">
        <v>75</v>
      </c>
      <c r="N2265" s="48">
        <f t="shared" si="211"/>
        <v>160</v>
      </c>
      <c r="O2265" s="48">
        <f t="shared" si="212"/>
        <v>1058.1244713769659</v>
      </c>
      <c r="P2265" s="72">
        <f t="shared" si="213"/>
        <v>105.81244713769659</v>
      </c>
      <c r="Q2265" s="73">
        <f t="shared" si="214"/>
        <v>174.59053777719936</v>
      </c>
      <c r="R2265" s="48">
        <f t="shared" si="215"/>
        <v>1338.5274562918619</v>
      </c>
      <c r="S2265" s="74">
        <f t="shared" si="216"/>
        <v>54</v>
      </c>
      <c r="T2265" s="6" t="s">
        <v>431</v>
      </c>
      <c r="U2265" s="47" t="s">
        <v>432</v>
      </c>
      <c r="V2265" s="47">
        <v>1</v>
      </c>
      <c r="W2265" s="47">
        <v>1</v>
      </c>
      <c r="X2265" s="47">
        <v>1</v>
      </c>
      <c r="Y2265" s="47">
        <v>1</v>
      </c>
      <c r="Z2265" s="75">
        <v>40855.637129629627</v>
      </c>
      <c r="AA2265" s="6" t="s">
        <v>433</v>
      </c>
      <c r="AB2265" s="47" t="s">
        <v>2926</v>
      </c>
      <c r="AC2265" s="47" t="s">
        <v>10469</v>
      </c>
      <c r="AD2265" s="47" t="s">
        <v>10474</v>
      </c>
      <c r="AE2265" s="47" t="s">
        <v>10475</v>
      </c>
      <c r="AF2265" s="6" t="s">
        <v>10476</v>
      </c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</row>
    <row r="2266" spans="1:43" s="1" customFormat="1" ht="31.5" x14ac:dyDescent="0.25">
      <c r="A2266" s="47">
        <v>2266</v>
      </c>
      <c r="B2266" s="47" t="s">
        <v>10477</v>
      </c>
      <c r="C2266" s="47" t="s">
        <v>2924</v>
      </c>
      <c r="D2266" s="69" t="s">
        <v>2925</v>
      </c>
      <c r="E2266" s="47">
        <v>2003</v>
      </c>
      <c r="F2266" s="69" t="s">
        <v>904</v>
      </c>
      <c r="G2266" s="69" t="s">
        <v>812</v>
      </c>
      <c r="H2266" s="69" t="s">
        <v>1677</v>
      </c>
      <c r="I2266" s="70">
        <v>93.724683008147167</v>
      </c>
      <c r="J2266" s="47" t="s">
        <v>430</v>
      </c>
      <c r="K2266" s="47">
        <v>10</v>
      </c>
      <c r="L2266" s="71"/>
      <c r="M2266" s="47">
        <v>75</v>
      </c>
      <c r="N2266" s="48">
        <f t="shared" si="211"/>
        <v>180</v>
      </c>
      <c r="O2266" s="48">
        <f t="shared" si="212"/>
        <v>16870.442941466492</v>
      </c>
      <c r="P2266" s="72">
        <f t="shared" si="213"/>
        <v>1687.0442941466492</v>
      </c>
      <c r="Q2266" s="73">
        <f t="shared" si="214"/>
        <v>2783.6230853419711</v>
      </c>
      <c r="R2266" s="48">
        <f t="shared" si="215"/>
        <v>21341.110320955115</v>
      </c>
      <c r="S2266" s="74">
        <f t="shared" si="216"/>
        <v>54</v>
      </c>
      <c r="T2266" s="6" t="s">
        <v>431</v>
      </c>
      <c r="U2266" s="47" t="s">
        <v>432</v>
      </c>
      <c r="V2266" s="47">
        <v>1</v>
      </c>
      <c r="W2266" s="47">
        <v>1</v>
      </c>
      <c r="X2266" s="47">
        <v>1</v>
      </c>
      <c r="Y2266" s="47">
        <v>1</v>
      </c>
      <c r="Z2266" s="75">
        <v>40855.637129629627</v>
      </c>
      <c r="AA2266" s="6" t="s">
        <v>433</v>
      </c>
      <c r="AB2266" s="47" t="s">
        <v>2926</v>
      </c>
      <c r="AC2266" s="47" t="s">
        <v>10478</v>
      </c>
      <c r="AD2266" s="47" t="s">
        <v>10469</v>
      </c>
      <c r="AE2266" s="47" t="s">
        <v>10479</v>
      </c>
      <c r="AF2266" s="6" t="s">
        <v>10480</v>
      </c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</row>
    <row r="2267" spans="1:43" s="1" customFormat="1" ht="15.75" x14ac:dyDescent="0.25">
      <c r="A2267" s="47">
        <v>2267</v>
      </c>
      <c r="B2267" s="47" t="s">
        <v>10481</v>
      </c>
      <c r="C2267" s="47" t="s">
        <v>2924</v>
      </c>
      <c r="D2267" s="69" t="s">
        <v>10413</v>
      </c>
      <c r="E2267" s="47">
        <v>1995</v>
      </c>
      <c r="F2267" s="69" t="s">
        <v>904</v>
      </c>
      <c r="G2267" s="69" t="s">
        <v>812</v>
      </c>
      <c r="H2267" s="69" t="s">
        <v>1677</v>
      </c>
      <c r="I2267" s="70">
        <v>3.665612362644326</v>
      </c>
      <c r="J2267" s="47" t="s">
        <v>430</v>
      </c>
      <c r="K2267" s="47">
        <v>10</v>
      </c>
      <c r="L2267" s="71"/>
      <c r="M2267" s="47">
        <v>75</v>
      </c>
      <c r="N2267" s="48">
        <f t="shared" si="211"/>
        <v>180</v>
      </c>
      <c r="O2267" s="48">
        <f t="shared" si="212"/>
        <v>659.81022527597872</v>
      </c>
      <c r="P2267" s="72">
        <f t="shared" si="213"/>
        <v>65.981022527597872</v>
      </c>
      <c r="Q2267" s="73">
        <f t="shared" si="214"/>
        <v>108.86868717053649</v>
      </c>
      <c r="R2267" s="48">
        <f t="shared" si="215"/>
        <v>834.65993497411318</v>
      </c>
      <c r="S2267" s="74">
        <f t="shared" si="216"/>
        <v>46</v>
      </c>
      <c r="T2267" s="6" t="s">
        <v>431</v>
      </c>
      <c r="U2267" s="47" t="s">
        <v>432</v>
      </c>
      <c r="V2267" s="47">
        <v>1</v>
      </c>
      <c r="W2267" s="47">
        <v>1</v>
      </c>
      <c r="X2267" s="47">
        <v>1</v>
      </c>
      <c r="Y2267" s="47">
        <v>1</v>
      </c>
      <c r="Z2267" s="75">
        <v>40855.637129629627</v>
      </c>
      <c r="AA2267" s="6" t="s">
        <v>433</v>
      </c>
      <c r="AB2267" s="47" t="s">
        <v>10414</v>
      </c>
      <c r="AC2267" s="47" t="s">
        <v>10482</v>
      </c>
      <c r="AD2267" s="47" t="s">
        <v>10478</v>
      </c>
      <c r="AE2267" s="47" t="s">
        <v>10483</v>
      </c>
      <c r="AF2267" s="6" t="s">
        <v>10484</v>
      </c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</row>
    <row r="2268" spans="1:43" s="1" customFormat="1" ht="15.75" x14ac:dyDescent="0.25">
      <c r="A2268" s="47">
        <v>2268</v>
      </c>
      <c r="B2268" s="47" t="s">
        <v>10485</v>
      </c>
      <c r="C2268" s="47" t="s">
        <v>2924</v>
      </c>
      <c r="D2268" s="69" t="s">
        <v>10413</v>
      </c>
      <c r="E2268" s="47">
        <v>1995</v>
      </c>
      <c r="F2268" s="69" t="s">
        <v>904</v>
      </c>
      <c r="G2268" s="69" t="s">
        <v>812</v>
      </c>
      <c r="H2268" s="69" t="s">
        <v>1677</v>
      </c>
      <c r="I2268" s="70">
        <v>113.93140332232581</v>
      </c>
      <c r="J2268" s="47" t="s">
        <v>430</v>
      </c>
      <c r="K2268" s="47">
        <v>10</v>
      </c>
      <c r="L2268" s="71"/>
      <c r="M2268" s="47">
        <v>75</v>
      </c>
      <c r="N2268" s="48">
        <f t="shared" si="211"/>
        <v>180</v>
      </c>
      <c r="O2268" s="48">
        <f t="shared" si="212"/>
        <v>20507.652598018645</v>
      </c>
      <c r="P2268" s="72">
        <f t="shared" si="213"/>
        <v>2050.7652598018644</v>
      </c>
      <c r="Q2268" s="73">
        <f t="shared" si="214"/>
        <v>3383.7626786730766</v>
      </c>
      <c r="R2268" s="48">
        <f t="shared" si="215"/>
        <v>25942.180536493586</v>
      </c>
      <c r="S2268" s="74">
        <f t="shared" si="216"/>
        <v>46</v>
      </c>
      <c r="T2268" s="6" t="s">
        <v>431</v>
      </c>
      <c r="U2268" s="47" t="s">
        <v>432</v>
      </c>
      <c r="V2268" s="47">
        <v>1</v>
      </c>
      <c r="W2268" s="47">
        <v>1</v>
      </c>
      <c r="X2268" s="47">
        <v>1</v>
      </c>
      <c r="Y2268" s="47">
        <v>1</v>
      </c>
      <c r="Z2268" s="75">
        <v>40855.637129629627</v>
      </c>
      <c r="AA2268" s="6" t="s">
        <v>433</v>
      </c>
      <c r="AB2268" s="47" t="s">
        <v>10414</v>
      </c>
      <c r="AC2268" s="47"/>
      <c r="AD2268" s="47" t="s">
        <v>10482</v>
      </c>
      <c r="AE2268" s="47" t="s">
        <v>10486</v>
      </c>
      <c r="AF2268" s="6" t="s">
        <v>10487</v>
      </c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</row>
    <row r="2269" spans="1:43" s="1" customFormat="1" ht="15.75" x14ac:dyDescent="0.25">
      <c r="A2269" s="47">
        <v>2269</v>
      </c>
      <c r="B2269" s="47" t="s">
        <v>10488</v>
      </c>
      <c r="C2269" s="47" t="s">
        <v>2924</v>
      </c>
      <c r="D2269" s="69" t="s">
        <v>10413</v>
      </c>
      <c r="E2269" s="47">
        <v>1995</v>
      </c>
      <c r="F2269" s="69" t="s">
        <v>904</v>
      </c>
      <c r="G2269" s="69" t="s">
        <v>812</v>
      </c>
      <c r="H2269" s="69" t="s">
        <v>1677</v>
      </c>
      <c r="I2269" s="70">
        <v>221.97893077673251</v>
      </c>
      <c r="J2269" s="47" t="s">
        <v>430</v>
      </c>
      <c r="K2269" s="47">
        <v>10</v>
      </c>
      <c r="L2269" s="71"/>
      <c r="M2269" s="47">
        <v>75</v>
      </c>
      <c r="N2269" s="48">
        <f t="shared" si="211"/>
        <v>180</v>
      </c>
      <c r="O2269" s="48">
        <f t="shared" si="212"/>
        <v>39956.207539811854</v>
      </c>
      <c r="P2269" s="72">
        <f t="shared" si="213"/>
        <v>3995.6207539811858</v>
      </c>
      <c r="Q2269" s="73">
        <f t="shared" si="214"/>
        <v>6592.7742440689562</v>
      </c>
      <c r="R2269" s="48">
        <f t="shared" si="215"/>
        <v>50544.602537861996</v>
      </c>
      <c r="S2269" s="74">
        <f t="shared" si="216"/>
        <v>46</v>
      </c>
      <c r="T2269" s="6" t="s">
        <v>431</v>
      </c>
      <c r="U2269" s="47" t="s">
        <v>432</v>
      </c>
      <c r="V2269" s="47">
        <v>1</v>
      </c>
      <c r="W2269" s="47">
        <v>1</v>
      </c>
      <c r="X2269" s="47">
        <v>1</v>
      </c>
      <c r="Y2269" s="47">
        <v>1</v>
      </c>
      <c r="Z2269" s="75">
        <v>40855.637129629627</v>
      </c>
      <c r="AA2269" s="6" t="s">
        <v>433</v>
      </c>
      <c r="AB2269" s="47" t="s">
        <v>10414</v>
      </c>
      <c r="AC2269" s="47"/>
      <c r="AD2269" s="47"/>
      <c r="AE2269" s="47" t="s">
        <v>10489</v>
      </c>
      <c r="AF2269" s="6" t="s">
        <v>10490</v>
      </c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</row>
    <row r="2270" spans="1:43" s="1" customFormat="1" ht="15.75" x14ac:dyDescent="0.25">
      <c r="A2270" s="47">
        <v>2270</v>
      </c>
      <c r="B2270" s="47" t="s">
        <v>10491</v>
      </c>
      <c r="C2270" s="47" t="s">
        <v>2924</v>
      </c>
      <c r="D2270" s="69" t="s">
        <v>10413</v>
      </c>
      <c r="E2270" s="47">
        <v>1995</v>
      </c>
      <c r="F2270" s="69" t="s">
        <v>904</v>
      </c>
      <c r="G2270" s="69" t="s">
        <v>812</v>
      </c>
      <c r="H2270" s="69" t="s">
        <v>1677</v>
      </c>
      <c r="I2270" s="70">
        <v>12.693332510844311</v>
      </c>
      <c r="J2270" s="47" t="s">
        <v>430</v>
      </c>
      <c r="K2270" s="47">
        <v>6</v>
      </c>
      <c r="L2270" s="71"/>
      <c r="M2270" s="47">
        <v>75</v>
      </c>
      <c r="N2270" s="48">
        <f t="shared" si="211"/>
        <v>140</v>
      </c>
      <c r="O2270" s="48">
        <f t="shared" si="212"/>
        <v>1777.0665515182036</v>
      </c>
      <c r="P2270" s="72">
        <f t="shared" si="213"/>
        <v>177.70665515182037</v>
      </c>
      <c r="Q2270" s="73">
        <f t="shared" si="214"/>
        <v>293.21598100050358</v>
      </c>
      <c r="R2270" s="48">
        <f t="shared" si="215"/>
        <v>2247.9891876705274</v>
      </c>
      <c r="S2270" s="74">
        <f t="shared" si="216"/>
        <v>46</v>
      </c>
      <c r="T2270" s="6" t="s">
        <v>431</v>
      </c>
      <c r="U2270" s="47" t="s">
        <v>432</v>
      </c>
      <c r="V2270" s="47">
        <v>1</v>
      </c>
      <c r="W2270" s="47">
        <v>1</v>
      </c>
      <c r="X2270" s="47">
        <v>1</v>
      </c>
      <c r="Y2270" s="47">
        <v>1</v>
      </c>
      <c r="Z2270" s="75">
        <v>40855.637129629627</v>
      </c>
      <c r="AA2270" s="6" t="s">
        <v>433</v>
      </c>
      <c r="AB2270" s="47" t="s">
        <v>10414</v>
      </c>
      <c r="AC2270" s="47"/>
      <c r="AD2270" s="47" t="s">
        <v>10492</v>
      </c>
      <c r="AE2270" s="47" t="s">
        <v>10493</v>
      </c>
      <c r="AF2270" s="6" t="s">
        <v>10494</v>
      </c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</row>
    <row r="2271" spans="1:43" s="1" customFormat="1" ht="31.5" x14ac:dyDescent="0.25">
      <c r="A2271" s="47">
        <v>2271</v>
      </c>
      <c r="B2271" s="47" t="s">
        <v>10495</v>
      </c>
      <c r="C2271" s="47" t="s">
        <v>2924</v>
      </c>
      <c r="D2271" s="69" t="s">
        <v>2925</v>
      </c>
      <c r="E2271" s="47">
        <v>2003</v>
      </c>
      <c r="F2271" s="69" t="s">
        <v>904</v>
      </c>
      <c r="G2271" s="69" t="s">
        <v>812</v>
      </c>
      <c r="H2271" s="69" t="s">
        <v>1677</v>
      </c>
      <c r="I2271" s="70">
        <v>1.109387579544022</v>
      </c>
      <c r="J2271" s="47" t="s">
        <v>430</v>
      </c>
      <c r="K2271" s="47">
        <v>8</v>
      </c>
      <c r="L2271" s="71"/>
      <c r="M2271" s="47">
        <v>75</v>
      </c>
      <c r="N2271" s="48">
        <f t="shared" si="211"/>
        <v>160</v>
      </c>
      <c r="O2271" s="48">
        <f t="shared" si="212"/>
        <v>177.50201272704351</v>
      </c>
      <c r="P2271" s="72">
        <f t="shared" si="213"/>
        <v>17.750201272704352</v>
      </c>
      <c r="Q2271" s="73">
        <f t="shared" si="214"/>
        <v>29.287832099962177</v>
      </c>
      <c r="R2271" s="48">
        <f t="shared" si="215"/>
        <v>224.54004609971003</v>
      </c>
      <c r="S2271" s="74">
        <f t="shared" si="216"/>
        <v>54</v>
      </c>
      <c r="T2271" s="6" t="s">
        <v>431</v>
      </c>
      <c r="U2271" s="47" t="s">
        <v>432</v>
      </c>
      <c r="V2271" s="47">
        <v>1</v>
      </c>
      <c r="W2271" s="47">
        <v>1</v>
      </c>
      <c r="X2271" s="47">
        <v>1</v>
      </c>
      <c r="Y2271" s="47">
        <v>1</v>
      </c>
      <c r="Z2271" s="75">
        <v>42913.609849537039</v>
      </c>
      <c r="AA2271" s="6" t="s">
        <v>433</v>
      </c>
      <c r="AB2271" s="47" t="s">
        <v>2926</v>
      </c>
      <c r="AC2271" s="47" t="s">
        <v>10427</v>
      </c>
      <c r="AD2271" s="47" t="s">
        <v>10496</v>
      </c>
      <c r="AE2271" s="47" t="s">
        <v>10497</v>
      </c>
      <c r="AF2271" s="6" t="s">
        <v>10498</v>
      </c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</row>
    <row r="2272" spans="1:43" s="1" customFormat="1" ht="31.5" x14ac:dyDescent="0.25">
      <c r="A2272" s="47">
        <v>2272</v>
      </c>
      <c r="B2272" s="47" t="s">
        <v>10499</v>
      </c>
      <c r="C2272" s="47" t="s">
        <v>2924</v>
      </c>
      <c r="D2272" s="69" t="s">
        <v>2925</v>
      </c>
      <c r="E2272" s="47">
        <v>2003</v>
      </c>
      <c r="F2272" s="69" t="s">
        <v>904</v>
      </c>
      <c r="G2272" s="69" t="s">
        <v>812</v>
      </c>
      <c r="H2272" s="69" t="s">
        <v>1677</v>
      </c>
      <c r="I2272" s="70">
        <v>39.988745530743408</v>
      </c>
      <c r="J2272" s="47" t="s">
        <v>430</v>
      </c>
      <c r="K2272" s="47">
        <v>8</v>
      </c>
      <c r="L2272" s="71"/>
      <c r="M2272" s="47">
        <v>75</v>
      </c>
      <c r="N2272" s="48">
        <f t="shared" si="211"/>
        <v>160</v>
      </c>
      <c r="O2272" s="48">
        <f t="shared" si="212"/>
        <v>6398.1992849189455</v>
      </c>
      <c r="P2272" s="72">
        <f t="shared" si="213"/>
        <v>639.81992849189464</v>
      </c>
      <c r="Q2272" s="73">
        <f t="shared" si="214"/>
        <v>1055.7028820116259</v>
      </c>
      <c r="R2272" s="48">
        <f t="shared" si="215"/>
        <v>8093.7220954224658</v>
      </c>
      <c r="S2272" s="74">
        <f t="shared" si="216"/>
        <v>54</v>
      </c>
      <c r="T2272" s="6" t="s">
        <v>431</v>
      </c>
      <c r="U2272" s="47" t="s">
        <v>432</v>
      </c>
      <c r="V2272" s="47">
        <v>1</v>
      </c>
      <c r="W2272" s="47">
        <v>1</v>
      </c>
      <c r="X2272" s="47">
        <v>1</v>
      </c>
      <c r="Y2272" s="47">
        <v>1</v>
      </c>
      <c r="Z2272" s="75">
        <v>40855.637129629627</v>
      </c>
      <c r="AA2272" s="6" t="s">
        <v>433</v>
      </c>
      <c r="AB2272" s="47" t="s">
        <v>2926</v>
      </c>
      <c r="AC2272" s="47"/>
      <c r="AD2272" s="47" t="s">
        <v>10500</v>
      </c>
      <c r="AE2272" s="47" t="s">
        <v>10501</v>
      </c>
      <c r="AF2272" s="6" t="s">
        <v>10502</v>
      </c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</row>
    <row r="2273" spans="1:43" s="1" customFormat="1" ht="31.5" x14ac:dyDescent="0.25">
      <c r="A2273" s="47">
        <v>2273</v>
      </c>
      <c r="B2273" s="47" t="s">
        <v>10503</v>
      </c>
      <c r="C2273" s="47" t="s">
        <v>2924</v>
      </c>
      <c r="D2273" s="69" t="s">
        <v>2925</v>
      </c>
      <c r="E2273" s="47">
        <v>2003</v>
      </c>
      <c r="F2273" s="69" t="s">
        <v>904</v>
      </c>
      <c r="G2273" s="69" t="s">
        <v>812</v>
      </c>
      <c r="H2273" s="69" t="s">
        <v>1677</v>
      </c>
      <c r="I2273" s="70">
        <v>5.8943605820410916</v>
      </c>
      <c r="J2273" s="47" t="s">
        <v>430</v>
      </c>
      <c r="K2273" s="47">
        <v>8</v>
      </c>
      <c r="L2273" s="71"/>
      <c r="M2273" s="47">
        <v>75</v>
      </c>
      <c r="N2273" s="48">
        <f t="shared" si="211"/>
        <v>160</v>
      </c>
      <c r="O2273" s="48">
        <f t="shared" si="212"/>
        <v>943.09769312657465</v>
      </c>
      <c r="P2273" s="72">
        <f t="shared" si="213"/>
        <v>94.309769312657465</v>
      </c>
      <c r="Q2273" s="73">
        <f t="shared" si="214"/>
        <v>155.61111936588483</v>
      </c>
      <c r="R2273" s="48">
        <f t="shared" si="215"/>
        <v>1193.018581805117</v>
      </c>
      <c r="S2273" s="74">
        <f t="shared" si="216"/>
        <v>54</v>
      </c>
      <c r="T2273" s="6" t="s">
        <v>431</v>
      </c>
      <c r="U2273" s="47" t="s">
        <v>432</v>
      </c>
      <c r="V2273" s="47">
        <v>1</v>
      </c>
      <c r="W2273" s="47">
        <v>1</v>
      </c>
      <c r="X2273" s="47">
        <v>1</v>
      </c>
      <c r="Y2273" s="47">
        <v>1</v>
      </c>
      <c r="Z2273" s="75">
        <v>40855.637129629627</v>
      </c>
      <c r="AA2273" s="6" t="s">
        <v>433</v>
      </c>
      <c r="AB2273" s="47" t="s">
        <v>2926</v>
      </c>
      <c r="AC2273" s="47" t="s">
        <v>10470</v>
      </c>
      <c r="AD2273" s="47"/>
      <c r="AE2273" s="47" t="s">
        <v>10504</v>
      </c>
      <c r="AF2273" s="6" t="s">
        <v>10505</v>
      </c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</row>
    <row r="2274" spans="1:43" s="1" customFormat="1" ht="31.5" x14ac:dyDescent="0.25">
      <c r="A2274" s="47">
        <v>2274</v>
      </c>
      <c r="B2274" s="47" t="s">
        <v>10506</v>
      </c>
      <c r="C2274" s="47" t="s">
        <v>1762</v>
      </c>
      <c r="D2274" s="69" t="s">
        <v>2925</v>
      </c>
      <c r="E2274" s="47">
        <v>2003</v>
      </c>
      <c r="F2274" s="69" t="s">
        <v>904</v>
      </c>
      <c r="G2274" s="69" t="s">
        <v>812</v>
      </c>
      <c r="H2274" s="69" t="s">
        <v>1677</v>
      </c>
      <c r="I2274" s="70">
        <v>3.126667419096663</v>
      </c>
      <c r="J2274" s="47" t="s">
        <v>430</v>
      </c>
      <c r="K2274" s="47">
        <v>8</v>
      </c>
      <c r="L2274" s="71"/>
      <c r="M2274" s="47">
        <v>75</v>
      </c>
      <c r="N2274" s="48">
        <f t="shared" si="211"/>
        <v>160</v>
      </c>
      <c r="O2274" s="48">
        <f t="shared" si="212"/>
        <v>500.26678705546607</v>
      </c>
      <c r="P2274" s="72">
        <f t="shared" si="213"/>
        <v>50.026678705546608</v>
      </c>
      <c r="Q2274" s="73">
        <f t="shared" si="214"/>
        <v>82.544019864151906</v>
      </c>
      <c r="R2274" s="48">
        <f t="shared" si="215"/>
        <v>632.83748562516462</v>
      </c>
      <c r="S2274" s="74">
        <f t="shared" si="216"/>
        <v>54</v>
      </c>
      <c r="T2274" s="6" t="s">
        <v>431</v>
      </c>
      <c r="U2274" s="47" t="s">
        <v>432</v>
      </c>
      <c r="V2274" s="47">
        <v>1</v>
      </c>
      <c r="W2274" s="47">
        <v>1</v>
      </c>
      <c r="X2274" s="47">
        <v>1</v>
      </c>
      <c r="Y2274" s="47">
        <v>1</v>
      </c>
      <c r="Z2274" s="75">
        <v>40855.637129629627</v>
      </c>
      <c r="AA2274" s="6" t="s">
        <v>433</v>
      </c>
      <c r="AB2274" s="47" t="s">
        <v>2926</v>
      </c>
      <c r="AC2274" s="47" t="s">
        <v>10500</v>
      </c>
      <c r="AD2274" s="47" t="s">
        <v>10507</v>
      </c>
      <c r="AE2274" s="47" t="s">
        <v>10508</v>
      </c>
      <c r="AF2274" s="6" t="s">
        <v>10509</v>
      </c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</row>
    <row r="2275" spans="1:43" s="1" customFormat="1" ht="15.75" x14ac:dyDescent="0.25">
      <c r="A2275" s="47">
        <v>2275</v>
      </c>
      <c r="B2275" s="47" t="s">
        <v>10510</v>
      </c>
      <c r="C2275" s="47" t="s">
        <v>1618</v>
      </c>
      <c r="D2275" s="69" t="s">
        <v>1611</v>
      </c>
      <c r="E2275" s="47">
        <v>2004</v>
      </c>
      <c r="F2275" s="69" t="s">
        <v>427</v>
      </c>
      <c r="G2275" s="69" t="s">
        <v>904</v>
      </c>
      <c r="H2275" s="69" t="s">
        <v>1629</v>
      </c>
      <c r="I2275" s="70">
        <v>52.784300455293788</v>
      </c>
      <c r="J2275" s="47" t="s">
        <v>430</v>
      </c>
      <c r="K2275" s="47">
        <v>8</v>
      </c>
      <c r="L2275" s="71"/>
      <c r="M2275" s="47">
        <v>75</v>
      </c>
      <c r="N2275" s="48">
        <f t="shared" si="211"/>
        <v>160</v>
      </c>
      <c r="O2275" s="48">
        <f t="shared" si="212"/>
        <v>8445.4880728470052</v>
      </c>
      <c r="P2275" s="72">
        <f t="shared" si="213"/>
        <v>844.54880728470062</v>
      </c>
      <c r="Q2275" s="73">
        <f t="shared" si="214"/>
        <v>1393.5055320197557</v>
      </c>
      <c r="R2275" s="48">
        <f t="shared" si="215"/>
        <v>10683.542412151461</v>
      </c>
      <c r="S2275" s="74">
        <f t="shared" si="216"/>
        <v>55</v>
      </c>
      <c r="T2275" s="6" t="s">
        <v>431</v>
      </c>
      <c r="U2275" s="47" t="s">
        <v>432</v>
      </c>
      <c r="V2275" s="47">
        <v>1</v>
      </c>
      <c r="W2275" s="47">
        <v>1</v>
      </c>
      <c r="X2275" s="47">
        <v>1</v>
      </c>
      <c r="Y2275" s="47">
        <v>1</v>
      </c>
      <c r="Z2275" s="75">
        <v>40855.637141203697</v>
      </c>
      <c r="AA2275" s="6" t="s">
        <v>433</v>
      </c>
      <c r="AB2275" s="47" t="s">
        <v>1612</v>
      </c>
      <c r="AC2275" s="47" t="s">
        <v>1630</v>
      </c>
      <c r="AD2275" s="47" t="s">
        <v>10511</v>
      </c>
      <c r="AE2275" s="47" t="s">
        <v>10512</v>
      </c>
      <c r="AF2275" s="6" t="s">
        <v>10513</v>
      </c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</row>
    <row r="2276" spans="1:43" s="1" customFormat="1" ht="15.75" x14ac:dyDescent="0.25">
      <c r="A2276" s="47">
        <v>2276</v>
      </c>
      <c r="B2276" s="47" t="s">
        <v>10514</v>
      </c>
      <c r="C2276" s="47" t="s">
        <v>1618</v>
      </c>
      <c r="D2276" s="69" t="s">
        <v>1611</v>
      </c>
      <c r="E2276" s="47">
        <v>2004</v>
      </c>
      <c r="F2276" s="69" t="s">
        <v>427</v>
      </c>
      <c r="G2276" s="69" t="s">
        <v>904</v>
      </c>
      <c r="H2276" s="69" t="s">
        <v>1629</v>
      </c>
      <c r="I2276" s="70">
        <v>27.649823132520169</v>
      </c>
      <c r="J2276" s="47" t="s">
        <v>430</v>
      </c>
      <c r="K2276" s="47">
        <v>8</v>
      </c>
      <c r="L2276" s="71"/>
      <c r="M2276" s="47">
        <v>75</v>
      </c>
      <c r="N2276" s="48">
        <f t="shared" si="211"/>
        <v>160</v>
      </c>
      <c r="O2276" s="48">
        <f t="shared" si="212"/>
        <v>4423.971701203227</v>
      </c>
      <c r="P2276" s="72">
        <f t="shared" si="213"/>
        <v>442.3971701203227</v>
      </c>
      <c r="Q2276" s="73">
        <f t="shared" si="214"/>
        <v>729.95533069853241</v>
      </c>
      <c r="R2276" s="48">
        <f t="shared" si="215"/>
        <v>5596.3242020220823</v>
      </c>
      <c r="S2276" s="74">
        <f t="shared" si="216"/>
        <v>55</v>
      </c>
      <c r="T2276" s="6" t="s">
        <v>431</v>
      </c>
      <c r="U2276" s="47" t="s">
        <v>432</v>
      </c>
      <c r="V2276" s="47">
        <v>1</v>
      </c>
      <c r="W2276" s="47">
        <v>1</v>
      </c>
      <c r="X2276" s="47">
        <v>1</v>
      </c>
      <c r="Y2276" s="47">
        <v>1</v>
      </c>
      <c r="Z2276" s="75">
        <v>40855.637141203697</v>
      </c>
      <c r="AA2276" s="6" t="s">
        <v>433</v>
      </c>
      <c r="AB2276" s="47" t="s">
        <v>1612</v>
      </c>
      <c r="AC2276" s="47" t="s">
        <v>1630</v>
      </c>
      <c r="AD2276" s="47" t="s">
        <v>10515</v>
      </c>
      <c r="AE2276" s="47" t="s">
        <v>10516</v>
      </c>
      <c r="AF2276" s="6" t="s">
        <v>10517</v>
      </c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</row>
    <row r="2277" spans="1:43" s="1" customFormat="1" ht="15.75" x14ac:dyDescent="0.25">
      <c r="A2277" s="47">
        <v>2277</v>
      </c>
      <c r="B2277" s="47" t="s">
        <v>10518</v>
      </c>
      <c r="C2277" s="47" t="s">
        <v>1618</v>
      </c>
      <c r="D2277" s="69" t="s">
        <v>1611</v>
      </c>
      <c r="E2277" s="47">
        <v>2004</v>
      </c>
      <c r="F2277" s="69" t="s">
        <v>428</v>
      </c>
      <c r="G2277" s="69" t="s">
        <v>427</v>
      </c>
      <c r="H2277" s="69" t="s">
        <v>3889</v>
      </c>
      <c r="I2277" s="70">
        <v>2.9197490307673419</v>
      </c>
      <c r="J2277" s="47" t="s">
        <v>430</v>
      </c>
      <c r="K2277" s="47">
        <v>8</v>
      </c>
      <c r="L2277" s="71"/>
      <c r="M2277" s="47">
        <v>75</v>
      </c>
      <c r="N2277" s="48">
        <f t="shared" si="211"/>
        <v>160</v>
      </c>
      <c r="O2277" s="48">
        <f t="shared" si="212"/>
        <v>467.15984492277471</v>
      </c>
      <c r="P2277" s="72">
        <f t="shared" si="213"/>
        <v>46.715984492277471</v>
      </c>
      <c r="Q2277" s="73">
        <f t="shared" si="214"/>
        <v>77.08137441225783</v>
      </c>
      <c r="R2277" s="48">
        <f t="shared" si="215"/>
        <v>590.95720382730997</v>
      </c>
      <c r="S2277" s="74">
        <f t="shared" si="216"/>
        <v>55</v>
      </c>
      <c r="T2277" s="6" t="s">
        <v>431</v>
      </c>
      <c r="U2277" s="47" t="s">
        <v>432</v>
      </c>
      <c r="V2277" s="47">
        <v>1</v>
      </c>
      <c r="W2277" s="47">
        <v>1</v>
      </c>
      <c r="X2277" s="47">
        <v>1</v>
      </c>
      <c r="Y2277" s="47">
        <v>1</v>
      </c>
      <c r="Z2277" s="75">
        <v>40855.637141203697</v>
      </c>
      <c r="AA2277" s="6" t="s">
        <v>433</v>
      </c>
      <c r="AB2277" s="47" t="s">
        <v>1612</v>
      </c>
      <c r="AC2277" s="47" t="s">
        <v>10519</v>
      </c>
      <c r="AD2277" s="47" t="s">
        <v>1620</v>
      </c>
      <c r="AE2277" s="47" t="s">
        <v>10520</v>
      </c>
      <c r="AF2277" s="6" t="s">
        <v>10521</v>
      </c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</row>
    <row r="2278" spans="1:43" s="1" customFormat="1" ht="15.75" x14ac:dyDescent="0.25">
      <c r="A2278" s="47">
        <v>2278</v>
      </c>
      <c r="B2278" s="47" t="s">
        <v>10522</v>
      </c>
      <c r="C2278" s="47" t="s">
        <v>425</v>
      </c>
      <c r="D2278" s="69" t="s">
        <v>1611</v>
      </c>
      <c r="E2278" s="47">
        <v>2004</v>
      </c>
      <c r="F2278" s="69" t="s">
        <v>427</v>
      </c>
      <c r="G2278" s="69" t="s">
        <v>428</v>
      </c>
      <c r="H2278" s="69" t="s">
        <v>429</v>
      </c>
      <c r="I2278" s="70">
        <v>48.510626875373667</v>
      </c>
      <c r="J2278" s="47" t="s">
        <v>430</v>
      </c>
      <c r="K2278" s="47">
        <v>8</v>
      </c>
      <c r="L2278" s="71"/>
      <c r="M2278" s="47">
        <v>75</v>
      </c>
      <c r="N2278" s="48">
        <f t="shared" si="211"/>
        <v>160</v>
      </c>
      <c r="O2278" s="48">
        <f t="shared" si="212"/>
        <v>7761.700300059787</v>
      </c>
      <c r="P2278" s="72">
        <f t="shared" si="213"/>
        <v>776.17003000597879</v>
      </c>
      <c r="Q2278" s="73">
        <f t="shared" si="214"/>
        <v>1280.6805495098647</v>
      </c>
      <c r="R2278" s="48">
        <f t="shared" si="215"/>
        <v>9818.5508795756305</v>
      </c>
      <c r="S2278" s="74">
        <f t="shared" si="216"/>
        <v>55</v>
      </c>
      <c r="T2278" s="6" t="s">
        <v>431</v>
      </c>
      <c r="U2278" s="47" t="s">
        <v>432</v>
      </c>
      <c r="V2278" s="47">
        <v>1</v>
      </c>
      <c r="W2278" s="47">
        <v>1</v>
      </c>
      <c r="X2278" s="47">
        <v>1</v>
      </c>
      <c r="Y2278" s="47">
        <v>1</v>
      </c>
      <c r="Z2278" s="75">
        <v>40855.637141203697</v>
      </c>
      <c r="AA2278" s="6" t="s">
        <v>433</v>
      </c>
      <c r="AB2278" s="47" t="s">
        <v>1612</v>
      </c>
      <c r="AC2278" s="47" t="s">
        <v>10523</v>
      </c>
      <c r="AD2278" s="47" t="s">
        <v>10524</v>
      </c>
      <c r="AE2278" s="47" t="s">
        <v>10525</v>
      </c>
      <c r="AF2278" s="6" t="s">
        <v>10526</v>
      </c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</row>
    <row r="2279" spans="1:43" s="1" customFormat="1" ht="15.75" x14ac:dyDescent="0.25">
      <c r="A2279" s="47">
        <v>2279</v>
      </c>
      <c r="B2279" s="47" t="s">
        <v>10527</v>
      </c>
      <c r="C2279" s="47" t="s">
        <v>425</v>
      </c>
      <c r="D2279" s="69" t="s">
        <v>1611</v>
      </c>
      <c r="E2279" s="47">
        <v>2004</v>
      </c>
      <c r="F2279" s="69" t="s">
        <v>427</v>
      </c>
      <c r="G2279" s="69" t="s">
        <v>10528</v>
      </c>
      <c r="H2279" s="69" t="s">
        <v>905</v>
      </c>
      <c r="I2279" s="70">
        <v>2.1096000000834469</v>
      </c>
      <c r="J2279" s="47" t="s">
        <v>430</v>
      </c>
      <c r="K2279" s="47">
        <v>6</v>
      </c>
      <c r="L2279" s="71"/>
      <c r="M2279" s="47">
        <v>75</v>
      </c>
      <c r="N2279" s="48">
        <f t="shared" si="211"/>
        <v>140</v>
      </c>
      <c r="O2279" s="48">
        <f t="shared" si="212"/>
        <v>295.34400001168257</v>
      </c>
      <c r="P2279" s="72">
        <f t="shared" si="213"/>
        <v>29.534400001168258</v>
      </c>
      <c r="Q2279" s="73">
        <f t="shared" si="214"/>
        <v>48.731760001927618</v>
      </c>
      <c r="R2279" s="48">
        <f t="shared" si="215"/>
        <v>373.61016001477844</v>
      </c>
      <c r="S2279" s="74">
        <f t="shared" si="216"/>
        <v>55</v>
      </c>
      <c r="T2279" s="6" t="s">
        <v>431</v>
      </c>
      <c r="U2279" s="47" t="s">
        <v>432</v>
      </c>
      <c r="V2279" s="47">
        <v>1</v>
      </c>
      <c r="W2279" s="47">
        <v>1</v>
      </c>
      <c r="X2279" s="47">
        <v>1</v>
      </c>
      <c r="Y2279" s="47">
        <v>1</v>
      </c>
      <c r="Z2279" s="75">
        <v>40855.637141203697</v>
      </c>
      <c r="AA2279" s="6" t="s">
        <v>433</v>
      </c>
      <c r="AB2279" s="47" t="s">
        <v>1612</v>
      </c>
      <c r="AC2279" s="47"/>
      <c r="AD2279" s="47" t="s">
        <v>10529</v>
      </c>
      <c r="AE2279" s="47" t="s">
        <v>10530</v>
      </c>
      <c r="AF2279" s="6" t="s">
        <v>10531</v>
      </c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</row>
    <row r="2280" spans="1:43" s="1" customFormat="1" ht="15.75" x14ac:dyDescent="0.25">
      <c r="A2280" s="47">
        <v>2280</v>
      </c>
      <c r="B2280" s="47" t="s">
        <v>10532</v>
      </c>
      <c r="C2280" s="47" t="s">
        <v>425</v>
      </c>
      <c r="D2280" s="69" t="s">
        <v>1611</v>
      </c>
      <c r="E2280" s="47">
        <v>2004</v>
      </c>
      <c r="F2280" s="69" t="s">
        <v>427</v>
      </c>
      <c r="G2280" s="69" t="s">
        <v>10528</v>
      </c>
      <c r="H2280" s="69" t="s">
        <v>905</v>
      </c>
      <c r="I2280" s="70">
        <v>19.947100002318621</v>
      </c>
      <c r="J2280" s="47" t="s">
        <v>430</v>
      </c>
      <c r="K2280" s="47">
        <v>6</v>
      </c>
      <c r="L2280" s="71"/>
      <c r="M2280" s="47">
        <v>75</v>
      </c>
      <c r="N2280" s="48">
        <f t="shared" si="211"/>
        <v>140</v>
      </c>
      <c r="O2280" s="48">
        <f t="shared" si="212"/>
        <v>2792.5940003246069</v>
      </c>
      <c r="P2280" s="72">
        <f t="shared" si="213"/>
        <v>279.25940003246069</v>
      </c>
      <c r="Q2280" s="73">
        <f t="shared" si="214"/>
        <v>460.77801005356014</v>
      </c>
      <c r="R2280" s="48">
        <f t="shared" si="215"/>
        <v>3532.6314104106277</v>
      </c>
      <c r="S2280" s="74">
        <f t="shared" si="216"/>
        <v>55</v>
      </c>
      <c r="T2280" s="6" t="s">
        <v>431</v>
      </c>
      <c r="U2280" s="47" t="s">
        <v>432</v>
      </c>
      <c r="V2280" s="47">
        <v>1</v>
      </c>
      <c r="W2280" s="47">
        <v>1</v>
      </c>
      <c r="X2280" s="47">
        <v>1</v>
      </c>
      <c r="Y2280" s="47">
        <v>1</v>
      </c>
      <c r="Z2280" s="75">
        <v>40855.637141203697</v>
      </c>
      <c r="AA2280" s="6" t="s">
        <v>433</v>
      </c>
      <c r="AB2280" s="47" t="s">
        <v>1612</v>
      </c>
      <c r="AC2280" s="47" t="s">
        <v>9788</v>
      </c>
      <c r="AD2280" s="47"/>
      <c r="AE2280" s="47" t="s">
        <v>10533</v>
      </c>
      <c r="AF2280" s="6" t="s">
        <v>10534</v>
      </c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</row>
    <row r="2281" spans="1:43" s="1" customFormat="1" ht="15.75" x14ac:dyDescent="0.25">
      <c r="A2281" s="47">
        <v>2281</v>
      </c>
      <c r="B2281" s="47" t="s">
        <v>10535</v>
      </c>
      <c r="C2281" s="47" t="s">
        <v>425</v>
      </c>
      <c r="D2281" s="69" t="s">
        <v>1611</v>
      </c>
      <c r="E2281" s="47">
        <v>2004</v>
      </c>
      <c r="F2281" s="69" t="s">
        <v>427</v>
      </c>
      <c r="G2281" s="69" t="s">
        <v>10528</v>
      </c>
      <c r="H2281" s="69" t="s">
        <v>905</v>
      </c>
      <c r="I2281" s="70">
        <v>343.38069912601048</v>
      </c>
      <c r="J2281" s="47" t="s">
        <v>430</v>
      </c>
      <c r="K2281" s="47">
        <v>10</v>
      </c>
      <c r="L2281" s="71"/>
      <c r="M2281" s="47">
        <v>75</v>
      </c>
      <c r="N2281" s="48">
        <f t="shared" si="211"/>
        <v>180</v>
      </c>
      <c r="O2281" s="48">
        <f t="shared" si="212"/>
        <v>61808.525842681884</v>
      </c>
      <c r="P2281" s="72">
        <f t="shared" si="213"/>
        <v>6180.8525842681884</v>
      </c>
      <c r="Q2281" s="73">
        <f t="shared" si="214"/>
        <v>10198.406764042511</v>
      </c>
      <c r="R2281" s="48">
        <f t="shared" si="215"/>
        <v>78187.785190992581</v>
      </c>
      <c r="S2281" s="74">
        <f t="shared" si="216"/>
        <v>55</v>
      </c>
      <c r="T2281" s="6" t="s">
        <v>431</v>
      </c>
      <c r="U2281" s="47" t="s">
        <v>432</v>
      </c>
      <c r="V2281" s="47">
        <v>1</v>
      </c>
      <c r="W2281" s="47">
        <v>1</v>
      </c>
      <c r="X2281" s="47">
        <v>1</v>
      </c>
      <c r="Y2281" s="47">
        <v>1</v>
      </c>
      <c r="Z2281" s="75">
        <v>40855.637141203697</v>
      </c>
      <c r="AA2281" s="6" t="s">
        <v>433</v>
      </c>
      <c r="AB2281" s="47" t="s">
        <v>1612</v>
      </c>
      <c r="AC2281" s="47" t="s">
        <v>10536</v>
      </c>
      <c r="AD2281" s="47" t="s">
        <v>9788</v>
      </c>
      <c r="AE2281" s="47" t="s">
        <v>10537</v>
      </c>
      <c r="AF2281" s="6" t="s">
        <v>10538</v>
      </c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</row>
    <row r="2282" spans="1:43" s="1" customFormat="1" ht="15.75" x14ac:dyDescent="0.25">
      <c r="A2282" s="47">
        <v>2282</v>
      </c>
      <c r="B2282" s="47" t="s">
        <v>10539</v>
      </c>
      <c r="C2282" s="47" t="s">
        <v>3896</v>
      </c>
      <c r="D2282" s="69" t="s">
        <v>3897</v>
      </c>
      <c r="E2282" s="47">
        <v>2004</v>
      </c>
      <c r="F2282" s="69" t="s">
        <v>5496</v>
      </c>
      <c r="G2282" s="69" t="s">
        <v>561</v>
      </c>
      <c r="H2282" s="69" t="s">
        <v>903</v>
      </c>
      <c r="I2282" s="70">
        <v>2.2962246933661512</v>
      </c>
      <c r="J2282" s="47" t="s">
        <v>430</v>
      </c>
      <c r="K2282" s="47">
        <v>8</v>
      </c>
      <c r="L2282" s="71"/>
      <c r="M2282" s="47">
        <v>75</v>
      </c>
      <c r="N2282" s="48">
        <f t="shared" si="211"/>
        <v>160</v>
      </c>
      <c r="O2282" s="48">
        <f t="shared" si="212"/>
        <v>367.39595093858418</v>
      </c>
      <c r="P2282" s="72">
        <f t="shared" si="213"/>
        <v>36.739595093858419</v>
      </c>
      <c r="Q2282" s="73">
        <f t="shared" si="214"/>
        <v>60.62033190486639</v>
      </c>
      <c r="R2282" s="48">
        <f t="shared" si="215"/>
        <v>464.75587793730904</v>
      </c>
      <c r="S2282" s="74">
        <f t="shared" si="216"/>
        <v>55</v>
      </c>
      <c r="T2282" s="6" t="s">
        <v>431</v>
      </c>
      <c r="U2282" s="47" t="s">
        <v>432</v>
      </c>
      <c r="V2282" s="47">
        <v>1</v>
      </c>
      <c r="W2282" s="47">
        <v>1</v>
      </c>
      <c r="X2282" s="47">
        <v>1</v>
      </c>
      <c r="Y2282" s="47">
        <v>1</v>
      </c>
      <c r="Z2282" s="75">
        <v>40855.637141203697</v>
      </c>
      <c r="AA2282" s="6" t="s">
        <v>433</v>
      </c>
      <c r="AB2282" s="47" t="s">
        <v>3899</v>
      </c>
      <c r="AC2282" s="47" t="s">
        <v>10540</v>
      </c>
      <c r="AD2282" s="47" t="s">
        <v>10541</v>
      </c>
      <c r="AE2282" s="47" t="s">
        <v>10542</v>
      </c>
      <c r="AF2282" s="6" t="s">
        <v>10543</v>
      </c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</row>
    <row r="2283" spans="1:43" s="1" customFormat="1" ht="15.75" x14ac:dyDescent="0.25">
      <c r="A2283" s="47">
        <v>2283</v>
      </c>
      <c r="B2283" s="47" t="s">
        <v>10544</v>
      </c>
      <c r="C2283" s="47" t="s">
        <v>3896</v>
      </c>
      <c r="D2283" s="69" t="s">
        <v>3897</v>
      </c>
      <c r="E2283" s="47">
        <v>2004</v>
      </c>
      <c r="F2283" s="69" t="s">
        <v>5496</v>
      </c>
      <c r="G2283" s="69" t="s">
        <v>561</v>
      </c>
      <c r="H2283" s="69" t="s">
        <v>903</v>
      </c>
      <c r="I2283" s="70">
        <v>50.941137828393792</v>
      </c>
      <c r="J2283" s="47" t="s">
        <v>430</v>
      </c>
      <c r="K2283" s="47">
        <v>8</v>
      </c>
      <c r="L2283" s="71"/>
      <c r="M2283" s="47">
        <v>75</v>
      </c>
      <c r="N2283" s="48">
        <f t="shared" ref="N2283:N2346" si="217">IF(K2283=4,100,IF(K2283=6,140,IF(K2283=8,160,IF(K2283=10,180,IF(K2283=12,200,IF(K2283=14,225,IF(K2283=16,275,IF(K2283=18,350,0))))))))</f>
        <v>160</v>
      </c>
      <c r="O2283" s="48">
        <f t="shared" si="212"/>
        <v>8150.5820525430063</v>
      </c>
      <c r="P2283" s="72">
        <f t="shared" si="213"/>
        <v>815.05820525430067</v>
      </c>
      <c r="Q2283" s="73">
        <f t="shared" si="214"/>
        <v>1344.8460386695961</v>
      </c>
      <c r="R2283" s="48">
        <f t="shared" si="215"/>
        <v>10310.486296466905</v>
      </c>
      <c r="S2283" s="74">
        <f t="shared" si="216"/>
        <v>55</v>
      </c>
      <c r="T2283" s="6" t="s">
        <v>431</v>
      </c>
      <c r="U2283" s="47" t="s">
        <v>432</v>
      </c>
      <c r="V2283" s="47">
        <v>1</v>
      </c>
      <c r="W2283" s="47">
        <v>1</v>
      </c>
      <c r="X2283" s="47">
        <v>1</v>
      </c>
      <c r="Y2283" s="47">
        <v>1</v>
      </c>
      <c r="Z2283" s="75">
        <v>40855.637141203697</v>
      </c>
      <c r="AA2283" s="6" t="s">
        <v>433</v>
      </c>
      <c r="AB2283" s="47" t="s">
        <v>3899</v>
      </c>
      <c r="AC2283" s="47" t="s">
        <v>10545</v>
      </c>
      <c r="AD2283" s="47" t="s">
        <v>10540</v>
      </c>
      <c r="AE2283" s="47" t="s">
        <v>10546</v>
      </c>
      <c r="AF2283" s="6" t="s">
        <v>10547</v>
      </c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</row>
    <row r="2284" spans="1:43" s="1" customFormat="1" ht="15.75" x14ac:dyDescent="0.25">
      <c r="A2284" s="47">
        <v>2284</v>
      </c>
      <c r="B2284" s="47" t="s">
        <v>10548</v>
      </c>
      <c r="C2284" s="47" t="s">
        <v>3896</v>
      </c>
      <c r="D2284" s="69" t="s">
        <v>3897</v>
      </c>
      <c r="E2284" s="47">
        <v>2004</v>
      </c>
      <c r="F2284" s="69" t="s">
        <v>5496</v>
      </c>
      <c r="G2284" s="69" t="s">
        <v>561</v>
      </c>
      <c r="H2284" s="69" t="s">
        <v>903</v>
      </c>
      <c r="I2284" s="70">
        <v>2.112578957524109</v>
      </c>
      <c r="J2284" s="47" t="s">
        <v>430</v>
      </c>
      <c r="K2284" s="47">
        <v>8</v>
      </c>
      <c r="L2284" s="71"/>
      <c r="M2284" s="47">
        <v>75</v>
      </c>
      <c r="N2284" s="48">
        <f t="shared" si="217"/>
        <v>160</v>
      </c>
      <c r="O2284" s="48">
        <f t="shared" si="212"/>
        <v>338.01263320385743</v>
      </c>
      <c r="P2284" s="72">
        <f t="shared" si="213"/>
        <v>33.801263320385743</v>
      </c>
      <c r="Q2284" s="73">
        <f t="shared" si="214"/>
        <v>55.772084478636479</v>
      </c>
      <c r="R2284" s="48">
        <f t="shared" si="215"/>
        <v>427.58598100287969</v>
      </c>
      <c r="S2284" s="74">
        <f t="shared" si="216"/>
        <v>55</v>
      </c>
      <c r="T2284" s="6" t="s">
        <v>431</v>
      </c>
      <c r="U2284" s="47" t="s">
        <v>432</v>
      </c>
      <c r="V2284" s="47">
        <v>1</v>
      </c>
      <c r="W2284" s="47">
        <v>1</v>
      </c>
      <c r="X2284" s="47">
        <v>1</v>
      </c>
      <c r="Y2284" s="47">
        <v>1</v>
      </c>
      <c r="Z2284" s="75">
        <v>40855.637141203697</v>
      </c>
      <c r="AA2284" s="6" t="s">
        <v>433</v>
      </c>
      <c r="AB2284" s="47" t="s">
        <v>3899</v>
      </c>
      <c r="AC2284" s="47" t="s">
        <v>5498</v>
      </c>
      <c r="AD2284" s="47" t="s">
        <v>10545</v>
      </c>
      <c r="AE2284" s="47" t="s">
        <v>10549</v>
      </c>
      <c r="AF2284" s="6" t="s">
        <v>10550</v>
      </c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</row>
    <row r="2285" spans="1:43" s="1" customFormat="1" ht="15.75" x14ac:dyDescent="0.25">
      <c r="A2285" s="47">
        <v>2285</v>
      </c>
      <c r="B2285" s="47" t="s">
        <v>10551</v>
      </c>
      <c r="C2285" s="47" t="s">
        <v>3896</v>
      </c>
      <c r="D2285" s="69" t="s">
        <v>3897</v>
      </c>
      <c r="E2285" s="47">
        <v>2004</v>
      </c>
      <c r="F2285" s="69" t="s">
        <v>5496</v>
      </c>
      <c r="G2285" s="69" t="s">
        <v>561</v>
      </c>
      <c r="H2285" s="69" t="s">
        <v>903</v>
      </c>
      <c r="I2285" s="70">
        <v>20.493016590488399</v>
      </c>
      <c r="J2285" s="47" t="s">
        <v>430</v>
      </c>
      <c r="K2285" s="47">
        <v>8</v>
      </c>
      <c r="L2285" s="71"/>
      <c r="M2285" s="47">
        <v>75</v>
      </c>
      <c r="N2285" s="48">
        <f t="shared" si="217"/>
        <v>160</v>
      </c>
      <c r="O2285" s="48">
        <f t="shared" si="212"/>
        <v>3278.8826544781436</v>
      </c>
      <c r="P2285" s="72">
        <f t="shared" si="213"/>
        <v>327.88826544781438</v>
      </c>
      <c r="Q2285" s="73">
        <f t="shared" si="214"/>
        <v>541.01563798889367</v>
      </c>
      <c r="R2285" s="48">
        <f t="shared" si="215"/>
        <v>4147.786557914852</v>
      </c>
      <c r="S2285" s="74">
        <f t="shared" si="216"/>
        <v>55</v>
      </c>
      <c r="T2285" s="6" t="s">
        <v>431</v>
      </c>
      <c r="U2285" s="47" t="s">
        <v>432</v>
      </c>
      <c r="V2285" s="47">
        <v>1</v>
      </c>
      <c r="W2285" s="47">
        <v>1</v>
      </c>
      <c r="X2285" s="47">
        <v>1</v>
      </c>
      <c r="Y2285" s="47">
        <v>1</v>
      </c>
      <c r="Z2285" s="75">
        <v>40855.637141203697</v>
      </c>
      <c r="AA2285" s="6" t="s">
        <v>433</v>
      </c>
      <c r="AB2285" s="47" t="s">
        <v>3899</v>
      </c>
      <c r="AC2285" s="47" t="s">
        <v>10552</v>
      </c>
      <c r="AD2285" s="47" t="s">
        <v>10553</v>
      </c>
      <c r="AE2285" s="47" t="s">
        <v>10554</v>
      </c>
      <c r="AF2285" s="6" t="s">
        <v>10555</v>
      </c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</row>
    <row r="2286" spans="1:43" s="1" customFormat="1" ht="15.75" x14ac:dyDescent="0.25">
      <c r="A2286" s="47">
        <v>2286</v>
      </c>
      <c r="B2286" s="47" t="s">
        <v>10556</v>
      </c>
      <c r="C2286" s="47" t="s">
        <v>3896</v>
      </c>
      <c r="D2286" s="69" t="s">
        <v>3897</v>
      </c>
      <c r="E2286" s="47">
        <v>2004</v>
      </c>
      <c r="F2286" s="69" t="s">
        <v>5496</v>
      </c>
      <c r="G2286" s="69" t="s">
        <v>561</v>
      </c>
      <c r="H2286" s="69" t="s">
        <v>903</v>
      </c>
      <c r="I2286" s="70">
        <v>7.6642732761961199</v>
      </c>
      <c r="J2286" s="47" t="s">
        <v>430</v>
      </c>
      <c r="K2286" s="47">
        <v>8</v>
      </c>
      <c r="L2286" s="71"/>
      <c r="M2286" s="47">
        <v>75</v>
      </c>
      <c r="N2286" s="48">
        <f t="shared" si="217"/>
        <v>160</v>
      </c>
      <c r="O2286" s="48">
        <f t="shared" si="212"/>
        <v>1226.2837241913792</v>
      </c>
      <c r="P2286" s="72">
        <f t="shared" si="213"/>
        <v>122.62837241913792</v>
      </c>
      <c r="Q2286" s="73">
        <f t="shared" si="214"/>
        <v>202.33681449157754</v>
      </c>
      <c r="R2286" s="48">
        <f t="shared" si="215"/>
        <v>1551.2489111020946</v>
      </c>
      <c r="S2286" s="74">
        <f t="shared" si="216"/>
        <v>55</v>
      </c>
      <c r="T2286" s="6" t="s">
        <v>431</v>
      </c>
      <c r="U2286" s="47" t="s">
        <v>432</v>
      </c>
      <c r="V2286" s="47">
        <v>1</v>
      </c>
      <c r="W2286" s="47">
        <v>1</v>
      </c>
      <c r="X2286" s="47">
        <v>1</v>
      </c>
      <c r="Y2286" s="47">
        <v>1</v>
      </c>
      <c r="Z2286" s="75">
        <v>40855.637141203697</v>
      </c>
      <c r="AA2286" s="6" t="s">
        <v>433</v>
      </c>
      <c r="AB2286" s="47" t="s">
        <v>3899</v>
      </c>
      <c r="AC2286" s="47" t="s">
        <v>5502</v>
      </c>
      <c r="AD2286" s="47" t="s">
        <v>10552</v>
      </c>
      <c r="AE2286" s="47" t="s">
        <v>10557</v>
      </c>
      <c r="AF2286" s="6" t="s">
        <v>10558</v>
      </c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</row>
    <row r="2287" spans="1:43" s="1" customFormat="1" ht="15.75" x14ac:dyDescent="0.25">
      <c r="A2287" s="47">
        <v>2287</v>
      </c>
      <c r="B2287" s="47" t="s">
        <v>10559</v>
      </c>
      <c r="C2287" s="47" t="s">
        <v>2406</v>
      </c>
      <c r="D2287" s="69" t="s">
        <v>3532</v>
      </c>
      <c r="E2287" s="47">
        <v>1989</v>
      </c>
      <c r="F2287" s="69" t="s">
        <v>1948</v>
      </c>
      <c r="G2287" s="69" t="s">
        <v>3786</v>
      </c>
      <c r="H2287" s="69" t="s">
        <v>4859</v>
      </c>
      <c r="I2287" s="70">
        <v>2.443517320338219</v>
      </c>
      <c r="J2287" s="47" t="s">
        <v>430</v>
      </c>
      <c r="K2287" s="47">
        <v>8</v>
      </c>
      <c r="L2287" s="71"/>
      <c r="M2287" s="47">
        <v>75</v>
      </c>
      <c r="N2287" s="48">
        <f t="shared" si="217"/>
        <v>160</v>
      </c>
      <c r="O2287" s="48">
        <f t="shared" si="212"/>
        <v>390.96277125411507</v>
      </c>
      <c r="P2287" s="72">
        <f t="shared" si="213"/>
        <v>39.096277125411511</v>
      </c>
      <c r="Q2287" s="73">
        <f t="shared" si="214"/>
        <v>64.508857256928991</v>
      </c>
      <c r="R2287" s="48">
        <f t="shared" si="215"/>
        <v>494.56790563645558</v>
      </c>
      <c r="S2287" s="74">
        <f t="shared" si="216"/>
        <v>40</v>
      </c>
      <c r="T2287" s="6" t="s">
        <v>431</v>
      </c>
      <c r="U2287" s="47" t="s">
        <v>432</v>
      </c>
      <c r="V2287" s="47">
        <v>1</v>
      </c>
      <c r="W2287" s="47">
        <v>1</v>
      </c>
      <c r="X2287" s="47">
        <v>1</v>
      </c>
      <c r="Y2287" s="47">
        <v>1</v>
      </c>
      <c r="Z2287" s="75">
        <v>40855.637152777788</v>
      </c>
      <c r="AA2287" s="6" t="s">
        <v>433</v>
      </c>
      <c r="AB2287" s="47" t="s">
        <v>3535</v>
      </c>
      <c r="AC2287" s="47" t="s">
        <v>10560</v>
      </c>
      <c r="AD2287" s="47" t="s">
        <v>4860</v>
      </c>
      <c r="AE2287" s="47" t="s">
        <v>10561</v>
      </c>
      <c r="AF2287" s="6" t="s">
        <v>10562</v>
      </c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</row>
    <row r="2288" spans="1:43" s="1" customFormat="1" ht="15.75" x14ac:dyDescent="0.25">
      <c r="A2288" s="47">
        <v>2288</v>
      </c>
      <c r="B2288" s="47" t="s">
        <v>10563</v>
      </c>
      <c r="C2288" s="47" t="s">
        <v>3785</v>
      </c>
      <c r="D2288" s="69" t="s">
        <v>3532</v>
      </c>
      <c r="E2288" s="47">
        <v>1989</v>
      </c>
      <c r="F2288" s="69" t="s">
        <v>1948</v>
      </c>
      <c r="G2288" s="69" t="s">
        <v>3786</v>
      </c>
      <c r="H2288" s="69" t="s">
        <v>4859</v>
      </c>
      <c r="I2288" s="70">
        <v>579.92835664787879</v>
      </c>
      <c r="J2288" s="47" t="s">
        <v>430</v>
      </c>
      <c r="K2288" s="47">
        <v>8</v>
      </c>
      <c r="L2288" s="71"/>
      <c r="M2288" s="47">
        <v>75</v>
      </c>
      <c r="N2288" s="48">
        <f t="shared" si="217"/>
        <v>160</v>
      </c>
      <c r="O2288" s="48">
        <f t="shared" si="212"/>
        <v>92788.537063660609</v>
      </c>
      <c r="P2288" s="72">
        <f t="shared" si="213"/>
        <v>9278.8537063660606</v>
      </c>
      <c r="Q2288" s="73">
        <f t="shared" si="214"/>
        <v>15310.108615503999</v>
      </c>
      <c r="R2288" s="48">
        <f t="shared" si="215"/>
        <v>117377.49938553067</v>
      </c>
      <c r="S2288" s="74">
        <f t="shared" si="216"/>
        <v>40</v>
      </c>
      <c r="T2288" s="6" t="s">
        <v>431</v>
      </c>
      <c r="U2288" s="47" t="s">
        <v>432</v>
      </c>
      <c r="V2288" s="47">
        <v>1</v>
      </c>
      <c r="W2288" s="47">
        <v>1</v>
      </c>
      <c r="X2288" s="47">
        <v>1</v>
      </c>
      <c r="Y2288" s="47">
        <v>1</v>
      </c>
      <c r="Z2288" s="75">
        <v>40855.637152777788</v>
      </c>
      <c r="AA2288" s="6" t="s">
        <v>433</v>
      </c>
      <c r="AB2288" s="47" t="s">
        <v>3535</v>
      </c>
      <c r="AC2288" s="47" t="s">
        <v>10560</v>
      </c>
      <c r="AD2288" s="47" t="s">
        <v>6119</v>
      </c>
      <c r="AE2288" s="47" t="s">
        <v>10564</v>
      </c>
      <c r="AF2288" s="6" t="s">
        <v>10565</v>
      </c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</row>
    <row r="2289" spans="1:43" s="1" customFormat="1" ht="15.75" x14ac:dyDescent="0.25">
      <c r="A2289" s="47">
        <v>2289</v>
      </c>
      <c r="B2289" s="47" t="s">
        <v>10566</v>
      </c>
      <c r="C2289" s="47" t="s">
        <v>1246</v>
      </c>
      <c r="D2289" s="69" t="s">
        <v>3749</v>
      </c>
      <c r="E2289" s="47">
        <v>2002</v>
      </c>
      <c r="F2289" s="69" t="s">
        <v>3704</v>
      </c>
      <c r="G2289" s="69" t="s">
        <v>1948</v>
      </c>
      <c r="H2289" s="69" t="s">
        <v>443</v>
      </c>
      <c r="I2289" s="70">
        <v>4.1646507300153779</v>
      </c>
      <c r="J2289" s="47" t="s">
        <v>430</v>
      </c>
      <c r="K2289" s="47">
        <v>6</v>
      </c>
      <c r="L2289" s="71"/>
      <c r="M2289" s="47">
        <v>75</v>
      </c>
      <c r="N2289" s="48">
        <f t="shared" si="217"/>
        <v>140</v>
      </c>
      <c r="O2289" s="48">
        <f t="shared" si="212"/>
        <v>583.05110220215295</v>
      </c>
      <c r="P2289" s="72">
        <f t="shared" si="213"/>
        <v>58.305110220215298</v>
      </c>
      <c r="Q2289" s="73">
        <f t="shared" si="214"/>
        <v>96.203431863355235</v>
      </c>
      <c r="R2289" s="48">
        <f t="shared" si="215"/>
        <v>737.55964428572349</v>
      </c>
      <c r="S2289" s="74">
        <f t="shared" si="216"/>
        <v>53</v>
      </c>
      <c r="T2289" s="6" t="s">
        <v>431</v>
      </c>
      <c r="U2289" s="47" t="s">
        <v>432</v>
      </c>
      <c r="V2289" s="47">
        <v>1</v>
      </c>
      <c r="W2289" s="47">
        <v>1</v>
      </c>
      <c r="X2289" s="47">
        <v>1</v>
      </c>
      <c r="Y2289" s="47">
        <v>1</v>
      </c>
      <c r="Z2289" s="75">
        <v>40855.637152777788</v>
      </c>
      <c r="AA2289" s="6" t="s">
        <v>433</v>
      </c>
      <c r="AB2289" s="47" t="s">
        <v>3750</v>
      </c>
      <c r="AC2289" s="47" t="s">
        <v>10567</v>
      </c>
      <c r="AD2289" s="47" t="s">
        <v>10568</v>
      </c>
      <c r="AE2289" s="47" t="s">
        <v>10569</v>
      </c>
      <c r="AF2289" s="6" t="s">
        <v>10570</v>
      </c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</row>
    <row r="2290" spans="1:43" s="1" customFormat="1" ht="31.5" x14ac:dyDescent="0.25">
      <c r="A2290" s="47">
        <v>2290</v>
      </c>
      <c r="B2290" s="47" t="s">
        <v>10571</v>
      </c>
      <c r="C2290" s="47" t="s">
        <v>1246</v>
      </c>
      <c r="D2290" s="69" t="s">
        <v>3711</v>
      </c>
      <c r="E2290" s="47">
        <v>2004</v>
      </c>
      <c r="F2290" s="69" t="s">
        <v>3712</v>
      </c>
      <c r="G2290" s="69" t="s">
        <v>1948</v>
      </c>
      <c r="H2290" s="69" t="s">
        <v>457</v>
      </c>
      <c r="I2290" s="70">
        <v>95.438899659507868</v>
      </c>
      <c r="J2290" s="47" t="s">
        <v>430</v>
      </c>
      <c r="K2290" s="47">
        <v>8</v>
      </c>
      <c r="L2290" s="71"/>
      <c r="M2290" s="47">
        <v>75</v>
      </c>
      <c r="N2290" s="48">
        <f t="shared" si="217"/>
        <v>160</v>
      </c>
      <c r="O2290" s="48">
        <f t="shared" si="212"/>
        <v>15270.223945521258</v>
      </c>
      <c r="P2290" s="72">
        <f t="shared" si="213"/>
        <v>1527.0223945521259</v>
      </c>
      <c r="Q2290" s="73">
        <f t="shared" si="214"/>
        <v>2519.5869510110074</v>
      </c>
      <c r="R2290" s="48">
        <f t="shared" si="215"/>
        <v>19316.833291084389</v>
      </c>
      <c r="S2290" s="74">
        <f t="shared" si="216"/>
        <v>55</v>
      </c>
      <c r="T2290" s="6" t="s">
        <v>431</v>
      </c>
      <c r="U2290" s="47" t="s">
        <v>432</v>
      </c>
      <c r="V2290" s="47">
        <v>1</v>
      </c>
      <c r="W2290" s="47">
        <v>1</v>
      </c>
      <c r="X2290" s="47">
        <v>1</v>
      </c>
      <c r="Y2290" s="47">
        <v>1</v>
      </c>
      <c r="Z2290" s="75">
        <v>40855.637152777788</v>
      </c>
      <c r="AA2290" s="6" t="s">
        <v>433</v>
      </c>
      <c r="AB2290" s="47" t="s">
        <v>3169</v>
      </c>
      <c r="AC2290" s="47" t="s">
        <v>8588</v>
      </c>
      <c r="AD2290" s="47" t="s">
        <v>10572</v>
      </c>
      <c r="AE2290" s="47" t="s">
        <v>10573</v>
      </c>
      <c r="AF2290" s="6" t="s">
        <v>10574</v>
      </c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</row>
    <row r="2291" spans="1:43" s="1" customFormat="1" ht="47.25" x14ac:dyDescent="0.25">
      <c r="A2291" s="47">
        <v>2291</v>
      </c>
      <c r="B2291" s="47" t="s">
        <v>10575</v>
      </c>
      <c r="C2291" s="47" t="s">
        <v>2406</v>
      </c>
      <c r="D2291" s="69" t="s">
        <v>3703</v>
      </c>
      <c r="E2291" s="47">
        <v>2004</v>
      </c>
      <c r="F2291" s="69" t="s">
        <v>3712</v>
      </c>
      <c r="G2291" s="69" t="s">
        <v>1948</v>
      </c>
      <c r="H2291" s="69" t="s">
        <v>457</v>
      </c>
      <c r="I2291" s="70">
        <v>63.692948425026998</v>
      </c>
      <c r="J2291" s="47" t="s">
        <v>430</v>
      </c>
      <c r="K2291" s="47">
        <v>8</v>
      </c>
      <c r="L2291" s="71"/>
      <c r="M2291" s="47">
        <v>75</v>
      </c>
      <c r="N2291" s="48">
        <f t="shared" si="217"/>
        <v>160</v>
      </c>
      <c r="O2291" s="48">
        <f t="shared" si="212"/>
        <v>10190.87174800432</v>
      </c>
      <c r="P2291" s="72">
        <f t="shared" si="213"/>
        <v>1019.087174800432</v>
      </c>
      <c r="Q2291" s="73">
        <f t="shared" si="214"/>
        <v>1681.4938384207128</v>
      </c>
      <c r="R2291" s="48">
        <f t="shared" si="215"/>
        <v>12891.452761225464</v>
      </c>
      <c r="S2291" s="74">
        <f t="shared" si="216"/>
        <v>55</v>
      </c>
      <c r="T2291" s="6" t="s">
        <v>431</v>
      </c>
      <c r="U2291" s="47" t="s">
        <v>432</v>
      </c>
      <c r="V2291" s="47">
        <v>1</v>
      </c>
      <c r="W2291" s="47">
        <v>1</v>
      </c>
      <c r="X2291" s="47">
        <v>1</v>
      </c>
      <c r="Y2291" s="47">
        <v>1</v>
      </c>
      <c r="Z2291" s="75">
        <v>40855.637152777788</v>
      </c>
      <c r="AA2291" s="6" t="s">
        <v>433</v>
      </c>
      <c r="AB2291" s="47" t="s">
        <v>3705</v>
      </c>
      <c r="AC2291" s="47" t="s">
        <v>3707</v>
      </c>
      <c r="AD2291" s="47" t="s">
        <v>10572</v>
      </c>
      <c r="AE2291" s="47" t="s">
        <v>10576</v>
      </c>
      <c r="AF2291" s="6" t="s">
        <v>10577</v>
      </c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</row>
    <row r="2292" spans="1:43" s="1" customFormat="1" ht="47.25" x14ac:dyDescent="0.25">
      <c r="A2292" s="47">
        <v>2292</v>
      </c>
      <c r="B2292" s="47" t="s">
        <v>10578</v>
      </c>
      <c r="C2292" s="47" t="s">
        <v>2406</v>
      </c>
      <c r="D2292" s="69" t="s">
        <v>3703</v>
      </c>
      <c r="E2292" s="47">
        <v>2004</v>
      </c>
      <c r="F2292" s="69" t="s">
        <v>1948</v>
      </c>
      <c r="G2292" s="69" t="s">
        <v>3704</v>
      </c>
      <c r="H2292" s="69" t="s">
        <v>1255</v>
      </c>
      <c r="I2292" s="70">
        <v>321.26693607323602</v>
      </c>
      <c r="J2292" s="47" t="s">
        <v>430</v>
      </c>
      <c r="K2292" s="47">
        <v>8</v>
      </c>
      <c r="L2292" s="71"/>
      <c r="M2292" s="47">
        <v>75</v>
      </c>
      <c r="N2292" s="48">
        <f t="shared" si="217"/>
        <v>160</v>
      </c>
      <c r="O2292" s="48">
        <f t="shared" si="212"/>
        <v>51402.709771717768</v>
      </c>
      <c r="P2292" s="72">
        <f t="shared" si="213"/>
        <v>5140.2709771717773</v>
      </c>
      <c r="Q2292" s="73">
        <f t="shared" si="214"/>
        <v>8481.4471123334315</v>
      </c>
      <c r="R2292" s="48">
        <f t="shared" si="215"/>
        <v>65024.427861222975</v>
      </c>
      <c r="S2292" s="74">
        <f t="shared" si="216"/>
        <v>55</v>
      </c>
      <c r="T2292" s="6" t="s">
        <v>431</v>
      </c>
      <c r="U2292" s="47" t="s">
        <v>432</v>
      </c>
      <c r="V2292" s="47">
        <v>1</v>
      </c>
      <c r="W2292" s="47">
        <v>1</v>
      </c>
      <c r="X2292" s="47">
        <v>1</v>
      </c>
      <c r="Y2292" s="47">
        <v>1</v>
      </c>
      <c r="Z2292" s="75">
        <v>40855.637152777788</v>
      </c>
      <c r="AA2292" s="6" t="s">
        <v>433</v>
      </c>
      <c r="AB2292" s="47" t="s">
        <v>3705</v>
      </c>
      <c r="AC2292" s="47" t="s">
        <v>10579</v>
      </c>
      <c r="AD2292" s="47" t="s">
        <v>3707</v>
      </c>
      <c r="AE2292" s="47" t="s">
        <v>10580</v>
      </c>
      <c r="AF2292" s="6" t="s">
        <v>10581</v>
      </c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</row>
    <row r="2293" spans="1:43" s="1" customFormat="1" ht="47.25" x14ac:dyDescent="0.25">
      <c r="A2293" s="47">
        <v>2293</v>
      </c>
      <c r="B2293" s="47" t="s">
        <v>10582</v>
      </c>
      <c r="C2293" s="47" t="s">
        <v>2406</v>
      </c>
      <c r="D2293" s="69" t="s">
        <v>3703</v>
      </c>
      <c r="E2293" s="47">
        <v>2004</v>
      </c>
      <c r="F2293" s="69" t="s">
        <v>1948</v>
      </c>
      <c r="G2293" s="69" t="s">
        <v>3704</v>
      </c>
      <c r="H2293" s="69" t="s">
        <v>1255</v>
      </c>
      <c r="I2293" s="70">
        <v>3.1014447646300312</v>
      </c>
      <c r="J2293" s="47" t="s">
        <v>430</v>
      </c>
      <c r="K2293" s="47">
        <v>8</v>
      </c>
      <c r="L2293" s="71"/>
      <c r="M2293" s="47">
        <v>75</v>
      </c>
      <c r="N2293" s="48">
        <f t="shared" si="217"/>
        <v>160</v>
      </c>
      <c r="O2293" s="48">
        <f t="shared" si="212"/>
        <v>496.23116234080499</v>
      </c>
      <c r="P2293" s="72">
        <f t="shared" si="213"/>
        <v>49.623116234080499</v>
      </c>
      <c r="Q2293" s="73">
        <f t="shared" si="214"/>
        <v>81.878141786232817</v>
      </c>
      <c r="R2293" s="48">
        <f t="shared" si="215"/>
        <v>627.73242036111833</v>
      </c>
      <c r="S2293" s="74">
        <f t="shared" si="216"/>
        <v>55</v>
      </c>
      <c r="T2293" s="6" t="s">
        <v>431</v>
      </c>
      <c r="U2293" s="47" t="s">
        <v>432</v>
      </c>
      <c r="V2293" s="47">
        <v>1</v>
      </c>
      <c r="W2293" s="47">
        <v>1</v>
      </c>
      <c r="X2293" s="47">
        <v>1</v>
      </c>
      <c r="Y2293" s="47">
        <v>1</v>
      </c>
      <c r="Z2293" s="75">
        <v>40855.637152777788</v>
      </c>
      <c r="AA2293" s="6" t="s">
        <v>433</v>
      </c>
      <c r="AB2293" s="47" t="s">
        <v>3705</v>
      </c>
      <c r="AC2293" s="47" t="s">
        <v>10583</v>
      </c>
      <c r="AD2293" s="47" t="s">
        <v>10579</v>
      </c>
      <c r="AE2293" s="47" t="s">
        <v>10584</v>
      </c>
      <c r="AF2293" s="6" t="s">
        <v>10585</v>
      </c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</row>
    <row r="2294" spans="1:43" s="1" customFormat="1" ht="47.25" x14ac:dyDescent="0.25">
      <c r="A2294" s="47">
        <v>2294</v>
      </c>
      <c r="B2294" s="47" t="s">
        <v>10578</v>
      </c>
      <c r="C2294" s="47" t="s">
        <v>2406</v>
      </c>
      <c r="D2294" s="69" t="s">
        <v>3703</v>
      </c>
      <c r="E2294" s="47">
        <v>2004</v>
      </c>
      <c r="F2294" s="69" t="s">
        <v>1948</v>
      </c>
      <c r="G2294" s="69" t="s">
        <v>3704</v>
      </c>
      <c r="H2294" s="69" t="s">
        <v>1255</v>
      </c>
      <c r="I2294" s="70">
        <v>2.159120899628828</v>
      </c>
      <c r="J2294" s="47" t="s">
        <v>430</v>
      </c>
      <c r="K2294" s="47">
        <v>8</v>
      </c>
      <c r="L2294" s="71"/>
      <c r="M2294" s="47">
        <v>75</v>
      </c>
      <c r="N2294" s="48">
        <f t="shared" si="217"/>
        <v>160</v>
      </c>
      <c r="O2294" s="48">
        <f t="shared" si="212"/>
        <v>345.45934394061248</v>
      </c>
      <c r="P2294" s="72">
        <f t="shared" si="213"/>
        <v>34.545934394061248</v>
      </c>
      <c r="Q2294" s="73">
        <f t="shared" si="214"/>
        <v>57.00079175020106</v>
      </c>
      <c r="R2294" s="48">
        <f t="shared" si="215"/>
        <v>437.00607008487481</v>
      </c>
      <c r="S2294" s="74">
        <f t="shared" si="216"/>
        <v>55</v>
      </c>
      <c r="T2294" s="6" t="s">
        <v>431</v>
      </c>
      <c r="U2294" s="47" t="s">
        <v>432</v>
      </c>
      <c r="V2294" s="47">
        <v>1</v>
      </c>
      <c r="W2294" s="47">
        <v>1</v>
      </c>
      <c r="X2294" s="47">
        <v>1</v>
      </c>
      <c r="Y2294" s="47">
        <v>1</v>
      </c>
      <c r="Z2294" s="75">
        <v>40855.637152777788</v>
      </c>
      <c r="AA2294" s="6" t="s">
        <v>433</v>
      </c>
      <c r="AB2294" s="47" t="s">
        <v>3705</v>
      </c>
      <c r="AC2294" s="47" t="s">
        <v>10579</v>
      </c>
      <c r="AD2294" s="47" t="s">
        <v>3707</v>
      </c>
      <c r="AE2294" s="47" t="s">
        <v>10580</v>
      </c>
      <c r="AF2294" s="6" t="s">
        <v>10586</v>
      </c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</row>
    <row r="2295" spans="1:43" s="1" customFormat="1" ht="47.25" x14ac:dyDescent="0.25">
      <c r="A2295" s="47">
        <v>2295</v>
      </c>
      <c r="B2295" s="47" t="s">
        <v>10587</v>
      </c>
      <c r="C2295" s="47" t="s">
        <v>2406</v>
      </c>
      <c r="D2295" s="69" t="s">
        <v>3703</v>
      </c>
      <c r="E2295" s="47">
        <v>2004</v>
      </c>
      <c r="F2295" s="69" t="s">
        <v>1948</v>
      </c>
      <c r="G2295" s="69" t="s">
        <v>3704</v>
      </c>
      <c r="H2295" s="69" t="s">
        <v>1255</v>
      </c>
      <c r="I2295" s="70">
        <v>40.350383405001637</v>
      </c>
      <c r="J2295" s="47" t="s">
        <v>430</v>
      </c>
      <c r="K2295" s="47">
        <v>8</v>
      </c>
      <c r="L2295" s="71"/>
      <c r="M2295" s="47">
        <v>75</v>
      </c>
      <c r="N2295" s="48">
        <f t="shared" si="217"/>
        <v>160</v>
      </c>
      <c r="O2295" s="48">
        <f t="shared" si="212"/>
        <v>6456.0613448002623</v>
      </c>
      <c r="P2295" s="72">
        <f t="shared" si="213"/>
        <v>645.6061344800263</v>
      </c>
      <c r="Q2295" s="73">
        <f t="shared" si="214"/>
        <v>1065.2501218920434</v>
      </c>
      <c r="R2295" s="48">
        <f t="shared" si="215"/>
        <v>8166.9176011723321</v>
      </c>
      <c r="S2295" s="74">
        <f t="shared" si="216"/>
        <v>55</v>
      </c>
      <c r="T2295" s="6" t="s">
        <v>431</v>
      </c>
      <c r="U2295" s="47" t="s">
        <v>432</v>
      </c>
      <c r="V2295" s="47">
        <v>1</v>
      </c>
      <c r="W2295" s="47">
        <v>1</v>
      </c>
      <c r="X2295" s="47">
        <v>1</v>
      </c>
      <c r="Y2295" s="47">
        <v>1</v>
      </c>
      <c r="Z2295" s="75">
        <v>40855.637152777788</v>
      </c>
      <c r="AA2295" s="6" t="s">
        <v>433</v>
      </c>
      <c r="AB2295" s="47" t="s">
        <v>3705</v>
      </c>
      <c r="AC2295" s="47" t="s">
        <v>10583</v>
      </c>
      <c r="AD2295" s="47" t="s">
        <v>10588</v>
      </c>
      <c r="AE2295" s="47" t="s">
        <v>10589</v>
      </c>
      <c r="AF2295" s="6" t="s">
        <v>10590</v>
      </c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</row>
    <row r="2296" spans="1:43" s="1" customFormat="1" ht="47.25" x14ac:dyDescent="0.25">
      <c r="A2296" s="47">
        <v>2296</v>
      </c>
      <c r="B2296" s="47" t="s">
        <v>10591</v>
      </c>
      <c r="C2296" s="47" t="s">
        <v>2406</v>
      </c>
      <c r="D2296" s="69" t="s">
        <v>3703</v>
      </c>
      <c r="E2296" s="47">
        <v>2004</v>
      </c>
      <c r="F2296" s="69" t="s">
        <v>1948</v>
      </c>
      <c r="G2296" s="69" t="s">
        <v>3704</v>
      </c>
      <c r="H2296" s="69" t="s">
        <v>1255</v>
      </c>
      <c r="I2296" s="70">
        <v>3.1014494054204498</v>
      </c>
      <c r="J2296" s="47" t="s">
        <v>430</v>
      </c>
      <c r="K2296" s="47">
        <v>8</v>
      </c>
      <c r="L2296" s="71"/>
      <c r="M2296" s="47">
        <v>75</v>
      </c>
      <c r="N2296" s="48">
        <f t="shared" si="217"/>
        <v>160</v>
      </c>
      <c r="O2296" s="48">
        <f t="shared" si="212"/>
        <v>496.23190486727196</v>
      </c>
      <c r="P2296" s="72">
        <f t="shared" si="213"/>
        <v>49.623190486727196</v>
      </c>
      <c r="Q2296" s="73">
        <f t="shared" si="214"/>
        <v>81.878264303099868</v>
      </c>
      <c r="R2296" s="48">
        <f t="shared" si="215"/>
        <v>627.73335965709896</v>
      </c>
      <c r="S2296" s="74">
        <f t="shared" si="216"/>
        <v>55</v>
      </c>
      <c r="T2296" s="6" t="s">
        <v>431</v>
      </c>
      <c r="U2296" s="47" t="s">
        <v>432</v>
      </c>
      <c r="V2296" s="47">
        <v>1</v>
      </c>
      <c r="W2296" s="47">
        <v>1</v>
      </c>
      <c r="X2296" s="47">
        <v>1</v>
      </c>
      <c r="Y2296" s="47">
        <v>1</v>
      </c>
      <c r="Z2296" s="75">
        <v>40855.637152777788</v>
      </c>
      <c r="AA2296" s="6" t="s">
        <v>433</v>
      </c>
      <c r="AB2296" s="47" t="s">
        <v>3705</v>
      </c>
      <c r="AC2296" s="47" t="s">
        <v>10592</v>
      </c>
      <c r="AD2296" s="47" t="s">
        <v>10583</v>
      </c>
      <c r="AE2296" s="47" t="s">
        <v>10593</v>
      </c>
      <c r="AF2296" s="6" t="s">
        <v>10594</v>
      </c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</row>
    <row r="2297" spans="1:43" s="1" customFormat="1" ht="47.25" x14ac:dyDescent="0.25">
      <c r="A2297" s="47">
        <v>2297</v>
      </c>
      <c r="B2297" s="47" t="s">
        <v>10595</v>
      </c>
      <c r="C2297" s="47" t="s">
        <v>2406</v>
      </c>
      <c r="D2297" s="69" t="s">
        <v>3703</v>
      </c>
      <c r="E2297" s="47">
        <v>2004</v>
      </c>
      <c r="F2297" s="69" t="s">
        <v>1948</v>
      </c>
      <c r="G2297" s="69" t="s">
        <v>3704</v>
      </c>
      <c r="H2297" s="69" t="s">
        <v>1255</v>
      </c>
      <c r="I2297" s="70">
        <v>238.9684632283016</v>
      </c>
      <c r="J2297" s="47" t="s">
        <v>430</v>
      </c>
      <c r="K2297" s="47">
        <v>8</v>
      </c>
      <c r="L2297" s="71"/>
      <c r="M2297" s="47">
        <v>75</v>
      </c>
      <c r="N2297" s="48">
        <f t="shared" si="217"/>
        <v>160</v>
      </c>
      <c r="O2297" s="48">
        <f t="shared" si="212"/>
        <v>38234.954116528257</v>
      </c>
      <c r="P2297" s="72">
        <f t="shared" si="213"/>
        <v>3823.4954116528261</v>
      </c>
      <c r="Q2297" s="73">
        <f t="shared" si="214"/>
        <v>6308.7674292271622</v>
      </c>
      <c r="R2297" s="48">
        <f t="shared" si="215"/>
        <v>48367.216957408244</v>
      </c>
      <c r="S2297" s="74">
        <f t="shared" si="216"/>
        <v>55</v>
      </c>
      <c r="T2297" s="6" t="s">
        <v>431</v>
      </c>
      <c r="U2297" s="47" t="s">
        <v>432</v>
      </c>
      <c r="V2297" s="47">
        <v>1</v>
      </c>
      <c r="W2297" s="47">
        <v>1</v>
      </c>
      <c r="X2297" s="47">
        <v>1</v>
      </c>
      <c r="Y2297" s="47">
        <v>1</v>
      </c>
      <c r="Z2297" s="75">
        <v>40855.637152777788</v>
      </c>
      <c r="AA2297" s="6" t="s">
        <v>433</v>
      </c>
      <c r="AB2297" s="47" t="s">
        <v>3705</v>
      </c>
      <c r="AC2297" s="47" t="s">
        <v>10596</v>
      </c>
      <c r="AD2297" s="47" t="s">
        <v>10592</v>
      </c>
      <c r="AE2297" s="47" t="s">
        <v>10597</v>
      </c>
      <c r="AF2297" s="6" t="s">
        <v>10598</v>
      </c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</row>
    <row r="2298" spans="1:43" s="1" customFormat="1" ht="47.25" x14ac:dyDescent="0.25">
      <c r="A2298" s="47">
        <v>2298</v>
      </c>
      <c r="B2298" s="47" t="s">
        <v>10599</v>
      </c>
      <c r="C2298" s="47" t="s">
        <v>2406</v>
      </c>
      <c r="D2298" s="69" t="s">
        <v>3703</v>
      </c>
      <c r="E2298" s="47">
        <v>2004</v>
      </c>
      <c r="F2298" s="69" t="s">
        <v>1948</v>
      </c>
      <c r="G2298" s="69" t="s">
        <v>3704</v>
      </c>
      <c r="H2298" s="69" t="s">
        <v>1255</v>
      </c>
      <c r="I2298" s="70">
        <v>38.257942549995647</v>
      </c>
      <c r="J2298" s="47" t="s">
        <v>430</v>
      </c>
      <c r="K2298" s="47">
        <v>8</v>
      </c>
      <c r="L2298" s="71"/>
      <c r="M2298" s="47">
        <v>75</v>
      </c>
      <c r="N2298" s="48">
        <f t="shared" si="217"/>
        <v>160</v>
      </c>
      <c r="O2298" s="48">
        <f t="shared" si="212"/>
        <v>6121.2708079993035</v>
      </c>
      <c r="P2298" s="72">
        <f t="shared" si="213"/>
        <v>612.12708079993035</v>
      </c>
      <c r="Q2298" s="73">
        <f t="shared" si="214"/>
        <v>1010.0096833198851</v>
      </c>
      <c r="R2298" s="48">
        <f t="shared" si="215"/>
        <v>7743.4075721191193</v>
      </c>
      <c r="S2298" s="74">
        <f t="shared" si="216"/>
        <v>55</v>
      </c>
      <c r="T2298" s="6" t="s">
        <v>431</v>
      </c>
      <c r="U2298" s="47" t="s">
        <v>432</v>
      </c>
      <c r="V2298" s="47">
        <v>1</v>
      </c>
      <c r="W2298" s="47">
        <v>1</v>
      </c>
      <c r="X2298" s="47">
        <v>1</v>
      </c>
      <c r="Y2298" s="47">
        <v>1</v>
      </c>
      <c r="Z2298" s="75">
        <v>40855.637152777788</v>
      </c>
      <c r="AA2298" s="6" t="s">
        <v>433</v>
      </c>
      <c r="AB2298" s="47" t="s">
        <v>3705</v>
      </c>
      <c r="AC2298" s="47" t="s">
        <v>10596</v>
      </c>
      <c r="AD2298" s="47" t="s">
        <v>10600</v>
      </c>
      <c r="AE2298" s="47" t="s">
        <v>10601</v>
      </c>
      <c r="AF2298" s="6" t="s">
        <v>10602</v>
      </c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</row>
    <row r="2299" spans="1:43" s="1" customFormat="1" ht="47.25" x14ac:dyDescent="0.25">
      <c r="A2299" s="47">
        <v>2299</v>
      </c>
      <c r="B2299" s="47" t="s">
        <v>10603</v>
      </c>
      <c r="C2299" s="47" t="s">
        <v>2406</v>
      </c>
      <c r="D2299" s="69" t="s">
        <v>3703</v>
      </c>
      <c r="E2299" s="47">
        <v>2004</v>
      </c>
      <c r="F2299" s="69" t="s">
        <v>1948</v>
      </c>
      <c r="G2299" s="69" t="s">
        <v>3704</v>
      </c>
      <c r="H2299" s="69" t="s">
        <v>1255</v>
      </c>
      <c r="I2299" s="70">
        <v>149.94314864928771</v>
      </c>
      <c r="J2299" s="47" t="s">
        <v>430</v>
      </c>
      <c r="K2299" s="47">
        <v>8</v>
      </c>
      <c r="L2299" s="71"/>
      <c r="M2299" s="47">
        <v>75</v>
      </c>
      <c r="N2299" s="48">
        <f t="shared" si="217"/>
        <v>160</v>
      </c>
      <c r="O2299" s="48">
        <f t="shared" si="212"/>
        <v>23990.903783886031</v>
      </c>
      <c r="P2299" s="72">
        <f t="shared" si="213"/>
        <v>2399.0903783886033</v>
      </c>
      <c r="Q2299" s="73">
        <f t="shared" si="214"/>
        <v>3958.4991243411951</v>
      </c>
      <c r="R2299" s="48">
        <f t="shared" si="215"/>
        <v>30348.493286615827</v>
      </c>
      <c r="S2299" s="74">
        <f t="shared" si="216"/>
        <v>55</v>
      </c>
      <c r="T2299" s="6" t="s">
        <v>431</v>
      </c>
      <c r="U2299" s="47" t="s">
        <v>432</v>
      </c>
      <c r="V2299" s="47">
        <v>1</v>
      </c>
      <c r="W2299" s="47">
        <v>1</v>
      </c>
      <c r="X2299" s="47">
        <v>1</v>
      </c>
      <c r="Y2299" s="47">
        <v>1</v>
      </c>
      <c r="Z2299" s="75">
        <v>40855.637164351851</v>
      </c>
      <c r="AA2299" s="6" t="s">
        <v>433</v>
      </c>
      <c r="AB2299" s="47" t="s">
        <v>3705</v>
      </c>
      <c r="AC2299" s="47" t="s">
        <v>10604</v>
      </c>
      <c r="AD2299" s="47" t="s">
        <v>10596</v>
      </c>
      <c r="AE2299" s="47" t="s">
        <v>10605</v>
      </c>
      <c r="AF2299" s="6" t="s">
        <v>10606</v>
      </c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</row>
    <row r="2300" spans="1:43" s="1" customFormat="1" ht="47.25" x14ac:dyDescent="0.25">
      <c r="A2300" s="47">
        <v>2300</v>
      </c>
      <c r="B2300" s="47" t="s">
        <v>10607</v>
      </c>
      <c r="C2300" s="47" t="s">
        <v>2406</v>
      </c>
      <c r="D2300" s="69" t="s">
        <v>3703</v>
      </c>
      <c r="E2300" s="47">
        <v>2004</v>
      </c>
      <c r="F2300" s="69" t="s">
        <v>1948</v>
      </c>
      <c r="G2300" s="69" t="s">
        <v>3704</v>
      </c>
      <c r="H2300" s="69" t="s">
        <v>1255</v>
      </c>
      <c r="I2300" s="70">
        <v>2.8887589877864621</v>
      </c>
      <c r="J2300" s="47" t="s">
        <v>430</v>
      </c>
      <c r="K2300" s="47">
        <v>8</v>
      </c>
      <c r="L2300" s="71"/>
      <c r="M2300" s="47">
        <v>75</v>
      </c>
      <c r="N2300" s="48">
        <f t="shared" si="217"/>
        <v>160</v>
      </c>
      <c r="O2300" s="48">
        <f t="shared" si="212"/>
        <v>462.20143804583392</v>
      </c>
      <c r="P2300" s="72">
        <f t="shared" si="213"/>
        <v>46.220143804583394</v>
      </c>
      <c r="Q2300" s="73">
        <f t="shared" si="214"/>
        <v>76.263237277562595</v>
      </c>
      <c r="R2300" s="48">
        <f t="shared" si="215"/>
        <v>584.68481912797995</v>
      </c>
      <c r="S2300" s="74">
        <f t="shared" si="216"/>
        <v>55</v>
      </c>
      <c r="T2300" s="6" t="s">
        <v>431</v>
      </c>
      <c r="U2300" s="47" t="s">
        <v>432</v>
      </c>
      <c r="V2300" s="47">
        <v>1</v>
      </c>
      <c r="W2300" s="47">
        <v>1</v>
      </c>
      <c r="X2300" s="47">
        <v>1</v>
      </c>
      <c r="Y2300" s="47">
        <v>1</v>
      </c>
      <c r="Z2300" s="75">
        <v>40855.637164351851</v>
      </c>
      <c r="AA2300" s="6" t="s">
        <v>433</v>
      </c>
      <c r="AB2300" s="47" t="s">
        <v>3705</v>
      </c>
      <c r="AC2300" s="47" t="s">
        <v>10608</v>
      </c>
      <c r="AD2300" s="47" t="s">
        <v>10604</v>
      </c>
      <c r="AE2300" s="47" t="s">
        <v>10609</v>
      </c>
      <c r="AF2300" s="6" t="s">
        <v>10610</v>
      </c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</row>
    <row r="2301" spans="1:43" s="1" customFormat="1" ht="47.25" x14ac:dyDescent="0.25">
      <c r="A2301" s="47">
        <v>2301</v>
      </c>
      <c r="B2301" s="47" t="s">
        <v>10611</v>
      </c>
      <c r="C2301" s="47" t="s">
        <v>2406</v>
      </c>
      <c r="D2301" s="69" t="s">
        <v>3703</v>
      </c>
      <c r="E2301" s="47">
        <v>2004</v>
      </c>
      <c r="F2301" s="69" t="s">
        <v>3704</v>
      </c>
      <c r="G2301" s="69" t="s">
        <v>1948</v>
      </c>
      <c r="H2301" s="69" t="s">
        <v>443</v>
      </c>
      <c r="I2301" s="70">
        <v>47.281236509491123</v>
      </c>
      <c r="J2301" s="47" t="s">
        <v>430</v>
      </c>
      <c r="K2301" s="47">
        <v>6</v>
      </c>
      <c r="L2301" s="71"/>
      <c r="M2301" s="47">
        <v>75</v>
      </c>
      <c r="N2301" s="48">
        <f t="shared" si="217"/>
        <v>140</v>
      </c>
      <c r="O2301" s="48">
        <f t="shared" si="212"/>
        <v>6619.3731113287577</v>
      </c>
      <c r="P2301" s="72">
        <f t="shared" si="213"/>
        <v>661.93731113287583</v>
      </c>
      <c r="Q2301" s="73">
        <f t="shared" si="214"/>
        <v>1092.196563369245</v>
      </c>
      <c r="R2301" s="48">
        <f t="shared" si="215"/>
        <v>8373.506985830878</v>
      </c>
      <c r="S2301" s="74">
        <f t="shared" si="216"/>
        <v>55</v>
      </c>
      <c r="T2301" s="6" t="s">
        <v>431</v>
      </c>
      <c r="U2301" s="47" t="s">
        <v>432</v>
      </c>
      <c r="V2301" s="47">
        <v>1</v>
      </c>
      <c r="W2301" s="47">
        <v>1</v>
      </c>
      <c r="X2301" s="47">
        <v>1</v>
      </c>
      <c r="Y2301" s="47">
        <v>1</v>
      </c>
      <c r="Z2301" s="75">
        <v>40855.637164351851</v>
      </c>
      <c r="AA2301" s="6" t="s">
        <v>433</v>
      </c>
      <c r="AB2301" s="47" t="s">
        <v>3705</v>
      </c>
      <c r="AC2301" s="47" t="s">
        <v>10608</v>
      </c>
      <c r="AD2301" s="47" t="s">
        <v>10568</v>
      </c>
      <c r="AE2301" s="47" t="s">
        <v>10612</v>
      </c>
      <c r="AF2301" s="6" t="s">
        <v>10613</v>
      </c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</row>
    <row r="2302" spans="1:43" s="1" customFormat="1" ht="47.25" x14ac:dyDescent="0.25">
      <c r="A2302" s="47">
        <v>2302</v>
      </c>
      <c r="B2302" s="47" t="s">
        <v>10614</v>
      </c>
      <c r="C2302" s="47" t="s">
        <v>2406</v>
      </c>
      <c r="D2302" s="69" t="s">
        <v>3703</v>
      </c>
      <c r="E2302" s="47">
        <v>2004</v>
      </c>
      <c r="F2302" s="69" t="s">
        <v>1948</v>
      </c>
      <c r="G2302" s="69" t="s">
        <v>4859</v>
      </c>
      <c r="H2302" s="69" t="s">
        <v>3704</v>
      </c>
      <c r="I2302" s="70">
        <v>2.8884505420313662</v>
      </c>
      <c r="J2302" s="47" t="s">
        <v>430</v>
      </c>
      <c r="K2302" s="47">
        <v>8</v>
      </c>
      <c r="L2302" s="71"/>
      <c r="M2302" s="47">
        <v>75</v>
      </c>
      <c r="N2302" s="48">
        <f t="shared" si="217"/>
        <v>160</v>
      </c>
      <c r="O2302" s="48">
        <f t="shared" si="212"/>
        <v>462.15208672501859</v>
      </c>
      <c r="P2302" s="72">
        <f t="shared" si="213"/>
        <v>46.215208672501859</v>
      </c>
      <c r="Q2302" s="73">
        <f t="shared" si="214"/>
        <v>76.255094309628063</v>
      </c>
      <c r="R2302" s="48">
        <f t="shared" si="215"/>
        <v>584.6223897071485</v>
      </c>
      <c r="S2302" s="74">
        <f t="shared" si="216"/>
        <v>55</v>
      </c>
      <c r="T2302" s="6" t="s">
        <v>431</v>
      </c>
      <c r="U2302" s="47" t="s">
        <v>432</v>
      </c>
      <c r="V2302" s="47">
        <v>1</v>
      </c>
      <c r="W2302" s="47">
        <v>1</v>
      </c>
      <c r="X2302" s="47">
        <v>1</v>
      </c>
      <c r="Y2302" s="47">
        <v>1</v>
      </c>
      <c r="Z2302" s="75">
        <v>40855.637164351851</v>
      </c>
      <c r="AA2302" s="6" t="s">
        <v>433</v>
      </c>
      <c r="AB2302" s="47" t="s">
        <v>3705</v>
      </c>
      <c r="AC2302" s="47" t="s">
        <v>10615</v>
      </c>
      <c r="AD2302" s="47" t="s">
        <v>10608</v>
      </c>
      <c r="AE2302" s="47" t="s">
        <v>10616</v>
      </c>
      <c r="AF2302" s="6" t="s">
        <v>10617</v>
      </c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</row>
    <row r="2303" spans="1:43" s="1" customFormat="1" ht="47.25" x14ac:dyDescent="0.25">
      <c r="A2303" s="47">
        <v>2303</v>
      </c>
      <c r="B2303" s="47" t="s">
        <v>10618</v>
      </c>
      <c r="C2303" s="47" t="s">
        <v>2406</v>
      </c>
      <c r="D2303" s="69" t="s">
        <v>3703</v>
      </c>
      <c r="E2303" s="47">
        <v>2004</v>
      </c>
      <c r="F2303" s="69" t="s">
        <v>1948</v>
      </c>
      <c r="G2303" s="69" t="s">
        <v>4859</v>
      </c>
      <c r="H2303" s="69" t="s">
        <v>3704</v>
      </c>
      <c r="I2303" s="70">
        <v>387.44116594266939</v>
      </c>
      <c r="J2303" s="47" t="s">
        <v>430</v>
      </c>
      <c r="K2303" s="47">
        <v>8</v>
      </c>
      <c r="L2303" s="71"/>
      <c r="M2303" s="47">
        <v>75</v>
      </c>
      <c r="N2303" s="48">
        <f t="shared" si="217"/>
        <v>160</v>
      </c>
      <c r="O2303" s="48">
        <f t="shared" si="212"/>
        <v>61990.586550827102</v>
      </c>
      <c r="P2303" s="72">
        <f t="shared" si="213"/>
        <v>6199.0586550827102</v>
      </c>
      <c r="Q2303" s="73">
        <f t="shared" si="214"/>
        <v>10228.44678088647</v>
      </c>
      <c r="R2303" s="48">
        <f t="shared" si="215"/>
        <v>78418.09198679628</v>
      </c>
      <c r="S2303" s="74">
        <f t="shared" si="216"/>
        <v>55</v>
      </c>
      <c r="T2303" s="6" t="s">
        <v>431</v>
      </c>
      <c r="U2303" s="47" t="s">
        <v>432</v>
      </c>
      <c r="V2303" s="47">
        <v>1</v>
      </c>
      <c r="W2303" s="47">
        <v>1</v>
      </c>
      <c r="X2303" s="47">
        <v>1</v>
      </c>
      <c r="Y2303" s="47">
        <v>1</v>
      </c>
      <c r="Z2303" s="75">
        <v>40855.637164351851</v>
      </c>
      <c r="AA2303" s="6" t="s">
        <v>433</v>
      </c>
      <c r="AB2303" s="47" t="s">
        <v>3705</v>
      </c>
      <c r="AC2303" s="47" t="s">
        <v>10619</v>
      </c>
      <c r="AD2303" s="47" t="s">
        <v>10615</v>
      </c>
      <c r="AE2303" s="47" t="s">
        <v>10620</v>
      </c>
      <c r="AF2303" s="6" t="s">
        <v>10621</v>
      </c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</row>
    <row r="2304" spans="1:43" s="1" customFormat="1" ht="47.25" x14ac:dyDescent="0.25">
      <c r="A2304" s="47">
        <v>2304</v>
      </c>
      <c r="B2304" s="47" t="s">
        <v>10622</v>
      </c>
      <c r="C2304" s="47" t="s">
        <v>2406</v>
      </c>
      <c r="D2304" s="69" t="s">
        <v>3703</v>
      </c>
      <c r="E2304" s="47">
        <v>2004</v>
      </c>
      <c r="F2304" s="69" t="s">
        <v>1948</v>
      </c>
      <c r="G2304" s="69" t="s">
        <v>4859</v>
      </c>
      <c r="H2304" s="69" t="s">
        <v>3704</v>
      </c>
      <c r="I2304" s="70">
        <v>2.2737475176834132</v>
      </c>
      <c r="J2304" s="47" t="s">
        <v>430</v>
      </c>
      <c r="K2304" s="47">
        <v>8</v>
      </c>
      <c r="L2304" s="71"/>
      <c r="M2304" s="47">
        <v>75</v>
      </c>
      <c r="N2304" s="48">
        <f t="shared" si="217"/>
        <v>160</v>
      </c>
      <c r="O2304" s="48">
        <f t="shared" si="212"/>
        <v>363.7996028293461</v>
      </c>
      <c r="P2304" s="72">
        <f t="shared" si="213"/>
        <v>36.379960282934611</v>
      </c>
      <c r="Q2304" s="73">
        <f t="shared" si="214"/>
        <v>60.026934466842107</v>
      </c>
      <c r="R2304" s="48">
        <f t="shared" si="215"/>
        <v>460.20649757912281</v>
      </c>
      <c r="S2304" s="74">
        <f t="shared" si="216"/>
        <v>55</v>
      </c>
      <c r="T2304" s="6" t="s">
        <v>431</v>
      </c>
      <c r="U2304" s="47" t="s">
        <v>432</v>
      </c>
      <c r="V2304" s="47">
        <v>1</v>
      </c>
      <c r="W2304" s="47">
        <v>1</v>
      </c>
      <c r="X2304" s="47">
        <v>1</v>
      </c>
      <c r="Y2304" s="47">
        <v>1</v>
      </c>
      <c r="Z2304" s="75">
        <v>40855.637164351851</v>
      </c>
      <c r="AA2304" s="6" t="s">
        <v>433</v>
      </c>
      <c r="AB2304" s="47" t="s">
        <v>3705</v>
      </c>
      <c r="AC2304" s="47" t="s">
        <v>10619</v>
      </c>
      <c r="AD2304" s="47" t="s">
        <v>10623</v>
      </c>
      <c r="AE2304" s="47" t="s">
        <v>10624</v>
      </c>
      <c r="AF2304" s="6" t="s">
        <v>10625</v>
      </c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</row>
    <row r="2305" spans="1:43" s="1" customFormat="1" ht="47.25" x14ac:dyDescent="0.25">
      <c r="A2305" s="47">
        <v>2305</v>
      </c>
      <c r="B2305" s="47" t="s">
        <v>10626</v>
      </c>
      <c r="C2305" s="47" t="s">
        <v>2406</v>
      </c>
      <c r="D2305" s="69" t="s">
        <v>3703</v>
      </c>
      <c r="E2305" s="47">
        <v>2004</v>
      </c>
      <c r="F2305" s="69" t="s">
        <v>4859</v>
      </c>
      <c r="G2305" s="69" t="s">
        <v>1948</v>
      </c>
      <c r="H2305" s="69" t="s">
        <v>451</v>
      </c>
      <c r="I2305" s="70">
        <v>2.7545635027313748</v>
      </c>
      <c r="J2305" s="47" t="s">
        <v>430</v>
      </c>
      <c r="K2305" s="47">
        <v>8</v>
      </c>
      <c r="L2305" s="71"/>
      <c r="M2305" s="47">
        <v>75</v>
      </c>
      <c r="N2305" s="48">
        <f t="shared" si="217"/>
        <v>160</v>
      </c>
      <c r="O2305" s="48">
        <f t="shared" si="212"/>
        <v>440.73016043702</v>
      </c>
      <c r="P2305" s="72">
        <f t="shared" si="213"/>
        <v>44.073016043702005</v>
      </c>
      <c r="Q2305" s="73">
        <f t="shared" si="214"/>
        <v>72.720476472108302</v>
      </c>
      <c r="R2305" s="48">
        <f t="shared" si="215"/>
        <v>557.52365295283028</v>
      </c>
      <c r="S2305" s="74">
        <f t="shared" si="216"/>
        <v>55</v>
      </c>
      <c r="T2305" s="6" t="s">
        <v>431</v>
      </c>
      <c r="U2305" s="47" t="s">
        <v>432</v>
      </c>
      <c r="V2305" s="47">
        <v>1</v>
      </c>
      <c r="W2305" s="47">
        <v>1</v>
      </c>
      <c r="X2305" s="47">
        <v>1</v>
      </c>
      <c r="Y2305" s="47">
        <v>1</v>
      </c>
      <c r="Z2305" s="75">
        <v>40855.637164351851</v>
      </c>
      <c r="AA2305" s="6" t="s">
        <v>433</v>
      </c>
      <c r="AB2305" s="47" t="s">
        <v>3705</v>
      </c>
      <c r="AC2305" s="47" t="s">
        <v>10623</v>
      </c>
      <c r="AD2305" s="47" t="s">
        <v>10627</v>
      </c>
      <c r="AE2305" s="47" t="s">
        <v>10628</v>
      </c>
      <c r="AF2305" s="6" t="s">
        <v>10629</v>
      </c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</row>
    <row r="2306" spans="1:43" s="1" customFormat="1" ht="47.25" x14ac:dyDescent="0.25">
      <c r="A2306" s="47">
        <v>2306</v>
      </c>
      <c r="B2306" s="47" t="s">
        <v>10630</v>
      </c>
      <c r="C2306" s="47" t="s">
        <v>2406</v>
      </c>
      <c r="D2306" s="69" t="s">
        <v>3703</v>
      </c>
      <c r="E2306" s="47">
        <v>2004</v>
      </c>
      <c r="F2306" s="69" t="s">
        <v>4859</v>
      </c>
      <c r="G2306" s="69" t="s">
        <v>1948</v>
      </c>
      <c r="H2306" s="69" t="s">
        <v>451</v>
      </c>
      <c r="I2306" s="70">
        <v>506.43410200914627</v>
      </c>
      <c r="J2306" s="47" t="s">
        <v>430</v>
      </c>
      <c r="K2306" s="47">
        <v>8</v>
      </c>
      <c r="L2306" s="71"/>
      <c r="M2306" s="47">
        <v>75</v>
      </c>
      <c r="N2306" s="48">
        <f t="shared" si="217"/>
        <v>160</v>
      </c>
      <c r="O2306" s="48">
        <f t="shared" si="212"/>
        <v>81029.456321463396</v>
      </c>
      <c r="P2306" s="72">
        <f t="shared" si="213"/>
        <v>8102.9456321463404</v>
      </c>
      <c r="Q2306" s="73">
        <f t="shared" si="214"/>
        <v>13369.86029304146</v>
      </c>
      <c r="R2306" s="48">
        <f t="shared" si="215"/>
        <v>102502.2622466512</v>
      </c>
      <c r="S2306" s="74">
        <f t="shared" si="216"/>
        <v>55</v>
      </c>
      <c r="T2306" s="6" t="s">
        <v>431</v>
      </c>
      <c r="U2306" s="47" t="s">
        <v>432</v>
      </c>
      <c r="V2306" s="47">
        <v>1</v>
      </c>
      <c r="W2306" s="47">
        <v>1</v>
      </c>
      <c r="X2306" s="47">
        <v>1</v>
      </c>
      <c r="Y2306" s="47">
        <v>1</v>
      </c>
      <c r="Z2306" s="75">
        <v>40855.637164351851</v>
      </c>
      <c r="AA2306" s="6" t="s">
        <v>433</v>
      </c>
      <c r="AB2306" s="47" t="s">
        <v>3705</v>
      </c>
      <c r="AC2306" s="47" t="s">
        <v>10627</v>
      </c>
      <c r="AD2306" s="47" t="s">
        <v>10631</v>
      </c>
      <c r="AE2306" s="47" t="s">
        <v>10632</v>
      </c>
      <c r="AF2306" s="6" t="s">
        <v>10633</v>
      </c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</row>
    <row r="2307" spans="1:43" s="1" customFormat="1" ht="47.25" x14ac:dyDescent="0.25">
      <c r="A2307" s="47">
        <v>2307</v>
      </c>
      <c r="B2307" s="47" t="s">
        <v>10634</v>
      </c>
      <c r="C2307" s="47" t="s">
        <v>2406</v>
      </c>
      <c r="D2307" s="69" t="s">
        <v>3703</v>
      </c>
      <c r="E2307" s="47">
        <v>2004</v>
      </c>
      <c r="F2307" s="69" t="s">
        <v>4859</v>
      </c>
      <c r="G2307" s="69" t="s">
        <v>1948</v>
      </c>
      <c r="H2307" s="69" t="s">
        <v>451</v>
      </c>
      <c r="I2307" s="70">
        <v>628.05561659085856</v>
      </c>
      <c r="J2307" s="47" t="s">
        <v>430</v>
      </c>
      <c r="K2307" s="47">
        <v>8</v>
      </c>
      <c r="L2307" s="71"/>
      <c r="M2307" s="47">
        <v>75</v>
      </c>
      <c r="N2307" s="48">
        <f t="shared" si="217"/>
        <v>160</v>
      </c>
      <c r="O2307" s="48">
        <f t="shared" si="212"/>
        <v>100488.89865453736</v>
      </c>
      <c r="P2307" s="72">
        <f t="shared" si="213"/>
        <v>10048.889865453737</v>
      </c>
      <c r="Q2307" s="73">
        <f t="shared" si="214"/>
        <v>16580.668277998662</v>
      </c>
      <c r="R2307" s="48">
        <f t="shared" si="215"/>
        <v>127118.45679798975</v>
      </c>
      <c r="S2307" s="74">
        <f t="shared" si="216"/>
        <v>55</v>
      </c>
      <c r="T2307" s="6" t="s">
        <v>431</v>
      </c>
      <c r="U2307" s="47" t="s">
        <v>432</v>
      </c>
      <c r="V2307" s="47">
        <v>1</v>
      </c>
      <c r="W2307" s="47">
        <v>1</v>
      </c>
      <c r="X2307" s="47">
        <v>1</v>
      </c>
      <c r="Y2307" s="47">
        <v>1</v>
      </c>
      <c r="Z2307" s="75">
        <v>40855.637164351851</v>
      </c>
      <c r="AA2307" s="6" t="s">
        <v>433</v>
      </c>
      <c r="AB2307" s="47" t="s">
        <v>3705</v>
      </c>
      <c r="AC2307" s="47" t="s">
        <v>10631</v>
      </c>
      <c r="AD2307" s="47" t="s">
        <v>9822</v>
      </c>
      <c r="AE2307" s="47" t="s">
        <v>10635</v>
      </c>
      <c r="AF2307" s="6" t="s">
        <v>10636</v>
      </c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</row>
    <row r="2308" spans="1:43" s="1" customFormat="1" ht="31.5" x14ac:dyDescent="0.25">
      <c r="A2308" s="47">
        <v>2308</v>
      </c>
      <c r="B2308" s="47" t="s">
        <v>10637</v>
      </c>
      <c r="C2308" s="47" t="s">
        <v>879</v>
      </c>
      <c r="D2308" s="69" t="s">
        <v>9906</v>
      </c>
      <c r="E2308" s="47">
        <v>2004</v>
      </c>
      <c r="F2308" s="69" t="s">
        <v>880</v>
      </c>
      <c r="G2308" s="69" t="s">
        <v>873</v>
      </c>
      <c r="H2308" s="69" t="s">
        <v>874</v>
      </c>
      <c r="I2308" s="70">
        <v>42.853399348745917</v>
      </c>
      <c r="J2308" s="47" t="s">
        <v>430</v>
      </c>
      <c r="K2308" s="47">
        <v>8</v>
      </c>
      <c r="L2308" s="71"/>
      <c r="M2308" s="47">
        <v>75</v>
      </c>
      <c r="N2308" s="48">
        <f t="shared" si="217"/>
        <v>160</v>
      </c>
      <c r="O2308" s="48">
        <f t="shared" si="212"/>
        <v>6856.5438957993465</v>
      </c>
      <c r="P2308" s="72">
        <f t="shared" si="213"/>
        <v>685.65438957993467</v>
      </c>
      <c r="Q2308" s="73">
        <f t="shared" si="214"/>
        <v>1131.3297428068922</v>
      </c>
      <c r="R2308" s="48">
        <f t="shared" si="215"/>
        <v>8673.5280281861742</v>
      </c>
      <c r="S2308" s="74">
        <f t="shared" si="216"/>
        <v>55</v>
      </c>
      <c r="T2308" s="6" t="s">
        <v>431</v>
      </c>
      <c r="U2308" s="47" t="s">
        <v>432</v>
      </c>
      <c r="V2308" s="47">
        <v>1</v>
      </c>
      <c r="W2308" s="47">
        <v>1</v>
      </c>
      <c r="X2308" s="47">
        <v>1</v>
      </c>
      <c r="Y2308" s="47">
        <v>1</v>
      </c>
      <c r="Z2308" s="75">
        <v>40855.637164351851</v>
      </c>
      <c r="AA2308" s="6" t="s">
        <v>433</v>
      </c>
      <c r="AB2308" s="47" t="s">
        <v>9907</v>
      </c>
      <c r="AC2308" s="47" t="s">
        <v>9921</v>
      </c>
      <c r="AD2308" s="47" t="s">
        <v>9933</v>
      </c>
      <c r="AE2308" s="47" t="s">
        <v>10638</v>
      </c>
      <c r="AF2308" s="6" t="s">
        <v>10639</v>
      </c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</row>
    <row r="2309" spans="1:43" s="1" customFormat="1" ht="31.5" x14ac:dyDescent="0.25">
      <c r="A2309" s="47">
        <v>2309</v>
      </c>
      <c r="B2309" s="47" t="s">
        <v>10640</v>
      </c>
      <c r="C2309" s="47" t="s">
        <v>879</v>
      </c>
      <c r="D2309" s="69" t="s">
        <v>9906</v>
      </c>
      <c r="E2309" s="47">
        <v>2004</v>
      </c>
      <c r="F2309" s="69" t="s">
        <v>880</v>
      </c>
      <c r="G2309" s="69" t="s">
        <v>873</v>
      </c>
      <c r="H2309" s="69" t="s">
        <v>874</v>
      </c>
      <c r="I2309" s="70">
        <v>2.5717274132595378</v>
      </c>
      <c r="J2309" s="47" t="s">
        <v>430</v>
      </c>
      <c r="K2309" s="47">
        <v>8</v>
      </c>
      <c r="L2309" s="71"/>
      <c r="M2309" s="47">
        <v>75</v>
      </c>
      <c r="N2309" s="48">
        <f t="shared" si="217"/>
        <v>160</v>
      </c>
      <c r="O2309" s="48">
        <f t="shared" si="212"/>
        <v>411.47638612152605</v>
      </c>
      <c r="P2309" s="72">
        <f t="shared" si="213"/>
        <v>41.147638612152605</v>
      </c>
      <c r="Q2309" s="73">
        <f t="shared" si="214"/>
        <v>67.893603710051792</v>
      </c>
      <c r="R2309" s="48">
        <f t="shared" si="215"/>
        <v>520.51762844373047</v>
      </c>
      <c r="S2309" s="74">
        <f t="shared" si="216"/>
        <v>55</v>
      </c>
      <c r="T2309" s="6" t="s">
        <v>431</v>
      </c>
      <c r="U2309" s="47" t="s">
        <v>432</v>
      </c>
      <c r="V2309" s="47">
        <v>1</v>
      </c>
      <c r="W2309" s="47">
        <v>1</v>
      </c>
      <c r="X2309" s="47">
        <v>1</v>
      </c>
      <c r="Y2309" s="47">
        <v>1</v>
      </c>
      <c r="Z2309" s="75">
        <v>40855.637164351851</v>
      </c>
      <c r="AA2309" s="6" t="s">
        <v>433</v>
      </c>
      <c r="AB2309" s="47" t="s">
        <v>9907</v>
      </c>
      <c r="AC2309" s="47" t="s">
        <v>9929</v>
      </c>
      <c r="AD2309" s="47" t="s">
        <v>9925</v>
      </c>
      <c r="AE2309" s="47" t="s">
        <v>10641</v>
      </c>
      <c r="AF2309" s="6" t="s">
        <v>10642</v>
      </c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</row>
    <row r="2310" spans="1:43" s="1" customFormat="1" ht="47.25" x14ac:dyDescent="0.25">
      <c r="A2310" s="47">
        <v>2310</v>
      </c>
      <c r="B2310" s="47" t="s">
        <v>10643</v>
      </c>
      <c r="C2310" s="47" t="s">
        <v>3140</v>
      </c>
      <c r="D2310" s="69" t="s">
        <v>793</v>
      </c>
      <c r="E2310" s="47">
        <v>2004</v>
      </c>
      <c r="F2310" s="69" t="s">
        <v>1570</v>
      </c>
      <c r="G2310" s="69" t="s">
        <v>3400</v>
      </c>
      <c r="H2310" s="69" t="s">
        <v>3212</v>
      </c>
      <c r="I2310" s="70">
        <v>233.59355473037181</v>
      </c>
      <c r="J2310" s="47" t="s">
        <v>430</v>
      </c>
      <c r="K2310" s="47">
        <v>10</v>
      </c>
      <c r="L2310" s="71"/>
      <c r="M2310" s="47">
        <v>75</v>
      </c>
      <c r="N2310" s="48">
        <f t="shared" si="217"/>
        <v>180</v>
      </c>
      <c r="O2310" s="48">
        <f t="shared" ref="O2310:O2373" si="218">N2310*I2310</f>
        <v>42046.839851466924</v>
      </c>
      <c r="P2310" s="72">
        <f t="shared" ref="P2310:P2373" si="219">O2310*0.1</f>
        <v>4204.683985146693</v>
      </c>
      <c r="Q2310" s="73">
        <f t="shared" ref="Q2310:Q2373" si="220">SUM(O2310:P2310)*0.15</f>
        <v>6937.7285754920422</v>
      </c>
      <c r="R2310" s="48">
        <f t="shared" ref="R2310:R2373" si="221">SUM(O2310:Q2310)</f>
        <v>53189.252412105663</v>
      </c>
      <c r="S2310" s="74">
        <f t="shared" si="216"/>
        <v>55</v>
      </c>
      <c r="T2310" s="6" t="s">
        <v>431</v>
      </c>
      <c r="U2310" s="47" t="s">
        <v>432</v>
      </c>
      <c r="V2310" s="47">
        <v>1</v>
      </c>
      <c r="W2310" s="47">
        <v>1</v>
      </c>
      <c r="X2310" s="47">
        <v>1</v>
      </c>
      <c r="Y2310" s="47">
        <v>1</v>
      </c>
      <c r="Z2310" s="75">
        <v>40855.637164351851</v>
      </c>
      <c r="AA2310" s="6" t="s">
        <v>433</v>
      </c>
      <c r="AB2310" s="47" t="s">
        <v>3169</v>
      </c>
      <c r="AC2310" s="47" t="s">
        <v>4638</v>
      </c>
      <c r="AD2310" s="47" t="s">
        <v>9726</v>
      </c>
      <c r="AE2310" s="47" t="s">
        <v>10644</v>
      </c>
      <c r="AF2310" s="6" t="s">
        <v>10645</v>
      </c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</row>
    <row r="2311" spans="1:43" s="1" customFormat="1" ht="15.75" x14ac:dyDescent="0.25">
      <c r="A2311" s="47">
        <v>2311</v>
      </c>
      <c r="B2311" s="47" t="s">
        <v>10646</v>
      </c>
      <c r="C2311" s="47" t="s">
        <v>1568</v>
      </c>
      <c r="D2311" s="69" t="s">
        <v>3399</v>
      </c>
      <c r="E2311" s="47">
        <v>2004</v>
      </c>
      <c r="F2311" s="69" t="s">
        <v>1570</v>
      </c>
      <c r="G2311" s="69" t="s">
        <v>562</v>
      </c>
      <c r="H2311" s="69" t="s">
        <v>3134</v>
      </c>
      <c r="I2311" s="70">
        <v>241.4038839786505</v>
      </c>
      <c r="J2311" s="47" t="s">
        <v>430</v>
      </c>
      <c r="K2311" s="47">
        <v>8</v>
      </c>
      <c r="L2311" s="71"/>
      <c r="M2311" s="47">
        <v>75</v>
      </c>
      <c r="N2311" s="48">
        <f t="shared" si="217"/>
        <v>160</v>
      </c>
      <c r="O2311" s="48">
        <f t="shared" si="218"/>
        <v>38624.621436584079</v>
      </c>
      <c r="P2311" s="72">
        <f t="shared" si="219"/>
        <v>3862.462143658408</v>
      </c>
      <c r="Q2311" s="73">
        <f t="shared" si="220"/>
        <v>6373.0625370363723</v>
      </c>
      <c r="R2311" s="48">
        <f t="shared" si="221"/>
        <v>48860.146117278855</v>
      </c>
      <c r="S2311" s="74">
        <f t="shared" ref="S2311:S2374" si="222">M2311-ABS($I$2-E2311)</f>
        <v>55</v>
      </c>
      <c r="T2311" s="6" t="s">
        <v>10647</v>
      </c>
      <c r="U2311" s="47" t="s">
        <v>432</v>
      </c>
      <c r="V2311" s="47">
        <v>1</v>
      </c>
      <c r="W2311" s="47">
        <v>1</v>
      </c>
      <c r="X2311" s="47">
        <v>1</v>
      </c>
      <c r="Y2311" s="47">
        <v>1</v>
      </c>
      <c r="Z2311" s="75">
        <v>40855.637164351851</v>
      </c>
      <c r="AA2311" s="6" t="s">
        <v>433</v>
      </c>
      <c r="AB2311" s="47" t="s">
        <v>431</v>
      </c>
      <c r="AC2311" s="47" t="s">
        <v>5707</v>
      </c>
      <c r="AD2311" s="47" t="s">
        <v>10648</v>
      </c>
      <c r="AE2311" s="47" t="s">
        <v>10649</v>
      </c>
      <c r="AF2311" s="6" t="s">
        <v>10650</v>
      </c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</row>
    <row r="2312" spans="1:43" s="1" customFormat="1" ht="31.5" x14ac:dyDescent="0.25">
      <c r="A2312" s="47">
        <v>2312</v>
      </c>
      <c r="B2312" s="47" t="s">
        <v>10651</v>
      </c>
      <c r="C2312" s="47" t="s">
        <v>1568</v>
      </c>
      <c r="D2312" s="69" t="s">
        <v>3114</v>
      </c>
      <c r="E2312" s="47">
        <v>1992</v>
      </c>
      <c r="F2312" s="69" t="s">
        <v>1570</v>
      </c>
      <c r="G2312" s="69" t="s">
        <v>3134</v>
      </c>
      <c r="H2312" s="69" t="s">
        <v>3148</v>
      </c>
      <c r="I2312" s="70">
        <v>9.337927746996364</v>
      </c>
      <c r="J2312" s="47" t="s">
        <v>430</v>
      </c>
      <c r="K2312" s="47">
        <v>8</v>
      </c>
      <c r="L2312" s="71"/>
      <c r="M2312" s="47">
        <v>75</v>
      </c>
      <c r="N2312" s="48">
        <f t="shared" si="217"/>
        <v>160</v>
      </c>
      <c r="O2312" s="48">
        <f t="shared" si="218"/>
        <v>1494.0684395194182</v>
      </c>
      <c r="P2312" s="72">
        <f t="shared" si="219"/>
        <v>149.40684395194182</v>
      </c>
      <c r="Q2312" s="73">
        <f t="shared" si="220"/>
        <v>246.52129252070398</v>
      </c>
      <c r="R2312" s="48">
        <f t="shared" si="221"/>
        <v>1889.996575992064</v>
      </c>
      <c r="S2312" s="74">
        <f t="shared" si="222"/>
        <v>43</v>
      </c>
      <c r="T2312" s="6" t="s">
        <v>431</v>
      </c>
      <c r="U2312" s="47" t="s">
        <v>432</v>
      </c>
      <c r="V2312" s="47">
        <v>1</v>
      </c>
      <c r="W2312" s="47">
        <v>1</v>
      </c>
      <c r="X2312" s="47">
        <v>1</v>
      </c>
      <c r="Y2312" s="47">
        <v>1</v>
      </c>
      <c r="Z2312" s="75">
        <v>40855.637175925927</v>
      </c>
      <c r="AA2312" s="6" t="s">
        <v>433</v>
      </c>
      <c r="AB2312" s="47" t="s">
        <v>3115</v>
      </c>
      <c r="AC2312" s="47" t="s">
        <v>10648</v>
      </c>
      <c r="AD2312" s="47" t="s">
        <v>10652</v>
      </c>
      <c r="AE2312" s="47" t="s">
        <v>10653</v>
      </c>
      <c r="AF2312" s="6" t="s">
        <v>10654</v>
      </c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</row>
    <row r="2313" spans="1:43" s="1" customFormat="1" ht="31.5" x14ac:dyDescent="0.25">
      <c r="A2313" s="47">
        <v>2313</v>
      </c>
      <c r="B2313" s="47" t="s">
        <v>10655</v>
      </c>
      <c r="C2313" s="47" t="s">
        <v>1568</v>
      </c>
      <c r="D2313" s="69" t="s">
        <v>3114</v>
      </c>
      <c r="E2313" s="47">
        <v>1992</v>
      </c>
      <c r="F2313" s="69" t="s">
        <v>1570</v>
      </c>
      <c r="G2313" s="69" t="s">
        <v>3134</v>
      </c>
      <c r="H2313" s="69" t="s">
        <v>3148</v>
      </c>
      <c r="I2313" s="70">
        <v>383.51111709089417</v>
      </c>
      <c r="J2313" s="47" t="s">
        <v>430</v>
      </c>
      <c r="K2313" s="47">
        <v>8</v>
      </c>
      <c r="L2313" s="71"/>
      <c r="M2313" s="47">
        <v>75</v>
      </c>
      <c r="N2313" s="48">
        <f t="shared" si="217"/>
        <v>160</v>
      </c>
      <c r="O2313" s="48">
        <f t="shared" si="218"/>
        <v>61361.77873454307</v>
      </c>
      <c r="P2313" s="72">
        <f t="shared" si="219"/>
        <v>6136.1778734543077</v>
      </c>
      <c r="Q2313" s="73">
        <f t="shared" si="220"/>
        <v>10124.693491199605</v>
      </c>
      <c r="R2313" s="48">
        <f t="shared" si="221"/>
        <v>77622.650099196981</v>
      </c>
      <c r="S2313" s="74">
        <f t="shared" si="222"/>
        <v>43</v>
      </c>
      <c r="T2313" s="6" t="s">
        <v>431</v>
      </c>
      <c r="U2313" s="47" t="s">
        <v>432</v>
      </c>
      <c r="V2313" s="47">
        <v>1</v>
      </c>
      <c r="W2313" s="47">
        <v>1</v>
      </c>
      <c r="X2313" s="47">
        <v>1</v>
      </c>
      <c r="Y2313" s="47">
        <v>1</v>
      </c>
      <c r="Z2313" s="75">
        <v>40855.637175925927</v>
      </c>
      <c r="AA2313" s="6" t="s">
        <v>433</v>
      </c>
      <c r="AB2313" s="47" t="s">
        <v>3115</v>
      </c>
      <c r="AC2313" s="47" t="s">
        <v>10652</v>
      </c>
      <c r="AD2313" s="47" t="s">
        <v>10656</v>
      </c>
      <c r="AE2313" s="47" t="s">
        <v>10657</v>
      </c>
      <c r="AF2313" s="6" t="s">
        <v>10658</v>
      </c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</row>
    <row r="2314" spans="1:43" s="1" customFormat="1" ht="31.5" x14ac:dyDescent="0.25">
      <c r="A2314" s="47">
        <v>2314</v>
      </c>
      <c r="B2314" s="47" t="s">
        <v>10659</v>
      </c>
      <c r="C2314" s="47" t="s">
        <v>3663</v>
      </c>
      <c r="D2314" s="69" t="s">
        <v>3572</v>
      </c>
      <c r="E2314" s="47">
        <v>2004</v>
      </c>
      <c r="F2314" s="69" t="s">
        <v>3559</v>
      </c>
      <c r="G2314" s="69" t="s">
        <v>3593</v>
      </c>
      <c r="H2314" s="69" t="s">
        <v>3573</v>
      </c>
      <c r="I2314" s="70">
        <v>4.2084748211025449</v>
      </c>
      <c r="J2314" s="47" t="s">
        <v>430</v>
      </c>
      <c r="K2314" s="47">
        <v>10</v>
      </c>
      <c r="L2314" s="71"/>
      <c r="M2314" s="47">
        <v>75</v>
      </c>
      <c r="N2314" s="48">
        <f t="shared" si="217"/>
        <v>180</v>
      </c>
      <c r="O2314" s="48">
        <f t="shared" si="218"/>
        <v>757.52546779845807</v>
      </c>
      <c r="P2314" s="72">
        <f t="shared" si="219"/>
        <v>75.752546779845815</v>
      </c>
      <c r="Q2314" s="73">
        <f t="shared" si="220"/>
        <v>124.99170218674558</v>
      </c>
      <c r="R2314" s="48">
        <f t="shared" si="221"/>
        <v>958.26971676504945</v>
      </c>
      <c r="S2314" s="74">
        <f t="shared" si="222"/>
        <v>55</v>
      </c>
      <c r="T2314" s="6" t="s">
        <v>431</v>
      </c>
      <c r="U2314" s="47" t="s">
        <v>432</v>
      </c>
      <c r="V2314" s="47">
        <v>1</v>
      </c>
      <c r="W2314" s="47">
        <v>1</v>
      </c>
      <c r="X2314" s="47">
        <v>1</v>
      </c>
      <c r="Y2314" s="47">
        <v>1</v>
      </c>
      <c r="Z2314" s="75">
        <v>40855.637175925927</v>
      </c>
      <c r="AA2314" s="6" t="s">
        <v>433</v>
      </c>
      <c r="AB2314" s="47" t="s">
        <v>3575</v>
      </c>
      <c r="AC2314" s="47" t="s">
        <v>10660</v>
      </c>
      <c r="AD2314" s="47" t="s">
        <v>10095</v>
      </c>
      <c r="AE2314" s="47" t="s">
        <v>10661</v>
      </c>
      <c r="AF2314" s="6" t="s">
        <v>10662</v>
      </c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</row>
    <row r="2315" spans="1:43" s="1" customFormat="1" ht="31.5" x14ac:dyDescent="0.25">
      <c r="A2315" s="47">
        <v>2315</v>
      </c>
      <c r="B2315" s="47" t="s">
        <v>10663</v>
      </c>
      <c r="C2315" s="47" t="s">
        <v>3663</v>
      </c>
      <c r="D2315" s="69" t="s">
        <v>3114</v>
      </c>
      <c r="E2315" s="47">
        <v>1992</v>
      </c>
      <c r="F2315" s="69" t="s">
        <v>3559</v>
      </c>
      <c r="G2315" s="69" t="s">
        <v>3593</v>
      </c>
      <c r="H2315" s="69" t="s">
        <v>3573</v>
      </c>
      <c r="I2315" s="70">
        <v>15.86936405885154</v>
      </c>
      <c r="J2315" s="47" t="s">
        <v>430</v>
      </c>
      <c r="K2315" s="47">
        <v>10</v>
      </c>
      <c r="L2315" s="71"/>
      <c r="M2315" s="47">
        <v>75</v>
      </c>
      <c r="N2315" s="48">
        <f t="shared" si="217"/>
        <v>180</v>
      </c>
      <c r="O2315" s="48">
        <f t="shared" si="218"/>
        <v>2856.485530593277</v>
      </c>
      <c r="P2315" s="72">
        <f t="shared" si="219"/>
        <v>285.6485530593277</v>
      </c>
      <c r="Q2315" s="73">
        <f t="shared" si="220"/>
        <v>471.32011254789069</v>
      </c>
      <c r="R2315" s="48">
        <f t="shared" si="221"/>
        <v>3613.4541962004955</v>
      </c>
      <c r="S2315" s="74">
        <f t="shared" si="222"/>
        <v>43</v>
      </c>
      <c r="T2315" s="6" t="s">
        <v>431</v>
      </c>
      <c r="U2315" s="47" t="s">
        <v>432</v>
      </c>
      <c r="V2315" s="47">
        <v>1</v>
      </c>
      <c r="W2315" s="47">
        <v>1</v>
      </c>
      <c r="X2315" s="47">
        <v>1</v>
      </c>
      <c r="Y2315" s="47">
        <v>1</v>
      </c>
      <c r="Z2315" s="75">
        <v>40855.637175925927</v>
      </c>
      <c r="AA2315" s="6" t="s">
        <v>433</v>
      </c>
      <c r="AB2315" s="47" t="s">
        <v>3115</v>
      </c>
      <c r="AC2315" s="47" t="s">
        <v>9387</v>
      </c>
      <c r="AD2315" s="47" t="s">
        <v>10660</v>
      </c>
      <c r="AE2315" s="47" t="s">
        <v>10664</v>
      </c>
      <c r="AF2315" s="6" t="s">
        <v>10665</v>
      </c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</row>
    <row r="2316" spans="1:43" s="1" customFormat="1" ht="31.5" x14ac:dyDescent="0.25">
      <c r="A2316" s="47">
        <v>2316</v>
      </c>
      <c r="B2316" s="47" t="s">
        <v>10666</v>
      </c>
      <c r="C2316" s="47" t="s">
        <v>4354</v>
      </c>
      <c r="D2316" s="69" t="s">
        <v>1657</v>
      </c>
      <c r="E2316" s="47">
        <v>2004</v>
      </c>
      <c r="F2316" s="69" t="s">
        <v>10667</v>
      </c>
      <c r="G2316" s="69" t="s">
        <v>812</v>
      </c>
      <c r="H2316" s="69" t="s">
        <v>451</v>
      </c>
      <c r="I2316" s="70">
        <v>40.828272039932749</v>
      </c>
      <c r="J2316" s="47" t="s">
        <v>430</v>
      </c>
      <c r="K2316" s="47">
        <v>8</v>
      </c>
      <c r="L2316" s="71"/>
      <c r="M2316" s="47">
        <v>75</v>
      </c>
      <c r="N2316" s="48">
        <f t="shared" si="217"/>
        <v>160</v>
      </c>
      <c r="O2316" s="48">
        <f t="shared" si="218"/>
        <v>6532.52352638924</v>
      </c>
      <c r="P2316" s="72">
        <f t="shared" si="219"/>
        <v>653.25235263892409</v>
      </c>
      <c r="Q2316" s="73">
        <f t="shared" si="220"/>
        <v>1077.8663818542245</v>
      </c>
      <c r="R2316" s="48">
        <f t="shared" si="221"/>
        <v>8263.6422608823887</v>
      </c>
      <c r="S2316" s="74">
        <f t="shared" si="222"/>
        <v>55</v>
      </c>
      <c r="T2316" s="6" t="s">
        <v>431</v>
      </c>
      <c r="U2316" s="47" t="s">
        <v>432</v>
      </c>
      <c r="V2316" s="47">
        <v>1</v>
      </c>
      <c r="W2316" s="47">
        <v>1</v>
      </c>
      <c r="X2316" s="47">
        <v>1</v>
      </c>
      <c r="Y2316" s="47">
        <v>1</v>
      </c>
      <c r="Z2316" s="75">
        <v>43315.366921296307</v>
      </c>
      <c r="AA2316" s="6" t="s">
        <v>606</v>
      </c>
      <c r="AB2316" s="47" t="s">
        <v>1658</v>
      </c>
      <c r="AC2316" s="47" t="s">
        <v>10668</v>
      </c>
      <c r="AD2316" s="47" t="s">
        <v>10669</v>
      </c>
      <c r="AE2316" s="47" t="s">
        <v>10670</v>
      </c>
      <c r="AF2316" s="6" t="s">
        <v>10671</v>
      </c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</row>
    <row r="2317" spans="1:43" s="1" customFormat="1" ht="31.5" x14ac:dyDescent="0.25">
      <c r="A2317" s="47">
        <v>2317</v>
      </c>
      <c r="B2317" s="47" t="s">
        <v>10672</v>
      </c>
      <c r="C2317" s="47" t="s">
        <v>9734</v>
      </c>
      <c r="D2317" s="69" t="s">
        <v>1657</v>
      </c>
      <c r="E2317" s="47">
        <v>2004</v>
      </c>
      <c r="F2317" s="69" t="s">
        <v>10673</v>
      </c>
      <c r="G2317" s="69" t="s">
        <v>451</v>
      </c>
      <c r="H2317" s="69" t="s">
        <v>451</v>
      </c>
      <c r="I2317" s="70">
        <v>21.865685008473012</v>
      </c>
      <c r="J2317" s="47" t="s">
        <v>430</v>
      </c>
      <c r="K2317" s="47">
        <v>12</v>
      </c>
      <c r="L2317" s="71"/>
      <c r="M2317" s="47">
        <v>75</v>
      </c>
      <c r="N2317" s="48">
        <f t="shared" si="217"/>
        <v>200</v>
      </c>
      <c r="O2317" s="48">
        <f t="shared" si="218"/>
        <v>4373.1370016946021</v>
      </c>
      <c r="P2317" s="72">
        <f t="shared" si="219"/>
        <v>437.31370016946022</v>
      </c>
      <c r="Q2317" s="73">
        <f t="shared" si="220"/>
        <v>721.56760527960932</v>
      </c>
      <c r="R2317" s="48">
        <f t="shared" si="221"/>
        <v>5532.0183071436713</v>
      </c>
      <c r="S2317" s="74">
        <f t="shared" si="222"/>
        <v>55</v>
      </c>
      <c r="T2317" s="6" t="s">
        <v>431</v>
      </c>
      <c r="U2317" s="47" t="s">
        <v>432</v>
      </c>
      <c r="V2317" s="47">
        <v>1</v>
      </c>
      <c r="W2317" s="47">
        <v>1</v>
      </c>
      <c r="X2317" s="47">
        <v>1</v>
      </c>
      <c r="Y2317" s="47">
        <v>1</v>
      </c>
      <c r="Z2317" s="75">
        <v>42709.578125</v>
      </c>
      <c r="AA2317" s="6" t="s">
        <v>433</v>
      </c>
      <c r="AB2317" s="47" t="s">
        <v>1658</v>
      </c>
      <c r="AC2317" s="47" t="s">
        <v>9738</v>
      </c>
      <c r="AD2317" s="47" t="s">
        <v>10674</v>
      </c>
      <c r="AE2317" s="47" t="s">
        <v>10675</v>
      </c>
      <c r="AF2317" s="6" t="s">
        <v>10676</v>
      </c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</row>
    <row r="2318" spans="1:43" s="1" customFormat="1" ht="31.5" x14ac:dyDescent="0.25">
      <c r="A2318" s="47">
        <v>2318</v>
      </c>
      <c r="B2318" s="47" t="s">
        <v>10677</v>
      </c>
      <c r="C2318" s="47" t="s">
        <v>9734</v>
      </c>
      <c r="D2318" s="69" t="s">
        <v>1657</v>
      </c>
      <c r="E2318" s="47">
        <v>2004</v>
      </c>
      <c r="F2318" s="69" t="s">
        <v>10673</v>
      </c>
      <c r="G2318" s="69" t="s">
        <v>451</v>
      </c>
      <c r="H2318" s="69" t="s">
        <v>451</v>
      </c>
      <c r="I2318" s="70">
        <v>142.74006228997351</v>
      </c>
      <c r="J2318" s="47" t="s">
        <v>430</v>
      </c>
      <c r="K2318" s="47">
        <v>12</v>
      </c>
      <c r="L2318" s="71"/>
      <c r="M2318" s="47">
        <v>75</v>
      </c>
      <c r="N2318" s="48">
        <f t="shared" si="217"/>
        <v>200</v>
      </c>
      <c r="O2318" s="48">
        <f t="shared" si="218"/>
        <v>28548.012457994701</v>
      </c>
      <c r="P2318" s="72">
        <f t="shared" si="219"/>
        <v>2854.8012457994701</v>
      </c>
      <c r="Q2318" s="73">
        <f t="shared" si="220"/>
        <v>4710.4220555691254</v>
      </c>
      <c r="R2318" s="48">
        <f t="shared" si="221"/>
        <v>36113.235759363299</v>
      </c>
      <c r="S2318" s="74">
        <f t="shared" si="222"/>
        <v>55</v>
      </c>
      <c r="T2318" s="6" t="s">
        <v>431</v>
      </c>
      <c r="U2318" s="47" t="s">
        <v>432</v>
      </c>
      <c r="V2318" s="47">
        <v>1</v>
      </c>
      <c r="W2318" s="47">
        <v>1</v>
      </c>
      <c r="X2318" s="47">
        <v>1</v>
      </c>
      <c r="Y2318" s="47">
        <v>1</v>
      </c>
      <c r="Z2318" s="75">
        <v>42709.658032407409</v>
      </c>
      <c r="AA2318" s="6" t="s">
        <v>433</v>
      </c>
      <c r="AB2318" s="47" t="s">
        <v>1658</v>
      </c>
      <c r="AC2318" s="47" t="s">
        <v>10678</v>
      </c>
      <c r="AD2318" s="47" t="s">
        <v>10679</v>
      </c>
      <c r="AE2318" s="47" t="s">
        <v>10680</v>
      </c>
      <c r="AF2318" s="6" t="s">
        <v>10681</v>
      </c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</row>
    <row r="2319" spans="1:43" s="1" customFormat="1" ht="31.5" x14ac:dyDescent="0.25">
      <c r="A2319" s="47">
        <v>2319</v>
      </c>
      <c r="B2319" s="47" t="s">
        <v>10682</v>
      </c>
      <c r="C2319" s="47" t="s">
        <v>10683</v>
      </c>
      <c r="D2319" s="69" t="s">
        <v>1657</v>
      </c>
      <c r="E2319" s="47">
        <v>2004</v>
      </c>
      <c r="F2319" s="69" t="s">
        <v>10673</v>
      </c>
      <c r="G2319" s="69" t="s">
        <v>451</v>
      </c>
      <c r="H2319" s="69" t="s">
        <v>451</v>
      </c>
      <c r="I2319" s="70">
        <v>84.104094028457624</v>
      </c>
      <c r="J2319" s="47" t="s">
        <v>430</v>
      </c>
      <c r="K2319" s="47">
        <v>6</v>
      </c>
      <c r="L2319" s="71"/>
      <c r="M2319" s="47">
        <v>75</v>
      </c>
      <c r="N2319" s="48">
        <f t="shared" si="217"/>
        <v>140</v>
      </c>
      <c r="O2319" s="48">
        <f t="shared" si="218"/>
        <v>11774.573163984067</v>
      </c>
      <c r="P2319" s="72">
        <f t="shared" si="219"/>
        <v>1177.4573163984066</v>
      </c>
      <c r="Q2319" s="73">
        <f t="shared" si="220"/>
        <v>1942.8045720573709</v>
      </c>
      <c r="R2319" s="48">
        <f t="shared" si="221"/>
        <v>14894.835052439845</v>
      </c>
      <c r="S2319" s="74">
        <f t="shared" si="222"/>
        <v>55</v>
      </c>
      <c r="T2319" s="6" t="s">
        <v>431</v>
      </c>
      <c r="U2319" s="47" t="s">
        <v>432</v>
      </c>
      <c r="V2319" s="47">
        <v>1</v>
      </c>
      <c r="W2319" s="47">
        <v>1</v>
      </c>
      <c r="X2319" s="47">
        <v>1</v>
      </c>
      <c r="Y2319" s="47">
        <v>1</v>
      </c>
      <c r="Z2319" s="75">
        <v>42709.658460648148</v>
      </c>
      <c r="AA2319" s="6" t="s">
        <v>433</v>
      </c>
      <c r="AB2319" s="47" t="s">
        <v>1658</v>
      </c>
      <c r="AC2319" s="47" t="s">
        <v>10679</v>
      </c>
      <c r="AD2319" s="47" t="s">
        <v>10684</v>
      </c>
      <c r="AE2319" s="47" t="s">
        <v>10685</v>
      </c>
      <c r="AF2319" s="6" t="s">
        <v>10686</v>
      </c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</row>
    <row r="2320" spans="1:43" s="1" customFormat="1" ht="31.5" x14ac:dyDescent="0.25">
      <c r="A2320" s="47">
        <v>2320</v>
      </c>
      <c r="B2320" s="47" t="s">
        <v>10687</v>
      </c>
      <c r="C2320" s="47" t="s">
        <v>9734</v>
      </c>
      <c r="D2320" s="69" t="s">
        <v>1657</v>
      </c>
      <c r="E2320" s="47">
        <v>2004</v>
      </c>
      <c r="F2320" s="69" t="s">
        <v>10688</v>
      </c>
      <c r="G2320" s="69" t="s">
        <v>451</v>
      </c>
      <c r="H2320" s="69" t="s">
        <v>451</v>
      </c>
      <c r="I2320" s="70">
        <v>3.8029365090280409</v>
      </c>
      <c r="J2320" s="47" t="s">
        <v>430</v>
      </c>
      <c r="K2320" s="47">
        <v>12</v>
      </c>
      <c r="L2320" s="71"/>
      <c r="M2320" s="47">
        <v>75</v>
      </c>
      <c r="N2320" s="48">
        <f t="shared" si="217"/>
        <v>200</v>
      </c>
      <c r="O2320" s="48">
        <f t="shared" si="218"/>
        <v>760.58730180560815</v>
      </c>
      <c r="P2320" s="72">
        <f t="shared" si="219"/>
        <v>76.058730180560815</v>
      </c>
      <c r="Q2320" s="73">
        <f t="shared" si="220"/>
        <v>125.49690479792534</v>
      </c>
      <c r="R2320" s="48">
        <f t="shared" si="221"/>
        <v>962.14293678409433</v>
      </c>
      <c r="S2320" s="74">
        <f t="shared" si="222"/>
        <v>55</v>
      </c>
      <c r="T2320" s="6" t="s">
        <v>431</v>
      </c>
      <c r="U2320" s="47" t="s">
        <v>432</v>
      </c>
      <c r="V2320" s="47">
        <v>1</v>
      </c>
      <c r="W2320" s="47">
        <v>1</v>
      </c>
      <c r="X2320" s="47">
        <v>1</v>
      </c>
      <c r="Y2320" s="47">
        <v>1</v>
      </c>
      <c r="Z2320" s="75">
        <v>42709.578171296307</v>
      </c>
      <c r="AA2320" s="6" t="s">
        <v>433</v>
      </c>
      <c r="AB2320" s="47" t="s">
        <v>1658</v>
      </c>
      <c r="AC2320" s="47" t="s">
        <v>9738</v>
      </c>
      <c r="AD2320" s="47" t="s">
        <v>10678</v>
      </c>
      <c r="AE2320" s="47" t="s">
        <v>10689</v>
      </c>
      <c r="AF2320" s="6" t="s">
        <v>10690</v>
      </c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</row>
    <row r="2321" spans="1:43" s="1" customFormat="1" ht="31.5" x14ac:dyDescent="0.25">
      <c r="A2321" s="47">
        <v>2321</v>
      </c>
      <c r="B2321" s="47" t="s">
        <v>10691</v>
      </c>
      <c r="C2321" s="47" t="s">
        <v>9734</v>
      </c>
      <c r="D2321" s="69" t="s">
        <v>1657</v>
      </c>
      <c r="E2321" s="47">
        <v>2004</v>
      </c>
      <c r="F2321" s="69" t="s">
        <v>812</v>
      </c>
      <c r="G2321" s="69" t="s">
        <v>9735</v>
      </c>
      <c r="H2321" s="69" t="s">
        <v>9736</v>
      </c>
      <c r="I2321" s="70">
        <v>49.934842530943577</v>
      </c>
      <c r="J2321" s="47" t="s">
        <v>430</v>
      </c>
      <c r="K2321" s="47">
        <v>12</v>
      </c>
      <c r="L2321" s="71"/>
      <c r="M2321" s="47">
        <v>75</v>
      </c>
      <c r="N2321" s="48">
        <f t="shared" si="217"/>
        <v>200</v>
      </c>
      <c r="O2321" s="48">
        <f t="shared" si="218"/>
        <v>9986.9685061887158</v>
      </c>
      <c r="P2321" s="72">
        <f t="shared" si="219"/>
        <v>998.69685061887162</v>
      </c>
      <c r="Q2321" s="73">
        <f t="shared" si="220"/>
        <v>1647.849803521138</v>
      </c>
      <c r="R2321" s="48">
        <f t="shared" si="221"/>
        <v>12633.515160328725</v>
      </c>
      <c r="S2321" s="74">
        <f t="shared" si="222"/>
        <v>55</v>
      </c>
      <c r="T2321" s="6" t="s">
        <v>431</v>
      </c>
      <c r="U2321" s="47" t="s">
        <v>432</v>
      </c>
      <c r="V2321" s="47">
        <v>1</v>
      </c>
      <c r="W2321" s="47">
        <v>1</v>
      </c>
      <c r="X2321" s="47">
        <v>1</v>
      </c>
      <c r="Y2321" s="47">
        <v>1</v>
      </c>
      <c r="Z2321" s="75">
        <v>40855.637187499997</v>
      </c>
      <c r="AA2321" s="6" t="s">
        <v>433</v>
      </c>
      <c r="AB2321" s="47" t="s">
        <v>1658</v>
      </c>
      <c r="AC2321" s="47" t="s">
        <v>10692</v>
      </c>
      <c r="AD2321" s="47" t="s">
        <v>10693</v>
      </c>
      <c r="AE2321" s="47" t="s">
        <v>10694</v>
      </c>
      <c r="AF2321" s="6" t="s">
        <v>10695</v>
      </c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</row>
    <row r="2322" spans="1:43" s="1" customFormat="1" ht="31.5" x14ac:dyDescent="0.25">
      <c r="A2322" s="47">
        <v>2322</v>
      </c>
      <c r="B2322" s="47" t="s">
        <v>10696</v>
      </c>
      <c r="C2322" s="47" t="s">
        <v>10683</v>
      </c>
      <c r="D2322" s="69" t="s">
        <v>1657</v>
      </c>
      <c r="E2322" s="47">
        <v>2004</v>
      </c>
      <c r="F2322" s="69" t="s">
        <v>812</v>
      </c>
      <c r="G2322" s="69" t="s">
        <v>9735</v>
      </c>
      <c r="H2322" s="69" t="s">
        <v>10697</v>
      </c>
      <c r="I2322" s="70">
        <v>3.999148682004583</v>
      </c>
      <c r="J2322" s="47" t="s">
        <v>430</v>
      </c>
      <c r="K2322" s="47">
        <v>12</v>
      </c>
      <c r="L2322" s="71"/>
      <c r="M2322" s="47">
        <v>75</v>
      </c>
      <c r="N2322" s="48">
        <f t="shared" si="217"/>
        <v>200</v>
      </c>
      <c r="O2322" s="48">
        <f t="shared" si="218"/>
        <v>799.82973640091654</v>
      </c>
      <c r="P2322" s="72">
        <f t="shared" si="219"/>
        <v>79.982973640091657</v>
      </c>
      <c r="Q2322" s="73">
        <f t="shared" si="220"/>
        <v>131.97190650615124</v>
      </c>
      <c r="R2322" s="48">
        <f t="shared" si="221"/>
        <v>1011.7846165471594</v>
      </c>
      <c r="S2322" s="74">
        <f t="shared" si="222"/>
        <v>55</v>
      </c>
      <c r="T2322" s="6" t="s">
        <v>431</v>
      </c>
      <c r="U2322" s="47" t="s">
        <v>432</v>
      </c>
      <c r="V2322" s="47">
        <v>1</v>
      </c>
      <c r="W2322" s="47">
        <v>1</v>
      </c>
      <c r="X2322" s="47">
        <v>1</v>
      </c>
      <c r="Y2322" s="47">
        <v>1</v>
      </c>
      <c r="Z2322" s="75">
        <v>40855.637187499997</v>
      </c>
      <c r="AA2322" s="6" t="s">
        <v>433</v>
      </c>
      <c r="AB2322" s="47" t="s">
        <v>1658</v>
      </c>
      <c r="AC2322" s="47" t="s">
        <v>10698</v>
      </c>
      <c r="AD2322" s="47" t="s">
        <v>10699</v>
      </c>
      <c r="AE2322" s="47" t="s">
        <v>10700</v>
      </c>
      <c r="AF2322" s="6" t="s">
        <v>10701</v>
      </c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</row>
    <row r="2323" spans="1:43" s="1" customFormat="1" ht="31.5" x14ac:dyDescent="0.25">
      <c r="A2323" s="47">
        <v>2323</v>
      </c>
      <c r="B2323" s="47" t="s">
        <v>10702</v>
      </c>
      <c r="C2323" s="47" t="s">
        <v>10683</v>
      </c>
      <c r="D2323" s="69" t="s">
        <v>1657</v>
      </c>
      <c r="E2323" s="47">
        <v>2004</v>
      </c>
      <c r="F2323" s="69" t="s">
        <v>812</v>
      </c>
      <c r="G2323" s="69" t="s">
        <v>9735</v>
      </c>
      <c r="H2323" s="69" t="s">
        <v>10697</v>
      </c>
      <c r="I2323" s="70">
        <v>4.6454968925462969</v>
      </c>
      <c r="J2323" s="47" t="s">
        <v>430</v>
      </c>
      <c r="K2323" s="47">
        <v>12</v>
      </c>
      <c r="L2323" s="71"/>
      <c r="M2323" s="47">
        <v>75</v>
      </c>
      <c r="N2323" s="48">
        <f t="shared" si="217"/>
        <v>200</v>
      </c>
      <c r="O2323" s="48">
        <f t="shared" si="218"/>
        <v>929.0993785092594</v>
      </c>
      <c r="P2323" s="72">
        <f t="shared" si="219"/>
        <v>92.909937850925942</v>
      </c>
      <c r="Q2323" s="73">
        <f t="shared" si="220"/>
        <v>153.30139745402781</v>
      </c>
      <c r="R2323" s="48">
        <f t="shared" si="221"/>
        <v>1175.3107138142132</v>
      </c>
      <c r="S2323" s="74">
        <f t="shared" si="222"/>
        <v>55</v>
      </c>
      <c r="T2323" s="6" t="s">
        <v>431</v>
      </c>
      <c r="U2323" s="47" t="s">
        <v>432</v>
      </c>
      <c r="V2323" s="47">
        <v>1</v>
      </c>
      <c r="W2323" s="47">
        <v>1</v>
      </c>
      <c r="X2323" s="47">
        <v>1</v>
      </c>
      <c r="Y2323" s="47">
        <v>1</v>
      </c>
      <c r="Z2323" s="75">
        <v>40855.637187499997</v>
      </c>
      <c r="AA2323" s="6" t="s">
        <v>433</v>
      </c>
      <c r="AB2323" s="47" t="s">
        <v>1658</v>
      </c>
      <c r="AC2323" s="47" t="s">
        <v>10699</v>
      </c>
      <c r="AD2323" s="47" t="s">
        <v>10692</v>
      </c>
      <c r="AE2323" s="47" t="s">
        <v>10703</v>
      </c>
      <c r="AF2323" s="6" t="s">
        <v>10704</v>
      </c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</row>
    <row r="2324" spans="1:43" s="1" customFormat="1" ht="31.5" x14ac:dyDescent="0.25">
      <c r="A2324" s="47">
        <v>2324</v>
      </c>
      <c r="B2324" s="47" t="s">
        <v>10705</v>
      </c>
      <c r="C2324" s="47" t="s">
        <v>9734</v>
      </c>
      <c r="D2324" s="69" t="s">
        <v>1657</v>
      </c>
      <c r="E2324" s="47">
        <v>2004</v>
      </c>
      <c r="F2324" s="69" t="s">
        <v>812</v>
      </c>
      <c r="G2324" s="69" t="s">
        <v>9735</v>
      </c>
      <c r="H2324" s="69" t="s">
        <v>10697</v>
      </c>
      <c r="I2324" s="70">
        <v>4.2062730422112837</v>
      </c>
      <c r="J2324" s="47" t="s">
        <v>430</v>
      </c>
      <c r="K2324" s="47">
        <v>12</v>
      </c>
      <c r="L2324" s="71"/>
      <c r="M2324" s="47">
        <v>75</v>
      </c>
      <c r="N2324" s="48">
        <f t="shared" si="217"/>
        <v>200</v>
      </c>
      <c r="O2324" s="48">
        <f t="shared" si="218"/>
        <v>841.25460844225677</v>
      </c>
      <c r="P2324" s="72">
        <f t="shared" si="219"/>
        <v>84.125460844225685</v>
      </c>
      <c r="Q2324" s="73">
        <f t="shared" si="220"/>
        <v>138.80701039297236</v>
      </c>
      <c r="R2324" s="48">
        <f t="shared" si="221"/>
        <v>1064.1870796794549</v>
      </c>
      <c r="S2324" s="74">
        <f t="shared" si="222"/>
        <v>55</v>
      </c>
      <c r="T2324" s="6" t="s">
        <v>431</v>
      </c>
      <c r="U2324" s="47" t="s">
        <v>432</v>
      </c>
      <c r="V2324" s="47">
        <v>1</v>
      </c>
      <c r="W2324" s="47">
        <v>1</v>
      </c>
      <c r="X2324" s="47">
        <v>1</v>
      </c>
      <c r="Y2324" s="47">
        <v>1</v>
      </c>
      <c r="Z2324" s="75">
        <v>40855.637187499997</v>
      </c>
      <c r="AA2324" s="6" t="s">
        <v>433</v>
      </c>
      <c r="AB2324" s="47" t="s">
        <v>1658</v>
      </c>
      <c r="AC2324" s="47" t="s">
        <v>10693</v>
      </c>
      <c r="AD2324" s="47" t="s">
        <v>10706</v>
      </c>
      <c r="AE2324" s="47" t="s">
        <v>10707</v>
      </c>
      <c r="AF2324" s="6" t="s">
        <v>10708</v>
      </c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</row>
    <row r="2325" spans="1:43" s="1" customFormat="1" ht="31.5" x14ac:dyDescent="0.25">
      <c r="A2325" s="47">
        <v>2325</v>
      </c>
      <c r="B2325" s="47" t="s">
        <v>10709</v>
      </c>
      <c r="C2325" s="47" t="s">
        <v>578</v>
      </c>
      <c r="D2325" s="69" t="s">
        <v>1657</v>
      </c>
      <c r="E2325" s="47">
        <v>2004</v>
      </c>
      <c r="F2325" s="69" t="s">
        <v>812</v>
      </c>
      <c r="G2325" s="69" t="s">
        <v>9736</v>
      </c>
      <c r="H2325" s="69" t="s">
        <v>1641</v>
      </c>
      <c r="I2325" s="70">
        <v>184.59697417995781</v>
      </c>
      <c r="J2325" s="47" t="s">
        <v>430</v>
      </c>
      <c r="K2325" s="47">
        <v>12</v>
      </c>
      <c r="L2325" s="71"/>
      <c r="M2325" s="47">
        <v>75</v>
      </c>
      <c r="N2325" s="48">
        <f t="shared" si="217"/>
        <v>200</v>
      </c>
      <c r="O2325" s="48">
        <f t="shared" si="218"/>
        <v>36919.394835991559</v>
      </c>
      <c r="P2325" s="72">
        <f t="shared" si="219"/>
        <v>3691.9394835991561</v>
      </c>
      <c r="Q2325" s="73">
        <f t="shared" si="220"/>
        <v>6091.7001479386072</v>
      </c>
      <c r="R2325" s="48">
        <f t="shared" si="221"/>
        <v>46703.034467529324</v>
      </c>
      <c r="S2325" s="74">
        <f t="shared" si="222"/>
        <v>55</v>
      </c>
      <c r="T2325" s="6" t="s">
        <v>431</v>
      </c>
      <c r="U2325" s="47" t="s">
        <v>432</v>
      </c>
      <c r="V2325" s="47">
        <v>1</v>
      </c>
      <c r="W2325" s="47">
        <v>1</v>
      </c>
      <c r="X2325" s="47">
        <v>1</v>
      </c>
      <c r="Y2325" s="47">
        <v>1</v>
      </c>
      <c r="Z2325" s="75">
        <v>41158.650694444441</v>
      </c>
      <c r="AA2325" s="6" t="s">
        <v>433</v>
      </c>
      <c r="AB2325" s="47" t="s">
        <v>1658</v>
      </c>
      <c r="AC2325" s="47" t="s">
        <v>10710</v>
      </c>
      <c r="AD2325" s="47" t="s">
        <v>10711</v>
      </c>
      <c r="AE2325" s="47" t="s">
        <v>10712</v>
      </c>
      <c r="AF2325" s="6" t="s">
        <v>10713</v>
      </c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</row>
    <row r="2326" spans="1:43" s="1" customFormat="1" ht="31.5" x14ac:dyDescent="0.25">
      <c r="A2326" s="47">
        <v>2326</v>
      </c>
      <c r="B2326" s="47" t="s">
        <v>10714</v>
      </c>
      <c r="C2326" s="47" t="s">
        <v>578</v>
      </c>
      <c r="D2326" s="69" t="s">
        <v>1657</v>
      </c>
      <c r="E2326" s="47">
        <v>2004</v>
      </c>
      <c r="F2326" s="69" t="s">
        <v>812</v>
      </c>
      <c r="G2326" s="69" t="s">
        <v>9736</v>
      </c>
      <c r="H2326" s="69" t="s">
        <v>1641</v>
      </c>
      <c r="I2326" s="70">
        <v>138.74246005782581</v>
      </c>
      <c r="J2326" s="47" t="s">
        <v>430</v>
      </c>
      <c r="K2326" s="47">
        <v>12</v>
      </c>
      <c r="L2326" s="71"/>
      <c r="M2326" s="47">
        <v>75</v>
      </c>
      <c r="N2326" s="48">
        <f t="shared" si="217"/>
        <v>200</v>
      </c>
      <c r="O2326" s="48">
        <f t="shared" si="218"/>
        <v>27748.492011565162</v>
      </c>
      <c r="P2326" s="72">
        <f t="shared" si="219"/>
        <v>2774.8492011565163</v>
      </c>
      <c r="Q2326" s="73">
        <f t="shared" si="220"/>
        <v>4578.501181908252</v>
      </c>
      <c r="R2326" s="48">
        <f t="shared" si="221"/>
        <v>35101.84239462993</v>
      </c>
      <c r="S2326" s="74">
        <f t="shared" si="222"/>
        <v>55</v>
      </c>
      <c r="T2326" s="6" t="s">
        <v>431</v>
      </c>
      <c r="U2326" s="47" t="s">
        <v>432</v>
      </c>
      <c r="V2326" s="47">
        <v>1</v>
      </c>
      <c r="W2326" s="47">
        <v>1</v>
      </c>
      <c r="X2326" s="47">
        <v>1</v>
      </c>
      <c r="Y2326" s="47">
        <v>1</v>
      </c>
      <c r="Z2326" s="75">
        <v>40855.637187499997</v>
      </c>
      <c r="AA2326" s="6" t="s">
        <v>433</v>
      </c>
      <c r="AB2326" s="47" t="s">
        <v>1658</v>
      </c>
      <c r="AC2326" s="47" t="s">
        <v>10715</v>
      </c>
      <c r="AD2326" s="47" t="s">
        <v>10716</v>
      </c>
      <c r="AE2326" s="47" t="s">
        <v>10717</v>
      </c>
      <c r="AF2326" s="6" t="s">
        <v>10718</v>
      </c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</row>
    <row r="2327" spans="1:43" s="1" customFormat="1" ht="31.5" x14ac:dyDescent="0.25">
      <c r="A2327" s="47">
        <v>2327</v>
      </c>
      <c r="B2327" s="47" t="s">
        <v>10719</v>
      </c>
      <c r="C2327" s="47" t="s">
        <v>578</v>
      </c>
      <c r="D2327" s="69" t="s">
        <v>1657</v>
      </c>
      <c r="E2327" s="47">
        <v>2004</v>
      </c>
      <c r="F2327" s="69" t="s">
        <v>812</v>
      </c>
      <c r="G2327" s="69" t="s">
        <v>9735</v>
      </c>
      <c r="H2327" s="69" t="s">
        <v>9736</v>
      </c>
      <c r="I2327" s="70">
        <v>20.82939097035565</v>
      </c>
      <c r="J2327" s="47" t="s">
        <v>430</v>
      </c>
      <c r="K2327" s="47">
        <v>8</v>
      </c>
      <c r="L2327" s="71"/>
      <c r="M2327" s="47">
        <v>75</v>
      </c>
      <c r="N2327" s="48">
        <f t="shared" si="217"/>
        <v>160</v>
      </c>
      <c r="O2327" s="48">
        <f t="shared" si="218"/>
        <v>3332.7025552569039</v>
      </c>
      <c r="P2327" s="72">
        <f t="shared" si="219"/>
        <v>333.2702555256904</v>
      </c>
      <c r="Q2327" s="73">
        <f t="shared" si="220"/>
        <v>549.89592161738915</v>
      </c>
      <c r="R2327" s="48">
        <f t="shared" si="221"/>
        <v>4215.8687323999839</v>
      </c>
      <c r="S2327" s="74">
        <f t="shared" si="222"/>
        <v>55</v>
      </c>
      <c r="T2327" s="6" t="s">
        <v>431</v>
      </c>
      <c r="U2327" s="47" t="s">
        <v>432</v>
      </c>
      <c r="V2327" s="47">
        <v>1</v>
      </c>
      <c r="W2327" s="47">
        <v>1</v>
      </c>
      <c r="X2327" s="47">
        <v>1</v>
      </c>
      <c r="Y2327" s="47">
        <v>1</v>
      </c>
      <c r="Z2327" s="75">
        <v>40855.637187499997</v>
      </c>
      <c r="AA2327" s="6" t="s">
        <v>433</v>
      </c>
      <c r="AB2327" s="47" t="s">
        <v>1658</v>
      </c>
      <c r="AC2327" s="47" t="s">
        <v>10720</v>
      </c>
      <c r="AD2327" s="47" t="s">
        <v>10721</v>
      </c>
      <c r="AE2327" s="47" t="s">
        <v>10722</v>
      </c>
      <c r="AF2327" s="6" t="s">
        <v>10723</v>
      </c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</row>
    <row r="2328" spans="1:43" s="1" customFormat="1" ht="31.5" x14ac:dyDescent="0.25">
      <c r="A2328" s="47">
        <v>2328</v>
      </c>
      <c r="B2328" s="47" t="s">
        <v>10724</v>
      </c>
      <c r="C2328" s="47" t="s">
        <v>578</v>
      </c>
      <c r="D2328" s="69" t="s">
        <v>1657</v>
      </c>
      <c r="E2328" s="47">
        <v>2004</v>
      </c>
      <c r="F2328" s="69" t="s">
        <v>812</v>
      </c>
      <c r="G2328" s="69" t="s">
        <v>9735</v>
      </c>
      <c r="H2328" s="69" t="s">
        <v>10697</v>
      </c>
      <c r="I2328" s="70">
        <v>4.1122398341262558</v>
      </c>
      <c r="J2328" s="47" t="s">
        <v>430</v>
      </c>
      <c r="K2328" s="47">
        <v>8</v>
      </c>
      <c r="L2328" s="71"/>
      <c r="M2328" s="47">
        <v>75</v>
      </c>
      <c r="N2328" s="48">
        <f t="shared" si="217"/>
        <v>160</v>
      </c>
      <c r="O2328" s="48">
        <f t="shared" si="218"/>
        <v>657.95837346020096</v>
      </c>
      <c r="P2328" s="72">
        <f t="shared" si="219"/>
        <v>65.795837346020093</v>
      </c>
      <c r="Q2328" s="73">
        <f t="shared" si="220"/>
        <v>108.56313162093316</v>
      </c>
      <c r="R2328" s="48">
        <f t="shared" si="221"/>
        <v>832.31734242715424</v>
      </c>
      <c r="S2328" s="74">
        <f t="shared" si="222"/>
        <v>55</v>
      </c>
      <c r="T2328" s="6" t="s">
        <v>431</v>
      </c>
      <c r="U2328" s="47" t="s">
        <v>432</v>
      </c>
      <c r="V2328" s="47">
        <v>1</v>
      </c>
      <c r="W2328" s="47">
        <v>1</v>
      </c>
      <c r="X2328" s="47">
        <v>1</v>
      </c>
      <c r="Y2328" s="47">
        <v>1</v>
      </c>
      <c r="Z2328" s="75">
        <v>40855.637187499997</v>
      </c>
      <c r="AA2328" s="6" t="s">
        <v>433</v>
      </c>
      <c r="AB2328" s="47" t="s">
        <v>1658</v>
      </c>
      <c r="AC2328" s="47" t="s">
        <v>10725</v>
      </c>
      <c r="AD2328" s="47" t="s">
        <v>10720</v>
      </c>
      <c r="AE2328" s="47" t="s">
        <v>10726</v>
      </c>
      <c r="AF2328" s="6" t="s">
        <v>10727</v>
      </c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</row>
    <row r="2329" spans="1:43" s="1" customFormat="1" ht="31.5" x14ac:dyDescent="0.25">
      <c r="A2329" s="47">
        <v>2329</v>
      </c>
      <c r="B2329" s="47" t="s">
        <v>10728</v>
      </c>
      <c r="C2329" s="47" t="s">
        <v>578</v>
      </c>
      <c r="D2329" s="69" t="s">
        <v>1657</v>
      </c>
      <c r="E2329" s="47">
        <v>2004</v>
      </c>
      <c r="F2329" s="69" t="s">
        <v>10729</v>
      </c>
      <c r="G2329" s="69" t="s">
        <v>812</v>
      </c>
      <c r="H2329" s="69" t="s">
        <v>451</v>
      </c>
      <c r="I2329" s="70">
        <v>23.906094144848179</v>
      </c>
      <c r="J2329" s="47" t="s">
        <v>430</v>
      </c>
      <c r="K2329" s="47">
        <v>8</v>
      </c>
      <c r="L2329" s="71"/>
      <c r="M2329" s="47">
        <v>75</v>
      </c>
      <c r="N2329" s="48">
        <f t="shared" si="217"/>
        <v>160</v>
      </c>
      <c r="O2329" s="48">
        <f t="shared" si="218"/>
        <v>3824.9750631757088</v>
      </c>
      <c r="P2329" s="72">
        <f t="shared" si="219"/>
        <v>382.49750631757092</v>
      </c>
      <c r="Q2329" s="73">
        <f t="shared" si="220"/>
        <v>631.12088542399192</v>
      </c>
      <c r="R2329" s="48">
        <f t="shared" si="221"/>
        <v>4838.5934549172716</v>
      </c>
      <c r="S2329" s="74">
        <f t="shared" si="222"/>
        <v>55</v>
      </c>
      <c r="T2329" s="6" t="s">
        <v>431</v>
      </c>
      <c r="U2329" s="47" t="s">
        <v>432</v>
      </c>
      <c r="V2329" s="47">
        <v>1</v>
      </c>
      <c r="W2329" s="47">
        <v>1</v>
      </c>
      <c r="X2329" s="47">
        <v>1</v>
      </c>
      <c r="Y2329" s="47">
        <v>1</v>
      </c>
      <c r="Z2329" s="75">
        <v>41158.650694444441</v>
      </c>
      <c r="AA2329" s="6" t="s">
        <v>433</v>
      </c>
      <c r="AB2329" s="47" t="s">
        <v>1658</v>
      </c>
      <c r="AC2329" s="47" t="s">
        <v>10711</v>
      </c>
      <c r="AD2329" s="47" t="s">
        <v>10730</v>
      </c>
      <c r="AE2329" s="47" t="s">
        <v>10731</v>
      </c>
      <c r="AF2329" s="6" t="s">
        <v>10732</v>
      </c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</row>
    <row r="2330" spans="1:43" s="1" customFormat="1" ht="31.5" x14ac:dyDescent="0.25">
      <c r="A2330" s="47">
        <v>2330</v>
      </c>
      <c r="B2330" s="47" t="s">
        <v>10733</v>
      </c>
      <c r="C2330" s="47" t="s">
        <v>578</v>
      </c>
      <c r="D2330" s="69" t="s">
        <v>1657</v>
      </c>
      <c r="E2330" s="47">
        <v>2004</v>
      </c>
      <c r="F2330" s="69" t="s">
        <v>812</v>
      </c>
      <c r="G2330" s="69" t="s">
        <v>9736</v>
      </c>
      <c r="H2330" s="69" t="s">
        <v>1641</v>
      </c>
      <c r="I2330" s="70">
        <v>25.490041125961259</v>
      </c>
      <c r="J2330" s="47" t="s">
        <v>430</v>
      </c>
      <c r="K2330" s="47">
        <v>8</v>
      </c>
      <c r="L2330" s="71"/>
      <c r="M2330" s="47">
        <v>75</v>
      </c>
      <c r="N2330" s="48">
        <f t="shared" si="217"/>
        <v>160</v>
      </c>
      <c r="O2330" s="48">
        <f t="shared" si="218"/>
        <v>4078.4065801538013</v>
      </c>
      <c r="P2330" s="72">
        <f t="shared" si="219"/>
        <v>407.84065801538014</v>
      </c>
      <c r="Q2330" s="73">
        <f t="shared" si="220"/>
        <v>672.93708572537719</v>
      </c>
      <c r="R2330" s="48">
        <f t="shared" si="221"/>
        <v>5159.1843238945585</v>
      </c>
      <c r="S2330" s="74">
        <f t="shared" si="222"/>
        <v>55</v>
      </c>
      <c r="T2330" s="6" t="s">
        <v>431</v>
      </c>
      <c r="U2330" s="47" t="s">
        <v>432</v>
      </c>
      <c r="V2330" s="47">
        <v>1</v>
      </c>
      <c r="W2330" s="47">
        <v>1</v>
      </c>
      <c r="X2330" s="47">
        <v>1</v>
      </c>
      <c r="Y2330" s="47">
        <v>1</v>
      </c>
      <c r="Z2330" s="75">
        <v>40855.637187499997</v>
      </c>
      <c r="AA2330" s="6" t="s">
        <v>433</v>
      </c>
      <c r="AB2330" s="47" t="s">
        <v>1658</v>
      </c>
      <c r="AC2330" s="47" t="s">
        <v>10716</v>
      </c>
      <c r="AD2330" s="47" t="s">
        <v>10734</v>
      </c>
      <c r="AE2330" s="47" t="s">
        <v>10735</v>
      </c>
      <c r="AF2330" s="6" t="s">
        <v>10736</v>
      </c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</row>
    <row r="2331" spans="1:43" s="1" customFormat="1" ht="31.5" x14ac:dyDescent="0.25">
      <c r="A2331" s="47">
        <v>2331</v>
      </c>
      <c r="B2331" s="47" t="s">
        <v>10737</v>
      </c>
      <c r="C2331" s="47" t="s">
        <v>578</v>
      </c>
      <c r="D2331" s="69" t="s">
        <v>1657</v>
      </c>
      <c r="E2331" s="47">
        <v>2004</v>
      </c>
      <c r="F2331" s="69" t="s">
        <v>812</v>
      </c>
      <c r="G2331" s="69" t="s">
        <v>9736</v>
      </c>
      <c r="H2331" s="69" t="s">
        <v>1641</v>
      </c>
      <c r="I2331" s="70">
        <v>169.70377148841959</v>
      </c>
      <c r="J2331" s="47" t="s">
        <v>430</v>
      </c>
      <c r="K2331" s="47">
        <v>12</v>
      </c>
      <c r="L2331" s="71"/>
      <c r="M2331" s="47">
        <v>75</v>
      </c>
      <c r="N2331" s="48">
        <f t="shared" si="217"/>
        <v>200</v>
      </c>
      <c r="O2331" s="48">
        <f t="shared" si="218"/>
        <v>33940.754297683918</v>
      </c>
      <c r="P2331" s="72">
        <f t="shared" si="219"/>
        <v>3394.075429768392</v>
      </c>
      <c r="Q2331" s="73">
        <f t="shared" si="220"/>
        <v>5600.224459117846</v>
      </c>
      <c r="R2331" s="48">
        <f t="shared" si="221"/>
        <v>42935.054186570153</v>
      </c>
      <c r="S2331" s="74">
        <f t="shared" si="222"/>
        <v>55</v>
      </c>
      <c r="T2331" s="6" t="s">
        <v>431</v>
      </c>
      <c r="U2331" s="47" t="s">
        <v>432</v>
      </c>
      <c r="V2331" s="47">
        <v>1</v>
      </c>
      <c r="W2331" s="47">
        <v>1</v>
      </c>
      <c r="X2331" s="47">
        <v>1</v>
      </c>
      <c r="Y2331" s="47">
        <v>1</v>
      </c>
      <c r="Z2331" s="75">
        <v>40855.637187499997</v>
      </c>
      <c r="AA2331" s="6" t="s">
        <v>433</v>
      </c>
      <c r="AB2331" s="47" t="s">
        <v>1658</v>
      </c>
      <c r="AC2331" s="47" t="s">
        <v>10738</v>
      </c>
      <c r="AD2331" s="47" t="s">
        <v>10715</v>
      </c>
      <c r="AE2331" s="47" t="s">
        <v>10739</v>
      </c>
      <c r="AF2331" s="6" t="s">
        <v>10740</v>
      </c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</row>
    <row r="2332" spans="1:43" s="1" customFormat="1" ht="31.5" x14ac:dyDescent="0.25">
      <c r="A2332" s="47">
        <v>2332</v>
      </c>
      <c r="B2332" s="47" t="s">
        <v>10741</v>
      </c>
      <c r="C2332" s="47" t="s">
        <v>578</v>
      </c>
      <c r="D2332" s="69" t="s">
        <v>1657</v>
      </c>
      <c r="E2332" s="47">
        <v>2004</v>
      </c>
      <c r="F2332" s="69" t="s">
        <v>812</v>
      </c>
      <c r="G2332" s="69" t="s">
        <v>9736</v>
      </c>
      <c r="H2332" s="69" t="s">
        <v>1641</v>
      </c>
      <c r="I2332" s="70">
        <v>37.606974234460687</v>
      </c>
      <c r="J2332" s="47" t="s">
        <v>430</v>
      </c>
      <c r="K2332" s="47">
        <v>8</v>
      </c>
      <c r="L2332" s="71"/>
      <c r="M2332" s="47">
        <v>75</v>
      </c>
      <c r="N2332" s="48">
        <f t="shared" si="217"/>
        <v>160</v>
      </c>
      <c r="O2332" s="48">
        <f t="shared" si="218"/>
        <v>6017.1158775137101</v>
      </c>
      <c r="P2332" s="72">
        <f t="shared" si="219"/>
        <v>601.71158775137098</v>
      </c>
      <c r="Q2332" s="73">
        <f t="shared" si="220"/>
        <v>992.82411978976211</v>
      </c>
      <c r="R2332" s="48">
        <f t="shared" si="221"/>
        <v>7611.6515850548431</v>
      </c>
      <c r="S2332" s="74">
        <f t="shared" si="222"/>
        <v>55</v>
      </c>
      <c r="T2332" s="6" t="s">
        <v>431</v>
      </c>
      <c r="U2332" s="47" t="s">
        <v>432</v>
      </c>
      <c r="V2332" s="47">
        <v>1</v>
      </c>
      <c r="W2332" s="47">
        <v>1</v>
      </c>
      <c r="X2332" s="47">
        <v>1</v>
      </c>
      <c r="Y2332" s="47">
        <v>1</v>
      </c>
      <c r="Z2332" s="75">
        <v>40855.637199074074</v>
      </c>
      <c r="AA2332" s="6" t="s">
        <v>433</v>
      </c>
      <c r="AB2332" s="47" t="s">
        <v>1658</v>
      </c>
      <c r="AC2332" s="47" t="s">
        <v>10742</v>
      </c>
      <c r="AD2332" s="47" t="s">
        <v>10743</v>
      </c>
      <c r="AE2332" s="47" t="s">
        <v>10744</v>
      </c>
      <c r="AF2332" s="6" t="s">
        <v>10745</v>
      </c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</row>
    <row r="2333" spans="1:43" s="1" customFormat="1" ht="31.5" x14ac:dyDescent="0.25">
      <c r="A2333" s="47">
        <v>2333</v>
      </c>
      <c r="B2333" s="47" t="s">
        <v>10746</v>
      </c>
      <c r="C2333" s="47" t="s">
        <v>578</v>
      </c>
      <c r="D2333" s="69" t="s">
        <v>1657</v>
      </c>
      <c r="E2333" s="47">
        <v>2004</v>
      </c>
      <c r="F2333" s="69" t="s">
        <v>812</v>
      </c>
      <c r="G2333" s="69" t="s">
        <v>9736</v>
      </c>
      <c r="H2333" s="69" t="s">
        <v>10747</v>
      </c>
      <c r="I2333" s="70">
        <v>2.7559071480722812</v>
      </c>
      <c r="J2333" s="47" t="s">
        <v>430</v>
      </c>
      <c r="K2333" s="47">
        <v>8</v>
      </c>
      <c r="L2333" s="71"/>
      <c r="M2333" s="47">
        <v>75</v>
      </c>
      <c r="N2333" s="48">
        <f t="shared" si="217"/>
        <v>160</v>
      </c>
      <c r="O2333" s="48">
        <f t="shared" si="218"/>
        <v>440.94514369156502</v>
      </c>
      <c r="P2333" s="72">
        <f t="shared" si="219"/>
        <v>44.094514369156506</v>
      </c>
      <c r="Q2333" s="73">
        <f t="shared" si="220"/>
        <v>72.755948709108225</v>
      </c>
      <c r="R2333" s="48">
        <f t="shared" si="221"/>
        <v>557.79560676982976</v>
      </c>
      <c r="S2333" s="74">
        <f t="shared" si="222"/>
        <v>55</v>
      </c>
      <c r="T2333" s="6" t="s">
        <v>431</v>
      </c>
      <c r="U2333" s="47" t="s">
        <v>432</v>
      </c>
      <c r="V2333" s="47">
        <v>1</v>
      </c>
      <c r="W2333" s="47">
        <v>1</v>
      </c>
      <c r="X2333" s="47">
        <v>1</v>
      </c>
      <c r="Y2333" s="47">
        <v>1</v>
      </c>
      <c r="Z2333" s="75">
        <v>40855.637199074074</v>
      </c>
      <c r="AA2333" s="6" t="s">
        <v>433</v>
      </c>
      <c r="AB2333" s="47" t="s">
        <v>1658</v>
      </c>
      <c r="AC2333" s="47" t="s">
        <v>10715</v>
      </c>
      <c r="AD2333" s="47" t="s">
        <v>10742</v>
      </c>
      <c r="AE2333" s="47" t="s">
        <v>10748</v>
      </c>
      <c r="AF2333" s="6" t="s">
        <v>10749</v>
      </c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</row>
    <row r="2334" spans="1:43" s="1" customFormat="1" ht="31.5" x14ac:dyDescent="0.25">
      <c r="A2334" s="47">
        <v>2334</v>
      </c>
      <c r="B2334" s="47" t="s">
        <v>10750</v>
      </c>
      <c r="C2334" s="47" t="s">
        <v>578</v>
      </c>
      <c r="D2334" s="69" t="s">
        <v>1657</v>
      </c>
      <c r="E2334" s="47">
        <v>2004</v>
      </c>
      <c r="F2334" s="69" t="s">
        <v>812</v>
      </c>
      <c r="G2334" s="69" t="s">
        <v>9736</v>
      </c>
      <c r="H2334" s="69" t="s">
        <v>1641</v>
      </c>
      <c r="I2334" s="70">
        <v>4.2064163202785432</v>
      </c>
      <c r="J2334" s="47" t="s">
        <v>430</v>
      </c>
      <c r="K2334" s="47">
        <v>8</v>
      </c>
      <c r="L2334" s="71"/>
      <c r="M2334" s="47">
        <v>75</v>
      </c>
      <c r="N2334" s="48">
        <f t="shared" si="217"/>
        <v>160</v>
      </c>
      <c r="O2334" s="48">
        <f t="shared" si="218"/>
        <v>673.02661124456688</v>
      </c>
      <c r="P2334" s="72">
        <f t="shared" si="219"/>
        <v>67.302661124456691</v>
      </c>
      <c r="Q2334" s="73">
        <f t="shared" si="220"/>
        <v>111.04939085535354</v>
      </c>
      <c r="R2334" s="48">
        <f t="shared" si="221"/>
        <v>851.37866322437708</v>
      </c>
      <c r="S2334" s="74">
        <f t="shared" si="222"/>
        <v>55</v>
      </c>
      <c r="T2334" s="6" t="s">
        <v>431</v>
      </c>
      <c r="U2334" s="47" t="s">
        <v>432</v>
      </c>
      <c r="V2334" s="47">
        <v>1</v>
      </c>
      <c r="W2334" s="47">
        <v>1</v>
      </c>
      <c r="X2334" s="47">
        <v>1</v>
      </c>
      <c r="Y2334" s="47">
        <v>1</v>
      </c>
      <c r="Z2334" s="75">
        <v>40855.637199074074</v>
      </c>
      <c r="AA2334" s="6" t="s">
        <v>433</v>
      </c>
      <c r="AB2334" s="47" t="s">
        <v>1658</v>
      </c>
      <c r="AC2334" s="47" t="s">
        <v>10743</v>
      </c>
      <c r="AD2334" s="47" t="s">
        <v>10751</v>
      </c>
      <c r="AE2334" s="47" t="s">
        <v>10752</v>
      </c>
      <c r="AF2334" s="6" t="s">
        <v>10753</v>
      </c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</row>
    <row r="2335" spans="1:43" s="1" customFormat="1" ht="31.5" x14ac:dyDescent="0.25">
      <c r="A2335" s="47">
        <v>2335</v>
      </c>
      <c r="B2335" s="47" t="s">
        <v>10754</v>
      </c>
      <c r="C2335" s="47" t="s">
        <v>578</v>
      </c>
      <c r="D2335" s="69" t="s">
        <v>1657</v>
      </c>
      <c r="E2335" s="47">
        <v>2004</v>
      </c>
      <c r="F2335" s="69" t="s">
        <v>812</v>
      </c>
      <c r="G2335" s="69" t="s">
        <v>9735</v>
      </c>
      <c r="H2335" s="69" t="s">
        <v>10697</v>
      </c>
      <c r="I2335" s="70">
        <v>4.2061118360933216</v>
      </c>
      <c r="J2335" s="47" t="s">
        <v>430</v>
      </c>
      <c r="K2335" s="47">
        <v>8</v>
      </c>
      <c r="L2335" s="71"/>
      <c r="M2335" s="47">
        <v>75</v>
      </c>
      <c r="N2335" s="48">
        <f t="shared" si="217"/>
        <v>160</v>
      </c>
      <c r="O2335" s="48">
        <f t="shared" si="218"/>
        <v>672.97789377493143</v>
      </c>
      <c r="P2335" s="72">
        <f t="shared" si="219"/>
        <v>67.297789377493146</v>
      </c>
      <c r="Q2335" s="73">
        <f t="shared" si="220"/>
        <v>111.04135247286368</v>
      </c>
      <c r="R2335" s="48">
        <f t="shared" si="221"/>
        <v>851.31703562528821</v>
      </c>
      <c r="S2335" s="74">
        <f t="shared" si="222"/>
        <v>55</v>
      </c>
      <c r="T2335" s="6" t="s">
        <v>431</v>
      </c>
      <c r="U2335" s="47" t="s">
        <v>432</v>
      </c>
      <c r="V2335" s="47">
        <v>1</v>
      </c>
      <c r="W2335" s="47">
        <v>1</v>
      </c>
      <c r="X2335" s="47">
        <v>1</v>
      </c>
      <c r="Y2335" s="47">
        <v>1</v>
      </c>
      <c r="Z2335" s="75">
        <v>40855.637199074074</v>
      </c>
      <c r="AA2335" s="6" t="s">
        <v>433</v>
      </c>
      <c r="AB2335" s="47" t="s">
        <v>1658</v>
      </c>
      <c r="AC2335" s="47" t="s">
        <v>10721</v>
      </c>
      <c r="AD2335" s="47" t="s">
        <v>10755</v>
      </c>
      <c r="AE2335" s="47" t="s">
        <v>10756</v>
      </c>
      <c r="AF2335" s="6" t="s">
        <v>10757</v>
      </c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</row>
    <row r="2336" spans="1:43" s="1" customFormat="1" ht="31.5" x14ac:dyDescent="0.25">
      <c r="A2336" s="47">
        <v>2336</v>
      </c>
      <c r="B2336" s="47" t="s">
        <v>10758</v>
      </c>
      <c r="C2336" s="47" t="s">
        <v>578</v>
      </c>
      <c r="D2336" s="69" t="s">
        <v>1657</v>
      </c>
      <c r="E2336" s="47">
        <v>2004</v>
      </c>
      <c r="F2336" s="69" t="s">
        <v>812</v>
      </c>
      <c r="G2336" s="69" t="s">
        <v>9736</v>
      </c>
      <c r="H2336" s="69" t="s">
        <v>1641</v>
      </c>
      <c r="I2336" s="70">
        <v>18.616167523697641</v>
      </c>
      <c r="J2336" s="47" t="s">
        <v>430</v>
      </c>
      <c r="K2336" s="47">
        <v>8</v>
      </c>
      <c r="L2336" s="71"/>
      <c r="M2336" s="47">
        <v>75</v>
      </c>
      <c r="N2336" s="48">
        <f t="shared" si="217"/>
        <v>160</v>
      </c>
      <c r="O2336" s="48">
        <f t="shared" si="218"/>
        <v>2978.5868037916225</v>
      </c>
      <c r="P2336" s="72">
        <f t="shared" si="219"/>
        <v>297.85868037916225</v>
      </c>
      <c r="Q2336" s="73">
        <f t="shared" si="220"/>
        <v>491.46682262561768</v>
      </c>
      <c r="R2336" s="48">
        <f t="shared" si="221"/>
        <v>3767.9123067964024</v>
      </c>
      <c r="S2336" s="74">
        <f t="shared" si="222"/>
        <v>55</v>
      </c>
      <c r="T2336" s="6" t="s">
        <v>431</v>
      </c>
      <c r="U2336" s="47" t="s">
        <v>432</v>
      </c>
      <c r="V2336" s="47">
        <v>1</v>
      </c>
      <c r="W2336" s="47">
        <v>1</v>
      </c>
      <c r="X2336" s="47">
        <v>1</v>
      </c>
      <c r="Y2336" s="47">
        <v>1</v>
      </c>
      <c r="Z2336" s="75">
        <v>40855.637199074074</v>
      </c>
      <c r="AA2336" s="6" t="s">
        <v>433</v>
      </c>
      <c r="AB2336" s="47" t="s">
        <v>1658</v>
      </c>
      <c r="AC2336" s="47" t="s">
        <v>10759</v>
      </c>
      <c r="AD2336" s="47" t="s">
        <v>10760</v>
      </c>
      <c r="AE2336" s="47" t="s">
        <v>10761</v>
      </c>
      <c r="AF2336" s="6" t="s">
        <v>10762</v>
      </c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</row>
    <row r="2337" spans="1:43" s="1" customFormat="1" ht="31.5" x14ac:dyDescent="0.25">
      <c r="A2337" s="47">
        <v>2337</v>
      </c>
      <c r="B2337" s="47" t="s">
        <v>10763</v>
      </c>
      <c r="C2337" s="47" t="s">
        <v>578</v>
      </c>
      <c r="D2337" s="69" t="s">
        <v>1657</v>
      </c>
      <c r="E2337" s="47">
        <v>2004</v>
      </c>
      <c r="F2337" s="69" t="s">
        <v>812</v>
      </c>
      <c r="G2337" s="69" t="s">
        <v>9736</v>
      </c>
      <c r="H2337" s="69" t="s">
        <v>10747</v>
      </c>
      <c r="I2337" s="70">
        <v>2.9999176042861708</v>
      </c>
      <c r="J2337" s="47" t="s">
        <v>430</v>
      </c>
      <c r="K2337" s="47">
        <v>8</v>
      </c>
      <c r="L2337" s="71"/>
      <c r="M2337" s="47">
        <v>75</v>
      </c>
      <c r="N2337" s="48">
        <f t="shared" si="217"/>
        <v>160</v>
      </c>
      <c r="O2337" s="48">
        <f t="shared" si="218"/>
        <v>479.98681668578735</v>
      </c>
      <c r="P2337" s="72">
        <f t="shared" si="219"/>
        <v>47.99868166857874</v>
      </c>
      <c r="Q2337" s="73">
        <f t="shared" si="220"/>
        <v>79.197824753154904</v>
      </c>
      <c r="R2337" s="48">
        <f t="shared" si="221"/>
        <v>607.18332310752101</v>
      </c>
      <c r="S2337" s="74">
        <f t="shared" si="222"/>
        <v>55</v>
      </c>
      <c r="T2337" s="6" t="s">
        <v>431</v>
      </c>
      <c r="U2337" s="47" t="s">
        <v>432</v>
      </c>
      <c r="V2337" s="47">
        <v>1</v>
      </c>
      <c r="W2337" s="47">
        <v>1</v>
      </c>
      <c r="X2337" s="47">
        <v>1</v>
      </c>
      <c r="Y2337" s="47">
        <v>1</v>
      </c>
      <c r="Z2337" s="75">
        <v>40855.637199074074</v>
      </c>
      <c r="AA2337" s="6" t="s">
        <v>433</v>
      </c>
      <c r="AB2337" s="47" t="s">
        <v>1658</v>
      </c>
      <c r="AC2337" s="47" t="s">
        <v>10738</v>
      </c>
      <c r="AD2337" s="47" t="s">
        <v>10759</v>
      </c>
      <c r="AE2337" s="47" t="s">
        <v>10764</v>
      </c>
      <c r="AF2337" s="6" t="s">
        <v>10765</v>
      </c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</row>
    <row r="2338" spans="1:43" s="1" customFormat="1" ht="31.5" x14ac:dyDescent="0.25">
      <c r="A2338" s="47">
        <v>2338</v>
      </c>
      <c r="B2338" s="47" t="s">
        <v>10766</v>
      </c>
      <c r="C2338" s="47" t="s">
        <v>578</v>
      </c>
      <c r="D2338" s="69" t="s">
        <v>1657</v>
      </c>
      <c r="E2338" s="47">
        <v>2004</v>
      </c>
      <c r="F2338" s="69" t="s">
        <v>812</v>
      </c>
      <c r="G2338" s="69" t="s">
        <v>9736</v>
      </c>
      <c r="H2338" s="69" t="s">
        <v>1641</v>
      </c>
      <c r="I2338" s="70">
        <v>4.2064163209738439</v>
      </c>
      <c r="J2338" s="47" t="s">
        <v>430</v>
      </c>
      <c r="K2338" s="47">
        <v>8</v>
      </c>
      <c r="L2338" s="71"/>
      <c r="M2338" s="47">
        <v>75</v>
      </c>
      <c r="N2338" s="48">
        <f t="shared" si="217"/>
        <v>160</v>
      </c>
      <c r="O2338" s="48">
        <f t="shared" si="218"/>
        <v>673.02661135581502</v>
      </c>
      <c r="P2338" s="72">
        <f t="shared" si="219"/>
        <v>67.302661135581502</v>
      </c>
      <c r="Q2338" s="73">
        <f t="shared" si="220"/>
        <v>111.04939087370947</v>
      </c>
      <c r="R2338" s="48">
        <f t="shared" si="221"/>
        <v>851.37866336510604</v>
      </c>
      <c r="S2338" s="74">
        <f t="shared" si="222"/>
        <v>55</v>
      </c>
      <c r="T2338" s="6" t="s">
        <v>431</v>
      </c>
      <c r="U2338" s="47" t="s">
        <v>432</v>
      </c>
      <c r="V2338" s="47">
        <v>1</v>
      </c>
      <c r="W2338" s="47">
        <v>1</v>
      </c>
      <c r="X2338" s="47">
        <v>1</v>
      </c>
      <c r="Y2338" s="47">
        <v>1</v>
      </c>
      <c r="Z2338" s="75">
        <v>40855.637199074074</v>
      </c>
      <c r="AA2338" s="6" t="s">
        <v>433</v>
      </c>
      <c r="AB2338" s="47" t="s">
        <v>1658</v>
      </c>
      <c r="AC2338" s="47" t="s">
        <v>10760</v>
      </c>
      <c r="AD2338" s="47" t="s">
        <v>10767</v>
      </c>
      <c r="AE2338" s="47" t="s">
        <v>10768</v>
      </c>
      <c r="AF2338" s="6" t="s">
        <v>10769</v>
      </c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</row>
    <row r="2339" spans="1:43" s="1" customFormat="1" ht="31.5" x14ac:dyDescent="0.25">
      <c r="A2339" s="47">
        <v>2339</v>
      </c>
      <c r="B2339" s="47" t="s">
        <v>10770</v>
      </c>
      <c r="C2339" s="47" t="s">
        <v>578</v>
      </c>
      <c r="D2339" s="69" t="s">
        <v>1657</v>
      </c>
      <c r="E2339" s="47">
        <v>2004</v>
      </c>
      <c r="F2339" s="69" t="s">
        <v>812</v>
      </c>
      <c r="G2339" s="69" t="s">
        <v>9736</v>
      </c>
      <c r="H2339" s="69" t="s">
        <v>1641</v>
      </c>
      <c r="I2339" s="70">
        <v>51.684278324624067</v>
      </c>
      <c r="J2339" s="47" t="s">
        <v>430</v>
      </c>
      <c r="K2339" s="47">
        <v>8</v>
      </c>
      <c r="L2339" s="71"/>
      <c r="M2339" s="47">
        <v>75</v>
      </c>
      <c r="N2339" s="48">
        <f t="shared" si="217"/>
        <v>160</v>
      </c>
      <c r="O2339" s="48">
        <f t="shared" si="218"/>
        <v>8269.4845319398501</v>
      </c>
      <c r="P2339" s="72">
        <f t="shared" si="219"/>
        <v>826.94845319398507</v>
      </c>
      <c r="Q2339" s="73">
        <f t="shared" si="220"/>
        <v>1364.4649477700752</v>
      </c>
      <c r="R2339" s="48">
        <f t="shared" si="221"/>
        <v>10460.89793290391</v>
      </c>
      <c r="S2339" s="74">
        <f t="shared" si="222"/>
        <v>55</v>
      </c>
      <c r="T2339" s="6" t="s">
        <v>431</v>
      </c>
      <c r="U2339" s="47" t="s">
        <v>432</v>
      </c>
      <c r="V2339" s="47">
        <v>1</v>
      </c>
      <c r="W2339" s="47">
        <v>1</v>
      </c>
      <c r="X2339" s="47">
        <v>1</v>
      </c>
      <c r="Y2339" s="47">
        <v>1</v>
      </c>
      <c r="Z2339" s="75">
        <v>40855.637199074074</v>
      </c>
      <c r="AA2339" s="6" t="s">
        <v>433</v>
      </c>
      <c r="AB2339" s="47" t="s">
        <v>1658</v>
      </c>
      <c r="AC2339" s="47" t="s">
        <v>10771</v>
      </c>
      <c r="AD2339" s="47" t="s">
        <v>10772</v>
      </c>
      <c r="AE2339" s="47" t="s">
        <v>10773</v>
      </c>
      <c r="AF2339" s="6" t="s">
        <v>10774</v>
      </c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</row>
    <row r="2340" spans="1:43" s="1" customFormat="1" ht="31.5" x14ac:dyDescent="0.25">
      <c r="A2340" s="47">
        <v>2340</v>
      </c>
      <c r="B2340" s="47" t="s">
        <v>10775</v>
      </c>
      <c r="C2340" s="47" t="s">
        <v>578</v>
      </c>
      <c r="D2340" s="69" t="s">
        <v>1657</v>
      </c>
      <c r="E2340" s="47">
        <v>2004</v>
      </c>
      <c r="F2340" s="69" t="s">
        <v>580</v>
      </c>
      <c r="G2340" s="69" t="s">
        <v>812</v>
      </c>
      <c r="H2340" s="69" t="s">
        <v>451</v>
      </c>
      <c r="I2340" s="70">
        <v>3.8445690967371888</v>
      </c>
      <c r="J2340" s="47" t="s">
        <v>430</v>
      </c>
      <c r="K2340" s="47">
        <v>8</v>
      </c>
      <c r="L2340" s="71"/>
      <c r="M2340" s="47">
        <v>75</v>
      </c>
      <c r="N2340" s="48">
        <f t="shared" si="217"/>
        <v>160</v>
      </c>
      <c r="O2340" s="48">
        <f t="shared" si="218"/>
        <v>615.13105547795021</v>
      </c>
      <c r="P2340" s="72">
        <f t="shared" si="219"/>
        <v>61.513105547795021</v>
      </c>
      <c r="Q2340" s="73">
        <f t="shared" si="220"/>
        <v>101.49662415386179</v>
      </c>
      <c r="R2340" s="48">
        <f t="shared" si="221"/>
        <v>778.14078517960706</v>
      </c>
      <c r="S2340" s="74">
        <f t="shared" si="222"/>
        <v>55</v>
      </c>
      <c r="T2340" s="6" t="s">
        <v>431</v>
      </c>
      <c r="U2340" s="47" t="s">
        <v>432</v>
      </c>
      <c r="V2340" s="47">
        <v>1</v>
      </c>
      <c r="W2340" s="47">
        <v>1</v>
      </c>
      <c r="X2340" s="47">
        <v>1</v>
      </c>
      <c r="Y2340" s="47">
        <v>1</v>
      </c>
      <c r="Z2340" s="75">
        <v>40855.637199074074</v>
      </c>
      <c r="AA2340" s="6" t="s">
        <v>433</v>
      </c>
      <c r="AB2340" s="47" t="s">
        <v>1658</v>
      </c>
      <c r="AC2340" s="47" t="s">
        <v>10776</v>
      </c>
      <c r="AD2340" s="47" t="s">
        <v>813</v>
      </c>
      <c r="AE2340" s="47" t="s">
        <v>10777</v>
      </c>
      <c r="AF2340" s="6" t="s">
        <v>10778</v>
      </c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</row>
    <row r="2341" spans="1:43" s="1" customFormat="1" ht="31.5" x14ac:dyDescent="0.25">
      <c r="A2341" s="47">
        <v>2341</v>
      </c>
      <c r="B2341" s="47" t="s">
        <v>10779</v>
      </c>
      <c r="C2341" s="47" t="s">
        <v>1639</v>
      </c>
      <c r="D2341" s="69" t="s">
        <v>1657</v>
      </c>
      <c r="E2341" s="47">
        <v>2004</v>
      </c>
      <c r="F2341" s="69" t="s">
        <v>812</v>
      </c>
      <c r="G2341" s="69" t="s">
        <v>1641</v>
      </c>
      <c r="H2341" s="69" t="s">
        <v>4422</v>
      </c>
      <c r="I2341" s="70">
        <v>115.0827856663832</v>
      </c>
      <c r="J2341" s="47" t="s">
        <v>430</v>
      </c>
      <c r="K2341" s="47">
        <v>10</v>
      </c>
      <c r="L2341" s="71"/>
      <c r="M2341" s="47">
        <v>75</v>
      </c>
      <c r="N2341" s="48">
        <f t="shared" si="217"/>
        <v>180</v>
      </c>
      <c r="O2341" s="48">
        <f t="shared" si="218"/>
        <v>20714.901419948976</v>
      </c>
      <c r="P2341" s="72">
        <f t="shared" si="219"/>
        <v>2071.4901419948978</v>
      </c>
      <c r="Q2341" s="73">
        <f t="shared" si="220"/>
        <v>3417.9587342915811</v>
      </c>
      <c r="R2341" s="48">
        <f t="shared" si="221"/>
        <v>26204.350296235454</v>
      </c>
      <c r="S2341" s="74">
        <f t="shared" si="222"/>
        <v>55</v>
      </c>
      <c r="T2341" s="6" t="s">
        <v>431</v>
      </c>
      <c r="U2341" s="47" t="s">
        <v>432</v>
      </c>
      <c r="V2341" s="47">
        <v>1</v>
      </c>
      <c r="W2341" s="47">
        <v>1</v>
      </c>
      <c r="X2341" s="47">
        <v>1</v>
      </c>
      <c r="Y2341" s="47">
        <v>1</v>
      </c>
      <c r="Z2341" s="75">
        <v>40855.637199074074</v>
      </c>
      <c r="AA2341" s="6" t="s">
        <v>433</v>
      </c>
      <c r="AB2341" s="47" t="s">
        <v>1658</v>
      </c>
      <c r="AC2341" s="47" t="s">
        <v>10780</v>
      </c>
      <c r="AD2341" s="47" t="s">
        <v>10781</v>
      </c>
      <c r="AE2341" s="47" t="s">
        <v>10782</v>
      </c>
      <c r="AF2341" s="6" t="s">
        <v>10783</v>
      </c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</row>
    <row r="2342" spans="1:43" s="1" customFormat="1" ht="31.5" x14ac:dyDescent="0.25">
      <c r="A2342" s="47">
        <v>2342</v>
      </c>
      <c r="B2342" s="47" t="s">
        <v>10784</v>
      </c>
      <c r="C2342" s="47" t="s">
        <v>4354</v>
      </c>
      <c r="D2342" s="69" t="s">
        <v>1657</v>
      </c>
      <c r="E2342" s="47">
        <v>2004</v>
      </c>
      <c r="F2342" s="69" t="s">
        <v>812</v>
      </c>
      <c r="G2342" s="69" t="s">
        <v>1641</v>
      </c>
      <c r="H2342" s="69" t="s">
        <v>4422</v>
      </c>
      <c r="I2342" s="70">
        <v>42.292927156160481</v>
      </c>
      <c r="J2342" s="47" t="s">
        <v>430</v>
      </c>
      <c r="K2342" s="47">
        <v>10</v>
      </c>
      <c r="L2342" s="71"/>
      <c r="M2342" s="47">
        <v>75</v>
      </c>
      <c r="N2342" s="48">
        <f t="shared" si="217"/>
        <v>180</v>
      </c>
      <c r="O2342" s="48">
        <f t="shared" si="218"/>
        <v>7612.7268881088867</v>
      </c>
      <c r="P2342" s="72">
        <f t="shared" si="219"/>
        <v>761.27268881088867</v>
      </c>
      <c r="Q2342" s="73">
        <f t="shared" si="220"/>
        <v>1256.0999365379664</v>
      </c>
      <c r="R2342" s="48">
        <f t="shared" si="221"/>
        <v>9630.0995134577424</v>
      </c>
      <c r="S2342" s="74">
        <f t="shared" si="222"/>
        <v>55</v>
      </c>
      <c r="T2342" s="6" t="s">
        <v>431</v>
      </c>
      <c r="U2342" s="47" t="s">
        <v>432</v>
      </c>
      <c r="V2342" s="47">
        <v>1</v>
      </c>
      <c r="W2342" s="47">
        <v>1</v>
      </c>
      <c r="X2342" s="47">
        <v>1</v>
      </c>
      <c r="Y2342" s="47">
        <v>1</v>
      </c>
      <c r="Z2342" s="75">
        <v>40855.637199074074</v>
      </c>
      <c r="AA2342" s="6" t="s">
        <v>433</v>
      </c>
      <c r="AB2342" s="47" t="s">
        <v>1658</v>
      </c>
      <c r="AC2342" s="47" t="s">
        <v>10785</v>
      </c>
      <c r="AD2342" s="47" t="s">
        <v>10780</v>
      </c>
      <c r="AE2342" s="47" t="s">
        <v>10786</v>
      </c>
      <c r="AF2342" s="6" t="s">
        <v>10787</v>
      </c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</row>
    <row r="2343" spans="1:43" s="1" customFormat="1" ht="31.5" x14ac:dyDescent="0.25">
      <c r="A2343" s="47">
        <v>2343</v>
      </c>
      <c r="B2343" s="47" t="s">
        <v>10788</v>
      </c>
      <c r="C2343" s="47" t="s">
        <v>4354</v>
      </c>
      <c r="D2343" s="69" t="s">
        <v>1657</v>
      </c>
      <c r="E2343" s="47">
        <v>2004</v>
      </c>
      <c r="F2343" s="69" t="s">
        <v>812</v>
      </c>
      <c r="G2343" s="69" t="s">
        <v>1641</v>
      </c>
      <c r="H2343" s="69" t="s">
        <v>4422</v>
      </c>
      <c r="I2343" s="70">
        <v>98.917641295999616</v>
      </c>
      <c r="J2343" s="47" t="s">
        <v>430</v>
      </c>
      <c r="K2343" s="47">
        <v>10</v>
      </c>
      <c r="L2343" s="71"/>
      <c r="M2343" s="47">
        <v>75</v>
      </c>
      <c r="N2343" s="48">
        <f t="shared" si="217"/>
        <v>180</v>
      </c>
      <c r="O2343" s="48">
        <f t="shared" si="218"/>
        <v>17805.175433279932</v>
      </c>
      <c r="P2343" s="72">
        <f t="shared" si="219"/>
        <v>1780.5175433279933</v>
      </c>
      <c r="Q2343" s="73">
        <f t="shared" si="220"/>
        <v>2937.8539464911887</v>
      </c>
      <c r="R2343" s="48">
        <f t="shared" si="221"/>
        <v>22523.546923099115</v>
      </c>
      <c r="S2343" s="74">
        <f t="shared" si="222"/>
        <v>55</v>
      </c>
      <c r="T2343" s="6" t="s">
        <v>431</v>
      </c>
      <c r="U2343" s="47" t="s">
        <v>432</v>
      </c>
      <c r="V2343" s="47">
        <v>1</v>
      </c>
      <c r="W2343" s="47">
        <v>1</v>
      </c>
      <c r="X2343" s="47">
        <v>1</v>
      </c>
      <c r="Y2343" s="47">
        <v>1</v>
      </c>
      <c r="Z2343" s="75">
        <v>40855.637199074074</v>
      </c>
      <c r="AA2343" s="6" t="s">
        <v>433</v>
      </c>
      <c r="AB2343" s="47" t="s">
        <v>1658</v>
      </c>
      <c r="AC2343" s="47" t="s">
        <v>10789</v>
      </c>
      <c r="AD2343" s="47" t="s">
        <v>10785</v>
      </c>
      <c r="AE2343" s="47" t="s">
        <v>10790</v>
      </c>
      <c r="AF2343" s="6" t="s">
        <v>10791</v>
      </c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</row>
    <row r="2344" spans="1:43" s="1" customFormat="1" ht="31.5" x14ac:dyDescent="0.25">
      <c r="A2344" s="47">
        <v>2344</v>
      </c>
      <c r="B2344" s="47" t="s">
        <v>10792</v>
      </c>
      <c r="C2344" s="47" t="s">
        <v>4354</v>
      </c>
      <c r="D2344" s="69" t="s">
        <v>1657</v>
      </c>
      <c r="E2344" s="47">
        <v>2004</v>
      </c>
      <c r="F2344" s="69" t="s">
        <v>812</v>
      </c>
      <c r="G2344" s="69" t="s">
        <v>1641</v>
      </c>
      <c r="H2344" s="69" t="s">
        <v>4422</v>
      </c>
      <c r="I2344" s="70">
        <v>92.227687898090124</v>
      </c>
      <c r="J2344" s="47" t="s">
        <v>430</v>
      </c>
      <c r="K2344" s="47">
        <v>10</v>
      </c>
      <c r="L2344" s="71"/>
      <c r="M2344" s="47">
        <v>75</v>
      </c>
      <c r="N2344" s="48">
        <f t="shared" si="217"/>
        <v>180</v>
      </c>
      <c r="O2344" s="48">
        <f t="shared" si="218"/>
        <v>16600.983821656224</v>
      </c>
      <c r="P2344" s="72">
        <f t="shared" si="219"/>
        <v>1660.0983821656225</v>
      </c>
      <c r="Q2344" s="73">
        <f t="shared" si="220"/>
        <v>2739.1623305732769</v>
      </c>
      <c r="R2344" s="48">
        <f t="shared" si="221"/>
        <v>21000.244534395122</v>
      </c>
      <c r="S2344" s="74">
        <f t="shared" si="222"/>
        <v>55</v>
      </c>
      <c r="T2344" s="6" t="s">
        <v>431</v>
      </c>
      <c r="U2344" s="47" t="s">
        <v>432</v>
      </c>
      <c r="V2344" s="47">
        <v>1</v>
      </c>
      <c r="W2344" s="47">
        <v>1</v>
      </c>
      <c r="X2344" s="47">
        <v>1</v>
      </c>
      <c r="Y2344" s="47">
        <v>1</v>
      </c>
      <c r="Z2344" s="75">
        <v>40855.63721064815</v>
      </c>
      <c r="AA2344" s="6" t="s">
        <v>433</v>
      </c>
      <c r="AB2344" s="47" t="s">
        <v>1658</v>
      </c>
      <c r="AC2344" s="47" t="s">
        <v>10793</v>
      </c>
      <c r="AD2344" s="47" t="s">
        <v>10789</v>
      </c>
      <c r="AE2344" s="47" t="s">
        <v>10794</v>
      </c>
      <c r="AF2344" s="6" t="s">
        <v>10795</v>
      </c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</row>
    <row r="2345" spans="1:43" s="1" customFormat="1" ht="31.5" x14ac:dyDescent="0.25">
      <c r="A2345" s="47">
        <v>2345</v>
      </c>
      <c r="B2345" s="47" t="s">
        <v>10796</v>
      </c>
      <c r="C2345" s="47" t="s">
        <v>4354</v>
      </c>
      <c r="D2345" s="69" t="s">
        <v>1657</v>
      </c>
      <c r="E2345" s="47">
        <v>2004</v>
      </c>
      <c r="F2345" s="69" t="s">
        <v>812</v>
      </c>
      <c r="G2345" s="69" t="s">
        <v>4422</v>
      </c>
      <c r="H2345" s="69" t="s">
        <v>4423</v>
      </c>
      <c r="I2345" s="70">
        <v>156.0566884053811</v>
      </c>
      <c r="J2345" s="47" t="s">
        <v>430</v>
      </c>
      <c r="K2345" s="47">
        <v>10</v>
      </c>
      <c r="L2345" s="71"/>
      <c r="M2345" s="47">
        <v>75</v>
      </c>
      <c r="N2345" s="48">
        <f t="shared" si="217"/>
        <v>180</v>
      </c>
      <c r="O2345" s="48">
        <f t="shared" si="218"/>
        <v>28090.203912968598</v>
      </c>
      <c r="P2345" s="72">
        <f t="shared" si="219"/>
        <v>2809.02039129686</v>
      </c>
      <c r="Q2345" s="73">
        <f t="shared" si="220"/>
        <v>4634.8836456398185</v>
      </c>
      <c r="R2345" s="48">
        <f t="shared" si="221"/>
        <v>35534.107949905279</v>
      </c>
      <c r="S2345" s="74">
        <f t="shared" si="222"/>
        <v>55</v>
      </c>
      <c r="T2345" s="6" t="s">
        <v>431</v>
      </c>
      <c r="U2345" s="47" t="s">
        <v>432</v>
      </c>
      <c r="V2345" s="47">
        <v>1</v>
      </c>
      <c r="W2345" s="47">
        <v>1</v>
      </c>
      <c r="X2345" s="47">
        <v>1</v>
      </c>
      <c r="Y2345" s="47">
        <v>1</v>
      </c>
      <c r="Z2345" s="75">
        <v>40855.63721064815</v>
      </c>
      <c r="AA2345" s="6" t="s">
        <v>433</v>
      </c>
      <c r="AB2345" s="47" t="s">
        <v>1658</v>
      </c>
      <c r="AC2345" s="47" t="s">
        <v>10797</v>
      </c>
      <c r="AD2345" s="47" t="s">
        <v>10793</v>
      </c>
      <c r="AE2345" s="47" t="s">
        <v>10798</v>
      </c>
      <c r="AF2345" s="6" t="s">
        <v>10799</v>
      </c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</row>
    <row r="2346" spans="1:43" s="1" customFormat="1" ht="31.5" x14ac:dyDescent="0.25">
      <c r="A2346" s="47">
        <v>2346</v>
      </c>
      <c r="B2346" s="47" t="s">
        <v>10800</v>
      </c>
      <c r="C2346" s="47" t="s">
        <v>4354</v>
      </c>
      <c r="D2346" s="69" t="s">
        <v>1657</v>
      </c>
      <c r="E2346" s="47">
        <v>2004</v>
      </c>
      <c r="F2346" s="69" t="s">
        <v>812</v>
      </c>
      <c r="G2346" s="69" t="s">
        <v>4422</v>
      </c>
      <c r="H2346" s="69" t="s">
        <v>4423</v>
      </c>
      <c r="I2346" s="70">
        <v>80.918451623537621</v>
      </c>
      <c r="J2346" s="47" t="s">
        <v>430</v>
      </c>
      <c r="K2346" s="47">
        <v>10</v>
      </c>
      <c r="L2346" s="71"/>
      <c r="M2346" s="47">
        <v>75</v>
      </c>
      <c r="N2346" s="48">
        <f t="shared" si="217"/>
        <v>180</v>
      </c>
      <c r="O2346" s="48">
        <f t="shared" si="218"/>
        <v>14565.321292236771</v>
      </c>
      <c r="P2346" s="72">
        <f t="shared" si="219"/>
        <v>1456.5321292236772</v>
      </c>
      <c r="Q2346" s="73">
        <f t="shared" si="220"/>
        <v>2403.2780132190669</v>
      </c>
      <c r="R2346" s="48">
        <f t="shared" si="221"/>
        <v>18425.131434679515</v>
      </c>
      <c r="S2346" s="74">
        <f t="shared" si="222"/>
        <v>55</v>
      </c>
      <c r="T2346" s="6" t="s">
        <v>431</v>
      </c>
      <c r="U2346" s="47" t="s">
        <v>432</v>
      </c>
      <c r="V2346" s="47">
        <v>1</v>
      </c>
      <c r="W2346" s="47">
        <v>1</v>
      </c>
      <c r="X2346" s="47">
        <v>1</v>
      </c>
      <c r="Y2346" s="47">
        <v>1</v>
      </c>
      <c r="Z2346" s="75">
        <v>40855.63721064815</v>
      </c>
      <c r="AA2346" s="6" t="s">
        <v>433</v>
      </c>
      <c r="AB2346" s="47" t="s">
        <v>1658</v>
      </c>
      <c r="AC2346" s="47" t="s">
        <v>10801</v>
      </c>
      <c r="AD2346" s="47" t="s">
        <v>10797</v>
      </c>
      <c r="AE2346" s="47" t="s">
        <v>10802</v>
      </c>
      <c r="AF2346" s="6" t="s">
        <v>10803</v>
      </c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</row>
    <row r="2347" spans="1:43" s="1" customFormat="1" ht="31.5" x14ac:dyDescent="0.25">
      <c r="A2347" s="47">
        <v>2347</v>
      </c>
      <c r="B2347" s="47" t="s">
        <v>10804</v>
      </c>
      <c r="C2347" s="47" t="s">
        <v>2924</v>
      </c>
      <c r="D2347" s="69" t="s">
        <v>2925</v>
      </c>
      <c r="E2347" s="47">
        <v>2005</v>
      </c>
      <c r="F2347" s="69" t="s">
        <v>904</v>
      </c>
      <c r="G2347" s="69" t="s">
        <v>812</v>
      </c>
      <c r="H2347" s="69" t="s">
        <v>1677</v>
      </c>
      <c r="I2347" s="70">
        <v>20.407200001180168</v>
      </c>
      <c r="J2347" s="47" t="s">
        <v>430</v>
      </c>
      <c r="K2347" s="47">
        <v>8</v>
      </c>
      <c r="L2347" s="71"/>
      <c r="M2347" s="47">
        <v>75</v>
      </c>
      <c r="N2347" s="76"/>
      <c r="O2347" s="48">
        <f t="shared" si="218"/>
        <v>0</v>
      </c>
      <c r="P2347" s="72">
        <f t="shared" si="219"/>
        <v>0</v>
      </c>
      <c r="Q2347" s="73">
        <f t="shared" si="220"/>
        <v>0</v>
      </c>
      <c r="R2347" s="48">
        <f t="shared" si="221"/>
        <v>0</v>
      </c>
      <c r="S2347" s="74">
        <f t="shared" si="222"/>
        <v>56</v>
      </c>
      <c r="T2347" s="6" t="s">
        <v>431</v>
      </c>
      <c r="U2347" s="47" t="s">
        <v>432</v>
      </c>
      <c r="V2347" s="47">
        <v>1</v>
      </c>
      <c r="W2347" s="47">
        <v>1</v>
      </c>
      <c r="X2347" s="47">
        <v>1</v>
      </c>
      <c r="Y2347" s="47">
        <v>1</v>
      </c>
      <c r="Z2347" s="75">
        <v>40855.63721064815</v>
      </c>
      <c r="AA2347" s="6" t="s">
        <v>433</v>
      </c>
      <c r="AB2347" s="47" t="s">
        <v>431</v>
      </c>
      <c r="AC2347" s="47" t="s">
        <v>10423</v>
      </c>
      <c r="AD2347" s="47"/>
      <c r="AE2347" s="47" t="s">
        <v>10805</v>
      </c>
      <c r="AF2347" s="6" t="s">
        <v>10806</v>
      </c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</row>
    <row r="2348" spans="1:43" s="1" customFormat="1" ht="31.5" x14ac:dyDescent="0.25">
      <c r="A2348" s="47">
        <v>2349</v>
      </c>
      <c r="B2348" s="47" t="s">
        <v>10807</v>
      </c>
      <c r="C2348" s="47" t="s">
        <v>4354</v>
      </c>
      <c r="D2348" s="69" t="s">
        <v>1657</v>
      </c>
      <c r="E2348" s="47">
        <v>2004</v>
      </c>
      <c r="F2348" s="69" t="s">
        <v>812</v>
      </c>
      <c r="G2348" s="69" t="s">
        <v>4422</v>
      </c>
      <c r="H2348" s="69" t="s">
        <v>4423</v>
      </c>
      <c r="I2348" s="70">
        <v>207.3266085104533</v>
      </c>
      <c r="J2348" s="47" t="s">
        <v>430</v>
      </c>
      <c r="K2348" s="47">
        <v>10</v>
      </c>
      <c r="L2348" s="71"/>
      <c r="M2348" s="47">
        <v>75</v>
      </c>
      <c r="N2348" s="48">
        <f t="shared" ref="N2348:N2411" si="223">IF(K2348=4,100,IF(K2348=6,140,IF(K2348=8,160,IF(K2348=10,180,IF(K2348=12,200,IF(K2348=14,225,IF(K2348=16,275,IF(K2348=18,350,0))))))))</f>
        <v>180</v>
      </c>
      <c r="O2348" s="48">
        <f t="shared" si="218"/>
        <v>37318.789531881594</v>
      </c>
      <c r="P2348" s="72">
        <f t="shared" si="219"/>
        <v>3731.8789531881594</v>
      </c>
      <c r="Q2348" s="73">
        <f t="shared" si="220"/>
        <v>6157.6002727604618</v>
      </c>
      <c r="R2348" s="48">
        <f t="shared" si="221"/>
        <v>47208.268757830214</v>
      </c>
      <c r="S2348" s="74">
        <f t="shared" si="222"/>
        <v>55</v>
      </c>
      <c r="T2348" s="6" t="s">
        <v>431</v>
      </c>
      <c r="U2348" s="47" t="s">
        <v>432</v>
      </c>
      <c r="V2348" s="47">
        <v>1</v>
      </c>
      <c r="W2348" s="47">
        <v>1</v>
      </c>
      <c r="X2348" s="47">
        <v>1</v>
      </c>
      <c r="Y2348" s="47">
        <v>1</v>
      </c>
      <c r="Z2348" s="75">
        <v>40855.63721064815</v>
      </c>
      <c r="AA2348" s="6" t="s">
        <v>433</v>
      </c>
      <c r="AB2348" s="47" t="s">
        <v>1658</v>
      </c>
      <c r="AC2348" s="47" t="s">
        <v>10808</v>
      </c>
      <c r="AD2348" s="47" t="s">
        <v>10801</v>
      </c>
      <c r="AE2348" s="47" t="s">
        <v>10809</v>
      </c>
      <c r="AF2348" s="6" t="s">
        <v>10810</v>
      </c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</row>
    <row r="2349" spans="1:43" s="1" customFormat="1" ht="31.5" x14ac:dyDescent="0.25">
      <c r="A2349" s="47">
        <v>2350</v>
      </c>
      <c r="B2349" s="47" t="s">
        <v>10811</v>
      </c>
      <c r="C2349" s="47" t="s">
        <v>4354</v>
      </c>
      <c r="D2349" s="69" t="s">
        <v>1657</v>
      </c>
      <c r="E2349" s="47">
        <v>2004</v>
      </c>
      <c r="F2349" s="69" t="s">
        <v>812</v>
      </c>
      <c r="G2349" s="69" t="s">
        <v>10812</v>
      </c>
      <c r="H2349" s="69" t="s">
        <v>451</v>
      </c>
      <c r="I2349" s="70">
        <v>94.469270083908938</v>
      </c>
      <c r="J2349" s="47" t="s">
        <v>430</v>
      </c>
      <c r="K2349" s="47">
        <v>10</v>
      </c>
      <c r="L2349" s="71"/>
      <c r="M2349" s="47">
        <v>75</v>
      </c>
      <c r="N2349" s="48">
        <f t="shared" si="223"/>
        <v>180</v>
      </c>
      <c r="O2349" s="48">
        <f t="shared" si="218"/>
        <v>17004.468615103608</v>
      </c>
      <c r="P2349" s="72">
        <f t="shared" si="219"/>
        <v>1700.4468615103608</v>
      </c>
      <c r="Q2349" s="73">
        <f t="shared" si="220"/>
        <v>2805.7373214920954</v>
      </c>
      <c r="R2349" s="48">
        <f t="shared" si="221"/>
        <v>21510.652798106064</v>
      </c>
      <c r="S2349" s="74">
        <f t="shared" si="222"/>
        <v>55</v>
      </c>
      <c r="T2349" s="6" t="s">
        <v>431</v>
      </c>
      <c r="U2349" s="47" t="s">
        <v>432</v>
      </c>
      <c r="V2349" s="47">
        <v>1</v>
      </c>
      <c r="W2349" s="47">
        <v>1</v>
      </c>
      <c r="X2349" s="47">
        <v>1</v>
      </c>
      <c r="Y2349" s="47">
        <v>1</v>
      </c>
      <c r="Z2349" s="75">
        <v>40855.63721064815</v>
      </c>
      <c r="AA2349" s="6" t="s">
        <v>433</v>
      </c>
      <c r="AB2349" s="47" t="s">
        <v>1658</v>
      </c>
      <c r="AC2349" s="47" t="s">
        <v>10813</v>
      </c>
      <c r="AD2349" s="47" t="s">
        <v>10808</v>
      </c>
      <c r="AE2349" s="47" t="s">
        <v>10814</v>
      </c>
      <c r="AF2349" s="6" t="s">
        <v>10815</v>
      </c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</row>
    <row r="2350" spans="1:43" s="1" customFormat="1" ht="31.5" x14ac:dyDescent="0.25">
      <c r="A2350" s="47">
        <v>2351</v>
      </c>
      <c r="B2350" s="47" t="s">
        <v>10816</v>
      </c>
      <c r="C2350" s="47" t="s">
        <v>4354</v>
      </c>
      <c r="D2350" s="69" t="s">
        <v>1657</v>
      </c>
      <c r="E2350" s="47">
        <v>2004</v>
      </c>
      <c r="F2350" s="69" t="s">
        <v>812</v>
      </c>
      <c r="G2350" s="69" t="s">
        <v>10817</v>
      </c>
      <c r="H2350" s="69" t="s">
        <v>451</v>
      </c>
      <c r="I2350" s="70">
        <v>133.42698704322001</v>
      </c>
      <c r="J2350" s="47" t="s">
        <v>430</v>
      </c>
      <c r="K2350" s="47">
        <v>10</v>
      </c>
      <c r="L2350" s="71"/>
      <c r="M2350" s="47">
        <v>75</v>
      </c>
      <c r="N2350" s="48">
        <f t="shared" si="223"/>
        <v>180</v>
      </c>
      <c r="O2350" s="48">
        <f t="shared" si="218"/>
        <v>24016.857667779601</v>
      </c>
      <c r="P2350" s="72">
        <f t="shared" si="219"/>
        <v>2401.68576677796</v>
      </c>
      <c r="Q2350" s="73">
        <f t="shared" si="220"/>
        <v>3962.7815151836339</v>
      </c>
      <c r="R2350" s="48">
        <f t="shared" si="221"/>
        <v>30381.324949741193</v>
      </c>
      <c r="S2350" s="74">
        <f t="shared" si="222"/>
        <v>55</v>
      </c>
      <c r="T2350" s="6" t="s">
        <v>431</v>
      </c>
      <c r="U2350" s="47" t="s">
        <v>432</v>
      </c>
      <c r="V2350" s="47">
        <v>1</v>
      </c>
      <c r="W2350" s="47">
        <v>1</v>
      </c>
      <c r="X2350" s="47">
        <v>1</v>
      </c>
      <c r="Y2350" s="47">
        <v>1</v>
      </c>
      <c r="Z2350" s="75">
        <v>43315.366701388899</v>
      </c>
      <c r="AA2350" s="6" t="s">
        <v>606</v>
      </c>
      <c r="AB2350" s="47" t="s">
        <v>1658</v>
      </c>
      <c r="AC2350" s="47" t="s">
        <v>10668</v>
      </c>
      <c r="AD2350" s="47" t="s">
        <v>10818</v>
      </c>
      <c r="AE2350" s="47" t="s">
        <v>10819</v>
      </c>
      <c r="AF2350" s="6" t="s">
        <v>10820</v>
      </c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</row>
    <row r="2351" spans="1:43" s="1" customFormat="1" ht="31.5" x14ac:dyDescent="0.25">
      <c r="A2351" s="47">
        <v>2352</v>
      </c>
      <c r="B2351" s="47" t="s">
        <v>10821</v>
      </c>
      <c r="C2351" s="47" t="s">
        <v>4354</v>
      </c>
      <c r="D2351" s="69" t="s">
        <v>1657</v>
      </c>
      <c r="E2351" s="47">
        <v>2004</v>
      </c>
      <c r="F2351" s="69" t="s">
        <v>812</v>
      </c>
      <c r="G2351" s="69" t="s">
        <v>10817</v>
      </c>
      <c r="H2351" s="69" t="s">
        <v>451</v>
      </c>
      <c r="I2351" s="70">
        <v>19.327445849860371</v>
      </c>
      <c r="J2351" s="47" t="s">
        <v>430</v>
      </c>
      <c r="K2351" s="47">
        <v>10</v>
      </c>
      <c r="L2351" s="71"/>
      <c r="M2351" s="47">
        <v>75</v>
      </c>
      <c r="N2351" s="48">
        <f t="shared" si="223"/>
        <v>180</v>
      </c>
      <c r="O2351" s="48">
        <f t="shared" si="218"/>
        <v>3478.9402529748668</v>
      </c>
      <c r="P2351" s="72">
        <f t="shared" si="219"/>
        <v>347.89402529748668</v>
      </c>
      <c r="Q2351" s="73">
        <f t="shared" si="220"/>
        <v>574.02514174085297</v>
      </c>
      <c r="R2351" s="48">
        <f t="shared" si="221"/>
        <v>4400.8594200132065</v>
      </c>
      <c r="S2351" s="74">
        <f t="shared" si="222"/>
        <v>55</v>
      </c>
      <c r="T2351" s="6" t="s">
        <v>431</v>
      </c>
      <c r="U2351" s="47" t="s">
        <v>432</v>
      </c>
      <c r="V2351" s="47">
        <v>1</v>
      </c>
      <c r="W2351" s="47">
        <v>1</v>
      </c>
      <c r="X2351" s="47">
        <v>1</v>
      </c>
      <c r="Y2351" s="47">
        <v>1</v>
      </c>
      <c r="Z2351" s="75">
        <v>43315.366701388899</v>
      </c>
      <c r="AA2351" s="6" t="s">
        <v>606</v>
      </c>
      <c r="AB2351" s="47" t="s">
        <v>1658</v>
      </c>
      <c r="AC2351" s="47" t="s">
        <v>10822</v>
      </c>
      <c r="AD2351" s="47" t="s">
        <v>10668</v>
      </c>
      <c r="AE2351" s="47" t="s">
        <v>10823</v>
      </c>
      <c r="AF2351" s="6" t="s">
        <v>10824</v>
      </c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</row>
    <row r="2352" spans="1:43" s="1" customFormat="1" ht="31.5" x14ac:dyDescent="0.25">
      <c r="A2352" s="47">
        <v>2353</v>
      </c>
      <c r="B2352" s="47" t="s">
        <v>10825</v>
      </c>
      <c r="C2352" s="47" t="s">
        <v>4354</v>
      </c>
      <c r="D2352" s="69" t="s">
        <v>1657</v>
      </c>
      <c r="E2352" s="47">
        <v>2004</v>
      </c>
      <c r="F2352" s="69" t="s">
        <v>812</v>
      </c>
      <c r="G2352" s="69" t="s">
        <v>10817</v>
      </c>
      <c r="H2352" s="69" t="s">
        <v>451</v>
      </c>
      <c r="I2352" s="70">
        <v>229.96140536132029</v>
      </c>
      <c r="J2352" s="47" t="s">
        <v>430</v>
      </c>
      <c r="K2352" s="47">
        <v>10</v>
      </c>
      <c r="L2352" s="71"/>
      <c r="M2352" s="47">
        <v>75</v>
      </c>
      <c r="N2352" s="48">
        <f t="shared" si="223"/>
        <v>180</v>
      </c>
      <c r="O2352" s="48">
        <f t="shared" si="218"/>
        <v>41393.052965037648</v>
      </c>
      <c r="P2352" s="72">
        <f t="shared" si="219"/>
        <v>4139.305296503765</v>
      </c>
      <c r="Q2352" s="73">
        <f t="shared" si="220"/>
        <v>6829.8537392312119</v>
      </c>
      <c r="R2352" s="48">
        <f t="shared" si="221"/>
        <v>52362.212000772626</v>
      </c>
      <c r="S2352" s="74">
        <f t="shared" si="222"/>
        <v>55</v>
      </c>
      <c r="T2352" s="6" t="s">
        <v>431</v>
      </c>
      <c r="U2352" s="47" t="s">
        <v>432</v>
      </c>
      <c r="V2352" s="47">
        <v>1</v>
      </c>
      <c r="W2352" s="47">
        <v>1</v>
      </c>
      <c r="X2352" s="47">
        <v>1</v>
      </c>
      <c r="Y2352" s="47">
        <v>1</v>
      </c>
      <c r="Z2352" s="75">
        <v>40855.63721064815</v>
      </c>
      <c r="AA2352" s="6" t="s">
        <v>433</v>
      </c>
      <c r="AB2352" s="47" t="s">
        <v>1658</v>
      </c>
      <c r="AC2352" s="47" t="s">
        <v>10826</v>
      </c>
      <c r="AD2352" s="47" t="s">
        <v>10827</v>
      </c>
      <c r="AE2352" s="47" t="s">
        <v>10828</v>
      </c>
      <c r="AF2352" s="6" t="s">
        <v>10829</v>
      </c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</row>
    <row r="2353" spans="1:43" s="1" customFormat="1" ht="31.5" x14ac:dyDescent="0.25">
      <c r="A2353" s="47">
        <v>2354</v>
      </c>
      <c r="B2353" s="47" t="s">
        <v>10830</v>
      </c>
      <c r="C2353" s="47" t="s">
        <v>10831</v>
      </c>
      <c r="D2353" s="69" t="s">
        <v>1657</v>
      </c>
      <c r="E2353" s="47">
        <v>2004</v>
      </c>
      <c r="F2353" s="69" t="s">
        <v>812</v>
      </c>
      <c r="G2353" s="69" t="s">
        <v>10832</v>
      </c>
      <c r="H2353" s="69" t="s">
        <v>812</v>
      </c>
      <c r="I2353" s="70">
        <v>90.603539816473443</v>
      </c>
      <c r="J2353" s="47" t="s">
        <v>430</v>
      </c>
      <c r="K2353" s="47">
        <v>10</v>
      </c>
      <c r="L2353" s="71"/>
      <c r="M2353" s="47">
        <v>75</v>
      </c>
      <c r="N2353" s="48">
        <f t="shared" si="223"/>
        <v>180</v>
      </c>
      <c r="O2353" s="48">
        <f t="shared" si="218"/>
        <v>16308.63716696522</v>
      </c>
      <c r="P2353" s="72">
        <f t="shared" si="219"/>
        <v>1630.863716696522</v>
      </c>
      <c r="Q2353" s="73">
        <f t="shared" si="220"/>
        <v>2690.925132549261</v>
      </c>
      <c r="R2353" s="48">
        <f t="shared" si="221"/>
        <v>20630.426016211004</v>
      </c>
      <c r="S2353" s="74">
        <f t="shared" si="222"/>
        <v>55</v>
      </c>
      <c r="T2353" s="6" t="s">
        <v>431</v>
      </c>
      <c r="U2353" s="47" t="s">
        <v>432</v>
      </c>
      <c r="V2353" s="47">
        <v>1</v>
      </c>
      <c r="W2353" s="47">
        <v>1</v>
      </c>
      <c r="X2353" s="47">
        <v>1</v>
      </c>
      <c r="Y2353" s="47">
        <v>1</v>
      </c>
      <c r="Z2353" s="75">
        <v>40855.63721064815</v>
      </c>
      <c r="AA2353" s="6" t="s">
        <v>433</v>
      </c>
      <c r="AB2353" s="47" t="s">
        <v>1658</v>
      </c>
      <c r="AC2353" s="47" t="s">
        <v>10833</v>
      </c>
      <c r="AD2353" s="47" t="s">
        <v>10834</v>
      </c>
      <c r="AE2353" s="47" t="s">
        <v>10835</v>
      </c>
      <c r="AF2353" s="6" t="s">
        <v>10836</v>
      </c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</row>
    <row r="2354" spans="1:43" s="1" customFormat="1" ht="31.5" x14ac:dyDescent="0.25">
      <c r="A2354" s="47">
        <v>2355</v>
      </c>
      <c r="B2354" s="47" t="s">
        <v>10837</v>
      </c>
      <c r="C2354" s="47" t="s">
        <v>4878</v>
      </c>
      <c r="D2354" s="69" t="s">
        <v>1657</v>
      </c>
      <c r="E2354" s="47">
        <v>2004</v>
      </c>
      <c r="F2354" s="69" t="s">
        <v>812</v>
      </c>
      <c r="G2354" s="69" t="s">
        <v>812</v>
      </c>
      <c r="H2354" s="69" t="s">
        <v>1499</v>
      </c>
      <c r="I2354" s="70">
        <v>175.98448605154681</v>
      </c>
      <c r="J2354" s="47" t="s">
        <v>430</v>
      </c>
      <c r="K2354" s="47">
        <v>12</v>
      </c>
      <c r="L2354" s="71"/>
      <c r="M2354" s="47">
        <v>75</v>
      </c>
      <c r="N2354" s="48">
        <f t="shared" si="223"/>
        <v>200</v>
      </c>
      <c r="O2354" s="48">
        <f t="shared" si="218"/>
        <v>35196.897210309362</v>
      </c>
      <c r="P2354" s="72">
        <f t="shared" si="219"/>
        <v>3519.6897210309362</v>
      </c>
      <c r="Q2354" s="73">
        <f t="shared" si="220"/>
        <v>5807.4880397010438</v>
      </c>
      <c r="R2354" s="48">
        <f t="shared" si="221"/>
        <v>44524.074971041337</v>
      </c>
      <c r="S2354" s="74">
        <f t="shared" si="222"/>
        <v>55</v>
      </c>
      <c r="T2354" s="6" t="s">
        <v>431</v>
      </c>
      <c r="U2354" s="47" t="s">
        <v>432</v>
      </c>
      <c r="V2354" s="47">
        <v>1</v>
      </c>
      <c r="W2354" s="47">
        <v>1</v>
      </c>
      <c r="X2354" s="47">
        <v>1</v>
      </c>
      <c r="Y2354" s="47">
        <v>1</v>
      </c>
      <c r="Z2354" s="75">
        <v>40855.63721064815</v>
      </c>
      <c r="AA2354" s="6" t="s">
        <v>433</v>
      </c>
      <c r="AB2354" s="47" t="s">
        <v>1658</v>
      </c>
      <c r="AC2354" s="47" t="s">
        <v>10838</v>
      </c>
      <c r="AD2354" s="47" t="s">
        <v>10839</v>
      </c>
      <c r="AE2354" s="47" t="s">
        <v>10840</v>
      </c>
      <c r="AF2354" s="6" t="s">
        <v>10841</v>
      </c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</row>
    <row r="2355" spans="1:43" s="1" customFormat="1" ht="31.5" x14ac:dyDescent="0.25">
      <c r="A2355" s="47">
        <v>2356</v>
      </c>
      <c r="B2355" s="47" t="s">
        <v>10842</v>
      </c>
      <c r="C2355" s="47" t="s">
        <v>4878</v>
      </c>
      <c r="D2355" s="69" t="s">
        <v>1657</v>
      </c>
      <c r="E2355" s="47">
        <v>2004</v>
      </c>
      <c r="F2355" s="69" t="s">
        <v>812</v>
      </c>
      <c r="G2355" s="69" t="s">
        <v>1499</v>
      </c>
      <c r="H2355" s="69" t="s">
        <v>451</v>
      </c>
      <c r="I2355" s="70">
        <v>212.6971377538616</v>
      </c>
      <c r="J2355" s="47" t="s">
        <v>430</v>
      </c>
      <c r="K2355" s="47">
        <v>12</v>
      </c>
      <c r="L2355" s="71"/>
      <c r="M2355" s="47">
        <v>75</v>
      </c>
      <c r="N2355" s="48">
        <f t="shared" si="223"/>
        <v>200</v>
      </c>
      <c r="O2355" s="48">
        <f t="shared" si="218"/>
        <v>42539.427550772321</v>
      </c>
      <c r="P2355" s="72">
        <f t="shared" si="219"/>
        <v>4253.9427550772325</v>
      </c>
      <c r="Q2355" s="73">
        <f t="shared" si="220"/>
        <v>7019.0055458774323</v>
      </c>
      <c r="R2355" s="48">
        <f t="shared" si="221"/>
        <v>53812.375851726982</v>
      </c>
      <c r="S2355" s="74">
        <f t="shared" si="222"/>
        <v>55</v>
      </c>
      <c r="T2355" s="6" t="s">
        <v>431</v>
      </c>
      <c r="U2355" s="47" t="s">
        <v>432</v>
      </c>
      <c r="V2355" s="47">
        <v>1</v>
      </c>
      <c r="W2355" s="47">
        <v>1</v>
      </c>
      <c r="X2355" s="47">
        <v>1</v>
      </c>
      <c r="Y2355" s="47">
        <v>1</v>
      </c>
      <c r="Z2355" s="75">
        <v>40855.63721064815</v>
      </c>
      <c r="AA2355" s="6" t="s">
        <v>433</v>
      </c>
      <c r="AB2355" s="47" t="s">
        <v>1658</v>
      </c>
      <c r="AC2355" s="47" t="s">
        <v>10838</v>
      </c>
      <c r="AD2355" s="47" t="s">
        <v>10843</v>
      </c>
      <c r="AE2355" s="47" t="s">
        <v>10844</v>
      </c>
      <c r="AF2355" s="6" t="s">
        <v>10845</v>
      </c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</row>
    <row r="2356" spans="1:43" s="1" customFormat="1" ht="31.5" x14ac:dyDescent="0.25">
      <c r="A2356" s="47">
        <v>2357</v>
      </c>
      <c r="B2356" s="47" t="s">
        <v>10846</v>
      </c>
      <c r="C2356" s="47" t="s">
        <v>10847</v>
      </c>
      <c r="D2356" s="69" t="s">
        <v>1657</v>
      </c>
      <c r="E2356" s="47">
        <v>2004</v>
      </c>
      <c r="F2356" s="69" t="s">
        <v>10848</v>
      </c>
      <c r="G2356" s="69" t="s">
        <v>451</v>
      </c>
      <c r="H2356" s="69" t="s">
        <v>451</v>
      </c>
      <c r="I2356" s="70">
        <v>5.4964328020696209</v>
      </c>
      <c r="J2356" s="47" t="s">
        <v>430</v>
      </c>
      <c r="K2356" s="47">
        <v>12</v>
      </c>
      <c r="L2356" s="71"/>
      <c r="M2356" s="47">
        <v>75</v>
      </c>
      <c r="N2356" s="48">
        <f t="shared" si="223"/>
        <v>200</v>
      </c>
      <c r="O2356" s="48">
        <f t="shared" si="218"/>
        <v>1099.2865604139242</v>
      </c>
      <c r="P2356" s="72">
        <f t="shared" si="219"/>
        <v>109.92865604139243</v>
      </c>
      <c r="Q2356" s="73">
        <f t="shared" si="220"/>
        <v>181.38228246829752</v>
      </c>
      <c r="R2356" s="48">
        <f t="shared" si="221"/>
        <v>1390.5974989236142</v>
      </c>
      <c r="S2356" s="74">
        <f t="shared" si="222"/>
        <v>55</v>
      </c>
      <c r="T2356" s="6" t="s">
        <v>431</v>
      </c>
      <c r="U2356" s="47" t="s">
        <v>432</v>
      </c>
      <c r="V2356" s="47">
        <v>1</v>
      </c>
      <c r="W2356" s="47">
        <v>1</v>
      </c>
      <c r="X2356" s="47">
        <v>1</v>
      </c>
      <c r="Y2356" s="47">
        <v>1</v>
      </c>
      <c r="Z2356" s="75">
        <v>43111.45103009259</v>
      </c>
      <c r="AA2356" s="6" t="s">
        <v>606</v>
      </c>
      <c r="AB2356" s="47" t="s">
        <v>1658</v>
      </c>
      <c r="AC2356" s="47" t="s">
        <v>10849</v>
      </c>
      <c r="AD2356" s="47" t="s">
        <v>10850</v>
      </c>
      <c r="AE2356" s="47" t="s">
        <v>10851</v>
      </c>
      <c r="AF2356" s="6" t="s">
        <v>10852</v>
      </c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</row>
    <row r="2357" spans="1:43" s="1" customFormat="1" ht="31.5" x14ac:dyDescent="0.25">
      <c r="A2357" s="47">
        <v>2358</v>
      </c>
      <c r="B2357" s="47" t="s">
        <v>10853</v>
      </c>
      <c r="C2357" s="47" t="s">
        <v>10831</v>
      </c>
      <c r="D2357" s="69" t="s">
        <v>10854</v>
      </c>
      <c r="E2357" s="47">
        <v>2004</v>
      </c>
      <c r="F2357" s="69" t="s">
        <v>812</v>
      </c>
      <c r="G2357" s="69" t="s">
        <v>10855</v>
      </c>
      <c r="H2357" s="69" t="s">
        <v>457</v>
      </c>
      <c r="I2357" s="70">
        <v>3.6428689702354968</v>
      </c>
      <c r="J2357" s="47" t="s">
        <v>430</v>
      </c>
      <c r="K2357" s="47">
        <v>10</v>
      </c>
      <c r="L2357" s="71"/>
      <c r="M2357" s="47">
        <v>75</v>
      </c>
      <c r="N2357" s="48">
        <f t="shared" si="223"/>
        <v>180</v>
      </c>
      <c r="O2357" s="48">
        <f t="shared" si="218"/>
        <v>655.7164146423894</v>
      </c>
      <c r="P2357" s="72">
        <f t="shared" si="219"/>
        <v>65.571641464238937</v>
      </c>
      <c r="Q2357" s="73">
        <f t="shared" si="220"/>
        <v>108.19320841599425</v>
      </c>
      <c r="R2357" s="48">
        <f t="shared" si="221"/>
        <v>829.48126452262261</v>
      </c>
      <c r="S2357" s="74">
        <f t="shared" si="222"/>
        <v>55</v>
      </c>
      <c r="T2357" s="6" t="s">
        <v>431</v>
      </c>
      <c r="U2357" s="47" t="s">
        <v>432</v>
      </c>
      <c r="V2357" s="47">
        <v>1</v>
      </c>
      <c r="W2357" s="47">
        <v>1</v>
      </c>
      <c r="X2357" s="47">
        <v>1</v>
      </c>
      <c r="Y2357" s="47">
        <v>1</v>
      </c>
      <c r="Z2357" s="75">
        <v>40855.63721064815</v>
      </c>
      <c r="AA2357" s="6" t="s">
        <v>433</v>
      </c>
      <c r="AB2357" s="47" t="s">
        <v>1658</v>
      </c>
      <c r="AC2357" s="47" t="s">
        <v>10839</v>
      </c>
      <c r="AD2357" s="47" t="s">
        <v>10833</v>
      </c>
      <c r="AE2357" s="47" t="s">
        <v>10856</v>
      </c>
      <c r="AF2357" s="6" t="s">
        <v>10857</v>
      </c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</row>
    <row r="2358" spans="1:43" s="1" customFormat="1" ht="31.5" x14ac:dyDescent="0.25">
      <c r="A2358" s="47">
        <v>2359</v>
      </c>
      <c r="B2358" s="47" t="s">
        <v>10858</v>
      </c>
      <c r="C2358" s="47" t="s">
        <v>10831</v>
      </c>
      <c r="D2358" s="69" t="s">
        <v>1657</v>
      </c>
      <c r="E2358" s="47">
        <v>2004</v>
      </c>
      <c r="F2358" s="69" t="s">
        <v>812</v>
      </c>
      <c r="G2358" s="69" t="s">
        <v>812</v>
      </c>
      <c r="H2358" s="69" t="s">
        <v>1499</v>
      </c>
      <c r="I2358" s="70">
        <v>100.7899042848384</v>
      </c>
      <c r="J2358" s="47" t="s">
        <v>430</v>
      </c>
      <c r="K2358" s="47">
        <v>12</v>
      </c>
      <c r="L2358" s="71"/>
      <c r="M2358" s="47">
        <v>75</v>
      </c>
      <c r="N2358" s="48">
        <f t="shared" si="223"/>
        <v>200</v>
      </c>
      <c r="O2358" s="48">
        <f t="shared" si="218"/>
        <v>20157.980856967679</v>
      </c>
      <c r="P2358" s="72">
        <f t="shared" si="219"/>
        <v>2015.7980856967679</v>
      </c>
      <c r="Q2358" s="73">
        <f t="shared" si="220"/>
        <v>3326.0668413996668</v>
      </c>
      <c r="R2358" s="48">
        <f t="shared" si="221"/>
        <v>25499.845784064113</v>
      </c>
      <c r="S2358" s="74">
        <f t="shared" si="222"/>
        <v>55</v>
      </c>
      <c r="T2358" s="6" t="s">
        <v>431</v>
      </c>
      <c r="U2358" s="47" t="s">
        <v>432</v>
      </c>
      <c r="V2358" s="47">
        <v>1</v>
      </c>
      <c r="W2358" s="47">
        <v>1</v>
      </c>
      <c r="X2358" s="47">
        <v>1</v>
      </c>
      <c r="Y2358" s="47">
        <v>1</v>
      </c>
      <c r="Z2358" s="75">
        <v>40855.63721064815</v>
      </c>
      <c r="AA2358" s="6" t="s">
        <v>433</v>
      </c>
      <c r="AB2358" s="47" t="s">
        <v>1658</v>
      </c>
      <c r="AC2358" s="47" t="s">
        <v>10859</v>
      </c>
      <c r="AD2358" s="47" t="s">
        <v>10860</v>
      </c>
      <c r="AE2358" s="47" t="s">
        <v>10861</v>
      </c>
      <c r="AF2358" s="6" t="s">
        <v>10862</v>
      </c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</row>
    <row r="2359" spans="1:43" s="1" customFormat="1" ht="31.5" x14ac:dyDescent="0.25">
      <c r="A2359" s="47">
        <v>2360</v>
      </c>
      <c r="B2359" s="47" t="s">
        <v>10863</v>
      </c>
      <c r="C2359" s="47" t="s">
        <v>10831</v>
      </c>
      <c r="D2359" s="69" t="s">
        <v>1657</v>
      </c>
      <c r="E2359" s="47">
        <v>2004</v>
      </c>
      <c r="F2359" s="69" t="s">
        <v>812</v>
      </c>
      <c r="G2359" s="69" t="s">
        <v>812</v>
      </c>
      <c r="H2359" s="69" t="s">
        <v>1499</v>
      </c>
      <c r="I2359" s="70">
        <v>3.211662178161367</v>
      </c>
      <c r="J2359" s="47" t="s">
        <v>430</v>
      </c>
      <c r="K2359" s="47">
        <v>12</v>
      </c>
      <c r="L2359" s="71"/>
      <c r="M2359" s="47">
        <v>75</v>
      </c>
      <c r="N2359" s="48">
        <f t="shared" si="223"/>
        <v>200</v>
      </c>
      <c r="O2359" s="48">
        <f t="shared" si="218"/>
        <v>642.33243563227336</v>
      </c>
      <c r="P2359" s="72">
        <f t="shared" si="219"/>
        <v>64.233243563227333</v>
      </c>
      <c r="Q2359" s="73">
        <f t="shared" si="220"/>
        <v>105.98485187932511</v>
      </c>
      <c r="R2359" s="48">
        <f t="shared" si="221"/>
        <v>812.55053107482581</v>
      </c>
      <c r="S2359" s="74">
        <f t="shared" si="222"/>
        <v>55</v>
      </c>
      <c r="T2359" s="6" t="s">
        <v>431</v>
      </c>
      <c r="U2359" s="47" t="s">
        <v>432</v>
      </c>
      <c r="V2359" s="47">
        <v>1</v>
      </c>
      <c r="W2359" s="47">
        <v>1</v>
      </c>
      <c r="X2359" s="47">
        <v>1</v>
      </c>
      <c r="Y2359" s="47">
        <v>1</v>
      </c>
      <c r="Z2359" s="75">
        <v>40855.63721064815</v>
      </c>
      <c r="AA2359" s="6" t="s">
        <v>433</v>
      </c>
      <c r="AB2359" s="47" t="s">
        <v>1658</v>
      </c>
      <c r="AC2359" s="47" t="s">
        <v>10839</v>
      </c>
      <c r="AD2359" s="47" t="s">
        <v>10859</v>
      </c>
      <c r="AE2359" s="47" t="s">
        <v>10864</v>
      </c>
      <c r="AF2359" s="6" t="s">
        <v>10865</v>
      </c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</row>
    <row r="2360" spans="1:43" s="1" customFormat="1" ht="31.5" x14ac:dyDescent="0.25">
      <c r="A2360" s="47">
        <v>2361</v>
      </c>
      <c r="B2360" s="47" t="s">
        <v>10866</v>
      </c>
      <c r="C2360" s="47" t="s">
        <v>10831</v>
      </c>
      <c r="D2360" s="69" t="s">
        <v>10854</v>
      </c>
      <c r="E2360" s="47">
        <v>2004</v>
      </c>
      <c r="F2360" s="69" t="s">
        <v>812</v>
      </c>
      <c r="G2360" s="69" t="s">
        <v>812</v>
      </c>
      <c r="H2360" s="69" t="s">
        <v>690</v>
      </c>
      <c r="I2360" s="70">
        <v>3.974619615089082</v>
      </c>
      <c r="J2360" s="47" t="s">
        <v>430</v>
      </c>
      <c r="K2360" s="47">
        <v>10</v>
      </c>
      <c r="L2360" s="71"/>
      <c r="M2360" s="47">
        <v>75</v>
      </c>
      <c r="N2360" s="48">
        <f t="shared" si="223"/>
        <v>180</v>
      </c>
      <c r="O2360" s="48">
        <f t="shared" si="218"/>
        <v>715.43153071603479</v>
      </c>
      <c r="P2360" s="72">
        <f t="shared" si="219"/>
        <v>71.543153071603484</v>
      </c>
      <c r="Q2360" s="73">
        <f t="shared" si="220"/>
        <v>118.04620256814573</v>
      </c>
      <c r="R2360" s="48">
        <f t="shared" si="221"/>
        <v>905.020886355784</v>
      </c>
      <c r="S2360" s="74">
        <f t="shared" si="222"/>
        <v>55</v>
      </c>
      <c r="T2360" s="6" t="s">
        <v>431</v>
      </c>
      <c r="U2360" s="47" t="s">
        <v>432</v>
      </c>
      <c r="V2360" s="47">
        <v>1</v>
      </c>
      <c r="W2360" s="47">
        <v>1</v>
      </c>
      <c r="X2360" s="47">
        <v>1</v>
      </c>
      <c r="Y2360" s="47">
        <v>1</v>
      </c>
      <c r="Z2360" s="75">
        <v>40855.63721064815</v>
      </c>
      <c r="AA2360" s="6" t="s">
        <v>433</v>
      </c>
      <c r="AB2360" s="47" t="s">
        <v>1658</v>
      </c>
      <c r="AC2360" s="47" t="s">
        <v>10867</v>
      </c>
      <c r="AD2360" s="47" t="s">
        <v>10839</v>
      </c>
      <c r="AE2360" s="47" t="s">
        <v>10868</v>
      </c>
      <c r="AF2360" s="6" t="s">
        <v>10869</v>
      </c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</row>
    <row r="2361" spans="1:43" s="1" customFormat="1" ht="31.5" x14ac:dyDescent="0.25">
      <c r="A2361" s="47">
        <v>2362</v>
      </c>
      <c r="B2361" s="47" t="s">
        <v>10870</v>
      </c>
      <c r="C2361" s="47" t="s">
        <v>1639</v>
      </c>
      <c r="D2361" s="69" t="s">
        <v>1657</v>
      </c>
      <c r="E2361" s="47">
        <v>2004</v>
      </c>
      <c r="F2361" s="69" t="s">
        <v>1641</v>
      </c>
      <c r="G2361" s="69" t="s">
        <v>1642</v>
      </c>
      <c r="H2361" s="69" t="s">
        <v>812</v>
      </c>
      <c r="I2361" s="70">
        <v>97.525543218807314</v>
      </c>
      <c r="J2361" s="47" t="s">
        <v>430</v>
      </c>
      <c r="K2361" s="47">
        <v>12</v>
      </c>
      <c r="L2361" s="71"/>
      <c r="M2361" s="47">
        <v>75</v>
      </c>
      <c r="N2361" s="48">
        <f t="shared" si="223"/>
        <v>200</v>
      </c>
      <c r="O2361" s="48">
        <f t="shared" si="218"/>
        <v>19505.108643761461</v>
      </c>
      <c r="P2361" s="72">
        <f t="shared" si="219"/>
        <v>1950.5108643761462</v>
      </c>
      <c r="Q2361" s="73">
        <f t="shared" si="220"/>
        <v>3218.3429262206409</v>
      </c>
      <c r="R2361" s="48">
        <f t="shared" si="221"/>
        <v>24673.962434358247</v>
      </c>
      <c r="S2361" s="74">
        <f t="shared" si="222"/>
        <v>55</v>
      </c>
      <c r="T2361" s="6" t="s">
        <v>431</v>
      </c>
      <c r="U2361" s="47" t="s">
        <v>432</v>
      </c>
      <c r="V2361" s="47">
        <v>1</v>
      </c>
      <c r="W2361" s="47">
        <v>1</v>
      </c>
      <c r="X2361" s="47">
        <v>1</v>
      </c>
      <c r="Y2361" s="47">
        <v>1</v>
      </c>
      <c r="Z2361" s="75">
        <v>40855.63722222222</v>
      </c>
      <c r="AA2361" s="6" t="s">
        <v>433</v>
      </c>
      <c r="AB2361" s="47" t="s">
        <v>1658</v>
      </c>
      <c r="AC2361" s="47" t="s">
        <v>10871</v>
      </c>
      <c r="AD2361" s="47" t="s">
        <v>4383</v>
      </c>
      <c r="AE2361" s="47" t="s">
        <v>10872</v>
      </c>
      <c r="AF2361" s="6" t="s">
        <v>10873</v>
      </c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</row>
    <row r="2362" spans="1:43" s="1" customFormat="1" ht="31.5" x14ac:dyDescent="0.25">
      <c r="A2362" s="47">
        <v>2363</v>
      </c>
      <c r="B2362" s="47" t="s">
        <v>10874</v>
      </c>
      <c r="C2362" s="47" t="s">
        <v>1639</v>
      </c>
      <c r="D2362" s="69" t="s">
        <v>1657</v>
      </c>
      <c r="E2362" s="47">
        <v>2004</v>
      </c>
      <c r="F2362" s="69" t="s">
        <v>812</v>
      </c>
      <c r="G2362" s="69" t="s">
        <v>9736</v>
      </c>
      <c r="H2362" s="69" t="s">
        <v>1641</v>
      </c>
      <c r="I2362" s="70">
        <v>3.88585447160456</v>
      </c>
      <c r="J2362" s="47" t="s">
        <v>430</v>
      </c>
      <c r="K2362" s="47">
        <v>12</v>
      </c>
      <c r="L2362" s="71"/>
      <c r="M2362" s="47">
        <v>75</v>
      </c>
      <c r="N2362" s="48">
        <f t="shared" si="223"/>
        <v>200</v>
      </c>
      <c r="O2362" s="48">
        <f t="shared" si="218"/>
        <v>777.170894320912</v>
      </c>
      <c r="P2362" s="72">
        <f t="shared" si="219"/>
        <v>77.7170894320912</v>
      </c>
      <c r="Q2362" s="73">
        <f t="shared" si="220"/>
        <v>128.23319756295049</v>
      </c>
      <c r="R2362" s="48">
        <f t="shared" si="221"/>
        <v>983.12118131595378</v>
      </c>
      <c r="S2362" s="74">
        <f t="shared" si="222"/>
        <v>55</v>
      </c>
      <c r="T2362" s="6" t="s">
        <v>431</v>
      </c>
      <c r="U2362" s="47" t="s">
        <v>432</v>
      </c>
      <c r="V2362" s="47">
        <v>1</v>
      </c>
      <c r="W2362" s="47">
        <v>1</v>
      </c>
      <c r="X2362" s="47">
        <v>1</v>
      </c>
      <c r="Y2362" s="47">
        <v>1</v>
      </c>
      <c r="Z2362" s="75">
        <v>40855.63722222222</v>
      </c>
      <c r="AA2362" s="6" t="s">
        <v>433</v>
      </c>
      <c r="AB2362" s="47" t="s">
        <v>1658</v>
      </c>
      <c r="AC2362" s="47" t="s">
        <v>10875</v>
      </c>
      <c r="AD2362" s="47" t="s">
        <v>10876</v>
      </c>
      <c r="AE2362" s="47" t="s">
        <v>10877</v>
      </c>
      <c r="AF2362" s="6" t="s">
        <v>10878</v>
      </c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</row>
    <row r="2363" spans="1:43" s="1" customFormat="1" ht="31.5" x14ac:dyDescent="0.25">
      <c r="A2363" s="47">
        <v>2364</v>
      </c>
      <c r="B2363" s="47" t="s">
        <v>10879</v>
      </c>
      <c r="C2363" s="47" t="s">
        <v>1639</v>
      </c>
      <c r="D2363" s="69" t="s">
        <v>1657</v>
      </c>
      <c r="E2363" s="47">
        <v>2004</v>
      </c>
      <c r="F2363" s="69" t="s">
        <v>1641</v>
      </c>
      <c r="G2363" s="69" t="s">
        <v>812</v>
      </c>
      <c r="H2363" s="69" t="s">
        <v>1499</v>
      </c>
      <c r="I2363" s="70">
        <v>3.7834969091256392</v>
      </c>
      <c r="J2363" s="47" t="s">
        <v>430</v>
      </c>
      <c r="K2363" s="47">
        <v>12</v>
      </c>
      <c r="L2363" s="71"/>
      <c r="M2363" s="47">
        <v>75</v>
      </c>
      <c r="N2363" s="48">
        <f t="shared" si="223"/>
        <v>200</v>
      </c>
      <c r="O2363" s="48">
        <f t="shared" si="218"/>
        <v>756.69938182512783</v>
      </c>
      <c r="P2363" s="72">
        <f t="shared" si="219"/>
        <v>75.66993818251278</v>
      </c>
      <c r="Q2363" s="73">
        <f t="shared" si="220"/>
        <v>124.85539800114609</v>
      </c>
      <c r="R2363" s="48">
        <f t="shared" si="221"/>
        <v>957.22471800878668</v>
      </c>
      <c r="S2363" s="74">
        <f t="shared" si="222"/>
        <v>55</v>
      </c>
      <c r="T2363" s="6" t="s">
        <v>431</v>
      </c>
      <c r="U2363" s="47" t="s">
        <v>432</v>
      </c>
      <c r="V2363" s="47">
        <v>1</v>
      </c>
      <c r="W2363" s="47">
        <v>1</v>
      </c>
      <c r="X2363" s="47">
        <v>1</v>
      </c>
      <c r="Y2363" s="47">
        <v>1</v>
      </c>
      <c r="Z2363" s="75">
        <v>40855.63722222222</v>
      </c>
      <c r="AA2363" s="6" t="s">
        <v>433</v>
      </c>
      <c r="AB2363" s="47" t="s">
        <v>1658</v>
      </c>
      <c r="AC2363" s="47" t="s">
        <v>10875</v>
      </c>
      <c r="AD2363" s="47" t="s">
        <v>1659</v>
      </c>
      <c r="AE2363" s="47" t="s">
        <v>10880</v>
      </c>
      <c r="AF2363" s="6" t="s">
        <v>10881</v>
      </c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</row>
    <row r="2364" spans="1:43" s="1" customFormat="1" ht="31.5" x14ac:dyDescent="0.25">
      <c r="A2364" s="47">
        <v>2365</v>
      </c>
      <c r="B2364" s="47" t="s">
        <v>10882</v>
      </c>
      <c r="C2364" s="47" t="s">
        <v>1639</v>
      </c>
      <c r="D2364" s="69" t="s">
        <v>1657</v>
      </c>
      <c r="E2364" s="47">
        <v>2004</v>
      </c>
      <c r="F2364" s="69" t="s">
        <v>1641</v>
      </c>
      <c r="G2364" s="69" t="s">
        <v>1642</v>
      </c>
      <c r="H2364" s="69" t="s">
        <v>812</v>
      </c>
      <c r="I2364" s="70">
        <v>3.4547942354005672</v>
      </c>
      <c r="J2364" s="47" t="s">
        <v>430</v>
      </c>
      <c r="K2364" s="47">
        <v>12</v>
      </c>
      <c r="L2364" s="71"/>
      <c r="M2364" s="47">
        <v>75</v>
      </c>
      <c r="N2364" s="48">
        <f t="shared" si="223"/>
        <v>200</v>
      </c>
      <c r="O2364" s="48">
        <f t="shared" si="218"/>
        <v>690.9588470801134</v>
      </c>
      <c r="P2364" s="72">
        <f t="shared" si="219"/>
        <v>69.09588470801134</v>
      </c>
      <c r="Q2364" s="73">
        <f t="shared" si="220"/>
        <v>114.00820976821871</v>
      </c>
      <c r="R2364" s="48">
        <f t="shared" si="221"/>
        <v>874.0629415563435</v>
      </c>
      <c r="S2364" s="74">
        <f t="shared" si="222"/>
        <v>55</v>
      </c>
      <c r="T2364" s="6" t="s">
        <v>431</v>
      </c>
      <c r="U2364" s="47" t="s">
        <v>432</v>
      </c>
      <c r="V2364" s="47">
        <v>1</v>
      </c>
      <c r="W2364" s="47">
        <v>1</v>
      </c>
      <c r="X2364" s="47">
        <v>1</v>
      </c>
      <c r="Y2364" s="47">
        <v>1</v>
      </c>
      <c r="Z2364" s="75">
        <v>40855.63722222222</v>
      </c>
      <c r="AA2364" s="6" t="s">
        <v>433</v>
      </c>
      <c r="AB2364" s="47" t="s">
        <v>1658</v>
      </c>
      <c r="AC2364" s="47" t="s">
        <v>10875</v>
      </c>
      <c r="AD2364" s="47" t="s">
        <v>10871</v>
      </c>
      <c r="AE2364" s="47" t="s">
        <v>10883</v>
      </c>
      <c r="AF2364" s="6" t="s">
        <v>10884</v>
      </c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</row>
    <row r="2365" spans="1:43" s="1" customFormat="1" ht="31.5" x14ac:dyDescent="0.25">
      <c r="A2365" s="47">
        <v>2366</v>
      </c>
      <c r="B2365" s="47" t="s">
        <v>10885</v>
      </c>
      <c r="C2365" s="47" t="s">
        <v>1639</v>
      </c>
      <c r="D2365" s="69" t="s">
        <v>1657</v>
      </c>
      <c r="E2365" s="47">
        <v>2004</v>
      </c>
      <c r="F2365" s="69" t="s">
        <v>812</v>
      </c>
      <c r="G2365" s="69" t="s">
        <v>1641</v>
      </c>
      <c r="H2365" s="69" t="s">
        <v>4422</v>
      </c>
      <c r="I2365" s="70">
        <v>2.0692236698762221</v>
      </c>
      <c r="J2365" s="47" t="s">
        <v>430</v>
      </c>
      <c r="K2365" s="47">
        <v>12</v>
      </c>
      <c r="L2365" s="71"/>
      <c r="M2365" s="47">
        <v>75</v>
      </c>
      <c r="N2365" s="48">
        <f t="shared" si="223"/>
        <v>200</v>
      </c>
      <c r="O2365" s="48">
        <f t="shared" si="218"/>
        <v>413.84473397524442</v>
      </c>
      <c r="P2365" s="72">
        <f t="shared" si="219"/>
        <v>41.384473397524445</v>
      </c>
      <c r="Q2365" s="73">
        <f t="shared" si="220"/>
        <v>68.28438110591533</v>
      </c>
      <c r="R2365" s="48">
        <f t="shared" si="221"/>
        <v>523.51358847868426</v>
      </c>
      <c r="S2365" s="74">
        <f t="shared" si="222"/>
        <v>55</v>
      </c>
      <c r="T2365" s="6" t="s">
        <v>431</v>
      </c>
      <c r="U2365" s="47" t="s">
        <v>432</v>
      </c>
      <c r="V2365" s="47">
        <v>1</v>
      </c>
      <c r="W2365" s="47">
        <v>1</v>
      </c>
      <c r="X2365" s="47">
        <v>1</v>
      </c>
      <c r="Y2365" s="47">
        <v>1</v>
      </c>
      <c r="Z2365" s="75">
        <v>40855.63722222222</v>
      </c>
      <c r="AA2365" s="6" t="s">
        <v>433</v>
      </c>
      <c r="AB2365" s="47" t="s">
        <v>1658</v>
      </c>
      <c r="AC2365" s="47" t="s">
        <v>10886</v>
      </c>
      <c r="AD2365" s="47" t="s">
        <v>10875</v>
      </c>
      <c r="AE2365" s="47" t="s">
        <v>10887</v>
      </c>
      <c r="AF2365" s="6" t="s">
        <v>10888</v>
      </c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</row>
    <row r="2366" spans="1:43" s="1" customFormat="1" ht="31.5" x14ac:dyDescent="0.25">
      <c r="A2366" s="47">
        <v>2367</v>
      </c>
      <c r="B2366" s="47" t="s">
        <v>10889</v>
      </c>
      <c r="C2366" s="47" t="s">
        <v>1639</v>
      </c>
      <c r="D2366" s="69" t="s">
        <v>1657</v>
      </c>
      <c r="E2366" s="47">
        <v>2004</v>
      </c>
      <c r="F2366" s="69" t="s">
        <v>812</v>
      </c>
      <c r="G2366" s="69" t="s">
        <v>1641</v>
      </c>
      <c r="H2366" s="69" t="s">
        <v>4422</v>
      </c>
      <c r="I2366" s="70">
        <v>1.633989672635715</v>
      </c>
      <c r="J2366" s="47" t="s">
        <v>430</v>
      </c>
      <c r="K2366" s="47">
        <v>10</v>
      </c>
      <c r="L2366" s="71"/>
      <c r="M2366" s="47">
        <v>75</v>
      </c>
      <c r="N2366" s="48">
        <f t="shared" si="223"/>
        <v>180</v>
      </c>
      <c r="O2366" s="48">
        <f t="shared" si="218"/>
        <v>294.11814107442871</v>
      </c>
      <c r="P2366" s="72">
        <f t="shared" si="219"/>
        <v>29.411814107442872</v>
      </c>
      <c r="Q2366" s="73">
        <f t="shared" si="220"/>
        <v>48.529493277280736</v>
      </c>
      <c r="R2366" s="48">
        <f t="shared" si="221"/>
        <v>372.05944845915229</v>
      </c>
      <c r="S2366" s="74">
        <f t="shared" si="222"/>
        <v>55</v>
      </c>
      <c r="T2366" s="6" t="s">
        <v>431</v>
      </c>
      <c r="U2366" s="47" t="s">
        <v>432</v>
      </c>
      <c r="V2366" s="47">
        <v>1</v>
      </c>
      <c r="W2366" s="47">
        <v>1</v>
      </c>
      <c r="X2366" s="47">
        <v>1</v>
      </c>
      <c r="Y2366" s="47">
        <v>1</v>
      </c>
      <c r="Z2366" s="75">
        <v>40855.63722222222</v>
      </c>
      <c r="AA2366" s="6" t="s">
        <v>433</v>
      </c>
      <c r="AB2366" s="47" t="s">
        <v>1658</v>
      </c>
      <c r="AC2366" s="47" t="s">
        <v>10781</v>
      </c>
      <c r="AD2366" s="47" t="s">
        <v>10886</v>
      </c>
      <c r="AE2366" s="47" t="s">
        <v>10890</v>
      </c>
      <c r="AF2366" s="6" t="s">
        <v>10891</v>
      </c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</row>
    <row r="2367" spans="1:43" s="1" customFormat="1" ht="31.5" x14ac:dyDescent="0.25">
      <c r="A2367" s="47">
        <v>2368</v>
      </c>
      <c r="B2367" s="47" t="s">
        <v>10892</v>
      </c>
      <c r="C2367" s="47" t="s">
        <v>1496</v>
      </c>
      <c r="D2367" s="69" t="s">
        <v>1657</v>
      </c>
      <c r="E2367" s="47">
        <v>2004</v>
      </c>
      <c r="F2367" s="69" t="s">
        <v>1641</v>
      </c>
      <c r="G2367" s="69" t="s">
        <v>812</v>
      </c>
      <c r="H2367" s="69" t="s">
        <v>1499</v>
      </c>
      <c r="I2367" s="70">
        <v>201.93087210490219</v>
      </c>
      <c r="J2367" s="47" t="s">
        <v>799</v>
      </c>
      <c r="K2367" s="47">
        <v>12</v>
      </c>
      <c r="L2367" s="71"/>
      <c r="M2367" s="47">
        <v>75</v>
      </c>
      <c r="N2367" s="48">
        <f t="shared" si="223"/>
        <v>200</v>
      </c>
      <c r="O2367" s="48">
        <f t="shared" si="218"/>
        <v>40386.174420980438</v>
      </c>
      <c r="P2367" s="72">
        <f t="shared" si="219"/>
        <v>4038.6174420980442</v>
      </c>
      <c r="Q2367" s="73">
        <f t="shared" si="220"/>
        <v>6663.7187794617721</v>
      </c>
      <c r="R2367" s="48">
        <f t="shared" si="221"/>
        <v>51088.510642540256</v>
      </c>
      <c r="S2367" s="74">
        <f t="shared" si="222"/>
        <v>55</v>
      </c>
      <c r="T2367" s="6" t="s">
        <v>8334</v>
      </c>
      <c r="U2367" s="47" t="s">
        <v>432</v>
      </c>
      <c r="V2367" s="47">
        <v>1</v>
      </c>
      <c r="W2367" s="47">
        <v>1</v>
      </c>
      <c r="X2367" s="47">
        <v>1</v>
      </c>
      <c r="Y2367" s="47">
        <v>1</v>
      </c>
      <c r="Z2367" s="75">
        <v>40855.63722222222</v>
      </c>
      <c r="AA2367" s="6" t="s">
        <v>433</v>
      </c>
      <c r="AB2367" s="47" t="s">
        <v>1658</v>
      </c>
      <c r="AC2367" s="47" t="s">
        <v>1660</v>
      </c>
      <c r="AD2367" s="47" t="s">
        <v>10893</v>
      </c>
      <c r="AE2367" s="47" t="s">
        <v>10894</v>
      </c>
      <c r="AF2367" s="6" t="s">
        <v>10895</v>
      </c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</row>
    <row r="2368" spans="1:43" s="1" customFormat="1" ht="31.5" x14ac:dyDescent="0.25">
      <c r="A2368" s="47">
        <v>2369</v>
      </c>
      <c r="B2368" s="47" t="s">
        <v>10896</v>
      </c>
      <c r="C2368" s="47" t="s">
        <v>4354</v>
      </c>
      <c r="D2368" s="69" t="s">
        <v>1657</v>
      </c>
      <c r="E2368" s="47">
        <v>2004</v>
      </c>
      <c r="F2368" s="69" t="s">
        <v>812</v>
      </c>
      <c r="G2368" s="69" t="s">
        <v>1641</v>
      </c>
      <c r="H2368" s="69" t="s">
        <v>4422</v>
      </c>
      <c r="I2368" s="70">
        <v>19.966920737037071</v>
      </c>
      <c r="J2368" s="47" t="s">
        <v>430</v>
      </c>
      <c r="K2368" s="47">
        <v>8</v>
      </c>
      <c r="L2368" s="71"/>
      <c r="M2368" s="47">
        <v>75</v>
      </c>
      <c r="N2368" s="48">
        <f t="shared" si="223"/>
        <v>160</v>
      </c>
      <c r="O2368" s="48">
        <f t="shared" si="218"/>
        <v>3194.7073179259314</v>
      </c>
      <c r="P2368" s="72">
        <f t="shared" si="219"/>
        <v>319.47073179259314</v>
      </c>
      <c r="Q2368" s="73">
        <f t="shared" si="220"/>
        <v>527.12670745777871</v>
      </c>
      <c r="R2368" s="48">
        <f t="shared" si="221"/>
        <v>4041.3047571763032</v>
      </c>
      <c r="S2368" s="74">
        <f t="shared" si="222"/>
        <v>55</v>
      </c>
      <c r="T2368" s="6" t="s">
        <v>431</v>
      </c>
      <c r="U2368" s="47" t="s">
        <v>432</v>
      </c>
      <c r="V2368" s="47">
        <v>1</v>
      </c>
      <c r="W2368" s="47">
        <v>1</v>
      </c>
      <c r="X2368" s="47">
        <v>1</v>
      </c>
      <c r="Y2368" s="47">
        <v>1</v>
      </c>
      <c r="Z2368" s="75">
        <v>40855.63722222222</v>
      </c>
      <c r="AA2368" s="6" t="s">
        <v>433</v>
      </c>
      <c r="AB2368" s="47" t="s">
        <v>1658</v>
      </c>
      <c r="AC2368" s="47" t="s">
        <v>10780</v>
      </c>
      <c r="AD2368" s="47" t="s">
        <v>10897</v>
      </c>
      <c r="AE2368" s="47" t="s">
        <v>10898</v>
      </c>
      <c r="AF2368" s="6" t="s">
        <v>10899</v>
      </c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</row>
    <row r="2369" spans="1:43" s="1" customFormat="1" ht="31.5" x14ac:dyDescent="0.25">
      <c r="A2369" s="47">
        <v>2370</v>
      </c>
      <c r="B2369" s="47" t="s">
        <v>10900</v>
      </c>
      <c r="C2369" s="47" t="s">
        <v>4354</v>
      </c>
      <c r="D2369" s="69" t="s">
        <v>1657</v>
      </c>
      <c r="E2369" s="47">
        <v>2004</v>
      </c>
      <c r="F2369" s="69" t="s">
        <v>812</v>
      </c>
      <c r="G2369" s="69" t="s">
        <v>1641</v>
      </c>
      <c r="H2369" s="69" t="s">
        <v>4422</v>
      </c>
      <c r="I2369" s="70">
        <v>19.966839031245229</v>
      </c>
      <c r="J2369" s="47" t="s">
        <v>430</v>
      </c>
      <c r="K2369" s="47">
        <v>8</v>
      </c>
      <c r="L2369" s="71"/>
      <c r="M2369" s="47">
        <v>75</v>
      </c>
      <c r="N2369" s="48">
        <f t="shared" si="223"/>
        <v>160</v>
      </c>
      <c r="O2369" s="48">
        <f t="shared" si="218"/>
        <v>3194.6942449992366</v>
      </c>
      <c r="P2369" s="72">
        <f t="shared" si="219"/>
        <v>319.46942449992366</v>
      </c>
      <c r="Q2369" s="73">
        <f t="shared" si="220"/>
        <v>527.12455042487397</v>
      </c>
      <c r="R2369" s="48">
        <f t="shared" si="221"/>
        <v>4041.2882199240344</v>
      </c>
      <c r="S2369" s="74">
        <f t="shared" si="222"/>
        <v>55</v>
      </c>
      <c r="T2369" s="6" t="s">
        <v>431</v>
      </c>
      <c r="U2369" s="47" t="s">
        <v>432</v>
      </c>
      <c r="V2369" s="47">
        <v>1</v>
      </c>
      <c r="W2369" s="47">
        <v>1</v>
      </c>
      <c r="X2369" s="47">
        <v>1</v>
      </c>
      <c r="Y2369" s="47">
        <v>1</v>
      </c>
      <c r="Z2369" s="75">
        <v>40855.63722222222</v>
      </c>
      <c r="AA2369" s="6" t="s">
        <v>433</v>
      </c>
      <c r="AB2369" s="47" t="s">
        <v>1658</v>
      </c>
      <c r="AC2369" s="47" t="s">
        <v>10789</v>
      </c>
      <c r="AD2369" s="47" t="s">
        <v>10901</v>
      </c>
      <c r="AE2369" s="47" t="s">
        <v>10902</v>
      </c>
      <c r="AF2369" s="6" t="s">
        <v>10903</v>
      </c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</row>
    <row r="2370" spans="1:43" s="1" customFormat="1" ht="31.5" x14ac:dyDescent="0.25">
      <c r="A2370" s="47">
        <v>2371</v>
      </c>
      <c r="B2370" s="47" t="s">
        <v>10904</v>
      </c>
      <c r="C2370" s="47" t="s">
        <v>4354</v>
      </c>
      <c r="D2370" s="69" t="s">
        <v>1657</v>
      </c>
      <c r="E2370" s="47">
        <v>2004</v>
      </c>
      <c r="F2370" s="69" t="s">
        <v>812</v>
      </c>
      <c r="G2370" s="69" t="s">
        <v>1641</v>
      </c>
      <c r="H2370" s="69" t="s">
        <v>4422</v>
      </c>
      <c r="I2370" s="70">
        <v>51.833637011282534</v>
      </c>
      <c r="J2370" s="47" t="s">
        <v>430</v>
      </c>
      <c r="K2370" s="47">
        <v>8</v>
      </c>
      <c r="L2370" s="71"/>
      <c r="M2370" s="47">
        <v>75</v>
      </c>
      <c r="N2370" s="48">
        <f t="shared" si="223"/>
        <v>160</v>
      </c>
      <c r="O2370" s="48">
        <f t="shared" si="218"/>
        <v>8293.3819218052049</v>
      </c>
      <c r="P2370" s="72">
        <f t="shared" si="219"/>
        <v>829.33819218052054</v>
      </c>
      <c r="Q2370" s="73">
        <f t="shared" si="220"/>
        <v>1368.4080170978589</v>
      </c>
      <c r="R2370" s="48">
        <f t="shared" si="221"/>
        <v>10491.128131083586</v>
      </c>
      <c r="S2370" s="74">
        <f t="shared" si="222"/>
        <v>55</v>
      </c>
      <c r="T2370" s="6" t="s">
        <v>431</v>
      </c>
      <c r="U2370" s="47" t="s">
        <v>432</v>
      </c>
      <c r="V2370" s="47">
        <v>1</v>
      </c>
      <c r="W2370" s="47">
        <v>1</v>
      </c>
      <c r="X2370" s="47">
        <v>1</v>
      </c>
      <c r="Y2370" s="47">
        <v>1</v>
      </c>
      <c r="Z2370" s="75">
        <v>40855.63722222222</v>
      </c>
      <c r="AA2370" s="6" t="s">
        <v>433</v>
      </c>
      <c r="AB2370" s="47" t="s">
        <v>1658</v>
      </c>
      <c r="AC2370" s="47" t="s">
        <v>10905</v>
      </c>
      <c r="AD2370" s="47" t="s">
        <v>10906</v>
      </c>
      <c r="AE2370" s="47" t="s">
        <v>10907</v>
      </c>
      <c r="AF2370" s="6" t="s">
        <v>10908</v>
      </c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</row>
    <row r="2371" spans="1:43" s="1" customFormat="1" ht="31.5" x14ac:dyDescent="0.25">
      <c r="A2371" s="47">
        <v>2372</v>
      </c>
      <c r="B2371" s="47" t="s">
        <v>10909</v>
      </c>
      <c r="C2371" s="47" t="s">
        <v>4354</v>
      </c>
      <c r="D2371" s="69" t="s">
        <v>1657</v>
      </c>
      <c r="E2371" s="47">
        <v>2004</v>
      </c>
      <c r="F2371" s="69" t="s">
        <v>812</v>
      </c>
      <c r="G2371" s="69" t="s">
        <v>1641</v>
      </c>
      <c r="H2371" s="69" t="s">
        <v>4422</v>
      </c>
      <c r="I2371" s="70">
        <v>3.00013186507945</v>
      </c>
      <c r="J2371" s="47" t="s">
        <v>430</v>
      </c>
      <c r="K2371" s="47">
        <v>8</v>
      </c>
      <c r="L2371" s="71"/>
      <c r="M2371" s="47">
        <v>75</v>
      </c>
      <c r="N2371" s="48">
        <f t="shared" si="223"/>
        <v>160</v>
      </c>
      <c r="O2371" s="48">
        <f t="shared" si="218"/>
        <v>480.02109841271198</v>
      </c>
      <c r="P2371" s="72">
        <f t="shared" si="219"/>
        <v>48.002109841271199</v>
      </c>
      <c r="Q2371" s="73">
        <f t="shared" si="220"/>
        <v>79.203481238097467</v>
      </c>
      <c r="R2371" s="48">
        <f t="shared" si="221"/>
        <v>607.2266894920806</v>
      </c>
      <c r="S2371" s="74">
        <f t="shared" si="222"/>
        <v>55</v>
      </c>
      <c r="T2371" s="6" t="s">
        <v>431</v>
      </c>
      <c r="U2371" s="47" t="s">
        <v>432</v>
      </c>
      <c r="V2371" s="47">
        <v>1</v>
      </c>
      <c r="W2371" s="47">
        <v>1</v>
      </c>
      <c r="X2371" s="47">
        <v>1</v>
      </c>
      <c r="Y2371" s="47">
        <v>1</v>
      </c>
      <c r="Z2371" s="75">
        <v>40855.63722222222</v>
      </c>
      <c r="AA2371" s="6" t="s">
        <v>433</v>
      </c>
      <c r="AB2371" s="47" t="s">
        <v>1658</v>
      </c>
      <c r="AC2371" s="47" t="s">
        <v>10785</v>
      </c>
      <c r="AD2371" s="47" t="s">
        <v>10905</v>
      </c>
      <c r="AE2371" s="47" t="s">
        <v>10910</v>
      </c>
      <c r="AF2371" s="6" t="s">
        <v>10911</v>
      </c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</row>
    <row r="2372" spans="1:43" s="1" customFormat="1" ht="31.5" x14ac:dyDescent="0.25">
      <c r="A2372" s="47">
        <v>2373</v>
      </c>
      <c r="B2372" s="47" t="s">
        <v>10912</v>
      </c>
      <c r="C2372" s="47" t="s">
        <v>4354</v>
      </c>
      <c r="D2372" s="69" t="s">
        <v>1657</v>
      </c>
      <c r="E2372" s="47">
        <v>2004</v>
      </c>
      <c r="F2372" s="69" t="s">
        <v>812</v>
      </c>
      <c r="G2372" s="69" t="s">
        <v>1641</v>
      </c>
      <c r="H2372" s="69" t="s">
        <v>4422</v>
      </c>
      <c r="I2372" s="70">
        <v>4.2064907009206012</v>
      </c>
      <c r="J2372" s="47" t="s">
        <v>430</v>
      </c>
      <c r="K2372" s="47">
        <v>8</v>
      </c>
      <c r="L2372" s="71"/>
      <c r="M2372" s="47">
        <v>75</v>
      </c>
      <c r="N2372" s="48">
        <f t="shared" si="223"/>
        <v>160</v>
      </c>
      <c r="O2372" s="48">
        <f t="shared" si="218"/>
        <v>673.03851214729616</v>
      </c>
      <c r="P2372" s="72">
        <f t="shared" si="219"/>
        <v>67.303851214729619</v>
      </c>
      <c r="Q2372" s="73">
        <f t="shared" si="220"/>
        <v>111.05135450430387</v>
      </c>
      <c r="R2372" s="48">
        <f t="shared" si="221"/>
        <v>851.39371786632967</v>
      </c>
      <c r="S2372" s="74">
        <f t="shared" si="222"/>
        <v>55</v>
      </c>
      <c r="T2372" s="6" t="s">
        <v>431</v>
      </c>
      <c r="U2372" s="47" t="s">
        <v>432</v>
      </c>
      <c r="V2372" s="47">
        <v>1</v>
      </c>
      <c r="W2372" s="47">
        <v>1</v>
      </c>
      <c r="X2372" s="47">
        <v>1</v>
      </c>
      <c r="Y2372" s="47">
        <v>1</v>
      </c>
      <c r="Z2372" s="75">
        <v>40855.63722222222</v>
      </c>
      <c r="AA2372" s="6" t="s">
        <v>433</v>
      </c>
      <c r="AB2372" s="47" t="s">
        <v>1658</v>
      </c>
      <c r="AC2372" s="47" t="s">
        <v>10906</v>
      </c>
      <c r="AD2372" s="47" t="s">
        <v>10913</v>
      </c>
      <c r="AE2372" s="47" t="s">
        <v>10914</v>
      </c>
      <c r="AF2372" s="6" t="s">
        <v>10915</v>
      </c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</row>
    <row r="2373" spans="1:43" s="1" customFormat="1" ht="31.5" x14ac:dyDescent="0.25">
      <c r="A2373" s="47">
        <v>2374</v>
      </c>
      <c r="B2373" s="47" t="s">
        <v>10916</v>
      </c>
      <c r="C2373" s="47" t="s">
        <v>4354</v>
      </c>
      <c r="D2373" s="69" t="s">
        <v>1657</v>
      </c>
      <c r="E2373" s="47">
        <v>2004</v>
      </c>
      <c r="F2373" s="69" t="s">
        <v>4356</v>
      </c>
      <c r="G2373" s="69" t="s">
        <v>451</v>
      </c>
      <c r="H2373" s="69" t="s">
        <v>451</v>
      </c>
      <c r="I2373" s="70">
        <v>45.872289706585093</v>
      </c>
      <c r="J2373" s="47" t="s">
        <v>430</v>
      </c>
      <c r="K2373" s="47">
        <v>8</v>
      </c>
      <c r="L2373" s="71"/>
      <c r="M2373" s="47">
        <v>75</v>
      </c>
      <c r="N2373" s="48">
        <f t="shared" si="223"/>
        <v>160</v>
      </c>
      <c r="O2373" s="48">
        <f t="shared" si="218"/>
        <v>7339.5663530536149</v>
      </c>
      <c r="P2373" s="72">
        <f t="shared" si="219"/>
        <v>733.95663530536149</v>
      </c>
      <c r="Q2373" s="73">
        <f t="shared" si="220"/>
        <v>1211.0284482538464</v>
      </c>
      <c r="R2373" s="48">
        <f t="shared" si="221"/>
        <v>9284.5514366128227</v>
      </c>
      <c r="S2373" s="74">
        <f t="shared" si="222"/>
        <v>55</v>
      </c>
      <c r="T2373" s="6" t="s">
        <v>431</v>
      </c>
      <c r="U2373" s="47" t="s">
        <v>432</v>
      </c>
      <c r="V2373" s="47">
        <v>1</v>
      </c>
      <c r="W2373" s="47">
        <v>1</v>
      </c>
      <c r="X2373" s="47">
        <v>1</v>
      </c>
      <c r="Y2373" s="47">
        <v>1</v>
      </c>
      <c r="Z2373" s="75">
        <v>40855.63722222222</v>
      </c>
      <c r="AA2373" s="6" t="s">
        <v>433</v>
      </c>
      <c r="AB2373" s="47" t="s">
        <v>1658</v>
      </c>
      <c r="AC2373" s="47" t="s">
        <v>10793</v>
      </c>
      <c r="AD2373" s="47" t="s">
        <v>10917</v>
      </c>
      <c r="AE2373" s="47" t="s">
        <v>10918</v>
      </c>
      <c r="AF2373" s="6" t="s">
        <v>10919</v>
      </c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</row>
    <row r="2374" spans="1:43" s="1" customFormat="1" ht="31.5" x14ac:dyDescent="0.25">
      <c r="A2374" s="47">
        <v>2375</v>
      </c>
      <c r="B2374" s="47" t="s">
        <v>10920</v>
      </c>
      <c r="C2374" s="47" t="s">
        <v>4354</v>
      </c>
      <c r="D2374" s="69" t="s">
        <v>1657</v>
      </c>
      <c r="E2374" s="47">
        <v>2004</v>
      </c>
      <c r="F2374" s="69" t="s">
        <v>812</v>
      </c>
      <c r="G2374" s="69" t="s">
        <v>4422</v>
      </c>
      <c r="H2374" s="69" t="s">
        <v>4423</v>
      </c>
      <c r="I2374" s="70">
        <v>39.418032031972459</v>
      </c>
      <c r="J2374" s="47" t="s">
        <v>430</v>
      </c>
      <c r="K2374" s="47">
        <v>8</v>
      </c>
      <c r="L2374" s="71"/>
      <c r="M2374" s="47">
        <v>75</v>
      </c>
      <c r="N2374" s="48">
        <f t="shared" si="223"/>
        <v>160</v>
      </c>
      <c r="O2374" s="48">
        <f t="shared" ref="O2374:O2437" si="224">N2374*I2374</f>
        <v>6306.8851251155938</v>
      </c>
      <c r="P2374" s="72">
        <f t="shared" ref="P2374:P2437" si="225">O2374*0.1</f>
        <v>630.68851251155945</v>
      </c>
      <c r="Q2374" s="73">
        <f t="shared" ref="Q2374:Q2437" si="226">SUM(O2374:P2374)*0.15</f>
        <v>1040.636045644073</v>
      </c>
      <c r="R2374" s="48">
        <f t="shared" ref="R2374:R2437" si="227">SUM(O2374:Q2374)</f>
        <v>7978.2096832712268</v>
      </c>
      <c r="S2374" s="74">
        <f t="shared" si="222"/>
        <v>55</v>
      </c>
      <c r="T2374" s="6" t="s">
        <v>431</v>
      </c>
      <c r="U2374" s="47" t="s">
        <v>432</v>
      </c>
      <c r="V2374" s="47">
        <v>1</v>
      </c>
      <c r="W2374" s="47">
        <v>1</v>
      </c>
      <c r="X2374" s="47">
        <v>1</v>
      </c>
      <c r="Y2374" s="47">
        <v>1</v>
      </c>
      <c r="Z2374" s="75">
        <v>40855.63722222222</v>
      </c>
      <c r="AA2374" s="6" t="s">
        <v>433</v>
      </c>
      <c r="AB2374" s="47" t="s">
        <v>1658</v>
      </c>
      <c r="AC2374" s="47" t="s">
        <v>10801</v>
      </c>
      <c r="AD2374" s="47" t="s">
        <v>10921</v>
      </c>
      <c r="AE2374" s="47" t="s">
        <v>10922</v>
      </c>
      <c r="AF2374" s="6" t="s">
        <v>10923</v>
      </c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</row>
    <row r="2375" spans="1:43" s="1" customFormat="1" ht="31.5" x14ac:dyDescent="0.25">
      <c r="A2375" s="47">
        <v>2376</v>
      </c>
      <c r="B2375" s="47" t="s">
        <v>10924</v>
      </c>
      <c r="C2375" s="47" t="s">
        <v>4354</v>
      </c>
      <c r="D2375" s="69" t="s">
        <v>1657</v>
      </c>
      <c r="E2375" s="47">
        <v>2004</v>
      </c>
      <c r="F2375" s="69" t="s">
        <v>812</v>
      </c>
      <c r="G2375" s="69" t="s">
        <v>4422</v>
      </c>
      <c r="H2375" s="69" t="s">
        <v>451</v>
      </c>
      <c r="I2375" s="70">
        <v>3.0023425193655631</v>
      </c>
      <c r="J2375" s="47" t="s">
        <v>430</v>
      </c>
      <c r="K2375" s="47">
        <v>8</v>
      </c>
      <c r="L2375" s="71"/>
      <c r="M2375" s="47">
        <v>75</v>
      </c>
      <c r="N2375" s="48">
        <f t="shared" si="223"/>
        <v>160</v>
      </c>
      <c r="O2375" s="48">
        <f t="shared" si="224"/>
        <v>480.37480309849008</v>
      </c>
      <c r="P2375" s="72">
        <f t="shared" si="225"/>
        <v>48.037480309849009</v>
      </c>
      <c r="Q2375" s="73">
        <f t="shared" si="226"/>
        <v>79.261842511250862</v>
      </c>
      <c r="R2375" s="48">
        <f t="shared" si="227"/>
        <v>607.67412591958998</v>
      </c>
      <c r="S2375" s="74">
        <f t="shared" ref="S2375:S2438" si="228">M2375-ABS($I$2-E2375)</f>
        <v>55</v>
      </c>
      <c r="T2375" s="6" t="s">
        <v>431</v>
      </c>
      <c r="U2375" s="47" t="s">
        <v>432</v>
      </c>
      <c r="V2375" s="47">
        <v>1</v>
      </c>
      <c r="W2375" s="47">
        <v>1</v>
      </c>
      <c r="X2375" s="47">
        <v>1</v>
      </c>
      <c r="Y2375" s="47">
        <v>1</v>
      </c>
      <c r="Z2375" s="75">
        <v>40855.63722222222</v>
      </c>
      <c r="AA2375" s="6" t="s">
        <v>433</v>
      </c>
      <c r="AB2375" s="47" t="s">
        <v>1658</v>
      </c>
      <c r="AC2375" s="47" t="s">
        <v>10797</v>
      </c>
      <c r="AD2375" s="47" t="s">
        <v>4424</v>
      </c>
      <c r="AE2375" s="47" t="s">
        <v>10925</v>
      </c>
      <c r="AF2375" s="6" t="s">
        <v>10926</v>
      </c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</row>
    <row r="2376" spans="1:43" s="1" customFormat="1" ht="31.5" x14ac:dyDescent="0.25">
      <c r="A2376" s="47">
        <v>2377</v>
      </c>
      <c r="B2376" s="47" t="s">
        <v>10927</v>
      </c>
      <c r="C2376" s="47" t="s">
        <v>4354</v>
      </c>
      <c r="D2376" s="69" t="s">
        <v>1657</v>
      </c>
      <c r="E2376" s="47">
        <v>2004</v>
      </c>
      <c r="F2376" s="69" t="s">
        <v>4423</v>
      </c>
      <c r="G2376" s="69" t="s">
        <v>812</v>
      </c>
      <c r="H2376" s="69" t="s">
        <v>451</v>
      </c>
      <c r="I2376" s="70">
        <v>21.2753050951309</v>
      </c>
      <c r="J2376" s="47" t="s">
        <v>430</v>
      </c>
      <c r="K2376" s="47">
        <v>8</v>
      </c>
      <c r="L2376" s="71"/>
      <c r="M2376" s="47">
        <v>75</v>
      </c>
      <c r="N2376" s="48">
        <f t="shared" si="223"/>
        <v>160</v>
      </c>
      <c r="O2376" s="48">
        <f t="shared" si="224"/>
        <v>3404.0488152209441</v>
      </c>
      <c r="P2376" s="72">
        <f t="shared" si="225"/>
        <v>340.40488152209446</v>
      </c>
      <c r="Q2376" s="73">
        <f t="shared" si="226"/>
        <v>561.66805451145581</v>
      </c>
      <c r="R2376" s="48">
        <f t="shared" si="227"/>
        <v>4306.1217512544945</v>
      </c>
      <c r="S2376" s="74">
        <f t="shared" si="228"/>
        <v>55</v>
      </c>
      <c r="T2376" s="6" t="s">
        <v>431</v>
      </c>
      <c r="U2376" s="47" t="s">
        <v>432</v>
      </c>
      <c r="V2376" s="47">
        <v>1</v>
      </c>
      <c r="W2376" s="47">
        <v>1</v>
      </c>
      <c r="X2376" s="47">
        <v>1</v>
      </c>
      <c r="Y2376" s="47">
        <v>1</v>
      </c>
      <c r="Z2376" s="75">
        <v>40855.637233796297</v>
      </c>
      <c r="AA2376" s="6" t="s">
        <v>433</v>
      </c>
      <c r="AB2376" s="47" t="s">
        <v>1658</v>
      </c>
      <c r="AC2376" s="47" t="s">
        <v>10808</v>
      </c>
      <c r="AD2376" s="47" t="s">
        <v>10928</v>
      </c>
      <c r="AE2376" s="47" t="s">
        <v>10929</v>
      </c>
      <c r="AF2376" s="6" t="s">
        <v>10930</v>
      </c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</row>
    <row r="2377" spans="1:43" s="1" customFormat="1" ht="31.5" x14ac:dyDescent="0.25">
      <c r="A2377" s="47">
        <v>2378</v>
      </c>
      <c r="B2377" s="47" t="s">
        <v>10931</v>
      </c>
      <c r="C2377" s="47" t="s">
        <v>4354</v>
      </c>
      <c r="D2377" s="69" t="s">
        <v>1657</v>
      </c>
      <c r="E2377" s="47">
        <v>2004</v>
      </c>
      <c r="F2377" s="69" t="s">
        <v>812</v>
      </c>
      <c r="G2377" s="69" t="s">
        <v>4423</v>
      </c>
      <c r="H2377" s="69" t="s">
        <v>457</v>
      </c>
      <c r="I2377" s="70">
        <v>40.887945977334958</v>
      </c>
      <c r="J2377" s="47" t="s">
        <v>430</v>
      </c>
      <c r="K2377" s="47">
        <v>8</v>
      </c>
      <c r="L2377" s="71"/>
      <c r="M2377" s="47">
        <v>75</v>
      </c>
      <c r="N2377" s="48">
        <f t="shared" si="223"/>
        <v>160</v>
      </c>
      <c r="O2377" s="48">
        <f t="shared" si="224"/>
        <v>6542.0713563735935</v>
      </c>
      <c r="P2377" s="72">
        <f t="shared" si="225"/>
        <v>654.20713563735944</v>
      </c>
      <c r="Q2377" s="73">
        <f t="shared" si="226"/>
        <v>1079.441773801643</v>
      </c>
      <c r="R2377" s="48">
        <f t="shared" si="227"/>
        <v>8275.7202658125971</v>
      </c>
      <c r="S2377" s="74">
        <f t="shared" si="228"/>
        <v>55</v>
      </c>
      <c r="T2377" s="6" t="s">
        <v>431</v>
      </c>
      <c r="U2377" s="47" t="s">
        <v>432</v>
      </c>
      <c r="V2377" s="47">
        <v>1</v>
      </c>
      <c r="W2377" s="47">
        <v>1</v>
      </c>
      <c r="X2377" s="47">
        <v>1</v>
      </c>
      <c r="Y2377" s="47">
        <v>1</v>
      </c>
      <c r="Z2377" s="75">
        <v>40855.637233796297</v>
      </c>
      <c r="AA2377" s="6" t="s">
        <v>433</v>
      </c>
      <c r="AB2377" s="47" t="s">
        <v>1658</v>
      </c>
      <c r="AC2377" s="47" t="s">
        <v>10808</v>
      </c>
      <c r="AD2377" s="47" t="s">
        <v>10932</v>
      </c>
      <c r="AE2377" s="47" t="s">
        <v>10933</v>
      </c>
      <c r="AF2377" s="6" t="s">
        <v>10934</v>
      </c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</row>
    <row r="2378" spans="1:43" s="1" customFormat="1" ht="31.5" x14ac:dyDescent="0.25">
      <c r="A2378" s="47">
        <v>2379</v>
      </c>
      <c r="B2378" s="47" t="s">
        <v>10935</v>
      </c>
      <c r="C2378" s="47" t="s">
        <v>4354</v>
      </c>
      <c r="D2378" s="69" t="s">
        <v>1657</v>
      </c>
      <c r="E2378" s="47">
        <v>2004</v>
      </c>
      <c r="F2378" s="69" t="s">
        <v>812</v>
      </c>
      <c r="G2378" s="69" t="s">
        <v>457</v>
      </c>
      <c r="H2378" s="69" t="s">
        <v>451</v>
      </c>
      <c r="I2378" s="70">
        <v>37.950392486107432</v>
      </c>
      <c r="J2378" s="47" t="s">
        <v>430</v>
      </c>
      <c r="K2378" s="47">
        <v>8</v>
      </c>
      <c r="L2378" s="71"/>
      <c r="M2378" s="47">
        <v>75</v>
      </c>
      <c r="N2378" s="48">
        <f t="shared" si="223"/>
        <v>160</v>
      </c>
      <c r="O2378" s="48">
        <f t="shared" si="224"/>
        <v>6072.0627977771892</v>
      </c>
      <c r="P2378" s="72">
        <f t="shared" si="225"/>
        <v>607.20627977771892</v>
      </c>
      <c r="Q2378" s="73">
        <f t="shared" si="226"/>
        <v>1001.8903616332361</v>
      </c>
      <c r="R2378" s="48">
        <f t="shared" si="227"/>
        <v>7681.1594391881445</v>
      </c>
      <c r="S2378" s="74">
        <f t="shared" si="228"/>
        <v>55</v>
      </c>
      <c r="T2378" s="6" t="s">
        <v>431</v>
      </c>
      <c r="U2378" s="47" t="s">
        <v>432</v>
      </c>
      <c r="V2378" s="47">
        <v>1</v>
      </c>
      <c r="W2378" s="47">
        <v>1</v>
      </c>
      <c r="X2378" s="47">
        <v>1</v>
      </c>
      <c r="Y2378" s="47">
        <v>1</v>
      </c>
      <c r="Z2378" s="75">
        <v>40855.637233796297</v>
      </c>
      <c r="AA2378" s="6" t="s">
        <v>433</v>
      </c>
      <c r="AB2378" s="47" t="s">
        <v>1658</v>
      </c>
      <c r="AC2378" s="47" t="s">
        <v>10936</v>
      </c>
      <c r="AD2378" s="47" t="s">
        <v>10937</v>
      </c>
      <c r="AE2378" s="47" t="s">
        <v>10938</v>
      </c>
      <c r="AF2378" s="6" t="s">
        <v>10939</v>
      </c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</row>
    <row r="2379" spans="1:43" s="1" customFormat="1" ht="31.5" x14ac:dyDescent="0.25">
      <c r="A2379" s="47">
        <v>2380</v>
      </c>
      <c r="B2379" s="47" t="s">
        <v>10940</v>
      </c>
      <c r="C2379" s="47" t="s">
        <v>4354</v>
      </c>
      <c r="D2379" s="69" t="s">
        <v>1657</v>
      </c>
      <c r="E2379" s="47">
        <v>2004</v>
      </c>
      <c r="F2379" s="69" t="s">
        <v>812</v>
      </c>
      <c r="G2379" s="69" t="s">
        <v>451</v>
      </c>
      <c r="H2379" s="69" t="s">
        <v>451</v>
      </c>
      <c r="I2379" s="70">
        <v>3.093256601853744</v>
      </c>
      <c r="J2379" s="47" t="s">
        <v>430</v>
      </c>
      <c r="K2379" s="47">
        <v>8</v>
      </c>
      <c r="L2379" s="71"/>
      <c r="M2379" s="47">
        <v>75</v>
      </c>
      <c r="N2379" s="48">
        <f t="shared" si="223"/>
        <v>160</v>
      </c>
      <c r="O2379" s="48">
        <f t="shared" si="224"/>
        <v>494.92105629659903</v>
      </c>
      <c r="P2379" s="72">
        <f t="shared" si="225"/>
        <v>49.492105629659903</v>
      </c>
      <c r="Q2379" s="73">
        <f t="shared" si="226"/>
        <v>81.661974288938836</v>
      </c>
      <c r="R2379" s="48">
        <f t="shared" si="227"/>
        <v>626.07513621519774</v>
      </c>
      <c r="S2379" s="74">
        <f t="shared" si="228"/>
        <v>55</v>
      </c>
      <c r="T2379" s="6" t="s">
        <v>431</v>
      </c>
      <c r="U2379" s="47" t="s">
        <v>432</v>
      </c>
      <c r="V2379" s="47">
        <v>1</v>
      </c>
      <c r="W2379" s="47">
        <v>1</v>
      </c>
      <c r="X2379" s="47">
        <v>1</v>
      </c>
      <c r="Y2379" s="47">
        <v>1</v>
      </c>
      <c r="Z2379" s="75">
        <v>40855.637233796297</v>
      </c>
      <c r="AA2379" s="6" t="s">
        <v>433</v>
      </c>
      <c r="AB2379" s="47" t="s">
        <v>1658</v>
      </c>
      <c r="AC2379" s="47"/>
      <c r="AD2379" s="47" t="s">
        <v>10936</v>
      </c>
      <c r="AE2379" s="47" t="s">
        <v>10941</v>
      </c>
      <c r="AF2379" s="6" t="s">
        <v>10942</v>
      </c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</row>
    <row r="2380" spans="1:43" s="1" customFormat="1" ht="31.5" x14ac:dyDescent="0.25">
      <c r="A2380" s="47">
        <v>2381</v>
      </c>
      <c r="B2380" s="47" t="s">
        <v>10943</v>
      </c>
      <c r="C2380" s="47" t="s">
        <v>4354</v>
      </c>
      <c r="D2380" s="69" t="s">
        <v>1657</v>
      </c>
      <c r="E2380" s="47">
        <v>2004</v>
      </c>
      <c r="F2380" s="69" t="s">
        <v>812</v>
      </c>
      <c r="G2380" s="69" t="s">
        <v>451</v>
      </c>
      <c r="H2380" s="69" t="s">
        <v>451</v>
      </c>
      <c r="I2380" s="70">
        <v>4.2060726193373341</v>
      </c>
      <c r="J2380" s="47" t="s">
        <v>430</v>
      </c>
      <c r="K2380" s="47">
        <v>8</v>
      </c>
      <c r="L2380" s="71"/>
      <c r="M2380" s="47">
        <v>75</v>
      </c>
      <c r="N2380" s="48">
        <f t="shared" si="223"/>
        <v>160</v>
      </c>
      <c r="O2380" s="48">
        <f t="shared" si="224"/>
        <v>672.97161909397346</v>
      </c>
      <c r="P2380" s="72">
        <f t="shared" si="225"/>
        <v>67.297161909397346</v>
      </c>
      <c r="Q2380" s="73">
        <f t="shared" si="226"/>
        <v>111.04031715050562</v>
      </c>
      <c r="R2380" s="48">
        <f t="shared" si="227"/>
        <v>851.30909815387645</v>
      </c>
      <c r="S2380" s="74">
        <f t="shared" si="228"/>
        <v>55</v>
      </c>
      <c r="T2380" s="6" t="s">
        <v>431</v>
      </c>
      <c r="U2380" s="47" t="s">
        <v>432</v>
      </c>
      <c r="V2380" s="47">
        <v>1</v>
      </c>
      <c r="W2380" s="47">
        <v>1</v>
      </c>
      <c r="X2380" s="47">
        <v>1</v>
      </c>
      <c r="Y2380" s="47">
        <v>1</v>
      </c>
      <c r="Z2380" s="75">
        <v>40855.637233796297</v>
      </c>
      <c r="AA2380" s="6" t="s">
        <v>433</v>
      </c>
      <c r="AB2380" s="47" t="s">
        <v>1658</v>
      </c>
      <c r="AC2380" s="47" t="s">
        <v>10937</v>
      </c>
      <c r="AD2380" s="47" t="s">
        <v>10944</v>
      </c>
      <c r="AE2380" s="47" t="s">
        <v>10945</v>
      </c>
      <c r="AF2380" s="6" t="s">
        <v>10946</v>
      </c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</row>
    <row r="2381" spans="1:43" s="1" customFormat="1" ht="31.5" x14ac:dyDescent="0.25">
      <c r="A2381" s="47">
        <v>2382</v>
      </c>
      <c r="B2381" s="47" t="s">
        <v>10947</v>
      </c>
      <c r="C2381" s="47" t="s">
        <v>4354</v>
      </c>
      <c r="D2381" s="69" t="s">
        <v>1657</v>
      </c>
      <c r="E2381" s="47">
        <v>2004</v>
      </c>
      <c r="F2381" s="69" t="s">
        <v>812</v>
      </c>
      <c r="G2381" s="69" t="s">
        <v>10817</v>
      </c>
      <c r="H2381" s="69" t="s">
        <v>451</v>
      </c>
      <c r="I2381" s="70">
        <v>4.2060726223811962</v>
      </c>
      <c r="J2381" s="47" t="s">
        <v>430</v>
      </c>
      <c r="K2381" s="47">
        <v>8</v>
      </c>
      <c r="L2381" s="71"/>
      <c r="M2381" s="47">
        <v>75</v>
      </c>
      <c r="N2381" s="48">
        <f t="shared" si="223"/>
        <v>160</v>
      </c>
      <c r="O2381" s="48">
        <f t="shared" si="224"/>
        <v>672.97161958099139</v>
      </c>
      <c r="P2381" s="72">
        <f t="shared" si="225"/>
        <v>67.297161958099139</v>
      </c>
      <c r="Q2381" s="73">
        <f t="shared" si="226"/>
        <v>111.04031723086356</v>
      </c>
      <c r="R2381" s="48">
        <f t="shared" si="227"/>
        <v>851.30909876995406</v>
      </c>
      <c r="S2381" s="74">
        <f t="shared" si="228"/>
        <v>55</v>
      </c>
      <c r="T2381" s="6" t="s">
        <v>431</v>
      </c>
      <c r="U2381" s="47" t="s">
        <v>432</v>
      </c>
      <c r="V2381" s="47">
        <v>1</v>
      </c>
      <c r="W2381" s="47">
        <v>1</v>
      </c>
      <c r="X2381" s="47">
        <v>1</v>
      </c>
      <c r="Y2381" s="47">
        <v>1</v>
      </c>
      <c r="Z2381" s="75">
        <v>40855.637233796297</v>
      </c>
      <c r="AA2381" s="6" t="s">
        <v>433</v>
      </c>
      <c r="AB2381" s="47" t="s">
        <v>1658</v>
      </c>
      <c r="AC2381" s="47" t="s">
        <v>10948</v>
      </c>
      <c r="AD2381" s="47" t="s">
        <v>10949</v>
      </c>
      <c r="AE2381" s="47" t="s">
        <v>10950</v>
      </c>
      <c r="AF2381" s="6" t="s">
        <v>10951</v>
      </c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</row>
    <row r="2382" spans="1:43" s="1" customFormat="1" ht="31.5" x14ac:dyDescent="0.25">
      <c r="A2382" s="47">
        <v>2383</v>
      </c>
      <c r="B2382" s="47" t="s">
        <v>10952</v>
      </c>
      <c r="C2382" s="47" t="s">
        <v>4354</v>
      </c>
      <c r="D2382" s="69" t="s">
        <v>1657</v>
      </c>
      <c r="E2382" s="47">
        <v>2004</v>
      </c>
      <c r="F2382" s="69" t="s">
        <v>812</v>
      </c>
      <c r="G2382" s="69" t="s">
        <v>10817</v>
      </c>
      <c r="H2382" s="69" t="s">
        <v>451</v>
      </c>
      <c r="I2382" s="70">
        <v>17.143172194096451</v>
      </c>
      <c r="J2382" s="47" t="s">
        <v>430</v>
      </c>
      <c r="K2382" s="47">
        <v>8</v>
      </c>
      <c r="L2382" s="71"/>
      <c r="M2382" s="47">
        <v>75</v>
      </c>
      <c r="N2382" s="48">
        <f t="shared" si="223"/>
        <v>160</v>
      </c>
      <c r="O2382" s="48">
        <f t="shared" si="224"/>
        <v>2742.9075510554321</v>
      </c>
      <c r="P2382" s="72">
        <f t="shared" si="225"/>
        <v>274.29075510554321</v>
      </c>
      <c r="Q2382" s="73">
        <f t="shared" si="226"/>
        <v>452.57974592414627</v>
      </c>
      <c r="R2382" s="48">
        <f t="shared" si="227"/>
        <v>3469.7780520851215</v>
      </c>
      <c r="S2382" s="74">
        <f t="shared" si="228"/>
        <v>55</v>
      </c>
      <c r="T2382" s="6" t="s">
        <v>431</v>
      </c>
      <c r="U2382" s="47" t="s">
        <v>432</v>
      </c>
      <c r="V2382" s="47">
        <v>1</v>
      </c>
      <c r="W2382" s="47">
        <v>1</v>
      </c>
      <c r="X2382" s="47">
        <v>1</v>
      </c>
      <c r="Y2382" s="47">
        <v>1</v>
      </c>
      <c r="Z2382" s="75">
        <v>40855.637233796297</v>
      </c>
      <c r="AA2382" s="6" t="s">
        <v>433</v>
      </c>
      <c r="AB2382" s="47" t="s">
        <v>1658</v>
      </c>
      <c r="AC2382" s="47" t="s">
        <v>10953</v>
      </c>
      <c r="AD2382" s="47" t="s">
        <v>10948</v>
      </c>
      <c r="AE2382" s="47" t="s">
        <v>10954</v>
      </c>
      <c r="AF2382" s="6" t="s">
        <v>10955</v>
      </c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</row>
    <row r="2383" spans="1:43" s="1" customFormat="1" ht="31.5" x14ac:dyDescent="0.25">
      <c r="A2383" s="47">
        <v>2384</v>
      </c>
      <c r="B2383" s="47" t="s">
        <v>10956</v>
      </c>
      <c r="C2383" s="47" t="s">
        <v>4354</v>
      </c>
      <c r="D2383" s="69" t="s">
        <v>1657</v>
      </c>
      <c r="E2383" s="47">
        <v>2004</v>
      </c>
      <c r="F2383" s="69" t="s">
        <v>812</v>
      </c>
      <c r="G2383" s="69" t="s">
        <v>10817</v>
      </c>
      <c r="H2383" s="69" t="s">
        <v>457</v>
      </c>
      <c r="I2383" s="70">
        <v>3.000040585262107</v>
      </c>
      <c r="J2383" s="47" t="s">
        <v>430</v>
      </c>
      <c r="K2383" s="47">
        <v>8</v>
      </c>
      <c r="L2383" s="71"/>
      <c r="M2383" s="47">
        <v>75</v>
      </c>
      <c r="N2383" s="48">
        <f t="shared" si="223"/>
        <v>160</v>
      </c>
      <c r="O2383" s="48">
        <f t="shared" si="224"/>
        <v>480.00649364193714</v>
      </c>
      <c r="P2383" s="72">
        <f t="shared" si="225"/>
        <v>48.00064936419372</v>
      </c>
      <c r="Q2383" s="73">
        <f t="shared" si="226"/>
        <v>79.201071450919628</v>
      </c>
      <c r="R2383" s="48">
        <f t="shared" si="227"/>
        <v>607.20821445705042</v>
      </c>
      <c r="S2383" s="74">
        <f t="shared" si="228"/>
        <v>55</v>
      </c>
      <c r="T2383" s="6" t="s">
        <v>431</v>
      </c>
      <c r="U2383" s="47" t="s">
        <v>432</v>
      </c>
      <c r="V2383" s="47">
        <v>1</v>
      </c>
      <c r="W2383" s="47">
        <v>1</v>
      </c>
      <c r="X2383" s="47">
        <v>1</v>
      </c>
      <c r="Y2383" s="47">
        <v>1</v>
      </c>
      <c r="Z2383" s="75">
        <v>40855.637233796297</v>
      </c>
      <c r="AA2383" s="6" t="s">
        <v>433</v>
      </c>
      <c r="AB2383" s="47" t="s">
        <v>1658</v>
      </c>
      <c r="AC2383" s="47" t="s">
        <v>10826</v>
      </c>
      <c r="AD2383" s="47" t="s">
        <v>10953</v>
      </c>
      <c r="AE2383" s="47" t="s">
        <v>10957</v>
      </c>
      <c r="AF2383" s="6" t="s">
        <v>10958</v>
      </c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</row>
    <row r="2384" spans="1:43" s="1" customFormat="1" ht="31.5" x14ac:dyDescent="0.25">
      <c r="A2384" s="47">
        <v>2385</v>
      </c>
      <c r="B2384" s="47" t="s">
        <v>10959</v>
      </c>
      <c r="C2384" s="47" t="s">
        <v>4354</v>
      </c>
      <c r="D2384" s="69" t="s">
        <v>1657</v>
      </c>
      <c r="E2384" s="47">
        <v>2004</v>
      </c>
      <c r="F2384" s="69" t="s">
        <v>812</v>
      </c>
      <c r="G2384" s="69" t="s">
        <v>10817</v>
      </c>
      <c r="H2384" s="69" t="s">
        <v>451</v>
      </c>
      <c r="I2384" s="70">
        <v>41.63960797765521</v>
      </c>
      <c r="J2384" s="47" t="s">
        <v>430</v>
      </c>
      <c r="K2384" s="47">
        <v>8</v>
      </c>
      <c r="L2384" s="71"/>
      <c r="M2384" s="47">
        <v>75</v>
      </c>
      <c r="N2384" s="48">
        <f t="shared" si="223"/>
        <v>160</v>
      </c>
      <c r="O2384" s="48">
        <f t="shared" si="224"/>
        <v>6662.3372764248334</v>
      </c>
      <c r="P2384" s="72">
        <f t="shared" si="225"/>
        <v>666.23372764248336</v>
      </c>
      <c r="Q2384" s="73">
        <f t="shared" si="226"/>
        <v>1099.2856506100975</v>
      </c>
      <c r="R2384" s="48">
        <f t="shared" si="227"/>
        <v>8427.8566546774146</v>
      </c>
      <c r="S2384" s="74">
        <f t="shared" si="228"/>
        <v>55</v>
      </c>
      <c r="T2384" s="6" t="s">
        <v>431</v>
      </c>
      <c r="U2384" s="47" t="s">
        <v>432</v>
      </c>
      <c r="V2384" s="47">
        <v>1</v>
      </c>
      <c r="W2384" s="47">
        <v>1</v>
      </c>
      <c r="X2384" s="47">
        <v>1</v>
      </c>
      <c r="Y2384" s="47">
        <v>1</v>
      </c>
      <c r="Z2384" s="75">
        <v>40855.637233796297</v>
      </c>
      <c r="AA2384" s="6" t="s">
        <v>433</v>
      </c>
      <c r="AB2384" s="47" t="s">
        <v>1658</v>
      </c>
      <c r="AC2384" s="47" t="s">
        <v>10826</v>
      </c>
      <c r="AD2384" s="47" t="s">
        <v>10960</v>
      </c>
      <c r="AE2384" s="47" t="s">
        <v>10961</v>
      </c>
      <c r="AF2384" s="6" t="s">
        <v>10962</v>
      </c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</row>
    <row r="2385" spans="1:43" s="1" customFormat="1" ht="31.5" x14ac:dyDescent="0.25">
      <c r="A2385" s="47">
        <v>2386</v>
      </c>
      <c r="B2385" s="47" t="s">
        <v>10963</v>
      </c>
      <c r="C2385" s="47" t="s">
        <v>4878</v>
      </c>
      <c r="D2385" s="69" t="s">
        <v>1657</v>
      </c>
      <c r="E2385" s="47">
        <v>2004</v>
      </c>
      <c r="F2385" s="69" t="s">
        <v>812</v>
      </c>
      <c r="G2385" s="69" t="s">
        <v>812</v>
      </c>
      <c r="H2385" s="69" t="s">
        <v>690</v>
      </c>
      <c r="I2385" s="70">
        <v>476.55037567666352</v>
      </c>
      <c r="J2385" s="47" t="s">
        <v>430</v>
      </c>
      <c r="K2385" s="47">
        <v>10</v>
      </c>
      <c r="L2385" s="71"/>
      <c r="M2385" s="47">
        <v>75</v>
      </c>
      <c r="N2385" s="48">
        <f t="shared" si="223"/>
        <v>180</v>
      </c>
      <c r="O2385" s="48">
        <f t="shared" si="224"/>
        <v>85779.067621799433</v>
      </c>
      <c r="P2385" s="72">
        <f t="shared" si="225"/>
        <v>8577.9067621799441</v>
      </c>
      <c r="Q2385" s="73">
        <f t="shared" si="226"/>
        <v>14153.546157596908</v>
      </c>
      <c r="R2385" s="48">
        <f t="shared" si="227"/>
        <v>108510.52054157629</v>
      </c>
      <c r="S2385" s="74">
        <f t="shared" si="228"/>
        <v>55</v>
      </c>
      <c r="T2385" s="6" t="s">
        <v>431</v>
      </c>
      <c r="U2385" s="47" t="s">
        <v>432</v>
      </c>
      <c r="V2385" s="47">
        <v>1</v>
      </c>
      <c r="W2385" s="47">
        <v>1</v>
      </c>
      <c r="X2385" s="47">
        <v>1</v>
      </c>
      <c r="Y2385" s="47">
        <v>1</v>
      </c>
      <c r="Z2385" s="75">
        <v>40855.637233796297</v>
      </c>
      <c r="AA2385" s="6" t="s">
        <v>433</v>
      </c>
      <c r="AB2385" s="47" t="s">
        <v>1658</v>
      </c>
      <c r="AC2385" s="47" t="s">
        <v>10964</v>
      </c>
      <c r="AD2385" s="47" t="s">
        <v>10965</v>
      </c>
      <c r="AE2385" s="47" t="s">
        <v>10966</v>
      </c>
      <c r="AF2385" s="6" t="s">
        <v>10967</v>
      </c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</row>
    <row r="2386" spans="1:43" s="1" customFormat="1" ht="31.5" x14ac:dyDescent="0.25">
      <c r="A2386" s="47">
        <v>2387</v>
      </c>
      <c r="B2386" s="47" t="s">
        <v>10968</v>
      </c>
      <c r="C2386" s="47" t="s">
        <v>4878</v>
      </c>
      <c r="D2386" s="69" t="s">
        <v>1482</v>
      </c>
      <c r="E2386" s="47">
        <v>2002</v>
      </c>
      <c r="F2386" s="69" t="s">
        <v>812</v>
      </c>
      <c r="G2386" s="69" t="s">
        <v>812</v>
      </c>
      <c r="H2386" s="69" t="s">
        <v>690</v>
      </c>
      <c r="I2386" s="70">
        <v>144.79468004411589</v>
      </c>
      <c r="J2386" s="47" t="s">
        <v>430</v>
      </c>
      <c r="K2386" s="47">
        <v>10</v>
      </c>
      <c r="L2386" s="71"/>
      <c r="M2386" s="47">
        <v>75</v>
      </c>
      <c r="N2386" s="48">
        <f t="shared" si="223"/>
        <v>180</v>
      </c>
      <c r="O2386" s="48">
        <f t="shared" si="224"/>
        <v>26063.042407940862</v>
      </c>
      <c r="P2386" s="72">
        <f t="shared" si="225"/>
        <v>2606.3042407940866</v>
      </c>
      <c r="Q2386" s="73">
        <f t="shared" si="226"/>
        <v>4300.4019973102422</v>
      </c>
      <c r="R2386" s="48">
        <f t="shared" si="227"/>
        <v>32969.748646045191</v>
      </c>
      <c r="S2386" s="74">
        <f t="shared" si="228"/>
        <v>53</v>
      </c>
      <c r="T2386" s="6" t="s">
        <v>431</v>
      </c>
      <c r="U2386" s="47" t="s">
        <v>432</v>
      </c>
      <c r="V2386" s="47">
        <v>1</v>
      </c>
      <c r="W2386" s="47">
        <v>1</v>
      </c>
      <c r="X2386" s="47">
        <v>1</v>
      </c>
      <c r="Y2386" s="47">
        <v>1</v>
      </c>
      <c r="Z2386" s="75">
        <v>40855.637233796297</v>
      </c>
      <c r="AA2386" s="6" t="s">
        <v>433</v>
      </c>
      <c r="AB2386" s="47" t="s">
        <v>1486</v>
      </c>
      <c r="AC2386" s="47" t="s">
        <v>10969</v>
      </c>
      <c r="AD2386" s="47" t="s">
        <v>10964</v>
      </c>
      <c r="AE2386" s="47" t="s">
        <v>10970</v>
      </c>
      <c r="AF2386" s="6" t="s">
        <v>10971</v>
      </c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</row>
    <row r="2387" spans="1:43" s="1" customFormat="1" ht="15.75" x14ac:dyDescent="0.25">
      <c r="A2387" s="47">
        <v>2388</v>
      </c>
      <c r="B2387" s="47" t="s">
        <v>10972</v>
      </c>
      <c r="C2387" s="47" t="s">
        <v>688</v>
      </c>
      <c r="D2387" s="69" t="s">
        <v>4892</v>
      </c>
      <c r="E2387" s="47">
        <v>2002</v>
      </c>
      <c r="F2387" s="69" t="s">
        <v>10973</v>
      </c>
      <c r="G2387" s="69" t="s">
        <v>457</v>
      </c>
      <c r="H2387" s="69" t="s">
        <v>457</v>
      </c>
      <c r="I2387" s="70">
        <v>167.917064352544</v>
      </c>
      <c r="J2387" s="47" t="s">
        <v>430</v>
      </c>
      <c r="K2387" s="47">
        <v>8</v>
      </c>
      <c r="L2387" s="71"/>
      <c r="M2387" s="47">
        <v>75</v>
      </c>
      <c r="N2387" s="48">
        <f t="shared" si="223"/>
        <v>160</v>
      </c>
      <c r="O2387" s="48">
        <f t="shared" si="224"/>
        <v>26866.73029640704</v>
      </c>
      <c r="P2387" s="72">
        <f t="shared" si="225"/>
        <v>2686.673029640704</v>
      </c>
      <c r="Q2387" s="73">
        <f t="shared" si="226"/>
        <v>4433.0104989071615</v>
      </c>
      <c r="R2387" s="48">
        <f t="shared" si="227"/>
        <v>33986.413824954907</v>
      </c>
      <c r="S2387" s="74">
        <f t="shared" si="228"/>
        <v>53</v>
      </c>
      <c r="T2387" s="6" t="s">
        <v>431</v>
      </c>
      <c r="U2387" s="47" t="s">
        <v>432</v>
      </c>
      <c r="V2387" s="47">
        <v>1</v>
      </c>
      <c r="W2387" s="47">
        <v>1</v>
      </c>
      <c r="X2387" s="47">
        <v>1</v>
      </c>
      <c r="Y2387" s="47">
        <v>1</v>
      </c>
      <c r="Z2387" s="75">
        <v>42942.574259259258</v>
      </c>
      <c r="AA2387" s="6" t="s">
        <v>606</v>
      </c>
      <c r="AB2387" s="47" t="s">
        <v>4894</v>
      </c>
      <c r="AC2387" s="47" t="s">
        <v>10974</v>
      </c>
      <c r="AD2387" s="47" t="s">
        <v>1701</v>
      </c>
      <c r="AE2387" s="47" t="s">
        <v>10975</v>
      </c>
      <c r="AF2387" s="6" t="s">
        <v>10976</v>
      </c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</row>
    <row r="2388" spans="1:43" s="1" customFormat="1" ht="15.75" x14ac:dyDescent="0.25">
      <c r="A2388" s="47">
        <v>2389</v>
      </c>
      <c r="B2388" s="47" t="s">
        <v>10977</v>
      </c>
      <c r="C2388" s="47" t="s">
        <v>688</v>
      </c>
      <c r="D2388" s="69" t="s">
        <v>4892</v>
      </c>
      <c r="E2388" s="47">
        <v>2002</v>
      </c>
      <c r="F2388" s="69" t="s">
        <v>10978</v>
      </c>
      <c r="G2388" s="69" t="s">
        <v>451</v>
      </c>
      <c r="H2388" s="69" t="s">
        <v>451</v>
      </c>
      <c r="I2388" s="70">
        <v>128.69743160655361</v>
      </c>
      <c r="J2388" s="47" t="s">
        <v>430</v>
      </c>
      <c r="K2388" s="47">
        <v>6</v>
      </c>
      <c r="L2388" s="71"/>
      <c r="M2388" s="47">
        <v>75</v>
      </c>
      <c r="N2388" s="48">
        <f t="shared" si="223"/>
        <v>140</v>
      </c>
      <c r="O2388" s="48">
        <f t="shared" si="224"/>
        <v>18017.640424917507</v>
      </c>
      <c r="P2388" s="72">
        <f t="shared" si="225"/>
        <v>1801.7640424917508</v>
      </c>
      <c r="Q2388" s="73">
        <f t="shared" si="226"/>
        <v>2972.9106701113888</v>
      </c>
      <c r="R2388" s="48">
        <f t="shared" si="227"/>
        <v>22792.315137520647</v>
      </c>
      <c r="S2388" s="74">
        <f t="shared" si="228"/>
        <v>53</v>
      </c>
      <c r="T2388" s="6" t="s">
        <v>431</v>
      </c>
      <c r="U2388" s="47" t="s">
        <v>432</v>
      </c>
      <c r="V2388" s="47">
        <v>1</v>
      </c>
      <c r="W2388" s="47">
        <v>1</v>
      </c>
      <c r="X2388" s="47">
        <v>1</v>
      </c>
      <c r="Y2388" s="47">
        <v>1</v>
      </c>
      <c r="Z2388" s="75">
        <v>40855.637245370381</v>
      </c>
      <c r="AA2388" s="6" t="s">
        <v>433</v>
      </c>
      <c r="AB2388" s="47" t="s">
        <v>4894</v>
      </c>
      <c r="AC2388" s="47" t="s">
        <v>10979</v>
      </c>
      <c r="AD2388" s="47" t="s">
        <v>10980</v>
      </c>
      <c r="AE2388" s="47" t="s">
        <v>10981</v>
      </c>
      <c r="AF2388" s="6" t="s">
        <v>10982</v>
      </c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</row>
    <row r="2389" spans="1:43" s="1" customFormat="1" ht="15.75" x14ac:dyDescent="0.25">
      <c r="A2389" s="47">
        <v>2390</v>
      </c>
      <c r="B2389" s="47" t="s">
        <v>10983</v>
      </c>
      <c r="C2389" s="47" t="s">
        <v>688</v>
      </c>
      <c r="D2389" s="69" t="s">
        <v>4892</v>
      </c>
      <c r="E2389" s="47">
        <v>2002</v>
      </c>
      <c r="F2389" s="69" t="s">
        <v>10978</v>
      </c>
      <c r="G2389" s="69" t="s">
        <v>451</v>
      </c>
      <c r="H2389" s="69" t="s">
        <v>451</v>
      </c>
      <c r="I2389" s="70">
        <v>51.590400614277179</v>
      </c>
      <c r="J2389" s="47" t="s">
        <v>430</v>
      </c>
      <c r="K2389" s="47">
        <v>6</v>
      </c>
      <c r="L2389" s="71"/>
      <c r="M2389" s="47">
        <v>75</v>
      </c>
      <c r="N2389" s="48">
        <f t="shared" si="223"/>
        <v>140</v>
      </c>
      <c r="O2389" s="48">
        <f t="shared" si="224"/>
        <v>7222.6560859988049</v>
      </c>
      <c r="P2389" s="72">
        <f t="shared" si="225"/>
        <v>722.26560859988058</v>
      </c>
      <c r="Q2389" s="73">
        <f t="shared" si="226"/>
        <v>1191.7382541898028</v>
      </c>
      <c r="R2389" s="48">
        <f t="shared" si="227"/>
        <v>9136.6599487884887</v>
      </c>
      <c r="S2389" s="74">
        <f t="shared" si="228"/>
        <v>53</v>
      </c>
      <c r="T2389" s="6" t="s">
        <v>431</v>
      </c>
      <c r="U2389" s="47" t="s">
        <v>432</v>
      </c>
      <c r="V2389" s="47">
        <v>1</v>
      </c>
      <c r="W2389" s="47">
        <v>1</v>
      </c>
      <c r="X2389" s="47">
        <v>1</v>
      </c>
      <c r="Y2389" s="47">
        <v>1</v>
      </c>
      <c r="Z2389" s="75">
        <v>40855.637245370381</v>
      </c>
      <c r="AA2389" s="6" t="s">
        <v>433</v>
      </c>
      <c r="AB2389" s="47" t="s">
        <v>4894</v>
      </c>
      <c r="AC2389" s="47" t="s">
        <v>10984</v>
      </c>
      <c r="AD2389" s="47" t="s">
        <v>10979</v>
      </c>
      <c r="AE2389" s="47" t="s">
        <v>10985</v>
      </c>
      <c r="AF2389" s="6" t="s">
        <v>10986</v>
      </c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</row>
    <row r="2390" spans="1:43" s="1" customFormat="1" ht="15.75" x14ac:dyDescent="0.25">
      <c r="A2390" s="47">
        <v>2391</v>
      </c>
      <c r="B2390" s="47" t="s">
        <v>10987</v>
      </c>
      <c r="C2390" s="47" t="s">
        <v>688</v>
      </c>
      <c r="D2390" s="69" t="s">
        <v>10988</v>
      </c>
      <c r="E2390" s="47">
        <v>2002</v>
      </c>
      <c r="F2390" s="69" t="s">
        <v>4893</v>
      </c>
      <c r="G2390" s="69" t="s">
        <v>457</v>
      </c>
      <c r="H2390" s="69" t="s">
        <v>457</v>
      </c>
      <c r="I2390" s="70">
        <v>58.00609296460631</v>
      </c>
      <c r="J2390" s="47" t="s">
        <v>430</v>
      </c>
      <c r="K2390" s="47">
        <v>6</v>
      </c>
      <c r="L2390" s="71"/>
      <c r="M2390" s="47">
        <v>75</v>
      </c>
      <c r="N2390" s="48">
        <f t="shared" si="223"/>
        <v>140</v>
      </c>
      <c r="O2390" s="48">
        <f t="shared" si="224"/>
        <v>8120.8530150448833</v>
      </c>
      <c r="P2390" s="72">
        <f t="shared" si="225"/>
        <v>812.08530150448837</v>
      </c>
      <c r="Q2390" s="73">
        <f t="shared" si="226"/>
        <v>1339.9407474824056</v>
      </c>
      <c r="R2390" s="48">
        <f t="shared" si="227"/>
        <v>10272.879064031777</v>
      </c>
      <c r="S2390" s="74">
        <f t="shared" si="228"/>
        <v>53</v>
      </c>
      <c r="T2390" s="6" t="s">
        <v>431</v>
      </c>
      <c r="U2390" s="47" t="s">
        <v>432</v>
      </c>
      <c r="V2390" s="47">
        <v>1</v>
      </c>
      <c r="W2390" s="47">
        <v>1</v>
      </c>
      <c r="X2390" s="47">
        <v>1</v>
      </c>
      <c r="Y2390" s="47">
        <v>1</v>
      </c>
      <c r="Z2390" s="75">
        <v>40855.637245370381</v>
      </c>
      <c r="AA2390" s="6" t="s">
        <v>433</v>
      </c>
      <c r="AB2390" s="47" t="s">
        <v>4894</v>
      </c>
      <c r="AC2390" s="47" t="s">
        <v>4896</v>
      </c>
      <c r="AD2390" s="47"/>
      <c r="AE2390" s="47" t="s">
        <v>10989</v>
      </c>
      <c r="AF2390" s="6" t="s">
        <v>10990</v>
      </c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</row>
    <row r="2391" spans="1:43" s="1" customFormat="1" ht="15.75" x14ac:dyDescent="0.25">
      <c r="A2391" s="47">
        <v>2392</v>
      </c>
      <c r="B2391" s="47" t="s">
        <v>10991</v>
      </c>
      <c r="C2391" s="47" t="s">
        <v>688</v>
      </c>
      <c r="D2391" s="69" t="s">
        <v>4892</v>
      </c>
      <c r="E2391" s="47">
        <v>2002</v>
      </c>
      <c r="F2391" s="69" t="s">
        <v>4893</v>
      </c>
      <c r="G2391" s="69" t="s">
        <v>451</v>
      </c>
      <c r="H2391" s="69" t="s">
        <v>457</v>
      </c>
      <c r="I2391" s="70">
        <v>47.070898797012873</v>
      </c>
      <c r="J2391" s="47" t="s">
        <v>430</v>
      </c>
      <c r="K2391" s="47">
        <v>6</v>
      </c>
      <c r="L2391" s="71"/>
      <c r="M2391" s="47">
        <v>75</v>
      </c>
      <c r="N2391" s="48">
        <f t="shared" si="223"/>
        <v>140</v>
      </c>
      <c r="O2391" s="48">
        <f t="shared" si="224"/>
        <v>6589.9258315818024</v>
      </c>
      <c r="P2391" s="72">
        <f t="shared" si="225"/>
        <v>658.99258315818031</v>
      </c>
      <c r="Q2391" s="73">
        <f t="shared" si="226"/>
        <v>1087.3377622109974</v>
      </c>
      <c r="R2391" s="48">
        <f t="shared" si="227"/>
        <v>8336.2561769509812</v>
      </c>
      <c r="S2391" s="74">
        <f t="shared" si="228"/>
        <v>53</v>
      </c>
      <c r="T2391" s="6" t="s">
        <v>431</v>
      </c>
      <c r="U2391" s="47" t="s">
        <v>432</v>
      </c>
      <c r="V2391" s="47">
        <v>1</v>
      </c>
      <c r="W2391" s="47">
        <v>1</v>
      </c>
      <c r="X2391" s="47">
        <v>1</v>
      </c>
      <c r="Y2391" s="47">
        <v>1</v>
      </c>
      <c r="Z2391" s="75">
        <v>40855.637245370381</v>
      </c>
      <c r="AA2391" s="6" t="s">
        <v>433</v>
      </c>
      <c r="AB2391" s="47" t="s">
        <v>4894</v>
      </c>
      <c r="AC2391" s="47"/>
      <c r="AD2391" s="47" t="s">
        <v>10992</v>
      </c>
      <c r="AE2391" s="47" t="s">
        <v>10993</v>
      </c>
      <c r="AF2391" s="6" t="s">
        <v>10994</v>
      </c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</row>
    <row r="2392" spans="1:43" s="1" customFormat="1" ht="31.5" x14ac:dyDescent="0.25">
      <c r="A2392" s="47">
        <v>2393</v>
      </c>
      <c r="B2392" s="47" t="s">
        <v>10995</v>
      </c>
      <c r="C2392" s="47" t="s">
        <v>3949</v>
      </c>
      <c r="D2392" s="69" t="s">
        <v>1589</v>
      </c>
      <c r="E2392" s="47">
        <v>2004</v>
      </c>
      <c r="F2392" s="69" t="s">
        <v>904</v>
      </c>
      <c r="G2392" s="69" t="s">
        <v>1378</v>
      </c>
      <c r="H2392" s="69" t="s">
        <v>4037</v>
      </c>
      <c r="I2392" s="70">
        <v>47.082017753641992</v>
      </c>
      <c r="J2392" s="47" t="s">
        <v>430</v>
      </c>
      <c r="K2392" s="47">
        <v>12</v>
      </c>
      <c r="L2392" s="71"/>
      <c r="M2392" s="47">
        <v>75</v>
      </c>
      <c r="N2392" s="48">
        <f t="shared" si="223"/>
        <v>200</v>
      </c>
      <c r="O2392" s="48">
        <f t="shared" si="224"/>
        <v>9416.4035507283988</v>
      </c>
      <c r="P2392" s="72">
        <f t="shared" si="225"/>
        <v>941.64035507283995</v>
      </c>
      <c r="Q2392" s="73">
        <f t="shared" si="226"/>
        <v>1553.7065858701856</v>
      </c>
      <c r="R2392" s="48">
        <f t="shared" si="227"/>
        <v>11911.750491671424</v>
      </c>
      <c r="S2392" s="74">
        <f t="shared" si="228"/>
        <v>55</v>
      </c>
      <c r="T2392" s="6" t="s">
        <v>431</v>
      </c>
      <c r="U2392" s="47" t="s">
        <v>432</v>
      </c>
      <c r="V2392" s="47">
        <v>1</v>
      </c>
      <c r="W2392" s="47">
        <v>1</v>
      </c>
      <c r="X2392" s="47">
        <v>1</v>
      </c>
      <c r="Y2392" s="47">
        <v>1</v>
      </c>
      <c r="Z2392" s="75">
        <v>40855.637245370381</v>
      </c>
      <c r="AA2392" s="6" t="s">
        <v>433</v>
      </c>
      <c r="AB2392" s="47" t="s">
        <v>1591</v>
      </c>
      <c r="AC2392" s="47" t="s">
        <v>10996</v>
      </c>
      <c r="AD2392" s="47" t="s">
        <v>4038</v>
      </c>
      <c r="AE2392" s="47" t="s">
        <v>10997</v>
      </c>
      <c r="AF2392" s="6" t="s">
        <v>10998</v>
      </c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</row>
    <row r="2393" spans="1:43" s="1" customFormat="1" ht="31.5" x14ac:dyDescent="0.25">
      <c r="A2393" s="47">
        <v>2394</v>
      </c>
      <c r="B2393" s="47" t="s">
        <v>10999</v>
      </c>
      <c r="C2393" s="47" t="s">
        <v>3949</v>
      </c>
      <c r="D2393" s="69" t="s">
        <v>1589</v>
      </c>
      <c r="E2393" s="47">
        <v>2004</v>
      </c>
      <c r="F2393" s="69" t="s">
        <v>904</v>
      </c>
      <c r="G2393" s="69" t="s">
        <v>1378</v>
      </c>
      <c r="H2393" s="69" t="s">
        <v>4037</v>
      </c>
      <c r="I2393" s="70">
        <v>478.87940294687962</v>
      </c>
      <c r="J2393" s="47" t="s">
        <v>430</v>
      </c>
      <c r="K2393" s="47">
        <v>12</v>
      </c>
      <c r="L2393" s="71"/>
      <c r="M2393" s="47">
        <v>75</v>
      </c>
      <c r="N2393" s="48">
        <f t="shared" si="223"/>
        <v>200</v>
      </c>
      <c r="O2393" s="48">
        <f t="shared" si="224"/>
        <v>95775.880589375927</v>
      </c>
      <c r="P2393" s="72">
        <f t="shared" si="225"/>
        <v>9577.5880589375938</v>
      </c>
      <c r="Q2393" s="73">
        <f t="shared" si="226"/>
        <v>15803.020297247027</v>
      </c>
      <c r="R2393" s="48">
        <f t="shared" si="227"/>
        <v>121156.48894556054</v>
      </c>
      <c r="S2393" s="74">
        <f t="shared" si="228"/>
        <v>55</v>
      </c>
      <c r="T2393" s="6" t="s">
        <v>431</v>
      </c>
      <c r="U2393" s="47" t="s">
        <v>432</v>
      </c>
      <c r="V2393" s="47">
        <v>1</v>
      </c>
      <c r="W2393" s="47">
        <v>1</v>
      </c>
      <c r="X2393" s="47">
        <v>1</v>
      </c>
      <c r="Y2393" s="47">
        <v>1</v>
      </c>
      <c r="Z2393" s="75">
        <v>40855.637245370381</v>
      </c>
      <c r="AA2393" s="6" t="s">
        <v>433</v>
      </c>
      <c r="AB2393" s="47" t="s">
        <v>1591</v>
      </c>
      <c r="AC2393" s="47" t="s">
        <v>11000</v>
      </c>
      <c r="AD2393" s="47" t="s">
        <v>10996</v>
      </c>
      <c r="AE2393" s="47" t="s">
        <v>11001</v>
      </c>
      <c r="AF2393" s="6" t="s">
        <v>11002</v>
      </c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</row>
    <row r="2394" spans="1:43" s="1" customFormat="1" ht="31.5" x14ac:dyDescent="0.25">
      <c r="A2394" s="47">
        <v>2395</v>
      </c>
      <c r="B2394" s="47" t="s">
        <v>11003</v>
      </c>
      <c r="C2394" s="47" t="s">
        <v>1588</v>
      </c>
      <c r="D2394" s="69" t="s">
        <v>1589</v>
      </c>
      <c r="E2394" s="47">
        <v>2004</v>
      </c>
      <c r="F2394" s="69" t="s">
        <v>904</v>
      </c>
      <c r="G2394" s="69" t="s">
        <v>4037</v>
      </c>
      <c r="H2394" s="69" t="s">
        <v>1590</v>
      </c>
      <c r="I2394" s="70">
        <v>433.93818400218879</v>
      </c>
      <c r="J2394" s="47" t="s">
        <v>430</v>
      </c>
      <c r="K2394" s="47">
        <v>12</v>
      </c>
      <c r="L2394" s="71"/>
      <c r="M2394" s="47">
        <v>75</v>
      </c>
      <c r="N2394" s="48">
        <f t="shared" si="223"/>
        <v>200</v>
      </c>
      <c r="O2394" s="48">
        <f t="shared" si="224"/>
        <v>86787.636800437758</v>
      </c>
      <c r="P2394" s="72">
        <f t="shared" si="225"/>
        <v>8678.7636800437758</v>
      </c>
      <c r="Q2394" s="73">
        <f t="shared" si="226"/>
        <v>14319.96007207223</v>
      </c>
      <c r="R2394" s="48">
        <f t="shared" si="227"/>
        <v>109786.36055255376</v>
      </c>
      <c r="S2394" s="74">
        <f t="shared" si="228"/>
        <v>55</v>
      </c>
      <c r="T2394" s="6" t="s">
        <v>431</v>
      </c>
      <c r="U2394" s="47" t="s">
        <v>432</v>
      </c>
      <c r="V2394" s="47">
        <v>1</v>
      </c>
      <c r="W2394" s="47">
        <v>1</v>
      </c>
      <c r="X2394" s="47">
        <v>1</v>
      </c>
      <c r="Y2394" s="47">
        <v>1</v>
      </c>
      <c r="Z2394" s="75">
        <v>40855.637256944443</v>
      </c>
      <c r="AA2394" s="6" t="s">
        <v>433</v>
      </c>
      <c r="AB2394" s="47" t="s">
        <v>1591</v>
      </c>
      <c r="AC2394" s="47" t="s">
        <v>9765</v>
      </c>
      <c r="AD2394" s="47" t="s">
        <v>11004</v>
      </c>
      <c r="AE2394" s="47" t="s">
        <v>11005</v>
      </c>
      <c r="AF2394" s="6" t="s">
        <v>11006</v>
      </c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</row>
    <row r="2395" spans="1:43" s="1" customFormat="1" ht="31.5" x14ac:dyDescent="0.25">
      <c r="A2395" s="47">
        <v>2396</v>
      </c>
      <c r="B2395" s="47" t="s">
        <v>11007</v>
      </c>
      <c r="C2395" s="47" t="s">
        <v>1588</v>
      </c>
      <c r="D2395" s="69" t="s">
        <v>1589</v>
      </c>
      <c r="E2395" s="47">
        <v>2004</v>
      </c>
      <c r="F2395" s="69" t="s">
        <v>904</v>
      </c>
      <c r="G2395" s="69" t="s">
        <v>904</v>
      </c>
      <c r="H2395" s="69" t="s">
        <v>2130</v>
      </c>
      <c r="I2395" s="70">
        <v>2.3056918829787629</v>
      </c>
      <c r="J2395" s="47" t="s">
        <v>430</v>
      </c>
      <c r="K2395" s="47">
        <v>12</v>
      </c>
      <c r="L2395" s="71"/>
      <c r="M2395" s="47">
        <v>75</v>
      </c>
      <c r="N2395" s="48">
        <f t="shared" si="223"/>
        <v>200</v>
      </c>
      <c r="O2395" s="48">
        <f t="shared" si="224"/>
        <v>461.13837659575256</v>
      </c>
      <c r="P2395" s="72">
        <f t="shared" si="225"/>
        <v>46.11383765957526</v>
      </c>
      <c r="Q2395" s="73">
        <f t="shared" si="226"/>
        <v>76.087832138299177</v>
      </c>
      <c r="R2395" s="48">
        <f t="shared" si="227"/>
        <v>583.34004639362706</v>
      </c>
      <c r="S2395" s="74">
        <f t="shared" si="228"/>
        <v>55</v>
      </c>
      <c r="T2395" s="6" t="s">
        <v>431</v>
      </c>
      <c r="U2395" s="47" t="s">
        <v>432</v>
      </c>
      <c r="V2395" s="47">
        <v>1</v>
      </c>
      <c r="W2395" s="47">
        <v>1</v>
      </c>
      <c r="X2395" s="47">
        <v>1</v>
      </c>
      <c r="Y2395" s="47">
        <v>1</v>
      </c>
      <c r="Z2395" s="75">
        <v>40855.637256944443</v>
      </c>
      <c r="AA2395" s="6" t="s">
        <v>433</v>
      </c>
      <c r="AB2395" s="47" t="s">
        <v>1591</v>
      </c>
      <c r="AC2395" s="47" t="s">
        <v>11008</v>
      </c>
      <c r="AD2395" s="47" t="s">
        <v>10268</v>
      </c>
      <c r="AE2395" s="47" t="s">
        <v>11009</v>
      </c>
      <c r="AF2395" s="6" t="s">
        <v>11010</v>
      </c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</row>
    <row r="2396" spans="1:43" s="1" customFormat="1" ht="31.5" x14ac:dyDescent="0.25">
      <c r="A2396" s="47">
        <v>2397</v>
      </c>
      <c r="B2396" s="47" t="s">
        <v>11011</v>
      </c>
      <c r="C2396" s="47" t="s">
        <v>2664</v>
      </c>
      <c r="D2396" s="69" t="s">
        <v>1598</v>
      </c>
      <c r="E2396" s="47">
        <v>1998</v>
      </c>
      <c r="F2396" s="69" t="s">
        <v>1600</v>
      </c>
      <c r="G2396" s="69" t="s">
        <v>2666</v>
      </c>
      <c r="H2396" s="69" t="s">
        <v>2819</v>
      </c>
      <c r="I2396" s="70">
        <v>44.683340121915343</v>
      </c>
      <c r="J2396" s="47" t="s">
        <v>430</v>
      </c>
      <c r="K2396" s="47">
        <v>12</v>
      </c>
      <c r="L2396" s="71"/>
      <c r="M2396" s="47">
        <v>75</v>
      </c>
      <c r="N2396" s="48">
        <f t="shared" si="223"/>
        <v>200</v>
      </c>
      <c r="O2396" s="48">
        <f t="shared" si="224"/>
        <v>8936.6680243830688</v>
      </c>
      <c r="P2396" s="72">
        <f t="shared" si="225"/>
        <v>893.66680243830695</v>
      </c>
      <c r="Q2396" s="73">
        <f t="shared" si="226"/>
        <v>1474.5502240232063</v>
      </c>
      <c r="R2396" s="48">
        <f t="shared" si="227"/>
        <v>11304.885050844583</v>
      </c>
      <c r="S2396" s="74">
        <f t="shared" si="228"/>
        <v>49</v>
      </c>
      <c r="T2396" s="6" t="s">
        <v>431</v>
      </c>
      <c r="U2396" s="47" t="s">
        <v>432</v>
      </c>
      <c r="V2396" s="47">
        <v>1</v>
      </c>
      <c r="W2396" s="47">
        <v>1</v>
      </c>
      <c r="X2396" s="47">
        <v>1</v>
      </c>
      <c r="Y2396" s="47">
        <v>1</v>
      </c>
      <c r="Z2396" s="75">
        <v>42530.392858796287</v>
      </c>
      <c r="AA2396" s="6" t="s">
        <v>433</v>
      </c>
      <c r="AB2396" s="47" t="s">
        <v>1601</v>
      </c>
      <c r="AC2396" s="47" t="s">
        <v>4568</v>
      </c>
      <c r="AD2396" s="47" t="s">
        <v>2670</v>
      </c>
      <c r="AE2396" s="47" t="s">
        <v>11012</v>
      </c>
      <c r="AF2396" s="6" t="s">
        <v>11013</v>
      </c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</row>
    <row r="2397" spans="1:43" s="1" customFormat="1" ht="31.5" x14ac:dyDescent="0.25">
      <c r="A2397" s="47">
        <v>2398</v>
      </c>
      <c r="B2397" s="47" t="s">
        <v>11014</v>
      </c>
      <c r="C2397" s="47" t="s">
        <v>2664</v>
      </c>
      <c r="D2397" s="69" t="s">
        <v>1598</v>
      </c>
      <c r="E2397" s="47">
        <v>1998</v>
      </c>
      <c r="F2397" s="69" t="s">
        <v>1600</v>
      </c>
      <c r="G2397" s="69" t="s">
        <v>2819</v>
      </c>
      <c r="H2397" s="69" t="s">
        <v>11015</v>
      </c>
      <c r="I2397" s="70">
        <v>152.83868038706751</v>
      </c>
      <c r="J2397" s="47" t="s">
        <v>430</v>
      </c>
      <c r="K2397" s="47">
        <v>12</v>
      </c>
      <c r="L2397" s="71"/>
      <c r="M2397" s="47">
        <v>75</v>
      </c>
      <c r="N2397" s="48">
        <f t="shared" si="223"/>
        <v>200</v>
      </c>
      <c r="O2397" s="48">
        <f t="shared" si="224"/>
        <v>30567.736077413501</v>
      </c>
      <c r="P2397" s="72">
        <f t="shared" si="225"/>
        <v>3056.7736077413501</v>
      </c>
      <c r="Q2397" s="73">
        <f t="shared" si="226"/>
        <v>5043.6764527732275</v>
      </c>
      <c r="R2397" s="48">
        <f t="shared" si="227"/>
        <v>38668.186137928082</v>
      </c>
      <c r="S2397" s="74">
        <f t="shared" si="228"/>
        <v>49</v>
      </c>
      <c r="T2397" s="6" t="s">
        <v>431</v>
      </c>
      <c r="U2397" s="47" t="s">
        <v>432</v>
      </c>
      <c r="V2397" s="47">
        <v>1</v>
      </c>
      <c r="W2397" s="47">
        <v>1</v>
      </c>
      <c r="X2397" s="47">
        <v>1</v>
      </c>
      <c r="Y2397" s="47">
        <v>1</v>
      </c>
      <c r="Z2397" s="75">
        <v>42530.393252314832</v>
      </c>
      <c r="AA2397" s="6" t="s">
        <v>433</v>
      </c>
      <c r="AB2397" s="47" t="s">
        <v>1601</v>
      </c>
      <c r="AC2397" s="47" t="s">
        <v>11016</v>
      </c>
      <c r="AD2397" s="47" t="s">
        <v>11017</v>
      </c>
      <c r="AE2397" s="47" t="s">
        <v>11018</v>
      </c>
      <c r="AF2397" s="6" t="s">
        <v>11019</v>
      </c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</row>
    <row r="2398" spans="1:43" s="1" customFormat="1" ht="31.5" x14ac:dyDescent="0.25">
      <c r="A2398" s="47">
        <v>2399</v>
      </c>
      <c r="B2398" s="47" t="s">
        <v>11020</v>
      </c>
      <c r="C2398" s="47" t="s">
        <v>4546</v>
      </c>
      <c r="D2398" s="69" t="s">
        <v>2116</v>
      </c>
      <c r="E2398" s="47">
        <v>1998</v>
      </c>
      <c r="F2398" s="69" t="s">
        <v>1600</v>
      </c>
      <c r="G2398" s="69" t="s">
        <v>2819</v>
      </c>
      <c r="H2398" s="69" t="s">
        <v>11015</v>
      </c>
      <c r="I2398" s="70">
        <v>416.7627348185527</v>
      </c>
      <c r="J2398" s="47" t="s">
        <v>430</v>
      </c>
      <c r="K2398" s="47">
        <v>12</v>
      </c>
      <c r="L2398" s="71"/>
      <c r="M2398" s="47">
        <v>75</v>
      </c>
      <c r="N2398" s="48">
        <f t="shared" si="223"/>
        <v>200</v>
      </c>
      <c r="O2398" s="48">
        <f t="shared" si="224"/>
        <v>83352.546963710542</v>
      </c>
      <c r="P2398" s="72">
        <f t="shared" si="225"/>
        <v>8335.2546963710538</v>
      </c>
      <c r="Q2398" s="73">
        <f t="shared" si="226"/>
        <v>13753.170249012239</v>
      </c>
      <c r="R2398" s="48">
        <f t="shared" si="227"/>
        <v>105440.97190909383</v>
      </c>
      <c r="S2398" s="74">
        <f t="shared" si="228"/>
        <v>49</v>
      </c>
      <c r="T2398" s="6" t="s">
        <v>431</v>
      </c>
      <c r="U2398" s="47" t="s">
        <v>432</v>
      </c>
      <c r="V2398" s="47">
        <v>1</v>
      </c>
      <c r="W2398" s="47">
        <v>1</v>
      </c>
      <c r="X2398" s="47">
        <v>1</v>
      </c>
      <c r="Y2398" s="47">
        <v>1</v>
      </c>
      <c r="Z2398" s="75">
        <v>42530.393900462957</v>
      </c>
      <c r="AA2398" s="6" t="s">
        <v>433</v>
      </c>
      <c r="AB2398" s="47" t="s">
        <v>1601</v>
      </c>
      <c r="AC2398" s="47" t="s">
        <v>11021</v>
      </c>
      <c r="AD2398" s="47" t="s">
        <v>11022</v>
      </c>
      <c r="AE2398" s="47" t="s">
        <v>11023</v>
      </c>
      <c r="AF2398" s="6" t="s">
        <v>11024</v>
      </c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</row>
    <row r="2399" spans="1:43" s="1" customFormat="1" ht="31.5" x14ac:dyDescent="0.25">
      <c r="A2399" s="47">
        <v>2400</v>
      </c>
      <c r="B2399" s="47" t="s">
        <v>11025</v>
      </c>
      <c r="C2399" s="47" t="s">
        <v>4546</v>
      </c>
      <c r="D2399" s="69" t="s">
        <v>1598</v>
      </c>
      <c r="E2399" s="47">
        <v>1998</v>
      </c>
      <c r="F2399" s="69" t="s">
        <v>1600</v>
      </c>
      <c r="G2399" s="69" t="s">
        <v>11015</v>
      </c>
      <c r="H2399" s="69" t="s">
        <v>5079</v>
      </c>
      <c r="I2399" s="70">
        <v>608.9036178828253</v>
      </c>
      <c r="J2399" s="47" t="s">
        <v>430</v>
      </c>
      <c r="K2399" s="47">
        <v>12</v>
      </c>
      <c r="L2399" s="71"/>
      <c r="M2399" s="47">
        <v>75</v>
      </c>
      <c r="N2399" s="48">
        <f t="shared" si="223"/>
        <v>200</v>
      </c>
      <c r="O2399" s="48">
        <f t="shared" si="224"/>
        <v>121780.72357656505</v>
      </c>
      <c r="P2399" s="72">
        <f t="shared" si="225"/>
        <v>12178.072357656507</v>
      </c>
      <c r="Q2399" s="73">
        <f t="shared" si="226"/>
        <v>20093.819390133234</v>
      </c>
      <c r="R2399" s="48">
        <f t="shared" si="227"/>
        <v>154052.61532435479</v>
      </c>
      <c r="S2399" s="74">
        <f t="shared" si="228"/>
        <v>49</v>
      </c>
      <c r="T2399" s="6" t="s">
        <v>431</v>
      </c>
      <c r="U2399" s="47" t="s">
        <v>432</v>
      </c>
      <c r="V2399" s="47">
        <v>1</v>
      </c>
      <c r="W2399" s="47">
        <v>1</v>
      </c>
      <c r="X2399" s="47">
        <v>1</v>
      </c>
      <c r="Y2399" s="47">
        <v>1</v>
      </c>
      <c r="Z2399" s="75">
        <v>42530.394606481481</v>
      </c>
      <c r="AA2399" s="6" t="s">
        <v>433</v>
      </c>
      <c r="AB2399" s="47" t="s">
        <v>1601</v>
      </c>
      <c r="AC2399" s="47" t="s">
        <v>11026</v>
      </c>
      <c r="AD2399" s="47" t="s">
        <v>11027</v>
      </c>
      <c r="AE2399" s="47" t="s">
        <v>11028</v>
      </c>
      <c r="AF2399" s="6" t="s">
        <v>11029</v>
      </c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</row>
    <row r="2400" spans="1:43" s="1" customFormat="1" ht="31.5" x14ac:dyDescent="0.25">
      <c r="A2400" s="47">
        <v>2401</v>
      </c>
      <c r="B2400" s="47" t="s">
        <v>11030</v>
      </c>
      <c r="C2400" s="47" t="s">
        <v>5077</v>
      </c>
      <c r="D2400" s="69" t="s">
        <v>1598</v>
      </c>
      <c r="E2400" s="47">
        <v>1998</v>
      </c>
      <c r="F2400" s="69" t="s">
        <v>5079</v>
      </c>
      <c r="G2400" s="69" t="s">
        <v>1600</v>
      </c>
      <c r="H2400" s="69" t="s">
        <v>5078</v>
      </c>
      <c r="I2400" s="70">
        <v>3.662602642387867</v>
      </c>
      <c r="J2400" s="47" t="s">
        <v>430</v>
      </c>
      <c r="K2400" s="47">
        <v>6</v>
      </c>
      <c r="L2400" s="71"/>
      <c r="M2400" s="47">
        <v>75</v>
      </c>
      <c r="N2400" s="48">
        <f t="shared" si="223"/>
        <v>140</v>
      </c>
      <c r="O2400" s="48">
        <f t="shared" si="224"/>
        <v>512.76436993430139</v>
      </c>
      <c r="P2400" s="72">
        <f t="shared" si="225"/>
        <v>51.276436993430139</v>
      </c>
      <c r="Q2400" s="73">
        <f t="shared" si="226"/>
        <v>84.606121039159731</v>
      </c>
      <c r="R2400" s="48">
        <f t="shared" si="227"/>
        <v>648.64692796689121</v>
      </c>
      <c r="S2400" s="74">
        <f t="shared" si="228"/>
        <v>49</v>
      </c>
      <c r="T2400" s="6" t="s">
        <v>1521</v>
      </c>
      <c r="U2400" s="47" t="s">
        <v>432</v>
      </c>
      <c r="V2400" s="47">
        <v>1</v>
      </c>
      <c r="W2400" s="47">
        <v>1</v>
      </c>
      <c r="X2400" s="47">
        <v>1</v>
      </c>
      <c r="Y2400" s="47">
        <v>1</v>
      </c>
      <c r="Z2400" s="75">
        <v>42485.631724537037</v>
      </c>
      <c r="AA2400" s="6" t="s">
        <v>433</v>
      </c>
      <c r="AB2400" s="47" t="s">
        <v>1601</v>
      </c>
      <c r="AC2400" s="47" t="s">
        <v>11031</v>
      </c>
      <c r="AD2400" s="47" t="s">
        <v>11032</v>
      </c>
      <c r="AE2400" s="47" t="s">
        <v>11033</v>
      </c>
      <c r="AF2400" s="6" t="s">
        <v>11034</v>
      </c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</row>
    <row r="2401" spans="1:43" s="1" customFormat="1" ht="31.5" x14ac:dyDescent="0.25">
      <c r="A2401" s="47">
        <v>2402</v>
      </c>
      <c r="B2401" s="47" t="s">
        <v>11035</v>
      </c>
      <c r="C2401" s="47" t="s">
        <v>5077</v>
      </c>
      <c r="D2401" s="69" t="s">
        <v>1598</v>
      </c>
      <c r="E2401" s="47">
        <v>1998</v>
      </c>
      <c r="F2401" s="69" t="s">
        <v>5079</v>
      </c>
      <c r="G2401" s="69" t="s">
        <v>1600</v>
      </c>
      <c r="H2401" s="69" t="s">
        <v>5078</v>
      </c>
      <c r="I2401" s="70">
        <v>23.91644339455495</v>
      </c>
      <c r="J2401" s="47" t="s">
        <v>430</v>
      </c>
      <c r="K2401" s="47">
        <v>6</v>
      </c>
      <c r="L2401" s="71"/>
      <c r="M2401" s="47">
        <v>75</v>
      </c>
      <c r="N2401" s="48">
        <f t="shared" si="223"/>
        <v>140</v>
      </c>
      <c r="O2401" s="48">
        <f t="shared" si="224"/>
        <v>3348.3020752376929</v>
      </c>
      <c r="P2401" s="72">
        <f t="shared" si="225"/>
        <v>334.83020752376933</v>
      </c>
      <c r="Q2401" s="73">
        <f t="shared" si="226"/>
        <v>552.46984241421933</v>
      </c>
      <c r="R2401" s="48">
        <f t="shared" si="227"/>
        <v>4235.6021251756811</v>
      </c>
      <c r="S2401" s="74">
        <f t="shared" si="228"/>
        <v>49</v>
      </c>
      <c r="T2401" s="6" t="s">
        <v>431</v>
      </c>
      <c r="U2401" s="47" t="s">
        <v>432</v>
      </c>
      <c r="V2401" s="47">
        <v>1</v>
      </c>
      <c r="W2401" s="47">
        <v>1</v>
      </c>
      <c r="X2401" s="47">
        <v>1</v>
      </c>
      <c r="Y2401" s="47">
        <v>1</v>
      </c>
      <c r="Z2401" s="75">
        <v>42485.631249999999</v>
      </c>
      <c r="AA2401" s="6" t="s">
        <v>433</v>
      </c>
      <c r="AB2401" s="47" t="s">
        <v>1601</v>
      </c>
      <c r="AC2401" s="47" t="s">
        <v>11036</v>
      </c>
      <c r="AD2401" s="47" t="s">
        <v>11031</v>
      </c>
      <c r="AE2401" s="47" t="s">
        <v>11037</v>
      </c>
      <c r="AF2401" s="6" t="s">
        <v>11038</v>
      </c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</row>
    <row r="2402" spans="1:43" s="1" customFormat="1" ht="31.5" x14ac:dyDescent="0.25">
      <c r="A2402" s="47">
        <v>2403</v>
      </c>
      <c r="B2402" s="47" t="s">
        <v>11039</v>
      </c>
      <c r="C2402" s="47" t="s">
        <v>5077</v>
      </c>
      <c r="D2402" s="69" t="s">
        <v>1598</v>
      </c>
      <c r="E2402" s="47">
        <v>1998</v>
      </c>
      <c r="F2402" s="69" t="s">
        <v>5079</v>
      </c>
      <c r="G2402" s="69" t="s">
        <v>1600</v>
      </c>
      <c r="H2402" s="69" t="s">
        <v>5078</v>
      </c>
      <c r="I2402" s="70">
        <v>1.7793783468188971</v>
      </c>
      <c r="J2402" s="47" t="s">
        <v>430</v>
      </c>
      <c r="K2402" s="47">
        <v>6</v>
      </c>
      <c r="L2402" s="71"/>
      <c r="M2402" s="47">
        <v>75</v>
      </c>
      <c r="N2402" s="48">
        <f t="shared" si="223"/>
        <v>140</v>
      </c>
      <c r="O2402" s="48">
        <f t="shared" si="224"/>
        <v>249.11296855464559</v>
      </c>
      <c r="P2402" s="72">
        <f t="shared" si="225"/>
        <v>24.91129685546456</v>
      </c>
      <c r="Q2402" s="73">
        <f t="shared" si="226"/>
        <v>41.103639811516523</v>
      </c>
      <c r="R2402" s="48">
        <f t="shared" si="227"/>
        <v>315.12790522162669</v>
      </c>
      <c r="S2402" s="74">
        <f t="shared" si="228"/>
        <v>49</v>
      </c>
      <c r="T2402" s="6" t="s">
        <v>431</v>
      </c>
      <c r="U2402" s="47" t="s">
        <v>432</v>
      </c>
      <c r="V2402" s="47">
        <v>1</v>
      </c>
      <c r="W2402" s="47">
        <v>1</v>
      </c>
      <c r="X2402" s="47">
        <v>1</v>
      </c>
      <c r="Y2402" s="47">
        <v>1</v>
      </c>
      <c r="Z2402" s="75">
        <v>42485.631076388891</v>
      </c>
      <c r="AA2402" s="6" t="s">
        <v>433</v>
      </c>
      <c r="AB2402" s="47" t="s">
        <v>1601</v>
      </c>
      <c r="AC2402" s="47" t="s">
        <v>11026</v>
      </c>
      <c r="AD2402" s="47" t="s">
        <v>11036</v>
      </c>
      <c r="AE2402" s="47" t="s">
        <v>11040</v>
      </c>
      <c r="AF2402" s="6" t="s">
        <v>11041</v>
      </c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</row>
    <row r="2403" spans="1:43" s="1" customFormat="1" ht="31.5" x14ac:dyDescent="0.25">
      <c r="A2403" s="47">
        <v>2404</v>
      </c>
      <c r="B2403" s="47" t="s">
        <v>11042</v>
      </c>
      <c r="C2403" s="47" t="s">
        <v>5077</v>
      </c>
      <c r="D2403" s="69" t="s">
        <v>1598</v>
      </c>
      <c r="E2403" s="47">
        <v>1998</v>
      </c>
      <c r="F2403" s="69" t="s">
        <v>1600</v>
      </c>
      <c r="G2403" s="69" t="s">
        <v>5079</v>
      </c>
      <c r="H2403" s="69" t="s">
        <v>5078</v>
      </c>
      <c r="I2403" s="70">
        <v>2.5711420252247081</v>
      </c>
      <c r="J2403" s="47" t="s">
        <v>430</v>
      </c>
      <c r="K2403" s="47">
        <v>12</v>
      </c>
      <c r="L2403" s="71"/>
      <c r="M2403" s="47">
        <v>75</v>
      </c>
      <c r="N2403" s="48">
        <f t="shared" si="223"/>
        <v>200</v>
      </c>
      <c r="O2403" s="48">
        <f t="shared" si="224"/>
        <v>514.22840504494161</v>
      </c>
      <c r="P2403" s="72">
        <f t="shared" si="225"/>
        <v>51.422840504494161</v>
      </c>
      <c r="Q2403" s="73">
        <f t="shared" si="226"/>
        <v>84.847686832415363</v>
      </c>
      <c r="R2403" s="48">
        <f t="shared" si="227"/>
        <v>650.49893238185109</v>
      </c>
      <c r="S2403" s="74">
        <f t="shared" si="228"/>
        <v>49</v>
      </c>
      <c r="T2403" s="6" t="s">
        <v>431</v>
      </c>
      <c r="U2403" s="47" t="s">
        <v>432</v>
      </c>
      <c r="V2403" s="47">
        <v>1</v>
      </c>
      <c r="W2403" s="47">
        <v>1</v>
      </c>
      <c r="X2403" s="47">
        <v>1</v>
      </c>
      <c r="Y2403" s="47">
        <v>1</v>
      </c>
      <c r="Z2403" s="75">
        <v>42485.631157407413</v>
      </c>
      <c r="AA2403" s="6" t="s">
        <v>433</v>
      </c>
      <c r="AB2403" s="47" t="s">
        <v>1601</v>
      </c>
      <c r="AC2403" s="47" t="s">
        <v>5738</v>
      </c>
      <c r="AD2403" s="47" t="s">
        <v>11026</v>
      </c>
      <c r="AE2403" s="47" t="s">
        <v>11043</v>
      </c>
      <c r="AF2403" s="6" t="s">
        <v>11044</v>
      </c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</row>
    <row r="2404" spans="1:43" s="1" customFormat="1" ht="15.75" x14ac:dyDescent="0.25">
      <c r="A2404" s="47">
        <v>2405</v>
      </c>
      <c r="B2404" s="47" t="s">
        <v>11045</v>
      </c>
      <c r="C2404" s="47" t="s">
        <v>3949</v>
      </c>
      <c r="D2404" s="69" t="s">
        <v>10151</v>
      </c>
      <c r="E2404" s="47">
        <v>2004</v>
      </c>
      <c r="F2404" s="69" t="s">
        <v>10168</v>
      </c>
      <c r="G2404" s="69" t="s">
        <v>10168</v>
      </c>
      <c r="H2404" s="69" t="s">
        <v>457</v>
      </c>
      <c r="I2404" s="70">
        <v>3.0600150611662369</v>
      </c>
      <c r="J2404" s="47" t="s">
        <v>430</v>
      </c>
      <c r="K2404" s="47">
        <v>8</v>
      </c>
      <c r="L2404" s="71"/>
      <c r="M2404" s="47">
        <v>75</v>
      </c>
      <c r="N2404" s="48">
        <f t="shared" si="223"/>
        <v>160</v>
      </c>
      <c r="O2404" s="48">
        <f t="shared" si="224"/>
        <v>489.60240978659789</v>
      </c>
      <c r="P2404" s="72">
        <f t="shared" si="225"/>
        <v>48.96024097865979</v>
      </c>
      <c r="Q2404" s="73">
        <f t="shared" si="226"/>
        <v>80.784397614788645</v>
      </c>
      <c r="R2404" s="48">
        <f t="shared" si="227"/>
        <v>619.34704838004632</v>
      </c>
      <c r="S2404" s="74">
        <f t="shared" si="228"/>
        <v>55</v>
      </c>
      <c r="T2404" s="6" t="s">
        <v>431</v>
      </c>
      <c r="U2404" s="47" t="s">
        <v>432</v>
      </c>
      <c r="V2404" s="47">
        <v>1</v>
      </c>
      <c r="W2404" s="47">
        <v>1</v>
      </c>
      <c r="X2404" s="47">
        <v>1</v>
      </c>
      <c r="Y2404" s="47">
        <v>1</v>
      </c>
      <c r="Z2404" s="75">
        <v>40855.63726851852</v>
      </c>
      <c r="AA2404" s="6" t="s">
        <v>433</v>
      </c>
      <c r="AB2404" s="47" t="s">
        <v>10153</v>
      </c>
      <c r="AC2404" s="47" t="s">
        <v>11046</v>
      </c>
      <c r="AD2404" s="47" t="s">
        <v>10196</v>
      </c>
      <c r="AE2404" s="47" t="s">
        <v>11047</v>
      </c>
      <c r="AF2404" s="6" t="s">
        <v>11048</v>
      </c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</row>
    <row r="2405" spans="1:43" s="1" customFormat="1" ht="15.75" x14ac:dyDescent="0.25">
      <c r="A2405" s="47">
        <v>2406</v>
      </c>
      <c r="B2405" s="47" t="s">
        <v>11049</v>
      </c>
      <c r="C2405" s="47" t="s">
        <v>3949</v>
      </c>
      <c r="D2405" s="69" t="s">
        <v>10151</v>
      </c>
      <c r="E2405" s="47">
        <v>2004</v>
      </c>
      <c r="F2405" s="69" t="s">
        <v>10168</v>
      </c>
      <c r="G2405" s="69" t="s">
        <v>10152</v>
      </c>
      <c r="H2405" s="69" t="s">
        <v>4037</v>
      </c>
      <c r="I2405" s="70">
        <v>2.534881285684714</v>
      </c>
      <c r="J2405" s="47" t="s">
        <v>430</v>
      </c>
      <c r="K2405" s="47">
        <v>8</v>
      </c>
      <c r="L2405" s="71"/>
      <c r="M2405" s="47">
        <v>75</v>
      </c>
      <c r="N2405" s="48">
        <f t="shared" si="223"/>
        <v>160</v>
      </c>
      <c r="O2405" s="48">
        <f t="shared" si="224"/>
        <v>405.58100570955423</v>
      </c>
      <c r="P2405" s="72">
        <f t="shared" si="225"/>
        <v>40.558100570955425</v>
      </c>
      <c r="Q2405" s="73">
        <f t="shared" si="226"/>
        <v>66.920865942076446</v>
      </c>
      <c r="R2405" s="48">
        <f t="shared" si="227"/>
        <v>513.05997222258611</v>
      </c>
      <c r="S2405" s="74">
        <f t="shared" si="228"/>
        <v>55</v>
      </c>
      <c r="T2405" s="6" t="s">
        <v>431</v>
      </c>
      <c r="U2405" s="47" t="s">
        <v>432</v>
      </c>
      <c r="V2405" s="47">
        <v>1</v>
      </c>
      <c r="W2405" s="47">
        <v>1</v>
      </c>
      <c r="X2405" s="47">
        <v>1</v>
      </c>
      <c r="Y2405" s="47">
        <v>1</v>
      </c>
      <c r="Z2405" s="75">
        <v>40855.63726851852</v>
      </c>
      <c r="AA2405" s="6" t="s">
        <v>433</v>
      </c>
      <c r="AB2405" s="47" t="s">
        <v>10153</v>
      </c>
      <c r="AC2405" s="47" t="s">
        <v>10196</v>
      </c>
      <c r="AD2405" s="47" t="s">
        <v>11050</v>
      </c>
      <c r="AE2405" s="47" t="s">
        <v>11051</v>
      </c>
      <c r="AF2405" s="6" t="s">
        <v>11052</v>
      </c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</row>
    <row r="2406" spans="1:43" s="1" customFormat="1" ht="15.75" x14ac:dyDescent="0.25">
      <c r="A2406" s="47">
        <v>2407</v>
      </c>
      <c r="B2406" s="47" t="s">
        <v>11053</v>
      </c>
      <c r="C2406" s="47" t="s">
        <v>3949</v>
      </c>
      <c r="D2406" s="69" t="s">
        <v>10151</v>
      </c>
      <c r="E2406" s="47">
        <v>2004</v>
      </c>
      <c r="F2406" s="69" t="s">
        <v>10168</v>
      </c>
      <c r="G2406" s="69" t="s">
        <v>10152</v>
      </c>
      <c r="H2406" s="69" t="s">
        <v>4037</v>
      </c>
      <c r="I2406" s="70">
        <v>43.989423638455939</v>
      </c>
      <c r="J2406" s="47" t="s">
        <v>430</v>
      </c>
      <c r="K2406" s="47">
        <v>8</v>
      </c>
      <c r="L2406" s="71"/>
      <c r="M2406" s="47">
        <v>75</v>
      </c>
      <c r="N2406" s="48">
        <f t="shared" si="223"/>
        <v>160</v>
      </c>
      <c r="O2406" s="48">
        <f t="shared" si="224"/>
        <v>7038.3077821529505</v>
      </c>
      <c r="P2406" s="72">
        <f t="shared" si="225"/>
        <v>703.83077821529514</v>
      </c>
      <c r="Q2406" s="73">
        <f t="shared" si="226"/>
        <v>1161.3207840552368</v>
      </c>
      <c r="R2406" s="48">
        <f t="shared" si="227"/>
        <v>8903.4593444234815</v>
      </c>
      <c r="S2406" s="74">
        <f t="shared" si="228"/>
        <v>55</v>
      </c>
      <c r="T2406" s="6" t="s">
        <v>431</v>
      </c>
      <c r="U2406" s="47" t="s">
        <v>432</v>
      </c>
      <c r="V2406" s="47">
        <v>1</v>
      </c>
      <c r="W2406" s="47">
        <v>1</v>
      </c>
      <c r="X2406" s="47">
        <v>1</v>
      </c>
      <c r="Y2406" s="47">
        <v>1</v>
      </c>
      <c r="Z2406" s="75">
        <v>40855.63726851852</v>
      </c>
      <c r="AA2406" s="6" t="s">
        <v>433</v>
      </c>
      <c r="AB2406" s="47" t="s">
        <v>10153</v>
      </c>
      <c r="AC2406" s="47" t="s">
        <v>11050</v>
      </c>
      <c r="AD2406" s="47" t="s">
        <v>10192</v>
      </c>
      <c r="AE2406" s="47" t="s">
        <v>11054</v>
      </c>
      <c r="AF2406" s="6" t="s">
        <v>11055</v>
      </c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</row>
    <row r="2407" spans="1:43" s="1" customFormat="1" ht="15.75" x14ac:dyDescent="0.25">
      <c r="A2407" s="47">
        <v>2408</v>
      </c>
      <c r="B2407" s="47" t="s">
        <v>11056</v>
      </c>
      <c r="C2407" s="47" t="s">
        <v>425</v>
      </c>
      <c r="D2407" s="69" t="s">
        <v>1611</v>
      </c>
      <c r="E2407" s="47">
        <v>2004</v>
      </c>
      <c r="F2407" s="69" t="s">
        <v>427</v>
      </c>
      <c r="G2407" s="69" t="s">
        <v>428</v>
      </c>
      <c r="H2407" s="69" t="s">
        <v>10528</v>
      </c>
      <c r="I2407" s="70">
        <v>1.269703244720483</v>
      </c>
      <c r="J2407" s="47" t="s">
        <v>430</v>
      </c>
      <c r="K2407" s="47">
        <v>8</v>
      </c>
      <c r="L2407" s="71"/>
      <c r="M2407" s="47">
        <v>75</v>
      </c>
      <c r="N2407" s="48">
        <f t="shared" si="223"/>
        <v>160</v>
      </c>
      <c r="O2407" s="48">
        <f t="shared" si="224"/>
        <v>203.15251915527728</v>
      </c>
      <c r="P2407" s="72">
        <f t="shared" si="225"/>
        <v>20.315251915527728</v>
      </c>
      <c r="Q2407" s="73">
        <f t="shared" si="226"/>
        <v>33.520165660620748</v>
      </c>
      <c r="R2407" s="48">
        <f t="shared" si="227"/>
        <v>256.98793673142575</v>
      </c>
      <c r="S2407" s="74">
        <f t="shared" si="228"/>
        <v>55</v>
      </c>
      <c r="T2407" s="6" t="s">
        <v>431</v>
      </c>
      <c r="U2407" s="47" t="s">
        <v>432</v>
      </c>
      <c r="V2407" s="47">
        <v>1</v>
      </c>
      <c r="W2407" s="47">
        <v>1</v>
      </c>
      <c r="X2407" s="47">
        <v>1</v>
      </c>
      <c r="Y2407" s="47">
        <v>1</v>
      </c>
      <c r="Z2407" s="75">
        <v>40855.63726851852</v>
      </c>
      <c r="AA2407" s="6" t="s">
        <v>433</v>
      </c>
      <c r="AB2407" s="47" t="s">
        <v>1612</v>
      </c>
      <c r="AC2407" s="47" t="s">
        <v>1614</v>
      </c>
      <c r="AD2407" s="47" t="s">
        <v>10523</v>
      </c>
      <c r="AE2407" s="47" t="s">
        <v>11057</v>
      </c>
      <c r="AF2407" s="6" t="s">
        <v>11058</v>
      </c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</row>
    <row r="2408" spans="1:43" s="1" customFormat="1" ht="15.75" x14ac:dyDescent="0.25">
      <c r="A2408" s="47">
        <v>2409</v>
      </c>
      <c r="B2408" s="47" t="s">
        <v>11059</v>
      </c>
      <c r="C2408" s="47" t="s">
        <v>425</v>
      </c>
      <c r="D2408" s="69" t="s">
        <v>426</v>
      </c>
      <c r="E2408" s="47">
        <v>2009</v>
      </c>
      <c r="F2408" s="69" t="s">
        <v>427</v>
      </c>
      <c r="G2408" s="69" t="s">
        <v>428</v>
      </c>
      <c r="H2408" s="69" t="s">
        <v>429</v>
      </c>
      <c r="I2408" s="70">
        <v>2.3997990677222272</v>
      </c>
      <c r="J2408" s="47" t="s">
        <v>430</v>
      </c>
      <c r="K2408" s="47">
        <v>8</v>
      </c>
      <c r="L2408" s="71"/>
      <c r="M2408" s="47">
        <v>75</v>
      </c>
      <c r="N2408" s="48">
        <f t="shared" si="223"/>
        <v>160</v>
      </c>
      <c r="O2408" s="48">
        <f t="shared" si="224"/>
        <v>383.96785083555636</v>
      </c>
      <c r="P2408" s="72">
        <f t="shared" si="225"/>
        <v>38.396785083555642</v>
      </c>
      <c r="Q2408" s="73">
        <f t="shared" si="226"/>
        <v>63.354695387866798</v>
      </c>
      <c r="R2408" s="48">
        <f t="shared" si="227"/>
        <v>485.7193313069788</v>
      </c>
      <c r="S2408" s="74">
        <f t="shared" si="228"/>
        <v>60</v>
      </c>
      <c r="T2408" s="6" t="s">
        <v>431</v>
      </c>
      <c r="U2408" s="47" t="s">
        <v>432</v>
      </c>
      <c r="V2408" s="47">
        <v>1</v>
      </c>
      <c r="W2408" s="47">
        <v>1</v>
      </c>
      <c r="X2408" s="47">
        <v>1</v>
      </c>
      <c r="Y2408" s="47">
        <v>1</v>
      </c>
      <c r="Z2408" s="75">
        <v>40855.63726851852</v>
      </c>
      <c r="AA2408" s="6" t="s">
        <v>433</v>
      </c>
      <c r="AB2408" s="47" t="s">
        <v>431</v>
      </c>
      <c r="AC2408" s="47" t="s">
        <v>11060</v>
      </c>
      <c r="AD2408" s="47" t="s">
        <v>434</v>
      </c>
      <c r="AE2408" s="47" t="s">
        <v>11061</v>
      </c>
      <c r="AF2408" s="6" t="s">
        <v>11062</v>
      </c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</row>
    <row r="2409" spans="1:43" s="1" customFormat="1" ht="15.75" x14ac:dyDescent="0.25">
      <c r="A2409" s="47">
        <v>2410</v>
      </c>
      <c r="B2409" s="47" t="s">
        <v>11063</v>
      </c>
      <c r="C2409" s="47" t="s">
        <v>425</v>
      </c>
      <c r="D2409" s="69" t="s">
        <v>1611</v>
      </c>
      <c r="E2409" s="47">
        <v>2004</v>
      </c>
      <c r="F2409" s="69" t="s">
        <v>427</v>
      </c>
      <c r="G2409" s="69" t="s">
        <v>428</v>
      </c>
      <c r="H2409" s="69" t="s">
        <v>429</v>
      </c>
      <c r="I2409" s="70">
        <v>28.466622189542541</v>
      </c>
      <c r="J2409" s="47" t="s">
        <v>430</v>
      </c>
      <c r="K2409" s="47">
        <v>8</v>
      </c>
      <c r="L2409" s="71"/>
      <c r="M2409" s="47">
        <v>75</v>
      </c>
      <c r="N2409" s="48">
        <f t="shared" si="223"/>
        <v>160</v>
      </c>
      <c r="O2409" s="48">
        <f t="shared" si="224"/>
        <v>4554.6595503268063</v>
      </c>
      <c r="P2409" s="72">
        <f t="shared" si="225"/>
        <v>455.46595503268065</v>
      </c>
      <c r="Q2409" s="73">
        <f t="shared" si="226"/>
        <v>751.51882580392305</v>
      </c>
      <c r="R2409" s="48">
        <f t="shared" si="227"/>
        <v>5761.6443311634102</v>
      </c>
      <c r="S2409" s="74">
        <f t="shared" si="228"/>
        <v>55</v>
      </c>
      <c r="T2409" s="6" t="s">
        <v>431</v>
      </c>
      <c r="U2409" s="47" t="s">
        <v>432</v>
      </c>
      <c r="V2409" s="47">
        <v>1</v>
      </c>
      <c r="W2409" s="47">
        <v>1</v>
      </c>
      <c r="X2409" s="47">
        <v>1</v>
      </c>
      <c r="Y2409" s="47">
        <v>1</v>
      </c>
      <c r="Z2409" s="75">
        <v>40855.637280092589</v>
      </c>
      <c r="AA2409" s="6" t="s">
        <v>433</v>
      </c>
      <c r="AB2409" s="47" t="s">
        <v>1612</v>
      </c>
      <c r="AC2409" s="47" t="s">
        <v>1619</v>
      </c>
      <c r="AD2409" s="47" t="s">
        <v>11060</v>
      </c>
      <c r="AE2409" s="47" t="s">
        <v>11064</v>
      </c>
      <c r="AF2409" s="6" t="s">
        <v>11065</v>
      </c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</row>
    <row r="2410" spans="1:43" s="1" customFormat="1" ht="15.75" x14ac:dyDescent="0.25">
      <c r="A2410" s="47">
        <v>2411</v>
      </c>
      <c r="B2410" s="47" t="s">
        <v>11066</v>
      </c>
      <c r="C2410" s="47" t="s">
        <v>1618</v>
      </c>
      <c r="D2410" s="69" t="s">
        <v>1611</v>
      </c>
      <c r="E2410" s="47">
        <v>2004</v>
      </c>
      <c r="F2410" s="69" t="s">
        <v>427</v>
      </c>
      <c r="G2410" s="69" t="s">
        <v>451</v>
      </c>
      <c r="H2410" s="69" t="s">
        <v>451</v>
      </c>
      <c r="I2410" s="70">
        <v>51.799391771005993</v>
      </c>
      <c r="J2410" s="47" t="s">
        <v>430</v>
      </c>
      <c r="K2410" s="47">
        <v>8</v>
      </c>
      <c r="L2410" s="71"/>
      <c r="M2410" s="47">
        <v>75</v>
      </c>
      <c r="N2410" s="48">
        <f t="shared" si="223"/>
        <v>160</v>
      </c>
      <c r="O2410" s="48">
        <f t="shared" si="224"/>
        <v>8287.9026833609587</v>
      </c>
      <c r="P2410" s="72">
        <f t="shared" si="225"/>
        <v>828.79026833609589</v>
      </c>
      <c r="Q2410" s="73">
        <f t="shared" si="226"/>
        <v>1367.503942754558</v>
      </c>
      <c r="R2410" s="48">
        <f t="shared" si="227"/>
        <v>10484.196894451612</v>
      </c>
      <c r="S2410" s="74">
        <f t="shared" si="228"/>
        <v>55</v>
      </c>
      <c r="T2410" s="6" t="s">
        <v>431</v>
      </c>
      <c r="U2410" s="47" t="s">
        <v>432</v>
      </c>
      <c r="V2410" s="47">
        <v>1</v>
      </c>
      <c r="W2410" s="47">
        <v>1</v>
      </c>
      <c r="X2410" s="47">
        <v>1</v>
      </c>
      <c r="Y2410" s="47">
        <v>1</v>
      </c>
      <c r="Z2410" s="75">
        <v>40855.637280092589</v>
      </c>
      <c r="AA2410" s="6" t="s">
        <v>433</v>
      </c>
      <c r="AB2410" s="47" t="s">
        <v>1612</v>
      </c>
      <c r="AC2410" s="47" t="s">
        <v>1625</v>
      </c>
      <c r="AD2410" s="47" t="s">
        <v>11067</v>
      </c>
      <c r="AE2410" s="47" t="s">
        <v>11068</v>
      </c>
      <c r="AF2410" s="6" t="s">
        <v>11069</v>
      </c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</row>
    <row r="2411" spans="1:43" s="1" customFormat="1" ht="15.75" x14ac:dyDescent="0.25">
      <c r="A2411" s="47">
        <v>2412</v>
      </c>
      <c r="B2411" s="47" t="s">
        <v>1628</v>
      </c>
      <c r="C2411" s="47" t="s">
        <v>1618</v>
      </c>
      <c r="D2411" s="69" t="s">
        <v>1611</v>
      </c>
      <c r="E2411" s="47">
        <v>2004</v>
      </c>
      <c r="F2411" s="69" t="s">
        <v>427</v>
      </c>
      <c r="G2411" s="69" t="s">
        <v>904</v>
      </c>
      <c r="H2411" s="69" t="s">
        <v>1629</v>
      </c>
      <c r="I2411" s="70">
        <v>6.0716693025273241</v>
      </c>
      <c r="J2411" s="47" t="s">
        <v>430</v>
      </c>
      <c r="K2411" s="47">
        <v>8</v>
      </c>
      <c r="L2411" s="71"/>
      <c r="M2411" s="47">
        <v>75</v>
      </c>
      <c r="N2411" s="48">
        <f t="shared" si="223"/>
        <v>160</v>
      </c>
      <c r="O2411" s="48">
        <f t="shared" si="224"/>
        <v>971.46708840437191</v>
      </c>
      <c r="P2411" s="72">
        <f t="shared" si="225"/>
        <v>97.146708840437199</v>
      </c>
      <c r="Q2411" s="73">
        <f t="shared" si="226"/>
        <v>160.29206958672137</v>
      </c>
      <c r="R2411" s="48">
        <f t="shared" si="227"/>
        <v>1228.9058668315306</v>
      </c>
      <c r="S2411" s="74">
        <f t="shared" si="228"/>
        <v>55</v>
      </c>
      <c r="T2411" s="6" t="s">
        <v>431</v>
      </c>
      <c r="U2411" s="47" t="s">
        <v>432</v>
      </c>
      <c r="V2411" s="47">
        <v>1</v>
      </c>
      <c r="W2411" s="47">
        <v>1</v>
      </c>
      <c r="X2411" s="47">
        <v>1</v>
      </c>
      <c r="Y2411" s="47">
        <v>1</v>
      </c>
      <c r="Z2411" s="75">
        <v>40855.63486111111</v>
      </c>
      <c r="AA2411" s="6" t="s">
        <v>433</v>
      </c>
      <c r="AB2411" s="47" t="s">
        <v>1612</v>
      </c>
      <c r="AC2411" s="47" t="s">
        <v>1630</v>
      </c>
      <c r="AD2411" s="47" t="s">
        <v>1631</v>
      </c>
      <c r="AE2411" s="47" t="s">
        <v>1632</v>
      </c>
      <c r="AF2411" s="6" t="s">
        <v>11070</v>
      </c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</row>
    <row r="2412" spans="1:43" s="1" customFormat="1" ht="15.75" x14ac:dyDescent="0.25">
      <c r="A2412" s="47">
        <v>2413</v>
      </c>
      <c r="B2412" s="47" t="s">
        <v>11071</v>
      </c>
      <c r="C2412" s="47" t="s">
        <v>1618</v>
      </c>
      <c r="D2412" s="69" t="s">
        <v>1611</v>
      </c>
      <c r="E2412" s="47">
        <v>2004</v>
      </c>
      <c r="F2412" s="69" t="s">
        <v>427</v>
      </c>
      <c r="G2412" s="69" t="s">
        <v>904</v>
      </c>
      <c r="H2412" s="69" t="s">
        <v>428</v>
      </c>
      <c r="I2412" s="70">
        <v>3.8953405107982531</v>
      </c>
      <c r="J2412" s="47" t="s">
        <v>430</v>
      </c>
      <c r="K2412" s="47">
        <v>8</v>
      </c>
      <c r="L2412" s="71"/>
      <c r="M2412" s="47">
        <v>75</v>
      </c>
      <c r="N2412" s="48">
        <f t="shared" ref="N2412:N2475" si="229">IF(K2412=4,100,IF(K2412=6,140,IF(K2412=8,160,IF(K2412=10,180,IF(K2412=12,200,IF(K2412=14,225,IF(K2412=16,275,IF(K2412=18,350,0))))))))</f>
        <v>160</v>
      </c>
      <c r="O2412" s="48">
        <f t="shared" si="224"/>
        <v>623.25448172772053</v>
      </c>
      <c r="P2412" s="72">
        <f t="shared" si="225"/>
        <v>62.325448172772056</v>
      </c>
      <c r="Q2412" s="73">
        <f t="shared" si="226"/>
        <v>102.83698948507389</v>
      </c>
      <c r="R2412" s="48">
        <f t="shared" si="227"/>
        <v>788.41691938556653</v>
      </c>
      <c r="S2412" s="74">
        <f t="shared" si="228"/>
        <v>55</v>
      </c>
      <c r="T2412" s="6" t="s">
        <v>431</v>
      </c>
      <c r="U2412" s="47" t="s">
        <v>432</v>
      </c>
      <c r="V2412" s="47">
        <v>1</v>
      </c>
      <c r="W2412" s="47">
        <v>1</v>
      </c>
      <c r="X2412" s="47">
        <v>1</v>
      </c>
      <c r="Y2412" s="47">
        <v>1</v>
      </c>
      <c r="Z2412" s="75">
        <v>41521.599733796298</v>
      </c>
      <c r="AA2412" s="6" t="s">
        <v>433</v>
      </c>
      <c r="AB2412" s="47" t="s">
        <v>1612</v>
      </c>
      <c r="AC2412" s="47" t="s">
        <v>11072</v>
      </c>
      <c r="AD2412" s="47"/>
      <c r="AE2412" s="47" t="s">
        <v>11073</v>
      </c>
      <c r="AF2412" s="6" t="s">
        <v>11074</v>
      </c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</row>
    <row r="2413" spans="1:43" s="1" customFormat="1" ht="15.75" x14ac:dyDescent="0.25">
      <c r="A2413" s="47">
        <v>2414</v>
      </c>
      <c r="B2413" s="47" t="s">
        <v>11075</v>
      </c>
      <c r="C2413" s="47" t="s">
        <v>1618</v>
      </c>
      <c r="D2413" s="69" t="s">
        <v>1611</v>
      </c>
      <c r="E2413" s="47">
        <v>2004</v>
      </c>
      <c r="F2413" s="69" t="s">
        <v>427</v>
      </c>
      <c r="G2413" s="69" t="s">
        <v>904</v>
      </c>
      <c r="H2413" s="69" t="s">
        <v>1629</v>
      </c>
      <c r="I2413" s="70">
        <v>52.502514216898561</v>
      </c>
      <c r="J2413" s="47" t="s">
        <v>430</v>
      </c>
      <c r="K2413" s="47">
        <v>8</v>
      </c>
      <c r="L2413" s="71"/>
      <c r="M2413" s="47">
        <v>75</v>
      </c>
      <c r="N2413" s="48">
        <f t="shared" si="229"/>
        <v>160</v>
      </c>
      <c r="O2413" s="48">
        <f t="shared" si="224"/>
        <v>8400.4022747037707</v>
      </c>
      <c r="P2413" s="72">
        <f t="shared" si="225"/>
        <v>840.04022747037709</v>
      </c>
      <c r="Q2413" s="73">
        <f t="shared" si="226"/>
        <v>1386.0663753261222</v>
      </c>
      <c r="R2413" s="48">
        <f t="shared" si="227"/>
        <v>10626.50887750027</v>
      </c>
      <c r="S2413" s="74">
        <f t="shared" si="228"/>
        <v>55</v>
      </c>
      <c r="T2413" s="6" t="s">
        <v>431</v>
      </c>
      <c r="U2413" s="47" t="s">
        <v>432</v>
      </c>
      <c r="V2413" s="47">
        <v>1</v>
      </c>
      <c r="W2413" s="47">
        <v>1</v>
      </c>
      <c r="X2413" s="47">
        <v>1</v>
      </c>
      <c r="Y2413" s="47">
        <v>1</v>
      </c>
      <c r="Z2413" s="75">
        <v>40855.637280092589</v>
      </c>
      <c r="AA2413" s="6" t="s">
        <v>433</v>
      </c>
      <c r="AB2413" s="47" t="s">
        <v>1612</v>
      </c>
      <c r="AC2413" s="47" t="s">
        <v>1635</v>
      </c>
      <c r="AD2413" s="47" t="s">
        <v>11076</v>
      </c>
      <c r="AE2413" s="47" t="s">
        <v>11077</v>
      </c>
      <c r="AF2413" s="6" t="s">
        <v>11078</v>
      </c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</row>
    <row r="2414" spans="1:43" s="1" customFormat="1" ht="15.75" x14ac:dyDescent="0.25">
      <c r="A2414" s="47">
        <v>2415</v>
      </c>
      <c r="B2414" s="47" t="s">
        <v>11079</v>
      </c>
      <c r="C2414" s="47" t="s">
        <v>425</v>
      </c>
      <c r="D2414" s="69" t="s">
        <v>1685</v>
      </c>
      <c r="E2414" s="47">
        <v>1979</v>
      </c>
      <c r="F2414" s="69" t="s">
        <v>427</v>
      </c>
      <c r="G2414" s="69" t="s">
        <v>10528</v>
      </c>
      <c r="H2414" s="69" t="s">
        <v>905</v>
      </c>
      <c r="I2414" s="70">
        <v>1.8802523697176929</v>
      </c>
      <c r="J2414" s="47" t="s">
        <v>430</v>
      </c>
      <c r="K2414" s="47">
        <v>8</v>
      </c>
      <c r="L2414" s="71"/>
      <c r="M2414" s="47">
        <v>75</v>
      </c>
      <c r="N2414" s="48">
        <f t="shared" si="229"/>
        <v>160</v>
      </c>
      <c r="O2414" s="48">
        <f t="shared" si="224"/>
        <v>300.84037915483088</v>
      </c>
      <c r="P2414" s="72">
        <f t="shared" si="225"/>
        <v>30.084037915483091</v>
      </c>
      <c r="Q2414" s="73">
        <f t="shared" si="226"/>
        <v>49.63866256054709</v>
      </c>
      <c r="R2414" s="48">
        <f t="shared" si="227"/>
        <v>380.56307963086101</v>
      </c>
      <c r="S2414" s="74">
        <f t="shared" si="228"/>
        <v>30</v>
      </c>
      <c r="T2414" s="6" t="s">
        <v>431</v>
      </c>
      <c r="U2414" s="47" t="s">
        <v>432</v>
      </c>
      <c r="V2414" s="47">
        <v>1</v>
      </c>
      <c r="W2414" s="47">
        <v>1</v>
      </c>
      <c r="X2414" s="47">
        <v>1</v>
      </c>
      <c r="Y2414" s="47">
        <v>1</v>
      </c>
      <c r="Z2414" s="75">
        <v>40855.637280092589</v>
      </c>
      <c r="AA2414" s="6" t="s">
        <v>433</v>
      </c>
      <c r="AB2414" s="47" t="s">
        <v>1686</v>
      </c>
      <c r="AC2414" s="47" t="s">
        <v>7982</v>
      </c>
      <c r="AD2414" s="47" t="s">
        <v>10536</v>
      </c>
      <c r="AE2414" s="47" t="s">
        <v>11080</v>
      </c>
      <c r="AF2414" s="6" t="s">
        <v>11081</v>
      </c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</row>
    <row r="2415" spans="1:43" s="1" customFormat="1" ht="15.75" x14ac:dyDescent="0.25">
      <c r="A2415" s="47">
        <v>2416</v>
      </c>
      <c r="B2415" s="47" t="s">
        <v>11082</v>
      </c>
      <c r="C2415" s="47" t="s">
        <v>1735</v>
      </c>
      <c r="D2415" s="69" t="s">
        <v>5609</v>
      </c>
      <c r="E2415" s="47">
        <v>2002</v>
      </c>
      <c r="F2415" s="69" t="s">
        <v>4511</v>
      </c>
      <c r="G2415" s="69" t="s">
        <v>427</v>
      </c>
      <c r="H2415" s="69" t="s">
        <v>904</v>
      </c>
      <c r="I2415" s="70">
        <v>49.999733338905671</v>
      </c>
      <c r="J2415" s="47" t="s">
        <v>430</v>
      </c>
      <c r="K2415" s="47">
        <v>8</v>
      </c>
      <c r="L2415" s="71"/>
      <c r="M2415" s="47">
        <v>75</v>
      </c>
      <c r="N2415" s="48">
        <f t="shared" si="229"/>
        <v>160</v>
      </c>
      <c r="O2415" s="48">
        <f t="shared" si="224"/>
        <v>7999.9573342249078</v>
      </c>
      <c r="P2415" s="72">
        <f t="shared" si="225"/>
        <v>799.99573342249084</v>
      </c>
      <c r="Q2415" s="73">
        <f t="shared" si="226"/>
        <v>1319.9929601471097</v>
      </c>
      <c r="R2415" s="48">
        <f t="shared" si="227"/>
        <v>10119.946027794509</v>
      </c>
      <c r="S2415" s="74">
        <f t="shared" si="228"/>
        <v>53</v>
      </c>
      <c r="T2415" s="6" t="s">
        <v>431</v>
      </c>
      <c r="U2415" s="47" t="s">
        <v>432</v>
      </c>
      <c r="V2415" s="47">
        <v>1</v>
      </c>
      <c r="W2415" s="47">
        <v>1</v>
      </c>
      <c r="X2415" s="47">
        <v>1</v>
      </c>
      <c r="Y2415" s="47">
        <v>1</v>
      </c>
      <c r="Z2415" s="75">
        <v>40855.637280092589</v>
      </c>
      <c r="AA2415" s="6" t="s">
        <v>433</v>
      </c>
      <c r="AB2415" s="47" t="s">
        <v>5611</v>
      </c>
      <c r="AC2415" s="47" t="s">
        <v>11083</v>
      </c>
      <c r="AD2415" s="47" t="s">
        <v>11084</v>
      </c>
      <c r="AE2415" s="47" t="s">
        <v>11085</v>
      </c>
      <c r="AF2415" s="6" t="s">
        <v>11086</v>
      </c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</row>
    <row r="2416" spans="1:43" s="1" customFormat="1" ht="31.5" x14ac:dyDescent="0.25">
      <c r="A2416" s="47">
        <v>2417</v>
      </c>
      <c r="B2416" s="47" t="s">
        <v>11087</v>
      </c>
      <c r="C2416" s="47" t="s">
        <v>4524</v>
      </c>
      <c r="D2416" s="69" t="s">
        <v>2925</v>
      </c>
      <c r="E2416" s="47">
        <v>2003</v>
      </c>
      <c r="F2416" s="69" t="s">
        <v>904</v>
      </c>
      <c r="G2416" s="69" t="s">
        <v>812</v>
      </c>
      <c r="H2416" s="69" t="s">
        <v>1677</v>
      </c>
      <c r="I2416" s="70">
        <v>53.270759374089693</v>
      </c>
      <c r="J2416" s="47" t="s">
        <v>430</v>
      </c>
      <c r="K2416" s="47">
        <v>8</v>
      </c>
      <c r="L2416" s="71"/>
      <c r="M2416" s="47">
        <v>75</v>
      </c>
      <c r="N2416" s="48">
        <f t="shared" si="229"/>
        <v>160</v>
      </c>
      <c r="O2416" s="48">
        <f t="shared" si="224"/>
        <v>8523.3214998543517</v>
      </c>
      <c r="P2416" s="72">
        <f t="shared" si="225"/>
        <v>852.33214998543519</v>
      </c>
      <c r="Q2416" s="73">
        <f t="shared" si="226"/>
        <v>1406.3480474759681</v>
      </c>
      <c r="R2416" s="48">
        <f t="shared" si="227"/>
        <v>10782.001697315754</v>
      </c>
      <c r="S2416" s="74">
        <f t="shared" si="228"/>
        <v>54</v>
      </c>
      <c r="T2416" s="6" t="s">
        <v>431</v>
      </c>
      <c r="U2416" s="47" t="s">
        <v>432</v>
      </c>
      <c r="V2416" s="47">
        <v>1</v>
      </c>
      <c r="W2416" s="47">
        <v>1</v>
      </c>
      <c r="X2416" s="47">
        <v>1</v>
      </c>
      <c r="Y2416" s="47">
        <v>1</v>
      </c>
      <c r="Z2416" s="75">
        <v>40855.637280092589</v>
      </c>
      <c r="AA2416" s="6" t="s">
        <v>433</v>
      </c>
      <c r="AB2416" s="47" t="s">
        <v>2926</v>
      </c>
      <c r="AC2416" s="47" t="s">
        <v>11088</v>
      </c>
      <c r="AD2416" s="47" t="s">
        <v>10442</v>
      </c>
      <c r="AE2416" s="47" t="s">
        <v>11089</v>
      </c>
      <c r="AF2416" s="6" t="s">
        <v>11090</v>
      </c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</row>
    <row r="2417" spans="1:43" s="1" customFormat="1" ht="31.5" x14ac:dyDescent="0.25">
      <c r="A2417" s="47">
        <v>2418</v>
      </c>
      <c r="B2417" s="47" t="s">
        <v>11091</v>
      </c>
      <c r="C2417" s="47" t="s">
        <v>4524</v>
      </c>
      <c r="D2417" s="69" t="s">
        <v>2925</v>
      </c>
      <c r="E2417" s="47">
        <v>2003</v>
      </c>
      <c r="F2417" s="69" t="s">
        <v>904</v>
      </c>
      <c r="G2417" s="69" t="s">
        <v>812</v>
      </c>
      <c r="H2417" s="69" t="s">
        <v>1677</v>
      </c>
      <c r="I2417" s="70">
        <v>3.7772597430452479</v>
      </c>
      <c r="J2417" s="47" t="s">
        <v>430</v>
      </c>
      <c r="K2417" s="47">
        <v>8</v>
      </c>
      <c r="L2417" s="71"/>
      <c r="M2417" s="47">
        <v>75</v>
      </c>
      <c r="N2417" s="48">
        <f t="shared" si="229"/>
        <v>160</v>
      </c>
      <c r="O2417" s="48">
        <f t="shared" si="224"/>
        <v>604.36155888723965</v>
      </c>
      <c r="P2417" s="72">
        <f t="shared" si="225"/>
        <v>60.436155888723967</v>
      </c>
      <c r="Q2417" s="73">
        <f t="shared" si="226"/>
        <v>99.719657216394538</v>
      </c>
      <c r="R2417" s="48">
        <f t="shared" si="227"/>
        <v>764.51737199235822</v>
      </c>
      <c r="S2417" s="74">
        <f t="shared" si="228"/>
        <v>54</v>
      </c>
      <c r="T2417" s="6" t="s">
        <v>431</v>
      </c>
      <c r="U2417" s="47" t="s">
        <v>432</v>
      </c>
      <c r="V2417" s="47">
        <v>1</v>
      </c>
      <c r="W2417" s="47">
        <v>1</v>
      </c>
      <c r="X2417" s="47">
        <v>1</v>
      </c>
      <c r="Y2417" s="47">
        <v>1</v>
      </c>
      <c r="Z2417" s="75">
        <v>40855.637280092589</v>
      </c>
      <c r="AA2417" s="6" t="s">
        <v>433</v>
      </c>
      <c r="AB2417" s="47" t="s">
        <v>2926</v>
      </c>
      <c r="AC2417" s="47" t="s">
        <v>11092</v>
      </c>
      <c r="AD2417" s="47" t="s">
        <v>11088</v>
      </c>
      <c r="AE2417" s="47" t="s">
        <v>11093</v>
      </c>
      <c r="AF2417" s="6" t="s">
        <v>11094</v>
      </c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</row>
    <row r="2418" spans="1:43" s="1" customFormat="1" ht="31.5" x14ac:dyDescent="0.25">
      <c r="A2418" s="47">
        <v>2419</v>
      </c>
      <c r="B2418" s="47" t="s">
        <v>11095</v>
      </c>
      <c r="C2418" s="47" t="s">
        <v>2924</v>
      </c>
      <c r="D2418" s="69" t="s">
        <v>2925</v>
      </c>
      <c r="E2418" s="47">
        <v>2003</v>
      </c>
      <c r="F2418" s="69" t="s">
        <v>904</v>
      </c>
      <c r="G2418" s="69" t="s">
        <v>812</v>
      </c>
      <c r="H2418" s="69" t="s">
        <v>1677</v>
      </c>
      <c r="I2418" s="70">
        <v>4.4992366173201601</v>
      </c>
      <c r="J2418" s="47" t="s">
        <v>430</v>
      </c>
      <c r="K2418" s="47">
        <v>8</v>
      </c>
      <c r="L2418" s="71"/>
      <c r="M2418" s="47">
        <v>75</v>
      </c>
      <c r="N2418" s="48">
        <f t="shared" si="229"/>
        <v>160</v>
      </c>
      <c r="O2418" s="48">
        <f t="shared" si="224"/>
        <v>719.87785877122565</v>
      </c>
      <c r="P2418" s="72">
        <f t="shared" si="225"/>
        <v>71.987785877122562</v>
      </c>
      <c r="Q2418" s="73">
        <f t="shared" si="226"/>
        <v>118.77984669725222</v>
      </c>
      <c r="R2418" s="48">
        <f t="shared" si="227"/>
        <v>910.64549134560036</v>
      </c>
      <c r="S2418" s="74">
        <f t="shared" si="228"/>
        <v>54</v>
      </c>
      <c r="T2418" s="6" t="s">
        <v>431</v>
      </c>
      <c r="U2418" s="47" t="s">
        <v>432</v>
      </c>
      <c r="V2418" s="47">
        <v>1</v>
      </c>
      <c r="W2418" s="47">
        <v>1</v>
      </c>
      <c r="X2418" s="47">
        <v>1</v>
      </c>
      <c r="Y2418" s="47">
        <v>1</v>
      </c>
      <c r="Z2418" s="75">
        <v>42913.610729166663</v>
      </c>
      <c r="AA2418" s="6" t="s">
        <v>433</v>
      </c>
      <c r="AB2418" s="47" t="s">
        <v>2926</v>
      </c>
      <c r="AC2418" s="47" t="s">
        <v>2927</v>
      </c>
      <c r="AD2418" s="47" t="s">
        <v>10447</v>
      </c>
      <c r="AE2418" s="47" t="s">
        <v>11096</v>
      </c>
      <c r="AF2418" s="6" t="s">
        <v>11097</v>
      </c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</row>
    <row r="2419" spans="1:43" s="1" customFormat="1" ht="31.5" x14ac:dyDescent="0.25">
      <c r="A2419" s="47">
        <v>2420</v>
      </c>
      <c r="B2419" s="47" t="s">
        <v>11098</v>
      </c>
      <c r="C2419" s="47" t="s">
        <v>4524</v>
      </c>
      <c r="D2419" s="69" t="s">
        <v>5609</v>
      </c>
      <c r="E2419" s="47">
        <v>2002</v>
      </c>
      <c r="F2419" s="69" t="s">
        <v>904</v>
      </c>
      <c r="G2419" s="69" t="s">
        <v>5610</v>
      </c>
      <c r="H2419" s="69" t="s">
        <v>1677</v>
      </c>
      <c r="I2419" s="70">
        <v>46.059442945135771</v>
      </c>
      <c r="J2419" s="47" t="s">
        <v>430</v>
      </c>
      <c r="K2419" s="47">
        <v>8</v>
      </c>
      <c r="L2419" s="71"/>
      <c r="M2419" s="47">
        <v>75</v>
      </c>
      <c r="N2419" s="48">
        <f t="shared" si="229"/>
        <v>160</v>
      </c>
      <c r="O2419" s="48">
        <f t="shared" si="224"/>
        <v>7369.5108712217234</v>
      </c>
      <c r="P2419" s="72">
        <f t="shared" si="225"/>
        <v>736.95108712217234</v>
      </c>
      <c r="Q2419" s="73">
        <f t="shared" si="226"/>
        <v>1215.9692937515845</v>
      </c>
      <c r="R2419" s="48">
        <f t="shared" si="227"/>
        <v>9322.4312520954809</v>
      </c>
      <c r="S2419" s="74">
        <f t="shared" si="228"/>
        <v>53</v>
      </c>
      <c r="T2419" s="6" t="s">
        <v>431</v>
      </c>
      <c r="U2419" s="47" t="s">
        <v>432</v>
      </c>
      <c r="V2419" s="47">
        <v>1</v>
      </c>
      <c r="W2419" s="47">
        <v>1</v>
      </c>
      <c r="X2419" s="47">
        <v>1</v>
      </c>
      <c r="Y2419" s="47">
        <v>1</v>
      </c>
      <c r="Z2419" s="75">
        <v>40855.637291666673</v>
      </c>
      <c r="AA2419" s="6" t="s">
        <v>433</v>
      </c>
      <c r="AB2419" s="47" t="s">
        <v>5611</v>
      </c>
      <c r="AC2419" s="47" t="s">
        <v>5613</v>
      </c>
      <c r="AD2419" s="47"/>
      <c r="AE2419" s="47" t="s">
        <v>11099</v>
      </c>
      <c r="AF2419" s="6" t="s">
        <v>11100</v>
      </c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</row>
    <row r="2420" spans="1:43" s="1" customFormat="1" ht="31.5" x14ac:dyDescent="0.25">
      <c r="A2420" s="47">
        <v>2421</v>
      </c>
      <c r="B2420" s="47" t="s">
        <v>11101</v>
      </c>
      <c r="C2420" s="47" t="s">
        <v>4524</v>
      </c>
      <c r="D2420" s="69" t="s">
        <v>5609</v>
      </c>
      <c r="E2420" s="47">
        <v>2002</v>
      </c>
      <c r="F2420" s="69" t="s">
        <v>904</v>
      </c>
      <c r="G2420" s="69" t="s">
        <v>5610</v>
      </c>
      <c r="H2420" s="69" t="s">
        <v>1677</v>
      </c>
      <c r="I2420" s="70">
        <v>39.481971862852689</v>
      </c>
      <c r="J2420" s="47" t="s">
        <v>430</v>
      </c>
      <c r="K2420" s="47">
        <v>8</v>
      </c>
      <c r="L2420" s="71"/>
      <c r="M2420" s="47">
        <v>75</v>
      </c>
      <c r="N2420" s="48">
        <f t="shared" si="229"/>
        <v>160</v>
      </c>
      <c r="O2420" s="48">
        <f t="shared" si="224"/>
        <v>6317.1154980564297</v>
      </c>
      <c r="P2420" s="72">
        <f t="shared" si="225"/>
        <v>631.71154980564302</v>
      </c>
      <c r="Q2420" s="73">
        <f t="shared" si="226"/>
        <v>1042.3240571793108</v>
      </c>
      <c r="R2420" s="48">
        <f t="shared" si="227"/>
        <v>7991.1511050413828</v>
      </c>
      <c r="S2420" s="74">
        <f t="shared" si="228"/>
        <v>53</v>
      </c>
      <c r="T2420" s="6" t="s">
        <v>431</v>
      </c>
      <c r="U2420" s="47" t="s">
        <v>432</v>
      </c>
      <c r="V2420" s="47">
        <v>1</v>
      </c>
      <c r="W2420" s="47">
        <v>1</v>
      </c>
      <c r="X2420" s="47">
        <v>1</v>
      </c>
      <c r="Y2420" s="47">
        <v>1</v>
      </c>
      <c r="Z2420" s="75">
        <v>40855.637291666673</v>
      </c>
      <c r="AA2420" s="6" t="s">
        <v>433</v>
      </c>
      <c r="AB2420" s="47"/>
      <c r="AC2420" s="47" t="s">
        <v>11102</v>
      </c>
      <c r="AD2420" s="47" t="s">
        <v>11103</v>
      </c>
      <c r="AE2420" s="47" t="s">
        <v>11104</v>
      </c>
      <c r="AF2420" s="6" t="s">
        <v>11105</v>
      </c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</row>
    <row r="2421" spans="1:43" s="1" customFormat="1" ht="31.5" x14ac:dyDescent="0.25">
      <c r="A2421" s="47">
        <v>2422</v>
      </c>
      <c r="B2421" s="47" t="s">
        <v>11106</v>
      </c>
      <c r="C2421" s="47" t="s">
        <v>4524</v>
      </c>
      <c r="D2421" s="69" t="s">
        <v>5609</v>
      </c>
      <c r="E2421" s="47">
        <v>2002</v>
      </c>
      <c r="F2421" s="69" t="s">
        <v>904</v>
      </c>
      <c r="G2421" s="69" t="s">
        <v>5610</v>
      </c>
      <c r="H2421" s="69" t="s">
        <v>1677</v>
      </c>
      <c r="I2421" s="70">
        <v>1.4524281506623411</v>
      </c>
      <c r="J2421" s="47" t="s">
        <v>430</v>
      </c>
      <c r="K2421" s="47">
        <v>8</v>
      </c>
      <c r="L2421" s="71"/>
      <c r="M2421" s="47">
        <v>75</v>
      </c>
      <c r="N2421" s="48">
        <f t="shared" si="229"/>
        <v>160</v>
      </c>
      <c r="O2421" s="48">
        <f t="shared" si="224"/>
        <v>232.38850410597456</v>
      </c>
      <c r="P2421" s="72">
        <f t="shared" si="225"/>
        <v>23.238850410597458</v>
      </c>
      <c r="Q2421" s="73">
        <f t="shared" si="226"/>
        <v>38.344103177485799</v>
      </c>
      <c r="R2421" s="48">
        <f t="shared" si="227"/>
        <v>293.97145769405779</v>
      </c>
      <c r="S2421" s="74">
        <f t="shared" si="228"/>
        <v>53</v>
      </c>
      <c r="T2421" s="6" t="s">
        <v>431</v>
      </c>
      <c r="U2421" s="47" t="s">
        <v>432</v>
      </c>
      <c r="V2421" s="47">
        <v>1</v>
      </c>
      <c r="W2421" s="47">
        <v>1</v>
      </c>
      <c r="X2421" s="47">
        <v>1</v>
      </c>
      <c r="Y2421" s="47">
        <v>1</v>
      </c>
      <c r="Z2421" s="75">
        <v>40855.637291666673</v>
      </c>
      <c r="AA2421" s="6" t="s">
        <v>433</v>
      </c>
      <c r="AB2421" s="47" t="s">
        <v>5611</v>
      </c>
      <c r="AC2421" s="47" t="s">
        <v>11107</v>
      </c>
      <c r="AD2421" s="47" t="s">
        <v>11102</v>
      </c>
      <c r="AE2421" s="47" t="s">
        <v>11108</v>
      </c>
      <c r="AF2421" s="6" t="s">
        <v>11109</v>
      </c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</row>
    <row r="2422" spans="1:43" s="1" customFormat="1" ht="15.75" x14ac:dyDescent="0.25">
      <c r="A2422" s="47">
        <v>2423</v>
      </c>
      <c r="B2422" s="47" t="s">
        <v>11110</v>
      </c>
      <c r="C2422" s="47" t="s">
        <v>4524</v>
      </c>
      <c r="D2422" s="69" t="s">
        <v>5609</v>
      </c>
      <c r="E2422" s="47">
        <v>2002</v>
      </c>
      <c r="F2422" s="69" t="s">
        <v>1677</v>
      </c>
      <c r="G2422" s="69" t="s">
        <v>904</v>
      </c>
      <c r="H2422" s="69" t="s">
        <v>451</v>
      </c>
      <c r="I2422" s="70">
        <v>28.528328667572971</v>
      </c>
      <c r="J2422" s="47" t="s">
        <v>430</v>
      </c>
      <c r="K2422" s="47">
        <v>8</v>
      </c>
      <c r="L2422" s="71"/>
      <c r="M2422" s="47">
        <v>75</v>
      </c>
      <c r="N2422" s="48">
        <f t="shared" si="229"/>
        <v>160</v>
      </c>
      <c r="O2422" s="48">
        <f t="shared" si="224"/>
        <v>4564.5325868116752</v>
      </c>
      <c r="P2422" s="72">
        <f t="shared" si="225"/>
        <v>456.45325868116754</v>
      </c>
      <c r="Q2422" s="73">
        <f t="shared" si="226"/>
        <v>753.14787682392637</v>
      </c>
      <c r="R2422" s="48">
        <f t="shared" si="227"/>
        <v>5774.1337223167693</v>
      </c>
      <c r="S2422" s="74">
        <f t="shared" si="228"/>
        <v>53</v>
      </c>
      <c r="T2422" s="6" t="s">
        <v>431</v>
      </c>
      <c r="U2422" s="47" t="s">
        <v>432</v>
      </c>
      <c r="V2422" s="47">
        <v>1</v>
      </c>
      <c r="W2422" s="47">
        <v>1</v>
      </c>
      <c r="X2422" s="47">
        <v>1</v>
      </c>
      <c r="Y2422" s="47">
        <v>1</v>
      </c>
      <c r="Z2422" s="75">
        <v>40855.637291666673</v>
      </c>
      <c r="AA2422" s="6" t="s">
        <v>433</v>
      </c>
      <c r="AB2422" s="47" t="s">
        <v>5611</v>
      </c>
      <c r="AC2422" s="47" t="s">
        <v>11111</v>
      </c>
      <c r="AD2422" s="47" t="s">
        <v>11112</v>
      </c>
      <c r="AE2422" s="47" t="s">
        <v>11113</v>
      </c>
      <c r="AF2422" s="6" t="s">
        <v>11114</v>
      </c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</row>
    <row r="2423" spans="1:43" s="1" customFormat="1" ht="15.75" x14ac:dyDescent="0.25">
      <c r="A2423" s="47">
        <v>2424</v>
      </c>
      <c r="B2423" s="47" t="s">
        <v>11115</v>
      </c>
      <c r="C2423" s="47" t="s">
        <v>4524</v>
      </c>
      <c r="D2423" s="69" t="s">
        <v>5609</v>
      </c>
      <c r="E2423" s="47">
        <v>2002</v>
      </c>
      <c r="F2423" s="69" t="s">
        <v>1677</v>
      </c>
      <c r="G2423" s="69" t="s">
        <v>904</v>
      </c>
      <c r="H2423" s="69" t="s">
        <v>451</v>
      </c>
      <c r="I2423" s="70">
        <v>2.6133374395453379</v>
      </c>
      <c r="J2423" s="47" t="s">
        <v>430</v>
      </c>
      <c r="K2423" s="47">
        <v>8</v>
      </c>
      <c r="L2423" s="71"/>
      <c r="M2423" s="47">
        <v>75</v>
      </c>
      <c r="N2423" s="48">
        <f t="shared" si="229"/>
        <v>160</v>
      </c>
      <c r="O2423" s="48">
        <f t="shared" si="224"/>
        <v>418.13399032725408</v>
      </c>
      <c r="P2423" s="72">
        <f t="shared" si="225"/>
        <v>41.813399032725414</v>
      </c>
      <c r="Q2423" s="73">
        <f t="shared" si="226"/>
        <v>68.992108403996923</v>
      </c>
      <c r="R2423" s="48">
        <f t="shared" si="227"/>
        <v>528.93949776397642</v>
      </c>
      <c r="S2423" s="74">
        <f t="shared" si="228"/>
        <v>53</v>
      </c>
      <c r="T2423" s="6" t="s">
        <v>431</v>
      </c>
      <c r="U2423" s="47" t="s">
        <v>432</v>
      </c>
      <c r="V2423" s="47">
        <v>1</v>
      </c>
      <c r="W2423" s="47">
        <v>1</v>
      </c>
      <c r="X2423" s="47">
        <v>1</v>
      </c>
      <c r="Y2423" s="47">
        <v>1</v>
      </c>
      <c r="Z2423" s="75">
        <v>40855.637291666673</v>
      </c>
      <c r="AA2423" s="6" t="s">
        <v>433</v>
      </c>
      <c r="AB2423" s="47" t="s">
        <v>5611</v>
      </c>
      <c r="AC2423" s="47" t="s">
        <v>11112</v>
      </c>
      <c r="AD2423" s="47" t="s">
        <v>10393</v>
      </c>
      <c r="AE2423" s="47" t="s">
        <v>11116</v>
      </c>
      <c r="AF2423" s="6" t="s">
        <v>11117</v>
      </c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</row>
    <row r="2424" spans="1:43" s="1" customFormat="1" ht="31.5" x14ac:dyDescent="0.25">
      <c r="A2424" s="47">
        <v>2425</v>
      </c>
      <c r="B2424" s="47" t="s">
        <v>11118</v>
      </c>
      <c r="C2424" s="47" t="s">
        <v>4524</v>
      </c>
      <c r="D2424" s="69" t="s">
        <v>2925</v>
      </c>
      <c r="E2424" s="47">
        <v>2003</v>
      </c>
      <c r="F2424" s="69" t="s">
        <v>904</v>
      </c>
      <c r="G2424" s="69" t="s">
        <v>812</v>
      </c>
      <c r="H2424" s="69" t="s">
        <v>1677</v>
      </c>
      <c r="I2424" s="70">
        <v>102.5893833935145</v>
      </c>
      <c r="J2424" s="47" t="s">
        <v>430</v>
      </c>
      <c r="K2424" s="47">
        <v>10</v>
      </c>
      <c r="L2424" s="71"/>
      <c r="M2424" s="47">
        <v>75</v>
      </c>
      <c r="N2424" s="48">
        <f t="shared" si="229"/>
        <v>180</v>
      </c>
      <c r="O2424" s="48">
        <f t="shared" si="224"/>
        <v>18466.089010832609</v>
      </c>
      <c r="P2424" s="72">
        <f t="shared" si="225"/>
        <v>1846.6089010832611</v>
      </c>
      <c r="Q2424" s="73">
        <f t="shared" si="226"/>
        <v>3046.9046867873808</v>
      </c>
      <c r="R2424" s="48">
        <f t="shared" si="227"/>
        <v>23359.602598703252</v>
      </c>
      <c r="S2424" s="74">
        <f t="shared" si="228"/>
        <v>54</v>
      </c>
      <c r="T2424" s="6" t="s">
        <v>431</v>
      </c>
      <c r="U2424" s="47" t="s">
        <v>432</v>
      </c>
      <c r="V2424" s="47">
        <v>1</v>
      </c>
      <c r="W2424" s="47">
        <v>1</v>
      </c>
      <c r="X2424" s="47">
        <v>1</v>
      </c>
      <c r="Y2424" s="47">
        <v>1</v>
      </c>
      <c r="Z2424" s="75">
        <v>40855.637291666673</v>
      </c>
      <c r="AA2424" s="6" t="s">
        <v>433</v>
      </c>
      <c r="AB2424" s="47" t="s">
        <v>2926</v>
      </c>
      <c r="AC2424" s="47"/>
      <c r="AD2424" s="47" t="s">
        <v>11119</v>
      </c>
      <c r="AE2424" s="47" t="s">
        <v>11120</v>
      </c>
      <c r="AF2424" s="6" t="s">
        <v>11121</v>
      </c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</row>
    <row r="2425" spans="1:43" s="1" customFormat="1" ht="15.75" x14ac:dyDescent="0.25">
      <c r="A2425" s="47">
        <v>2426</v>
      </c>
      <c r="B2425" s="47" t="s">
        <v>11122</v>
      </c>
      <c r="C2425" s="47" t="s">
        <v>4524</v>
      </c>
      <c r="D2425" s="69" t="s">
        <v>5609</v>
      </c>
      <c r="E2425" s="47">
        <v>2002</v>
      </c>
      <c r="F2425" s="69" t="s">
        <v>904</v>
      </c>
      <c r="G2425" s="69" t="s">
        <v>812</v>
      </c>
      <c r="H2425" s="69" t="s">
        <v>1677</v>
      </c>
      <c r="I2425" s="70">
        <v>41.092358709645417</v>
      </c>
      <c r="J2425" s="47" t="s">
        <v>430</v>
      </c>
      <c r="K2425" s="47">
        <v>10</v>
      </c>
      <c r="L2425" s="71"/>
      <c r="M2425" s="47">
        <v>75</v>
      </c>
      <c r="N2425" s="48">
        <f t="shared" si="229"/>
        <v>180</v>
      </c>
      <c r="O2425" s="48">
        <f t="shared" si="224"/>
        <v>7396.6245677361749</v>
      </c>
      <c r="P2425" s="72">
        <f t="shared" si="225"/>
        <v>739.66245677361758</v>
      </c>
      <c r="Q2425" s="73">
        <f t="shared" si="226"/>
        <v>1220.4430536764689</v>
      </c>
      <c r="R2425" s="48">
        <f t="shared" si="227"/>
        <v>9356.7300781862614</v>
      </c>
      <c r="S2425" s="74">
        <f t="shared" si="228"/>
        <v>53</v>
      </c>
      <c r="T2425" s="6" t="s">
        <v>431</v>
      </c>
      <c r="U2425" s="47" t="s">
        <v>432</v>
      </c>
      <c r="V2425" s="47">
        <v>1</v>
      </c>
      <c r="W2425" s="47">
        <v>1</v>
      </c>
      <c r="X2425" s="47">
        <v>1</v>
      </c>
      <c r="Y2425" s="47">
        <v>1</v>
      </c>
      <c r="Z2425" s="75">
        <v>40855.637291666673</v>
      </c>
      <c r="AA2425" s="6" t="s">
        <v>433</v>
      </c>
      <c r="AB2425" s="47" t="s">
        <v>5611</v>
      </c>
      <c r="AC2425" s="47" t="s">
        <v>11119</v>
      </c>
      <c r="AD2425" s="47" t="s">
        <v>11123</v>
      </c>
      <c r="AE2425" s="47" t="s">
        <v>11124</v>
      </c>
      <c r="AF2425" s="6" t="s">
        <v>11125</v>
      </c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</row>
    <row r="2426" spans="1:43" s="1" customFormat="1" ht="15.75" x14ac:dyDescent="0.25">
      <c r="A2426" s="47">
        <v>2427</v>
      </c>
      <c r="B2426" s="47" t="s">
        <v>11126</v>
      </c>
      <c r="C2426" s="47" t="s">
        <v>4524</v>
      </c>
      <c r="D2426" s="69" t="s">
        <v>5609</v>
      </c>
      <c r="E2426" s="47">
        <v>2002</v>
      </c>
      <c r="F2426" s="69" t="s">
        <v>904</v>
      </c>
      <c r="G2426" s="69" t="s">
        <v>812</v>
      </c>
      <c r="H2426" s="69" t="s">
        <v>1677</v>
      </c>
      <c r="I2426" s="70">
        <v>2.7843974692161129</v>
      </c>
      <c r="J2426" s="47" t="s">
        <v>430</v>
      </c>
      <c r="K2426" s="47">
        <v>10</v>
      </c>
      <c r="L2426" s="71"/>
      <c r="M2426" s="47">
        <v>75</v>
      </c>
      <c r="N2426" s="48">
        <f t="shared" si="229"/>
        <v>180</v>
      </c>
      <c r="O2426" s="48">
        <f t="shared" si="224"/>
        <v>501.1915444589003</v>
      </c>
      <c r="P2426" s="72">
        <f t="shared" si="225"/>
        <v>50.119154445890032</v>
      </c>
      <c r="Q2426" s="73">
        <f t="shared" si="226"/>
        <v>82.696604835718546</v>
      </c>
      <c r="R2426" s="48">
        <f t="shared" si="227"/>
        <v>634.00730374050886</v>
      </c>
      <c r="S2426" s="74">
        <f t="shared" si="228"/>
        <v>53</v>
      </c>
      <c r="T2426" s="6" t="s">
        <v>431</v>
      </c>
      <c r="U2426" s="47" t="s">
        <v>432</v>
      </c>
      <c r="V2426" s="47">
        <v>1</v>
      </c>
      <c r="W2426" s="47">
        <v>1</v>
      </c>
      <c r="X2426" s="47">
        <v>1</v>
      </c>
      <c r="Y2426" s="47">
        <v>1</v>
      </c>
      <c r="Z2426" s="75">
        <v>40855.637291666673</v>
      </c>
      <c r="AA2426" s="6" t="s">
        <v>433</v>
      </c>
      <c r="AB2426" s="47" t="s">
        <v>5611</v>
      </c>
      <c r="AC2426" s="47" t="s">
        <v>11123</v>
      </c>
      <c r="AD2426" s="47" t="s">
        <v>10393</v>
      </c>
      <c r="AE2426" s="47" t="s">
        <v>11127</v>
      </c>
      <c r="AF2426" s="6" t="s">
        <v>11128</v>
      </c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</row>
    <row r="2427" spans="1:43" s="1" customFormat="1" ht="47.25" x14ac:dyDescent="0.25">
      <c r="A2427" s="47">
        <v>2428</v>
      </c>
      <c r="B2427" s="47" t="s">
        <v>11129</v>
      </c>
      <c r="C2427" s="47" t="s">
        <v>1762</v>
      </c>
      <c r="D2427" s="69" t="s">
        <v>1913</v>
      </c>
      <c r="E2427" s="47">
        <v>1993</v>
      </c>
      <c r="F2427" s="69" t="s">
        <v>904</v>
      </c>
      <c r="G2427" s="69" t="s">
        <v>812</v>
      </c>
      <c r="H2427" s="69" t="s">
        <v>1677</v>
      </c>
      <c r="I2427" s="70">
        <v>47.5561807276842</v>
      </c>
      <c r="J2427" s="47" t="s">
        <v>430</v>
      </c>
      <c r="K2427" s="47">
        <v>10</v>
      </c>
      <c r="L2427" s="71"/>
      <c r="M2427" s="47">
        <v>75</v>
      </c>
      <c r="N2427" s="48">
        <f t="shared" si="229"/>
        <v>180</v>
      </c>
      <c r="O2427" s="48">
        <f t="shared" si="224"/>
        <v>8560.1125309831568</v>
      </c>
      <c r="P2427" s="72">
        <f t="shared" si="225"/>
        <v>856.01125309831571</v>
      </c>
      <c r="Q2427" s="73">
        <f t="shared" si="226"/>
        <v>1412.4185676122208</v>
      </c>
      <c r="R2427" s="48">
        <f t="shared" si="227"/>
        <v>10828.542351693693</v>
      </c>
      <c r="S2427" s="74">
        <f t="shared" si="228"/>
        <v>44</v>
      </c>
      <c r="T2427" s="6" t="s">
        <v>431</v>
      </c>
      <c r="U2427" s="47" t="s">
        <v>432</v>
      </c>
      <c r="V2427" s="47">
        <v>1</v>
      </c>
      <c r="W2427" s="47">
        <v>1</v>
      </c>
      <c r="X2427" s="47">
        <v>1</v>
      </c>
      <c r="Y2427" s="47">
        <v>1</v>
      </c>
      <c r="Z2427" s="75">
        <v>40855.637303240743</v>
      </c>
      <c r="AA2427" s="6" t="s">
        <v>433</v>
      </c>
      <c r="AB2427" s="47" t="s">
        <v>1914</v>
      </c>
      <c r="AC2427" s="47" t="s">
        <v>11130</v>
      </c>
      <c r="AD2427" s="47" t="s">
        <v>11131</v>
      </c>
      <c r="AE2427" s="47" t="s">
        <v>11132</v>
      </c>
      <c r="AF2427" s="6" t="s">
        <v>11133</v>
      </c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</row>
    <row r="2428" spans="1:43" s="1" customFormat="1" ht="47.25" x14ac:dyDescent="0.25">
      <c r="A2428" s="47">
        <v>2429</v>
      </c>
      <c r="B2428" s="47" t="s">
        <v>11134</v>
      </c>
      <c r="C2428" s="47" t="s">
        <v>1762</v>
      </c>
      <c r="D2428" s="69" t="s">
        <v>1913</v>
      </c>
      <c r="E2428" s="47">
        <v>1993</v>
      </c>
      <c r="F2428" s="69" t="s">
        <v>904</v>
      </c>
      <c r="G2428" s="69" t="s">
        <v>812</v>
      </c>
      <c r="H2428" s="69" t="s">
        <v>1677</v>
      </c>
      <c r="I2428" s="70">
        <v>78.579686815094277</v>
      </c>
      <c r="J2428" s="47" t="s">
        <v>430</v>
      </c>
      <c r="K2428" s="47">
        <v>10</v>
      </c>
      <c r="L2428" s="71"/>
      <c r="M2428" s="47">
        <v>75</v>
      </c>
      <c r="N2428" s="48">
        <f t="shared" si="229"/>
        <v>180</v>
      </c>
      <c r="O2428" s="48">
        <f t="shared" si="224"/>
        <v>14144.343626716969</v>
      </c>
      <c r="P2428" s="72">
        <f t="shared" si="225"/>
        <v>1414.434362671697</v>
      </c>
      <c r="Q2428" s="73">
        <f t="shared" si="226"/>
        <v>2333.8166984082995</v>
      </c>
      <c r="R2428" s="48">
        <f t="shared" si="227"/>
        <v>17892.594687796965</v>
      </c>
      <c r="S2428" s="74">
        <f t="shared" si="228"/>
        <v>44</v>
      </c>
      <c r="T2428" s="6" t="s">
        <v>431</v>
      </c>
      <c r="U2428" s="47" t="s">
        <v>432</v>
      </c>
      <c r="V2428" s="47">
        <v>1</v>
      </c>
      <c r="W2428" s="47">
        <v>1</v>
      </c>
      <c r="X2428" s="47">
        <v>1</v>
      </c>
      <c r="Y2428" s="47">
        <v>1</v>
      </c>
      <c r="Z2428" s="75">
        <v>40855.637303240743</v>
      </c>
      <c r="AA2428" s="6" t="s">
        <v>433</v>
      </c>
      <c r="AB2428" s="47" t="s">
        <v>1914</v>
      </c>
      <c r="AC2428" s="47" t="s">
        <v>5920</v>
      </c>
      <c r="AD2428" s="47" t="s">
        <v>11130</v>
      </c>
      <c r="AE2428" s="47" t="s">
        <v>11135</v>
      </c>
      <c r="AF2428" s="6" t="s">
        <v>11136</v>
      </c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</row>
    <row r="2429" spans="1:43" s="1" customFormat="1" ht="15.75" x14ac:dyDescent="0.25">
      <c r="A2429" s="47">
        <v>2430</v>
      </c>
      <c r="B2429" s="47" t="s">
        <v>11137</v>
      </c>
      <c r="C2429" s="47" t="s">
        <v>1296</v>
      </c>
      <c r="D2429" s="69" t="s">
        <v>11138</v>
      </c>
      <c r="E2429" s="47">
        <v>2004</v>
      </c>
      <c r="F2429" s="69" t="s">
        <v>1299</v>
      </c>
      <c r="G2429" s="69" t="s">
        <v>1300</v>
      </c>
      <c r="H2429" s="69" t="s">
        <v>1298</v>
      </c>
      <c r="I2429" s="70">
        <v>57.682359720984778</v>
      </c>
      <c r="J2429" s="47" t="s">
        <v>430</v>
      </c>
      <c r="K2429" s="47">
        <v>6</v>
      </c>
      <c r="L2429" s="71"/>
      <c r="M2429" s="47">
        <v>75</v>
      </c>
      <c r="N2429" s="48">
        <f t="shared" si="229"/>
        <v>140</v>
      </c>
      <c r="O2429" s="48">
        <f t="shared" si="224"/>
        <v>8075.5303609378689</v>
      </c>
      <c r="P2429" s="72">
        <f t="shared" si="225"/>
        <v>807.55303609378689</v>
      </c>
      <c r="Q2429" s="73">
        <f t="shared" si="226"/>
        <v>1332.4625095547483</v>
      </c>
      <c r="R2429" s="48">
        <f t="shared" si="227"/>
        <v>10215.545906586405</v>
      </c>
      <c r="S2429" s="74">
        <f t="shared" si="228"/>
        <v>55</v>
      </c>
      <c r="T2429" s="6" t="s">
        <v>431</v>
      </c>
      <c r="U2429" s="47" t="s">
        <v>432</v>
      </c>
      <c r="V2429" s="47">
        <v>1</v>
      </c>
      <c r="W2429" s="47">
        <v>1</v>
      </c>
      <c r="X2429" s="47">
        <v>1</v>
      </c>
      <c r="Y2429" s="47">
        <v>1</v>
      </c>
      <c r="Z2429" s="75">
        <v>40855.637303240743</v>
      </c>
      <c r="AA2429" s="6" t="s">
        <v>433</v>
      </c>
      <c r="AB2429" s="47" t="s">
        <v>11139</v>
      </c>
      <c r="AC2429" s="47" t="s">
        <v>11140</v>
      </c>
      <c r="AD2429" s="47" t="s">
        <v>1328</v>
      </c>
      <c r="AE2429" s="47" t="s">
        <v>11141</v>
      </c>
      <c r="AF2429" s="6" t="s">
        <v>11142</v>
      </c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</row>
    <row r="2430" spans="1:43" s="1" customFormat="1" ht="15.75" x14ac:dyDescent="0.25">
      <c r="A2430" s="47">
        <v>2431</v>
      </c>
      <c r="B2430" s="47" t="s">
        <v>11143</v>
      </c>
      <c r="C2430" s="47" t="s">
        <v>1296</v>
      </c>
      <c r="D2430" s="69" t="s">
        <v>11138</v>
      </c>
      <c r="E2430" s="47">
        <v>2004</v>
      </c>
      <c r="F2430" s="69" t="s">
        <v>1299</v>
      </c>
      <c r="G2430" s="69" t="s">
        <v>1300</v>
      </c>
      <c r="H2430" s="69" t="s">
        <v>1298</v>
      </c>
      <c r="I2430" s="70">
        <v>226.42656670594931</v>
      </c>
      <c r="J2430" s="47" t="s">
        <v>430</v>
      </c>
      <c r="K2430" s="47">
        <v>6</v>
      </c>
      <c r="L2430" s="71"/>
      <c r="M2430" s="47">
        <v>75</v>
      </c>
      <c r="N2430" s="48">
        <f t="shared" si="229"/>
        <v>140</v>
      </c>
      <c r="O2430" s="48">
        <f t="shared" si="224"/>
        <v>31699.719338832903</v>
      </c>
      <c r="P2430" s="72">
        <f t="shared" si="225"/>
        <v>3169.9719338832906</v>
      </c>
      <c r="Q2430" s="73">
        <f t="shared" si="226"/>
        <v>5230.4536909074286</v>
      </c>
      <c r="R2430" s="48">
        <f t="shared" si="227"/>
        <v>40100.144963623621</v>
      </c>
      <c r="S2430" s="74">
        <f t="shared" si="228"/>
        <v>55</v>
      </c>
      <c r="T2430" s="6" t="s">
        <v>431</v>
      </c>
      <c r="U2430" s="47" t="s">
        <v>432</v>
      </c>
      <c r="V2430" s="47">
        <v>1</v>
      </c>
      <c r="W2430" s="47">
        <v>1</v>
      </c>
      <c r="X2430" s="47">
        <v>1</v>
      </c>
      <c r="Y2430" s="47">
        <v>1</v>
      </c>
      <c r="Z2430" s="75">
        <v>40855.637303240743</v>
      </c>
      <c r="AA2430" s="6" t="s">
        <v>433</v>
      </c>
      <c r="AB2430" s="47" t="s">
        <v>11139</v>
      </c>
      <c r="AC2430" s="47" t="s">
        <v>11144</v>
      </c>
      <c r="AD2430" s="47" t="s">
        <v>11140</v>
      </c>
      <c r="AE2430" s="47" t="s">
        <v>11145</v>
      </c>
      <c r="AF2430" s="6" t="s">
        <v>11146</v>
      </c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</row>
    <row r="2431" spans="1:43" s="1" customFormat="1" ht="15.75" x14ac:dyDescent="0.25">
      <c r="A2431" s="47">
        <v>2432</v>
      </c>
      <c r="B2431" s="47" t="s">
        <v>11147</v>
      </c>
      <c r="C2431" s="47" t="s">
        <v>1296</v>
      </c>
      <c r="D2431" s="69" t="s">
        <v>11138</v>
      </c>
      <c r="E2431" s="47">
        <v>2004</v>
      </c>
      <c r="F2431" s="69" t="s">
        <v>1300</v>
      </c>
      <c r="G2431" s="69" t="s">
        <v>562</v>
      </c>
      <c r="H2431" s="69" t="s">
        <v>1299</v>
      </c>
      <c r="I2431" s="70">
        <v>5.0180612051098459</v>
      </c>
      <c r="J2431" s="47" t="s">
        <v>430</v>
      </c>
      <c r="K2431" s="47">
        <v>6</v>
      </c>
      <c r="L2431" s="71"/>
      <c r="M2431" s="47">
        <v>75</v>
      </c>
      <c r="N2431" s="48">
        <f t="shared" si="229"/>
        <v>140</v>
      </c>
      <c r="O2431" s="48">
        <f t="shared" si="224"/>
        <v>702.52856871537847</v>
      </c>
      <c r="P2431" s="72">
        <f t="shared" si="225"/>
        <v>70.252856871537844</v>
      </c>
      <c r="Q2431" s="73">
        <f t="shared" si="226"/>
        <v>115.91721383803744</v>
      </c>
      <c r="R2431" s="48">
        <f t="shared" si="227"/>
        <v>888.69863942495374</v>
      </c>
      <c r="S2431" s="74">
        <f t="shared" si="228"/>
        <v>55</v>
      </c>
      <c r="T2431" s="6" t="s">
        <v>431</v>
      </c>
      <c r="U2431" s="47" t="s">
        <v>432</v>
      </c>
      <c r="V2431" s="47">
        <v>1</v>
      </c>
      <c r="W2431" s="47">
        <v>1</v>
      </c>
      <c r="X2431" s="47">
        <v>1</v>
      </c>
      <c r="Y2431" s="47">
        <v>1</v>
      </c>
      <c r="Z2431" s="75">
        <v>40855.637303240743</v>
      </c>
      <c r="AA2431" s="6" t="s">
        <v>433</v>
      </c>
      <c r="AB2431" s="47" t="s">
        <v>11139</v>
      </c>
      <c r="AC2431" s="47" t="s">
        <v>11148</v>
      </c>
      <c r="AD2431" s="47" t="s">
        <v>11149</v>
      </c>
      <c r="AE2431" s="47" t="s">
        <v>11150</v>
      </c>
      <c r="AF2431" s="6" t="s">
        <v>11151</v>
      </c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</row>
    <row r="2432" spans="1:43" s="1" customFormat="1" ht="15.75" x14ac:dyDescent="0.25">
      <c r="A2432" s="47">
        <v>2433</v>
      </c>
      <c r="B2432" s="47" t="s">
        <v>11152</v>
      </c>
      <c r="C2432" s="47" t="s">
        <v>1705</v>
      </c>
      <c r="D2432" s="69" t="s">
        <v>1921</v>
      </c>
      <c r="E2432" s="47">
        <v>1999</v>
      </c>
      <c r="F2432" s="69" t="s">
        <v>442</v>
      </c>
      <c r="G2432" s="69" t="s">
        <v>1707</v>
      </c>
      <c r="H2432" s="69" t="s">
        <v>1708</v>
      </c>
      <c r="I2432" s="70">
        <v>13.29268273629854</v>
      </c>
      <c r="J2432" s="47" t="s">
        <v>430</v>
      </c>
      <c r="K2432" s="47">
        <v>6</v>
      </c>
      <c r="L2432" s="71"/>
      <c r="M2432" s="47">
        <v>75</v>
      </c>
      <c r="N2432" s="48">
        <f t="shared" si="229"/>
        <v>140</v>
      </c>
      <c r="O2432" s="48">
        <f t="shared" si="224"/>
        <v>1860.9755830817955</v>
      </c>
      <c r="P2432" s="72">
        <f t="shared" si="225"/>
        <v>186.09755830817957</v>
      </c>
      <c r="Q2432" s="73">
        <f t="shared" si="226"/>
        <v>307.06097120849626</v>
      </c>
      <c r="R2432" s="48">
        <f t="shared" si="227"/>
        <v>2354.1341125984713</v>
      </c>
      <c r="S2432" s="74">
        <f t="shared" si="228"/>
        <v>50</v>
      </c>
      <c r="T2432" s="6" t="s">
        <v>431</v>
      </c>
      <c r="U2432" s="47" t="s">
        <v>432</v>
      </c>
      <c r="V2432" s="47">
        <v>1</v>
      </c>
      <c r="W2432" s="47">
        <v>1</v>
      </c>
      <c r="X2432" s="47">
        <v>1</v>
      </c>
      <c r="Y2432" s="47">
        <v>1</v>
      </c>
      <c r="Z2432" s="75">
        <v>40855.637303240743</v>
      </c>
      <c r="AA2432" s="6" t="s">
        <v>433</v>
      </c>
      <c r="AB2432" s="47" t="s">
        <v>1722</v>
      </c>
      <c r="AC2432" s="47" t="s">
        <v>11153</v>
      </c>
      <c r="AD2432" s="47" t="s">
        <v>1710</v>
      </c>
      <c r="AE2432" s="47" t="s">
        <v>11154</v>
      </c>
      <c r="AF2432" s="6" t="s">
        <v>11155</v>
      </c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</row>
    <row r="2433" spans="1:43" s="1" customFormat="1" ht="15.75" x14ac:dyDescent="0.25">
      <c r="A2433" s="47">
        <v>2434</v>
      </c>
      <c r="B2433" s="47" t="s">
        <v>11156</v>
      </c>
      <c r="C2433" s="47" t="s">
        <v>1618</v>
      </c>
      <c r="D2433" s="69" t="s">
        <v>3888</v>
      </c>
      <c r="E2433" s="47">
        <v>2004</v>
      </c>
      <c r="F2433" s="69" t="s">
        <v>428</v>
      </c>
      <c r="G2433" s="69" t="s">
        <v>3889</v>
      </c>
      <c r="H2433" s="69" t="s">
        <v>905</v>
      </c>
      <c r="I2433" s="70">
        <v>49.070401940095543</v>
      </c>
      <c r="J2433" s="47" t="s">
        <v>430</v>
      </c>
      <c r="K2433" s="47">
        <v>8</v>
      </c>
      <c r="L2433" s="71"/>
      <c r="M2433" s="47">
        <v>75</v>
      </c>
      <c r="N2433" s="48">
        <f t="shared" si="229"/>
        <v>160</v>
      </c>
      <c r="O2433" s="48">
        <f t="shared" si="224"/>
        <v>7851.2643104152867</v>
      </c>
      <c r="P2433" s="72">
        <f t="shared" si="225"/>
        <v>785.12643104152869</v>
      </c>
      <c r="Q2433" s="73">
        <f t="shared" si="226"/>
        <v>1295.4586112185223</v>
      </c>
      <c r="R2433" s="48">
        <f t="shared" si="227"/>
        <v>9931.8493526753373</v>
      </c>
      <c r="S2433" s="74">
        <f t="shared" si="228"/>
        <v>55</v>
      </c>
      <c r="T2433" s="6" t="s">
        <v>431</v>
      </c>
      <c r="U2433" s="47" t="s">
        <v>432</v>
      </c>
      <c r="V2433" s="47">
        <v>1</v>
      </c>
      <c r="W2433" s="47">
        <v>1</v>
      </c>
      <c r="X2433" s="47">
        <v>1</v>
      </c>
      <c r="Y2433" s="47">
        <v>1</v>
      </c>
      <c r="Z2433" s="75">
        <v>40855.637303240743</v>
      </c>
      <c r="AA2433" s="6" t="s">
        <v>433</v>
      </c>
      <c r="AB2433" s="47" t="s">
        <v>3890</v>
      </c>
      <c r="AC2433" s="47" t="s">
        <v>11157</v>
      </c>
      <c r="AD2433" s="47" t="s">
        <v>11158</v>
      </c>
      <c r="AE2433" s="47" t="s">
        <v>11159</v>
      </c>
      <c r="AF2433" s="6" t="s">
        <v>11160</v>
      </c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</row>
    <row r="2434" spans="1:43" s="1" customFormat="1" ht="15.75" x14ac:dyDescent="0.25">
      <c r="A2434" s="47">
        <v>2435</v>
      </c>
      <c r="B2434" s="47" t="s">
        <v>11161</v>
      </c>
      <c r="C2434" s="47" t="s">
        <v>1684</v>
      </c>
      <c r="D2434" s="69" t="s">
        <v>3888</v>
      </c>
      <c r="E2434" s="47">
        <v>2004</v>
      </c>
      <c r="F2434" s="69" t="s">
        <v>428</v>
      </c>
      <c r="G2434" s="69" t="s">
        <v>3889</v>
      </c>
      <c r="H2434" s="69" t="s">
        <v>905</v>
      </c>
      <c r="I2434" s="70">
        <v>20.815001043976579</v>
      </c>
      <c r="J2434" s="47" t="s">
        <v>430</v>
      </c>
      <c r="K2434" s="47">
        <v>8</v>
      </c>
      <c r="L2434" s="71"/>
      <c r="M2434" s="47">
        <v>75</v>
      </c>
      <c r="N2434" s="48">
        <f t="shared" si="229"/>
        <v>160</v>
      </c>
      <c r="O2434" s="48">
        <f t="shared" si="224"/>
        <v>3330.4001670362527</v>
      </c>
      <c r="P2434" s="72">
        <f t="shared" si="225"/>
        <v>333.04001670362527</v>
      </c>
      <c r="Q2434" s="73">
        <f t="shared" si="226"/>
        <v>549.51602756098168</v>
      </c>
      <c r="R2434" s="48">
        <f t="shared" si="227"/>
        <v>4212.9562113008596</v>
      </c>
      <c r="S2434" s="74">
        <f t="shared" si="228"/>
        <v>55</v>
      </c>
      <c r="T2434" s="6" t="s">
        <v>431</v>
      </c>
      <c r="U2434" s="47" t="s">
        <v>432</v>
      </c>
      <c r="V2434" s="47">
        <v>1</v>
      </c>
      <c r="W2434" s="47">
        <v>1</v>
      </c>
      <c r="X2434" s="47">
        <v>1</v>
      </c>
      <c r="Y2434" s="47">
        <v>1</v>
      </c>
      <c r="Z2434" s="75">
        <v>40855.637314814812</v>
      </c>
      <c r="AA2434" s="6" t="s">
        <v>433</v>
      </c>
      <c r="AB2434" s="47" t="s">
        <v>3890</v>
      </c>
      <c r="AC2434" s="47" t="s">
        <v>11162</v>
      </c>
      <c r="AD2434" s="47" t="s">
        <v>11163</v>
      </c>
      <c r="AE2434" s="47" t="s">
        <v>11164</v>
      </c>
      <c r="AF2434" s="6" t="s">
        <v>11165</v>
      </c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</row>
    <row r="2435" spans="1:43" s="1" customFormat="1" ht="15.75" x14ac:dyDescent="0.25">
      <c r="A2435" s="47">
        <v>2436</v>
      </c>
      <c r="B2435" s="47" t="s">
        <v>11166</v>
      </c>
      <c r="C2435" s="47" t="s">
        <v>1684</v>
      </c>
      <c r="D2435" s="69" t="s">
        <v>5603</v>
      </c>
      <c r="E2435" s="47">
        <v>2004</v>
      </c>
      <c r="F2435" s="69" t="s">
        <v>428</v>
      </c>
      <c r="G2435" s="69" t="s">
        <v>3889</v>
      </c>
      <c r="H2435" s="69" t="s">
        <v>905</v>
      </c>
      <c r="I2435" s="70">
        <v>3.5374060529828868</v>
      </c>
      <c r="J2435" s="47" t="s">
        <v>430</v>
      </c>
      <c r="K2435" s="47">
        <v>8</v>
      </c>
      <c r="L2435" s="71"/>
      <c r="M2435" s="47">
        <v>75</v>
      </c>
      <c r="N2435" s="48">
        <f t="shared" si="229"/>
        <v>160</v>
      </c>
      <c r="O2435" s="48">
        <f t="shared" si="224"/>
        <v>565.98496847726187</v>
      </c>
      <c r="P2435" s="72">
        <f t="shared" si="225"/>
        <v>56.598496847726189</v>
      </c>
      <c r="Q2435" s="73">
        <f t="shared" si="226"/>
        <v>93.387519798748215</v>
      </c>
      <c r="R2435" s="48">
        <f t="shared" si="227"/>
        <v>715.97098512373634</v>
      </c>
      <c r="S2435" s="74">
        <f t="shared" si="228"/>
        <v>55</v>
      </c>
      <c r="T2435" s="6" t="s">
        <v>431</v>
      </c>
      <c r="U2435" s="47" t="s">
        <v>432</v>
      </c>
      <c r="V2435" s="47">
        <v>1</v>
      </c>
      <c r="W2435" s="47">
        <v>1</v>
      </c>
      <c r="X2435" s="47">
        <v>1</v>
      </c>
      <c r="Y2435" s="47">
        <v>1</v>
      </c>
      <c r="Z2435" s="75">
        <v>40855.637314814812</v>
      </c>
      <c r="AA2435" s="6" t="s">
        <v>433</v>
      </c>
      <c r="AB2435" s="47" t="s">
        <v>3890</v>
      </c>
      <c r="AC2435" s="47" t="s">
        <v>11167</v>
      </c>
      <c r="AD2435" s="47" t="s">
        <v>11162</v>
      </c>
      <c r="AE2435" s="47" t="s">
        <v>11168</v>
      </c>
      <c r="AF2435" s="6" t="s">
        <v>11169</v>
      </c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</row>
    <row r="2436" spans="1:43" s="1" customFormat="1" ht="31.5" x14ac:dyDescent="0.25">
      <c r="A2436" s="47">
        <v>2437</v>
      </c>
      <c r="B2436" s="47" t="s">
        <v>11170</v>
      </c>
      <c r="C2436" s="47" t="s">
        <v>4524</v>
      </c>
      <c r="D2436" s="69" t="s">
        <v>5609</v>
      </c>
      <c r="E2436" s="47">
        <v>2002</v>
      </c>
      <c r="F2436" s="69" t="s">
        <v>5610</v>
      </c>
      <c r="G2436" s="69" t="s">
        <v>451</v>
      </c>
      <c r="H2436" s="69" t="s">
        <v>451</v>
      </c>
      <c r="I2436" s="70">
        <v>153.22700115050921</v>
      </c>
      <c r="J2436" s="47" t="s">
        <v>430</v>
      </c>
      <c r="K2436" s="47">
        <v>8</v>
      </c>
      <c r="L2436" s="71"/>
      <c r="M2436" s="47">
        <v>75</v>
      </c>
      <c r="N2436" s="48">
        <f t="shared" si="229"/>
        <v>160</v>
      </c>
      <c r="O2436" s="48">
        <f t="shared" si="224"/>
        <v>24516.320184081473</v>
      </c>
      <c r="P2436" s="72">
        <f t="shared" si="225"/>
        <v>2451.6320184081474</v>
      </c>
      <c r="Q2436" s="73">
        <f t="shared" si="226"/>
        <v>4045.192830373443</v>
      </c>
      <c r="R2436" s="48">
        <f t="shared" si="227"/>
        <v>31013.145032863064</v>
      </c>
      <c r="S2436" s="74">
        <f t="shared" si="228"/>
        <v>53</v>
      </c>
      <c r="T2436" s="6" t="s">
        <v>431</v>
      </c>
      <c r="U2436" s="47" t="s">
        <v>432</v>
      </c>
      <c r="V2436" s="47">
        <v>1</v>
      </c>
      <c r="W2436" s="47">
        <v>1</v>
      </c>
      <c r="X2436" s="47">
        <v>1</v>
      </c>
      <c r="Y2436" s="47">
        <v>1</v>
      </c>
      <c r="Z2436" s="75">
        <v>40855.637314814812</v>
      </c>
      <c r="AA2436" s="6" t="s">
        <v>433</v>
      </c>
      <c r="AB2436" s="47" t="s">
        <v>5611</v>
      </c>
      <c r="AC2436" s="47" t="s">
        <v>11171</v>
      </c>
      <c r="AD2436" s="47" t="s">
        <v>11172</v>
      </c>
      <c r="AE2436" s="47" t="s">
        <v>11173</v>
      </c>
      <c r="AF2436" s="6" t="s">
        <v>11174</v>
      </c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</row>
    <row r="2437" spans="1:43" s="1" customFormat="1" ht="15.75" x14ac:dyDescent="0.25">
      <c r="A2437" s="47">
        <v>2438</v>
      </c>
      <c r="B2437" s="47" t="s">
        <v>11175</v>
      </c>
      <c r="C2437" s="47" t="s">
        <v>4600</v>
      </c>
      <c r="D2437" s="69" t="s">
        <v>11176</v>
      </c>
      <c r="E2437" s="47">
        <v>2004</v>
      </c>
      <c r="F2437" s="69" t="s">
        <v>1896</v>
      </c>
      <c r="G2437" s="69" t="s">
        <v>3803</v>
      </c>
      <c r="H2437" s="69" t="s">
        <v>7445</v>
      </c>
      <c r="I2437" s="70">
        <v>293.36512013773421</v>
      </c>
      <c r="J2437" s="47" t="s">
        <v>430</v>
      </c>
      <c r="K2437" s="47">
        <v>10</v>
      </c>
      <c r="L2437" s="71"/>
      <c r="M2437" s="47">
        <v>75</v>
      </c>
      <c r="N2437" s="48">
        <f t="shared" si="229"/>
        <v>180</v>
      </c>
      <c r="O2437" s="48">
        <f t="shared" si="224"/>
        <v>52805.721624792161</v>
      </c>
      <c r="P2437" s="72">
        <f t="shared" si="225"/>
        <v>5280.5721624792168</v>
      </c>
      <c r="Q2437" s="73">
        <f t="shared" si="226"/>
        <v>8712.9440680907064</v>
      </c>
      <c r="R2437" s="48">
        <f t="shared" si="227"/>
        <v>66799.237855362095</v>
      </c>
      <c r="S2437" s="74">
        <f t="shared" si="228"/>
        <v>55</v>
      </c>
      <c r="T2437" s="6" t="s">
        <v>431</v>
      </c>
      <c r="U2437" s="47" t="s">
        <v>432</v>
      </c>
      <c r="V2437" s="47">
        <v>1</v>
      </c>
      <c r="W2437" s="47">
        <v>1</v>
      </c>
      <c r="X2437" s="47">
        <v>1</v>
      </c>
      <c r="Y2437" s="47">
        <v>1</v>
      </c>
      <c r="Z2437" s="75">
        <v>40855.637314814812</v>
      </c>
      <c r="AA2437" s="6" t="s">
        <v>433</v>
      </c>
      <c r="AB2437" s="47" t="s">
        <v>1612</v>
      </c>
      <c r="AC2437" s="47" t="s">
        <v>10301</v>
      </c>
      <c r="AD2437" s="47" t="s">
        <v>11177</v>
      </c>
      <c r="AE2437" s="47" t="s">
        <v>11178</v>
      </c>
      <c r="AF2437" s="6" t="s">
        <v>11179</v>
      </c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</row>
    <row r="2438" spans="1:43" s="1" customFormat="1" ht="15.75" x14ac:dyDescent="0.25">
      <c r="A2438" s="47">
        <v>2439</v>
      </c>
      <c r="B2438" s="47" t="s">
        <v>11180</v>
      </c>
      <c r="C2438" s="47" t="s">
        <v>4600</v>
      </c>
      <c r="D2438" s="69" t="s">
        <v>1685</v>
      </c>
      <c r="E2438" s="47">
        <v>1979</v>
      </c>
      <c r="F2438" s="69" t="s">
        <v>1896</v>
      </c>
      <c r="G2438" s="69" t="s">
        <v>3803</v>
      </c>
      <c r="H2438" s="69" t="s">
        <v>7445</v>
      </c>
      <c r="I2438" s="70">
        <v>212.35347790099871</v>
      </c>
      <c r="J2438" s="47" t="s">
        <v>430</v>
      </c>
      <c r="K2438" s="47">
        <v>10</v>
      </c>
      <c r="L2438" s="71"/>
      <c r="M2438" s="47">
        <v>75</v>
      </c>
      <c r="N2438" s="48">
        <f t="shared" si="229"/>
        <v>180</v>
      </c>
      <c r="O2438" s="48">
        <f t="shared" ref="O2438:O2501" si="230">N2438*I2438</f>
        <v>38223.626022179771</v>
      </c>
      <c r="P2438" s="72">
        <f t="shared" ref="P2438:P2501" si="231">O2438*0.1</f>
        <v>3822.3626022179774</v>
      </c>
      <c r="Q2438" s="73">
        <f t="shared" ref="Q2438:Q2501" si="232">SUM(O2438:P2438)*0.15</f>
        <v>6306.8982936596612</v>
      </c>
      <c r="R2438" s="48">
        <f t="shared" ref="R2438:R2501" si="233">SUM(O2438:Q2438)</f>
        <v>48352.886918057404</v>
      </c>
      <c r="S2438" s="74">
        <f t="shared" si="228"/>
        <v>30</v>
      </c>
      <c r="T2438" s="6" t="s">
        <v>431</v>
      </c>
      <c r="U2438" s="47" t="s">
        <v>432</v>
      </c>
      <c r="V2438" s="47">
        <v>1</v>
      </c>
      <c r="W2438" s="47">
        <v>1</v>
      </c>
      <c r="X2438" s="47">
        <v>1</v>
      </c>
      <c r="Y2438" s="47">
        <v>1</v>
      </c>
      <c r="Z2438" s="75">
        <v>40855.637314814812</v>
      </c>
      <c r="AA2438" s="6" t="s">
        <v>433</v>
      </c>
      <c r="AB2438" s="47" t="s">
        <v>1686</v>
      </c>
      <c r="AC2438" s="47" t="s">
        <v>10306</v>
      </c>
      <c r="AD2438" s="47" t="s">
        <v>10301</v>
      </c>
      <c r="AE2438" s="47" t="s">
        <v>11181</v>
      </c>
      <c r="AF2438" s="6" t="s">
        <v>11182</v>
      </c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</row>
    <row r="2439" spans="1:43" s="1" customFormat="1" ht="15.75" x14ac:dyDescent="0.25">
      <c r="A2439" s="47">
        <v>2440</v>
      </c>
      <c r="B2439" s="47" t="s">
        <v>11183</v>
      </c>
      <c r="C2439" s="47" t="s">
        <v>4600</v>
      </c>
      <c r="D2439" s="69" t="s">
        <v>1685</v>
      </c>
      <c r="E2439" s="47">
        <v>1979</v>
      </c>
      <c r="F2439" s="69" t="s">
        <v>1896</v>
      </c>
      <c r="G2439" s="69" t="s">
        <v>3803</v>
      </c>
      <c r="H2439" s="69" t="s">
        <v>7445</v>
      </c>
      <c r="I2439" s="70">
        <v>1.9835149436376089</v>
      </c>
      <c r="J2439" s="47" t="s">
        <v>430</v>
      </c>
      <c r="K2439" s="47">
        <v>10</v>
      </c>
      <c r="L2439" s="71"/>
      <c r="M2439" s="47">
        <v>75</v>
      </c>
      <c r="N2439" s="48">
        <f t="shared" si="229"/>
        <v>180</v>
      </c>
      <c r="O2439" s="48">
        <f t="shared" si="230"/>
        <v>357.03268985476961</v>
      </c>
      <c r="P2439" s="72">
        <f t="shared" si="231"/>
        <v>35.70326898547696</v>
      </c>
      <c r="Q2439" s="73">
        <f t="shared" si="232"/>
        <v>58.91039382603698</v>
      </c>
      <c r="R2439" s="48">
        <f t="shared" si="233"/>
        <v>451.64635266628352</v>
      </c>
      <c r="S2439" s="74">
        <f t="shared" ref="S2439:S2502" si="234">M2439-ABS($I$2-E2439)</f>
        <v>30</v>
      </c>
      <c r="T2439" s="6" t="s">
        <v>431</v>
      </c>
      <c r="U2439" s="47" t="s">
        <v>432</v>
      </c>
      <c r="V2439" s="47">
        <v>1</v>
      </c>
      <c r="W2439" s="47">
        <v>1</v>
      </c>
      <c r="X2439" s="47">
        <v>1</v>
      </c>
      <c r="Y2439" s="47">
        <v>1</v>
      </c>
      <c r="Z2439" s="75">
        <v>40855.637314814812</v>
      </c>
      <c r="AA2439" s="6" t="s">
        <v>433</v>
      </c>
      <c r="AB2439" s="47" t="s">
        <v>1686</v>
      </c>
      <c r="AC2439" s="47" t="s">
        <v>11177</v>
      </c>
      <c r="AD2439" s="47" t="s">
        <v>11184</v>
      </c>
      <c r="AE2439" s="47" t="s">
        <v>11185</v>
      </c>
      <c r="AF2439" s="6" t="s">
        <v>11186</v>
      </c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</row>
    <row r="2440" spans="1:43" s="1" customFormat="1" ht="31.5" x14ac:dyDescent="0.25">
      <c r="A2440" s="47">
        <v>2441</v>
      </c>
      <c r="B2440" s="47" t="s">
        <v>11187</v>
      </c>
      <c r="C2440" s="47" t="s">
        <v>4600</v>
      </c>
      <c r="D2440" s="69" t="s">
        <v>1589</v>
      </c>
      <c r="E2440" s="47">
        <v>2004</v>
      </c>
      <c r="F2440" s="69" t="s">
        <v>1896</v>
      </c>
      <c r="G2440" s="69" t="s">
        <v>3803</v>
      </c>
      <c r="H2440" s="69" t="s">
        <v>905</v>
      </c>
      <c r="I2440" s="70">
        <v>2.297754531573013</v>
      </c>
      <c r="J2440" s="47" t="s">
        <v>430</v>
      </c>
      <c r="K2440" s="47">
        <v>10</v>
      </c>
      <c r="L2440" s="71"/>
      <c r="M2440" s="47">
        <v>75</v>
      </c>
      <c r="N2440" s="48">
        <f t="shared" si="229"/>
        <v>180</v>
      </c>
      <c r="O2440" s="48">
        <f t="shared" si="230"/>
        <v>413.59581568314235</v>
      </c>
      <c r="P2440" s="72">
        <f t="shared" si="231"/>
        <v>41.35958156831424</v>
      </c>
      <c r="Q2440" s="73">
        <f t="shared" si="232"/>
        <v>68.243309587718485</v>
      </c>
      <c r="R2440" s="48">
        <f t="shared" si="233"/>
        <v>523.19870683917509</v>
      </c>
      <c r="S2440" s="74">
        <f t="shared" si="234"/>
        <v>55</v>
      </c>
      <c r="T2440" s="6" t="s">
        <v>431</v>
      </c>
      <c r="U2440" s="47" t="s">
        <v>432</v>
      </c>
      <c r="V2440" s="47">
        <v>1</v>
      </c>
      <c r="W2440" s="47">
        <v>1</v>
      </c>
      <c r="X2440" s="47">
        <v>1</v>
      </c>
      <c r="Y2440" s="47">
        <v>1</v>
      </c>
      <c r="Z2440" s="75">
        <v>40855.637314814812</v>
      </c>
      <c r="AA2440" s="6" t="s">
        <v>433</v>
      </c>
      <c r="AB2440" s="47" t="s">
        <v>1591</v>
      </c>
      <c r="AC2440" s="47" t="s">
        <v>11184</v>
      </c>
      <c r="AD2440" s="47" t="s">
        <v>11188</v>
      </c>
      <c r="AE2440" s="47" t="s">
        <v>11189</v>
      </c>
      <c r="AF2440" s="6" t="s">
        <v>11190</v>
      </c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</row>
    <row r="2441" spans="1:43" s="1" customFormat="1" ht="31.5" x14ac:dyDescent="0.25">
      <c r="A2441" s="47">
        <v>2442</v>
      </c>
      <c r="B2441" s="47" t="s">
        <v>11191</v>
      </c>
      <c r="C2441" s="47" t="s">
        <v>4600</v>
      </c>
      <c r="D2441" s="69" t="s">
        <v>1589</v>
      </c>
      <c r="E2441" s="47">
        <v>2004</v>
      </c>
      <c r="F2441" s="69" t="s">
        <v>1896</v>
      </c>
      <c r="G2441" s="69" t="s">
        <v>3803</v>
      </c>
      <c r="H2441" s="69" t="s">
        <v>7445</v>
      </c>
      <c r="I2441" s="70">
        <v>447.79114358765389</v>
      </c>
      <c r="J2441" s="47" t="s">
        <v>430</v>
      </c>
      <c r="K2441" s="47">
        <v>10</v>
      </c>
      <c r="L2441" s="71"/>
      <c r="M2441" s="47">
        <v>75</v>
      </c>
      <c r="N2441" s="48">
        <f t="shared" si="229"/>
        <v>180</v>
      </c>
      <c r="O2441" s="48">
        <f t="shared" si="230"/>
        <v>80602.405845777699</v>
      </c>
      <c r="P2441" s="72">
        <f t="shared" si="231"/>
        <v>8060.2405845777703</v>
      </c>
      <c r="Q2441" s="73">
        <f t="shared" si="232"/>
        <v>13299.39696455332</v>
      </c>
      <c r="R2441" s="48">
        <f t="shared" si="233"/>
        <v>101962.04339490879</v>
      </c>
      <c r="S2441" s="74">
        <f t="shared" si="234"/>
        <v>55</v>
      </c>
      <c r="T2441" s="6" t="s">
        <v>431</v>
      </c>
      <c r="U2441" s="47" t="s">
        <v>432</v>
      </c>
      <c r="V2441" s="47">
        <v>1</v>
      </c>
      <c r="W2441" s="47">
        <v>1</v>
      </c>
      <c r="X2441" s="47">
        <v>1</v>
      </c>
      <c r="Y2441" s="47">
        <v>1</v>
      </c>
      <c r="Z2441" s="75">
        <v>40855.637314814812</v>
      </c>
      <c r="AA2441" s="6" t="s">
        <v>433</v>
      </c>
      <c r="AB2441" s="47" t="s">
        <v>1591</v>
      </c>
      <c r="AC2441" s="47" t="s">
        <v>11188</v>
      </c>
      <c r="AD2441" s="47" t="s">
        <v>10293</v>
      </c>
      <c r="AE2441" s="47" t="s">
        <v>11192</v>
      </c>
      <c r="AF2441" s="6" t="s">
        <v>11193</v>
      </c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</row>
    <row r="2442" spans="1:43" s="1" customFormat="1" ht="15.75" x14ac:dyDescent="0.25">
      <c r="A2442" s="47">
        <v>2443</v>
      </c>
      <c r="B2442" s="47" t="s">
        <v>11194</v>
      </c>
      <c r="C2442" s="47" t="s">
        <v>3949</v>
      </c>
      <c r="D2442" s="69" t="s">
        <v>10151</v>
      </c>
      <c r="E2442" s="47">
        <v>2004</v>
      </c>
      <c r="F2442" s="69" t="s">
        <v>10168</v>
      </c>
      <c r="G2442" s="69" t="s">
        <v>1378</v>
      </c>
      <c r="H2442" s="69" t="s">
        <v>3992</v>
      </c>
      <c r="I2442" s="70">
        <v>18.572708186953481</v>
      </c>
      <c r="J2442" s="47" t="s">
        <v>430</v>
      </c>
      <c r="K2442" s="47">
        <v>8</v>
      </c>
      <c r="L2442" s="71"/>
      <c r="M2442" s="47">
        <v>75</v>
      </c>
      <c r="N2442" s="48">
        <f t="shared" si="229"/>
        <v>160</v>
      </c>
      <c r="O2442" s="48">
        <f t="shared" si="230"/>
        <v>2971.6333099125568</v>
      </c>
      <c r="P2442" s="72">
        <f t="shared" si="231"/>
        <v>297.16333099125569</v>
      </c>
      <c r="Q2442" s="73">
        <f t="shared" si="232"/>
        <v>490.31949613557185</v>
      </c>
      <c r="R2442" s="48">
        <f t="shared" si="233"/>
        <v>3759.1161370393847</v>
      </c>
      <c r="S2442" s="74">
        <f t="shared" si="234"/>
        <v>55</v>
      </c>
      <c r="T2442" s="6" t="s">
        <v>431</v>
      </c>
      <c r="U2442" s="47" t="s">
        <v>432</v>
      </c>
      <c r="V2442" s="47">
        <v>1</v>
      </c>
      <c r="W2442" s="47">
        <v>1</v>
      </c>
      <c r="X2442" s="47">
        <v>1</v>
      </c>
      <c r="Y2442" s="47">
        <v>1</v>
      </c>
      <c r="Z2442" s="75">
        <v>40855.637314814812</v>
      </c>
      <c r="AA2442" s="6" t="s">
        <v>433</v>
      </c>
      <c r="AB2442" s="47" t="s">
        <v>10153</v>
      </c>
      <c r="AC2442" s="47" t="s">
        <v>11195</v>
      </c>
      <c r="AD2442" s="47" t="s">
        <v>3997</v>
      </c>
      <c r="AE2442" s="47" t="s">
        <v>11196</v>
      </c>
      <c r="AF2442" s="6" t="s">
        <v>11197</v>
      </c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</row>
    <row r="2443" spans="1:43" s="1" customFormat="1" ht="15.75" x14ac:dyDescent="0.25">
      <c r="A2443" s="47">
        <v>2444</v>
      </c>
      <c r="B2443" s="47" t="s">
        <v>11198</v>
      </c>
      <c r="C2443" s="47" t="s">
        <v>3949</v>
      </c>
      <c r="D2443" s="69" t="s">
        <v>10151</v>
      </c>
      <c r="E2443" s="47">
        <v>2004</v>
      </c>
      <c r="F2443" s="69" t="s">
        <v>10168</v>
      </c>
      <c r="G2443" s="69" t="s">
        <v>904</v>
      </c>
      <c r="H2443" s="69" t="s">
        <v>10168</v>
      </c>
      <c r="I2443" s="70">
        <v>360.88984982496368</v>
      </c>
      <c r="J2443" s="47" t="s">
        <v>430</v>
      </c>
      <c r="K2443" s="47">
        <v>8</v>
      </c>
      <c r="L2443" s="71"/>
      <c r="M2443" s="47">
        <v>75</v>
      </c>
      <c r="N2443" s="48">
        <f t="shared" si="229"/>
        <v>160</v>
      </c>
      <c r="O2443" s="48">
        <f t="shared" si="230"/>
        <v>57742.375971994188</v>
      </c>
      <c r="P2443" s="72">
        <f t="shared" si="231"/>
        <v>5774.2375971994188</v>
      </c>
      <c r="Q2443" s="73">
        <f t="shared" si="232"/>
        <v>9527.4920353790403</v>
      </c>
      <c r="R2443" s="48">
        <f t="shared" si="233"/>
        <v>73044.105604572644</v>
      </c>
      <c r="S2443" s="74">
        <f t="shared" si="234"/>
        <v>55</v>
      </c>
      <c r="T2443" s="6" t="s">
        <v>431</v>
      </c>
      <c r="U2443" s="47" t="s">
        <v>432</v>
      </c>
      <c r="V2443" s="47">
        <v>1</v>
      </c>
      <c r="W2443" s="47">
        <v>1</v>
      </c>
      <c r="X2443" s="47">
        <v>1</v>
      </c>
      <c r="Y2443" s="47">
        <v>1</v>
      </c>
      <c r="Z2443" s="75">
        <v>40855.637314814812</v>
      </c>
      <c r="AA2443" s="6" t="s">
        <v>433</v>
      </c>
      <c r="AB2443" s="47" t="s">
        <v>10153</v>
      </c>
      <c r="AC2443" s="47" t="s">
        <v>11199</v>
      </c>
      <c r="AD2443" s="47" t="s">
        <v>11046</v>
      </c>
      <c r="AE2443" s="47" t="s">
        <v>11200</v>
      </c>
      <c r="AF2443" s="6" t="s">
        <v>11201</v>
      </c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</row>
    <row r="2444" spans="1:43" s="1" customFormat="1" ht="31.5" x14ac:dyDescent="0.25">
      <c r="A2444" s="47">
        <v>2445</v>
      </c>
      <c r="B2444" s="47" t="s">
        <v>11202</v>
      </c>
      <c r="C2444" s="47" t="s">
        <v>3949</v>
      </c>
      <c r="D2444" s="69" t="s">
        <v>1589</v>
      </c>
      <c r="E2444" s="47">
        <v>2004</v>
      </c>
      <c r="F2444" s="69" t="s">
        <v>4037</v>
      </c>
      <c r="G2444" s="69" t="s">
        <v>4037</v>
      </c>
      <c r="H2444" s="69" t="s">
        <v>1590</v>
      </c>
      <c r="I2444" s="70">
        <v>50.429409835006453</v>
      </c>
      <c r="J2444" s="47" t="s">
        <v>430</v>
      </c>
      <c r="K2444" s="47">
        <v>12</v>
      </c>
      <c r="L2444" s="71"/>
      <c r="M2444" s="47">
        <v>75</v>
      </c>
      <c r="N2444" s="48">
        <f t="shared" si="229"/>
        <v>200</v>
      </c>
      <c r="O2444" s="48">
        <f t="shared" si="230"/>
        <v>10085.881967001291</v>
      </c>
      <c r="P2444" s="72">
        <f t="shared" si="231"/>
        <v>1008.5881967001292</v>
      </c>
      <c r="Q2444" s="73">
        <f t="shared" si="232"/>
        <v>1664.170524555213</v>
      </c>
      <c r="R2444" s="48">
        <f t="shared" si="233"/>
        <v>12758.640688256633</v>
      </c>
      <c r="S2444" s="74">
        <f t="shared" si="234"/>
        <v>55</v>
      </c>
      <c r="T2444" s="6" t="s">
        <v>431</v>
      </c>
      <c r="U2444" s="47" t="s">
        <v>432</v>
      </c>
      <c r="V2444" s="47">
        <v>1</v>
      </c>
      <c r="W2444" s="47">
        <v>1</v>
      </c>
      <c r="X2444" s="47">
        <v>1</v>
      </c>
      <c r="Y2444" s="47">
        <v>1</v>
      </c>
      <c r="Z2444" s="75">
        <v>40855.637314814812</v>
      </c>
      <c r="AA2444" s="6" t="s">
        <v>433</v>
      </c>
      <c r="AB2444" s="47" t="s">
        <v>1591</v>
      </c>
      <c r="AC2444" s="47" t="s">
        <v>11004</v>
      </c>
      <c r="AD2444" s="47" t="s">
        <v>11203</v>
      </c>
      <c r="AE2444" s="47" t="s">
        <v>11204</v>
      </c>
      <c r="AF2444" s="6" t="s">
        <v>11205</v>
      </c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</row>
    <row r="2445" spans="1:43" s="1" customFormat="1" ht="31.5" x14ac:dyDescent="0.25">
      <c r="A2445" s="47">
        <v>2446</v>
      </c>
      <c r="B2445" s="47" t="s">
        <v>11206</v>
      </c>
      <c r="C2445" s="47" t="s">
        <v>2664</v>
      </c>
      <c r="D2445" s="69" t="s">
        <v>1589</v>
      </c>
      <c r="E2445" s="47">
        <v>2004</v>
      </c>
      <c r="F2445" s="69" t="s">
        <v>1600</v>
      </c>
      <c r="G2445" s="69" t="s">
        <v>1896</v>
      </c>
      <c r="H2445" s="69" t="s">
        <v>2271</v>
      </c>
      <c r="I2445" s="70">
        <v>37.34874472679072</v>
      </c>
      <c r="J2445" s="47" t="s">
        <v>430</v>
      </c>
      <c r="K2445" s="47">
        <v>12</v>
      </c>
      <c r="L2445" s="71"/>
      <c r="M2445" s="47">
        <v>75</v>
      </c>
      <c r="N2445" s="48">
        <f t="shared" si="229"/>
        <v>200</v>
      </c>
      <c r="O2445" s="48">
        <f t="shared" si="230"/>
        <v>7469.7489453581438</v>
      </c>
      <c r="P2445" s="72">
        <f t="shared" si="231"/>
        <v>746.97489453581443</v>
      </c>
      <c r="Q2445" s="73">
        <f t="shared" si="232"/>
        <v>1232.5085759840938</v>
      </c>
      <c r="R2445" s="48">
        <f t="shared" si="233"/>
        <v>9449.2324158780521</v>
      </c>
      <c r="S2445" s="74">
        <f t="shared" si="234"/>
        <v>55</v>
      </c>
      <c r="T2445" s="6" t="s">
        <v>431</v>
      </c>
      <c r="U2445" s="47" t="s">
        <v>432</v>
      </c>
      <c r="V2445" s="47">
        <v>1</v>
      </c>
      <c r="W2445" s="47">
        <v>1</v>
      </c>
      <c r="X2445" s="47">
        <v>1</v>
      </c>
      <c r="Y2445" s="47">
        <v>1</v>
      </c>
      <c r="Z2445" s="75">
        <v>40855.637314814812</v>
      </c>
      <c r="AA2445" s="6" t="s">
        <v>433</v>
      </c>
      <c r="AB2445" s="47" t="s">
        <v>1591</v>
      </c>
      <c r="AC2445" s="47" t="s">
        <v>11207</v>
      </c>
      <c r="AD2445" s="47" t="s">
        <v>9742</v>
      </c>
      <c r="AE2445" s="47" t="s">
        <v>11208</v>
      </c>
      <c r="AF2445" s="6" t="s">
        <v>11209</v>
      </c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</row>
    <row r="2446" spans="1:43" s="1" customFormat="1" ht="31.5" x14ac:dyDescent="0.25">
      <c r="A2446" s="47">
        <v>2447</v>
      </c>
      <c r="B2446" s="47" t="s">
        <v>11210</v>
      </c>
      <c r="C2446" s="47" t="s">
        <v>2664</v>
      </c>
      <c r="D2446" s="69" t="s">
        <v>1589</v>
      </c>
      <c r="E2446" s="47">
        <v>2004</v>
      </c>
      <c r="F2446" s="69" t="s">
        <v>1600</v>
      </c>
      <c r="G2446" s="69" t="s">
        <v>1896</v>
      </c>
      <c r="H2446" s="69" t="s">
        <v>2271</v>
      </c>
      <c r="I2446" s="70">
        <v>2.2214895373796901</v>
      </c>
      <c r="J2446" s="47" t="s">
        <v>430</v>
      </c>
      <c r="K2446" s="47">
        <v>12</v>
      </c>
      <c r="L2446" s="71"/>
      <c r="M2446" s="47">
        <v>75</v>
      </c>
      <c r="N2446" s="48">
        <f t="shared" si="229"/>
        <v>200</v>
      </c>
      <c r="O2446" s="48">
        <f t="shared" si="230"/>
        <v>444.29790747593802</v>
      </c>
      <c r="P2446" s="72">
        <f t="shared" si="231"/>
        <v>44.429790747593806</v>
      </c>
      <c r="Q2446" s="73">
        <f t="shared" si="232"/>
        <v>73.309154733529766</v>
      </c>
      <c r="R2446" s="48">
        <f t="shared" si="233"/>
        <v>562.03685295706157</v>
      </c>
      <c r="S2446" s="74">
        <f t="shared" si="234"/>
        <v>55</v>
      </c>
      <c r="T2446" s="6" t="s">
        <v>431</v>
      </c>
      <c r="U2446" s="47" t="s">
        <v>432</v>
      </c>
      <c r="V2446" s="47">
        <v>1</v>
      </c>
      <c r="W2446" s="47">
        <v>1</v>
      </c>
      <c r="X2446" s="47">
        <v>1</v>
      </c>
      <c r="Y2446" s="47">
        <v>1</v>
      </c>
      <c r="Z2446" s="75">
        <v>40855.637326388889</v>
      </c>
      <c r="AA2446" s="6" t="s">
        <v>433</v>
      </c>
      <c r="AB2446" s="47" t="s">
        <v>1591</v>
      </c>
      <c r="AC2446" s="47" t="s">
        <v>11211</v>
      </c>
      <c r="AD2446" s="47" t="s">
        <v>11207</v>
      </c>
      <c r="AE2446" s="47" t="s">
        <v>11212</v>
      </c>
      <c r="AF2446" s="6" t="s">
        <v>11213</v>
      </c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</row>
    <row r="2447" spans="1:43" s="1" customFormat="1" ht="31.5" x14ac:dyDescent="0.25">
      <c r="A2447" s="47">
        <v>2448</v>
      </c>
      <c r="B2447" s="47" t="s">
        <v>11214</v>
      </c>
      <c r="C2447" s="47" t="s">
        <v>2664</v>
      </c>
      <c r="D2447" s="69" t="s">
        <v>1598</v>
      </c>
      <c r="E2447" s="47">
        <v>1998</v>
      </c>
      <c r="F2447" s="69" t="s">
        <v>1600</v>
      </c>
      <c r="G2447" s="69" t="s">
        <v>11215</v>
      </c>
      <c r="H2447" s="69" t="s">
        <v>2271</v>
      </c>
      <c r="I2447" s="70">
        <v>4.1959494237980426</v>
      </c>
      <c r="J2447" s="47" t="s">
        <v>430</v>
      </c>
      <c r="K2447" s="47">
        <v>12</v>
      </c>
      <c r="L2447" s="71"/>
      <c r="M2447" s="47">
        <v>75</v>
      </c>
      <c r="N2447" s="48">
        <f t="shared" si="229"/>
        <v>200</v>
      </c>
      <c r="O2447" s="48">
        <f t="shared" si="230"/>
        <v>839.1898847596085</v>
      </c>
      <c r="P2447" s="72">
        <f t="shared" si="231"/>
        <v>83.918988475960859</v>
      </c>
      <c r="Q2447" s="73">
        <f t="shared" si="232"/>
        <v>138.46633098533539</v>
      </c>
      <c r="R2447" s="48">
        <f t="shared" si="233"/>
        <v>1061.5752042209047</v>
      </c>
      <c r="S2447" s="74">
        <f t="shared" si="234"/>
        <v>49</v>
      </c>
      <c r="T2447" s="6" t="s">
        <v>431</v>
      </c>
      <c r="U2447" s="47" t="s">
        <v>432</v>
      </c>
      <c r="V2447" s="47">
        <v>1</v>
      </c>
      <c r="W2447" s="47">
        <v>1</v>
      </c>
      <c r="X2447" s="47">
        <v>1</v>
      </c>
      <c r="Y2447" s="47">
        <v>1</v>
      </c>
      <c r="Z2447" s="75">
        <v>42529.626018518517</v>
      </c>
      <c r="AA2447" s="6" t="s">
        <v>433</v>
      </c>
      <c r="AB2447" s="47" t="s">
        <v>1601</v>
      </c>
      <c r="AC2447" s="47" t="s">
        <v>11216</v>
      </c>
      <c r="AD2447" s="47" t="s">
        <v>11217</v>
      </c>
      <c r="AE2447" s="47" t="s">
        <v>11218</v>
      </c>
      <c r="AF2447" s="6" t="s">
        <v>11219</v>
      </c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</row>
    <row r="2448" spans="1:43" s="1" customFormat="1" ht="31.5" x14ac:dyDescent="0.25">
      <c r="A2448" s="47">
        <v>2449</v>
      </c>
      <c r="B2448" s="47" t="s">
        <v>11220</v>
      </c>
      <c r="C2448" s="47" t="s">
        <v>1735</v>
      </c>
      <c r="D2448" s="69" t="s">
        <v>5609</v>
      </c>
      <c r="E2448" s="47">
        <v>2002</v>
      </c>
      <c r="F2448" s="69" t="s">
        <v>5610</v>
      </c>
      <c r="G2448" s="69" t="s">
        <v>451</v>
      </c>
      <c r="H2448" s="69" t="s">
        <v>451</v>
      </c>
      <c r="I2448" s="70">
        <v>38.396975007065002</v>
      </c>
      <c r="J2448" s="47" t="s">
        <v>430</v>
      </c>
      <c r="K2448" s="47">
        <v>8</v>
      </c>
      <c r="L2448" s="71"/>
      <c r="M2448" s="47">
        <v>75</v>
      </c>
      <c r="N2448" s="48">
        <f t="shared" si="229"/>
        <v>160</v>
      </c>
      <c r="O2448" s="48">
        <f t="shared" si="230"/>
        <v>6143.5160011304006</v>
      </c>
      <c r="P2448" s="72">
        <f t="shared" si="231"/>
        <v>614.35160011304015</v>
      </c>
      <c r="Q2448" s="73">
        <f t="shared" si="232"/>
        <v>1013.680140186516</v>
      </c>
      <c r="R2448" s="48">
        <f t="shared" si="233"/>
        <v>7771.5477414299567</v>
      </c>
      <c r="S2448" s="74">
        <f t="shared" si="234"/>
        <v>53</v>
      </c>
      <c r="T2448" s="6" t="s">
        <v>431</v>
      </c>
      <c r="U2448" s="47" t="s">
        <v>432</v>
      </c>
      <c r="V2448" s="47">
        <v>1</v>
      </c>
      <c r="W2448" s="47">
        <v>1</v>
      </c>
      <c r="X2448" s="47">
        <v>1</v>
      </c>
      <c r="Y2448" s="47">
        <v>1</v>
      </c>
      <c r="Z2448" s="75">
        <v>40855.637326388889</v>
      </c>
      <c r="AA2448" s="6" t="s">
        <v>433</v>
      </c>
      <c r="AB2448" s="47" t="s">
        <v>5611</v>
      </c>
      <c r="AC2448" s="47" t="s">
        <v>11221</v>
      </c>
      <c r="AD2448" s="47"/>
      <c r="AE2448" s="47" t="s">
        <v>11222</v>
      </c>
      <c r="AF2448" s="6" t="s">
        <v>11223</v>
      </c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</row>
    <row r="2449" spans="1:43" s="1" customFormat="1" ht="31.5" x14ac:dyDescent="0.25">
      <c r="A2449" s="47">
        <v>2450</v>
      </c>
      <c r="B2449" s="47" t="s">
        <v>11224</v>
      </c>
      <c r="C2449" s="47" t="s">
        <v>1735</v>
      </c>
      <c r="D2449" s="69" t="s">
        <v>5609</v>
      </c>
      <c r="E2449" s="47">
        <v>2002</v>
      </c>
      <c r="F2449" s="69" t="s">
        <v>5610</v>
      </c>
      <c r="G2449" s="69" t="s">
        <v>451</v>
      </c>
      <c r="H2449" s="69" t="s">
        <v>451</v>
      </c>
      <c r="I2449" s="70">
        <v>36.345059587148583</v>
      </c>
      <c r="J2449" s="47" t="s">
        <v>430</v>
      </c>
      <c r="K2449" s="47">
        <v>8</v>
      </c>
      <c r="L2449" s="71"/>
      <c r="M2449" s="47">
        <v>75</v>
      </c>
      <c r="N2449" s="48">
        <f t="shared" si="229"/>
        <v>160</v>
      </c>
      <c r="O2449" s="48">
        <f t="shared" si="230"/>
        <v>5815.2095339437728</v>
      </c>
      <c r="P2449" s="72">
        <f t="shared" si="231"/>
        <v>581.52095339437733</v>
      </c>
      <c r="Q2449" s="73">
        <f t="shared" si="232"/>
        <v>959.50957310072249</v>
      </c>
      <c r="R2449" s="48">
        <f t="shared" si="233"/>
        <v>7356.2400604388722</v>
      </c>
      <c r="S2449" s="74">
        <f t="shared" si="234"/>
        <v>53</v>
      </c>
      <c r="T2449" s="6" t="s">
        <v>431</v>
      </c>
      <c r="U2449" s="47" t="s">
        <v>432</v>
      </c>
      <c r="V2449" s="47">
        <v>1</v>
      </c>
      <c r="W2449" s="47">
        <v>1</v>
      </c>
      <c r="X2449" s="47">
        <v>1</v>
      </c>
      <c r="Y2449" s="47">
        <v>1</v>
      </c>
      <c r="Z2449" s="75">
        <v>40855.637326388889</v>
      </c>
      <c r="AA2449" s="6" t="s">
        <v>433</v>
      </c>
      <c r="AB2449" s="47" t="s">
        <v>5611</v>
      </c>
      <c r="AC2449" s="47" t="s">
        <v>11225</v>
      </c>
      <c r="AD2449" s="47"/>
      <c r="AE2449" s="47" t="s">
        <v>11226</v>
      </c>
      <c r="AF2449" s="6" t="s">
        <v>11227</v>
      </c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</row>
    <row r="2450" spans="1:43" s="1" customFormat="1" ht="31.5" x14ac:dyDescent="0.25">
      <c r="A2450" s="47">
        <v>2451</v>
      </c>
      <c r="B2450" s="47" t="s">
        <v>11228</v>
      </c>
      <c r="C2450" s="47" t="s">
        <v>1735</v>
      </c>
      <c r="D2450" s="69" t="s">
        <v>5609</v>
      </c>
      <c r="E2450" s="47">
        <v>2002</v>
      </c>
      <c r="F2450" s="69" t="s">
        <v>5610</v>
      </c>
      <c r="G2450" s="69" t="s">
        <v>451</v>
      </c>
      <c r="H2450" s="69" t="s">
        <v>451</v>
      </c>
      <c r="I2450" s="70">
        <v>3.0510044065174831</v>
      </c>
      <c r="J2450" s="47" t="s">
        <v>430</v>
      </c>
      <c r="K2450" s="47">
        <v>8</v>
      </c>
      <c r="L2450" s="71"/>
      <c r="M2450" s="47">
        <v>75</v>
      </c>
      <c r="N2450" s="48">
        <f t="shared" si="229"/>
        <v>160</v>
      </c>
      <c r="O2450" s="48">
        <f t="shared" si="230"/>
        <v>488.1607050427973</v>
      </c>
      <c r="P2450" s="72">
        <f t="shared" si="231"/>
        <v>48.816070504279736</v>
      </c>
      <c r="Q2450" s="73">
        <f t="shared" si="232"/>
        <v>80.546516332061557</v>
      </c>
      <c r="R2450" s="48">
        <f t="shared" si="233"/>
        <v>617.52329187913858</v>
      </c>
      <c r="S2450" s="74">
        <f t="shared" si="234"/>
        <v>53</v>
      </c>
      <c r="T2450" s="6" t="s">
        <v>431</v>
      </c>
      <c r="U2450" s="47" t="s">
        <v>432</v>
      </c>
      <c r="V2450" s="47">
        <v>1</v>
      </c>
      <c r="W2450" s="47">
        <v>1</v>
      </c>
      <c r="X2450" s="47">
        <v>1</v>
      </c>
      <c r="Y2450" s="47">
        <v>1</v>
      </c>
      <c r="Z2450" s="75">
        <v>40855.637326388889</v>
      </c>
      <c r="AA2450" s="6" t="s">
        <v>433</v>
      </c>
      <c r="AB2450" s="47" t="s">
        <v>5611</v>
      </c>
      <c r="AC2450" s="47" t="s">
        <v>11229</v>
      </c>
      <c r="AD2450" s="47" t="s">
        <v>11225</v>
      </c>
      <c r="AE2450" s="47" t="s">
        <v>11230</v>
      </c>
      <c r="AF2450" s="6" t="s">
        <v>11231</v>
      </c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</row>
    <row r="2451" spans="1:43" s="1" customFormat="1" ht="31.5" x14ac:dyDescent="0.25">
      <c r="A2451" s="47">
        <v>2452</v>
      </c>
      <c r="B2451" s="47" t="s">
        <v>11232</v>
      </c>
      <c r="C2451" s="47" t="s">
        <v>4524</v>
      </c>
      <c r="D2451" s="69" t="s">
        <v>5609</v>
      </c>
      <c r="E2451" s="47">
        <v>2002</v>
      </c>
      <c r="F2451" s="69" t="s">
        <v>5610</v>
      </c>
      <c r="G2451" s="69" t="s">
        <v>451</v>
      </c>
      <c r="H2451" s="69" t="s">
        <v>451</v>
      </c>
      <c r="I2451" s="70">
        <v>38.396875006348893</v>
      </c>
      <c r="J2451" s="47" t="s">
        <v>430</v>
      </c>
      <c r="K2451" s="47">
        <v>8</v>
      </c>
      <c r="L2451" s="71"/>
      <c r="M2451" s="47">
        <v>75</v>
      </c>
      <c r="N2451" s="48">
        <f t="shared" si="229"/>
        <v>160</v>
      </c>
      <c r="O2451" s="48">
        <f t="shared" si="230"/>
        <v>6143.5000010158228</v>
      </c>
      <c r="P2451" s="72">
        <f t="shared" si="231"/>
        <v>614.35000010158228</v>
      </c>
      <c r="Q2451" s="73">
        <f t="shared" si="232"/>
        <v>1013.6775001676108</v>
      </c>
      <c r="R2451" s="48">
        <f t="shared" si="233"/>
        <v>7771.5275012850161</v>
      </c>
      <c r="S2451" s="74">
        <f t="shared" si="234"/>
        <v>53</v>
      </c>
      <c r="T2451" s="6" t="s">
        <v>431</v>
      </c>
      <c r="U2451" s="47" t="s">
        <v>432</v>
      </c>
      <c r="V2451" s="47">
        <v>1</v>
      </c>
      <c r="W2451" s="47">
        <v>1</v>
      </c>
      <c r="X2451" s="47">
        <v>1</v>
      </c>
      <c r="Y2451" s="47">
        <v>1</v>
      </c>
      <c r="Z2451" s="75">
        <v>40855.637326388889</v>
      </c>
      <c r="AA2451" s="6" t="s">
        <v>433</v>
      </c>
      <c r="AB2451" s="47" t="s">
        <v>5611</v>
      </c>
      <c r="AC2451" s="47" t="s">
        <v>11233</v>
      </c>
      <c r="AD2451" s="47"/>
      <c r="AE2451" s="47" t="s">
        <v>11234</v>
      </c>
      <c r="AF2451" s="6" t="s">
        <v>11235</v>
      </c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</row>
    <row r="2452" spans="1:43" s="1" customFormat="1" ht="31.5" x14ac:dyDescent="0.25">
      <c r="A2452" s="47">
        <v>2453</v>
      </c>
      <c r="B2452" s="47" t="s">
        <v>11236</v>
      </c>
      <c r="C2452" s="47" t="s">
        <v>4524</v>
      </c>
      <c r="D2452" s="69" t="s">
        <v>5609</v>
      </c>
      <c r="E2452" s="47">
        <v>2002</v>
      </c>
      <c r="F2452" s="69" t="s">
        <v>5610</v>
      </c>
      <c r="G2452" s="69" t="s">
        <v>451</v>
      </c>
      <c r="H2452" s="69" t="s">
        <v>451</v>
      </c>
      <c r="I2452" s="70">
        <v>37.63381079887823</v>
      </c>
      <c r="J2452" s="47" t="s">
        <v>430</v>
      </c>
      <c r="K2452" s="47">
        <v>8</v>
      </c>
      <c r="L2452" s="71"/>
      <c r="M2452" s="47">
        <v>75</v>
      </c>
      <c r="N2452" s="48">
        <f t="shared" si="229"/>
        <v>160</v>
      </c>
      <c r="O2452" s="48">
        <f t="shared" si="230"/>
        <v>6021.4097278205172</v>
      </c>
      <c r="P2452" s="72">
        <f t="shared" si="231"/>
        <v>602.14097278205179</v>
      </c>
      <c r="Q2452" s="73">
        <f t="shared" si="232"/>
        <v>993.53260509038535</v>
      </c>
      <c r="R2452" s="48">
        <f t="shared" si="233"/>
        <v>7617.0833056929541</v>
      </c>
      <c r="S2452" s="74">
        <f t="shared" si="234"/>
        <v>53</v>
      </c>
      <c r="T2452" s="6" t="s">
        <v>431</v>
      </c>
      <c r="U2452" s="47" t="s">
        <v>432</v>
      </c>
      <c r="V2452" s="47">
        <v>1</v>
      </c>
      <c r="W2452" s="47">
        <v>1</v>
      </c>
      <c r="X2452" s="47">
        <v>1</v>
      </c>
      <c r="Y2452" s="47">
        <v>1</v>
      </c>
      <c r="Z2452" s="75">
        <v>40855.637326388889</v>
      </c>
      <c r="AA2452" s="6" t="s">
        <v>433</v>
      </c>
      <c r="AB2452" s="47" t="s">
        <v>5611</v>
      </c>
      <c r="AC2452" s="47" t="s">
        <v>11237</v>
      </c>
      <c r="AD2452" s="47"/>
      <c r="AE2452" s="47" t="s">
        <v>11238</v>
      </c>
      <c r="AF2452" s="6" t="s">
        <v>11239</v>
      </c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</row>
    <row r="2453" spans="1:43" s="1" customFormat="1" ht="31.5" x14ac:dyDescent="0.25">
      <c r="A2453" s="47">
        <v>2454</v>
      </c>
      <c r="B2453" s="47" t="s">
        <v>11240</v>
      </c>
      <c r="C2453" s="47" t="s">
        <v>4524</v>
      </c>
      <c r="D2453" s="69" t="s">
        <v>5609</v>
      </c>
      <c r="E2453" s="47">
        <v>2002</v>
      </c>
      <c r="F2453" s="69" t="s">
        <v>5610</v>
      </c>
      <c r="G2453" s="69" t="s">
        <v>451</v>
      </c>
      <c r="H2453" s="69" t="s">
        <v>451</v>
      </c>
      <c r="I2453" s="70">
        <v>2.7930542007211061</v>
      </c>
      <c r="J2453" s="47" t="s">
        <v>430</v>
      </c>
      <c r="K2453" s="47">
        <v>8</v>
      </c>
      <c r="L2453" s="71"/>
      <c r="M2453" s="47">
        <v>75</v>
      </c>
      <c r="N2453" s="48">
        <f t="shared" si="229"/>
        <v>160</v>
      </c>
      <c r="O2453" s="48">
        <f t="shared" si="230"/>
        <v>446.88867211537695</v>
      </c>
      <c r="P2453" s="72">
        <f t="shared" si="231"/>
        <v>44.688867211537698</v>
      </c>
      <c r="Q2453" s="73">
        <f t="shared" si="232"/>
        <v>73.736630899037195</v>
      </c>
      <c r="R2453" s="48">
        <f t="shared" si="233"/>
        <v>565.31417022595178</v>
      </c>
      <c r="S2453" s="74">
        <f t="shared" si="234"/>
        <v>53</v>
      </c>
      <c r="T2453" s="6" t="s">
        <v>431</v>
      </c>
      <c r="U2453" s="47" t="s">
        <v>432</v>
      </c>
      <c r="V2453" s="47">
        <v>1</v>
      </c>
      <c r="W2453" s="47">
        <v>1</v>
      </c>
      <c r="X2453" s="47">
        <v>1</v>
      </c>
      <c r="Y2453" s="47">
        <v>1</v>
      </c>
      <c r="Z2453" s="75">
        <v>40855.637326388889</v>
      </c>
      <c r="AA2453" s="6" t="s">
        <v>433</v>
      </c>
      <c r="AB2453" s="47" t="s">
        <v>5611</v>
      </c>
      <c r="AC2453" s="47" t="s">
        <v>11241</v>
      </c>
      <c r="AD2453" s="47" t="s">
        <v>11237</v>
      </c>
      <c r="AE2453" s="47" t="s">
        <v>11242</v>
      </c>
      <c r="AF2453" s="6" t="s">
        <v>11243</v>
      </c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</row>
    <row r="2454" spans="1:43" s="1" customFormat="1" ht="31.5" x14ac:dyDescent="0.25">
      <c r="A2454" s="47">
        <v>2455</v>
      </c>
      <c r="B2454" s="47" t="s">
        <v>11244</v>
      </c>
      <c r="C2454" s="47" t="s">
        <v>4524</v>
      </c>
      <c r="D2454" s="69" t="s">
        <v>5609</v>
      </c>
      <c r="E2454" s="47">
        <v>2002</v>
      </c>
      <c r="F2454" s="69" t="s">
        <v>5610</v>
      </c>
      <c r="G2454" s="69" t="s">
        <v>451</v>
      </c>
      <c r="H2454" s="69" t="s">
        <v>451</v>
      </c>
      <c r="I2454" s="70">
        <v>94.607890164043695</v>
      </c>
      <c r="J2454" s="47" t="s">
        <v>430</v>
      </c>
      <c r="K2454" s="47">
        <v>8</v>
      </c>
      <c r="L2454" s="71"/>
      <c r="M2454" s="47">
        <v>75</v>
      </c>
      <c r="N2454" s="48">
        <f t="shared" si="229"/>
        <v>160</v>
      </c>
      <c r="O2454" s="48">
        <f t="shared" si="230"/>
        <v>15137.262426246991</v>
      </c>
      <c r="P2454" s="72">
        <f t="shared" si="231"/>
        <v>1513.7262426246991</v>
      </c>
      <c r="Q2454" s="73">
        <f t="shared" si="232"/>
        <v>2497.6483003307535</v>
      </c>
      <c r="R2454" s="48">
        <f t="shared" si="233"/>
        <v>19148.636969202445</v>
      </c>
      <c r="S2454" s="74">
        <f t="shared" si="234"/>
        <v>53</v>
      </c>
      <c r="T2454" s="6" t="s">
        <v>431</v>
      </c>
      <c r="U2454" s="47" t="s">
        <v>432</v>
      </c>
      <c r="V2454" s="47">
        <v>1</v>
      </c>
      <c r="W2454" s="47">
        <v>1</v>
      </c>
      <c r="X2454" s="47">
        <v>1</v>
      </c>
      <c r="Y2454" s="47">
        <v>1</v>
      </c>
      <c r="Z2454" s="75">
        <v>40855.637326388889</v>
      </c>
      <c r="AA2454" s="6" t="s">
        <v>433</v>
      </c>
      <c r="AB2454" s="47" t="s">
        <v>5611</v>
      </c>
      <c r="AC2454" s="47" t="s">
        <v>11172</v>
      </c>
      <c r="AD2454" s="47" t="s">
        <v>11241</v>
      </c>
      <c r="AE2454" s="47" t="s">
        <v>11245</v>
      </c>
      <c r="AF2454" s="6" t="s">
        <v>11246</v>
      </c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</row>
    <row r="2455" spans="1:43" s="1" customFormat="1" ht="31.5" x14ac:dyDescent="0.25">
      <c r="A2455" s="47">
        <v>2456</v>
      </c>
      <c r="B2455" s="47" t="s">
        <v>11247</v>
      </c>
      <c r="C2455" s="47" t="s">
        <v>1894</v>
      </c>
      <c r="D2455" s="69" t="s">
        <v>1589</v>
      </c>
      <c r="E2455" s="47">
        <v>2004</v>
      </c>
      <c r="F2455" s="69" t="s">
        <v>1896</v>
      </c>
      <c r="G2455" s="69" t="s">
        <v>2130</v>
      </c>
      <c r="H2455" s="69" t="s">
        <v>1895</v>
      </c>
      <c r="I2455" s="70">
        <v>42.096066196466708</v>
      </c>
      <c r="J2455" s="47" t="s">
        <v>430</v>
      </c>
      <c r="K2455" s="47">
        <v>8</v>
      </c>
      <c r="L2455" s="71"/>
      <c r="M2455" s="47">
        <v>75</v>
      </c>
      <c r="N2455" s="48">
        <f t="shared" si="229"/>
        <v>160</v>
      </c>
      <c r="O2455" s="48">
        <f t="shared" si="230"/>
        <v>6735.3705914346738</v>
      </c>
      <c r="P2455" s="72">
        <f t="shared" si="231"/>
        <v>673.53705914346745</v>
      </c>
      <c r="Q2455" s="73">
        <f t="shared" si="232"/>
        <v>1111.3361475867212</v>
      </c>
      <c r="R2455" s="48">
        <f t="shared" si="233"/>
        <v>8520.2437981648618</v>
      </c>
      <c r="S2455" s="74">
        <f t="shared" si="234"/>
        <v>55</v>
      </c>
      <c r="T2455" s="6" t="s">
        <v>431</v>
      </c>
      <c r="U2455" s="47" t="s">
        <v>432</v>
      </c>
      <c r="V2455" s="47">
        <v>1</v>
      </c>
      <c r="W2455" s="47">
        <v>1</v>
      </c>
      <c r="X2455" s="47">
        <v>1</v>
      </c>
      <c r="Y2455" s="47">
        <v>1</v>
      </c>
      <c r="Z2455" s="75">
        <v>40855.637326388889</v>
      </c>
      <c r="AA2455" s="6" t="s">
        <v>433</v>
      </c>
      <c r="AB2455" s="47" t="s">
        <v>1591</v>
      </c>
      <c r="AC2455" s="47"/>
      <c r="AD2455" s="47" t="s">
        <v>11248</v>
      </c>
      <c r="AE2455" s="47" t="s">
        <v>11249</v>
      </c>
      <c r="AF2455" s="6" t="s">
        <v>11250</v>
      </c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</row>
    <row r="2456" spans="1:43" s="1" customFormat="1" ht="31.5" x14ac:dyDescent="0.25">
      <c r="A2456" s="47">
        <v>2457</v>
      </c>
      <c r="B2456" s="47" t="s">
        <v>11251</v>
      </c>
      <c r="C2456" s="47" t="s">
        <v>2127</v>
      </c>
      <c r="D2456" s="69" t="s">
        <v>1589</v>
      </c>
      <c r="E2456" s="47">
        <v>2004</v>
      </c>
      <c r="F2456" s="69" t="s">
        <v>2130</v>
      </c>
      <c r="G2456" s="69" t="s">
        <v>2129</v>
      </c>
      <c r="H2456" s="69" t="s">
        <v>1896</v>
      </c>
      <c r="I2456" s="70">
        <v>14.938919602509451</v>
      </c>
      <c r="J2456" s="47" t="s">
        <v>430</v>
      </c>
      <c r="K2456" s="47">
        <v>8</v>
      </c>
      <c r="L2456" s="71"/>
      <c r="M2456" s="47">
        <v>75</v>
      </c>
      <c r="N2456" s="48">
        <f t="shared" si="229"/>
        <v>160</v>
      </c>
      <c r="O2456" s="48">
        <f t="shared" si="230"/>
        <v>2390.2271364015123</v>
      </c>
      <c r="P2456" s="72">
        <f t="shared" si="231"/>
        <v>239.02271364015124</v>
      </c>
      <c r="Q2456" s="73">
        <f t="shared" si="232"/>
        <v>394.38747750624952</v>
      </c>
      <c r="R2456" s="48">
        <f t="shared" si="233"/>
        <v>3023.6373275479132</v>
      </c>
      <c r="S2456" s="74">
        <f t="shared" si="234"/>
        <v>55</v>
      </c>
      <c r="T2456" s="6" t="s">
        <v>431</v>
      </c>
      <c r="U2456" s="47" t="s">
        <v>432</v>
      </c>
      <c r="V2456" s="47">
        <v>1</v>
      </c>
      <c r="W2456" s="47">
        <v>1</v>
      </c>
      <c r="X2456" s="47">
        <v>1</v>
      </c>
      <c r="Y2456" s="47">
        <v>1</v>
      </c>
      <c r="Z2456" s="75">
        <v>40855.637326388889</v>
      </c>
      <c r="AA2456" s="6" t="s">
        <v>433</v>
      </c>
      <c r="AB2456" s="47" t="s">
        <v>1591</v>
      </c>
      <c r="AC2456" s="47"/>
      <c r="AD2456" s="47"/>
      <c r="AE2456" s="47" t="s">
        <v>11252</v>
      </c>
      <c r="AF2456" s="6" t="s">
        <v>11253</v>
      </c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</row>
    <row r="2457" spans="1:43" s="1" customFormat="1" ht="31.5" x14ac:dyDescent="0.25">
      <c r="A2457" s="47">
        <v>2458</v>
      </c>
      <c r="B2457" s="47" t="s">
        <v>11254</v>
      </c>
      <c r="C2457" s="47" t="s">
        <v>4524</v>
      </c>
      <c r="D2457" s="69" t="s">
        <v>5609</v>
      </c>
      <c r="E2457" s="47">
        <v>2002</v>
      </c>
      <c r="F2457" s="69" t="s">
        <v>904</v>
      </c>
      <c r="G2457" s="69" t="s">
        <v>5610</v>
      </c>
      <c r="H2457" s="69" t="s">
        <v>451</v>
      </c>
      <c r="I2457" s="70">
        <v>13.04691427172695</v>
      </c>
      <c r="J2457" s="47" t="s">
        <v>430</v>
      </c>
      <c r="K2457" s="47">
        <v>8</v>
      </c>
      <c r="L2457" s="71"/>
      <c r="M2457" s="47">
        <v>75</v>
      </c>
      <c r="N2457" s="48">
        <f t="shared" si="229"/>
        <v>160</v>
      </c>
      <c r="O2457" s="48">
        <f t="shared" si="230"/>
        <v>2087.5062834763121</v>
      </c>
      <c r="P2457" s="72">
        <f t="shared" si="231"/>
        <v>208.75062834763122</v>
      </c>
      <c r="Q2457" s="73">
        <f t="shared" si="232"/>
        <v>344.43853677359152</v>
      </c>
      <c r="R2457" s="48">
        <f t="shared" si="233"/>
        <v>2640.6954485975348</v>
      </c>
      <c r="S2457" s="74">
        <f t="shared" si="234"/>
        <v>53</v>
      </c>
      <c r="T2457" s="6" t="s">
        <v>431</v>
      </c>
      <c r="U2457" s="47" t="s">
        <v>432</v>
      </c>
      <c r="V2457" s="47">
        <v>1</v>
      </c>
      <c r="W2457" s="47">
        <v>1</v>
      </c>
      <c r="X2457" s="47">
        <v>1</v>
      </c>
      <c r="Y2457" s="47">
        <v>1</v>
      </c>
      <c r="Z2457" s="75">
        <v>40855.637326388889</v>
      </c>
      <c r="AA2457" s="6" t="s">
        <v>433</v>
      </c>
      <c r="AB2457" s="47" t="s">
        <v>5611</v>
      </c>
      <c r="AC2457" s="47" t="s">
        <v>11255</v>
      </c>
      <c r="AD2457" s="47" t="s">
        <v>11256</v>
      </c>
      <c r="AE2457" s="47" t="s">
        <v>11257</v>
      </c>
      <c r="AF2457" s="6" t="s">
        <v>11258</v>
      </c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</row>
    <row r="2458" spans="1:43" s="1" customFormat="1" ht="31.5" x14ac:dyDescent="0.25">
      <c r="A2458" s="47">
        <v>2459</v>
      </c>
      <c r="B2458" s="47" t="s">
        <v>11259</v>
      </c>
      <c r="C2458" s="47" t="s">
        <v>4524</v>
      </c>
      <c r="D2458" s="69" t="s">
        <v>5609</v>
      </c>
      <c r="E2458" s="47">
        <v>2002</v>
      </c>
      <c r="F2458" s="69" t="s">
        <v>904</v>
      </c>
      <c r="G2458" s="69" t="s">
        <v>5610</v>
      </c>
      <c r="H2458" s="69" t="s">
        <v>451</v>
      </c>
      <c r="I2458" s="70">
        <v>333.45828713460321</v>
      </c>
      <c r="J2458" s="47" t="s">
        <v>430</v>
      </c>
      <c r="K2458" s="47">
        <v>8</v>
      </c>
      <c r="L2458" s="71"/>
      <c r="M2458" s="47">
        <v>75</v>
      </c>
      <c r="N2458" s="48">
        <f t="shared" si="229"/>
        <v>160</v>
      </c>
      <c r="O2458" s="48">
        <f t="shared" si="230"/>
        <v>53353.325941536517</v>
      </c>
      <c r="P2458" s="72">
        <f t="shared" si="231"/>
        <v>5335.3325941536523</v>
      </c>
      <c r="Q2458" s="73">
        <f t="shared" si="232"/>
        <v>8803.2987803535252</v>
      </c>
      <c r="R2458" s="48">
        <f t="shared" si="233"/>
        <v>67491.957316043699</v>
      </c>
      <c r="S2458" s="74">
        <f t="shared" si="234"/>
        <v>53</v>
      </c>
      <c r="T2458" s="6" t="s">
        <v>431</v>
      </c>
      <c r="U2458" s="47" t="s">
        <v>432</v>
      </c>
      <c r="V2458" s="47">
        <v>1</v>
      </c>
      <c r="W2458" s="47">
        <v>1</v>
      </c>
      <c r="X2458" s="47">
        <v>1</v>
      </c>
      <c r="Y2458" s="47">
        <v>1</v>
      </c>
      <c r="Z2458" s="75">
        <v>40855.637337962973</v>
      </c>
      <c r="AA2458" s="6" t="s">
        <v>433</v>
      </c>
      <c r="AB2458" s="47" t="s">
        <v>5611</v>
      </c>
      <c r="AC2458" s="47" t="s">
        <v>11256</v>
      </c>
      <c r="AD2458" s="47" t="s">
        <v>11171</v>
      </c>
      <c r="AE2458" s="47" t="s">
        <v>11260</v>
      </c>
      <c r="AF2458" s="6" t="s">
        <v>11261</v>
      </c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</row>
    <row r="2459" spans="1:43" s="1" customFormat="1" ht="31.5" x14ac:dyDescent="0.25">
      <c r="A2459" s="47">
        <v>2460</v>
      </c>
      <c r="B2459" s="47" t="s">
        <v>11262</v>
      </c>
      <c r="C2459" s="47" t="s">
        <v>4524</v>
      </c>
      <c r="D2459" s="69" t="s">
        <v>5609</v>
      </c>
      <c r="E2459" s="47">
        <v>2002</v>
      </c>
      <c r="F2459" s="69" t="s">
        <v>904</v>
      </c>
      <c r="G2459" s="69" t="s">
        <v>5610</v>
      </c>
      <c r="H2459" s="69" t="s">
        <v>1677</v>
      </c>
      <c r="I2459" s="70">
        <v>39.653388046490619</v>
      </c>
      <c r="J2459" s="47" t="s">
        <v>430</v>
      </c>
      <c r="K2459" s="47">
        <v>10</v>
      </c>
      <c r="L2459" s="71"/>
      <c r="M2459" s="47">
        <v>75</v>
      </c>
      <c r="N2459" s="48">
        <f t="shared" si="229"/>
        <v>180</v>
      </c>
      <c r="O2459" s="48">
        <f t="shared" si="230"/>
        <v>7137.6098483683118</v>
      </c>
      <c r="P2459" s="72">
        <f t="shared" si="231"/>
        <v>713.7609848368312</v>
      </c>
      <c r="Q2459" s="73">
        <f t="shared" si="232"/>
        <v>1177.7056249807713</v>
      </c>
      <c r="R2459" s="48">
        <f t="shared" si="233"/>
        <v>9029.0764581859148</v>
      </c>
      <c r="S2459" s="74">
        <f t="shared" si="234"/>
        <v>53</v>
      </c>
      <c r="T2459" s="6" t="s">
        <v>431</v>
      </c>
      <c r="U2459" s="47" t="s">
        <v>432</v>
      </c>
      <c r="V2459" s="47">
        <v>1</v>
      </c>
      <c r="W2459" s="47">
        <v>1</v>
      </c>
      <c r="X2459" s="47">
        <v>1</v>
      </c>
      <c r="Y2459" s="47">
        <v>1</v>
      </c>
      <c r="Z2459" s="75">
        <v>40855.637337962973</v>
      </c>
      <c r="AA2459" s="6" t="s">
        <v>433</v>
      </c>
      <c r="AB2459" s="47" t="s">
        <v>5611</v>
      </c>
      <c r="AC2459" s="47" t="s">
        <v>11107</v>
      </c>
      <c r="AD2459" s="47" t="s">
        <v>5612</v>
      </c>
      <c r="AE2459" s="47" t="s">
        <v>11263</v>
      </c>
      <c r="AF2459" s="6" t="s">
        <v>11264</v>
      </c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</row>
    <row r="2460" spans="1:43" s="1" customFormat="1" ht="31.5" x14ac:dyDescent="0.25">
      <c r="A2460" s="47">
        <v>2461</v>
      </c>
      <c r="B2460" s="47" t="s">
        <v>11265</v>
      </c>
      <c r="C2460" s="47" t="s">
        <v>4524</v>
      </c>
      <c r="D2460" s="69" t="s">
        <v>5609</v>
      </c>
      <c r="E2460" s="47">
        <v>2002</v>
      </c>
      <c r="F2460" s="69" t="s">
        <v>904</v>
      </c>
      <c r="G2460" s="69" t="s">
        <v>5610</v>
      </c>
      <c r="H2460" s="69" t="s">
        <v>1677</v>
      </c>
      <c r="I2460" s="70">
        <v>149.66924478221779</v>
      </c>
      <c r="J2460" s="47" t="s">
        <v>430</v>
      </c>
      <c r="K2460" s="47">
        <v>10</v>
      </c>
      <c r="L2460" s="71"/>
      <c r="M2460" s="47">
        <v>75</v>
      </c>
      <c r="N2460" s="48">
        <f t="shared" si="229"/>
        <v>180</v>
      </c>
      <c r="O2460" s="48">
        <f t="shared" si="230"/>
        <v>26940.464060799201</v>
      </c>
      <c r="P2460" s="72">
        <f t="shared" si="231"/>
        <v>2694.0464060799204</v>
      </c>
      <c r="Q2460" s="73">
        <f t="shared" si="232"/>
        <v>4445.1765700318683</v>
      </c>
      <c r="R2460" s="48">
        <f t="shared" si="233"/>
        <v>34079.687036910989</v>
      </c>
      <c r="S2460" s="74">
        <f t="shared" si="234"/>
        <v>53</v>
      </c>
      <c r="T2460" s="6" t="s">
        <v>431</v>
      </c>
      <c r="U2460" s="47" t="s">
        <v>432</v>
      </c>
      <c r="V2460" s="47">
        <v>1</v>
      </c>
      <c r="W2460" s="47">
        <v>1</v>
      </c>
      <c r="X2460" s="47">
        <v>1</v>
      </c>
      <c r="Y2460" s="47">
        <v>1</v>
      </c>
      <c r="Z2460" s="75">
        <v>40855.637337962973</v>
      </c>
      <c r="AA2460" s="6" t="s">
        <v>433</v>
      </c>
      <c r="AB2460" s="47" t="s">
        <v>5611</v>
      </c>
      <c r="AC2460" s="47" t="s">
        <v>11266</v>
      </c>
      <c r="AD2460" s="47" t="s">
        <v>11107</v>
      </c>
      <c r="AE2460" s="47" t="s">
        <v>11267</v>
      </c>
      <c r="AF2460" s="6" t="s">
        <v>11268</v>
      </c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</row>
    <row r="2461" spans="1:43" s="1" customFormat="1" ht="31.5" x14ac:dyDescent="0.25">
      <c r="A2461" s="47">
        <v>2462</v>
      </c>
      <c r="B2461" s="47" t="s">
        <v>11269</v>
      </c>
      <c r="C2461" s="47" t="s">
        <v>1735</v>
      </c>
      <c r="D2461" s="69" t="s">
        <v>1589</v>
      </c>
      <c r="E2461" s="47">
        <v>2004</v>
      </c>
      <c r="F2461" s="69" t="s">
        <v>904</v>
      </c>
      <c r="G2461" s="69" t="s">
        <v>427</v>
      </c>
      <c r="H2461" s="69" t="s">
        <v>1736</v>
      </c>
      <c r="I2461" s="70">
        <v>4.1856706627398186</v>
      </c>
      <c r="J2461" s="47" t="s">
        <v>430</v>
      </c>
      <c r="K2461" s="47">
        <v>10</v>
      </c>
      <c r="L2461" s="71"/>
      <c r="M2461" s="47">
        <v>75</v>
      </c>
      <c r="N2461" s="48">
        <f t="shared" si="229"/>
        <v>180</v>
      </c>
      <c r="O2461" s="48">
        <f t="shared" si="230"/>
        <v>753.42071929316739</v>
      </c>
      <c r="P2461" s="72">
        <f t="shared" si="231"/>
        <v>75.342071929316745</v>
      </c>
      <c r="Q2461" s="73">
        <f t="shared" si="232"/>
        <v>124.31441868337261</v>
      </c>
      <c r="R2461" s="48">
        <f t="shared" si="233"/>
        <v>953.07720990585676</v>
      </c>
      <c r="S2461" s="74">
        <f t="shared" si="234"/>
        <v>55</v>
      </c>
      <c r="T2461" s="6" t="s">
        <v>431</v>
      </c>
      <c r="U2461" s="47" t="s">
        <v>432</v>
      </c>
      <c r="V2461" s="47">
        <v>1</v>
      </c>
      <c r="W2461" s="47">
        <v>1</v>
      </c>
      <c r="X2461" s="47">
        <v>1</v>
      </c>
      <c r="Y2461" s="47">
        <v>1</v>
      </c>
      <c r="Z2461" s="75">
        <v>40855.637337962973</v>
      </c>
      <c r="AA2461" s="6" t="s">
        <v>433</v>
      </c>
      <c r="AB2461" s="47" t="s">
        <v>1591</v>
      </c>
      <c r="AC2461" s="47" t="s">
        <v>1738</v>
      </c>
      <c r="AD2461" s="47" t="s">
        <v>9784</v>
      </c>
      <c r="AE2461" s="47" t="s">
        <v>11270</v>
      </c>
      <c r="AF2461" s="6" t="s">
        <v>11271</v>
      </c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</row>
    <row r="2462" spans="1:43" s="1" customFormat="1" ht="31.5" x14ac:dyDescent="0.25">
      <c r="A2462" s="47">
        <v>2463</v>
      </c>
      <c r="B2462" s="47" t="s">
        <v>11272</v>
      </c>
      <c r="C2462" s="47" t="s">
        <v>1735</v>
      </c>
      <c r="D2462" s="69" t="s">
        <v>1589</v>
      </c>
      <c r="E2462" s="47">
        <v>2004</v>
      </c>
      <c r="F2462" s="69" t="s">
        <v>427</v>
      </c>
      <c r="G2462" s="69" t="s">
        <v>904</v>
      </c>
      <c r="H2462" s="69" t="s">
        <v>11273</v>
      </c>
      <c r="I2462" s="70">
        <v>2.4798318194954052</v>
      </c>
      <c r="J2462" s="47" t="s">
        <v>430</v>
      </c>
      <c r="K2462" s="47">
        <v>10</v>
      </c>
      <c r="L2462" s="71"/>
      <c r="M2462" s="47">
        <v>75</v>
      </c>
      <c r="N2462" s="48">
        <f t="shared" si="229"/>
        <v>180</v>
      </c>
      <c r="O2462" s="48">
        <f t="shared" si="230"/>
        <v>446.36972750917295</v>
      </c>
      <c r="P2462" s="72">
        <f t="shared" si="231"/>
        <v>44.636972750917295</v>
      </c>
      <c r="Q2462" s="73">
        <f t="shared" si="232"/>
        <v>73.65100503901354</v>
      </c>
      <c r="R2462" s="48">
        <f t="shared" si="233"/>
        <v>564.65770529910378</v>
      </c>
      <c r="S2462" s="74">
        <f t="shared" si="234"/>
        <v>55</v>
      </c>
      <c r="T2462" s="6" t="s">
        <v>431</v>
      </c>
      <c r="U2462" s="47" t="s">
        <v>432</v>
      </c>
      <c r="V2462" s="47">
        <v>1</v>
      </c>
      <c r="W2462" s="47">
        <v>1</v>
      </c>
      <c r="X2462" s="47">
        <v>1</v>
      </c>
      <c r="Y2462" s="47">
        <v>1</v>
      </c>
      <c r="Z2462" s="75">
        <v>40855.637337962973</v>
      </c>
      <c r="AA2462" s="6" t="s">
        <v>433</v>
      </c>
      <c r="AB2462" s="47" t="s">
        <v>1591</v>
      </c>
      <c r="AC2462" s="47" t="s">
        <v>4866</v>
      </c>
      <c r="AD2462" s="47" t="s">
        <v>9784</v>
      </c>
      <c r="AE2462" s="47" t="s">
        <v>11274</v>
      </c>
      <c r="AF2462" s="6" t="s">
        <v>11275</v>
      </c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</row>
    <row r="2463" spans="1:43" s="1" customFormat="1" ht="31.5" x14ac:dyDescent="0.25">
      <c r="A2463" s="47">
        <v>2464</v>
      </c>
      <c r="B2463" s="47" t="s">
        <v>11276</v>
      </c>
      <c r="C2463" s="47" t="s">
        <v>1735</v>
      </c>
      <c r="D2463" s="69" t="s">
        <v>1589</v>
      </c>
      <c r="E2463" s="47">
        <v>2004</v>
      </c>
      <c r="F2463" s="69" t="s">
        <v>427</v>
      </c>
      <c r="G2463" s="69" t="s">
        <v>4529</v>
      </c>
      <c r="H2463" s="69" t="s">
        <v>904</v>
      </c>
      <c r="I2463" s="70">
        <v>54.978157549906982</v>
      </c>
      <c r="J2463" s="47" t="s">
        <v>430</v>
      </c>
      <c r="K2463" s="47">
        <v>8</v>
      </c>
      <c r="L2463" s="71"/>
      <c r="M2463" s="47">
        <v>75</v>
      </c>
      <c r="N2463" s="48">
        <f t="shared" si="229"/>
        <v>160</v>
      </c>
      <c r="O2463" s="48">
        <f t="shared" si="230"/>
        <v>8796.5052079851175</v>
      </c>
      <c r="P2463" s="72">
        <f t="shared" si="231"/>
        <v>879.65052079851182</v>
      </c>
      <c r="Q2463" s="73">
        <f t="shared" si="232"/>
        <v>1451.4233593175443</v>
      </c>
      <c r="R2463" s="48">
        <f t="shared" si="233"/>
        <v>11127.579088101174</v>
      </c>
      <c r="S2463" s="74">
        <f t="shared" si="234"/>
        <v>55</v>
      </c>
      <c r="T2463" s="6" t="s">
        <v>431</v>
      </c>
      <c r="U2463" s="47" t="s">
        <v>432</v>
      </c>
      <c r="V2463" s="47">
        <v>1</v>
      </c>
      <c r="W2463" s="47">
        <v>1</v>
      </c>
      <c r="X2463" s="47">
        <v>1</v>
      </c>
      <c r="Y2463" s="47">
        <v>1</v>
      </c>
      <c r="Z2463" s="75">
        <v>40855.637337962973</v>
      </c>
      <c r="AA2463" s="6" t="s">
        <v>433</v>
      </c>
      <c r="AB2463" s="47" t="s">
        <v>1591</v>
      </c>
      <c r="AC2463" s="47" t="s">
        <v>4870</v>
      </c>
      <c r="AD2463" s="47" t="s">
        <v>4563</v>
      </c>
      <c r="AE2463" s="47" t="s">
        <v>11277</v>
      </c>
      <c r="AF2463" s="6" t="s">
        <v>11278</v>
      </c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</row>
    <row r="2464" spans="1:43" s="1" customFormat="1" ht="31.5" x14ac:dyDescent="0.25">
      <c r="A2464" s="47">
        <v>2465</v>
      </c>
      <c r="B2464" s="47" t="s">
        <v>11279</v>
      </c>
      <c r="C2464" s="47" t="s">
        <v>1735</v>
      </c>
      <c r="D2464" s="69" t="s">
        <v>1589</v>
      </c>
      <c r="E2464" s="47">
        <v>2004</v>
      </c>
      <c r="F2464" s="69" t="s">
        <v>427</v>
      </c>
      <c r="G2464" s="69" t="s">
        <v>4529</v>
      </c>
      <c r="H2464" s="69" t="s">
        <v>904</v>
      </c>
      <c r="I2464" s="70">
        <v>1.5228143288367539</v>
      </c>
      <c r="J2464" s="47" t="s">
        <v>430</v>
      </c>
      <c r="K2464" s="47">
        <v>10</v>
      </c>
      <c r="L2464" s="71"/>
      <c r="M2464" s="47">
        <v>75</v>
      </c>
      <c r="N2464" s="48">
        <f t="shared" si="229"/>
        <v>180</v>
      </c>
      <c r="O2464" s="48">
        <f t="shared" si="230"/>
        <v>274.10657919061572</v>
      </c>
      <c r="P2464" s="72">
        <f t="shared" si="231"/>
        <v>27.410657919061574</v>
      </c>
      <c r="Q2464" s="73">
        <f t="shared" si="232"/>
        <v>45.227585566451594</v>
      </c>
      <c r="R2464" s="48">
        <f t="shared" si="233"/>
        <v>346.74482267612888</v>
      </c>
      <c r="S2464" s="74">
        <f t="shared" si="234"/>
        <v>55</v>
      </c>
      <c r="T2464" s="6" t="s">
        <v>431</v>
      </c>
      <c r="U2464" s="47" t="s">
        <v>432</v>
      </c>
      <c r="V2464" s="47">
        <v>1</v>
      </c>
      <c r="W2464" s="47">
        <v>1</v>
      </c>
      <c r="X2464" s="47">
        <v>1</v>
      </c>
      <c r="Y2464" s="47">
        <v>1</v>
      </c>
      <c r="Z2464" s="75">
        <v>40855.637337962973</v>
      </c>
      <c r="AA2464" s="6" t="s">
        <v>433</v>
      </c>
      <c r="AB2464" s="47" t="s">
        <v>1591</v>
      </c>
      <c r="AC2464" s="47" t="s">
        <v>9784</v>
      </c>
      <c r="AD2464" s="47"/>
      <c r="AE2464" s="47" t="s">
        <v>11280</v>
      </c>
      <c r="AF2464" s="6" t="s">
        <v>11281</v>
      </c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</row>
    <row r="2465" spans="1:43" s="1" customFormat="1" ht="31.5" x14ac:dyDescent="0.25">
      <c r="A2465" s="47">
        <v>2466</v>
      </c>
      <c r="B2465" s="47" t="s">
        <v>11282</v>
      </c>
      <c r="C2465" s="47" t="s">
        <v>1588</v>
      </c>
      <c r="D2465" s="69" t="s">
        <v>1589</v>
      </c>
      <c r="E2465" s="47">
        <v>2004</v>
      </c>
      <c r="F2465" s="69" t="s">
        <v>904</v>
      </c>
      <c r="G2465" s="69" t="s">
        <v>1896</v>
      </c>
      <c r="H2465" s="69" t="s">
        <v>431</v>
      </c>
      <c r="I2465" s="70">
        <v>549.44137918396825</v>
      </c>
      <c r="J2465" s="47" t="s">
        <v>430</v>
      </c>
      <c r="K2465" s="47">
        <v>12</v>
      </c>
      <c r="L2465" s="71"/>
      <c r="M2465" s="47">
        <v>75</v>
      </c>
      <c r="N2465" s="48">
        <f t="shared" si="229"/>
        <v>200</v>
      </c>
      <c r="O2465" s="48">
        <f t="shared" si="230"/>
        <v>109888.27583679365</v>
      </c>
      <c r="P2465" s="72">
        <f t="shared" si="231"/>
        <v>10988.827583679365</v>
      </c>
      <c r="Q2465" s="73">
        <f t="shared" si="232"/>
        <v>18131.565513070949</v>
      </c>
      <c r="R2465" s="48">
        <f t="shared" si="233"/>
        <v>139008.66893354396</v>
      </c>
      <c r="S2465" s="74">
        <f t="shared" si="234"/>
        <v>55</v>
      </c>
      <c r="T2465" s="6" t="s">
        <v>431</v>
      </c>
      <c r="U2465" s="47" t="s">
        <v>432</v>
      </c>
      <c r="V2465" s="47">
        <v>1</v>
      </c>
      <c r="W2465" s="47">
        <v>1</v>
      </c>
      <c r="X2465" s="47">
        <v>1</v>
      </c>
      <c r="Y2465" s="47">
        <v>1</v>
      </c>
      <c r="Z2465" s="75">
        <v>40855.637337962973</v>
      </c>
      <c r="AA2465" s="6" t="s">
        <v>433</v>
      </c>
      <c r="AB2465" s="47" t="s">
        <v>1591</v>
      </c>
      <c r="AC2465" s="47" t="s">
        <v>11283</v>
      </c>
      <c r="AD2465" s="47" t="s">
        <v>9769</v>
      </c>
      <c r="AE2465" s="47" t="s">
        <v>11284</v>
      </c>
      <c r="AF2465" s="6" t="s">
        <v>11285</v>
      </c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</row>
    <row r="2466" spans="1:43" s="1" customFormat="1" ht="31.5" x14ac:dyDescent="0.25">
      <c r="A2466" s="47">
        <v>2467</v>
      </c>
      <c r="B2466" s="47" t="s">
        <v>11286</v>
      </c>
      <c r="C2466" s="47" t="s">
        <v>1588</v>
      </c>
      <c r="D2466" s="69" t="s">
        <v>1589</v>
      </c>
      <c r="E2466" s="47">
        <v>2004</v>
      </c>
      <c r="F2466" s="69" t="s">
        <v>904</v>
      </c>
      <c r="G2466" s="69" t="s">
        <v>1896</v>
      </c>
      <c r="H2466" s="69" t="s">
        <v>457</v>
      </c>
      <c r="I2466" s="70">
        <v>2.942713198458287</v>
      </c>
      <c r="J2466" s="47" t="s">
        <v>430</v>
      </c>
      <c r="K2466" s="47">
        <v>12</v>
      </c>
      <c r="L2466" s="71"/>
      <c r="M2466" s="47">
        <v>75</v>
      </c>
      <c r="N2466" s="48">
        <f t="shared" si="229"/>
        <v>200</v>
      </c>
      <c r="O2466" s="48">
        <f t="shared" si="230"/>
        <v>588.54263969165743</v>
      </c>
      <c r="P2466" s="72">
        <f t="shared" si="231"/>
        <v>58.854263969165743</v>
      </c>
      <c r="Q2466" s="73">
        <f t="shared" si="232"/>
        <v>97.109535549123478</v>
      </c>
      <c r="R2466" s="48">
        <f t="shared" si="233"/>
        <v>744.50643920994673</v>
      </c>
      <c r="S2466" s="74">
        <f t="shared" si="234"/>
        <v>55</v>
      </c>
      <c r="T2466" s="6" t="s">
        <v>431</v>
      </c>
      <c r="U2466" s="47" t="s">
        <v>432</v>
      </c>
      <c r="V2466" s="47">
        <v>1</v>
      </c>
      <c r="W2466" s="47">
        <v>1</v>
      </c>
      <c r="X2466" s="47">
        <v>1</v>
      </c>
      <c r="Y2466" s="47">
        <v>1</v>
      </c>
      <c r="Z2466" s="75">
        <v>40855.637337962973</v>
      </c>
      <c r="AA2466" s="6" t="s">
        <v>433</v>
      </c>
      <c r="AB2466" s="47" t="s">
        <v>1591</v>
      </c>
      <c r="AC2466" s="47" t="s">
        <v>10268</v>
      </c>
      <c r="AD2466" s="47" t="s">
        <v>11283</v>
      </c>
      <c r="AE2466" s="47" t="s">
        <v>11287</v>
      </c>
      <c r="AF2466" s="6" t="s">
        <v>11288</v>
      </c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</row>
    <row r="2467" spans="1:43" s="1" customFormat="1" ht="31.5" x14ac:dyDescent="0.25">
      <c r="A2467" s="47">
        <v>2468</v>
      </c>
      <c r="B2467" s="47" t="s">
        <v>11289</v>
      </c>
      <c r="C2467" s="47" t="s">
        <v>1588</v>
      </c>
      <c r="D2467" s="69" t="s">
        <v>1589</v>
      </c>
      <c r="E2467" s="47">
        <v>2004</v>
      </c>
      <c r="F2467" s="69" t="s">
        <v>10272</v>
      </c>
      <c r="G2467" s="69" t="s">
        <v>904</v>
      </c>
      <c r="H2467" s="69" t="s">
        <v>10272</v>
      </c>
      <c r="I2467" s="70">
        <v>614.64864236733683</v>
      </c>
      <c r="J2467" s="47" t="s">
        <v>430</v>
      </c>
      <c r="K2467" s="47">
        <v>10</v>
      </c>
      <c r="L2467" s="71"/>
      <c r="M2467" s="47">
        <v>75</v>
      </c>
      <c r="N2467" s="48">
        <f t="shared" si="229"/>
        <v>180</v>
      </c>
      <c r="O2467" s="48">
        <f t="shared" si="230"/>
        <v>110636.75562612063</v>
      </c>
      <c r="P2467" s="72">
        <f t="shared" si="231"/>
        <v>11063.675562612065</v>
      </c>
      <c r="Q2467" s="73">
        <f t="shared" si="232"/>
        <v>18255.064678309904</v>
      </c>
      <c r="R2467" s="48">
        <f t="shared" si="233"/>
        <v>139955.4958670426</v>
      </c>
      <c r="S2467" s="74">
        <f t="shared" si="234"/>
        <v>55</v>
      </c>
      <c r="T2467" s="6" t="s">
        <v>431</v>
      </c>
      <c r="U2467" s="47" t="s">
        <v>432</v>
      </c>
      <c r="V2467" s="47">
        <v>1</v>
      </c>
      <c r="W2467" s="47">
        <v>1</v>
      </c>
      <c r="X2467" s="47">
        <v>1</v>
      </c>
      <c r="Y2467" s="47">
        <v>1</v>
      </c>
      <c r="Z2467" s="75">
        <v>42709.402280092603</v>
      </c>
      <c r="AA2467" s="6" t="s">
        <v>433</v>
      </c>
      <c r="AB2467" s="47" t="s">
        <v>1591</v>
      </c>
      <c r="AC2467" s="47" t="s">
        <v>11290</v>
      </c>
      <c r="AD2467" s="47" t="s">
        <v>11291</v>
      </c>
      <c r="AE2467" s="47" t="s">
        <v>11292</v>
      </c>
      <c r="AF2467" s="6" t="s">
        <v>11293</v>
      </c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</row>
    <row r="2468" spans="1:43" s="1" customFormat="1" ht="31.5" x14ac:dyDescent="0.25">
      <c r="A2468" s="47">
        <v>2469</v>
      </c>
      <c r="B2468" s="47" t="s">
        <v>11294</v>
      </c>
      <c r="C2468" s="47" t="s">
        <v>1588</v>
      </c>
      <c r="D2468" s="69" t="s">
        <v>1589</v>
      </c>
      <c r="E2468" s="47">
        <v>2004</v>
      </c>
      <c r="F2468" s="69" t="s">
        <v>904</v>
      </c>
      <c r="G2468" s="69" t="s">
        <v>904</v>
      </c>
      <c r="H2468" s="69" t="s">
        <v>2130</v>
      </c>
      <c r="I2468" s="70">
        <v>1.500045767530064</v>
      </c>
      <c r="J2468" s="47" t="s">
        <v>430</v>
      </c>
      <c r="K2468" s="47">
        <v>10</v>
      </c>
      <c r="L2468" s="71"/>
      <c r="M2468" s="47">
        <v>75</v>
      </c>
      <c r="N2468" s="48">
        <f t="shared" si="229"/>
        <v>180</v>
      </c>
      <c r="O2468" s="48">
        <f t="shared" si="230"/>
        <v>270.0082381554115</v>
      </c>
      <c r="P2468" s="72">
        <f t="shared" si="231"/>
        <v>27.000823815541153</v>
      </c>
      <c r="Q2468" s="73">
        <f t="shared" si="232"/>
        <v>44.551359295642897</v>
      </c>
      <c r="R2468" s="48">
        <f t="shared" si="233"/>
        <v>341.56042126659554</v>
      </c>
      <c r="S2468" s="74">
        <f t="shared" si="234"/>
        <v>55</v>
      </c>
      <c r="T2468" s="6" t="s">
        <v>431</v>
      </c>
      <c r="U2468" s="47" t="s">
        <v>432</v>
      </c>
      <c r="V2468" s="47">
        <v>1</v>
      </c>
      <c r="W2468" s="47">
        <v>1</v>
      </c>
      <c r="X2468" s="47">
        <v>1</v>
      </c>
      <c r="Y2468" s="47">
        <v>1</v>
      </c>
      <c r="Z2468" s="75">
        <v>40855.637349537043</v>
      </c>
      <c r="AA2468" s="6" t="s">
        <v>433</v>
      </c>
      <c r="AB2468" s="47" t="s">
        <v>1591</v>
      </c>
      <c r="AC2468" s="47" t="s">
        <v>11295</v>
      </c>
      <c r="AD2468" s="47"/>
      <c r="AE2468" s="47" t="s">
        <v>11296</v>
      </c>
      <c r="AF2468" s="6" t="s">
        <v>11297</v>
      </c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</row>
    <row r="2469" spans="1:43" s="1" customFormat="1" ht="31.5" x14ac:dyDescent="0.25">
      <c r="A2469" s="47">
        <v>2470</v>
      </c>
      <c r="B2469" s="47" t="s">
        <v>11298</v>
      </c>
      <c r="C2469" s="47" t="s">
        <v>2127</v>
      </c>
      <c r="D2469" s="69" t="s">
        <v>1589</v>
      </c>
      <c r="E2469" s="47">
        <v>2004</v>
      </c>
      <c r="F2469" s="69" t="s">
        <v>904</v>
      </c>
      <c r="G2469" s="69" t="s">
        <v>904</v>
      </c>
      <c r="H2469" s="69" t="s">
        <v>2130</v>
      </c>
      <c r="I2469" s="70">
        <v>312.84719649747228</v>
      </c>
      <c r="J2469" s="47" t="s">
        <v>430</v>
      </c>
      <c r="K2469" s="47">
        <v>12</v>
      </c>
      <c r="L2469" s="71"/>
      <c r="M2469" s="47">
        <v>75</v>
      </c>
      <c r="N2469" s="48">
        <f t="shared" si="229"/>
        <v>200</v>
      </c>
      <c r="O2469" s="48">
        <f t="shared" si="230"/>
        <v>62569.439299494457</v>
      </c>
      <c r="P2469" s="72">
        <f t="shared" si="231"/>
        <v>6256.9439299494461</v>
      </c>
      <c r="Q2469" s="73">
        <f t="shared" si="232"/>
        <v>10323.957484416585</v>
      </c>
      <c r="R2469" s="48">
        <f t="shared" si="233"/>
        <v>79150.340713860496</v>
      </c>
      <c r="S2469" s="74">
        <f t="shared" si="234"/>
        <v>55</v>
      </c>
      <c r="T2469" s="6" t="s">
        <v>431</v>
      </c>
      <c r="U2469" s="47" t="s">
        <v>432</v>
      </c>
      <c r="V2469" s="47">
        <v>1</v>
      </c>
      <c r="W2469" s="47">
        <v>1</v>
      </c>
      <c r="X2469" s="47">
        <v>1</v>
      </c>
      <c r="Y2469" s="47">
        <v>1</v>
      </c>
      <c r="Z2469" s="75">
        <v>40855.637349537043</v>
      </c>
      <c r="AA2469" s="6" t="s">
        <v>433</v>
      </c>
      <c r="AB2469" s="47" t="s">
        <v>1591</v>
      </c>
      <c r="AC2469" s="47" t="s">
        <v>11299</v>
      </c>
      <c r="AD2469" s="47" t="s">
        <v>10244</v>
      </c>
      <c r="AE2469" s="47" t="s">
        <v>11300</v>
      </c>
      <c r="AF2469" s="6" t="s">
        <v>11301</v>
      </c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</row>
    <row r="2470" spans="1:43" s="1" customFormat="1" ht="31.5" x14ac:dyDescent="0.25">
      <c r="A2470" s="47">
        <v>2471</v>
      </c>
      <c r="B2470" s="47" t="s">
        <v>11302</v>
      </c>
      <c r="C2470" s="47" t="s">
        <v>1588</v>
      </c>
      <c r="D2470" s="69" t="s">
        <v>1589</v>
      </c>
      <c r="E2470" s="47">
        <v>2004</v>
      </c>
      <c r="F2470" s="69" t="s">
        <v>904</v>
      </c>
      <c r="G2470" s="69" t="s">
        <v>904</v>
      </c>
      <c r="H2470" s="69" t="s">
        <v>2130</v>
      </c>
      <c r="I2470" s="70">
        <v>2.77680121480397</v>
      </c>
      <c r="J2470" s="47" t="s">
        <v>430</v>
      </c>
      <c r="K2470" s="47">
        <v>12</v>
      </c>
      <c r="L2470" s="71"/>
      <c r="M2470" s="47">
        <v>75</v>
      </c>
      <c r="N2470" s="48">
        <f t="shared" si="229"/>
        <v>200</v>
      </c>
      <c r="O2470" s="48">
        <f t="shared" si="230"/>
        <v>555.36024296079404</v>
      </c>
      <c r="P2470" s="72">
        <f t="shared" si="231"/>
        <v>55.536024296079404</v>
      </c>
      <c r="Q2470" s="73">
        <f t="shared" si="232"/>
        <v>91.634440088531008</v>
      </c>
      <c r="R2470" s="48">
        <f t="shared" si="233"/>
        <v>702.53070734540449</v>
      </c>
      <c r="S2470" s="74">
        <f t="shared" si="234"/>
        <v>55</v>
      </c>
      <c r="T2470" s="6" t="s">
        <v>431</v>
      </c>
      <c r="U2470" s="47" t="s">
        <v>432</v>
      </c>
      <c r="V2470" s="47">
        <v>1</v>
      </c>
      <c r="W2470" s="47">
        <v>1</v>
      </c>
      <c r="X2470" s="47">
        <v>1</v>
      </c>
      <c r="Y2470" s="47">
        <v>1</v>
      </c>
      <c r="Z2470" s="75">
        <v>40855.637349537043</v>
      </c>
      <c r="AA2470" s="6" t="s">
        <v>433</v>
      </c>
      <c r="AB2470" s="47" t="s">
        <v>1591</v>
      </c>
      <c r="AC2470" s="47" t="s">
        <v>10268</v>
      </c>
      <c r="AD2470" s="47" t="s">
        <v>11299</v>
      </c>
      <c r="AE2470" s="47" t="s">
        <v>11303</v>
      </c>
      <c r="AF2470" s="6" t="s">
        <v>11304</v>
      </c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</row>
    <row r="2471" spans="1:43" s="1" customFormat="1" ht="31.5" x14ac:dyDescent="0.25">
      <c r="A2471" s="47">
        <v>2472</v>
      </c>
      <c r="B2471" s="47" t="s">
        <v>11305</v>
      </c>
      <c r="C2471" s="47" t="s">
        <v>11306</v>
      </c>
      <c r="D2471" s="69" t="s">
        <v>1589</v>
      </c>
      <c r="E2471" s="47">
        <v>2004</v>
      </c>
      <c r="F2471" s="69" t="s">
        <v>904</v>
      </c>
      <c r="G2471" s="69" t="s">
        <v>1896</v>
      </c>
      <c r="H2471" s="69" t="s">
        <v>427</v>
      </c>
      <c r="I2471" s="70">
        <v>48.828604220350833</v>
      </c>
      <c r="J2471" s="47" t="s">
        <v>430</v>
      </c>
      <c r="K2471" s="47">
        <v>10</v>
      </c>
      <c r="L2471" s="71"/>
      <c r="M2471" s="47">
        <v>75</v>
      </c>
      <c r="N2471" s="48">
        <f t="shared" si="229"/>
        <v>180</v>
      </c>
      <c r="O2471" s="48">
        <f t="shared" si="230"/>
        <v>8789.1487596631505</v>
      </c>
      <c r="P2471" s="72">
        <f t="shared" si="231"/>
        <v>878.91487596631509</v>
      </c>
      <c r="Q2471" s="73">
        <f t="shared" si="232"/>
        <v>1450.2095453444197</v>
      </c>
      <c r="R2471" s="48">
        <f t="shared" si="233"/>
        <v>11118.273180973885</v>
      </c>
      <c r="S2471" s="74">
        <f t="shared" si="234"/>
        <v>55</v>
      </c>
      <c r="T2471" s="6" t="s">
        <v>431</v>
      </c>
      <c r="U2471" s="47" t="s">
        <v>432</v>
      </c>
      <c r="V2471" s="47">
        <v>1</v>
      </c>
      <c r="W2471" s="47">
        <v>1</v>
      </c>
      <c r="X2471" s="47">
        <v>1</v>
      </c>
      <c r="Y2471" s="47">
        <v>1</v>
      </c>
      <c r="Z2471" s="75">
        <v>40855.637349537043</v>
      </c>
      <c r="AA2471" s="6" t="s">
        <v>433</v>
      </c>
      <c r="AB2471" s="47" t="s">
        <v>1591</v>
      </c>
      <c r="AC2471" s="47" t="s">
        <v>11307</v>
      </c>
      <c r="AD2471" s="47" t="s">
        <v>11308</v>
      </c>
      <c r="AE2471" s="47" t="s">
        <v>11309</v>
      </c>
      <c r="AF2471" s="6" t="s">
        <v>11310</v>
      </c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</row>
    <row r="2472" spans="1:43" s="1" customFormat="1" ht="31.5" x14ac:dyDescent="0.25">
      <c r="A2472" s="47">
        <v>2473</v>
      </c>
      <c r="B2472" s="47" t="s">
        <v>11311</v>
      </c>
      <c r="C2472" s="47" t="s">
        <v>1588</v>
      </c>
      <c r="D2472" s="69" t="s">
        <v>1589</v>
      </c>
      <c r="E2472" s="47">
        <v>2004</v>
      </c>
      <c r="F2472" s="69" t="s">
        <v>904</v>
      </c>
      <c r="G2472" s="69" t="s">
        <v>1896</v>
      </c>
      <c r="H2472" s="69" t="s">
        <v>427</v>
      </c>
      <c r="I2472" s="70">
        <v>1.8055177004947549</v>
      </c>
      <c r="J2472" s="47" t="s">
        <v>430</v>
      </c>
      <c r="K2472" s="47">
        <v>10</v>
      </c>
      <c r="L2472" s="71"/>
      <c r="M2472" s="47">
        <v>75</v>
      </c>
      <c r="N2472" s="48">
        <f t="shared" si="229"/>
        <v>180</v>
      </c>
      <c r="O2472" s="48">
        <f t="shared" si="230"/>
        <v>324.99318608905588</v>
      </c>
      <c r="P2472" s="72">
        <f t="shared" si="231"/>
        <v>32.49931860890559</v>
      </c>
      <c r="Q2472" s="73">
        <f t="shared" si="232"/>
        <v>53.623875704694221</v>
      </c>
      <c r="R2472" s="48">
        <f t="shared" si="233"/>
        <v>411.11638040265569</v>
      </c>
      <c r="S2472" s="74">
        <f t="shared" si="234"/>
        <v>55</v>
      </c>
      <c r="T2472" s="6" t="s">
        <v>431</v>
      </c>
      <c r="U2472" s="47" t="s">
        <v>432</v>
      </c>
      <c r="V2472" s="47">
        <v>1</v>
      </c>
      <c r="W2472" s="47">
        <v>1</v>
      </c>
      <c r="X2472" s="47">
        <v>1</v>
      </c>
      <c r="Y2472" s="47">
        <v>1</v>
      </c>
      <c r="Z2472" s="75">
        <v>40855.637349537043</v>
      </c>
      <c r="AA2472" s="6" t="s">
        <v>433</v>
      </c>
      <c r="AB2472" s="47" t="s">
        <v>1591</v>
      </c>
      <c r="AC2472" s="47" t="s">
        <v>11308</v>
      </c>
      <c r="AD2472" s="47" t="s">
        <v>10267</v>
      </c>
      <c r="AE2472" s="47" t="s">
        <v>11312</v>
      </c>
      <c r="AF2472" s="6" t="s">
        <v>11313</v>
      </c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</row>
    <row r="2473" spans="1:43" s="1" customFormat="1" ht="31.5" x14ac:dyDescent="0.25">
      <c r="A2473" s="47">
        <v>2474</v>
      </c>
      <c r="B2473" s="47" t="s">
        <v>11314</v>
      </c>
      <c r="C2473" s="47" t="s">
        <v>3949</v>
      </c>
      <c r="D2473" s="69" t="s">
        <v>1589</v>
      </c>
      <c r="E2473" s="47">
        <v>2004</v>
      </c>
      <c r="F2473" s="69" t="s">
        <v>904</v>
      </c>
      <c r="G2473" s="69" t="s">
        <v>1378</v>
      </c>
      <c r="H2473" s="69" t="s">
        <v>4037</v>
      </c>
      <c r="I2473" s="70">
        <v>520.58145480087057</v>
      </c>
      <c r="J2473" s="47" t="s">
        <v>430</v>
      </c>
      <c r="K2473" s="47">
        <v>12</v>
      </c>
      <c r="L2473" s="71"/>
      <c r="M2473" s="47">
        <v>75</v>
      </c>
      <c r="N2473" s="48">
        <f t="shared" si="229"/>
        <v>200</v>
      </c>
      <c r="O2473" s="48">
        <f t="shared" si="230"/>
        <v>104116.29096017411</v>
      </c>
      <c r="P2473" s="72">
        <f t="shared" si="231"/>
        <v>10411.629096017412</v>
      </c>
      <c r="Q2473" s="73">
        <f t="shared" si="232"/>
        <v>17179.188008428726</v>
      </c>
      <c r="R2473" s="48">
        <f t="shared" si="233"/>
        <v>131707.10806462023</v>
      </c>
      <c r="S2473" s="74">
        <f t="shared" si="234"/>
        <v>55</v>
      </c>
      <c r="T2473" s="6" t="s">
        <v>431</v>
      </c>
      <c r="U2473" s="47" t="s">
        <v>432</v>
      </c>
      <c r="V2473" s="47">
        <v>1</v>
      </c>
      <c r="W2473" s="47">
        <v>1</v>
      </c>
      <c r="X2473" s="47">
        <v>1</v>
      </c>
      <c r="Y2473" s="47">
        <v>1</v>
      </c>
      <c r="Z2473" s="75">
        <v>40855.637349537043</v>
      </c>
      <c r="AA2473" s="6" t="s">
        <v>433</v>
      </c>
      <c r="AB2473" s="47" t="s">
        <v>1591</v>
      </c>
      <c r="AC2473" s="47" t="s">
        <v>11315</v>
      </c>
      <c r="AD2473" s="47" t="s">
        <v>11000</v>
      </c>
      <c r="AE2473" s="47" t="s">
        <v>11316</v>
      </c>
      <c r="AF2473" s="6" t="s">
        <v>11317</v>
      </c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</row>
    <row r="2474" spans="1:43" s="1" customFormat="1" ht="31.5" x14ac:dyDescent="0.25">
      <c r="A2474" s="47">
        <v>2475</v>
      </c>
      <c r="B2474" s="47" t="s">
        <v>11318</v>
      </c>
      <c r="C2474" s="47" t="s">
        <v>3949</v>
      </c>
      <c r="D2474" s="69" t="s">
        <v>1589</v>
      </c>
      <c r="E2474" s="47">
        <v>2004</v>
      </c>
      <c r="F2474" s="69" t="s">
        <v>4037</v>
      </c>
      <c r="G2474" s="69" t="s">
        <v>904</v>
      </c>
      <c r="H2474" s="69" t="s">
        <v>10168</v>
      </c>
      <c r="I2474" s="70">
        <v>3.1789500265818482</v>
      </c>
      <c r="J2474" s="47" t="s">
        <v>430</v>
      </c>
      <c r="K2474" s="47">
        <v>12</v>
      </c>
      <c r="L2474" s="71"/>
      <c r="M2474" s="47">
        <v>75</v>
      </c>
      <c r="N2474" s="48">
        <f t="shared" si="229"/>
        <v>200</v>
      </c>
      <c r="O2474" s="48">
        <f t="shared" si="230"/>
        <v>635.79000531636962</v>
      </c>
      <c r="P2474" s="72">
        <f t="shared" si="231"/>
        <v>63.579000531636964</v>
      </c>
      <c r="Q2474" s="73">
        <f t="shared" si="232"/>
        <v>104.90535087720099</v>
      </c>
      <c r="R2474" s="48">
        <f t="shared" si="233"/>
        <v>804.27435672520755</v>
      </c>
      <c r="S2474" s="74">
        <f t="shared" si="234"/>
        <v>55</v>
      </c>
      <c r="T2474" s="6" t="s">
        <v>431</v>
      </c>
      <c r="U2474" s="47" t="s">
        <v>432</v>
      </c>
      <c r="V2474" s="47">
        <v>1</v>
      </c>
      <c r="W2474" s="47">
        <v>1</v>
      </c>
      <c r="X2474" s="47">
        <v>1</v>
      </c>
      <c r="Y2474" s="47">
        <v>1</v>
      </c>
      <c r="Z2474" s="75">
        <v>40855.637349537043</v>
      </c>
      <c r="AA2474" s="6" t="s">
        <v>433</v>
      </c>
      <c r="AB2474" s="47" t="s">
        <v>1591</v>
      </c>
      <c r="AC2474" s="47"/>
      <c r="AD2474" s="47" t="s">
        <v>11315</v>
      </c>
      <c r="AE2474" s="47" t="s">
        <v>11319</v>
      </c>
      <c r="AF2474" s="6" t="s">
        <v>11320</v>
      </c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</row>
    <row r="2475" spans="1:43" s="1" customFormat="1" ht="31.5" x14ac:dyDescent="0.25">
      <c r="A2475" s="47">
        <v>2476</v>
      </c>
      <c r="B2475" s="47" t="s">
        <v>11321</v>
      </c>
      <c r="C2475" s="47" t="s">
        <v>3949</v>
      </c>
      <c r="D2475" s="69" t="s">
        <v>1589</v>
      </c>
      <c r="E2475" s="47">
        <v>2004</v>
      </c>
      <c r="F2475" s="69" t="s">
        <v>4037</v>
      </c>
      <c r="G2475" s="69" t="s">
        <v>904</v>
      </c>
      <c r="H2475" s="69" t="s">
        <v>10168</v>
      </c>
      <c r="I2475" s="70">
        <v>28.774934719843479</v>
      </c>
      <c r="J2475" s="47" t="s">
        <v>430</v>
      </c>
      <c r="K2475" s="47">
        <v>8</v>
      </c>
      <c r="L2475" s="71"/>
      <c r="M2475" s="47">
        <v>75</v>
      </c>
      <c r="N2475" s="48">
        <f t="shared" si="229"/>
        <v>160</v>
      </c>
      <c r="O2475" s="48">
        <f t="shared" si="230"/>
        <v>4603.9895551749569</v>
      </c>
      <c r="P2475" s="72">
        <f t="shared" si="231"/>
        <v>460.39895551749572</v>
      </c>
      <c r="Q2475" s="73">
        <f t="shared" si="232"/>
        <v>759.65827660386788</v>
      </c>
      <c r="R2475" s="48">
        <f t="shared" si="233"/>
        <v>5824.0467872963209</v>
      </c>
      <c r="S2475" s="74">
        <f t="shared" si="234"/>
        <v>55</v>
      </c>
      <c r="T2475" s="6" t="s">
        <v>431</v>
      </c>
      <c r="U2475" s="47" t="s">
        <v>432</v>
      </c>
      <c r="V2475" s="47">
        <v>1</v>
      </c>
      <c r="W2475" s="47">
        <v>1</v>
      </c>
      <c r="X2475" s="47">
        <v>1</v>
      </c>
      <c r="Y2475" s="47">
        <v>1</v>
      </c>
      <c r="Z2475" s="75">
        <v>40855.637349537043</v>
      </c>
      <c r="AA2475" s="6" t="s">
        <v>433</v>
      </c>
      <c r="AB2475" s="47" t="s">
        <v>1591</v>
      </c>
      <c r="AC2475" s="47" t="s">
        <v>11322</v>
      </c>
      <c r="AD2475" s="47" t="s">
        <v>11199</v>
      </c>
      <c r="AE2475" s="47" t="s">
        <v>11323</v>
      </c>
      <c r="AF2475" s="6" t="s">
        <v>11324</v>
      </c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</row>
    <row r="2476" spans="1:43" s="1" customFormat="1" ht="31.5" x14ac:dyDescent="0.25">
      <c r="A2476" s="47">
        <v>2477</v>
      </c>
      <c r="B2476" s="47" t="s">
        <v>11325</v>
      </c>
      <c r="C2476" s="47" t="s">
        <v>3949</v>
      </c>
      <c r="D2476" s="69" t="s">
        <v>1589</v>
      </c>
      <c r="E2476" s="47">
        <v>2004</v>
      </c>
      <c r="F2476" s="69" t="s">
        <v>4037</v>
      </c>
      <c r="G2476" s="69" t="s">
        <v>904</v>
      </c>
      <c r="H2476" s="69" t="s">
        <v>431</v>
      </c>
      <c r="I2476" s="70">
        <v>3.0185344515782688</v>
      </c>
      <c r="J2476" s="47" t="s">
        <v>430</v>
      </c>
      <c r="K2476" s="47">
        <v>8</v>
      </c>
      <c r="L2476" s="71"/>
      <c r="M2476" s="47">
        <v>75</v>
      </c>
      <c r="N2476" s="48">
        <f t="shared" ref="N2476:N2539" si="235">IF(K2476=4,100,IF(K2476=6,140,IF(K2476=8,160,IF(K2476=10,180,IF(K2476=12,200,IF(K2476=14,225,IF(K2476=16,275,IF(K2476=18,350,0))))))))</f>
        <v>160</v>
      </c>
      <c r="O2476" s="48">
        <f t="shared" si="230"/>
        <v>482.96551225252301</v>
      </c>
      <c r="P2476" s="72">
        <f t="shared" si="231"/>
        <v>48.296551225252301</v>
      </c>
      <c r="Q2476" s="73">
        <f t="shared" si="232"/>
        <v>79.689309521666289</v>
      </c>
      <c r="R2476" s="48">
        <f t="shared" si="233"/>
        <v>610.95137299944156</v>
      </c>
      <c r="S2476" s="74">
        <f t="shared" si="234"/>
        <v>55</v>
      </c>
      <c r="T2476" s="6" t="s">
        <v>431</v>
      </c>
      <c r="U2476" s="47" t="s">
        <v>432</v>
      </c>
      <c r="V2476" s="47">
        <v>1</v>
      </c>
      <c r="W2476" s="47">
        <v>1</v>
      </c>
      <c r="X2476" s="47">
        <v>1</v>
      </c>
      <c r="Y2476" s="47">
        <v>1</v>
      </c>
      <c r="Z2476" s="75">
        <v>40855.637349537043</v>
      </c>
      <c r="AA2476" s="6" t="s">
        <v>433</v>
      </c>
      <c r="AB2476" s="47" t="s">
        <v>1591</v>
      </c>
      <c r="AC2476" s="47"/>
      <c r="AD2476" s="47" t="s">
        <v>11322</v>
      </c>
      <c r="AE2476" s="47" t="s">
        <v>11326</v>
      </c>
      <c r="AF2476" s="6" t="s">
        <v>11327</v>
      </c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</row>
    <row r="2477" spans="1:43" s="1" customFormat="1" ht="31.5" x14ac:dyDescent="0.25">
      <c r="A2477" s="47">
        <v>2478</v>
      </c>
      <c r="B2477" s="47" t="s">
        <v>11328</v>
      </c>
      <c r="C2477" s="47" t="s">
        <v>3949</v>
      </c>
      <c r="D2477" s="69" t="s">
        <v>1589</v>
      </c>
      <c r="E2477" s="47">
        <v>2004</v>
      </c>
      <c r="F2477" s="69" t="s">
        <v>4037</v>
      </c>
      <c r="G2477" s="69" t="s">
        <v>4037</v>
      </c>
      <c r="H2477" s="69" t="s">
        <v>1590</v>
      </c>
      <c r="I2477" s="70">
        <v>2.3875700247644032</v>
      </c>
      <c r="J2477" s="47" t="s">
        <v>430</v>
      </c>
      <c r="K2477" s="47">
        <v>12</v>
      </c>
      <c r="L2477" s="71"/>
      <c r="M2477" s="47">
        <v>75</v>
      </c>
      <c r="N2477" s="48">
        <f t="shared" si="235"/>
        <v>200</v>
      </c>
      <c r="O2477" s="48">
        <f t="shared" si="230"/>
        <v>477.51400495288061</v>
      </c>
      <c r="P2477" s="72">
        <f t="shared" si="231"/>
        <v>47.751400495288067</v>
      </c>
      <c r="Q2477" s="73">
        <f t="shared" si="232"/>
        <v>78.789810817225288</v>
      </c>
      <c r="R2477" s="48">
        <f t="shared" si="233"/>
        <v>604.05521626539394</v>
      </c>
      <c r="S2477" s="74">
        <f t="shared" si="234"/>
        <v>55</v>
      </c>
      <c r="T2477" s="6" t="s">
        <v>431</v>
      </c>
      <c r="U2477" s="47" t="s">
        <v>432</v>
      </c>
      <c r="V2477" s="47">
        <v>1</v>
      </c>
      <c r="W2477" s="47">
        <v>1</v>
      </c>
      <c r="X2477" s="47">
        <v>1</v>
      </c>
      <c r="Y2477" s="47">
        <v>1</v>
      </c>
      <c r="Z2477" s="75">
        <v>40855.637349537043</v>
      </c>
      <c r="AA2477" s="6" t="s">
        <v>433</v>
      </c>
      <c r="AB2477" s="47" t="s">
        <v>1591</v>
      </c>
      <c r="AC2477" s="47" t="s">
        <v>11203</v>
      </c>
      <c r="AD2477" s="47"/>
      <c r="AE2477" s="47" t="s">
        <v>11329</v>
      </c>
      <c r="AF2477" s="6" t="s">
        <v>11330</v>
      </c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</row>
    <row r="2478" spans="1:43" s="1" customFormat="1" ht="31.5" x14ac:dyDescent="0.25">
      <c r="A2478" s="47">
        <v>2479</v>
      </c>
      <c r="B2478" s="47" t="s">
        <v>11331</v>
      </c>
      <c r="C2478" s="47" t="s">
        <v>11332</v>
      </c>
      <c r="D2478" s="69" t="s">
        <v>1589</v>
      </c>
      <c r="E2478" s="47">
        <v>2004</v>
      </c>
      <c r="F2478" s="69" t="s">
        <v>4037</v>
      </c>
      <c r="G2478" s="69" t="s">
        <v>904</v>
      </c>
      <c r="H2478" s="69" t="s">
        <v>457</v>
      </c>
      <c r="I2478" s="70">
        <v>80.000099997967482</v>
      </c>
      <c r="J2478" s="47" t="s">
        <v>430</v>
      </c>
      <c r="K2478" s="47">
        <v>8</v>
      </c>
      <c r="L2478" s="71"/>
      <c r="M2478" s="47">
        <v>75</v>
      </c>
      <c r="N2478" s="48">
        <f t="shared" si="235"/>
        <v>160</v>
      </c>
      <c r="O2478" s="48">
        <f t="shared" si="230"/>
        <v>12800.015999674797</v>
      </c>
      <c r="P2478" s="72">
        <f t="shared" si="231"/>
        <v>1280.0015999674797</v>
      </c>
      <c r="Q2478" s="73">
        <f t="shared" si="232"/>
        <v>2112.0026399463413</v>
      </c>
      <c r="R2478" s="48">
        <f t="shared" si="233"/>
        <v>16192.020239588619</v>
      </c>
      <c r="S2478" s="74">
        <f t="shared" si="234"/>
        <v>55</v>
      </c>
      <c r="T2478" s="6" t="s">
        <v>1949</v>
      </c>
      <c r="U2478" s="47" t="s">
        <v>432</v>
      </c>
      <c r="V2478" s="47">
        <v>1</v>
      </c>
      <c r="W2478" s="47">
        <v>1</v>
      </c>
      <c r="X2478" s="47">
        <v>1</v>
      </c>
      <c r="Y2478" s="47">
        <v>1</v>
      </c>
      <c r="Z2478" s="75">
        <v>40855.637349537043</v>
      </c>
      <c r="AA2478" s="6" t="s">
        <v>433</v>
      </c>
      <c r="AB2478" s="47" t="s">
        <v>1591</v>
      </c>
      <c r="AC2478" s="47" t="s">
        <v>11333</v>
      </c>
      <c r="AD2478" s="47" t="s">
        <v>11334</v>
      </c>
      <c r="AE2478" s="47" t="s">
        <v>11335</v>
      </c>
      <c r="AF2478" s="6" t="s">
        <v>11336</v>
      </c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</row>
    <row r="2479" spans="1:43" s="1" customFormat="1" ht="31.5" x14ac:dyDescent="0.25">
      <c r="A2479" s="47">
        <v>2480</v>
      </c>
      <c r="B2479" s="47" t="s">
        <v>11337</v>
      </c>
      <c r="C2479" s="47" t="s">
        <v>3949</v>
      </c>
      <c r="D2479" s="69" t="s">
        <v>1589</v>
      </c>
      <c r="E2479" s="47">
        <v>2004</v>
      </c>
      <c r="F2479" s="69" t="s">
        <v>4037</v>
      </c>
      <c r="G2479" s="69" t="s">
        <v>904</v>
      </c>
      <c r="H2479" s="69" t="s">
        <v>457</v>
      </c>
      <c r="I2479" s="70">
        <v>2.9756981120083279</v>
      </c>
      <c r="J2479" s="47" t="s">
        <v>430</v>
      </c>
      <c r="K2479" s="47">
        <v>8</v>
      </c>
      <c r="L2479" s="71"/>
      <c r="M2479" s="47">
        <v>75</v>
      </c>
      <c r="N2479" s="48">
        <f t="shared" si="235"/>
        <v>160</v>
      </c>
      <c r="O2479" s="48">
        <f t="shared" si="230"/>
        <v>476.11169792133245</v>
      </c>
      <c r="P2479" s="72">
        <f t="shared" si="231"/>
        <v>47.611169792133246</v>
      </c>
      <c r="Q2479" s="73">
        <f t="shared" si="232"/>
        <v>78.558430157019856</v>
      </c>
      <c r="R2479" s="48">
        <f t="shared" si="233"/>
        <v>602.28129787048556</v>
      </c>
      <c r="S2479" s="74">
        <f t="shared" si="234"/>
        <v>55</v>
      </c>
      <c r="T2479" s="6" t="s">
        <v>431</v>
      </c>
      <c r="U2479" s="47" t="s">
        <v>432</v>
      </c>
      <c r="V2479" s="47">
        <v>1</v>
      </c>
      <c r="W2479" s="47">
        <v>1</v>
      </c>
      <c r="X2479" s="47">
        <v>1</v>
      </c>
      <c r="Y2479" s="47">
        <v>1</v>
      </c>
      <c r="Z2479" s="75">
        <v>40855.637349537043</v>
      </c>
      <c r="AA2479" s="6" t="s">
        <v>433</v>
      </c>
      <c r="AB2479" s="47" t="s">
        <v>1591</v>
      </c>
      <c r="AC2479" s="47"/>
      <c r="AD2479" s="47" t="s">
        <v>11333</v>
      </c>
      <c r="AE2479" s="47" t="s">
        <v>11338</v>
      </c>
      <c r="AF2479" s="6" t="s">
        <v>11339</v>
      </c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</row>
    <row r="2480" spans="1:43" s="1" customFormat="1" ht="15.75" x14ac:dyDescent="0.25">
      <c r="A2480" s="47">
        <v>2481</v>
      </c>
      <c r="B2480" s="47" t="s">
        <v>11340</v>
      </c>
      <c r="C2480" s="47" t="s">
        <v>2924</v>
      </c>
      <c r="D2480" s="69" t="s">
        <v>11341</v>
      </c>
      <c r="E2480" s="47">
        <v>2000</v>
      </c>
      <c r="F2480" s="69" t="s">
        <v>11342</v>
      </c>
      <c r="G2480" s="69" t="s">
        <v>11343</v>
      </c>
      <c r="H2480" s="69" t="s">
        <v>451</v>
      </c>
      <c r="I2480" s="70">
        <v>29.09997965990625</v>
      </c>
      <c r="J2480" s="47" t="s">
        <v>430</v>
      </c>
      <c r="K2480" s="47">
        <v>6</v>
      </c>
      <c r="L2480" s="71"/>
      <c r="M2480" s="47">
        <v>75</v>
      </c>
      <c r="N2480" s="48">
        <f t="shared" si="235"/>
        <v>140</v>
      </c>
      <c r="O2480" s="48">
        <f t="shared" si="230"/>
        <v>4073.9971523868749</v>
      </c>
      <c r="P2480" s="72">
        <f t="shared" si="231"/>
        <v>407.39971523868752</v>
      </c>
      <c r="Q2480" s="73">
        <f t="shared" si="232"/>
        <v>672.2095301438344</v>
      </c>
      <c r="R2480" s="48">
        <f t="shared" si="233"/>
        <v>5153.6063977693975</v>
      </c>
      <c r="S2480" s="74">
        <f t="shared" si="234"/>
        <v>51</v>
      </c>
      <c r="T2480" s="6" t="s">
        <v>431</v>
      </c>
      <c r="U2480" s="47" t="s">
        <v>432</v>
      </c>
      <c r="V2480" s="47">
        <v>1</v>
      </c>
      <c r="W2480" s="47">
        <v>1</v>
      </c>
      <c r="X2480" s="47">
        <v>1</v>
      </c>
      <c r="Y2480" s="47">
        <v>1</v>
      </c>
      <c r="Z2480" s="75">
        <v>40855.637349537043</v>
      </c>
      <c r="AA2480" s="6" t="s">
        <v>433</v>
      </c>
      <c r="AB2480" s="47" t="s">
        <v>11344</v>
      </c>
      <c r="AC2480" s="47" t="s">
        <v>11345</v>
      </c>
      <c r="AD2480" s="47"/>
      <c r="AE2480" s="47" t="s">
        <v>11346</v>
      </c>
      <c r="AF2480" s="6" t="s">
        <v>11347</v>
      </c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</row>
    <row r="2481" spans="1:43" s="1" customFormat="1" ht="15.75" x14ac:dyDescent="0.25">
      <c r="A2481" s="47">
        <v>2482</v>
      </c>
      <c r="B2481" s="47" t="s">
        <v>11348</v>
      </c>
      <c r="C2481" s="47" t="s">
        <v>1296</v>
      </c>
      <c r="D2481" s="69" t="s">
        <v>1863</v>
      </c>
      <c r="E2481" s="47">
        <v>1998</v>
      </c>
      <c r="F2481" s="69" t="s">
        <v>1300</v>
      </c>
      <c r="G2481" s="69" t="s">
        <v>562</v>
      </c>
      <c r="H2481" s="69" t="s">
        <v>451</v>
      </c>
      <c r="I2481" s="70">
        <v>45.210072372663099</v>
      </c>
      <c r="J2481" s="47" t="s">
        <v>430</v>
      </c>
      <c r="K2481" s="47">
        <v>6</v>
      </c>
      <c r="L2481" s="71"/>
      <c r="M2481" s="47">
        <v>75</v>
      </c>
      <c r="N2481" s="48">
        <f t="shared" si="235"/>
        <v>140</v>
      </c>
      <c r="O2481" s="48">
        <f t="shared" si="230"/>
        <v>6329.410132172834</v>
      </c>
      <c r="P2481" s="72">
        <f t="shared" si="231"/>
        <v>632.9410132172834</v>
      </c>
      <c r="Q2481" s="73">
        <f t="shared" si="232"/>
        <v>1044.3526718085175</v>
      </c>
      <c r="R2481" s="48">
        <f t="shared" si="233"/>
        <v>8006.7038171986351</v>
      </c>
      <c r="S2481" s="74">
        <f t="shared" si="234"/>
        <v>49</v>
      </c>
      <c r="T2481" s="6" t="s">
        <v>431</v>
      </c>
      <c r="U2481" s="47" t="s">
        <v>432</v>
      </c>
      <c r="V2481" s="47">
        <v>1</v>
      </c>
      <c r="W2481" s="47">
        <v>1</v>
      </c>
      <c r="X2481" s="47">
        <v>1</v>
      </c>
      <c r="Y2481" s="47">
        <v>1</v>
      </c>
      <c r="Z2481" s="75">
        <v>40855.637349537043</v>
      </c>
      <c r="AA2481" s="6" t="s">
        <v>433</v>
      </c>
      <c r="AB2481" s="47" t="s">
        <v>1866</v>
      </c>
      <c r="AC2481" s="47" t="s">
        <v>11349</v>
      </c>
      <c r="AD2481" s="47" t="s">
        <v>11148</v>
      </c>
      <c r="AE2481" s="47" t="s">
        <v>11350</v>
      </c>
      <c r="AF2481" s="6" t="s">
        <v>11351</v>
      </c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</row>
    <row r="2482" spans="1:43" s="1" customFormat="1" ht="15.75" x14ac:dyDescent="0.25">
      <c r="A2482" s="47">
        <v>2483</v>
      </c>
      <c r="B2482" s="47" t="s">
        <v>11352</v>
      </c>
      <c r="C2482" s="47" t="s">
        <v>2122</v>
      </c>
      <c r="D2482" s="69" t="s">
        <v>1863</v>
      </c>
      <c r="E2482" s="47">
        <v>1998</v>
      </c>
      <c r="F2482" s="69" t="s">
        <v>562</v>
      </c>
      <c r="G2482" s="69" t="s">
        <v>1942</v>
      </c>
      <c r="H2482" s="69" t="s">
        <v>1255</v>
      </c>
      <c r="I2482" s="70">
        <v>7.3682209048561544</v>
      </c>
      <c r="J2482" s="47" t="s">
        <v>430</v>
      </c>
      <c r="K2482" s="47">
        <v>12</v>
      </c>
      <c r="L2482" s="71"/>
      <c r="M2482" s="47">
        <v>75</v>
      </c>
      <c r="N2482" s="48">
        <f t="shared" si="235"/>
        <v>200</v>
      </c>
      <c r="O2482" s="48">
        <f t="shared" si="230"/>
        <v>1473.644180971231</v>
      </c>
      <c r="P2482" s="72">
        <f t="shared" si="231"/>
        <v>147.36441809712309</v>
      </c>
      <c r="Q2482" s="73">
        <f t="shared" si="232"/>
        <v>243.15128986025309</v>
      </c>
      <c r="R2482" s="48">
        <f t="shared" si="233"/>
        <v>1864.159888928607</v>
      </c>
      <c r="S2482" s="74">
        <f t="shared" si="234"/>
        <v>49</v>
      </c>
      <c r="T2482" s="6" t="s">
        <v>431</v>
      </c>
      <c r="U2482" s="47" t="s">
        <v>432</v>
      </c>
      <c r="V2482" s="47">
        <v>1</v>
      </c>
      <c r="W2482" s="47">
        <v>1</v>
      </c>
      <c r="X2482" s="47">
        <v>1</v>
      </c>
      <c r="Y2482" s="47">
        <v>1</v>
      </c>
      <c r="Z2482" s="75">
        <v>40855.637349537043</v>
      </c>
      <c r="AA2482" s="6" t="s">
        <v>433</v>
      </c>
      <c r="AB2482" s="47" t="s">
        <v>1866</v>
      </c>
      <c r="AC2482" s="47" t="s">
        <v>2123</v>
      </c>
      <c r="AD2482" s="47" t="s">
        <v>4664</v>
      </c>
      <c r="AE2482" s="47" t="s">
        <v>11353</v>
      </c>
      <c r="AF2482" s="6" t="s">
        <v>11354</v>
      </c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</row>
    <row r="2483" spans="1:43" s="1" customFormat="1" ht="15.75" x14ac:dyDescent="0.25">
      <c r="A2483" s="47">
        <v>2484</v>
      </c>
      <c r="B2483" s="47" t="s">
        <v>11355</v>
      </c>
      <c r="C2483" s="47" t="s">
        <v>1296</v>
      </c>
      <c r="D2483" s="69" t="s">
        <v>1863</v>
      </c>
      <c r="E2483" s="47">
        <v>1998</v>
      </c>
      <c r="F2483" s="69" t="s">
        <v>562</v>
      </c>
      <c r="G2483" s="69" t="s">
        <v>1942</v>
      </c>
      <c r="H2483" s="69" t="s">
        <v>1300</v>
      </c>
      <c r="I2483" s="70">
        <v>10.99998883011253</v>
      </c>
      <c r="J2483" s="47" t="s">
        <v>799</v>
      </c>
      <c r="K2483" s="47">
        <v>12</v>
      </c>
      <c r="L2483" s="71"/>
      <c r="M2483" s="47">
        <v>75</v>
      </c>
      <c r="N2483" s="48">
        <f t="shared" si="235"/>
        <v>200</v>
      </c>
      <c r="O2483" s="48">
        <f t="shared" si="230"/>
        <v>2199.9977660225059</v>
      </c>
      <c r="P2483" s="72">
        <f t="shared" si="231"/>
        <v>219.99977660225059</v>
      </c>
      <c r="Q2483" s="73">
        <f t="shared" si="232"/>
        <v>362.99963139371346</v>
      </c>
      <c r="R2483" s="48">
        <f t="shared" si="233"/>
        <v>2782.9971740184701</v>
      </c>
      <c r="S2483" s="74">
        <f t="shared" si="234"/>
        <v>49</v>
      </c>
      <c r="T2483" s="6" t="s">
        <v>431</v>
      </c>
      <c r="U2483" s="47" t="s">
        <v>432</v>
      </c>
      <c r="V2483" s="47">
        <v>1</v>
      </c>
      <c r="W2483" s="47">
        <v>1</v>
      </c>
      <c r="X2483" s="47">
        <v>1</v>
      </c>
      <c r="Y2483" s="47">
        <v>1</v>
      </c>
      <c r="Z2483" s="75">
        <v>40855.637349537043</v>
      </c>
      <c r="AA2483" s="6" t="s">
        <v>433</v>
      </c>
      <c r="AB2483" s="47" t="s">
        <v>1866</v>
      </c>
      <c r="AC2483" s="47" t="s">
        <v>4673</v>
      </c>
      <c r="AD2483" s="47" t="s">
        <v>4670</v>
      </c>
      <c r="AE2483" s="47" t="s">
        <v>11356</v>
      </c>
      <c r="AF2483" s="6" t="s">
        <v>11357</v>
      </c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</row>
    <row r="2484" spans="1:43" s="1" customFormat="1" ht="15.75" x14ac:dyDescent="0.25">
      <c r="A2484" s="47">
        <v>2485</v>
      </c>
      <c r="B2484" s="47" t="s">
        <v>11358</v>
      </c>
      <c r="C2484" s="47" t="s">
        <v>1296</v>
      </c>
      <c r="D2484" s="69" t="s">
        <v>1863</v>
      </c>
      <c r="E2484" s="47">
        <v>1998</v>
      </c>
      <c r="F2484" s="69" t="s">
        <v>1300</v>
      </c>
      <c r="G2484" s="69" t="s">
        <v>562</v>
      </c>
      <c r="H2484" s="69" t="s">
        <v>451</v>
      </c>
      <c r="I2484" s="70">
        <v>22.708408546436889</v>
      </c>
      <c r="J2484" s="47" t="s">
        <v>430</v>
      </c>
      <c r="K2484" s="47">
        <v>6</v>
      </c>
      <c r="L2484" s="71"/>
      <c r="M2484" s="47">
        <v>75</v>
      </c>
      <c r="N2484" s="48">
        <f t="shared" si="235"/>
        <v>140</v>
      </c>
      <c r="O2484" s="48">
        <f t="shared" si="230"/>
        <v>3179.1771965011644</v>
      </c>
      <c r="P2484" s="72">
        <f t="shared" si="231"/>
        <v>317.91771965011645</v>
      </c>
      <c r="Q2484" s="73">
        <f t="shared" si="232"/>
        <v>524.56423742269214</v>
      </c>
      <c r="R2484" s="48">
        <f t="shared" si="233"/>
        <v>4021.6591535739731</v>
      </c>
      <c r="S2484" s="74">
        <f t="shared" si="234"/>
        <v>49</v>
      </c>
      <c r="T2484" s="6" t="s">
        <v>431</v>
      </c>
      <c r="U2484" s="47" t="s">
        <v>432</v>
      </c>
      <c r="V2484" s="47">
        <v>1</v>
      </c>
      <c r="W2484" s="47">
        <v>1</v>
      </c>
      <c r="X2484" s="47">
        <v>1</v>
      </c>
      <c r="Y2484" s="47">
        <v>1</v>
      </c>
      <c r="Z2484" s="75">
        <v>40855.637361111112</v>
      </c>
      <c r="AA2484" s="6" t="s">
        <v>433</v>
      </c>
      <c r="AB2484" s="47" t="s">
        <v>1866</v>
      </c>
      <c r="AC2484" s="47" t="s">
        <v>11359</v>
      </c>
      <c r="AD2484" s="47" t="s">
        <v>11349</v>
      </c>
      <c r="AE2484" s="47" t="s">
        <v>11360</v>
      </c>
      <c r="AF2484" s="6" t="s">
        <v>11361</v>
      </c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</row>
    <row r="2485" spans="1:43" s="1" customFormat="1" ht="15.75" x14ac:dyDescent="0.25">
      <c r="A2485" s="47">
        <v>2486</v>
      </c>
      <c r="B2485" s="47" t="s">
        <v>11362</v>
      </c>
      <c r="C2485" s="47" t="s">
        <v>1296</v>
      </c>
      <c r="D2485" s="69" t="s">
        <v>1863</v>
      </c>
      <c r="E2485" s="47">
        <v>1998</v>
      </c>
      <c r="F2485" s="69" t="s">
        <v>1300</v>
      </c>
      <c r="G2485" s="69" t="s">
        <v>562</v>
      </c>
      <c r="H2485" s="69" t="s">
        <v>451</v>
      </c>
      <c r="I2485" s="70">
        <v>4.4875382185848549</v>
      </c>
      <c r="J2485" s="47" t="s">
        <v>430</v>
      </c>
      <c r="K2485" s="47">
        <v>12</v>
      </c>
      <c r="L2485" s="71"/>
      <c r="M2485" s="47">
        <v>75</v>
      </c>
      <c r="N2485" s="48">
        <f t="shared" si="235"/>
        <v>200</v>
      </c>
      <c r="O2485" s="48">
        <f t="shared" si="230"/>
        <v>897.50764371697096</v>
      </c>
      <c r="P2485" s="72">
        <f t="shared" si="231"/>
        <v>89.750764371697102</v>
      </c>
      <c r="Q2485" s="73">
        <f t="shared" si="232"/>
        <v>148.08876121330019</v>
      </c>
      <c r="R2485" s="48">
        <f t="shared" si="233"/>
        <v>1135.3471693019683</v>
      </c>
      <c r="S2485" s="74">
        <f t="shared" si="234"/>
        <v>49</v>
      </c>
      <c r="T2485" s="6" t="s">
        <v>431</v>
      </c>
      <c r="U2485" s="47" t="s">
        <v>432</v>
      </c>
      <c r="V2485" s="47">
        <v>1</v>
      </c>
      <c r="W2485" s="47">
        <v>1</v>
      </c>
      <c r="X2485" s="47">
        <v>1</v>
      </c>
      <c r="Y2485" s="47">
        <v>1</v>
      </c>
      <c r="Z2485" s="75">
        <v>40855.637361111112</v>
      </c>
      <c r="AA2485" s="6" t="s">
        <v>433</v>
      </c>
      <c r="AB2485" s="47" t="s">
        <v>1866</v>
      </c>
      <c r="AC2485" s="47" t="s">
        <v>4673</v>
      </c>
      <c r="AD2485" s="47" t="s">
        <v>11359</v>
      </c>
      <c r="AE2485" s="47" t="s">
        <v>11363</v>
      </c>
      <c r="AF2485" s="6" t="s">
        <v>11364</v>
      </c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</row>
    <row r="2486" spans="1:43" s="1" customFormat="1" ht="15.75" x14ac:dyDescent="0.25">
      <c r="A2486" s="47">
        <v>2487</v>
      </c>
      <c r="B2486" s="47" t="s">
        <v>11365</v>
      </c>
      <c r="C2486" s="47" t="s">
        <v>1588</v>
      </c>
      <c r="D2486" s="69" t="s">
        <v>11366</v>
      </c>
      <c r="E2486" s="47">
        <v>2004</v>
      </c>
      <c r="F2486" s="69" t="s">
        <v>1590</v>
      </c>
      <c r="G2486" s="69" t="s">
        <v>904</v>
      </c>
      <c r="H2486" s="69" t="s">
        <v>457</v>
      </c>
      <c r="I2486" s="70">
        <v>6.3124839226160931</v>
      </c>
      <c r="J2486" s="47" t="s">
        <v>430</v>
      </c>
      <c r="K2486" s="47">
        <v>8</v>
      </c>
      <c r="L2486" s="71"/>
      <c r="M2486" s="47">
        <v>75</v>
      </c>
      <c r="N2486" s="48">
        <f t="shared" si="235"/>
        <v>160</v>
      </c>
      <c r="O2486" s="48">
        <f t="shared" si="230"/>
        <v>1009.9974276185749</v>
      </c>
      <c r="P2486" s="72">
        <f t="shared" si="231"/>
        <v>100.99974276185749</v>
      </c>
      <c r="Q2486" s="73">
        <f t="shared" si="232"/>
        <v>166.64957555706485</v>
      </c>
      <c r="R2486" s="48">
        <f t="shared" si="233"/>
        <v>1277.6467459374971</v>
      </c>
      <c r="S2486" s="74">
        <f t="shared" si="234"/>
        <v>55</v>
      </c>
      <c r="T2486" s="6" t="s">
        <v>431</v>
      </c>
      <c r="U2486" s="47" t="s">
        <v>432</v>
      </c>
      <c r="V2486" s="47">
        <v>1</v>
      </c>
      <c r="W2486" s="47">
        <v>1</v>
      </c>
      <c r="X2486" s="47">
        <v>1</v>
      </c>
      <c r="Y2486" s="47">
        <v>1</v>
      </c>
      <c r="Z2486" s="75">
        <v>40855.637361111112</v>
      </c>
      <c r="AA2486" s="6" t="s">
        <v>433</v>
      </c>
      <c r="AB2486" s="47" t="s">
        <v>431</v>
      </c>
      <c r="AC2486" s="47" t="s">
        <v>1593</v>
      </c>
      <c r="AD2486" s="47" t="s">
        <v>11367</v>
      </c>
      <c r="AE2486" s="47" t="s">
        <v>11368</v>
      </c>
      <c r="AF2486" s="6" t="s">
        <v>11369</v>
      </c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</row>
    <row r="2487" spans="1:43" s="1" customFormat="1" ht="31.5" x14ac:dyDescent="0.25">
      <c r="A2487" s="47">
        <v>2488</v>
      </c>
      <c r="B2487" s="47" t="s">
        <v>11370</v>
      </c>
      <c r="C2487" s="47" t="s">
        <v>1588</v>
      </c>
      <c r="D2487" s="69" t="s">
        <v>1589</v>
      </c>
      <c r="E2487" s="47">
        <v>2004</v>
      </c>
      <c r="F2487" s="69" t="s">
        <v>904</v>
      </c>
      <c r="G2487" s="69" t="s">
        <v>904</v>
      </c>
      <c r="H2487" s="69" t="s">
        <v>457</v>
      </c>
      <c r="I2487" s="70">
        <v>50.917583476982621</v>
      </c>
      <c r="J2487" s="47" t="s">
        <v>430</v>
      </c>
      <c r="K2487" s="47">
        <v>8</v>
      </c>
      <c r="L2487" s="71"/>
      <c r="M2487" s="47">
        <v>75</v>
      </c>
      <c r="N2487" s="48">
        <f t="shared" si="235"/>
        <v>160</v>
      </c>
      <c r="O2487" s="48">
        <f t="shared" si="230"/>
        <v>8146.8133563172196</v>
      </c>
      <c r="P2487" s="72">
        <f t="shared" si="231"/>
        <v>814.68133563172205</v>
      </c>
      <c r="Q2487" s="73">
        <f t="shared" si="232"/>
        <v>1344.2242037923411</v>
      </c>
      <c r="R2487" s="48">
        <f t="shared" si="233"/>
        <v>10305.718895741282</v>
      </c>
      <c r="S2487" s="74">
        <f t="shared" si="234"/>
        <v>55</v>
      </c>
      <c r="T2487" s="6" t="s">
        <v>431</v>
      </c>
      <c r="U2487" s="47" t="s">
        <v>432</v>
      </c>
      <c r="V2487" s="47">
        <v>1</v>
      </c>
      <c r="W2487" s="47">
        <v>1</v>
      </c>
      <c r="X2487" s="47">
        <v>1</v>
      </c>
      <c r="Y2487" s="47">
        <v>1</v>
      </c>
      <c r="Z2487" s="75">
        <v>40855.637361111112</v>
      </c>
      <c r="AA2487" s="6" t="s">
        <v>433</v>
      </c>
      <c r="AB2487" s="47" t="s">
        <v>1591</v>
      </c>
      <c r="AC2487" s="47" t="s">
        <v>9764</v>
      </c>
      <c r="AD2487" s="47" t="s">
        <v>1592</v>
      </c>
      <c r="AE2487" s="47" t="s">
        <v>11371</v>
      </c>
      <c r="AF2487" s="6" t="s">
        <v>11372</v>
      </c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</row>
    <row r="2488" spans="1:43" s="1" customFormat="1" ht="31.5" x14ac:dyDescent="0.25">
      <c r="A2488" s="47">
        <v>2489</v>
      </c>
      <c r="B2488" s="47" t="s">
        <v>11373</v>
      </c>
      <c r="C2488" s="47" t="s">
        <v>1481</v>
      </c>
      <c r="D2488" s="69" t="s">
        <v>1482</v>
      </c>
      <c r="E2488" s="47">
        <v>2002</v>
      </c>
      <c r="F2488" s="69" t="s">
        <v>1483</v>
      </c>
      <c r="G2488" s="69" t="s">
        <v>9309</v>
      </c>
      <c r="H2488" s="69" t="s">
        <v>1484</v>
      </c>
      <c r="I2488" s="70">
        <v>380.78860353836779</v>
      </c>
      <c r="J2488" s="47" t="s">
        <v>430</v>
      </c>
      <c r="K2488" s="47">
        <v>10</v>
      </c>
      <c r="L2488" s="71"/>
      <c r="M2488" s="47">
        <v>75</v>
      </c>
      <c r="N2488" s="48">
        <f t="shared" si="235"/>
        <v>180</v>
      </c>
      <c r="O2488" s="48">
        <f t="shared" si="230"/>
        <v>68541.948636906207</v>
      </c>
      <c r="P2488" s="72">
        <f t="shared" si="231"/>
        <v>6854.1948636906209</v>
      </c>
      <c r="Q2488" s="73">
        <f t="shared" si="232"/>
        <v>11309.421525089523</v>
      </c>
      <c r="R2488" s="48">
        <f t="shared" si="233"/>
        <v>86705.565025686345</v>
      </c>
      <c r="S2488" s="74">
        <f t="shared" si="234"/>
        <v>53</v>
      </c>
      <c r="T2488" s="6" t="s">
        <v>431</v>
      </c>
      <c r="U2488" s="47" t="s">
        <v>432</v>
      </c>
      <c r="V2488" s="47">
        <v>1</v>
      </c>
      <c r="W2488" s="47">
        <v>1</v>
      </c>
      <c r="X2488" s="47">
        <v>1</v>
      </c>
      <c r="Y2488" s="47">
        <v>1</v>
      </c>
      <c r="Z2488" s="75">
        <v>40855.637361111112</v>
      </c>
      <c r="AA2488" s="6" t="s">
        <v>433</v>
      </c>
      <c r="AB2488" s="47" t="s">
        <v>1486</v>
      </c>
      <c r="AC2488" s="47" t="s">
        <v>5114</v>
      </c>
      <c r="AD2488" s="47" t="s">
        <v>5119</v>
      </c>
      <c r="AE2488" s="47" t="s">
        <v>11374</v>
      </c>
      <c r="AF2488" s="6" t="s">
        <v>11375</v>
      </c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</row>
    <row r="2489" spans="1:43" s="1" customFormat="1" ht="31.5" x14ac:dyDescent="0.25">
      <c r="A2489" s="47">
        <v>2490</v>
      </c>
      <c r="B2489" s="47" t="s">
        <v>11376</v>
      </c>
      <c r="C2489" s="47" t="s">
        <v>1481</v>
      </c>
      <c r="D2489" s="69" t="s">
        <v>1482</v>
      </c>
      <c r="E2489" s="47">
        <v>2002</v>
      </c>
      <c r="F2489" s="69" t="s">
        <v>1483</v>
      </c>
      <c r="G2489" s="69" t="s">
        <v>9309</v>
      </c>
      <c r="H2489" s="69" t="s">
        <v>1484</v>
      </c>
      <c r="I2489" s="70">
        <v>91.669801022131381</v>
      </c>
      <c r="J2489" s="47" t="s">
        <v>430</v>
      </c>
      <c r="K2489" s="47">
        <v>10</v>
      </c>
      <c r="L2489" s="71"/>
      <c r="M2489" s="47">
        <v>75</v>
      </c>
      <c r="N2489" s="48">
        <f t="shared" si="235"/>
        <v>180</v>
      </c>
      <c r="O2489" s="48">
        <f t="shared" si="230"/>
        <v>16500.56418398365</v>
      </c>
      <c r="P2489" s="72">
        <f t="shared" si="231"/>
        <v>1650.0564183983652</v>
      </c>
      <c r="Q2489" s="73">
        <f t="shared" si="232"/>
        <v>2722.5930903573021</v>
      </c>
      <c r="R2489" s="48">
        <f t="shared" si="233"/>
        <v>20873.213692739319</v>
      </c>
      <c r="S2489" s="74">
        <f t="shared" si="234"/>
        <v>53</v>
      </c>
      <c r="T2489" s="6" t="s">
        <v>431</v>
      </c>
      <c r="U2489" s="47" t="s">
        <v>432</v>
      </c>
      <c r="V2489" s="47">
        <v>1</v>
      </c>
      <c r="W2489" s="47">
        <v>1</v>
      </c>
      <c r="X2489" s="47">
        <v>1</v>
      </c>
      <c r="Y2489" s="47">
        <v>1</v>
      </c>
      <c r="Z2489" s="75">
        <v>40855.637361111112</v>
      </c>
      <c r="AA2489" s="6" t="s">
        <v>433</v>
      </c>
      <c r="AB2489" s="47" t="s">
        <v>1486</v>
      </c>
      <c r="AC2489" s="47" t="s">
        <v>11377</v>
      </c>
      <c r="AD2489" s="47" t="s">
        <v>5114</v>
      </c>
      <c r="AE2489" s="47" t="s">
        <v>11378</v>
      </c>
      <c r="AF2489" s="6" t="s">
        <v>11379</v>
      </c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</row>
    <row r="2490" spans="1:43" s="1" customFormat="1" ht="31.5" x14ac:dyDescent="0.25">
      <c r="A2490" s="47">
        <v>2491</v>
      </c>
      <c r="B2490" s="47" t="s">
        <v>11380</v>
      </c>
      <c r="C2490" s="47" t="s">
        <v>1481</v>
      </c>
      <c r="D2490" s="69" t="s">
        <v>1482</v>
      </c>
      <c r="E2490" s="47">
        <v>2002</v>
      </c>
      <c r="F2490" s="69" t="s">
        <v>1483</v>
      </c>
      <c r="G2490" s="69" t="s">
        <v>1484</v>
      </c>
      <c r="H2490" s="69" t="s">
        <v>1485</v>
      </c>
      <c r="I2490" s="70">
        <v>187.53080213518879</v>
      </c>
      <c r="J2490" s="47" t="s">
        <v>430</v>
      </c>
      <c r="K2490" s="47">
        <v>10</v>
      </c>
      <c r="L2490" s="71"/>
      <c r="M2490" s="47">
        <v>75</v>
      </c>
      <c r="N2490" s="48">
        <f t="shared" si="235"/>
        <v>180</v>
      </c>
      <c r="O2490" s="48">
        <f t="shared" si="230"/>
        <v>33755.544384333982</v>
      </c>
      <c r="P2490" s="72">
        <f t="shared" si="231"/>
        <v>3375.5544384333984</v>
      </c>
      <c r="Q2490" s="73">
        <f t="shared" si="232"/>
        <v>5569.6648234151071</v>
      </c>
      <c r="R2490" s="48">
        <f t="shared" si="233"/>
        <v>42700.763646182488</v>
      </c>
      <c r="S2490" s="74">
        <f t="shared" si="234"/>
        <v>53</v>
      </c>
      <c r="T2490" s="6" t="s">
        <v>431</v>
      </c>
      <c r="U2490" s="47" t="s">
        <v>432</v>
      </c>
      <c r="V2490" s="47">
        <v>1</v>
      </c>
      <c r="W2490" s="47">
        <v>1</v>
      </c>
      <c r="X2490" s="47">
        <v>1</v>
      </c>
      <c r="Y2490" s="47">
        <v>1</v>
      </c>
      <c r="Z2490" s="75">
        <v>40855.637361111112</v>
      </c>
      <c r="AA2490" s="6" t="s">
        <v>433</v>
      </c>
      <c r="AB2490" s="47" t="s">
        <v>1486</v>
      </c>
      <c r="AC2490" s="47" t="s">
        <v>11381</v>
      </c>
      <c r="AD2490" s="47" t="s">
        <v>11377</v>
      </c>
      <c r="AE2490" s="47" t="s">
        <v>11382</v>
      </c>
      <c r="AF2490" s="6" t="s">
        <v>11383</v>
      </c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</row>
    <row r="2491" spans="1:43" s="1" customFormat="1" ht="31.5" x14ac:dyDescent="0.25">
      <c r="A2491" s="47">
        <v>2492</v>
      </c>
      <c r="B2491" s="47" t="s">
        <v>11384</v>
      </c>
      <c r="C2491" s="47" t="s">
        <v>1481</v>
      </c>
      <c r="D2491" s="69" t="s">
        <v>1482</v>
      </c>
      <c r="E2491" s="47">
        <v>2002</v>
      </c>
      <c r="F2491" s="69" t="s">
        <v>1483</v>
      </c>
      <c r="G2491" s="69" t="s">
        <v>1484</v>
      </c>
      <c r="H2491" s="69" t="s">
        <v>1485</v>
      </c>
      <c r="I2491" s="70">
        <v>39.312300443076388</v>
      </c>
      <c r="J2491" s="47" t="s">
        <v>430</v>
      </c>
      <c r="K2491" s="47">
        <v>10</v>
      </c>
      <c r="L2491" s="71"/>
      <c r="M2491" s="47">
        <v>75</v>
      </c>
      <c r="N2491" s="48">
        <f t="shared" si="235"/>
        <v>180</v>
      </c>
      <c r="O2491" s="48">
        <f t="shared" si="230"/>
        <v>7076.2140797537495</v>
      </c>
      <c r="P2491" s="72">
        <f t="shared" si="231"/>
        <v>707.62140797537495</v>
      </c>
      <c r="Q2491" s="73">
        <f t="shared" si="232"/>
        <v>1167.5753231593685</v>
      </c>
      <c r="R2491" s="48">
        <f t="shared" si="233"/>
        <v>8951.4108108884921</v>
      </c>
      <c r="S2491" s="74">
        <f t="shared" si="234"/>
        <v>53</v>
      </c>
      <c r="T2491" s="6" t="s">
        <v>431</v>
      </c>
      <c r="U2491" s="47" t="s">
        <v>432</v>
      </c>
      <c r="V2491" s="47">
        <v>1</v>
      </c>
      <c r="W2491" s="47">
        <v>1</v>
      </c>
      <c r="X2491" s="47">
        <v>1</v>
      </c>
      <c r="Y2491" s="47">
        <v>1</v>
      </c>
      <c r="Z2491" s="75">
        <v>40855.637361111112</v>
      </c>
      <c r="AA2491" s="6" t="s">
        <v>433</v>
      </c>
      <c r="AB2491" s="47" t="s">
        <v>1486</v>
      </c>
      <c r="AC2491" s="47" t="s">
        <v>11385</v>
      </c>
      <c r="AD2491" s="47" t="s">
        <v>11386</v>
      </c>
      <c r="AE2491" s="47" t="s">
        <v>11387</v>
      </c>
      <c r="AF2491" s="6" t="s">
        <v>11388</v>
      </c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</row>
    <row r="2492" spans="1:43" s="1" customFormat="1" ht="31.5" x14ac:dyDescent="0.25">
      <c r="A2492" s="47">
        <v>2493</v>
      </c>
      <c r="B2492" s="47" t="s">
        <v>11389</v>
      </c>
      <c r="C2492" s="47" t="s">
        <v>1481</v>
      </c>
      <c r="D2492" s="69" t="s">
        <v>1482</v>
      </c>
      <c r="E2492" s="47">
        <v>2002</v>
      </c>
      <c r="F2492" s="69" t="s">
        <v>1483</v>
      </c>
      <c r="G2492" s="69" t="s">
        <v>1484</v>
      </c>
      <c r="H2492" s="69" t="s">
        <v>1485</v>
      </c>
      <c r="I2492" s="70">
        <v>4.6876001083567989</v>
      </c>
      <c r="J2492" s="47" t="s">
        <v>430</v>
      </c>
      <c r="K2492" s="47">
        <v>10</v>
      </c>
      <c r="L2492" s="71"/>
      <c r="M2492" s="47">
        <v>75</v>
      </c>
      <c r="N2492" s="48">
        <f t="shared" si="235"/>
        <v>180</v>
      </c>
      <c r="O2492" s="48">
        <f t="shared" si="230"/>
        <v>843.76801950422384</v>
      </c>
      <c r="P2492" s="72">
        <f t="shared" si="231"/>
        <v>84.37680195042239</v>
      </c>
      <c r="Q2492" s="73">
        <f t="shared" si="232"/>
        <v>139.22172321819693</v>
      </c>
      <c r="R2492" s="48">
        <f t="shared" si="233"/>
        <v>1067.3665446728432</v>
      </c>
      <c r="S2492" s="74">
        <f t="shared" si="234"/>
        <v>53</v>
      </c>
      <c r="T2492" s="6" t="s">
        <v>431</v>
      </c>
      <c r="U2492" s="47" t="s">
        <v>432</v>
      </c>
      <c r="V2492" s="47">
        <v>1</v>
      </c>
      <c r="W2492" s="47">
        <v>1</v>
      </c>
      <c r="X2492" s="47">
        <v>1</v>
      </c>
      <c r="Y2492" s="47">
        <v>1</v>
      </c>
      <c r="Z2492" s="75">
        <v>40855.637361111112</v>
      </c>
      <c r="AA2492" s="6" t="s">
        <v>433</v>
      </c>
      <c r="AB2492" s="47" t="s">
        <v>1486</v>
      </c>
      <c r="AC2492" s="47" t="s">
        <v>11381</v>
      </c>
      <c r="AD2492" s="47" t="s">
        <v>11385</v>
      </c>
      <c r="AE2492" s="47" t="s">
        <v>11390</v>
      </c>
      <c r="AF2492" s="6" t="s">
        <v>11391</v>
      </c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</row>
    <row r="2493" spans="1:43" s="1" customFormat="1" ht="31.5" x14ac:dyDescent="0.25">
      <c r="A2493" s="47">
        <v>2494</v>
      </c>
      <c r="B2493" s="47" t="s">
        <v>11392</v>
      </c>
      <c r="C2493" s="47" t="s">
        <v>1481</v>
      </c>
      <c r="D2493" s="69" t="s">
        <v>1482</v>
      </c>
      <c r="E2493" s="47">
        <v>2002</v>
      </c>
      <c r="F2493" s="69" t="s">
        <v>1483</v>
      </c>
      <c r="G2493" s="69" t="s">
        <v>1484</v>
      </c>
      <c r="H2493" s="69" t="s">
        <v>1485</v>
      </c>
      <c r="I2493" s="70">
        <v>20.705000249220731</v>
      </c>
      <c r="J2493" s="47" t="s">
        <v>430</v>
      </c>
      <c r="K2493" s="47">
        <v>10</v>
      </c>
      <c r="L2493" s="71"/>
      <c r="M2493" s="47">
        <v>75</v>
      </c>
      <c r="N2493" s="48">
        <f t="shared" si="235"/>
        <v>180</v>
      </c>
      <c r="O2493" s="48">
        <f t="shared" si="230"/>
        <v>3726.9000448597317</v>
      </c>
      <c r="P2493" s="72">
        <f t="shared" si="231"/>
        <v>372.69000448597319</v>
      </c>
      <c r="Q2493" s="73">
        <f t="shared" si="232"/>
        <v>614.93850740185565</v>
      </c>
      <c r="R2493" s="48">
        <f t="shared" si="233"/>
        <v>4714.5285567475603</v>
      </c>
      <c r="S2493" s="74">
        <f t="shared" si="234"/>
        <v>53</v>
      </c>
      <c r="T2493" s="6" t="s">
        <v>431</v>
      </c>
      <c r="U2493" s="47" t="s">
        <v>432</v>
      </c>
      <c r="V2493" s="47">
        <v>1</v>
      </c>
      <c r="W2493" s="47">
        <v>1</v>
      </c>
      <c r="X2493" s="47">
        <v>1</v>
      </c>
      <c r="Y2493" s="47">
        <v>1</v>
      </c>
      <c r="Z2493" s="75">
        <v>40855.637361111112</v>
      </c>
      <c r="AA2493" s="6" t="s">
        <v>433</v>
      </c>
      <c r="AB2493" s="47" t="s">
        <v>1486</v>
      </c>
      <c r="AC2493" s="47" t="s">
        <v>1492</v>
      </c>
      <c r="AD2493" s="47" t="s">
        <v>11381</v>
      </c>
      <c r="AE2493" s="47" t="s">
        <v>11393</v>
      </c>
      <c r="AF2493" s="6" t="s">
        <v>11394</v>
      </c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</row>
    <row r="2494" spans="1:43" s="1" customFormat="1" ht="31.5" x14ac:dyDescent="0.25">
      <c r="A2494" s="47">
        <v>2495</v>
      </c>
      <c r="B2494" s="47" t="s">
        <v>11395</v>
      </c>
      <c r="C2494" s="47" t="s">
        <v>1481</v>
      </c>
      <c r="D2494" s="69" t="s">
        <v>1482</v>
      </c>
      <c r="E2494" s="47">
        <v>2002</v>
      </c>
      <c r="F2494" s="69" t="s">
        <v>1483</v>
      </c>
      <c r="G2494" s="69" t="s">
        <v>1484</v>
      </c>
      <c r="H2494" s="69" t="s">
        <v>1485</v>
      </c>
      <c r="I2494" s="70">
        <v>4.1673000439800676</v>
      </c>
      <c r="J2494" s="47" t="s">
        <v>430</v>
      </c>
      <c r="K2494" s="47">
        <v>10</v>
      </c>
      <c r="L2494" s="71"/>
      <c r="M2494" s="47">
        <v>75</v>
      </c>
      <c r="N2494" s="48">
        <f t="shared" si="235"/>
        <v>180</v>
      </c>
      <c r="O2494" s="48">
        <f t="shared" si="230"/>
        <v>750.11400791641222</v>
      </c>
      <c r="P2494" s="72">
        <f t="shared" si="231"/>
        <v>75.011400791641222</v>
      </c>
      <c r="Q2494" s="73">
        <f t="shared" si="232"/>
        <v>123.76881130620801</v>
      </c>
      <c r="R2494" s="48">
        <f t="shared" si="233"/>
        <v>948.89422001426146</v>
      </c>
      <c r="S2494" s="74">
        <f t="shared" si="234"/>
        <v>53</v>
      </c>
      <c r="T2494" s="6" t="s">
        <v>431</v>
      </c>
      <c r="U2494" s="47" t="s">
        <v>432</v>
      </c>
      <c r="V2494" s="47">
        <v>1</v>
      </c>
      <c r="W2494" s="47">
        <v>1</v>
      </c>
      <c r="X2494" s="47">
        <v>1</v>
      </c>
      <c r="Y2494" s="47">
        <v>1</v>
      </c>
      <c r="Z2494" s="75">
        <v>40855.637361111112</v>
      </c>
      <c r="AA2494" s="6" t="s">
        <v>433</v>
      </c>
      <c r="AB2494" s="47" t="s">
        <v>1486</v>
      </c>
      <c r="AC2494" s="47" t="s">
        <v>11396</v>
      </c>
      <c r="AD2494" s="47" t="s">
        <v>1487</v>
      </c>
      <c r="AE2494" s="47" t="s">
        <v>11397</v>
      </c>
      <c r="AF2494" s="6" t="s">
        <v>11398</v>
      </c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</row>
    <row r="2495" spans="1:43" s="1" customFormat="1" ht="31.5" x14ac:dyDescent="0.25">
      <c r="A2495" s="47">
        <v>2496</v>
      </c>
      <c r="B2495" s="47" t="s">
        <v>11399</v>
      </c>
      <c r="C2495" s="47" t="s">
        <v>1481</v>
      </c>
      <c r="D2495" s="69" t="s">
        <v>1482</v>
      </c>
      <c r="E2495" s="47">
        <v>2002</v>
      </c>
      <c r="F2495" s="69" t="s">
        <v>1499</v>
      </c>
      <c r="G2495" s="69" t="s">
        <v>11400</v>
      </c>
      <c r="H2495" s="69" t="s">
        <v>1485</v>
      </c>
      <c r="I2495" s="70">
        <v>4.024600060065108</v>
      </c>
      <c r="J2495" s="47" t="s">
        <v>430</v>
      </c>
      <c r="K2495" s="47">
        <v>10</v>
      </c>
      <c r="L2495" s="71"/>
      <c r="M2495" s="47">
        <v>75</v>
      </c>
      <c r="N2495" s="48">
        <f t="shared" si="235"/>
        <v>180</v>
      </c>
      <c r="O2495" s="48">
        <f t="shared" si="230"/>
        <v>724.42801081171945</v>
      </c>
      <c r="P2495" s="72">
        <f t="shared" si="231"/>
        <v>72.44280108117195</v>
      </c>
      <c r="Q2495" s="73">
        <f t="shared" si="232"/>
        <v>119.53062178393371</v>
      </c>
      <c r="R2495" s="48">
        <f t="shared" si="233"/>
        <v>916.40143367682515</v>
      </c>
      <c r="S2495" s="74">
        <f t="shared" si="234"/>
        <v>53</v>
      </c>
      <c r="T2495" s="6" t="s">
        <v>431</v>
      </c>
      <c r="U2495" s="47" t="s">
        <v>432</v>
      </c>
      <c r="V2495" s="47">
        <v>1</v>
      </c>
      <c r="W2495" s="47">
        <v>1</v>
      </c>
      <c r="X2495" s="47">
        <v>1</v>
      </c>
      <c r="Y2495" s="47">
        <v>1</v>
      </c>
      <c r="Z2495" s="75">
        <v>40855.637361111112</v>
      </c>
      <c r="AA2495" s="6" t="s">
        <v>433</v>
      </c>
      <c r="AB2495" s="47" t="s">
        <v>1486</v>
      </c>
      <c r="AC2495" s="47" t="s">
        <v>11401</v>
      </c>
      <c r="AD2495" s="47" t="s">
        <v>11396</v>
      </c>
      <c r="AE2495" s="47" t="s">
        <v>11402</v>
      </c>
      <c r="AF2495" s="6" t="s">
        <v>11403</v>
      </c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</row>
    <row r="2496" spans="1:43" s="1" customFormat="1" ht="31.5" x14ac:dyDescent="0.25">
      <c r="A2496" s="47">
        <v>2497</v>
      </c>
      <c r="B2496" s="47" t="s">
        <v>11404</v>
      </c>
      <c r="C2496" s="47" t="s">
        <v>1481</v>
      </c>
      <c r="D2496" s="69" t="s">
        <v>1482</v>
      </c>
      <c r="E2496" s="47">
        <v>2002</v>
      </c>
      <c r="F2496" s="69" t="s">
        <v>1485</v>
      </c>
      <c r="G2496" s="69" t="s">
        <v>10848</v>
      </c>
      <c r="H2496" s="69" t="s">
        <v>1483</v>
      </c>
      <c r="I2496" s="70">
        <v>60.596327090927723</v>
      </c>
      <c r="J2496" s="47" t="s">
        <v>430</v>
      </c>
      <c r="K2496" s="47">
        <v>10</v>
      </c>
      <c r="L2496" s="71"/>
      <c r="M2496" s="47">
        <v>75</v>
      </c>
      <c r="N2496" s="48">
        <f t="shared" si="235"/>
        <v>180</v>
      </c>
      <c r="O2496" s="48">
        <f t="shared" si="230"/>
        <v>10907.33887636699</v>
      </c>
      <c r="P2496" s="72">
        <f t="shared" si="231"/>
        <v>1090.7338876366991</v>
      </c>
      <c r="Q2496" s="73">
        <f t="shared" si="232"/>
        <v>1799.7109146005535</v>
      </c>
      <c r="R2496" s="48">
        <f t="shared" si="233"/>
        <v>13797.783678604243</v>
      </c>
      <c r="S2496" s="74">
        <f t="shared" si="234"/>
        <v>53</v>
      </c>
      <c r="T2496" s="6" t="s">
        <v>431</v>
      </c>
      <c r="U2496" s="47" t="s">
        <v>432</v>
      </c>
      <c r="V2496" s="47">
        <v>1</v>
      </c>
      <c r="W2496" s="47">
        <v>1</v>
      </c>
      <c r="X2496" s="47">
        <v>1</v>
      </c>
      <c r="Y2496" s="47">
        <v>1</v>
      </c>
      <c r="Z2496" s="75">
        <v>40855.637361111112</v>
      </c>
      <c r="AA2496" s="6" t="s">
        <v>433</v>
      </c>
      <c r="AB2496" s="47" t="s">
        <v>1486</v>
      </c>
      <c r="AC2496" s="47" t="s">
        <v>11405</v>
      </c>
      <c r="AD2496" s="47" t="s">
        <v>11406</v>
      </c>
      <c r="AE2496" s="47" t="s">
        <v>11407</v>
      </c>
      <c r="AF2496" s="6" t="s">
        <v>11408</v>
      </c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</row>
    <row r="2497" spans="1:43" s="1" customFormat="1" ht="31.5" x14ac:dyDescent="0.25">
      <c r="A2497" s="47">
        <v>2498</v>
      </c>
      <c r="B2497" s="47" t="s">
        <v>11409</v>
      </c>
      <c r="C2497" s="47" t="s">
        <v>1481</v>
      </c>
      <c r="D2497" s="69" t="s">
        <v>1482</v>
      </c>
      <c r="E2497" s="47">
        <v>2002</v>
      </c>
      <c r="F2497" s="69" t="s">
        <v>1485</v>
      </c>
      <c r="G2497" s="69" t="s">
        <v>10848</v>
      </c>
      <c r="H2497" s="69" t="s">
        <v>1483</v>
      </c>
      <c r="I2497" s="70">
        <v>3.7391763805917488</v>
      </c>
      <c r="J2497" s="47" t="s">
        <v>430</v>
      </c>
      <c r="K2497" s="47">
        <v>10</v>
      </c>
      <c r="L2497" s="71"/>
      <c r="M2497" s="47">
        <v>75</v>
      </c>
      <c r="N2497" s="48">
        <f t="shared" si="235"/>
        <v>180</v>
      </c>
      <c r="O2497" s="48">
        <f t="shared" si="230"/>
        <v>673.05174850651474</v>
      </c>
      <c r="P2497" s="72">
        <f t="shared" si="231"/>
        <v>67.305174850651483</v>
      </c>
      <c r="Q2497" s="73">
        <f t="shared" si="232"/>
        <v>111.05353850357493</v>
      </c>
      <c r="R2497" s="48">
        <f t="shared" si="233"/>
        <v>851.41046186074118</v>
      </c>
      <c r="S2497" s="74">
        <f t="shared" si="234"/>
        <v>53</v>
      </c>
      <c r="T2497" s="6" t="s">
        <v>431</v>
      </c>
      <c r="U2497" s="47" t="s">
        <v>432</v>
      </c>
      <c r="V2497" s="47">
        <v>1</v>
      </c>
      <c r="W2497" s="47">
        <v>1</v>
      </c>
      <c r="X2497" s="47">
        <v>1</v>
      </c>
      <c r="Y2497" s="47">
        <v>1</v>
      </c>
      <c r="Z2497" s="75">
        <v>40855.637361111112</v>
      </c>
      <c r="AA2497" s="6" t="s">
        <v>433</v>
      </c>
      <c r="AB2497" s="47" t="s">
        <v>1486</v>
      </c>
      <c r="AC2497" s="47" t="s">
        <v>11396</v>
      </c>
      <c r="AD2497" s="47" t="s">
        <v>11405</v>
      </c>
      <c r="AE2497" s="47" t="s">
        <v>11410</v>
      </c>
      <c r="AF2497" s="6" t="s">
        <v>11411</v>
      </c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</row>
    <row r="2498" spans="1:43" s="1" customFormat="1" ht="31.5" x14ac:dyDescent="0.25">
      <c r="A2498" s="47">
        <v>2499</v>
      </c>
      <c r="B2498" s="47" t="s">
        <v>11412</v>
      </c>
      <c r="C2498" s="47" t="s">
        <v>1481</v>
      </c>
      <c r="D2498" s="69" t="s">
        <v>1482</v>
      </c>
      <c r="E2498" s="47">
        <v>2002</v>
      </c>
      <c r="F2498" s="69" t="s">
        <v>1485</v>
      </c>
      <c r="G2498" s="69" t="s">
        <v>5094</v>
      </c>
      <c r="H2498" s="69" t="s">
        <v>1650</v>
      </c>
      <c r="I2498" s="70">
        <v>3.919641789778014</v>
      </c>
      <c r="J2498" s="47" t="s">
        <v>430</v>
      </c>
      <c r="K2498" s="47">
        <v>10</v>
      </c>
      <c r="L2498" s="71"/>
      <c r="M2498" s="47">
        <v>75</v>
      </c>
      <c r="N2498" s="48">
        <f t="shared" si="235"/>
        <v>180</v>
      </c>
      <c r="O2498" s="48">
        <f t="shared" si="230"/>
        <v>705.53552216004255</v>
      </c>
      <c r="P2498" s="72">
        <f t="shared" si="231"/>
        <v>70.553552216004263</v>
      </c>
      <c r="Q2498" s="73">
        <f t="shared" si="232"/>
        <v>116.41336115640702</v>
      </c>
      <c r="R2498" s="48">
        <f t="shared" si="233"/>
        <v>892.50243553245389</v>
      </c>
      <c r="S2498" s="74">
        <f t="shared" si="234"/>
        <v>53</v>
      </c>
      <c r="T2498" s="6" t="s">
        <v>431</v>
      </c>
      <c r="U2498" s="47" t="s">
        <v>432</v>
      </c>
      <c r="V2498" s="47">
        <v>1</v>
      </c>
      <c r="W2498" s="47">
        <v>1</v>
      </c>
      <c r="X2498" s="47">
        <v>1</v>
      </c>
      <c r="Y2498" s="47">
        <v>1</v>
      </c>
      <c r="Z2498" s="75">
        <v>40855.637361111112</v>
      </c>
      <c r="AA2498" s="6" t="s">
        <v>433</v>
      </c>
      <c r="AB2498" s="47" t="s">
        <v>1486</v>
      </c>
      <c r="AC2498" s="47" t="s">
        <v>11413</v>
      </c>
      <c r="AD2498" s="47" t="s">
        <v>11396</v>
      </c>
      <c r="AE2498" s="47" t="s">
        <v>11414</v>
      </c>
      <c r="AF2498" s="6" t="s">
        <v>11415</v>
      </c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</row>
    <row r="2499" spans="1:43" s="1" customFormat="1" ht="31.5" x14ac:dyDescent="0.25">
      <c r="A2499" s="47">
        <v>2500</v>
      </c>
      <c r="B2499" s="47" t="s">
        <v>11416</v>
      </c>
      <c r="C2499" s="47" t="s">
        <v>1481</v>
      </c>
      <c r="D2499" s="69" t="s">
        <v>1482</v>
      </c>
      <c r="E2499" s="47">
        <v>2002</v>
      </c>
      <c r="F2499" s="69" t="s">
        <v>1485</v>
      </c>
      <c r="G2499" s="69" t="s">
        <v>5094</v>
      </c>
      <c r="H2499" s="69" t="s">
        <v>1650</v>
      </c>
      <c r="I2499" s="70">
        <v>64.754645991125074</v>
      </c>
      <c r="J2499" s="47" t="s">
        <v>430</v>
      </c>
      <c r="K2499" s="47">
        <v>10</v>
      </c>
      <c r="L2499" s="71"/>
      <c r="M2499" s="47">
        <v>75</v>
      </c>
      <c r="N2499" s="48">
        <f t="shared" si="235"/>
        <v>180</v>
      </c>
      <c r="O2499" s="48">
        <f t="shared" si="230"/>
        <v>11655.836278402514</v>
      </c>
      <c r="P2499" s="72">
        <f t="shared" si="231"/>
        <v>1165.5836278402514</v>
      </c>
      <c r="Q2499" s="73">
        <f t="shared" si="232"/>
        <v>1923.2129859364147</v>
      </c>
      <c r="R2499" s="48">
        <f t="shared" si="233"/>
        <v>14744.632892179179</v>
      </c>
      <c r="S2499" s="74">
        <f t="shared" si="234"/>
        <v>53</v>
      </c>
      <c r="T2499" s="6" t="s">
        <v>431</v>
      </c>
      <c r="U2499" s="47" t="s">
        <v>432</v>
      </c>
      <c r="V2499" s="47">
        <v>1</v>
      </c>
      <c r="W2499" s="47">
        <v>1</v>
      </c>
      <c r="X2499" s="47">
        <v>1</v>
      </c>
      <c r="Y2499" s="47">
        <v>1</v>
      </c>
      <c r="Z2499" s="75">
        <v>40855.637372685182</v>
      </c>
      <c r="AA2499" s="6" t="s">
        <v>433</v>
      </c>
      <c r="AB2499" s="47" t="s">
        <v>1486</v>
      </c>
      <c r="AC2499" s="47" t="s">
        <v>11417</v>
      </c>
      <c r="AD2499" s="47" t="s">
        <v>11413</v>
      </c>
      <c r="AE2499" s="47" t="s">
        <v>11418</v>
      </c>
      <c r="AF2499" s="6" t="s">
        <v>11419</v>
      </c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</row>
    <row r="2500" spans="1:43" s="1" customFormat="1" ht="31.5" x14ac:dyDescent="0.25">
      <c r="A2500" s="47">
        <v>2501</v>
      </c>
      <c r="B2500" s="47" t="s">
        <v>11420</v>
      </c>
      <c r="C2500" s="47" t="s">
        <v>1648</v>
      </c>
      <c r="D2500" s="69" t="s">
        <v>1482</v>
      </c>
      <c r="E2500" s="47">
        <v>2002</v>
      </c>
      <c r="F2500" s="69" t="s">
        <v>1485</v>
      </c>
      <c r="G2500" s="69" t="s">
        <v>1483</v>
      </c>
      <c r="H2500" s="69" t="s">
        <v>1650</v>
      </c>
      <c r="I2500" s="70">
        <v>3.7363189586707488</v>
      </c>
      <c r="J2500" s="47" t="s">
        <v>430</v>
      </c>
      <c r="K2500" s="47">
        <v>8</v>
      </c>
      <c r="L2500" s="71"/>
      <c r="M2500" s="47">
        <v>75</v>
      </c>
      <c r="N2500" s="48">
        <f t="shared" si="235"/>
        <v>160</v>
      </c>
      <c r="O2500" s="48">
        <f t="shared" si="230"/>
        <v>597.81103338731987</v>
      </c>
      <c r="P2500" s="72">
        <f t="shared" si="231"/>
        <v>59.781103338731988</v>
      </c>
      <c r="Q2500" s="73">
        <f t="shared" si="232"/>
        <v>98.638820508907784</v>
      </c>
      <c r="R2500" s="48">
        <f t="shared" si="233"/>
        <v>756.23095723495965</v>
      </c>
      <c r="S2500" s="74">
        <f t="shared" si="234"/>
        <v>53</v>
      </c>
      <c r="T2500" s="6" t="s">
        <v>431</v>
      </c>
      <c r="U2500" s="47" t="s">
        <v>432</v>
      </c>
      <c r="V2500" s="47">
        <v>1</v>
      </c>
      <c r="W2500" s="47">
        <v>1</v>
      </c>
      <c r="X2500" s="47">
        <v>1</v>
      </c>
      <c r="Y2500" s="47">
        <v>1</v>
      </c>
      <c r="Z2500" s="75">
        <v>40855.637372685182</v>
      </c>
      <c r="AA2500" s="6" t="s">
        <v>433</v>
      </c>
      <c r="AB2500" s="47" t="s">
        <v>1486</v>
      </c>
      <c r="AC2500" s="47" t="s">
        <v>11421</v>
      </c>
      <c r="AD2500" s="47"/>
      <c r="AE2500" s="47" t="s">
        <v>11422</v>
      </c>
      <c r="AF2500" s="6" t="s">
        <v>11423</v>
      </c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</row>
    <row r="2501" spans="1:43" s="1" customFormat="1" ht="31.5" x14ac:dyDescent="0.25">
      <c r="A2501" s="47">
        <v>2502</v>
      </c>
      <c r="B2501" s="47" t="s">
        <v>11424</v>
      </c>
      <c r="C2501" s="47" t="s">
        <v>1648</v>
      </c>
      <c r="D2501" s="69" t="s">
        <v>1482</v>
      </c>
      <c r="E2501" s="47">
        <v>2002</v>
      </c>
      <c r="F2501" s="69" t="s">
        <v>1485</v>
      </c>
      <c r="G2501" s="69" t="s">
        <v>5094</v>
      </c>
      <c r="H2501" s="69" t="s">
        <v>1650</v>
      </c>
      <c r="I2501" s="70">
        <v>16.57078469601538</v>
      </c>
      <c r="J2501" s="47" t="s">
        <v>430</v>
      </c>
      <c r="K2501" s="47">
        <v>6</v>
      </c>
      <c r="L2501" s="71"/>
      <c r="M2501" s="47">
        <v>75</v>
      </c>
      <c r="N2501" s="48">
        <f t="shared" si="235"/>
        <v>140</v>
      </c>
      <c r="O2501" s="48">
        <f t="shared" si="230"/>
        <v>2319.9098574421532</v>
      </c>
      <c r="P2501" s="72">
        <f t="shared" si="231"/>
        <v>231.99098574421532</v>
      </c>
      <c r="Q2501" s="73">
        <f t="shared" si="232"/>
        <v>382.78512647795526</v>
      </c>
      <c r="R2501" s="48">
        <f t="shared" si="233"/>
        <v>2934.6859696643237</v>
      </c>
      <c r="S2501" s="74">
        <f t="shared" si="234"/>
        <v>53</v>
      </c>
      <c r="T2501" s="6" t="s">
        <v>431</v>
      </c>
      <c r="U2501" s="47" t="s">
        <v>432</v>
      </c>
      <c r="V2501" s="47">
        <v>1</v>
      </c>
      <c r="W2501" s="47">
        <v>1</v>
      </c>
      <c r="X2501" s="47">
        <v>1</v>
      </c>
      <c r="Y2501" s="47">
        <v>1</v>
      </c>
      <c r="Z2501" s="75">
        <v>40855.637372685182</v>
      </c>
      <c r="AA2501" s="6" t="s">
        <v>433</v>
      </c>
      <c r="AB2501" s="47" t="s">
        <v>1486</v>
      </c>
      <c r="AC2501" s="47" t="s">
        <v>11425</v>
      </c>
      <c r="AD2501" s="47"/>
      <c r="AE2501" s="47" t="s">
        <v>11426</v>
      </c>
      <c r="AF2501" s="6" t="s">
        <v>11427</v>
      </c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</row>
    <row r="2502" spans="1:43" s="1" customFormat="1" ht="31.5" x14ac:dyDescent="0.25">
      <c r="A2502" s="47">
        <v>2503</v>
      </c>
      <c r="B2502" s="47" t="s">
        <v>11428</v>
      </c>
      <c r="C2502" s="47" t="s">
        <v>1648</v>
      </c>
      <c r="D2502" s="69" t="s">
        <v>1482</v>
      </c>
      <c r="E2502" s="47">
        <v>2002</v>
      </c>
      <c r="F2502" s="69" t="s">
        <v>1485</v>
      </c>
      <c r="G2502" s="69" t="s">
        <v>5094</v>
      </c>
      <c r="H2502" s="69" t="s">
        <v>1650</v>
      </c>
      <c r="I2502" s="70">
        <v>27.951584062712389</v>
      </c>
      <c r="J2502" s="47" t="s">
        <v>430</v>
      </c>
      <c r="K2502" s="47">
        <v>10</v>
      </c>
      <c r="L2502" s="71"/>
      <c r="M2502" s="47">
        <v>75</v>
      </c>
      <c r="N2502" s="48">
        <f t="shared" si="235"/>
        <v>180</v>
      </c>
      <c r="O2502" s="48">
        <f t="shared" ref="O2502:O2565" si="236">N2502*I2502</f>
        <v>5031.2851312882303</v>
      </c>
      <c r="P2502" s="72">
        <f t="shared" ref="P2502:P2565" si="237">O2502*0.1</f>
        <v>503.12851312882304</v>
      </c>
      <c r="Q2502" s="73">
        <f t="shared" ref="Q2502:Q2565" si="238">SUM(O2502:P2502)*0.15</f>
        <v>830.16204666255805</v>
      </c>
      <c r="R2502" s="48">
        <f t="shared" ref="R2502:R2565" si="239">SUM(O2502:Q2502)</f>
        <v>6364.5756910796117</v>
      </c>
      <c r="S2502" s="74">
        <f t="shared" si="234"/>
        <v>53</v>
      </c>
      <c r="T2502" s="6" t="s">
        <v>431</v>
      </c>
      <c r="U2502" s="47" t="s">
        <v>432</v>
      </c>
      <c r="V2502" s="47">
        <v>1</v>
      </c>
      <c r="W2502" s="47">
        <v>1</v>
      </c>
      <c r="X2502" s="47">
        <v>1</v>
      </c>
      <c r="Y2502" s="47">
        <v>1</v>
      </c>
      <c r="Z2502" s="75">
        <v>40855.637372685182</v>
      </c>
      <c r="AA2502" s="6" t="s">
        <v>433</v>
      </c>
      <c r="AB2502" s="47" t="s">
        <v>1486</v>
      </c>
      <c r="AC2502" s="47" t="s">
        <v>11425</v>
      </c>
      <c r="AD2502" s="47" t="s">
        <v>5133</v>
      </c>
      <c r="AE2502" s="47" t="s">
        <v>11429</v>
      </c>
      <c r="AF2502" s="6" t="s">
        <v>11430</v>
      </c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</row>
    <row r="2503" spans="1:43" s="1" customFormat="1" ht="31.5" x14ac:dyDescent="0.25">
      <c r="A2503" s="47">
        <v>2504</v>
      </c>
      <c r="B2503" s="47" t="s">
        <v>11431</v>
      </c>
      <c r="C2503" s="47" t="s">
        <v>688</v>
      </c>
      <c r="D2503" s="69" t="s">
        <v>1482</v>
      </c>
      <c r="E2503" s="47">
        <v>2002</v>
      </c>
      <c r="F2503" s="69" t="s">
        <v>1499</v>
      </c>
      <c r="G2503" s="69" t="s">
        <v>812</v>
      </c>
      <c r="H2503" s="69" t="s">
        <v>1485</v>
      </c>
      <c r="I2503" s="70">
        <v>3.333503614327364</v>
      </c>
      <c r="J2503" s="47" t="s">
        <v>430</v>
      </c>
      <c r="K2503" s="47">
        <v>10</v>
      </c>
      <c r="L2503" s="71"/>
      <c r="M2503" s="47">
        <v>75</v>
      </c>
      <c r="N2503" s="48">
        <f t="shared" si="235"/>
        <v>180</v>
      </c>
      <c r="O2503" s="48">
        <f t="shared" si="236"/>
        <v>600.03065057892547</v>
      </c>
      <c r="P2503" s="72">
        <f t="shared" si="237"/>
        <v>60.003065057892549</v>
      </c>
      <c r="Q2503" s="73">
        <f t="shared" si="238"/>
        <v>99.005057345522701</v>
      </c>
      <c r="R2503" s="48">
        <f t="shared" si="239"/>
        <v>759.03877298234067</v>
      </c>
      <c r="S2503" s="74">
        <f t="shared" ref="S2503:S2566" si="240">M2503-ABS($I$2-E2503)</f>
        <v>53</v>
      </c>
      <c r="T2503" s="6" t="s">
        <v>431</v>
      </c>
      <c r="U2503" s="47" t="s">
        <v>432</v>
      </c>
      <c r="V2503" s="47">
        <v>1</v>
      </c>
      <c r="W2503" s="47">
        <v>1</v>
      </c>
      <c r="X2503" s="47">
        <v>1</v>
      </c>
      <c r="Y2503" s="47">
        <v>1</v>
      </c>
      <c r="Z2503" s="75">
        <v>40855.637372685182</v>
      </c>
      <c r="AA2503" s="6" t="s">
        <v>433</v>
      </c>
      <c r="AB2503" s="47" t="s">
        <v>1486</v>
      </c>
      <c r="AC2503" s="47" t="s">
        <v>4887</v>
      </c>
      <c r="AD2503" s="47" t="s">
        <v>11432</v>
      </c>
      <c r="AE2503" s="47" t="s">
        <v>11433</v>
      </c>
      <c r="AF2503" s="6" t="s">
        <v>11434</v>
      </c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</row>
    <row r="2504" spans="1:43" s="1" customFormat="1" ht="31.5" x14ac:dyDescent="0.25">
      <c r="A2504" s="47">
        <v>2505</v>
      </c>
      <c r="B2504" s="47" t="s">
        <v>11435</v>
      </c>
      <c r="C2504" s="47" t="s">
        <v>688</v>
      </c>
      <c r="D2504" s="69" t="s">
        <v>1482</v>
      </c>
      <c r="E2504" s="47">
        <v>2002</v>
      </c>
      <c r="F2504" s="69" t="s">
        <v>812</v>
      </c>
      <c r="G2504" s="69" t="s">
        <v>812</v>
      </c>
      <c r="H2504" s="69" t="s">
        <v>690</v>
      </c>
      <c r="I2504" s="70">
        <v>2.545692284474161</v>
      </c>
      <c r="J2504" s="47" t="s">
        <v>430</v>
      </c>
      <c r="K2504" s="47">
        <v>10</v>
      </c>
      <c r="L2504" s="71"/>
      <c r="M2504" s="47">
        <v>75</v>
      </c>
      <c r="N2504" s="48">
        <f t="shared" si="235"/>
        <v>180</v>
      </c>
      <c r="O2504" s="48">
        <f t="shared" si="236"/>
        <v>458.22461120534899</v>
      </c>
      <c r="P2504" s="72">
        <f t="shared" si="237"/>
        <v>45.822461120534904</v>
      </c>
      <c r="Q2504" s="73">
        <f t="shared" si="238"/>
        <v>75.607060848882583</v>
      </c>
      <c r="R2504" s="48">
        <f t="shared" si="239"/>
        <v>579.65413317476646</v>
      </c>
      <c r="S2504" s="74">
        <f t="shared" si="240"/>
        <v>53</v>
      </c>
      <c r="T2504" s="6" t="s">
        <v>431</v>
      </c>
      <c r="U2504" s="47" t="s">
        <v>432</v>
      </c>
      <c r="V2504" s="47">
        <v>1</v>
      </c>
      <c r="W2504" s="47">
        <v>1</v>
      </c>
      <c r="X2504" s="47">
        <v>1</v>
      </c>
      <c r="Y2504" s="47">
        <v>1</v>
      </c>
      <c r="Z2504" s="75">
        <v>40855.637372685182</v>
      </c>
      <c r="AA2504" s="6" t="s">
        <v>433</v>
      </c>
      <c r="AB2504" s="47" t="s">
        <v>1486</v>
      </c>
      <c r="AC2504" s="47" t="s">
        <v>11436</v>
      </c>
      <c r="AD2504" s="47" t="s">
        <v>4887</v>
      </c>
      <c r="AE2504" s="47" t="s">
        <v>11437</v>
      </c>
      <c r="AF2504" s="6" t="s">
        <v>11438</v>
      </c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</row>
    <row r="2505" spans="1:43" s="1" customFormat="1" ht="31.5" x14ac:dyDescent="0.25">
      <c r="A2505" s="47">
        <v>2506</v>
      </c>
      <c r="B2505" s="47" t="s">
        <v>11439</v>
      </c>
      <c r="C2505" s="47" t="s">
        <v>1648</v>
      </c>
      <c r="D2505" s="69" t="s">
        <v>1482</v>
      </c>
      <c r="E2505" s="47">
        <v>2002</v>
      </c>
      <c r="F2505" s="69" t="s">
        <v>1485</v>
      </c>
      <c r="G2505" s="69" t="s">
        <v>1650</v>
      </c>
      <c r="H2505" s="69" t="s">
        <v>1600</v>
      </c>
      <c r="I2505" s="70">
        <v>6.5846999995410442</v>
      </c>
      <c r="J2505" s="47" t="s">
        <v>430</v>
      </c>
      <c r="K2505" s="47">
        <v>8</v>
      </c>
      <c r="L2505" s="71"/>
      <c r="M2505" s="47">
        <v>75</v>
      </c>
      <c r="N2505" s="48">
        <f t="shared" si="235"/>
        <v>160</v>
      </c>
      <c r="O2505" s="48">
        <f t="shared" si="236"/>
        <v>1053.5519999265671</v>
      </c>
      <c r="P2505" s="72">
        <f t="shared" si="237"/>
        <v>105.35519999265671</v>
      </c>
      <c r="Q2505" s="73">
        <f t="shared" si="238"/>
        <v>173.83607998788355</v>
      </c>
      <c r="R2505" s="48">
        <f t="shared" si="239"/>
        <v>1332.7432799071073</v>
      </c>
      <c r="S2505" s="74">
        <f t="shared" si="240"/>
        <v>53</v>
      </c>
      <c r="T2505" s="6" t="s">
        <v>431</v>
      </c>
      <c r="U2505" s="47" t="s">
        <v>432</v>
      </c>
      <c r="V2505" s="47">
        <v>1</v>
      </c>
      <c r="W2505" s="47">
        <v>1</v>
      </c>
      <c r="X2505" s="47">
        <v>1</v>
      </c>
      <c r="Y2505" s="47">
        <v>1</v>
      </c>
      <c r="Z2505" s="75">
        <v>40855.637372685182</v>
      </c>
      <c r="AA2505" s="6" t="s">
        <v>433</v>
      </c>
      <c r="AB2505" s="47" t="s">
        <v>1486</v>
      </c>
      <c r="AC2505" s="47"/>
      <c r="AD2505" s="47" t="s">
        <v>5137</v>
      </c>
      <c r="AE2505" s="47" t="s">
        <v>11440</v>
      </c>
      <c r="AF2505" s="6" t="s">
        <v>11441</v>
      </c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</row>
    <row r="2506" spans="1:43" s="1" customFormat="1" ht="31.5" x14ac:dyDescent="0.25">
      <c r="A2506" s="47">
        <v>2507</v>
      </c>
      <c r="B2506" s="47" t="s">
        <v>11442</v>
      </c>
      <c r="C2506" s="47" t="s">
        <v>1648</v>
      </c>
      <c r="D2506" s="69" t="s">
        <v>1482</v>
      </c>
      <c r="E2506" s="47">
        <v>2002</v>
      </c>
      <c r="F2506" s="69" t="s">
        <v>1485</v>
      </c>
      <c r="G2506" s="69" t="s">
        <v>1650</v>
      </c>
      <c r="H2506" s="69" t="s">
        <v>1600</v>
      </c>
      <c r="I2506" s="70">
        <v>100.999367678727</v>
      </c>
      <c r="J2506" s="47" t="s">
        <v>430</v>
      </c>
      <c r="K2506" s="47">
        <v>10</v>
      </c>
      <c r="L2506" s="71"/>
      <c r="M2506" s="47">
        <v>75</v>
      </c>
      <c r="N2506" s="48">
        <f t="shared" si="235"/>
        <v>180</v>
      </c>
      <c r="O2506" s="48">
        <f t="shared" si="236"/>
        <v>18179.88618217086</v>
      </c>
      <c r="P2506" s="72">
        <f t="shared" si="237"/>
        <v>1817.988618217086</v>
      </c>
      <c r="Q2506" s="73">
        <f t="shared" si="238"/>
        <v>2999.6812200581917</v>
      </c>
      <c r="R2506" s="48">
        <f t="shared" si="239"/>
        <v>22997.556020446136</v>
      </c>
      <c r="S2506" s="74">
        <f t="shared" si="240"/>
        <v>53</v>
      </c>
      <c r="T2506" s="6" t="s">
        <v>431</v>
      </c>
      <c r="U2506" s="47" t="s">
        <v>432</v>
      </c>
      <c r="V2506" s="47">
        <v>1</v>
      </c>
      <c r="W2506" s="47">
        <v>1</v>
      </c>
      <c r="X2506" s="47">
        <v>1</v>
      </c>
      <c r="Y2506" s="47">
        <v>1</v>
      </c>
      <c r="Z2506" s="75">
        <v>40855.637372685182</v>
      </c>
      <c r="AA2506" s="6" t="s">
        <v>433</v>
      </c>
      <c r="AB2506" s="47" t="s">
        <v>1486</v>
      </c>
      <c r="AC2506" s="47" t="s">
        <v>5143</v>
      </c>
      <c r="AD2506" s="47" t="s">
        <v>11443</v>
      </c>
      <c r="AE2506" s="47" t="s">
        <v>11444</v>
      </c>
      <c r="AF2506" s="6" t="s">
        <v>11445</v>
      </c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</row>
    <row r="2507" spans="1:43" s="1" customFormat="1" ht="31.5" x14ac:dyDescent="0.25">
      <c r="A2507" s="47">
        <v>2508</v>
      </c>
      <c r="B2507" s="47" t="s">
        <v>11446</v>
      </c>
      <c r="C2507" s="47" t="s">
        <v>1481</v>
      </c>
      <c r="D2507" s="69" t="s">
        <v>1482</v>
      </c>
      <c r="E2507" s="47">
        <v>2002</v>
      </c>
      <c r="F2507" s="69" t="s">
        <v>1483</v>
      </c>
      <c r="G2507" s="69" t="s">
        <v>1484</v>
      </c>
      <c r="H2507" s="69" t="s">
        <v>1485</v>
      </c>
      <c r="I2507" s="70">
        <v>4.1394000450997011</v>
      </c>
      <c r="J2507" s="47" t="s">
        <v>430</v>
      </c>
      <c r="K2507" s="47">
        <v>8</v>
      </c>
      <c r="L2507" s="71"/>
      <c r="M2507" s="47">
        <v>75</v>
      </c>
      <c r="N2507" s="48">
        <f t="shared" si="235"/>
        <v>160</v>
      </c>
      <c r="O2507" s="48">
        <f t="shared" si="236"/>
        <v>662.3040072159522</v>
      </c>
      <c r="P2507" s="72">
        <f t="shared" si="237"/>
        <v>66.230400721595217</v>
      </c>
      <c r="Q2507" s="73">
        <f t="shared" si="238"/>
        <v>109.2801611906321</v>
      </c>
      <c r="R2507" s="48">
        <f t="shared" si="239"/>
        <v>837.81456912817953</v>
      </c>
      <c r="S2507" s="74">
        <f t="shared" si="240"/>
        <v>53</v>
      </c>
      <c r="T2507" s="6" t="s">
        <v>431</v>
      </c>
      <c r="U2507" s="47" t="s">
        <v>432</v>
      </c>
      <c r="V2507" s="47">
        <v>1</v>
      </c>
      <c r="W2507" s="47">
        <v>1</v>
      </c>
      <c r="X2507" s="47">
        <v>1</v>
      </c>
      <c r="Y2507" s="47">
        <v>1</v>
      </c>
      <c r="Z2507" s="75">
        <v>40855.637372685182</v>
      </c>
      <c r="AA2507" s="6" t="s">
        <v>433</v>
      </c>
      <c r="AB2507" s="47" t="s">
        <v>1486</v>
      </c>
      <c r="AC2507" s="47" t="s">
        <v>1492</v>
      </c>
      <c r="AD2507" s="47" t="s">
        <v>11447</v>
      </c>
      <c r="AE2507" s="47" t="s">
        <v>11448</v>
      </c>
      <c r="AF2507" s="6" t="s">
        <v>11449</v>
      </c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</row>
    <row r="2508" spans="1:43" s="1" customFormat="1" ht="31.5" x14ac:dyDescent="0.25">
      <c r="A2508" s="47">
        <v>2509</v>
      </c>
      <c r="B2508" s="47" t="s">
        <v>11450</v>
      </c>
      <c r="C2508" s="47" t="s">
        <v>1481</v>
      </c>
      <c r="D2508" s="69" t="s">
        <v>1482</v>
      </c>
      <c r="E2508" s="47">
        <v>2002</v>
      </c>
      <c r="F2508" s="69" t="s">
        <v>1484</v>
      </c>
      <c r="G2508" s="69" t="s">
        <v>1483</v>
      </c>
      <c r="H2508" s="69" t="s">
        <v>451</v>
      </c>
      <c r="I2508" s="70">
        <v>4.1394000124865249</v>
      </c>
      <c r="J2508" s="47" t="s">
        <v>430</v>
      </c>
      <c r="K2508" s="47">
        <v>8</v>
      </c>
      <c r="L2508" s="71"/>
      <c r="M2508" s="47">
        <v>75</v>
      </c>
      <c r="N2508" s="48">
        <f t="shared" si="235"/>
        <v>160</v>
      </c>
      <c r="O2508" s="48">
        <f t="shared" si="236"/>
        <v>662.30400199784401</v>
      </c>
      <c r="P2508" s="72">
        <f t="shared" si="237"/>
        <v>66.230400199784398</v>
      </c>
      <c r="Q2508" s="73">
        <f t="shared" si="238"/>
        <v>109.28016032964426</v>
      </c>
      <c r="R2508" s="48">
        <f t="shared" si="239"/>
        <v>837.81456252727264</v>
      </c>
      <c r="S2508" s="74">
        <f t="shared" si="240"/>
        <v>53</v>
      </c>
      <c r="T2508" s="6" t="s">
        <v>431</v>
      </c>
      <c r="U2508" s="47" t="s">
        <v>432</v>
      </c>
      <c r="V2508" s="47">
        <v>1</v>
      </c>
      <c r="W2508" s="47">
        <v>1</v>
      </c>
      <c r="X2508" s="47">
        <v>1</v>
      </c>
      <c r="Y2508" s="47">
        <v>1</v>
      </c>
      <c r="Z2508" s="75">
        <v>40855.637372685182</v>
      </c>
      <c r="AA2508" s="6" t="s">
        <v>433</v>
      </c>
      <c r="AB2508" s="47" t="s">
        <v>1486</v>
      </c>
      <c r="AC2508" s="47"/>
      <c r="AD2508" s="47" t="s">
        <v>5105</v>
      </c>
      <c r="AE2508" s="47" t="s">
        <v>11451</v>
      </c>
      <c r="AF2508" s="6" t="s">
        <v>11452</v>
      </c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</row>
    <row r="2509" spans="1:43" s="1" customFormat="1" ht="31.5" x14ac:dyDescent="0.25">
      <c r="A2509" s="47">
        <v>2510</v>
      </c>
      <c r="B2509" s="47" t="s">
        <v>11453</v>
      </c>
      <c r="C2509" s="47" t="s">
        <v>1648</v>
      </c>
      <c r="D2509" s="69" t="s">
        <v>1482</v>
      </c>
      <c r="E2509" s="47">
        <v>2002</v>
      </c>
      <c r="F2509" s="69" t="s">
        <v>1650</v>
      </c>
      <c r="G2509" s="69" t="s">
        <v>451</v>
      </c>
      <c r="H2509" s="69" t="s">
        <v>457</v>
      </c>
      <c r="I2509" s="70">
        <v>3.169900000095367</v>
      </c>
      <c r="J2509" s="47" t="s">
        <v>430</v>
      </c>
      <c r="K2509" s="47">
        <v>6</v>
      </c>
      <c r="L2509" s="71"/>
      <c r="M2509" s="47">
        <v>75</v>
      </c>
      <c r="N2509" s="48">
        <f t="shared" si="235"/>
        <v>140</v>
      </c>
      <c r="O2509" s="48">
        <f t="shared" si="236"/>
        <v>443.78600001335138</v>
      </c>
      <c r="P2509" s="72">
        <f t="shared" si="237"/>
        <v>44.378600001335144</v>
      </c>
      <c r="Q2509" s="73">
        <f t="shared" si="238"/>
        <v>73.224690002202976</v>
      </c>
      <c r="R2509" s="48">
        <f t="shared" si="239"/>
        <v>561.3892900168895</v>
      </c>
      <c r="S2509" s="74">
        <f t="shared" si="240"/>
        <v>53</v>
      </c>
      <c r="T2509" s="6" t="s">
        <v>431</v>
      </c>
      <c r="U2509" s="47" t="s">
        <v>432</v>
      </c>
      <c r="V2509" s="47">
        <v>1</v>
      </c>
      <c r="W2509" s="47">
        <v>1</v>
      </c>
      <c r="X2509" s="47">
        <v>1</v>
      </c>
      <c r="Y2509" s="47">
        <v>1</v>
      </c>
      <c r="Z2509" s="75">
        <v>40855.637372685182</v>
      </c>
      <c r="AA2509" s="6" t="s">
        <v>433</v>
      </c>
      <c r="AB2509" s="47" t="s">
        <v>1486</v>
      </c>
      <c r="AC2509" s="47"/>
      <c r="AD2509" s="47" t="s">
        <v>11454</v>
      </c>
      <c r="AE2509" s="47" t="s">
        <v>11455</v>
      </c>
      <c r="AF2509" s="6" t="s">
        <v>11456</v>
      </c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</row>
    <row r="2510" spans="1:43" s="1" customFormat="1" ht="15.75" x14ac:dyDescent="0.25">
      <c r="A2510" s="47">
        <v>2511</v>
      </c>
      <c r="B2510" s="47" t="s">
        <v>11457</v>
      </c>
      <c r="C2510" s="47" t="s">
        <v>1648</v>
      </c>
      <c r="D2510" s="69" t="s">
        <v>1649</v>
      </c>
      <c r="E2510" s="47">
        <v>2002</v>
      </c>
      <c r="F2510" s="69" t="s">
        <v>1650</v>
      </c>
      <c r="G2510" s="69" t="s">
        <v>451</v>
      </c>
      <c r="H2510" s="69" t="s">
        <v>451</v>
      </c>
      <c r="I2510" s="70">
        <v>52.709969189867167</v>
      </c>
      <c r="J2510" s="47" t="s">
        <v>430</v>
      </c>
      <c r="K2510" s="47">
        <v>10</v>
      </c>
      <c r="L2510" s="71"/>
      <c r="M2510" s="47">
        <v>75</v>
      </c>
      <c r="N2510" s="48">
        <f t="shared" si="235"/>
        <v>180</v>
      </c>
      <c r="O2510" s="48">
        <f t="shared" si="236"/>
        <v>9487.7944541760899</v>
      </c>
      <c r="P2510" s="72">
        <f t="shared" si="237"/>
        <v>948.77944541760905</v>
      </c>
      <c r="Q2510" s="73">
        <f t="shared" si="238"/>
        <v>1565.4860849390548</v>
      </c>
      <c r="R2510" s="48">
        <f t="shared" si="239"/>
        <v>12002.059984532754</v>
      </c>
      <c r="S2510" s="74">
        <f t="shared" si="240"/>
        <v>53</v>
      </c>
      <c r="T2510" s="6" t="s">
        <v>431</v>
      </c>
      <c r="U2510" s="47" t="s">
        <v>432</v>
      </c>
      <c r="V2510" s="47">
        <v>1</v>
      </c>
      <c r="W2510" s="47">
        <v>1</v>
      </c>
      <c r="X2510" s="47">
        <v>1</v>
      </c>
      <c r="Y2510" s="47">
        <v>1</v>
      </c>
      <c r="Z2510" s="75">
        <v>40855.637372685182</v>
      </c>
      <c r="AA2510" s="6" t="s">
        <v>433</v>
      </c>
      <c r="AB2510" s="47" t="s">
        <v>1651</v>
      </c>
      <c r="AC2510" s="47" t="s">
        <v>11458</v>
      </c>
      <c r="AD2510" s="47" t="s">
        <v>1653</v>
      </c>
      <c r="AE2510" s="47" t="s">
        <v>11459</v>
      </c>
      <c r="AF2510" s="6" t="s">
        <v>11460</v>
      </c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</row>
    <row r="2511" spans="1:43" s="1" customFormat="1" ht="15.75" x14ac:dyDescent="0.25">
      <c r="A2511" s="47">
        <v>2512</v>
      </c>
      <c r="B2511" s="47" t="s">
        <v>11461</v>
      </c>
      <c r="C2511" s="47" t="s">
        <v>1648</v>
      </c>
      <c r="D2511" s="69" t="s">
        <v>1649</v>
      </c>
      <c r="E2511" s="47">
        <v>2002</v>
      </c>
      <c r="F2511" s="69" t="s">
        <v>1650</v>
      </c>
      <c r="G2511" s="69" t="s">
        <v>451</v>
      </c>
      <c r="H2511" s="69" t="s">
        <v>451</v>
      </c>
      <c r="I2511" s="70">
        <v>297.23175330318509</v>
      </c>
      <c r="J2511" s="47" t="s">
        <v>430</v>
      </c>
      <c r="K2511" s="47">
        <v>10</v>
      </c>
      <c r="L2511" s="71"/>
      <c r="M2511" s="47">
        <v>75</v>
      </c>
      <c r="N2511" s="48">
        <f t="shared" si="235"/>
        <v>180</v>
      </c>
      <c r="O2511" s="48">
        <f t="shared" si="236"/>
        <v>53501.715594573318</v>
      </c>
      <c r="P2511" s="72">
        <f t="shared" si="237"/>
        <v>5350.1715594573325</v>
      </c>
      <c r="Q2511" s="73">
        <f t="shared" si="238"/>
        <v>8827.7830731045979</v>
      </c>
      <c r="R2511" s="48">
        <f t="shared" si="239"/>
        <v>67679.670227135241</v>
      </c>
      <c r="S2511" s="74">
        <f t="shared" si="240"/>
        <v>53</v>
      </c>
      <c r="T2511" s="6" t="s">
        <v>431</v>
      </c>
      <c r="U2511" s="47" t="s">
        <v>432</v>
      </c>
      <c r="V2511" s="47">
        <v>1</v>
      </c>
      <c r="W2511" s="47">
        <v>1</v>
      </c>
      <c r="X2511" s="47">
        <v>1</v>
      </c>
      <c r="Y2511" s="47">
        <v>1</v>
      </c>
      <c r="Z2511" s="75">
        <v>40855.637372685182</v>
      </c>
      <c r="AA2511" s="6" t="s">
        <v>433</v>
      </c>
      <c r="AB2511" s="47" t="s">
        <v>1651</v>
      </c>
      <c r="AC2511" s="47"/>
      <c r="AD2511" s="47" t="s">
        <v>11458</v>
      </c>
      <c r="AE2511" s="47" t="s">
        <v>11462</v>
      </c>
      <c r="AF2511" s="6" t="s">
        <v>11463</v>
      </c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</row>
    <row r="2512" spans="1:43" s="1" customFormat="1" ht="15.75" x14ac:dyDescent="0.25">
      <c r="A2512" s="47">
        <v>2513</v>
      </c>
      <c r="B2512" s="47" t="s">
        <v>11464</v>
      </c>
      <c r="C2512" s="47" t="s">
        <v>1648</v>
      </c>
      <c r="D2512" s="69" t="s">
        <v>1649</v>
      </c>
      <c r="E2512" s="47">
        <v>2002</v>
      </c>
      <c r="F2512" s="69" t="s">
        <v>1650</v>
      </c>
      <c r="G2512" s="69" t="s">
        <v>451</v>
      </c>
      <c r="H2512" s="69" t="s">
        <v>457</v>
      </c>
      <c r="I2512" s="70">
        <v>2.1470197110281219</v>
      </c>
      <c r="J2512" s="47" t="s">
        <v>430</v>
      </c>
      <c r="K2512" s="47">
        <v>10</v>
      </c>
      <c r="L2512" s="71"/>
      <c r="M2512" s="47">
        <v>75</v>
      </c>
      <c r="N2512" s="48">
        <f t="shared" si="235"/>
        <v>180</v>
      </c>
      <c r="O2512" s="48">
        <f t="shared" si="236"/>
        <v>386.46354798506195</v>
      </c>
      <c r="P2512" s="72">
        <f t="shared" si="237"/>
        <v>38.646354798506195</v>
      </c>
      <c r="Q2512" s="73">
        <f t="shared" si="238"/>
        <v>63.766485417535222</v>
      </c>
      <c r="R2512" s="48">
        <f t="shared" si="239"/>
        <v>488.8763882011034</v>
      </c>
      <c r="S2512" s="74">
        <f t="shared" si="240"/>
        <v>53</v>
      </c>
      <c r="T2512" s="6" t="s">
        <v>431</v>
      </c>
      <c r="U2512" s="47" t="s">
        <v>432</v>
      </c>
      <c r="V2512" s="47">
        <v>1</v>
      </c>
      <c r="W2512" s="47">
        <v>1</v>
      </c>
      <c r="X2512" s="47">
        <v>1</v>
      </c>
      <c r="Y2512" s="47">
        <v>1</v>
      </c>
      <c r="Z2512" s="75">
        <v>40855.637372685182</v>
      </c>
      <c r="AA2512" s="6" t="s">
        <v>433</v>
      </c>
      <c r="AB2512" s="47" t="s">
        <v>1651</v>
      </c>
      <c r="AC2512" s="47" t="s">
        <v>1653</v>
      </c>
      <c r="AD2512" s="47" t="s">
        <v>4900</v>
      </c>
      <c r="AE2512" s="47" t="s">
        <v>11465</v>
      </c>
      <c r="AF2512" s="6" t="s">
        <v>11466</v>
      </c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</row>
    <row r="2513" spans="1:43" s="1" customFormat="1" ht="15.75" x14ac:dyDescent="0.25">
      <c r="A2513" s="47">
        <v>2514</v>
      </c>
      <c r="B2513" s="47" t="s">
        <v>11467</v>
      </c>
      <c r="C2513" s="47" t="s">
        <v>1648</v>
      </c>
      <c r="D2513" s="69" t="s">
        <v>1649</v>
      </c>
      <c r="E2513" s="47">
        <v>2002</v>
      </c>
      <c r="F2513" s="69" t="s">
        <v>1650</v>
      </c>
      <c r="G2513" s="69" t="s">
        <v>451</v>
      </c>
      <c r="H2513" s="69" t="s">
        <v>451</v>
      </c>
      <c r="I2513" s="70">
        <v>141.99988944701241</v>
      </c>
      <c r="J2513" s="47" t="s">
        <v>430</v>
      </c>
      <c r="K2513" s="47">
        <v>8</v>
      </c>
      <c r="L2513" s="71"/>
      <c r="M2513" s="47">
        <v>75</v>
      </c>
      <c r="N2513" s="48">
        <f t="shared" si="235"/>
        <v>160</v>
      </c>
      <c r="O2513" s="48">
        <f t="shared" si="236"/>
        <v>22719.982311521984</v>
      </c>
      <c r="P2513" s="72">
        <f t="shared" si="237"/>
        <v>2271.9982311521985</v>
      </c>
      <c r="Q2513" s="73">
        <f t="shared" si="238"/>
        <v>3748.7970814011273</v>
      </c>
      <c r="R2513" s="48">
        <f t="shared" si="239"/>
        <v>28740.777624075312</v>
      </c>
      <c r="S2513" s="74">
        <f t="shared" si="240"/>
        <v>53</v>
      </c>
      <c r="T2513" s="6" t="s">
        <v>431</v>
      </c>
      <c r="U2513" s="47" t="s">
        <v>432</v>
      </c>
      <c r="V2513" s="47">
        <v>1</v>
      </c>
      <c r="W2513" s="47">
        <v>1</v>
      </c>
      <c r="X2513" s="47">
        <v>1</v>
      </c>
      <c r="Y2513" s="47">
        <v>1</v>
      </c>
      <c r="Z2513" s="75">
        <v>40855.637372685182</v>
      </c>
      <c r="AA2513" s="6" t="s">
        <v>433</v>
      </c>
      <c r="AB2513" s="47" t="s">
        <v>1651</v>
      </c>
      <c r="AC2513" s="47" t="s">
        <v>4901</v>
      </c>
      <c r="AD2513" s="47" t="s">
        <v>11468</v>
      </c>
      <c r="AE2513" s="47" t="s">
        <v>11469</v>
      </c>
      <c r="AF2513" s="6" t="s">
        <v>11470</v>
      </c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</row>
    <row r="2514" spans="1:43" s="1" customFormat="1" ht="15.75" x14ac:dyDescent="0.25">
      <c r="A2514" s="47">
        <v>2515</v>
      </c>
      <c r="B2514" s="47" t="s">
        <v>11471</v>
      </c>
      <c r="C2514" s="47" t="s">
        <v>1648</v>
      </c>
      <c r="D2514" s="69" t="s">
        <v>1649</v>
      </c>
      <c r="E2514" s="47">
        <v>2002</v>
      </c>
      <c r="F2514" s="69" t="s">
        <v>1650</v>
      </c>
      <c r="G2514" s="69" t="s">
        <v>451</v>
      </c>
      <c r="H2514" s="69" t="s">
        <v>451</v>
      </c>
      <c r="I2514" s="70">
        <v>2.8947036568779509</v>
      </c>
      <c r="J2514" s="47" t="s">
        <v>430</v>
      </c>
      <c r="K2514" s="47">
        <v>6</v>
      </c>
      <c r="L2514" s="71"/>
      <c r="M2514" s="47">
        <v>75</v>
      </c>
      <c r="N2514" s="48">
        <f t="shared" si="235"/>
        <v>140</v>
      </c>
      <c r="O2514" s="48">
        <f t="shared" si="236"/>
        <v>405.25851196291313</v>
      </c>
      <c r="P2514" s="72">
        <f t="shared" si="237"/>
        <v>40.525851196291313</v>
      </c>
      <c r="Q2514" s="73">
        <f t="shared" si="238"/>
        <v>66.867654473880663</v>
      </c>
      <c r="R2514" s="48">
        <f t="shared" si="239"/>
        <v>512.65201763308505</v>
      </c>
      <c r="S2514" s="74">
        <f t="shared" si="240"/>
        <v>53</v>
      </c>
      <c r="T2514" s="6" t="s">
        <v>431</v>
      </c>
      <c r="U2514" s="47" t="s">
        <v>432</v>
      </c>
      <c r="V2514" s="47">
        <v>1</v>
      </c>
      <c r="W2514" s="47">
        <v>1</v>
      </c>
      <c r="X2514" s="47">
        <v>1</v>
      </c>
      <c r="Y2514" s="47">
        <v>1</v>
      </c>
      <c r="Z2514" s="75">
        <v>40855.637384259258</v>
      </c>
      <c r="AA2514" s="6" t="s">
        <v>433</v>
      </c>
      <c r="AB2514" s="47" t="s">
        <v>1651</v>
      </c>
      <c r="AC2514" s="47"/>
      <c r="AD2514" s="47" t="s">
        <v>11472</v>
      </c>
      <c r="AE2514" s="47" t="s">
        <v>11473</v>
      </c>
      <c r="AF2514" s="6" t="s">
        <v>11474</v>
      </c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</row>
    <row r="2515" spans="1:43" s="1" customFormat="1" ht="15.75" x14ac:dyDescent="0.25">
      <c r="A2515" s="47">
        <v>2516</v>
      </c>
      <c r="B2515" s="47" t="s">
        <v>11475</v>
      </c>
      <c r="C2515" s="47" t="s">
        <v>1648</v>
      </c>
      <c r="D2515" s="69" t="s">
        <v>1649</v>
      </c>
      <c r="E2515" s="47">
        <v>2002</v>
      </c>
      <c r="F2515" s="69" t="s">
        <v>1650</v>
      </c>
      <c r="G2515" s="69" t="s">
        <v>451</v>
      </c>
      <c r="H2515" s="69" t="s">
        <v>451</v>
      </c>
      <c r="I2515" s="70">
        <v>253.56996263759831</v>
      </c>
      <c r="J2515" s="47" t="s">
        <v>430</v>
      </c>
      <c r="K2515" s="47">
        <v>10</v>
      </c>
      <c r="L2515" s="71"/>
      <c r="M2515" s="47">
        <v>75</v>
      </c>
      <c r="N2515" s="48">
        <f t="shared" si="235"/>
        <v>180</v>
      </c>
      <c r="O2515" s="48">
        <f t="shared" si="236"/>
        <v>45642.593274767692</v>
      </c>
      <c r="P2515" s="72">
        <f t="shared" si="237"/>
        <v>4564.2593274767696</v>
      </c>
      <c r="Q2515" s="73">
        <f t="shared" si="238"/>
        <v>7531.0278903366689</v>
      </c>
      <c r="R2515" s="48">
        <f t="shared" si="239"/>
        <v>57737.880492581135</v>
      </c>
      <c r="S2515" s="74">
        <f t="shared" si="240"/>
        <v>53</v>
      </c>
      <c r="T2515" s="6" t="s">
        <v>431</v>
      </c>
      <c r="U2515" s="47" t="s">
        <v>432</v>
      </c>
      <c r="V2515" s="47">
        <v>1</v>
      </c>
      <c r="W2515" s="47">
        <v>1</v>
      </c>
      <c r="X2515" s="47">
        <v>1</v>
      </c>
      <c r="Y2515" s="47">
        <v>1</v>
      </c>
      <c r="Z2515" s="75">
        <v>40855.637384259258</v>
      </c>
      <c r="AA2515" s="6" t="s">
        <v>433</v>
      </c>
      <c r="AB2515" s="47" t="s">
        <v>1651</v>
      </c>
      <c r="AC2515" s="47" t="s">
        <v>5651</v>
      </c>
      <c r="AD2515" s="47"/>
      <c r="AE2515" s="47" t="s">
        <v>11476</v>
      </c>
      <c r="AF2515" s="6" t="s">
        <v>11477</v>
      </c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</row>
    <row r="2516" spans="1:43" s="1" customFormat="1" ht="15.75" x14ac:dyDescent="0.25">
      <c r="A2516" s="47">
        <v>2517</v>
      </c>
      <c r="B2516" s="47" t="s">
        <v>11478</v>
      </c>
      <c r="C2516" s="47" t="s">
        <v>1648</v>
      </c>
      <c r="D2516" s="69" t="s">
        <v>1649</v>
      </c>
      <c r="E2516" s="47">
        <v>2002</v>
      </c>
      <c r="F2516" s="69" t="s">
        <v>1650</v>
      </c>
      <c r="G2516" s="69" t="s">
        <v>451</v>
      </c>
      <c r="H2516" s="69" t="s">
        <v>457</v>
      </c>
      <c r="I2516" s="70">
        <v>2.0985000236196512</v>
      </c>
      <c r="J2516" s="47" t="s">
        <v>430</v>
      </c>
      <c r="K2516" s="47">
        <v>10</v>
      </c>
      <c r="L2516" s="71"/>
      <c r="M2516" s="47">
        <v>75</v>
      </c>
      <c r="N2516" s="48">
        <f t="shared" si="235"/>
        <v>180</v>
      </c>
      <c r="O2516" s="48">
        <f t="shared" si="236"/>
        <v>377.7300042515372</v>
      </c>
      <c r="P2516" s="72">
        <f t="shared" si="237"/>
        <v>37.773000425153718</v>
      </c>
      <c r="Q2516" s="73">
        <f t="shared" si="238"/>
        <v>62.325450701503634</v>
      </c>
      <c r="R2516" s="48">
        <f t="shared" si="239"/>
        <v>477.82845537819458</v>
      </c>
      <c r="S2516" s="74">
        <f t="shared" si="240"/>
        <v>53</v>
      </c>
      <c r="T2516" s="6" t="s">
        <v>431</v>
      </c>
      <c r="U2516" s="47" t="s">
        <v>432</v>
      </c>
      <c r="V2516" s="47">
        <v>1</v>
      </c>
      <c r="W2516" s="47">
        <v>1</v>
      </c>
      <c r="X2516" s="47">
        <v>1</v>
      </c>
      <c r="Y2516" s="47">
        <v>1</v>
      </c>
      <c r="Z2516" s="75">
        <v>40855.637384259258</v>
      </c>
      <c r="AA2516" s="6" t="s">
        <v>433</v>
      </c>
      <c r="AB2516" s="47" t="s">
        <v>1651</v>
      </c>
      <c r="AC2516" s="47" t="s">
        <v>1653</v>
      </c>
      <c r="AD2516" s="47" t="s">
        <v>5128</v>
      </c>
      <c r="AE2516" s="47" t="s">
        <v>11479</v>
      </c>
      <c r="AF2516" s="6" t="s">
        <v>11480</v>
      </c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</row>
    <row r="2517" spans="1:43" s="1" customFormat="1" ht="31.5" x14ac:dyDescent="0.25">
      <c r="A2517" s="47">
        <v>2518</v>
      </c>
      <c r="B2517" s="47" t="s">
        <v>11481</v>
      </c>
      <c r="C2517" s="47" t="s">
        <v>1481</v>
      </c>
      <c r="D2517" s="69" t="s">
        <v>1482</v>
      </c>
      <c r="E2517" s="47">
        <v>2002</v>
      </c>
      <c r="F2517" s="69" t="s">
        <v>1650</v>
      </c>
      <c r="G2517" s="69" t="s">
        <v>1483</v>
      </c>
      <c r="H2517" s="69" t="s">
        <v>457</v>
      </c>
      <c r="I2517" s="70">
        <v>32.528800383780549</v>
      </c>
      <c r="J2517" s="47" t="s">
        <v>430</v>
      </c>
      <c r="K2517" s="47">
        <v>10</v>
      </c>
      <c r="L2517" s="71"/>
      <c r="M2517" s="47">
        <v>75</v>
      </c>
      <c r="N2517" s="48">
        <f t="shared" si="235"/>
        <v>180</v>
      </c>
      <c r="O2517" s="48">
        <f t="shared" si="236"/>
        <v>5855.1840690804984</v>
      </c>
      <c r="P2517" s="72">
        <f t="shared" si="237"/>
        <v>585.51840690804988</v>
      </c>
      <c r="Q2517" s="73">
        <f t="shared" si="238"/>
        <v>966.10537139828216</v>
      </c>
      <c r="R2517" s="48">
        <f t="shared" si="239"/>
        <v>7406.80784738683</v>
      </c>
      <c r="S2517" s="74">
        <f t="shared" si="240"/>
        <v>53</v>
      </c>
      <c r="T2517" s="6" t="s">
        <v>431</v>
      </c>
      <c r="U2517" s="47" t="s">
        <v>432</v>
      </c>
      <c r="V2517" s="47">
        <v>1</v>
      </c>
      <c r="W2517" s="47">
        <v>1</v>
      </c>
      <c r="X2517" s="47">
        <v>1</v>
      </c>
      <c r="Y2517" s="47">
        <v>1</v>
      </c>
      <c r="Z2517" s="75">
        <v>40855.637384259258</v>
      </c>
      <c r="AA2517" s="6" t="s">
        <v>433</v>
      </c>
      <c r="AB2517" s="47" t="s">
        <v>1486</v>
      </c>
      <c r="AC2517" s="47" t="s">
        <v>5115</v>
      </c>
      <c r="AD2517" s="47" t="s">
        <v>5110</v>
      </c>
      <c r="AE2517" s="47" t="s">
        <v>11482</v>
      </c>
      <c r="AF2517" s="6" t="s">
        <v>11483</v>
      </c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</row>
    <row r="2518" spans="1:43" s="1" customFormat="1" ht="31.5" x14ac:dyDescent="0.25">
      <c r="A2518" s="47">
        <v>2519</v>
      </c>
      <c r="B2518" s="47" t="s">
        <v>11484</v>
      </c>
      <c r="C2518" s="47" t="s">
        <v>1648</v>
      </c>
      <c r="D2518" s="69" t="s">
        <v>1482</v>
      </c>
      <c r="E2518" s="47">
        <v>2002</v>
      </c>
      <c r="F2518" s="69" t="s">
        <v>1650</v>
      </c>
      <c r="G2518" s="69" t="s">
        <v>451</v>
      </c>
      <c r="H2518" s="69" t="s">
        <v>457</v>
      </c>
      <c r="I2518" s="70">
        <v>8.7142055080269838</v>
      </c>
      <c r="J2518" s="47" t="s">
        <v>430</v>
      </c>
      <c r="K2518" s="47">
        <v>6</v>
      </c>
      <c r="L2518" s="71"/>
      <c r="M2518" s="47">
        <v>75</v>
      </c>
      <c r="N2518" s="48">
        <f t="shared" si="235"/>
        <v>140</v>
      </c>
      <c r="O2518" s="48">
        <f t="shared" si="236"/>
        <v>1219.9887711237777</v>
      </c>
      <c r="P2518" s="72">
        <f t="shared" si="237"/>
        <v>121.99887711237778</v>
      </c>
      <c r="Q2518" s="73">
        <f t="shared" si="238"/>
        <v>201.29814723542333</v>
      </c>
      <c r="R2518" s="48">
        <f t="shared" si="239"/>
        <v>1543.2857954715789</v>
      </c>
      <c r="S2518" s="74">
        <f t="shared" si="240"/>
        <v>53</v>
      </c>
      <c r="T2518" s="6" t="s">
        <v>431</v>
      </c>
      <c r="U2518" s="47" t="s">
        <v>432</v>
      </c>
      <c r="V2518" s="47">
        <v>1</v>
      </c>
      <c r="W2518" s="47">
        <v>1</v>
      </c>
      <c r="X2518" s="47">
        <v>1</v>
      </c>
      <c r="Y2518" s="47">
        <v>1</v>
      </c>
      <c r="Z2518" s="75">
        <v>40855.637384259258</v>
      </c>
      <c r="AA2518" s="6" t="s">
        <v>433</v>
      </c>
      <c r="AB2518" s="47" t="s">
        <v>1486</v>
      </c>
      <c r="AC2518" s="47"/>
      <c r="AD2518" s="47" t="s">
        <v>11485</v>
      </c>
      <c r="AE2518" s="47" t="s">
        <v>11486</v>
      </c>
      <c r="AF2518" s="6" t="s">
        <v>11487</v>
      </c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</row>
    <row r="2519" spans="1:43" s="1" customFormat="1" ht="15.75" x14ac:dyDescent="0.25">
      <c r="A2519" s="47">
        <v>2520</v>
      </c>
      <c r="B2519" s="47" t="s">
        <v>11488</v>
      </c>
      <c r="C2519" s="47" t="s">
        <v>4936</v>
      </c>
      <c r="D2519" s="69" t="s">
        <v>4928</v>
      </c>
      <c r="E2519" s="47">
        <v>1996</v>
      </c>
      <c r="F2519" s="69" t="s">
        <v>1600</v>
      </c>
      <c r="G2519" s="69" t="s">
        <v>1485</v>
      </c>
      <c r="H2519" s="69" t="s">
        <v>1046</v>
      </c>
      <c r="I2519" s="70">
        <v>3.0000012150006552</v>
      </c>
      <c r="J2519" s="47" t="s">
        <v>430</v>
      </c>
      <c r="K2519" s="47">
        <v>6</v>
      </c>
      <c r="L2519" s="71"/>
      <c r="M2519" s="47">
        <v>75</v>
      </c>
      <c r="N2519" s="48">
        <f t="shared" si="235"/>
        <v>140</v>
      </c>
      <c r="O2519" s="48">
        <f t="shared" si="236"/>
        <v>420.00017010009174</v>
      </c>
      <c r="P2519" s="72">
        <f t="shared" si="237"/>
        <v>42.000017010009174</v>
      </c>
      <c r="Q2519" s="73">
        <f t="shared" si="238"/>
        <v>69.300028066515139</v>
      </c>
      <c r="R2519" s="48">
        <f t="shared" si="239"/>
        <v>531.30021517661601</v>
      </c>
      <c r="S2519" s="74">
        <f t="shared" si="240"/>
        <v>47</v>
      </c>
      <c r="T2519" s="6" t="s">
        <v>431</v>
      </c>
      <c r="U2519" s="47" t="s">
        <v>432</v>
      </c>
      <c r="V2519" s="47">
        <v>1</v>
      </c>
      <c r="W2519" s="47">
        <v>1</v>
      </c>
      <c r="X2519" s="47">
        <v>1</v>
      </c>
      <c r="Y2519" s="47">
        <v>1</v>
      </c>
      <c r="Z2519" s="75">
        <v>40855.637384259258</v>
      </c>
      <c r="AA2519" s="6" t="s">
        <v>433</v>
      </c>
      <c r="AB2519" s="47" t="s">
        <v>4931</v>
      </c>
      <c r="AC2519" s="47" t="s">
        <v>11489</v>
      </c>
      <c r="AD2519" s="47" t="s">
        <v>11490</v>
      </c>
      <c r="AE2519" s="47" t="s">
        <v>11491</v>
      </c>
      <c r="AF2519" s="6" t="s">
        <v>11492</v>
      </c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</row>
    <row r="2520" spans="1:43" s="1" customFormat="1" ht="15.75" x14ac:dyDescent="0.25">
      <c r="A2520" s="47">
        <v>2521</v>
      </c>
      <c r="B2520" s="47" t="s">
        <v>11493</v>
      </c>
      <c r="C2520" s="47" t="s">
        <v>1648</v>
      </c>
      <c r="D2520" s="69" t="s">
        <v>4928</v>
      </c>
      <c r="E2520" s="47">
        <v>1996</v>
      </c>
      <c r="F2520" s="69" t="s">
        <v>1600</v>
      </c>
      <c r="G2520" s="69" t="s">
        <v>1485</v>
      </c>
      <c r="H2520" s="69" t="s">
        <v>1046</v>
      </c>
      <c r="I2520" s="70">
        <v>43.999915303906803</v>
      </c>
      <c r="J2520" s="47" t="s">
        <v>430</v>
      </c>
      <c r="K2520" s="47">
        <v>6</v>
      </c>
      <c r="L2520" s="71"/>
      <c r="M2520" s="47">
        <v>75</v>
      </c>
      <c r="N2520" s="48">
        <f t="shared" si="235"/>
        <v>140</v>
      </c>
      <c r="O2520" s="48">
        <f t="shared" si="236"/>
        <v>6159.9881425469521</v>
      </c>
      <c r="P2520" s="72">
        <f t="shared" si="237"/>
        <v>615.99881425469528</v>
      </c>
      <c r="Q2520" s="73">
        <f t="shared" si="238"/>
        <v>1016.398043520247</v>
      </c>
      <c r="R2520" s="48">
        <f t="shared" si="239"/>
        <v>7792.385000321894</v>
      </c>
      <c r="S2520" s="74">
        <f t="shared" si="240"/>
        <v>47</v>
      </c>
      <c r="T2520" s="6" t="s">
        <v>431</v>
      </c>
      <c r="U2520" s="47" t="s">
        <v>432</v>
      </c>
      <c r="V2520" s="47">
        <v>1</v>
      </c>
      <c r="W2520" s="47">
        <v>1</v>
      </c>
      <c r="X2520" s="47">
        <v>1</v>
      </c>
      <c r="Y2520" s="47">
        <v>1</v>
      </c>
      <c r="Z2520" s="75">
        <v>40855.637384259258</v>
      </c>
      <c r="AA2520" s="6" t="s">
        <v>433</v>
      </c>
      <c r="AB2520" s="47" t="s">
        <v>4931</v>
      </c>
      <c r="AC2520" s="47" t="s">
        <v>11490</v>
      </c>
      <c r="AD2520" s="47"/>
      <c r="AE2520" s="47" t="s">
        <v>11494</v>
      </c>
      <c r="AF2520" s="6" t="s">
        <v>11495</v>
      </c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</row>
    <row r="2521" spans="1:43" s="1" customFormat="1" ht="15.75" x14ac:dyDescent="0.25">
      <c r="A2521" s="47">
        <v>2522</v>
      </c>
      <c r="B2521" s="47" t="s">
        <v>11496</v>
      </c>
      <c r="C2521" s="47" t="s">
        <v>4936</v>
      </c>
      <c r="D2521" s="69" t="s">
        <v>4928</v>
      </c>
      <c r="E2521" s="47">
        <v>1996</v>
      </c>
      <c r="F2521" s="69" t="s">
        <v>1600</v>
      </c>
      <c r="G2521" s="69" t="s">
        <v>1485</v>
      </c>
      <c r="H2521" s="69" t="s">
        <v>1046</v>
      </c>
      <c r="I2521" s="70">
        <v>3.0000012150006552</v>
      </c>
      <c r="J2521" s="47" t="s">
        <v>430</v>
      </c>
      <c r="K2521" s="47">
        <v>6</v>
      </c>
      <c r="L2521" s="71"/>
      <c r="M2521" s="47">
        <v>75</v>
      </c>
      <c r="N2521" s="48">
        <f t="shared" si="235"/>
        <v>140</v>
      </c>
      <c r="O2521" s="48">
        <f t="shared" si="236"/>
        <v>420.00017010009174</v>
      </c>
      <c r="P2521" s="72">
        <f t="shared" si="237"/>
        <v>42.000017010009174</v>
      </c>
      <c r="Q2521" s="73">
        <f t="shared" si="238"/>
        <v>69.300028066515139</v>
      </c>
      <c r="R2521" s="48">
        <f t="shared" si="239"/>
        <v>531.30021517661601</v>
      </c>
      <c r="S2521" s="74">
        <f t="shared" si="240"/>
        <v>47</v>
      </c>
      <c r="T2521" s="6" t="s">
        <v>431</v>
      </c>
      <c r="U2521" s="47" t="s">
        <v>432</v>
      </c>
      <c r="V2521" s="47">
        <v>1</v>
      </c>
      <c r="W2521" s="47">
        <v>1</v>
      </c>
      <c r="X2521" s="47">
        <v>1</v>
      </c>
      <c r="Y2521" s="47">
        <v>1</v>
      </c>
      <c r="Z2521" s="75">
        <v>40855.637384259258</v>
      </c>
      <c r="AA2521" s="6" t="s">
        <v>433</v>
      </c>
      <c r="AB2521" s="47" t="s">
        <v>4931</v>
      </c>
      <c r="AC2521" s="47" t="s">
        <v>11497</v>
      </c>
      <c r="AD2521" s="47" t="s">
        <v>11498</v>
      </c>
      <c r="AE2521" s="47" t="s">
        <v>11499</v>
      </c>
      <c r="AF2521" s="6" t="s">
        <v>11500</v>
      </c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</row>
    <row r="2522" spans="1:43" s="1" customFormat="1" ht="15.75" x14ac:dyDescent="0.25">
      <c r="A2522" s="47">
        <v>2523</v>
      </c>
      <c r="B2522" s="47" t="s">
        <v>11501</v>
      </c>
      <c r="C2522" s="47" t="s">
        <v>1648</v>
      </c>
      <c r="D2522" s="69" t="s">
        <v>4928</v>
      </c>
      <c r="E2522" s="47">
        <v>1996</v>
      </c>
      <c r="F2522" s="69" t="s">
        <v>1600</v>
      </c>
      <c r="G2522" s="69" t="s">
        <v>1485</v>
      </c>
      <c r="H2522" s="69" t="s">
        <v>1046</v>
      </c>
      <c r="I2522" s="70">
        <v>43.999915307632087</v>
      </c>
      <c r="J2522" s="47" t="s">
        <v>430</v>
      </c>
      <c r="K2522" s="47">
        <v>6</v>
      </c>
      <c r="L2522" s="71"/>
      <c r="M2522" s="47">
        <v>75</v>
      </c>
      <c r="N2522" s="48">
        <f t="shared" si="235"/>
        <v>140</v>
      </c>
      <c r="O2522" s="48">
        <f t="shared" si="236"/>
        <v>6159.9881430684918</v>
      </c>
      <c r="P2522" s="72">
        <f t="shared" si="237"/>
        <v>615.99881430684923</v>
      </c>
      <c r="Q2522" s="73">
        <f t="shared" si="238"/>
        <v>1016.3980436063011</v>
      </c>
      <c r="R2522" s="48">
        <f t="shared" si="239"/>
        <v>7792.3850009816424</v>
      </c>
      <c r="S2522" s="74">
        <f t="shared" si="240"/>
        <v>47</v>
      </c>
      <c r="T2522" s="6" t="s">
        <v>431</v>
      </c>
      <c r="U2522" s="47" t="s">
        <v>432</v>
      </c>
      <c r="V2522" s="47">
        <v>1</v>
      </c>
      <c r="W2522" s="47">
        <v>1</v>
      </c>
      <c r="X2522" s="47">
        <v>1</v>
      </c>
      <c r="Y2522" s="47">
        <v>1</v>
      </c>
      <c r="Z2522" s="75">
        <v>40855.637384259258</v>
      </c>
      <c r="AA2522" s="6" t="s">
        <v>433</v>
      </c>
      <c r="AB2522" s="47" t="s">
        <v>4931</v>
      </c>
      <c r="AC2522" s="47" t="s">
        <v>11498</v>
      </c>
      <c r="AD2522" s="47"/>
      <c r="AE2522" s="47" t="s">
        <v>11502</v>
      </c>
      <c r="AF2522" s="6" t="s">
        <v>11503</v>
      </c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</row>
    <row r="2523" spans="1:43" s="1" customFormat="1" ht="15.75" x14ac:dyDescent="0.25">
      <c r="A2523" s="47">
        <v>2524</v>
      </c>
      <c r="B2523" s="47" t="s">
        <v>11504</v>
      </c>
      <c r="C2523" s="47" t="s">
        <v>4936</v>
      </c>
      <c r="D2523" s="69" t="s">
        <v>4928</v>
      </c>
      <c r="E2523" s="47">
        <v>1996</v>
      </c>
      <c r="F2523" s="69" t="s">
        <v>1600</v>
      </c>
      <c r="G2523" s="69" t="s">
        <v>1485</v>
      </c>
      <c r="H2523" s="69" t="s">
        <v>1046</v>
      </c>
      <c r="I2523" s="70">
        <v>5.0945012697553702</v>
      </c>
      <c r="J2523" s="47" t="s">
        <v>430</v>
      </c>
      <c r="K2523" s="47">
        <v>10</v>
      </c>
      <c r="L2523" s="71"/>
      <c r="M2523" s="47">
        <v>75</v>
      </c>
      <c r="N2523" s="48">
        <f t="shared" si="235"/>
        <v>180</v>
      </c>
      <c r="O2523" s="48">
        <f t="shared" si="236"/>
        <v>917.01022855596659</v>
      </c>
      <c r="P2523" s="72">
        <f t="shared" si="237"/>
        <v>91.701022855596662</v>
      </c>
      <c r="Q2523" s="73">
        <f t="shared" si="238"/>
        <v>151.30668771173447</v>
      </c>
      <c r="R2523" s="48">
        <f t="shared" si="239"/>
        <v>1160.0179391232978</v>
      </c>
      <c r="S2523" s="74">
        <f t="shared" si="240"/>
        <v>47</v>
      </c>
      <c r="T2523" s="6" t="s">
        <v>431</v>
      </c>
      <c r="U2523" s="47" t="s">
        <v>432</v>
      </c>
      <c r="V2523" s="47">
        <v>1</v>
      </c>
      <c r="W2523" s="47">
        <v>1</v>
      </c>
      <c r="X2523" s="47">
        <v>1</v>
      </c>
      <c r="Y2523" s="47">
        <v>1</v>
      </c>
      <c r="Z2523" s="75">
        <v>40855.637384259258</v>
      </c>
      <c r="AA2523" s="6" t="s">
        <v>433</v>
      </c>
      <c r="AB2523" s="47" t="s">
        <v>4931</v>
      </c>
      <c r="AC2523" s="47" t="s">
        <v>5152</v>
      </c>
      <c r="AD2523" s="47" t="s">
        <v>11505</v>
      </c>
      <c r="AE2523" s="47" t="s">
        <v>11506</v>
      </c>
      <c r="AF2523" s="6" t="s">
        <v>11507</v>
      </c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</row>
    <row r="2524" spans="1:43" s="1" customFormat="1" ht="15.75" x14ac:dyDescent="0.25">
      <c r="A2524" s="47">
        <v>2525</v>
      </c>
      <c r="B2524" s="47" t="s">
        <v>11508</v>
      </c>
      <c r="C2524" s="47" t="s">
        <v>4936</v>
      </c>
      <c r="D2524" s="69" t="s">
        <v>4928</v>
      </c>
      <c r="E2524" s="47">
        <v>1996</v>
      </c>
      <c r="F2524" s="69" t="s">
        <v>1600</v>
      </c>
      <c r="G2524" s="69" t="s">
        <v>1485</v>
      </c>
      <c r="H2524" s="69" t="s">
        <v>1046</v>
      </c>
      <c r="I2524" s="70">
        <v>19.999900002032518</v>
      </c>
      <c r="J2524" s="47" t="s">
        <v>430</v>
      </c>
      <c r="K2524" s="47">
        <v>10</v>
      </c>
      <c r="L2524" s="71"/>
      <c r="M2524" s="47">
        <v>75</v>
      </c>
      <c r="N2524" s="48">
        <f t="shared" si="235"/>
        <v>180</v>
      </c>
      <c r="O2524" s="48">
        <f t="shared" si="236"/>
        <v>3599.9820003658533</v>
      </c>
      <c r="P2524" s="72">
        <f t="shared" si="237"/>
        <v>359.99820003658533</v>
      </c>
      <c r="Q2524" s="73">
        <f t="shared" si="238"/>
        <v>593.99703006036577</v>
      </c>
      <c r="R2524" s="48">
        <f t="shared" si="239"/>
        <v>4553.9772304628041</v>
      </c>
      <c r="S2524" s="74">
        <f t="shared" si="240"/>
        <v>47</v>
      </c>
      <c r="T2524" s="6" t="s">
        <v>431</v>
      </c>
      <c r="U2524" s="47" t="s">
        <v>432</v>
      </c>
      <c r="V2524" s="47">
        <v>1</v>
      </c>
      <c r="W2524" s="47">
        <v>1</v>
      </c>
      <c r="X2524" s="47">
        <v>1</v>
      </c>
      <c r="Y2524" s="47">
        <v>1</v>
      </c>
      <c r="Z2524" s="75">
        <v>40855.637384259258</v>
      </c>
      <c r="AA2524" s="6" t="s">
        <v>433</v>
      </c>
      <c r="AB2524" s="47" t="s">
        <v>4931</v>
      </c>
      <c r="AC2524" s="47" t="s">
        <v>11505</v>
      </c>
      <c r="AD2524" s="47" t="s">
        <v>11509</v>
      </c>
      <c r="AE2524" s="47" t="s">
        <v>11510</v>
      </c>
      <c r="AF2524" s="6" t="s">
        <v>11511</v>
      </c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</row>
    <row r="2525" spans="1:43" s="1" customFormat="1" ht="15.75" x14ac:dyDescent="0.25">
      <c r="A2525" s="47">
        <v>2526</v>
      </c>
      <c r="B2525" s="47" t="s">
        <v>11512</v>
      </c>
      <c r="C2525" s="47" t="s">
        <v>4936</v>
      </c>
      <c r="D2525" s="69" t="s">
        <v>4928</v>
      </c>
      <c r="E2525" s="47">
        <v>1996</v>
      </c>
      <c r="F2525" s="69" t="s">
        <v>5147</v>
      </c>
      <c r="G2525" s="69" t="s">
        <v>451</v>
      </c>
      <c r="H2525" s="69" t="s">
        <v>457</v>
      </c>
      <c r="I2525" s="70">
        <v>63.379099998623133</v>
      </c>
      <c r="J2525" s="47" t="s">
        <v>430</v>
      </c>
      <c r="K2525" s="47">
        <v>6</v>
      </c>
      <c r="L2525" s="71"/>
      <c r="M2525" s="47">
        <v>75</v>
      </c>
      <c r="N2525" s="48">
        <f t="shared" si="235"/>
        <v>140</v>
      </c>
      <c r="O2525" s="48">
        <f t="shared" si="236"/>
        <v>8873.0739998072386</v>
      </c>
      <c r="P2525" s="72">
        <f t="shared" si="237"/>
        <v>887.30739998072386</v>
      </c>
      <c r="Q2525" s="73">
        <f t="shared" si="238"/>
        <v>1464.0572099681942</v>
      </c>
      <c r="R2525" s="48">
        <f t="shared" si="239"/>
        <v>11224.438609756156</v>
      </c>
      <c r="S2525" s="74">
        <f t="shared" si="240"/>
        <v>47</v>
      </c>
      <c r="T2525" s="6" t="s">
        <v>431</v>
      </c>
      <c r="U2525" s="47" t="s">
        <v>432</v>
      </c>
      <c r="V2525" s="47">
        <v>1</v>
      </c>
      <c r="W2525" s="47">
        <v>1</v>
      </c>
      <c r="X2525" s="47">
        <v>1</v>
      </c>
      <c r="Y2525" s="47">
        <v>1</v>
      </c>
      <c r="Z2525" s="75">
        <v>40855.637384259258</v>
      </c>
      <c r="AA2525" s="6" t="s">
        <v>433</v>
      </c>
      <c r="AB2525" s="47" t="s">
        <v>4931</v>
      </c>
      <c r="AC2525" s="47" t="s">
        <v>11513</v>
      </c>
      <c r="AD2525" s="47"/>
      <c r="AE2525" s="47" t="s">
        <v>11514</v>
      </c>
      <c r="AF2525" s="6" t="s">
        <v>11515</v>
      </c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</row>
    <row r="2526" spans="1:43" s="1" customFormat="1" ht="15.75" x14ac:dyDescent="0.25">
      <c r="A2526" s="47">
        <v>2527</v>
      </c>
      <c r="B2526" s="47" t="s">
        <v>11516</v>
      </c>
      <c r="C2526" s="47" t="s">
        <v>4936</v>
      </c>
      <c r="D2526" s="69" t="s">
        <v>4928</v>
      </c>
      <c r="E2526" s="47">
        <v>1996</v>
      </c>
      <c r="F2526" s="69" t="s">
        <v>1046</v>
      </c>
      <c r="G2526" s="69" t="s">
        <v>1600</v>
      </c>
      <c r="H2526" s="69" t="s">
        <v>4937</v>
      </c>
      <c r="I2526" s="70">
        <v>252.57677703612691</v>
      </c>
      <c r="J2526" s="47" t="s">
        <v>430</v>
      </c>
      <c r="K2526" s="47">
        <v>10</v>
      </c>
      <c r="L2526" s="71"/>
      <c r="M2526" s="47">
        <v>75</v>
      </c>
      <c r="N2526" s="48">
        <f t="shared" si="235"/>
        <v>180</v>
      </c>
      <c r="O2526" s="48">
        <f t="shared" si="236"/>
        <v>45463.819866502847</v>
      </c>
      <c r="P2526" s="72">
        <f t="shared" si="237"/>
        <v>4546.3819866502845</v>
      </c>
      <c r="Q2526" s="73">
        <f t="shared" si="238"/>
        <v>7501.5302779729691</v>
      </c>
      <c r="R2526" s="48">
        <f t="shared" si="239"/>
        <v>57511.732131126097</v>
      </c>
      <c r="S2526" s="74">
        <f t="shared" si="240"/>
        <v>47</v>
      </c>
      <c r="T2526" s="6" t="s">
        <v>431</v>
      </c>
      <c r="U2526" s="47" t="s">
        <v>432</v>
      </c>
      <c r="V2526" s="47">
        <v>1</v>
      </c>
      <c r="W2526" s="47">
        <v>1</v>
      </c>
      <c r="X2526" s="47">
        <v>1</v>
      </c>
      <c r="Y2526" s="47">
        <v>1</v>
      </c>
      <c r="Z2526" s="75">
        <v>40855.637384259258</v>
      </c>
      <c r="AA2526" s="6" t="s">
        <v>433</v>
      </c>
      <c r="AB2526" s="47" t="s">
        <v>4931</v>
      </c>
      <c r="AC2526" s="47" t="s">
        <v>11517</v>
      </c>
      <c r="AD2526" s="47" t="s">
        <v>5172</v>
      </c>
      <c r="AE2526" s="47" t="s">
        <v>11518</v>
      </c>
      <c r="AF2526" s="6" t="s">
        <v>11519</v>
      </c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</row>
    <row r="2527" spans="1:43" s="1" customFormat="1" ht="15.75" x14ac:dyDescent="0.25">
      <c r="A2527" s="47">
        <v>2528</v>
      </c>
      <c r="B2527" s="47" t="s">
        <v>11520</v>
      </c>
      <c r="C2527" s="47" t="s">
        <v>4936</v>
      </c>
      <c r="D2527" s="69" t="s">
        <v>4928</v>
      </c>
      <c r="E2527" s="47">
        <v>1996</v>
      </c>
      <c r="F2527" s="69" t="s">
        <v>1046</v>
      </c>
      <c r="G2527" s="69" t="s">
        <v>1600</v>
      </c>
      <c r="H2527" s="69" t="s">
        <v>4937</v>
      </c>
      <c r="I2527" s="70">
        <v>409.18230431390901</v>
      </c>
      <c r="J2527" s="47" t="s">
        <v>430</v>
      </c>
      <c r="K2527" s="47">
        <v>10</v>
      </c>
      <c r="L2527" s="71"/>
      <c r="M2527" s="47">
        <v>75</v>
      </c>
      <c r="N2527" s="48">
        <f t="shared" si="235"/>
        <v>180</v>
      </c>
      <c r="O2527" s="48">
        <f t="shared" si="236"/>
        <v>73652.814776503626</v>
      </c>
      <c r="P2527" s="72">
        <f t="shared" si="237"/>
        <v>7365.2814776503628</v>
      </c>
      <c r="Q2527" s="73">
        <f t="shared" si="238"/>
        <v>12152.714438123099</v>
      </c>
      <c r="R2527" s="48">
        <f t="shared" si="239"/>
        <v>93170.810692277097</v>
      </c>
      <c r="S2527" s="74">
        <f t="shared" si="240"/>
        <v>47</v>
      </c>
      <c r="T2527" s="6" t="s">
        <v>431</v>
      </c>
      <c r="U2527" s="47" t="s">
        <v>432</v>
      </c>
      <c r="V2527" s="47">
        <v>1</v>
      </c>
      <c r="W2527" s="47">
        <v>1</v>
      </c>
      <c r="X2527" s="47">
        <v>1</v>
      </c>
      <c r="Y2527" s="47">
        <v>1</v>
      </c>
      <c r="Z2527" s="75">
        <v>40855.637395833342</v>
      </c>
      <c r="AA2527" s="6" t="s">
        <v>433</v>
      </c>
      <c r="AB2527" s="47" t="s">
        <v>4931</v>
      </c>
      <c r="AC2527" s="47" t="s">
        <v>5163</v>
      </c>
      <c r="AD2527" s="47" t="s">
        <v>11517</v>
      </c>
      <c r="AE2527" s="47" t="s">
        <v>11521</v>
      </c>
      <c r="AF2527" s="6" t="s">
        <v>11522</v>
      </c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</row>
    <row r="2528" spans="1:43" s="1" customFormat="1" ht="15.75" x14ac:dyDescent="0.25">
      <c r="A2528" s="47">
        <v>2529</v>
      </c>
      <c r="B2528" s="47" t="s">
        <v>11523</v>
      </c>
      <c r="C2528" s="47" t="s">
        <v>4936</v>
      </c>
      <c r="D2528" s="69" t="s">
        <v>4928</v>
      </c>
      <c r="E2528" s="47">
        <v>1996</v>
      </c>
      <c r="F2528" s="69" t="s">
        <v>1046</v>
      </c>
      <c r="G2528" s="69" t="s">
        <v>1600</v>
      </c>
      <c r="H2528" s="69" t="s">
        <v>4937</v>
      </c>
      <c r="I2528" s="70">
        <v>6.2120008663966209</v>
      </c>
      <c r="J2528" s="47" t="s">
        <v>430</v>
      </c>
      <c r="K2528" s="47">
        <v>10</v>
      </c>
      <c r="L2528" s="71"/>
      <c r="M2528" s="47">
        <v>75</v>
      </c>
      <c r="N2528" s="48">
        <f t="shared" si="235"/>
        <v>180</v>
      </c>
      <c r="O2528" s="48">
        <f t="shared" si="236"/>
        <v>1118.1601559513917</v>
      </c>
      <c r="P2528" s="72">
        <f t="shared" si="237"/>
        <v>111.81601559513918</v>
      </c>
      <c r="Q2528" s="73">
        <f t="shared" si="238"/>
        <v>184.49642573197963</v>
      </c>
      <c r="R2528" s="48">
        <f t="shared" si="239"/>
        <v>1414.4725972785104</v>
      </c>
      <c r="S2528" s="74">
        <f t="shared" si="240"/>
        <v>47</v>
      </c>
      <c r="T2528" s="6" t="s">
        <v>431</v>
      </c>
      <c r="U2528" s="47" t="s">
        <v>432</v>
      </c>
      <c r="V2528" s="47">
        <v>1</v>
      </c>
      <c r="W2528" s="47">
        <v>1</v>
      </c>
      <c r="X2528" s="47">
        <v>1</v>
      </c>
      <c r="Y2528" s="47">
        <v>1</v>
      </c>
      <c r="Z2528" s="75">
        <v>40855.637395833342</v>
      </c>
      <c r="AA2528" s="6" t="s">
        <v>433</v>
      </c>
      <c r="AB2528" s="47" t="s">
        <v>4931</v>
      </c>
      <c r="AC2528" s="47" t="s">
        <v>5152</v>
      </c>
      <c r="AD2528" s="47" t="s">
        <v>5162</v>
      </c>
      <c r="AE2528" s="47" t="s">
        <v>11524</v>
      </c>
      <c r="AF2528" s="6" t="s">
        <v>11525</v>
      </c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</row>
    <row r="2529" spans="1:43" s="1" customFormat="1" ht="15.75" x14ac:dyDescent="0.25">
      <c r="A2529" s="47">
        <v>2530</v>
      </c>
      <c r="B2529" s="47" t="s">
        <v>11526</v>
      </c>
      <c r="C2529" s="47" t="s">
        <v>4936</v>
      </c>
      <c r="D2529" s="69" t="s">
        <v>4928</v>
      </c>
      <c r="E2529" s="47">
        <v>1996</v>
      </c>
      <c r="F2529" s="69" t="s">
        <v>1600</v>
      </c>
      <c r="G2529" s="69" t="s">
        <v>1485</v>
      </c>
      <c r="H2529" s="69" t="s">
        <v>1046</v>
      </c>
      <c r="I2529" s="70">
        <v>70.756425524563213</v>
      </c>
      <c r="J2529" s="47" t="s">
        <v>430</v>
      </c>
      <c r="K2529" s="47">
        <v>10</v>
      </c>
      <c r="L2529" s="71"/>
      <c r="M2529" s="47">
        <v>75</v>
      </c>
      <c r="N2529" s="48">
        <f t="shared" si="235"/>
        <v>180</v>
      </c>
      <c r="O2529" s="48">
        <f t="shared" si="236"/>
        <v>12736.156594421378</v>
      </c>
      <c r="P2529" s="72">
        <f t="shared" si="237"/>
        <v>1273.6156594421379</v>
      </c>
      <c r="Q2529" s="73">
        <f t="shared" si="238"/>
        <v>2101.4658380795272</v>
      </c>
      <c r="R2529" s="48">
        <f t="shared" si="239"/>
        <v>16111.238091943043</v>
      </c>
      <c r="S2529" s="74">
        <f t="shared" si="240"/>
        <v>47</v>
      </c>
      <c r="T2529" s="6" t="s">
        <v>431</v>
      </c>
      <c r="U2529" s="47" t="s">
        <v>432</v>
      </c>
      <c r="V2529" s="47">
        <v>1</v>
      </c>
      <c r="W2529" s="47">
        <v>1</v>
      </c>
      <c r="X2529" s="47">
        <v>1</v>
      </c>
      <c r="Y2529" s="47">
        <v>1</v>
      </c>
      <c r="Z2529" s="75">
        <v>40855.637395833342</v>
      </c>
      <c r="AA2529" s="6" t="s">
        <v>433</v>
      </c>
      <c r="AB2529" s="47" t="s">
        <v>4931</v>
      </c>
      <c r="AC2529" s="47" t="s">
        <v>5213</v>
      </c>
      <c r="AD2529" s="47"/>
      <c r="AE2529" s="47" t="s">
        <v>11527</v>
      </c>
      <c r="AF2529" s="6" t="s">
        <v>11528</v>
      </c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</row>
    <row r="2530" spans="1:43" s="1" customFormat="1" ht="15.75" x14ac:dyDescent="0.25">
      <c r="A2530" s="47">
        <v>2531</v>
      </c>
      <c r="B2530" s="47" t="s">
        <v>11529</v>
      </c>
      <c r="C2530" s="47" t="s">
        <v>4936</v>
      </c>
      <c r="D2530" s="69" t="s">
        <v>4928</v>
      </c>
      <c r="E2530" s="47">
        <v>1996</v>
      </c>
      <c r="F2530" s="69" t="s">
        <v>5147</v>
      </c>
      <c r="G2530" s="69" t="s">
        <v>1600</v>
      </c>
      <c r="H2530" s="69" t="s">
        <v>451</v>
      </c>
      <c r="I2530" s="70">
        <v>185.2110524797983</v>
      </c>
      <c r="J2530" s="47" t="s">
        <v>430</v>
      </c>
      <c r="K2530" s="47">
        <v>10</v>
      </c>
      <c r="L2530" s="71"/>
      <c r="M2530" s="47">
        <v>75</v>
      </c>
      <c r="N2530" s="48">
        <f t="shared" si="235"/>
        <v>180</v>
      </c>
      <c r="O2530" s="48">
        <f t="shared" si="236"/>
        <v>33337.989446363696</v>
      </c>
      <c r="P2530" s="72">
        <f t="shared" si="237"/>
        <v>3333.7989446363699</v>
      </c>
      <c r="Q2530" s="73">
        <f t="shared" si="238"/>
        <v>5500.7682586500096</v>
      </c>
      <c r="R2530" s="48">
        <f t="shared" si="239"/>
        <v>42172.556649650076</v>
      </c>
      <c r="S2530" s="74">
        <f t="shared" si="240"/>
        <v>47</v>
      </c>
      <c r="T2530" s="6" t="s">
        <v>431</v>
      </c>
      <c r="U2530" s="47" t="s">
        <v>432</v>
      </c>
      <c r="V2530" s="47">
        <v>1</v>
      </c>
      <c r="W2530" s="47">
        <v>1</v>
      </c>
      <c r="X2530" s="47">
        <v>1</v>
      </c>
      <c r="Y2530" s="47">
        <v>1</v>
      </c>
      <c r="Z2530" s="75">
        <v>40855.637395833342</v>
      </c>
      <c r="AA2530" s="6" t="s">
        <v>433</v>
      </c>
      <c r="AB2530" s="47" t="s">
        <v>4931</v>
      </c>
      <c r="AC2530" s="47"/>
      <c r="AD2530" s="47" t="s">
        <v>11513</v>
      </c>
      <c r="AE2530" s="47" t="s">
        <v>11530</v>
      </c>
      <c r="AF2530" s="6" t="s">
        <v>11531</v>
      </c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</row>
    <row r="2531" spans="1:43" s="1" customFormat="1" ht="15.75" x14ac:dyDescent="0.25">
      <c r="A2531" s="47">
        <v>2532</v>
      </c>
      <c r="B2531" s="47" t="s">
        <v>11532</v>
      </c>
      <c r="C2531" s="47" t="s">
        <v>4936</v>
      </c>
      <c r="D2531" s="69" t="s">
        <v>4928</v>
      </c>
      <c r="E2531" s="47">
        <v>1996</v>
      </c>
      <c r="F2531" s="69" t="s">
        <v>4937</v>
      </c>
      <c r="G2531" s="69" t="s">
        <v>1485</v>
      </c>
      <c r="H2531" s="69" t="s">
        <v>1046</v>
      </c>
      <c r="I2531" s="70">
        <v>492.72398659034661</v>
      </c>
      <c r="J2531" s="47" t="s">
        <v>430</v>
      </c>
      <c r="K2531" s="47">
        <v>8</v>
      </c>
      <c r="L2531" s="71"/>
      <c r="M2531" s="47">
        <v>75</v>
      </c>
      <c r="N2531" s="48">
        <f t="shared" si="235"/>
        <v>160</v>
      </c>
      <c r="O2531" s="48">
        <f t="shared" si="236"/>
        <v>78835.837854455458</v>
      </c>
      <c r="P2531" s="72">
        <f t="shared" si="237"/>
        <v>7883.5837854455458</v>
      </c>
      <c r="Q2531" s="73">
        <f t="shared" si="238"/>
        <v>13007.91324598515</v>
      </c>
      <c r="R2531" s="48">
        <f t="shared" si="239"/>
        <v>99727.334885886157</v>
      </c>
      <c r="S2531" s="74">
        <f t="shared" si="240"/>
        <v>47</v>
      </c>
      <c r="T2531" s="6" t="s">
        <v>431</v>
      </c>
      <c r="U2531" s="47" t="s">
        <v>432</v>
      </c>
      <c r="V2531" s="47">
        <v>1</v>
      </c>
      <c r="W2531" s="47">
        <v>1</v>
      </c>
      <c r="X2531" s="47">
        <v>1</v>
      </c>
      <c r="Y2531" s="47">
        <v>1</v>
      </c>
      <c r="Z2531" s="75">
        <v>40855.637395833342</v>
      </c>
      <c r="AA2531" s="6" t="s">
        <v>433</v>
      </c>
      <c r="AB2531" s="47" t="s">
        <v>4931</v>
      </c>
      <c r="AC2531" s="47" t="s">
        <v>11533</v>
      </c>
      <c r="AD2531" s="47"/>
      <c r="AE2531" s="47" t="s">
        <v>11534</v>
      </c>
      <c r="AF2531" s="6" t="s">
        <v>11535</v>
      </c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</row>
    <row r="2532" spans="1:43" s="1" customFormat="1" ht="15.75" x14ac:dyDescent="0.25">
      <c r="A2532" s="47">
        <v>2533</v>
      </c>
      <c r="B2532" s="47" t="s">
        <v>11536</v>
      </c>
      <c r="C2532" s="47" t="s">
        <v>4936</v>
      </c>
      <c r="D2532" s="69" t="s">
        <v>4928</v>
      </c>
      <c r="E2532" s="47">
        <v>1996</v>
      </c>
      <c r="F2532" s="69" t="s">
        <v>4929</v>
      </c>
      <c r="G2532" s="69" t="s">
        <v>1485</v>
      </c>
      <c r="H2532" s="69" t="s">
        <v>451</v>
      </c>
      <c r="I2532" s="70">
        <v>7.1105189132632933</v>
      </c>
      <c r="J2532" s="47" t="s">
        <v>430</v>
      </c>
      <c r="K2532" s="47">
        <v>10</v>
      </c>
      <c r="L2532" s="71"/>
      <c r="M2532" s="47">
        <v>75</v>
      </c>
      <c r="N2532" s="48">
        <f t="shared" si="235"/>
        <v>180</v>
      </c>
      <c r="O2532" s="48">
        <f t="shared" si="236"/>
        <v>1279.8934043873928</v>
      </c>
      <c r="P2532" s="72">
        <f t="shared" si="237"/>
        <v>127.98934043873929</v>
      </c>
      <c r="Q2532" s="73">
        <f t="shared" si="238"/>
        <v>211.18241172391978</v>
      </c>
      <c r="R2532" s="48">
        <f t="shared" si="239"/>
        <v>1619.0651565500518</v>
      </c>
      <c r="S2532" s="74">
        <f t="shared" si="240"/>
        <v>47</v>
      </c>
      <c r="T2532" s="6" t="s">
        <v>431</v>
      </c>
      <c r="U2532" s="47" t="s">
        <v>432</v>
      </c>
      <c r="V2532" s="47">
        <v>1</v>
      </c>
      <c r="W2532" s="47">
        <v>1</v>
      </c>
      <c r="X2532" s="47">
        <v>1</v>
      </c>
      <c r="Y2532" s="47">
        <v>1</v>
      </c>
      <c r="Z2532" s="75">
        <v>40855.637395833342</v>
      </c>
      <c r="AA2532" s="6" t="s">
        <v>433</v>
      </c>
      <c r="AB2532" s="47" t="s">
        <v>4931</v>
      </c>
      <c r="AC2532" s="47" t="s">
        <v>4948</v>
      </c>
      <c r="AD2532" s="47" t="s">
        <v>4943</v>
      </c>
      <c r="AE2532" s="47" t="s">
        <v>11537</v>
      </c>
      <c r="AF2532" s="6" t="s">
        <v>11538</v>
      </c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</row>
    <row r="2533" spans="1:43" s="1" customFormat="1" ht="15.75" x14ac:dyDescent="0.25">
      <c r="A2533" s="47">
        <v>2534</v>
      </c>
      <c r="B2533" s="47" t="s">
        <v>11539</v>
      </c>
      <c r="C2533" s="47" t="s">
        <v>4936</v>
      </c>
      <c r="D2533" s="69" t="s">
        <v>4928</v>
      </c>
      <c r="E2533" s="47">
        <v>1996</v>
      </c>
      <c r="F2533" s="69" t="s">
        <v>4929</v>
      </c>
      <c r="G2533" s="69" t="s">
        <v>451</v>
      </c>
      <c r="H2533" s="69" t="s">
        <v>451</v>
      </c>
      <c r="I2533" s="70">
        <v>1.7155000008642669</v>
      </c>
      <c r="J2533" s="47" t="s">
        <v>430</v>
      </c>
      <c r="K2533" s="47">
        <v>10</v>
      </c>
      <c r="L2533" s="71"/>
      <c r="M2533" s="47">
        <v>75</v>
      </c>
      <c r="N2533" s="48">
        <f t="shared" si="235"/>
        <v>180</v>
      </c>
      <c r="O2533" s="48">
        <f t="shared" si="236"/>
        <v>308.79000015556807</v>
      </c>
      <c r="P2533" s="72">
        <f t="shared" si="237"/>
        <v>30.879000015556809</v>
      </c>
      <c r="Q2533" s="73">
        <f t="shared" si="238"/>
        <v>50.950350025668733</v>
      </c>
      <c r="R2533" s="48">
        <f t="shared" si="239"/>
        <v>390.61935019679362</v>
      </c>
      <c r="S2533" s="74">
        <f t="shared" si="240"/>
        <v>47</v>
      </c>
      <c r="T2533" s="6" t="s">
        <v>431</v>
      </c>
      <c r="U2533" s="47" t="s">
        <v>432</v>
      </c>
      <c r="V2533" s="47">
        <v>1</v>
      </c>
      <c r="W2533" s="47">
        <v>1</v>
      </c>
      <c r="X2533" s="47">
        <v>1</v>
      </c>
      <c r="Y2533" s="47">
        <v>1</v>
      </c>
      <c r="Z2533" s="75">
        <v>40855.637395833342</v>
      </c>
      <c r="AA2533" s="6" t="s">
        <v>433</v>
      </c>
      <c r="AB2533" s="47" t="s">
        <v>4931</v>
      </c>
      <c r="AC2533" s="47" t="s">
        <v>11540</v>
      </c>
      <c r="AD2533" s="47"/>
      <c r="AE2533" s="47" t="s">
        <v>11541</v>
      </c>
      <c r="AF2533" s="6" t="s">
        <v>11542</v>
      </c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</row>
    <row r="2534" spans="1:43" s="1" customFormat="1" ht="15.75" x14ac:dyDescent="0.25">
      <c r="A2534" s="47">
        <v>2535</v>
      </c>
      <c r="B2534" s="47" t="s">
        <v>11543</v>
      </c>
      <c r="C2534" s="47" t="s">
        <v>4936</v>
      </c>
      <c r="D2534" s="69" t="s">
        <v>4928</v>
      </c>
      <c r="E2534" s="47">
        <v>1996</v>
      </c>
      <c r="F2534" s="69" t="s">
        <v>4929</v>
      </c>
      <c r="G2534" s="69" t="s">
        <v>451</v>
      </c>
      <c r="H2534" s="69" t="s">
        <v>451</v>
      </c>
      <c r="I2534" s="70">
        <v>14</v>
      </c>
      <c r="J2534" s="47" t="s">
        <v>430</v>
      </c>
      <c r="K2534" s="47">
        <v>8</v>
      </c>
      <c r="L2534" s="71"/>
      <c r="M2534" s="47">
        <v>75</v>
      </c>
      <c r="N2534" s="48">
        <f t="shared" si="235"/>
        <v>160</v>
      </c>
      <c r="O2534" s="48">
        <f t="shared" si="236"/>
        <v>2240</v>
      </c>
      <c r="P2534" s="72">
        <f t="shared" si="237"/>
        <v>224</v>
      </c>
      <c r="Q2534" s="73">
        <f t="shared" si="238"/>
        <v>369.59999999999997</v>
      </c>
      <c r="R2534" s="48">
        <f t="shared" si="239"/>
        <v>2833.6</v>
      </c>
      <c r="S2534" s="74">
        <f t="shared" si="240"/>
        <v>47</v>
      </c>
      <c r="T2534" s="6" t="s">
        <v>431</v>
      </c>
      <c r="U2534" s="47" t="s">
        <v>432</v>
      </c>
      <c r="V2534" s="47">
        <v>1</v>
      </c>
      <c r="W2534" s="47">
        <v>1</v>
      </c>
      <c r="X2534" s="47">
        <v>1</v>
      </c>
      <c r="Y2534" s="47">
        <v>1</v>
      </c>
      <c r="Z2534" s="75">
        <v>40855.637395833342</v>
      </c>
      <c r="AA2534" s="6" t="s">
        <v>433</v>
      </c>
      <c r="AB2534" s="47" t="s">
        <v>4931</v>
      </c>
      <c r="AC2534" s="47" t="s">
        <v>11540</v>
      </c>
      <c r="AD2534" s="47"/>
      <c r="AE2534" s="47" t="s">
        <v>11544</v>
      </c>
      <c r="AF2534" s="6" t="s">
        <v>11545</v>
      </c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</row>
    <row r="2535" spans="1:43" s="1" customFormat="1" ht="15.75" x14ac:dyDescent="0.25">
      <c r="A2535" s="47">
        <v>2536</v>
      </c>
      <c r="B2535" s="47" t="s">
        <v>11546</v>
      </c>
      <c r="C2535" s="47" t="s">
        <v>4936</v>
      </c>
      <c r="D2535" s="69" t="s">
        <v>4928</v>
      </c>
      <c r="E2535" s="47">
        <v>1996</v>
      </c>
      <c r="F2535" s="69" t="s">
        <v>4929</v>
      </c>
      <c r="G2535" s="69" t="s">
        <v>451</v>
      </c>
      <c r="H2535" s="69" t="s">
        <v>451</v>
      </c>
      <c r="I2535" s="70">
        <v>118.9243154186327</v>
      </c>
      <c r="J2535" s="47" t="s">
        <v>430</v>
      </c>
      <c r="K2535" s="47">
        <v>10</v>
      </c>
      <c r="L2535" s="71"/>
      <c r="M2535" s="47">
        <v>75</v>
      </c>
      <c r="N2535" s="48">
        <f t="shared" si="235"/>
        <v>180</v>
      </c>
      <c r="O2535" s="48">
        <f t="shared" si="236"/>
        <v>21406.376775353885</v>
      </c>
      <c r="P2535" s="72">
        <f t="shared" si="237"/>
        <v>2140.6376775353888</v>
      </c>
      <c r="Q2535" s="73">
        <f t="shared" si="238"/>
        <v>3532.052167933391</v>
      </c>
      <c r="R2535" s="48">
        <f t="shared" si="239"/>
        <v>27079.066620822665</v>
      </c>
      <c r="S2535" s="74">
        <f t="shared" si="240"/>
        <v>47</v>
      </c>
      <c r="T2535" s="6" t="s">
        <v>431</v>
      </c>
      <c r="U2535" s="47" t="s">
        <v>432</v>
      </c>
      <c r="V2535" s="47">
        <v>1</v>
      </c>
      <c r="W2535" s="47">
        <v>1</v>
      </c>
      <c r="X2535" s="47">
        <v>1</v>
      </c>
      <c r="Y2535" s="47">
        <v>1</v>
      </c>
      <c r="Z2535" s="75">
        <v>40855.637395833342</v>
      </c>
      <c r="AA2535" s="6" t="s">
        <v>433</v>
      </c>
      <c r="AB2535" s="47" t="s">
        <v>4931</v>
      </c>
      <c r="AC2535" s="47" t="s">
        <v>4944</v>
      </c>
      <c r="AD2535" s="47" t="s">
        <v>11540</v>
      </c>
      <c r="AE2535" s="47" t="s">
        <v>11547</v>
      </c>
      <c r="AF2535" s="6" t="s">
        <v>11548</v>
      </c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</row>
    <row r="2536" spans="1:43" s="1" customFormat="1" ht="15.75" x14ac:dyDescent="0.25">
      <c r="A2536" s="47">
        <v>2537</v>
      </c>
      <c r="B2536" s="47" t="s">
        <v>11549</v>
      </c>
      <c r="C2536" s="47" t="s">
        <v>4936</v>
      </c>
      <c r="D2536" s="69" t="s">
        <v>4928</v>
      </c>
      <c r="E2536" s="47">
        <v>1996</v>
      </c>
      <c r="F2536" s="69" t="s">
        <v>4937</v>
      </c>
      <c r="G2536" s="69" t="s">
        <v>1485</v>
      </c>
      <c r="H2536" s="69" t="s">
        <v>1046</v>
      </c>
      <c r="I2536" s="70">
        <v>427.97403489150219</v>
      </c>
      <c r="J2536" s="47" t="s">
        <v>430</v>
      </c>
      <c r="K2536" s="47">
        <v>8</v>
      </c>
      <c r="L2536" s="71"/>
      <c r="M2536" s="47">
        <v>75</v>
      </c>
      <c r="N2536" s="48">
        <f t="shared" si="235"/>
        <v>160</v>
      </c>
      <c r="O2536" s="48">
        <f t="shared" si="236"/>
        <v>68475.845582640351</v>
      </c>
      <c r="P2536" s="72">
        <f t="shared" si="237"/>
        <v>6847.5845582640359</v>
      </c>
      <c r="Q2536" s="73">
        <f t="shared" si="238"/>
        <v>11298.514521135658</v>
      </c>
      <c r="R2536" s="48">
        <f t="shared" si="239"/>
        <v>86621.944662040041</v>
      </c>
      <c r="S2536" s="74">
        <f t="shared" si="240"/>
        <v>47</v>
      </c>
      <c r="T2536" s="6" t="s">
        <v>431</v>
      </c>
      <c r="U2536" s="47" t="s">
        <v>432</v>
      </c>
      <c r="V2536" s="47">
        <v>1</v>
      </c>
      <c r="W2536" s="47">
        <v>1</v>
      </c>
      <c r="X2536" s="47">
        <v>1</v>
      </c>
      <c r="Y2536" s="47">
        <v>1</v>
      </c>
      <c r="Z2536" s="75">
        <v>40855.637395833342</v>
      </c>
      <c r="AA2536" s="6" t="s">
        <v>433</v>
      </c>
      <c r="AB2536" s="47" t="s">
        <v>4931</v>
      </c>
      <c r="AC2536" s="47" t="s">
        <v>5194</v>
      </c>
      <c r="AD2536" s="47" t="s">
        <v>11533</v>
      </c>
      <c r="AE2536" s="47" t="s">
        <v>11550</v>
      </c>
      <c r="AF2536" s="6" t="s">
        <v>11551</v>
      </c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</row>
    <row r="2537" spans="1:43" s="1" customFormat="1" ht="31.5" x14ac:dyDescent="0.25">
      <c r="A2537" s="47">
        <v>2538</v>
      </c>
      <c r="B2537" s="47" t="s">
        <v>11552</v>
      </c>
      <c r="C2537" s="47" t="s">
        <v>1068</v>
      </c>
      <c r="D2537" s="69" t="s">
        <v>1287</v>
      </c>
      <c r="E2537" s="47">
        <v>1993</v>
      </c>
      <c r="F2537" s="69" t="s">
        <v>1046</v>
      </c>
      <c r="G2537" s="69" t="s">
        <v>4937</v>
      </c>
      <c r="H2537" s="69" t="s">
        <v>4930</v>
      </c>
      <c r="I2537" s="70">
        <v>4.6568519685851006</v>
      </c>
      <c r="J2537" s="47" t="s">
        <v>430</v>
      </c>
      <c r="K2537" s="47">
        <v>10</v>
      </c>
      <c r="L2537" s="71"/>
      <c r="M2537" s="47">
        <v>75</v>
      </c>
      <c r="N2537" s="48">
        <f t="shared" si="235"/>
        <v>180</v>
      </c>
      <c r="O2537" s="48">
        <f t="shared" si="236"/>
        <v>838.23335434531816</v>
      </c>
      <c r="P2537" s="72">
        <f t="shared" si="237"/>
        <v>83.823335434531828</v>
      </c>
      <c r="Q2537" s="73">
        <f t="shared" si="238"/>
        <v>138.3085034669775</v>
      </c>
      <c r="R2537" s="48">
        <f t="shared" si="239"/>
        <v>1060.3651932468274</v>
      </c>
      <c r="S2537" s="74">
        <f t="shared" si="240"/>
        <v>44</v>
      </c>
      <c r="T2537" s="6" t="s">
        <v>431</v>
      </c>
      <c r="U2537" s="47" t="s">
        <v>432</v>
      </c>
      <c r="V2537" s="47">
        <v>1</v>
      </c>
      <c r="W2537" s="47">
        <v>1</v>
      </c>
      <c r="X2537" s="47">
        <v>1</v>
      </c>
      <c r="Y2537" s="47">
        <v>1</v>
      </c>
      <c r="Z2537" s="75">
        <v>40855.637395833342</v>
      </c>
      <c r="AA2537" s="6" t="s">
        <v>433</v>
      </c>
      <c r="AB2537" s="47" t="s">
        <v>1290</v>
      </c>
      <c r="AC2537" s="47" t="s">
        <v>5874</v>
      </c>
      <c r="AD2537" s="47"/>
      <c r="AE2537" s="47" t="s">
        <v>11553</v>
      </c>
      <c r="AF2537" s="6" t="s">
        <v>11554</v>
      </c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</row>
    <row r="2538" spans="1:43" s="1" customFormat="1" ht="15.75" x14ac:dyDescent="0.25">
      <c r="A2538" s="47">
        <v>2539</v>
      </c>
      <c r="B2538" s="47" t="s">
        <v>11555</v>
      </c>
      <c r="C2538" s="47" t="s">
        <v>4936</v>
      </c>
      <c r="D2538" s="69" t="s">
        <v>4928</v>
      </c>
      <c r="E2538" s="47">
        <v>1996</v>
      </c>
      <c r="F2538" s="69" t="s">
        <v>1046</v>
      </c>
      <c r="G2538" s="69" t="s">
        <v>4929</v>
      </c>
      <c r="H2538" s="69" t="s">
        <v>4930</v>
      </c>
      <c r="I2538" s="70">
        <v>31.981899999082088</v>
      </c>
      <c r="J2538" s="47" t="s">
        <v>430</v>
      </c>
      <c r="K2538" s="47">
        <v>10</v>
      </c>
      <c r="L2538" s="71"/>
      <c r="M2538" s="47">
        <v>75</v>
      </c>
      <c r="N2538" s="48">
        <f t="shared" si="235"/>
        <v>180</v>
      </c>
      <c r="O2538" s="48">
        <f t="shared" si="236"/>
        <v>5756.7419998347759</v>
      </c>
      <c r="P2538" s="72">
        <f t="shared" si="237"/>
        <v>575.67419998347759</v>
      </c>
      <c r="Q2538" s="73">
        <f t="shared" si="238"/>
        <v>949.86242997273803</v>
      </c>
      <c r="R2538" s="48">
        <f t="shared" si="239"/>
        <v>7282.2786297909915</v>
      </c>
      <c r="S2538" s="74">
        <f t="shared" si="240"/>
        <v>47</v>
      </c>
      <c r="T2538" s="6" t="s">
        <v>431</v>
      </c>
      <c r="U2538" s="47" t="s">
        <v>432</v>
      </c>
      <c r="V2538" s="47">
        <v>1</v>
      </c>
      <c r="W2538" s="47">
        <v>1</v>
      </c>
      <c r="X2538" s="47">
        <v>1</v>
      </c>
      <c r="Y2538" s="47">
        <v>1</v>
      </c>
      <c r="Z2538" s="75">
        <v>40855.637395833342</v>
      </c>
      <c r="AA2538" s="6" t="s">
        <v>433</v>
      </c>
      <c r="AB2538" s="47" t="s">
        <v>4931</v>
      </c>
      <c r="AC2538" s="47" t="s">
        <v>4932</v>
      </c>
      <c r="AD2538" s="47" t="s">
        <v>11556</v>
      </c>
      <c r="AE2538" s="47" t="s">
        <v>11557</v>
      </c>
      <c r="AF2538" s="6" t="s">
        <v>11558</v>
      </c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</row>
    <row r="2539" spans="1:43" s="1" customFormat="1" ht="15.75" x14ac:dyDescent="0.25">
      <c r="A2539" s="47">
        <v>2540</v>
      </c>
      <c r="B2539" s="47" t="s">
        <v>11559</v>
      </c>
      <c r="C2539" s="47" t="s">
        <v>4936</v>
      </c>
      <c r="D2539" s="69" t="s">
        <v>4928</v>
      </c>
      <c r="E2539" s="47">
        <v>1996</v>
      </c>
      <c r="F2539" s="69" t="s">
        <v>1046</v>
      </c>
      <c r="G2539" s="69" t="s">
        <v>4937</v>
      </c>
      <c r="H2539" s="69" t="s">
        <v>457</v>
      </c>
      <c r="I2539" s="70">
        <v>4.7926018387516267</v>
      </c>
      <c r="J2539" s="47" t="s">
        <v>430</v>
      </c>
      <c r="K2539" s="47">
        <v>8</v>
      </c>
      <c r="L2539" s="71"/>
      <c r="M2539" s="47">
        <v>75</v>
      </c>
      <c r="N2539" s="48">
        <f t="shared" si="235"/>
        <v>160</v>
      </c>
      <c r="O2539" s="48">
        <f t="shared" si="236"/>
        <v>766.81629420026024</v>
      </c>
      <c r="P2539" s="72">
        <f t="shared" si="237"/>
        <v>76.681629420026027</v>
      </c>
      <c r="Q2539" s="73">
        <f t="shared" si="238"/>
        <v>126.52468854304294</v>
      </c>
      <c r="R2539" s="48">
        <f t="shared" si="239"/>
        <v>970.02261216332931</v>
      </c>
      <c r="S2539" s="74">
        <f t="shared" si="240"/>
        <v>47</v>
      </c>
      <c r="T2539" s="6" t="s">
        <v>431</v>
      </c>
      <c r="U2539" s="47" t="s">
        <v>432</v>
      </c>
      <c r="V2539" s="47">
        <v>1</v>
      </c>
      <c r="W2539" s="47">
        <v>1</v>
      </c>
      <c r="X2539" s="47">
        <v>1</v>
      </c>
      <c r="Y2539" s="47">
        <v>1</v>
      </c>
      <c r="Z2539" s="75">
        <v>40855.637395833342</v>
      </c>
      <c r="AA2539" s="6" t="s">
        <v>433</v>
      </c>
      <c r="AB2539" s="47" t="s">
        <v>4931</v>
      </c>
      <c r="AC2539" s="47" t="s">
        <v>5172</v>
      </c>
      <c r="AD2539" s="47"/>
      <c r="AE2539" s="47" t="s">
        <v>11560</v>
      </c>
      <c r="AF2539" s="6" t="s">
        <v>11561</v>
      </c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</row>
    <row r="2540" spans="1:43" s="1" customFormat="1" ht="15.75" x14ac:dyDescent="0.25">
      <c r="A2540" s="47">
        <v>2541</v>
      </c>
      <c r="B2540" s="47" t="s">
        <v>11562</v>
      </c>
      <c r="C2540" s="47" t="s">
        <v>1762</v>
      </c>
      <c r="D2540" s="69" t="s">
        <v>4187</v>
      </c>
      <c r="E2540" s="47">
        <v>2002</v>
      </c>
      <c r="F2540" s="69" t="s">
        <v>4188</v>
      </c>
      <c r="G2540" s="69" t="s">
        <v>451</v>
      </c>
      <c r="H2540" s="69" t="s">
        <v>451</v>
      </c>
      <c r="I2540" s="70">
        <v>15.15024065797912</v>
      </c>
      <c r="J2540" s="47" t="s">
        <v>430</v>
      </c>
      <c r="K2540" s="47">
        <v>8</v>
      </c>
      <c r="L2540" s="71"/>
      <c r="M2540" s="47">
        <v>75</v>
      </c>
      <c r="N2540" s="48">
        <f t="shared" ref="N2540:N2603" si="241">IF(K2540=4,100,IF(K2540=6,140,IF(K2540=8,160,IF(K2540=10,180,IF(K2540=12,200,IF(K2540=14,225,IF(K2540=16,275,IF(K2540=18,350,0))))))))</f>
        <v>160</v>
      </c>
      <c r="O2540" s="48">
        <f t="shared" si="236"/>
        <v>2424.0385052766592</v>
      </c>
      <c r="P2540" s="72">
        <f t="shared" si="237"/>
        <v>242.40385052766592</v>
      </c>
      <c r="Q2540" s="73">
        <f t="shared" si="238"/>
        <v>399.96635337064873</v>
      </c>
      <c r="R2540" s="48">
        <f t="shared" si="239"/>
        <v>3066.4087091749739</v>
      </c>
      <c r="S2540" s="74">
        <f t="shared" si="240"/>
        <v>53</v>
      </c>
      <c r="T2540" s="6" t="s">
        <v>431</v>
      </c>
      <c r="U2540" s="47" t="s">
        <v>432</v>
      </c>
      <c r="V2540" s="47">
        <v>1</v>
      </c>
      <c r="W2540" s="47">
        <v>1</v>
      </c>
      <c r="X2540" s="47">
        <v>1</v>
      </c>
      <c r="Y2540" s="47">
        <v>1</v>
      </c>
      <c r="Z2540" s="75">
        <v>40855.637395833342</v>
      </c>
      <c r="AA2540" s="6" t="s">
        <v>433</v>
      </c>
      <c r="AB2540" s="47" t="s">
        <v>4189</v>
      </c>
      <c r="AC2540" s="47" t="s">
        <v>9135</v>
      </c>
      <c r="AD2540" s="47"/>
      <c r="AE2540" s="47" t="s">
        <v>11563</v>
      </c>
      <c r="AF2540" s="6" t="s">
        <v>11564</v>
      </c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</row>
    <row r="2541" spans="1:43" s="1" customFormat="1" ht="31.5" x14ac:dyDescent="0.25">
      <c r="A2541" s="47">
        <v>2542</v>
      </c>
      <c r="B2541" s="47" t="s">
        <v>11565</v>
      </c>
      <c r="C2541" s="47" t="s">
        <v>2965</v>
      </c>
      <c r="D2541" s="69" t="s">
        <v>918</v>
      </c>
      <c r="E2541" s="47">
        <v>1977</v>
      </c>
      <c r="F2541" s="69" t="s">
        <v>904</v>
      </c>
      <c r="G2541" s="69" t="s">
        <v>1499</v>
      </c>
      <c r="H2541" s="69" t="s">
        <v>1485</v>
      </c>
      <c r="I2541" s="70">
        <v>7.4265343876423167</v>
      </c>
      <c r="J2541" s="47" t="s">
        <v>799</v>
      </c>
      <c r="K2541" s="47">
        <v>10</v>
      </c>
      <c r="L2541" s="71"/>
      <c r="M2541" s="47">
        <v>75</v>
      </c>
      <c r="N2541" s="48">
        <f t="shared" si="241"/>
        <v>180</v>
      </c>
      <c r="O2541" s="48">
        <f t="shared" si="236"/>
        <v>1336.776189775617</v>
      </c>
      <c r="P2541" s="72">
        <f t="shared" si="237"/>
        <v>133.67761897756171</v>
      </c>
      <c r="Q2541" s="73">
        <f t="shared" si="238"/>
        <v>220.5680713129768</v>
      </c>
      <c r="R2541" s="48">
        <f t="shared" si="239"/>
        <v>1691.0218800661555</v>
      </c>
      <c r="S2541" s="74">
        <f t="shared" si="240"/>
        <v>28</v>
      </c>
      <c r="T2541" s="6" t="s">
        <v>431</v>
      </c>
      <c r="U2541" s="47" t="s">
        <v>432</v>
      </c>
      <c r="V2541" s="47">
        <v>1</v>
      </c>
      <c r="W2541" s="47">
        <v>1</v>
      </c>
      <c r="X2541" s="47">
        <v>1</v>
      </c>
      <c r="Y2541" s="47">
        <v>1</v>
      </c>
      <c r="Z2541" s="75">
        <v>40855.637395833342</v>
      </c>
      <c r="AA2541" s="6" t="s">
        <v>433</v>
      </c>
      <c r="AB2541" s="47" t="s">
        <v>920</v>
      </c>
      <c r="AC2541" s="47" t="s">
        <v>5263</v>
      </c>
      <c r="AD2541" s="47" t="s">
        <v>5267</v>
      </c>
      <c r="AE2541" s="47" t="s">
        <v>11566</v>
      </c>
      <c r="AF2541" s="6" t="s">
        <v>11567</v>
      </c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</row>
    <row r="2542" spans="1:43" s="1" customFormat="1" ht="15.75" x14ac:dyDescent="0.25">
      <c r="A2542" s="47">
        <v>2543</v>
      </c>
      <c r="B2542" s="47" t="s">
        <v>11568</v>
      </c>
      <c r="C2542" s="47" t="s">
        <v>4936</v>
      </c>
      <c r="D2542" s="69" t="s">
        <v>4928</v>
      </c>
      <c r="E2542" s="47">
        <v>1996</v>
      </c>
      <c r="F2542" s="69" t="s">
        <v>1046</v>
      </c>
      <c r="G2542" s="69" t="s">
        <v>4937</v>
      </c>
      <c r="H2542" s="69" t="s">
        <v>4930</v>
      </c>
      <c r="I2542" s="70">
        <v>355.31343633585658</v>
      </c>
      <c r="J2542" s="47" t="s">
        <v>430</v>
      </c>
      <c r="K2542" s="47">
        <v>10</v>
      </c>
      <c r="L2542" s="71"/>
      <c r="M2542" s="47">
        <v>75</v>
      </c>
      <c r="N2542" s="48">
        <f t="shared" si="241"/>
        <v>180</v>
      </c>
      <c r="O2542" s="48">
        <f t="shared" si="236"/>
        <v>63956.418540454186</v>
      </c>
      <c r="P2542" s="72">
        <f t="shared" si="237"/>
        <v>6395.6418540454188</v>
      </c>
      <c r="Q2542" s="73">
        <f t="shared" si="238"/>
        <v>10552.809059174941</v>
      </c>
      <c r="R2542" s="48">
        <f t="shared" si="239"/>
        <v>80904.869453674546</v>
      </c>
      <c r="S2542" s="74">
        <f t="shared" si="240"/>
        <v>47</v>
      </c>
      <c r="T2542" s="6" t="s">
        <v>431</v>
      </c>
      <c r="U2542" s="47" t="s">
        <v>432</v>
      </c>
      <c r="V2542" s="47">
        <v>1</v>
      </c>
      <c r="W2542" s="47">
        <v>1</v>
      </c>
      <c r="X2542" s="47">
        <v>1</v>
      </c>
      <c r="Y2542" s="47">
        <v>1</v>
      </c>
      <c r="Z2542" s="75">
        <v>40855.637407407397</v>
      </c>
      <c r="AA2542" s="6" t="s">
        <v>433</v>
      </c>
      <c r="AB2542" s="47" t="s">
        <v>4931</v>
      </c>
      <c r="AC2542" s="47" t="s">
        <v>4932</v>
      </c>
      <c r="AD2542" s="47" t="s">
        <v>5171</v>
      </c>
      <c r="AE2542" s="47" t="s">
        <v>11569</v>
      </c>
      <c r="AF2542" s="6" t="s">
        <v>11570</v>
      </c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</row>
    <row r="2543" spans="1:43" s="1" customFormat="1" ht="15.75" x14ac:dyDescent="0.25">
      <c r="A2543" s="47">
        <v>2544</v>
      </c>
      <c r="B2543" s="47" t="s">
        <v>11571</v>
      </c>
      <c r="C2543" s="47" t="s">
        <v>1742</v>
      </c>
      <c r="D2543" s="69" t="s">
        <v>5323</v>
      </c>
      <c r="E2543" s="47">
        <v>1980</v>
      </c>
      <c r="F2543" s="69" t="s">
        <v>5358</v>
      </c>
      <c r="G2543" s="69" t="s">
        <v>905</v>
      </c>
      <c r="H2543" s="69" t="s">
        <v>451</v>
      </c>
      <c r="I2543" s="70">
        <v>5.9852021907534541</v>
      </c>
      <c r="J2543" s="47" t="s">
        <v>430</v>
      </c>
      <c r="K2543" s="47">
        <v>6</v>
      </c>
      <c r="L2543" s="71"/>
      <c r="M2543" s="47">
        <v>75</v>
      </c>
      <c r="N2543" s="48">
        <f t="shared" si="241"/>
        <v>140</v>
      </c>
      <c r="O2543" s="48">
        <f t="shared" si="236"/>
        <v>837.92830670548358</v>
      </c>
      <c r="P2543" s="72">
        <f t="shared" si="237"/>
        <v>83.792830670548369</v>
      </c>
      <c r="Q2543" s="73">
        <f t="shared" si="238"/>
        <v>138.25817060640478</v>
      </c>
      <c r="R2543" s="48">
        <f t="shared" si="239"/>
        <v>1059.9793079824367</v>
      </c>
      <c r="S2543" s="74">
        <f t="shared" si="240"/>
        <v>31</v>
      </c>
      <c r="T2543" s="6" t="s">
        <v>431</v>
      </c>
      <c r="U2543" s="47" t="s">
        <v>432</v>
      </c>
      <c r="V2543" s="47">
        <v>1</v>
      </c>
      <c r="W2543" s="47">
        <v>1</v>
      </c>
      <c r="X2543" s="47">
        <v>1</v>
      </c>
      <c r="Y2543" s="47">
        <v>1</v>
      </c>
      <c r="Z2543" s="75">
        <v>40855.637407407397</v>
      </c>
      <c r="AA2543" s="6" t="s">
        <v>433</v>
      </c>
      <c r="AB2543" s="47" t="s">
        <v>5325</v>
      </c>
      <c r="AC2543" s="47"/>
      <c r="AD2543" s="47" t="s">
        <v>11572</v>
      </c>
      <c r="AE2543" s="47" t="s">
        <v>11573</v>
      </c>
      <c r="AF2543" s="6" t="s">
        <v>11574</v>
      </c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</row>
    <row r="2544" spans="1:43" s="1" customFormat="1" ht="15.75" x14ac:dyDescent="0.25">
      <c r="A2544" s="47">
        <v>2545</v>
      </c>
      <c r="B2544" s="47" t="s">
        <v>11575</v>
      </c>
      <c r="C2544" s="47" t="s">
        <v>1648</v>
      </c>
      <c r="D2544" s="69" t="s">
        <v>4928</v>
      </c>
      <c r="E2544" s="47">
        <v>1996</v>
      </c>
      <c r="F2544" s="69" t="s">
        <v>1600</v>
      </c>
      <c r="G2544" s="69" t="s">
        <v>1485</v>
      </c>
      <c r="H2544" s="69" t="s">
        <v>1046</v>
      </c>
      <c r="I2544" s="70">
        <v>31.082035390361231</v>
      </c>
      <c r="J2544" s="47" t="s">
        <v>430</v>
      </c>
      <c r="K2544" s="47">
        <v>6</v>
      </c>
      <c r="L2544" s="71"/>
      <c r="M2544" s="47">
        <v>75</v>
      </c>
      <c r="N2544" s="48">
        <f t="shared" si="241"/>
        <v>140</v>
      </c>
      <c r="O2544" s="48">
        <f t="shared" si="236"/>
        <v>4351.484954650572</v>
      </c>
      <c r="P2544" s="72">
        <f t="shared" si="237"/>
        <v>435.14849546505724</v>
      </c>
      <c r="Q2544" s="73">
        <f t="shared" si="238"/>
        <v>717.99501751734431</v>
      </c>
      <c r="R2544" s="48">
        <f t="shared" si="239"/>
        <v>5504.6284676329733</v>
      </c>
      <c r="S2544" s="74">
        <f t="shared" si="240"/>
        <v>47</v>
      </c>
      <c r="T2544" s="6" t="s">
        <v>431</v>
      </c>
      <c r="U2544" s="47" t="s">
        <v>432</v>
      </c>
      <c r="V2544" s="47">
        <v>1</v>
      </c>
      <c r="W2544" s="47">
        <v>1</v>
      </c>
      <c r="X2544" s="47">
        <v>1</v>
      </c>
      <c r="Y2544" s="47">
        <v>1</v>
      </c>
      <c r="Z2544" s="75">
        <v>40855.637407407397</v>
      </c>
      <c r="AA2544" s="6" t="s">
        <v>433</v>
      </c>
      <c r="AB2544" s="47" t="s">
        <v>4931</v>
      </c>
      <c r="AC2544" s="47"/>
      <c r="AD2544" s="47"/>
      <c r="AE2544" s="47" t="s">
        <v>11576</v>
      </c>
      <c r="AF2544" s="6" t="s">
        <v>11577</v>
      </c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</row>
    <row r="2545" spans="1:43" s="1" customFormat="1" ht="15.75" x14ac:dyDescent="0.25">
      <c r="A2545" s="47">
        <v>2546</v>
      </c>
      <c r="B2545" s="47" t="s">
        <v>11578</v>
      </c>
      <c r="C2545" s="47" t="s">
        <v>4936</v>
      </c>
      <c r="D2545" s="69" t="s">
        <v>4928</v>
      </c>
      <c r="E2545" s="47">
        <v>1996</v>
      </c>
      <c r="F2545" s="69" t="s">
        <v>1046</v>
      </c>
      <c r="G2545" s="69" t="s">
        <v>1600</v>
      </c>
      <c r="H2545" s="69" t="s">
        <v>4937</v>
      </c>
      <c r="I2545" s="70">
        <v>23.945199990115938</v>
      </c>
      <c r="J2545" s="47" t="s">
        <v>430</v>
      </c>
      <c r="K2545" s="47">
        <v>6</v>
      </c>
      <c r="L2545" s="71"/>
      <c r="M2545" s="47">
        <v>75</v>
      </c>
      <c r="N2545" s="48">
        <f t="shared" si="241"/>
        <v>140</v>
      </c>
      <c r="O2545" s="48">
        <f t="shared" si="236"/>
        <v>3352.3279986162315</v>
      </c>
      <c r="P2545" s="72">
        <f t="shared" si="237"/>
        <v>335.23279986162316</v>
      </c>
      <c r="Q2545" s="73">
        <f t="shared" si="238"/>
        <v>553.13411977167823</v>
      </c>
      <c r="R2545" s="48">
        <f t="shared" si="239"/>
        <v>4240.6949182495327</v>
      </c>
      <c r="S2545" s="74">
        <f t="shared" si="240"/>
        <v>47</v>
      </c>
      <c r="T2545" s="6" t="s">
        <v>431</v>
      </c>
      <c r="U2545" s="47" t="s">
        <v>432</v>
      </c>
      <c r="V2545" s="47">
        <v>1</v>
      </c>
      <c r="W2545" s="47">
        <v>1</v>
      </c>
      <c r="X2545" s="47">
        <v>1</v>
      </c>
      <c r="Y2545" s="47">
        <v>1</v>
      </c>
      <c r="Z2545" s="75">
        <v>40855.637407407397</v>
      </c>
      <c r="AA2545" s="6" t="s">
        <v>433</v>
      </c>
      <c r="AB2545" s="47" t="s">
        <v>4931</v>
      </c>
      <c r="AC2545" s="47" t="s">
        <v>11517</v>
      </c>
      <c r="AD2545" s="47"/>
      <c r="AE2545" s="47" t="s">
        <v>11579</v>
      </c>
      <c r="AF2545" s="6" t="s">
        <v>11580</v>
      </c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</row>
    <row r="2546" spans="1:43" s="1" customFormat="1" ht="31.5" x14ac:dyDescent="0.25">
      <c r="A2546" s="47">
        <v>2547</v>
      </c>
      <c r="B2546" s="47" t="s">
        <v>11581</v>
      </c>
      <c r="C2546" s="47" t="s">
        <v>1664</v>
      </c>
      <c r="D2546" s="69" t="s">
        <v>5538</v>
      </c>
      <c r="E2546" s="47">
        <v>2004</v>
      </c>
      <c r="F2546" s="69" t="s">
        <v>442</v>
      </c>
      <c r="G2546" s="69" t="s">
        <v>1666</v>
      </c>
      <c r="H2546" s="69" t="s">
        <v>451</v>
      </c>
      <c r="I2546" s="70">
        <v>1.1578011057067961</v>
      </c>
      <c r="J2546" s="47" t="s">
        <v>430</v>
      </c>
      <c r="K2546" s="47">
        <v>8</v>
      </c>
      <c r="L2546" s="71"/>
      <c r="M2546" s="47">
        <v>75</v>
      </c>
      <c r="N2546" s="48">
        <f t="shared" si="241"/>
        <v>160</v>
      </c>
      <c r="O2546" s="48">
        <f t="shared" si="236"/>
        <v>185.24817691308738</v>
      </c>
      <c r="P2546" s="72">
        <f t="shared" si="237"/>
        <v>18.524817691308737</v>
      </c>
      <c r="Q2546" s="73">
        <f t="shared" si="238"/>
        <v>30.565949190659413</v>
      </c>
      <c r="R2546" s="48">
        <f t="shared" si="239"/>
        <v>234.33894379505551</v>
      </c>
      <c r="S2546" s="74">
        <f t="shared" si="240"/>
        <v>55</v>
      </c>
      <c r="T2546" s="6" t="s">
        <v>431</v>
      </c>
      <c r="U2546" s="47" t="s">
        <v>432</v>
      </c>
      <c r="V2546" s="47">
        <v>1</v>
      </c>
      <c r="W2546" s="47">
        <v>1</v>
      </c>
      <c r="X2546" s="47">
        <v>1</v>
      </c>
      <c r="Y2546" s="47">
        <v>1</v>
      </c>
      <c r="Z2546" s="75">
        <v>40855.637407407397</v>
      </c>
      <c r="AA2546" s="6" t="s">
        <v>433</v>
      </c>
      <c r="AB2546" s="47" t="s">
        <v>5539</v>
      </c>
      <c r="AC2546" s="47" t="s">
        <v>5540</v>
      </c>
      <c r="AD2546" s="47"/>
      <c r="AE2546" s="47" t="s">
        <v>11582</v>
      </c>
      <c r="AF2546" s="6" t="s">
        <v>11583</v>
      </c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</row>
    <row r="2547" spans="1:43" s="1" customFormat="1" ht="31.5" x14ac:dyDescent="0.25">
      <c r="A2547" s="47">
        <v>2548</v>
      </c>
      <c r="B2547" s="47" t="s">
        <v>11584</v>
      </c>
      <c r="C2547" s="47" t="s">
        <v>2664</v>
      </c>
      <c r="D2547" s="69" t="s">
        <v>1598</v>
      </c>
      <c r="E2547" s="47">
        <v>1998</v>
      </c>
      <c r="F2547" s="69" t="s">
        <v>1600</v>
      </c>
      <c r="G2547" s="69" t="s">
        <v>2271</v>
      </c>
      <c r="H2547" s="69" t="s">
        <v>2666</v>
      </c>
      <c r="I2547" s="70">
        <v>181.4193056285792</v>
      </c>
      <c r="J2547" s="47" t="s">
        <v>430</v>
      </c>
      <c r="K2547" s="47">
        <v>12</v>
      </c>
      <c r="L2547" s="71"/>
      <c r="M2547" s="47">
        <v>75</v>
      </c>
      <c r="N2547" s="48">
        <f t="shared" si="241"/>
        <v>200</v>
      </c>
      <c r="O2547" s="48">
        <f t="shared" si="236"/>
        <v>36283.861125715841</v>
      </c>
      <c r="P2547" s="72">
        <f t="shared" si="237"/>
        <v>3628.3861125715844</v>
      </c>
      <c r="Q2547" s="73">
        <f t="shared" si="238"/>
        <v>5986.8370857431137</v>
      </c>
      <c r="R2547" s="48">
        <f t="shared" si="239"/>
        <v>45899.08432403054</v>
      </c>
      <c r="S2547" s="74">
        <f t="shared" si="240"/>
        <v>49</v>
      </c>
      <c r="T2547" s="6" t="s">
        <v>431</v>
      </c>
      <c r="U2547" s="47" t="s">
        <v>432</v>
      </c>
      <c r="V2547" s="47">
        <v>1</v>
      </c>
      <c r="W2547" s="47">
        <v>1</v>
      </c>
      <c r="X2547" s="47">
        <v>1</v>
      </c>
      <c r="Y2547" s="47">
        <v>1</v>
      </c>
      <c r="Z2547" s="75">
        <v>42529.6325</v>
      </c>
      <c r="AA2547" s="6" t="s">
        <v>433</v>
      </c>
      <c r="AB2547" s="47" t="s">
        <v>1601</v>
      </c>
      <c r="AC2547" s="47" t="s">
        <v>4576</v>
      </c>
      <c r="AD2547" s="47" t="s">
        <v>11585</v>
      </c>
      <c r="AE2547" s="47" t="s">
        <v>11586</v>
      </c>
      <c r="AF2547" s="6" t="s">
        <v>11587</v>
      </c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</row>
    <row r="2548" spans="1:43" s="1" customFormat="1" ht="31.5" x14ac:dyDescent="0.25">
      <c r="A2548" s="47">
        <v>2549</v>
      </c>
      <c r="B2548" s="47" t="s">
        <v>11588</v>
      </c>
      <c r="C2548" s="47" t="s">
        <v>2664</v>
      </c>
      <c r="D2548" s="69" t="s">
        <v>1598</v>
      </c>
      <c r="E2548" s="47">
        <v>1998</v>
      </c>
      <c r="F2548" s="69" t="s">
        <v>1600</v>
      </c>
      <c r="G2548" s="69" t="s">
        <v>11215</v>
      </c>
      <c r="H2548" s="69" t="s">
        <v>2271</v>
      </c>
      <c r="I2548" s="70">
        <v>333.98850544284471</v>
      </c>
      <c r="J2548" s="47" t="s">
        <v>430</v>
      </c>
      <c r="K2548" s="47">
        <v>12</v>
      </c>
      <c r="L2548" s="71"/>
      <c r="M2548" s="47">
        <v>75</v>
      </c>
      <c r="N2548" s="48">
        <f t="shared" si="241"/>
        <v>200</v>
      </c>
      <c r="O2548" s="48">
        <f t="shared" si="236"/>
        <v>66797.701088568938</v>
      </c>
      <c r="P2548" s="72">
        <f t="shared" si="237"/>
        <v>6679.7701088568938</v>
      </c>
      <c r="Q2548" s="73">
        <f t="shared" si="238"/>
        <v>11021.620679613874</v>
      </c>
      <c r="R2548" s="48">
        <f t="shared" si="239"/>
        <v>84499.091877039697</v>
      </c>
      <c r="S2548" s="74">
        <f t="shared" si="240"/>
        <v>49</v>
      </c>
      <c r="T2548" s="6" t="s">
        <v>431</v>
      </c>
      <c r="U2548" s="47" t="s">
        <v>432</v>
      </c>
      <c r="V2548" s="47">
        <v>1</v>
      </c>
      <c r="W2548" s="47">
        <v>1</v>
      </c>
      <c r="X2548" s="47">
        <v>1</v>
      </c>
      <c r="Y2548" s="47">
        <v>1</v>
      </c>
      <c r="Z2548" s="75">
        <v>42530.392361111109</v>
      </c>
      <c r="AA2548" s="6" t="s">
        <v>433</v>
      </c>
      <c r="AB2548" s="47" t="s">
        <v>1601</v>
      </c>
      <c r="AC2548" s="47" t="s">
        <v>11589</v>
      </c>
      <c r="AD2548" s="47" t="s">
        <v>11216</v>
      </c>
      <c r="AE2548" s="47" t="s">
        <v>11590</v>
      </c>
      <c r="AF2548" s="6" t="s">
        <v>11591</v>
      </c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</row>
    <row r="2549" spans="1:43" s="1" customFormat="1" ht="31.5" x14ac:dyDescent="0.25">
      <c r="A2549" s="47">
        <v>2550</v>
      </c>
      <c r="B2549" s="47" t="s">
        <v>11592</v>
      </c>
      <c r="C2549" s="47" t="s">
        <v>2664</v>
      </c>
      <c r="D2549" s="69" t="s">
        <v>1598</v>
      </c>
      <c r="E2549" s="47">
        <v>1998</v>
      </c>
      <c r="F2549" s="69" t="s">
        <v>1600</v>
      </c>
      <c r="G2549" s="69" t="s">
        <v>2271</v>
      </c>
      <c r="H2549" s="69" t="s">
        <v>2666</v>
      </c>
      <c r="I2549" s="70">
        <v>3.17470005609011</v>
      </c>
      <c r="J2549" s="47" t="s">
        <v>430</v>
      </c>
      <c r="K2549" s="47">
        <v>12</v>
      </c>
      <c r="L2549" s="71"/>
      <c r="M2549" s="47">
        <v>75</v>
      </c>
      <c r="N2549" s="48">
        <f t="shared" si="241"/>
        <v>200</v>
      </c>
      <c r="O2549" s="48">
        <f t="shared" si="236"/>
        <v>634.94001121802194</v>
      </c>
      <c r="P2549" s="72">
        <f t="shared" si="237"/>
        <v>63.494001121802199</v>
      </c>
      <c r="Q2549" s="73">
        <f t="shared" si="238"/>
        <v>104.76510185097361</v>
      </c>
      <c r="R2549" s="48">
        <f t="shared" si="239"/>
        <v>803.19911419079767</v>
      </c>
      <c r="S2549" s="74">
        <f t="shared" si="240"/>
        <v>49</v>
      </c>
      <c r="T2549" s="6" t="s">
        <v>431</v>
      </c>
      <c r="U2549" s="47" t="s">
        <v>432</v>
      </c>
      <c r="V2549" s="47">
        <v>1</v>
      </c>
      <c r="W2549" s="47">
        <v>1</v>
      </c>
      <c r="X2549" s="47">
        <v>1</v>
      </c>
      <c r="Y2549" s="47">
        <v>1</v>
      </c>
      <c r="Z2549" s="75">
        <v>42529.629837962973</v>
      </c>
      <c r="AA2549" s="6" t="s">
        <v>433</v>
      </c>
      <c r="AB2549" s="47" t="s">
        <v>1601</v>
      </c>
      <c r="AC2549" s="47" t="s">
        <v>11585</v>
      </c>
      <c r="AD2549" s="47" t="s">
        <v>11593</v>
      </c>
      <c r="AE2549" s="47" t="s">
        <v>11594</v>
      </c>
      <c r="AF2549" s="6" t="s">
        <v>11595</v>
      </c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</row>
    <row r="2550" spans="1:43" s="1" customFormat="1" ht="31.5" x14ac:dyDescent="0.25">
      <c r="A2550" s="47">
        <v>2551</v>
      </c>
      <c r="B2550" s="47" t="s">
        <v>11596</v>
      </c>
      <c r="C2550" s="47" t="s">
        <v>2664</v>
      </c>
      <c r="D2550" s="69" t="s">
        <v>1598</v>
      </c>
      <c r="E2550" s="47">
        <v>1998</v>
      </c>
      <c r="F2550" s="69" t="s">
        <v>1600</v>
      </c>
      <c r="G2550" s="69" t="s">
        <v>1896</v>
      </c>
      <c r="H2550" s="69" t="s">
        <v>2271</v>
      </c>
      <c r="I2550" s="70">
        <v>3.9178000643352759</v>
      </c>
      <c r="J2550" s="47" t="s">
        <v>430</v>
      </c>
      <c r="K2550" s="47">
        <v>12</v>
      </c>
      <c r="L2550" s="71"/>
      <c r="M2550" s="47">
        <v>75</v>
      </c>
      <c r="N2550" s="48">
        <f t="shared" si="241"/>
        <v>200</v>
      </c>
      <c r="O2550" s="48">
        <f t="shared" si="236"/>
        <v>783.56001286705521</v>
      </c>
      <c r="P2550" s="72">
        <f t="shared" si="237"/>
        <v>78.356001286705521</v>
      </c>
      <c r="Q2550" s="73">
        <f t="shared" si="238"/>
        <v>129.28740212306408</v>
      </c>
      <c r="R2550" s="48">
        <f t="shared" si="239"/>
        <v>991.20341627682478</v>
      </c>
      <c r="S2550" s="74">
        <f t="shared" si="240"/>
        <v>49</v>
      </c>
      <c r="T2550" s="6" t="s">
        <v>431</v>
      </c>
      <c r="U2550" s="47" t="s">
        <v>432</v>
      </c>
      <c r="V2550" s="47">
        <v>1</v>
      </c>
      <c r="W2550" s="47">
        <v>1</v>
      </c>
      <c r="X2550" s="47">
        <v>1</v>
      </c>
      <c r="Y2550" s="47">
        <v>1</v>
      </c>
      <c r="Z2550" s="75">
        <v>42529.629791666674</v>
      </c>
      <c r="AA2550" s="6" t="s">
        <v>433</v>
      </c>
      <c r="AB2550" s="47" t="s">
        <v>1601</v>
      </c>
      <c r="AC2550" s="47" t="s">
        <v>11593</v>
      </c>
      <c r="AD2550" s="47" t="s">
        <v>11589</v>
      </c>
      <c r="AE2550" s="47" t="s">
        <v>11597</v>
      </c>
      <c r="AF2550" s="6" t="s">
        <v>11598</v>
      </c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</row>
    <row r="2551" spans="1:43" s="1" customFormat="1" ht="31.5" x14ac:dyDescent="0.25">
      <c r="A2551" s="47">
        <v>2552</v>
      </c>
      <c r="B2551" s="47" t="s">
        <v>11599</v>
      </c>
      <c r="C2551" s="47" t="s">
        <v>1597</v>
      </c>
      <c r="D2551" s="69" t="s">
        <v>1598</v>
      </c>
      <c r="E2551" s="47">
        <v>1998</v>
      </c>
      <c r="F2551" s="69" t="s">
        <v>2271</v>
      </c>
      <c r="G2551" s="69" t="s">
        <v>1600</v>
      </c>
      <c r="H2551" s="69" t="s">
        <v>457</v>
      </c>
      <c r="I2551" s="70">
        <v>127.9529527231887</v>
      </c>
      <c r="J2551" s="47" t="s">
        <v>430</v>
      </c>
      <c r="K2551" s="47">
        <v>12</v>
      </c>
      <c r="L2551" s="71"/>
      <c r="M2551" s="47">
        <v>75</v>
      </c>
      <c r="N2551" s="48">
        <f t="shared" si="241"/>
        <v>200</v>
      </c>
      <c r="O2551" s="48">
        <f t="shared" si="236"/>
        <v>25590.59054463774</v>
      </c>
      <c r="P2551" s="72">
        <f t="shared" si="237"/>
        <v>2559.0590544637744</v>
      </c>
      <c r="Q2551" s="73">
        <f t="shared" si="238"/>
        <v>4222.4474398652274</v>
      </c>
      <c r="R2551" s="48">
        <f t="shared" si="239"/>
        <v>32372.097038966742</v>
      </c>
      <c r="S2551" s="74">
        <f t="shared" si="240"/>
        <v>49</v>
      </c>
      <c r="T2551" s="6" t="s">
        <v>431</v>
      </c>
      <c r="U2551" s="47" t="s">
        <v>432</v>
      </c>
      <c r="V2551" s="47">
        <v>1</v>
      </c>
      <c r="W2551" s="47">
        <v>1</v>
      </c>
      <c r="X2551" s="47">
        <v>1</v>
      </c>
      <c r="Y2551" s="47">
        <v>1</v>
      </c>
      <c r="Z2551" s="75">
        <v>42529.630891203713</v>
      </c>
      <c r="AA2551" s="6" t="s">
        <v>433</v>
      </c>
      <c r="AB2551" s="47" t="s">
        <v>1601</v>
      </c>
      <c r="AC2551" s="47" t="s">
        <v>9810</v>
      </c>
      <c r="AD2551" s="47" t="s">
        <v>11593</v>
      </c>
      <c r="AE2551" s="47" t="s">
        <v>11600</v>
      </c>
      <c r="AF2551" s="6" t="s">
        <v>11601</v>
      </c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</row>
    <row r="2552" spans="1:43" s="1" customFormat="1" ht="31.5" x14ac:dyDescent="0.25">
      <c r="A2552" s="47">
        <v>2553</v>
      </c>
      <c r="B2552" s="47" t="s">
        <v>11602</v>
      </c>
      <c r="C2552" s="47" t="s">
        <v>1735</v>
      </c>
      <c r="D2552" s="69" t="s">
        <v>1589</v>
      </c>
      <c r="E2552" s="47">
        <v>2004</v>
      </c>
      <c r="F2552" s="69" t="s">
        <v>904</v>
      </c>
      <c r="G2552" s="69" t="s">
        <v>1736</v>
      </c>
      <c r="H2552" s="69" t="s">
        <v>4511</v>
      </c>
      <c r="I2552" s="70">
        <v>305.63955225458602</v>
      </c>
      <c r="J2552" s="47" t="s">
        <v>430</v>
      </c>
      <c r="K2552" s="47">
        <v>10</v>
      </c>
      <c r="L2552" s="71"/>
      <c r="M2552" s="47">
        <v>75</v>
      </c>
      <c r="N2552" s="48">
        <f t="shared" si="241"/>
        <v>180</v>
      </c>
      <c r="O2552" s="48">
        <f t="shared" si="236"/>
        <v>55015.119405825484</v>
      </c>
      <c r="P2552" s="72">
        <f t="shared" si="237"/>
        <v>5501.511940582549</v>
      </c>
      <c r="Q2552" s="73">
        <f t="shared" si="238"/>
        <v>9077.4947019612046</v>
      </c>
      <c r="R2552" s="48">
        <f t="shared" si="239"/>
        <v>69594.126048369231</v>
      </c>
      <c r="S2552" s="74">
        <f t="shared" si="240"/>
        <v>55</v>
      </c>
      <c r="T2552" s="6" t="s">
        <v>431</v>
      </c>
      <c r="U2552" s="47" t="s">
        <v>432</v>
      </c>
      <c r="V2552" s="47">
        <v>1</v>
      </c>
      <c r="W2552" s="47">
        <v>1</v>
      </c>
      <c r="X2552" s="47">
        <v>1</v>
      </c>
      <c r="Y2552" s="47">
        <v>1</v>
      </c>
      <c r="Z2552" s="75">
        <v>40855.637418981481</v>
      </c>
      <c r="AA2552" s="6" t="s">
        <v>433</v>
      </c>
      <c r="AB2552" s="47" t="s">
        <v>1591</v>
      </c>
      <c r="AC2552" s="47" t="s">
        <v>10369</v>
      </c>
      <c r="AD2552" s="47" t="s">
        <v>1737</v>
      </c>
      <c r="AE2552" s="47" t="s">
        <v>11603</v>
      </c>
      <c r="AF2552" s="6" t="s">
        <v>11604</v>
      </c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</row>
    <row r="2553" spans="1:43" s="1" customFormat="1" ht="15.75" x14ac:dyDescent="0.25">
      <c r="A2553" s="47">
        <v>2554</v>
      </c>
      <c r="B2553" s="47" t="s">
        <v>11605</v>
      </c>
      <c r="C2553" s="47" t="s">
        <v>5602</v>
      </c>
      <c r="D2553" s="69" t="s">
        <v>8554</v>
      </c>
      <c r="E2553" s="47">
        <v>2001</v>
      </c>
      <c r="F2553" s="69" t="s">
        <v>428</v>
      </c>
      <c r="G2553" s="69" t="s">
        <v>3889</v>
      </c>
      <c r="H2553" s="69" t="s">
        <v>905</v>
      </c>
      <c r="I2553" s="70">
        <v>63.856199196243743</v>
      </c>
      <c r="J2553" s="47" t="s">
        <v>430</v>
      </c>
      <c r="K2553" s="47">
        <v>8</v>
      </c>
      <c r="L2553" s="71"/>
      <c r="M2553" s="47">
        <v>75</v>
      </c>
      <c r="N2553" s="48">
        <f t="shared" si="241"/>
        <v>160</v>
      </c>
      <c r="O2553" s="48">
        <f t="shared" si="236"/>
        <v>10216.991871398999</v>
      </c>
      <c r="P2553" s="72">
        <f t="shared" si="237"/>
        <v>1021.6991871399</v>
      </c>
      <c r="Q2553" s="73">
        <f t="shared" si="238"/>
        <v>1685.8036587808349</v>
      </c>
      <c r="R2553" s="48">
        <f t="shared" si="239"/>
        <v>12924.494717319734</v>
      </c>
      <c r="S2553" s="74">
        <f t="shared" si="240"/>
        <v>52</v>
      </c>
      <c r="T2553" s="6" t="s">
        <v>431</v>
      </c>
      <c r="U2553" s="47" t="s">
        <v>432</v>
      </c>
      <c r="V2553" s="47">
        <v>1</v>
      </c>
      <c r="W2553" s="47">
        <v>1</v>
      </c>
      <c r="X2553" s="47">
        <v>1</v>
      </c>
      <c r="Y2553" s="47">
        <v>1</v>
      </c>
      <c r="Z2553" s="75">
        <v>40855.637418981481</v>
      </c>
      <c r="AA2553" s="6" t="s">
        <v>433</v>
      </c>
      <c r="AB2553" s="47" t="s">
        <v>8555</v>
      </c>
      <c r="AC2553" s="47" t="s">
        <v>11606</v>
      </c>
      <c r="AD2553" s="47" t="s">
        <v>5604</v>
      </c>
      <c r="AE2553" s="47" t="s">
        <v>11607</v>
      </c>
      <c r="AF2553" s="6" t="s">
        <v>11608</v>
      </c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</row>
    <row r="2554" spans="1:43" s="1" customFormat="1" ht="15.75" x14ac:dyDescent="0.25">
      <c r="A2554" s="47">
        <v>2555</v>
      </c>
      <c r="B2554" s="47" t="s">
        <v>11609</v>
      </c>
      <c r="C2554" s="47" t="s">
        <v>4847</v>
      </c>
      <c r="D2554" s="69" t="s">
        <v>5367</v>
      </c>
      <c r="E2554" s="47">
        <v>1980</v>
      </c>
      <c r="F2554" s="69" t="s">
        <v>562</v>
      </c>
      <c r="G2554" s="69" t="s">
        <v>4841</v>
      </c>
      <c r="H2554" s="69" t="s">
        <v>4849</v>
      </c>
      <c r="I2554" s="70">
        <v>3.2965375328433182</v>
      </c>
      <c r="J2554" s="47" t="s">
        <v>430</v>
      </c>
      <c r="K2554" s="47">
        <v>8</v>
      </c>
      <c r="L2554" s="71"/>
      <c r="M2554" s="47">
        <v>75</v>
      </c>
      <c r="N2554" s="48">
        <f t="shared" si="241"/>
        <v>160</v>
      </c>
      <c r="O2554" s="48">
        <f t="shared" si="236"/>
        <v>527.44600525493092</v>
      </c>
      <c r="P2554" s="72">
        <f t="shared" si="237"/>
        <v>52.744600525493098</v>
      </c>
      <c r="Q2554" s="73">
        <f t="shared" si="238"/>
        <v>87.028590867063599</v>
      </c>
      <c r="R2554" s="48">
        <f t="shared" si="239"/>
        <v>667.21919664748759</v>
      </c>
      <c r="S2554" s="74">
        <f t="shared" si="240"/>
        <v>31</v>
      </c>
      <c r="T2554" s="6" t="s">
        <v>431</v>
      </c>
      <c r="U2554" s="47" t="s">
        <v>432</v>
      </c>
      <c r="V2554" s="47">
        <v>1</v>
      </c>
      <c r="W2554" s="47">
        <v>1</v>
      </c>
      <c r="X2554" s="47">
        <v>1</v>
      </c>
      <c r="Y2554" s="47">
        <v>1</v>
      </c>
      <c r="Z2554" s="75">
        <v>40855.637418981481</v>
      </c>
      <c r="AA2554" s="6" t="s">
        <v>433</v>
      </c>
      <c r="AB2554" s="47" t="s">
        <v>431</v>
      </c>
      <c r="AC2554" s="47"/>
      <c r="AD2554" s="47" t="s">
        <v>4855</v>
      </c>
      <c r="AE2554" s="47" t="s">
        <v>11610</v>
      </c>
      <c r="AF2554" s="6" t="s">
        <v>11611</v>
      </c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</row>
    <row r="2555" spans="1:43" s="1" customFormat="1" ht="31.5" x14ac:dyDescent="0.25">
      <c r="A2555" s="47">
        <v>2556</v>
      </c>
      <c r="B2555" s="47" t="s">
        <v>11612</v>
      </c>
      <c r="C2555" s="47" t="s">
        <v>1496</v>
      </c>
      <c r="D2555" s="69" t="s">
        <v>1497</v>
      </c>
      <c r="E2555" s="47">
        <v>2004</v>
      </c>
      <c r="F2555" s="69" t="s">
        <v>1500</v>
      </c>
      <c r="G2555" s="69" t="s">
        <v>451</v>
      </c>
      <c r="H2555" s="69" t="s">
        <v>451</v>
      </c>
      <c r="I2555" s="70">
        <v>52.769594532294377</v>
      </c>
      <c r="J2555" s="47" t="s">
        <v>430</v>
      </c>
      <c r="K2555" s="47">
        <v>6</v>
      </c>
      <c r="L2555" s="71"/>
      <c r="M2555" s="47">
        <v>75</v>
      </c>
      <c r="N2555" s="48">
        <f t="shared" si="241"/>
        <v>140</v>
      </c>
      <c r="O2555" s="48">
        <f t="shared" si="236"/>
        <v>7387.7432345212128</v>
      </c>
      <c r="P2555" s="72">
        <f t="shared" si="237"/>
        <v>738.77432345212128</v>
      </c>
      <c r="Q2555" s="73">
        <f t="shared" si="238"/>
        <v>1218.9776336960001</v>
      </c>
      <c r="R2555" s="48">
        <f t="shared" si="239"/>
        <v>9345.4951916693335</v>
      </c>
      <c r="S2555" s="74">
        <f t="shared" si="240"/>
        <v>55</v>
      </c>
      <c r="T2555" s="6" t="s">
        <v>431</v>
      </c>
      <c r="U2555" s="47" t="s">
        <v>432</v>
      </c>
      <c r="V2555" s="47">
        <v>1</v>
      </c>
      <c r="W2555" s="47">
        <v>1</v>
      </c>
      <c r="X2555" s="47">
        <v>1</v>
      </c>
      <c r="Y2555" s="47">
        <v>1</v>
      </c>
      <c r="Z2555" s="75">
        <v>40855.637418981481</v>
      </c>
      <c r="AA2555" s="6" t="s">
        <v>433</v>
      </c>
      <c r="AB2555" s="47" t="s">
        <v>1501</v>
      </c>
      <c r="AC2555" s="47" t="s">
        <v>9510</v>
      </c>
      <c r="AD2555" s="47" t="s">
        <v>4417</v>
      </c>
      <c r="AE2555" s="47" t="s">
        <v>11613</v>
      </c>
      <c r="AF2555" s="6" t="s">
        <v>11614</v>
      </c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</row>
    <row r="2556" spans="1:43" s="1" customFormat="1" ht="31.5" x14ac:dyDescent="0.25">
      <c r="A2556" s="47">
        <v>2557</v>
      </c>
      <c r="B2556" s="47" t="s">
        <v>11615</v>
      </c>
      <c r="C2556" s="47" t="s">
        <v>688</v>
      </c>
      <c r="D2556" s="69" t="s">
        <v>1482</v>
      </c>
      <c r="E2556" s="47">
        <v>2002</v>
      </c>
      <c r="F2556" s="69" t="s">
        <v>812</v>
      </c>
      <c r="G2556" s="69" t="s">
        <v>812</v>
      </c>
      <c r="H2556" s="69" t="s">
        <v>690</v>
      </c>
      <c r="I2556" s="70">
        <v>265.67663289363583</v>
      </c>
      <c r="J2556" s="47" t="s">
        <v>430</v>
      </c>
      <c r="K2556" s="47">
        <v>10</v>
      </c>
      <c r="L2556" s="71"/>
      <c r="M2556" s="47">
        <v>75</v>
      </c>
      <c r="N2556" s="48">
        <f t="shared" si="241"/>
        <v>180</v>
      </c>
      <c r="O2556" s="48">
        <f t="shared" si="236"/>
        <v>47821.793920854449</v>
      </c>
      <c r="P2556" s="72">
        <f t="shared" si="237"/>
        <v>4782.1793920854452</v>
      </c>
      <c r="Q2556" s="73">
        <f t="shared" si="238"/>
        <v>7890.5959969409842</v>
      </c>
      <c r="R2556" s="48">
        <f t="shared" si="239"/>
        <v>60494.569309880877</v>
      </c>
      <c r="S2556" s="74">
        <f t="shared" si="240"/>
        <v>53</v>
      </c>
      <c r="T2556" s="6" t="s">
        <v>431</v>
      </c>
      <c r="U2556" s="47" t="s">
        <v>432</v>
      </c>
      <c r="V2556" s="47">
        <v>1</v>
      </c>
      <c r="W2556" s="47">
        <v>1</v>
      </c>
      <c r="X2556" s="47">
        <v>1</v>
      </c>
      <c r="Y2556" s="47">
        <v>1</v>
      </c>
      <c r="Z2556" s="75">
        <v>40855.637418981481</v>
      </c>
      <c r="AA2556" s="6" t="s">
        <v>433</v>
      </c>
      <c r="AB2556" s="47" t="s">
        <v>1486</v>
      </c>
      <c r="AC2556" s="47" t="s">
        <v>9266</v>
      </c>
      <c r="AD2556" s="47" t="s">
        <v>11436</v>
      </c>
      <c r="AE2556" s="47" t="s">
        <v>11616</v>
      </c>
      <c r="AF2556" s="6" t="s">
        <v>11617</v>
      </c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</row>
    <row r="2557" spans="1:43" s="1" customFormat="1" ht="31.5" x14ac:dyDescent="0.25">
      <c r="A2557" s="47">
        <v>2558</v>
      </c>
      <c r="B2557" s="47" t="s">
        <v>11618</v>
      </c>
      <c r="C2557" s="47" t="s">
        <v>688</v>
      </c>
      <c r="D2557" s="69" t="s">
        <v>1482</v>
      </c>
      <c r="E2557" s="47">
        <v>2002</v>
      </c>
      <c r="F2557" s="69" t="s">
        <v>812</v>
      </c>
      <c r="G2557" s="69" t="s">
        <v>1699</v>
      </c>
      <c r="H2557" s="69" t="s">
        <v>690</v>
      </c>
      <c r="I2557" s="70">
        <v>73.706196062378325</v>
      </c>
      <c r="J2557" s="47" t="s">
        <v>430</v>
      </c>
      <c r="K2557" s="47">
        <v>10</v>
      </c>
      <c r="L2557" s="71"/>
      <c r="M2557" s="47">
        <v>75</v>
      </c>
      <c r="N2557" s="48">
        <f t="shared" si="241"/>
        <v>180</v>
      </c>
      <c r="O2557" s="48">
        <f t="shared" si="236"/>
        <v>13267.115291228098</v>
      </c>
      <c r="P2557" s="72">
        <f t="shared" si="237"/>
        <v>1326.7115291228099</v>
      </c>
      <c r="Q2557" s="73">
        <f t="shared" si="238"/>
        <v>2189.0740230526358</v>
      </c>
      <c r="R2557" s="48">
        <f t="shared" si="239"/>
        <v>16782.900843403542</v>
      </c>
      <c r="S2557" s="74">
        <f t="shared" si="240"/>
        <v>53</v>
      </c>
      <c r="T2557" s="6" t="s">
        <v>431</v>
      </c>
      <c r="U2557" s="47" t="s">
        <v>432</v>
      </c>
      <c r="V2557" s="47">
        <v>1</v>
      </c>
      <c r="W2557" s="47">
        <v>1</v>
      </c>
      <c r="X2557" s="47">
        <v>1</v>
      </c>
      <c r="Y2557" s="47">
        <v>1</v>
      </c>
      <c r="Z2557" s="75">
        <v>40855.637418981481</v>
      </c>
      <c r="AA2557" s="6" t="s">
        <v>433</v>
      </c>
      <c r="AB2557" s="47" t="s">
        <v>1486</v>
      </c>
      <c r="AC2557" s="47" t="s">
        <v>9271</v>
      </c>
      <c r="AD2557" s="47" t="s">
        <v>9266</v>
      </c>
      <c r="AE2557" s="47" t="s">
        <v>11619</v>
      </c>
      <c r="AF2557" s="6" t="s">
        <v>11620</v>
      </c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</row>
    <row r="2558" spans="1:43" s="1" customFormat="1" ht="15.75" x14ac:dyDescent="0.25">
      <c r="A2558" s="47">
        <v>2559</v>
      </c>
      <c r="B2558" s="47" t="s">
        <v>11621</v>
      </c>
      <c r="C2558" s="47" t="s">
        <v>3023</v>
      </c>
      <c r="D2558" s="69" t="s">
        <v>1685</v>
      </c>
      <c r="E2558" s="47">
        <v>1979</v>
      </c>
      <c r="F2558" s="69" t="s">
        <v>3049</v>
      </c>
      <c r="G2558" s="69" t="s">
        <v>3043</v>
      </c>
      <c r="H2558" s="69" t="s">
        <v>443</v>
      </c>
      <c r="I2558" s="70">
        <v>8.3748665126939308</v>
      </c>
      <c r="J2558" s="47" t="s">
        <v>430</v>
      </c>
      <c r="K2558" s="47">
        <v>6</v>
      </c>
      <c r="L2558" s="71"/>
      <c r="M2558" s="47">
        <v>75</v>
      </c>
      <c r="N2558" s="48">
        <f t="shared" si="241"/>
        <v>140</v>
      </c>
      <c r="O2558" s="48">
        <f t="shared" si="236"/>
        <v>1172.4813117771503</v>
      </c>
      <c r="P2558" s="72">
        <f t="shared" si="237"/>
        <v>117.24813117771504</v>
      </c>
      <c r="Q2558" s="73">
        <f t="shared" si="238"/>
        <v>193.4594164432298</v>
      </c>
      <c r="R2558" s="48">
        <f t="shared" si="239"/>
        <v>1483.1888593980952</v>
      </c>
      <c r="S2558" s="74">
        <f t="shared" si="240"/>
        <v>30</v>
      </c>
      <c r="T2558" s="6" t="s">
        <v>431</v>
      </c>
      <c r="U2558" s="47" t="s">
        <v>432</v>
      </c>
      <c r="V2558" s="47">
        <v>1</v>
      </c>
      <c r="W2558" s="47">
        <v>1</v>
      </c>
      <c r="X2558" s="47">
        <v>1</v>
      </c>
      <c r="Y2558" s="47">
        <v>1</v>
      </c>
      <c r="Z2558" s="75">
        <v>40855.637418981481</v>
      </c>
      <c r="AA2558" s="6" t="s">
        <v>433</v>
      </c>
      <c r="AB2558" s="47" t="s">
        <v>1686</v>
      </c>
      <c r="AC2558" s="47" t="s">
        <v>8153</v>
      </c>
      <c r="AD2558" s="47" t="s">
        <v>3066</v>
      </c>
      <c r="AE2558" s="47" t="s">
        <v>11622</v>
      </c>
      <c r="AF2558" s="6" t="s">
        <v>11623</v>
      </c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</row>
    <row r="2559" spans="1:43" s="1" customFormat="1" ht="15.75" x14ac:dyDescent="0.25">
      <c r="A2559" s="47">
        <v>2560</v>
      </c>
      <c r="B2559" s="47" t="s">
        <v>11624</v>
      </c>
      <c r="C2559" s="47" t="s">
        <v>3023</v>
      </c>
      <c r="D2559" s="69" t="s">
        <v>1685</v>
      </c>
      <c r="E2559" s="47">
        <v>1979</v>
      </c>
      <c r="F2559" s="69" t="s">
        <v>3049</v>
      </c>
      <c r="G2559" s="69" t="s">
        <v>3043</v>
      </c>
      <c r="H2559" s="69" t="s">
        <v>443</v>
      </c>
      <c r="I2559" s="70">
        <v>3.614875931507787</v>
      </c>
      <c r="J2559" s="47" t="s">
        <v>430</v>
      </c>
      <c r="K2559" s="47">
        <v>6</v>
      </c>
      <c r="L2559" s="71"/>
      <c r="M2559" s="47">
        <v>75</v>
      </c>
      <c r="N2559" s="48">
        <f t="shared" si="241"/>
        <v>140</v>
      </c>
      <c r="O2559" s="48">
        <f t="shared" si="236"/>
        <v>506.08263041109018</v>
      </c>
      <c r="P2559" s="72">
        <f t="shared" si="237"/>
        <v>50.608263041109019</v>
      </c>
      <c r="Q2559" s="73">
        <f t="shared" si="238"/>
        <v>83.503634017829881</v>
      </c>
      <c r="R2559" s="48">
        <f t="shared" si="239"/>
        <v>640.19452747002913</v>
      </c>
      <c r="S2559" s="74">
        <f t="shared" si="240"/>
        <v>30</v>
      </c>
      <c r="T2559" s="6" t="s">
        <v>431</v>
      </c>
      <c r="U2559" s="47" t="s">
        <v>432</v>
      </c>
      <c r="V2559" s="47">
        <v>1</v>
      </c>
      <c r="W2559" s="47">
        <v>1</v>
      </c>
      <c r="X2559" s="47">
        <v>1</v>
      </c>
      <c r="Y2559" s="47">
        <v>1</v>
      </c>
      <c r="Z2559" s="75">
        <v>40855.637418981481</v>
      </c>
      <c r="AA2559" s="6" t="s">
        <v>433</v>
      </c>
      <c r="AB2559" s="47" t="s">
        <v>1686</v>
      </c>
      <c r="AC2559" s="47" t="s">
        <v>8134</v>
      </c>
      <c r="AD2559" s="47" t="s">
        <v>11625</v>
      </c>
      <c r="AE2559" s="47" t="s">
        <v>11626</v>
      </c>
      <c r="AF2559" s="6" t="s">
        <v>11627</v>
      </c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</row>
    <row r="2560" spans="1:43" s="1" customFormat="1" ht="15.75" x14ac:dyDescent="0.25">
      <c r="A2560" s="47">
        <v>2561</v>
      </c>
      <c r="B2560" s="47" t="s">
        <v>11628</v>
      </c>
      <c r="C2560" s="47" t="s">
        <v>3082</v>
      </c>
      <c r="D2560" s="69" t="s">
        <v>1685</v>
      </c>
      <c r="E2560" s="47">
        <v>1979</v>
      </c>
      <c r="F2560" s="69" t="s">
        <v>443</v>
      </c>
      <c r="G2560" s="69" t="s">
        <v>562</v>
      </c>
      <c r="H2560" s="69" t="s">
        <v>3083</v>
      </c>
      <c r="I2560" s="70">
        <v>2.999830122390887</v>
      </c>
      <c r="J2560" s="47" t="s">
        <v>430</v>
      </c>
      <c r="K2560" s="47">
        <v>10</v>
      </c>
      <c r="L2560" s="71"/>
      <c r="M2560" s="47">
        <v>75</v>
      </c>
      <c r="N2560" s="48">
        <f t="shared" si="241"/>
        <v>180</v>
      </c>
      <c r="O2560" s="48">
        <f t="shared" si="236"/>
        <v>539.96942203035962</v>
      </c>
      <c r="P2560" s="72">
        <f t="shared" si="237"/>
        <v>53.996942203035964</v>
      </c>
      <c r="Q2560" s="73">
        <f t="shared" si="238"/>
        <v>89.09495463500933</v>
      </c>
      <c r="R2560" s="48">
        <f t="shared" si="239"/>
        <v>683.0613188684049</v>
      </c>
      <c r="S2560" s="74">
        <f t="shared" si="240"/>
        <v>30</v>
      </c>
      <c r="T2560" s="6" t="s">
        <v>431</v>
      </c>
      <c r="U2560" s="47" t="s">
        <v>432</v>
      </c>
      <c r="V2560" s="47">
        <v>1</v>
      </c>
      <c r="W2560" s="47">
        <v>1</v>
      </c>
      <c r="X2560" s="47">
        <v>1</v>
      </c>
      <c r="Y2560" s="47">
        <v>1</v>
      </c>
      <c r="Z2560" s="75">
        <v>40855.637418981481</v>
      </c>
      <c r="AA2560" s="6" t="s">
        <v>433</v>
      </c>
      <c r="AB2560" s="47" t="s">
        <v>1686</v>
      </c>
      <c r="AC2560" s="47" t="s">
        <v>11629</v>
      </c>
      <c r="AD2560" s="47" t="s">
        <v>3089</v>
      </c>
      <c r="AE2560" s="47" t="s">
        <v>11630</v>
      </c>
      <c r="AF2560" s="6" t="s">
        <v>11631</v>
      </c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</row>
    <row r="2561" spans="1:43" s="1" customFormat="1" ht="15.75" x14ac:dyDescent="0.25">
      <c r="A2561" s="47">
        <v>2562</v>
      </c>
      <c r="B2561" s="47" t="s">
        <v>11632</v>
      </c>
      <c r="C2561" s="47" t="s">
        <v>3140</v>
      </c>
      <c r="D2561" s="69" t="s">
        <v>3147</v>
      </c>
      <c r="E2561" s="47">
        <v>1999</v>
      </c>
      <c r="F2561" s="69" t="s">
        <v>3107</v>
      </c>
      <c r="G2561" s="69" t="s">
        <v>562</v>
      </c>
      <c r="H2561" s="69" t="s">
        <v>3134</v>
      </c>
      <c r="I2561" s="70">
        <v>1.483106369041451</v>
      </c>
      <c r="J2561" s="47" t="s">
        <v>430</v>
      </c>
      <c r="K2561" s="47">
        <v>8</v>
      </c>
      <c r="L2561" s="71"/>
      <c r="M2561" s="47">
        <v>75</v>
      </c>
      <c r="N2561" s="48">
        <f t="shared" si="241"/>
        <v>160</v>
      </c>
      <c r="O2561" s="48">
        <f t="shared" si="236"/>
        <v>237.29701904663216</v>
      </c>
      <c r="P2561" s="72">
        <f t="shared" si="237"/>
        <v>23.729701904663216</v>
      </c>
      <c r="Q2561" s="73">
        <f t="shared" si="238"/>
        <v>39.154008142694302</v>
      </c>
      <c r="R2561" s="48">
        <f t="shared" si="239"/>
        <v>300.18072909398967</v>
      </c>
      <c r="S2561" s="74">
        <f t="shared" si="240"/>
        <v>50</v>
      </c>
      <c r="T2561" s="6" t="s">
        <v>431</v>
      </c>
      <c r="U2561" s="47" t="s">
        <v>432</v>
      </c>
      <c r="V2561" s="47">
        <v>1</v>
      </c>
      <c r="W2561" s="47">
        <v>1</v>
      </c>
      <c r="X2561" s="47">
        <v>1</v>
      </c>
      <c r="Y2561" s="47">
        <v>1</v>
      </c>
      <c r="Z2561" s="75">
        <v>40855.637418981481</v>
      </c>
      <c r="AA2561" s="6" t="s">
        <v>433</v>
      </c>
      <c r="AB2561" s="47" t="s">
        <v>3141</v>
      </c>
      <c r="AC2561" s="47" t="s">
        <v>11633</v>
      </c>
      <c r="AD2561" s="47" t="s">
        <v>11634</v>
      </c>
      <c r="AE2561" s="47" t="s">
        <v>11635</v>
      </c>
      <c r="AF2561" s="6" t="s">
        <v>11636</v>
      </c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</row>
    <row r="2562" spans="1:43" s="1" customFormat="1" ht="47.25" x14ac:dyDescent="0.25">
      <c r="A2562" s="47">
        <v>2563</v>
      </c>
      <c r="B2562" s="47" t="s">
        <v>11637</v>
      </c>
      <c r="C2562" s="47" t="s">
        <v>4150</v>
      </c>
      <c r="D2562" s="69" t="s">
        <v>1913</v>
      </c>
      <c r="E2562" s="47">
        <v>1993</v>
      </c>
      <c r="F2562" s="69" t="s">
        <v>905</v>
      </c>
      <c r="G2562" s="69" t="s">
        <v>5944</v>
      </c>
      <c r="H2562" s="69" t="s">
        <v>4110</v>
      </c>
      <c r="I2562" s="70">
        <v>248.77680788463289</v>
      </c>
      <c r="J2562" s="47" t="s">
        <v>430</v>
      </c>
      <c r="K2562" s="47">
        <v>10</v>
      </c>
      <c r="L2562" s="71"/>
      <c r="M2562" s="47">
        <v>75</v>
      </c>
      <c r="N2562" s="48">
        <f t="shared" si="241"/>
        <v>180</v>
      </c>
      <c r="O2562" s="48">
        <f t="shared" si="236"/>
        <v>44779.825419233923</v>
      </c>
      <c r="P2562" s="72">
        <f t="shared" si="237"/>
        <v>4477.9825419233921</v>
      </c>
      <c r="Q2562" s="73">
        <f t="shared" si="238"/>
        <v>7388.6711941735966</v>
      </c>
      <c r="R2562" s="48">
        <f t="shared" si="239"/>
        <v>56646.479155330911</v>
      </c>
      <c r="S2562" s="74">
        <f t="shared" si="240"/>
        <v>44</v>
      </c>
      <c r="T2562" s="6" t="s">
        <v>431</v>
      </c>
      <c r="U2562" s="47" t="s">
        <v>432</v>
      </c>
      <c r="V2562" s="47">
        <v>1</v>
      </c>
      <c r="W2562" s="47">
        <v>1</v>
      </c>
      <c r="X2562" s="47">
        <v>1</v>
      </c>
      <c r="Y2562" s="47">
        <v>1</v>
      </c>
      <c r="Z2562" s="75">
        <v>40855.637418981481</v>
      </c>
      <c r="AA2562" s="6" t="s">
        <v>433</v>
      </c>
      <c r="AB2562" s="47" t="s">
        <v>1914</v>
      </c>
      <c r="AC2562" s="47" t="s">
        <v>10363</v>
      </c>
      <c r="AD2562" s="47" t="s">
        <v>5997</v>
      </c>
      <c r="AE2562" s="47" t="s">
        <v>11638</v>
      </c>
      <c r="AF2562" s="6" t="s">
        <v>11639</v>
      </c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</row>
    <row r="2563" spans="1:43" s="1" customFormat="1" ht="31.5" x14ac:dyDescent="0.25">
      <c r="A2563" s="47">
        <v>2564</v>
      </c>
      <c r="B2563" s="47" t="s">
        <v>11640</v>
      </c>
      <c r="C2563" s="47" t="s">
        <v>5602</v>
      </c>
      <c r="D2563" s="69" t="s">
        <v>918</v>
      </c>
      <c r="E2563" s="47">
        <v>1977</v>
      </c>
      <c r="F2563" s="69" t="s">
        <v>905</v>
      </c>
      <c r="G2563" s="69" t="s">
        <v>2864</v>
      </c>
      <c r="H2563" s="69" t="s">
        <v>428</v>
      </c>
      <c r="I2563" s="70">
        <v>339.18790941073257</v>
      </c>
      <c r="J2563" s="47" t="s">
        <v>799</v>
      </c>
      <c r="K2563" s="47">
        <v>10</v>
      </c>
      <c r="L2563" s="71"/>
      <c r="M2563" s="47">
        <v>75</v>
      </c>
      <c r="N2563" s="48">
        <f t="shared" si="241"/>
        <v>180</v>
      </c>
      <c r="O2563" s="48">
        <f t="shared" si="236"/>
        <v>61053.823693931859</v>
      </c>
      <c r="P2563" s="72">
        <f t="shared" si="237"/>
        <v>6105.3823693931863</v>
      </c>
      <c r="Q2563" s="73">
        <f t="shared" si="238"/>
        <v>10073.880909498757</v>
      </c>
      <c r="R2563" s="48">
        <f t="shared" si="239"/>
        <v>77233.086972823803</v>
      </c>
      <c r="S2563" s="74">
        <f t="shared" si="240"/>
        <v>28</v>
      </c>
      <c r="T2563" s="6" t="s">
        <v>431</v>
      </c>
      <c r="U2563" s="47" t="s">
        <v>432</v>
      </c>
      <c r="V2563" s="47">
        <v>1</v>
      </c>
      <c r="W2563" s="47">
        <v>1</v>
      </c>
      <c r="X2563" s="47">
        <v>1</v>
      </c>
      <c r="Y2563" s="47">
        <v>1</v>
      </c>
      <c r="Z2563" s="75">
        <v>40855.637418981481</v>
      </c>
      <c r="AA2563" s="6" t="s">
        <v>433</v>
      </c>
      <c r="AB2563" s="47" t="s">
        <v>920</v>
      </c>
      <c r="AC2563" s="47" t="s">
        <v>11641</v>
      </c>
      <c r="AD2563" s="47" t="s">
        <v>8561</v>
      </c>
      <c r="AE2563" s="47" t="s">
        <v>11642</v>
      </c>
      <c r="AF2563" s="6" t="s">
        <v>11643</v>
      </c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</row>
    <row r="2564" spans="1:43" s="1" customFormat="1" ht="15.75" x14ac:dyDescent="0.25">
      <c r="A2564" s="47">
        <v>2565</v>
      </c>
      <c r="B2564" s="47" t="s">
        <v>11644</v>
      </c>
      <c r="C2564" s="47" t="s">
        <v>3765</v>
      </c>
      <c r="D2564" s="69" t="s">
        <v>3766</v>
      </c>
      <c r="E2564" s="47">
        <v>1999</v>
      </c>
      <c r="F2564" s="69" t="s">
        <v>443</v>
      </c>
      <c r="G2564" s="69" t="s">
        <v>3767</v>
      </c>
      <c r="H2564" s="69" t="s">
        <v>3768</v>
      </c>
      <c r="I2564" s="70">
        <v>4.0000515178780294</v>
      </c>
      <c r="J2564" s="47" t="s">
        <v>430</v>
      </c>
      <c r="K2564" s="47">
        <v>8</v>
      </c>
      <c r="L2564" s="71"/>
      <c r="M2564" s="47">
        <v>75</v>
      </c>
      <c r="N2564" s="48">
        <f t="shared" si="241"/>
        <v>160</v>
      </c>
      <c r="O2564" s="48">
        <f t="shared" si="236"/>
        <v>640.00824286048464</v>
      </c>
      <c r="P2564" s="72">
        <f t="shared" si="237"/>
        <v>64.00082428604847</v>
      </c>
      <c r="Q2564" s="73">
        <f t="shared" si="238"/>
        <v>105.60136007197995</v>
      </c>
      <c r="R2564" s="48">
        <f t="shared" si="239"/>
        <v>809.610427218513</v>
      </c>
      <c r="S2564" s="74">
        <f t="shared" si="240"/>
        <v>50</v>
      </c>
      <c r="T2564" s="6" t="s">
        <v>431</v>
      </c>
      <c r="U2564" s="47" t="s">
        <v>432</v>
      </c>
      <c r="V2564" s="47">
        <v>1</v>
      </c>
      <c r="W2564" s="47">
        <v>1</v>
      </c>
      <c r="X2564" s="47">
        <v>1</v>
      </c>
      <c r="Y2564" s="47">
        <v>1</v>
      </c>
      <c r="Z2564" s="75">
        <v>40855.637418981481</v>
      </c>
      <c r="AA2564" s="6" t="s">
        <v>433</v>
      </c>
      <c r="AB2564" s="47" t="s">
        <v>3769</v>
      </c>
      <c r="AC2564" s="47" t="s">
        <v>3809</v>
      </c>
      <c r="AD2564" s="47" t="s">
        <v>3770</v>
      </c>
      <c r="AE2564" s="47" t="s">
        <v>11645</v>
      </c>
      <c r="AF2564" s="6" t="s">
        <v>11646</v>
      </c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</row>
    <row r="2565" spans="1:43" s="1" customFormat="1" ht="15.75" x14ac:dyDescent="0.25">
      <c r="A2565" s="47">
        <v>2566</v>
      </c>
      <c r="B2565" s="47" t="s">
        <v>11647</v>
      </c>
      <c r="C2565" s="47" t="s">
        <v>3765</v>
      </c>
      <c r="D2565" s="69" t="s">
        <v>3766</v>
      </c>
      <c r="E2565" s="47">
        <v>1999</v>
      </c>
      <c r="F2565" s="69" t="s">
        <v>443</v>
      </c>
      <c r="G2565" s="69" t="s">
        <v>3814</v>
      </c>
      <c r="H2565" s="69" t="s">
        <v>3767</v>
      </c>
      <c r="I2565" s="70">
        <v>33.999841755813812</v>
      </c>
      <c r="J2565" s="47" t="s">
        <v>430</v>
      </c>
      <c r="K2565" s="47">
        <v>8</v>
      </c>
      <c r="L2565" s="71"/>
      <c r="M2565" s="47">
        <v>75</v>
      </c>
      <c r="N2565" s="48">
        <f t="shared" si="241"/>
        <v>160</v>
      </c>
      <c r="O2565" s="48">
        <f t="shared" si="236"/>
        <v>5439.9746809302096</v>
      </c>
      <c r="P2565" s="72">
        <f t="shared" si="237"/>
        <v>543.99746809302098</v>
      </c>
      <c r="Q2565" s="73">
        <f t="shared" si="238"/>
        <v>897.59582235348455</v>
      </c>
      <c r="R2565" s="48">
        <f t="shared" si="239"/>
        <v>6881.5679713767149</v>
      </c>
      <c r="S2565" s="74">
        <f t="shared" si="240"/>
        <v>50</v>
      </c>
      <c r="T2565" s="6" t="s">
        <v>431</v>
      </c>
      <c r="U2565" s="47" t="s">
        <v>432</v>
      </c>
      <c r="V2565" s="47">
        <v>1</v>
      </c>
      <c r="W2565" s="47">
        <v>1</v>
      </c>
      <c r="X2565" s="47">
        <v>1</v>
      </c>
      <c r="Y2565" s="47">
        <v>1</v>
      </c>
      <c r="Z2565" s="75">
        <v>40855.637418981481</v>
      </c>
      <c r="AA2565" s="6" t="s">
        <v>433</v>
      </c>
      <c r="AB2565" s="47" t="s">
        <v>3769</v>
      </c>
      <c r="AC2565" s="47" t="s">
        <v>3816</v>
      </c>
      <c r="AD2565" s="47" t="s">
        <v>3809</v>
      </c>
      <c r="AE2565" s="47" t="s">
        <v>11648</v>
      </c>
      <c r="AF2565" s="6" t="s">
        <v>11649</v>
      </c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</row>
    <row r="2566" spans="1:43" s="1" customFormat="1" ht="15.75" x14ac:dyDescent="0.25">
      <c r="A2566" s="47">
        <v>2567</v>
      </c>
      <c r="B2566" s="47" t="s">
        <v>11650</v>
      </c>
      <c r="C2566" s="47" t="s">
        <v>3140</v>
      </c>
      <c r="D2566" s="69" t="s">
        <v>1743</v>
      </c>
      <c r="E2566" s="47">
        <v>1981</v>
      </c>
      <c r="F2566" s="69" t="s">
        <v>562</v>
      </c>
      <c r="G2566" s="69" t="s">
        <v>3107</v>
      </c>
      <c r="H2566" s="69" t="s">
        <v>443</v>
      </c>
      <c r="I2566" s="70">
        <v>646.95331742682981</v>
      </c>
      <c r="J2566" s="47" t="s">
        <v>430</v>
      </c>
      <c r="K2566" s="47">
        <v>10</v>
      </c>
      <c r="L2566" s="71"/>
      <c r="M2566" s="47">
        <v>75</v>
      </c>
      <c r="N2566" s="48">
        <f t="shared" si="241"/>
        <v>180</v>
      </c>
      <c r="O2566" s="48">
        <f t="shared" ref="O2566:O2629" si="242">N2566*I2566</f>
        <v>116451.59713682937</v>
      </c>
      <c r="P2566" s="72">
        <f t="shared" ref="P2566:P2629" si="243">O2566*0.1</f>
        <v>11645.159713682937</v>
      </c>
      <c r="Q2566" s="73">
        <f t="shared" ref="Q2566:Q2629" si="244">SUM(O2566:P2566)*0.15</f>
        <v>19214.513527576844</v>
      </c>
      <c r="R2566" s="48">
        <f t="shared" ref="R2566:R2629" si="245">SUM(O2566:Q2566)</f>
        <v>147311.27037808916</v>
      </c>
      <c r="S2566" s="74">
        <f t="shared" si="240"/>
        <v>32</v>
      </c>
      <c r="T2566" s="6" t="s">
        <v>431</v>
      </c>
      <c r="U2566" s="47" t="s">
        <v>432</v>
      </c>
      <c r="V2566" s="47">
        <v>1</v>
      </c>
      <c r="W2566" s="47">
        <v>1</v>
      </c>
      <c r="X2566" s="47">
        <v>1</v>
      </c>
      <c r="Y2566" s="47">
        <v>1</v>
      </c>
      <c r="Z2566" s="75">
        <v>40855.637418981481</v>
      </c>
      <c r="AA2566" s="6" t="s">
        <v>433</v>
      </c>
      <c r="AB2566" s="47" t="s">
        <v>1745</v>
      </c>
      <c r="AC2566" s="47" t="s">
        <v>11633</v>
      </c>
      <c r="AD2566" s="47" t="s">
        <v>11651</v>
      </c>
      <c r="AE2566" s="47" t="s">
        <v>11652</v>
      </c>
      <c r="AF2566" s="6" t="s">
        <v>11653</v>
      </c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</row>
    <row r="2567" spans="1:43" s="1" customFormat="1" ht="15.75" x14ac:dyDescent="0.25">
      <c r="A2567" s="47">
        <v>2568</v>
      </c>
      <c r="B2567" s="47" t="s">
        <v>11654</v>
      </c>
      <c r="C2567" s="47" t="s">
        <v>3452</v>
      </c>
      <c r="D2567" s="69" t="s">
        <v>1743</v>
      </c>
      <c r="E2567" s="47">
        <v>1981</v>
      </c>
      <c r="F2567" s="69" t="s">
        <v>3412</v>
      </c>
      <c r="G2567" s="69" t="s">
        <v>1462</v>
      </c>
      <c r="H2567" s="69" t="s">
        <v>11655</v>
      </c>
      <c r="I2567" s="70">
        <v>74.340829489821729</v>
      </c>
      <c r="J2567" s="47" t="s">
        <v>430</v>
      </c>
      <c r="K2567" s="47">
        <v>8</v>
      </c>
      <c r="L2567" s="71"/>
      <c r="M2567" s="47">
        <v>75</v>
      </c>
      <c r="N2567" s="48">
        <f t="shared" si="241"/>
        <v>160</v>
      </c>
      <c r="O2567" s="48">
        <f t="shared" si="242"/>
        <v>11894.532718371476</v>
      </c>
      <c r="P2567" s="72">
        <f t="shared" si="243"/>
        <v>1189.4532718371477</v>
      </c>
      <c r="Q2567" s="73">
        <f t="shared" si="244"/>
        <v>1962.5978985312936</v>
      </c>
      <c r="R2567" s="48">
        <f t="shared" si="245"/>
        <v>15046.583888739919</v>
      </c>
      <c r="S2567" s="74">
        <f t="shared" ref="S2567:S2630" si="246">M2567-ABS($I$2-E2567)</f>
        <v>32</v>
      </c>
      <c r="T2567" s="6" t="s">
        <v>431</v>
      </c>
      <c r="U2567" s="47" t="s">
        <v>432</v>
      </c>
      <c r="V2567" s="47">
        <v>1</v>
      </c>
      <c r="W2567" s="47">
        <v>1</v>
      </c>
      <c r="X2567" s="47">
        <v>1</v>
      </c>
      <c r="Y2567" s="47">
        <v>1</v>
      </c>
      <c r="Z2567" s="75">
        <v>40855.637430555558</v>
      </c>
      <c r="AA2567" s="6" t="s">
        <v>433</v>
      </c>
      <c r="AB2567" s="47" t="s">
        <v>1745</v>
      </c>
      <c r="AC2567" s="47" t="s">
        <v>8432</v>
      </c>
      <c r="AD2567" s="47" t="s">
        <v>11656</v>
      </c>
      <c r="AE2567" s="47" t="s">
        <v>11657</v>
      </c>
      <c r="AF2567" s="6" t="s">
        <v>11658</v>
      </c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</row>
    <row r="2568" spans="1:43" s="1" customFormat="1" ht="15.75" x14ac:dyDescent="0.25">
      <c r="A2568" s="47">
        <v>2569</v>
      </c>
      <c r="B2568" s="47" t="s">
        <v>11659</v>
      </c>
      <c r="C2568" s="47" t="s">
        <v>7772</v>
      </c>
      <c r="D2568" s="69" t="s">
        <v>1743</v>
      </c>
      <c r="E2568" s="47">
        <v>1981</v>
      </c>
      <c r="F2568" s="69" t="s">
        <v>3460</v>
      </c>
      <c r="G2568" s="69" t="s">
        <v>4652</v>
      </c>
      <c r="H2568" s="69" t="s">
        <v>3412</v>
      </c>
      <c r="I2568" s="70">
        <v>13.00283275222453</v>
      </c>
      <c r="J2568" s="47" t="s">
        <v>430</v>
      </c>
      <c r="K2568" s="47">
        <v>6</v>
      </c>
      <c r="L2568" s="71"/>
      <c r="M2568" s="47">
        <v>75</v>
      </c>
      <c r="N2568" s="48">
        <f t="shared" si="241"/>
        <v>140</v>
      </c>
      <c r="O2568" s="48">
        <f t="shared" si="242"/>
        <v>1820.3965853114341</v>
      </c>
      <c r="P2568" s="72">
        <f t="shared" si="243"/>
        <v>182.03965853114343</v>
      </c>
      <c r="Q2568" s="73">
        <f t="shared" si="244"/>
        <v>300.36543657638663</v>
      </c>
      <c r="R2568" s="48">
        <f t="shared" si="245"/>
        <v>2302.8016804189642</v>
      </c>
      <c r="S2568" s="74">
        <f t="shared" si="246"/>
        <v>32</v>
      </c>
      <c r="T2568" s="6" t="s">
        <v>431</v>
      </c>
      <c r="U2568" s="47" t="s">
        <v>432</v>
      </c>
      <c r="V2568" s="47">
        <v>1</v>
      </c>
      <c r="W2568" s="47">
        <v>1</v>
      </c>
      <c r="X2568" s="47">
        <v>1</v>
      </c>
      <c r="Y2568" s="47">
        <v>1</v>
      </c>
      <c r="Z2568" s="75">
        <v>40855.637430555558</v>
      </c>
      <c r="AA2568" s="6" t="s">
        <v>433</v>
      </c>
      <c r="AB2568" s="47" t="s">
        <v>1745</v>
      </c>
      <c r="AC2568" s="47" t="s">
        <v>8538</v>
      </c>
      <c r="AD2568" s="47" t="s">
        <v>7779</v>
      </c>
      <c r="AE2568" s="47" t="s">
        <v>11660</v>
      </c>
      <c r="AF2568" s="6" t="s">
        <v>11661</v>
      </c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</row>
    <row r="2569" spans="1:43" s="1" customFormat="1" ht="15.75" x14ac:dyDescent="0.25">
      <c r="A2569" s="47">
        <v>2570</v>
      </c>
      <c r="B2569" s="47" t="s">
        <v>11662</v>
      </c>
      <c r="C2569" s="47" t="s">
        <v>7772</v>
      </c>
      <c r="D2569" s="69" t="s">
        <v>1743</v>
      </c>
      <c r="E2569" s="47">
        <v>1981</v>
      </c>
      <c r="F2569" s="69" t="s">
        <v>3412</v>
      </c>
      <c r="G2569" s="69" t="s">
        <v>1462</v>
      </c>
      <c r="H2569" s="69" t="s">
        <v>11655</v>
      </c>
      <c r="I2569" s="70">
        <v>508.26197949787439</v>
      </c>
      <c r="J2569" s="47" t="s">
        <v>430</v>
      </c>
      <c r="K2569" s="47">
        <v>8</v>
      </c>
      <c r="L2569" s="71"/>
      <c r="M2569" s="47">
        <v>75</v>
      </c>
      <c r="N2569" s="48">
        <f t="shared" si="241"/>
        <v>160</v>
      </c>
      <c r="O2569" s="48">
        <f t="shared" si="242"/>
        <v>81321.916719659901</v>
      </c>
      <c r="P2569" s="72">
        <f t="shared" si="243"/>
        <v>8132.1916719659903</v>
      </c>
      <c r="Q2569" s="73">
        <f t="shared" si="244"/>
        <v>13418.116258743883</v>
      </c>
      <c r="R2569" s="48">
        <f t="shared" si="245"/>
        <v>102872.22465036978</v>
      </c>
      <c r="S2569" s="74">
        <f t="shared" si="246"/>
        <v>32</v>
      </c>
      <c r="T2569" s="6" t="s">
        <v>431</v>
      </c>
      <c r="U2569" s="47" t="s">
        <v>432</v>
      </c>
      <c r="V2569" s="47">
        <v>1</v>
      </c>
      <c r="W2569" s="47">
        <v>1</v>
      </c>
      <c r="X2569" s="47">
        <v>1</v>
      </c>
      <c r="Y2569" s="47">
        <v>1</v>
      </c>
      <c r="Z2569" s="75">
        <v>40855.637430555558</v>
      </c>
      <c r="AA2569" s="6" t="s">
        <v>433</v>
      </c>
      <c r="AB2569" s="47" t="s">
        <v>1745</v>
      </c>
      <c r="AC2569" s="47" t="s">
        <v>11656</v>
      </c>
      <c r="AD2569" s="47" t="s">
        <v>8498</v>
      </c>
      <c r="AE2569" s="47" t="s">
        <v>11663</v>
      </c>
      <c r="AF2569" s="6" t="s">
        <v>11664</v>
      </c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</row>
    <row r="2570" spans="1:43" s="1" customFormat="1" ht="15.75" x14ac:dyDescent="0.25">
      <c r="A2570" s="47">
        <v>2571</v>
      </c>
      <c r="B2570" s="47" t="s">
        <v>11665</v>
      </c>
      <c r="C2570" s="47" t="s">
        <v>3565</v>
      </c>
      <c r="D2570" s="69" t="s">
        <v>1743</v>
      </c>
      <c r="E2570" s="47">
        <v>1981</v>
      </c>
      <c r="F2570" s="69" t="s">
        <v>3412</v>
      </c>
      <c r="G2570" s="69" t="s">
        <v>3460</v>
      </c>
      <c r="H2570" s="69" t="s">
        <v>1942</v>
      </c>
      <c r="I2570" s="70">
        <v>193.74917400520289</v>
      </c>
      <c r="J2570" s="47" t="s">
        <v>430</v>
      </c>
      <c r="K2570" s="47">
        <v>12</v>
      </c>
      <c r="L2570" s="71"/>
      <c r="M2570" s="47">
        <v>75</v>
      </c>
      <c r="N2570" s="48">
        <f t="shared" si="241"/>
        <v>200</v>
      </c>
      <c r="O2570" s="48">
        <f t="shared" si="242"/>
        <v>38749.834801040575</v>
      </c>
      <c r="P2570" s="72">
        <f t="shared" si="243"/>
        <v>3874.9834801040579</v>
      </c>
      <c r="Q2570" s="73">
        <f t="shared" si="244"/>
        <v>6393.7227421716943</v>
      </c>
      <c r="R2570" s="48">
        <f t="shared" si="245"/>
        <v>49018.541023316327</v>
      </c>
      <c r="S2570" s="74">
        <f t="shared" si="246"/>
        <v>32</v>
      </c>
      <c r="T2570" s="6" t="s">
        <v>431</v>
      </c>
      <c r="U2570" s="47" t="s">
        <v>432</v>
      </c>
      <c r="V2570" s="47">
        <v>1</v>
      </c>
      <c r="W2570" s="47">
        <v>1</v>
      </c>
      <c r="X2570" s="47">
        <v>1</v>
      </c>
      <c r="Y2570" s="47">
        <v>1</v>
      </c>
      <c r="Z2570" s="75">
        <v>40855.637430555558</v>
      </c>
      <c r="AA2570" s="6" t="s">
        <v>433</v>
      </c>
      <c r="AB2570" s="47" t="s">
        <v>1745</v>
      </c>
      <c r="AC2570" s="47" t="s">
        <v>11666</v>
      </c>
      <c r="AD2570" s="47"/>
      <c r="AE2570" s="47" t="s">
        <v>11667</v>
      </c>
      <c r="AF2570" s="6" t="s">
        <v>11668</v>
      </c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</row>
    <row r="2571" spans="1:43" s="1" customFormat="1" ht="15.75" x14ac:dyDescent="0.25">
      <c r="A2571" s="47">
        <v>2572</v>
      </c>
      <c r="B2571" s="47" t="s">
        <v>11669</v>
      </c>
      <c r="C2571" s="47" t="s">
        <v>3565</v>
      </c>
      <c r="D2571" s="69" t="s">
        <v>1743</v>
      </c>
      <c r="E2571" s="47">
        <v>1981</v>
      </c>
      <c r="F2571" s="69" t="s">
        <v>3412</v>
      </c>
      <c r="G2571" s="69" t="s">
        <v>3460</v>
      </c>
      <c r="H2571" s="69" t="s">
        <v>1942</v>
      </c>
      <c r="I2571" s="70">
        <v>105.59059563048049</v>
      </c>
      <c r="J2571" s="47" t="s">
        <v>430</v>
      </c>
      <c r="K2571" s="47">
        <v>12</v>
      </c>
      <c r="L2571" s="71"/>
      <c r="M2571" s="47">
        <v>75</v>
      </c>
      <c r="N2571" s="48">
        <f t="shared" si="241"/>
        <v>200</v>
      </c>
      <c r="O2571" s="48">
        <f t="shared" si="242"/>
        <v>21118.119126096099</v>
      </c>
      <c r="P2571" s="72">
        <f t="shared" si="243"/>
        <v>2111.8119126096099</v>
      </c>
      <c r="Q2571" s="73">
        <f t="shared" si="244"/>
        <v>3484.4896558058563</v>
      </c>
      <c r="R2571" s="48">
        <f t="shared" si="245"/>
        <v>26714.420694511566</v>
      </c>
      <c r="S2571" s="74">
        <f t="shared" si="246"/>
        <v>32</v>
      </c>
      <c r="T2571" s="6" t="s">
        <v>431</v>
      </c>
      <c r="U2571" s="47" t="s">
        <v>432</v>
      </c>
      <c r="V2571" s="47">
        <v>1</v>
      </c>
      <c r="W2571" s="47">
        <v>1</v>
      </c>
      <c r="X2571" s="47">
        <v>1</v>
      </c>
      <c r="Y2571" s="47">
        <v>1</v>
      </c>
      <c r="Z2571" s="75">
        <v>40855.637430555558</v>
      </c>
      <c r="AA2571" s="6" t="s">
        <v>433</v>
      </c>
      <c r="AB2571" s="47" t="s">
        <v>1745</v>
      </c>
      <c r="AC2571" s="47" t="s">
        <v>11670</v>
      </c>
      <c r="AD2571" s="47" t="s">
        <v>11671</v>
      </c>
      <c r="AE2571" s="47" t="s">
        <v>11672</v>
      </c>
      <c r="AF2571" s="6" t="s">
        <v>11673</v>
      </c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</row>
    <row r="2572" spans="1:43" s="1" customFormat="1" ht="15.75" x14ac:dyDescent="0.25">
      <c r="A2572" s="47">
        <v>2573</v>
      </c>
      <c r="B2572" s="47" t="s">
        <v>11674</v>
      </c>
      <c r="C2572" s="47" t="s">
        <v>3565</v>
      </c>
      <c r="D2572" s="69" t="s">
        <v>1743</v>
      </c>
      <c r="E2572" s="47">
        <v>1981</v>
      </c>
      <c r="F2572" s="69" t="s">
        <v>3412</v>
      </c>
      <c r="G2572" s="69" t="s">
        <v>3460</v>
      </c>
      <c r="H2572" s="69" t="s">
        <v>1942</v>
      </c>
      <c r="I2572" s="70">
        <v>80.831245125418818</v>
      </c>
      <c r="J2572" s="47" t="s">
        <v>799</v>
      </c>
      <c r="K2572" s="47">
        <v>12</v>
      </c>
      <c r="L2572" s="71"/>
      <c r="M2572" s="47">
        <v>75</v>
      </c>
      <c r="N2572" s="48">
        <f t="shared" si="241"/>
        <v>200</v>
      </c>
      <c r="O2572" s="48">
        <f t="shared" si="242"/>
        <v>16166.249025083764</v>
      </c>
      <c r="P2572" s="72">
        <f t="shared" si="243"/>
        <v>1616.6249025083764</v>
      </c>
      <c r="Q2572" s="73">
        <f t="shared" si="244"/>
        <v>2667.4310891388209</v>
      </c>
      <c r="R2572" s="48">
        <f t="shared" si="245"/>
        <v>20450.305016730959</v>
      </c>
      <c r="S2572" s="74">
        <f t="shared" si="246"/>
        <v>32</v>
      </c>
      <c r="T2572" s="6" t="s">
        <v>11675</v>
      </c>
      <c r="U2572" s="47" t="s">
        <v>432</v>
      </c>
      <c r="V2572" s="47">
        <v>1</v>
      </c>
      <c r="W2572" s="47">
        <v>1</v>
      </c>
      <c r="X2572" s="47">
        <v>1</v>
      </c>
      <c r="Y2572" s="47">
        <v>1</v>
      </c>
      <c r="Z2572" s="75">
        <v>40855.637430555558</v>
      </c>
      <c r="AA2572" s="6" t="s">
        <v>433</v>
      </c>
      <c r="AB2572" s="47" t="s">
        <v>1745</v>
      </c>
      <c r="AC2572" s="47" t="s">
        <v>11671</v>
      </c>
      <c r="AD2572" s="47" t="s">
        <v>11666</v>
      </c>
      <c r="AE2572" s="47" t="s">
        <v>11676</v>
      </c>
      <c r="AF2572" s="6" t="s">
        <v>11677</v>
      </c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</row>
    <row r="2573" spans="1:43" s="1" customFormat="1" ht="15.75" x14ac:dyDescent="0.25">
      <c r="A2573" s="47">
        <v>2574</v>
      </c>
      <c r="B2573" s="47" t="s">
        <v>11678</v>
      </c>
      <c r="C2573" s="47" t="s">
        <v>3565</v>
      </c>
      <c r="D2573" s="69" t="s">
        <v>1743</v>
      </c>
      <c r="E2573" s="47">
        <v>1981</v>
      </c>
      <c r="F2573" s="69" t="s">
        <v>3412</v>
      </c>
      <c r="G2573" s="69" t="s">
        <v>3460</v>
      </c>
      <c r="H2573" s="69" t="s">
        <v>1942</v>
      </c>
      <c r="I2573" s="70">
        <v>88.041774145156282</v>
      </c>
      <c r="J2573" s="47" t="s">
        <v>430</v>
      </c>
      <c r="K2573" s="47">
        <v>12</v>
      </c>
      <c r="L2573" s="71"/>
      <c r="M2573" s="47">
        <v>75</v>
      </c>
      <c r="N2573" s="48">
        <f t="shared" si="241"/>
        <v>200</v>
      </c>
      <c r="O2573" s="48">
        <f t="shared" si="242"/>
        <v>17608.354829031257</v>
      </c>
      <c r="P2573" s="72">
        <f t="shared" si="243"/>
        <v>1760.8354829031259</v>
      </c>
      <c r="Q2573" s="73">
        <f t="shared" si="244"/>
        <v>2905.3785467901575</v>
      </c>
      <c r="R2573" s="48">
        <f t="shared" si="245"/>
        <v>22274.568858724542</v>
      </c>
      <c r="S2573" s="74">
        <f t="shared" si="246"/>
        <v>32</v>
      </c>
      <c r="T2573" s="6" t="s">
        <v>11675</v>
      </c>
      <c r="U2573" s="47" t="s">
        <v>432</v>
      </c>
      <c r="V2573" s="47">
        <v>1</v>
      </c>
      <c r="W2573" s="47">
        <v>1</v>
      </c>
      <c r="X2573" s="47">
        <v>1</v>
      </c>
      <c r="Y2573" s="47">
        <v>1</v>
      </c>
      <c r="Z2573" s="75">
        <v>40855.637430555558</v>
      </c>
      <c r="AA2573" s="6" t="s">
        <v>433</v>
      </c>
      <c r="AB2573" s="47" t="s">
        <v>1745</v>
      </c>
      <c r="AC2573" s="47" t="s">
        <v>11679</v>
      </c>
      <c r="AD2573" s="47" t="s">
        <v>11670</v>
      </c>
      <c r="AE2573" s="47" t="s">
        <v>11680</v>
      </c>
      <c r="AF2573" s="6" t="s">
        <v>11681</v>
      </c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</row>
    <row r="2574" spans="1:43" s="1" customFormat="1" ht="15.75" x14ac:dyDescent="0.25">
      <c r="A2574" s="47">
        <v>2575</v>
      </c>
      <c r="B2574" s="47" t="s">
        <v>11682</v>
      </c>
      <c r="C2574" s="47" t="s">
        <v>3565</v>
      </c>
      <c r="D2574" s="69" t="s">
        <v>1743</v>
      </c>
      <c r="E2574" s="47">
        <v>1981</v>
      </c>
      <c r="F2574" s="69" t="s">
        <v>3412</v>
      </c>
      <c r="G2574" s="69" t="s">
        <v>3460</v>
      </c>
      <c r="H2574" s="69" t="s">
        <v>1942</v>
      </c>
      <c r="I2574" s="70">
        <v>5.7951500673930569</v>
      </c>
      <c r="J2574" s="47" t="s">
        <v>430</v>
      </c>
      <c r="K2574" s="47">
        <v>12</v>
      </c>
      <c r="L2574" s="71"/>
      <c r="M2574" s="47">
        <v>75</v>
      </c>
      <c r="N2574" s="48">
        <f t="shared" si="241"/>
        <v>200</v>
      </c>
      <c r="O2574" s="48">
        <f t="shared" si="242"/>
        <v>1159.0300134786114</v>
      </c>
      <c r="P2574" s="72">
        <f t="shared" si="243"/>
        <v>115.90300134786115</v>
      </c>
      <c r="Q2574" s="73">
        <f t="shared" si="244"/>
        <v>191.23995222397087</v>
      </c>
      <c r="R2574" s="48">
        <f t="shared" si="245"/>
        <v>1466.1729670504435</v>
      </c>
      <c r="S2574" s="74">
        <f t="shared" si="246"/>
        <v>32</v>
      </c>
      <c r="T2574" s="6" t="s">
        <v>431</v>
      </c>
      <c r="U2574" s="47" t="s">
        <v>432</v>
      </c>
      <c r="V2574" s="47">
        <v>1</v>
      </c>
      <c r="W2574" s="47">
        <v>1</v>
      </c>
      <c r="X2574" s="47">
        <v>1</v>
      </c>
      <c r="Y2574" s="47">
        <v>1</v>
      </c>
      <c r="Z2574" s="75">
        <v>40855.637430555558</v>
      </c>
      <c r="AA2574" s="6" t="s">
        <v>433</v>
      </c>
      <c r="AB2574" s="47" t="s">
        <v>1745</v>
      </c>
      <c r="AC2574" s="47" t="s">
        <v>11683</v>
      </c>
      <c r="AD2574" s="47" t="s">
        <v>11679</v>
      </c>
      <c r="AE2574" s="47" t="s">
        <v>11684</v>
      </c>
      <c r="AF2574" s="6" t="s">
        <v>11685</v>
      </c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</row>
    <row r="2575" spans="1:43" s="1" customFormat="1" ht="15.75" x14ac:dyDescent="0.25">
      <c r="A2575" s="47">
        <v>2576</v>
      </c>
      <c r="B2575" s="47" t="s">
        <v>11686</v>
      </c>
      <c r="C2575" s="47" t="s">
        <v>3140</v>
      </c>
      <c r="D2575" s="69" t="s">
        <v>1743</v>
      </c>
      <c r="E2575" s="47">
        <v>1981</v>
      </c>
      <c r="F2575" s="69" t="s">
        <v>562</v>
      </c>
      <c r="G2575" s="69" t="s">
        <v>1570</v>
      </c>
      <c r="H2575" s="69" t="s">
        <v>3107</v>
      </c>
      <c r="I2575" s="70">
        <v>774.84120200218047</v>
      </c>
      <c r="J2575" s="47" t="s">
        <v>430</v>
      </c>
      <c r="K2575" s="47">
        <v>10</v>
      </c>
      <c r="L2575" s="71"/>
      <c r="M2575" s="47">
        <v>75</v>
      </c>
      <c r="N2575" s="48">
        <f t="shared" si="241"/>
        <v>180</v>
      </c>
      <c r="O2575" s="48">
        <f t="shared" si="242"/>
        <v>139471.4163603925</v>
      </c>
      <c r="P2575" s="72">
        <f t="shared" si="243"/>
        <v>13947.14163603925</v>
      </c>
      <c r="Q2575" s="73">
        <f t="shared" si="244"/>
        <v>23012.783699464762</v>
      </c>
      <c r="R2575" s="48">
        <f t="shared" si="245"/>
        <v>176431.3416958965</v>
      </c>
      <c r="S2575" s="74">
        <f t="shared" si="246"/>
        <v>32</v>
      </c>
      <c r="T2575" s="6" t="s">
        <v>431</v>
      </c>
      <c r="U2575" s="47" t="s">
        <v>432</v>
      </c>
      <c r="V2575" s="47">
        <v>1</v>
      </c>
      <c r="W2575" s="47">
        <v>1</v>
      </c>
      <c r="X2575" s="47">
        <v>1</v>
      </c>
      <c r="Y2575" s="47">
        <v>1</v>
      </c>
      <c r="Z2575" s="75">
        <v>40855.637430555558</v>
      </c>
      <c r="AA2575" s="6" t="s">
        <v>433</v>
      </c>
      <c r="AB2575" s="47" t="s">
        <v>1745</v>
      </c>
      <c r="AC2575" s="47" t="s">
        <v>3164</v>
      </c>
      <c r="AD2575" s="47" t="s">
        <v>11687</v>
      </c>
      <c r="AE2575" s="47" t="s">
        <v>11688</v>
      </c>
      <c r="AF2575" s="6" t="s">
        <v>11689</v>
      </c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</row>
    <row r="2576" spans="1:43" s="1" customFormat="1" ht="15.75" x14ac:dyDescent="0.25">
      <c r="A2576" s="47">
        <v>2577</v>
      </c>
      <c r="B2576" s="47" t="s">
        <v>11690</v>
      </c>
      <c r="C2576" s="47" t="s">
        <v>3140</v>
      </c>
      <c r="D2576" s="69" t="s">
        <v>1743</v>
      </c>
      <c r="E2576" s="47">
        <v>1981</v>
      </c>
      <c r="F2576" s="69" t="s">
        <v>562</v>
      </c>
      <c r="G2576" s="69" t="s">
        <v>1570</v>
      </c>
      <c r="H2576" s="69" t="s">
        <v>3107</v>
      </c>
      <c r="I2576" s="70">
        <v>27.73631995325098</v>
      </c>
      <c r="J2576" s="47" t="s">
        <v>430</v>
      </c>
      <c r="K2576" s="47">
        <v>10</v>
      </c>
      <c r="L2576" s="71"/>
      <c r="M2576" s="47">
        <v>75</v>
      </c>
      <c r="N2576" s="48">
        <f t="shared" si="241"/>
        <v>180</v>
      </c>
      <c r="O2576" s="48">
        <f t="shared" si="242"/>
        <v>4992.5375915851764</v>
      </c>
      <c r="P2576" s="72">
        <f t="shared" si="243"/>
        <v>499.25375915851765</v>
      </c>
      <c r="Q2576" s="73">
        <f t="shared" si="244"/>
        <v>823.76870261155409</v>
      </c>
      <c r="R2576" s="48">
        <f t="shared" si="245"/>
        <v>6315.5600533552479</v>
      </c>
      <c r="S2576" s="74">
        <f t="shared" si="246"/>
        <v>32</v>
      </c>
      <c r="T2576" s="6" t="s">
        <v>431</v>
      </c>
      <c r="U2576" s="47" t="s">
        <v>432</v>
      </c>
      <c r="V2576" s="47">
        <v>1</v>
      </c>
      <c r="W2576" s="47">
        <v>1</v>
      </c>
      <c r="X2576" s="47">
        <v>1</v>
      </c>
      <c r="Y2576" s="47">
        <v>1</v>
      </c>
      <c r="Z2576" s="75">
        <v>40855.637430555558</v>
      </c>
      <c r="AA2576" s="6" t="s">
        <v>433</v>
      </c>
      <c r="AB2576" s="47" t="s">
        <v>1745</v>
      </c>
      <c r="AC2576" s="47" t="s">
        <v>11687</v>
      </c>
      <c r="AD2576" s="47" t="s">
        <v>11633</v>
      </c>
      <c r="AE2576" s="47" t="s">
        <v>11691</v>
      </c>
      <c r="AF2576" s="6" t="s">
        <v>11692</v>
      </c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</row>
    <row r="2577" spans="1:43" s="1" customFormat="1" ht="15.75" x14ac:dyDescent="0.25">
      <c r="A2577" s="47">
        <v>2578</v>
      </c>
      <c r="B2577" s="47" t="s">
        <v>11693</v>
      </c>
      <c r="C2577" s="47" t="s">
        <v>3082</v>
      </c>
      <c r="D2577" s="69" t="s">
        <v>1743</v>
      </c>
      <c r="E2577" s="47">
        <v>1981</v>
      </c>
      <c r="F2577" s="69" t="s">
        <v>562</v>
      </c>
      <c r="G2577" s="69" t="s">
        <v>3107</v>
      </c>
      <c r="H2577" s="69" t="s">
        <v>443</v>
      </c>
      <c r="I2577" s="70">
        <v>593.80326239818851</v>
      </c>
      <c r="J2577" s="47" t="s">
        <v>430</v>
      </c>
      <c r="K2577" s="47">
        <v>10</v>
      </c>
      <c r="L2577" s="71"/>
      <c r="M2577" s="47">
        <v>75</v>
      </c>
      <c r="N2577" s="48">
        <f t="shared" si="241"/>
        <v>180</v>
      </c>
      <c r="O2577" s="48">
        <f t="shared" si="242"/>
        <v>106884.58723167393</v>
      </c>
      <c r="P2577" s="72">
        <f t="shared" si="243"/>
        <v>10688.458723167394</v>
      </c>
      <c r="Q2577" s="73">
        <f t="shared" si="244"/>
        <v>17635.956893226197</v>
      </c>
      <c r="R2577" s="48">
        <f t="shared" si="245"/>
        <v>135209.00284806752</v>
      </c>
      <c r="S2577" s="74">
        <f t="shared" si="246"/>
        <v>32</v>
      </c>
      <c r="T2577" s="6" t="s">
        <v>431</v>
      </c>
      <c r="U2577" s="47" t="s">
        <v>432</v>
      </c>
      <c r="V2577" s="47">
        <v>1</v>
      </c>
      <c r="W2577" s="47">
        <v>1</v>
      </c>
      <c r="X2577" s="47">
        <v>1</v>
      </c>
      <c r="Y2577" s="47">
        <v>1</v>
      </c>
      <c r="Z2577" s="75">
        <v>40855.637430555558</v>
      </c>
      <c r="AA2577" s="6" t="s">
        <v>433</v>
      </c>
      <c r="AB2577" s="47" t="s">
        <v>1745</v>
      </c>
      <c r="AC2577" s="47" t="s">
        <v>11651</v>
      </c>
      <c r="AD2577" s="47" t="s">
        <v>11694</v>
      </c>
      <c r="AE2577" s="47" t="s">
        <v>11695</v>
      </c>
      <c r="AF2577" s="6" t="s">
        <v>11696</v>
      </c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</row>
    <row r="2578" spans="1:43" s="1" customFormat="1" ht="15.75" x14ac:dyDescent="0.25">
      <c r="A2578" s="47">
        <v>2579</v>
      </c>
      <c r="B2578" s="47" t="s">
        <v>11697</v>
      </c>
      <c r="C2578" s="47" t="s">
        <v>3082</v>
      </c>
      <c r="D2578" s="69" t="s">
        <v>1743</v>
      </c>
      <c r="E2578" s="47">
        <v>1981</v>
      </c>
      <c r="F2578" s="69" t="s">
        <v>562</v>
      </c>
      <c r="G2578" s="69" t="s">
        <v>3107</v>
      </c>
      <c r="H2578" s="69" t="s">
        <v>443</v>
      </c>
      <c r="I2578" s="70">
        <v>65.859583682878039</v>
      </c>
      <c r="J2578" s="47" t="s">
        <v>430</v>
      </c>
      <c r="K2578" s="47">
        <v>10</v>
      </c>
      <c r="L2578" s="71"/>
      <c r="M2578" s="47">
        <v>75</v>
      </c>
      <c r="N2578" s="48">
        <f t="shared" si="241"/>
        <v>180</v>
      </c>
      <c r="O2578" s="48">
        <f t="shared" si="242"/>
        <v>11854.725062918047</v>
      </c>
      <c r="P2578" s="72">
        <f t="shared" si="243"/>
        <v>1185.4725062918048</v>
      </c>
      <c r="Q2578" s="73">
        <f t="shared" si="244"/>
        <v>1956.0296353814776</v>
      </c>
      <c r="R2578" s="48">
        <f t="shared" si="245"/>
        <v>14996.227204591329</v>
      </c>
      <c r="S2578" s="74">
        <f t="shared" si="246"/>
        <v>32</v>
      </c>
      <c r="T2578" s="6" t="s">
        <v>431</v>
      </c>
      <c r="U2578" s="47" t="s">
        <v>432</v>
      </c>
      <c r="V2578" s="47">
        <v>1</v>
      </c>
      <c r="W2578" s="47">
        <v>1</v>
      </c>
      <c r="X2578" s="47">
        <v>1</v>
      </c>
      <c r="Y2578" s="47">
        <v>1</v>
      </c>
      <c r="Z2578" s="75">
        <v>40855.637430555558</v>
      </c>
      <c r="AA2578" s="6" t="s">
        <v>433</v>
      </c>
      <c r="AB2578" s="47" t="s">
        <v>1745</v>
      </c>
      <c r="AC2578" s="47" t="s">
        <v>11694</v>
      </c>
      <c r="AD2578" s="47" t="s">
        <v>8850</v>
      </c>
      <c r="AE2578" s="47" t="s">
        <v>11698</v>
      </c>
      <c r="AF2578" s="6" t="s">
        <v>11699</v>
      </c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</row>
    <row r="2579" spans="1:43" s="1" customFormat="1" ht="15.75" x14ac:dyDescent="0.25">
      <c r="A2579" s="47">
        <v>2580</v>
      </c>
      <c r="B2579" s="47" t="s">
        <v>11700</v>
      </c>
      <c r="C2579" s="47" t="s">
        <v>7772</v>
      </c>
      <c r="D2579" s="69" t="s">
        <v>1743</v>
      </c>
      <c r="E2579" s="47">
        <v>1981</v>
      </c>
      <c r="F2579" s="69" t="s">
        <v>11701</v>
      </c>
      <c r="G2579" s="69" t="s">
        <v>3468</v>
      </c>
      <c r="H2579" s="69" t="s">
        <v>562</v>
      </c>
      <c r="I2579" s="70">
        <v>51.999828227602883</v>
      </c>
      <c r="J2579" s="47" t="s">
        <v>430</v>
      </c>
      <c r="K2579" s="47">
        <v>8</v>
      </c>
      <c r="L2579" s="71"/>
      <c r="M2579" s="47">
        <v>75</v>
      </c>
      <c r="N2579" s="48">
        <f t="shared" si="241"/>
        <v>160</v>
      </c>
      <c r="O2579" s="48">
        <f t="shared" si="242"/>
        <v>8319.9725164164611</v>
      </c>
      <c r="P2579" s="72">
        <f t="shared" si="243"/>
        <v>831.99725164164613</v>
      </c>
      <c r="Q2579" s="73">
        <f t="shared" si="244"/>
        <v>1372.795465208716</v>
      </c>
      <c r="R2579" s="48">
        <f t="shared" si="245"/>
        <v>10524.765233266822</v>
      </c>
      <c r="S2579" s="74">
        <f t="shared" si="246"/>
        <v>32</v>
      </c>
      <c r="T2579" s="6" t="s">
        <v>431</v>
      </c>
      <c r="U2579" s="47" t="s">
        <v>432</v>
      </c>
      <c r="V2579" s="47">
        <v>1</v>
      </c>
      <c r="W2579" s="47">
        <v>1</v>
      </c>
      <c r="X2579" s="47">
        <v>1</v>
      </c>
      <c r="Y2579" s="47">
        <v>1</v>
      </c>
      <c r="Z2579" s="75">
        <v>40855.637430555558</v>
      </c>
      <c r="AA2579" s="6" t="s">
        <v>433</v>
      </c>
      <c r="AB2579" s="47" t="s">
        <v>1745</v>
      </c>
      <c r="AC2579" s="47" t="s">
        <v>8489</v>
      </c>
      <c r="AD2579" s="47" t="s">
        <v>11702</v>
      </c>
      <c r="AE2579" s="47" t="s">
        <v>11703</v>
      </c>
      <c r="AF2579" s="6" t="s">
        <v>11704</v>
      </c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</row>
    <row r="2580" spans="1:43" s="1" customFormat="1" ht="15.75" x14ac:dyDescent="0.25">
      <c r="A2580" s="47">
        <v>2581</v>
      </c>
      <c r="B2580" s="47" t="s">
        <v>11705</v>
      </c>
      <c r="C2580" s="47" t="s">
        <v>7772</v>
      </c>
      <c r="D2580" s="69" t="s">
        <v>1743</v>
      </c>
      <c r="E2580" s="47">
        <v>1981</v>
      </c>
      <c r="F2580" s="69" t="s">
        <v>3412</v>
      </c>
      <c r="G2580" s="69" t="s">
        <v>4652</v>
      </c>
      <c r="H2580" s="69" t="s">
        <v>3468</v>
      </c>
      <c r="I2580" s="70">
        <v>310.8563545105892</v>
      </c>
      <c r="J2580" s="47" t="s">
        <v>430</v>
      </c>
      <c r="K2580" s="47">
        <v>8</v>
      </c>
      <c r="L2580" s="71"/>
      <c r="M2580" s="47">
        <v>75</v>
      </c>
      <c r="N2580" s="48">
        <f t="shared" si="241"/>
        <v>160</v>
      </c>
      <c r="O2580" s="48">
        <f t="shared" si="242"/>
        <v>49737.016721694272</v>
      </c>
      <c r="P2580" s="72">
        <f t="shared" si="243"/>
        <v>4973.7016721694272</v>
      </c>
      <c r="Q2580" s="73">
        <f t="shared" si="244"/>
        <v>8206.6077590795558</v>
      </c>
      <c r="R2580" s="48">
        <f t="shared" si="245"/>
        <v>62917.326152943257</v>
      </c>
      <c r="S2580" s="74">
        <f t="shared" si="246"/>
        <v>32</v>
      </c>
      <c r="T2580" s="6" t="s">
        <v>431</v>
      </c>
      <c r="U2580" s="47" t="s">
        <v>432</v>
      </c>
      <c r="V2580" s="47">
        <v>1</v>
      </c>
      <c r="W2580" s="47">
        <v>1</v>
      </c>
      <c r="X2580" s="47">
        <v>1</v>
      </c>
      <c r="Y2580" s="47">
        <v>1</v>
      </c>
      <c r="Z2580" s="75">
        <v>40855.637430555558</v>
      </c>
      <c r="AA2580" s="6" t="s">
        <v>433</v>
      </c>
      <c r="AB2580" s="47" t="s">
        <v>1745</v>
      </c>
      <c r="AC2580" s="47" t="s">
        <v>11706</v>
      </c>
      <c r="AD2580" s="47" t="s">
        <v>8489</v>
      </c>
      <c r="AE2580" s="47" t="s">
        <v>11707</v>
      </c>
      <c r="AF2580" s="6" t="s">
        <v>11708</v>
      </c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</row>
    <row r="2581" spans="1:43" s="1" customFormat="1" ht="15.75" x14ac:dyDescent="0.25">
      <c r="A2581" s="47">
        <v>2582</v>
      </c>
      <c r="B2581" s="47" t="s">
        <v>11709</v>
      </c>
      <c r="C2581" s="47" t="s">
        <v>7772</v>
      </c>
      <c r="D2581" s="69" t="s">
        <v>1743</v>
      </c>
      <c r="E2581" s="47">
        <v>1981</v>
      </c>
      <c r="F2581" s="69" t="s">
        <v>3412</v>
      </c>
      <c r="G2581" s="69" t="s">
        <v>4652</v>
      </c>
      <c r="H2581" s="69" t="s">
        <v>3468</v>
      </c>
      <c r="I2581" s="70">
        <v>592.99989384932985</v>
      </c>
      <c r="J2581" s="47" t="s">
        <v>430</v>
      </c>
      <c r="K2581" s="47">
        <v>8</v>
      </c>
      <c r="L2581" s="71"/>
      <c r="M2581" s="47">
        <v>75</v>
      </c>
      <c r="N2581" s="48">
        <f t="shared" si="241"/>
        <v>160</v>
      </c>
      <c r="O2581" s="48">
        <f t="shared" si="242"/>
        <v>94879.98301589278</v>
      </c>
      <c r="P2581" s="72">
        <f t="shared" si="243"/>
        <v>9487.9983015892776</v>
      </c>
      <c r="Q2581" s="73">
        <f t="shared" si="244"/>
        <v>15655.197197622309</v>
      </c>
      <c r="R2581" s="48">
        <f t="shared" si="245"/>
        <v>120023.17851510437</v>
      </c>
      <c r="S2581" s="74">
        <f t="shared" si="246"/>
        <v>32</v>
      </c>
      <c r="T2581" s="6" t="s">
        <v>431</v>
      </c>
      <c r="U2581" s="47" t="s">
        <v>432</v>
      </c>
      <c r="V2581" s="47">
        <v>1</v>
      </c>
      <c r="W2581" s="47">
        <v>1</v>
      </c>
      <c r="X2581" s="47">
        <v>1</v>
      </c>
      <c r="Y2581" s="47">
        <v>1</v>
      </c>
      <c r="Z2581" s="75">
        <v>40855.637430555558</v>
      </c>
      <c r="AA2581" s="6" t="s">
        <v>433</v>
      </c>
      <c r="AB2581" s="47" t="s">
        <v>1745</v>
      </c>
      <c r="AC2581" s="47" t="s">
        <v>11710</v>
      </c>
      <c r="AD2581" s="47" t="s">
        <v>11706</v>
      </c>
      <c r="AE2581" s="47" t="s">
        <v>11711</v>
      </c>
      <c r="AF2581" s="6" t="s">
        <v>11712</v>
      </c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</row>
    <row r="2582" spans="1:43" s="1" customFormat="1" ht="15.75" x14ac:dyDescent="0.25">
      <c r="A2582" s="47">
        <v>2583</v>
      </c>
      <c r="B2582" s="47" t="s">
        <v>11713</v>
      </c>
      <c r="C2582" s="47" t="s">
        <v>7772</v>
      </c>
      <c r="D2582" s="69" t="s">
        <v>1743</v>
      </c>
      <c r="E2582" s="47">
        <v>1981</v>
      </c>
      <c r="F2582" s="69" t="s">
        <v>3412</v>
      </c>
      <c r="G2582" s="69" t="s">
        <v>4652</v>
      </c>
      <c r="H2582" s="69" t="s">
        <v>3468</v>
      </c>
      <c r="I2582" s="70">
        <v>14.00025020098597</v>
      </c>
      <c r="J2582" s="47" t="s">
        <v>430</v>
      </c>
      <c r="K2582" s="47">
        <v>8</v>
      </c>
      <c r="L2582" s="71"/>
      <c r="M2582" s="47">
        <v>75</v>
      </c>
      <c r="N2582" s="48">
        <f t="shared" si="241"/>
        <v>160</v>
      </c>
      <c r="O2582" s="48">
        <f t="shared" si="242"/>
        <v>2240.0400321577554</v>
      </c>
      <c r="P2582" s="72">
        <f t="shared" si="243"/>
        <v>224.00400321577555</v>
      </c>
      <c r="Q2582" s="73">
        <f t="shared" si="244"/>
        <v>369.60660530602962</v>
      </c>
      <c r="R2582" s="48">
        <f t="shared" si="245"/>
        <v>2833.6506406795602</v>
      </c>
      <c r="S2582" s="74">
        <f t="shared" si="246"/>
        <v>32</v>
      </c>
      <c r="T2582" s="6" t="s">
        <v>431</v>
      </c>
      <c r="U2582" s="47" t="s">
        <v>432</v>
      </c>
      <c r="V2582" s="47">
        <v>1</v>
      </c>
      <c r="W2582" s="47">
        <v>1</v>
      </c>
      <c r="X2582" s="47">
        <v>1</v>
      </c>
      <c r="Y2582" s="47">
        <v>1</v>
      </c>
      <c r="Z2582" s="75">
        <v>40855.637430555558</v>
      </c>
      <c r="AA2582" s="6" t="s">
        <v>433</v>
      </c>
      <c r="AB2582" s="47" t="s">
        <v>1745</v>
      </c>
      <c r="AC2582" s="47" t="s">
        <v>11714</v>
      </c>
      <c r="AD2582" s="47" t="s">
        <v>11710</v>
      </c>
      <c r="AE2582" s="47" t="s">
        <v>11715</v>
      </c>
      <c r="AF2582" s="6" t="s">
        <v>11716</v>
      </c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</row>
    <row r="2583" spans="1:43" s="1" customFormat="1" ht="15.75" x14ac:dyDescent="0.25">
      <c r="A2583" s="47">
        <v>2584</v>
      </c>
      <c r="B2583" s="47" t="s">
        <v>11717</v>
      </c>
      <c r="C2583" s="47" t="s">
        <v>7772</v>
      </c>
      <c r="D2583" s="69" t="s">
        <v>1743</v>
      </c>
      <c r="E2583" s="47">
        <v>1981</v>
      </c>
      <c r="F2583" s="69" t="s">
        <v>3412</v>
      </c>
      <c r="G2583" s="69" t="s">
        <v>4652</v>
      </c>
      <c r="H2583" s="69" t="s">
        <v>3468</v>
      </c>
      <c r="I2583" s="70">
        <v>2.9996522184500529</v>
      </c>
      <c r="J2583" s="47" t="s">
        <v>430</v>
      </c>
      <c r="K2583" s="47">
        <v>8</v>
      </c>
      <c r="L2583" s="71"/>
      <c r="M2583" s="47">
        <v>75</v>
      </c>
      <c r="N2583" s="48">
        <f t="shared" si="241"/>
        <v>160</v>
      </c>
      <c r="O2583" s="48">
        <f t="shared" si="242"/>
        <v>479.94435495200844</v>
      </c>
      <c r="P2583" s="72">
        <f t="shared" si="243"/>
        <v>47.994435495200847</v>
      </c>
      <c r="Q2583" s="73">
        <f t="shared" si="244"/>
        <v>79.190818567081394</v>
      </c>
      <c r="R2583" s="48">
        <f t="shared" si="245"/>
        <v>607.12960901429062</v>
      </c>
      <c r="S2583" s="74">
        <f t="shared" si="246"/>
        <v>32</v>
      </c>
      <c r="T2583" s="6" t="s">
        <v>431</v>
      </c>
      <c r="U2583" s="47" t="s">
        <v>432</v>
      </c>
      <c r="V2583" s="47">
        <v>1</v>
      </c>
      <c r="W2583" s="47">
        <v>1</v>
      </c>
      <c r="X2583" s="47">
        <v>1</v>
      </c>
      <c r="Y2583" s="47">
        <v>1</v>
      </c>
      <c r="Z2583" s="75">
        <v>40855.637430555558</v>
      </c>
      <c r="AA2583" s="6" t="s">
        <v>433</v>
      </c>
      <c r="AB2583" s="47" t="s">
        <v>1745</v>
      </c>
      <c r="AC2583" s="47" t="s">
        <v>8498</v>
      </c>
      <c r="AD2583" s="47" t="s">
        <v>11714</v>
      </c>
      <c r="AE2583" s="47" t="s">
        <v>11718</v>
      </c>
      <c r="AF2583" s="6" t="s">
        <v>11719</v>
      </c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</row>
    <row r="2584" spans="1:43" s="1" customFormat="1" ht="15.75" x14ac:dyDescent="0.25">
      <c r="A2584" s="47">
        <v>2585</v>
      </c>
      <c r="B2584" s="47" t="s">
        <v>11720</v>
      </c>
      <c r="C2584" s="47" t="s">
        <v>7772</v>
      </c>
      <c r="D2584" s="69" t="s">
        <v>1743</v>
      </c>
      <c r="E2584" s="47">
        <v>1981</v>
      </c>
      <c r="F2584" s="69" t="s">
        <v>3460</v>
      </c>
      <c r="G2584" s="69" t="s">
        <v>4652</v>
      </c>
      <c r="H2584" s="69" t="s">
        <v>3468</v>
      </c>
      <c r="I2584" s="70">
        <v>19.99995880562302</v>
      </c>
      <c r="J2584" s="47" t="s">
        <v>430</v>
      </c>
      <c r="K2584" s="47">
        <v>6</v>
      </c>
      <c r="L2584" s="71"/>
      <c r="M2584" s="47">
        <v>75</v>
      </c>
      <c r="N2584" s="48">
        <f t="shared" si="241"/>
        <v>140</v>
      </c>
      <c r="O2584" s="48">
        <f t="shared" si="242"/>
        <v>2799.9942327872227</v>
      </c>
      <c r="P2584" s="72">
        <f t="shared" si="243"/>
        <v>279.9994232787223</v>
      </c>
      <c r="Q2584" s="73">
        <f t="shared" si="244"/>
        <v>461.99904840989171</v>
      </c>
      <c r="R2584" s="48">
        <f t="shared" si="245"/>
        <v>3541.9927044758365</v>
      </c>
      <c r="S2584" s="74">
        <f t="shared" si="246"/>
        <v>32</v>
      </c>
      <c r="T2584" s="6" t="s">
        <v>431</v>
      </c>
      <c r="U2584" s="47" t="s">
        <v>432</v>
      </c>
      <c r="V2584" s="47">
        <v>1</v>
      </c>
      <c r="W2584" s="47">
        <v>1</v>
      </c>
      <c r="X2584" s="47">
        <v>1</v>
      </c>
      <c r="Y2584" s="47">
        <v>1</v>
      </c>
      <c r="Z2584" s="75">
        <v>40855.637430555558</v>
      </c>
      <c r="AA2584" s="6" t="s">
        <v>433</v>
      </c>
      <c r="AB2584" s="47" t="s">
        <v>1745</v>
      </c>
      <c r="AC2584" s="47" t="s">
        <v>11721</v>
      </c>
      <c r="AD2584" s="47" t="s">
        <v>7774</v>
      </c>
      <c r="AE2584" s="47" t="s">
        <v>11722</v>
      </c>
      <c r="AF2584" s="6" t="s">
        <v>11723</v>
      </c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</row>
    <row r="2585" spans="1:43" s="1" customFormat="1" ht="15.75" x14ac:dyDescent="0.25">
      <c r="A2585" s="47">
        <v>2586</v>
      </c>
      <c r="B2585" s="47" t="s">
        <v>11724</v>
      </c>
      <c r="C2585" s="47" t="s">
        <v>3452</v>
      </c>
      <c r="D2585" s="69" t="s">
        <v>1743</v>
      </c>
      <c r="E2585" s="47">
        <v>1981</v>
      </c>
      <c r="F2585" s="69" t="s">
        <v>3460</v>
      </c>
      <c r="G2585" s="69" t="s">
        <v>4652</v>
      </c>
      <c r="H2585" s="69" t="s">
        <v>3412</v>
      </c>
      <c r="I2585" s="70">
        <v>6.000030507391358</v>
      </c>
      <c r="J2585" s="47" t="s">
        <v>430</v>
      </c>
      <c r="K2585" s="47">
        <v>6</v>
      </c>
      <c r="L2585" s="71"/>
      <c r="M2585" s="47">
        <v>75</v>
      </c>
      <c r="N2585" s="48">
        <f t="shared" si="241"/>
        <v>140</v>
      </c>
      <c r="O2585" s="48">
        <f t="shared" si="242"/>
        <v>840.00427103479012</v>
      </c>
      <c r="P2585" s="72">
        <f t="shared" si="243"/>
        <v>84.000427103479012</v>
      </c>
      <c r="Q2585" s="73">
        <f t="shared" si="244"/>
        <v>138.60070472074037</v>
      </c>
      <c r="R2585" s="48">
        <f t="shared" si="245"/>
        <v>1062.6054028590095</v>
      </c>
      <c r="S2585" s="74">
        <f t="shared" si="246"/>
        <v>32</v>
      </c>
      <c r="T2585" s="6" t="s">
        <v>431</v>
      </c>
      <c r="U2585" s="47" t="s">
        <v>432</v>
      </c>
      <c r="V2585" s="47">
        <v>1</v>
      </c>
      <c r="W2585" s="47">
        <v>1</v>
      </c>
      <c r="X2585" s="47">
        <v>1</v>
      </c>
      <c r="Y2585" s="47">
        <v>1</v>
      </c>
      <c r="Z2585" s="75">
        <v>40855.637442129628</v>
      </c>
      <c r="AA2585" s="6" t="s">
        <v>433</v>
      </c>
      <c r="AB2585" s="47" t="s">
        <v>1745</v>
      </c>
      <c r="AC2585" s="47" t="s">
        <v>11725</v>
      </c>
      <c r="AD2585" s="47" t="s">
        <v>11726</v>
      </c>
      <c r="AE2585" s="47" t="s">
        <v>11727</v>
      </c>
      <c r="AF2585" s="6" t="s">
        <v>11728</v>
      </c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</row>
    <row r="2586" spans="1:43" s="1" customFormat="1" ht="15.75" x14ac:dyDescent="0.25">
      <c r="A2586" s="47">
        <v>2587</v>
      </c>
      <c r="B2586" s="47" t="s">
        <v>11729</v>
      </c>
      <c r="C2586" s="47" t="s">
        <v>2708</v>
      </c>
      <c r="D2586" s="69" t="s">
        <v>1743</v>
      </c>
      <c r="E2586" s="47">
        <v>1981</v>
      </c>
      <c r="F2586" s="69" t="s">
        <v>2711</v>
      </c>
      <c r="G2586" s="69" t="s">
        <v>8419</v>
      </c>
      <c r="H2586" s="69" t="s">
        <v>11730</v>
      </c>
      <c r="I2586" s="70">
        <v>535.00581085967826</v>
      </c>
      <c r="J2586" s="47" t="s">
        <v>430</v>
      </c>
      <c r="K2586" s="47">
        <v>6</v>
      </c>
      <c r="L2586" s="71"/>
      <c r="M2586" s="47">
        <v>75</v>
      </c>
      <c r="N2586" s="48">
        <f t="shared" si="241"/>
        <v>140</v>
      </c>
      <c r="O2586" s="48">
        <f t="shared" si="242"/>
        <v>74900.813520354961</v>
      </c>
      <c r="P2586" s="72">
        <f t="shared" si="243"/>
        <v>7490.0813520354968</v>
      </c>
      <c r="Q2586" s="73">
        <f t="shared" si="244"/>
        <v>12358.634230858568</v>
      </c>
      <c r="R2586" s="48">
        <f t="shared" si="245"/>
        <v>94749.529103249035</v>
      </c>
      <c r="S2586" s="74">
        <f t="shared" si="246"/>
        <v>32</v>
      </c>
      <c r="T2586" s="6" t="s">
        <v>431</v>
      </c>
      <c r="U2586" s="47" t="s">
        <v>432</v>
      </c>
      <c r="V2586" s="47">
        <v>1</v>
      </c>
      <c r="W2586" s="47">
        <v>1</v>
      </c>
      <c r="X2586" s="47">
        <v>1</v>
      </c>
      <c r="Y2586" s="47">
        <v>1</v>
      </c>
      <c r="Z2586" s="75">
        <v>40855.637442129628</v>
      </c>
      <c r="AA2586" s="6" t="s">
        <v>433</v>
      </c>
      <c r="AB2586" s="47" t="s">
        <v>1745</v>
      </c>
      <c r="AC2586" s="47" t="s">
        <v>2712</v>
      </c>
      <c r="AD2586" s="47" t="s">
        <v>11731</v>
      </c>
      <c r="AE2586" s="47" t="s">
        <v>11732</v>
      </c>
      <c r="AF2586" s="6" t="s">
        <v>11733</v>
      </c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</row>
    <row r="2587" spans="1:43" s="1" customFormat="1" ht="15.75" x14ac:dyDescent="0.25">
      <c r="A2587" s="47">
        <v>2588</v>
      </c>
      <c r="B2587" s="47" t="s">
        <v>11734</v>
      </c>
      <c r="C2587" s="47" t="s">
        <v>2708</v>
      </c>
      <c r="D2587" s="69" t="s">
        <v>1743</v>
      </c>
      <c r="E2587" s="47">
        <v>1981</v>
      </c>
      <c r="F2587" s="69" t="s">
        <v>2711</v>
      </c>
      <c r="G2587" s="69" t="s">
        <v>2710</v>
      </c>
      <c r="H2587" s="69" t="s">
        <v>3412</v>
      </c>
      <c r="I2587" s="70">
        <v>64.000158147478658</v>
      </c>
      <c r="J2587" s="47" t="s">
        <v>430</v>
      </c>
      <c r="K2587" s="47">
        <v>6</v>
      </c>
      <c r="L2587" s="71"/>
      <c r="M2587" s="47">
        <v>75</v>
      </c>
      <c r="N2587" s="48">
        <f t="shared" si="241"/>
        <v>140</v>
      </c>
      <c r="O2587" s="48">
        <f t="shared" si="242"/>
        <v>8960.0221406470118</v>
      </c>
      <c r="P2587" s="72">
        <f t="shared" si="243"/>
        <v>896.00221406470121</v>
      </c>
      <c r="Q2587" s="73">
        <f t="shared" si="244"/>
        <v>1478.4036532067569</v>
      </c>
      <c r="R2587" s="48">
        <f t="shared" si="245"/>
        <v>11334.42800791847</v>
      </c>
      <c r="S2587" s="74">
        <f t="shared" si="246"/>
        <v>32</v>
      </c>
      <c r="T2587" s="6" t="s">
        <v>431</v>
      </c>
      <c r="U2587" s="47" t="s">
        <v>432</v>
      </c>
      <c r="V2587" s="47">
        <v>1</v>
      </c>
      <c r="W2587" s="47">
        <v>1</v>
      </c>
      <c r="X2587" s="47">
        <v>1</v>
      </c>
      <c r="Y2587" s="47">
        <v>1</v>
      </c>
      <c r="Z2587" s="75">
        <v>40855.637442129628</v>
      </c>
      <c r="AA2587" s="6" t="s">
        <v>433</v>
      </c>
      <c r="AB2587" s="47" t="s">
        <v>1745</v>
      </c>
      <c r="AC2587" s="47" t="s">
        <v>3474</v>
      </c>
      <c r="AD2587" s="47" t="s">
        <v>2712</v>
      </c>
      <c r="AE2587" s="47" t="s">
        <v>11735</v>
      </c>
      <c r="AF2587" s="6" t="s">
        <v>11736</v>
      </c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</row>
    <row r="2588" spans="1:43" s="1" customFormat="1" ht="15.75" x14ac:dyDescent="0.25">
      <c r="A2588" s="47">
        <v>2589</v>
      </c>
      <c r="B2588" s="47" t="s">
        <v>11737</v>
      </c>
      <c r="C2588" s="47" t="s">
        <v>3452</v>
      </c>
      <c r="D2588" s="69" t="s">
        <v>1743</v>
      </c>
      <c r="E2588" s="47">
        <v>1981</v>
      </c>
      <c r="F2588" s="69" t="s">
        <v>2711</v>
      </c>
      <c r="G2588" s="69" t="s">
        <v>2710</v>
      </c>
      <c r="H2588" s="69" t="s">
        <v>3412</v>
      </c>
      <c r="I2588" s="70">
        <v>60.000038334288391</v>
      </c>
      <c r="J2588" s="47" t="s">
        <v>430</v>
      </c>
      <c r="K2588" s="47">
        <v>6</v>
      </c>
      <c r="L2588" s="71"/>
      <c r="M2588" s="47">
        <v>75</v>
      </c>
      <c r="N2588" s="48">
        <f t="shared" si="241"/>
        <v>140</v>
      </c>
      <c r="O2588" s="48">
        <f t="shared" si="242"/>
        <v>8400.0053668003748</v>
      </c>
      <c r="P2588" s="72">
        <f t="shared" si="243"/>
        <v>840.0005366800375</v>
      </c>
      <c r="Q2588" s="73">
        <f t="shared" si="244"/>
        <v>1386.0008855220619</v>
      </c>
      <c r="R2588" s="48">
        <f t="shared" si="245"/>
        <v>10626.006789002475</v>
      </c>
      <c r="S2588" s="74">
        <f t="shared" si="246"/>
        <v>32</v>
      </c>
      <c r="T2588" s="6" t="s">
        <v>431</v>
      </c>
      <c r="U2588" s="47" t="s">
        <v>432</v>
      </c>
      <c r="V2588" s="47">
        <v>1</v>
      </c>
      <c r="W2588" s="47">
        <v>1</v>
      </c>
      <c r="X2588" s="47">
        <v>1</v>
      </c>
      <c r="Y2588" s="47">
        <v>1</v>
      </c>
      <c r="Z2588" s="75">
        <v>40855.637442129628</v>
      </c>
      <c r="AA2588" s="6" t="s">
        <v>433</v>
      </c>
      <c r="AB2588" s="47" t="s">
        <v>1745</v>
      </c>
      <c r="AC2588" s="47" t="s">
        <v>11738</v>
      </c>
      <c r="AD2588" s="47" t="s">
        <v>3473</v>
      </c>
      <c r="AE2588" s="47" t="s">
        <v>11739</v>
      </c>
      <c r="AF2588" s="6" t="s">
        <v>11740</v>
      </c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</row>
    <row r="2589" spans="1:43" s="1" customFormat="1" ht="15.75" x14ac:dyDescent="0.25">
      <c r="A2589" s="47">
        <v>2590</v>
      </c>
      <c r="B2589" s="47" t="s">
        <v>11741</v>
      </c>
      <c r="C2589" s="47" t="s">
        <v>3452</v>
      </c>
      <c r="D2589" s="69" t="s">
        <v>1743</v>
      </c>
      <c r="E2589" s="47">
        <v>1981</v>
      </c>
      <c r="F2589" s="69" t="s">
        <v>2711</v>
      </c>
      <c r="G2589" s="69" t="s">
        <v>11730</v>
      </c>
      <c r="H2589" s="69" t="s">
        <v>3412</v>
      </c>
      <c r="I2589" s="70">
        <v>2.9998831502022272</v>
      </c>
      <c r="J2589" s="47" t="s">
        <v>430</v>
      </c>
      <c r="K2589" s="47">
        <v>6</v>
      </c>
      <c r="L2589" s="71"/>
      <c r="M2589" s="47">
        <v>75</v>
      </c>
      <c r="N2589" s="48">
        <f t="shared" si="241"/>
        <v>140</v>
      </c>
      <c r="O2589" s="48">
        <f t="shared" si="242"/>
        <v>419.98364102831181</v>
      </c>
      <c r="P2589" s="72">
        <f t="shared" si="243"/>
        <v>41.998364102831182</v>
      </c>
      <c r="Q2589" s="73">
        <f t="shared" si="244"/>
        <v>69.297300769671452</v>
      </c>
      <c r="R2589" s="48">
        <f t="shared" si="245"/>
        <v>531.27930590081451</v>
      </c>
      <c r="S2589" s="74">
        <f t="shared" si="246"/>
        <v>32</v>
      </c>
      <c r="T2589" s="6" t="s">
        <v>431</v>
      </c>
      <c r="U2589" s="47" t="s">
        <v>432</v>
      </c>
      <c r="V2589" s="47">
        <v>1</v>
      </c>
      <c r="W2589" s="47">
        <v>1</v>
      </c>
      <c r="X2589" s="47">
        <v>1</v>
      </c>
      <c r="Y2589" s="47">
        <v>1</v>
      </c>
      <c r="Z2589" s="75">
        <v>40855.637442129628</v>
      </c>
      <c r="AA2589" s="6" t="s">
        <v>433</v>
      </c>
      <c r="AB2589" s="47" t="s">
        <v>1745</v>
      </c>
      <c r="AC2589" s="47" t="s">
        <v>11742</v>
      </c>
      <c r="AD2589" s="47" t="s">
        <v>11738</v>
      </c>
      <c r="AE2589" s="47" t="s">
        <v>11743</v>
      </c>
      <c r="AF2589" s="6" t="s">
        <v>11744</v>
      </c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</row>
    <row r="2590" spans="1:43" s="1" customFormat="1" ht="15.75" x14ac:dyDescent="0.25">
      <c r="A2590" s="47">
        <v>2591</v>
      </c>
      <c r="B2590" s="47" t="s">
        <v>11745</v>
      </c>
      <c r="C2590" s="47" t="s">
        <v>3452</v>
      </c>
      <c r="D2590" s="69" t="s">
        <v>1743</v>
      </c>
      <c r="E2590" s="47">
        <v>1981</v>
      </c>
      <c r="F2590" s="69" t="s">
        <v>3460</v>
      </c>
      <c r="G2590" s="69" t="s">
        <v>4652</v>
      </c>
      <c r="H2590" s="69" t="s">
        <v>3412</v>
      </c>
      <c r="I2590" s="70">
        <v>3.9999256442553031</v>
      </c>
      <c r="J2590" s="47" t="s">
        <v>430</v>
      </c>
      <c r="K2590" s="47">
        <v>6</v>
      </c>
      <c r="L2590" s="71"/>
      <c r="M2590" s="47">
        <v>75</v>
      </c>
      <c r="N2590" s="48">
        <f t="shared" si="241"/>
        <v>140</v>
      </c>
      <c r="O2590" s="48">
        <f t="shared" si="242"/>
        <v>559.98959019574238</v>
      </c>
      <c r="P2590" s="72">
        <f t="shared" si="243"/>
        <v>55.998959019574244</v>
      </c>
      <c r="Q2590" s="73">
        <f t="shared" si="244"/>
        <v>92.398282382297495</v>
      </c>
      <c r="R2590" s="48">
        <f t="shared" si="245"/>
        <v>708.3868315976141</v>
      </c>
      <c r="S2590" s="74">
        <f t="shared" si="246"/>
        <v>32</v>
      </c>
      <c r="T2590" s="6" t="s">
        <v>431</v>
      </c>
      <c r="U2590" s="47" t="s">
        <v>432</v>
      </c>
      <c r="V2590" s="47">
        <v>1</v>
      </c>
      <c r="W2590" s="47">
        <v>1</v>
      </c>
      <c r="X2590" s="47">
        <v>1</v>
      </c>
      <c r="Y2590" s="47">
        <v>1</v>
      </c>
      <c r="Z2590" s="75">
        <v>40855.637442129628</v>
      </c>
      <c r="AA2590" s="6" t="s">
        <v>433</v>
      </c>
      <c r="AB2590" s="47" t="s">
        <v>1745</v>
      </c>
      <c r="AC2590" s="47" t="s">
        <v>11746</v>
      </c>
      <c r="AD2590" s="47" t="s">
        <v>11725</v>
      </c>
      <c r="AE2590" s="47" t="s">
        <v>11747</v>
      </c>
      <c r="AF2590" s="6" t="s">
        <v>11748</v>
      </c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</row>
    <row r="2591" spans="1:43" s="1" customFormat="1" ht="15.75" x14ac:dyDescent="0.25">
      <c r="A2591" s="47">
        <v>2592</v>
      </c>
      <c r="B2591" s="47" t="s">
        <v>11749</v>
      </c>
      <c r="C2591" s="47" t="s">
        <v>3565</v>
      </c>
      <c r="D2591" s="69" t="s">
        <v>1743</v>
      </c>
      <c r="E2591" s="47">
        <v>1981</v>
      </c>
      <c r="F2591" s="69" t="s">
        <v>3412</v>
      </c>
      <c r="G2591" s="69" t="s">
        <v>3460</v>
      </c>
      <c r="H2591" s="69" t="s">
        <v>1942</v>
      </c>
      <c r="I2591" s="70">
        <v>4.3313888918270287</v>
      </c>
      <c r="J2591" s="47" t="s">
        <v>430</v>
      </c>
      <c r="K2591" s="47">
        <v>8</v>
      </c>
      <c r="L2591" s="71"/>
      <c r="M2591" s="47">
        <v>75</v>
      </c>
      <c r="N2591" s="48">
        <f t="shared" si="241"/>
        <v>160</v>
      </c>
      <c r="O2591" s="48">
        <f t="shared" si="242"/>
        <v>693.02222269232459</v>
      </c>
      <c r="P2591" s="72">
        <f t="shared" si="243"/>
        <v>69.302222269232459</v>
      </c>
      <c r="Q2591" s="73">
        <f t="shared" si="244"/>
        <v>114.34866674423354</v>
      </c>
      <c r="R2591" s="48">
        <f t="shared" si="245"/>
        <v>876.67311170579057</v>
      </c>
      <c r="S2591" s="74">
        <f t="shared" si="246"/>
        <v>32</v>
      </c>
      <c r="T2591" s="6" t="s">
        <v>431</v>
      </c>
      <c r="U2591" s="47" t="s">
        <v>432</v>
      </c>
      <c r="V2591" s="47">
        <v>1</v>
      </c>
      <c r="W2591" s="47">
        <v>1</v>
      </c>
      <c r="X2591" s="47">
        <v>1</v>
      </c>
      <c r="Y2591" s="47">
        <v>1</v>
      </c>
      <c r="Z2591" s="75">
        <v>40855.637442129628</v>
      </c>
      <c r="AA2591" s="6" t="s">
        <v>433</v>
      </c>
      <c r="AB2591" s="47" t="s">
        <v>1745</v>
      </c>
      <c r="AC2591" s="47"/>
      <c r="AD2591" s="47" t="s">
        <v>8162</v>
      </c>
      <c r="AE2591" s="47" t="s">
        <v>11750</v>
      </c>
      <c r="AF2591" s="6" t="s">
        <v>11751</v>
      </c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</row>
    <row r="2592" spans="1:43" s="1" customFormat="1" ht="31.5" x14ac:dyDescent="0.25">
      <c r="A2592" s="47">
        <v>2593</v>
      </c>
      <c r="B2592" s="47" t="s">
        <v>11752</v>
      </c>
      <c r="C2592" s="47" t="s">
        <v>3725</v>
      </c>
      <c r="D2592" s="69" t="s">
        <v>3733</v>
      </c>
      <c r="E2592" s="47">
        <v>2002</v>
      </c>
      <c r="F2592" s="69" t="s">
        <v>3734</v>
      </c>
      <c r="G2592" s="69" t="s">
        <v>457</v>
      </c>
      <c r="H2592" s="69" t="s">
        <v>457</v>
      </c>
      <c r="I2592" s="70">
        <v>179.00495940871559</v>
      </c>
      <c r="J2592" s="47" t="s">
        <v>430</v>
      </c>
      <c r="K2592" s="47">
        <v>8</v>
      </c>
      <c r="L2592" s="71"/>
      <c r="M2592" s="47">
        <v>75</v>
      </c>
      <c r="N2592" s="48">
        <f t="shared" si="241"/>
        <v>160</v>
      </c>
      <c r="O2592" s="48">
        <f t="shared" si="242"/>
        <v>28640.793505394497</v>
      </c>
      <c r="P2592" s="72">
        <f t="shared" si="243"/>
        <v>2864.0793505394499</v>
      </c>
      <c r="Q2592" s="73">
        <f t="shared" si="244"/>
        <v>4725.7309283900922</v>
      </c>
      <c r="R2592" s="48">
        <f t="shared" si="245"/>
        <v>36230.603784324041</v>
      </c>
      <c r="S2592" s="74">
        <f t="shared" si="246"/>
        <v>53</v>
      </c>
      <c r="T2592" s="6" t="s">
        <v>431</v>
      </c>
      <c r="U2592" s="47" t="s">
        <v>432</v>
      </c>
      <c r="V2592" s="47">
        <v>1</v>
      </c>
      <c r="W2592" s="47">
        <v>1</v>
      </c>
      <c r="X2592" s="47">
        <v>1</v>
      </c>
      <c r="Y2592" s="47">
        <v>1</v>
      </c>
      <c r="Z2592" s="75">
        <v>40855.637442129628</v>
      </c>
      <c r="AA2592" s="6" t="s">
        <v>433</v>
      </c>
      <c r="AB2592" s="47" t="s">
        <v>431</v>
      </c>
      <c r="AC2592" s="47" t="s">
        <v>8234</v>
      </c>
      <c r="AD2592" s="47" t="s">
        <v>11753</v>
      </c>
      <c r="AE2592" s="47" t="s">
        <v>11754</v>
      </c>
      <c r="AF2592" s="6" t="s">
        <v>11755</v>
      </c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</row>
    <row r="2593" spans="1:43" s="1" customFormat="1" ht="31.5" x14ac:dyDescent="0.25">
      <c r="A2593" s="47">
        <v>2594</v>
      </c>
      <c r="B2593" s="47" t="s">
        <v>11756</v>
      </c>
      <c r="C2593" s="47" t="s">
        <v>3796</v>
      </c>
      <c r="D2593" s="69" t="s">
        <v>3733</v>
      </c>
      <c r="E2593" s="47">
        <v>2002</v>
      </c>
      <c r="F2593" s="69" t="s">
        <v>3734</v>
      </c>
      <c r="G2593" s="69" t="s">
        <v>451</v>
      </c>
      <c r="H2593" s="69" t="s">
        <v>457</v>
      </c>
      <c r="I2593" s="70">
        <v>4.0494169093932593</v>
      </c>
      <c r="J2593" s="47" t="s">
        <v>430</v>
      </c>
      <c r="K2593" s="47">
        <v>8</v>
      </c>
      <c r="L2593" s="71"/>
      <c r="M2593" s="47">
        <v>75</v>
      </c>
      <c r="N2593" s="48">
        <f t="shared" si="241"/>
        <v>160</v>
      </c>
      <c r="O2593" s="48">
        <f t="shared" si="242"/>
        <v>647.90670550292145</v>
      </c>
      <c r="P2593" s="72">
        <f t="shared" si="243"/>
        <v>64.790670550292148</v>
      </c>
      <c r="Q2593" s="73">
        <f t="shared" si="244"/>
        <v>106.90460640798203</v>
      </c>
      <c r="R2593" s="48">
        <f t="shared" si="245"/>
        <v>819.60198246119558</v>
      </c>
      <c r="S2593" s="74">
        <f t="shared" si="246"/>
        <v>53</v>
      </c>
      <c r="T2593" s="6" t="s">
        <v>3797</v>
      </c>
      <c r="U2593" s="47" t="s">
        <v>432</v>
      </c>
      <c r="V2593" s="47">
        <v>1</v>
      </c>
      <c r="W2593" s="47">
        <v>1</v>
      </c>
      <c r="X2593" s="47">
        <v>1</v>
      </c>
      <c r="Y2593" s="47">
        <v>1</v>
      </c>
      <c r="Z2593" s="75">
        <v>40855.637442129628</v>
      </c>
      <c r="AA2593" s="6" t="s">
        <v>433</v>
      </c>
      <c r="AB2593" s="47" t="s">
        <v>431</v>
      </c>
      <c r="AC2593" s="47" t="s">
        <v>3799</v>
      </c>
      <c r="AD2593" s="47" t="s">
        <v>3804</v>
      </c>
      <c r="AE2593" s="47" t="s">
        <v>11757</v>
      </c>
      <c r="AF2593" s="6" t="s">
        <v>11758</v>
      </c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</row>
    <row r="2594" spans="1:43" s="1" customFormat="1" ht="31.5" x14ac:dyDescent="0.25">
      <c r="A2594" s="47">
        <v>2595</v>
      </c>
      <c r="B2594" s="47" t="s">
        <v>11759</v>
      </c>
      <c r="C2594" s="47" t="s">
        <v>3725</v>
      </c>
      <c r="D2594" s="69" t="s">
        <v>3733</v>
      </c>
      <c r="E2594" s="47">
        <v>2002</v>
      </c>
      <c r="F2594" s="69" t="s">
        <v>3734</v>
      </c>
      <c r="G2594" s="69" t="s">
        <v>457</v>
      </c>
      <c r="H2594" s="69" t="s">
        <v>457</v>
      </c>
      <c r="I2594" s="70">
        <v>134.99997350490881</v>
      </c>
      <c r="J2594" s="47" t="s">
        <v>430</v>
      </c>
      <c r="K2594" s="47">
        <v>8</v>
      </c>
      <c r="L2594" s="71"/>
      <c r="M2594" s="47">
        <v>75</v>
      </c>
      <c r="N2594" s="48">
        <f t="shared" si="241"/>
        <v>160</v>
      </c>
      <c r="O2594" s="48">
        <f t="shared" si="242"/>
        <v>21599.995760785408</v>
      </c>
      <c r="P2594" s="72">
        <f t="shared" si="243"/>
        <v>2159.9995760785409</v>
      </c>
      <c r="Q2594" s="73">
        <f t="shared" si="244"/>
        <v>3563.9993005295923</v>
      </c>
      <c r="R2594" s="48">
        <f t="shared" si="245"/>
        <v>27323.994637393542</v>
      </c>
      <c r="S2594" s="74">
        <f t="shared" si="246"/>
        <v>53</v>
      </c>
      <c r="T2594" s="6" t="s">
        <v>431</v>
      </c>
      <c r="U2594" s="47" t="s">
        <v>432</v>
      </c>
      <c r="V2594" s="47">
        <v>1</v>
      </c>
      <c r="W2594" s="47">
        <v>1</v>
      </c>
      <c r="X2594" s="47">
        <v>1</v>
      </c>
      <c r="Y2594" s="47">
        <v>1</v>
      </c>
      <c r="Z2594" s="75">
        <v>40855.637442129628</v>
      </c>
      <c r="AA2594" s="6" t="s">
        <v>433</v>
      </c>
      <c r="AB2594" s="47" t="s">
        <v>431</v>
      </c>
      <c r="AC2594" s="47" t="s">
        <v>3741</v>
      </c>
      <c r="AD2594" s="47" t="s">
        <v>11760</v>
      </c>
      <c r="AE2594" s="47" t="s">
        <v>11761</v>
      </c>
      <c r="AF2594" s="6" t="s">
        <v>11762</v>
      </c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</row>
    <row r="2595" spans="1:43" s="1" customFormat="1" ht="31.5" x14ac:dyDescent="0.25">
      <c r="A2595" s="47">
        <v>2596</v>
      </c>
      <c r="B2595" s="47" t="s">
        <v>11763</v>
      </c>
      <c r="C2595" s="47" t="s">
        <v>5602</v>
      </c>
      <c r="D2595" s="69" t="s">
        <v>918</v>
      </c>
      <c r="E2595" s="47">
        <v>1977</v>
      </c>
      <c r="F2595" s="69" t="s">
        <v>905</v>
      </c>
      <c r="G2595" s="69" t="s">
        <v>428</v>
      </c>
      <c r="H2595" s="69" t="s">
        <v>1677</v>
      </c>
      <c r="I2595" s="70">
        <v>181.45962785080599</v>
      </c>
      <c r="J2595" s="47" t="s">
        <v>799</v>
      </c>
      <c r="K2595" s="47">
        <v>10</v>
      </c>
      <c r="L2595" s="71"/>
      <c r="M2595" s="47">
        <v>75</v>
      </c>
      <c r="N2595" s="48">
        <f t="shared" si="241"/>
        <v>180</v>
      </c>
      <c r="O2595" s="48">
        <f t="shared" si="242"/>
        <v>32662.733013145076</v>
      </c>
      <c r="P2595" s="72">
        <f t="shared" si="243"/>
        <v>3266.273301314508</v>
      </c>
      <c r="Q2595" s="73">
        <f t="shared" si="244"/>
        <v>5389.3509471689376</v>
      </c>
      <c r="R2595" s="48">
        <f t="shared" si="245"/>
        <v>41318.357261628524</v>
      </c>
      <c r="S2595" s="74">
        <f t="shared" si="246"/>
        <v>28</v>
      </c>
      <c r="T2595" s="6" t="s">
        <v>431</v>
      </c>
      <c r="U2595" s="47" t="s">
        <v>432</v>
      </c>
      <c r="V2595" s="47">
        <v>1</v>
      </c>
      <c r="W2595" s="47">
        <v>1</v>
      </c>
      <c r="X2595" s="47">
        <v>1</v>
      </c>
      <c r="Y2595" s="47">
        <v>1</v>
      </c>
      <c r="Z2595" s="75">
        <v>40855.637442129628</v>
      </c>
      <c r="AA2595" s="6" t="s">
        <v>433</v>
      </c>
      <c r="AB2595" s="47" t="s">
        <v>920</v>
      </c>
      <c r="AC2595" s="47" t="s">
        <v>11764</v>
      </c>
      <c r="AD2595" s="47" t="s">
        <v>8561</v>
      </c>
      <c r="AE2595" s="47" t="s">
        <v>11765</v>
      </c>
      <c r="AF2595" s="6" t="s">
        <v>11766</v>
      </c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</row>
    <row r="2596" spans="1:43" s="1" customFormat="1" ht="31.5" x14ac:dyDescent="0.25">
      <c r="A2596" s="47">
        <v>2597</v>
      </c>
      <c r="B2596" s="47" t="s">
        <v>11767</v>
      </c>
      <c r="C2596" s="47" t="s">
        <v>5602</v>
      </c>
      <c r="D2596" s="69" t="s">
        <v>918</v>
      </c>
      <c r="E2596" s="47">
        <v>1977</v>
      </c>
      <c r="F2596" s="69" t="s">
        <v>905</v>
      </c>
      <c r="G2596" s="69" t="s">
        <v>2864</v>
      </c>
      <c r="H2596" s="69" t="s">
        <v>428</v>
      </c>
      <c r="I2596" s="70">
        <v>3.0000283838270052</v>
      </c>
      <c r="J2596" s="47" t="s">
        <v>799</v>
      </c>
      <c r="K2596" s="47">
        <v>10</v>
      </c>
      <c r="L2596" s="71"/>
      <c r="M2596" s="47">
        <v>75</v>
      </c>
      <c r="N2596" s="48">
        <f t="shared" si="241"/>
        <v>180</v>
      </c>
      <c r="O2596" s="48">
        <f t="shared" si="242"/>
        <v>540.00510908886099</v>
      </c>
      <c r="P2596" s="72">
        <f t="shared" si="243"/>
        <v>54.000510908886099</v>
      </c>
      <c r="Q2596" s="73">
        <f t="shared" si="244"/>
        <v>89.100842999662063</v>
      </c>
      <c r="R2596" s="48">
        <f t="shared" si="245"/>
        <v>683.10646299740915</v>
      </c>
      <c r="S2596" s="74">
        <f t="shared" si="246"/>
        <v>28</v>
      </c>
      <c r="T2596" s="6" t="s">
        <v>431</v>
      </c>
      <c r="U2596" s="47" t="s">
        <v>432</v>
      </c>
      <c r="V2596" s="47">
        <v>1</v>
      </c>
      <c r="W2596" s="47">
        <v>1</v>
      </c>
      <c r="X2596" s="47">
        <v>1</v>
      </c>
      <c r="Y2596" s="47">
        <v>1</v>
      </c>
      <c r="Z2596" s="75">
        <v>40855.637442129628</v>
      </c>
      <c r="AA2596" s="6" t="s">
        <v>433</v>
      </c>
      <c r="AB2596" s="47" t="s">
        <v>920</v>
      </c>
      <c r="AC2596" s="47" t="s">
        <v>8255</v>
      </c>
      <c r="AD2596" s="47" t="s">
        <v>11641</v>
      </c>
      <c r="AE2596" s="47" t="s">
        <v>11768</v>
      </c>
      <c r="AF2596" s="6" t="s">
        <v>11769</v>
      </c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</row>
    <row r="2597" spans="1:43" s="1" customFormat="1" ht="31.5" x14ac:dyDescent="0.25">
      <c r="A2597" s="47">
        <v>2598</v>
      </c>
      <c r="B2597" s="47" t="s">
        <v>11770</v>
      </c>
      <c r="C2597" s="47" t="s">
        <v>5602</v>
      </c>
      <c r="D2597" s="69" t="s">
        <v>918</v>
      </c>
      <c r="E2597" s="47">
        <v>1977</v>
      </c>
      <c r="F2597" s="69" t="s">
        <v>905</v>
      </c>
      <c r="G2597" s="69" t="s">
        <v>427</v>
      </c>
      <c r="H2597" s="69" t="s">
        <v>2864</v>
      </c>
      <c r="I2597" s="70">
        <v>8.9998749815613959</v>
      </c>
      <c r="J2597" s="47" t="s">
        <v>799</v>
      </c>
      <c r="K2597" s="47">
        <v>10</v>
      </c>
      <c r="L2597" s="71"/>
      <c r="M2597" s="47">
        <v>75</v>
      </c>
      <c r="N2597" s="48">
        <f t="shared" si="241"/>
        <v>180</v>
      </c>
      <c r="O2597" s="48">
        <f t="shared" si="242"/>
        <v>1619.9774966810512</v>
      </c>
      <c r="P2597" s="72">
        <f t="shared" si="243"/>
        <v>161.99774966810514</v>
      </c>
      <c r="Q2597" s="73">
        <f t="shared" si="244"/>
        <v>267.29628695237346</v>
      </c>
      <c r="R2597" s="48">
        <f t="shared" si="245"/>
        <v>2049.2715333015299</v>
      </c>
      <c r="S2597" s="74">
        <f t="shared" si="246"/>
        <v>28</v>
      </c>
      <c r="T2597" s="6" t="s">
        <v>431</v>
      </c>
      <c r="U2597" s="47" t="s">
        <v>432</v>
      </c>
      <c r="V2597" s="47">
        <v>1</v>
      </c>
      <c r="W2597" s="47">
        <v>1</v>
      </c>
      <c r="X2597" s="47">
        <v>1</v>
      </c>
      <c r="Y2597" s="47">
        <v>1</v>
      </c>
      <c r="Z2597" s="75">
        <v>40855.637442129628</v>
      </c>
      <c r="AA2597" s="6" t="s">
        <v>433</v>
      </c>
      <c r="AB2597" s="47" t="s">
        <v>920</v>
      </c>
      <c r="AC2597" s="47" t="s">
        <v>11771</v>
      </c>
      <c r="AD2597" s="47" t="s">
        <v>11772</v>
      </c>
      <c r="AE2597" s="47" t="s">
        <v>11773</v>
      </c>
      <c r="AF2597" s="6" t="s">
        <v>11774</v>
      </c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</row>
    <row r="2598" spans="1:43" s="1" customFormat="1" ht="15.75" x14ac:dyDescent="0.25">
      <c r="A2598" s="47">
        <v>2599</v>
      </c>
      <c r="B2598" s="47" t="s">
        <v>11775</v>
      </c>
      <c r="C2598" s="47" t="s">
        <v>1684</v>
      </c>
      <c r="D2598" s="69" t="s">
        <v>1685</v>
      </c>
      <c r="E2598" s="47">
        <v>1979</v>
      </c>
      <c r="F2598" s="69" t="s">
        <v>1676</v>
      </c>
      <c r="G2598" s="69" t="s">
        <v>1677</v>
      </c>
      <c r="H2598" s="69" t="s">
        <v>451</v>
      </c>
      <c r="I2598" s="70">
        <v>8.0001143815870392</v>
      </c>
      <c r="J2598" s="47" t="s">
        <v>430</v>
      </c>
      <c r="K2598" s="47">
        <v>8</v>
      </c>
      <c r="L2598" s="71"/>
      <c r="M2598" s="47">
        <v>75</v>
      </c>
      <c r="N2598" s="48">
        <f t="shared" si="241"/>
        <v>160</v>
      </c>
      <c r="O2598" s="48">
        <f t="shared" si="242"/>
        <v>1280.0183010539263</v>
      </c>
      <c r="P2598" s="72">
        <f t="shared" si="243"/>
        <v>128.00183010539263</v>
      </c>
      <c r="Q2598" s="73">
        <f t="shared" si="244"/>
        <v>211.20301967389784</v>
      </c>
      <c r="R2598" s="48">
        <f t="shared" si="245"/>
        <v>1619.2231508332168</v>
      </c>
      <c r="S2598" s="74">
        <f t="shared" si="246"/>
        <v>30</v>
      </c>
      <c r="T2598" s="6" t="s">
        <v>431</v>
      </c>
      <c r="U2598" s="47" t="s">
        <v>432</v>
      </c>
      <c r="V2598" s="47">
        <v>1</v>
      </c>
      <c r="W2598" s="47">
        <v>1</v>
      </c>
      <c r="X2598" s="47">
        <v>1</v>
      </c>
      <c r="Y2598" s="47">
        <v>1</v>
      </c>
      <c r="Z2598" s="75">
        <v>40855.637442129628</v>
      </c>
      <c r="AA2598" s="6" t="s">
        <v>433</v>
      </c>
      <c r="AB2598" s="47" t="s">
        <v>1686</v>
      </c>
      <c r="AC2598" s="47" t="s">
        <v>11776</v>
      </c>
      <c r="AD2598" s="47" t="s">
        <v>1687</v>
      </c>
      <c r="AE2598" s="47" t="s">
        <v>11777</v>
      </c>
      <c r="AF2598" s="6" t="s">
        <v>11778</v>
      </c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</row>
    <row r="2599" spans="1:43" s="1" customFormat="1" ht="15.75" x14ac:dyDescent="0.25">
      <c r="A2599" s="47">
        <v>2600</v>
      </c>
      <c r="B2599" s="47" t="s">
        <v>11779</v>
      </c>
      <c r="C2599" s="47" t="s">
        <v>3094</v>
      </c>
      <c r="D2599" s="69" t="s">
        <v>1685</v>
      </c>
      <c r="E2599" s="47">
        <v>1979</v>
      </c>
      <c r="F2599" s="69" t="s">
        <v>3037</v>
      </c>
      <c r="G2599" s="69" t="s">
        <v>3076</v>
      </c>
      <c r="H2599" s="69" t="s">
        <v>3095</v>
      </c>
      <c r="I2599" s="70">
        <v>15.982036360119279</v>
      </c>
      <c r="J2599" s="47" t="s">
        <v>430</v>
      </c>
      <c r="K2599" s="47">
        <v>8</v>
      </c>
      <c r="L2599" s="71"/>
      <c r="M2599" s="47">
        <v>75</v>
      </c>
      <c r="N2599" s="48">
        <f t="shared" si="241"/>
        <v>160</v>
      </c>
      <c r="O2599" s="48">
        <f t="shared" si="242"/>
        <v>2557.1258176190845</v>
      </c>
      <c r="P2599" s="72">
        <f t="shared" si="243"/>
        <v>255.71258176190847</v>
      </c>
      <c r="Q2599" s="73">
        <f t="shared" si="244"/>
        <v>421.92575990714892</v>
      </c>
      <c r="R2599" s="48">
        <f t="shared" si="245"/>
        <v>3234.7641592881419</v>
      </c>
      <c r="S2599" s="74">
        <f t="shared" si="246"/>
        <v>30</v>
      </c>
      <c r="T2599" s="6" t="s">
        <v>431</v>
      </c>
      <c r="U2599" s="47" t="s">
        <v>432</v>
      </c>
      <c r="V2599" s="47">
        <v>1</v>
      </c>
      <c r="W2599" s="47">
        <v>1</v>
      </c>
      <c r="X2599" s="47">
        <v>1</v>
      </c>
      <c r="Y2599" s="47">
        <v>1</v>
      </c>
      <c r="Z2599" s="75">
        <v>40855.637442129628</v>
      </c>
      <c r="AA2599" s="6" t="s">
        <v>433</v>
      </c>
      <c r="AB2599" s="47" t="s">
        <v>1686</v>
      </c>
      <c r="AC2599" s="47" t="s">
        <v>3097</v>
      </c>
      <c r="AD2599" s="47" t="s">
        <v>3101</v>
      </c>
      <c r="AE2599" s="47" t="s">
        <v>11780</v>
      </c>
      <c r="AF2599" s="6" t="s">
        <v>11781</v>
      </c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</row>
    <row r="2600" spans="1:43" s="1" customFormat="1" ht="15.75" x14ac:dyDescent="0.25">
      <c r="A2600" s="47">
        <v>2601</v>
      </c>
      <c r="B2600" s="47" t="s">
        <v>11782</v>
      </c>
      <c r="C2600" s="47" t="s">
        <v>3852</v>
      </c>
      <c r="D2600" s="69" t="s">
        <v>1685</v>
      </c>
      <c r="E2600" s="47">
        <v>1979</v>
      </c>
      <c r="F2600" s="69" t="s">
        <v>2857</v>
      </c>
      <c r="G2600" s="69" t="s">
        <v>3834</v>
      </c>
      <c r="H2600" s="69" t="s">
        <v>1255</v>
      </c>
      <c r="I2600" s="70">
        <v>24.942238309958078</v>
      </c>
      <c r="J2600" s="47" t="s">
        <v>430</v>
      </c>
      <c r="K2600" s="47">
        <v>8</v>
      </c>
      <c r="L2600" s="71"/>
      <c r="M2600" s="47">
        <v>75</v>
      </c>
      <c r="N2600" s="48">
        <f t="shared" si="241"/>
        <v>160</v>
      </c>
      <c r="O2600" s="48">
        <f t="shared" si="242"/>
        <v>3990.7581295932923</v>
      </c>
      <c r="P2600" s="72">
        <f t="shared" si="243"/>
        <v>399.07581295932926</v>
      </c>
      <c r="Q2600" s="73">
        <f t="shared" si="244"/>
        <v>658.47509138289331</v>
      </c>
      <c r="R2600" s="48">
        <f t="shared" si="245"/>
        <v>5048.3090339355149</v>
      </c>
      <c r="S2600" s="74">
        <f t="shared" si="246"/>
        <v>30</v>
      </c>
      <c r="T2600" s="6" t="s">
        <v>431</v>
      </c>
      <c r="U2600" s="47" t="s">
        <v>432</v>
      </c>
      <c r="V2600" s="47">
        <v>1</v>
      </c>
      <c r="W2600" s="47">
        <v>1</v>
      </c>
      <c r="X2600" s="47">
        <v>1</v>
      </c>
      <c r="Y2600" s="47">
        <v>1</v>
      </c>
      <c r="Z2600" s="75">
        <v>44273.555011574077</v>
      </c>
      <c r="AA2600" s="6" t="s">
        <v>1221</v>
      </c>
      <c r="AB2600" s="47" t="s">
        <v>1686</v>
      </c>
      <c r="AC2600" s="47" t="s">
        <v>11783</v>
      </c>
      <c r="AD2600" s="47" t="s">
        <v>11784</v>
      </c>
      <c r="AE2600" s="47" t="s">
        <v>11785</v>
      </c>
      <c r="AF2600" s="6" t="s">
        <v>11786</v>
      </c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</row>
    <row r="2601" spans="1:43" s="1" customFormat="1" ht="15.75" x14ac:dyDescent="0.25">
      <c r="A2601" s="47">
        <v>2602</v>
      </c>
      <c r="B2601" s="47" t="s">
        <v>11787</v>
      </c>
      <c r="C2601" s="47" t="s">
        <v>3833</v>
      </c>
      <c r="D2601" s="69" t="s">
        <v>1685</v>
      </c>
      <c r="E2601" s="47">
        <v>1979</v>
      </c>
      <c r="F2601" s="69" t="s">
        <v>2857</v>
      </c>
      <c r="G2601" s="69" t="s">
        <v>3834</v>
      </c>
      <c r="H2601" s="69" t="s">
        <v>1255</v>
      </c>
      <c r="I2601" s="70">
        <v>521.59348304084324</v>
      </c>
      <c r="J2601" s="47" t="s">
        <v>430</v>
      </c>
      <c r="K2601" s="47">
        <v>8</v>
      </c>
      <c r="L2601" s="71"/>
      <c r="M2601" s="47">
        <v>75</v>
      </c>
      <c r="N2601" s="48">
        <f t="shared" si="241"/>
        <v>160</v>
      </c>
      <c r="O2601" s="48">
        <f t="shared" si="242"/>
        <v>83454.957286534918</v>
      </c>
      <c r="P2601" s="72">
        <f t="shared" si="243"/>
        <v>8345.4957286534918</v>
      </c>
      <c r="Q2601" s="73">
        <f t="shared" si="244"/>
        <v>13770.067952278261</v>
      </c>
      <c r="R2601" s="48">
        <f t="shared" si="245"/>
        <v>105570.52096746667</v>
      </c>
      <c r="S2601" s="74">
        <f t="shared" si="246"/>
        <v>30</v>
      </c>
      <c r="T2601" s="6" t="s">
        <v>431</v>
      </c>
      <c r="U2601" s="47" t="s">
        <v>432</v>
      </c>
      <c r="V2601" s="47">
        <v>1</v>
      </c>
      <c r="W2601" s="47">
        <v>1</v>
      </c>
      <c r="X2601" s="47">
        <v>1</v>
      </c>
      <c r="Y2601" s="47">
        <v>1</v>
      </c>
      <c r="Z2601" s="75">
        <v>44273.559212962973</v>
      </c>
      <c r="AA2601" s="6" t="s">
        <v>1221</v>
      </c>
      <c r="AB2601" s="47" t="s">
        <v>1686</v>
      </c>
      <c r="AC2601" s="47" t="s">
        <v>7398</v>
      </c>
      <c r="AD2601" s="47" t="s">
        <v>11783</v>
      </c>
      <c r="AE2601" s="47" t="s">
        <v>11788</v>
      </c>
      <c r="AF2601" s="6" t="s">
        <v>11789</v>
      </c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</row>
    <row r="2602" spans="1:43" s="1" customFormat="1" ht="15.75" x14ac:dyDescent="0.25">
      <c r="A2602" s="47">
        <v>2603</v>
      </c>
      <c r="B2602" s="47" t="s">
        <v>11790</v>
      </c>
      <c r="C2602" s="47" t="s">
        <v>3030</v>
      </c>
      <c r="D2602" s="69" t="s">
        <v>1685</v>
      </c>
      <c r="E2602" s="47">
        <v>1979</v>
      </c>
      <c r="F2602" s="69" t="s">
        <v>443</v>
      </c>
      <c r="G2602" s="69" t="s">
        <v>3037</v>
      </c>
      <c r="H2602" s="69" t="s">
        <v>3031</v>
      </c>
      <c r="I2602" s="70">
        <v>89.830520338786741</v>
      </c>
      <c r="J2602" s="47" t="s">
        <v>430</v>
      </c>
      <c r="K2602" s="47">
        <v>10</v>
      </c>
      <c r="L2602" s="71"/>
      <c r="M2602" s="47">
        <v>75</v>
      </c>
      <c r="N2602" s="48">
        <f t="shared" si="241"/>
        <v>180</v>
      </c>
      <c r="O2602" s="48">
        <f t="shared" si="242"/>
        <v>16169.493660981614</v>
      </c>
      <c r="P2602" s="72">
        <f t="shared" si="243"/>
        <v>1616.9493660981616</v>
      </c>
      <c r="Q2602" s="73">
        <f t="shared" si="244"/>
        <v>2667.966454061966</v>
      </c>
      <c r="R2602" s="48">
        <f t="shared" si="245"/>
        <v>20454.409481141742</v>
      </c>
      <c r="S2602" s="74">
        <f t="shared" si="246"/>
        <v>30</v>
      </c>
      <c r="T2602" s="6" t="s">
        <v>431</v>
      </c>
      <c r="U2602" s="47" t="s">
        <v>432</v>
      </c>
      <c r="V2602" s="47">
        <v>1</v>
      </c>
      <c r="W2602" s="47">
        <v>1</v>
      </c>
      <c r="X2602" s="47">
        <v>1</v>
      </c>
      <c r="Y2602" s="47">
        <v>1</v>
      </c>
      <c r="Z2602" s="75">
        <v>40855.637442129628</v>
      </c>
      <c r="AA2602" s="6" t="s">
        <v>433</v>
      </c>
      <c r="AB2602" s="47" t="s">
        <v>1686</v>
      </c>
      <c r="AC2602" s="47" t="s">
        <v>3039</v>
      </c>
      <c r="AD2602" s="47" t="s">
        <v>3044</v>
      </c>
      <c r="AE2602" s="47" t="s">
        <v>11791</v>
      </c>
      <c r="AF2602" s="6" t="s">
        <v>11792</v>
      </c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</row>
    <row r="2603" spans="1:43" s="1" customFormat="1" ht="15.75" x14ac:dyDescent="0.25">
      <c r="A2603" s="47">
        <v>2604</v>
      </c>
      <c r="B2603" s="47" t="s">
        <v>11793</v>
      </c>
      <c r="C2603" s="47" t="s">
        <v>3075</v>
      </c>
      <c r="D2603" s="69" t="s">
        <v>1685</v>
      </c>
      <c r="E2603" s="47">
        <v>1979</v>
      </c>
      <c r="F2603" s="69" t="s">
        <v>443</v>
      </c>
      <c r="G2603" s="69" t="s">
        <v>3037</v>
      </c>
      <c r="H2603" s="69" t="s">
        <v>3076</v>
      </c>
      <c r="I2603" s="70">
        <v>484.721278070003</v>
      </c>
      <c r="J2603" s="47" t="s">
        <v>430</v>
      </c>
      <c r="K2603" s="47">
        <v>10</v>
      </c>
      <c r="L2603" s="71"/>
      <c r="M2603" s="47">
        <v>75</v>
      </c>
      <c r="N2603" s="48">
        <f t="shared" si="241"/>
        <v>180</v>
      </c>
      <c r="O2603" s="48">
        <f t="shared" si="242"/>
        <v>87249.830052600533</v>
      </c>
      <c r="P2603" s="72">
        <f t="shared" si="243"/>
        <v>8724.9830052600537</v>
      </c>
      <c r="Q2603" s="73">
        <f t="shared" si="244"/>
        <v>14396.221958679089</v>
      </c>
      <c r="R2603" s="48">
        <f t="shared" si="245"/>
        <v>110371.03501653968</v>
      </c>
      <c r="S2603" s="74">
        <f t="shared" si="246"/>
        <v>30</v>
      </c>
      <c r="T2603" s="6" t="s">
        <v>431</v>
      </c>
      <c r="U2603" s="47" t="s">
        <v>432</v>
      </c>
      <c r="V2603" s="47">
        <v>1</v>
      </c>
      <c r="W2603" s="47">
        <v>1</v>
      </c>
      <c r="X2603" s="47">
        <v>1</v>
      </c>
      <c r="Y2603" s="47">
        <v>1</v>
      </c>
      <c r="Z2603" s="75">
        <v>40855.637453703697</v>
      </c>
      <c r="AA2603" s="6" t="s">
        <v>433</v>
      </c>
      <c r="AB2603" s="47" t="s">
        <v>1686</v>
      </c>
      <c r="AC2603" s="47" t="s">
        <v>11794</v>
      </c>
      <c r="AD2603" s="47" t="s">
        <v>8815</v>
      </c>
      <c r="AE2603" s="47" t="s">
        <v>11795</v>
      </c>
      <c r="AF2603" s="6" t="s">
        <v>11796</v>
      </c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</row>
    <row r="2604" spans="1:43" s="1" customFormat="1" ht="15.75" x14ac:dyDescent="0.25">
      <c r="A2604" s="47">
        <v>2605</v>
      </c>
      <c r="B2604" s="47" t="s">
        <v>11797</v>
      </c>
      <c r="C2604" s="47" t="s">
        <v>3075</v>
      </c>
      <c r="D2604" s="69" t="s">
        <v>1685</v>
      </c>
      <c r="E2604" s="47">
        <v>1979</v>
      </c>
      <c r="F2604" s="69" t="s">
        <v>443</v>
      </c>
      <c r="G2604" s="69" t="s">
        <v>3076</v>
      </c>
      <c r="H2604" s="69" t="s">
        <v>3043</v>
      </c>
      <c r="I2604" s="70">
        <v>58.646755053964242</v>
      </c>
      <c r="J2604" s="47" t="s">
        <v>430</v>
      </c>
      <c r="K2604" s="47">
        <v>10</v>
      </c>
      <c r="L2604" s="71"/>
      <c r="M2604" s="47">
        <v>75</v>
      </c>
      <c r="N2604" s="48">
        <f t="shared" ref="N2604:N2667" si="247">IF(K2604=4,100,IF(K2604=6,140,IF(K2604=8,160,IF(K2604=10,180,IF(K2604=12,200,IF(K2604=14,225,IF(K2604=16,275,IF(K2604=18,350,0))))))))</f>
        <v>180</v>
      </c>
      <c r="O2604" s="48">
        <f t="shared" si="242"/>
        <v>10556.415909713563</v>
      </c>
      <c r="P2604" s="72">
        <f t="shared" si="243"/>
        <v>1055.6415909713564</v>
      </c>
      <c r="Q2604" s="73">
        <f t="shared" si="244"/>
        <v>1741.8086251027378</v>
      </c>
      <c r="R2604" s="48">
        <f t="shared" si="245"/>
        <v>13353.866125787657</v>
      </c>
      <c r="S2604" s="74">
        <f t="shared" si="246"/>
        <v>30</v>
      </c>
      <c r="T2604" s="6" t="s">
        <v>431</v>
      </c>
      <c r="U2604" s="47" t="s">
        <v>432</v>
      </c>
      <c r="V2604" s="47">
        <v>1</v>
      </c>
      <c r="W2604" s="47">
        <v>1</v>
      </c>
      <c r="X2604" s="47">
        <v>1</v>
      </c>
      <c r="Y2604" s="47">
        <v>1</v>
      </c>
      <c r="Z2604" s="75">
        <v>40855.637453703697</v>
      </c>
      <c r="AA2604" s="6" t="s">
        <v>433</v>
      </c>
      <c r="AB2604" s="47" t="s">
        <v>1686</v>
      </c>
      <c r="AC2604" s="47" t="s">
        <v>3078</v>
      </c>
      <c r="AD2604" s="47" t="s">
        <v>8773</v>
      </c>
      <c r="AE2604" s="47" t="s">
        <v>11798</v>
      </c>
      <c r="AF2604" s="6" t="s">
        <v>11799</v>
      </c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</row>
    <row r="2605" spans="1:43" s="1" customFormat="1" ht="15.75" x14ac:dyDescent="0.25">
      <c r="A2605" s="47">
        <v>2606</v>
      </c>
      <c r="B2605" s="47" t="s">
        <v>11800</v>
      </c>
      <c r="C2605" s="47" t="s">
        <v>3023</v>
      </c>
      <c r="D2605" s="69" t="s">
        <v>1685</v>
      </c>
      <c r="E2605" s="47">
        <v>1979</v>
      </c>
      <c r="F2605" s="69" t="s">
        <v>3043</v>
      </c>
      <c r="G2605" s="69" t="s">
        <v>3049</v>
      </c>
      <c r="H2605" s="69" t="s">
        <v>443</v>
      </c>
      <c r="I2605" s="70">
        <v>5.0488534987184206</v>
      </c>
      <c r="J2605" s="47" t="s">
        <v>430</v>
      </c>
      <c r="K2605" s="47">
        <v>8</v>
      </c>
      <c r="L2605" s="71"/>
      <c r="M2605" s="47">
        <v>75</v>
      </c>
      <c r="N2605" s="48">
        <f t="shared" si="247"/>
        <v>160</v>
      </c>
      <c r="O2605" s="48">
        <f t="shared" si="242"/>
        <v>807.81655979494735</v>
      </c>
      <c r="P2605" s="72">
        <f t="shared" si="243"/>
        <v>80.781655979494744</v>
      </c>
      <c r="Q2605" s="73">
        <f t="shared" si="244"/>
        <v>133.28973236616631</v>
      </c>
      <c r="R2605" s="48">
        <f t="shared" si="245"/>
        <v>1021.8879481406084</v>
      </c>
      <c r="S2605" s="74">
        <f t="shared" si="246"/>
        <v>30</v>
      </c>
      <c r="T2605" s="6" t="s">
        <v>431</v>
      </c>
      <c r="U2605" s="47" t="s">
        <v>432</v>
      </c>
      <c r="V2605" s="47">
        <v>1</v>
      </c>
      <c r="W2605" s="47">
        <v>1</v>
      </c>
      <c r="X2605" s="47">
        <v>1</v>
      </c>
      <c r="Y2605" s="47">
        <v>1</v>
      </c>
      <c r="Z2605" s="75">
        <v>40855.637453703697</v>
      </c>
      <c r="AA2605" s="6" t="s">
        <v>433</v>
      </c>
      <c r="AB2605" s="47" t="s">
        <v>1686</v>
      </c>
      <c r="AC2605" s="47" t="s">
        <v>4104</v>
      </c>
      <c r="AD2605" s="47" t="s">
        <v>3050</v>
      </c>
      <c r="AE2605" s="47" t="s">
        <v>11801</v>
      </c>
      <c r="AF2605" s="6" t="s">
        <v>11802</v>
      </c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</row>
    <row r="2606" spans="1:43" s="1" customFormat="1" ht="15.75" x14ac:dyDescent="0.25">
      <c r="A2606" s="47">
        <v>2607</v>
      </c>
      <c r="B2606" s="47" t="s">
        <v>11803</v>
      </c>
      <c r="C2606" s="47" t="s">
        <v>3023</v>
      </c>
      <c r="D2606" s="69" t="s">
        <v>1685</v>
      </c>
      <c r="E2606" s="47">
        <v>1979</v>
      </c>
      <c r="F2606" s="69" t="s">
        <v>3024</v>
      </c>
      <c r="G2606" s="69" t="s">
        <v>443</v>
      </c>
      <c r="H2606" s="69" t="s">
        <v>451</v>
      </c>
      <c r="I2606" s="70">
        <v>2.999663800678857</v>
      </c>
      <c r="J2606" s="47" t="s">
        <v>430</v>
      </c>
      <c r="K2606" s="47">
        <v>8</v>
      </c>
      <c r="L2606" s="71"/>
      <c r="M2606" s="47">
        <v>75</v>
      </c>
      <c r="N2606" s="48">
        <f t="shared" si="247"/>
        <v>160</v>
      </c>
      <c r="O2606" s="48">
        <f t="shared" si="242"/>
        <v>479.9462081086171</v>
      </c>
      <c r="P2606" s="72">
        <f t="shared" si="243"/>
        <v>47.994620810861711</v>
      </c>
      <c r="Q2606" s="73">
        <f t="shared" si="244"/>
        <v>79.191124337921821</v>
      </c>
      <c r="R2606" s="48">
        <f t="shared" si="245"/>
        <v>607.1319532574006</v>
      </c>
      <c r="S2606" s="74">
        <f t="shared" si="246"/>
        <v>30</v>
      </c>
      <c r="T2606" s="6" t="s">
        <v>1453</v>
      </c>
      <c r="U2606" s="47" t="s">
        <v>432</v>
      </c>
      <c r="V2606" s="47">
        <v>1</v>
      </c>
      <c r="W2606" s="47">
        <v>1</v>
      </c>
      <c r="X2606" s="47">
        <v>1</v>
      </c>
      <c r="Y2606" s="47">
        <v>1</v>
      </c>
      <c r="Z2606" s="75">
        <v>40855.637453703697</v>
      </c>
      <c r="AA2606" s="6" t="s">
        <v>433</v>
      </c>
      <c r="AB2606" s="47" t="s">
        <v>1686</v>
      </c>
      <c r="AC2606" s="47" t="s">
        <v>3026</v>
      </c>
      <c r="AD2606" s="47" t="s">
        <v>11804</v>
      </c>
      <c r="AE2606" s="47" t="s">
        <v>11805</v>
      </c>
      <c r="AF2606" s="6" t="s">
        <v>11806</v>
      </c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</row>
    <row r="2607" spans="1:43" s="1" customFormat="1" ht="31.5" x14ac:dyDescent="0.25">
      <c r="A2607" s="47">
        <v>2608</v>
      </c>
      <c r="B2607" s="47" t="s">
        <v>11807</v>
      </c>
      <c r="C2607" s="47" t="s">
        <v>2721</v>
      </c>
      <c r="D2607" s="69" t="s">
        <v>2722</v>
      </c>
      <c r="E2607" s="47">
        <v>1995</v>
      </c>
      <c r="F2607" s="69" t="s">
        <v>3935</v>
      </c>
      <c r="G2607" s="69" t="s">
        <v>3936</v>
      </c>
      <c r="H2607" s="69" t="s">
        <v>6946</v>
      </c>
      <c r="I2607" s="70">
        <v>25.646729685746092</v>
      </c>
      <c r="J2607" s="47" t="s">
        <v>430</v>
      </c>
      <c r="K2607" s="47">
        <v>10</v>
      </c>
      <c r="L2607" s="71"/>
      <c r="M2607" s="47">
        <v>75</v>
      </c>
      <c r="N2607" s="48">
        <f t="shared" si="247"/>
        <v>180</v>
      </c>
      <c r="O2607" s="48">
        <f t="shared" si="242"/>
        <v>4616.4113434342962</v>
      </c>
      <c r="P2607" s="72">
        <f t="shared" si="243"/>
        <v>461.64113434342966</v>
      </c>
      <c r="Q2607" s="73">
        <f t="shared" si="244"/>
        <v>761.70787166665878</v>
      </c>
      <c r="R2607" s="48">
        <f t="shared" si="245"/>
        <v>5839.7603494443847</v>
      </c>
      <c r="S2607" s="74">
        <f t="shared" si="246"/>
        <v>46</v>
      </c>
      <c r="T2607" s="6" t="s">
        <v>431</v>
      </c>
      <c r="U2607" s="47" t="s">
        <v>432</v>
      </c>
      <c r="V2607" s="47">
        <v>1</v>
      </c>
      <c r="W2607" s="47">
        <v>1</v>
      </c>
      <c r="X2607" s="47">
        <v>1</v>
      </c>
      <c r="Y2607" s="47">
        <v>1</v>
      </c>
      <c r="Z2607" s="75">
        <v>40855.637453703697</v>
      </c>
      <c r="AA2607" s="6" t="s">
        <v>433</v>
      </c>
      <c r="AB2607" s="47" t="s">
        <v>4343</v>
      </c>
      <c r="AC2607" s="47" t="s">
        <v>11808</v>
      </c>
      <c r="AD2607" s="47" t="s">
        <v>6947</v>
      </c>
      <c r="AE2607" s="47" t="s">
        <v>11809</v>
      </c>
      <c r="AF2607" s="6" t="s">
        <v>11810</v>
      </c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</row>
    <row r="2608" spans="1:43" s="1" customFormat="1" ht="15.75" x14ac:dyDescent="0.25">
      <c r="A2608" s="47">
        <v>2609</v>
      </c>
      <c r="B2608" s="47" t="s">
        <v>11811</v>
      </c>
      <c r="C2608" s="47" t="s">
        <v>2721</v>
      </c>
      <c r="D2608" s="69" t="s">
        <v>3934</v>
      </c>
      <c r="E2608" s="47">
        <v>1991</v>
      </c>
      <c r="F2608" s="69" t="s">
        <v>6937</v>
      </c>
      <c r="G2608" s="69" t="s">
        <v>457</v>
      </c>
      <c r="H2608" s="69" t="s">
        <v>451</v>
      </c>
      <c r="I2608" s="70">
        <v>409.37755125323548</v>
      </c>
      <c r="J2608" s="47" t="s">
        <v>430</v>
      </c>
      <c r="K2608" s="47">
        <v>8</v>
      </c>
      <c r="L2608" s="71"/>
      <c r="M2608" s="47">
        <v>75</v>
      </c>
      <c r="N2608" s="48">
        <f t="shared" si="247"/>
        <v>160</v>
      </c>
      <c r="O2608" s="48">
        <f t="shared" si="242"/>
        <v>65500.408200517675</v>
      </c>
      <c r="P2608" s="72">
        <f t="shared" si="243"/>
        <v>6550.0408200517677</v>
      </c>
      <c r="Q2608" s="73">
        <f t="shared" si="244"/>
        <v>10807.567353085416</v>
      </c>
      <c r="R2608" s="48">
        <f t="shared" si="245"/>
        <v>82858.016373654857</v>
      </c>
      <c r="S2608" s="74">
        <f t="shared" si="246"/>
        <v>42</v>
      </c>
      <c r="T2608" s="6" t="s">
        <v>431</v>
      </c>
      <c r="U2608" s="47" t="s">
        <v>432</v>
      </c>
      <c r="V2608" s="47">
        <v>1</v>
      </c>
      <c r="W2608" s="47">
        <v>1</v>
      </c>
      <c r="X2608" s="47">
        <v>1</v>
      </c>
      <c r="Y2608" s="47">
        <v>1</v>
      </c>
      <c r="Z2608" s="75">
        <v>40855.637453703697</v>
      </c>
      <c r="AA2608" s="6" t="s">
        <v>433</v>
      </c>
      <c r="AB2608" s="47" t="s">
        <v>431</v>
      </c>
      <c r="AC2608" s="47" t="s">
        <v>6942</v>
      </c>
      <c r="AD2608" s="47" t="s">
        <v>11812</v>
      </c>
      <c r="AE2608" s="47" t="s">
        <v>11813</v>
      </c>
      <c r="AF2608" s="6" t="s">
        <v>11814</v>
      </c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</row>
    <row r="2609" spans="1:43" s="1" customFormat="1" ht="15.75" x14ac:dyDescent="0.25">
      <c r="A2609" s="47">
        <v>2610</v>
      </c>
      <c r="B2609" s="47" t="s">
        <v>11815</v>
      </c>
      <c r="C2609" s="47" t="s">
        <v>5484</v>
      </c>
      <c r="D2609" s="69" t="s">
        <v>11816</v>
      </c>
      <c r="E2609" s="47">
        <v>1985</v>
      </c>
      <c r="F2609" s="69" t="s">
        <v>3935</v>
      </c>
      <c r="G2609" s="69" t="s">
        <v>903</v>
      </c>
      <c r="H2609" s="69" t="s">
        <v>5485</v>
      </c>
      <c r="I2609" s="70">
        <v>9.0459762917434894</v>
      </c>
      <c r="J2609" s="47" t="s">
        <v>430</v>
      </c>
      <c r="K2609" s="47">
        <v>12</v>
      </c>
      <c r="L2609" s="71"/>
      <c r="M2609" s="47">
        <v>75</v>
      </c>
      <c r="N2609" s="48">
        <f t="shared" si="247"/>
        <v>200</v>
      </c>
      <c r="O2609" s="48">
        <f t="shared" si="242"/>
        <v>1809.195258348698</v>
      </c>
      <c r="P2609" s="72">
        <f t="shared" si="243"/>
        <v>180.9195258348698</v>
      </c>
      <c r="Q2609" s="73">
        <f t="shared" si="244"/>
        <v>298.51721762753516</v>
      </c>
      <c r="R2609" s="48">
        <f t="shared" si="245"/>
        <v>2288.6320018111028</v>
      </c>
      <c r="S2609" s="74">
        <f t="shared" si="246"/>
        <v>36</v>
      </c>
      <c r="T2609" s="6" t="s">
        <v>431</v>
      </c>
      <c r="U2609" s="47" t="s">
        <v>432</v>
      </c>
      <c r="V2609" s="47">
        <v>1</v>
      </c>
      <c r="W2609" s="47">
        <v>1</v>
      </c>
      <c r="X2609" s="47">
        <v>1</v>
      </c>
      <c r="Y2609" s="47">
        <v>1</v>
      </c>
      <c r="Z2609" s="75">
        <v>44272.386643518519</v>
      </c>
      <c r="AA2609" s="6" t="s">
        <v>1221</v>
      </c>
      <c r="AB2609" s="47" t="s">
        <v>4343</v>
      </c>
      <c r="AC2609" s="47" t="s">
        <v>11817</v>
      </c>
      <c r="AD2609" s="47" t="s">
        <v>11818</v>
      </c>
      <c r="AE2609" s="47" t="s">
        <v>11819</v>
      </c>
      <c r="AF2609" s="6" t="s">
        <v>11820</v>
      </c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</row>
    <row r="2610" spans="1:43" s="1" customFormat="1" ht="15.75" x14ac:dyDescent="0.25">
      <c r="A2610" s="47">
        <v>2611</v>
      </c>
      <c r="B2610" s="47" t="s">
        <v>11821</v>
      </c>
      <c r="C2610" s="47" t="s">
        <v>5484</v>
      </c>
      <c r="D2610" s="69" t="s">
        <v>3942</v>
      </c>
      <c r="E2610" s="47">
        <v>1988</v>
      </c>
      <c r="F2610" s="69" t="s">
        <v>3935</v>
      </c>
      <c r="G2610" s="69" t="s">
        <v>903</v>
      </c>
      <c r="H2610" s="69" t="s">
        <v>5485</v>
      </c>
      <c r="I2610" s="70">
        <v>7.1355512389757383</v>
      </c>
      <c r="J2610" s="47" t="s">
        <v>430</v>
      </c>
      <c r="K2610" s="47">
        <v>12</v>
      </c>
      <c r="L2610" s="71"/>
      <c r="M2610" s="47">
        <v>75</v>
      </c>
      <c r="N2610" s="48">
        <f t="shared" si="247"/>
        <v>200</v>
      </c>
      <c r="O2610" s="48">
        <f t="shared" si="242"/>
        <v>1427.1102477951476</v>
      </c>
      <c r="P2610" s="72">
        <f t="shared" si="243"/>
        <v>142.71102477951476</v>
      </c>
      <c r="Q2610" s="73">
        <f t="shared" si="244"/>
        <v>235.47319088619935</v>
      </c>
      <c r="R2610" s="48">
        <f t="shared" si="245"/>
        <v>1805.2944634608616</v>
      </c>
      <c r="S2610" s="74">
        <f t="shared" si="246"/>
        <v>39</v>
      </c>
      <c r="T2610" s="6" t="s">
        <v>431</v>
      </c>
      <c r="U2610" s="47" t="s">
        <v>432</v>
      </c>
      <c r="V2610" s="47">
        <v>1</v>
      </c>
      <c r="W2610" s="47">
        <v>1</v>
      </c>
      <c r="X2610" s="47">
        <v>1</v>
      </c>
      <c r="Y2610" s="47">
        <v>1</v>
      </c>
      <c r="Z2610" s="75">
        <v>44272.387557870381</v>
      </c>
      <c r="AA2610" s="6" t="s">
        <v>1221</v>
      </c>
      <c r="AB2610" s="47" t="s">
        <v>3943</v>
      </c>
      <c r="AC2610" s="47" t="s">
        <v>5487</v>
      </c>
      <c r="AD2610" s="47" t="s">
        <v>7051</v>
      </c>
      <c r="AE2610" s="47" t="s">
        <v>11822</v>
      </c>
      <c r="AF2610" s="6" t="s">
        <v>11823</v>
      </c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</row>
    <row r="2611" spans="1:43" s="1" customFormat="1" ht="15.75" x14ac:dyDescent="0.25">
      <c r="A2611" s="47">
        <v>2612</v>
      </c>
      <c r="B2611" s="47" t="s">
        <v>11824</v>
      </c>
      <c r="C2611" s="47" t="s">
        <v>5484</v>
      </c>
      <c r="D2611" s="69" t="s">
        <v>11816</v>
      </c>
      <c r="E2611" s="47">
        <v>1985</v>
      </c>
      <c r="F2611" s="69" t="s">
        <v>3935</v>
      </c>
      <c r="G2611" s="69" t="s">
        <v>903</v>
      </c>
      <c r="H2611" s="69" t="s">
        <v>5485</v>
      </c>
      <c r="I2611" s="70">
        <v>26.867082206251929</v>
      </c>
      <c r="J2611" s="47" t="s">
        <v>430</v>
      </c>
      <c r="K2611" s="47">
        <v>12</v>
      </c>
      <c r="L2611" s="71"/>
      <c r="M2611" s="47">
        <v>75</v>
      </c>
      <c r="N2611" s="48">
        <f t="shared" si="247"/>
        <v>200</v>
      </c>
      <c r="O2611" s="48">
        <f t="shared" si="242"/>
        <v>5373.416441250386</v>
      </c>
      <c r="P2611" s="72">
        <f t="shared" si="243"/>
        <v>537.34164412503867</v>
      </c>
      <c r="Q2611" s="73">
        <f t="shared" si="244"/>
        <v>886.61371280631363</v>
      </c>
      <c r="R2611" s="48">
        <f t="shared" si="245"/>
        <v>6797.3717981817381</v>
      </c>
      <c r="S2611" s="74">
        <f t="shared" si="246"/>
        <v>36</v>
      </c>
      <c r="T2611" s="6" t="s">
        <v>431</v>
      </c>
      <c r="U2611" s="47" t="s">
        <v>432</v>
      </c>
      <c r="V2611" s="47">
        <v>1</v>
      </c>
      <c r="W2611" s="47">
        <v>1</v>
      </c>
      <c r="X2611" s="47">
        <v>1</v>
      </c>
      <c r="Y2611" s="47">
        <v>1</v>
      </c>
      <c r="Z2611" s="75">
        <v>44272.38721064815</v>
      </c>
      <c r="AA2611" s="6" t="s">
        <v>1221</v>
      </c>
      <c r="AB2611" s="47" t="s">
        <v>4343</v>
      </c>
      <c r="AC2611" s="47" t="s">
        <v>11818</v>
      </c>
      <c r="AD2611" s="47" t="s">
        <v>11825</v>
      </c>
      <c r="AE2611" s="47" t="s">
        <v>11826</v>
      </c>
      <c r="AF2611" s="6" t="s">
        <v>11827</v>
      </c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</row>
    <row r="2612" spans="1:43" s="1" customFormat="1" ht="15.75" x14ac:dyDescent="0.25">
      <c r="A2612" s="47">
        <v>2613</v>
      </c>
      <c r="B2612" s="47" t="s">
        <v>11828</v>
      </c>
      <c r="C2612" s="47" t="s">
        <v>1577</v>
      </c>
      <c r="D2612" s="69" t="s">
        <v>1743</v>
      </c>
      <c r="E2612" s="47">
        <v>1981</v>
      </c>
      <c r="F2612" s="69" t="s">
        <v>3907</v>
      </c>
      <c r="G2612" s="69" t="s">
        <v>7290</v>
      </c>
      <c r="H2612" s="69" t="s">
        <v>7290</v>
      </c>
      <c r="I2612" s="70">
        <v>163.42082223322771</v>
      </c>
      <c r="J2612" s="47" t="s">
        <v>430</v>
      </c>
      <c r="K2612" s="47">
        <v>8</v>
      </c>
      <c r="L2612" s="71"/>
      <c r="M2612" s="47">
        <v>75</v>
      </c>
      <c r="N2612" s="48">
        <f t="shared" si="247"/>
        <v>160</v>
      </c>
      <c r="O2612" s="48">
        <f t="shared" si="242"/>
        <v>26147.331557316433</v>
      </c>
      <c r="P2612" s="72">
        <f t="shared" si="243"/>
        <v>2614.7331557316434</v>
      </c>
      <c r="Q2612" s="73">
        <f t="shared" si="244"/>
        <v>4314.3097069572113</v>
      </c>
      <c r="R2612" s="48">
        <f t="shared" si="245"/>
        <v>33076.37442000529</v>
      </c>
      <c r="S2612" s="74">
        <f t="shared" si="246"/>
        <v>32</v>
      </c>
      <c r="T2612" s="6" t="s">
        <v>431</v>
      </c>
      <c r="U2612" s="47" t="s">
        <v>432</v>
      </c>
      <c r="V2612" s="47">
        <v>1</v>
      </c>
      <c r="W2612" s="47">
        <v>1</v>
      </c>
      <c r="X2612" s="47">
        <v>1</v>
      </c>
      <c r="Y2612" s="47">
        <v>1</v>
      </c>
      <c r="Z2612" s="75">
        <v>40855.637453703697</v>
      </c>
      <c r="AA2612" s="6" t="s">
        <v>433</v>
      </c>
      <c r="AB2612" s="47" t="s">
        <v>1745</v>
      </c>
      <c r="AC2612" s="47" t="s">
        <v>11829</v>
      </c>
      <c r="AD2612" s="47" t="s">
        <v>7330</v>
      </c>
      <c r="AE2612" s="47" t="s">
        <v>11830</v>
      </c>
      <c r="AF2612" s="6" t="s">
        <v>11831</v>
      </c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</row>
    <row r="2613" spans="1:43" s="1" customFormat="1" ht="15.75" x14ac:dyDescent="0.25">
      <c r="A2613" s="47">
        <v>2614</v>
      </c>
      <c r="B2613" s="47" t="s">
        <v>11832</v>
      </c>
      <c r="C2613" s="47" t="s">
        <v>1577</v>
      </c>
      <c r="D2613" s="69" t="s">
        <v>1743</v>
      </c>
      <c r="E2613" s="47">
        <v>1981</v>
      </c>
      <c r="F2613" s="69" t="s">
        <v>3907</v>
      </c>
      <c r="G2613" s="69" t="s">
        <v>7290</v>
      </c>
      <c r="H2613" s="69" t="s">
        <v>7290</v>
      </c>
      <c r="I2613" s="70">
        <v>27.242181542085451</v>
      </c>
      <c r="J2613" s="47" t="s">
        <v>430</v>
      </c>
      <c r="K2613" s="47">
        <v>8</v>
      </c>
      <c r="L2613" s="71"/>
      <c r="M2613" s="47">
        <v>75</v>
      </c>
      <c r="N2613" s="48">
        <f t="shared" si="247"/>
        <v>160</v>
      </c>
      <c r="O2613" s="48">
        <f t="shared" si="242"/>
        <v>4358.749046733672</v>
      </c>
      <c r="P2613" s="72">
        <f t="shared" si="243"/>
        <v>435.87490467336721</v>
      </c>
      <c r="Q2613" s="73">
        <f t="shared" si="244"/>
        <v>719.19359271105589</v>
      </c>
      <c r="R2613" s="48">
        <f t="shared" si="245"/>
        <v>5513.8175441180956</v>
      </c>
      <c r="S2613" s="74">
        <f t="shared" si="246"/>
        <v>32</v>
      </c>
      <c r="T2613" s="6" t="s">
        <v>431</v>
      </c>
      <c r="U2613" s="47" t="s">
        <v>432</v>
      </c>
      <c r="V2613" s="47">
        <v>1</v>
      </c>
      <c r="W2613" s="47">
        <v>1</v>
      </c>
      <c r="X2613" s="47">
        <v>1</v>
      </c>
      <c r="Y2613" s="47">
        <v>1</v>
      </c>
      <c r="Z2613" s="75">
        <v>40855.637453703697</v>
      </c>
      <c r="AA2613" s="6" t="s">
        <v>433</v>
      </c>
      <c r="AB2613" s="47" t="s">
        <v>1745</v>
      </c>
      <c r="AC2613" s="47" t="s">
        <v>7312</v>
      </c>
      <c r="AD2613" s="47" t="s">
        <v>11829</v>
      </c>
      <c r="AE2613" s="47" t="s">
        <v>11833</v>
      </c>
      <c r="AF2613" s="6" t="s">
        <v>11834</v>
      </c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</row>
    <row r="2614" spans="1:43" s="1" customFormat="1" ht="15.75" x14ac:dyDescent="0.25">
      <c r="A2614" s="47">
        <v>2615</v>
      </c>
      <c r="B2614" s="47" t="s">
        <v>11835</v>
      </c>
      <c r="C2614" s="47" t="s">
        <v>1577</v>
      </c>
      <c r="D2614" s="69" t="s">
        <v>7097</v>
      </c>
      <c r="E2614" s="47">
        <v>2001</v>
      </c>
      <c r="F2614" s="69" t="s">
        <v>1581</v>
      </c>
      <c r="G2614" s="69" t="s">
        <v>2723</v>
      </c>
      <c r="H2614" s="69" t="s">
        <v>1579</v>
      </c>
      <c r="I2614" s="70">
        <v>38.555524432872907</v>
      </c>
      <c r="J2614" s="47" t="s">
        <v>430</v>
      </c>
      <c r="K2614" s="47">
        <v>6</v>
      </c>
      <c r="L2614" s="71"/>
      <c r="M2614" s="47">
        <v>75</v>
      </c>
      <c r="N2614" s="48">
        <f t="shared" si="247"/>
        <v>140</v>
      </c>
      <c r="O2614" s="48">
        <f t="shared" si="242"/>
        <v>5397.7734206022069</v>
      </c>
      <c r="P2614" s="72">
        <f t="shared" si="243"/>
        <v>539.77734206022069</v>
      </c>
      <c r="Q2614" s="73">
        <f t="shared" si="244"/>
        <v>890.63261439936412</v>
      </c>
      <c r="R2614" s="48">
        <f t="shared" si="245"/>
        <v>6828.1833770617914</v>
      </c>
      <c r="S2614" s="74">
        <f t="shared" si="246"/>
        <v>52</v>
      </c>
      <c r="T2614" s="6" t="s">
        <v>431</v>
      </c>
      <c r="U2614" s="47" t="s">
        <v>432</v>
      </c>
      <c r="V2614" s="47">
        <v>1</v>
      </c>
      <c r="W2614" s="47">
        <v>1</v>
      </c>
      <c r="X2614" s="47">
        <v>1</v>
      </c>
      <c r="Y2614" s="47">
        <v>1</v>
      </c>
      <c r="Z2614" s="75">
        <v>40855.637453703697</v>
      </c>
      <c r="AA2614" s="6" t="s">
        <v>433</v>
      </c>
      <c r="AB2614" s="47" t="s">
        <v>7098</v>
      </c>
      <c r="AC2614" s="47" t="s">
        <v>7243</v>
      </c>
      <c r="AD2614" s="47" t="s">
        <v>11836</v>
      </c>
      <c r="AE2614" s="47" t="s">
        <v>11837</v>
      </c>
      <c r="AF2614" s="6" t="s">
        <v>11838</v>
      </c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</row>
    <row r="2615" spans="1:43" s="1" customFormat="1" ht="15.75" x14ac:dyDescent="0.25">
      <c r="A2615" s="47">
        <v>2616</v>
      </c>
      <c r="B2615" s="47" t="s">
        <v>11839</v>
      </c>
      <c r="C2615" s="47" t="s">
        <v>1577</v>
      </c>
      <c r="D2615" s="69" t="s">
        <v>1743</v>
      </c>
      <c r="E2615" s="47">
        <v>1981</v>
      </c>
      <c r="F2615" s="69" t="s">
        <v>3907</v>
      </c>
      <c r="G2615" s="69" t="s">
        <v>7066</v>
      </c>
      <c r="H2615" s="69" t="s">
        <v>7290</v>
      </c>
      <c r="I2615" s="70">
        <v>83.156421503552551</v>
      </c>
      <c r="J2615" s="47" t="s">
        <v>430</v>
      </c>
      <c r="K2615" s="47">
        <v>8</v>
      </c>
      <c r="L2615" s="71"/>
      <c r="M2615" s="47">
        <v>75</v>
      </c>
      <c r="N2615" s="48">
        <f t="shared" si="247"/>
        <v>160</v>
      </c>
      <c r="O2615" s="48">
        <f t="shared" si="242"/>
        <v>13305.027440568409</v>
      </c>
      <c r="P2615" s="72">
        <f t="shared" si="243"/>
        <v>1330.502744056841</v>
      </c>
      <c r="Q2615" s="73">
        <f t="shared" si="244"/>
        <v>2195.3295276937874</v>
      </c>
      <c r="R2615" s="48">
        <f t="shared" si="245"/>
        <v>16830.859712319037</v>
      </c>
      <c r="S2615" s="74">
        <f t="shared" si="246"/>
        <v>32</v>
      </c>
      <c r="T2615" s="6" t="s">
        <v>431</v>
      </c>
      <c r="U2615" s="47" t="s">
        <v>432</v>
      </c>
      <c r="V2615" s="47">
        <v>1</v>
      </c>
      <c r="W2615" s="47">
        <v>1</v>
      </c>
      <c r="X2615" s="47">
        <v>1</v>
      </c>
      <c r="Y2615" s="47">
        <v>1</v>
      </c>
      <c r="Z2615" s="75">
        <v>40855.637453703697</v>
      </c>
      <c r="AA2615" s="6" t="s">
        <v>433</v>
      </c>
      <c r="AB2615" s="47" t="s">
        <v>1745</v>
      </c>
      <c r="AC2615" s="47" t="s">
        <v>11840</v>
      </c>
      <c r="AD2615" s="47" t="s">
        <v>7312</v>
      </c>
      <c r="AE2615" s="47" t="s">
        <v>11841</v>
      </c>
      <c r="AF2615" s="6" t="s">
        <v>11842</v>
      </c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</row>
    <row r="2616" spans="1:43" s="1" customFormat="1" ht="31.5" x14ac:dyDescent="0.25">
      <c r="A2616" s="47">
        <v>2617</v>
      </c>
      <c r="B2616" s="47" t="s">
        <v>11843</v>
      </c>
      <c r="C2616" s="47" t="s">
        <v>3896</v>
      </c>
      <c r="D2616" s="69" t="s">
        <v>560</v>
      </c>
      <c r="E2616" s="47">
        <v>2003</v>
      </c>
      <c r="F2616" s="69" t="s">
        <v>561</v>
      </c>
      <c r="G2616" s="69" t="s">
        <v>562</v>
      </c>
      <c r="H2616" s="69" t="s">
        <v>563</v>
      </c>
      <c r="I2616" s="70">
        <v>4.2898525889131971</v>
      </c>
      <c r="J2616" s="47" t="s">
        <v>430</v>
      </c>
      <c r="K2616" s="47">
        <v>10</v>
      </c>
      <c r="L2616" s="71"/>
      <c r="M2616" s="47">
        <v>75</v>
      </c>
      <c r="N2616" s="48">
        <f t="shared" si="247"/>
        <v>180</v>
      </c>
      <c r="O2616" s="48">
        <f t="shared" si="242"/>
        <v>772.17346600437543</v>
      </c>
      <c r="P2616" s="72">
        <f t="shared" si="243"/>
        <v>77.217346600437551</v>
      </c>
      <c r="Q2616" s="73">
        <f t="shared" si="244"/>
        <v>127.40862189072193</v>
      </c>
      <c r="R2616" s="48">
        <f t="shared" si="245"/>
        <v>976.79943449553491</v>
      </c>
      <c r="S2616" s="74">
        <f t="shared" si="246"/>
        <v>54</v>
      </c>
      <c r="T2616" s="6" t="s">
        <v>431</v>
      </c>
      <c r="U2616" s="47" t="s">
        <v>432</v>
      </c>
      <c r="V2616" s="47">
        <v>1</v>
      </c>
      <c r="W2616" s="47">
        <v>1</v>
      </c>
      <c r="X2616" s="47">
        <v>1</v>
      </c>
      <c r="Y2616" s="47">
        <v>1</v>
      </c>
      <c r="Z2616" s="75">
        <v>40855.637453703697</v>
      </c>
      <c r="AA2616" s="6" t="s">
        <v>433</v>
      </c>
      <c r="AB2616" s="47" t="s">
        <v>6835</v>
      </c>
      <c r="AC2616" s="47" t="s">
        <v>6854</v>
      </c>
      <c r="AD2616" s="47" t="s">
        <v>11844</v>
      </c>
      <c r="AE2616" s="47" t="s">
        <v>11845</v>
      </c>
      <c r="AF2616" s="6" t="s">
        <v>11846</v>
      </c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</row>
    <row r="2617" spans="1:43" s="1" customFormat="1" ht="31.5" x14ac:dyDescent="0.25">
      <c r="A2617" s="47">
        <v>2618</v>
      </c>
      <c r="B2617" s="47" t="s">
        <v>11847</v>
      </c>
      <c r="C2617" s="47" t="s">
        <v>3896</v>
      </c>
      <c r="D2617" s="69" t="s">
        <v>560</v>
      </c>
      <c r="E2617" s="47">
        <v>2003</v>
      </c>
      <c r="F2617" s="69" t="s">
        <v>561</v>
      </c>
      <c r="G2617" s="69" t="s">
        <v>563</v>
      </c>
      <c r="H2617" s="69" t="s">
        <v>7220</v>
      </c>
      <c r="I2617" s="70">
        <v>4.1633722991066309</v>
      </c>
      <c r="J2617" s="47" t="s">
        <v>430</v>
      </c>
      <c r="K2617" s="47">
        <v>10</v>
      </c>
      <c r="L2617" s="71"/>
      <c r="M2617" s="47">
        <v>75</v>
      </c>
      <c r="N2617" s="48">
        <f t="shared" si="247"/>
        <v>180</v>
      </c>
      <c r="O2617" s="48">
        <f t="shared" si="242"/>
        <v>749.40701383919361</v>
      </c>
      <c r="P2617" s="72">
        <f t="shared" si="243"/>
        <v>74.940701383919361</v>
      </c>
      <c r="Q2617" s="73">
        <f t="shared" si="244"/>
        <v>123.65215728346695</v>
      </c>
      <c r="R2617" s="48">
        <f t="shared" si="245"/>
        <v>947.99987250658</v>
      </c>
      <c r="S2617" s="74">
        <f t="shared" si="246"/>
        <v>54</v>
      </c>
      <c r="T2617" s="6" t="s">
        <v>431</v>
      </c>
      <c r="U2617" s="47" t="s">
        <v>432</v>
      </c>
      <c r="V2617" s="47">
        <v>1</v>
      </c>
      <c r="W2617" s="47">
        <v>1</v>
      </c>
      <c r="X2617" s="47">
        <v>1</v>
      </c>
      <c r="Y2617" s="47">
        <v>1</v>
      </c>
      <c r="Z2617" s="75">
        <v>40855.637453703697</v>
      </c>
      <c r="AA2617" s="6" t="s">
        <v>433</v>
      </c>
      <c r="AB2617" s="47" t="s">
        <v>6835</v>
      </c>
      <c r="AC2617" s="47" t="s">
        <v>6854</v>
      </c>
      <c r="AD2617" s="47" t="s">
        <v>11848</v>
      </c>
      <c r="AE2617" s="47" t="s">
        <v>11849</v>
      </c>
      <c r="AF2617" s="6" t="s">
        <v>11850</v>
      </c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</row>
    <row r="2618" spans="1:43" s="1" customFormat="1" ht="15.75" x14ac:dyDescent="0.25">
      <c r="A2618" s="47">
        <v>2619</v>
      </c>
      <c r="B2618" s="47" t="s">
        <v>11851</v>
      </c>
      <c r="C2618" s="47" t="s">
        <v>3896</v>
      </c>
      <c r="D2618" s="69" t="s">
        <v>547</v>
      </c>
      <c r="E2618" s="47">
        <v>2001</v>
      </c>
      <c r="F2618" s="69" t="s">
        <v>5496</v>
      </c>
      <c r="G2618" s="69" t="s">
        <v>903</v>
      </c>
      <c r="H2618" s="69" t="s">
        <v>533</v>
      </c>
      <c r="I2618" s="70">
        <v>63.226521768020369</v>
      </c>
      <c r="J2618" s="47" t="s">
        <v>430</v>
      </c>
      <c r="K2618" s="47">
        <v>10</v>
      </c>
      <c r="L2618" s="71"/>
      <c r="M2618" s="47">
        <v>75</v>
      </c>
      <c r="N2618" s="48">
        <f t="shared" si="247"/>
        <v>180</v>
      </c>
      <c r="O2618" s="48">
        <f t="shared" si="242"/>
        <v>11380.773918243667</v>
      </c>
      <c r="P2618" s="72">
        <f t="shared" si="243"/>
        <v>1138.0773918243667</v>
      </c>
      <c r="Q2618" s="73">
        <f t="shared" si="244"/>
        <v>1877.827696510205</v>
      </c>
      <c r="R2618" s="48">
        <f t="shared" si="245"/>
        <v>14396.679006578239</v>
      </c>
      <c r="S2618" s="74">
        <f t="shared" si="246"/>
        <v>52</v>
      </c>
      <c r="T2618" s="6" t="s">
        <v>431</v>
      </c>
      <c r="U2618" s="47" t="s">
        <v>432</v>
      </c>
      <c r="V2618" s="47">
        <v>1</v>
      </c>
      <c r="W2618" s="47">
        <v>1</v>
      </c>
      <c r="X2618" s="47">
        <v>1</v>
      </c>
      <c r="Y2618" s="47">
        <v>1</v>
      </c>
      <c r="Z2618" s="75">
        <v>40855.637453703697</v>
      </c>
      <c r="AA2618" s="6" t="s">
        <v>433</v>
      </c>
      <c r="AB2618" s="47" t="s">
        <v>2994</v>
      </c>
      <c r="AC2618" s="47" t="s">
        <v>6930</v>
      </c>
      <c r="AD2618" s="47" t="s">
        <v>6415</v>
      </c>
      <c r="AE2618" s="47" t="s">
        <v>11852</v>
      </c>
      <c r="AF2618" s="6" t="s">
        <v>11853</v>
      </c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</row>
    <row r="2619" spans="1:43" s="1" customFormat="1" ht="31.5" x14ac:dyDescent="0.25">
      <c r="A2619" s="47">
        <v>2620</v>
      </c>
      <c r="B2619" s="47" t="s">
        <v>11854</v>
      </c>
      <c r="C2619" s="47" t="s">
        <v>5602</v>
      </c>
      <c r="D2619" s="69" t="s">
        <v>918</v>
      </c>
      <c r="E2619" s="47">
        <v>1977</v>
      </c>
      <c r="F2619" s="69" t="s">
        <v>905</v>
      </c>
      <c r="G2619" s="69" t="s">
        <v>427</v>
      </c>
      <c r="H2619" s="69" t="s">
        <v>2864</v>
      </c>
      <c r="I2619" s="70">
        <v>3.0003201669681512</v>
      </c>
      <c r="J2619" s="47" t="s">
        <v>799</v>
      </c>
      <c r="K2619" s="47">
        <v>10</v>
      </c>
      <c r="L2619" s="71"/>
      <c r="M2619" s="47">
        <v>75</v>
      </c>
      <c r="N2619" s="48">
        <f t="shared" si="247"/>
        <v>180</v>
      </c>
      <c r="O2619" s="48">
        <f t="shared" si="242"/>
        <v>540.05763005426718</v>
      </c>
      <c r="P2619" s="72">
        <f t="shared" si="243"/>
        <v>54.005763005426722</v>
      </c>
      <c r="Q2619" s="73">
        <f t="shared" si="244"/>
        <v>89.109508958954081</v>
      </c>
      <c r="R2619" s="48">
        <f t="shared" si="245"/>
        <v>683.17290201864796</v>
      </c>
      <c r="S2619" s="74">
        <f t="shared" si="246"/>
        <v>28</v>
      </c>
      <c r="T2619" s="6" t="s">
        <v>431</v>
      </c>
      <c r="U2619" s="47" t="s">
        <v>432</v>
      </c>
      <c r="V2619" s="47">
        <v>1</v>
      </c>
      <c r="W2619" s="47">
        <v>1</v>
      </c>
      <c r="X2619" s="47">
        <v>1</v>
      </c>
      <c r="Y2619" s="47">
        <v>1</v>
      </c>
      <c r="Z2619" s="75">
        <v>40855.637465277789</v>
      </c>
      <c r="AA2619" s="6" t="s">
        <v>433</v>
      </c>
      <c r="AB2619" s="47" t="s">
        <v>920</v>
      </c>
      <c r="AC2619" s="47" t="s">
        <v>8255</v>
      </c>
      <c r="AD2619" s="47" t="s">
        <v>11771</v>
      </c>
      <c r="AE2619" s="47" t="s">
        <v>11855</v>
      </c>
      <c r="AF2619" s="6" t="s">
        <v>11856</v>
      </c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</row>
    <row r="2620" spans="1:43" s="1" customFormat="1" ht="31.5" x14ac:dyDescent="0.25">
      <c r="A2620" s="47">
        <v>2621</v>
      </c>
      <c r="B2620" s="47" t="s">
        <v>11857</v>
      </c>
      <c r="C2620" s="47" t="s">
        <v>5602</v>
      </c>
      <c r="D2620" s="69" t="s">
        <v>918</v>
      </c>
      <c r="E2620" s="47">
        <v>1977</v>
      </c>
      <c r="F2620" s="69" t="s">
        <v>905</v>
      </c>
      <c r="G2620" s="69" t="s">
        <v>428</v>
      </c>
      <c r="H2620" s="69" t="s">
        <v>1677</v>
      </c>
      <c r="I2620" s="70">
        <v>27.540690669105668</v>
      </c>
      <c r="J2620" s="47" t="s">
        <v>799</v>
      </c>
      <c r="K2620" s="47">
        <v>10</v>
      </c>
      <c r="L2620" s="71"/>
      <c r="M2620" s="47">
        <v>75</v>
      </c>
      <c r="N2620" s="48">
        <f t="shared" si="247"/>
        <v>180</v>
      </c>
      <c r="O2620" s="48">
        <f t="shared" si="242"/>
        <v>4957.3243204390201</v>
      </c>
      <c r="P2620" s="72">
        <f t="shared" si="243"/>
        <v>495.73243204390201</v>
      </c>
      <c r="Q2620" s="73">
        <f t="shared" si="244"/>
        <v>817.95851287243829</v>
      </c>
      <c r="R2620" s="48">
        <f t="shared" si="245"/>
        <v>6271.0152653553605</v>
      </c>
      <c r="S2620" s="74">
        <f t="shared" si="246"/>
        <v>28</v>
      </c>
      <c r="T2620" s="6" t="s">
        <v>431</v>
      </c>
      <c r="U2620" s="47" t="s">
        <v>432</v>
      </c>
      <c r="V2620" s="47">
        <v>1</v>
      </c>
      <c r="W2620" s="47">
        <v>1</v>
      </c>
      <c r="X2620" s="47">
        <v>1</v>
      </c>
      <c r="Y2620" s="47">
        <v>1</v>
      </c>
      <c r="Z2620" s="75">
        <v>43683.363333333327</v>
      </c>
      <c r="AA2620" s="6" t="s">
        <v>606</v>
      </c>
      <c r="AB2620" s="47" t="s">
        <v>920</v>
      </c>
      <c r="AC2620" s="47" t="s">
        <v>11858</v>
      </c>
      <c r="AD2620" s="47" t="s">
        <v>11859</v>
      </c>
      <c r="AE2620" s="47" t="s">
        <v>11860</v>
      </c>
      <c r="AF2620" s="6" t="s">
        <v>11861</v>
      </c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</row>
    <row r="2621" spans="1:43" s="1" customFormat="1" ht="31.5" x14ac:dyDescent="0.25">
      <c r="A2621" s="47">
        <v>2622</v>
      </c>
      <c r="B2621" s="47" t="s">
        <v>11862</v>
      </c>
      <c r="C2621" s="47" t="s">
        <v>5602</v>
      </c>
      <c r="D2621" s="69" t="s">
        <v>918</v>
      </c>
      <c r="E2621" s="47">
        <v>1977</v>
      </c>
      <c r="F2621" s="69" t="s">
        <v>905</v>
      </c>
      <c r="G2621" s="69" t="s">
        <v>428</v>
      </c>
      <c r="H2621" s="69" t="s">
        <v>1677</v>
      </c>
      <c r="I2621" s="70">
        <v>3.37161870063554</v>
      </c>
      <c r="J2621" s="47" t="s">
        <v>799</v>
      </c>
      <c r="K2621" s="47">
        <v>10</v>
      </c>
      <c r="L2621" s="71"/>
      <c r="M2621" s="47">
        <v>75</v>
      </c>
      <c r="N2621" s="48">
        <f t="shared" si="247"/>
        <v>180</v>
      </c>
      <c r="O2621" s="48">
        <f t="shared" si="242"/>
        <v>606.89136611439721</v>
      </c>
      <c r="P2621" s="72">
        <f t="shared" si="243"/>
        <v>60.689136611439721</v>
      </c>
      <c r="Q2621" s="73">
        <f t="shared" si="244"/>
        <v>100.13707540887553</v>
      </c>
      <c r="R2621" s="48">
        <f t="shared" si="245"/>
        <v>767.71757813471243</v>
      </c>
      <c r="S2621" s="74">
        <f t="shared" si="246"/>
        <v>28</v>
      </c>
      <c r="T2621" s="6" t="s">
        <v>431</v>
      </c>
      <c r="U2621" s="47" t="s">
        <v>432</v>
      </c>
      <c r="V2621" s="47">
        <v>1</v>
      </c>
      <c r="W2621" s="47">
        <v>1</v>
      </c>
      <c r="X2621" s="47">
        <v>1</v>
      </c>
      <c r="Y2621" s="47">
        <v>1</v>
      </c>
      <c r="Z2621" s="75">
        <v>43683.362905092603</v>
      </c>
      <c r="AA2621" s="6" t="s">
        <v>606</v>
      </c>
      <c r="AB2621" s="47" t="s">
        <v>920</v>
      </c>
      <c r="AC2621" s="47" t="s">
        <v>7735</v>
      </c>
      <c r="AD2621" s="47" t="s">
        <v>11858</v>
      </c>
      <c r="AE2621" s="47" t="s">
        <v>11863</v>
      </c>
      <c r="AF2621" s="6" t="s">
        <v>11864</v>
      </c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</row>
    <row r="2622" spans="1:43" s="1" customFormat="1" ht="15.75" x14ac:dyDescent="0.25">
      <c r="A2622" s="47">
        <v>2623</v>
      </c>
      <c r="B2622" s="47" t="s">
        <v>11865</v>
      </c>
      <c r="C2622" s="47" t="s">
        <v>3796</v>
      </c>
      <c r="D2622" s="69" t="s">
        <v>3820</v>
      </c>
      <c r="E2622" s="47">
        <v>1999</v>
      </c>
      <c r="F2622" s="69" t="s">
        <v>3803</v>
      </c>
      <c r="G2622" s="69" t="s">
        <v>3814</v>
      </c>
      <c r="H2622" s="69" t="s">
        <v>3767</v>
      </c>
      <c r="I2622" s="70">
        <v>245.59782271956831</v>
      </c>
      <c r="J2622" s="47" t="s">
        <v>430</v>
      </c>
      <c r="K2622" s="47">
        <v>6</v>
      </c>
      <c r="L2622" s="71"/>
      <c r="M2622" s="47">
        <v>75</v>
      </c>
      <c r="N2622" s="48">
        <f t="shared" si="247"/>
        <v>140</v>
      </c>
      <c r="O2622" s="48">
        <f t="shared" si="242"/>
        <v>34383.695180739567</v>
      </c>
      <c r="P2622" s="72">
        <f t="shared" si="243"/>
        <v>3438.3695180739569</v>
      </c>
      <c r="Q2622" s="73">
        <f t="shared" si="244"/>
        <v>5673.3097048220288</v>
      </c>
      <c r="R2622" s="48">
        <f t="shared" si="245"/>
        <v>43495.374403635557</v>
      </c>
      <c r="S2622" s="74">
        <f t="shared" si="246"/>
        <v>50</v>
      </c>
      <c r="T2622" s="6" t="s">
        <v>431</v>
      </c>
      <c r="U2622" s="47" t="s">
        <v>432</v>
      </c>
      <c r="V2622" s="47">
        <v>1</v>
      </c>
      <c r="W2622" s="47">
        <v>1</v>
      </c>
      <c r="X2622" s="47">
        <v>1</v>
      </c>
      <c r="Y2622" s="47">
        <v>1</v>
      </c>
      <c r="Z2622" s="75">
        <v>40855.637465277789</v>
      </c>
      <c r="AA2622" s="6" t="s">
        <v>433</v>
      </c>
      <c r="AB2622" s="47" t="s">
        <v>3821</v>
      </c>
      <c r="AC2622" s="47" t="s">
        <v>7760</v>
      </c>
      <c r="AD2622" s="47" t="s">
        <v>11866</v>
      </c>
      <c r="AE2622" s="47" t="s">
        <v>11867</v>
      </c>
      <c r="AF2622" s="6" t="s">
        <v>11868</v>
      </c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</row>
    <row r="2623" spans="1:43" s="1" customFormat="1" ht="15.75" x14ac:dyDescent="0.25">
      <c r="A2623" s="47">
        <v>2624</v>
      </c>
      <c r="B2623" s="47" t="s">
        <v>11869</v>
      </c>
      <c r="C2623" s="47" t="s">
        <v>3796</v>
      </c>
      <c r="D2623" s="69" t="s">
        <v>4313</v>
      </c>
      <c r="E2623" s="47">
        <v>1999</v>
      </c>
      <c r="F2623" s="69" t="s">
        <v>3803</v>
      </c>
      <c r="G2623" s="69" t="s">
        <v>3814</v>
      </c>
      <c r="H2623" s="69" t="s">
        <v>3767</v>
      </c>
      <c r="I2623" s="70">
        <v>1.500011633694488</v>
      </c>
      <c r="J2623" s="47" t="s">
        <v>430</v>
      </c>
      <c r="K2623" s="47">
        <v>6</v>
      </c>
      <c r="L2623" s="71"/>
      <c r="M2623" s="47">
        <v>75</v>
      </c>
      <c r="N2623" s="48">
        <f t="shared" si="247"/>
        <v>140</v>
      </c>
      <c r="O2623" s="48">
        <f t="shared" si="242"/>
        <v>210.00162871722833</v>
      </c>
      <c r="P2623" s="72">
        <f t="shared" si="243"/>
        <v>21.000162871722836</v>
      </c>
      <c r="Q2623" s="73">
        <f t="shared" si="244"/>
        <v>34.650268738342675</v>
      </c>
      <c r="R2623" s="48">
        <f t="shared" si="245"/>
        <v>265.65206032729384</v>
      </c>
      <c r="S2623" s="74">
        <f t="shared" si="246"/>
        <v>50</v>
      </c>
      <c r="T2623" s="6" t="s">
        <v>431</v>
      </c>
      <c r="U2623" s="47" t="s">
        <v>432</v>
      </c>
      <c r="V2623" s="47">
        <v>1</v>
      </c>
      <c r="W2623" s="47">
        <v>1</v>
      </c>
      <c r="X2623" s="47">
        <v>1</v>
      </c>
      <c r="Y2623" s="47">
        <v>1</v>
      </c>
      <c r="Z2623" s="75">
        <v>40855.637465277789</v>
      </c>
      <c r="AA2623" s="6" t="s">
        <v>433</v>
      </c>
      <c r="AB2623" s="47" t="s">
        <v>4314</v>
      </c>
      <c r="AC2623" s="47" t="s">
        <v>11870</v>
      </c>
      <c r="AD2623" s="47" t="s">
        <v>4320</v>
      </c>
      <c r="AE2623" s="47" t="s">
        <v>11871</v>
      </c>
      <c r="AF2623" s="6" t="s">
        <v>11872</v>
      </c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</row>
    <row r="2624" spans="1:43" s="1" customFormat="1" ht="15.75" x14ac:dyDescent="0.25">
      <c r="A2624" s="47">
        <v>2625</v>
      </c>
      <c r="B2624" s="47" t="s">
        <v>11873</v>
      </c>
      <c r="C2624" s="47" t="s">
        <v>3796</v>
      </c>
      <c r="D2624" s="69" t="s">
        <v>4313</v>
      </c>
      <c r="E2624" s="47">
        <v>1999</v>
      </c>
      <c r="F2624" s="69" t="s">
        <v>3803</v>
      </c>
      <c r="G2624" s="69" t="s">
        <v>1896</v>
      </c>
      <c r="H2624" s="69" t="s">
        <v>3803</v>
      </c>
      <c r="I2624" s="70">
        <v>3.5001246267349031</v>
      </c>
      <c r="J2624" s="47" t="s">
        <v>430</v>
      </c>
      <c r="K2624" s="47">
        <v>6</v>
      </c>
      <c r="L2624" s="71"/>
      <c r="M2624" s="47">
        <v>75</v>
      </c>
      <c r="N2624" s="48">
        <f t="shared" si="247"/>
        <v>140</v>
      </c>
      <c r="O2624" s="48">
        <f t="shared" si="242"/>
        <v>490.01744774288642</v>
      </c>
      <c r="P2624" s="72">
        <f t="shared" si="243"/>
        <v>49.001744774288646</v>
      </c>
      <c r="Q2624" s="73">
        <f t="shared" si="244"/>
        <v>80.852878877576259</v>
      </c>
      <c r="R2624" s="48">
        <f t="shared" si="245"/>
        <v>619.87207139475129</v>
      </c>
      <c r="S2624" s="74">
        <f t="shared" si="246"/>
        <v>50</v>
      </c>
      <c r="T2624" s="6" t="s">
        <v>431</v>
      </c>
      <c r="U2624" s="47" t="s">
        <v>432</v>
      </c>
      <c r="V2624" s="47">
        <v>1</v>
      </c>
      <c r="W2624" s="47">
        <v>1</v>
      </c>
      <c r="X2624" s="47">
        <v>1</v>
      </c>
      <c r="Y2624" s="47">
        <v>1</v>
      </c>
      <c r="Z2624" s="75">
        <v>40855.637465277789</v>
      </c>
      <c r="AA2624" s="6" t="s">
        <v>433</v>
      </c>
      <c r="AB2624" s="47" t="s">
        <v>4314</v>
      </c>
      <c r="AC2624" s="47" t="s">
        <v>4316</v>
      </c>
      <c r="AD2624" s="47" t="s">
        <v>11874</v>
      </c>
      <c r="AE2624" s="47" t="s">
        <v>11875</v>
      </c>
      <c r="AF2624" s="6" t="s">
        <v>11876</v>
      </c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</row>
    <row r="2625" spans="1:43" s="1" customFormat="1" ht="15.75" x14ac:dyDescent="0.25">
      <c r="A2625" s="47">
        <v>2626</v>
      </c>
      <c r="B2625" s="47" t="s">
        <v>11877</v>
      </c>
      <c r="C2625" s="47" t="s">
        <v>3796</v>
      </c>
      <c r="D2625" s="69" t="s">
        <v>4313</v>
      </c>
      <c r="E2625" s="47">
        <v>1999</v>
      </c>
      <c r="F2625" s="69" t="s">
        <v>3803</v>
      </c>
      <c r="G2625" s="69" t="s">
        <v>3767</v>
      </c>
      <c r="H2625" s="69" t="s">
        <v>3803</v>
      </c>
      <c r="I2625" s="70">
        <v>66.999776949500813</v>
      </c>
      <c r="J2625" s="47" t="s">
        <v>430</v>
      </c>
      <c r="K2625" s="47">
        <v>8</v>
      </c>
      <c r="L2625" s="71"/>
      <c r="M2625" s="47">
        <v>75</v>
      </c>
      <c r="N2625" s="48">
        <f t="shared" si="247"/>
        <v>160</v>
      </c>
      <c r="O2625" s="48">
        <f t="shared" si="242"/>
        <v>10719.96431192013</v>
      </c>
      <c r="P2625" s="72">
        <f t="shared" si="243"/>
        <v>1071.996431192013</v>
      </c>
      <c r="Q2625" s="73">
        <f t="shared" si="244"/>
        <v>1768.7941114668215</v>
      </c>
      <c r="R2625" s="48">
        <f t="shared" si="245"/>
        <v>13560.754854578965</v>
      </c>
      <c r="S2625" s="74">
        <f t="shared" si="246"/>
        <v>50</v>
      </c>
      <c r="T2625" s="6" t="s">
        <v>1907</v>
      </c>
      <c r="U2625" s="47" t="s">
        <v>432</v>
      </c>
      <c r="V2625" s="47">
        <v>1</v>
      </c>
      <c r="W2625" s="47">
        <v>1</v>
      </c>
      <c r="X2625" s="47">
        <v>1</v>
      </c>
      <c r="Y2625" s="47">
        <v>1</v>
      </c>
      <c r="Z2625" s="75">
        <v>40855.637465277789</v>
      </c>
      <c r="AA2625" s="6" t="s">
        <v>433</v>
      </c>
      <c r="AB2625" s="47" t="s">
        <v>4314</v>
      </c>
      <c r="AC2625" s="47" t="s">
        <v>11870</v>
      </c>
      <c r="AD2625" s="47" t="s">
        <v>11878</v>
      </c>
      <c r="AE2625" s="47" t="s">
        <v>11879</v>
      </c>
      <c r="AF2625" s="6" t="s">
        <v>11880</v>
      </c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</row>
    <row r="2626" spans="1:43" s="1" customFormat="1" ht="15.75" x14ac:dyDescent="0.25">
      <c r="A2626" s="47">
        <v>2627</v>
      </c>
      <c r="B2626" s="47" t="s">
        <v>11881</v>
      </c>
      <c r="C2626" s="47" t="s">
        <v>3796</v>
      </c>
      <c r="D2626" s="69" t="s">
        <v>3820</v>
      </c>
      <c r="E2626" s="47">
        <v>1999</v>
      </c>
      <c r="F2626" s="69" t="s">
        <v>3803</v>
      </c>
      <c r="G2626" s="69" t="s">
        <v>1896</v>
      </c>
      <c r="H2626" s="69" t="s">
        <v>3803</v>
      </c>
      <c r="I2626" s="70">
        <v>40.001010346329537</v>
      </c>
      <c r="J2626" s="47" t="s">
        <v>430</v>
      </c>
      <c r="K2626" s="47">
        <v>6</v>
      </c>
      <c r="L2626" s="71"/>
      <c r="M2626" s="47">
        <v>75</v>
      </c>
      <c r="N2626" s="48">
        <f t="shared" si="247"/>
        <v>140</v>
      </c>
      <c r="O2626" s="48">
        <f t="shared" si="242"/>
        <v>5600.1414484861352</v>
      </c>
      <c r="P2626" s="72">
        <f t="shared" si="243"/>
        <v>560.01414484861357</v>
      </c>
      <c r="Q2626" s="73">
        <f t="shared" si="244"/>
        <v>924.02333900021233</v>
      </c>
      <c r="R2626" s="48">
        <f t="shared" si="245"/>
        <v>7084.1789323349612</v>
      </c>
      <c r="S2626" s="74">
        <f t="shared" si="246"/>
        <v>50</v>
      </c>
      <c r="T2626" s="6" t="s">
        <v>431</v>
      </c>
      <c r="U2626" s="47" t="s">
        <v>432</v>
      </c>
      <c r="V2626" s="47">
        <v>1</v>
      </c>
      <c r="W2626" s="47">
        <v>1</v>
      </c>
      <c r="X2626" s="47">
        <v>1</v>
      </c>
      <c r="Y2626" s="47">
        <v>1</v>
      </c>
      <c r="Z2626" s="75">
        <v>40855.637465277789</v>
      </c>
      <c r="AA2626" s="6" t="s">
        <v>433</v>
      </c>
      <c r="AB2626" s="47" t="s">
        <v>3821</v>
      </c>
      <c r="AC2626" s="47" t="s">
        <v>7765</v>
      </c>
      <c r="AD2626" s="47" t="s">
        <v>11882</v>
      </c>
      <c r="AE2626" s="47" t="s">
        <v>11883</v>
      </c>
      <c r="AF2626" s="6" t="s">
        <v>11884</v>
      </c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</row>
    <row r="2627" spans="1:43" s="1" customFormat="1" ht="31.5" x14ac:dyDescent="0.25">
      <c r="A2627" s="47">
        <v>2628</v>
      </c>
      <c r="B2627" s="47" t="s">
        <v>11885</v>
      </c>
      <c r="C2627" s="47" t="s">
        <v>2794</v>
      </c>
      <c r="D2627" s="69" t="s">
        <v>3485</v>
      </c>
      <c r="E2627" s="47">
        <v>1995</v>
      </c>
      <c r="F2627" s="69" t="s">
        <v>3488</v>
      </c>
      <c r="G2627" s="69" t="s">
        <v>3495</v>
      </c>
      <c r="H2627" s="69" t="s">
        <v>3486</v>
      </c>
      <c r="I2627" s="70">
        <v>26.055652195110511</v>
      </c>
      <c r="J2627" s="47" t="s">
        <v>430</v>
      </c>
      <c r="K2627" s="47">
        <v>6</v>
      </c>
      <c r="L2627" s="71"/>
      <c r="M2627" s="47">
        <v>75</v>
      </c>
      <c r="N2627" s="48">
        <f t="shared" si="247"/>
        <v>140</v>
      </c>
      <c r="O2627" s="48">
        <f t="shared" si="242"/>
        <v>3647.7913073154714</v>
      </c>
      <c r="P2627" s="72">
        <f t="shared" si="243"/>
        <v>364.77913073154718</v>
      </c>
      <c r="Q2627" s="73">
        <f t="shared" si="244"/>
        <v>601.88556570705282</v>
      </c>
      <c r="R2627" s="48">
        <f t="shared" si="245"/>
        <v>4614.4560037540714</v>
      </c>
      <c r="S2627" s="74">
        <f t="shared" si="246"/>
        <v>46</v>
      </c>
      <c r="T2627" s="6" t="s">
        <v>431</v>
      </c>
      <c r="U2627" s="47" t="s">
        <v>432</v>
      </c>
      <c r="V2627" s="47">
        <v>1</v>
      </c>
      <c r="W2627" s="47">
        <v>1</v>
      </c>
      <c r="X2627" s="47">
        <v>1</v>
      </c>
      <c r="Y2627" s="47">
        <v>1</v>
      </c>
      <c r="Z2627" s="75">
        <v>40855.637465277789</v>
      </c>
      <c r="AA2627" s="6" t="s">
        <v>433</v>
      </c>
      <c r="AB2627" s="47" t="s">
        <v>3489</v>
      </c>
      <c r="AC2627" s="47" t="s">
        <v>7811</v>
      </c>
      <c r="AD2627" s="47" t="s">
        <v>11886</v>
      </c>
      <c r="AE2627" s="47" t="s">
        <v>11887</v>
      </c>
      <c r="AF2627" s="6" t="s">
        <v>11888</v>
      </c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</row>
    <row r="2628" spans="1:43" s="1" customFormat="1" ht="31.5" x14ac:dyDescent="0.25">
      <c r="A2628" s="47">
        <v>2629</v>
      </c>
      <c r="B2628" s="47" t="s">
        <v>11889</v>
      </c>
      <c r="C2628" s="47" t="s">
        <v>2794</v>
      </c>
      <c r="D2628" s="69" t="s">
        <v>3485</v>
      </c>
      <c r="E2628" s="47">
        <v>1995</v>
      </c>
      <c r="F2628" s="69" t="s">
        <v>3488</v>
      </c>
      <c r="G2628" s="69" t="s">
        <v>3487</v>
      </c>
      <c r="H2628" s="69" t="s">
        <v>3488</v>
      </c>
      <c r="I2628" s="70">
        <v>42.410267579837708</v>
      </c>
      <c r="J2628" s="47" t="s">
        <v>430</v>
      </c>
      <c r="K2628" s="47">
        <v>6</v>
      </c>
      <c r="L2628" s="71"/>
      <c r="M2628" s="47">
        <v>75</v>
      </c>
      <c r="N2628" s="48">
        <f t="shared" si="247"/>
        <v>140</v>
      </c>
      <c r="O2628" s="48">
        <f t="shared" si="242"/>
        <v>5937.4374611772791</v>
      </c>
      <c r="P2628" s="72">
        <f t="shared" si="243"/>
        <v>593.74374611772794</v>
      </c>
      <c r="Q2628" s="73">
        <f t="shared" si="244"/>
        <v>979.67718109425095</v>
      </c>
      <c r="R2628" s="48">
        <f t="shared" si="245"/>
        <v>7510.8583883892579</v>
      </c>
      <c r="S2628" s="74">
        <f t="shared" si="246"/>
        <v>46</v>
      </c>
      <c r="T2628" s="6" t="s">
        <v>431</v>
      </c>
      <c r="U2628" s="47" t="s">
        <v>432</v>
      </c>
      <c r="V2628" s="47">
        <v>1</v>
      </c>
      <c r="W2628" s="47">
        <v>1</v>
      </c>
      <c r="X2628" s="47">
        <v>1</v>
      </c>
      <c r="Y2628" s="47">
        <v>1</v>
      </c>
      <c r="Z2628" s="75">
        <v>40855.637465277789</v>
      </c>
      <c r="AA2628" s="6" t="s">
        <v>433</v>
      </c>
      <c r="AB2628" s="47" t="s">
        <v>3489</v>
      </c>
      <c r="AC2628" s="47" t="s">
        <v>7807</v>
      </c>
      <c r="AD2628" s="47" t="s">
        <v>3490</v>
      </c>
      <c r="AE2628" s="47" t="s">
        <v>11890</v>
      </c>
      <c r="AF2628" s="6" t="s">
        <v>11891</v>
      </c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</row>
    <row r="2629" spans="1:43" s="1" customFormat="1" ht="15.75" x14ac:dyDescent="0.25">
      <c r="A2629" s="47">
        <v>2630</v>
      </c>
      <c r="B2629" s="47" t="s">
        <v>11892</v>
      </c>
      <c r="C2629" s="47" t="s">
        <v>6132</v>
      </c>
      <c r="D2629" s="69" t="s">
        <v>3532</v>
      </c>
      <c r="E2629" s="47">
        <v>1989</v>
      </c>
      <c r="F2629" s="69" t="s">
        <v>1334</v>
      </c>
      <c r="G2629" s="69" t="s">
        <v>3487</v>
      </c>
      <c r="H2629" s="69" t="s">
        <v>3508</v>
      </c>
      <c r="I2629" s="70">
        <v>295.9334887526735</v>
      </c>
      <c r="J2629" s="47" t="s">
        <v>430</v>
      </c>
      <c r="K2629" s="47">
        <v>10</v>
      </c>
      <c r="L2629" s="71"/>
      <c r="M2629" s="47">
        <v>75</v>
      </c>
      <c r="N2629" s="48">
        <f t="shared" si="247"/>
        <v>180</v>
      </c>
      <c r="O2629" s="48">
        <f t="shared" si="242"/>
        <v>53268.027975481229</v>
      </c>
      <c r="P2629" s="72">
        <f t="shared" si="243"/>
        <v>5326.8027975481236</v>
      </c>
      <c r="Q2629" s="73">
        <f t="shared" si="244"/>
        <v>8789.2246159544029</v>
      </c>
      <c r="R2629" s="48">
        <f t="shared" si="245"/>
        <v>67384.055388983761</v>
      </c>
      <c r="S2629" s="74">
        <f t="shared" si="246"/>
        <v>40</v>
      </c>
      <c r="T2629" s="6" t="s">
        <v>431</v>
      </c>
      <c r="U2629" s="47" t="s">
        <v>432</v>
      </c>
      <c r="V2629" s="47">
        <v>1</v>
      </c>
      <c r="W2629" s="47">
        <v>1</v>
      </c>
      <c r="X2629" s="47">
        <v>1</v>
      </c>
      <c r="Y2629" s="47">
        <v>1</v>
      </c>
      <c r="Z2629" s="75">
        <v>44263.551886574067</v>
      </c>
      <c r="AA2629" s="6" t="s">
        <v>1221</v>
      </c>
      <c r="AB2629" s="47" t="s">
        <v>3535</v>
      </c>
      <c r="AC2629" s="47" t="s">
        <v>11893</v>
      </c>
      <c r="AD2629" s="47" t="s">
        <v>6142</v>
      </c>
      <c r="AE2629" s="47" t="s">
        <v>11894</v>
      </c>
      <c r="AF2629" s="6" t="s">
        <v>11895</v>
      </c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</row>
    <row r="2630" spans="1:43" s="1" customFormat="1" ht="31.5" x14ac:dyDescent="0.25">
      <c r="A2630" s="47">
        <v>2631</v>
      </c>
      <c r="B2630" s="47" t="s">
        <v>11896</v>
      </c>
      <c r="C2630" s="47" t="s">
        <v>6132</v>
      </c>
      <c r="D2630" s="69" t="s">
        <v>3515</v>
      </c>
      <c r="E2630" s="47">
        <v>1993</v>
      </c>
      <c r="F2630" s="69" t="s">
        <v>3508</v>
      </c>
      <c r="G2630" s="69" t="s">
        <v>731</v>
      </c>
      <c r="H2630" s="69" t="s">
        <v>1334</v>
      </c>
      <c r="I2630" s="70">
        <v>3.534367444236052</v>
      </c>
      <c r="J2630" s="47" t="s">
        <v>430</v>
      </c>
      <c r="K2630" s="47">
        <v>6</v>
      </c>
      <c r="L2630" s="71"/>
      <c r="M2630" s="47">
        <v>75</v>
      </c>
      <c r="N2630" s="48">
        <f t="shared" si="247"/>
        <v>140</v>
      </c>
      <c r="O2630" s="48">
        <f t="shared" ref="O2630:O2693" si="248">N2630*I2630</f>
        <v>494.8114421930473</v>
      </c>
      <c r="P2630" s="72">
        <f t="shared" ref="P2630:P2693" si="249">O2630*0.1</f>
        <v>49.481144219304731</v>
      </c>
      <c r="Q2630" s="73">
        <f t="shared" ref="Q2630:Q2693" si="250">SUM(O2630:P2630)*0.15</f>
        <v>81.643887961852812</v>
      </c>
      <c r="R2630" s="48">
        <f t="shared" ref="R2630:R2693" si="251">SUM(O2630:Q2630)</f>
        <v>625.93647437420486</v>
      </c>
      <c r="S2630" s="74">
        <f t="shared" si="246"/>
        <v>44</v>
      </c>
      <c r="T2630" s="6" t="s">
        <v>431</v>
      </c>
      <c r="U2630" s="47" t="s">
        <v>432</v>
      </c>
      <c r="V2630" s="47">
        <v>1</v>
      </c>
      <c r="W2630" s="47">
        <v>1</v>
      </c>
      <c r="X2630" s="47">
        <v>1</v>
      </c>
      <c r="Y2630" s="47">
        <v>1</v>
      </c>
      <c r="Z2630" s="75">
        <v>44263.526180555556</v>
      </c>
      <c r="AA2630" s="6" t="s">
        <v>1221</v>
      </c>
      <c r="AB2630" s="47" t="s">
        <v>3516</v>
      </c>
      <c r="AC2630" s="47" t="s">
        <v>11893</v>
      </c>
      <c r="AD2630" s="47" t="s">
        <v>3517</v>
      </c>
      <c r="AE2630" s="47" t="s">
        <v>11897</v>
      </c>
      <c r="AF2630" s="6" t="s">
        <v>11898</v>
      </c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</row>
    <row r="2631" spans="1:43" s="1" customFormat="1" ht="15.75" x14ac:dyDescent="0.25">
      <c r="A2631" s="47">
        <v>2632</v>
      </c>
      <c r="B2631" s="47" t="s">
        <v>11899</v>
      </c>
      <c r="C2631" s="47" t="s">
        <v>3796</v>
      </c>
      <c r="D2631" s="69" t="s">
        <v>3532</v>
      </c>
      <c r="E2631" s="47">
        <v>1989</v>
      </c>
      <c r="F2631" s="69" t="s">
        <v>3803</v>
      </c>
      <c r="G2631" s="69" t="s">
        <v>1896</v>
      </c>
      <c r="H2631" s="69" t="s">
        <v>3803</v>
      </c>
      <c r="I2631" s="70">
        <v>5.0001898370744371</v>
      </c>
      <c r="J2631" s="47" t="s">
        <v>430</v>
      </c>
      <c r="K2631" s="47">
        <v>8</v>
      </c>
      <c r="L2631" s="71"/>
      <c r="M2631" s="47">
        <v>75</v>
      </c>
      <c r="N2631" s="48">
        <f t="shared" si="247"/>
        <v>160</v>
      </c>
      <c r="O2631" s="48">
        <f t="shared" si="248"/>
        <v>800.03037393190993</v>
      </c>
      <c r="P2631" s="72">
        <f t="shared" si="249"/>
        <v>80.003037393190993</v>
      </c>
      <c r="Q2631" s="73">
        <f t="shared" si="250"/>
        <v>132.00501169876514</v>
      </c>
      <c r="R2631" s="48">
        <f t="shared" si="251"/>
        <v>1012.038423023866</v>
      </c>
      <c r="S2631" s="74">
        <f t="shared" ref="S2631:S2694" si="252">M2631-ABS($I$2-E2631)</f>
        <v>40</v>
      </c>
      <c r="T2631" s="6" t="s">
        <v>1907</v>
      </c>
      <c r="U2631" s="47" t="s">
        <v>432</v>
      </c>
      <c r="V2631" s="47">
        <v>1</v>
      </c>
      <c r="W2631" s="47">
        <v>1</v>
      </c>
      <c r="X2631" s="47">
        <v>1</v>
      </c>
      <c r="Y2631" s="47">
        <v>1</v>
      </c>
      <c r="Z2631" s="75">
        <v>40855.637465277789</v>
      </c>
      <c r="AA2631" s="6" t="s">
        <v>433</v>
      </c>
      <c r="AB2631" s="47" t="s">
        <v>3535</v>
      </c>
      <c r="AC2631" s="47" t="s">
        <v>11900</v>
      </c>
      <c r="AD2631" s="47" t="s">
        <v>7351</v>
      </c>
      <c r="AE2631" s="47" t="s">
        <v>11901</v>
      </c>
      <c r="AF2631" s="6" t="s">
        <v>11902</v>
      </c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</row>
    <row r="2632" spans="1:43" s="1" customFormat="1" ht="15.75" x14ac:dyDescent="0.25">
      <c r="A2632" s="47">
        <v>2633</v>
      </c>
      <c r="B2632" s="47" t="s">
        <v>11903</v>
      </c>
      <c r="C2632" s="47" t="s">
        <v>3785</v>
      </c>
      <c r="D2632" s="69" t="s">
        <v>3532</v>
      </c>
      <c r="E2632" s="47">
        <v>1989</v>
      </c>
      <c r="F2632" s="69" t="s">
        <v>3786</v>
      </c>
      <c r="G2632" s="69" t="s">
        <v>1948</v>
      </c>
      <c r="H2632" s="69" t="s">
        <v>451</v>
      </c>
      <c r="I2632" s="70">
        <v>8.0000192698162973</v>
      </c>
      <c r="J2632" s="47" t="s">
        <v>430</v>
      </c>
      <c r="K2632" s="47">
        <v>8</v>
      </c>
      <c r="L2632" s="71"/>
      <c r="M2632" s="47">
        <v>75</v>
      </c>
      <c r="N2632" s="48">
        <f t="shared" si="247"/>
        <v>160</v>
      </c>
      <c r="O2632" s="48">
        <f t="shared" si="248"/>
        <v>1280.0030831706076</v>
      </c>
      <c r="P2632" s="72">
        <f t="shared" si="249"/>
        <v>128.00030831706076</v>
      </c>
      <c r="Q2632" s="73">
        <f t="shared" si="250"/>
        <v>211.20050872315025</v>
      </c>
      <c r="R2632" s="48">
        <f t="shared" si="251"/>
        <v>1619.2039002108186</v>
      </c>
      <c r="S2632" s="74">
        <f t="shared" si="252"/>
        <v>40</v>
      </c>
      <c r="T2632" s="6" t="s">
        <v>431</v>
      </c>
      <c r="U2632" s="47" t="s">
        <v>432</v>
      </c>
      <c r="V2632" s="47">
        <v>1</v>
      </c>
      <c r="W2632" s="47">
        <v>1</v>
      </c>
      <c r="X2632" s="47">
        <v>1</v>
      </c>
      <c r="Y2632" s="47">
        <v>1</v>
      </c>
      <c r="Z2632" s="75">
        <v>40855.637465277789</v>
      </c>
      <c r="AA2632" s="6" t="s">
        <v>433</v>
      </c>
      <c r="AB2632" s="47" t="s">
        <v>3535</v>
      </c>
      <c r="AC2632" s="47" t="s">
        <v>6120</v>
      </c>
      <c r="AD2632" s="47" t="s">
        <v>11904</v>
      </c>
      <c r="AE2632" s="47" t="s">
        <v>11905</v>
      </c>
      <c r="AF2632" s="6" t="s">
        <v>11906</v>
      </c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</row>
    <row r="2633" spans="1:43" s="1" customFormat="1" ht="15.75" x14ac:dyDescent="0.25">
      <c r="A2633" s="47">
        <v>2634</v>
      </c>
      <c r="B2633" s="47" t="s">
        <v>11907</v>
      </c>
      <c r="C2633" s="47" t="s">
        <v>3785</v>
      </c>
      <c r="D2633" s="69" t="s">
        <v>3532</v>
      </c>
      <c r="E2633" s="47">
        <v>1989</v>
      </c>
      <c r="F2633" s="69" t="s">
        <v>3786</v>
      </c>
      <c r="G2633" s="69" t="s">
        <v>1948</v>
      </c>
      <c r="H2633" s="69" t="s">
        <v>451</v>
      </c>
      <c r="I2633" s="70">
        <v>55.118103025226162</v>
      </c>
      <c r="J2633" s="47" t="s">
        <v>430</v>
      </c>
      <c r="K2633" s="47">
        <v>8</v>
      </c>
      <c r="L2633" s="71"/>
      <c r="M2633" s="47">
        <v>75</v>
      </c>
      <c r="N2633" s="48">
        <f t="shared" si="247"/>
        <v>160</v>
      </c>
      <c r="O2633" s="48">
        <f t="shared" si="248"/>
        <v>8818.8964840361859</v>
      </c>
      <c r="P2633" s="72">
        <f t="shared" si="249"/>
        <v>881.88964840361859</v>
      </c>
      <c r="Q2633" s="73">
        <f t="shared" si="250"/>
        <v>1455.1179198659704</v>
      </c>
      <c r="R2633" s="48">
        <f t="shared" si="251"/>
        <v>11155.904052305774</v>
      </c>
      <c r="S2633" s="74">
        <f t="shared" si="252"/>
        <v>40</v>
      </c>
      <c r="T2633" s="6" t="s">
        <v>431</v>
      </c>
      <c r="U2633" s="47" t="s">
        <v>432</v>
      </c>
      <c r="V2633" s="47">
        <v>1</v>
      </c>
      <c r="W2633" s="47">
        <v>1</v>
      </c>
      <c r="X2633" s="47">
        <v>1</v>
      </c>
      <c r="Y2633" s="47">
        <v>1</v>
      </c>
      <c r="Z2633" s="75">
        <v>40855.637465277789</v>
      </c>
      <c r="AA2633" s="6" t="s">
        <v>433</v>
      </c>
      <c r="AB2633" s="47" t="s">
        <v>3535</v>
      </c>
      <c r="AC2633" s="47" t="s">
        <v>11904</v>
      </c>
      <c r="AD2633" s="47" t="s">
        <v>3792</v>
      </c>
      <c r="AE2633" s="47" t="s">
        <v>11908</v>
      </c>
      <c r="AF2633" s="6" t="s">
        <v>11909</v>
      </c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</row>
    <row r="2634" spans="1:43" s="1" customFormat="1" ht="15.75" x14ac:dyDescent="0.25">
      <c r="A2634" s="47">
        <v>2635</v>
      </c>
      <c r="B2634" s="47" t="s">
        <v>11910</v>
      </c>
      <c r="C2634" s="47" t="s">
        <v>1332</v>
      </c>
      <c r="D2634" s="69" t="s">
        <v>3532</v>
      </c>
      <c r="E2634" s="47">
        <v>1989</v>
      </c>
      <c r="F2634" s="69" t="s">
        <v>1334</v>
      </c>
      <c r="G2634" s="69" t="s">
        <v>11911</v>
      </c>
      <c r="H2634" s="69" t="s">
        <v>3487</v>
      </c>
      <c r="I2634" s="70">
        <v>2.4530480176226348</v>
      </c>
      <c r="J2634" s="47" t="s">
        <v>430</v>
      </c>
      <c r="K2634" s="47">
        <v>10</v>
      </c>
      <c r="L2634" s="71"/>
      <c r="M2634" s="47">
        <v>75</v>
      </c>
      <c r="N2634" s="48">
        <f t="shared" si="247"/>
        <v>180</v>
      </c>
      <c r="O2634" s="48">
        <f t="shared" si="248"/>
        <v>441.54864317207426</v>
      </c>
      <c r="P2634" s="72">
        <f t="shared" si="249"/>
        <v>44.154864317207426</v>
      </c>
      <c r="Q2634" s="73">
        <f t="shared" si="250"/>
        <v>72.855526123392252</v>
      </c>
      <c r="R2634" s="48">
        <f t="shared" si="251"/>
        <v>558.55903361267394</v>
      </c>
      <c r="S2634" s="74">
        <f t="shared" si="252"/>
        <v>40</v>
      </c>
      <c r="T2634" s="6" t="s">
        <v>431</v>
      </c>
      <c r="U2634" s="47" t="s">
        <v>432</v>
      </c>
      <c r="V2634" s="47">
        <v>1</v>
      </c>
      <c r="W2634" s="47">
        <v>1</v>
      </c>
      <c r="X2634" s="47">
        <v>1</v>
      </c>
      <c r="Y2634" s="47">
        <v>1</v>
      </c>
      <c r="Z2634" s="75">
        <v>44263.480057870373</v>
      </c>
      <c r="AA2634" s="6" t="s">
        <v>1221</v>
      </c>
      <c r="AB2634" s="47" t="s">
        <v>3535</v>
      </c>
      <c r="AC2634" s="47" t="s">
        <v>11912</v>
      </c>
      <c r="AD2634" s="47" t="s">
        <v>11913</v>
      </c>
      <c r="AE2634" s="47" t="s">
        <v>11914</v>
      </c>
      <c r="AF2634" s="6" t="s">
        <v>11915</v>
      </c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</row>
    <row r="2635" spans="1:43" s="1" customFormat="1" ht="15.75" x14ac:dyDescent="0.25">
      <c r="A2635" s="47">
        <v>2636</v>
      </c>
      <c r="B2635" s="47" t="s">
        <v>11916</v>
      </c>
      <c r="C2635" s="47" t="s">
        <v>1332</v>
      </c>
      <c r="D2635" s="69" t="s">
        <v>1333</v>
      </c>
      <c r="E2635" s="47">
        <v>2006</v>
      </c>
      <c r="F2635" s="69" t="s">
        <v>904</v>
      </c>
      <c r="G2635" s="69" t="s">
        <v>1334</v>
      </c>
      <c r="H2635" s="69" t="s">
        <v>1335</v>
      </c>
      <c r="I2635" s="70">
        <v>14.994487081990361</v>
      </c>
      <c r="J2635" s="47" t="s">
        <v>430</v>
      </c>
      <c r="K2635" s="47">
        <v>10</v>
      </c>
      <c r="L2635" s="71"/>
      <c r="M2635" s="47">
        <v>75</v>
      </c>
      <c r="N2635" s="48">
        <f t="shared" si="247"/>
        <v>180</v>
      </c>
      <c r="O2635" s="48">
        <f t="shared" si="248"/>
        <v>2699.0076747582648</v>
      </c>
      <c r="P2635" s="72">
        <f t="shared" si="249"/>
        <v>269.90076747582651</v>
      </c>
      <c r="Q2635" s="73">
        <f t="shared" si="250"/>
        <v>445.33626633511363</v>
      </c>
      <c r="R2635" s="48">
        <f t="shared" si="251"/>
        <v>3414.2447085692047</v>
      </c>
      <c r="S2635" s="74">
        <f t="shared" si="252"/>
        <v>57</v>
      </c>
      <c r="T2635" s="6" t="s">
        <v>431</v>
      </c>
      <c r="U2635" s="47" t="s">
        <v>432</v>
      </c>
      <c r="V2635" s="47">
        <v>1</v>
      </c>
      <c r="W2635" s="47">
        <v>1</v>
      </c>
      <c r="X2635" s="47">
        <v>1</v>
      </c>
      <c r="Y2635" s="47">
        <v>1</v>
      </c>
      <c r="Z2635" s="75">
        <v>44263.473379629628</v>
      </c>
      <c r="AA2635" s="6" t="s">
        <v>1221</v>
      </c>
      <c r="AB2635" s="47" t="s">
        <v>1336</v>
      </c>
      <c r="AC2635" s="47" t="s">
        <v>11917</v>
      </c>
      <c r="AD2635" s="47" t="s">
        <v>1448</v>
      </c>
      <c r="AE2635" s="47" t="s">
        <v>11918</v>
      </c>
      <c r="AF2635" s="6" t="s">
        <v>11919</v>
      </c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</row>
    <row r="2636" spans="1:43" s="1" customFormat="1" ht="15.75" x14ac:dyDescent="0.25">
      <c r="A2636" s="47">
        <v>2637</v>
      </c>
      <c r="B2636" s="47" t="s">
        <v>11920</v>
      </c>
      <c r="C2636" s="47" t="s">
        <v>1332</v>
      </c>
      <c r="D2636" s="69" t="s">
        <v>3532</v>
      </c>
      <c r="E2636" s="47">
        <v>1989</v>
      </c>
      <c r="F2636" s="69" t="s">
        <v>1334</v>
      </c>
      <c r="G2636" s="69" t="s">
        <v>904</v>
      </c>
      <c r="H2636" s="69" t="s">
        <v>11911</v>
      </c>
      <c r="I2636" s="70">
        <v>465.00458683670388</v>
      </c>
      <c r="J2636" s="47" t="s">
        <v>430</v>
      </c>
      <c r="K2636" s="47">
        <v>10</v>
      </c>
      <c r="L2636" s="71"/>
      <c r="M2636" s="47">
        <v>75</v>
      </c>
      <c r="N2636" s="48">
        <f t="shared" si="247"/>
        <v>180</v>
      </c>
      <c r="O2636" s="48">
        <f t="shared" si="248"/>
        <v>83700.825630606705</v>
      </c>
      <c r="P2636" s="72">
        <f t="shared" si="249"/>
        <v>8370.0825630606705</v>
      </c>
      <c r="Q2636" s="73">
        <f t="shared" si="250"/>
        <v>13810.636229050106</v>
      </c>
      <c r="R2636" s="48">
        <f t="shared" si="251"/>
        <v>105881.54442271747</v>
      </c>
      <c r="S2636" s="74">
        <f t="shared" si="252"/>
        <v>40</v>
      </c>
      <c r="T2636" s="6" t="s">
        <v>431</v>
      </c>
      <c r="U2636" s="47" t="s">
        <v>432</v>
      </c>
      <c r="V2636" s="47">
        <v>1</v>
      </c>
      <c r="W2636" s="47">
        <v>1</v>
      </c>
      <c r="X2636" s="47">
        <v>1</v>
      </c>
      <c r="Y2636" s="47">
        <v>1</v>
      </c>
      <c r="Z2636" s="75">
        <v>44263.476446759261</v>
      </c>
      <c r="AA2636" s="6" t="s">
        <v>1221</v>
      </c>
      <c r="AB2636" s="47" t="s">
        <v>3535</v>
      </c>
      <c r="AC2636" s="47" t="s">
        <v>11921</v>
      </c>
      <c r="AD2636" s="47" t="s">
        <v>11917</v>
      </c>
      <c r="AE2636" s="47" t="s">
        <v>11922</v>
      </c>
      <c r="AF2636" s="6" t="s">
        <v>11923</v>
      </c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</row>
    <row r="2637" spans="1:43" s="1" customFormat="1" ht="15.75" x14ac:dyDescent="0.25">
      <c r="A2637" s="47">
        <v>2638</v>
      </c>
      <c r="B2637" s="47" t="s">
        <v>11924</v>
      </c>
      <c r="C2637" s="47" t="s">
        <v>2794</v>
      </c>
      <c r="D2637" s="69" t="s">
        <v>3532</v>
      </c>
      <c r="E2637" s="47">
        <v>1989</v>
      </c>
      <c r="F2637" s="69" t="s">
        <v>1334</v>
      </c>
      <c r="G2637" s="69" t="s">
        <v>11911</v>
      </c>
      <c r="H2637" s="69" t="s">
        <v>11925</v>
      </c>
      <c r="I2637" s="70">
        <v>2.5316406249513759</v>
      </c>
      <c r="J2637" s="47" t="s">
        <v>430</v>
      </c>
      <c r="K2637" s="47">
        <v>10</v>
      </c>
      <c r="L2637" s="71"/>
      <c r="M2637" s="47">
        <v>75</v>
      </c>
      <c r="N2637" s="48">
        <f t="shared" si="247"/>
        <v>180</v>
      </c>
      <c r="O2637" s="48">
        <f t="shared" si="248"/>
        <v>455.69531249124765</v>
      </c>
      <c r="P2637" s="72">
        <f t="shared" si="249"/>
        <v>45.569531249124765</v>
      </c>
      <c r="Q2637" s="73">
        <f t="shared" si="250"/>
        <v>75.189726561055849</v>
      </c>
      <c r="R2637" s="48">
        <f t="shared" si="251"/>
        <v>576.45457030142825</v>
      </c>
      <c r="S2637" s="74">
        <f t="shared" si="252"/>
        <v>40</v>
      </c>
      <c r="T2637" s="6" t="s">
        <v>431</v>
      </c>
      <c r="U2637" s="47" t="s">
        <v>432</v>
      </c>
      <c r="V2637" s="47">
        <v>1</v>
      </c>
      <c r="W2637" s="47">
        <v>1</v>
      </c>
      <c r="X2637" s="47">
        <v>1</v>
      </c>
      <c r="Y2637" s="47">
        <v>1</v>
      </c>
      <c r="Z2637" s="75">
        <v>44263.521111111113</v>
      </c>
      <c r="AA2637" s="6" t="s">
        <v>1221</v>
      </c>
      <c r="AB2637" s="47" t="s">
        <v>3535</v>
      </c>
      <c r="AC2637" s="47" t="s">
        <v>6138</v>
      </c>
      <c r="AD2637" s="47" t="s">
        <v>11926</v>
      </c>
      <c r="AE2637" s="47" t="s">
        <v>11927</v>
      </c>
      <c r="AF2637" s="6" t="s">
        <v>11928</v>
      </c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</row>
    <row r="2638" spans="1:43" s="1" customFormat="1" ht="15.75" x14ac:dyDescent="0.25">
      <c r="A2638" s="47">
        <v>2639</v>
      </c>
      <c r="B2638" s="47" t="s">
        <v>11929</v>
      </c>
      <c r="C2638" s="47" t="s">
        <v>6157</v>
      </c>
      <c r="D2638" s="69" t="s">
        <v>3532</v>
      </c>
      <c r="E2638" s="47">
        <v>1989</v>
      </c>
      <c r="F2638" s="69" t="s">
        <v>1334</v>
      </c>
      <c r="G2638" s="69" t="s">
        <v>3534</v>
      </c>
      <c r="H2638" s="69" t="s">
        <v>3559</v>
      </c>
      <c r="I2638" s="70">
        <v>3.481600230929526</v>
      </c>
      <c r="J2638" s="47" t="s">
        <v>430</v>
      </c>
      <c r="K2638" s="47">
        <v>10</v>
      </c>
      <c r="L2638" s="71"/>
      <c r="M2638" s="47">
        <v>75</v>
      </c>
      <c r="N2638" s="48">
        <f t="shared" si="247"/>
        <v>180</v>
      </c>
      <c r="O2638" s="48">
        <f t="shared" si="248"/>
        <v>626.68804156731471</v>
      </c>
      <c r="P2638" s="72">
        <f t="shared" si="249"/>
        <v>62.668804156731476</v>
      </c>
      <c r="Q2638" s="73">
        <f t="shared" si="250"/>
        <v>103.40352685860692</v>
      </c>
      <c r="R2638" s="48">
        <f t="shared" si="251"/>
        <v>792.76037258265308</v>
      </c>
      <c r="S2638" s="74">
        <f t="shared" si="252"/>
        <v>40</v>
      </c>
      <c r="T2638" s="6" t="s">
        <v>431</v>
      </c>
      <c r="U2638" s="47" t="s">
        <v>432</v>
      </c>
      <c r="V2638" s="47">
        <v>1</v>
      </c>
      <c r="W2638" s="47">
        <v>1</v>
      </c>
      <c r="X2638" s="47">
        <v>1</v>
      </c>
      <c r="Y2638" s="47">
        <v>1</v>
      </c>
      <c r="Z2638" s="75">
        <v>44263.533935185187</v>
      </c>
      <c r="AA2638" s="6" t="s">
        <v>1221</v>
      </c>
      <c r="AB2638" s="47" t="s">
        <v>3535</v>
      </c>
      <c r="AC2638" s="47" t="s">
        <v>3567</v>
      </c>
      <c r="AD2638" s="47" t="s">
        <v>6161</v>
      </c>
      <c r="AE2638" s="47" t="s">
        <v>11930</v>
      </c>
      <c r="AF2638" s="6" t="s">
        <v>11931</v>
      </c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</row>
    <row r="2639" spans="1:43" s="1" customFormat="1" ht="15.75" x14ac:dyDescent="0.25">
      <c r="A2639" s="47">
        <v>2640</v>
      </c>
      <c r="B2639" s="47" t="s">
        <v>11932</v>
      </c>
      <c r="C2639" s="47" t="s">
        <v>6132</v>
      </c>
      <c r="D2639" s="69" t="s">
        <v>3532</v>
      </c>
      <c r="E2639" s="47">
        <v>1989</v>
      </c>
      <c r="F2639" s="69" t="s">
        <v>1334</v>
      </c>
      <c r="G2639" s="69" t="s">
        <v>3487</v>
      </c>
      <c r="H2639" s="69" t="s">
        <v>3508</v>
      </c>
      <c r="I2639" s="70">
        <v>3.5867139824851129</v>
      </c>
      <c r="J2639" s="47" t="s">
        <v>430</v>
      </c>
      <c r="K2639" s="47">
        <v>10</v>
      </c>
      <c r="L2639" s="71"/>
      <c r="M2639" s="47">
        <v>75</v>
      </c>
      <c r="N2639" s="48">
        <f t="shared" si="247"/>
        <v>180</v>
      </c>
      <c r="O2639" s="48">
        <f t="shared" si="248"/>
        <v>645.60851684732029</v>
      </c>
      <c r="P2639" s="72">
        <f t="shared" si="249"/>
        <v>64.560851684732029</v>
      </c>
      <c r="Q2639" s="73">
        <f t="shared" si="250"/>
        <v>106.52540527980784</v>
      </c>
      <c r="R2639" s="48">
        <f t="shared" si="251"/>
        <v>816.69477381186016</v>
      </c>
      <c r="S2639" s="74">
        <f t="shared" si="252"/>
        <v>40</v>
      </c>
      <c r="T2639" s="6" t="s">
        <v>431</v>
      </c>
      <c r="U2639" s="47" t="s">
        <v>432</v>
      </c>
      <c r="V2639" s="47">
        <v>1</v>
      </c>
      <c r="W2639" s="47">
        <v>1</v>
      </c>
      <c r="X2639" s="47">
        <v>1</v>
      </c>
      <c r="Y2639" s="47">
        <v>1</v>
      </c>
      <c r="Z2639" s="75">
        <v>44263.525266203702</v>
      </c>
      <c r="AA2639" s="6" t="s">
        <v>1221</v>
      </c>
      <c r="AB2639" s="47" t="s">
        <v>3535</v>
      </c>
      <c r="AC2639" s="47" t="s">
        <v>6142</v>
      </c>
      <c r="AD2639" s="47" t="s">
        <v>11933</v>
      </c>
      <c r="AE2639" s="47" t="s">
        <v>11934</v>
      </c>
      <c r="AF2639" s="6" t="s">
        <v>11935</v>
      </c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</row>
    <row r="2640" spans="1:43" s="1" customFormat="1" ht="15.75" x14ac:dyDescent="0.25">
      <c r="A2640" s="47">
        <v>2641</v>
      </c>
      <c r="B2640" s="47" t="s">
        <v>11936</v>
      </c>
      <c r="C2640" s="47" t="s">
        <v>3933</v>
      </c>
      <c r="D2640" s="69" t="s">
        <v>3942</v>
      </c>
      <c r="E2640" s="47">
        <v>1989</v>
      </c>
      <c r="F2640" s="69" t="s">
        <v>6937</v>
      </c>
      <c r="G2640" s="69" t="s">
        <v>457</v>
      </c>
      <c r="H2640" s="69" t="s">
        <v>451</v>
      </c>
      <c r="I2640" s="70">
        <v>82.163856130287073</v>
      </c>
      <c r="J2640" s="47" t="s">
        <v>430</v>
      </c>
      <c r="K2640" s="47">
        <v>12</v>
      </c>
      <c r="L2640" s="71"/>
      <c r="M2640" s="47">
        <v>75</v>
      </c>
      <c r="N2640" s="48">
        <f t="shared" si="247"/>
        <v>200</v>
      </c>
      <c r="O2640" s="48">
        <f t="shared" si="248"/>
        <v>16432.771226057415</v>
      </c>
      <c r="P2640" s="72">
        <f t="shared" si="249"/>
        <v>1643.2771226057416</v>
      </c>
      <c r="Q2640" s="73">
        <f t="shared" si="250"/>
        <v>2711.4072522994734</v>
      </c>
      <c r="R2640" s="48">
        <f t="shared" si="251"/>
        <v>20787.455600962629</v>
      </c>
      <c r="S2640" s="74">
        <f t="shared" si="252"/>
        <v>40</v>
      </c>
      <c r="T2640" s="6" t="s">
        <v>431</v>
      </c>
      <c r="U2640" s="47" t="s">
        <v>432</v>
      </c>
      <c r="V2640" s="47">
        <v>1</v>
      </c>
      <c r="W2640" s="47">
        <v>1</v>
      </c>
      <c r="X2640" s="47">
        <v>1</v>
      </c>
      <c r="Y2640" s="47">
        <v>1</v>
      </c>
      <c r="Z2640" s="75">
        <v>44272.373668981483</v>
      </c>
      <c r="AA2640" s="6" t="s">
        <v>1221</v>
      </c>
      <c r="AB2640" s="47" t="s">
        <v>3943</v>
      </c>
      <c r="AC2640" s="47" t="s">
        <v>3945</v>
      </c>
      <c r="AD2640" s="47" t="s">
        <v>11937</v>
      </c>
      <c r="AE2640" s="47" t="s">
        <v>11938</v>
      </c>
      <c r="AF2640" s="6" t="s">
        <v>11939</v>
      </c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</row>
    <row r="2641" spans="1:43" s="1" customFormat="1" ht="15.75" x14ac:dyDescent="0.25">
      <c r="A2641" s="47">
        <v>2642</v>
      </c>
      <c r="B2641" s="47" t="s">
        <v>11940</v>
      </c>
      <c r="C2641" s="47" t="s">
        <v>2965</v>
      </c>
      <c r="D2641" s="69" t="s">
        <v>2966</v>
      </c>
      <c r="E2641" s="47">
        <v>1996</v>
      </c>
      <c r="F2641" s="69" t="s">
        <v>1046</v>
      </c>
      <c r="G2641" s="69" t="s">
        <v>1289</v>
      </c>
      <c r="H2641" s="69" t="s">
        <v>904</v>
      </c>
      <c r="I2641" s="70">
        <v>293.99982830980781</v>
      </c>
      <c r="J2641" s="47" t="s">
        <v>430</v>
      </c>
      <c r="K2641" s="47">
        <v>10</v>
      </c>
      <c r="L2641" s="71"/>
      <c r="M2641" s="47">
        <v>75</v>
      </c>
      <c r="N2641" s="48">
        <f t="shared" si="247"/>
        <v>180</v>
      </c>
      <c r="O2641" s="48">
        <f t="shared" si="248"/>
        <v>52919.969095765409</v>
      </c>
      <c r="P2641" s="72">
        <f t="shared" si="249"/>
        <v>5291.9969095765409</v>
      </c>
      <c r="Q2641" s="73">
        <f t="shared" si="250"/>
        <v>8731.7949008012929</v>
      </c>
      <c r="R2641" s="48">
        <f t="shared" si="251"/>
        <v>66943.760906143245</v>
      </c>
      <c r="S2641" s="74">
        <f t="shared" si="252"/>
        <v>47</v>
      </c>
      <c r="T2641" s="6" t="s">
        <v>431</v>
      </c>
      <c r="U2641" s="47" t="s">
        <v>432</v>
      </c>
      <c r="V2641" s="47">
        <v>1</v>
      </c>
      <c r="W2641" s="47">
        <v>1</v>
      </c>
      <c r="X2641" s="47">
        <v>1</v>
      </c>
      <c r="Y2641" s="47">
        <v>1</v>
      </c>
      <c r="Z2641" s="75">
        <v>40855.637476851851</v>
      </c>
      <c r="AA2641" s="6" t="s">
        <v>433</v>
      </c>
      <c r="AB2641" s="47" t="s">
        <v>2968</v>
      </c>
      <c r="AC2641" s="47" t="s">
        <v>2987</v>
      </c>
      <c r="AD2641" s="47" t="s">
        <v>2982</v>
      </c>
      <c r="AE2641" s="47" t="s">
        <v>11941</v>
      </c>
      <c r="AF2641" s="6" t="s">
        <v>11942</v>
      </c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</row>
    <row r="2642" spans="1:43" s="1" customFormat="1" ht="47.25" x14ac:dyDescent="0.25">
      <c r="A2642" s="47">
        <v>2643</v>
      </c>
      <c r="B2642" s="47" t="s">
        <v>11943</v>
      </c>
      <c r="C2642" s="47" t="s">
        <v>1751</v>
      </c>
      <c r="D2642" s="69" t="s">
        <v>1913</v>
      </c>
      <c r="E2642" s="47">
        <v>1993</v>
      </c>
      <c r="F2642" s="69" t="s">
        <v>812</v>
      </c>
      <c r="G2642" s="69" t="s">
        <v>4207</v>
      </c>
      <c r="H2642" s="69" t="s">
        <v>1600</v>
      </c>
      <c r="I2642" s="70">
        <v>456.99411431130301</v>
      </c>
      <c r="J2642" s="47" t="s">
        <v>430</v>
      </c>
      <c r="K2642" s="47">
        <v>10</v>
      </c>
      <c r="L2642" s="71"/>
      <c r="M2642" s="47">
        <v>75</v>
      </c>
      <c r="N2642" s="48">
        <f t="shared" si="247"/>
        <v>180</v>
      </c>
      <c r="O2642" s="48">
        <f t="shared" si="248"/>
        <v>82258.94057603454</v>
      </c>
      <c r="P2642" s="72">
        <f t="shared" si="249"/>
        <v>8225.8940576034547</v>
      </c>
      <c r="Q2642" s="73">
        <f t="shared" si="250"/>
        <v>13572.725195045698</v>
      </c>
      <c r="R2642" s="48">
        <f t="shared" si="251"/>
        <v>104057.55982868369</v>
      </c>
      <c r="S2642" s="74">
        <f t="shared" si="252"/>
        <v>44</v>
      </c>
      <c r="T2642" s="6" t="s">
        <v>431</v>
      </c>
      <c r="U2642" s="47" t="s">
        <v>432</v>
      </c>
      <c r="V2642" s="47">
        <v>1</v>
      </c>
      <c r="W2642" s="47">
        <v>1</v>
      </c>
      <c r="X2642" s="47">
        <v>1</v>
      </c>
      <c r="Y2642" s="47">
        <v>1</v>
      </c>
      <c r="Z2642" s="75">
        <v>40855.637476851851</v>
      </c>
      <c r="AA2642" s="6" t="s">
        <v>433</v>
      </c>
      <c r="AB2642" s="47" t="s">
        <v>1914</v>
      </c>
      <c r="AC2642" s="47" t="s">
        <v>11944</v>
      </c>
      <c r="AD2642" s="47" t="s">
        <v>11945</v>
      </c>
      <c r="AE2642" s="47" t="s">
        <v>11946</v>
      </c>
      <c r="AF2642" s="6" t="s">
        <v>11947</v>
      </c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</row>
    <row r="2643" spans="1:43" s="1" customFormat="1" ht="47.25" x14ac:dyDescent="0.25">
      <c r="A2643" s="47">
        <v>2644</v>
      </c>
      <c r="B2643" s="47" t="s">
        <v>11948</v>
      </c>
      <c r="C2643" s="47" t="s">
        <v>1762</v>
      </c>
      <c r="D2643" s="69" t="s">
        <v>1913</v>
      </c>
      <c r="E2643" s="47">
        <v>1993</v>
      </c>
      <c r="F2643" s="69" t="s">
        <v>812</v>
      </c>
      <c r="G2643" s="69" t="s">
        <v>1818</v>
      </c>
      <c r="H2643" s="69" t="s">
        <v>904</v>
      </c>
      <c r="I2643" s="70">
        <v>3.9998566560489559</v>
      </c>
      <c r="J2643" s="47" t="s">
        <v>430</v>
      </c>
      <c r="K2643" s="47">
        <v>10</v>
      </c>
      <c r="L2643" s="71"/>
      <c r="M2643" s="47">
        <v>75</v>
      </c>
      <c r="N2643" s="48">
        <f t="shared" si="247"/>
        <v>180</v>
      </c>
      <c r="O2643" s="48">
        <f t="shared" si="248"/>
        <v>719.97419808881205</v>
      </c>
      <c r="P2643" s="72">
        <f t="shared" si="249"/>
        <v>71.997419808881205</v>
      </c>
      <c r="Q2643" s="73">
        <f t="shared" si="250"/>
        <v>118.79574268465399</v>
      </c>
      <c r="R2643" s="48">
        <f t="shared" si="251"/>
        <v>910.76736058234724</v>
      </c>
      <c r="S2643" s="74">
        <f t="shared" si="252"/>
        <v>44</v>
      </c>
      <c r="T2643" s="6" t="s">
        <v>431</v>
      </c>
      <c r="U2643" s="47" t="s">
        <v>432</v>
      </c>
      <c r="V2643" s="47">
        <v>1</v>
      </c>
      <c r="W2643" s="47">
        <v>1</v>
      </c>
      <c r="X2643" s="47">
        <v>1</v>
      </c>
      <c r="Y2643" s="47">
        <v>1</v>
      </c>
      <c r="Z2643" s="75">
        <v>40855.637476851851</v>
      </c>
      <c r="AA2643" s="6" t="s">
        <v>433</v>
      </c>
      <c r="AB2643" s="47" t="s">
        <v>1914</v>
      </c>
      <c r="AC2643" s="47" t="s">
        <v>5241</v>
      </c>
      <c r="AD2643" s="47" t="s">
        <v>11949</v>
      </c>
      <c r="AE2643" s="47" t="s">
        <v>11950</v>
      </c>
      <c r="AF2643" s="6" t="s">
        <v>11951</v>
      </c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</row>
    <row r="2644" spans="1:43" s="1" customFormat="1" ht="47.25" x14ac:dyDescent="0.25">
      <c r="A2644" s="47">
        <v>2645</v>
      </c>
      <c r="B2644" s="47" t="s">
        <v>11952</v>
      </c>
      <c r="C2644" s="47" t="s">
        <v>1751</v>
      </c>
      <c r="D2644" s="69" t="s">
        <v>1913</v>
      </c>
      <c r="E2644" s="47">
        <v>1993</v>
      </c>
      <c r="F2644" s="69" t="s">
        <v>812</v>
      </c>
      <c r="G2644" s="69" t="s">
        <v>4207</v>
      </c>
      <c r="H2644" s="69" t="s">
        <v>1600</v>
      </c>
      <c r="I2644" s="70">
        <v>6.0002650741545018</v>
      </c>
      <c r="J2644" s="47" t="s">
        <v>430</v>
      </c>
      <c r="K2644" s="47">
        <v>10</v>
      </c>
      <c r="L2644" s="71"/>
      <c r="M2644" s="47">
        <v>75</v>
      </c>
      <c r="N2644" s="48">
        <f t="shared" si="247"/>
        <v>180</v>
      </c>
      <c r="O2644" s="48">
        <f t="shared" si="248"/>
        <v>1080.0477133478103</v>
      </c>
      <c r="P2644" s="72">
        <f t="shared" si="249"/>
        <v>108.00477133478103</v>
      </c>
      <c r="Q2644" s="73">
        <f t="shared" si="250"/>
        <v>178.2078727023887</v>
      </c>
      <c r="R2644" s="48">
        <f t="shared" si="251"/>
        <v>1366.2603573849799</v>
      </c>
      <c r="S2644" s="74">
        <f t="shared" si="252"/>
        <v>44</v>
      </c>
      <c r="T2644" s="6" t="s">
        <v>431</v>
      </c>
      <c r="U2644" s="47" t="s">
        <v>432</v>
      </c>
      <c r="V2644" s="47">
        <v>1</v>
      </c>
      <c r="W2644" s="47">
        <v>1</v>
      </c>
      <c r="X2644" s="47">
        <v>1</v>
      </c>
      <c r="Y2644" s="47">
        <v>1</v>
      </c>
      <c r="Z2644" s="75">
        <v>40855.637476851851</v>
      </c>
      <c r="AA2644" s="6" t="s">
        <v>433</v>
      </c>
      <c r="AB2644" s="47" t="s">
        <v>1914</v>
      </c>
      <c r="AC2644" s="47" t="s">
        <v>11953</v>
      </c>
      <c r="AD2644" s="47" t="s">
        <v>5924</v>
      </c>
      <c r="AE2644" s="47" t="s">
        <v>11954</v>
      </c>
      <c r="AF2644" s="6" t="s">
        <v>11955</v>
      </c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</row>
    <row r="2645" spans="1:43" s="1" customFormat="1" ht="47.25" x14ac:dyDescent="0.25">
      <c r="A2645" s="47">
        <v>2646</v>
      </c>
      <c r="B2645" s="47" t="s">
        <v>11956</v>
      </c>
      <c r="C2645" s="47" t="s">
        <v>1751</v>
      </c>
      <c r="D2645" s="69" t="s">
        <v>1913</v>
      </c>
      <c r="E2645" s="47">
        <v>1993</v>
      </c>
      <c r="F2645" s="69" t="s">
        <v>812</v>
      </c>
      <c r="G2645" s="69" t="s">
        <v>4207</v>
      </c>
      <c r="H2645" s="69" t="s">
        <v>1600</v>
      </c>
      <c r="I2645" s="70">
        <v>367.99987658437709</v>
      </c>
      <c r="J2645" s="47" t="s">
        <v>430</v>
      </c>
      <c r="K2645" s="47">
        <v>10</v>
      </c>
      <c r="L2645" s="71"/>
      <c r="M2645" s="47">
        <v>75</v>
      </c>
      <c r="N2645" s="48">
        <f t="shared" si="247"/>
        <v>180</v>
      </c>
      <c r="O2645" s="48">
        <f t="shared" si="248"/>
        <v>66239.977785187875</v>
      </c>
      <c r="P2645" s="72">
        <f t="shared" si="249"/>
        <v>6623.9977785187875</v>
      </c>
      <c r="Q2645" s="73">
        <f t="shared" si="250"/>
        <v>10929.596334555998</v>
      </c>
      <c r="R2645" s="48">
        <f t="shared" si="251"/>
        <v>83793.571898262657</v>
      </c>
      <c r="S2645" s="74">
        <f t="shared" si="252"/>
        <v>44</v>
      </c>
      <c r="T2645" s="6" t="s">
        <v>431</v>
      </c>
      <c r="U2645" s="47" t="s">
        <v>432</v>
      </c>
      <c r="V2645" s="47">
        <v>1</v>
      </c>
      <c r="W2645" s="47">
        <v>1</v>
      </c>
      <c r="X2645" s="47">
        <v>1</v>
      </c>
      <c r="Y2645" s="47">
        <v>1</v>
      </c>
      <c r="Z2645" s="75">
        <v>41409.626030092593</v>
      </c>
      <c r="AA2645" s="6" t="s">
        <v>433</v>
      </c>
      <c r="AB2645" s="47" t="s">
        <v>1914</v>
      </c>
      <c r="AC2645" s="47" t="s">
        <v>11957</v>
      </c>
      <c r="AD2645" s="47" t="s">
        <v>11958</v>
      </c>
      <c r="AE2645" s="47" t="s">
        <v>11959</v>
      </c>
      <c r="AF2645" s="6" t="s">
        <v>11960</v>
      </c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</row>
    <row r="2646" spans="1:43" s="1" customFormat="1" ht="47.25" x14ac:dyDescent="0.25">
      <c r="A2646" s="47">
        <v>2647</v>
      </c>
      <c r="B2646" s="47" t="s">
        <v>11961</v>
      </c>
      <c r="C2646" s="47" t="s">
        <v>1762</v>
      </c>
      <c r="D2646" s="69" t="s">
        <v>1913</v>
      </c>
      <c r="E2646" s="47">
        <v>1993</v>
      </c>
      <c r="F2646" s="69" t="s">
        <v>812</v>
      </c>
      <c r="G2646" s="69" t="s">
        <v>1799</v>
      </c>
      <c r="H2646" s="69" t="s">
        <v>1785</v>
      </c>
      <c r="I2646" s="70">
        <v>161.7910823799063</v>
      </c>
      <c r="J2646" s="47" t="s">
        <v>430</v>
      </c>
      <c r="K2646" s="47">
        <v>10</v>
      </c>
      <c r="L2646" s="71"/>
      <c r="M2646" s="47">
        <v>75</v>
      </c>
      <c r="N2646" s="48">
        <f t="shared" si="247"/>
        <v>180</v>
      </c>
      <c r="O2646" s="48">
        <f t="shared" si="248"/>
        <v>29122.394828383134</v>
      </c>
      <c r="P2646" s="72">
        <f t="shared" si="249"/>
        <v>2912.2394828383135</v>
      </c>
      <c r="Q2646" s="73">
        <f t="shared" si="250"/>
        <v>4805.195146683217</v>
      </c>
      <c r="R2646" s="48">
        <f t="shared" si="251"/>
        <v>36839.829457904663</v>
      </c>
      <c r="S2646" s="74">
        <f t="shared" si="252"/>
        <v>44</v>
      </c>
      <c r="T2646" s="6" t="s">
        <v>431</v>
      </c>
      <c r="U2646" s="47" t="s">
        <v>432</v>
      </c>
      <c r="V2646" s="47">
        <v>1</v>
      </c>
      <c r="W2646" s="47">
        <v>1</v>
      </c>
      <c r="X2646" s="47">
        <v>1</v>
      </c>
      <c r="Y2646" s="47">
        <v>1</v>
      </c>
      <c r="Z2646" s="75">
        <v>41135.419293981482</v>
      </c>
      <c r="AA2646" s="6" t="s">
        <v>433</v>
      </c>
      <c r="AB2646" s="47" t="s">
        <v>1914</v>
      </c>
      <c r="AC2646" s="47" t="s">
        <v>11962</v>
      </c>
      <c r="AD2646" s="47" t="s">
        <v>1805</v>
      </c>
      <c r="AE2646" s="47" t="s">
        <v>11963</v>
      </c>
      <c r="AF2646" s="6" t="s">
        <v>11964</v>
      </c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</row>
    <row r="2647" spans="1:43" s="1" customFormat="1" ht="47.25" x14ac:dyDescent="0.25">
      <c r="A2647" s="47">
        <v>2648</v>
      </c>
      <c r="B2647" s="47" t="s">
        <v>11965</v>
      </c>
      <c r="C2647" s="47" t="s">
        <v>4125</v>
      </c>
      <c r="D2647" s="69" t="s">
        <v>1913</v>
      </c>
      <c r="E2647" s="47">
        <v>1993</v>
      </c>
      <c r="F2647" s="69" t="s">
        <v>905</v>
      </c>
      <c r="G2647" s="69" t="s">
        <v>4110</v>
      </c>
      <c r="H2647" s="69" t="s">
        <v>5371</v>
      </c>
      <c r="I2647" s="70">
        <v>3.9999810002094178</v>
      </c>
      <c r="J2647" s="47" t="s">
        <v>430</v>
      </c>
      <c r="K2647" s="47">
        <v>10</v>
      </c>
      <c r="L2647" s="71"/>
      <c r="M2647" s="47">
        <v>75</v>
      </c>
      <c r="N2647" s="48">
        <f t="shared" si="247"/>
        <v>180</v>
      </c>
      <c r="O2647" s="48">
        <f t="shared" si="248"/>
        <v>719.99658003769525</v>
      </c>
      <c r="P2647" s="72">
        <f t="shared" si="249"/>
        <v>71.999658003769525</v>
      </c>
      <c r="Q2647" s="73">
        <f t="shared" si="250"/>
        <v>118.7994357062197</v>
      </c>
      <c r="R2647" s="48">
        <f t="shared" si="251"/>
        <v>910.79567374768442</v>
      </c>
      <c r="S2647" s="74">
        <f t="shared" si="252"/>
        <v>44</v>
      </c>
      <c r="T2647" s="6" t="s">
        <v>431</v>
      </c>
      <c r="U2647" s="47" t="s">
        <v>432</v>
      </c>
      <c r="V2647" s="47">
        <v>1</v>
      </c>
      <c r="W2647" s="47">
        <v>1</v>
      </c>
      <c r="X2647" s="47">
        <v>1</v>
      </c>
      <c r="Y2647" s="47">
        <v>1</v>
      </c>
      <c r="Z2647" s="75">
        <v>40855.637476851851</v>
      </c>
      <c r="AA2647" s="6" t="s">
        <v>433</v>
      </c>
      <c r="AB2647" s="47" t="s">
        <v>1914</v>
      </c>
      <c r="AC2647" s="47" t="s">
        <v>5971</v>
      </c>
      <c r="AD2647" s="47" t="s">
        <v>11966</v>
      </c>
      <c r="AE2647" s="47" t="s">
        <v>11967</v>
      </c>
      <c r="AF2647" s="6" t="s">
        <v>11968</v>
      </c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</row>
    <row r="2648" spans="1:43" s="1" customFormat="1" ht="31.5" x14ac:dyDescent="0.25">
      <c r="A2648" s="47">
        <v>2649</v>
      </c>
      <c r="B2648" s="47" t="s">
        <v>11969</v>
      </c>
      <c r="C2648" s="47" t="s">
        <v>917</v>
      </c>
      <c r="D2648" s="69" t="s">
        <v>918</v>
      </c>
      <c r="E2648" s="47">
        <v>1977</v>
      </c>
      <c r="F2648" s="69" t="s">
        <v>905</v>
      </c>
      <c r="G2648" s="69" t="s">
        <v>903</v>
      </c>
      <c r="H2648" s="69" t="s">
        <v>1255</v>
      </c>
      <c r="I2648" s="70">
        <v>4.8639456127889273</v>
      </c>
      <c r="J2648" s="47" t="s">
        <v>799</v>
      </c>
      <c r="K2648" s="47">
        <v>12</v>
      </c>
      <c r="L2648" s="71"/>
      <c r="M2648" s="47">
        <v>75</v>
      </c>
      <c r="N2648" s="48">
        <f t="shared" si="247"/>
        <v>200</v>
      </c>
      <c r="O2648" s="48">
        <f t="shared" si="248"/>
        <v>972.7891225577855</v>
      </c>
      <c r="P2648" s="72">
        <f t="shared" si="249"/>
        <v>97.27891225577855</v>
      </c>
      <c r="Q2648" s="73">
        <f t="shared" si="250"/>
        <v>160.51020522203461</v>
      </c>
      <c r="R2648" s="48">
        <f t="shared" si="251"/>
        <v>1230.5782400355986</v>
      </c>
      <c r="S2648" s="74">
        <f t="shared" si="252"/>
        <v>28</v>
      </c>
      <c r="T2648" s="6" t="s">
        <v>431</v>
      </c>
      <c r="U2648" s="47" t="s">
        <v>432</v>
      </c>
      <c r="V2648" s="47">
        <v>1</v>
      </c>
      <c r="W2648" s="47">
        <v>1</v>
      </c>
      <c r="X2648" s="47">
        <v>1</v>
      </c>
      <c r="Y2648" s="47">
        <v>1</v>
      </c>
      <c r="Z2648" s="75">
        <v>40855.637476851851</v>
      </c>
      <c r="AA2648" s="6" t="s">
        <v>433</v>
      </c>
      <c r="AB2648" s="47" t="s">
        <v>920</v>
      </c>
      <c r="AC2648" s="47" t="s">
        <v>922</v>
      </c>
      <c r="AD2648" s="47" t="s">
        <v>11970</v>
      </c>
      <c r="AE2648" s="47" t="s">
        <v>11971</v>
      </c>
      <c r="AF2648" s="6" t="s">
        <v>11972</v>
      </c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</row>
    <row r="2649" spans="1:43" s="1" customFormat="1" ht="47.25" x14ac:dyDescent="0.25">
      <c r="A2649" s="47">
        <v>2650</v>
      </c>
      <c r="B2649" s="47" t="s">
        <v>11973</v>
      </c>
      <c r="C2649" s="47" t="s">
        <v>4125</v>
      </c>
      <c r="D2649" s="69" t="s">
        <v>1913</v>
      </c>
      <c r="E2649" s="47">
        <v>1993</v>
      </c>
      <c r="F2649" s="69" t="s">
        <v>905</v>
      </c>
      <c r="G2649" s="69" t="s">
        <v>5944</v>
      </c>
      <c r="H2649" s="69" t="s">
        <v>4110</v>
      </c>
      <c r="I2649" s="70">
        <v>3.9998618107730031</v>
      </c>
      <c r="J2649" s="47" t="s">
        <v>430</v>
      </c>
      <c r="K2649" s="47">
        <v>10</v>
      </c>
      <c r="L2649" s="71"/>
      <c r="M2649" s="47">
        <v>75</v>
      </c>
      <c r="N2649" s="48">
        <f t="shared" si="247"/>
        <v>180</v>
      </c>
      <c r="O2649" s="48">
        <f t="shared" si="248"/>
        <v>719.97512593914053</v>
      </c>
      <c r="P2649" s="72">
        <f t="shared" si="249"/>
        <v>71.997512593914053</v>
      </c>
      <c r="Q2649" s="73">
        <f t="shared" si="250"/>
        <v>118.79589577995819</v>
      </c>
      <c r="R2649" s="48">
        <f t="shared" si="251"/>
        <v>910.76853431301276</v>
      </c>
      <c r="S2649" s="74">
        <f t="shared" si="252"/>
        <v>44</v>
      </c>
      <c r="T2649" s="6" t="s">
        <v>431</v>
      </c>
      <c r="U2649" s="47" t="s">
        <v>432</v>
      </c>
      <c r="V2649" s="47">
        <v>1</v>
      </c>
      <c r="W2649" s="47">
        <v>1</v>
      </c>
      <c r="X2649" s="47">
        <v>1</v>
      </c>
      <c r="Y2649" s="47">
        <v>1</v>
      </c>
      <c r="Z2649" s="75">
        <v>40855.637476851851</v>
      </c>
      <c r="AA2649" s="6" t="s">
        <v>433</v>
      </c>
      <c r="AB2649" s="47" t="s">
        <v>1914</v>
      </c>
      <c r="AC2649" s="47" t="s">
        <v>11974</v>
      </c>
      <c r="AD2649" s="47" t="s">
        <v>5971</v>
      </c>
      <c r="AE2649" s="47" t="s">
        <v>11975</v>
      </c>
      <c r="AF2649" s="6" t="s">
        <v>11976</v>
      </c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</row>
    <row r="2650" spans="1:43" s="1" customFormat="1" ht="47.25" x14ac:dyDescent="0.25">
      <c r="A2650" s="47">
        <v>2651</v>
      </c>
      <c r="B2650" s="47" t="s">
        <v>11977</v>
      </c>
      <c r="C2650" s="47" t="s">
        <v>4125</v>
      </c>
      <c r="D2650" s="69" t="s">
        <v>1913</v>
      </c>
      <c r="E2650" s="47">
        <v>1993</v>
      </c>
      <c r="F2650" s="69" t="s">
        <v>905</v>
      </c>
      <c r="G2650" s="69" t="s">
        <v>4110</v>
      </c>
      <c r="H2650" s="69" t="s">
        <v>5371</v>
      </c>
      <c r="I2650" s="70">
        <v>11.99996480199108</v>
      </c>
      <c r="J2650" s="47" t="s">
        <v>430</v>
      </c>
      <c r="K2650" s="47">
        <v>10</v>
      </c>
      <c r="L2650" s="71"/>
      <c r="M2650" s="47">
        <v>75</v>
      </c>
      <c r="N2650" s="48">
        <f t="shared" si="247"/>
        <v>180</v>
      </c>
      <c r="O2650" s="48">
        <f t="shared" si="248"/>
        <v>2159.9936643583942</v>
      </c>
      <c r="P2650" s="72">
        <f t="shared" si="249"/>
        <v>215.99936643583942</v>
      </c>
      <c r="Q2650" s="73">
        <f t="shared" si="250"/>
        <v>356.39895461913505</v>
      </c>
      <c r="R2650" s="48">
        <f t="shared" si="251"/>
        <v>2732.3919854133687</v>
      </c>
      <c r="S2650" s="74">
        <f t="shared" si="252"/>
        <v>44</v>
      </c>
      <c r="T2650" s="6" t="s">
        <v>431</v>
      </c>
      <c r="U2650" s="47" t="s">
        <v>432</v>
      </c>
      <c r="V2650" s="47">
        <v>1</v>
      </c>
      <c r="W2650" s="47">
        <v>1</v>
      </c>
      <c r="X2650" s="47">
        <v>1</v>
      </c>
      <c r="Y2650" s="47">
        <v>1</v>
      </c>
      <c r="Z2650" s="75">
        <v>40855.637476851851</v>
      </c>
      <c r="AA2650" s="6" t="s">
        <v>433</v>
      </c>
      <c r="AB2650" s="47" t="s">
        <v>1914</v>
      </c>
      <c r="AC2650" s="47" t="s">
        <v>11966</v>
      </c>
      <c r="AD2650" s="47" t="s">
        <v>11978</v>
      </c>
      <c r="AE2650" s="47" t="s">
        <v>11979</v>
      </c>
      <c r="AF2650" s="6" t="s">
        <v>11980</v>
      </c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</row>
    <row r="2651" spans="1:43" s="1" customFormat="1" ht="47.25" x14ac:dyDescent="0.25">
      <c r="A2651" s="47">
        <v>2652</v>
      </c>
      <c r="B2651" s="47" t="s">
        <v>11981</v>
      </c>
      <c r="C2651" s="47" t="s">
        <v>4150</v>
      </c>
      <c r="D2651" s="69" t="s">
        <v>1913</v>
      </c>
      <c r="E2651" s="47">
        <v>1993</v>
      </c>
      <c r="F2651" s="69" t="s">
        <v>905</v>
      </c>
      <c r="G2651" s="69" t="s">
        <v>903</v>
      </c>
      <c r="H2651" s="69" t="s">
        <v>5944</v>
      </c>
      <c r="I2651" s="70">
        <v>6.0002096637555304</v>
      </c>
      <c r="J2651" s="47" t="s">
        <v>430</v>
      </c>
      <c r="K2651" s="47">
        <v>10</v>
      </c>
      <c r="L2651" s="71"/>
      <c r="M2651" s="47">
        <v>75</v>
      </c>
      <c r="N2651" s="48">
        <f t="shared" si="247"/>
        <v>180</v>
      </c>
      <c r="O2651" s="48">
        <f t="shared" si="248"/>
        <v>1080.0377394759955</v>
      </c>
      <c r="P2651" s="72">
        <f t="shared" si="249"/>
        <v>108.00377394759956</v>
      </c>
      <c r="Q2651" s="73">
        <f t="shared" si="250"/>
        <v>178.20622701353923</v>
      </c>
      <c r="R2651" s="48">
        <f t="shared" si="251"/>
        <v>1366.2477404371343</v>
      </c>
      <c r="S2651" s="74">
        <f t="shared" si="252"/>
        <v>44</v>
      </c>
      <c r="T2651" s="6" t="s">
        <v>431</v>
      </c>
      <c r="U2651" s="47" t="s">
        <v>432</v>
      </c>
      <c r="V2651" s="47">
        <v>1</v>
      </c>
      <c r="W2651" s="47">
        <v>1</v>
      </c>
      <c r="X2651" s="47">
        <v>1</v>
      </c>
      <c r="Y2651" s="47">
        <v>1</v>
      </c>
      <c r="Z2651" s="75">
        <v>40855.637488425928</v>
      </c>
      <c r="AA2651" s="6" t="s">
        <v>433</v>
      </c>
      <c r="AB2651" s="47" t="s">
        <v>1914</v>
      </c>
      <c r="AC2651" s="47" t="s">
        <v>11982</v>
      </c>
      <c r="AD2651" s="47" t="s">
        <v>6002</v>
      </c>
      <c r="AE2651" s="47" t="s">
        <v>11983</v>
      </c>
      <c r="AF2651" s="6" t="s">
        <v>11984</v>
      </c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</row>
    <row r="2652" spans="1:43" s="1" customFormat="1" ht="47.25" x14ac:dyDescent="0.25">
      <c r="A2652" s="47">
        <v>2653</v>
      </c>
      <c r="B2652" s="47" t="s">
        <v>11985</v>
      </c>
      <c r="C2652" s="47" t="s">
        <v>917</v>
      </c>
      <c r="D2652" s="69" t="s">
        <v>1913</v>
      </c>
      <c r="E2652" s="47">
        <v>1993</v>
      </c>
      <c r="F2652" s="69" t="s">
        <v>905</v>
      </c>
      <c r="G2652" s="69" t="s">
        <v>903</v>
      </c>
      <c r="H2652" s="69" t="s">
        <v>5944</v>
      </c>
      <c r="I2652" s="70">
        <v>2.9997589540105469</v>
      </c>
      <c r="J2652" s="47" t="s">
        <v>430</v>
      </c>
      <c r="K2652" s="47">
        <v>10</v>
      </c>
      <c r="L2652" s="71"/>
      <c r="M2652" s="47">
        <v>75</v>
      </c>
      <c r="N2652" s="48">
        <f t="shared" si="247"/>
        <v>180</v>
      </c>
      <c r="O2652" s="48">
        <f t="shared" si="248"/>
        <v>539.95661172189841</v>
      </c>
      <c r="P2652" s="72">
        <f t="shared" si="249"/>
        <v>53.995661172189841</v>
      </c>
      <c r="Q2652" s="73">
        <f t="shared" si="250"/>
        <v>89.092840934113241</v>
      </c>
      <c r="R2652" s="48">
        <f t="shared" si="251"/>
        <v>683.04511382820158</v>
      </c>
      <c r="S2652" s="74">
        <f t="shared" si="252"/>
        <v>44</v>
      </c>
      <c r="T2652" s="6" t="s">
        <v>431</v>
      </c>
      <c r="U2652" s="47" t="s">
        <v>432</v>
      </c>
      <c r="V2652" s="47">
        <v>1</v>
      </c>
      <c r="W2652" s="47">
        <v>1</v>
      </c>
      <c r="X2652" s="47">
        <v>1</v>
      </c>
      <c r="Y2652" s="47">
        <v>1</v>
      </c>
      <c r="Z2652" s="75">
        <v>40855.637488425928</v>
      </c>
      <c r="AA2652" s="6" t="s">
        <v>433</v>
      </c>
      <c r="AB2652" s="47" t="s">
        <v>1914</v>
      </c>
      <c r="AC2652" s="47" t="s">
        <v>922</v>
      </c>
      <c r="AD2652" s="47" t="s">
        <v>11986</v>
      </c>
      <c r="AE2652" s="47" t="s">
        <v>11987</v>
      </c>
      <c r="AF2652" s="6" t="s">
        <v>11988</v>
      </c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</row>
    <row r="2653" spans="1:43" s="1" customFormat="1" ht="31.5" x14ac:dyDescent="0.25">
      <c r="A2653" s="47">
        <v>2654</v>
      </c>
      <c r="B2653" s="47" t="s">
        <v>11989</v>
      </c>
      <c r="C2653" s="47" t="s">
        <v>3915</v>
      </c>
      <c r="D2653" s="69" t="s">
        <v>3916</v>
      </c>
      <c r="E2653" s="47">
        <v>1994</v>
      </c>
      <c r="F2653" s="69" t="s">
        <v>3923</v>
      </c>
      <c r="G2653" s="69" t="s">
        <v>2723</v>
      </c>
      <c r="H2653" s="69" t="s">
        <v>903</v>
      </c>
      <c r="I2653" s="70">
        <v>2.18299008032107</v>
      </c>
      <c r="J2653" s="47" t="s">
        <v>430</v>
      </c>
      <c r="K2653" s="47">
        <v>6</v>
      </c>
      <c r="L2653" s="71"/>
      <c r="M2653" s="47">
        <v>75</v>
      </c>
      <c r="N2653" s="48">
        <f t="shared" si="247"/>
        <v>140</v>
      </c>
      <c r="O2653" s="48">
        <f t="shared" si="248"/>
        <v>305.61861124494982</v>
      </c>
      <c r="P2653" s="72">
        <f t="shared" si="249"/>
        <v>30.561861124494982</v>
      </c>
      <c r="Q2653" s="73">
        <f t="shared" si="250"/>
        <v>50.427070855416723</v>
      </c>
      <c r="R2653" s="48">
        <f t="shared" si="251"/>
        <v>386.60754322486156</v>
      </c>
      <c r="S2653" s="74">
        <f t="shared" si="252"/>
        <v>45</v>
      </c>
      <c r="T2653" s="6" t="s">
        <v>431</v>
      </c>
      <c r="U2653" s="47" t="s">
        <v>432</v>
      </c>
      <c r="V2653" s="47">
        <v>1</v>
      </c>
      <c r="W2653" s="47">
        <v>1</v>
      </c>
      <c r="X2653" s="47">
        <v>1</v>
      </c>
      <c r="Y2653" s="47">
        <v>1</v>
      </c>
      <c r="Z2653" s="75">
        <v>44271.656076388899</v>
      </c>
      <c r="AA2653" s="6" t="s">
        <v>1221</v>
      </c>
      <c r="AB2653" s="47" t="s">
        <v>3917</v>
      </c>
      <c r="AC2653" s="47" t="s">
        <v>11990</v>
      </c>
      <c r="AD2653" s="47" t="s">
        <v>11991</v>
      </c>
      <c r="AE2653" s="47" t="s">
        <v>11992</v>
      </c>
      <c r="AF2653" s="6" t="s">
        <v>11993</v>
      </c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</row>
    <row r="2654" spans="1:43" s="1" customFormat="1" ht="31.5" x14ac:dyDescent="0.25">
      <c r="A2654" s="47">
        <v>2655</v>
      </c>
      <c r="B2654" s="47" t="s">
        <v>11994</v>
      </c>
      <c r="C2654" s="47" t="s">
        <v>3915</v>
      </c>
      <c r="D2654" s="69" t="s">
        <v>3916</v>
      </c>
      <c r="E2654" s="47">
        <v>1994</v>
      </c>
      <c r="F2654" s="69" t="s">
        <v>3923</v>
      </c>
      <c r="G2654" s="69" t="s">
        <v>2723</v>
      </c>
      <c r="H2654" s="69" t="s">
        <v>903</v>
      </c>
      <c r="I2654" s="70">
        <v>95.781962568163721</v>
      </c>
      <c r="J2654" s="47" t="s">
        <v>430</v>
      </c>
      <c r="K2654" s="47">
        <v>6</v>
      </c>
      <c r="L2654" s="71"/>
      <c r="M2654" s="47">
        <v>75</v>
      </c>
      <c r="N2654" s="48">
        <f t="shared" si="247"/>
        <v>140</v>
      </c>
      <c r="O2654" s="48">
        <f t="shared" si="248"/>
        <v>13409.474759542922</v>
      </c>
      <c r="P2654" s="72">
        <f t="shared" si="249"/>
        <v>1340.9474759542923</v>
      </c>
      <c r="Q2654" s="73">
        <f t="shared" si="250"/>
        <v>2212.5633353245821</v>
      </c>
      <c r="R2654" s="48">
        <f t="shared" si="251"/>
        <v>16962.985570821795</v>
      </c>
      <c r="S2654" s="74">
        <f t="shared" si="252"/>
        <v>45</v>
      </c>
      <c r="T2654" s="6" t="s">
        <v>431</v>
      </c>
      <c r="U2654" s="47" t="s">
        <v>432</v>
      </c>
      <c r="V2654" s="47">
        <v>1</v>
      </c>
      <c r="W2654" s="47">
        <v>1</v>
      </c>
      <c r="X2654" s="47">
        <v>1</v>
      </c>
      <c r="Y2654" s="47">
        <v>1</v>
      </c>
      <c r="Z2654" s="75">
        <v>44271.655810185177</v>
      </c>
      <c r="AA2654" s="6" t="s">
        <v>1221</v>
      </c>
      <c r="AB2654" s="47" t="s">
        <v>3917</v>
      </c>
      <c r="AC2654" s="47" t="s">
        <v>11991</v>
      </c>
      <c r="AD2654" s="47" t="s">
        <v>11995</v>
      </c>
      <c r="AE2654" s="47" t="s">
        <v>11996</v>
      </c>
      <c r="AF2654" s="6" t="s">
        <v>11997</v>
      </c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</row>
    <row r="2655" spans="1:43" s="1" customFormat="1" ht="31.5" x14ac:dyDescent="0.25">
      <c r="A2655" s="47">
        <v>2656</v>
      </c>
      <c r="B2655" s="47" t="s">
        <v>11998</v>
      </c>
      <c r="C2655" s="47" t="s">
        <v>3915</v>
      </c>
      <c r="D2655" s="69" t="s">
        <v>3916</v>
      </c>
      <c r="E2655" s="47">
        <v>1994</v>
      </c>
      <c r="F2655" s="69" t="s">
        <v>3923</v>
      </c>
      <c r="G2655" s="69" t="s">
        <v>2723</v>
      </c>
      <c r="H2655" s="69" t="s">
        <v>903</v>
      </c>
      <c r="I2655" s="70">
        <v>9.0000746895866843</v>
      </c>
      <c r="J2655" s="47" t="s">
        <v>430</v>
      </c>
      <c r="K2655" s="47">
        <v>6</v>
      </c>
      <c r="L2655" s="71"/>
      <c r="M2655" s="47">
        <v>75</v>
      </c>
      <c r="N2655" s="48">
        <f t="shared" si="247"/>
        <v>140</v>
      </c>
      <c r="O2655" s="48">
        <f t="shared" si="248"/>
        <v>1260.0104565421359</v>
      </c>
      <c r="P2655" s="72">
        <f t="shared" si="249"/>
        <v>126.0010456542136</v>
      </c>
      <c r="Q2655" s="73">
        <f t="shared" si="250"/>
        <v>207.90172532945243</v>
      </c>
      <c r="R2655" s="48">
        <f t="shared" si="251"/>
        <v>1593.9132275258019</v>
      </c>
      <c r="S2655" s="74">
        <f t="shared" si="252"/>
        <v>45</v>
      </c>
      <c r="T2655" s="6" t="s">
        <v>431</v>
      </c>
      <c r="U2655" s="47" t="s">
        <v>432</v>
      </c>
      <c r="V2655" s="47">
        <v>1</v>
      </c>
      <c r="W2655" s="47">
        <v>1</v>
      </c>
      <c r="X2655" s="47">
        <v>1</v>
      </c>
      <c r="Y2655" s="47">
        <v>1</v>
      </c>
      <c r="Z2655" s="75">
        <v>40855.637488425928</v>
      </c>
      <c r="AA2655" s="6" t="s">
        <v>433</v>
      </c>
      <c r="AB2655" s="47" t="s">
        <v>3917</v>
      </c>
      <c r="AC2655" s="47" t="s">
        <v>7184</v>
      </c>
      <c r="AD2655" s="47" t="s">
        <v>11999</v>
      </c>
      <c r="AE2655" s="47" t="s">
        <v>12000</v>
      </c>
      <c r="AF2655" s="6" t="s">
        <v>12001</v>
      </c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</row>
    <row r="2656" spans="1:43" s="1" customFormat="1" ht="15.75" x14ac:dyDescent="0.25">
      <c r="A2656" s="47">
        <v>2657</v>
      </c>
      <c r="B2656" s="47" t="s">
        <v>12002</v>
      </c>
      <c r="C2656" s="47" t="s">
        <v>3905</v>
      </c>
      <c r="D2656" s="69" t="s">
        <v>2722</v>
      </c>
      <c r="E2656" s="47">
        <v>1995</v>
      </c>
      <c r="F2656" s="69" t="s">
        <v>6010</v>
      </c>
      <c r="G2656" s="69" t="s">
        <v>553</v>
      </c>
      <c r="H2656" s="69" t="s">
        <v>3935</v>
      </c>
      <c r="I2656" s="70">
        <v>57.999888387062917</v>
      </c>
      <c r="J2656" s="47" t="s">
        <v>430</v>
      </c>
      <c r="K2656" s="47">
        <v>8</v>
      </c>
      <c r="L2656" s="71"/>
      <c r="M2656" s="47">
        <v>75</v>
      </c>
      <c r="N2656" s="48">
        <f t="shared" si="247"/>
        <v>160</v>
      </c>
      <c r="O2656" s="48">
        <f t="shared" si="248"/>
        <v>9279.9821419300661</v>
      </c>
      <c r="P2656" s="72">
        <f t="shared" si="249"/>
        <v>927.99821419300667</v>
      </c>
      <c r="Q2656" s="73">
        <f t="shared" si="250"/>
        <v>1531.1970534184609</v>
      </c>
      <c r="R2656" s="48">
        <f t="shared" si="251"/>
        <v>11739.177409541533</v>
      </c>
      <c r="S2656" s="74">
        <f t="shared" si="252"/>
        <v>46</v>
      </c>
      <c r="T2656" s="6" t="s">
        <v>431</v>
      </c>
      <c r="U2656" s="47" t="s">
        <v>432</v>
      </c>
      <c r="V2656" s="47">
        <v>1</v>
      </c>
      <c r="W2656" s="47">
        <v>1</v>
      </c>
      <c r="X2656" s="47">
        <v>1</v>
      </c>
      <c r="Y2656" s="47">
        <v>1</v>
      </c>
      <c r="Z2656" s="75">
        <v>40855.637488425928</v>
      </c>
      <c r="AA2656" s="6" t="s">
        <v>433</v>
      </c>
      <c r="AB2656" s="47" t="s">
        <v>4343</v>
      </c>
      <c r="AC2656" s="47" t="s">
        <v>12003</v>
      </c>
      <c r="AD2656" s="47" t="s">
        <v>12004</v>
      </c>
      <c r="AE2656" s="47" t="s">
        <v>12005</v>
      </c>
      <c r="AF2656" s="6" t="s">
        <v>12006</v>
      </c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</row>
    <row r="2657" spans="1:43" s="1" customFormat="1" ht="15.75" x14ac:dyDescent="0.25">
      <c r="A2657" s="47">
        <v>2658</v>
      </c>
      <c r="B2657" s="47" t="s">
        <v>12007</v>
      </c>
      <c r="C2657" s="47" t="s">
        <v>5462</v>
      </c>
      <c r="D2657" s="69" t="s">
        <v>2722</v>
      </c>
      <c r="E2657" s="47">
        <v>1995</v>
      </c>
      <c r="F2657" s="69" t="s">
        <v>553</v>
      </c>
      <c r="G2657" s="69" t="s">
        <v>3935</v>
      </c>
      <c r="H2657" s="69" t="s">
        <v>6010</v>
      </c>
      <c r="I2657" s="70">
        <v>634.99985887713183</v>
      </c>
      <c r="J2657" s="47" t="s">
        <v>430</v>
      </c>
      <c r="K2657" s="47">
        <v>8</v>
      </c>
      <c r="L2657" s="71"/>
      <c r="M2657" s="47">
        <v>75</v>
      </c>
      <c r="N2657" s="48">
        <f t="shared" si="247"/>
        <v>160</v>
      </c>
      <c r="O2657" s="48">
        <f t="shared" si="248"/>
        <v>101599.97742034109</v>
      </c>
      <c r="P2657" s="72">
        <f t="shared" si="249"/>
        <v>10159.997742034109</v>
      </c>
      <c r="Q2657" s="73">
        <f t="shared" si="250"/>
        <v>16763.996274356279</v>
      </c>
      <c r="R2657" s="48">
        <f t="shared" si="251"/>
        <v>128523.97143673147</v>
      </c>
      <c r="S2657" s="74">
        <f t="shared" si="252"/>
        <v>46</v>
      </c>
      <c r="T2657" s="6" t="s">
        <v>431</v>
      </c>
      <c r="U2657" s="47" t="s">
        <v>432</v>
      </c>
      <c r="V2657" s="47">
        <v>1</v>
      </c>
      <c r="W2657" s="47">
        <v>1</v>
      </c>
      <c r="X2657" s="47">
        <v>1</v>
      </c>
      <c r="Y2657" s="47">
        <v>1</v>
      </c>
      <c r="Z2657" s="75">
        <v>44272.384537037047</v>
      </c>
      <c r="AA2657" s="6" t="s">
        <v>1221</v>
      </c>
      <c r="AB2657" s="47" t="s">
        <v>4343</v>
      </c>
      <c r="AC2657" s="47" t="s">
        <v>12008</v>
      </c>
      <c r="AD2657" s="47" t="s">
        <v>6011</v>
      </c>
      <c r="AE2657" s="47" t="s">
        <v>12009</v>
      </c>
      <c r="AF2657" s="6" t="s">
        <v>12010</v>
      </c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</row>
    <row r="2658" spans="1:43" s="1" customFormat="1" ht="15.75" x14ac:dyDescent="0.25">
      <c r="A2658" s="47">
        <v>2659</v>
      </c>
      <c r="B2658" s="47" t="s">
        <v>12011</v>
      </c>
      <c r="C2658" s="47" t="s">
        <v>2721</v>
      </c>
      <c r="D2658" s="69" t="s">
        <v>2722</v>
      </c>
      <c r="E2658" s="47">
        <v>1995</v>
      </c>
      <c r="F2658" s="69" t="s">
        <v>6010</v>
      </c>
      <c r="G2658" s="69" t="s">
        <v>553</v>
      </c>
      <c r="H2658" s="69" t="s">
        <v>3935</v>
      </c>
      <c r="I2658" s="70">
        <v>443.48319732166522</v>
      </c>
      <c r="J2658" s="47" t="s">
        <v>430</v>
      </c>
      <c r="K2658" s="47">
        <v>8</v>
      </c>
      <c r="L2658" s="71"/>
      <c r="M2658" s="47">
        <v>75</v>
      </c>
      <c r="N2658" s="48">
        <f t="shared" si="247"/>
        <v>160</v>
      </c>
      <c r="O2658" s="48">
        <f t="shared" si="248"/>
        <v>70957.311571466431</v>
      </c>
      <c r="P2658" s="72">
        <f t="shared" si="249"/>
        <v>7095.7311571466435</v>
      </c>
      <c r="Q2658" s="73">
        <f t="shared" si="250"/>
        <v>11707.956409291961</v>
      </c>
      <c r="R2658" s="48">
        <f t="shared" si="251"/>
        <v>89760.999137905033</v>
      </c>
      <c r="S2658" s="74">
        <f t="shared" si="252"/>
        <v>46</v>
      </c>
      <c r="T2658" s="6" t="s">
        <v>431</v>
      </c>
      <c r="U2658" s="47" t="s">
        <v>432</v>
      </c>
      <c r="V2658" s="47">
        <v>1</v>
      </c>
      <c r="W2658" s="47">
        <v>1</v>
      </c>
      <c r="X2658" s="47">
        <v>1</v>
      </c>
      <c r="Y2658" s="47">
        <v>1</v>
      </c>
      <c r="Z2658" s="75">
        <v>40855.637488425928</v>
      </c>
      <c r="AA2658" s="6" t="s">
        <v>433</v>
      </c>
      <c r="AB2658" s="47" t="s">
        <v>4343</v>
      </c>
      <c r="AC2658" s="47" t="s">
        <v>12012</v>
      </c>
      <c r="AD2658" s="47" t="s">
        <v>12003</v>
      </c>
      <c r="AE2658" s="47" t="s">
        <v>12013</v>
      </c>
      <c r="AF2658" s="6" t="s">
        <v>12014</v>
      </c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</row>
    <row r="2659" spans="1:43" s="1" customFormat="1" ht="15.75" x14ac:dyDescent="0.25">
      <c r="A2659" s="47">
        <v>2660</v>
      </c>
      <c r="B2659" s="47" t="s">
        <v>12015</v>
      </c>
      <c r="C2659" s="47" t="s">
        <v>3905</v>
      </c>
      <c r="D2659" s="69" t="s">
        <v>2722</v>
      </c>
      <c r="E2659" s="47">
        <v>1995</v>
      </c>
      <c r="F2659" s="69" t="s">
        <v>6010</v>
      </c>
      <c r="G2659" s="69" t="s">
        <v>553</v>
      </c>
      <c r="H2659" s="69" t="s">
        <v>3935</v>
      </c>
      <c r="I2659" s="70">
        <v>4.0000653450788963</v>
      </c>
      <c r="J2659" s="47" t="s">
        <v>430</v>
      </c>
      <c r="K2659" s="47">
        <v>8</v>
      </c>
      <c r="L2659" s="71"/>
      <c r="M2659" s="47">
        <v>75</v>
      </c>
      <c r="N2659" s="48">
        <f t="shared" si="247"/>
        <v>160</v>
      </c>
      <c r="O2659" s="48">
        <f t="shared" si="248"/>
        <v>640.01045521262336</v>
      </c>
      <c r="P2659" s="72">
        <f t="shared" si="249"/>
        <v>64.001045521262341</v>
      </c>
      <c r="Q2659" s="73">
        <f t="shared" si="250"/>
        <v>105.60172511008285</v>
      </c>
      <c r="R2659" s="48">
        <f t="shared" si="251"/>
        <v>809.61322584396851</v>
      </c>
      <c r="S2659" s="74">
        <f t="shared" si="252"/>
        <v>46</v>
      </c>
      <c r="T2659" s="6" t="s">
        <v>431</v>
      </c>
      <c r="U2659" s="47" t="s">
        <v>432</v>
      </c>
      <c r="V2659" s="47">
        <v>1</v>
      </c>
      <c r="W2659" s="47">
        <v>1</v>
      </c>
      <c r="X2659" s="47">
        <v>1</v>
      </c>
      <c r="Y2659" s="47">
        <v>1</v>
      </c>
      <c r="Z2659" s="75">
        <v>40855.637488425928</v>
      </c>
      <c r="AA2659" s="6" t="s">
        <v>433</v>
      </c>
      <c r="AB2659" s="47" t="s">
        <v>4343</v>
      </c>
      <c r="AC2659" s="47" t="s">
        <v>12004</v>
      </c>
      <c r="AD2659" s="47" t="s">
        <v>12016</v>
      </c>
      <c r="AE2659" s="47" t="s">
        <v>12017</v>
      </c>
      <c r="AF2659" s="6" t="s">
        <v>12018</v>
      </c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</row>
    <row r="2660" spans="1:43" s="1" customFormat="1" ht="31.5" x14ac:dyDescent="0.25">
      <c r="A2660" s="47">
        <v>2661</v>
      </c>
      <c r="B2660" s="47" t="s">
        <v>12019</v>
      </c>
      <c r="C2660" s="47" t="s">
        <v>2924</v>
      </c>
      <c r="D2660" s="69" t="s">
        <v>918</v>
      </c>
      <c r="E2660" s="47">
        <v>1977</v>
      </c>
      <c r="F2660" s="69" t="s">
        <v>812</v>
      </c>
      <c r="G2660" s="69" t="s">
        <v>5067</v>
      </c>
      <c r="H2660" s="69" t="s">
        <v>451</v>
      </c>
      <c r="I2660" s="70">
        <v>82.527723371081862</v>
      </c>
      <c r="J2660" s="47" t="s">
        <v>799</v>
      </c>
      <c r="K2660" s="47">
        <v>10</v>
      </c>
      <c r="L2660" s="71"/>
      <c r="M2660" s="47">
        <v>75</v>
      </c>
      <c r="N2660" s="48">
        <f t="shared" si="247"/>
        <v>180</v>
      </c>
      <c r="O2660" s="48">
        <f t="shared" si="248"/>
        <v>14854.990206794735</v>
      </c>
      <c r="P2660" s="72">
        <f t="shared" si="249"/>
        <v>1485.4990206794737</v>
      </c>
      <c r="Q2660" s="73">
        <f t="shared" si="250"/>
        <v>2451.0733841211313</v>
      </c>
      <c r="R2660" s="48">
        <f t="shared" si="251"/>
        <v>18791.562611595342</v>
      </c>
      <c r="S2660" s="74">
        <f t="shared" si="252"/>
        <v>28</v>
      </c>
      <c r="T2660" s="6" t="s">
        <v>431</v>
      </c>
      <c r="U2660" s="47" t="s">
        <v>432</v>
      </c>
      <c r="V2660" s="47">
        <v>1</v>
      </c>
      <c r="W2660" s="47">
        <v>1</v>
      </c>
      <c r="X2660" s="47">
        <v>1</v>
      </c>
      <c r="Y2660" s="47">
        <v>1</v>
      </c>
      <c r="Z2660" s="75">
        <v>40855.637488425928</v>
      </c>
      <c r="AA2660" s="6" t="s">
        <v>433</v>
      </c>
      <c r="AB2660" s="47" t="s">
        <v>920</v>
      </c>
      <c r="AC2660" s="47" t="s">
        <v>12020</v>
      </c>
      <c r="AD2660" s="47" t="s">
        <v>9140</v>
      </c>
      <c r="AE2660" s="47" t="s">
        <v>12021</v>
      </c>
      <c r="AF2660" s="6" t="s">
        <v>12022</v>
      </c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</row>
    <row r="2661" spans="1:43" s="1" customFormat="1" ht="31.5" x14ac:dyDescent="0.25">
      <c r="A2661" s="47">
        <v>2662</v>
      </c>
      <c r="B2661" s="47" t="s">
        <v>12023</v>
      </c>
      <c r="C2661" s="47" t="s">
        <v>4125</v>
      </c>
      <c r="D2661" s="69" t="s">
        <v>918</v>
      </c>
      <c r="E2661" s="47">
        <v>1977</v>
      </c>
      <c r="F2661" s="69" t="s">
        <v>4138</v>
      </c>
      <c r="G2661" s="69" t="s">
        <v>451</v>
      </c>
      <c r="H2661" s="69" t="s">
        <v>451</v>
      </c>
      <c r="I2661" s="70">
        <v>2.9999799434690102</v>
      </c>
      <c r="J2661" s="47" t="s">
        <v>799</v>
      </c>
      <c r="K2661" s="47">
        <v>12</v>
      </c>
      <c r="L2661" s="71"/>
      <c r="M2661" s="47">
        <v>75</v>
      </c>
      <c r="N2661" s="48">
        <f t="shared" si="247"/>
        <v>200</v>
      </c>
      <c r="O2661" s="48">
        <f t="shared" si="248"/>
        <v>599.99598869380202</v>
      </c>
      <c r="P2661" s="72">
        <f t="shared" si="249"/>
        <v>59.999598869380208</v>
      </c>
      <c r="Q2661" s="73">
        <f t="shared" si="250"/>
        <v>98.999338134477327</v>
      </c>
      <c r="R2661" s="48">
        <f t="shared" si="251"/>
        <v>758.99492569765948</v>
      </c>
      <c r="S2661" s="74">
        <f t="shared" si="252"/>
        <v>28</v>
      </c>
      <c r="T2661" s="6" t="s">
        <v>1865</v>
      </c>
      <c r="U2661" s="47" t="s">
        <v>432</v>
      </c>
      <c r="V2661" s="47">
        <v>1</v>
      </c>
      <c r="W2661" s="47">
        <v>1</v>
      </c>
      <c r="X2661" s="47">
        <v>1</v>
      </c>
      <c r="Y2661" s="47">
        <v>1</v>
      </c>
      <c r="Z2661" s="75">
        <v>40855.637488425928</v>
      </c>
      <c r="AA2661" s="6" t="s">
        <v>433</v>
      </c>
      <c r="AB2661" s="47" t="s">
        <v>920</v>
      </c>
      <c r="AC2661" s="47" t="s">
        <v>5405</v>
      </c>
      <c r="AD2661" s="47" t="s">
        <v>12024</v>
      </c>
      <c r="AE2661" s="47" t="s">
        <v>12025</v>
      </c>
      <c r="AF2661" s="6" t="s">
        <v>12026</v>
      </c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</row>
    <row r="2662" spans="1:43" s="1" customFormat="1" ht="31.5" x14ac:dyDescent="0.25">
      <c r="A2662" s="47">
        <v>2663</v>
      </c>
      <c r="B2662" s="47" t="s">
        <v>12027</v>
      </c>
      <c r="C2662" s="47" t="s">
        <v>1742</v>
      </c>
      <c r="D2662" s="69" t="s">
        <v>918</v>
      </c>
      <c r="E2662" s="47">
        <v>1977</v>
      </c>
      <c r="F2662" s="69" t="s">
        <v>905</v>
      </c>
      <c r="G2662" s="69" t="s">
        <v>1485</v>
      </c>
      <c r="H2662" s="69" t="s">
        <v>3002</v>
      </c>
      <c r="I2662" s="70">
        <v>180.82975215884909</v>
      </c>
      <c r="J2662" s="47" t="s">
        <v>799</v>
      </c>
      <c r="K2662" s="47">
        <v>12</v>
      </c>
      <c r="L2662" s="71"/>
      <c r="M2662" s="47">
        <v>75</v>
      </c>
      <c r="N2662" s="48">
        <f t="shared" si="247"/>
        <v>200</v>
      </c>
      <c r="O2662" s="48">
        <f t="shared" si="248"/>
        <v>36165.950431769816</v>
      </c>
      <c r="P2662" s="72">
        <f t="shared" si="249"/>
        <v>3616.5950431769816</v>
      </c>
      <c r="Q2662" s="73">
        <f t="shared" si="250"/>
        <v>5967.3818212420192</v>
      </c>
      <c r="R2662" s="48">
        <f t="shared" si="251"/>
        <v>45749.92729618882</v>
      </c>
      <c r="S2662" s="74">
        <f t="shared" si="252"/>
        <v>28</v>
      </c>
      <c r="T2662" s="6" t="s">
        <v>431</v>
      </c>
      <c r="U2662" s="47" t="s">
        <v>432</v>
      </c>
      <c r="V2662" s="47">
        <v>1</v>
      </c>
      <c r="W2662" s="47">
        <v>1</v>
      </c>
      <c r="X2662" s="47">
        <v>1</v>
      </c>
      <c r="Y2662" s="47">
        <v>1</v>
      </c>
      <c r="Z2662" s="75">
        <v>40855.637488425928</v>
      </c>
      <c r="AA2662" s="6" t="s">
        <v>433</v>
      </c>
      <c r="AB2662" s="47" t="s">
        <v>920</v>
      </c>
      <c r="AC2662" s="47" t="s">
        <v>12028</v>
      </c>
      <c r="AD2662" s="47" t="s">
        <v>4799</v>
      </c>
      <c r="AE2662" s="47" t="s">
        <v>12029</v>
      </c>
      <c r="AF2662" s="6" t="s">
        <v>12030</v>
      </c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</row>
    <row r="2663" spans="1:43" s="1" customFormat="1" ht="31.5" x14ac:dyDescent="0.25">
      <c r="A2663" s="47">
        <v>2664</v>
      </c>
      <c r="B2663" s="47" t="s">
        <v>12031</v>
      </c>
      <c r="C2663" s="47" t="s">
        <v>1742</v>
      </c>
      <c r="D2663" s="69" t="s">
        <v>918</v>
      </c>
      <c r="E2663" s="47">
        <v>1977</v>
      </c>
      <c r="F2663" s="69" t="s">
        <v>905</v>
      </c>
      <c r="G2663" s="69" t="s">
        <v>1046</v>
      </c>
      <c r="H2663" s="69" t="s">
        <v>12032</v>
      </c>
      <c r="I2663" s="70">
        <v>31.544052115560049</v>
      </c>
      <c r="J2663" s="47" t="s">
        <v>799</v>
      </c>
      <c r="K2663" s="47">
        <v>12</v>
      </c>
      <c r="L2663" s="71"/>
      <c r="M2663" s="47">
        <v>75</v>
      </c>
      <c r="N2663" s="48">
        <f t="shared" si="247"/>
        <v>200</v>
      </c>
      <c r="O2663" s="48">
        <f t="shared" si="248"/>
        <v>6308.8104231120096</v>
      </c>
      <c r="P2663" s="72">
        <f t="shared" si="249"/>
        <v>630.88104231120099</v>
      </c>
      <c r="Q2663" s="73">
        <f t="shared" si="250"/>
        <v>1040.9537198134815</v>
      </c>
      <c r="R2663" s="48">
        <f t="shared" si="251"/>
        <v>7980.6451852366918</v>
      </c>
      <c r="S2663" s="74">
        <f t="shared" si="252"/>
        <v>28</v>
      </c>
      <c r="T2663" s="6" t="s">
        <v>431</v>
      </c>
      <c r="U2663" s="47" t="s">
        <v>432</v>
      </c>
      <c r="V2663" s="47">
        <v>1</v>
      </c>
      <c r="W2663" s="47">
        <v>1</v>
      </c>
      <c r="X2663" s="47">
        <v>1</v>
      </c>
      <c r="Y2663" s="47">
        <v>1</v>
      </c>
      <c r="Z2663" s="75">
        <v>40855.637488425928</v>
      </c>
      <c r="AA2663" s="6" t="s">
        <v>433</v>
      </c>
      <c r="AB2663" s="47" t="s">
        <v>920</v>
      </c>
      <c r="AC2663" s="47" t="s">
        <v>12033</v>
      </c>
      <c r="AD2663" s="47" t="s">
        <v>12034</v>
      </c>
      <c r="AE2663" s="47" t="s">
        <v>12035</v>
      </c>
      <c r="AF2663" s="6" t="s">
        <v>12036</v>
      </c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</row>
    <row r="2664" spans="1:43" s="1" customFormat="1" ht="31.5" x14ac:dyDescent="0.25">
      <c r="A2664" s="47">
        <v>2665</v>
      </c>
      <c r="B2664" s="47" t="s">
        <v>12037</v>
      </c>
      <c r="C2664" s="47" t="s">
        <v>1742</v>
      </c>
      <c r="D2664" s="69" t="s">
        <v>918</v>
      </c>
      <c r="E2664" s="47">
        <v>1977</v>
      </c>
      <c r="F2664" s="69" t="s">
        <v>905</v>
      </c>
      <c r="G2664" s="69" t="s">
        <v>3002</v>
      </c>
      <c r="H2664" s="69" t="s">
        <v>1046</v>
      </c>
      <c r="I2664" s="70">
        <v>4.9999802016485733</v>
      </c>
      <c r="J2664" s="47" t="s">
        <v>799</v>
      </c>
      <c r="K2664" s="47">
        <v>12</v>
      </c>
      <c r="L2664" s="71"/>
      <c r="M2664" s="47">
        <v>75</v>
      </c>
      <c r="N2664" s="48">
        <f t="shared" si="247"/>
        <v>200</v>
      </c>
      <c r="O2664" s="48">
        <f t="shared" si="248"/>
        <v>999.99604032971467</v>
      </c>
      <c r="P2664" s="72">
        <f t="shared" si="249"/>
        <v>99.999604032971476</v>
      </c>
      <c r="Q2664" s="73">
        <f t="shared" si="250"/>
        <v>164.9993466544029</v>
      </c>
      <c r="R2664" s="48">
        <f t="shared" si="251"/>
        <v>1264.994991017089</v>
      </c>
      <c r="S2664" s="74">
        <f t="shared" si="252"/>
        <v>28</v>
      </c>
      <c r="T2664" s="6" t="s">
        <v>431</v>
      </c>
      <c r="U2664" s="47" t="s">
        <v>432</v>
      </c>
      <c r="V2664" s="47">
        <v>1</v>
      </c>
      <c r="W2664" s="47">
        <v>1</v>
      </c>
      <c r="X2664" s="47">
        <v>1</v>
      </c>
      <c r="Y2664" s="47">
        <v>1</v>
      </c>
      <c r="Z2664" s="75">
        <v>40855.637488425928</v>
      </c>
      <c r="AA2664" s="6" t="s">
        <v>433</v>
      </c>
      <c r="AB2664" s="47" t="s">
        <v>920</v>
      </c>
      <c r="AC2664" s="47" t="s">
        <v>12038</v>
      </c>
      <c r="AD2664" s="47" t="s">
        <v>5667</v>
      </c>
      <c r="AE2664" s="47" t="s">
        <v>12039</v>
      </c>
      <c r="AF2664" s="6" t="s">
        <v>12040</v>
      </c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</row>
    <row r="2665" spans="1:43" s="1" customFormat="1" ht="31.5" x14ac:dyDescent="0.25">
      <c r="A2665" s="47">
        <v>2666</v>
      </c>
      <c r="B2665" s="47" t="s">
        <v>12041</v>
      </c>
      <c r="C2665" s="47" t="s">
        <v>917</v>
      </c>
      <c r="D2665" s="69" t="s">
        <v>918</v>
      </c>
      <c r="E2665" s="47">
        <v>1977</v>
      </c>
      <c r="F2665" s="69" t="s">
        <v>905</v>
      </c>
      <c r="G2665" s="69" t="s">
        <v>1046</v>
      </c>
      <c r="H2665" s="69" t="s">
        <v>12032</v>
      </c>
      <c r="I2665" s="70">
        <v>412.00011194621618</v>
      </c>
      <c r="J2665" s="47" t="s">
        <v>799</v>
      </c>
      <c r="K2665" s="47">
        <v>12</v>
      </c>
      <c r="L2665" s="71"/>
      <c r="M2665" s="47">
        <v>75</v>
      </c>
      <c r="N2665" s="48">
        <f t="shared" si="247"/>
        <v>200</v>
      </c>
      <c r="O2665" s="48">
        <f t="shared" si="248"/>
        <v>82400.02238924324</v>
      </c>
      <c r="P2665" s="72">
        <f t="shared" si="249"/>
        <v>8240.002238924324</v>
      </c>
      <c r="Q2665" s="73">
        <f t="shared" si="250"/>
        <v>13596.003694225134</v>
      </c>
      <c r="R2665" s="48">
        <f t="shared" si="251"/>
        <v>104236.0283223927</v>
      </c>
      <c r="S2665" s="74">
        <f t="shared" si="252"/>
        <v>28</v>
      </c>
      <c r="T2665" s="6" t="s">
        <v>431</v>
      </c>
      <c r="U2665" s="47" t="s">
        <v>432</v>
      </c>
      <c r="V2665" s="47">
        <v>1</v>
      </c>
      <c r="W2665" s="47">
        <v>1</v>
      </c>
      <c r="X2665" s="47">
        <v>1</v>
      </c>
      <c r="Y2665" s="47">
        <v>1</v>
      </c>
      <c r="Z2665" s="75">
        <v>40855.637488425928</v>
      </c>
      <c r="AA2665" s="6" t="s">
        <v>433</v>
      </c>
      <c r="AB2665" s="47" t="s">
        <v>920</v>
      </c>
      <c r="AC2665" s="47" t="s">
        <v>12034</v>
      </c>
      <c r="AD2665" s="47" t="s">
        <v>12042</v>
      </c>
      <c r="AE2665" s="47" t="s">
        <v>12043</v>
      </c>
      <c r="AF2665" s="6" t="s">
        <v>12044</v>
      </c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</row>
    <row r="2666" spans="1:43" s="1" customFormat="1" ht="31.5" x14ac:dyDescent="0.25">
      <c r="A2666" s="47">
        <v>2667</v>
      </c>
      <c r="B2666" s="47" t="s">
        <v>12045</v>
      </c>
      <c r="C2666" s="47" t="s">
        <v>917</v>
      </c>
      <c r="D2666" s="69" t="s">
        <v>918</v>
      </c>
      <c r="E2666" s="47">
        <v>1977</v>
      </c>
      <c r="F2666" s="69" t="s">
        <v>905</v>
      </c>
      <c r="G2666" s="69" t="s">
        <v>1046</v>
      </c>
      <c r="H2666" s="69" t="s">
        <v>12032</v>
      </c>
      <c r="I2666" s="70">
        <v>459.99988238639293</v>
      </c>
      <c r="J2666" s="47" t="s">
        <v>799</v>
      </c>
      <c r="K2666" s="47">
        <v>12</v>
      </c>
      <c r="L2666" s="71"/>
      <c r="M2666" s="47">
        <v>75</v>
      </c>
      <c r="N2666" s="48">
        <f t="shared" si="247"/>
        <v>200</v>
      </c>
      <c r="O2666" s="48">
        <f t="shared" si="248"/>
        <v>91999.976477278586</v>
      </c>
      <c r="P2666" s="72">
        <f t="shared" si="249"/>
        <v>9199.9976477278597</v>
      </c>
      <c r="Q2666" s="73">
        <f t="shared" si="250"/>
        <v>15179.996118750965</v>
      </c>
      <c r="R2666" s="48">
        <f t="shared" si="251"/>
        <v>116379.9702437574</v>
      </c>
      <c r="S2666" s="74">
        <f t="shared" si="252"/>
        <v>28</v>
      </c>
      <c r="T2666" s="6" t="s">
        <v>431</v>
      </c>
      <c r="U2666" s="47" t="s">
        <v>432</v>
      </c>
      <c r="V2666" s="47">
        <v>1</v>
      </c>
      <c r="W2666" s="47">
        <v>1</v>
      </c>
      <c r="X2666" s="47">
        <v>1</v>
      </c>
      <c r="Y2666" s="47">
        <v>1</v>
      </c>
      <c r="Z2666" s="75">
        <v>43997.482557870368</v>
      </c>
      <c r="AA2666" s="6" t="s">
        <v>1221</v>
      </c>
      <c r="AB2666" s="47" t="s">
        <v>920</v>
      </c>
      <c r="AC2666" s="47" t="s">
        <v>12046</v>
      </c>
      <c r="AD2666" s="47" t="s">
        <v>12047</v>
      </c>
      <c r="AE2666" s="47" t="s">
        <v>12048</v>
      </c>
      <c r="AF2666" s="6" t="s">
        <v>12049</v>
      </c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</row>
    <row r="2667" spans="1:43" s="1" customFormat="1" ht="31.5" x14ac:dyDescent="0.25">
      <c r="A2667" s="47">
        <v>2668</v>
      </c>
      <c r="B2667" s="47" t="s">
        <v>12050</v>
      </c>
      <c r="C2667" s="47" t="s">
        <v>917</v>
      </c>
      <c r="D2667" s="69" t="s">
        <v>918</v>
      </c>
      <c r="E2667" s="47">
        <v>1977</v>
      </c>
      <c r="F2667" s="69" t="s">
        <v>905</v>
      </c>
      <c r="G2667" s="69" t="s">
        <v>903</v>
      </c>
      <c r="H2667" s="69" t="s">
        <v>1255</v>
      </c>
      <c r="I2667" s="70">
        <v>4.0001366892717609</v>
      </c>
      <c r="J2667" s="47" t="s">
        <v>799</v>
      </c>
      <c r="K2667" s="47">
        <v>12</v>
      </c>
      <c r="L2667" s="71"/>
      <c r="M2667" s="47">
        <v>75</v>
      </c>
      <c r="N2667" s="48">
        <f t="shared" si="247"/>
        <v>200</v>
      </c>
      <c r="O2667" s="48">
        <f t="shared" si="248"/>
        <v>800.02733785435214</v>
      </c>
      <c r="P2667" s="72">
        <f t="shared" si="249"/>
        <v>80.002733785435225</v>
      </c>
      <c r="Q2667" s="73">
        <f t="shared" si="250"/>
        <v>132.0045107459681</v>
      </c>
      <c r="R2667" s="48">
        <f t="shared" si="251"/>
        <v>1012.0345823857555</v>
      </c>
      <c r="S2667" s="74">
        <f t="shared" si="252"/>
        <v>28</v>
      </c>
      <c r="T2667" s="6" t="s">
        <v>431</v>
      </c>
      <c r="U2667" s="47" t="s">
        <v>432</v>
      </c>
      <c r="V2667" s="47">
        <v>1</v>
      </c>
      <c r="W2667" s="47">
        <v>1</v>
      </c>
      <c r="X2667" s="47">
        <v>1</v>
      </c>
      <c r="Y2667" s="47">
        <v>1</v>
      </c>
      <c r="Z2667" s="75">
        <v>40855.637488425928</v>
      </c>
      <c r="AA2667" s="6" t="s">
        <v>433</v>
      </c>
      <c r="AB2667" s="47" t="s">
        <v>920</v>
      </c>
      <c r="AC2667" s="47" t="s">
        <v>11970</v>
      </c>
      <c r="AD2667" s="47" t="s">
        <v>5633</v>
      </c>
      <c r="AE2667" s="47" t="s">
        <v>12051</v>
      </c>
      <c r="AF2667" s="6" t="s">
        <v>12052</v>
      </c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</row>
    <row r="2668" spans="1:43" s="1" customFormat="1" ht="31.5" x14ac:dyDescent="0.25">
      <c r="A2668" s="47">
        <v>2669</v>
      </c>
      <c r="B2668" s="47" t="s">
        <v>12053</v>
      </c>
      <c r="C2668" s="47" t="s">
        <v>917</v>
      </c>
      <c r="D2668" s="69" t="s">
        <v>918</v>
      </c>
      <c r="E2668" s="47">
        <v>1977</v>
      </c>
      <c r="F2668" s="69" t="s">
        <v>905</v>
      </c>
      <c r="G2668" s="69" t="s">
        <v>903</v>
      </c>
      <c r="H2668" s="69" t="s">
        <v>1255</v>
      </c>
      <c r="I2668" s="70">
        <v>4.0001393703747317</v>
      </c>
      <c r="J2668" s="47" t="s">
        <v>799</v>
      </c>
      <c r="K2668" s="47">
        <v>12</v>
      </c>
      <c r="L2668" s="71"/>
      <c r="M2668" s="47">
        <v>75</v>
      </c>
      <c r="N2668" s="48">
        <f t="shared" ref="N2668:N2711" si="253">IF(K2668=4,100,IF(K2668=6,140,IF(K2668=8,160,IF(K2668=10,180,IF(K2668=12,200,IF(K2668=14,225,IF(K2668=16,275,IF(K2668=18,350,0))))))))</f>
        <v>200</v>
      </c>
      <c r="O2668" s="48">
        <f t="shared" si="248"/>
        <v>800.02787407494634</v>
      </c>
      <c r="P2668" s="72">
        <f t="shared" si="249"/>
        <v>80.002787407494637</v>
      </c>
      <c r="Q2668" s="73">
        <f t="shared" si="250"/>
        <v>132.00459922236615</v>
      </c>
      <c r="R2668" s="48">
        <f t="shared" si="251"/>
        <v>1012.0352607048071</v>
      </c>
      <c r="S2668" s="74">
        <f t="shared" si="252"/>
        <v>28</v>
      </c>
      <c r="T2668" s="6" t="s">
        <v>431</v>
      </c>
      <c r="U2668" s="47" t="s">
        <v>432</v>
      </c>
      <c r="V2668" s="47">
        <v>1</v>
      </c>
      <c r="W2668" s="47">
        <v>1</v>
      </c>
      <c r="X2668" s="47">
        <v>1</v>
      </c>
      <c r="Y2668" s="47">
        <v>1</v>
      </c>
      <c r="Z2668" s="75">
        <v>40855.637488425928</v>
      </c>
      <c r="AA2668" s="6" t="s">
        <v>433</v>
      </c>
      <c r="AB2668" s="47" t="s">
        <v>920</v>
      </c>
      <c r="AC2668" s="47" t="s">
        <v>5633</v>
      </c>
      <c r="AD2668" s="47" t="s">
        <v>12054</v>
      </c>
      <c r="AE2668" s="47" t="s">
        <v>12055</v>
      </c>
      <c r="AF2668" s="6" t="s">
        <v>12056</v>
      </c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</row>
    <row r="2669" spans="1:43" s="1" customFormat="1" ht="31.5" x14ac:dyDescent="0.25">
      <c r="A2669" s="47">
        <v>2670</v>
      </c>
      <c r="B2669" s="47" t="s">
        <v>12057</v>
      </c>
      <c r="C2669" s="47" t="s">
        <v>1742</v>
      </c>
      <c r="D2669" s="69" t="s">
        <v>918</v>
      </c>
      <c r="E2669" s="47">
        <v>1977</v>
      </c>
      <c r="F2669" s="69" t="s">
        <v>905</v>
      </c>
      <c r="G2669" s="69" t="s">
        <v>1046</v>
      </c>
      <c r="H2669" s="69" t="s">
        <v>12032</v>
      </c>
      <c r="I2669" s="70">
        <v>4.9999013216472941</v>
      </c>
      <c r="J2669" s="47" t="s">
        <v>799</v>
      </c>
      <c r="K2669" s="47">
        <v>12</v>
      </c>
      <c r="L2669" s="71"/>
      <c r="M2669" s="47">
        <v>75</v>
      </c>
      <c r="N2669" s="48">
        <f t="shared" si="253"/>
        <v>200</v>
      </c>
      <c r="O2669" s="48">
        <f t="shared" si="248"/>
        <v>999.98026432945881</v>
      </c>
      <c r="P2669" s="72">
        <f t="shared" si="249"/>
        <v>99.998026432945892</v>
      </c>
      <c r="Q2669" s="73">
        <f t="shared" si="250"/>
        <v>164.9967436143607</v>
      </c>
      <c r="R2669" s="48">
        <f t="shared" si="251"/>
        <v>1264.9750343767653</v>
      </c>
      <c r="S2669" s="74">
        <f t="shared" si="252"/>
        <v>28</v>
      </c>
      <c r="T2669" s="6" t="s">
        <v>431</v>
      </c>
      <c r="U2669" s="47" t="s">
        <v>432</v>
      </c>
      <c r="V2669" s="47">
        <v>1</v>
      </c>
      <c r="W2669" s="47">
        <v>1</v>
      </c>
      <c r="X2669" s="47">
        <v>1</v>
      </c>
      <c r="Y2669" s="47">
        <v>1</v>
      </c>
      <c r="Z2669" s="75">
        <v>40855.637499999997</v>
      </c>
      <c r="AA2669" s="6" t="s">
        <v>433</v>
      </c>
      <c r="AB2669" s="47" t="s">
        <v>920</v>
      </c>
      <c r="AC2669" s="47" t="s">
        <v>5667</v>
      </c>
      <c r="AD2669" s="47" t="s">
        <v>12033</v>
      </c>
      <c r="AE2669" s="47" t="s">
        <v>12058</v>
      </c>
      <c r="AF2669" s="6" t="s">
        <v>12059</v>
      </c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</row>
    <row r="2670" spans="1:43" s="1" customFormat="1" ht="31.5" x14ac:dyDescent="0.25">
      <c r="A2670" s="47">
        <v>2671</v>
      </c>
      <c r="B2670" s="47" t="s">
        <v>12060</v>
      </c>
      <c r="C2670" s="47" t="s">
        <v>4125</v>
      </c>
      <c r="D2670" s="69" t="s">
        <v>918</v>
      </c>
      <c r="E2670" s="47">
        <v>1977</v>
      </c>
      <c r="F2670" s="69" t="s">
        <v>1255</v>
      </c>
      <c r="G2670" s="69" t="s">
        <v>4144</v>
      </c>
      <c r="H2670" s="69" t="s">
        <v>7231</v>
      </c>
      <c r="I2670" s="70">
        <v>655.80769438830782</v>
      </c>
      <c r="J2670" s="47" t="s">
        <v>799</v>
      </c>
      <c r="K2670" s="47">
        <v>12</v>
      </c>
      <c r="L2670" s="71"/>
      <c r="M2670" s="47">
        <v>75</v>
      </c>
      <c r="N2670" s="48">
        <f t="shared" si="253"/>
        <v>200</v>
      </c>
      <c r="O2670" s="48">
        <f t="shared" si="248"/>
        <v>131161.53887766157</v>
      </c>
      <c r="P2670" s="72">
        <f t="shared" si="249"/>
        <v>13116.153887766159</v>
      </c>
      <c r="Q2670" s="73">
        <f t="shared" si="250"/>
        <v>21641.653914814156</v>
      </c>
      <c r="R2670" s="48">
        <f t="shared" si="251"/>
        <v>165919.34668024187</v>
      </c>
      <c r="S2670" s="74">
        <f t="shared" si="252"/>
        <v>28</v>
      </c>
      <c r="T2670" s="6" t="s">
        <v>431</v>
      </c>
      <c r="U2670" s="47" t="s">
        <v>432</v>
      </c>
      <c r="V2670" s="47">
        <v>1</v>
      </c>
      <c r="W2670" s="47">
        <v>1</v>
      </c>
      <c r="X2670" s="47">
        <v>1</v>
      </c>
      <c r="Y2670" s="47">
        <v>1</v>
      </c>
      <c r="Z2670" s="75">
        <v>40855.637499999997</v>
      </c>
      <c r="AA2670" s="6" t="s">
        <v>433</v>
      </c>
      <c r="AB2670" s="47" t="s">
        <v>920</v>
      </c>
      <c r="AC2670" s="47" t="s">
        <v>12061</v>
      </c>
      <c r="AD2670" s="47" t="s">
        <v>12062</v>
      </c>
      <c r="AE2670" s="47" t="s">
        <v>12063</v>
      </c>
      <c r="AF2670" s="6" t="s">
        <v>12064</v>
      </c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</row>
    <row r="2671" spans="1:43" s="1" customFormat="1" ht="31.5" x14ac:dyDescent="0.25">
      <c r="A2671" s="47">
        <v>2672</v>
      </c>
      <c r="B2671" s="47" t="s">
        <v>12065</v>
      </c>
      <c r="C2671" s="47" t="s">
        <v>4125</v>
      </c>
      <c r="D2671" s="69" t="s">
        <v>918</v>
      </c>
      <c r="E2671" s="47">
        <v>1977</v>
      </c>
      <c r="F2671" s="69" t="s">
        <v>1255</v>
      </c>
      <c r="G2671" s="69" t="s">
        <v>4144</v>
      </c>
      <c r="H2671" s="69" t="s">
        <v>7231</v>
      </c>
      <c r="I2671" s="70">
        <v>8.0001174130808703</v>
      </c>
      <c r="J2671" s="47" t="s">
        <v>799</v>
      </c>
      <c r="K2671" s="47">
        <v>12</v>
      </c>
      <c r="L2671" s="71"/>
      <c r="M2671" s="47">
        <v>75</v>
      </c>
      <c r="N2671" s="48">
        <f t="shared" si="253"/>
        <v>200</v>
      </c>
      <c r="O2671" s="48">
        <f t="shared" si="248"/>
        <v>1600.0234826161741</v>
      </c>
      <c r="P2671" s="72">
        <f t="shared" si="249"/>
        <v>160.00234826161741</v>
      </c>
      <c r="Q2671" s="73">
        <f t="shared" si="250"/>
        <v>264.00387463166874</v>
      </c>
      <c r="R2671" s="48">
        <f t="shared" si="251"/>
        <v>2024.0297055094602</v>
      </c>
      <c r="S2671" s="74">
        <f t="shared" si="252"/>
        <v>28</v>
      </c>
      <c r="T2671" s="6" t="s">
        <v>431</v>
      </c>
      <c r="U2671" s="47" t="s">
        <v>432</v>
      </c>
      <c r="V2671" s="47">
        <v>1</v>
      </c>
      <c r="W2671" s="47">
        <v>1</v>
      </c>
      <c r="X2671" s="47">
        <v>1</v>
      </c>
      <c r="Y2671" s="47">
        <v>1</v>
      </c>
      <c r="Z2671" s="75">
        <v>40855.637499999997</v>
      </c>
      <c r="AA2671" s="6" t="s">
        <v>433</v>
      </c>
      <c r="AB2671" s="47" t="s">
        <v>920</v>
      </c>
      <c r="AC2671" s="47" t="s">
        <v>12062</v>
      </c>
      <c r="AD2671" s="47" t="s">
        <v>12066</v>
      </c>
      <c r="AE2671" s="47" t="s">
        <v>12067</v>
      </c>
      <c r="AF2671" s="6" t="s">
        <v>12068</v>
      </c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</row>
    <row r="2672" spans="1:43" s="1" customFormat="1" ht="31.5" x14ac:dyDescent="0.25">
      <c r="A2672" s="47">
        <v>2673</v>
      </c>
      <c r="B2672" s="47" t="s">
        <v>12069</v>
      </c>
      <c r="C2672" s="47" t="s">
        <v>3094</v>
      </c>
      <c r="D2672" s="69" t="s">
        <v>3106</v>
      </c>
      <c r="E2672" s="47">
        <v>1987</v>
      </c>
      <c r="F2672" s="69" t="s">
        <v>3107</v>
      </c>
      <c r="G2672" s="69" t="s">
        <v>1570</v>
      </c>
      <c r="H2672" s="69" t="s">
        <v>3037</v>
      </c>
      <c r="I2672" s="70">
        <v>3.0001125568608531</v>
      </c>
      <c r="J2672" s="47" t="s">
        <v>430</v>
      </c>
      <c r="K2672" s="47">
        <v>6</v>
      </c>
      <c r="L2672" s="71"/>
      <c r="M2672" s="47">
        <v>75</v>
      </c>
      <c r="N2672" s="48">
        <f t="shared" si="253"/>
        <v>140</v>
      </c>
      <c r="O2672" s="48">
        <f t="shared" si="248"/>
        <v>420.01575796051941</v>
      </c>
      <c r="P2672" s="72">
        <f t="shared" si="249"/>
        <v>42.001575796051945</v>
      </c>
      <c r="Q2672" s="73">
        <f t="shared" si="250"/>
        <v>69.302600063485698</v>
      </c>
      <c r="R2672" s="48">
        <f t="shared" si="251"/>
        <v>531.31993382005703</v>
      </c>
      <c r="S2672" s="74">
        <f t="shared" si="252"/>
        <v>38</v>
      </c>
      <c r="T2672" s="6" t="s">
        <v>431</v>
      </c>
      <c r="U2672" s="47" t="s">
        <v>432</v>
      </c>
      <c r="V2672" s="47">
        <v>1</v>
      </c>
      <c r="W2672" s="47">
        <v>1</v>
      </c>
      <c r="X2672" s="47">
        <v>1</v>
      </c>
      <c r="Y2672" s="47">
        <v>1</v>
      </c>
      <c r="Z2672" s="75">
        <v>40855.637499999997</v>
      </c>
      <c r="AA2672" s="6" t="s">
        <v>433</v>
      </c>
      <c r="AB2672" s="47" t="s">
        <v>3108</v>
      </c>
      <c r="AC2672" s="47" t="s">
        <v>3110</v>
      </c>
      <c r="AD2672" s="47" t="s">
        <v>4836</v>
      </c>
      <c r="AE2672" s="47" t="s">
        <v>12070</v>
      </c>
      <c r="AF2672" s="6" t="s">
        <v>12071</v>
      </c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</row>
    <row r="2673" spans="1:43" s="1" customFormat="1" ht="31.5" x14ac:dyDescent="0.25">
      <c r="A2673" s="47">
        <v>2674</v>
      </c>
      <c r="B2673" s="47" t="s">
        <v>12072</v>
      </c>
      <c r="C2673" s="47" t="s">
        <v>1568</v>
      </c>
      <c r="D2673" s="69" t="s">
        <v>3114</v>
      </c>
      <c r="E2673" s="47">
        <v>1992</v>
      </c>
      <c r="F2673" s="69" t="s">
        <v>3148</v>
      </c>
      <c r="G2673" s="69" t="s">
        <v>3134</v>
      </c>
      <c r="H2673" s="69" t="s">
        <v>1570</v>
      </c>
      <c r="I2673" s="70">
        <v>2.000001180095337</v>
      </c>
      <c r="J2673" s="47" t="s">
        <v>430</v>
      </c>
      <c r="K2673" s="47">
        <v>8</v>
      </c>
      <c r="L2673" s="71"/>
      <c r="M2673" s="47">
        <v>75</v>
      </c>
      <c r="N2673" s="48">
        <f t="shared" si="253"/>
        <v>160</v>
      </c>
      <c r="O2673" s="48">
        <f t="shared" si="248"/>
        <v>320.00018881525392</v>
      </c>
      <c r="P2673" s="72">
        <f t="shared" si="249"/>
        <v>32.000018881525392</v>
      </c>
      <c r="Q2673" s="73">
        <f t="shared" si="250"/>
        <v>52.800031154516894</v>
      </c>
      <c r="R2673" s="48">
        <f t="shared" si="251"/>
        <v>404.80023885129617</v>
      </c>
      <c r="S2673" s="74">
        <f t="shared" si="252"/>
        <v>43</v>
      </c>
      <c r="T2673" s="6" t="s">
        <v>431</v>
      </c>
      <c r="U2673" s="47" t="s">
        <v>432</v>
      </c>
      <c r="V2673" s="47">
        <v>1</v>
      </c>
      <c r="W2673" s="47">
        <v>1</v>
      </c>
      <c r="X2673" s="47">
        <v>1</v>
      </c>
      <c r="Y2673" s="47">
        <v>1</v>
      </c>
      <c r="Z2673" s="75">
        <v>40855.637499999997</v>
      </c>
      <c r="AA2673" s="6" t="s">
        <v>433</v>
      </c>
      <c r="AB2673" s="47" t="s">
        <v>3115</v>
      </c>
      <c r="AC2673" s="47" t="s">
        <v>5713</v>
      </c>
      <c r="AD2673" s="47" t="s">
        <v>3149</v>
      </c>
      <c r="AE2673" s="47" t="s">
        <v>12073</v>
      </c>
      <c r="AF2673" s="6" t="s">
        <v>12074</v>
      </c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</row>
    <row r="2674" spans="1:43" s="1" customFormat="1" ht="15.75" x14ac:dyDescent="0.25">
      <c r="A2674" s="47">
        <v>2675</v>
      </c>
      <c r="B2674" s="47" t="s">
        <v>12075</v>
      </c>
      <c r="C2674" s="47" t="s">
        <v>1664</v>
      </c>
      <c r="D2674" s="69" t="s">
        <v>1665</v>
      </c>
      <c r="E2674" s="47">
        <v>2000</v>
      </c>
      <c r="F2674" s="69" t="s">
        <v>1666</v>
      </c>
      <c r="G2674" s="69" t="s">
        <v>2074</v>
      </c>
      <c r="H2674" s="69" t="s">
        <v>1667</v>
      </c>
      <c r="I2674" s="70">
        <v>145.1584343131029</v>
      </c>
      <c r="J2674" s="47" t="s">
        <v>430</v>
      </c>
      <c r="K2674" s="47">
        <v>8</v>
      </c>
      <c r="L2674" s="71"/>
      <c r="M2674" s="47">
        <v>75</v>
      </c>
      <c r="N2674" s="48">
        <f t="shared" si="253"/>
        <v>160</v>
      </c>
      <c r="O2674" s="48">
        <f t="shared" si="248"/>
        <v>23225.349490096465</v>
      </c>
      <c r="P2674" s="72">
        <f t="shared" si="249"/>
        <v>2322.5349490096464</v>
      </c>
      <c r="Q2674" s="73">
        <f t="shared" si="250"/>
        <v>3832.1826658659165</v>
      </c>
      <c r="R2674" s="48">
        <f t="shared" si="251"/>
        <v>29380.067104972026</v>
      </c>
      <c r="S2674" s="74">
        <f t="shared" si="252"/>
        <v>51</v>
      </c>
      <c r="T2674" s="6" t="s">
        <v>431</v>
      </c>
      <c r="U2674" s="47" t="s">
        <v>432</v>
      </c>
      <c r="V2674" s="47">
        <v>1</v>
      </c>
      <c r="W2674" s="47">
        <v>1</v>
      </c>
      <c r="X2674" s="47">
        <v>1</v>
      </c>
      <c r="Y2674" s="47">
        <v>1</v>
      </c>
      <c r="Z2674" s="75">
        <v>40855.637499999997</v>
      </c>
      <c r="AA2674" s="6" t="s">
        <v>433</v>
      </c>
      <c r="AB2674" s="47" t="s">
        <v>1669</v>
      </c>
      <c r="AC2674" s="47"/>
      <c r="AD2674" s="47"/>
      <c r="AE2674" s="47" t="s">
        <v>12076</v>
      </c>
      <c r="AF2674" s="6" t="s">
        <v>12077</v>
      </c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</row>
    <row r="2675" spans="1:43" s="1" customFormat="1" ht="15.75" x14ac:dyDescent="0.25">
      <c r="A2675" s="47">
        <v>2676</v>
      </c>
      <c r="B2675" s="47" t="s">
        <v>12078</v>
      </c>
      <c r="C2675" s="47" t="s">
        <v>425</v>
      </c>
      <c r="D2675" s="69" t="s">
        <v>12079</v>
      </c>
      <c r="E2675" s="47">
        <v>2004</v>
      </c>
      <c r="F2675" s="69" t="s">
        <v>427</v>
      </c>
      <c r="G2675" s="69" t="s">
        <v>429</v>
      </c>
      <c r="H2675" s="69" t="s">
        <v>451</v>
      </c>
      <c r="I2675" s="70">
        <v>215.36105398881679</v>
      </c>
      <c r="J2675" s="47" t="s">
        <v>430</v>
      </c>
      <c r="K2675" s="47">
        <v>8</v>
      </c>
      <c r="L2675" s="71"/>
      <c r="M2675" s="47">
        <v>75</v>
      </c>
      <c r="N2675" s="48">
        <f t="shared" si="253"/>
        <v>160</v>
      </c>
      <c r="O2675" s="48">
        <f t="shared" si="248"/>
        <v>34457.768638210684</v>
      </c>
      <c r="P2675" s="72">
        <f t="shared" si="249"/>
        <v>3445.7768638210687</v>
      </c>
      <c r="Q2675" s="73">
        <f t="shared" si="250"/>
        <v>5685.5318253047626</v>
      </c>
      <c r="R2675" s="48">
        <f t="shared" si="251"/>
        <v>43589.077327336519</v>
      </c>
      <c r="S2675" s="74">
        <f t="shared" si="252"/>
        <v>55</v>
      </c>
      <c r="T2675" s="6" t="s">
        <v>431</v>
      </c>
      <c r="U2675" s="47" t="s">
        <v>432</v>
      </c>
      <c r="V2675" s="47">
        <v>1</v>
      </c>
      <c r="W2675" s="47">
        <v>1</v>
      </c>
      <c r="X2675" s="47">
        <v>1</v>
      </c>
      <c r="Y2675" s="47">
        <v>1</v>
      </c>
      <c r="Z2675" s="75">
        <v>40855.637499999997</v>
      </c>
      <c r="AA2675" s="6" t="s">
        <v>433</v>
      </c>
      <c r="AB2675" s="47" t="s">
        <v>431</v>
      </c>
      <c r="AC2675" s="47" t="s">
        <v>9818</v>
      </c>
      <c r="AD2675" s="47" t="s">
        <v>12080</v>
      </c>
      <c r="AE2675" s="47" t="s">
        <v>12081</v>
      </c>
      <c r="AF2675" s="6" t="s">
        <v>12082</v>
      </c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</row>
    <row r="2676" spans="1:43" s="1" customFormat="1" ht="15.75" x14ac:dyDescent="0.25">
      <c r="A2676" s="47">
        <v>2677</v>
      </c>
      <c r="B2676" s="47" t="s">
        <v>12078</v>
      </c>
      <c r="C2676" s="47" t="s">
        <v>425</v>
      </c>
      <c r="D2676" s="69" t="s">
        <v>12079</v>
      </c>
      <c r="E2676" s="47">
        <v>2004</v>
      </c>
      <c r="F2676" s="69" t="s">
        <v>427</v>
      </c>
      <c r="G2676" s="69" t="s">
        <v>429</v>
      </c>
      <c r="H2676" s="69" t="s">
        <v>451</v>
      </c>
      <c r="I2676" s="70">
        <v>15.00313480306245</v>
      </c>
      <c r="J2676" s="47" t="s">
        <v>430</v>
      </c>
      <c r="K2676" s="47">
        <v>8</v>
      </c>
      <c r="L2676" s="71"/>
      <c r="M2676" s="47">
        <v>75</v>
      </c>
      <c r="N2676" s="48">
        <f t="shared" si="253"/>
        <v>160</v>
      </c>
      <c r="O2676" s="48">
        <f t="shared" si="248"/>
        <v>2400.5015684899918</v>
      </c>
      <c r="P2676" s="72">
        <f t="shared" si="249"/>
        <v>240.05015684899919</v>
      </c>
      <c r="Q2676" s="73">
        <f t="shared" si="250"/>
        <v>396.08275880084858</v>
      </c>
      <c r="R2676" s="48">
        <f t="shared" si="251"/>
        <v>3036.6344841398395</v>
      </c>
      <c r="S2676" s="74">
        <f t="shared" si="252"/>
        <v>55</v>
      </c>
      <c r="T2676" s="6" t="s">
        <v>431</v>
      </c>
      <c r="U2676" s="47" t="s">
        <v>432</v>
      </c>
      <c r="V2676" s="47">
        <v>1</v>
      </c>
      <c r="W2676" s="47">
        <v>1</v>
      </c>
      <c r="X2676" s="47">
        <v>1</v>
      </c>
      <c r="Y2676" s="47">
        <v>1</v>
      </c>
      <c r="Z2676" s="75">
        <v>40855.637499999997</v>
      </c>
      <c r="AA2676" s="6" t="s">
        <v>433</v>
      </c>
      <c r="AB2676" s="47" t="s">
        <v>431</v>
      </c>
      <c r="AC2676" s="47" t="s">
        <v>9818</v>
      </c>
      <c r="AD2676" s="47" t="s">
        <v>12080</v>
      </c>
      <c r="AE2676" s="47" t="s">
        <v>12081</v>
      </c>
      <c r="AF2676" s="6" t="s">
        <v>12083</v>
      </c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</row>
    <row r="2677" spans="1:43" s="1" customFormat="1" ht="15.75" x14ac:dyDescent="0.25">
      <c r="A2677" s="47">
        <v>2678</v>
      </c>
      <c r="B2677" s="47" t="s">
        <v>12084</v>
      </c>
      <c r="C2677" s="47" t="s">
        <v>2965</v>
      </c>
      <c r="D2677" s="69" t="s">
        <v>12085</v>
      </c>
      <c r="E2677" s="47">
        <v>1992</v>
      </c>
      <c r="F2677" s="69" t="s">
        <v>5276</v>
      </c>
      <c r="G2677" s="69" t="s">
        <v>1485</v>
      </c>
      <c r="H2677" s="69" t="s">
        <v>451</v>
      </c>
      <c r="I2677" s="70">
        <v>134.71026006180551</v>
      </c>
      <c r="J2677" s="47" t="s">
        <v>430</v>
      </c>
      <c r="K2677" s="47">
        <v>6</v>
      </c>
      <c r="L2677" s="71"/>
      <c r="M2677" s="47">
        <v>75</v>
      </c>
      <c r="N2677" s="48">
        <f t="shared" si="253"/>
        <v>140</v>
      </c>
      <c r="O2677" s="48">
        <f t="shared" si="248"/>
        <v>18859.436408652771</v>
      </c>
      <c r="P2677" s="72">
        <f t="shared" si="249"/>
        <v>1885.9436408652773</v>
      </c>
      <c r="Q2677" s="73">
        <f t="shared" si="250"/>
        <v>3111.807007427707</v>
      </c>
      <c r="R2677" s="48">
        <f t="shared" si="251"/>
        <v>23857.187056945753</v>
      </c>
      <c r="S2677" s="74">
        <f t="shared" si="252"/>
        <v>43</v>
      </c>
      <c r="T2677" s="6" t="s">
        <v>431</v>
      </c>
      <c r="U2677" s="47" t="s">
        <v>432</v>
      </c>
      <c r="V2677" s="47">
        <v>1</v>
      </c>
      <c r="W2677" s="47">
        <v>1</v>
      </c>
      <c r="X2677" s="47">
        <v>1</v>
      </c>
      <c r="Y2677" s="47">
        <v>1</v>
      </c>
      <c r="Z2677" s="75">
        <v>40855.637499999997</v>
      </c>
      <c r="AA2677" s="6" t="s">
        <v>433</v>
      </c>
      <c r="AB2677" s="47" t="s">
        <v>431</v>
      </c>
      <c r="AC2677" s="47" t="s">
        <v>5279</v>
      </c>
      <c r="AD2677" s="47" t="s">
        <v>12086</v>
      </c>
      <c r="AE2677" s="47" t="s">
        <v>12087</v>
      </c>
      <c r="AF2677" s="6" t="s">
        <v>12088</v>
      </c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</row>
    <row r="2678" spans="1:43" s="1" customFormat="1" ht="31.5" x14ac:dyDescent="0.25">
      <c r="A2678" s="47">
        <v>2679</v>
      </c>
      <c r="B2678" s="47" t="s">
        <v>12089</v>
      </c>
      <c r="C2678" s="47" t="s">
        <v>2965</v>
      </c>
      <c r="D2678" s="69" t="s">
        <v>918</v>
      </c>
      <c r="E2678" s="47">
        <v>1977</v>
      </c>
      <c r="F2678" s="69" t="s">
        <v>1485</v>
      </c>
      <c r="G2678" s="69" t="s">
        <v>904</v>
      </c>
      <c r="H2678" s="69" t="s">
        <v>5271</v>
      </c>
      <c r="I2678" s="70">
        <v>28.733681891158209</v>
      </c>
      <c r="J2678" s="47" t="s">
        <v>799</v>
      </c>
      <c r="K2678" s="47">
        <v>10</v>
      </c>
      <c r="L2678" s="71"/>
      <c r="M2678" s="47">
        <v>75</v>
      </c>
      <c r="N2678" s="48">
        <f t="shared" si="253"/>
        <v>180</v>
      </c>
      <c r="O2678" s="48">
        <f t="shared" si="248"/>
        <v>5172.062740408478</v>
      </c>
      <c r="P2678" s="72">
        <f t="shared" si="249"/>
        <v>517.2062740408478</v>
      </c>
      <c r="Q2678" s="73">
        <f t="shared" si="250"/>
        <v>853.39035216739887</v>
      </c>
      <c r="R2678" s="48">
        <f t="shared" si="251"/>
        <v>6542.6593666167255</v>
      </c>
      <c r="S2678" s="74">
        <f t="shared" si="252"/>
        <v>28</v>
      </c>
      <c r="T2678" s="6" t="s">
        <v>431</v>
      </c>
      <c r="U2678" s="47" t="s">
        <v>432</v>
      </c>
      <c r="V2678" s="47">
        <v>1</v>
      </c>
      <c r="W2678" s="47">
        <v>1</v>
      </c>
      <c r="X2678" s="47">
        <v>1</v>
      </c>
      <c r="Y2678" s="47">
        <v>1</v>
      </c>
      <c r="Z2678" s="75">
        <v>40855.637499999997</v>
      </c>
      <c r="AA2678" s="6" t="s">
        <v>433</v>
      </c>
      <c r="AB2678" s="47" t="s">
        <v>920</v>
      </c>
      <c r="AC2678" s="47" t="s">
        <v>5279</v>
      </c>
      <c r="AD2678" s="47" t="s">
        <v>5272</v>
      </c>
      <c r="AE2678" s="47" t="s">
        <v>12090</v>
      </c>
      <c r="AF2678" s="6" t="s">
        <v>12091</v>
      </c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</row>
    <row r="2679" spans="1:43" s="1" customFormat="1" ht="15.75" x14ac:dyDescent="0.25">
      <c r="A2679" s="47">
        <v>2680</v>
      </c>
      <c r="B2679" s="47" t="s">
        <v>12092</v>
      </c>
      <c r="C2679" s="47" t="s">
        <v>1735</v>
      </c>
      <c r="D2679" s="69" t="s">
        <v>1728</v>
      </c>
      <c r="E2679" s="47">
        <v>2005</v>
      </c>
      <c r="F2679" s="69" t="s">
        <v>1729</v>
      </c>
      <c r="G2679" s="69" t="s">
        <v>451</v>
      </c>
      <c r="H2679" s="69" t="s">
        <v>451</v>
      </c>
      <c r="I2679" s="70">
        <v>120.5150092992529</v>
      </c>
      <c r="J2679" s="47" t="s">
        <v>430</v>
      </c>
      <c r="K2679" s="47">
        <v>8</v>
      </c>
      <c r="L2679" s="71"/>
      <c r="M2679" s="47">
        <v>75</v>
      </c>
      <c r="N2679" s="48">
        <f t="shared" si="253"/>
        <v>160</v>
      </c>
      <c r="O2679" s="48">
        <f t="shared" si="248"/>
        <v>19282.401487880463</v>
      </c>
      <c r="P2679" s="72">
        <f t="shared" si="249"/>
        <v>1928.2401487880463</v>
      </c>
      <c r="Q2679" s="73">
        <f t="shared" si="250"/>
        <v>3181.5962455002759</v>
      </c>
      <c r="R2679" s="48">
        <f t="shared" si="251"/>
        <v>24392.237882168785</v>
      </c>
      <c r="S2679" s="74">
        <f t="shared" si="252"/>
        <v>56</v>
      </c>
      <c r="T2679" s="6" t="s">
        <v>431</v>
      </c>
      <c r="U2679" s="47" t="s">
        <v>432</v>
      </c>
      <c r="V2679" s="47">
        <v>1</v>
      </c>
      <c r="W2679" s="47">
        <v>1</v>
      </c>
      <c r="X2679" s="47">
        <v>1</v>
      </c>
      <c r="Y2679" s="47">
        <v>1</v>
      </c>
      <c r="Z2679" s="75">
        <v>40855.637499999997</v>
      </c>
      <c r="AA2679" s="6" t="s">
        <v>433</v>
      </c>
      <c r="AB2679" s="47" t="s">
        <v>431</v>
      </c>
      <c r="AC2679" s="47" t="s">
        <v>12093</v>
      </c>
      <c r="AD2679" s="47" t="s">
        <v>12094</v>
      </c>
      <c r="AE2679" s="47" t="s">
        <v>12095</v>
      </c>
      <c r="AF2679" s="6" t="s">
        <v>12096</v>
      </c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</row>
    <row r="2680" spans="1:43" s="1" customFormat="1" ht="15.75" x14ac:dyDescent="0.25">
      <c r="A2680" s="47">
        <v>2681</v>
      </c>
      <c r="B2680" s="47" t="s">
        <v>12097</v>
      </c>
      <c r="C2680" s="47" t="s">
        <v>1735</v>
      </c>
      <c r="D2680" s="69" t="s">
        <v>1728</v>
      </c>
      <c r="E2680" s="47">
        <v>2005</v>
      </c>
      <c r="F2680" s="69" t="s">
        <v>1729</v>
      </c>
      <c r="G2680" s="69" t="s">
        <v>451</v>
      </c>
      <c r="H2680" s="69" t="s">
        <v>451</v>
      </c>
      <c r="I2680" s="70">
        <v>149.98624435672789</v>
      </c>
      <c r="J2680" s="47" t="s">
        <v>430</v>
      </c>
      <c r="K2680" s="47">
        <v>8</v>
      </c>
      <c r="L2680" s="71"/>
      <c r="M2680" s="47">
        <v>75</v>
      </c>
      <c r="N2680" s="48">
        <f t="shared" si="253"/>
        <v>160</v>
      </c>
      <c r="O2680" s="48">
        <f t="shared" si="248"/>
        <v>23997.799097076462</v>
      </c>
      <c r="P2680" s="72">
        <f t="shared" si="249"/>
        <v>2399.7799097076463</v>
      </c>
      <c r="Q2680" s="73">
        <f t="shared" si="250"/>
        <v>3959.6368510176162</v>
      </c>
      <c r="R2680" s="48">
        <f t="shared" si="251"/>
        <v>30357.215857801726</v>
      </c>
      <c r="S2680" s="74">
        <f t="shared" si="252"/>
        <v>56</v>
      </c>
      <c r="T2680" s="6" t="s">
        <v>431</v>
      </c>
      <c r="U2680" s="47" t="s">
        <v>432</v>
      </c>
      <c r="V2680" s="47">
        <v>1</v>
      </c>
      <c r="W2680" s="47">
        <v>1</v>
      </c>
      <c r="X2680" s="47">
        <v>1</v>
      </c>
      <c r="Y2680" s="47">
        <v>1</v>
      </c>
      <c r="Z2680" s="75">
        <v>40855.637499999997</v>
      </c>
      <c r="AA2680" s="6" t="s">
        <v>433</v>
      </c>
      <c r="AB2680" s="47" t="s">
        <v>431</v>
      </c>
      <c r="AC2680" s="47" t="s">
        <v>12093</v>
      </c>
      <c r="AD2680" s="47" t="s">
        <v>12098</v>
      </c>
      <c r="AE2680" s="47" t="s">
        <v>12099</v>
      </c>
      <c r="AF2680" s="6" t="s">
        <v>12100</v>
      </c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</row>
    <row r="2681" spans="1:43" s="1" customFormat="1" ht="15.75" x14ac:dyDescent="0.25">
      <c r="A2681" s="47">
        <v>2682</v>
      </c>
      <c r="B2681" s="47" t="s">
        <v>12101</v>
      </c>
      <c r="C2681" s="47" t="s">
        <v>1618</v>
      </c>
      <c r="D2681" s="69" t="s">
        <v>1728</v>
      </c>
      <c r="E2681" s="47">
        <v>2005</v>
      </c>
      <c r="F2681" s="69" t="s">
        <v>1729</v>
      </c>
      <c r="G2681" s="69" t="s">
        <v>451</v>
      </c>
      <c r="H2681" s="69" t="s">
        <v>451</v>
      </c>
      <c r="I2681" s="70">
        <v>5.9444792852597352</v>
      </c>
      <c r="J2681" s="47" t="s">
        <v>430</v>
      </c>
      <c r="K2681" s="47">
        <v>8</v>
      </c>
      <c r="L2681" s="71"/>
      <c r="M2681" s="47">
        <v>75</v>
      </c>
      <c r="N2681" s="48">
        <f t="shared" si="253"/>
        <v>160</v>
      </c>
      <c r="O2681" s="48">
        <f t="shared" si="248"/>
        <v>951.11668564155764</v>
      </c>
      <c r="P2681" s="72">
        <f t="shared" si="249"/>
        <v>95.111668564155764</v>
      </c>
      <c r="Q2681" s="73">
        <f t="shared" si="250"/>
        <v>156.934253130857</v>
      </c>
      <c r="R2681" s="48">
        <f t="shared" si="251"/>
        <v>1203.1626073365705</v>
      </c>
      <c r="S2681" s="74">
        <f t="shared" si="252"/>
        <v>56</v>
      </c>
      <c r="T2681" s="6" t="s">
        <v>431</v>
      </c>
      <c r="U2681" s="47" t="s">
        <v>432</v>
      </c>
      <c r="V2681" s="47">
        <v>1</v>
      </c>
      <c r="W2681" s="47">
        <v>1</v>
      </c>
      <c r="X2681" s="47">
        <v>1</v>
      </c>
      <c r="Y2681" s="47">
        <v>1</v>
      </c>
      <c r="Z2681" s="75">
        <v>40855.637499999997</v>
      </c>
      <c r="AA2681" s="6" t="s">
        <v>433</v>
      </c>
      <c r="AB2681" s="47" t="s">
        <v>431</v>
      </c>
      <c r="AC2681" s="47"/>
      <c r="AD2681" s="47" t="s">
        <v>12102</v>
      </c>
      <c r="AE2681" s="47" t="s">
        <v>12103</v>
      </c>
      <c r="AF2681" s="6" t="s">
        <v>12104</v>
      </c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</row>
    <row r="2682" spans="1:43" s="1" customFormat="1" ht="15.75" x14ac:dyDescent="0.25">
      <c r="A2682" s="47">
        <v>2683</v>
      </c>
      <c r="B2682" s="47" t="s">
        <v>12105</v>
      </c>
      <c r="C2682" s="47" t="s">
        <v>1618</v>
      </c>
      <c r="D2682" s="69" t="s">
        <v>1728</v>
      </c>
      <c r="E2682" s="47">
        <v>2005</v>
      </c>
      <c r="F2682" s="69" t="s">
        <v>1729</v>
      </c>
      <c r="G2682" s="69" t="s">
        <v>451</v>
      </c>
      <c r="H2682" s="69" t="s">
        <v>451</v>
      </c>
      <c r="I2682" s="70">
        <v>6.0001795678057732</v>
      </c>
      <c r="J2682" s="47" t="s">
        <v>430</v>
      </c>
      <c r="K2682" s="47">
        <v>4</v>
      </c>
      <c r="L2682" s="71"/>
      <c r="M2682" s="47">
        <v>75</v>
      </c>
      <c r="N2682" s="48">
        <f t="shared" si="253"/>
        <v>100</v>
      </c>
      <c r="O2682" s="48">
        <f t="shared" si="248"/>
        <v>600.01795678057738</v>
      </c>
      <c r="P2682" s="72">
        <f t="shared" si="249"/>
        <v>60.001795678057739</v>
      </c>
      <c r="Q2682" s="73">
        <f t="shared" si="250"/>
        <v>99.002962868795265</v>
      </c>
      <c r="R2682" s="48">
        <f t="shared" si="251"/>
        <v>759.02271532743043</v>
      </c>
      <c r="S2682" s="74">
        <f t="shared" si="252"/>
        <v>56</v>
      </c>
      <c r="T2682" s="6" t="s">
        <v>431</v>
      </c>
      <c r="U2682" s="47" t="s">
        <v>432</v>
      </c>
      <c r="V2682" s="47">
        <v>1</v>
      </c>
      <c r="W2682" s="47">
        <v>1</v>
      </c>
      <c r="X2682" s="47">
        <v>1</v>
      </c>
      <c r="Y2682" s="47">
        <v>1</v>
      </c>
      <c r="Z2682" s="75">
        <v>40855.637499999997</v>
      </c>
      <c r="AA2682" s="6" t="s">
        <v>433</v>
      </c>
      <c r="AB2682" s="47" t="s">
        <v>431</v>
      </c>
      <c r="AC2682" s="47" t="s">
        <v>1731</v>
      </c>
      <c r="AD2682" s="47"/>
      <c r="AE2682" s="47" t="s">
        <v>12106</v>
      </c>
      <c r="AF2682" s="6" t="s">
        <v>12107</v>
      </c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</row>
    <row r="2683" spans="1:43" s="1" customFormat="1" ht="15.75" x14ac:dyDescent="0.25">
      <c r="A2683" s="47">
        <v>2684</v>
      </c>
      <c r="B2683" s="47" t="s">
        <v>12108</v>
      </c>
      <c r="C2683" s="47" t="s">
        <v>1735</v>
      </c>
      <c r="D2683" s="69" t="s">
        <v>1728</v>
      </c>
      <c r="E2683" s="47">
        <v>2005</v>
      </c>
      <c r="F2683" s="69" t="s">
        <v>1729</v>
      </c>
      <c r="G2683" s="69" t="s">
        <v>451</v>
      </c>
      <c r="H2683" s="69" t="s">
        <v>451</v>
      </c>
      <c r="I2683" s="70">
        <v>20.012962837614459</v>
      </c>
      <c r="J2683" s="47" t="s">
        <v>430</v>
      </c>
      <c r="K2683" s="47">
        <v>8</v>
      </c>
      <c r="L2683" s="71"/>
      <c r="M2683" s="47">
        <v>75</v>
      </c>
      <c r="N2683" s="48">
        <f t="shared" si="253"/>
        <v>160</v>
      </c>
      <c r="O2683" s="48">
        <f t="shared" si="248"/>
        <v>3202.0740540183133</v>
      </c>
      <c r="P2683" s="72">
        <f t="shared" si="249"/>
        <v>320.20740540183135</v>
      </c>
      <c r="Q2683" s="73">
        <f t="shared" si="250"/>
        <v>528.34221891302161</v>
      </c>
      <c r="R2683" s="48">
        <f t="shared" si="251"/>
        <v>4050.623678333166</v>
      </c>
      <c r="S2683" s="74">
        <f t="shared" si="252"/>
        <v>56</v>
      </c>
      <c r="T2683" s="6" t="s">
        <v>431</v>
      </c>
      <c r="U2683" s="47" t="s">
        <v>432</v>
      </c>
      <c r="V2683" s="47">
        <v>1</v>
      </c>
      <c r="W2683" s="47">
        <v>1</v>
      </c>
      <c r="X2683" s="47">
        <v>1</v>
      </c>
      <c r="Y2683" s="47">
        <v>1</v>
      </c>
      <c r="Z2683" s="75">
        <v>40855.637511574067</v>
      </c>
      <c r="AA2683" s="6" t="s">
        <v>433</v>
      </c>
      <c r="AB2683" s="47" t="s">
        <v>431</v>
      </c>
      <c r="AC2683" s="47" t="s">
        <v>12109</v>
      </c>
      <c r="AD2683" s="47" t="s">
        <v>12093</v>
      </c>
      <c r="AE2683" s="47" t="s">
        <v>12110</v>
      </c>
      <c r="AF2683" s="6" t="s">
        <v>12111</v>
      </c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</row>
    <row r="2684" spans="1:43" s="1" customFormat="1" ht="15.75" x14ac:dyDescent="0.25">
      <c r="A2684" s="47">
        <v>2685</v>
      </c>
      <c r="B2684" s="47" t="s">
        <v>12112</v>
      </c>
      <c r="C2684" s="47" t="s">
        <v>1735</v>
      </c>
      <c r="D2684" s="69" t="s">
        <v>1728</v>
      </c>
      <c r="E2684" s="47">
        <v>2005</v>
      </c>
      <c r="F2684" s="69" t="s">
        <v>1729</v>
      </c>
      <c r="G2684" s="69" t="s">
        <v>451</v>
      </c>
      <c r="H2684" s="69" t="s">
        <v>451</v>
      </c>
      <c r="I2684" s="70">
        <v>3.8562507907534171</v>
      </c>
      <c r="J2684" s="47" t="s">
        <v>430</v>
      </c>
      <c r="K2684" s="47">
        <v>8</v>
      </c>
      <c r="L2684" s="71"/>
      <c r="M2684" s="47">
        <v>75</v>
      </c>
      <c r="N2684" s="48">
        <f t="shared" si="253"/>
        <v>160</v>
      </c>
      <c r="O2684" s="48">
        <f t="shared" si="248"/>
        <v>617.0001265205467</v>
      </c>
      <c r="P2684" s="72">
        <f t="shared" si="249"/>
        <v>61.700012652054674</v>
      </c>
      <c r="Q2684" s="73">
        <f t="shared" si="250"/>
        <v>101.80502087589019</v>
      </c>
      <c r="R2684" s="48">
        <f t="shared" si="251"/>
        <v>780.50516004849146</v>
      </c>
      <c r="S2684" s="74">
        <f t="shared" si="252"/>
        <v>56</v>
      </c>
      <c r="T2684" s="6" t="s">
        <v>431</v>
      </c>
      <c r="U2684" s="47" t="s">
        <v>432</v>
      </c>
      <c r="V2684" s="47">
        <v>1</v>
      </c>
      <c r="W2684" s="47">
        <v>1</v>
      </c>
      <c r="X2684" s="47">
        <v>1</v>
      </c>
      <c r="Y2684" s="47">
        <v>1</v>
      </c>
      <c r="Z2684" s="75">
        <v>40855.637511574067</v>
      </c>
      <c r="AA2684" s="6" t="s">
        <v>433</v>
      </c>
      <c r="AB2684" s="47" t="s">
        <v>431</v>
      </c>
      <c r="AC2684" s="47" t="s">
        <v>12094</v>
      </c>
      <c r="AD2684" s="47" t="s">
        <v>12113</v>
      </c>
      <c r="AE2684" s="47" t="s">
        <v>12114</v>
      </c>
      <c r="AF2684" s="6" t="s">
        <v>12115</v>
      </c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</row>
    <row r="2685" spans="1:43" s="1" customFormat="1" ht="15.75" x14ac:dyDescent="0.25">
      <c r="A2685" s="47">
        <v>2686</v>
      </c>
      <c r="B2685" s="47" t="s">
        <v>12116</v>
      </c>
      <c r="C2685" s="47" t="s">
        <v>1735</v>
      </c>
      <c r="D2685" s="69" t="s">
        <v>1728</v>
      </c>
      <c r="E2685" s="47">
        <v>2005</v>
      </c>
      <c r="F2685" s="69" t="s">
        <v>1729</v>
      </c>
      <c r="G2685" s="69" t="s">
        <v>451</v>
      </c>
      <c r="H2685" s="69" t="s">
        <v>451</v>
      </c>
      <c r="I2685" s="70">
        <v>16.999927465785479</v>
      </c>
      <c r="J2685" s="47" t="s">
        <v>430</v>
      </c>
      <c r="K2685" s="47">
        <v>8</v>
      </c>
      <c r="L2685" s="71"/>
      <c r="M2685" s="47">
        <v>75</v>
      </c>
      <c r="N2685" s="48">
        <f t="shared" si="253"/>
        <v>160</v>
      </c>
      <c r="O2685" s="48">
        <f t="shared" si="248"/>
        <v>2719.9883945256765</v>
      </c>
      <c r="P2685" s="72">
        <f t="shared" si="249"/>
        <v>271.99883945256767</v>
      </c>
      <c r="Q2685" s="73">
        <f t="shared" si="250"/>
        <v>448.7980850967366</v>
      </c>
      <c r="R2685" s="48">
        <f t="shared" si="251"/>
        <v>3440.7853190749806</v>
      </c>
      <c r="S2685" s="74">
        <f t="shared" si="252"/>
        <v>56</v>
      </c>
      <c r="T2685" s="6" t="s">
        <v>431</v>
      </c>
      <c r="U2685" s="47" t="s">
        <v>432</v>
      </c>
      <c r="V2685" s="47">
        <v>1</v>
      </c>
      <c r="W2685" s="47">
        <v>1</v>
      </c>
      <c r="X2685" s="47">
        <v>1</v>
      </c>
      <c r="Y2685" s="47">
        <v>1</v>
      </c>
      <c r="Z2685" s="75">
        <v>40855.637511574067</v>
      </c>
      <c r="AA2685" s="6" t="s">
        <v>433</v>
      </c>
      <c r="AB2685" s="47" t="s">
        <v>431</v>
      </c>
      <c r="AC2685" s="47" t="s">
        <v>12117</v>
      </c>
      <c r="AD2685" s="47" t="s">
        <v>12118</v>
      </c>
      <c r="AE2685" s="47" t="s">
        <v>12119</v>
      </c>
      <c r="AF2685" s="6" t="s">
        <v>12120</v>
      </c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</row>
    <row r="2686" spans="1:43" s="1" customFormat="1" ht="15.75" x14ac:dyDescent="0.25">
      <c r="A2686" s="47">
        <v>2687</v>
      </c>
      <c r="B2686" s="47" t="s">
        <v>12121</v>
      </c>
      <c r="C2686" s="47" t="s">
        <v>1735</v>
      </c>
      <c r="D2686" s="69" t="s">
        <v>1728</v>
      </c>
      <c r="E2686" s="47">
        <v>2005</v>
      </c>
      <c r="F2686" s="69" t="s">
        <v>1729</v>
      </c>
      <c r="G2686" s="69" t="s">
        <v>451</v>
      </c>
      <c r="H2686" s="69" t="s">
        <v>451</v>
      </c>
      <c r="I2686" s="70">
        <v>7.0820273898004213</v>
      </c>
      <c r="J2686" s="47" t="s">
        <v>430</v>
      </c>
      <c r="K2686" s="47">
        <v>8</v>
      </c>
      <c r="L2686" s="71"/>
      <c r="M2686" s="47">
        <v>75</v>
      </c>
      <c r="N2686" s="48">
        <f t="shared" si="253"/>
        <v>160</v>
      </c>
      <c r="O2686" s="48">
        <f t="shared" si="248"/>
        <v>1133.1243823680675</v>
      </c>
      <c r="P2686" s="72">
        <f t="shared" si="249"/>
        <v>113.31243823680676</v>
      </c>
      <c r="Q2686" s="73">
        <f t="shared" si="250"/>
        <v>186.96552309073112</v>
      </c>
      <c r="R2686" s="48">
        <f t="shared" si="251"/>
        <v>1433.4023436956052</v>
      </c>
      <c r="S2686" s="74">
        <f t="shared" si="252"/>
        <v>56</v>
      </c>
      <c r="T2686" s="6" t="s">
        <v>431</v>
      </c>
      <c r="U2686" s="47" t="s">
        <v>432</v>
      </c>
      <c r="V2686" s="47">
        <v>1</v>
      </c>
      <c r="W2686" s="47">
        <v>1</v>
      </c>
      <c r="X2686" s="47">
        <v>1</v>
      </c>
      <c r="Y2686" s="47">
        <v>1</v>
      </c>
      <c r="Z2686" s="75">
        <v>40855.637511574067</v>
      </c>
      <c r="AA2686" s="6" t="s">
        <v>433</v>
      </c>
      <c r="AB2686" s="47" t="s">
        <v>431</v>
      </c>
      <c r="AC2686" s="47" t="s">
        <v>9756</v>
      </c>
      <c r="AD2686" s="47" t="s">
        <v>12109</v>
      </c>
      <c r="AE2686" s="47" t="s">
        <v>12122</v>
      </c>
      <c r="AF2686" s="6" t="s">
        <v>12123</v>
      </c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</row>
    <row r="2687" spans="1:43" s="1" customFormat="1" ht="15.75" x14ac:dyDescent="0.25">
      <c r="A2687" s="47">
        <v>2688</v>
      </c>
      <c r="B2687" s="47" t="s">
        <v>12124</v>
      </c>
      <c r="C2687" s="47" t="s">
        <v>1618</v>
      </c>
      <c r="D2687" s="69" t="s">
        <v>1728</v>
      </c>
      <c r="E2687" s="47">
        <v>2005</v>
      </c>
      <c r="F2687" s="69" t="s">
        <v>1729</v>
      </c>
      <c r="G2687" s="69" t="s">
        <v>451</v>
      </c>
      <c r="H2687" s="69" t="s">
        <v>451</v>
      </c>
      <c r="I2687" s="70">
        <v>34.000250000761788</v>
      </c>
      <c r="J2687" s="47" t="s">
        <v>430</v>
      </c>
      <c r="K2687" s="47">
        <v>8</v>
      </c>
      <c r="L2687" s="71"/>
      <c r="M2687" s="47">
        <v>75</v>
      </c>
      <c r="N2687" s="48">
        <f t="shared" si="253"/>
        <v>160</v>
      </c>
      <c r="O2687" s="48">
        <f t="shared" si="248"/>
        <v>5440.0400001218859</v>
      </c>
      <c r="P2687" s="72">
        <f t="shared" si="249"/>
        <v>544.00400001218861</v>
      </c>
      <c r="Q2687" s="73">
        <f t="shared" si="250"/>
        <v>897.60660002011116</v>
      </c>
      <c r="R2687" s="48">
        <f t="shared" si="251"/>
        <v>6881.6506001541857</v>
      </c>
      <c r="S2687" s="74">
        <f t="shared" si="252"/>
        <v>56</v>
      </c>
      <c r="T2687" s="6" t="s">
        <v>431</v>
      </c>
      <c r="U2687" s="47" t="s">
        <v>432</v>
      </c>
      <c r="V2687" s="47">
        <v>1</v>
      </c>
      <c r="W2687" s="47">
        <v>1</v>
      </c>
      <c r="X2687" s="47">
        <v>1</v>
      </c>
      <c r="Y2687" s="47">
        <v>1</v>
      </c>
      <c r="Z2687" s="75">
        <v>40855.637511574067</v>
      </c>
      <c r="AA2687" s="6" t="s">
        <v>433</v>
      </c>
      <c r="AB2687" s="47" t="s">
        <v>431</v>
      </c>
      <c r="AC2687" s="47" t="s">
        <v>12125</v>
      </c>
      <c r="AD2687" s="47" t="s">
        <v>12126</v>
      </c>
      <c r="AE2687" s="47" t="s">
        <v>12127</v>
      </c>
      <c r="AF2687" s="6" t="s">
        <v>12128</v>
      </c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</row>
    <row r="2688" spans="1:43" s="1" customFormat="1" ht="15.75" x14ac:dyDescent="0.25">
      <c r="A2688" s="47">
        <v>2689</v>
      </c>
      <c r="B2688" s="47" t="s">
        <v>12129</v>
      </c>
      <c r="C2688" s="47" t="s">
        <v>1735</v>
      </c>
      <c r="D2688" s="69" t="s">
        <v>1728</v>
      </c>
      <c r="E2688" s="47">
        <v>2005</v>
      </c>
      <c r="F2688" s="69" t="s">
        <v>1729</v>
      </c>
      <c r="G2688" s="69" t="s">
        <v>451</v>
      </c>
      <c r="H2688" s="69" t="s">
        <v>451</v>
      </c>
      <c r="I2688" s="70">
        <v>83.949485502449107</v>
      </c>
      <c r="J2688" s="47" t="s">
        <v>430</v>
      </c>
      <c r="K2688" s="47">
        <v>8</v>
      </c>
      <c r="L2688" s="71"/>
      <c r="M2688" s="47">
        <v>75</v>
      </c>
      <c r="N2688" s="48">
        <f t="shared" si="253"/>
        <v>160</v>
      </c>
      <c r="O2688" s="48">
        <f t="shared" si="248"/>
        <v>13431.917680391856</v>
      </c>
      <c r="P2688" s="72">
        <f t="shared" si="249"/>
        <v>1343.1917680391857</v>
      </c>
      <c r="Q2688" s="73">
        <f t="shared" si="250"/>
        <v>2216.266417264656</v>
      </c>
      <c r="R2688" s="48">
        <f t="shared" si="251"/>
        <v>16991.375865695696</v>
      </c>
      <c r="S2688" s="74">
        <f t="shared" si="252"/>
        <v>56</v>
      </c>
      <c r="T2688" s="6" t="s">
        <v>431</v>
      </c>
      <c r="U2688" s="47" t="s">
        <v>432</v>
      </c>
      <c r="V2688" s="47">
        <v>1</v>
      </c>
      <c r="W2688" s="47">
        <v>1</v>
      </c>
      <c r="X2688" s="47">
        <v>1</v>
      </c>
      <c r="Y2688" s="47">
        <v>1</v>
      </c>
      <c r="Z2688" s="75">
        <v>40855.637511574067</v>
      </c>
      <c r="AA2688" s="6" t="s">
        <v>433</v>
      </c>
      <c r="AB2688" s="47" t="s">
        <v>431</v>
      </c>
      <c r="AC2688" s="47" t="s">
        <v>12098</v>
      </c>
      <c r="AD2688" s="47" t="s">
        <v>12130</v>
      </c>
      <c r="AE2688" s="47" t="s">
        <v>12131</v>
      </c>
      <c r="AF2688" s="6" t="s">
        <v>12132</v>
      </c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</row>
    <row r="2689" spans="1:43" s="1" customFormat="1" ht="15.75" x14ac:dyDescent="0.25">
      <c r="A2689" s="47">
        <v>2690</v>
      </c>
      <c r="B2689" s="47" t="s">
        <v>12133</v>
      </c>
      <c r="C2689" s="47" t="s">
        <v>1618</v>
      </c>
      <c r="D2689" s="69" t="s">
        <v>1728</v>
      </c>
      <c r="E2689" s="47">
        <v>2005</v>
      </c>
      <c r="F2689" s="69" t="s">
        <v>1729</v>
      </c>
      <c r="G2689" s="69" t="s">
        <v>451</v>
      </c>
      <c r="H2689" s="69" t="s">
        <v>451</v>
      </c>
      <c r="I2689" s="70">
        <v>16.055506773293761</v>
      </c>
      <c r="J2689" s="47" t="s">
        <v>430</v>
      </c>
      <c r="K2689" s="47">
        <v>6</v>
      </c>
      <c r="L2689" s="71"/>
      <c r="M2689" s="47">
        <v>75</v>
      </c>
      <c r="N2689" s="48">
        <f t="shared" si="253"/>
        <v>140</v>
      </c>
      <c r="O2689" s="48">
        <f t="shared" si="248"/>
        <v>2247.7709482611267</v>
      </c>
      <c r="P2689" s="72">
        <f t="shared" si="249"/>
        <v>224.77709482611269</v>
      </c>
      <c r="Q2689" s="73">
        <f t="shared" si="250"/>
        <v>370.88220646308588</v>
      </c>
      <c r="R2689" s="48">
        <f t="shared" si="251"/>
        <v>2843.4302495503252</v>
      </c>
      <c r="S2689" s="74">
        <f t="shared" si="252"/>
        <v>56</v>
      </c>
      <c r="T2689" s="6" t="s">
        <v>431</v>
      </c>
      <c r="U2689" s="47" t="s">
        <v>432</v>
      </c>
      <c r="V2689" s="47">
        <v>1</v>
      </c>
      <c r="W2689" s="47">
        <v>1</v>
      </c>
      <c r="X2689" s="47">
        <v>1</v>
      </c>
      <c r="Y2689" s="47">
        <v>1</v>
      </c>
      <c r="Z2689" s="75">
        <v>40855.637511574067</v>
      </c>
      <c r="AA2689" s="6" t="s">
        <v>433</v>
      </c>
      <c r="AB2689" s="47" t="s">
        <v>431</v>
      </c>
      <c r="AC2689" s="47" t="s">
        <v>12102</v>
      </c>
      <c r="AD2689" s="47" t="s">
        <v>12134</v>
      </c>
      <c r="AE2689" s="47" t="s">
        <v>12135</v>
      </c>
      <c r="AF2689" s="6" t="s">
        <v>12136</v>
      </c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</row>
    <row r="2690" spans="1:43" s="1" customFormat="1" ht="15.75" x14ac:dyDescent="0.25">
      <c r="A2690" s="47">
        <v>2691</v>
      </c>
      <c r="B2690" s="47" t="s">
        <v>12137</v>
      </c>
      <c r="C2690" s="47" t="s">
        <v>1618</v>
      </c>
      <c r="D2690" s="69" t="s">
        <v>1728</v>
      </c>
      <c r="E2690" s="47">
        <v>2005</v>
      </c>
      <c r="F2690" s="69" t="s">
        <v>1729</v>
      </c>
      <c r="G2690" s="69" t="s">
        <v>451</v>
      </c>
      <c r="H2690" s="69" t="s">
        <v>451</v>
      </c>
      <c r="I2690" s="70">
        <v>5.9998452398785256</v>
      </c>
      <c r="J2690" s="47" t="s">
        <v>430</v>
      </c>
      <c r="K2690" s="47">
        <v>6</v>
      </c>
      <c r="L2690" s="71"/>
      <c r="M2690" s="47">
        <v>75</v>
      </c>
      <c r="N2690" s="48">
        <f t="shared" si="253"/>
        <v>140</v>
      </c>
      <c r="O2690" s="48">
        <f t="shared" si="248"/>
        <v>839.97833358299363</v>
      </c>
      <c r="P2690" s="72">
        <f t="shared" si="249"/>
        <v>83.997833358299374</v>
      </c>
      <c r="Q2690" s="73">
        <f t="shared" si="250"/>
        <v>138.59642504119395</v>
      </c>
      <c r="R2690" s="48">
        <f t="shared" si="251"/>
        <v>1062.572591982487</v>
      </c>
      <c r="S2690" s="74">
        <f t="shared" si="252"/>
        <v>56</v>
      </c>
      <c r="T2690" s="6" t="s">
        <v>431</v>
      </c>
      <c r="U2690" s="47" t="s">
        <v>432</v>
      </c>
      <c r="V2690" s="47">
        <v>1</v>
      </c>
      <c r="W2690" s="47">
        <v>1</v>
      </c>
      <c r="X2690" s="47">
        <v>1</v>
      </c>
      <c r="Y2690" s="47">
        <v>1</v>
      </c>
      <c r="Z2690" s="75">
        <v>40855.637511574067</v>
      </c>
      <c r="AA2690" s="6" t="s">
        <v>433</v>
      </c>
      <c r="AB2690" s="47" t="s">
        <v>431</v>
      </c>
      <c r="AC2690" s="47" t="s">
        <v>12134</v>
      </c>
      <c r="AD2690" s="47"/>
      <c r="AE2690" s="47" t="s">
        <v>12138</v>
      </c>
      <c r="AF2690" s="6" t="s">
        <v>12139</v>
      </c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</row>
    <row r="2691" spans="1:43" s="1" customFormat="1" ht="15.75" x14ac:dyDescent="0.25">
      <c r="A2691" s="47">
        <v>2692</v>
      </c>
      <c r="B2691" s="47" t="s">
        <v>12140</v>
      </c>
      <c r="C2691" s="47" t="s">
        <v>1577</v>
      </c>
      <c r="D2691" s="69" t="s">
        <v>1578</v>
      </c>
      <c r="E2691" s="47">
        <v>2005</v>
      </c>
      <c r="F2691" s="69" t="s">
        <v>1579</v>
      </c>
      <c r="G2691" s="69" t="s">
        <v>1580</v>
      </c>
      <c r="H2691" s="69" t="s">
        <v>1581</v>
      </c>
      <c r="I2691" s="70">
        <v>1.973519582916814</v>
      </c>
      <c r="J2691" s="47" t="s">
        <v>430</v>
      </c>
      <c r="K2691" s="47">
        <v>8</v>
      </c>
      <c r="L2691" s="71"/>
      <c r="M2691" s="47">
        <v>75</v>
      </c>
      <c r="N2691" s="48">
        <f t="shared" si="253"/>
        <v>160</v>
      </c>
      <c r="O2691" s="48">
        <f t="shared" si="248"/>
        <v>315.76313326669026</v>
      </c>
      <c r="P2691" s="72">
        <f t="shared" si="249"/>
        <v>31.576313326669027</v>
      </c>
      <c r="Q2691" s="73">
        <f t="shared" si="250"/>
        <v>52.100916989003892</v>
      </c>
      <c r="R2691" s="48">
        <f t="shared" si="251"/>
        <v>399.4403635823632</v>
      </c>
      <c r="S2691" s="74">
        <f t="shared" si="252"/>
        <v>56</v>
      </c>
      <c r="T2691" s="6" t="s">
        <v>431</v>
      </c>
      <c r="U2691" s="47" t="s">
        <v>432</v>
      </c>
      <c r="V2691" s="47">
        <v>1</v>
      </c>
      <c r="W2691" s="47">
        <v>1</v>
      </c>
      <c r="X2691" s="47">
        <v>1</v>
      </c>
      <c r="Y2691" s="47">
        <v>1</v>
      </c>
      <c r="Z2691" s="75">
        <v>40855.637511574067</v>
      </c>
      <c r="AA2691" s="6" t="s">
        <v>433</v>
      </c>
      <c r="AB2691" s="47" t="s">
        <v>1582</v>
      </c>
      <c r="AC2691" s="47" t="s">
        <v>12141</v>
      </c>
      <c r="AD2691" s="47" t="s">
        <v>12142</v>
      </c>
      <c r="AE2691" s="47" t="s">
        <v>12143</v>
      </c>
      <c r="AF2691" s="6" t="s">
        <v>12144</v>
      </c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</row>
    <row r="2692" spans="1:43" s="1" customFormat="1" ht="15.75" x14ac:dyDescent="0.25">
      <c r="A2692" s="47">
        <v>2693</v>
      </c>
      <c r="B2692" s="47" t="s">
        <v>12145</v>
      </c>
      <c r="C2692" s="47" t="s">
        <v>1577</v>
      </c>
      <c r="D2692" s="69" t="s">
        <v>1578</v>
      </c>
      <c r="E2692" s="47">
        <v>2005</v>
      </c>
      <c r="F2692" s="69" t="s">
        <v>1579</v>
      </c>
      <c r="G2692" s="69" t="s">
        <v>1580</v>
      </c>
      <c r="H2692" s="69" t="s">
        <v>1581</v>
      </c>
      <c r="I2692" s="70">
        <v>4.3675251146098031</v>
      </c>
      <c r="J2692" s="47" t="s">
        <v>430</v>
      </c>
      <c r="K2692" s="47">
        <v>8</v>
      </c>
      <c r="L2692" s="71"/>
      <c r="M2692" s="47">
        <v>75</v>
      </c>
      <c r="N2692" s="48">
        <f t="shared" si="253"/>
        <v>160</v>
      </c>
      <c r="O2692" s="48">
        <f t="shared" si="248"/>
        <v>698.80401833756855</v>
      </c>
      <c r="P2692" s="72">
        <f t="shared" si="249"/>
        <v>69.880401833756864</v>
      </c>
      <c r="Q2692" s="73">
        <f t="shared" si="250"/>
        <v>115.30266302569881</v>
      </c>
      <c r="R2692" s="48">
        <f t="shared" si="251"/>
        <v>883.98708319702428</v>
      </c>
      <c r="S2692" s="74">
        <f t="shared" si="252"/>
        <v>56</v>
      </c>
      <c r="T2692" s="6" t="s">
        <v>431</v>
      </c>
      <c r="U2692" s="47" t="s">
        <v>432</v>
      </c>
      <c r="V2692" s="47">
        <v>1</v>
      </c>
      <c r="W2692" s="47">
        <v>1</v>
      </c>
      <c r="X2692" s="47">
        <v>1</v>
      </c>
      <c r="Y2692" s="47">
        <v>1</v>
      </c>
      <c r="Z2692" s="75">
        <v>40855.637523148151</v>
      </c>
      <c r="AA2692" s="6" t="s">
        <v>433</v>
      </c>
      <c r="AB2692" s="47" t="s">
        <v>1582</v>
      </c>
      <c r="AC2692" s="47" t="s">
        <v>1584</v>
      </c>
      <c r="AD2692" s="47" t="s">
        <v>12146</v>
      </c>
      <c r="AE2692" s="47" t="s">
        <v>12147</v>
      </c>
      <c r="AF2692" s="6" t="s">
        <v>12148</v>
      </c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</row>
    <row r="2693" spans="1:43" s="1" customFormat="1" ht="15.75" x14ac:dyDescent="0.25">
      <c r="A2693" s="47">
        <v>2694</v>
      </c>
      <c r="B2693" s="47" t="s">
        <v>12149</v>
      </c>
      <c r="C2693" s="47" t="s">
        <v>1577</v>
      </c>
      <c r="D2693" s="69" t="s">
        <v>1578</v>
      </c>
      <c r="E2693" s="47">
        <v>2005</v>
      </c>
      <c r="F2693" s="69" t="s">
        <v>1579</v>
      </c>
      <c r="G2693" s="69" t="s">
        <v>1580</v>
      </c>
      <c r="H2693" s="69" t="s">
        <v>1581</v>
      </c>
      <c r="I2693" s="70">
        <v>4.0298052078749924</v>
      </c>
      <c r="J2693" s="47" t="s">
        <v>430</v>
      </c>
      <c r="K2693" s="47">
        <v>8</v>
      </c>
      <c r="L2693" s="71"/>
      <c r="M2693" s="47">
        <v>75</v>
      </c>
      <c r="N2693" s="48">
        <f t="shared" si="253"/>
        <v>160</v>
      </c>
      <c r="O2693" s="48">
        <f t="shared" si="248"/>
        <v>644.76883325999881</v>
      </c>
      <c r="P2693" s="72">
        <f t="shared" si="249"/>
        <v>64.476883325999879</v>
      </c>
      <c r="Q2693" s="73">
        <f t="shared" si="250"/>
        <v>106.3868574878998</v>
      </c>
      <c r="R2693" s="48">
        <f t="shared" si="251"/>
        <v>815.63257407389847</v>
      </c>
      <c r="S2693" s="74">
        <f t="shared" si="252"/>
        <v>56</v>
      </c>
      <c r="T2693" s="6" t="s">
        <v>431</v>
      </c>
      <c r="U2693" s="47" t="s">
        <v>432</v>
      </c>
      <c r="V2693" s="47">
        <v>1</v>
      </c>
      <c r="W2693" s="47">
        <v>1</v>
      </c>
      <c r="X2693" s="47">
        <v>1</v>
      </c>
      <c r="Y2693" s="47">
        <v>1</v>
      </c>
      <c r="Z2693" s="75">
        <v>40855.637523148151</v>
      </c>
      <c r="AA2693" s="6" t="s">
        <v>433</v>
      </c>
      <c r="AB2693" s="47" t="s">
        <v>1582</v>
      </c>
      <c r="AC2693" s="47" t="s">
        <v>12150</v>
      </c>
      <c r="AD2693" s="47" t="s">
        <v>12151</v>
      </c>
      <c r="AE2693" s="47" t="s">
        <v>12152</v>
      </c>
      <c r="AF2693" s="6" t="s">
        <v>12153</v>
      </c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</row>
    <row r="2694" spans="1:43" s="1" customFormat="1" ht="15.75" x14ac:dyDescent="0.25">
      <c r="A2694" s="47">
        <v>2695</v>
      </c>
      <c r="B2694" s="47" t="s">
        <v>12154</v>
      </c>
      <c r="C2694" s="47" t="s">
        <v>1577</v>
      </c>
      <c r="D2694" s="69" t="s">
        <v>1578</v>
      </c>
      <c r="E2694" s="47">
        <v>2005</v>
      </c>
      <c r="F2694" s="69" t="s">
        <v>1579</v>
      </c>
      <c r="G2694" s="69" t="s">
        <v>1580</v>
      </c>
      <c r="H2694" s="69" t="s">
        <v>1581</v>
      </c>
      <c r="I2694" s="70">
        <v>60.39536257476415</v>
      </c>
      <c r="J2694" s="47" t="s">
        <v>430</v>
      </c>
      <c r="K2694" s="47">
        <v>8</v>
      </c>
      <c r="L2694" s="71"/>
      <c r="M2694" s="47">
        <v>75</v>
      </c>
      <c r="N2694" s="48">
        <f t="shared" si="253"/>
        <v>160</v>
      </c>
      <c r="O2694" s="48">
        <f t="shared" ref="O2694:O2757" si="254">N2694*I2694</f>
        <v>9663.2580119622635</v>
      </c>
      <c r="P2694" s="72">
        <f t="shared" ref="P2694:P2757" si="255">O2694*0.1</f>
        <v>966.32580119622639</v>
      </c>
      <c r="Q2694" s="73">
        <f t="shared" ref="Q2694:Q2757" si="256">SUM(O2694:P2694)*0.15</f>
        <v>1594.4375719737734</v>
      </c>
      <c r="R2694" s="48">
        <f t="shared" ref="R2694:R2757" si="257">SUM(O2694:Q2694)</f>
        <v>12224.021385132262</v>
      </c>
      <c r="S2694" s="74">
        <f t="shared" si="252"/>
        <v>56</v>
      </c>
      <c r="T2694" s="6" t="s">
        <v>431</v>
      </c>
      <c r="U2694" s="47" t="s">
        <v>432</v>
      </c>
      <c r="V2694" s="47">
        <v>1</v>
      </c>
      <c r="W2694" s="47">
        <v>1</v>
      </c>
      <c r="X2694" s="47">
        <v>1</v>
      </c>
      <c r="Y2694" s="47">
        <v>1</v>
      </c>
      <c r="Z2694" s="75">
        <v>40855.637523148151</v>
      </c>
      <c r="AA2694" s="6" t="s">
        <v>433</v>
      </c>
      <c r="AB2694" s="47" t="s">
        <v>1582</v>
      </c>
      <c r="AC2694" s="47" t="s">
        <v>12146</v>
      </c>
      <c r="AD2694" s="47" t="s">
        <v>12155</v>
      </c>
      <c r="AE2694" s="47" t="s">
        <v>12156</v>
      </c>
      <c r="AF2694" s="6" t="s">
        <v>12157</v>
      </c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</row>
    <row r="2695" spans="1:43" s="1" customFormat="1" ht="15.75" x14ac:dyDescent="0.25">
      <c r="A2695" s="47">
        <v>2696</v>
      </c>
      <c r="B2695" s="47" t="s">
        <v>12158</v>
      </c>
      <c r="C2695" s="47" t="s">
        <v>1577</v>
      </c>
      <c r="D2695" s="69" t="s">
        <v>1578</v>
      </c>
      <c r="E2695" s="47">
        <v>2005</v>
      </c>
      <c r="F2695" s="69" t="s">
        <v>1579</v>
      </c>
      <c r="G2695" s="69" t="s">
        <v>1580</v>
      </c>
      <c r="H2695" s="69" t="s">
        <v>1581</v>
      </c>
      <c r="I2695" s="70">
        <v>32.063858369958169</v>
      </c>
      <c r="J2695" s="47" t="s">
        <v>430</v>
      </c>
      <c r="K2695" s="47">
        <v>8</v>
      </c>
      <c r="L2695" s="71"/>
      <c r="M2695" s="47">
        <v>75</v>
      </c>
      <c r="N2695" s="48">
        <f t="shared" si="253"/>
        <v>160</v>
      </c>
      <c r="O2695" s="48">
        <f t="shared" si="254"/>
        <v>5130.2173391933065</v>
      </c>
      <c r="P2695" s="72">
        <f t="shared" si="255"/>
        <v>513.0217339193307</v>
      </c>
      <c r="Q2695" s="73">
        <f t="shared" si="256"/>
        <v>846.48586096689553</v>
      </c>
      <c r="R2695" s="48">
        <f t="shared" si="257"/>
        <v>6489.7249340795324</v>
      </c>
      <c r="S2695" s="74">
        <f t="shared" ref="S2695:S2758" si="258">M2695-ABS($I$2-E2695)</f>
        <v>56</v>
      </c>
      <c r="T2695" s="6" t="s">
        <v>431</v>
      </c>
      <c r="U2695" s="47" t="s">
        <v>432</v>
      </c>
      <c r="V2695" s="47">
        <v>1</v>
      </c>
      <c r="W2695" s="47">
        <v>1</v>
      </c>
      <c r="X2695" s="47">
        <v>1</v>
      </c>
      <c r="Y2695" s="47">
        <v>1</v>
      </c>
      <c r="Z2695" s="75">
        <v>40855.637523148151</v>
      </c>
      <c r="AA2695" s="6" t="s">
        <v>433</v>
      </c>
      <c r="AB2695" s="47" t="s">
        <v>1582</v>
      </c>
      <c r="AC2695" s="47" t="s">
        <v>12151</v>
      </c>
      <c r="AD2695" s="47" t="s">
        <v>12159</v>
      </c>
      <c r="AE2695" s="47" t="s">
        <v>12160</v>
      </c>
      <c r="AF2695" s="6" t="s">
        <v>12161</v>
      </c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</row>
    <row r="2696" spans="1:43" s="1" customFormat="1" ht="15.75" x14ac:dyDescent="0.25">
      <c r="A2696" s="47">
        <v>2697</v>
      </c>
      <c r="B2696" s="47" t="s">
        <v>12162</v>
      </c>
      <c r="C2696" s="47" t="s">
        <v>1577</v>
      </c>
      <c r="D2696" s="69" t="s">
        <v>1578</v>
      </c>
      <c r="E2696" s="47">
        <v>2005</v>
      </c>
      <c r="F2696" s="69" t="s">
        <v>562</v>
      </c>
      <c r="G2696" s="69" t="s">
        <v>1580</v>
      </c>
      <c r="H2696" s="69" t="s">
        <v>2723</v>
      </c>
      <c r="I2696" s="70">
        <v>2.378877991140417</v>
      </c>
      <c r="J2696" s="47" t="s">
        <v>430</v>
      </c>
      <c r="K2696" s="47">
        <v>10</v>
      </c>
      <c r="L2696" s="71"/>
      <c r="M2696" s="47">
        <v>75</v>
      </c>
      <c r="N2696" s="48">
        <f t="shared" si="253"/>
        <v>180</v>
      </c>
      <c r="O2696" s="48">
        <f t="shared" si="254"/>
        <v>428.19803840527504</v>
      </c>
      <c r="P2696" s="72">
        <f t="shared" si="255"/>
        <v>42.819803840527506</v>
      </c>
      <c r="Q2696" s="73">
        <f t="shared" si="256"/>
        <v>70.652676336870385</v>
      </c>
      <c r="R2696" s="48">
        <f t="shared" si="257"/>
        <v>541.67051858267291</v>
      </c>
      <c r="S2696" s="74">
        <f t="shared" si="258"/>
        <v>56</v>
      </c>
      <c r="T2696" s="6" t="s">
        <v>431</v>
      </c>
      <c r="U2696" s="47" t="s">
        <v>432</v>
      </c>
      <c r="V2696" s="47">
        <v>1</v>
      </c>
      <c r="W2696" s="47">
        <v>1</v>
      </c>
      <c r="X2696" s="47">
        <v>1</v>
      </c>
      <c r="Y2696" s="47">
        <v>1</v>
      </c>
      <c r="Z2696" s="75">
        <v>40855.637523148151</v>
      </c>
      <c r="AA2696" s="6" t="s">
        <v>433</v>
      </c>
      <c r="AB2696" s="47" t="s">
        <v>1582</v>
      </c>
      <c r="AC2696" s="47" t="s">
        <v>12163</v>
      </c>
      <c r="AD2696" s="47" t="s">
        <v>12164</v>
      </c>
      <c r="AE2696" s="47" t="s">
        <v>12165</v>
      </c>
      <c r="AF2696" s="6" t="s">
        <v>12166</v>
      </c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</row>
    <row r="2697" spans="1:43" s="1" customFormat="1" ht="15.75" x14ac:dyDescent="0.25">
      <c r="A2697" s="47">
        <v>2698</v>
      </c>
      <c r="B2697" s="47" t="s">
        <v>12167</v>
      </c>
      <c r="C2697" s="47" t="s">
        <v>1577</v>
      </c>
      <c r="D2697" s="69" t="s">
        <v>1578</v>
      </c>
      <c r="E2697" s="47">
        <v>2005</v>
      </c>
      <c r="F2697" s="69" t="s">
        <v>1579</v>
      </c>
      <c r="G2697" s="69" t="s">
        <v>1580</v>
      </c>
      <c r="H2697" s="69" t="s">
        <v>1581</v>
      </c>
      <c r="I2697" s="70">
        <v>2.4456657261082499</v>
      </c>
      <c r="J2697" s="47" t="s">
        <v>430</v>
      </c>
      <c r="K2697" s="47">
        <v>10</v>
      </c>
      <c r="L2697" s="71"/>
      <c r="M2697" s="47">
        <v>75</v>
      </c>
      <c r="N2697" s="48">
        <f t="shared" si="253"/>
        <v>180</v>
      </c>
      <c r="O2697" s="48">
        <f t="shared" si="254"/>
        <v>440.21983069948499</v>
      </c>
      <c r="P2697" s="72">
        <f t="shared" si="255"/>
        <v>44.021983069948504</v>
      </c>
      <c r="Q2697" s="73">
        <f t="shared" si="256"/>
        <v>72.636272065415028</v>
      </c>
      <c r="R2697" s="48">
        <f t="shared" si="257"/>
        <v>556.87808583484855</v>
      </c>
      <c r="S2697" s="74">
        <f t="shared" si="258"/>
        <v>56</v>
      </c>
      <c r="T2697" s="6" t="s">
        <v>431</v>
      </c>
      <c r="U2697" s="47" t="s">
        <v>432</v>
      </c>
      <c r="V2697" s="47">
        <v>1</v>
      </c>
      <c r="W2697" s="47">
        <v>1</v>
      </c>
      <c r="X2697" s="47">
        <v>1</v>
      </c>
      <c r="Y2697" s="47">
        <v>1</v>
      </c>
      <c r="Z2697" s="75">
        <v>40855.637523148151</v>
      </c>
      <c r="AA2697" s="6" t="s">
        <v>433</v>
      </c>
      <c r="AB2697" s="47" t="s">
        <v>1582</v>
      </c>
      <c r="AC2697" s="47" t="s">
        <v>12168</v>
      </c>
      <c r="AD2697" s="47" t="s">
        <v>12164</v>
      </c>
      <c r="AE2697" s="47" t="s">
        <v>12169</v>
      </c>
      <c r="AF2697" s="6" t="s">
        <v>12170</v>
      </c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</row>
    <row r="2698" spans="1:43" s="1" customFormat="1" ht="15.75" x14ac:dyDescent="0.25">
      <c r="A2698" s="47">
        <v>2699</v>
      </c>
      <c r="B2698" s="47" t="s">
        <v>12171</v>
      </c>
      <c r="C2698" s="47" t="s">
        <v>1577</v>
      </c>
      <c r="D2698" s="69" t="s">
        <v>1578</v>
      </c>
      <c r="E2698" s="47">
        <v>2005</v>
      </c>
      <c r="F2698" s="69" t="s">
        <v>1579</v>
      </c>
      <c r="G2698" s="69" t="s">
        <v>1580</v>
      </c>
      <c r="H2698" s="69" t="s">
        <v>1581</v>
      </c>
      <c r="I2698" s="70">
        <v>2.7398450566976011</v>
      </c>
      <c r="J2698" s="47" t="s">
        <v>430</v>
      </c>
      <c r="K2698" s="47">
        <v>10</v>
      </c>
      <c r="L2698" s="71"/>
      <c r="M2698" s="47">
        <v>75</v>
      </c>
      <c r="N2698" s="48">
        <f t="shared" si="253"/>
        <v>180</v>
      </c>
      <c r="O2698" s="48">
        <f t="shared" si="254"/>
        <v>493.17211020556823</v>
      </c>
      <c r="P2698" s="72">
        <f t="shared" si="255"/>
        <v>49.317211020556826</v>
      </c>
      <c r="Q2698" s="73">
        <f t="shared" si="256"/>
        <v>81.373398183918752</v>
      </c>
      <c r="R2698" s="48">
        <f t="shared" si="257"/>
        <v>623.86271941004384</v>
      </c>
      <c r="S2698" s="74">
        <f t="shared" si="258"/>
        <v>56</v>
      </c>
      <c r="T2698" s="6" t="s">
        <v>431</v>
      </c>
      <c r="U2698" s="47" t="s">
        <v>432</v>
      </c>
      <c r="V2698" s="47">
        <v>1</v>
      </c>
      <c r="W2698" s="47">
        <v>1</v>
      </c>
      <c r="X2698" s="47">
        <v>1</v>
      </c>
      <c r="Y2698" s="47">
        <v>1</v>
      </c>
      <c r="Z2698" s="75">
        <v>40855.637523148151</v>
      </c>
      <c r="AA2698" s="6" t="s">
        <v>433</v>
      </c>
      <c r="AB2698" s="47" t="s">
        <v>1582</v>
      </c>
      <c r="AC2698" s="47" t="s">
        <v>12164</v>
      </c>
      <c r="AD2698" s="47" t="s">
        <v>1583</v>
      </c>
      <c r="AE2698" s="47" t="s">
        <v>12172</v>
      </c>
      <c r="AF2698" s="6" t="s">
        <v>12173</v>
      </c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</row>
    <row r="2699" spans="1:43" s="1" customFormat="1" ht="15.75" x14ac:dyDescent="0.25">
      <c r="A2699" s="47">
        <v>2700</v>
      </c>
      <c r="B2699" s="47" t="s">
        <v>12174</v>
      </c>
      <c r="C2699" s="47" t="s">
        <v>1577</v>
      </c>
      <c r="D2699" s="69" t="s">
        <v>1578</v>
      </c>
      <c r="E2699" s="47">
        <v>2005</v>
      </c>
      <c r="F2699" s="69" t="s">
        <v>1579</v>
      </c>
      <c r="G2699" s="69" t="s">
        <v>1580</v>
      </c>
      <c r="H2699" s="69" t="s">
        <v>1581</v>
      </c>
      <c r="I2699" s="70">
        <v>19.687321642380819</v>
      </c>
      <c r="J2699" s="47" t="s">
        <v>430</v>
      </c>
      <c r="K2699" s="47">
        <v>10</v>
      </c>
      <c r="L2699" s="71"/>
      <c r="M2699" s="47">
        <v>75</v>
      </c>
      <c r="N2699" s="48">
        <f t="shared" si="253"/>
        <v>180</v>
      </c>
      <c r="O2699" s="48">
        <f t="shared" si="254"/>
        <v>3543.7178956285475</v>
      </c>
      <c r="P2699" s="72">
        <f t="shared" si="255"/>
        <v>354.37178956285476</v>
      </c>
      <c r="Q2699" s="73">
        <f t="shared" si="256"/>
        <v>584.71345277871035</v>
      </c>
      <c r="R2699" s="48">
        <f t="shared" si="257"/>
        <v>4482.8031379701124</v>
      </c>
      <c r="S2699" s="74">
        <f t="shared" si="258"/>
        <v>56</v>
      </c>
      <c r="T2699" s="6" t="s">
        <v>431</v>
      </c>
      <c r="U2699" s="47" t="s">
        <v>432</v>
      </c>
      <c r="V2699" s="47">
        <v>1</v>
      </c>
      <c r="W2699" s="47">
        <v>1</v>
      </c>
      <c r="X2699" s="47">
        <v>1</v>
      </c>
      <c r="Y2699" s="47">
        <v>1</v>
      </c>
      <c r="Z2699" s="75">
        <v>40855.637523148151</v>
      </c>
      <c r="AA2699" s="6" t="s">
        <v>433</v>
      </c>
      <c r="AB2699" s="47" t="s">
        <v>1582</v>
      </c>
      <c r="AC2699" s="47" t="s">
        <v>1584</v>
      </c>
      <c r="AD2699" s="47" t="s">
        <v>12150</v>
      </c>
      <c r="AE2699" s="47" t="s">
        <v>12175</v>
      </c>
      <c r="AF2699" s="6" t="s">
        <v>12176</v>
      </c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</row>
    <row r="2700" spans="1:43" s="1" customFormat="1" ht="15.75" x14ac:dyDescent="0.25">
      <c r="A2700" s="47">
        <v>2701</v>
      </c>
      <c r="B2700" s="47" t="s">
        <v>12177</v>
      </c>
      <c r="C2700" s="47" t="s">
        <v>4847</v>
      </c>
      <c r="D2700" s="69" t="s">
        <v>1578</v>
      </c>
      <c r="E2700" s="47">
        <v>2005</v>
      </c>
      <c r="F2700" s="69" t="s">
        <v>1579</v>
      </c>
      <c r="G2700" s="69" t="s">
        <v>1580</v>
      </c>
      <c r="H2700" s="69" t="s">
        <v>1581</v>
      </c>
      <c r="I2700" s="70">
        <v>21.762658163143701</v>
      </c>
      <c r="J2700" s="47" t="s">
        <v>430</v>
      </c>
      <c r="K2700" s="47">
        <v>10</v>
      </c>
      <c r="L2700" s="71"/>
      <c r="M2700" s="47">
        <v>75</v>
      </c>
      <c r="N2700" s="48">
        <f t="shared" si="253"/>
        <v>180</v>
      </c>
      <c r="O2700" s="48">
        <f t="shared" si="254"/>
        <v>3917.2784693658664</v>
      </c>
      <c r="P2700" s="72">
        <f t="shared" si="255"/>
        <v>391.72784693658667</v>
      </c>
      <c r="Q2700" s="73">
        <f t="shared" si="256"/>
        <v>646.35094744536798</v>
      </c>
      <c r="R2700" s="48">
        <f t="shared" si="257"/>
        <v>4955.357263747821</v>
      </c>
      <c r="S2700" s="74">
        <f t="shared" si="258"/>
        <v>56</v>
      </c>
      <c r="T2700" s="6" t="s">
        <v>12178</v>
      </c>
      <c r="U2700" s="47" t="s">
        <v>432</v>
      </c>
      <c r="V2700" s="47">
        <v>1</v>
      </c>
      <c r="W2700" s="47">
        <v>1</v>
      </c>
      <c r="X2700" s="47">
        <v>1</v>
      </c>
      <c r="Y2700" s="47">
        <v>1</v>
      </c>
      <c r="Z2700" s="75">
        <v>40855.637523148151</v>
      </c>
      <c r="AA2700" s="6" t="s">
        <v>433</v>
      </c>
      <c r="AB2700" s="47" t="s">
        <v>1582</v>
      </c>
      <c r="AC2700" s="47" t="s">
        <v>12179</v>
      </c>
      <c r="AD2700" s="47" t="s">
        <v>12180</v>
      </c>
      <c r="AE2700" s="47" t="s">
        <v>12181</v>
      </c>
      <c r="AF2700" s="6" t="s">
        <v>12182</v>
      </c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</row>
    <row r="2701" spans="1:43" s="1" customFormat="1" ht="15.75" x14ac:dyDescent="0.25">
      <c r="A2701" s="47">
        <v>2702</v>
      </c>
      <c r="B2701" s="47" t="s">
        <v>12183</v>
      </c>
      <c r="C2701" s="47" t="s">
        <v>1577</v>
      </c>
      <c r="D2701" s="69" t="s">
        <v>1578</v>
      </c>
      <c r="E2701" s="47">
        <v>2005</v>
      </c>
      <c r="F2701" s="69" t="s">
        <v>1581</v>
      </c>
      <c r="G2701" s="69" t="s">
        <v>2723</v>
      </c>
      <c r="H2701" s="69" t="s">
        <v>1579</v>
      </c>
      <c r="I2701" s="70">
        <v>4.548856175227316</v>
      </c>
      <c r="J2701" s="47" t="s">
        <v>430</v>
      </c>
      <c r="K2701" s="47">
        <v>8</v>
      </c>
      <c r="L2701" s="71"/>
      <c r="M2701" s="47">
        <v>75</v>
      </c>
      <c r="N2701" s="48">
        <f t="shared" si="253"/>
        <v>160</v>
      </c>
      <c r="O2701" s="48">
        <f t="shared" si="254"/>
        <v>727.8169880363705</v>
      </c>
      <c r="P2701" s="72">
        <f t="shared" si="255"/>
        <v>72.781698803637056</v>
      </c>
      <c r="Q2701" s="73">
        <f t="shared" si="256"/>
        <v>120.08980302600112</v>
      </c>
      <c r="R2701" s="48">
        <f t="shared" si="257"/>
        <v>920.68848986600869</v>
      </c>
      <c r="S2701" s="74">
        <f t="shared" si="258"/>
        <v>56</v>
      </c>
      <c r="T2701" s="6" t="s">
        <v>431</v>
      </c>
      <c r="U2701" s="47" t="s">
        <v>432</v>
      </c>
      <c r="V2701" s="47">
        <v>1</v>
      </c>
      <c r="W2701" s="47">
        <v>1</v>
      </c>
      <c r="X2701" s="47">
        <v>1</v>
      </c>
      <c r="Y2701" s="47">
        <v>1</v>
      </c>
      <c r="Z2701" s="75">
        <v>40855.637523148151</v>
      </c>
      <c r="AA2701" s="6" t="s">
        <v>433</v>
      </c>
      <c r="AB2701" s="47" t="s">
        <v>1582</v>
      </c>
      <c r="AC2701" s="47"/>
      <c r="AD2701" s="47" t="s">
        <v>12141</v>
      </c>
      <c r="AE2701" s="47" t="s">
        <v>12184</v>
      </c>
      <c r="AF2701" s="6" t="s">
        <v>12185</v>
      </c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</row>
    <row r="2702" spans="1:43" s="1" customFormat="1" ht="15.75" x14ac:dyDescent="0.25">
      <c r="A2702" s="47">
        <v>2703</v>
      </c>
      <c r="B2702" s="47" t="s">
        <v>12186</v>
      </c>
      <c r="C2702" s="47" t="s">
        <v>1577</v>
      </c>
      <c r="D2702" s="69" t="s">
        <v>1578</v>
      </c>
      <c r="E2702" s="47">
        <v>2005</v>
      </c>
      <c r="F2702" s="69" t="s">
        <v>1579</v>
      </c>
      <c r="G2702" s="69" t="s">
        <v>1580</v>
      </c>
      <c r="H2702" s="69" t="s">
        <v>1581</v>
      </c>
      <c r="I2702" s="70">
        <v>64.480510264206117</v>
      </c>
      <c r="J2702" s="47" t="s">
        <v>430</v>
      </c>
      <c r="K2702" s="47">
        <v>8</v>
      </c>
      <c r="L2702" s="71"/>
      <c r="M2702" s="47">
        <v>75</v>
      </c>
      <c r="N2702" s="48">
        <f t="shared" si="253"/>
        <v>160</v>
      </c>
      <c r="O2702" s="48">
        <f t="shared" si="254"/>
        <v>10316.88164227298</v>
      </c>
      <c r="P2702" s="72">
        <f t="shared" si="255"/>
        <v>1031.6881642272981</v>
      </c>
      <c r="Q2702" s="73">
        <f t="shared" si="256"/>
        <v>1702.2854709750416</v>
      </c>
      <c r="R2702" s="48">
        <f t="shared" si="257"/>
        <v>13050.855277475319</v>
      </c>
      <c r="S2702" s="74">
        <f t="shared" si="258"/>
        <v>56</v>
      </c>
      <c r="T2702" s="6" t="s">
        <v>431</v>
      </c>
      <c r="U2702" s="47" t="s">
        <v>432</v>
      </c>
      <c r="V2702" s="47">
        <v>1</v>
      </c>
      <c r="W2702" s="47">
        <v>1</v>
      </c>
      <c r="X2702" s="47">
        <v>1</v>
      </c>
      <c r="Y2702" s="47">
        <v>1</v>
      </c>
      <c r="Z2702" s="75">
        <v>40855.63753472222</v>
      </c>
      <c r="AA2702" s="6" t="s">
        <v>433</v>
      </c>
      <c r="AB2702" s="47" t="s">
        <v>1582</v>
      </c>
      <c r="AC2702" s="47" t="s">
        <v>12142</v>
      </c>
      <c r="AD2702" s="47" t="s">
        <v>12187</v>
      </c>
      <c r="AE2702" s="47" t="s">
        <v>12188</v>
      </c>
      <c r="AF2702" s="6" t="s">
        <v>12189</v>
      </c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</row>
    <row r="2703" spans="1:43" s="1" customFormat="1" ht="15.75" x14ac:dyDescent="0.25">
      <c r="A2703" s="47">
        <v>2704</v>
      </c>
      <c r="B2703" s="47" t="s">
        <v>12190</v>
      </c>
      <c r="C2703" s="47" t="s">
        <v>4125</v>
      </c>
      <c r="D2703" s="69" t="s">
        <v>12191</v>
      </c>
      <c r="E2703" s="47">
        <v>2004</v>
      </c>
      <c r="F2703" s="69" t="s">
        <v>4138</v>
      </c>
      <c r="G2703" s="69" t="s">
        <v>451</v>
      </c>
      <c r="H2703" s="69" t="s">
        <v>451</v>
      </c>
      <c r="I2703" s="70">
        <v>7.8285796782164194</v>
      </c>
      <c r="J2703" s="47" t="s">
        <v>430</v>
      </c>
      <c r="K2703" s="47">
        <v>12</v>
      </c>
      <c r="L2703" s="71"/>
      <c r="M2703" s="47">
        <v>75</v>
      </c>
      <c r="N2703" s="48">
        <f t="shared" si="253"/>
        <v>200</v>
      </c>
      <c r="O2703" s="48">
        <f t="shared" si="254"/>
        <v>1565.715935643284</v>
      </c>
      <c r="P2703" s="72">
        <f t="shared" si="255"/>
        <v>156.5715935643284</v>
      </c>
      <c r="Q2703" s="73">
        <f t="shared" si="256"/>
        <v>258.34312938114186</v>
      </c>
      <c r="R2703" s="48">
        <f t="shared" si="257"/>
        <v>1980.6306585887542</v>
      </c>
      <c r="S2703" s="74">
        <f t="shared" si="258"/>
        <v>55</v>
      </c>
      <c r="T2703" s="6" t="s">
        <v>431</v>
      </c>
      <c r="U2703" s="47" t="s">
        <v>432</v>
      </c>
      <c r="V2703" s="47">
        <v>1</v>
      </c>
      <c r="W2703" s="47">
        <v>1</v>
      </c>
      <c r="X2703" s="47">
        <v>1</v>
      </c>
      <c r="Y2703" s="47">
        <v>1</v>
      </c>
      <c r="Z2703" s="75">
        <v>40855.63753472222</v>
      </c>
      <c r="AA2703" s="6" t="s">
        <v>433</v>
      </c>
      <c r="AB2703" s="47" t="s">
        <v>431</v>
      </c>
      <c r="AC2703" s="47" t="s">
        <v>12192</v>
      </c>
      <c r="AD2703" s="47" t="s">
        <v>12193</v>
      </c>
      <c r="AE2703" s="47" t="s">
        <v>12194</v>
      </c>
      <c r="AF2703" s="6" t="s">
        <v>12195</v>
      </c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</row>
    <row r="2704" spans="1:43" s="1" customFormat="1" ht="15.75" x14ac:dyDescent="0.25">
      <c r="A2704" s="47">
        <v>2705</v>
      </c>
      <c r="B2704" s="47" t="s">
        <v>12196</v>
      </c>
      <c r="C2704" s="47" t="s">
        <v>4125</v>
      </c>
      <c r="D2704" s="69" t="s">
        <v>12191</v>
      </c>
      <c r="E2704" s="47">
        <v>2004</v>
      </c>
      <c r="F2704" s="69" t="s">
        <v>4138</v>
      </c>
      <c r="G2704" s="69" t="s">
        <v>451</v>
      </c>
      <c r="H2704" s="69" t="s">
        <v>451</v>
      </c>
      <c r="I2704" s="70">
        <v>7.5988689707842836</v>
      </c>
      <c r="J2704" s="47" t="s">
        <v>430</v>
      </c>
      <c r="K2704" s="47">
        <v>12</v>
      </c>
      <c r="L2704" s="71"/>
      <c r="M2704" s="47">
        <v>75</v>
      </c>
      <c r="N2704" s="48">
        <f t="shared" si="253"/>
        <v>200</v>
      </c>
      <c r="O2704" s="48">
        <f t="shared" si="254"/>
        <v>1519.7737941568566</v>
      </c>
      <c r="P2704" s="72">
        <f t="shared" si="255"/>
        <v>151.97737941568568</v>
      </c>
      <c r="Q2704" s="73">
        <f t="shared" si="256"/>
        <v>250.76267603588133</v>
      </c>
      <c r="R2704" s="48">
        <f t="shared" si="257"/>
        <v>1922.5138496084237</v>
      </c>
      <c r="S2704" s="74">
        <f t="shared" si="258"/>
        <v>55</v>
      </c>
      <c r="T2704" s="6" t="s">
        <v>431</v>
      </c>
      <c r="U2704" s="47" t="s">
        <v>432</v>
      </c>
      <c r="V2704" s="47">
        <v>1</v>
      </c>
      <c r="W2704" s="47">
        <v>1</v>
      </c>
      <c r="X2704" s="47">
        <v>1</v>
      </c>
      <c r="Y2704" s="47">
        <v>1</v>
      </c>
      <c r="Z2704" s="75">
        <v>40855.63753472222</v>
      </c>
      <c r="AA2704" s="6" t="s">
        <v>433</v>
      </c>
      <c r="AB2704" s="47" t="s">
        <v>431</v>
      </c>
      <c r="AC2704" s="47" t="s">
        <v>12193</v>
      </c>
      <c r="AD2704" s="47" t="s">
        <v>12197</v>
      </c>
      <c r="AE2704" s="47" t="s">
        <v>12198</v>
      </c>
      <c r="AF2704" s="6" t="s">
        <v>12199</v>
      </c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</row>
    <row r="2705" spans="1:43" s="1" customFormat="1" ht="31.5" x14ac:dyDescent="0.25">
      <c r="A2705" s="47">
        <v>2706</v>
      </c>
      <c r="B2705" s="47" t="s">
        <v>12200</v>
      </c>
      <c r="C2705" s="47" t="s">
        <v>4125</v>
      </c>
      <c r="D2705" s="69" t="s">
        <v>12191</v>
      </c>
      <c r="E2705" s="47">
        <v>2004</v>
      </c>
      <c r="F2705" s="69" t="s">
        <v>1942</v>
      </c>
      <c r="G2705" s="69" t="s">
        <v>4138</v>
      </c>
      <c r="H2705" s="69" t="s">
        <v>12201</v>
      </c>
      <c r="I2705" s="70">
        <v>140.7256673661349</v>
      </c>
      <c r="J2705" s="47" t="s">
        <v>430</v>
      </c>
      <c r="K2705" s="47">
        <v>12</v>
      </c>
      <c r="L2705" s="71"/>
      <c r="M2705" s="47">
        <v>75</v>
      </c>
      <c r="N2705" s="48">
        <f t="shared" si="253"/>
        <v>200</v>
      </c>
      <c r="O2705" s="48">
        <f t="shared" si="254"/>
        <v>28145.133473226979</v>
      </c>
      <c r="P2705" s="72">
        <f t="shared" si="255"/>
        <v>2814.5133473226979</v>
      </c>
      <c r="Q2705" s="73">
        <f t="shared" si="256"/>
        <v>4643.9470230824518</v>
      </c>
      <c r="R2705" s="48">
        <f t="shared" si="257"/>
        <v>35603.59384363213</v>
      </c>
      <c r="S2705" s="74">
        <f t="shared" si="258"/>
        <v>55</v>
      </c>
      <c r="T2705" s="6" t="s">
        <v>12202</v>
      </c>
      <c r="U2705" s="47" t="s">
        <v>432</v>
      </c>
      <c r="V2705" s="47">
        <v>1</v>
      </c>
      <c r="W2705" s="47">
        <v>1</v>
      </c>
      <c r="X2705" s="47">
        <v>1</v>
      </c>
      <c r="Y2705" s="47">
        <v>1</v>
      </c>
      <c r="Z2705" s="75">
        <v>40855.63753472222</v>
      </c>
      <c r="AA2705" s="6" t="s">
        <v>433</v>
      </c>
      <c r="AB2705" s="47" t="s">
        <v>431</v>
      </c>
      <c r="AC2705" s="47" t="s">
        <v>12197</v>
      </c>
      <c r="AD2705" s="47" t="s">
        <v>12203</v>
      </c>
      <c r="AE2705" s="47" t="s">
        <v>12204</v>
      </c>
      <c r="AF2705" s="6" t="s">
        <v>12205</v>
      </c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</row>
    <row r="2706" spans="1:43" s="1" customFormat="1" ht="15.75" x14ac:dyDescent="0.25">
      <c r="A2706" s="47">
        <v>2707</v>
      </c>
      <c r="B2706" s="47" t="s">
        <v>12206</v>
      </c>
      <c r="C2706" s="47" t="s">
        <v>1577</v>
      </c>
      <c r="D2706" s="69" t="s">
        <v>1578</v>
      </c>
      <c r="E2706" s="47">
        <v>2005</v>
      </c>
      <c r="F2706" s="69" t="s">
        <v>1581</v>
      </c>
      <c r="G2706" s="69" t="s">
        <v>2723</v>
      </c>
      <c r="H2706" s="69" t="s">
        <v>1579</v>
      </c>
      <c r="I2706" s="70">
        <v>88.421083218431804</v>
      </c>
      <c r="J2706" s="47" t="s">
        <v>430</v>
      </c>
      <c r="K2706" s="47">
        <v>6</v>
      </c>
      <c r="L2706" s="71"/>
      <c r="M2706" s="47">
        <v>75</v>
      </c>
      <c r="N2706" s="48">
        <f t="shared" si="253"/>
        <v>140</v>
      </c>
      <c r="O2706" s="48">
        <f t="shared" si="254"/>
        <v>12378.951650580453</v>
      </c>
      <c r="P2706" s="72">
        <f t="shared" si="255"/>
        <v>1237.8951650580454</v>
      </c>
      <c r="Q2706" s="73">
        <f t="shared" si="256"/>
        <v>2042.5270223457746</v>
      </c>
      <c r="R2706" s="48">
        <f t="shared" si="257"/>
        <v>15659.373837984273</v>
      </c>
      <c r="S2706" s="74">
        <f t="shared" si="258"/>
        <v>56</v>
      </c>
      <c r="T2706" s="6" t="s">
        <v>431</v>
      </c>
      <c r="U2706" s="47" t="s">
        <v>432</v>
      </c>
      <c r="V2706" s="47">
        <v>1</v>
      </c>
      <c r="W2706" s="47">
        <v>1</v>
      </c>
      <c r="X2706" s="47">
        <v>1</v>
      </c>
      <c r="Y2706" s="47">
        <v>1</v>
      </c>
      <c r="Z2706" s="75">
        <v>40855.63753472222</v>
      </c>
      <c r="AA2706" s="6" t="s">
        <v>433</v>
      </c>
      <c r="AB2706" s="47" t="s">
        <v>1582</v>
      </c>
      <c r="AC2706" s="47" t="s">
        <v>12207</v>
      </c>
      <c r="AD2706" s="47"/>
      <c r="AE2706" s="47" t="s">
        <v>12208</v>
      </c>
      <c r="AF2706" s="6" t="s">
        <v>12209</v>
      </c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</row>
    <row r="2707" spans="1:43" s="1" customFormat="1" ht="15.75" x14ac:dyDescent="0.25">
      <c r="A2707" s="47">
        <v>2708</v>
      </c>
      <c r="B2707" s="47" t="s">
        <v>12210</v>
      </c>
      <c r="C2707" s="47" t="s">
        <v>1577</v>
      </c>
      <c r="D2707" s="69" t="s">
        <v>1578</v>
      </c>
      <c r="E2707" s="47">
        <v>2005</v>
      </c>
      <c r="F2707" s="69" t="s">
        <v>1581</v>
      </c>
      <c r="G2707" s="69" t="s">
        <v>1579</v>
      </c>
      <c r="H2707" s="69" t="s">
        <v>451</v>
      </c>
      <c r="I2707" s="70">
        <v>3.049984846421876</v>
      </c>
      <c r="J2707" s="47" t="s">
        <v>430</v>
      </c>
      <c r="K2707" s="47">
        <v>8</v>
      </c>
      <c r="L2707" s="71"/>
      <c r="M2707" s="47">
        <v>75</v>
      </c>
      <c r="N2707" s="48">
        <f t="shared" si="253"/>
        <v>160</v>
      </c>
      <c r="O2707" s="48">
        <f t="shared" si="254"/>
        <v>487.99757542750012</v>
      </c>
      <c r="P2707" s="72">
        <f t="shared" si="255"/>
        <v>48.799757542750015</v>
      </c>
      <c r="Q2707" s="73">
        <f t="shared" si="256"/>
        <v>80.519599945537522</v>
      </c>
      <c r="R2707" s="48">
        <f t="shared" si="257"/>
        <v>617.31693291578767</v>
      </c>
      <c r="S2707" s="74">
        <f t="shared" si="258"/>
        <v>56</v>
      </c>
      <c r="T2707" s="6" t="s">
        <v>431</v>
      </c>
      <c r="U2707" s="47" t="s">
        <v>432</v>
      </c>
      <c r="V2707" s="47">
        <v>1</v>
      </c>
      <c r="W2707" s="47">
        <v>1</v>
      </c>
      <c r="X2707" s="47">
        <v>1</v>
      </c>
      <c r="Y2707" s="47">
        <v>1</v>
      </c>
      <c r="Z2707" s="75">
        <v>40855.63753472222</v>
      </c>
      <c r="AA2707" s="6" t="s">
        <v>433</v>
      </c>
      <c r="AB2707" s="47" t="s">
        <v>1582</v>
      </c>
      <c r="AC2707" s="47" t="s">
        <v>12141</v>
      </c>
      <c r="AD2707" s="47" t="s">
        <v>12211</v>
      </c>
      <c r="AE2707" s="47" t="s">
        <v>12212</v>
      </c>
      <c r="AF2707" s="6" t="s">
        <v>12213</v>
      </c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</row>
    <row r="2708" spans="1:43" s="1" customFormat="1" ht="15.75" x14ac:dyDescent="0.25">
      <c r="A2708" s="47">
        <v>2709</v>
      </c>
      <c r="B2708" s="47" t="s">
        <v>12214</v>
      </c>
      <c r="C2708" s="47" t="s">
        <v>1577</v>
      </c>
      <c r="D2708" s="69" t="s">
        <v>1578</v>
      </c>
      <c r="E2708" s="47">
        <v>2005</v>
      </c>
      <c r="F2708" s="69" t="s">
        <v>1581</v>
      </c>
      <c r="G2708" s="69" t="s">
        <v>1579</v>
      </c>
      <c r="H2708" s="69" t="s">
        <v>457</v>
      </c>
      <c r="I2708" s="70">
        <v>22.571249431972621</v>
      </c>
      <c r="J2708" s="47" t="s">
        <v>430</v>
      </c>
      <c r="K2708" s="47">
        <v>8</v>
      </c>
      <c r="L2708" s="71"/>
      <c r="M2708" s="47">
        <v>75</v>
      </c>
      <c r="N2708" s="48">
        <f t="shared" si="253"/>
        <v>160</v>
      </c>
      <c r="O2708" s="48">
        <f t="shared" si="254"/>
        <v>3611.3999091156193</v>
      </c>
      <c r="P2708" s="72">
        <f t="shared" si="255"/>
        <v>361.13999091156194</v>
      </c>
      <c r="Q2708" s="73">
        <f t="shared" si="256"/>
        <v>595.88098500407716</v>
      </c>
      <c r="R2708" s="48">
        <f t="shared" si="257"/>
        <v>4568.4208850312589</v>
      </c>
      <c r="S2708" s="74">
        <f t="shared" si="258"/>
        <v>56</v>
      </c>
      <c r="T2708" s="6" t="s">
        <v>431</v>
      </c>
      <c r="U2708" s="47" t="s">
        <v>432</v>
      </c>
      <c r="V2708" s="47">
        <v>1</v>
      </c>
      <c r="W2708" s="47">
        <v>1</v>
      </c>
      <c r="X2708" s="47">
        <v>1</v>
      </c>
      <c r="Y2708" s="47">
        <v>1</v>
      </c>
      <c r="Z2708" s="75">
        <v>40855.63753472222</v>
      </c>
      <c r="AA2708" s="6" t="s">
        <v>433</v>
      </c>
      <c r="AB2708" s="47" t="s">
        <v>1582</v>
      </c>
      <c r="AC2708" s="47" t="s">
        <v>12215</v>
      </c>
      <c r="AD2708" s="47" t="s">
        <v>12216</v>
      </c>
      <c r="AE2708" s="47" t="s">
        <v>12217</v>
      </c>
      <c r="AF2708" s="6" t="s">
        <v>12218</v>
      </c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</row>
    <row r="2709" spans="1:43" s="1" customFormat="1" ht="15.75" x14ac:dyDescent="0.25">
      <c r="A2709" s="47">
        <v>2713</v>
      </c>
      <c r="B2709" s="47" t="s">
        <v>12219</v>
      </c>
      <c r="C2709" s="47" t="s">
        <v>1577</v>
      </c>
      <c r="D2709" s="69" t="s">
        <v>1578</v>
      </c>
      <c r="E2709" s="47">
        <v>2005</v>
      </c>
      <c r="F2709" s="69" t="s">
        <v>1579</v>
      </c>
      <c r="G2709" s="69" t="s">
        <v>1580</v>
      </c>
      <c r="H2709" s="69" t="s">
        <v>1581</v>
      </c>
      <c r="I2709" s="70">
        <v>4.8887286226187934</v>
      </c>
      <c r="J2709" s="47" t="s">
        <v>430</v>
      </c>
      <c r="K2709" s="47">
        <v>10</v>
      </c>
      <c r="L2709" s="71"/>
      <c r="M2709" s="47">
        <v>75</v>
      </c>
      <c r="N2709" s="48">
        <f t="shared" si="253"/>
        <v>180</v>
      </c>
      <c r="O2709" s="48">
        <f t="shared" si="254"/>
        <v>879.97115207138279</v>
      </c>
      <c r="P2709" s="72">
        <f t="shared" si="255"/>
        <v>87.997115207138279</v>
      </c>
      <c r="Q2709" s="73">
        <f t="shared" si="256"/>
        <v>145.19524009177817</v>
      </c>
      <c r="R2709" s="48">
        <f t="shared" si="257"/>
        <v>1113.1635073702994</v>
      </c>
      <c r="S2709" s="74">
        <f t="shared" si="258"/>
        <v>56</v>
      </c>
      <c r="T2709" s="6" t="s">
        <v>431</v>
      </c>
      <c r="U2709" s="47" t="s">
        <v>432</v>
      </c>
      <c r="V2709" s="47">
        <v>1</v>
      </c>
      <c r="W2709" s="47">
        <v>1</v>
      </c>
      <c r="X2709" s="47">
        <v>1</v>
      </c>
      <c r="Y2709" s="47">
        <v>1</v>
      </c>
      <c r="Z2709" s="75">
        <v>40855.63753472222</v>
      </c>
      <c r="AA2709" s="6" t="s">
        <v>433</v>
      </c>
      <c r="AB2709" s="47" t="s">
        <v>1582</v>
      </c>
      <c r="AC2709" s="47"/>
      <c r="AD2709" s="47" t="s">
        <v>12168</v>
      </c>
      <c r="AE2709" s="47" t="s">
        <v>12220</v>
      </c>
      <c r="AF2709" s="6" t="s">
        <v>12221</v>
      </c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</row>
    <row r="2710" spans="1:43" s="1" customFormat="1" ht="15.75" x14ac:dyDescent="0.25">
      <c r="A2710" s="47">
        <v>2714</v>
      </c>
      <c r="B2710" s="47" t="s">
        <v>12222</v>
      </c>
      <c r="C2710" s="47" t="s">
        <v>4125</v>
      </c>
      <c r="D2710" s="69" t="s">
        <v>4126</v>
      </c>
      <c r="E2710" s="47">
        <v>1978</v>
      </c>
      <c r="F2710" s="69" t="s">
        <v>5376</v>
      </c>
      <c r="G2710" s="69" t="s">
        <v>5371</v>
      </c>
      <c r="H2710" s="69" t="s">
        <v>12223</v>
      </c>
      <c r="I2710" s="70">
        <v>4.0021754200413824</v>
      </c>
      <c r="J2710" s="47" t="s">
        <v>799</v>
      </c>
      <c r="K2710" s="47">
        <v>6</v>
      </c>
      <c r="L2710" s="71"/>
      <c r="M2710" s="47">
        <v>75</v>
      </c>
      <c r="N2710" s="48">
        <f t="shared" si="253"/>
        <v>140</v>
      </c>
      <c r="O2710" s="48">
        <f t="shared" si="254"/>
        <v>560.30455880579348</v>
      </c>
      <c r="P2710" s="72">
        <f t="shared" si="255"/>
        <v>56.030455880579353</v>
      </c>
      <c r="Q2710" s="73">
        <f t="shared" si="256"/>
        <v>92.450252202955923</v>
      </c>
      <c r="R2710" s="48">
        <f t="shared" si="257"/>
        <v>708.78526688932868</v>
      </c>
      <c r="S2710" s="74">
        <f t="shared" si="258"/>
        <v>29</v>
      </c>
      <c r="T2710" s="6" t="s">
        <v>431</v>
      </c>
      <c r="U2710" s="47" t="s">
        <v>432</v>
      </c>
      <c r="V2710" s="47">
        <v>1</v>
      </c>
      <c r="W2710" s="47">
        <v>1</v>
      </c>
      <c r="X2710" s="47">
        <v>1</v>
      </c>
      <c r="Y2710" s="47">
        <v>1</v>
      </c>
      <c r="Z2710" s="75">
        <v>40855.63753472222</v>
      </c>
      <c r="AA2710" s="6" t="s">
        <v>433</v>
      </c>
      <c r="AB2710" s="47" t="s">
        <v>4120</v>
      </c>
      <c r="AC2710" s="47"/>
      <c r="AD2710" s="47" t="s">
        <v>12224</v>
      </c>
      <c r="AE2710" s="47" t="s">
        <v>12225</v>
      </c>
      <c r="AF2710" s="6" t="s">
        <v>12226</v>
      </c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</row>
    <row r="2711" spans="1:43" s="1" customFormat="1" ht="15.75" x14ac:dyDescent="0.25">
      <c r="A2711" s="47">
        <v>2715</v>
      </c>
      <c r="B2711" s="47" t="s">
        <v>12227</v>
      </c>
      <c r="C2711" s="47" t="s">
        <v>4125</v>
      </c>
      <c r="D2711" s="69" t="s">
        <v>9211</v>
      </c>
      <c r="E2711" s="47">
        <v>1996</v>
      </c>
      <c r="F2711" s="69" t="s">
        <v>9212</v>
      </c>
      <c r="G2711" s="69" t="s">
        <v>451</v>
      </c>
      <c r="H2711" s="69" t="s">
        <v>451</v>
      </c>
      <c r="I2711" s="70">
        <v>64.927387210283001</v>
      </c>
      <c r="J2711" s="47" t="s">
        <v>430</v>
      </c>
      <c r="K2711" s="47">
        <v>8</v>
      </c>
      <c r="L2711" s="71"/>
      <c r="M2711" s="47">
        <v>75</v>
      </c>
      <c r="N2711" s="48">
        <f t="shared" si="253"/>
        <v>160</v>
      </c>
      <c r="O2711" s="48">
        <f t="shared" si="254"/>
        <v>10388.381953645279</v>
      </c>
      <c r="P2711" s="72">
        <f t="shared" si="255"/>
        <v>1038.838195364528</v>
      </c>
      <c r="Q2711" s="73">
        <f t="shared" si="256"/>
        <v>1714.0830223514711</v>
      </c>
      <c r="R2711" s="48">
        <f t="shared" si="257"/>
        <v>13141.303171361278</v>
      </c>
      <c r="S2711" s="74">
        <f t="shared" si="258"/>
        <v>47</v>
      </c>
      <c r="T2711" s="6" t="s">
        <v>431</v>
      </c>
      <c r="U2711" s="47" t="s">
        <v>432</v>
      </c>
      <c r="V2711" s="47">
        <v>1</v>
      </c>
      <c r="W2711" s="47">
        <v>1</v>
      </c>
      <c r="X2711" s="47">
        <v>1</v>
      </c>
      <c r="Y2711" s="47">
        <v>1</v>
      </c>
      <c r="Z2711" s="75">
        <v>42032.367465277777</v>
      </c>
      <c r="AA2711" s="6" t="s">
        <v>433</v>
      </c>
      <c r="AB2711" s="47" t="s">
        <v>9213</v>
      </c>
      <c r="AC2711" s="47" t="s">
        <v>12228</v>
      </c>
      <c r="AD2711" s="47"/>
      <c r="AE2711" s="47" t="s">
        <v>12229</v>
      </c>
      <c r="AF2711" s="6" t="s">
        <v>12230</v>
      </c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</row>
    <row r="2712" spans="1:43" s="1" customFormat="1" ht="15.75" x14ac:dyDescent="0.25">
      <c r="A2712" s="47">
        <v>2716</v>
      </c>
      <c r="B2712" s="47" t="s">
        <v>12231</v>
      </c>
      <c r="C2712" s="47" t="s">
        <v>4125</v>
      </c>
      <c r="D2712" s="69" t="s">
        <v>9211</v>
      </c>
      <c r="E2712" s="47">
        <v>1996</v>
      </c>
      <c r="F2712" s="69" t="s">
        <v>9212</v>
      </c>
      <c r="G2712" s="69" t="s">
        <v>451</v>
      </c>
      <c r="H2712" s="69" t="s">
        <v>451</v>
      </c>
      <c r="I2712" s="70">
        <v>64.927417951216214</v>
      </c>
      <c r="J2712" s="47" t="s">
        <v>430</v>
      </c>
      <c r="K2712" s="47">
        <v>3</v>
      </c>
      <c r="L2712" s="71"/>
      <c r="M2712" s="47">
        <v>75</v>
      </c>
      <c r="N2712" s="48">
        <v>65</v>
      </c>
      <c r="O2712" s="48">
        <f t="shared" si="254"/>
        <v>4220.2821668290535</v>
      </c>
      <c r="P2712" s="72">
        <f t="shared" si="255"/>
        <v>422.02821668290539</v>
      </c>
      <c r="Q2712" s="73">
        <f t="shared" si="256"/>
        <v>696.34655752679384</v>
      </c>
      <c r="R2712" s="48">
        <f t="shared" si="257"/>
        <v>5338.6569410387528</v>
      </c>
      <c r="S2712" s="74">
        <f t="shared" si="258"/>
        <v>47</v>
      </c>
      <c r="T2712" s="6" t="s">
        <v>431</v>
      </c>
      <c r="U2712" s="47" t="s">
        <v>432</v>
      </c>
      <c r="V2712" s="47">
        <v>1</v>
      </c>
      <c r="W2712" s="47">
        <v>1</v>
      </c>
      <c r="X2712" s="47">
        <v>1</v>
      </c>
      <c r="Y2712" s="47">
        <v>1</v>
      </c>
      <c r="Z2712" s="75">
        <v>40855.63753472222</v>
      </c>
      <c r="AA2712" s="6" t="s">
        <v>433</v>
      </c>
      <c r="AB2712" s="47" t="s">
        <v>9213</v>
      </c>
      <c r="AC2712" s="47" t="s">
        <v>12232</v>
      </c>
      <c r="AD2712" s="47"/>
      <c r="AE2712" s="47" t="s">
        <v>12233</v>
      </c>
      <c r="AF2712" s="6" t="s">
        <v>12234</v>
      </c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</row>
    <row r="2713" spans="1:43" s="1" customFormat="1" ht="15.75" x14ac:dyDescent="0.25">
      <c r="A2713" s="47">
        <v>2717</v>
      </c>
      <c r="B2713" s="47" t="s">
        <v>12235</v>
      </c>
      <c r="C2713" s="47" t="s">
        <v>4125</v>
      </c>
      <c r="D2713" s="69" t="s">
        <v>9211</v>
      </c>
      <c r="E2713" s="47">
        <v>1996</v>
      </c>
      <c r="F2713" s="69" t="s">
        <v>9212</v>
      </c>
      <c r="G2713" s="69" t="s">
        <v>451</v>
      </c>
      <c r="H2713" s="69" t="s">
        <v>451</v>
      </c>
      <c r="I2713" s="70">
        <v>1.906512442387748</v>
      </c>
      <c r="J2713" s="47" t="s">
        <v>430</v>
      </c>
      <c r="K2713" s="47">
        <v>8</v>
      </c>
      <c r="L2713" s="71"/>
      <c r="M2713" s="47">
        <v>75</v>
      </c>
      <c r="N2713" s="48">
        <f>IF(K2713=4,100,IF(K2713=6,140,IF(K2713=8,160,IF(K2713=10,180,IF(K2713=12,200,IF(K2713=14,225,IF(K2713=16,275,IF(K2713=18,350,0))))))))</f>
        <v>160</v>
      </c>
      <c r="O2713" s="48">
        <f t="shared" si="254"/>
        <v>305.04199078203965</v>
      </c>
      <c r="P2713" s="72">
        <f t="shared" si="255"/>
        <v>30.504199078203968</v>
      </c>
      <c r="Q2713" s="73">
        <f t="shared" si="256"/>
        <v>50.331928479036542</v>
      </c>
      <c r="R2713" s="48">
        <f t="shared" si="257"/>
        <v>385.87811833928015</v>
      </c>
      <c r="S2713" s="74">
        <f t="shared" si="258"/>
        <v>47</v>
      </c>
      <c r="T2713" s="6" t="s">
        <v>431</v>
      </c>
      <c r="U2713" s="47" t="s">
        <v>432</v>
      </c>
      <c r="V2713" s="47">
        <v>1</v>
      </c>
      <c r="W2713" s="47">
        <v>1</v>
      </c>
      <c r="X2713" s="47">
        <v>1</v>
      </c>
      <c r="Y2713" s="47">
        <v>1</v>
      </c>
      <c r="Z2713" s="75">
        <v>40855.63753472222</v>
      </c>
      <c r="AA2713" s="6" t="s">
        <v>433</v>
      </c>
      <c r="AB2713" s="47" t="s">
        <v>9213</v>
      </c>
      <c r="AC2713" s="47" t="s">
        <v>9214</v>
      </c>
      <c r="AD2713" s="47" t="s">
        <v>12236</v>
      </c>
      <c r="AE2713" s="47" t="s">
        <v>12237</v>
      </c>
      <c r="AF2713" s="6" t="s">
        <v>12238</v>
      </c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</row>
    <row r="2714" spans="1:43" s="1" customFormat="1" ht="15.75" x14ac:dyDescent="0.25">
      <c r="A2714" s="47">
        <v>2718</v>
      </c>
      <c r="B2714" s="47" t="s">
        <v>12239</v>
      </c>
      <c r="C2714" s="47" t="s">
        <v>4125</v>
      </c>
      <c r="D2714" s="69" t="s">
        <v>9211</v>
      </c>
      <c r="E2714" s="47">
        <v>1996</v>
      </c>
      <c r="F2714" s="69" t="s">
        <v>9212</v>
      </c>
      <c r="G2714" s="69" t="s">
        <v>451</v>
      </c>
      <c r="H2714" s="69" t="s">
        <v>451</v>
      </c>
      <c r="I2714" s="70">
        <v>1.9065235597015151</v>
      </c>
      <c r="J2714" s="47" t="s">
        <v>430</v>
      </c>
      <c r="K2714" s="47">
        <v>3</v>
      </c>
      <c r="L2714" s="71"/>
      <c r="M2714" s="47">
        <v>75</v>
      </c>
      <c r="N2714" s="48">
        <v>65</v>
      </c>
      <c r="O2714" s="48">
        <f t="shared" si="254"/>
        <v>123.92403138059848</v>
      </c>
      <c r="P2714" s="72">
        <f t="shared" si="255"/>
        <v>12.392403138059848</v>
      </c>
      <c r="Q2714" s="73">
        <f t="shared" si="256"/>
        <v>20.447465177798748</v>
      </c>
      <c r="R2714" s="48">
        <f t="shared" si="257"/>
        <v>156.76389969645709</v>
      </c>
      <c r="S2714" s="74">
        <f t="shared" si="258"/>
        <v>47</v>
      </c>
      <c r="T2714" s="6" t="s">
        <v>431</v>
      </c>
      <c r="U2714" s="47" t="s">
        <v>432</v>
      </c>
      <c r="V2714" s="47">
        <v>1</v>
      </c>
      <c r="W2714" s="47">
        <v>1</v>
      </c>
      <c r="X2714" s="47">
        <v>1</v>
      </c>
      <c r="Y2714" s="47">
        <v>1</v>
      </c>
      <c r="Z2714" s="75">
        <v>40855.637546296297</v>
      </c>
      <c r="AA2714" s="6" t="s">
        <v>433</v>
      </c>
      <c r="AB2714" s="47" t="s">
        <v>9213</v>
      </c>
      <c r="AC2714" s="47" t="s">
        <v>9215</v>
      </c>
      <c r="AD2714" s="47" t="s">
        <v>12232</v>
      </c>
      <c r="AE2714" s="47" t="s">
        <v>12240</v>
      </c>
      <c r="AF2714" s="6" t="s">
        <v>12241</v>
      </c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</row>
    <row r="2715" spans="1:43" s="1" customFormat="1" ht="15.75" x14ac:dyDescent="0.25">
      <c r="A2715" s="47">
        <v>2719</v>
      </c>
      <c r="B2715" s="47" t="s">
        <v>12242</v>
      </c>
      <c r="C2715" s="47" t="s">
        <v>4125</v>
      </c>
      <c r="D2715" s="69" t="s">
        <v>9211</v>
      </c>
      <c r="E2715" s="47">
        <v>1996</v>
      </c>
      <c r="F2715" s="69" t="s">
        <v>9212</v>
      </c>
      <c r="G2715" s="69" t="s">
        <v>451</v>
      </c>
      <c r="H2715" s="69" t="s">
        <v>451</v>
      </c>
      <c r="I2715" s="70">
        <v>2.7294151084336931</v>
      </c>
      <c r="J2715" s="47" t="s">
        <v>430</v>
      </c>
      <c r="K2715" s="47">
        <v>8</v>
      </c>
      <c r="L2715" s="71"/>
      <c r="M2715" s="47">
        <v>75</v>
      </c>
      <c r="N2715" s="48">
        <f t="shared" ref="N2715:N2778" si="259">IF(K2715=4,100,IF(K2715=6,140,IF(K2715=8,160,IF(K2715=10,180,IF(K2715=12,200,IF(K2715=14,225,IF(K2715=16,275,IF(K2715=18,350,0))))))))</f>
        <v>160</v>
      </c>
      <c r="O2715" s="48">
        <f t="shared" si="254"/>
        <v>436.7064173493909</v>
      </c>
      <c r="P2715" s="72">
        <f t="shared" si="255"/>
        <v>43.670641734939096</v>
      </c>
      <c r="Q2715" s="73">
        <f t="shared" si="256"/>
        <v>72.056558862649496</v>
      </c>
      <c r="R2715" s="48">
        <f t="shared" si="257"/>
        <v>552.43361794697944</v>
      </c>
      <c r="S2715" s="74">
        <f t="shared" si="258"/>
        <v>47</v>
      </c>
      <c r="T2715" s="6" t="s">
        <v>431</v>
      </c>
      <c r="U2715" s="47" t="s">
        <v>432</v>
      </c>
      <c r="V2715" s="47">
        <v>1</v>
      </c>
      <c r="W2715" s="47">
        <v>1</v>
      </c>
      <c r="X2715" s="47">
        <v>1</v>
      </c>
      <c r="Y2715" s="47">
        <v>1</v>
      </c>
      <c r="Z2715" s="75">
        <v>40855.637546296297</v>
      </c>
      <c r="AA2715" s="6" t="s">
        <v>433</v>
      </c>
      <c r="AB2715" s="47" t="s">
        <v>9213</v>
      </c>
      <c r="AC2715" s="47" t="s">
        <v>9215</v>
      </c>
      <c r="AD2715" s="47" t="s">
        <v>12243</v>
      </c>
      <c r="AE2715" s="47" t="s">
        <v>12244</v>
      </c>
      <c r="AF2715" s="6" t="s">
        <v>12245</v>
      </c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</row>
    <row r="2716" spans="1:43" s="1" customFormat="1" ht="15.75" x14ac:dyDescent="0.25">
      <c r="A2716" s="47">
        <v>2720</v>
      </c>
      <c r="B2716" s="47" t="s">
        <v>12246</v>
      </c>
      <c r="C2716" s="47" t="s">
        <v>4125</v>
      </c>
      <c r="D2716" s="69" t="s">
        <v>4126</v>
      </c>
      <c r="E2716" s="47">
        <v>1978</v>
      </c>
      <c r="F2716" s="69" t="s">
        <v>5376</v>
      </c>
      <c r="G2716" s="69" t="s">
        <v>5371</v>
      </c>
      <c r="H2716" s="69" t="s">
        <v>12223</v>
      </c>
      <c r="I2716" s="70">
        <v>3.1374453928813399</v>
      </c>
      <c r="J2716" s="47" t="s">
        <v>799</v>
      </c>
      <c r="K2716" s="47">
        <v>8</v>
      </c>
      <c r="L2716" s="71"/>
      <c r="M2716" s="47">
        <v>75</v>
      </c>
      <c r="N2716" s="48">
        <f t="shared" si="259"/>
        <v>160</v>
      </c>
      <c r="O2716" s="48">
        <f t="shared" si="254"/>
        <v>501.99126286101438</v>
      </c>
      <c r="P2716" s="72">
        <f t="shared" si="255"/>
        <v>50.199126286101439</v>
      </c>
      <c r="Q2716" s="73">
        <f t="shared" si="256"/>
        <v>82.828558372067377</v>
      </c>
      <c r="R2716" s="48">
        <f t="shared" si="257"/>
        <v>635.01894751918326</v>
      </c>
      <c r="S2716" s="74">
        <f t="shared" si="258"/>
        <v>29</v>
      </c>
      <c r="T2716" s="6" t="s">
        <v>431</v>
      </c>
      <c r="U2716" s="47" t="s">
        <v>432</v>
      </c>
      <c r="V2716" s="47">
        <v>1</v>
      </c>
      <c r="W2716" s="47">
        <v>1</v>
      </c>
      <c r="X2716" s="47">
        <v>1</v>
      </c>
      <c r="Y2716" s="47">
        <v>1</v>
      </c>
      <c r="Z2716" s="75">
        <v>40855.637546296297</v>
      </c>
      <c r="AA2716" s="6" t="s">
        <v>433</v>
      </c>
      <c r="AB2716" s="47" t="s">
        <v>4120</v>
      </c>
      <c r="AC2716" s="47"/>
      <c r="AD2716" s="47"/>
      <c r="AE2716" s="47" t="s">
        <v>12247</v>
      </c>
      <c r="AF2716" s="6" t="s">
        <v>12248</v>
      </c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</row>
    <row r="2717" spans="1:43" s="1" customFormat="1" ht="15.75" x14ac:dyDescent="0.25">
      <c r="A2717" s="47">
        <v>2721</v>
      </c>
      <c r="B2717" s="47" t="s">
        <v>12249</v>
      </c>
      <c r="C2717" s="47" t="s">
        <v>4125</v>
      </c>
      <c r="D2717" s="69" t="s">
        <v>4126</v>
      </c>
      <c r="E2717" s="47">
        <v>1978</v>
      </c>
      <c r="F2717" s="69" t="s">
        <v>4132</v>
      </c>
      <c r="G2717" s="69" t="s">
        <v>451</v>
      </c>
      <c r="H2717" s="69" t="s">
        <v>451</v>
      </c>
      <c r="I2717" s="70">
        <v>34.10330680436963</v>
      </c>
      <c r="J2717" s="47" t="s">
        <v>799</v>
      </c>
      <c r="K2717" s="47">
        <v>8</v>
      </c>
      <c r="L2717" s="71"/>
      <c r="M2717" s="47">
        <v>75</v>
      </c>
      <c r="N2717" s="48">
        <f t="shared" si="259"/>
        <v>160</v>
      </c>
      <c r="O2717" s="48">
        <f t="shared" si="254"/>
        <v>5456.5290886991406</v>
      </c>
      <c r="P2717" s="72">
        <f t="shared" si="255"/>
        <v>545.65290886991409</v>
      </c>
      <c r="Q2717" s="73">
        <f t="shared" si="256"/>
        <v>900.32729963535826</v>
      </c>
      <c r="R2717" s="48">
        <f t="shared" si="257"/>
        <v>6902.5092972044131</v>
      </c>
      <c r="S2717" s="74">
        <f t="shared" si="258"/>
        <v>29</v>
      </c>
      <c r="T2717" s="6" t="s">
        <v>431</v>
      </c>
      <c r="U2717" s="47" t="s">
        <v>432</v>
      </c>
      <c r="V2717" s="47">
        <v>1</v>
      </c>
      <c r="W2717" s="47">
        <v>1</v>
      </c>
      <c r="X2717" s="47">
        <v>1</v>
      </c>
      <c r="Y2717" s="47">
        <v>1</v>
      </c>
      <c r="Z2717" s="75">
        <v>40855.637546296297</v>
      </c>
      <c r="AA2717" s="6" t="s">
        <v>433</v>
      </c>
      <c r="AB2717" s="47" t="s">
        <v>4120</v>
      </c>
      <c r="AC2717" s="47" t="s">
        <v>4134</v>
      </c>
      <c r="AD2717" s="47" t="s">
        <v>12250</v>
      </c>
      <c r="AE2717" s="47" t="s">
        <v>12251</v>
      </c>
      <c r="AF2717" s="6" t="s">
        <v>12252</v>
      </c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</row>
    <row r="2718" spans="1:43" s="1" customFormat="1" ht="15.75" x14ac:dyDescent="0.25">
      <c r="A2718" s="47">
        <v>2722</v>
      </c>
      <c r="B2718" s="47" t="s">
        <v>12253</v>
      </c>
      <c r="C2718" s="47" t="s">
        <v>4125</v>
      </c>
      <c r="D2718" s="69" t="s">
        <v>4126</v>
      </c>
      <c r="E2718" s="47">
        <v>1978</v>
      </c>
      <c r="F2718" s="69" t="s">
        <v>4132</v>
      </c>
      <c r="G2718" s="69" t="s">
        <v>451</v>
      </c>
      <c r="H2718" s="69" t="s">
        <v>451</v>
      </c>
      <c r="I2718" s="70">
        <v>89.778706164298882</v>
      </c>
      <c r="J2718" s="47" t="s">
        <v>799</v>
      </c>
      <c r="K2718" s="47">
        <v>8</v>
      </c>
      <c r="L2718" s="71"/>
      <c r="M2718" s="47">
        <v>75</v>
      </c>
      <c r="N2718" s="48">
        <f t="shared" si="259"/>
        <v>160</v>
      </c>
      <c r="O2718" s="48">
        <f t="shared" si="254"/>
        <v>14364.592986287822</v>
      </c>
      <c r="P2718" s="72">
        <f t="shared" si="255"/>
        <v>1436.4592986287823</v>
      </c>
      <c r="Q2718" s="73">
        <f t="shared" si="256"/>
        <v>2370.1578427374907</v>
      </c>
      <c r="R2718" s="48">
        <f t="shared" si="257"/>
        <v>18171.210127654096</v>
      </c>
      <c r="S2718" s="74">
        <f t="shared" si="258"/>
        <v>29</v>
      </c>
      <c r="T2718" s="6" t="s">
        <v>431</v>
      </c>
      <c r="U2718" s="47" t="s">
        <v>432</v>
      </c>
      <c r="V2718" s="47">
        <v>1</v>
      </c>
      <c r="W2718" s="47">
        <v>1</v>
      </c>
      <c r="X2718" s="47">
        <v>1</v>
      </c>
      <c r="Y2718" s="47">
        <v>1</v>
      </c>
      <c r="Z2718" s="75">
        <v>40855.637546296297</v>
      </c>
      <c r="AA2718" s="6" t="s">
        <v>433</v>
      </c>
      <c r="AB2718" s="47" t="s">
        <v>4120</v>
      </c>
      <c r="AC2718" s="47" t="s">
        <v>12250</v>
      </c>
      <c r="AD2718" s="47"/>
      <c r="AE2718" s="47" t="s">
        <v>12254</v>
      </c>
      <c r="AF2718" s="6" t="s">
        <v>12255</v>
      </c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</row>
    <row r="2719" spans="1:43" s="1" customFormat="1" ht="31.5" x14ac:dyDescent="0.25">
      <c r="A2719" s="47">
        <v>2723</v>
      </c>
      <c r="B2719" s="47" t="s">
        <v>12256</v>
      </c>
      <c r="C2719" s="47" t="s">
        <v>4125</v>
      </c>
      <c r="D2719" s="69" t="s">
        <v>918</v>
      </c>
      <c r="E2719" s="47">
        <v>1977</v>
      </c>
      <c r="F2719" s="69" t="s">
        <v>4138</v>
      </c>
      <c r="G2719" s="69" t="s">
        <v>451</v>
      </c>
      <c r="H2719" s="69" t="s">
        <v>451</v>
      </c>
      <c r="I2719" s="70">
        <v>31.522796250015279</v>
      </c>
      <c r="J2719" s="47" t="s">
        <v>799</v>
      </c>
      <c r="K2719" s="47">
        <v>12</v>
      </c>
      <c r="L2719" s="71"/>
      <c r="M2719" s="47">
        <v>75</v>
      </c>
      <c r="N2719" s="48">
        <f t="shared" si="259"/>
        <v>200</v>
      </c>
      <c r="O2719" s="48">
        <f t="shared" si="254"/>
        <v>6304.5592500030561</v>
      </c>
      <c r="P2719" s="72">
        <f t="shared" si="255"/>
        <v>630.45592500030568</v>
      </c>
      <c r="Q2719" s="73">
        <f t="shared" si="256"/>
        <v>1040.2522762505043</v>
      </c>
      <c r="R2719" s="48">
        <f t="shared" si="257"/>
        <v>7975.2674512538661</v>
      </c>
      <c r="S2719" s="74">
        <f t="shared" si="258"/>
        <v>28</v>
      </c>
      <c r="T2719" s="6" t="s">
        <v>431</v>
      </c>
      <c r="U2719" s="47" t="s">
        <v>432</v>
      </c>
      <c r="V2719" s="47">
        <v>1</v>
      </c>
      <c r="W2719" s="47">
        <v>1</v>
      </c>
      <c r="X2719" s="47">
        <v>1</v>
      </c>
      <c r="Y2719" s="47">
        <v>1</v>
      </c>
      <c r="Z2719" s="75">
        <v>40855.637546296297</v>
      </c>
      <c r="AA2719" s="6" t="s">
        <v>433</v>
      </c>
      <c r="AB2719" s="47" t="s">
        <v>920</v>
      </c>
      <c r="AC2719" s="47" t="s">
        <v>12192</v>
      </c>
      <c r="AD2719" s="47" t="s">
        <v>5404</v>
      </c>
      <c r="AE2719" s="47" t="s">
        <v>12257</v>
      </c>
      <c r="AF2719" s="6" t="s">
        <v>12258</v>
      </c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</row>
    <row r="2720" spans="1:43" s="1" customFormat="1" ht="15.75" x14ac:dyDescent="0.25">
      <c r="A2720" s="47">
        <v>2724</v>
      </c>
      <c r="B2720" s="47" t="s">
        <v>12259</v>
      </c>
      <c r="C2720" s="47" t="s">
        <v>3933</v>
      </c>
      <c r="D2720" s="69" t="s">
        <v>12260</v>
      </c>
      <c r="E2720" s="47">
        <v>1996</v>
      </c>
      <c r="F2720" s="69" t="s">
        <v>6937</v>
      </c>
      <c r="G2720" s="69" t="s">
        <v>451</v>
      </c>
      <c r="H2720" s="69" t="s">
        <v>451</v>
      </c>
      <c r="I2720" s="70">
        <v>3.0000008816678259</v>
      </c>
      <c r="J2720" s="47" t="s">
        <v>430</v>
      </c>
      <c r="K2720" s="47">
        <v>6</v>
      </c>
      <c r="L2720" s="71"/>
      <c r="M2720" s="47">
        <v>75</v>
      </c>
      <c r="N2720" s="48">
        <f t="shared" si="259"/>
        <v>140</v>
      </c>
      <c r="O2720" s="48">
        <f t="shared" si="254"/>
        <v>420.00012343349562</v>
      </c>
      <c r="P2720" s="72">
        <f t="shared" si="255"/>
        <v>42.000012343349567</v>
      </c>
      <c r="Q2720" s="73">
        <f t="shared" si="256"/>
        <v>69.30002036652678</v>
      </c>
      <c r="R2720" s="48">
        <f t="shared" si="257"/>
        <v>531.30015614337196</v>
      </c>
      <c r="S2720" s="74">
        <f t="shared" si="258"/>
        <v>47</v>
      </c>
      <c r="T2720" s="6" t="s">
        <v>431</v>
      </c>
      <c r="U2720" s="47" t="s">
        <v>432</v>
      </c>
      <c r="V2720" s="47">
        <v>1</v>
      </c>
      <c r="W2720" s="47">
        <v>1</v>
      </c>
      <c r="X2720" s="47">
        <v>1</v>
      </c>
      <c r="Y2720" s="47">
        <v>1</v>
      </c>
      <c r="Z2720" s="75">
        <v>44272.371782407397</v>
      </c>
      <c r="AA2720" s="6" t="s">
        <v>1221</v>
      </c>
      <c r="AB2720" s="47" t="s">
        <v>12261</v>
      </c>
      <c r="AC2720" s="47" t="s">
        <v>12262</v>
      </c>
      <c r="AD2720" s="47" t="s">
        <v>12263</v>
      </c>
      <c r="AE2720" s="47" t="s">
        <v>12264</v>
      </c>
      <c r="AF2720" s="6" t="s">
        <v>12265</v>
      </c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</row>
    <row r="2721" spans="1:43" s="1" customFormat="1" ht="15.75" x14ac:dyDescent="0.25">
      <c r="A2721" s="47">
        <v>2725</v>
      </c>
      <c r="B2721" s="47" t="s">
        <v>12266</v>
      </c>
      <c r="C2721" s="47" t="s">
        <v>3933</v>
      </c>
      <c r="D2721" s="69" t="s">
        <v>12260</v>
      </c>
      <c r="E2721" s="47">
        <v>1996</v>
      </c>
      <c r="F2721" s="69" t="s">
        <v>12267</v>
      </c>
      <c r="G2721" s="69" t="s">
        <v>3935</v>
      </c>
      <c r="H2721" s="69" t="s">
        <v>451</v>
      </c>
      <c r="I2721" s="70">
        <v>380.92993796884087</v>
      </c>
      <c r="J2721" s="47" t="s">
        <v>430</v>
      </c>
      <c r="K2721" s="47">
        <v>6</v>
      </c>
      <c r="L2721" s="71"/>
      <c r="M2721" s="47">
        <v>75</v>
      </c>
      <c r="N2721" s="48">
        <f t="shared" si="259"/>
        <v>140</v>
      </c>
      <c r="O2721" s="48">
        <f t="shared" si="254"/>
        <v>53330.19131563772</v>
      </c>
      <c r="P2721" s="72">
        <f t="shared" si="255"/>
        <v>5333.0191315637721</v>
      </c>
      <c r="Q2721" s="73">
        <f t="shared" si="256"/>
        <v>8799.4815670802236</v>
      </c>
      <c r="R2721" s="48">
        <f t="shared" si="257"/>
        <v>67462.692014281711</v>
      </c>
      <c r="S2721" s="74">
        <f t="shared" si="258"/>
        <v>47</v>
      </c>
      <c r="T2721" s="6" t="s">
        <v>431</v>
      </c>
      <c r="U2721" s="47" t="s">
        <v>432</v>
      </c>
      <c r="V2721" s="47">
        <v>1</v>
      </c>
      <c r="W2721" s="47">
        <v>1</v>
      </c>
      <c r="X2721" s="47">
        <v>1</v>
      </c>
      <c r="Y2721" s="47">
        <v>1</v>
      </c>
      <c r="Z2721" s="75">
        <v>44272.398761574077</v>
      </c>
      <c r="AA2721" s="6" t="s">
        <v>1221</v>
      </c>
      <c r="AB2721" s="47" t="s">
        <v>12261</v>
      </c>
      <c r="AC2721" s="47" t="s">
        <v>12263</v>
      </c>
      <c r="AD2721" s="47" t="s">
        <v>12268</v>
      </c>
      <c r="AE2721" s="47" t="s">
        <v>12269</v>
      </c>
      <c r="AF2721" s="6" t="s">
        <v>12270</v>
      </c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</row>
    <row r="2722" spans="1:43" s="1" customFormat="1" ht="15.75" x14ac:dyDescent="0.25">
      <c r="A2722" s="47">
        <v>2726</v>
      </c>
      <c r="B2722" s="47" t="s">
        <v>12271</v>
      </c>
      <c r="C2722" s="47" t="s">
        <v>3933</v>
      </c>
      <c r="D2722" s="69" t="s">
        <v>12260</v>
      </c>
      <c r="E2722" s="47">
        <v>1996</v>
      </c>
      <c r="F2722" s="69" t="s">
        <v>12272</v>
      </c>
      <c r="G2722" s="69" t="s">
        <v>451</v>
      </c>
      <c r="H2722" s="69" t="s">
        <v>451</v>
      </c>
      <c r="I2722" s="70">
        <v>51.679069951419358</v>
      </c>
      <c r="J2722" s="47" t="s">
        <v>430</v>
      </c>
      <c r="K2722" s="47">
        <v>6</v>
      </c>
      <c r="L2722" s="71"/>
      <c r="M2722" s="47">
        <v>75</v>
      </c>
      <c r="N2722" s="48">
        <f t="shared" si="259"/>
        <v>140</v>
      </c>
      <c r="O2722" s="48">
        <f t="shared" si="254"/>
        <v>7235.0697931987097</v>
      </c>
      <c r="P2722" s="72">
        <f t="shared" si="255"/>
        <v>723.50697931987099</v>
      </c>
      <c r="Q2722" s="73">
        <f t="shared" si="256"/>
        <v>1193.786515877787</v>
      </c>
      <c r="R2722" s="48">
        <f t="shared" si="257"/>
        <v>9152.3632883963674</v>
      </c>
      <c r="S2722" s="74">
        <f t="shared" si="258"/>
        <v>47</v>
      </c>
      <c r="T2722" s="6" t="s">
        <v>431</v>
      </c>
      <c r="U2722" s="47" t="s">
        <v>432</v>
      </c>
      <c r="V2722" s="47">
        <v>1</v>
      </c>
      <c r="W2722" s="47">
        <v>1</v>
      </c>
      <c r="X2722" s="47">
        <v>1</v>
      </c>
      <c r="Y2722" s="47">
        <v>1</v>
      </c>
      <c r="Z2722" s="75">
        <v>44272.398761574077</v>
      </c>
      <c r="AA2722" s="6" t="s">
        <v>1221</v>
      </c>
      <c r="AB2722" s="47" t="s">
        <v>12261</v>
      </c>
      <c r="AC2722" s="47" t="s">
        <v>12268</v>
      </c>
      <c r="AD2722" s="47" t="s">
        <v>12273</v>
      </c>
      <c r="AE2722" s="47" t="s">
        <v>12274</v>
      </c>
      <c r="AF2722" s="6" t="s">
        <v>12275</v>
      </c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</row>
    <row r="2723" spans="1:43" s="1" customFormat="1" ht="31.5" x14ac:dyDescent="0.25">
      <c r="A2723" s="47">
        <v>2727</v>
      </c>
      <c r="B2723" s="47" t="s">
        <v>12276</v>
      </c>
      <c r="C2723" s="47" t="s">
        <v>1751</v>
      </c>
      <c r="D2723" s="69" t="s">
        <v>2945</v>
      </c>
      <c r="E2723" s="47">
        <v>2006</v>
      </c>
      <c r="F2723" s="69" t="s">
        <v>1753</v>
      </c>
      <c r="G2723" s="69" t="s">
        <v>1600</v>
      </c>
      <c r="H2723" s="69" t="s">
        <v>1754</v>
      </c>
      <c r="I2723" s="70">
        <v>133.61584941541651</v>
      </c>
      <c r="J2723" s="47" t="s">
        <v>430</v>
      </c>
      <c r="K2723" s="47">
        <v>8</v>
      </c>
      <c r="L2723" s="71"/>
      <c r="M2723" s="47">
        <v>75</v>
      </c>
      <c r="N2723" s="48">
        <f t="shared" si="259"/>
        <v>160</v>
      </c>
      <c r="O2723" s="48">
        <f t="shared" si="254"/>
        <v>21378.535906466641</v>
      </c>
      <c r="P2723" s="72">
        <f t="shared" si="255"/>
        <v>2137.8535906466641</v>
      </c>
      <c r="Q2723" s="73">
        <f t="shared" si="256"/>
        <v>3527.4584245669957</v>
      </c>
      <c r="R2723" s="48">
        <f t="shared" si="257"/>
        <v>27043.847921680303</v>
      </c>
      <c r="S2723" s="74">
        <f t="shared" si="258"/>
        <v>57</v>
      </c>
      <c r="T2723" s="6" t="s">
        <v>431</v>
      </c>
      <c r="U2723" s="47" t="s">
        <v>432</v>
      </c>
      <c r="V2723" s="47">
        <v>1</v>
      </c>
      <c r="W2723" s="47">
        <v>1</v>
      </c>
      <c r="X2723" s="47">
        <v>1</v>
      </c>
      <c r="Y2723" s="47">
        <v>1</v>
      </c>
      <c r="Z2723" s="75">
        <v>40855.637546296297</v>
      </c>
      <c r="AA2723" s="6" t="s">
        <v>433</v>
      </c>
      <c r="AB2723" s="47" t="s">
        <v>2946</v>
      </c>
      <c r="AC2723" s="47" t="s">
        <v>2948</v>
      </c>
      <c r="AD2723" s="47" t="s">
        <v>4195</v>
      </c>
      <c r="AE2723" s="47" t="s">
        <v>12277</v>
      </c>
      <c r="AF2723" s="6" t="s">
        <v>12278</v>
      </c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</row>
    <row r="2724" spans="1:43" s="1" customFormat="1" ht="15.75" x14ac:dyDescent="0.25">
      <c r="A2724" s="47">
        <v>2728</v>
      </c>
      <c r="B2724" s="47" t="s">
        <v>12279</v>
      </c>
      <c r="C2724" s="47" t="s">
        <v>1639</v>
      </c>
      <c r="D2724" s="69" t="s">
        <v>12280</v>
      </c>
      <c r="E2724" s="47">
        <v>2006</v>
      </c>
      <c r="F2724" s="69" t="s">
        <v>12281</v>
      </c>
      <c r="G2724" s="69" t="s">
        <v>1641</v>
      </c>
      <c r="H2724" s="69" t="s">
        <v>457</v>
      </c>
      <c r="I2724" s="70">
        <v>2.999865177254919</v>
      </c>
      <c r="J2724" s="47" t="s">
        <v>430</v>
      </c>
      <c r="K2724" s="47">
        <v>8</v>
      </c>
      <c r="L2724" s="71"/>
      <c r="M2724" s="47">
        <v>75</v>
      </c>
      <c r="N2724" s="48">
        <f t="shared" si="259"/>
        <v>160</v>
      </c>
      <c r="O2724" s="48">
        <f t="shared" si="254"/>
        <v>479.97842836078701</v>
      </c>
      <c r="P2724" s="72">
        <f t="shared" si="255"/>
        <v>47.997842836078703</v>
      </c>
      <c r="Q2724" s="73">
        <f t="shared" si="256"/>
        <v>79.196440679529857</v>
      </c>
      <c r="R2724" s="48">
        <f t="shared" si="257"/>
        <v>607.17271187639551</v>
      </c>
      <c r="S2724" s="74">
        <f t="shared" si="258"/>
        <v>57</v>
      </c>
      <c r="T2724" s="6" t="s">
        <v>431</v>
      </c>
      <c r="U2724" s="47" t="s">
        <v>432</v>
      </c>
      <c r="V2724" s="47">
        <v>1</v>
      </c>
      <c r="W2724" s="47">
        <v>1</v>
      </c>
      <c r="X2724" s="47">
        <v>1</v>
      </c>
      <c r="Y2724" s="47">
        <v>1</v>
      </c>
      <c r="Z2724" s="75">
        <v>40855.637546296297</v>
      </c>
      <c r="AA2724" s="6" t="s">
        <v>433</v>
      </c>
      <c r="AB2724" s="47" t="s">
        <v>12282</v>
      </c>
      <c r="AC2724" s="47" t="s">
        <v>1643</v>
      </c>
      <c r="AD2724" s="47" t="s">
        <v>12283</v>
      </c>
      <c r="AE2724" s="47" t="s">
        <v>12284</v>
      </c>
      <c r="AF2724" s="6" t="s">
        <v>12285</v>
      </c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</row>
    <row r="2725" spans="1:43" s="1" customFormat="1" ht="15.75" x14ac:dyDescent="0.25">
      <c r="A2725" s="47">
        <v>2729</v>
      </c>
      <c r="B2725" s="47" t="s">
        <v>12286</v>
      </c>
      <c r="C2725" s="47" t="s">
        <v>1639</v>
      </c>
      <c r="D2725" s="69" t="s">
        <v>12280</v>
      </c>
      <c r="E2725" s="47">
        <v>2006</v>
      </c>
      <c r="F2725" s="69" t="s">
        <v>12281</v>
      </c>
      <c r="G2725" s="69" t="s">
        <v>1641</v>
      </c>
      <c r="H2725" s="69" t="s">
        <v>451</v>
      </c>
      <c r="I2725" s="70">
        <v>119.12804467308629</v>
      </c>
      <c r="J2725" s="47" t="s">
        <v>430</v>
      </c>
      <c r="K2725" s="47">
        <v>8</v>
      </c>
      <c r="L2725" s="71"/>
      <c r="M2725" s="47">
        <v>75</v>
      </c>
      <c r="N2725" s="48">
        <f t="shared" si="259"/>
        <v>160</v>
      </c>
      <c r="O2725" s="48">
        <f t="shared" si="254"/>
        <v>19060.487147693806</v>
      </c>
      <c r="P2725" s="72">
        <f t="shared" si="255"/>
        <v>1906.0487147693807</v>
      </c>
      <c r="Q2725" s="73">
        <f t="shared" si="256"/>
        <v>3144.9803793694782</v>
      </c>
      <c r="R2725" s="48">
        <f t="shared" si="257"/>
        <v>24111.516241832665</v>
      </c>
      <c r="S2725" s="74">
        <f t="shared" si="258"/>
        <v>57</v>
      </c>
      <c r="T2725" s="6" t="s">
        <v>431</v>
      </c>
      <c r="U2725" s="47" t="s">
        <v>432</v>
      </c>
      <c r="V2725" s="47">
        <v>1</v>
      </c>
      <c r="W2725" s="47">
        <v>1</v>
      </c>
      <c r="X2725" s="47">
        <v>1</v>
      </c>
      <c r="Y2725" s="47">
        <v>1</v>
      </c>
      <c r="Z2725" s="75">
        <v>40855.637546296297</v>
      </c>
      <c r="AA2725" s="6" t="s">
        <v>433</v>
      </c>
      <c r="AB2725" s="47" t="s">
        <v>12282</v>
      </c>
      <c r="AC2725" s="47" t="s">
        <v>12283</v>
      </c>
      <c r="AD2725" s="47" t="s">
        <v>12287</v>
      </c>
      <c r="AE2725" s="47" t="s">
        <v>12288</v>
      </c>
      <c r="AF2725" s="6" t="s">
        <v>12289</v>
      </c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</row>
    <row r="2726" spans="1:43" s="1" customFormat="1" ht="15.75" x14ac:dyDescent="0.25">
      <c r="A2726" s="47">
        <v>2730</v>
      </c>
      <c r="B2726" s="47" t="s">
        <v>12290</v>
      </c>
      <c r="C2726" s="47" t="s">
        <v>1639</v>
      </c>
      <c r="D2726" s="69" t="s">
        <v>12280</v>
      </c>
      <c r="E2726" s="47">
        <v>2006</v>
      </c>
      <c r="F2726" s="69" t="s">
        <v>12291</v>
      </c>
      <c r="G2726" s="69" t="s">
        <v>1641</v>
      </c>
      <c r="H2726" s="69" t="s">
        <v>451</v>
      </c>
      <c r="I2726" s="70">
        <v>57.334009436593938</v>
      </c>
      <c r="J2726" s="47" t="s">
        <v>430</v>
      </c>
      <c r="K2726" s="47">
        <v>6</v>
      </c>
      <c r="L2726" s="71"/>
      <c r="M2726" s="47">
        <v>75</v>
      </c>
      <c r="N2726" s="48">
        <f t="shared" si="259"/>
        <v>140</v>
      </c>
      <c r="O2726" s="48">
        <f t="shared" si="254"/>
        <v>8026.761321123151</v>
      </c>
      <c r="P2726" s="72">
        <f t="shared" si="255"/>
        <v>802.67613211231514</v>
      </c>
      <c r="Q2726" s="73">
        <f t="shared" si="256"/>
        <v>1324.4156179853201</v>
      </c>
      <c r="R2726" s="48">
        <f t="shared" si="257"/>
        <v>10153.853071220787</v>
      </c>
      <c r="S2726" s="74">
        <f t="shared" si="258"/>
        <v>57</v>
      </c>
      <c r="T2726" s="6" t="s">
        <v>431</v>
      </c>
      <c r="U2726" s="47" t="s">
        <v>432</v>
      </c>
      <c r="V2726" s="47">
        <v>1</v>
      </c>
      <c r="W2726" s="47">
        <v>1</v>
      </c>
      <c r="X2726" s="47">
        <v>1</v>
      </c>
      <c r="Y2726" s="47">
        <v>1</v>
      </c>
      <c r="Z2726" s="75">
        <v>40855.637557870381</v>
      </c>
      <c r="AA2726" s="6" t="s">
        <v>433</v>
      </c>
      <c r="AB2726" s="47" t="s">
        <v>12282</v>
      </c>
      <c r="AC2726" s="47" t="s">
        <v>12287</v>
      </c>
      <c r="AD2726" s="47" t="s">
        <v>12292</v>
      </c>
      <c r="AE2726" s="47" t="s">
        <v>12293</v>
      </c>
      <c r="AF2726" s="6" t="s">
        <v>12294</v>
      </c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</row>
    <row r="2727" spans="1:43" s="1" customFormat="1" ht="15.75" x14ac:dyDescent="0.25">
      <c r="A2727" s="47">
        <v>2731</v>
      </c>
      <c r="B2727" s="47" t="s">
        <v>12295</v>
      </c>
      <c r="C2727" s="47" t="s">
        <v>1639</v>
      </c>
      <c r="D2727" s="69" t="s">
        <v>12280</v>
      </c>
      <c r="E2727" s="47">
        <v>2006</v>
      </c>
      <c r="F2727" s="69" t="s">
        <v>12291</v>
      </c>
      <c r="G2727" s="69" t="s">
        <v>1641</v>
      </c>
      <c r="H2727" s="69" t="s">
        <v>451</v>
      </c>
      <c r="I2727" s="70">
        <v>213.02941878460351</v>
      </c>
      <c r="J2727" s="47" t="s">
        <v>430</v>
      </c>
      <c r="K2727" s="47">
        <v>8</v>
      </c>
      <c r="L2727" s="71"/>
      <c r="M2727" s="47">
        <v>75</v>
      </c>
      <c r="N2727" s="48">
        <f t="shared" si="259"/>
        <v>160</v>
      </c>
      <c r="O2727" s="48">
        <f t="shared" si="254"/>
        <v>34084.707005536562</v>
      </c>
      <c r="P2727" s="72">
        <f t="shared" si="255"/>
        <v>3408.4707005536566</v>
      </c>
      <c r="Q2727" s="73">
        <f t="shared" si="256"/>
        <v>5623.9766559135323</v>
      </c>
      <c r="R2727" s="48">
        <f t="shared" si="257"/>
        <v>43117.154362003748</v>
      </c>
      <c r="S2727" s="74">
        <f t="shared" si="258"/>
        <v>57</v>
      </c>
      <c r="T2727" s="6" t="s">
        <v>431</v>
      </c>
      <c r="U2727" s="47" t="s">
        <v>432</v>
      </c>
      <c r="V2727" s="47">
        <v>1</v>
      </c>
      <c r="W2727" s="47">
        <v>1</v>
      </c>
      <c r="X2727" s="47">
        <v>1</v>
      </c>
      <c r="Y2727" s="47">
        <v>1</v>
      </c>
      <c r="Z2727" s="75">
        <v>40855.637557870381</v>
      </c>
      <c r="AA2727" s="6" t="s">
        <v>433</v>
      </c>
      <c r="AB2727" s="47" t="s">
        <v>12282</v>
      </c>
      <c r="AC2727" s="47" t="s">
        <v>12287</v>
      </c>
      <c r="AD2727" s="47"/>
      <c r="AE2727" s="47" t="s">
        <v>12296</v>
      </c>
      <c r="AF2727" s="6" t="s">
        <v>12297</v>
      </c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</row>
    <row r="2728" spans="1:43" s="1" customFormat="1" ht="31.5" x14ac:dyDescent="0.25">
      <c r="A2728" s="47">
        <v>2732</v>
      </c>
      <c r="B2728" s="47" t="s">
        <v>12298</v>
      </c>
      <c r="C2728" s="47" t="s">
        <v>1639</v>
      </c>
      <c r="D2728" s="69" t="s">
        <v>12280</v>
      </c>
      <c r="E2728" s="47">
        <v>2006</v>
      </c>
      <c r="F2728" s="69" t="s">
        <v>1641</v>
      </c>
      <c r="G2728" s="69" t="s">
        <v>1642</v>
      </c>
      <c r="H2728" s="69" t="s">
        <v>451</v>
      </c>
      <c r="I2728" s="70">
        <v>30.221371045865499</v>
      </c>
      <c r="J2728" s="47" t="s">
        <v>430</v>
      </c>
      <c r="K2728" s="47">
        <v>12</v>
      </c>
      <c r="L2728" s="71"/>
      <c r="M2728" s="47">
        <v>75</v>
      </c>
      <c r="N2728" s="48">
        <f t="shared" si="259"/>
        <v>200</v>
      </c>
      <c r="O2728" s="48">
        <f t="shared" si="254"/>
        <v>6044.2742091730997</v>
      </c>
      <c r="P2728" s="72">
        <f t="shared" si="255"/>
        <v>604.42742091730997</v>
      </c>
      <c r="Q2728" s="73">
        <f t="shared" si="256"/>
        <v>997.30524451356143</v>
      </c>
      <c r="R2728" s="48">
        <f t="shared" si="257"/>
        <v>7646.0068746039715</v>
      </c>
      <c r="S2728" s="74">
        <f t="shared" si="258"/>
        <v>57</v>
      </c>
      <c r="T2728" s="6" t="s">
        <v>431</v>
      </c>
      <c r="U2728" s="47" t="s">
        <v>432</v>
      </c>
      <c r="V2728" s="47">
        <v>1</v>
      </c>
      <c r="W2728" s="47">
        <v>1</v>
      </c>
      <c r="X2728" s="47">
        <v>1</v>
      </c>
      <c r="Y2728" s="47">
        <v>1</v>
      </c>
      <c r="Z2728" s="75">
        <v>40855.637557870381</v>
      </c>
      <c r="AA2728" s="6" t="s">
        <v>433</v>
      </c>
      <c r="AB2728" s="47" t="s">
        <v>12282</v>
      </c>
      <c r="AC2728" s="47" t="s">
        <v>4362</v>
      </c>
      <c r="AD2728" s="47" t="s">
        <v>12299</v>
      </c>
      <c r="AE2728" s="47" t="s">
        <v>12300</v>
      </c>
      <c r="AF2728" s="6" t="s">
        <v>12301</v>
      </c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</row>
    <row r="2729" spans="1:43" s="1" customFormat="1" ht="31.5" x14ac:dyDescent="0.25">
      <c r="A2729" s="47">
        <v>2733</v>
      </c>
      <c r="B2729" s="47" t="s">
        <v>12302</v>
      </c>
      <c r="C2729" s="47" t="s">
        <v>1639</v>
      </c>
      <c r="D2729" s="69" t="s">
        <v>12280</v>
      </c>
      <c r="E2729" s="47">
        <v>2006</v>
      </c>
      <c r="F2729" s="69" t="s">
        <v>1641</v>
      </c>
      <c r="G2729" s="69" t="s">
        <v>1642</v>
      </c>
      <c r="H2729" s="69" t="s">
        <v>451</v>
      </c>
      <c r="I2729" s="70">
        <v>37.400539378424988</v>
      </c>
      <c r="J2729" s="47" t="s">
        <v>430</v>
      </c>
      <c r="K2729" s="47">
        <v>6</v>
      </c>
      <c r="L2729" s="71"/>
      <c r="M2729" s="47">
        <v>75</v>
      </c>
      <c r="N2729" s="48">
        <f t="shared" si="259"/>
        <v>140</v>
      </c>
      <c r="O2729" s="48">
        <f t="shared" si="254"/>
        <v>5236.0755129794979</v>
      </c>
      <c r="P2729" s="72">
        <f t="shared" si="255"/>
        <v>523.60755129794984</v>
      </c>
      <c r="Q2729" s="73">
        <f t="shared" si="256"/>
        <v>863.95245964161711</v>
      </c>
      <c r="R2729" s="48">
        <f t="shared" si="257"/>
        <v>6623.6355239190643</v>
      </c>
      <c r="S2729" s="74">
        <f t="shared" si="258"/>
        <v>57</v>
      </c>
      <c r="T2729" s="6" t="s">
        <v>431</v>
      </c>
      <c r="U2729" s="47" t="s">
        <v>432</v>
      </c>
      <c r="V2729" s="47">
        <v>1</v>
      </c>
      <c r="W2729" s="47">
        <v>1</v>
      </c>
      <c r="X2729" s="47">
        <v>1</v>
      </c>
      <c r="Y2729" s="47">
        <v>1</v>
      </c>
      <c r="Z2729" s="75">
        <v>40855.637557870381</v>
      </c>
      <c r="AA2729" s="6" t="s">
        <v>433</v>
      </c>
      <c r="AB2729" s="47" t="s">
        <v>12282</v>
      </c>
      <c r="AC2729" s="47" t="s">
        <v>12299</v>
      </c>
      <c r="AD2729" s="47" t="s">
        <v>12303</v>
      </c>
      <c r="AE2729" s="47" t="s">
        <v>12304</v>
      </c>
      <c r="AF2729" s="6" t="s">
        <v>12305</v>
      </c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</row>
    <row r="2730" spans="1:43" s="1" customFormat="1" ht="31.5" x14ac:dyDescent="0.25">
      <c r="A2730" s="47">
        <v>2734</v>
      </c>
      <c r="B2730" s="47" t="s">
        <v>12306</v>
      </c>
      <c r="C2730" s="47" t="s">
        <v>1639</v>
      </c>
      <c r="D2730" s="69" t="s">
        <v>12280</v>
      </c>
      <c r="E2730" s="47">
        <v>2006</v>
      </c>
      <c r="F2730" s="69" t="s">
        <v>1641</v>
      </c>
      <c r="G2730" s="69" t="s">
        <v>1642</v>
      </c>
      <c r="H2730" s="69" t="s">
        <v>451</v>
      </c>
      <c r="I2730" s="70">
        <v>120.5155107038605</v>
      </c>
      <c r="J2730" s="47" t="s">
        <v>430</v>
      </c>
      <c r="K2730" s="47">
        <v>12</v>
      </c>
      <c r="L2730" s="71"/>
      <c r="M2730" s="47">
        <v>75</v>
      </c>
      <c r="N2730" s="48">
        <f t="shared" si="259"/>
        <v>200</v>
      </c>
      <c r="O2730" s="48">
        <f t="shared" si="254"/>
        <v>24103.102140772098</v>
      </c>
      <c r="P2730" s="72">
        <f t="shared" si="255"/>
        <v>2410.3102140772098</v>
      </c>
      <c r="Q2730" s="73">
        <f t="shared" si="256"/>
        <v>3977.0118532273959</v>
      </c>
      <c r="R2730" s="48">
        <f t="shared" si="257"/>
        <v>30490.424208076704</v>
      </c>
      <c r="S2730" s="74">
        <f t="shared" si="258"/>
        <v>57</v>
      </c>
      <c r="T2730" s="6" t="s">
        <v>431</v>
      </c>
      <c r="U2730" s="47" t="s">
        <v>432</v>
      </c>
      <c r="V2730" s="47">
        <v>1</v>
      </c>
      <c r="W2730" s="47">
        <v>1</v>
      </c>
      <c r="X2730" s="47">
        <v>1</v>
      </c>
      <c r="Y2730" s="47">
        <v>1</v>
      </c>
      <c r="Z2730" s="75">
        <v>40855.637557870381</v>
      </c>
      <c r="AA2730" s="6" t="s">
        <v>433</v>
      </c>
      <c r="AB2730" s="47" t="s">
        <v>12282</v>
      </c>
      <c r="AC2730" s="47" t="s">
        <v>12307</v>
      </c>
      <c r="AD2730" s="47" t="s">
        <v>12308</v>
      </c>
      <c r="AE2730" s="47" t="s">
        <v>12309</v>
      </c>
      <c r="AF2730" s="6" t="s">
        <v>12310</v>
      </c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</row>
    <row r="2731" spans="1:43" s="1" customFormat="1" ht="31.5" x14ac:dyDescent="0.25">
      <c r="A2731" s="47">
        <v>2735</v>
      </c>
      <c r="B2731" s="47" t="s">
        <v>12311</v>
      </c>
      <c r="C2731" s="47" t="s">
        <v>1639</v>
      </c>
      <c r="D2731" s="69" t="s">
        <v>12280</v>
      </c>
      <c r="E2731" s="47">
        <v>2006</v>
      </c>
      <c r="F2731" s="69" t="s">
        <v>1641</v>
      </c>
      <c r="G2731" s="69" t="s">
        <v>1642</v>
      </c>
      <c r="H2731" s="69" t="s">
        <v>451</v>
      </c>
      <c r="I2731" s="70">
        <v>66.300438597279339</v>
      </c>
      <c r="J2731" s="47" t="s">
        <v>430</v>
      </c>
      <c r="K2731" s="47">
        <v>6</v>
      </c>
      <c r="L2731" s="71"/>
      <c r="M2731" s="47">
        <v>75</v>
      </c>
      <c r="N2731" s="48">
        <f t="shared" si="259"/>
        <v>140</v>
      </c>
      <c r="O2731" s="48">
        <f t="shared" si="254"/>
        <v>9282.0614036191073</v>
      </c>
      <c r="P2731" s="72">
        <f t="shared" si="255"/>
        <v>928.2061403619108</v>
      </c>
      <c r="Q2731" s="73">
        <f t="shared" si="256"/>
        <v>1531.5401315971526</v>
      </c>
      <c r="R2731" s="48">
        <f t="shared" si="257"/>
        <v>11741.807675578169</v>
      </c>
      <c r="S2731" s="74">
        <f t="shared" si="258"/>
        <v>57</v>
      </c>
      <c r="T2731" s="6" t="s">
        <v>431</v>
      </c>
      <c r="U2731" s="47" t="s">
        <v>432</v>
      </c>
      <c r="V2731" s="47">
        <v>1</v>
      </c>
      <c r="W2731" s="47">
        <v>1</v>
      </c>
      <c r="X2731" s="47">
        <v>1</v>
      </c>
      <c r="Y2731" s="47">
        <v>1</v>
      </c>
      <c r="Z2731" s="75">
        <v>40855.637557870381</v>
      </c>
      <c r="AA2731" s="6" t="s">
        <v>433</v>
      </c>
      <c r="AB2731" s="47" t="s">
        <v>12282</v>
      </c>
      <c r="AC2731" s="47" t="s">
        <v>12308</v>
      </c>
      <c r="AD2731" s="47" t="s">
        <v>12312</v>
      </c>
      <c r="AE2731" s="47" t="s">
        <v>12313</v>
      </c>
      <c r="AF2731" s="6" t="s">
        <v>12314</v>
      </c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</row>
    <row r="2732" spans="1:43" s="1" customFormat="1" ht="31.5" x14ac:dyDescent="0.25">
      <c r="A2732" s="47">
        <v>2736</v>
      </c>
      <c r="B2732" s="47" t="s">
        <v>12315</v>
      </c>
      <c r="C2732" s="47" t="s">
        <v>1639</v>
      </c>
      <c r="D2732" s="69" t="s">
        <v>12280</v>
      </c>
      <c r="E2732" s="47">
        <v>2006</v>
      </c>
      <c r="F2732" s="69" t="s">
        <v>1641</v>
      </c>
      <c r="G2732" s="69" t="s">
        <v>1642</v>
      </c>
      <c r="H2732" s="69" t="s">
        <v>451</v>
      </c>
      <c r="I2732" s="70">
        <v>53.437006517162587</v>
      </c>
      <c r="J2732" s="47" t="s">
        <v>430</v>
      </c>
      <c r="K2732" s="47">
        <v>12</v>
      </c>
      <c r="L2732" s="71"/>
      <c r="M2732" s="47">
        <v>75</v>
      </c>
      <c r="N2732" s="48">
        <f t="shared" si="259"/>
        <v>200</v>
      </c>
      <c r="O2732" s="48">
        <f t="shared" si="254"/>
        <v>10687.401303432518</v>
      </c>
      <c r="P2732" s="72">
        <f t="shared" si="255"/>
        <v>1068.7401303432518</v>
      </c>
      <c r="Q2732" s="73">
        <f t="shared" si="256"/>
        <v>1763.4212150663654</v>
      </c>
      <c r="R2732" s="48">
        <f t="shared" si="257"/>
        <v>13519.562648842137</v>
      </c>
      <c r="S2732" s="74">
        <f t="shared" si="258"/>
        <v>57</v>
      </c>
      <c r="T2732" s="6" t="s">
        <v>431</v>
      </c>
      <c r="U2732" s="47" t="s">
        <v>432</v>
      </c>
      <c r="V2732" s="47">
        <v>1</v>
      </c>
      <c r="W2732" s="47">
        <v>1</v>
      </c>
      <c r="X2732" s="47">
        <v>1</v>
      </c>
      <c r="Y2732" s="47">
        <v>1</v>
      </c>
      <c r="Z2732" s="75">
        <v>40855.637557870381</v>
      </c>
      <c r="AA2732" s="6" t="s">
        <v>433</v>
      </c>
      <c r="AB2732" s="47" t="s">
        <v>12282</v>
      </c>
      <c r="AC2732" s="47" t="s">
        <v>12308</v>
      </c>
      <c r="AD2732" s="47" t="s">
        <v>12316</v>
      </c>
      <c r="AE2732" s="47" t="s">
        <v>12317</v>
      </c>
      <c r="AF2732" s="6" t="s">
        <v>12318</v>
      </c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</row>
    <row r="2733" spans="1:43" s="1" customFormat="1" ht="31.5" x14ac:dyDescent="0.25">
      <c r="A2733" s="47">
        <v>2737</v>
      </c>
      <c r="B2733" s="47" t="s">
        <v>12319</v>
      </c>
      <c r="C2733" s="47" t="s">
        <v>1639</v>
      </c>
      <c r="D2733" s="69" t="s">
        <v>12280</v>
      </c>
      <c r="E2733" s="47">
        <v>2006</v>
      </c>
      <c r="F2733" s="69" t="s">
        <v>1641</v>
      </c>
      <c r="G2733" s="69" t="s">
        <v>1642</v>
      </c>
      <c r="H2733" s="69" t="s">
        <v>451</v>
      </c>
      <c r="I2733" s="70">
        <v>49.879308843978627</v>
      </c>
      <c r="J2733" s="47" t="s">
        <v>430</v>
      </c>
      <c r="K2733" s="47">
        <v>6</v>
      </c>
      <c r="L2733" s="71"/>
      <c r="M2733" s="47">
        <v>75</v>
      </c>
      <c r="N2733" s="48">
        <f t="shared" si="259"/>
        <v>140</v>
      </c>
      <c r="O2733" s="48">
        <f t="shared" si="254"/>
        <v>6983.1032381570076</v>
      </c>
      <c r="P2733" s="72">
        <f t="shared" si="255"/>
        <v>698.31032381570083</v>
      </c>
      <c r="Q2733" s="73">
        <f t="shared" si="256"/>
        <v>1152.2120342959063</v>
      </c>
      <c r="R2733" s="48">
        <f t="shared" si="257"/>
        <v>8833.6255962686155</v>
      </c>
      <c r="S2733" s="74">
        <f t="shared" si="258"/>
        <v>57</v>
      </c>
      <c r="T2733" s="6" t="s">
        <v>431</v>
      </c>
      <c r="U2733" s="47" t="s">
        <v>432</v>
      </c>
      <c r="V2733" s="47">
        <v>1</v>
      </c>
      <c r="W2733" s="47">
        <v>1</v>
      </c>
      <c r="X2733" s="47">
        <v>1</v>
      </c>
      <c r="Y2733" s="47">
        <v>1</v>
      </c>
      <c r="Z2733" s="75">
        <v>40855.637557870381</v>
      </c>
      <c r="AA2733" s="6" t="s">
        <v>433</v>
      </c>
      <c r="AB2733" s="47" t="s">
        <v>12282</v>
      </c>
      <c r="AC2733" s="47" t="s">
        <v>12316</v>
      </c>
      <c r="AD2733" s="47" t="s">
        <v>12320</v>
      </c>
      <c r="AE2733" s="47" t="s">
        <v>12321</v>
      </c>
      <c r="AF2733" s="6" t="s">
        <v>12322</v>
      </c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</row>
    <row r="2734" spans="1:43" s="1" customFormat="1" ht="31.5" x14ac:dyDescent="0.25">
      <c r="A2734" s="47">
        <v>2738</v>
      </c>
      <c r="B2734" s="47" t="s">
        <v>12323</v>
      </c>
      <c r="C2734" s="47" t="s">
        <v>12324</v>
      </c>
      <c r="D2734" s="69" t="s">
        <v>12325</v>
      </c>
      <c r="E2734" s="47">
        <v>2006</v>
      </c>
      <c r="F2734" s="69" t="s">
        <v>12326</v>
      </c>
      <c r="G2734" s="69" t="s">
        <v>12327</v>
      </c>
      <c r="H2734" s="69" t="s">
        <v>451</v>
      </c>
      <c r="I2734" s="70">
        <v>4.6369208794190948</v>
      </c>
      <c r="J2734" s="47" t="s">
        <v>430</v>
      </c>
      <c r="K2734" s="47">
        <v>12</v>
      </c>
      <c r="L2734" s="71"/>
      <c r="M2734" s="47">
        <v>75</v>
      </c>
      <c r="N2734" s="48">
        <f t="shared" si="259"/>
        <v>200</v>
      </c>
      <c r="O2734" s="48">
        <f t="shared" si="254"/>
        <v>927.38417588381901</v>
      </c>
      <c r="P2734" s="72">
        <f t="shared" si="255"/>
        <v>92.738417588381907</v>
      </c>
      <c r="Q2734" s="73">
        <f t="shared" si="256"/>
        <v>153.01838902083014</v>
      </c>
      <c r="R2734" s="48">
        <f t="shared" si="257"/>
        <v>1173.1409824930311</v>
      </c>
      <c r="S2734" s="74">
        <f t="shared" si="258"/>
        <v>57</v>
      </c>
      <c r="T2734" s="6" t="s">
        <v>2489</v>
      </c>
      <c r="U2734" s="47" t="s">
        <v>432</v>
      </c>
      <c r="V2734" s="47">
        <v>1</v>
      </c>
      <c r="W2734" s="47">
        <v>1</v>
      </c>
      <c r="X2734" s="47">
        <v>1</v>
      </c>
      <c r="Y2734" s="47">
        <v>1</v>
      </c>
      <c r="Z2734" s="75">
        <v>40855.637557870381</v>
      </c>
      <c r="AA2734" s="6" t="s">
        <v>433</v>
      </c>
      <c r="AB2734" s="47" t="s">
        <v>12328</v>
      </c>
      <c r="AC2734" s="47" t="s">
        <v>12329</v>
      </c>
      <c r="AD2734" s="47" t="s">
        <v>12330</v>
      </c>
      <c r="AE2734" s="47" t="s">
        <v>12331</v>
      </c>
      <c r="AF2734" s="6" t="s">
        <v>12332</v>
      </c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</row>
    <row r="2735" spans="1:43" s="1" customFormat="1" ht="31.5" x14ac:dyDescent="0.25">
      <c r="A2735" s="47">
        <v>2739</v>
      </c>
      <c r="B2735" s="47" t="s">
        <v>12333</v>
      </c>
      <c r="C2735" s="47" t="s">
        <v>12324</v>
      </c>
      <c r="D2735" s="69" t="s">
        <v>12325</v>
      </c>
      <c r="E2735" s="47">
        <v>2006</v>
      </c>
      <c r="F2735" s="69" t="s">
        <v>12326</v>
      </c>
      <c r="G2735" s="69" t="s">
        <v>12327</v>
      </c>
      <c r="H2735" s="69" t="s">
        <v>451</v>
      </c>
      <c r="I2735" s="70">
        <v>3.0001840152110359</v>
      </c>
      <c r="J2735" s="47" t="s">
        <v>430</v>
      </c>
      <c r="K2735" s="47">
        <v>12</v>
      </c>
      <c r="L2735" s="71"/>
      <c r="M2735" s="47">
        <v>75</v>
      </c>
      <c r="N2735" s="48">
        <f t="shared" si="259"/>
        <v>200</v>
      </c>
      <c r="O2735" s="48">
        <f t="shared" si="254"/>
        <v>600.03680304220723</v>
      </c>
      <c r="P2735" s="72">
        <f t="shared" si="255"/>
        <v>60.003680304220723</v>
      </c>
      <c r="Q2735" s="73">
        <f t="shared" si="256"/>
        <v>99.006072501964184</v>
      </c>
      <c r="R2735" s="48">
        <f t="shared" si="257"/>
        <v>759.04655584839202</v>
      </c>
      <c r="S2735" s="74">
        <f t="shared" si="258"/>
        <v>57</v>
      </c>
      <c r="T2735" s="6" t="s">
        <v>2212</v>
      </c>
      <c r="U2735" s="47" t="s">
        <v>432</v>
      </c>
      <c r="V2735" s="47">
        <v>1</v>
      </c>
      <c r="W2735" s="47">
        <v>1</v>
      </c>
      <c r="X2735" s="47">
        <v>1</v>
      </c>
      <c r="Y2735" s="47">
        <v>1</v>
      </c>
      <c r="Z2735" s="75">
        <v>40855.637557870381</v>
      </c>
      <c r="AA2735" s="6" t="s">
        <v>433</v>
      </c>
      <c r="AB2735" s="47" t="s">
        <v>12328</v>
      </c>
      <c r="AC2735" s="47" t="s">
        <v>12329</v>
      </c>
      <c r="AD2735" s="47" t="s">
        <v>12334</v>
      </c>
      <c r="AE2735" s="47" t="s">
        <v>12335</v>
      </c>
      <c r="AF2735" s="6" t="s">
        <v>12336</v>
      </c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</row>
    <row r="2736" spans="1:43" s="1" customFormat="1" ht="31.5" x14ac:dyDescent="0.25">
      <c r="A2736" s="47">
        <v>2740</v>
      </c>
      <c r="B2736" s="47" t="s">
        <v>12337</v>
      </c>
      <c r="C2736" s="47" t="s">
        <v>12324</v>
      </c>
      <c r="D2736" s="69" t="s">
        <v>12325</v>
      </c>
      <c r="E2736" s="47">
        <v>2006</v>
      </c>
      <c r="F2736" s="69" t="s">
        <v>12326</v>
      </c>
      <c r="G2736" s="69" t="s">
        <v>12338</v>
      </c>
      <c r="H2736" s="69" t="s">
        <v>451</v>
      </c>
      <c r="I2736" s="70">
        <v>3.1926309509527169</v>
      </c>
      <c r="J2736" s="47" t="s">
        <v>430</v>
      </c>
      <c r="K2736" s="47">
        <v>12</v>
      </c>
      <c r="L2736" s="71"/>
      <c r="M2736" s="47">
        <v>75</v>
      </c>
      <c r="N2736" s="48">
        <f t="shared" si="259"/>
        <v>200</v>
      </c>
      <c r="O2736" s="48">
        <f t="shared" si="254"/>
        <v>638.52619019054339</v>
      </c>
      <c r="P2736" s="72">
        <f t="shared" si="255"/>
        <v>63.852619019054345</v>
      </c>
      <c r="Q2736" s="73">
        <f t="shared" si="256"/>
        <v>105.35682138143966</v>
      </c>
      <c r="R2736" s="48">
        <f t="shared" si="257"/>
        <v>807.73563059103742</v>
      </c>
      <c r="S2736" s="74">
        <f t="shared" si="258"/>
        <v>57</v>
      </c>
      <c r="T2736" s="6" t="s">
        <v>431</v>
      </c>
      <c r="U2736" s="47" t="s">
        <v>432</v>
      </c>
      <c r="V2736" s="47">
        <v>1</v>
      </c>
      <c r="W2736" s="47">
        <v>1</v>
      </c>
      <c r="X2736" s="47">
        <v>1</v>
      </c>
      <c r="Y2736" s="47">
        <v>1</v>
      </c>
      <c r="Z2736" s="75">
        <v>40855.637557870381</v>
      </c>
      <c r="AA2736" s="6" t="s">
        <v>433</v>
      </c>
      <c r="AB2736" s="47" t="s">
        <v>12328</v>
      </c>
      <c r="AC2736" s="47" t="s">
        <v>12329</v>
      </c>
      <c r="AD2736" s="47" t="s">
        <v>12339</v>
      </c>
      <c r="AE2736" s="47" t="s">
        <v>12340</v>
      </c>
      <c r="AF2736" s="6" t="s">
        <v>12341</v>
      </c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</row>
    <row r="2737" spans="1:43" s="1" customFormat="1" ht="31.5" x14ac:dyDescent="0.25">
      <c r="A2737" s="47">
        <v>2741</v>
      </c>
      <c r="B2737" s="47" t="s">
        <v>12342</v>
      </c>
      <c r="C2737" s="47" t="s">
        <v>12324</v>
      </c>
      <c r="D2737" s="69" t="s">
        <v>12325</v>
      </c>
      <c r="E2737" s="47">
        <v>2006</v>
      </c>
      <c r="F2737" s="69" t="s">
        <v>12326</v>
      </c>
      <c r="G2737" s="69" t="s">
        <v>12327</v>
      </c>
      <c r="H2737" s="69" t="s">
        <v>451</v>
      </c>
      <c r="I2737" s="70">
        <v>2.9999160011732311</v>
      </c>
      <c r="J2737" s="47" t="s">
        <v>430</v>
      </c>
      <c r="K2737" s="47">
        <v>8</v>
      </c>
      <c r="L2737" s="71"/>
      <c r="M2737" s="47">
        <v>75</v>
      </c>
      <c r="N2737" s="48">
        <f t="shared" si="259"/>
        <v>160</v>
      </c>
      <c r="O2737" s="48">
        <f t="shared" si="254"/>
        <v>479.98656018771698</v>
      </c>
      <c r="P2737" s="72">
        <f t="shared" si="255"/>
        <v>47.998656018771698</v>
      </c>
      <c r="Q2737" s="73">
        <f t="shared" si="256"/>
        <v>79.197782430973291</v>
      </c>
      <c r="R2737" s="48">
        <f t="shared" si="257"/>
        <v>607.18299863746188</v>
      </c>
      <c r="S2737" s="74">
        <f t="shared" si="258"/>
        <v>57</v>
      </c>
      <c r="T2737" s="6" t="s">
        <v>2476</v>
      </c>
      <c r="U2737" s="47" t="s">
        <v>432</v>
      </c>
      <c r="V2737" s="47">
        <v>1</v>
      </c>
      <c r="W2737" s="47">
        <v>1</v>
      </c>
      <c r="X2737" s="47">
        <v>1</v>
      </c>
      <c r="Y2737" s="47">
        <v>1</v>
      </c>
      <c r="Z2737" s="75">
        <v>40855.637557870381</v>
      </c>
      <c r="AA2737" s="6" t="s">
        <v>433</v>
      </c>
      <c r="AB2737" s="47" t="s">
        <v>12328</v>
      </c>
      <c r="AC2737" s="47" t="s">
        <v>12343</v>
      </c>
      <c r="AD2737" s="47" t="s">
        <v>12344</v>
      </c>
      <c r="AE2737" s="47" t="s">
        <v>12345</v>
      </c>
      <c r="AF2737" s="6" t="s">
        <v>12346</v>
      </c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</row>
    <row r="2738" spans="1:43" s="1" customFormat="1" ht="31.5" x14ac:dyDescent="0.25">
      <c r="A2738" s="47">
        <v>2742</v>
      </c>
      <c r="B2738" s="47" t="s">
        <v>12347</v>
      </c>
      <c r="C2738" s="47" t="s">
        <v>3565</v>
      </c>
      <c r="D2738" s="69" t="s">
        <v>12325</v>
      </c>
      <c r="E2738" s="47">
        <v>2006</v>
      </c>
      <c r="F2738" s="69" t="s">
        <v>1942</v>
      </c>
      <c r="G2738" s="69" t="s">
        <v>1255</v>
      </c>
      <c r="H2738" s="69" t="s">
        <v>3681</v>
      </c>
      <c r="I2738" s="70">
        <v>2.947830820174651</v>
      </c>
      <c r="J2738" s="47" t="s">
        <v>430</v>
      </c>
      <c r="K2738" s="47">
        <v>12</v>
      </c>
      <c r="L2738" s="71"/>
      <c r="M2738" s="47">
        <v>75</v>
      </c>
      <c r="N2738" s="48">
        <f t="shared" si="259"/>
        <v>200</v>
      </c>
      <c r="O2738" s="48">
        <f t="shared" si="254"/>
        <v>589.56616403493024</v>
      </c>
      <c r="P2738" s="72">
        <f t="shared" si="255"/>
        <v>58.95661640349303</v>
      </c>
      <c r="Q2738" s="73">
        <f t="shared" si="256"/>
        <v>97.278417065763492</v>
      </c>
      <c r="R2738" s="48">
        <f t="shared" si="257"/>
        <v>745.8011975041868</v>
      </c>
      <c r="S2738" s="74">
        <f t="shared" si="258"/>
        <v>57</v>
      </c>
      <c r="T2738" s="6" t="s">
        <v>431</v>
      </c>
      <c r="U2738" s="47" t="s">
        <v>432</v>
      </c>
      <c r="V2738" s="47">
        <v>1</v>
      </c>
      <c r="W2738" s="47">
        <v>1</v>
      </c>
      <c r="X2738" s="47">
        <v>1</v>
      </c>
      <c r="Y2738" s="47">
        <v>1</v>
      </c>
      <c r="Z2738" s="75">
        <v>40855.637569444443</v>
      </c>
      <c r="AA2738" s="6" t="s">
        <v>433</v>
      </c>
      <c r="AB2738" s="47" t="s">
        <v>12328</v>
      </c>
      <c r="AC2738" s="47" t="s">
        <v>3690</v>
      </c>
      <c r="AD2738" s="47" t="s">
        <v>12348</v>
      </c>
      <c r="AE2738" s="47" t="s">
        <v>12349</v>
      </c>
      <c r="AF2738" s="6" t="s">
        <v>12350</v>
      </c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</row>
    <row r="2739" spans="1:43" s="1" customFormat="1" ht="31.5" x14ac:dyDescent="0.25">
      <c r="A2739" s="47">
        <v>2743</v>
      </c>
      <c r="B2739" s="47" t="s">
        <v>12351</v>
      </c>
      <c r="C2739" s="47" t="s">
        <v>3656</v>
      </c>
      <c r="D2739" s="69" t="s">
        <v>12325</v>
      </c>
      <c r="E2739" s="47">
        <v>2006</v>
      </c>
      <c r="F2739" s="69" t="s">
        <v>1942</v>
      </c>
      <c r="G2739" s="69" t="s">
        <v>12326</v>
      </c>
      <c r="H2739" s="69" t="s">
        <v>1255</v>
      </c>
      <c r="I2739" s="70">
        <v>3.0461102443843018</v>
      </c>
      <c r="J2739" s="47" t="s">
        <v>430</v>
      </c>
      <c r="K2739" s="47">
        <v>10</v>
      </c>
      <c r="L2739" s="71"/>
      <c r="M2739" s="47">
        <v>75</v>
      </c>
      <c r="N2739" s="48">
        <f t="shared" si="259"/>
        <v>180</v>
      </c>
      <c r="O2739" s="48">
        <f t="shared" si="254"/>
        <v>548.29984398917429</v>
      </c>
      <c r="P2739" s="72">
        <f t="shared" si="255"/>
        <v>54.829984398917432</v>
      </c>
      <c r="Q2739" s="73">
        <f t="shared" si="256"/>
        <v>90.469474258213751</v>
      </c>
      <c r="R2739" s="48">
        <f t="shared" si="257"/>
        <v>693.59930264630543</v>
      </c>
      <c r="S2739" s="74">
        <f t="shared" si="258"/>
        <v>57</v>
      </c>
      <c r="T2739" s="6" t="s">
        <v>431</v>
      </c>
      <c r="U2739" s="47" t="s">
        <v>432</v>
      </c>
      <c r="V2739" s="47">
        <v>1</v>
      </c>
      <c r="W2739" s="47">
        <v>1</v>
      </c>
      <c r="X2739" s="47">
        <v>1</v>
      </c>
      <c r="Y2739" s="47">
        <v>1</v>
      </c>
      <c r="Z2739" s="75">
        <v>40855.637569444443</v>
      </c>
      <c r="AA2739" s="6" t="s">
        <v>433</v>
      </c>
      <c r="AB2739" s="47" t="s">
        <v>12328</v>
      </c>
      <c r="AC2739" s="47" t="s">
        <v>12352</v>
      </c>
      <c r="AD2739" s="47"/>
      <c r="AE2739" s="47" t="s">
        <v>12353</v>
      </c>
      <c r="AF2739" s="6" t="s">
        <v>12354</v>
      </c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</row>
    <row r="2740" spans="1:43" s="1" customFormat="1" ht="31.5" x14ac:dyDescent="0.25">
      <c r="A2740" s="47">
        <v>2744</v>
      </c>
      <c r="B2740" s="47" t="s">
        <v>12355</v>
      </c>
      <c r="C2740" s="47" t="s">
        <v>12356</v>
      </c>
      <c r="D2740" s="69" t="s">
        <v>12325</v>
      </c>
      <c r="E2740" s="47">
        <v>2006</v>
      </c>
      <c r="F2740" s="69" t="s">
        <v>1942</v>
      </c>
      <c r="G2740" s="69" t="s">
        <v>12326</v>
      </c>
      <c r="H2740" s="69" t="s">
        <v>1255</v>
      </c>
      <c r="I2740" s="70">
        <v>292.14673318150142</v>
      </c>
      <c r="J2740" s="47" t="s">
        <v>430</v>
      </c>
      <c r="K2740" s="47">
        <v>12</v>
      </c>
      <c r="L2740" s="71"/>
      <c r="M2740" s="47">
        <v>75</v>
      </c>
      <c r="N2740" s="48">
        <f t="shared" si="259"/>
        <v>200</v>
      </c>
      <c r="O2740" s="48">
        <f t="shared" si="254"/>
        <v>58429.346636300281</v>
      </c>
      <c r="P2740" s="72">
        <f t="shared" si="255"/>
        <v>5842.9346636300288</v>
      </c>
      <c r="Q2740" s="73">
        <f t="shared" si="256"/>
        <v>9640.8421949895474</v>
      </c>
      <c r="R2740" s="48">
        <f t="shared" si="257"/>
        <v>73913.123494919855</v>
      </c>
      <c r="S2740" s="74">
        <f t="shared" si="258"/>
        <v>57</v>
      </c>
      <c r="T2740" s="6" t="s">
        <v>431</v>
      </c>
      <c r="U2740" s="47" t="s">
        <v>432</v>
      </c>
      <c r="V2740" s="47">
        <v>1</v>
      </c>
      <c r="W2740" s="47">
        <v>1</v>
      </c>
      <c r="X2740" s="47">
        <v>1</v>
      </c>
      <c r="Y2740" s="47">
        <v>1</v>
      </c>
      <c r="Z2740" s="75">
        <v>40855.637569444443</v>
      </c>
      <c r="AA2740" s="6" t="s">
        <v>433</v>
      </c>
      <c r="AB2740" s="47" t="s">
        <v>12328</v>
      </c>
      <c r="AC2740" s="47" t="s">
        <v>12357</v>
      </c>
      <c r="AD2740" s="47" t="s">
        <v>12358</v>
      </c>
      <c r="AE2740" s="47" t="s">
        <v>12359</v>
      </c>
      <c r="AF2740" s="6" t="s">
        <v>12360</v>
      </c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</row>
    <row r="2741" spans="1:43" s="1" customFormat="1" ht="31.5" x14ac:dyDescent="0.25">
      <c r="A2741" s="47">
        <v>2745</v>
      </c>
      <c r="B2741" s="47" t="s">
        <v>12361</v>
      </c>
      <c r="C2741" s="47" t="s">
        <v>12356</v>
      </c>
      <c r="D2741" s="69" t="s">
        <v>12325</v>
      </c>
      <c r="E2741" s="47">
        <v>2006</v>
      </c>
      <c r="F2741" s="69" t="s">
        <v>1942</v>
      </c>
      <c r="G2741" s="69" t="s">
        <v>12326</v>
      </c>
      <c r="H2741" s="69" t="s">
        <v>1255</v>
      </c>
      <c r="I2741" s="70">
        <v>3.0008749608229319</v>
      </c>
      <c r="J2741" s="47" t="s">
        <v>430</v>
      </c>
      <c r="K2741" s="47">
        <v>12</v>
      </c>
      <c r="L2741" s="71"/>
      <c r="M2741" s="47">
        <v>75</v>
      </c>
      <c r="N2741" s="48">
        <f t="shared" si="259"/>
        <v>200</v>
      </c>
      <c r="O2741" s="48">
        <f t="shared" si="254"/>
        <v>600.17499216458634</v>
      </c>
      <c r="P2741" s="72">
        <f t="shared" si="255"/>
        <v>60.017499216458639</v>
      </c>
      <c r="Q2741" s="73">
        <f t="shared" si="256"/>
        <v>99.028873707156748</v>
      </c>
      <c r="R2741" s="48">
        <f t="shared" si="257"/>
        <v>759.22136508820176</v>
      </c>
      <c r="S2741" s="74">
        <f t="shared" si="258"/>
        <v>57</v>
      </c>
      <c r="T2741" s="6" t="s">
        <v>431</v>
      </c>
      <c r="U2741" s="47" t="s">
        <v>432</v>
      </c>
      <c r="V2741" s="47">
        <v>1</v>
      </c>
      <c r="W2741" s="47">
        <v>1</v>
      </c>
      <c r="X2741" s="47">
        <v>1</v>
      </c>
      <c r="Y2741" s="47">
        <v>1</v>
      </c>
      <c r="Z2741" s="75">
        <v>40855.637569444443</v>
      </c>
      <c r="AA2741" s="6" t="s">
        <v>433</v>
      </c>
      <c r="AB2741" s="47" t="s">
        <v>12328</v>
      </c>
      <c r="AC2741" s="47" t="s">
        <v>12358</v>
      </c>
      <c r="AD2741" s="47" t="s">
        <v>12362</v>
      </c>
      <c r="AE2741" s="47" t="s">
        <v>12363</v>
      </c>
      <c r="AF2741" s="6" t="s">
        <v>12364</v>
      </c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</row>
    <row r="2742" spans="1:43" s="1" customFormat="1" ht="31.5" x14ac:dyDescent="0.25">
      <c r="A2742" s="47">
        <v>2746</v>
      </c>
      <c r="B2742" s="47" t="s">
        <v>12365</v>
      </c>
      <c r="C2742" s="47" t="s">
        <v>12356</v>
      </c>
      <c r="D2742" s="69" t="s">
        <v>12325</v>
      </c>
      <c r="E2742" s="47">
        <v>2006</v>
      </c>
      <c r="F2742" s="69" t="s">
        <v>1942</v>
      </c>
      <c r="G2742" s="69" t="s">
        <v>12326</v>
      </c>
      <c r="H2742" s="69" t="s">
        <v>1255</v>
      </c>
      <c r="I2742" s="70">
        <v>603.32071372178359</v>
      </c>
      <c r="J2742" s="47" t="s">
        <v>430</v>
      </c>
      <c r="K2742" s="47">
        <v>12</v>
      </c>
      <c r="L2742" s="71"/>
      <c r="M2742" s="47">
        <v>75</v>
      </c>
      <c r="N2742" s="48">
        <f t="shared" si="259"/>
        <v>200</v>
      </c>
      <c r="O2742" s="48">
        <f t="shared" si="254"/>
        <v>120664.14274435672</v>
      </c>
      <c r="P2742" s="72">
        <f t="shared" si="255"/>
        <v>12066.414274435672</v>
      </c>
      <c r="Q2742" s="73">
        <f t="shared" si="256"/>
        <v>19909.583552818858</v>
      </c>
      <c r="R2742" s="48">
        <f t="shared" si="257"/>
        <v>152640.14057161126</v>
      </c>
      <c r="S2742" s="74">
        <f t="shared" si="258"/>
        <v>57</v>
      </c>
      <c r="T2742" s="6" t="s">
        <v>431</v>
      </c>
      <c r="U2742" s="47" t="s">
        <v>432</v>
      </c>
      <c r="V2742" s="47">
        <v>1</v>
      </c>
      <c r="W2742" s="47">
        <v>1</v>
      </c>
      <c r="X2742" s="47">
        <v>1</v>
      </c>
      <c r="Y2742" s="47">
        <v>1</v>
      </c>
      <c r="Z2742" s="75">
        <v>40855.637569444443</v>
      </c>
      <c r="AA2742" s="6" t="s">
        <v>433</v>
      </c>
      <c r="AB2742" s="47" t="s">
        <v>12328</v>
      </c>
      <c r="AC2742" s="47" t="s">
        <v>12362</v>
      </c>
      <c r="AD2742" s="47" t="s">
        <v>12366</v>
      </c>
      <c r="AE2742" s="47" t="s">
        <v>12367</v>
      </c>
      <c r="AF2742" s="6" t="s">
        <v>12368</v>
      </c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</row>
    <row r="2743" spans="1:43" s="1" customFormat="1" ht="31.5" x14ac:dyDescent="0.25">
      <c r="A2743" s="47">
        <v>2747</v>
      </c>
      <c r="B2743" s="47" t="s">
        <v>12369</v>
      </c>
      <c r="C2743" s="47" t="s">
        <v>12356</v>
      </c>
      <c r="D2743" s="69" t="s">
        <v>12325</v>
      </c>
      <c r="E2743" s="47">
        <v>2006</v>
      </c>
      <c r="F2743" s="69" t="s">
        <v>1942</v>
      </c>
      <c r="G2743" s="69" t="s">
        <v>12326</v>
      </c>
      <c r="H2743" s="69" t="s">
        <v>1255</v>
      </c>
      <c r="I2743" s="70">
        <v>498.53427780064737</v>
      </c>
      <c r="J2743" s="47" t="s">
        <v>430</v>
      </c>
      <c r="K2743" s="47">
        <v>12</v>
      </c>
      <c r="L2743" s="71"/>
      <c r="M2743" s="47">
        <v>75</v>
      </c>
      <c r="N2743" s="48">
        <f t="shared" si="259"/>
        <v>200</v>
      </c>
      <c r="O2743" s="48">
        <f t="shared" si="254"/>
        <v>99706.855560129479</v>
      </c>
      <c r="P2743" s="72">
        <f t="shared" si="255"/>
        <v>9970.6855560129479</v>
      </c>
      <c r="Q2743" s="73">
        <f t="shared" si="256"/>
        <v>16451.631167421365</v>
      </c>
      <c r="R2743" s="48">
        <f t="shared" si="257"/>
        <v>126129.17228356379</v>
      </c>
      <c r="S2743" s="74">
        <f t="shared" si="258"/>
        <v>57</v>
      </c>
      <c r="T2743" s="6" t="s">
        <v>431</v>
      </c>
      <c r="U2743" s="47" t="s">
        <v>432</v>
      </c>
      <c r="V2743" s="47">
        <v>1</v>
      </c>
      <c r="W2743" s="47">
        <v>1</v>
      </c>
      <c r="X2743" s="47">
        <v>1</v>
      </c>
      <c r="Y2743" s="47">
        <v>1</v>
      </c>
      <c r="Z2743" s="75">
        <v>40855.63758101852</v>
      </c>
      <c r="AA2743" s="6" t="s">
        <v>433</v>
      </c>
      <c r="AB2743" s="47" t="s">
        <v>12328</v>
      </c>
      <c r="AC2743" s="47" t="s">
        <v>12366</v>
      </c>
      <c r="AD2743" s="47" t="s">
        <v>12370</v>
      </c>
      <c r="AE2743" s="47" t="s">
        <v>12371</v>
      </c>
      <c r="AF2743" s="6" t="s">
        <v>12372</v>
      </c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</row>
    <row r="2744" spans="1:43" s="1" customFormat="1" ht="31.5" x14ac:dyDescent="0.25">
      <c r="A2744" s="47">
        <v>2748</v>
      </c>
      <c r="B2744" s="47" t="s">
        <v>12373</v>
      </c>
      <c r="C2744" s="47" t="s">
        <v>12374</v>
      </c>
      <c r="D2744" s="69" t="s">
        <v>12325</v>
      </c>
      <c r="E2744" s="47">
        <v>2006</v>
      </c>
      <c r="F2744" s="69" t="s">
        <v>12375</v>
      </c>
      <c r="G2744" s="69" t="s">
        <v>12327</v>
      </c>
      <c r="H2744" s="69" t="s">
        <v>1942</v>
      </c>
      <c r="I2744" s="70">
        <v>3.8548657670959798</v>
      </c>
      <c r="J2744" s="47" t="s">
        <v>430</v>
      </c>
      <c r="K2744" s="47">
        <v>12</v>
      </c>
      <c r="L2744" s="71"/>
      <c r="M2744" s="47">
        <v>75</v>
      </c>
      <c r="N2744" s="48">
        <f t="shared" si="259"/>
        <v>200</v>
      </c>
      <c r="O2744" s="48">
        <f t="shared" si="254"/>
        <v>770.97315341919602</v>
      </c>
      <c r="P2744" s="72">
        <f t="shared" si="255"/>
        <v>77.097315341919611</v>
      </c>
      <c r="Q2744" s="73">
        <f t="shared" si="256"/>
        <v>127.21057031416734</v>
      </c>
      <c r="R2744" s="48">
        <f t="shared" si="257"/>
        <v>975.28103907528293</v>
      </c>
      <c r="S2744" s="74">
        <f t="shared" si="258"/>
        <v>57</v>
      </c>
      <c r="T2744" s="6" t="s">
        <v>431</v>
      </c>
      <c r="U2744" s="47" t="s">
        <v>432</v>
      </c>
      <c r="V2744" s="47">
        <v>1</v>
      </c>
      <c r="W2744" s="47">
        <v>1</v>
      </c>
      <c r="X2744" s="47">
        <v>1</v>
      </c>
      <c r="Y2744" s="47">
        <v>1</v>
      </c>
      <c r="Z2744" s="75">
        <v>40855.63758101852</v>
      </c>
      <c r="AA2744" s="6" t="s">
        <v>433</v>
      </c>
      <c r="AB2744" s="47" t="s">
        <v>12328</v>
      </c>
      <c r="AC2744" s="47" t="s">
        <v>12376</v>
      </c>
      <c r="AD2744" s="47" t="s">
        <v>12377</v>
      </c>
      <c r="AE2744" s="47" t="s">
        <v>12378</v>
      </c>
      <c r="AF2744" s="6" t="s">
        <v>12379</v>
      </c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</row>
    <row r="2745" spans="1:43" s="1" customFormat="1" ht="31.5" x14ac:dyDescent="0.25">
      <c r="A2745" s="47">
        <v>2749</v>
      </c>
      <c r="B2745" s="47" t="s">
        <v>12380</v>
      </c>
      <c r="C2745" s="47" t="s">
        <v>12374</v>
      </c>
      <c r="D2745" s="69" t="s">
        <v>12325</v>
      </c>
      <c r="E2745" s="47">
        <v>2006</v>
      </c>
      <c r="F2745" s="69" t="s">
        <v>12326</v>
      </c>
      <c r="G2745" s="69" t="s">
        <v>12327</v>
      </c>
      <c r="H2745" s="69" t="s">
        <v>1942</v>
      </c>
      <c r="I2745" s="70">
        <v>3.0152881282189021</v>
      </c>
      <c r="J2745" s="47" t="s">
        <v>430</v>
      </c>
      <c r="K2745" s="47">
        <v>12</v>
      </c>
      <c r="L2745" s="71"/>
      <c r="M2745" s="47">
        <v>75</v>
      </c>
      <c r="N2745" s="48">
        <f t="shared" si="259"/>
        <v>200</v>
      </c>
      <c r="O2745" s="48">
        <f t="shared" si="254"/>
        <v>603.0576256437804</v>
      </c>
      <c r="P2745" s="72">
        <f t="shared" si="255"/>
        <v>60.305762564378043</v>
      </c>
      <c r="Q2745" s="73">
        <f t="shared" si="256"/>
        <v>99.504508231223767</v>
      </c>
      <c r="R2745" s="48">
        <f t="shared" si="257"/>
        <v>762.86789643938221</v>
      </c>
      <c r="S2745" s="74">
        <f t="shared" si="258"/>
        <v>57</v>
      </c>
      <c r="T2745" s="6" t="s">
        <v>431</v>
      </c>
      <c r="U2745" s="47" t="s">
        <v>432</v>
      </c>
      <c r="V2745" s="47">
        <v>1</v>
      </c>
      <c r="W2745" s="47">
        <v>1</v>
      </c>
      <c r="X2745" s="47">
        <v>1</v>
      </c>
      <c r="Y2745" s="47">
        <v>1</v>
      </c>
      <c r="Z2745" s="75">
        <v>40855.63758101852</v>
      </c>
      <c r="AA2745" s="6" t="s">
        <v>433</v>
      </c>
      <c r="AB2745" s="47" t="s">
        <v>12328</v>
      </c>
      <c r="AC2745" s="47" t="s">
        <v>12377</v>
      </c>
      <c r="AD2745" s="47" t="s">
        <v>12381</v>
      </c>
      <c r="AE2745" s="47" t="s">
        <v>12382</v>
      </c>
      <c r="AF2745" s="6" t="s">
        <v>12383</v>
      </c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</row>
    <row r="2746" spans="1:43" s="1" customFormat="1" ht="31.5" x14ac:dyDescent="0.25">
      <c r="A2746" s="47">
        <v>2750</v>
      </c>
      <c r="B2746" s="47" t="s">
        <v>12384</v>
      </c>
      <c r="C2746" s="47" t="s">
        <v>12374</v>
      </c>
      <c r="D2746" s="69" t="s">
        <v>12325</v>
      </c>
      <c r="E2746" s="47">
        <v>2006</v>
      </c>
      <c r="F2746" s="69" t="s">
        <v>1942</v>
      </c>
      <c r="G2746" s="69" t="s">
        <v>12326</v>
      </c>
      <c r="H2746" s="69" t="s">
        <v>1255</v>
      </c>
      <c r="I2746" s="70">
        <v>2.9692994478968489</v>
      </c>
      <c r="J2746" s="47" t="s">
        <v>430</v>
      </c>
      <c r="K2746" s="47">
        <v>12</v>
      </c>
      <c r="L2746" s="71"/>
      <c r="M2746" s="47">
        <v>75</v>
      </c>
      <c r="N2746" s="48">
        <f t="shared" si="259"/>
        <v>200</v>
      </c>
      <c r="O2746" s="48">
        <f t="shared" si="254"/>
        <v>593.85988957936979</v>
      </c>
      <c r="P2746" s="72">
        <f t="shared" si="255"/>
        <v>59.385988957936981</v>
      </c>
      <c r="Q2746" s="73">
        <f t="shared" si="256"/>
        <v>97.986881780596022</v>
      </c>
      <c r="R2746" s="48">
        <f t="shared" si="257"/>
        <v>751.23276031790283</v>
      </c>
      <c r="S2746" s="74">
        <f t="shared" si="258"/>
        <v>57</v>
      </c>
      <c r="T2746" s="6" t="s">
        <v>431</v>
      </c>
      <c r="U2746" s="47" t="s">
        <v>432</v>
      </c>
      <c r="V2746" s="47">
        <v>1</v>
      </c>
      <c r="W2746" s="47">
        <v>1</v>
      </c>
      <c r="X2746" s="47">
        <v>1</v>
      </c>
      <c r="Y2746" s="47">
        <v>1</v>
      </c>
      <c r="Z2746" s="75">
        <v>40855.63758101852</v>
      </c>
      <c r="AA2746" s="6" t="s">
        <v>433</v>
      </c>
      <c r="AB2746" s="47" t="s">
        <v>12328</v>
      </c>
      <c r="AC2746" s="47" t="s">
        <v>12377</v>
      </c>
      <c r="AD2746" s="47" t="s">
        <v>12385</v>
      </c>
      <c r="AE2746" s="47" t="s">
        <v>12386</v>
      </c>
      <c r="AF2746" s="6" t="s">
        <v>12387</v>
      </c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</row>
    <row r="2747" spans="1:43" s="1" customFormat="1" ht="31.5" x14ac:dyDescent="0.25">
      <c r="A2747" s="47">
        <v>2751</v>
      </c>
      <c r="B2747" s="47" t="s">
        <v>12388</v>
      </c>
      <c r="C2747" s="47" t="s">
        <v>12374</v>
      </c>
      <c r="D2747" s="69" t="s">
        <v>12325</v>
      </c>
      <c r="E2747" s="47">
        <v>2006</v>
      </c>
      <c r="F2747" s="69" t="s">
        <v>12326</v>
      </c>
      <c r="G2747" s="69" t="s">
        <v>12327</v>
      </c>
      <c r="H2747" s="69" t="s">
        <v>1942</v>
      </c>
      <c r="I2747" s="70">
        <v>11.82697486868466</v>
      </c>
      <c r="J2747" s="47" t="s">
        <v>799</v>
      </c>
      <c r="K2747" s="47">
        <v>12</v>
      </c>
      <c r="L2747" s="71"/>
      <c r="M2747" s="47">
        <v>75</v>
      </c>
      <c r="N2747" s="48">
        <f t="shared" si="259"/>
        <v>200</v>
      </c>
      <c r="O2747" s="48">
        <f t="shared" si="254"/>
        <v>2365.3949737369321</v>
      </c>
      <c r="P2747" s="72">
        <f t="shared" si="255"/>
        <v>236.53949737369322</v>
      </c>
      <c r="Q2747" s="73">
        <f t="shared" si="256"/>
        <v>390.29017066659384</v>
      </c>
      <c r="R2747" s="48">
        <f t="shared" si="257"/>
        <v>2992.2246417772194</v>
      </c>
      <c r="S2747" s="74">
        <f t="shared" si="258"/>
        <v>57</v>
      </c>
      <c r="T2747" s="6" t="s">
        <v>431</v>
      </c>
      <c r="U2747" s="47" t="s">
        <v>432</v>
      </c>
      <c r="V2747" s="47">
        <v>1</v>
      </c>
      <c r="W2747" s="47">
        <v>1</v>
      </c>
      <c r="X2747" s="47">
        <v>1</v>
      </c>
      <c r="Y2747" s="47">
        <v>1</v>
      </c>
      <c r="Z2747" s="75">
        <v>40855.63758101852</v>
      </c>
      <c r="AA2747" s="6" t="s">
        <v>433</v>
      </c>
      <c r="AB2747" s="47" t="s">
        <v>12328</v>
      </c>
      <c r="AC2747" s="47" t="s">
        <v>12385</v>
      </c>
      <c r="AD2747" s="47" t="s">
        <v>12389</v>
      </c>
      <c r="AE2747" s="47" t="s">
        <v>12390</v>
      </c>
      <c r="AF2747" s="6" t="s">
        <v>12391</v>
      </c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</row>
    <row r="2748" spans="1:43" s="1" customFormat="1" ht="31.5" x14ac:dyDescent="0.25">
      <c r="A2748" s="47">
        <v>2752</v>
      </c>
      <c r="B2748" s="47" t="s">
        <v>12392</v>
      </c>
      <c r="C2748" s="47" t="s">
        <v>12374</v>
      </c>
      <c r="D2748" s="69" t="s">
        <v>12325</v>
      </c>
      <c r="E2748" s="47">
        <v>2006</v>
      </c>
      <c r="F2748" s="69" t="s">
        <v>12375</v>
      </c>
      <c r="G2748" s="69" t="s">
        <v>12327</v>
      </c>
      <c r="H2748" s="69" t="s">
        <v>1942</v>
      </c>
      <c r="I2748" s="70">
        <v>176.3871292358964</v>
      </c>
      <c r="J2748" s="47" t="s">
        <v>799</v>
      </c>
      <c r="K2748" s="47">
        <v>12</v>
      </c>
      <c r="L2748" s="71"/>
      <c r="M2748" s="47">
        <v>75</v>
      </c>
      <c r="N2748" s="48">
        <f t="shared" si="259"/>
        <v>200</v>
      </c>
      <c r="O2748" s="48">
        <f t="shared" si="254"/>
        <v>35277.425847179278</v>
      </c>
      <c r="P2748" s="72">
        <f t="shared" si="255"/>
        <v>3527.7425847179279</v>
      </c>
      <c r="Q2748" s="73">
        <f t="shared" si="256"/>
        <v>5820.77526478458</v>
      </c>
      <c r="R2748" s="48">
        <f t="shared" si="257"/>
        <v>44625.943696681781</v>
      </c>
      <c r="S2748" s="74">
        <f t="shared" si="258"/>
        <v>57</v>
      </c>
      <c r="T2748" s="6" t="s">
        <v>12393</v>
      </c>
      <c r="U2748" s="47" t="s">
        <v>432</v>
      </c>
      <c r="V2748" s="47">
        <v>1</v>
      </c>
      <c r="W2748" s="47">
        <v>1</v>
      </c>
      <c r="X2748" s="47">
        <v>1</v>
      </c>
      <c r="Y2748" s="47">
        <v>1</v>
      </c>
      <c r="Z2748" s="75">
        <v>40855.63758101852</v>
      </c>
      <c r="AA2748" s="6" t="s">
        <v>433</v>
      </c>
      <c r="AB2748" s="47" t="s">
        <v>12328</v>
      </c>
      <c r="AC2748" s="47" t="s">
        <v>12389</v>
      </c>
      <c r="AD2748" s="47" t="s">
        <v>12394</v>
      </c>
      <c r="AE2748" s="47" t="s">
        <v>12395</v>
      </c>
      <c r="AF2748" s="6" t="s">
        <v>12396</v>
      </c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</row>
    <row r="2749" spans="1:43" s="1" customFormat="1" ht="31.5" x14ac:dyDescent="0.25">
      <c r="A2749" s="47">
        <v>2753</v>
      </c>
      <c r="B2749" s="47" t="s">
        <v>12397</v>
      </c>
      <c r="C2749" s="47" t="s">
        <v>12374</v>
      </c>
      <c r="D2749" s="69" t="s">
        <v>12325</v>
      </c>
      <c r="E2749" s="47">
        <v>2006</v>
      </c>
      <c r="F2749" s="69" t="s">
        <v>12326</v>
      </c>
      <c r="G2749" s="69" t="s">
        <v>12327</v>
      </c>
      <c r="H2749" s="69" t="s">
        <v>1942</v>
      </c>
      <c r="I2749" s="70">
        <v>34.182824890603477</v>
      </c>
      <c r="J2749" s="47" t="s">
        <v>799</v>
      </c>
      <c r="K2749" s="47">
        <v>12</v>
      </c>
      <c r="L2749" s="71"/>
      <c r="M2749" s="47">
        <v>75</v>
      </c>
      <c r="N2749" s="48">
        <f t="shared" si="259"/>
        <v>200</v>
      </c>
      <c r="O2749" s="48">
        <f t="shared" si="254"/>
        <v>6836.5649781206957</v>
      </c>
      <c r="P2749" s="72">
        <f t="shared" si="255"/>
        <v>683.65649781206957</v>
      </c>
      <c r="Q2749" s="73">
        <f t="shared" si="256"/>
        <v>1128.0332213899148</v>
      </c>
      <c r="R2749" s="48">
        <f t="shared" si="257"/>
        <v>8648.2546973226799</v>
      </c>
      <c r="S2749" s="74">
        <f t="shared" si="258"/>
        <v>57</v>
      </c>
      <c r="T2749" s="6" t="s">
        <v>431</v>
      </c>
      <c r="U2749" s="47" t="s">
        <v>432</v>
      </c>
      <c r="V2749" s="47">
        <v>1</v>
      </c>
      <c r="W2749" s="47">
        <v>1</v>
      </c>
      <c r="X2749" s="47">
        <v>1</v>
      </c>
      <c r="Y2749" s="47">
        <v>1</v>
      </c>
      <c r="Z2749" s="75">
        <v>40855.63758101852</v>
      </c>
      <c r="AA2749" s="6" t="s">
        <v>433</v>
      </c>
      <c r="AB2749" s="47" t="s">
        <v>12328</v>
      </c>
      <c r="AC2749" s="47" t="s">
        <v>12394</v>
      </c>
      <c r="AD2749" s="47" t="s">
        <v>12398</v>
      </c>
      <c r="AE2749" s="47" t="s">
        <v>12399</v>
      </c>
      <c r="AF2749" s="6" t="s">
        <v>12400</v>
      </c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</row>
    <row r="2750" spans="1:43" s="1" customFormat="1" ht="31.5" x14ac:dyDescent="0.25">
      <c r="A2750" s="47">
        <v>2754</v>
      </c>
      <c r="B2750" s="47" t="s">
        <v>12401</v>
      </c>
      <c r="C2750" s="47" t="s">
        <v>12374</v>
      </c>
      <c r="D2750" s="69" t="s">
        <v>12325</v>
      </c>
      <c r="E2750" s="47">
        <v>2006</v>
      </c>
      <c r="F2750" s="69" t="s">
        <v>12375</v>
      </c>
      <c r="G2750" s="69" t="s">
        <v>12327</v>
      </c>
      <c r="H2750" s="69" t="s">
        <v>1942</v>
      </c>
      <c r="I2750" s="70">
        <v>114.8420676248188</v>
      </c>
      <c r="J2750" s="47" t="s">
        <v>799</v>
      </c>
      <c r="K2750" s="47">
        <v>12</v>
      </c>
      <c r="L2750" s="71"/>
      <c r="M2750" s="47">
        <v>75</v>
      </c>
      <c r="N2750" s="48">
        <f t="shared" si="259"/>
        <v>200</v>
      </c>
      <c r="O2750" s="48">
        <f t="shared" si="254"/>
        <v>22968.413524963758</v>
      </c>
      <c r="P2750" s="72">
        <f t="shared" si="255"/>
        <v>2296.8413524963757</v>
      </c>
      <c r="Q2750" s="73">
        <f t="shared" si="256"/>
        <v>3789.7882316190198</v>
      </c>
      <c r="R2750" s="48">
        <f t="shared" si="257"/>
        <v>29055.043109079154</v>
      </c>
      <c r="S2750" s="74">
        <f t="shared" si="258"/>
        <v>57</v>
      </c>
      <c r="T2750" s="6" t="s">
        <v>12402</v>
      </c>
      <c r="U2750" s="47" t="s">
        <v>432</v>
      </c>
      <c r="V2750" s="47">
        <v>1</v>
      </c>
      <c r="W2750" s="47">
        <v>1</v>
      </c>
      <c r="X2750" s="47">
        <v>1</v>
      </c>
      <c r="Y2750" s="47">
        <v>1</v>
      </c>
      <c r="Z2750" s="75">
        <v>40855.63758101852</v>
      </c>
      <c r="AA2750" s="6" t="s">
        <v>433</v>
      </c>
      <c r="AB2750" s="47" t="s">
        <v>12328</v>
      </c>
      <c r="AC2750" s="47" t="s">
        <v>12398</v>
      </c>
      <c r="AD2750" s="47" t="s">
        <v>12403</v>
      </c>
      <c r="AE2750" s="47" t="s">
        <v>12404</v>
      </c>
      <c r="AF2750" s="6" t="s">
        <v>12405</v>
      </c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</row>
    <row r="2751" spans="1:43" s="1" customFormat="1" ht="31.5" x14ac:dyDescent="0.25">
      <c r="A2751" s="47">
        <v>2755</v>
      </c>
      <c r="B2751" s="47" t="s">
        <v>12406</v>
      </c>
      <c r="C2751" s="47" t="s">
        <v>12407</v>
      </c>
      <c r="D2751" s="69" t="s">
        <v>12325</v>
      </c>
      <c r="E2751" s="47">
        <v>2006</v>
      </c>
      <c r="F2751" s="69" t="s">
        <v>12375</v>
      </c>
      <c r="G2751" s="69" t="s">
        <v>12327</v>
      </c>
      <c r="H2751" s="69" t="s">
        <v>1942</v>
      </c>
      <c r="I2751" s="70">
        <v>479.34924916086737</v>
      </c>
      <c r="J2751" s="47" t="s">
        <v>430</v>
      </c>
      <c r="K2751" s="47">
        <v>12</v>
      </c>
      <c r="L2751" s="71"/>
      <c r="M2751" s="47">
        <v>75</v>
      </c>
      <c r="N2751" s="48">
        <f t="shared" si="259"/>
        <v>200</v>
      </c>
      <c r="O2751" s="48">
        <f t="shared" si="254"/>
        <v>95869.849832173481</v>
      </c>
      <c r="P2751" s="72">
        <f t="shared" si="255"/>
        <v>9586.9849832173477</v>
      </c>
      <c r="Q2751" s="73">
        <f t="shared" si="256"/>
        <v>15818.525222308625</v>
      </c>
      <c r="R2751" s="48">
        <f t="shared" si="257"/>
        <v>121275.36003769946</v>
      </c>
      <c r="S2751" s="74">
        <f t="shared" si="258"/>
        <v>57</v>
      </c>
      <c r="T2751" s="6" t="s">
        <v>431</v>
      </c>
      <c r="U2751" s="47" t="s">
        <v>432</v>
      </c>
      <c r="V2751" s="47">
        <v>1</v>
      </c>
      <c r="W2751" s="47">
        <v>1</v>
      </c>
      <c r="X2751" s="47">
        <v>1</v>
      </c>
      <c r="Y2751" s="47">
        <v>1</v>
      </c>
      <c r="Z2751" s="75">
        <v>40855.63758101852</v>
      </c>
      <c r="AA2751" s="6" t="s">
        <v>433</v>
      </c>
      <c r="AB2751" s="47" t="s">
        <v>12328</v>
      </c>
      <c r="AC2751" s="47" t="s">
        <v>12408</v>
      </c>
      <c r="AD2751" s="47" t="s">
        <v>12409</v>
      </c>
      <c r="AE2751" s="47" t="s">
        <v>12410</v>
      </c>
      <c r="AF2751" s="6" t="s">
        <v>12411</v>
      </c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</row>
    <row r="2752" spans="1:43" s="1" customFormat="1" ht="31.5" x14ac:dyDescent="0.25">
      <c r="A2752" s="47">
        <v>2756</v>
      </c>
      <c r="B2752" s="47" t="s">
        <v>12412</v>
      </c>
      <c r="C2752" s="47" t="s">
        <v>12407</v>
      </c>
      <c r="D2752" s="69" t="s">
        <v>12325</v>
      </c>
      <c r="E2752" s="47">
        <v>2006</v>
      </c>
      <c r="F2752" s="69" t="s">
        <v>12327</v>
      </c>
      <c r="G2752" s="69" t="s">
        <v>12326</v>
      </c>
      <c r="H2752" s="69" t="s">
        <v>1942</v>
      </c>
      <c r="I2752" s="70">
        <v>3.7120514135345259</v>
      </c>
      <c r="J2752" s="47" t="s">
        <v>430</v>
      </c>
      <c r="K2752" s="47">
        <v>12</v>
      </c>
      <c r="L2752" s="71"/>
      <c r="M2752" s="47">
        <v>75</v>
      </c>
      <c r="N2752" s="48">
        <f t="shared" si="259"/>
        <v>200</v>
      </c>
      <c r="O2752" s="48">
        <f t="shared" si="254"/>
        <v>742.41028270690515</v>
      </c>
      <c r="P2752" s="72">
        <f t="shared" si="255"/>
        <v>74.241028270690521</v>
      </c>
      <c r="Q2752" s="73">
        <f t="shared" si="256"/>
        <v>122.49769664663935</v>
      </c>
      <c r="R2752" s="48">
        <f t="shared" si="257"/>
        <v>939.14900762423508</v>
      </c>
      <c r="S2752" s="74">
        <f t="shared" si="258"/>
        <v>57</v>
      </c>
      <c r="T2752" s="6" t="s">
        <v>431</v>
      </c>
      <c r="U2752" s="47" t="s">
        <v>432</v>
      </c>
      <c r="V2752" s="47">
        <v>1</v>
      </c>
      <c r="W2752" s="47">
        <v>1</v>
      </c>
      <c r="X2752" s="47">
        <v>1</v>
      </c>
      <c r="Y2752" s="47">
        <v>1</v>
      </c>
      <c r="Z2752" s="75">
        <v>40855.63758101852</v>
      </c>
      <c r="AA2752" s="6" t="s">
        <v>433</v>
      </c>
      <c r="AB2752" s="47" t="s">
        <v>12328</v>
      </c>
      <c r="AC2752" s="47" t="s">
        <v>12409</v>
      </c>
      <c r="AD2752" s="47" t="s">
        <v>12413</v>
      </c>
      <c r="AE2752" s="47" t="s">
        <v>12414</v>
      </c>
      <c r="AF2752" s="6" t="s">
        <v>12415</v>
      </c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</row>
    <row r="2753" spans="1:43" s="1" customFormat="1" ht="31.5" x14ac:dyDescent="0.25">
      <c r="A2753" s="47">
        <v>2757</v>
      </c>
      <c r="B2753" s="47" t="s">
        <v>12416</v>
      </c>
      <c r="C2753" s="47" t="s">
        <v>12407</v>
      </c>
      <c r="D2753" s="69" t="s">
        <v>12325</v>
      </c>
      <c r="E2753" s="47">
        <v>2006</v>
      </c>
      <c r="F2753" s="69" t="s">
        <v>12327</v>
      </c>
      <c r="G2753" s="69" t="s">
        <v>12326</v>
      </c>
      <c r="H2753" s="69" t="s">
        <v>451</v>
      </c>
      <c r="I2753" s="70">
        <v>85.2589063533282</v>
      </c>
      <c r="J2753" s="47" t="s">
        <v>430</v>
      </c>
      <c r="K2753" s="47">
        <v>12</v>
      </c>
      <c r="L2753" s="71"/>
      <c r="M2753" s="47">
        <v>75</v>
      </c>
      <c r="N2753" s="48">
        <f t="shared" si="259"/>
        <v>200</v>
      </c>
      <c r="O2753" s="48">
        <f t="shared" si="254"/>
        <v>17051.78127066564</v>
      </c>
      <c r="P2753" s="72">
        <f t="shared" si="255"/>
        <v>1705.1781270665642</v>
      </c>
      <c r="Q2753" s="73">
        <f t="shared" si="256"/>
        <v>2813.5439096598307</v>
      </c>
      <c r="R2753" s="48">
        <f t="shared" si="257"/>
        <v>21570.503307392035</v>
      </c>
      <c r="S2753" s="74">
        <f t="shared" si="258"/>
        <v>57</v>
      </c>
      <c r="T2753" s="6" t="s">
        <v>431</v>
      </c>
      <c r="U2753" s="47" t="s">
        <v>432</v>
      </c>
      <c r="V2753" s="47">
        <v>1</v>
      </c>
      <c r="W2753" s="47">
        <v>1</v>
      </c>
      <c r="X2753" s="47">
        <v>1</v>
      </c>
      <c r="Y2753" s="47">
        <v>1</v>
      </c>
      <c r="Z2753" s="75">
        <v>40855.637592592589</v>
      </c>
      <c r="AA2753" s="6" t="s">
        <v>433</v>
      </c>
      <c r="AB2753" s="47" t="s">
        <v>12328</v>
      </c>
      <c r="AC2753" s="47" t="s">
        <v>12413</v>
      </c>
      <c r="AD2753" s="47" t="s">
        <v>12417</v>
      </c>
      <c r="AE2753" s="47" t="s">
        <v>12418</v>
      </c>
      <c r="AF2753" s="6" t="s">
        <v>12419</v>
      </c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</row>
    <row r="2754" spans="1:43" s="1" customFormat="1" ht="31.5" x14ac:dyDescent="0.25">
      <c r="A2754" s="47">
        <v>2758</v>
      </c>
      <c r="B2754" s="47" t="s">
        <v>12420</v>
      </c>
      <c r="C2754" s="47" t="s">
        <v>12407</v>
      </c>
      <c r="D2754" s="69" t="s">
        <v>12325</v>
      </c>
      <c r="E2754" s="47">
        <v>2006</v>
      </c>
      <c r="F2754" s="69" t="s">
        <v>12327</v>
      </c>
      <c r="G2754" s="69" t="s">
        <v>12326</v>
      </c>
      <c r="H2754" s="69" t="s">
        <v>451</v>
      </c>
      <c r="I2754" s="70">
        <v>3.7431213242498882</v>
      </c>
      <c r="J2754" s="47" t="s">
        <v>430</v>
      </c>
      <c r="K2754" s="47">
        <v>12</v>
      </c>
      <c r="L2754" s="71"/>
      <c r="M2754" s="47">
        <v>75</v>
      </c>
      <c r="N2754" s="48">
        <f t="shared" si="259"/>
        <v>200</v>
      </c>
      <c r="O2754" s="48">
        <f t="shared" si="254"/>
        <v>748.62426484997764</v>
      </c>
      <c r="P2754" s="72">
        <f t="shared" si="255"/>
        <v>74.862426484997769</v>
      </c>
      <c r="Q2754" s="73">
        <f t="shared" si="256"/>
        <v>123.52300370024631</v>
      </c>
      <c r="R2754" s="48">
        <f t="shared" si="257"/>
        <v>947.00969503522174</v>
      </c>
      <c r="S2754" s="74">
        <f t="shared" si="258"/>
        <v>57</v>
      </c>
      <c r="T2754" s="6" t="s">
        <v>431</v>
      </c>
      <c r="U2754" s="47" t="s">
        <v>432</v>
      </c>
      <c r="V2754" s="47">
        <v>1</v>
      </c>
      <c r="W2754" s="47">
        <v>1</v>
      </c>
      <c r="X2754" s="47">
        <v>1</v>
      </c>
      <c r="Y2754" s="47">
        <v>1</v>
      </c>
      <c r="Z2754" s="75">
        <v>40855.637592592589</v>
      </c>
      <c r="AA2754" s="6" t="s">
        <v>433</v>
      </c>
      <c r="AB2754" s="47" t="s">
        <v>12328</v>
      </c>
      <c r="AC2754" s="47" t="s">
        <v>12413</v>
      </c>
      <c r="AD2754" s="47" t="s">
        <v>12421</v>
      </c>
      <c r="AE2754" s="47" t="s">
        <v>12422</v>
      </c>
      <c r="AF2754" s="6" t="s">
        <v>12423</v>
      </c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</row>
    <row r="2755" spans="1:43" s="1" customFormat="1" ht="31.5" x14ac:dyDescent="0.25">
      <c r="A2755" s="47">
        <v>2759</v>
      </c>
      <c r="B2755" s="47" t="s">
        <v>12424</v>
      </c>
      <c r="C2755" s="47" t="s">
        <v>12407</v>
      </c>
      <c r="D2755" s="69" t="s">
        <v>12325</v>
      </c>
      <c r="E2755" s="47">
        <v>2006</v>
      </c>
      <c r="F2755" s="69" t="s">
        <v>12327</v>
      </c>
      <c r="G2755" s="69" t="s">
        <v>12326</v>
      </c>
      <c r="H2755" s="69" t="s">
        <v>451</v>
      </c>
      <c r="I2755" s="70">
        <v>85.482872960498852</v>
      </c>
      <c r="J2755" s="47" t="s">
        <v>430</v>
      </c>
      <c r="K2755" s="47">
        <v>12</v>
      </c>
      <c r="L2755" s="71"/>
      <c r="M2755" s="47">
        <v>75</v>
      </c>
      <c r="N2755" s="48">
        <f t="shared" si="259"/>
        <v>200</v>
      </c>
      <c r="O2755" s="48">
        <f t="shared" si="254"/>
        <v>17096.574592099769</v>
      </c>
      <c r="P2755" s="72">
        <f t="shared" si="255"/>
        <v>1709.6574592099769</v>
      </c>
      <c r="Q2755" s="73">
        <f t="shared" si="256"/>
        <v>2820.9348076964616</v>
      </c>
      <c r="R2755" s="48">
        <f t="shared" si="257"/>
        <v>21627.166859006204</v>
      </c>
      <c r="S2755" s="74">
        <f t="shared" si="258"/>
        <v>57</v>
      </c>
      <c r="T2755" s="6" t="s">
        <v>431</v>
      </c>
      <c r="U2755" s="47" t="s">
        <v>432</v>
      </c>
      <c r="V2755" s="47">
        <v>1</v>
      </c>
      <c r="W2755" s="47">
        <v>1</v>
      </c>
      <c r="X2755" s="47">
        <v>1</v>
      </c>
      <c r="Y2755" s="47">
        <v>1</v>
      </c>
      <c r="Z2755" s="75">
        <v>40855.637592592589</v>
      </c>
      <c r="AA2755" s="6" t="s">
        <v>433</v>
      </c>
      <c r="AB2755" s="47" t="s">
        <v>12328</v>
      </c>
      <c r="AC2755" s="47" t="s">
        <v>12425</v>
      </c>
      <c r="AD2755" s="47" t="s">
        <v>12426</v>
      </c>
      <c r="AE2755" s="47" t="s">
        <v>12427</v>
      </c>
      <c r="AF2755" s="6" t="s">
        <v>12428</v>
      </c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</row>
    <row r="2756" spans="1:43" s="1" customFormat="1" ht="31.5" x14ac:dyDescent="0.25">
      <c r="A2756" s="47">
        <v>2760</v>
      </c>
      <c r="B2756" s="47" t="s">
        <v>12429</v>
      </c>
      <c r="C2756" s="47" t="s">
        <v>12407</v>
      </c>
      <c r="D2756" s="69" t="s">
        <v>12325</v>
      </c>
      <c r="E2756" s="47">
        <v>2006</v>
      </c>
      <c r="F2756" s="69" t="s">
        <v>12327</v>
      </c>
      <c r="G2756" s="69" t="s">
        <v>12326</v>
      </c>
      <c r="H2756" s="69" t="s">
        <v>451</v>
      </c>
      <c r="I2756" s="70">
        <v>22.007365655116029</v>
      </c>
      <c r="J2756" s="47" t="s">
        <v>430</v>
      </c>
      <c r="K2756" s="47">
        <v>8</v>
      </c>
      <c r="L2756" s="71"/>
      <c r="M2756" s="47">
        <v>75</v>
      </c>
      <c r="N2756" s="48">
        <f t="shared" si="259"/>
        <v>160</v>
      </c>
      <c r="O2756" s="48">
        <f t="shared" si="254"/>
        <v>3521.1785048185648</v>
      </c>
      <c r="P2756" s="72">
        <f t="shared" si="255"/>
        <v>352.11785048185652</v>
      </c>
      <c r="Q2756" s="73">
        <f t="shared" si="256"/>
        <v>580.99445329506318</v>
      </c>
      <c r="R2756" s="48">
        <f t="shared" si="257"/>
        <v>4454.2908085954841</v>
      </c>
      <c r="S2756" s="74">
        <f t="shared" si="258"/>
        <v>57</v>
      </c>
      <c r="T2756" s="6" t="s">
        <v>431</v>
      </c>
      <c r="U2756" s="47" t="s">
        <v>432</v>
      </c>
      <c r="V2756" s="47">
        <v>1</v>
      </c>
      <c r="W2756" s="47">
        <v>1</v>
      </c>
      <c r="X2756" s="47">
        <v>1</v>
      </c>
      <c r="Y2756" s="47">
        <v>1</v>
      </c>
      <c r="Z2756" s="75">
        <v>40855.637592592589</v>
      </c>
      <c r="AA2756" s="6" t="s">
        <v>433</v>
      </c>
      <c r="AB2756" s="47" t="s">
        <v>12328</v>
      </c>
      <c r="AC2756" s="47" t="s">
        <v>12426</v>
      </c>
      <c r="AD2756" s="47" t="s">
        <v>12430</v>
      </c>
      <c r="AE2756" s="47" t="s">
        <v>12431</v>
      </c>
      <c r="AF2756" s="6" t="s">
        <v>12432</v>
      </c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</row>
    <row r="2757" spans="1:43" s="1" customFormat="1" ht="31.5" x14ac:dyDescent="0.25">
      <c r="A2757" s="47">
        <v>2761</v>
      </c>
      <c r="B2757" s="47" t="s">
        <v>12433</v>
      </c>
      <c r="C2757" s="47" t="s">
        <v>12407</v>
      </c>
      <c r="D2757" s="69" t="s">
        <v>12325</v>
      </c>
      <c r="E2757" s="47">
        <v>2006</v>
      </c>
      <c r="F2757" s="69" t="s">
        <v>12327</v>
      </c>
      <c r="G2757" s="69" t="s">
        <v>12326</v>
      </c>
      <c r="H2757" s="69" t="s">
        <v>451</v>
      </c>
      <c r="I2757" s="70">
        <v>158.26875883567541</v>
      </c>
      <c r="J2757" s="47" t="s">
        <v>430</v>
      </c>
      <c r="K2757" s="47">
        <v>12</v>
      </c>
      <c r="L2757" s="71"/>
      <c r="M2757" s="47">
        <v>75</v>
      </c>
      <c r="N2757" s="48">
        <f t="shared" si="259"/>
        <v>200</v>
      </c>
      <c r="O2757" s="48">
        <f t="shared" si="254"/>
        <v>31653.751767135083</v>
      </c>
      <c r="P2757" s="72">
        <f t="shared" si="255"/>
        <v>3165.3751767135086</v>
      </c>
      <c r="Q2757" s="73">
        <f t="shared" si="256"/>
        <v>5222.869041577288</v>
      </c>
      <c r="R2757" s="48">
        <f t="shared" si="257"/>
        <v>40041.995985425878</v>
      </c>
      <c r="S2757" s="74">
        <f t="shared" si="258"/>
        <v>57</v>
      </c>
      <c r="T2757" s="6" t="s">
        <v>431</v>
      </c>
      <c r="U2757" s="47" t="s">
        <v>432</v>
      </c>
      <c r="V2757" s="47">
        <v>1</v>
      </c>
      <c r="W2757" s="47">
        <v>1</v>
      </c>
      <c r="X2757" s="47">
        <v>1</v>
      </c>
      <c r="Y2757" s="47">
        <v>1</v>
      </c>
      <c r="Z2757" s="75">
        <v>40855.637592592589</v>
      </c>
      <c r="AA2757" s="6" t="s">
        <v>433</v>
      </c>
      <c r="AB2757" s="47" t="s">
        <v>12328</v>
      </c>
      <c r="AC2757" s="47" t="s">
        <v>12426</v>
      </c>
      <c r="AD2757" s="47" t="s">
        <v>12434</v>
      </c>
      <c r="AE2757" s="47" t="s">
        <v>12435</v>
      </c>
      <c r="AF2757" s="6" t="s">
        <v>12436</v>
      </c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</row>
    <row r="2758" spans="1:43" s="1" customFormat="1" ht="31.5" x14ac:dyDescent="0.25">
      <c r="A2758" s="47">
        <v>2762</v>
      </c>
      <c r="B2758" s="47" t="s">
        <v>12437</v>
      </c>
      <c r="C2758" s="47" t="s">
        <v>12407</v>
      </c>
      <c r="D2758" s="69" t="s">
        <v>12325</v>
      </c>
      <c r="E2758" s="47">
        <v>2006</v>
      </c>
      <c r="F2758" s="69" t="s">
        <v>12327</v>
      </c>
      <c r="G2758" s="69" t="s">
        <v>12326</v>
      </c>
      <c r="H2758" s="69" t="s">
        <v>451</v>
      </c>
      <c r="I2758" s="70">
        <v>241.93691270289631</v>
      </c>
      <c r="J2758" s="47" t="s">
        <v>430</v>
      </c>
      <c r="K2758" s="47">
        <v>12</v>
      </c>
      <c r="L2758" s="71"/>
      <c r="M2758" s="47">
        <v>75</v>
      </c>
      <c r="N2758" s="48">
        <f t="shared" si="259"/>
        <v>200</v>
      </c>
      <c r="O2758" s="48">
        <f t="shared" ref="O2758:O2821" si="260">N2758*I2758</f>
        <v>48387.38254057926</v>
      </c>
      <c r="P2758" s="72">
        <f t="shared" ref="P2758:P2821" si="261">O2758*0.1</f>
        <v>4838.7382540579265</v>
      </c>
      <c r="Q2758" s="73">
        <f t="shared" ref="Q2758:Q2821" si="262">SUM(O2758:P2758)*0.15</f>
        <v>7983.9181191955777</v>
      </c>
      <c r="R2758" s="48">
        <f t="shared" ref="R2758:R2821" si="263">SUM(O2758:Q2758)</f>
        <v>61210.038913832766</v>
      </c>
      <c r="S2758" s="74">
        <f t="shared" si="258"/>
        <v>57</v>
      </c>
      <c r="T2758" s="6" t="s">
        <v>431</v>
      </c>
      <c r="U2758" s="47" t="s">
        <v>432</v>
      </c>
      <c r="V2758" s="47">
        <v>1</v>
      </c>
      <c r="W2758" s="47">
        <v>1</v>
      </c>
      <c r="X2758" s="47">
        <v>1</v>
      </c>
      <c r="Y2758" s="47">
        <v>1</v>
      </c>
      <c r="Z2758" s="75">
        <v>42419.343935185178</v>
      </c>
      <c r="AA2758" s="6" t="s">
        <v>433</v>
      </c>
      <c r="AB2758" s="47" t="s">
        <v>12328</v>
      </c>
      <c r="AC2758" s="47" t="s">
        <v>12438</v>
      </c>
      <c r="AD2758" s="47" t="s">
        <v>12439</v>
      </c>
      <c r="AE2758" s="47" t="s">
        <v>12440</v>
      </c>
      <c r="AF2758" s="6" t="s">
        <v>12441</v>
      </c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</row>
    <row r="2759" spans="1:43" s="1" customFormat="1" ht="31.5" x14ac:dyDescent="0.25">
      <c r="A2759" s="47">
        <v>2763</v>
      </c>
      <c r="B2759" s="47" t="s">
        <v>12442</v>
      </c>
      <c r="C2759" s="47" t="s">
        <v>12407</v>
      </c>
      <c r="D2759" s="69" t="s">
        <v>12325</v>
      </c>
      <c r="E2759" s="47">
        <v>2006</v>
      </c>
      <c r="F2759" s="69" t="s">
        <v>12327</v>
      </c>
      <c r="G2759" s="69" t="s">
        <v>12326</v>
      </c>
      <c r="H2759" s="69" t="s">
        <v>457</v>
      </c>
      <c r="I2759" s="70">
        <v>3.095864313252874</v>
      </c>
      <c r="J2759" s="47" t="s">
        <v>430</v>
      </c>
      <c r="K2759" s="47">
        <v>12</v>
      </c>
      <c r="L2759" s="71"/>
      <c r="M2759" s="47">
        <v>75</v>
      </c>
      <c r="N2759" s="48">
        <f t="shared" si="259"/>
        <v>200</v>
      </c>
      <c r="O2759" s="48">
        <f t="shared" si="260"/>
        <v>619.17286265057476</v>
      </c>
      <c r="P2759" s="72">
        <f t="shared" si="261"/>
        <v>61.917286265057477</v>
      </c>
      <c r="Q2759" s="73">
        <f t="shared" si="262"/>
        <v>102.16352233734483</v>
      </c>
      <c r="R2759" s="48">
        <f t="shared" si="263"/>
        <v>783.25367125297703</v>
      </c>
      <c r="S2759" s="74">
        <f t="shared" ref="S2759:S2822" si="264">M2759-ABS($I$2-E2759)</f>
        <v>57</v>
      </c>
      <c r="T2759" s="6" t="s">
        <v>431</v>
      </c>
      <c r="U2759" s="47" t="s">
        <v>432</v>
      </c>
      <c r="V2759" s="47">
        <v>1</v>
      </c>
      <c r="W2759" s="47">
        <v>1</v>
      </c>
      <c r="X2759" s="47">
        <v>1</v>
      </c>
      <c r="Y2759" s="47">
        <v>1</v>
      </c>
      <c r="Z2759" s="75">
        <v>40855.637592592589</v>
      </c>
      <c r="AA2759" s="6" t="s">
        <v>433</v>
      </c>
      <c r="AB2759" s="47" t="s">
        <v>12328</v>
      </c>
      <c r="AC2759" s="47" t="s">
        <v>12443</v>
      </c>
      <c r="AD2759" s="47" t="s">
        <v>12444</v>
      </c>
      <c r="AE2759" s="47" t="s">
        <v>12445</v>
      </c>
      <c r="AF2759" s="6" t="s">
        <v>12446</v>
      </c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</row>
    <row r="2760" spans="1:43" s="1" customFormat="1" ht="31.5" x14ac:dyDescent="0.25">
      <c r="A2760" s="47">
        <v>2764</v>
      </c>
      <c r="B2760" s="47" t="s">
        <v>12447</v>
      </c>
      <c r="C2760" s="47" t="s">
        <v>12448</v>
      </c>
      <c r="D2760" s="69" t="s">
        <v>12325</v>
      </c>
      <c r="E2760" s="47">
        <v>2006</v>
      </c>
      <c r="F2760" s="69" t="s">
        <v>12326</v>
      </c>
      <c r="G2760" s="69" t="s">
        <v>12327</v>
      </c>
      <c r="H2760" s="69" t="s">
        <v>451</v>
      </c>
      <c r="I2760" s="70">
        <v>378.17484286302891</v>
      </c>
      <c r="J2760" s="47" t="s">
        <v>430</v>
      </c>
      <c r="K2760" s="47">
        <v>12</v>
      </c>
      <c r="L2760" s="71"/>
      <c r="M2760" s="47">
        <v>75</v>
      </c>
      <c r="N2760" s="48">
        <f t="shared" si="259"/>
        <v>200</v>
      </c>
      <c r="O2760" s="48">
        <f t="shared" si="260"/>
        <v>75634.96857260578</v>
      </c>
      <c r="P2760" s="72">
        <f t="shared" si="261"/>
        <v>7563.4968572605785</v>
      </c>
      <c r="Q2760" s="73">
        <f t="shared" si="262"/>
        <v>12479.769814479952</v>
      </c>
      <c r="R2760" s="48">
        <f t="shared" si="263"/>
        <v>95678.235244346302</v>
      </c>
      <c r="S2760" s="74">
        <f t="shared" si="264"/>
        <v>57</v>
      </c>
      <c r="T2760" s="6" t="s">
        <v>431</v>
      </c>
      <c r="U2760" s="47" t="s">
        <v>432</v>
      </c>
      <c r="V2760" s="47">
        <v>1</v>
      </c>
      <c r="W2760" s="47">
        <v>1</v>
      </c>
      <c r="X2760" s="47">
        <v>1</v>
      </c>
      <c r="Y2760" s="47">
        <v>1</v>
      </c>
      <c r="Z2760" s="75">
        <v>40855.637592592589</v>
      </c>
      <c r="AA2760" s="6" t="s">
        <v>433</v>
      </c>
      <c r="AB2760" s="47" t="s">
        <v>12328</v>
      </c>
      <c r="AC2760" s="47" t="s">
        <v>12449</v>
      </c>
      <c r="AD2760" s="47" t="s">
        <v>12450</v>
      </c>
      <c r="AE2760" s="47" t="s">
        <v>12451</v>
      </c>
      <c r="AF2760" s="6" t="s">
        <v>12452</v>
      </c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</row>
    <row r="2761" spans="1:43" s="1" customFormat="1" ht="31.5" x14ac:dyDescent="0.25">
      <c r="A2761" s="47">
        <v>2765</v>
      </c>
      <c r="B2761" s="47" t="s">
        <v>12453</v>
      </c>
      <c r="C2761" s="47" t="s">
        <v>12448</v>
      </c>
      <c r="D2761" s="69" t="s">
        <v>12325</v>
      </c>
      <c r="E2761" s="47">
        <v>2006</v>
      </c>
      <c r="F2761" s="69" t="s">
        <v>12326</v>
      </c>
      <c r="G2761" s="69" t="s">
        <v>12327</v>
      </c>
      <c r="H2761" s="69" t="s">
        <v>451</v>
      </c>
      <c r="I2761" s="70">
        <v>266.75559304693883</v>
      </c>
      <c r="J2761" s="47" t="s">
        <v>430</v>
      </c>
      <c r="K2761" s="47">
        <v>12</v>
      </c>
      <c r="L2761" s="71"/>
      <c r="M2761" s="47">
        <v>75</v>
      </c>
      <c r="N2761" s="48">
        <f t="shared" si="259"/>
        <v>200</v>
      </c>
      <c r="O2761" s="48">
        <f t="shared" si="260"/>
        <v>53351.118609387762</v>
      </c>
      <c r="P2761" s="72">
        <f t="shared" si="261"/>
        <v>5335.1118609387768</v>
      </c>
      <c r="Q2761" s="73">
        <f t="shared" si="262"/>
        <v>8802.9345705489814</v>
      </c>
      <c r="R2761" s="48">
        <f t="shared" si="263"/>
        <v>67489.165040875523</v>
      </c>
      <c r="S2761" s="74">
        <f t="shared" si="264"/>
        <v>57</v>
      </c>
      <c r="T2761" s="6" t="s">
        <v>431</v>
      </c>
      <c r="U2761" s="47" t="s">
        <v>432</v>
      </c>
      <c r="V2761" s="47">
        <v>1</v>
      </c>
      <c r="W2761" s="47">
        <v>1</v>
      </c>
      <c r="X2761" s="47">
        <v>1</v>
      </c>
      <c r="Y2761" s="47">
        <v>1</v>
      </c>
      <c r="Z2761" s="75">
        <v>40855.637604166674</v>
      </c>
      <c r="AA2761" s="6" t="s">
        <v>433</v>
      </c>
      <c r="AB2761" s="47" t="s">
        <v>12328</v>
      </c>
      <c r="AC2761" s="47" t="s">
        <v>12450</v>
      </c>
      <c r="AD2761" s="47" t="s">
        <v>12454</v>
      </c>
      <c r="AE2761" s="47" t="s">
        <v>12455</v>
      </c>
      <c r="AF2761" s="6" t="s">
        <v>12456</v>
      </c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</row>
    <row r="2762" spans="1:43" s="1" customFormat="1" ht="31.5" x14ac:dyDescent="0.25">
      <c r="A2762" s="47">
        <v>2766</v>
      </c>
      <c r="B2762" s="47" t="s">
        <v>12457</v>
      </c>
      <c r="C2762" s="47" t="s">
        <v>12448</v>
      </c>
      <c r="D2762" s="69" t="s">
        <v>12325</v>
      </c>
      <c r="E2762" s="47">
        <v>2006</v>
      </c>
      <c r="F2762" s="69" t="s">
        <v>12326</v>
      </c>
      <c r="G2762" s="69" t="s">
        <v>12327</v>
      </c>
      <c r="H2762" s="69" t="s">
        <v>451</v>
      </c>
      <c r="I2762" s="70">
        <v>84.354553122399352</v>
      </c>
      <c r="J2762" s="47" t="s">
        <v>430</v>
      </c>
      <c r="K2762" s="47">
        <v>12</v>
      </c>
      <c r="L2762" s="71"/>
      <c r="M2762" s="47">
        <v>75</v>
      </c>
      <c r="N2762" s="48">
        <f t="shared" si="259"/>
        <v>200</v>
      </c>
      <c r="O2762" s="48">
        <f t="shared" si="260"/>
        <v>16870.910624479871</v>
      </c>
      <c r="P2762" s="72">
        <f t="shared" si="261"/>
        <v>1687.0910624479873</v>
      </c>
      <c r="Q2762" s="73">
        <f t="shared" si="262"/>
        <v>2783.7002530391787</v>
      </c>
      <c r="R2762" s="48">
        <f t="shared" si="263"/>
        <v>21341.701939967039</v>
      </c>
      <c r="S2762" s="74">
        <f t="shared" si="264"/>
        <v>57</v>
      </c>
      <c r="T2762" s="6" t="s">
        <v>1453</v>
      </c>
      <c r="U2762" s="47" t="s">
        <v>432</v>
      </c>
      <c r="V2762" s="47">
        <v>1</v>
      </c>
      <c r="W2762" s="47">
        <v>1</v>
      </c>
      <c r="X2762" s="47">
        <v>1</v>
      </c>
      <c r="Y2762" s="47">
        <v>1</v>
      </c>
      <c r="Z2762" s="75">
        <v>40855.637604166674</v>
      </c>
      <c r="AA2762" s="6" t="s">
        <v>433</v>
      </c>
      <c r="AB2762" s="47" t="s">
        <v>12328</v>
      </c>
      <c r="AC2762" s="47" t="s">
        <v>12454</v>
      </c>
      <c r="AD2762" s="47" t="s">
        <v>12458</v>
      </c>
      <c r="AE2762" s="47" t="s">
        <v>12459</v>
      </c>
      <c r="AF2762" s="6" t="s">
        <v>12460</v>
      </c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</row>
    <row r="2763" spans="1:43" s="1" customFormat="1" ht="31.5" x14ac:dyDescent="0.25">
      <c r="A2763" s="47">
        <v>2767</v>
      </c>
      <c r="B2763" s="47" t="s">
        <v>12461</v>
      </c>
      <c r="C2763" s="47" t="s">
        <v>12448</v>
      </c>
      <c r="D2763" s="69" t="s">
        <v>12325</v>
      </c>
      <c r="E2763" s="47">
        <v>2006</v>
      </c>
      <c r="F2763" s="69" t="s">
        <v>12326</v>
      </c>
      <c r="G2763" s="69" t="s">
        <v>12327</v>
      </c>
      <c r="H2763" s="69" t="s">
        <v>451</v>
      </c>
      <c r="I2763" s="70">
        <v>55.754615934135458</v>
      </c>
      <c r="J2763" s="47" t="s">
        <v>430</v>
      </c>
      <c r="K2763" s="47">
        <v>12</v>
      </c>
      <c r="L2763" s="71"/>
      <c r="M2763" s="47">
        <v>75</v>
      </c>
      <c r="N2763" s="48">
        <f t="shared" si="259"/>
        <v>200</v>
      </c>
      <c r="O2763" s="48">
        <f t="shared" si="260"/>
        <v>11150.923186827091</v>
      </c>
      <c r="P2763" s="72">
        <f t="shared" si="261"/>
        <v>1115.0923186827092</v>
      </c>
      <c r="Q2763" s="73">
        <f t="shared" si="262"/>
        <v>1839.9023258264699</v>
      </c>
      <c r="R2763" s="48">
        <f t="shared" si="263"/>
        <v>14105.91783133627</v>
      </c>
      <c r="S2763" s="74">
        <f t="shared" si="264"/>
        <v>57</v>
      </c>
      <c r="T2763" s="6" t="s">
        <v>1865</v>
      </c>
      <c r="U2763" s="47" t="s">
        <v>432</v>
      </c>
      <c r="V2763" s="47">
        <v>1</v>
      </c>
      <c r="W2763" s="47">
        <v>1</v>
      </c>
      <c r="X2763" s="47">
        <v>1</v>
      </c>
      <c r="Y2763" s="47">
        <v>1</v>
      </c>
      <c r="Z2763" s="75">
        <v>40855.637604166674</v>
      </c>
      <c r="AA2763" s="6" t="s">
        <v>433</v>
      </c>
      <c r="AB2763" s="47" t="s">
        <v>12328</v>
      </c>
      <c r="AC2763" s="47" t="s">
        <v>12454</v>
      </c>
      <c r="AD2763" s="47" t="s">
        <v>12462</v>
      </c>
      <c r="AE2763" s="47" t="s">
        <v>12463</v>
      </c>
      <c r="AF2763" s="6" t="s">
        <v>12464</v>
      </c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</row>
    <row r="2764" spans="1:43" s="1" customFormat="1" ht="31.5" x14ac:dyDescent="0.25">
      <c r="A2764" s="47">
        <v>2768</v>
      </c>
      <c r="B2764" s="47" t="s">
        <v>12465</v>
      </c>
      <c r="C2764" s="47" t="s">
        <v>12448</v>
      </c>
      <c r="D2764" s="69" t="s">
        <v>12325</v>
      </c>
      <c r="E2764" s="47">
        <v>2006</v>
      </c>
      <c r="F2764" s="69" t="s">
        <v>12326</v>
      </c>
      <c r="G2764" s="69" t="s">
        <v>12327</v>
      </c>
      <c r="H2764" s="69" t="s">
        <v>451</v>
      </c>
      <c r="I2764" s="70">
        <v>4.4279068666152428</v>
      </c>
      <c r="J2764" s="47" t="s">
        <v>430</v>
      </c>
      <c r="K2764" s="47">
        <v>12</v>
      </c>
      <c r="L2764" s="71"/>
      <c r="M2764" s="47">
        <v>75</v>
      </c>
      <c r="N2764" s="48">
        <f t="shared" si="259"/>
        <v>200</v>
      </c>
      <c r="O2764" s="48">
        <f t="shared" si="260"/>
        <v>885.58137332304852</v>
      </c>
      <c r="P2764" s="72">
        <f t="shared" si="261"/>
        <v>88.558137332304852</v>
      </c>
      <c r="Q2764" s="73">
        <f t="shared" si="262"/>
        <v>146.12092659830301</v>
      </c>
      <c r="R2764" s="48">
        <f t="shared" si="263"/>
        <v>1120.2604372536564</v>
      </c>
      <c r="S2764" s="74">
        <f t="shared" si="264"/>
        <v>57</v>
      </c>
      <c r="T2764" s="6" t="s">
        <v>431</v>
      </c>
      <c r="U2764" s="47" t="s">
        <v>432</v>
      </c>
      <c r="V2764" s="47">
        <v>1</v>
      </c>
      <c r="W2764" s="47">
        <v>1</v>
      </c>
      <c r="X2764" s="47">
        <v>1</v>
      </c>
      <c r="Y2764" s="47">
        <v>1</v>
      </c>
      <c r="Z2764" s="75">
        <v>40855.637604166674</v>
      </c>
      <c r="AA2764" s="6" t="s">
        <v>433</v>
      </c>
      <c r="AB2764" s="47" t="s">
        <v>12328</v>
      </c>
      <c r="AC2764" s="47" t="s">
        <v>12454</v>
      </c>
      <c r="AD2764" s="47" t="s">
        <v>12466</v>
      </c>
      <c r="AE2764" s="47" t="s">
        <v>12467</v>
      </c>
      <c r="AF2764" s="6" t="s">
        <v>12468</v>
      </c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</row>
    <row r="2765" spans="1:43" s="1" customFormat="1" ht="31.5" x14ac:dyDescent="0.25">
      <c r="A2765" s="47">
        <v>2769</v>
      </c>
      <c r="B2765" s="47" t="s">
        <v>12469</v>
      </c>
      <c r="C2765" s="47" t="s">
        <v>12448</v>
      </c>
      <c r="D2765" s="69" t="s">
        <v>12325</v>
      </c>
      <c r="E2765" s="47">
        <v>2006</v>
      </c>
      <c r="F2765" s="69" t="s">
        <v>12326</v>
      </c>
      <c r="G2765" s="69" t="s">
        <v>12327</v>
      </c>
      <c r="H2765" s="69" t="s">
        <v>451</v>
      </c>
      <c r="I2765" s="70">
        <v>105.9089883740521</v>
      </c>
      <c r="J2765" s="47" t="s">
        <v>430</v>
      </c>
      <c r="K2765" s="47">
        <v>12</v>
      </c>
      <c r="L2765" s="71"/>
      <c r="M2765" s="47">
        <v>75</v>
      </c>
      <c r="N2765" s="48">
        <f t="shared" si="259"/>
        <v>200</v>
      </c>
      <c r="O2765" s="48">
        <f t="shared" si="260"/>
        <v>21181.797674810419</v>
      </c>
      <c r="P2765" s="72">
        <f t="shared" si="261"/>
        <v>2118.1797674810418</v>
      </c>
      <c r="Q2765" s="73">
        <f t="shared" si="262"/>
        <v>3494.9966163437189</v>
      </c>
      <c r="R2765" s="48">
        <f t="shared" si="263"/>
        <v>26794.97405863518</v>
      </c>
      <c r="S2765" s="74">
        <f t="shared" si="264"/>
        <v>57</v>
      </c>
      <c r="T2765" s="6" t="s">
        <v>431</v>
      </c>
      <c r="U2765" s="47" t="s">
        <v>432</v>
      </c>
      <c r="V2765" s="47">
        <v>1</v>
      </c>
      <c r="W2765" s="47">
        <v>1</v>
      </c>
      <c r="X2765" s="47">
        <v>1</v>
      </c>
      <c r="Y2765" s="47">
        <v>1</v>
      </c>
      <c r="Z2765" s="75">
        <v>40855.637604166674</v>
      </c>
      <c r="AA2765" s="6" t="s">
        <v>433</v>
      </c>
      <c r="AB2765" s="47" t="s">
        <v>12328</v>
      </c>
      <c r="AC2765" s="47" t="s">
        <v>12466</v>
      </c>
      <c r="AD2765" s="47" t="s">
        <v>12470</v>
      </c>
      <c r="AE2765" s="47" t="s">
        <v>12471</v>
      </c>
      <c r="AF2765" s="6" t="s">
        <v>12472</v>
      </c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</row>
    <row r="2766" spans="1:43" s="1" customFormat="1" ht="31.5" x14ac:dyDescent="0.25">
      <c r="A2766" s="47">
        <v>2770</v>
      </c>
      <c r="B2766" s="47" t="s">
        <v>12473</v>
      </c>
      <c r="C2766" s="47" t="s">
        <v>12324</v>
      </c>
      <c r="D2766" s="69" t="s">
        <v>12325</v>
      </c>
      <c r="E2766" s="47">
        <v>2006</v>
      </c>
      <c r="F2766" s="69" t="s">
        <v>12326</v>
      </c>
      <c r="G2766" s="69" t="s">
        <v>12327</v>
      </c>
      <c r="H2766" s="69" t="s">
        <v>451</v>
      </c>
      <c r="I2766" s="70">
        <v>92.920401321812065</v>
      </c>
      <c r="J2766" s="47" t="s">
        <v>430</v>
      </c>
      <c r="K2766" s="47">
        <v>8</v>
      </c>
      <c r="L2766" s="71"/>
      <c r="M2766" s="47">
        <v>75</v>
      </c>
      <c r="N2766" s="48">
        <f t="shared" si="259"/>
        <v>160</v>
      </c>
      <c r="O2766" s="48">
        <f t="shared" si="260"/>
        <v>14867.26421148993</v>
      </c>
      <c r="P2766" s="72">
        <f t="shared" si="261"/>
        <v>1486.726421148993</v>
      </c>
      <c r="Q2766" s="73">
        <f t="shared" si="262"/>
        <v>2453.0985948958382</v>
      </c>
      <c r="R2766" s="48">
        <f t="shared" si="263"/>
        <v>18807.089227534761</v>
      </c>
      <c r="S2766" s="74">
        <f t="shared" si="264"/>
        <v>57</v>
      </c>
      <c r="T2766" s="6" t="s">
        <v>431</v>
      </c>
      <c r="U2766" s="47" t="s">
        <v>432</v>
      </c>
      <c r="V2766" s="47">
        <v>1</v>
      </c>
      <c r="W2766" s="47">
        <v>1</v>
      </c>
      <c r="X2766" s="47">
        <v>1</v>
      </c>
      <c r="Y2766" s="47">
        <v>1</v>
      </c>
      <c r="Z2766" s="75">
        <v>40855.637604166674</v>
      </c>
      <c r="AA2766" s="6" t="s">
        <v>433</v>
      </c>
      <c r="AB2766" s="47" t="s">
        <v>12328</v>
      </c>
      <c r="AC2766" s="47" t="s">
        <v>12339</v>
      </c>
      <c r="AD2766" s="47" t="s">
        <v>12343</v>
      </c>
      <c r="AE2766" s="47" t="s">
        <v>12474</v>
      </c>
      <c r="AF2766" s="6" t="s">
        <v>12475</v>
      </c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</row>
    <row r="2767" spans="1:43" s="1" customFormat="1" ht="31.5" x14ac:dyDescent="0.25">
      <c r="A2767" s="47">
        <v>2771</v>
      </c>
      <c r="B2767" s="47" t="s">
        <v>12476</v>
      </c>
      <c r="C2767" s="47" t="s">
        <v>12407</v>
      </c>
      <c r="D2767" s="69" t="s">
        <v>12325</v>
      </c>
      <c r="E2767" s="47">
        <v>2006</v>
      </c>
      <c r="F2767" s="69" t="s">
        <v>12326</v>
      </c>
      <c r="G2767" s="69" t="s">
        <v>12327</v>
      </c>
      <c r="H2767" s="69" t="s">
        <v>451</v>
      </c>
      <c r="I2767" s="70">
        <v>3.0000526835774721</v>
      </c>
      <c r="J2767" s="47" t="s">
        <v>430</v>
      </c>
      <c r="K2767" s="47">
        <v>6</v>
      </c>
      <c r="L2767" s="71"/>
      <c r="M2767" s="47">
        <v>75</v>
      </c>
      <c r="N2767" s="48">
        <f t="shared" si="259"/>
        <v>140</v>
      </c>
      <c r="O2767" s="48">
        <f t="shared" si="260"/>
        <v>420.00737570084607</v>
      </c>
      <c r="P2767" s="72">
        <f t="shared" si="261"/>
        <v>42.00073757008461</v>
      </c>
      <c r="Q2767" s="73">
        <f t="shared" si="262"/>
        <v>69.301216990639602</v>
      </c>
      <c r="R2767" s="48">
        <f t="shared" si="263"/>
        <v>531.30933026157027</v>
      </c>
      <c r="S2767" s="74">
        <f t="shared" si="264"/>
        <v>57</v>
      </c>
      <c r="T2767" s="6" t="s">
        <v>431</v>
      </c>
      <c r="U2767" s="47" t="s">
        <v>432</v>
      </c>
      <c r="V2767" s="47">
        <v>1</v>
      </c>
      <c r="W2767" s="47">
        <v>1</v>
      </c>
      <c r="X2767" s="47">
        <v>1</v>
      </c>
      <c r="Y2767" s="47">
        <v>1</v>
      </c>
      <c r="Z2767" s="75">
        <v>40855.637604166674</v>
      </c>
      <c r="AA2767" s="6" t="s">
        <v>433</v>
      </c>
      <c r="AB2767" s="47" t="s">
        <v>12328</v>
      </c>
      <c r="AC2767" s="47" t="s">
        <v>12477</v>
      </c>
      <c r="AD2767" s="47" t="s">
        <v>12478</v>
      </c>
      <c r="AE2767" s="47" t="s">
        <v>12479</v>
      </c>
      <c r="AF2767" s="6" t="s">
        <v>12480</v>
      </c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</row>
    <row r="2768" spans="1:43" s="1" customFormat="1" ht="31.5" x14ac:dyDescent="0.25">
      <c r="A2768" s="47">
        <v>2772</v>
      </c>
      <c r="B2768" s="47" t="s">
        <v>12481</v>
      </c>
      <c r="C2768" s="47" t="s">
        <v>3656</v>
      </c>
      <c r="D2768" s="69" t="s">
        <v>12325</v>
      </c>
      <c r="E2768" s="47">
        <v>2006</v>
      </c>
      <c r="F2768" s="69" t="s">
        <v>1942</v>
      </c>
      <c r="G2768" s="69" t="s">
        <v>12326</v>
      </c>
      <c r="H2768" s="69" t="s">
        <v>1255</v>
      </c>
      <c r="I2768" s="70">
        <v>3.015883370050203</v>
      </c>
      <c r="J2768" s="47" t="s">
        <v>430</v>
      </c>
      <c r="K2768" s="47">
        <v>10</v>
      </c>
      <c r="L2768" s="71"/>
      <c r="M2768" s="47">
        <v>75</v>
      </c>
      <c r="N2768" s="48">
        <f t="shared" si="259"/>
        <v>180</v>
      </c>
      <c r="O2768" s="48">
        <f t="shared" si="260"/>
        <v>542.85900660903656</v>
      </c>
      <c r="P2768" s="72">
        <f t="shared" si="261"/>
        <v>54.285900660903657</v>
      </c>
      <c r="Q2768" s="73">
        <f t="shared" si="262"/>
        <v>89.571736090491029</v>
      </c>
      <c r="R2768" s="48">
        <f t="shared" si="263"/>
        <v>686.71664336043125</v>
      </c>
      <c r="S2768" s="74">
        <f t="shared" si="264"/>
        <v>57</v>
      </c>
      <c r="T2768" s="6" t="s">
        <v>431</v>
      </c>
      <c r="U2768" s="47" t="s">
        <v>432</v>
      </c>
      <c r="V2768" s="47">
        <v>1</v>
      </c>
      <c r="W2768" s="47">
        <v>1</v>
      </c>
      <c r="X2768" s="47">
        <v>1</v>
      </c>
      <c r="Y2768" s="47">
        <v>1</v>
      </c>
      <c r="Z2768" s="75">
        <v>40855.637604166674</v>
      </c>
      <c r="AA2768" s="6" t="s">
        <v>433</v>
      </c>
      <c r="AB2768" s="47" t="s">
        <v>12328</v>
      </c>
      <c r="AC2768" s="47"/>
      <c r="AD2768" s="47" t="s">
        <v>12482</v>
      </c>
      <c r="AE2768" s="47" t="s">
        <v>12483</v>
      </c>
      <c r="AF2768" s="6" t="s">
        <v>12484</v>
      </c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</row>
    <row r="2769" spans="1:43" s="1" customFormat="1" ht="15.75" x14ac:dyDescent="0.25">
      <c r="A2769" s="47">
        <v>2773</v>
      </c>
      <c r="B2769" s="47" t="s">
        <v>12485</v>
      </c>
      <c r="C2769" s="47" t="s">
        <v>3565</v>
      </c>
      <c r="D2769" s="69" t="s">
        <v>1743</v>
      </c>
      <c r="E2769" s="47">
        <v>1981</v>
      </c>
      <c r="F2769" s="69" t="s">
        <v>1255</v>
      </c>
      <c r="G2769" s="69" t="s">
        <v>1334</v>
      </c>
      <c r="H2769" s="69" t="s">
        <v>1942</v>
      </c>
      <c r="I2769" s="70">
        <v>329.7224740066261</v>
      </c>
      <c r="J2769" s="47" t="s">
        <v>430</v>
      </c>
      <c r="K2769" s="47">
        <v>12</v>
      </c>
      <c r="L2769" s="71"/>
      <c r="M2769" s="47">
        <v>75</v>
      </c>
      <c r="N2769" s="48">
        <f t="shared" si="259"/>
        <v>200</v>
      </c>
      <c r="O2769" s="48">
        <f t="shared" si="260"/>
        <v>65944.494801325214</v>
      </c>
      <c r="P2769" s="72">
        <f t="shared" si="261"/>
        <v>6594.4494801325218</v>
      </c>
      <c r="Q2769" s="73">
        <f t="shared" si="262"/>
        <v>10880.84164221866</v>
      </c>
      <c r="R2769" s="48">
        <f t="shared" si="263"/>
        <v>83419.785923676391</v>
      </c>
      <c r="S2769" s="74">
        <f t="shared" si="264"/>
        <v>32</v>
      </c>
      <c r="T2769" s="6" t="s">
        <v>431</v>
      </c>
      <c r="U2769" s="47" t="s">
        <v>432</v>
      </c>
      <c r="V2769" s="47">
        <v>1</v>
      </c>
      <c r="W2769" s="47">
        <v>1</v>
      </c>
      <c r="X2769" s="47">
        <v>1</v>
      </c>
      <c r="Y2769" s="47">
        <v>1</v>
      </c>
      <c r="Z2769" s="75">
        <v>44263.535243055558</v>
      </c>
      <c r="AA2769" s="6" t="s">
        <v>1221</v>
      </c>
      <c r="AB2769" s="47" t="s">
        <v>1745</v>
      </c>
      <c r="AC2769" s="47" t="s">
        <v>8168</v>
      </c>
      <c r="AD2769" s="47" t="s">
        <v>12486</v>
      </c>
      <c r="AE2769" s="47" t="s">
        <v>12487</v>
      </c>
      <c r="AF2769" s="6" t="s">
        <v>12488</v>
      </c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</row>
    <row r="2770" spans="1:43" s="1" customFormat="1" ht="31.5" x14ac:dyDescent="0.25">
      <c r="A2770" s="47">
        <v>2774</v>
      </c>
      <c r="B2770" s="47" t="s">
        <v>12489</v>
      </c>
      <c r="C2770" s="47" t="s">
        <v>3656</v>
      </c>
      <c r="D2770" s="69" t="s">
        <v>3572</v>
      </c>
      <c r="E2770" s="47">
        <v>2004</v>
      </c>
      <c r="F2770" s="69" t="s">
        <v>1255</v>
      </c>
      <c r="G2770" s="69" t="s">
        <v>1942</v>
      </c>
      <c r="H2770" s="69" t="s">
        <v>3657</v>
      </c>
      <c r="I2770" s="70">
        <v>4.0552328502776067</v>
      </c>
      <c r="J2770" s="47" t="s">
        <v>430</v>
      </c>
      <c r="K2770" s="47">
        <v>10</v>
      </c>
      <c r="L2770" s="71"/>
      <c r="M2770" s="47">
        <v>75</v>
      </c>
      <c r="N2770" s="48">
        <f t="shared" si="259"/>
        <v>180</v>
      </c>
      <c r="O2770" s="48">
        <f t="shared" si="260"/>
        <v>729.94191304996923</v>
      </c>
      <c r="P2770" s="72">
        <f t="shared" si="261"/>
        <v>72.994191304996932</v>
      </c>
      <c r="Q2770" s="73">
        <f t="shared" si="262"/>
        <v>120.44041565324491</v>
      </c>
      <c r="R2770" s="48">
        <f t="shared" si="263"/>
        <v>923.37652000821106</v>
      </c>
      <c r="S2770" s="74">
        <f t="shared" si="264"/>
        <v>55</v>
      </c>
      <c r="T2770" s="6" t="s">
        <v>431</v>
      </c>
      <c r="U2770" s="47" t="s">
        <v>432</v>
      </c>
      <c r="V2770" s="47">
        <v>1</v>
      </c>
      <c r="W2770" s="47">
        <v>1</v>
      </c>
      <c r="X2770" s="47">
        <v>1</v>
      </c>
      <c r="Y2770" s="47">
        <v>1</v>
      </c>
      <c r="Z2770" s="75">
        <v>40855.637604166674</v>
      </c>
      <c r="AA2770" s="6" t="s">
        <v>433</v>
      </c>
      <c r="AB2770" s="47" t="s">
        <v>3575</v>
      </c>
      <c r="AC2770" s="47" t="s">
        <v>12352</v>
      </c>
      <c r="AD2770" s="47" t="s">
        <v>10046</v>
      </c>
      <c r="AE2770" s="47" t="s">
        <v>12490</v>
      </c>
      <c r="AF2770" s="6" t="s">
        <v>12491</v>
      </c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</row>
    <row r="2771" spans="1:43" s="1" customFormat="1" ht="31.5" x14ac:dyDescent="0.25">
      <c r="A2771" s="47">
        <v>2775</v>
      </c>
      <c r="B2771" s="47" t="s">
        <v>12492</v>
      </c>
      <c r="C2771" s="47" t="s">
        <v>3656</v>
      </c>
      <c r="D2771" s="69" t="s">
        <v>3572</v>
      </c>
      <c r="E2771" s="47">
        <v>2004</v>
      </c>
      <c r="F2771" s="69" t="s">
        <v>1255</v>
      </c>
      <c r="G2771" s="69" t="s">
        <v>1942</v>
      </c>
      <c r="H2771" s="69" t="s">
        <v>3657</v>
      </c>
      <c r="I2771" s="70">
        <v>299.85608370478849</v>
      </c>
      <c r="J2771" s="47" t="s">
        <v>430</v>
      </c>
      <c r="K2771" s="47">
        <v>10</v>
      </c>
      <c r="L2771" s="71"/>
      <c r="M2771" s="47">
        <v>75</v>
      </c>
      <c r="N2771" s="48">
        <f t="shared" si="259"/>
        <v>180</v>
      </c>
      <c r="O2771" s="48">
        <f t="shared" si="260"/>
        <v>53974.095066861926</v>
      </c>
      <c r="P2771" s="72">
        <f t="shared" si="261"/>
        <v>5397.4095066861928</v>
      </c>
      <c r="Q2771" s="73">
        <f t="shared" si="262"/>
        <v>8905.7256860322177</v>
      </c>
      <c r="R2771" s="48">
        <f t="shared" si="263"/>
        <v>68277.230259580334</v>
      </c>
      <c r="S2771" s="74">
        <f t="shared" si="264"/>
        <v>55</v>
      </c>
      <c r="T2771" s="6" t="s">
        <v>431</v>
      </c>
      <c r="U2771" s="47" t="s">
        <v>432</v>
      </c>
      <c r="V2771" s="47">
        <v>1</v>
      </c>
      <c r="W2771" s="47">
        <v>1</v>
      </c>
      <c r="X2771" s="47">
        <v>1</v>
      </c>
      <c r="Y2771" s="47">
        <v>1</v>
      </c>
      <c r="Z2771" s="75">
        <v>40855.637604166674</v>
      </c>
      <c r="AA2771" s="6" t="s">
        <v>433</v>
      </c>
      <c r="AB2771" s="47" t="s">
        <v>3575</v>
      </c>
      <c r="AC2771" s="47" t="s">
        <v>10039</v>
      </c>
      <c r="AD2771" s="47"/>
      <c r="AE2771" s="47" t="s">
        <v>12493</v>
      </c>
      <c r="AF2771" s="6" t="s">
        <v>12494</v>
      </c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</row>
    <row r="2772" spans="1:43" s="1" customFormat="1" ht="31.5" x14ac:dyDescent="0.25">
      <c r="A2772" s="47">
        <v>2776</v>
      </c>
      <c r="B2772" s="47" t="s">
        <v>12495</v>
      </c>
      <c r="C2772" s="47" t="s">
        <v>12407</v>
      </c>
      <c r="D2772" s="69" t="s">
        <v>12325</v>
      </c>
      <c r="E2772" s="47">
        <v>2006</v>
      </c>
      <c r="F2772" s="69" t="s">
        <v>12326</v>
      </c>
      <c r="G2772" s="69" t="s">
        <v>12327</v>
      </c>
      <c r="H2772" s="69" t="s">
        <v>451</v>
      </c>
      <c r="I2772" s="70">
        <v>90.374931337919804</v>
      </c>
      <c r="J2772" s="47" t="s">
        <v>430</v>
      </c>
      <c r="K2772" s="47">
        <v>12</v>
      </c>
      <c r="L2772" s="71"/>
      <c r="M2772" s="47">
        <v>75</v>
      </c>
      <c r="N2772" s="48">
        <f t="shared" si="259"/>
        <v>200</v>
      </c>
      <c r="O2772" s="48">
        <f t="shared" si="260"/>
        <v>18074.986267583961</v>
      </c>
      <c r="P2772" s="72">
        <f t="shared" si="261"/>
        <v>1807.4986267583963</v>
      </c>
      <c r="Q2772" s="73">
        <f t="shared" si="262"/>
        <v>2982.3727341513536</v>
      </c>
      <c r="R2772" s="48">
        <f t="shared" si="263"/>
        <v>22864.857628493712</v>
      </c>
      <c r="S2772" s="74">
        <f t="shared" si="264"/>
        <v>57</v>
      </c>
      <c r="T2772" s="6" t="s">
        <v>431</v>
      </c>
      <c r="U2772" s="47" t="s">
        <v>432</v>
      </c>
      <c r="V2772" s="47">
        <v>1</v>
      </c>
      <c r="W2772" s="47">
        <v>1</v>
      </c>
      <c r="X2772" s="47">
        <v>1</v>
      </c>
      <c r="Y2772" s="47">
        <v>1</v>
      </c>
      <c r="Z2772" s="75">
        <v>40855.637604166674</v>
      </c>
      <c r="AA2772" s="6" t="s">
        <v>433</v>
      </c>
      <c r="AB2772" s="47" t="s">
        <v>12328</v>
      </c>
      <c r="AC2772" s="47" t="s">
        <v>12477</v>
      </c>
      <c r="AD2772" s="47" t="s">
        <v>12449</v>
      </c>
      <c r="AE2772" s="47" t="s">
        <v>12496</v>
      </c>
      <c r="AF2772" s="6" t="s">
        <v>12497</v>
      </c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</row>
    <row r="2773" spans="1:43" s="1" customFormat="1" ht="15.75" x14ac:dyDescent="0.25">
      <c r="A2773" s="47">
        <v>2777</v>
      </c>
      <c r="B2773" s="47" t="s">
        <v>12498</v>
      </c>
      <c r="C2773" s="47" t="s">
        <v>3565</v>
      </c>
      <c r="D2773" s="69" t="s">
        <v>1743</v>
      </c>
      <c r="E2773" s="47">
        <v>1981</v>
      </c>
      <c r="F2773" s="69" t="s">
        <v>3412</v>
      </c>
      <c r="G2773" s="69" t="s">
        <v>3460</v>
      </c>
      <c r="H2773" s="69" t="s">
        <v>1942</v>
      </c>
      <c r="I2773" s="70">
        <v>7.0958599815792702</v>
      </c>
      <c r="J2773" s="47" t="s">
        <v>430</v>
      </c>
      <c r="K2773" s="47">
        <v>12</v>
      </c>
      <c r="L2773" s="71"/>
      <c r="M2773" s="47">
        <v>75</v>
      </c>
      <c r="N2773" s="48">
        <f t="shared" si="259"/>
        <v>200</v>
      </c>
      <c r="O2773" s="48">
        <f t="shared" si="260"/>
        <v>1419.1719963158541</v>
      </c>
      <c r="P2773" s="72">
        <f t="shared" si="261"/>
        <v>141.91719963158542</v>
      </c>
      <c r="Q2773" s="73">
        <f t="shared" si="262"/>
        <v>234.16337939211593</v>
      </c>
      <c r="R2773" s="48">
        <f t="shared" si="263"/>
        <v>1795.2525753395555</v>
      </c>
      <c r="S2773" s="74">
        <f t="shared" si="264"/>
        <v>32</v>
      </c>
      <c r="T2773" s="6" t="s">
        <v>431</v>
      </c>
      <c r="U2773" s="47" t="s">
        <v>432</v>
      </c>
      <c r="V2773" s="47">
        <v>1</v>
      </c>
      <c r="W2773" s="47">
        <v>1</v>
      </c>
      <c r="X2773" s="47">
        <v>1</v>
      </c>
      <c r="Y2773" s="47">
        <v>1</v>
      </c>
      <c r="Z2773" s="75">
        <v>40855.637604166674</v>
      </c>
      <c r="AA2773" s="6" t="s">
        <v>433</v>
      </c>
      <c r="AB2773" s="47" t="s">
        <v>1745</v>
      </c>
      <c r="AC2773" s="47"/>
      <c r="AD2773" s="47" t="s">
        <v>11683</v>
      </c>
      <c r="AE2773" s="47" t="s">
        <v>12499</v>
      </c>
      <c r="AF2773" s="6" t="s">
        <v>12500</v>
      </c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</row>
    <row r="2774" spans="1:43" s="1" customFormat="1" ht="31.5" x14ac:dyDescent="0.25">
      <c r="A2774" s="47">
        <v>2778</v>
      </c>
      <c r="B2774" s="47" t="s">
        <v>12501</v>
      </c>
      <c r="C2774" s="47" t="s">
        <v>12324</v>
      </c>
      <c r="D2774" s="69" t="s">
        <v>12325</v>
      </c>
      <c r="E2774" s="47">
        <v>2006</v>
      </c>
      <c r="F2774" s="69" t="s">
        <v>12326</v>
      </c>
      <c r="G2774" s="69" t="s">
        <v>12327</v>
      </c>
      <c r="H2774" s="69" t="s">
        <v>451</v>
      </c>
      <c r="I2774" s="70">
        <v>398.42563180719537</v>
      </c>
      <c r="J2774" s="47" t="s">
        <v>430</v>
      </c>
      <c r="K2774" s="47">
        <v>12</v>
      </c>
      <c r="L2774" s="71"/>
      <c r="M2774" s="47">
        <v>75</v>
      </c>
      <c r="N2774" s="48">
        <f t="shared" si="259"/>
        <v>200</v>
      </c>
      <c r="O2774" s="48">
        <f t="shared" si="260"/>
        <v>79685.126361439077</v>
      </c>
      <c r="P2774" s="72">
        <f t="shared" si="261"/>
        <v>7968.5126361439079</v>
      </c>
      <c r="Q2774" s="73">
        <f t="shared" si="262"/>
        <v>13148.045849637447</v>
      </c>
      <c r="R2774" s="48">
        <f t="shared" si="263"/>
        <v>100801.68484722043</v>
      </c>
      <c r="S2774" s="74">
        <f t="shared" si="264"/>
        <v>57</v>
      </c>
      <c r="T2774" s="6" t="s">
        <v>431</v>
      </c>
      <c r="U2774" s="47" t="s">
        <v>432</v>
      </c>
      <c r="V2774" s="47">
        <v>1</v>
      </c>
      <c r="W2774" s="47">
        <v>1</v>
      </c>
      <c r="X2774" s="47">
        <v>1</v>
      </c>
      <c r="Y2774" s="47">
        <v>1</v>
      </c>
      <c r="Z2774" s="75">
        <v>40855.637615740743</v>
      </c>
      <c r="AA2774" s="6" t="s">
        <v>433</v>
      </c>
      <c r="AB2774" s="47" t="s">
        <v>12328</v>
      </c>
      <c r="AC2774" s="47" t="s">
        <v>12502</v>
      </c>
      <c r="AD2774" s="47" t="s">
        <v>12329</v>
      </c>
      <c r="AE2774" s="47" t="s">
        <v>12503</v>
      </c>
      <c r="AF2774" s="6" t="s">
        <v>12504</v>
      </c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</row>
    <row r="2775" spans="1:43" s="1" customFormat="1" ht="31.5" x14ac:dyDescent="0.25">
      <c r="A2775" s="47">
        <v>2779</v>
      </c>
      <c r="B2775" s="47" t="s">
        <v>12505</v>
      </c>
      <c r="C2775" s="47" t="s">
        <v>12448</v>
      </c>
      <c r="D2775" s="69" t="s">
        <v>12325</v>
      </c>
      <c r="E2775" s="47">
        <v>2006</v>
      </c>
      <c r="F2775" s="69" t="s">
        <v>12326</v>
      </c>
      <c r="G2775" s="69" t="s">
        <v>12327</v>
      </c>
      <c r="H2775" s="69" t="s">
        <v>451</v>
      </c>
      <c r="I2775" s="70">
        <v>613.86771811076869</v>
      </c>
      <c r="J2775" s="47" t="s">
        <v>430</v>
      </c>
      <c r="K2775" s="47">
        <v>12</v>
      </c>
      <c r="L2775" s="71"/>
      <c r="M2775" s="47">
        <v>75</v>
      </c>
      <c r="N2775" s="48">
        <f t="shared" si="259"/>
        <v>200</v>
      </c>
      <c r="O2775" s="48">
        <f t="shared" si="260"/>
        <v>122773.54362215374</v>
      </c>
      <c r="P2775" s="72">
        <f t="shared" si="261"/>
        <v>12277.354362215374</v>
      </c>
      <c r="Q2775" s="73">
        <f t="shared" si="262"/>
        <v>20257.634697655365</v>
      </c>
      <c r="R2775" s="48">
        <f t="shared" si="263"/>
        <v>155308.53268202447</v>
      </c>
      <c r="S2775" s="74">
        <f t="shared" si="264"/>
        <v>57</v>
      </c>
      <c r="T2775" s="6" t="s">
        <v>431</v>
      </c>
      <c r="U2775" s="47" t="s">
        <v>432</v>
      </c>
      <c r="V2775" s="47">
        <v>1</v>
      </c>
      <c r="W2775" s="47">
        <v>1</v>
      </c>
      <c r="X2775" s="47">
        <v>1</v>
      </c>
      <c r="Y2775" s="47">
        <v>1</v>
      </c>
      <c r="Z2775" s="75">
        <v>40855.637615740743</v>
      </c>
      <c r="AA2775" s="6" t="s">
        <v>433</v>
      </c>
      <c r="AB2775" s="47" t="s">
        <v>12328</v>
      </c>
      <c r="AC2775" s="47" t="s">
        <v>12470</v>
      </c>
      <c r="AD2775" s="47" t="s">
        <v>12502</v>
      </c>
      <c r="AE2775" s="47" t="s">
        <v>12506</v>
      </c>
      <c r="AF2775" s="6" t="s">
        <v>12507</v>
      </c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</row>
    <row r="2776" spans="1:43" s="1" customFormat="1" ht="31.5" x14ac:dyDescent="0.25">
      <c r="A2776" s="47">
        <v>2780</v>
      </c>
      <c r="B2776" s="47" t="s">
        <v>12508</v>
      </c>
      <c r="C2776" s="47" t="s">
        <v>12407</v>
      </c>
      <c r="D2776" s="69" t="s">
        <v>12325</v>
      </c>
      <c r="E2776" s="47">
        <v>2006</v>
      </c>
      <c r="F2776" s="69" t="s">
        <v>12326</v>
      </c>
      <c r="G2776" s="69" t="s">
        <v>12327</v>
      </c>
      <c r="H2776" s="69" t="s">
        <v>451</v>
      </c>
      <c r="I2776" s="70">
        <v>481.65754301529262</v>
      </c>
      <c r="J2776" s="47" t="s">
        <v>430</v>
      </c>
      <c r="K2776" s="47">
        <v>12</v>
      </c>
      <c r="L2776" s="71"/>
      <c r="M2776" s="47">
        <v>75</v>
      </c>
      <c r="N2776" s="48">
        <f t="shared" si="259"/>
        <v>200</v>
      </c>
      <c r="O2776" s="48">
        <f t="shared" si="260"/>
        <v>96331.508603058523</v>
      </c>
      <c r="P2776" s="72">
        <f t="shared" si="261"/>
        <v>9633.1508603058519</v>
      </c>
      <c r="Q2776" s="73">
        <f t="shared" si="262"/>
        <v>15894.698919504655</v>
      </c>
      <c r="R2776" s="48">
        <f t="shared" si="263"/>
        <v>121859.35838286902</v>
      </c>
      <c r="S2776" s="74">
        <f t="shared" si="264"/>
        <v>57</v>
      </c>
      <c r="T2776" s="6" t="s">
        <v>431</v>
      </c>
      <c r="U2776" s="47" t="s">
        <v>432</v>
      </c>
      <c r="V2776" s="47">
        <v>1</v>
      </c>
      <c r="W2776" s="47">
        <v>1</v>
      </c>
      <c r="X2776" s="47">
        <v>1</v>
      </c>
      <c r="Y2776" s="47">
        <v>1</v>
      </c>
      <c r="Z2776" s="75">
        <v>40855.637615740743</v>
      </c>
      <c r="AA2776" s="6" t="s">
        <v>433</v>
      </c>
      <c r="AB2776" s="47" t="s">
        <v>12328</v>
      </c>
      <c r="AC2776" s="47" t="s">
        <v>12413</v>
      </c>
      <c r="AD2776" s="47" t="s">
        <v>12477</v>
      </c>
      <c r="AE2776" s="47" t="s">
        <v>12509</v>
      </c>
      <c r="AF2776" s="6" t="s">
        <v>12510</v>
      </c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</row>
    <row r="2777" spans="1:43" s="1" customFormat="1" ht="31.5" x14ac:dyDescent="0.25">
      <c r="A2777" s="47">
        <v>2781</v>
      </c>
      <c r="B2777" s="47" t="s">
        <v>12511</v>
      </c>
      <c r="C2777" s="47" t="s">
        <v>12407</v>
      </c>
      <c r="D2777" s="69" t="s">
        <v>12325</v>
      </c>
      <c r="E2777" s="47">
        <v>2006</v>
      </c>
      <c r="F2777" s="69" t="s">
        <v>12327</v>
      </c>
      <c r="G2777" s="69" t="s">
        <v>12326</v>
      </c>
      <c r="H2777" s="69" t="s">
        <v>451</v>
      </c>
      <c r="I2777" s="70">
        <v>123.09681950292639</v>
      </c>
      <c r="J2777" s="47" t="s">
        <v>430</v>
      </c>
      <c r="K2777" s="47">
        <v>12</v>
      </c>
      <c r="L2777" s="71"/>
      <c r="M2777" s="47">
        <v>75</v>
      </c>
      <c r="N2777" s="48">
        <f t="shared" si="259"/>
        <v>200</v>
      </c>
      <c r="O2777" s="48">
        <f t="shared" si="260"/>
        <v>24619.363900585278</v>
      </c>
      <c r="P2777" s="72">
        <f t="shared" si="261"/>
        <v>2461.9363900585281</v>
      </c>
      <c r="Q2777" s="73">
        <f t="shared" si="262"/>
        <v>4062.1950435965705</v>
      </c>
      <c r="R2777" s="48">
        <f t="shared" si="263"/>
        <v>31143.495334240375</v>
      </c>
      <c r="S2777" s="74">
        <f t="shared" si="264"/>
        <v>57</v>
      </c>
      <c r="T2777" s="6" t="s">
        <v>431</v>
      </c>
      <c r="U2777" s="47" t="s">
        <v>432</v>
      </c>
      <c r="V2777" s="47">
        <v>1</v>
      </c>
      <c r="W2777" s="47">
        <v>1</v>
      </c>
      <c r="X2777" s="47">
        <v>1</v>
      </c>
      <c r="Y2777" s="47">
        <v>1</v>
      </c>
      <c r="Z2777" s="75">
        <v>40855.637615740743</v>
      </c>
      <c r="AA2777" s="6" t="s">
        <v>433</v>
      </c>
      <c r="AB2777" s="47" t="s">
        <v>12328</v>
      </c>
      <c r="AC2777" s="47" t="s">
        <v>12421</v>
      </c>
      <c r="AD2777" s="47" t="s">
        <v>12425</v>
      </c>
      <c r="AE2777" s="47" t="s">
        <v>12512</v>
      </c>
      <c r="AF2777" s="6" t="s">
        <v>12513</v>
      </c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</row>
    <row r="2778" spans="1:43" s="1" customFormat="1" ht="31.5" x14ac:dyDescent="0.25">
      <c r="A2778" s="47">
        <v>2782</v>
      </c>
      <c r="B2778" s="47" t="s">
        <v>12514</v>
      </c>
      <c r="C2778" s="47" t="s">
        <v>12407</v>
      </c>
      <c r="D2778" s="69" t="s">
        <v>12325</v>
      </c>
      <c r="E2778" s="47">
        <v>2006</v>
      </c>
      <c r="F2778" s="69" t="s">
        <v>12375</v>
      </c>
      <c r="G2778" s="69" t="s">
        <v>12327</v>
      </c>
      <c r="H2778" s="69" t="s">
        <v>1942</v>
      </c>
      <c r="I2778" s="70">
        <v>96.294142181127285</v>
      </c>
      <c r="J2778" s="47" t="s">
        <v>430</v>
      </c>
      <c r="K2778" s="47">
        <v>12</v>
      </c>
      <c r="L2778" s="71"/>
      <c r="M2778" s="47">
        <v>75</v>
      </c>
      <c r="N2778" s="48">
        <f t="shared" si="259"/>
        <v>200</v>
      </c>
      <c r="O2778" s="48">
        <f t="shared" si="260"/>
        <v>19258.828436225456</v>
      </c>
      <c r="P2778" s="72">
        <f t="shared" si="261"/>
        <v>1925.8828436225458</v>
      </c>
      <c r="Q2778" s="73">
        <f t="shared" si="262"/>
        <v>3177.7066919772001</v>
      </c>
      <c r="R2778" s="48">
        <f t="shared" si="263"/>
        <v>24362.417971825202</v>
      </c>
      <c r="S2778" s="74">
        <f t="shared" si="264"/>
        <v>57</v>
      </c>
      <c r="T2778" s="6" t="s">
        <v>431</v>
      </c>
      <c r="U2778" s="47" t="s">
        <v>432</v>
      </c>
      <c r="V2778" s="47">
        <v>1</v>
      </c>
      <c r="W2778" s="47">
        <v>1</v>
      </c>
      <c r="X2778" s="47">
        <v>1</v>
      </c>
      <c r="Y2778" s="47">
        <v>1</v>
      </c>
      <c r="Z2778" s="75">
        <v>40855.637615740743</v>
      </c>
      <c r="AA2778" s="6" t="s">
        <v>433</v>
      </c>
      <c r="AB2778" s="47" t="s">
        <v>12328</v>
      </c>
      <c r="AC2778" s="47" t="s">
        <v>12515</v>
      </c>
      <c r="AD2778" s="47" t="s">
        <v>12408</v>
      </c>
      <c r="AE2778" s="47" t="s">
        <v>12516</v>
      </c>
      <c r="AF2778" s="6" t="s">
        <v>12517</v>
      </c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</row>
    <row r="2779" spans="1:43" s="1" customFormat="1" ht="31.5" x14ac:dyDescent="0.25">
      <c r="A2779" s="47">
        <v>2783</v>
      </c>
      <c r="B2779" s="47" t="s">
        <v>12518</v>
      </c>
      <c r="C2779" s="47" t="s">
        <v>12407</v>
      </c>
      <c r="D2779" s="69" t="s">
        <v>12325</v>
      </c>
      <c r="E2779" s="47">
        <v>2006</v>
      </c>
      <c r="F2779" s="69" t="s">
        <v>12375</v>
      </c>
      <c r="G2779" s="69" t="s">
        <v>12327</v>
      </c>
      <c r="H2779" s="69" t="s">
        <v>1942</v>
      </c>
      <c r="I2779" s="70">
        <v>176.64700149565351</v>
      </c>
      <c r="J2779" s="47" t="s">
        <v>799</v>
      </c>
      <c r="K2779" s="47">
        <v>12</v>
      </c>
      <c r="L2779" s="71"/>
      <c r="M2779" s="47">
        <v>75</v>
      </c>
      <c r="N2779" s="48">
        <f t="shared" ref="N2779:N2842" si="265">IF(K2779=4,100,IF(K2779=6,140,IF(K2779=8,160,IF(K2779=10,180,IF(K2779=12,200,IF(K2779=14,225,IF(K2779=16,275,IF(K2779=18,350,0))))))))</f>
        <v>200</v>
      </c>
      <c r="O2779" s="48">
        <f t="shared" si="260"/>
        <v>35329.400299130706</v>
      </c>
      <c r="P2779" s="72">
        <f t="shared" si="261"/>
        <v>3532.9400299130707</v>
      </c>
      <c r="Q2779" s="73">
        <f t="shared" si="262"/>
        <v>5829.3510493565664</v>
      </c>
      <c r="R2779" s="48">
        <f t="shared" si="263"/>
        <v>44691.691378400341</v>
      </c>
      <c r="S2779" s="74">
        <f t="shared" si="264"/>
        <v>57</v>
      </c>
      <c r="T2779" s="6" t="s">
        <v>431</v>
      </c>
      <c r="U2779" s="47" t="s">
        <v>432</v>
      </c>
      <c r="V2779" s="47">
        <v>1</v>
      </c>
      <c r="W2779" s="47">
        <v>1</v>
      </c>
      <c r="X2779" s="47">
        <v>1</v>
      </c>
      <c r="Y2779" s="47">
        <v>1</v>
      </c>
      <c r="Z2779" s="75">
        <v>40855.637615740743</v>
      </c>
      <c r="AA2779" s="6" t="s">
        <v>433</v>
      </c>
      <c r="AB2779" s="47" t="s">
        <v>12328</v>
      </c>
      <c r="AC2779" s="47" t="s">
        <v>12403</v>
      </c>
      <c r="AD2779" s="47" t="s">
        <v>12515</v>
      </c>
      <c r="AE2779" s="47" t="s">
        <v>12519</v>
      </c>
      <c r="AF2779" s="6" t="s">
        <v>12520</v>
      </c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</row>
    <row r="2780" spans="1:43" s="1" customFormat="1" ht="31.5" x14ac:dyDescent="0.25">
      <c r="A2780" s="47">
        <v>2784</v>
      </c>
      <c r="B2780" s="47" t="s">
        <v>12521</v>
      </c>
      <c r="C2780" s="47" t="s">
        <v>12374</v>
      </c>
      <c r="D2780" s="69" t="s">
        <v>12325</v>
      </c>
      <c r="E2780" s="47">
        <v>2006</v>
      </c>
      <c r="F2780" s="69" t="s">
        <v>1942</v>
      </c>
      <c r="G2780" s="69" t="s">
        <v>12326</v>
      </c>
      <c r="H2780" s="69" t="s">
        <v>1255</v>
      </c>
      <c r="I2780" s="70">
        <v>498.06482103520159</v>
      </c>
      <c r="J2780" s="47" t="s">
        <v>430</v>
      </c>
      <c r="K2780" s="47">
        <v>12</v>
      </c>
      <c r="L2780" s="71"/>
      <c r="M2780" s="47">
        <v>75</v>
      </c>
      <c r="N2780" s="48">
        <f t="shared" si="265"/>
        <v>200</v>
      </c>
      <c r="O2780" s="48">
        <f t="shared" si="260"/>
        <v>99612.964207040321</v>
      </c>
      <c r="P2780" s="72">
        <f t="shared" si="261"/>
        <v>9961.2964207040332</v>
      </c>
      <c r="Q2780" s="73">
        <f t="shared" si="262"/>
        <v>16436.139094161652</v>
      </c>
      <c r="R2780" s="48">
        <f t="shared" si="263"/>
        <v>126010.39972190601</v>
      </c>
      <c r="S2780" s="74">
        <f t="shared" si="264"/>
        <v>57</v>
      </c>
      <c r="T2780" s="6" t="s">
        <v>431</v>
      </c>
      <c r="U2780" s="47" t="s">
        <v>432</v>
      </c>
      <c r="V2780" s="47">
        <v>1</v>
      </c>
      <c r="W2780" s="47">
        <v>1</v>
      </c>
      <c r="X2780" s="47">
        <v>1</v>
      </c>
      <c r="Y2780" s="47">
        <v>1</v>
      </c>
      <c r="Z2780" s="75">
        <v>40855.637615740743</v>
      </c>
      <c r="AA2780" s="6" t="s">
        <v>433</v>
      </c>
      <c r="AB2780" s="47" t="s">
        <v>12328</v>
      </c>
      <c r="AC2780" s="47" t="s">
        <v>12370</v>
      </c>
      <c r="AD2780" s="47" t="s">
        <v>12376</v>
      </c>
      <c r="AE2780" s="47" t="s">
        <v>12522</v>
      </c>
      <c r="AF2780" s="6" t="s">
        <v>12523</v>
      </c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</row>
    <row r="2781" spans="1:43" s="1" customFormat="1" ht="31.5" x14ac:dyDescent="0.25">
      <c r="A2781" s="47">
        <v>2785</v>
      </c>
      <c r="B2781" s="47" t="s">
        <v>12524</v>
      </c>
      <c r="C2781" s="47" t="s">
        <v>12525</v>
      </c>
      <c r="D2781" s="69" t="s">
        <v>12325</v>
      </c>
      <c r="E2781" s="47">
        <v>2006</v>
      </c>
      <c r="F2781" s="69" t="s">
        <v>1942</v>
      </c>
      <c r="G2781" s="69" t="s">
        <v>12326</v>
      </c>
      <c r="H2781" s="69" t="s">
        <v>1255</v>
      </c>
      <c r="I2781" s="70">
        <v>309.36744356175342</v>
      </c>
      <c r="J2781" s="47" t="s">
        <v>12526</v>
      </c>
      <c r="K2781" s="47">
        <v>14</v>
      </c>
      <c r="L2781" s="71"/>
      <c r="M2781" s="47">
        <v>75</v>
      </c>
      <c r="N2781" s="48">
        <f t="shared" si="265"/>
        <v>225</v>
      </c>
      <c r="O2781" s="48">
        <f t="shared" si="260"/>
        <v>69607.674801394518</v>
      </c>
      <c r="P2781" s="72">
        <f t="shared" si="261"/>
        <v>6960.7674801394523</v>
      </c>
      <c r="Q2781" s="73">
        <f t="shared" si="262"/>
        <v>11485.266342230094</v>
      </c>
      <c r="R2781" s="48">
        <f t="shared" si="263"/>
        <v>88053.708623764061</v>
      </c>
      <c r="S2781" s="74">
        <f t="shared" si="264"/>
        <v>57</v>
      </c>
      <c r="T2781" s="6" t="s">
        <v>12527</v>
      </c>
      <c r="U2781" s="47" t="s">
        <v>432</v>
      </c>
      <c r="V2781" s="47">
        <v>1</v>
      </c>
      <c r="W2781" s="47">
        <v>1</v>
      </c>
      <c r="X2781" s="47">
        <v>1</v>
      </c>
      <c r="Y2781" s="47">
        <v>1</v>
      </c>
      <c r="Z2781" s="75">
        <v>40855.637615740743</v>
      </c>
      <c r="AA2781" s="6" t="s">
        <v>433</v>
      </c>
      <c r="AB2781" s="47" t="s">
        <v>12328</v>
      </c>
      <c r="AC2781" s="47" t="s">
        <v>12528</v>
      </c>
      <c r="AD2781" s="47" t="s">
        <v>12357</v>
      </c>
      <c r="AE2781" s="47" t="s">
        <v>12529</v>
      </c>
      <c r="AF2781" s="6" t="s">
        <v>12530</v>
      </c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</row>
    <row r="2782" spans="1:43" s="1" customFormat="1" ht="31.5" x14ac:dyDescent="0.25">
      <c r="A2782" s="47">
        <v>2786</v>
      </c>
      <c r="B2782" s="47" t="s">
        <v>12531</v>
      </c>
      <c r="C2782" s="47" t="s">
        <v>12525</v>
      </c>
      <c r="D2782" s="69" t="s">
        <v>12325</v>
      </c>
      <c r="E2782" s="47">
        <v>2006</v>
      </c>
      <c r="F2782" s="69" t="s">
        <v>1942</v>
      </c>
      <c r="G2782" s="69" t="s">
        <v>12326</v>
      </c>
      <c r="H2782" s="69" t="s">
        <v>1255</v>
      </c>
      <c r="I2782" s="70">
        <v>509.52477001808211</v>
      </c>
      <c r="J2782" s="47" t="s">
        <v>12526</v>
      </c>
      <c r="K2782" s="47">
        <v>14</v>
      </c>
      <c r="L2782" s="71"/>
      <c r="M2782" s="47">
        <v>75</v>
      </c>
      <c r="N2782" s="48">
        <f t="shared" si="265"/>
        <v>225</v>
      </c>
      <c r="O2782" s="48">
        <f t="shared" si="260"/>
        <v>114643.07325406847</v>
      </c>
      <c r="P2782" s="72">
        <f t="shared" si="261"/>
        <v>11464.307325406848</v>
      </c>
      <c r="Q2782" s="73">
        <f t="shared" si="262"/>
        <v>18916.107086921296</v>
      </c>
      <c r="R2782" s="48">
        <f t="shared" si="263"/>
        <v>145023.4876663966</v>
      </c>
      <c r="S2782" s="74">
        <f t="shared" si="264"/>
        <v>57</v>
      </c>
      <c r="T2782" s="6" t="s">
        <v>12527</v>
      </c>
      <c r="U2782" s="47" t="s">
        <v>432</v>
      </c>
      <c r="V2782" s="47">
        <v>1</v>
      </c>
      <c r="W2782" s="47">
        <v>1</v>
      </c>
      <c r="X2782" s="47">
        <v>1</v>
      </c>
      <c r="Y2782" s="47">
        <v>1</v>
      </c>
      <c r="Z2782" s="75">
        <v>40855.637615740743</v>
      </c>
      <c r="AA2782" s="6" t="s">
        <v>433</v>
      </c>
      <c r="AB2782" s="47" t="s">
        <v>12328</v>
      </c>
      <c r="AC2782" s="47" t="s">
        <v>12532</v>
      </c>
      <c r="AD2782" s="47" t="s">
        <v>12528</v>
      </c>
      <c r="AE2782" s="47" t="s">
        <v>12533</v>
      </c>
      <c r="AF2782" s="6" t="s">
        <v>12534</v>
      </c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</row>
    <row r="2783" spans="1:43" s="1" customFormat="1" ht="31.5" x14ac:dyDescent="0.25">
      <c r="A2783" s="47">
        <v>2787</v>
      </c>
      <c r="B2783" s="47" t="s">
        <v>12535</v>
      </c>
      <c r="C2783" s="47" t="s">
        <v>12525</v>
      </c>
      <c r="D2783" s="69" t="s">
        <v>12325</v>
      </c>
      <c r="E2783" s="47">
        <v>2006</v>
      </c>
      <c r="F2783" s="69" t="s">
        <v>1942</v>
      </c>
      <c r="G2783" s="69" t="s">
        <v>12326</v>
      </c>
      <c r="H2783" s="69" t="s">
        <v>1255</v>
      </c>
      <c r="I2783" s="70">
        <v>595.76806269684198</v>
      </c>
      <c r="J2783" s="47" t="s">
        <v>12526</v>
      </c>
      <c r="K2783" s="47">
        <v>14</v>
      </c>
      <c r="L2783" s="71"/>
      <c r="M2783" s="47">
        <v>75</v>
      </c>
      <c r="N2783" s="48">
        <f t="shared" si="265"/>
        <v>225</v>
      </c>
      <c r="O2783" s="48">
        <f t="shared" si="260"/>
        <v>134047.81410678945</v>
      </c>
      <c r="P2783" s="72">
        <f t="shared" si="261"/>
        <v>13404.781410678945</v>
      </c>
      <c r="Q2783" s="73">
        <f t="shared" si="262"/>
        <v>22117.889327620262</v>
      </c>
      <c r="R2783" s="48">
        <f t="shared" si="263"/>
        <v>169570.48484508868</v>
      </c>
      <c r="S2783" s="74">
        <f t="shared" si="264"/>
        <v>57</v>
      </c>
      <c r="T2783" s="6" t="s">
        <v>12527</v>
      </c>
      <c r="U2783" s="47" t="s">
        <v>432</v>
      </c>
      <c r="V2783" s="47">
        <v>1</v>
      </c>
      <c r="W2783" s="47">
        <v>1</v>
      </c>
      <c r="X2783" s="47">
        <v>1</v>
      </c>
      <c r="Y2783" s="47">
        <v>1</v>
      </c>
      <c r="Z2783" s="75">
        <v>40855.637615740743</v>
      </c>
      <c r="AA2783" s="6" t="s">
        <v>433</v>
      </c>
      <c r="AB2783" s="47" t="s">
        <v>12328</v>
      </c>
      <c r="AC2783" s="47" t="s">
        <v>12536</v>
      </c>
      <c r="AD2783" s="47" t="s">
        <v>12532</v>
      </c>
      <c r="AE2783" s="47" t="s">
        <v>12537</v>
      </c>
      <c r="AF2783" s="6" t="s">
        <v>12538</v>
      </c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</row>
    <row r="2784" spans="1:43" s="1" customFormat="1" ht="31.5" x14ac:dyDescent="0.25">
      <c r="A2784" s="47">
        <v>2788</v>
      </c>
      <c r="B2784" s="47" t="s">
        <v>12539</v>
      </c>
      <c r="C2784" s="47" t="s">
        <v>3656</v>
      </c>
      <c r="D2784" s="69" t="s">
        <v>12325</v>
      </c>
      <c r="E2784" s="47">
        <v>2006</v>
      </c>
      <c r="F2784" s="69" t="s">
        <v>1942</v>
      </c>
      <c r="G2784" s="69" t="s">
        <v>12326</v>
      </c>
      <c r="H2784" s="69" t="s">
        <v>1255</v>
      </c>
      <c r="I2784" s="70">
        <v>53.078249866550323</v>
      </c>
      <c r="J2784" s="47" t="s">
        <v>430</v>
      </c>
      <c r="K2784" s="47">
        <v>12</v>
      </c>
      <c r="L2784" s="71"/>
      <c r="M2784" s="47">
        <v>75</v>
      </c>
      <c r="N2784" s="48">
        <f t="shared" si="265"/>
        <v>200</v>
      </c>
      <c r="O2784" s="48">
        <f t="shared" si="260"/>
        <v>10615.649973310065</v>
      </c>
      <c r="P2784" s="72">
        <f t="shared" si="261"/>
        <v>1061.5649973310065</v>
      </c>
      <c r="Q2784" s="73">
        <f t="shared" si="262"/>
        <v>1751.5822455961606</v>
      </c>
      <c r="R2784" s="48">
        <f t="shared" si="263"/>
        <v>13428.797216237232</v>
      </c>
      <c r="S2784" s="74">
        <f t="shared" si="264"/>
        <v>57</v>
      </c>
      <c r="T2784" s="6" t="s">
        <v>431</v>
      </c>
      <c r="U2784" s="47" t="s">
        <v>432</v>
      </c>
      <c r="V2784" s="47">
        <v>1</v>
      </c>
      <c r="W2784" s="47">
        <v>1</v>
      </c>
      <c r="X2784" s="47">
        <v>1</v>
      </c>
      <c r="Y2784" s="47">
        <v>1</v>
      </c>
      <c r="Z2784" s="75">
        <v>40855.637615740743</v>
      </c>
      <c r="AA2784" s="6" t="s">
        <v>433</v>
      </c>
      <c r="AB2784" s="47" t="s">
        <v>12328</v>
      </c>
      <c r="AC2784" s="47" t="s">
        <v>12482</v>
      </c>
      <c r="AD2784" s="47" t="s">
        <v>12536</v>
      </c>
      <c r="AE2784" s="47" t="s">
        <v>12540</v>
      </c>
      <c r="AF2784" s="6" t="s">
        <v>12541</v>
      </c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</row>
    <row r="2785" spans="1:43" s="1" customFormat="1" ht="31.5" x14ac:dyDescent="0.25">
      <c r="A2785" s="47">
        <v>2789</v>
      </c>
      <c r="B2785" s="47" t="s">
        <v>12542</v>
      </c>
      <c r="C2785" s="47" t="s">
        <v>3680</v>
      </c>
      <c r="D2785" s="69" t="s">
        <v>12325</v>
      </c>
      <c r="E2785" s="47">
        <v>2006</v>
      </c>
      <c r="F2785" s="69" t="s">
        <v>1942</v>
      </c>
      <c r="G2785" s="69" t="s">
        <v>3681</v>
      </c>
      <c r="H2785" s="69" t="s">
        <v>451</v>
      </c>
      <c r="I2785" s="70">
        <v>10.140410038152559</v>
      </c>
      <c r="J2785" s="47" t="s">
        <v>430</v>
      </c>
      <c r="K2785" s="47">
        <v>10</v>
      </c>
      <c r="L2785" s="71"/>
      <c r="M2785" s="47">
        <v>75</v>
      </c>
      <c r="N2785" s="48">
        <f t="shared" si="265"/>
        <v>180</v>
      </c>
      <c r="O2785" s="48">
        <f t="shared" si="260"/>
        <v>1825.2738068674607</v>
      </c>
      <c r="P2785" s="72">
        <f t="shared" si="261"/>
        <v>182.52738068674608</v>
      </c>
      <c r="Q2785" s="73">
        <f t="shared" si="262"/>
        <v>301.170178133131</v>
      </c>
      <c r="R2785" s="48">
        <f t="shared" si="263"/>
        <v>2308.9713656873378</v>
      </c>
      <c r="S2785" s="74">
        <f t="shared" si="264"/>
        <v>57</v>
      </c>
      <c r="T2785" s="6" t="s">
        <v>431</v>
      </c>
      <c r="U2785" s="47" t="s">
        <v>432</v>
      </c>
      <c r="V2785" s="47">
        <v>1</v>
      </c>
      <c r="W2785" s="47">
        <v>1</v>
      </c>
      <c r="X2785" s="47">
        <v>1</v>
      </c>
      <c r="Y2785" s="47">
        <v>1</v>
      </c>
      <c r="Z2785" s="75">
        <v>40855.637615740743</v>
      </c>
      <c r="AA2785" s="6" t="s">
        <v>433</v>
      </c>
      <c r="AB2785" s="47" t="s">
        <v>12328</v>
      </c>
      <c r="AC2785" s="47" t="s">
        <v>12543</v>
      </c>
      <c r="AD2785" s="47" t="s">
        <v>10130</v>
      </c>
      <c r="AE2785" s="47" t="s">
        <v>12544</v>
      </c>
      <c r="AF2785" s="6" t="s">
        <v>12545</v>
      </c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</row>
    <row r="2786" spans="1:43" s="1" customFormat="1" ht="31.5" x14ac:dyDescent="0.25">
      <c r="A2786" s="47">
        <v>2790</v>
      </c>
      <c r="B2786" s="47" t="s">
        <v>12546</v>
      </c>
      <c r="C2786" s="47" t="s">
        <v>3680</v>
      </c>
      <c r="D2786" s="69" t="s">
        <v>12325</v>
      </c>
      <c r="E2786" s="47">
        <v>2006</v>
      </c>
      <c r="F2786" s="69" t="s">
        <v>1942</v>
      </c>
      <c r="G2786" s="69" t="s">
        <v>3681</v>
      </c>
      <c r="H2786" s="69" t="s">
        <v>451</v>
      </c>
      <c r="I2786" s="70">
        <v>11.86801466226072</v>
      </c>
      <c r="J2786" s="47" t="s">
        <v>430</v>
      </c>
      <c r="K2786" s="47">
        <v>12</v>
      </c>
      <c r="L2786" s="71"/>
      <c r="M2786" s="47">
        <v>75</v>
      </c>
      <c r="N2786" s="48">
        <f t="shared" si="265"/>
        <v>200</v>
      </c>
      <c r="O2786" s="48">
        <f t="shared" si="260"/>
        <v>2373.6029324521442</v>
      </c>
      <c r="P2786" s="72">
        <f t="shared" si="261"/>
        <v>237.36029324521442</v>
      </c>
      <c r="Q2786" s="73">
        <f t="shared" si="262"/>
        <v>391.64448385460378</v>
      </c>
      <c r="R2786" s="48">
        <f t="shared" si="263"/>
        <v>3002.6077095519622</v>
      </c>
      <c r="S2786" s="74">
        <f t="shared" si="264"/>
        <v>57</v>
      </c>
      <c r="T2786" s="6" t="s">
        <v>431</v>
      </c>
      <c r="U2786" s="47" t="s">
        <v>432</v>
      </c>
      <c r="V2786" s="47">
        <v>1</v>
      </c>
      <c r="W2786" s="47">
        <v>1</v>
      </c>
      <c r="X2786" s="47">
        <v>1</v>
      </c>
      <c r="Y2786" s="47">
        <v>1</v>
      </c>
      <c r="Z2786" s="75">
        <v>40855.637615740743</v>
      </c>
      <c r="AA2786" s="6" t="s">
        <v>433</v>
      </c>
      <c r="AB2786" s="47" t="s">
        <v>12328</v>
      </c>
      <c r="AC2786" s="47" t="s">
        <v>12547</v>
      </c>
      <c r="AD2786" s="47" t="s">
        <v>12543</v>
      </c>
      <c r="AE2786" s="47" t="s">
        <v>12548</v>
      </c>
      <c r="AF2786" s="6" t="s">
        <v>12549</v>
      </c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</row>
    <row r="2787" spans="1:43" s="1" customFormat="1" ht="31.5" x14ac:dyDescent="0.25">
      <c r="A2787" s="47">
        <v>2791</v>
      </c>
      <c r="B2787" s="47" t="s">
        <v>12550</v>
      </c>
      <c r="C2787" s="47" t="s">
        <v>3680</v>
      </c>
      <c r="D2787" s="69" t="s">
        <v>12325</v>
      </c>
      <c r="E2787" s="47">
        <v>2006</v>
      </c>
      <c r="F2787" s="69" t="s">
        <v>1942</v>
      </c>
      <c r="G2787" s="69" t="s">
        <v>3681</v>
      </c>
      <c r="H2787" s="69" t="s">
        <v>451</v>
      </c>
      <c r="I2787" s="70">
        <v>426.2015467915848</v>
      </c>
      <c r="J2787" s="47" t="s">
        <v>12526</v>
      </c>
      <c r="K2787" s="47">
        <v>14</v>
      </c>
      <c r="L2787" s="71"/>
      <c r="M2787" s="47">
        <v>75</v>
      </c>
      <c r="N2787" s="48">
        <f t="shared" si="265"/>
        <v>225</v>
      </c>
      <c r="O2787" s="48">
        <f t="shared" si="260"/>
        <v>95895.348028106586</v>
      </c>
      <c r="P2787" s="72">
        <f t="shared" si="261"/>
        <v>9589.5348028106582</v>
      </c>
      <c r="Q2787" s="73">
        <f t="shared" si="262"/>
        <v>15822.732424637585</v>
      </c>
      <c r="R2787" s="48">
        <f t="shared" si="263"/>
        <v>121307.61525555482</v>
      </c>
      <c r="S2787" s="74">
        <f t="shared" si="264"/>
        <v>57</v>
      </c>
      <c r="T2787" s="6" t="s">
        <v>12527</v>
      </c>
      <c r="U2787" s="47" t="s">
        <v>432</v>
      </c>
      <c r="V2787" s="47">
        <v>1</v>
      </c>
      <c r="W2787" s="47">
        <v>1</v>
      </c>
      <c r="X2787" s="47">
        <v>1</v>
      </c>
      <c r="Y2787" s="47">
        <v>1</v>
      </c>
      <c r="Z2787" s="75">
        <v>40855.637615740743</v>
      </c>
      <c r="AA2787" s="6" t="s">
        <v>433</v>
      </c>
      <c r="AB2787" s="47" t="s">
        <v>12328</v>
      </c>
      <c r="AC2787" s="47" t="s">
        <v>12551</v>
      </c>
      <c r="AD2787" s="47" t="s">
        <v>12547</v>
      </c>
      <c r="AE2787" s="47" t="s">
        <v>12552</v>
      </c>
      <c r="AF2787" s="6" t="s">
        <v>12553</v>
      </c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</row>
    <row r="2788" spans="1:43" s="1" customFormat="1" ht="31.5" x14ac:dyDescent="0.25">
      <c r="A2788" s="47">
        <v>2792</v>
      </c>
      <c r="B2788" s="47" t="s">
        <v>12554</v>
      </c>
      <c r="C2788" s="47" t="s">
        <v>3680</v>
      </c>
      <c r="D2788" s="69" t="s">
        <v>12325</v>
      </c>
      <c r="E2788" s="47">
        <v>2006</v>
      </c>
      <c r="F2788" s="69" t="s">
        <v>1942</v>
      </c>
      <c r="G2788" s="69" t="s">
        <v>3681</v>
      </c>
      <c r="H2788" s="69" t="s">
        <v>451</v>
      </c>
      <c r="I2788" s="70">
        <v>685.88155489610142</v>
      </c>
      <c r="J2788" s="47" t="s">
        <v>12526</v>
      </c>
      <c r="K2788" s="47">
        <v>14</v>
      </c>
      <c r="L2788" s="71"/>
      <c r="M2788" s="47">
        <v>75</v>
      </c>
      <c r="N2788" s="48">
        <f t="shared" si="265"/>
        <v>225</v>
      </c>
      <c r="O2788" s="48">
        <f t="shared" si="260"/>
        <v>154323.34985162283</v>
      </c>
      <c r="P2788" s="72">
        <f t="shared" si="261"/>
        <v>15432.334985162284</v>
      </c>
      <c r="Q2788" s="73">
        <f t="shared" si="262"/>
        <v>25463.352725517765</v>
      </c>
      <c r="R2788" s="48">
        <f t="shared" si="263"/>
        <v>195219.03756230287</v>
      </c>
      <c r="S2788" s="74">
        <f t="shared" si="264"/>
        <v>57</v>
      </c>
      <c r="T2788" s="6" t="s">
        <v>12527</v>
      </c>
      <c r="U2788" s="47" t="s">
        <v>432</v>
      </c>
      <c r="V2788" s="47">
        <v>1</v>
      </c>
      <c r="W2788" s="47">
        <v>1</v>
      </c>
      <c r="X2788" s="47">
        <v>1</v>
      </c>
      <c r="Y2788" s="47">
        <v>1</v>
      </c>
      <c r="Z2788" s="75">
        <v>40855.637615740743</v>
      </c>
      <c r="AA2788" s="6" t="s">
        <v>433</v>
      </c>
      <c r="AB2788" s="47" t="s">
        <v>12328</v>
      </c>
      <c r="AC2788" s="47" t="s">
        <v>12555</v>
      </c>
      <c r="AD2788" s="47" t="s">
        <v>12551</v>
      </c>
      <c r="AE2788" s="47" t="s">
        <v>12556</v>
      </c>
      <c r="AF2788" s="6" t="s">
        <v>12557</v>
      </c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</row>
    <row r="2789" spans="1:43" s="1" customFormat="1" ht="31.5" x14ac:dyDescent="0.25">
      <c r="A2789" s="47">
        <v>2793</v>
      </c>
      <c r="B2789" s="47" t="s">
        <v>12558</v>
      </c>
      <c r="C2789" s="47" t="s">
        <v>3565</v>
      </c>
      <c r="D2789" s="69" t="s">
        <v>12325</v>
      </c>
      <c r="E2789" s="47">
        <v>2006</v>
      </c>
      <c r="F2789" s="69" t="s">
        <v>1942</v>
      </c>
      <c r="G2789" s="69" t="s">
        <v>3681</v>
      </c>
      <c r="H2789" s="69" t="s">
        <v>451</v>
      </c>
      <c r="I2789" s="70">
        <v>32.764519755554147</v>
      </c>
      <c r="J2789" s="47" t="s">
        <v>430</v>
      </c>
      <c r="K2789" s="47">
        <v>12</v>
      </c>
      <c r="L2789" s="71"/>
      <c r="M2789" s="47">
        <v>75</v>
      </c>
      <c r="N2789" s="48">
        <f t="shared" si="265"/>
        <v>200</v>
      </c>
      <c r="O2789" s="48">
        <f t="shared" si="260"/>
        <v>6552.9039511108294</v>
      </c>
      <c r="P2789" s="72">
        <f t="shared" si="261"/>
        <v>655.29039511108294</v>
      </c>
      <c r="Q2789" s="73">
        <f t="shared" si="262"/>
        <v>1081.2291519332869</v>
      </c>
      <c r="R2789" s="48">
        <f t="shared" si="263"/>
        <v>8289.4234981551999</v>
      </c>
      <c r="S2789" s="74">
        <f t="shared" si="264"/>
        <v>57</v>
      </c>
      <c r="T2789" s="6" t="s">
        <v>431</v>
      </c>
      <c r="U2789" s="47" t="s">
        <v>432</v>
      </c>
      <c r="V2789" s="47">
        <v>1</v>
      </c>
      <c r="W2789" s="47">
        <v>1</v>
      </c>
      <c r="X2789" s="47">
        <v>1</v>
      </c>
      <c r="Y2789" s="47">
        <v>1</v>
      </c>
      <c r="Z2789" s="75">
        <v>40855.637615740743</v>
      </c>
      <c r="AA2789" s="6" t="s">
        <v>433</v>
      </c>
      <c r="AB2789" s="47" t="s">
        <v>12328</v>
      </c>
      <c r="AC2789" s="47" t="s">
        <v>12348</v>
      </c>
      <c r="AD2789" s="47" t="s">
        <v>12555</v>
      </c>
      <c r="AE2789" s="47" t="s">
        <v>12559</v>
      </c>
      <c r="AF2789" s="6" t="s">
        <v>12560</v>
      </c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</row>
    <row r="2790" spans="1:43" s="1" customFormat="1" ht="31.5" x14ac:dyDescent="0.25">
      <c r="A2790" s="47">
        <v>2794</v>
      </c>
      <c r="B2790" s="47" t="s">
        <v>12561</v>
      </c>
      <c r="C2790" s="47" t="s">
        <v>1639</v>
      </c>
      <c r="D2790" s="69" t="s">
        <v>12280</v>
      </c>
      <c r="E2790" s="47">
        <v>2006</v>
      </c>
      <c r="F2790" s="69" t="s">
        <v>1641</v>
      </c>
      <c r="G2790" s="69" t="s">
        <v>1642</v>
      </c>
      <c r="H2790" s="69" t="s">
        <v>451</v>
      </c>
      <c r="I2790" s="70">
        <v>47.418514195712298</v>
      </c>
      <c r="J2790" s="47" t="s">
        <v>430</v>
      </c>
      <c r="K2790" s="47">
        <v>12</v>
      </c>
      <c r="L2790" s="71"/>
      <c r="M2790" s="47">
        <v>75</v>
      </c>
      <c r="N2790" s="48">
        <f t="shared" si="265"/>
        <v>200</v>
      </c>
      <c r="O2790" s="48">
        <f t="shared" si="260"/>
        <v>9483.7028391424592</v>
      </c>
      <c r="P2790" s="72">
        <f t="shared" si="261"/>
        <v>948.37028391424599</v>
      </c>
      <c r="Q2790" s="73">
        <f t="shared" si="262"/>
        <v>1564.8109684585058</v>
      </c>
      <c r="R2790" s="48">
        <f t="shared" si="263"/>
        <v>11996.88409151521</v>
      </c>
      <c r="S2790" s="74">
        <f t="shared" si="264"/>
        <v>57</v>
      </c>
      <c r="T2790" s="6" t="s">
        <v>431</v>
      </c>
      <c r="U2790" s="47" t="s">
        <v>432</v>
      </c>
      <c r="V2790" s="47">
        <v>1</v>
      </c>
      <c r="W2790" s="47">
        <v>1</v>
      </c>
      <c r="X2790" s="47">
        <v>1</v>
      </c>
      <c r="Y2790" s="47">
        <v>1</v>
      </c>
      <c r="Z2790" s="75">
        <v>40855.637615740743</v>
      </c>
      <c r="AA2790" s="6" t="s">
        <v>433</v>
      </c>
      <c r="AB2790" s="47" t="s">
        <v>12282</v>
      </c>
      <c r="AC2790" s="47" t="s">
        <v>12316</v>
      </c>
      <c r="AD2790" s="47"/>
      <c r="AE2790" s="47" t="s">
        <v>12562</v>
      </c>
      <c r="AF2790" s="6" t="s">
        <v>12563</v>
      </c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</row>
    <row r="2791" spans="1:43" s="1" customFormat="1" ht="31.5" x14ac:dyDescent="0.25">
      <c r="A2791" s="47">
        <v>2795</v>
      </c>
      <c r="B2791" s="47" t="s">
        <v>12564</v>
      </c>
      <c r="C2791" s="47" t="s">
        <v>1639</v>
      </c>
      <c r="D2791" s="69" t="s">
        <v>12280</v>
      </c>
      <c r="E2791" s="47">
        <v>2006</v>
      </c>
      <c r="F2791" s="69" t="s">
        <v>1641</v>
      </c>
      <c r="G2791" s="69" t="s">
        <v>1642</v>
      </c>
      <c r="H2791" s="69" t="s">
        <v>451</v>
      </c>
      <c r="I2791" s="70">
        <v>98.646740034364484</v>
      </c>
      <c r="J2791" s="47" t="s">
        <v>430</v>
      </c>
      <c r="K2791" s="47">
        <v>12</v>
      </c>
      <c r="L2791" s="71"/>
      <c r="M2791" s="47">
        <v>75</v>
      </c>
      <c r="N2791" s="48">
        <f t="shared" si="265"/>
        <v>200</v>
      </c>
      <c r="O2791" s="48">
        <f t="shared" si="260"/>
        <v>19729.348006872897</v>
      </c>
      <c r="P2791" s="72">
        <f t="shared" si="261"/>
        <v>1972.9348006872897</v>
      </c>
      <c r="Q2791" s="73">
        <f t="shared" si="262"/>
        <v>3255.342421134028</v>
      </c>
      <c r="R2791" s="48">
        <f t="shared" si="263"/>
        <v>24957.625228694214</v>
      </c>
      <c r="S2791" s="74">
        <f t="shared" si="264"/>
        <v>57</v>
      </c>
      <c r="T2791" s="6" t="s">
        <v>431</v>
      </c>
      <c r="U2791" s="47" t="s">
        <v>432</v>
      </c>
      <c r="V2791" s="47">
        <v>1</v>
      </c>
      <c r="W2791" s="47">
        <v>1</v>
      </c>
      <c r="X2791" s="47">
        <v>1</v>
      </c>
      <c r="Y2791" s="47">
        <v>1</v>
      </c>
      <c r="Z2791" s="75">
        <v>40855.637615740743</v>
      </c>
      <c r="AA2791" s="6" t="s">
        <v>433</v>
      </c>
      <c r="AB2791" s="47" t="s">
        <v>12282</v>
      </c>
      <c r="AC2791" s="47" t="s">
        <v>12299</v>
      </c>
      <c r="AD2791" s="47" t="s">
        <v>12307</v>
      </c>
      <c r="AE2791" s="47" t="s">
        <v>12565</v>
      </c>
      <c r="AF2791" s="6" t="s">
        <v>12566</v>
      </c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</row>
    <row r="2792" spans="1:43" s="1" customFormat="1" ht="31.5" x14ac:dyDescent="0.25">
      <c r="A2792" s="47">
        <v>2796</v>
      </c>
      <c r="B2792" s="47" t="s">
        <v>12567</v>
      </c>
      <c r="C2792" s="47" t="s">
        <v>3239</v>
      </c>
      <c r="D2792" s="69" t="s">
        <v>3219</v>
      </c>
      <c r="E2792" s="47">
        <v>2006</v>
      </c>
      <c r="F2792" s="69" t="s">
        <v>3229</v>
      </c>
      <c r="G2792" s="69" t="s">
        <v>3229</v>
      </c>
      <c r="H2792" s="69" t="s">
        <v>3220</v>
      </c>
      <c r="I2792" s="70">
        <v>503.4329669663731</v>
      </c>
      <c r="J2792" s="47" t="s">
        <v>430</v>
      </c>
      <c r="K2792" s="47">
        <v>12</v>
      </c>
      <c r="L2792" s="71"/>
      <c r="M2792" s="47">
        <v>75</v>
      </c>
      <c r="N2792" s="48">
        <f t="shared" si="265"/>
        <v>200</v>
      </c>
      <c r="O2792" s="48">
        <f t="shared" si="260"/>
        <v>100686.59339327463</v>
      </c>
      <c r="P2792" s="72">
        <f t="shared" si="261"/>
        <v>10068.659339327463</v>
      </c>
      <c r="Q2792" s="73">
        <f t="shared" si="262"/>
        <v>16613.287909890314</v>
      </c>
      <c r="R2792" s="48">
        <f t="shared" si="263"/>
        <v>127368.54064249241</v>
      </c>
      <c r="S2792" s="74">
        <f t="shared" si="264"/>
        <v>57</v>
      </c>
      <c r="T2792" s="6" t="s">
        <v>431</v>
      </c>
      <c r="U2792" s="47" t="s">
        <v>432</v>
      </c>
      <c r="V2792" s="47">
        <v>1</v>
      </c>
      <c r="W2792" s="47">
        <v>1</v>
      </c>
      <c r="X2792" s="47">
        <v>1</v>
      </c>
      <c r="Y2792" s="47">
        <v>1</v>
      </c>
      <c r="Z2792" s="75">
        <v>40855.637627314813</v>
      </c>
      <c r="AA2792" s="6" t="s">
        <v>433</v>
      </c>
      <c r="AB2792" s="47" t="s">
        <v>3223</v>
      </c>
      <c r="AC2792" s="47" t="s">
        <v>3259</v>
      </c>
      <c r="AD2792" s="47" t="s">
        <v>3335</v>
      </c>
      <c r="AE2792" s="47" t="s">
        <v>12568</v>
      </c>
      <c r="AF2792" s="6" t="s">
        <v>12569</v>
      </c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</row>
    <row r="2793" spans="1:43" s="1" customFormat="1" ht="31.5" x14ac:dyDescent="0.25">
      <c r="A2793" s="47">
        <v>2797</v>
      </c>
      <c r="B2793" s="47" t="s">
        <v>12570</v>
      </c>
      <c r="C2793" s="47" t="s">
        <v>3239</v>
      </c>
      <c r="D2793" s="69" t="s">
        <v>3219</v>
      </c>
      <c r="E2793" s="47">
        <v>2006</v>
      </c>
      <c r="F2793" s="69" t="s">
        <v>3229</v>
      </c>
      <c r="G2793" s="69" t="s">
        <v>3222</v>
      </c>
      <c r="H2793" s="69" t="s">
        <v>3221</v>
      </c>
      <c r="I2793" s="70">
        <v>81.627673892605841</v>
      </c>
      <c r="J2793" s="47" t="s">
        <v>430</v>
      </c>
      <c r="K2793" s="47">
        <v>12</v>
      </c>
      <c r="L2793" s="71"/>
      <c r="M2793" s="47">
        <v>75</v>
      </c>
      <c r="N2793" s="48">
        <f t="shared" si="265"/>
        <v>200</v>
      </c>
      <c r="O2793" s="48">
        <f t="shared" si="260"/>
        <v>16325.534778521169</v>
      </c>
      <c r="P2793" s="72">
        <f t="shared" si="261"/>
        <v>1632.5534778521169</v>
      </c>
      <c r="Q2793" s="73">
        <f t="shared" si="262"/>
        <v>2693.7132384559927</v>
      </c>
      <c r="R2793" s="48">
        <f t="shared" si="263"/>
        <v>20651.801494829277</v>
      </c>
      <c r="S2793" s="74">
        <f t="shared" si="264"/>
        <v>57</v>
      </c>
      <c r="T2793" s="6" t="s">
        <v>431</v>
      </c>
      <c r="U2793" s="47" t="s">
        <v>432</v>
      </c>
      <c r="V2793" s="47">
        <v>1</v>
      </c>
      <c r="W2793" s="47">
        <v>1</v>
      </c>
      <c r="X2793" s="47">
        <v>1</v>
      </c>
      <c r="Y2793" s="47">
        <v>1</v>
      </c>
      <c r="Z2793" s="75">
        <v>40855.637627314813</v>
      </c>
      <c r="AA2793" s="6" t="s">
        <v>433</v>
      </c>
      <c r="AB2793" s="47" t="s">
        <v>3223</v>
      </c>
      <c r="AC2793" s="47" t="s">
        <v>3263</v>
      </c>
      <c r="AD2793" s="47" t="s">
        <v>12571</v>
      </c>
      <c r="AE2793" s="47" t="s">
        <v>12572</v>
      </c>
      <c r="AF2793" s="6" t="s">
        <v>12573</v>
      </c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</row>
    <row r="2794" spans="1:43" s="1" customFormat="1" ht="31.5" x14ac:dyDescent="0.25">
      <c r="A2794" s="47">
        <v>2798</v>
      </c>
      <c r="B2794" s="47" t="s">
        <v>12574</v>
      </c>
      <c r="C2794" s="47" t="s">
        <v>3239</v>
      </c>
      <c r="D2794" s="69" t="s">
        <v>3219</v>
      </c>
      <c r="E2794" s="47">
        <v>2006</v>
      </c>
      <c r="F2794" s="69" t="s">
        <v>3229</v>
      </c>
      <c r="G2794" s="69" t="s">
        <v>3222</v>
      </c>
      <c r="H2794" s="69" t="s">
        <v>3221</v>
      </c>
      <c r="I2794" s="70">
        <v>72.04351718136482</v>
      </c>
      <c r="J2794" s="47" t="s">
        <v>430</v>
      </c>
      <c r="K2794" s="47">
        <v>8</v>
      </c>
      <c r="L2794" s="71"/>
      <c r="M2794" s="47">
        <v>75</v>
      </c>
      <c r="N2794" s="48">
        <f t="shared" si="265"/>
        <v>160</v>
      </c>
      <c r="O2794" s="48">
        <f t="shared" si="260"/>
        <v>11526.96274901837</v>
      </c>
      <c r="P2794" s="72">
        <f t="shared" si="261"/>
        <v>1152.6962749018371</v>
      </c>
      <c r="Q2794" s="73">
        <f t="shared" si="262"/>
        <v>1901.9488535880309</v>
      </c>
      <c r="R2794" s="48">
        <f t="shared" si="263"/>
        <v>14581.607877508239</v>
      </c>
      <c r="S2794" s="74">
        <f t="shared" si="264"/>
        <v>57</v>
      </c>
      <c r="T2794" s="6" t="s">
        <v>431</v>
      </c>
      <c r="U2794" s="47" t="s">
        <v>432</v>
      </c>
      <c r="V2794" s="47">
        <v>1</v>
      </c>
      <c r="W2794" s="47">
        <v>1</v>
      </c>
      <c r="X2794" s="47">
        <v>1</v>
      </c>
      <c r="Y2794" s="47">
        <v>1</v>
      </c>
      <c r="Z2794" s="75">
        <v>40855.637627314813</v>
      </c>
      <c r="AA2794" s="6" t="s">
        <v>433</v>
      </c>
      <c r="AB2794" s="47" t="s">
        <v>3223</v>
      </c>
      <c r="AC2794" s="47" t="s">
        <v>3248</v>
      </c>
      <c r="AD2794" s="47" t="s">
        <v>12575</v>
      </c>
      <c r="AE2794" s="47" t="s">
        <v>12576</v>
      </c>
      <c r="AF2794" s="6" t="s">
        <v>12577</v>
      </c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</row>
    <row r="2795" spans="1:43" s="1" customFormat="1" ht="31.5" x14ac:dyDescent="0.25">
      <c r="A2795" s="47">
        <v>2799</v>
      </c>
      <c r="B2795" s="47" t="s">
        <v>12578</v>
      </c>
      <c r="C2795" s="47" t="s">
        <v>3239</v>
      </c>
      <c r="D2795" s="69" t="s">
        <v>3219</v>
      </c>
      <c r="E2795" s="47">
        <v>2006</v>
      </c>
      <c r="F2795" s="69" t="s">
        <v>3220</v>
      </c>
      <c r="G2795" s="69" t="s">
        <v>3221</v>
      </c>
      <c r="H2795" s="69" t="s">
        <v>3222</v>
      </c>
      <c r="I2795" s="70">
        <v>228.4572155058066</v>
      </c>
      <c r="J2795" s="47" t="s">
        <v>430</v>
      </c>
      <c r="K2795" s="47">
        <v>8</v>
      </c>
      <c r="L2795" s="71"/>
      <c r="M2795" s="47">
        <v>75</v>
      </c>
      <c r="N2795" s="48">
        <f t="shared" si="265"/>
        <v>160</v>
      </c>
      <c r="O2795" s="48">
        <f t="shared" si="260"/>
        <v>36553.154480929057</v>
      </c>
      <c r="P2795" s="72">
        <f t="shared" si="261"/>
        <v>3655.3154480929061</v>
      </c>
      <c r="Q2795" s="73">
        <f t="shared" si="262"/>
        <v>6031.2704893532946</v>
      </c>
      <c r="R2795" s="48">
        <f t="shared" si="263"/>
        <v>46239.740418375259</v>
      </c>
      <c r="S2795" s="74">
        <f t="shared" si="264"/>
        <v>57</v>
      </c>
      <c r="T2795" s="6" t="s">
        <v>431</v>
      </c>
      <c r="U2795" s="47" t="s">
        <v>432</v>
      </c>
      <c r="V2795" s="47">
        <v>1</v>
      </c>
      <c r="W2795" s="47">
        <v>1</v>
      </c>
      <c r="X2795" s="47">
        <v>1</v>
      </c>
      <c r="Y2795" s="47">
        <v>1</v>
      </c>
      <c r="Z2795" s="75">
        <v>40855.637627314813</v>
      </c>
      <c r="AA2795" s="6" t="s">
        <v>433</v>
      </c>
      <c r="AB2795" s="47" t="s">
        <v>3223</v>
      </c>
      <c r="AC2795" s="47" t="s">
        <v>3318</v>
      </c>
      <c r="AD2795" s="47" t="s">
        <v>3330</v>
      </c>
      <c r="AE2795" s="47" t="s">
        <v>12579</v>
      </c>
      <c r="AF2795" s="6" t="s">
        <v>12580</v>
      </c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</row>
    <row r="2796" spans="1:43" s="1" customFormat="1" ht="31.5" x14ac:dyDescent="0.25">
      <c r="A2796" s="47">
        <v>2800</v>
      </c>
      <c r="B2796" s="47" t="s">
        <v>12581</v>
      </c>
      <c r="C2796" s="47" t="s">
        <v>1762</v>
      </c>
      <c r="D2796" s="69" t="s">
        <v>1752</v>
      </c>
      <c r="E2796" s="47">
        <v>2006</v>
      </c>
      <c r="F2796" s="69" t="s">
        <v>1754</v>
      </c>
      <c r="G2796" s="69" t="s">
        <v>1785</v>
      </c>
      <c r="H2796" s="69" t="s">
        <v>1799</v>
      </c>
      <c r="I2796" s="70">
        <v>25.773339854393331</v>
      </c>
      <c r="J2796" s="47" t="s">
        <v>430</v>
      </c>
      <c r="K2796" s="47">
        <v>6</v>
      </c>
      <c r="L2796" s="71"/>
      <c r="M2796" s="47">
        <v>75</v>
      </c>
      <c r="N2796" s="48">
        <f t="shared" si="265"/>
        <v>140</v>
      </c>
      <c r="O2796" s="48">
        <f t="shared" si="260"/>
        <v>3608.2675796150666</v>
      </c>
      <c r="P2796" s="72">
        <f t="shared" si="261"/>
        <v>360.8267579615067</v>
      </c>
      <c r="Q2796" s="73">
        <f t="shared" si="262"/>
        <v>595.36415063648599</v>
      </c>
      <c r="R2796" s="48">
        <f t="shared" si="263"/>
        <v>4564.4584882130594</v>
      </c>
      <c r="S2796" s="74">
        <f t="shared" si="264"/>
        <v>57</v>
      </c>
      <c r="T2796" s="6" t="s">
        <v>431</v>
      </c>
      <c r="U2796" s="47" t="s">
        <v>432</v>
      </c>
      <c r="V2796" s="47">
        <v>1</v>
      </c>
      <c r="W2796" s="47">
        <v>1</v>
      </c>
      <c r="X2796" s="47">
        <v>1</v>
      </c>
      <c r="Y2796" s="47">
        <v>1</v>
      </c>
      <c r="Z2796" s="75">
        <v>40855.637627314813</v>
      </c>
      <c r="AA2796" s="6" t="s">
        <v>433</v>
      </c>
      <c r="AB2796" s="47" t="s">
        <v>1756</v>
      </c>
      <c r="AC2796" s="47" t="s">
        <v>1795</v>
      </c>
      <c r="AD2796" s="47" t="s">
        <v>12582</v>
      </c>
      <c r="AE2796" s="47" t="s">
        <v>12583</v>
      </c>
      <c r="AF2796" s="6" t="s">
        <v>12584</v>
      </c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</row>
    <row r="2797" spans="1:43" s="1" customFormat="1" ht="31.5" x14ac:dyDescent="0.25">
      <c r="A2797" s="47">
        <v>2801</v>
      </c>
      <c r="B2797" s="47" t="s">
        <v>12585</v>
      </c>
      <c r="C2797" s="47" t="s">
        <v>1751</v>
      </c>
      <c r="D2797" s="69" t="s">
        <v>1752</v>
      </c>
      <c r="E2797" s="47">
        <v>2006</v>
      </c>
      <c r="F2797" s="69" t="s">
        <v>1754</v>
      </c>
      <c r="G2797" s="69" t="s">
        <v>1753</v>
      </c>
      <c r="H2797" s="69" t="s">
        <v>1785</v>
      </c>
      <c r="I2797" s="70">
        <v>589.13024191250031</v>
      </c>
      <c r="J2797" s="47" t="s">
        <v>430</v>
      </c>
      <c r="K2797" s="47">
        <v>8</v>
      </c>
      <c r="L2797" s="71"/>
      <c r="M2797" s="47">
        <v>75</v>
      </c>
      <c r="N2797" s="48">
        <f t="shared" si="265"/>
        <v>160</v>
      </c>
      <c r="O2797" s="48">
        <f t="shared" si="260"/>
        <v>94260.838706000053</v>
      </c>
      <c r="P2797" s="72">
        <f t="shared" si="261"/>
        <v>9426.083870600005</v>
      </c>
      <c r="Q2797" s="73">
        <f t="shared" si="262"/>
        <v>15553.038386490009</v>
      </c>
      <c r="R2797" s="48">
        <f t="shared" si="263"/>
        <v>119239.96096309007</v>
      </c>
      <c r="S2797" s="74">
        <f t="shared" si="264"/>
        <v>57</v>
      </c>
      <c r="T2797" s="6" t="s">
        <v>431</v>
      </c>
      <c r="U2797" s="47" t="s">
        <v>432</v>
      </c>
      <c r="V2797" s="47">
        <v>1</v>
      </c>
      <c r="W2797" s="47">
        <v>1</v>
      </c>
      <c r="X2797" s="47">
        <v>1</v>
      </c>
      <c r="Y2797" s="47">
        <v>1</v>
      </c>
      <c r="Z2797" s="75">
        <v>41137.387303240743</v>
      </c>
      <c r="AA2797" s="6" t="s">
        <v>606</v>
      </c>
      <c r="AB2797" s="47" t="s">
        <v>1756</v>
      </c>
      <c r="AC2797" s="47" t="s">
        <v>12586</v>
      </c>
      <c r="AD2797" s="47" t="s">
        <v>12587</v>
      </c>
      <c r="AE2797" s="47" t="s">
        <v>12588</v>
      </c>
      <c r="AF2797" s="6" t="s">
        <v>12589</v>
      </c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</row>
    <row r="2798" spans="1:43" s="1" customFormat="1" ht="31.5" x14ac:dyDescent="0.25">
      <c r="A2798" s="47">
        <v>2802</v>
      </c>
      <c r="B2798" s="47" t="s">
        <v>12590</v>
      </c>
      <c r="C2798" s="47" t="s">
        <v>1751</v>
      </c>
      <c r="D2798" s="69" t="s">
        <v>2945</v>
      </c>
      <c r="E2798" s="47">
        <v>2006</v>
      </c>
      <c r="F2798" s="69" t="s">
        <v>1753</v>
      </c>
      <c r="G2798" s="69" t="s">
        <v>1600</v>
      </c>
      <c r="H2798" s="69" t="s">
        <v>1754</v>
      </c>
      <c r="I2798" s="70">
        <v>383.79761855007621</v>
      </c>
      <c r="J2798" s="47" t="s">
        <v>430</v>
      </c>
      <c r="K2798" s="47">
        <v>8</v>
      </c>
      <c r="L2798" s="71"/>
      <c r="M2798" s="47">
        <v>75</v>
      </c>
      <c r="N2798" s="48">
        <f t="shared" si="265"/>
        <v>160</v>
      </c>
      <c r="O2798" s="48">
        <f t="shared" si="260"/>
        <v>61407.61896801219</v>
      </c>
      <c r="P2798" s="72">
        <f t="shared" si="261"/>
        <v>6140.7618968012193</v>
      </c>
      <c r="Q2798" s="73">
        <f t="shared" si="262"/>
        <v>10132.257129722011</v>
      </c>
      <c r="R2798" s="48">
        <f t="shared" si="263"/>
        <v>77680.637994535427</v>
      </c>
      <c r="S2798" s="74">
        <f t="shared" si="264"/>
        <v>57</v>
      </c>
      <c r="T2798" s="6" t="s">
        <v>431</v>
      </c>
      <c r="U2798" s="47" t="s">
        <v>432</v>
      </c>
      <c r="V2798" s="47">
        <v>1</v>
      </c>
      <c r="W2798" s="47">
        <v>1</v>
      </c>
      <c r="X2798" s="47">
        <v>1</v>
      </c>
      <c r="Y2798" s="47">
        <v>1</v>
      </c>
      <c r="Z2798" s="75">
        <v>41143.328368055547</v>
      </c>
      <c r="AA2798" s="6" t="s">
        <v>433</v>
      </c>
      <c r="AB2798" s="47" t="s">
        <v>2946</v>
      </c>
      <c r="AC2798" s="47" t="s">
        <v>12591</v>
      </c>
      <c r="AD2798" s="47" t="s">
        <v>12592</v>
      </c>
      <c r="AE2798" s="47" t="s">
        <v>12593</v>
      </c>
      <c r="AF2798" s="6" t="s">
        <v>12594</v>
      </c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</row>
    <row r="2799" spans="1:43" s="1" customFormat="1" ht="31.5" x14ac:dyDescent="0.25">
      <c r="A2799" s="47">
        <v>2803</v>
      </c>
      <c r="B2799" s="47" t="s">
        <v>12595</v>
      </c>
      <c r="C2799" s="47" t="s">
        <v>1762</v>
      </c>
      <c r="D2799" s="69" t="s">
        <v>1752</v>
      </c>
      <c r="E2799" s="47">
        <v>2006</v>
      </c>
      <c r="F2799" s="69" t="s">
        <v>1753</v>
      </c>
      <c r="G2799" s="69" t="s">
        <v>1754</v>
      </c>
      <c r="H2799" s="69" t="s">
        <v>1755</v>
      </c>
      <c r="I2799" s="70">
        <v>583.42018918150029</v>
      </c>
      <c r="J2799" s="47" t="s">
        <v>430</v>
      </c>
      <c r="K2799" s="47">
        <v>8</v>
      </c>
      <c r="L2799" s="71"/>
      <c r="M2799" s="47">
        <v>75</v>
      </c>
      <c r="N2799" s="48">
        <f t="shared" si="265"/>
        <v>160</v>
      </c>
      <c r="O2799" s="48">
        <f t="shared" si="260"/>
        <v>93347.230269040039</v>
      </c>
      <c r="P2799" s="72">
        <f t="shared" si="261"/>
        <v>9334.7230269040047</v>
      </c>
      <c r="Q2799" s="73">
        <f t="shared" si="262"/>
        <v>15402.292994391606</v>
      </c>
      <c r="R2799" s="48">
        <f t="shared" si="263"/>
        <v>118084.24629033565</v>
      </c>
      <c r="S2799" s="74">
        <f t="shared" si="264"/>
        <v>57</v>
      </c>
      <c r="T2799" s="6" t="s">
        <v>431</v>
      </c>
      <c r="U2799" s="47" t="s">
        <v>432</v>
      </c>
      <c r="V2799" s="47">
        <v>1</v>
      </c>
      <c r="W2799" s="47">
        <v>1</v>
      </c>
      <c r="X2799" s="47">
        <v>1</v>
      </c>
      <c r="Y2799" s="47">
        <v>1</v>
      </c>
      <c r="Z2799" s="75">
        <v>40855.637627314813</v>
      </c>
      <c r="AA2799" s="6" t="s">
        <v>433</v>
      </c>
      <c r="AB2799" s="47" t="s">
        <v>1756</v>
      </c>
      <c r="AC2799" s="47" t="s">
        <v>1849</v>
      </c>
      <c r="AD2799" s="47" t="s">
        <v>1757</v>
      </c>
      <c r="AE2799" s="47" t="s">
        <v>12596</v>
      </c>
      <c r="AF2799" s="6" t="s">
        <v>12597</v>
      </c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</row>
    <row r="2800" spans="1:43" s="1" customFormat="1" ht="31.5" x14ac:dyDescent="0.25">
      <c r="A2800" s="47">
        <v>2804</v>
      </c>
      <c r="B2800" s="47" t="s">
        <v>12598</v>
      </c>
      <c r="C2800" s="47" t="s">
        <v>1762</v>
      </c>
      <c r="D2800" s="69" t="s">
        <v>1752</v>
      </c>
      <c r="E2800" s="47">
        <v>2006</v>
      </c>
      <c r="F2800" s="69" t="s">
        <v>1755</v>
      </c>
      <c r="G2800" s="69" t="s">
        <v>1753</v>
      </c>
      <c r="H2800" s="69" t="s">
        <v>904</v>
      </c>
      <c r="I2800" s="70">
        <v>378.32612596661608</v>
      </c>
      <c r="J2800" s="47" t="s">
        <v>430</v>
      </c>
      <c r="K2800" s="47">
        <v>8</v>
      </c>
      <c r="L2800" s="71"/>
      <c r="M2800" s="47">
        <v>75</v>
      </c>
      <c r="N2800" s="48">
        <f t="shared" si="265"/>
        <v>160</v>
      </c>
      <c r="O2800" s="48">
        <f t="shared" si="260"/>
        <v>60532.18015465857</v>
      </c>
      <c r="P2800" s="72">
        <f t="shared" si="261"/>
        <v>6053.2180154658572</v>
      </c>
      <c r="Q2800" s="73">
        <f t="shared" si="262"/>
        <v>9987.809725518664</v>
      </c>
      <c r="R2800" s="48">
        <f t="shared" si="263"/>
        <v>76573.207895643092</v>
      </c>
      <c r="S2800" s="74">
        <f t="shared" si="264"/>
        <v>57</v>
      </c>
      <c r="T2800" s="6" t="s">
        <v>431</v>
      </c>
      <c r="U2800" s="47" t="s">
        <v>432</v>
      </c>
      <c r="V2800" s="47">
        <v>1</v>
      </c>
      <c r="W2800" s="47">
        <v>1</v>
      </c>
      <c r="X2800" s="47">
        <v>1</v>
      </c>
      <c r="Y2800" s="47">
        <v>1</v>
      </c>
      <c r="Z2800" s="75">
        <v>40855.637627314813</v>
      </c>
      <c r="AA2800" s="6" t="s">
        <v>433</v>
      </c>
      <c r="AB2800" s="47" t="s">
        <v>1756</v>
      </c>
      <c r="AC2800" s="47" t="s">
        <v>1764</v>
      </c>
      <c r="AD2800" s="47" t="s">
        <v>1837</v>
      </c>
      <c r="AE2800" s="47" t="s">
        <v>12599</v>
      </c>
      <c r="AF2800" s="6" t="s">
        <v>12600</v>
      </c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</row>
    <row r="2801" spans="1:43" s="1" customFormat="1" ht="15.75" x14ac:dyDescent="0.25">
      <c r="A2801" s="47">
        <v>2805</v>
      </c>
      <c r="B2801" s="47" t="s">
        <v>12601</v>
      </c>
      <c r="C2801" s="47" t="s">
        <v>3933</v>
      </c>
      <c r="D2801" s="69" t="s">
        <v>3942</v>
      </c>
      <c r="E2801" s="47">
        <v>1989</v>
      </c>
      <c r="F2801" s="69" t="s">
        <v>6937</v>
      </c>
      <c r="G2801" s="69" t="s">
        <v>457</v>
      </c>
      <c r="H2801" s="69" t="s">
        <v>451</v>
      </c>
      <c r="I2801" s="70">
        <v>247.1704594072587</v>
      </c>
      <c r="J2801" s="47" t="s">
        <v>430</v>
      </c>
      <c r="K2801" s="47">
        <v>12</v>
      </c>
      <c r="L2801" s="71"/>
      <c r="M2801" s="47">
        <v>75</v>
      </c>
      <c r="N2801" s="48">
        <f t="shared" si="265"/>
        <v>200</v>
      </c>
      <c r="O2801" s="48">
        <f t="shared" si="260"/>
        <v>49434.091881451743</v>
      </c>
      <c r="P2801" s="72">
        <f t="shared" si="261"/>
        <v>4943.409188145175</v>
      </c>
      <c r="Q2801" s="73">
        <f t="shared" si="262"/>
        <v>8156.6251604395375</v>
      </c>
      <c r="R2801" s="48">
        <f t="shared" si="263"/>
        <v>62534.126230036454</v>
      </c>
      <c r="S2801" s="74">
        <f t="shared" si="264"/>
        <v>40</v>
      </c>
      <c r="T2801" s="6" t="s">
        <v>431</v>
      </c>
      <c r="U2801" s="47" t="s">
        <v>432</v>
      </c>
      <c r="V2801" s="47">
        <v>1</v>
      </c>
      <c r="W2801" s="47">
        <v>1</v>
      </c>
      <c r="X2801" s="47">
        <v>1</v>
      </c>
      <c r="Y2801" s="47">
        <v>1</v>
      </c>
      <c r="Z2801" s="75">
        <v>44272.373518518529</v>
      </c>
      <c r="AA2801" s="6" t="s">
        <v>1221</v>
      </c>
      <c r="AB2801" s="47" t="s">
        <v>3943</v>
      </c>
      <c r="AC2801" s="47" t="s">
        <v>12262</v>
      </c>
      <c r="AD2801" s="47" t="s">
        <v>12602</v>
      </c>
      <c r="AE2801" s="47" t="s">
        <v>12603</v>
      </c>
      <c r="AF2801" s="6" t="s">
        <v>12604</v>
      </c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</row>
    <row r="2802" spans="1:43" s="1" customFormat="1" ht="15.75" x14ac:dyDescent="0.25">
      <c r="A2802" s="47">
        <v>2806</v>
      </c>
      <c r="B2802" s="47" t="s">
        <v>12605</v>
      </c>
      <c r="C2802" s="47" t="s">
        <v>1577</v>
      </c>
      <c r="D2802" s="69" t="s">
        <v>1578</v>
      </c>
      <c r="E2802" s="47">
        <v>2005</v>
      </c>
      <c r="F2802" s="69" t="s">
        <v>1579</v>
      </c>
      <c r="G2802" s="69" t="s">
        <v>1580</v>
      </c>
      <c r="H2802" s="69" t="s">
        <v>1581</v>
      </c>
      <c r="I2802" s="70">
        <v>567.95515734179935</v>
      </c>
      <c r="J2802" s="47" t="s">
        <v>430</v>
      </c>
      <c r="K2802" s="47">
        <v>8</v>
      </c>
      <c r="L2802" s="71"/>
      <c r="M2802" s="47">
        <v>75</v>
      </c>
      <c r="N2802" s="48">
        <f t="shared" si="265"/>
        <v>160</v>
      </c>
      <c r="O2802" s="48">
        <f t="shared" si="260"/>
        <v>90872.825174687896</v>
      </c>
      <c r="P2802" s="72">
        <f t="shared" si="261"/>
        <v>9087.2825174687896</v>
      </c>
      <c r="Q2802" s="73">
        <f t="shared" si="262"/>
        <v>14994.016153823502</v>
      </c>
      <c r="R2802" s="48">
        <f t="shared" si="263"/>
        <v>114954.12384598018</v>
      </c>
      <c r="S2802" s="74">
        <f t="shared" si="264"/>
        <v>56</v>
      </c>
      <c r="T2802" s="6" t="s">
        <v>431</v>
      </c>
      <c r="U2802" s="47" t="s">
        <v>432</v>
      </c>
      <c r="V2802" s="47">
        <v>1</v>
      </c>
      <c r="W2802" s="47">
        <v>1</v>
      </c>
      <c r="X2802" s="47">
        <v>1</v>
      </c>
      <c r="Y2802" s="47">
        <v>1</v>
      </c>
      <c r="Z2802" s="75">
        <v>40855.637627314813</v>
      </c>
      <c r="AA2802" s="6" t="s">
        <v>433</v>
      </c>
      <c r="AB2802" s="47" t="s">
        <v>1582</v>
      </c>
      <c r="AC2802" s="47" t="s">
        <v>12187</v>
      </c>
      <c r="AD2802" s="47" t="s">
        <v>12606</v>
      </c>
      <c r="AE2802" s="47" t="s">
        <v>12607</v>
      </c>
      <c r="AF2802" s="6" t="s">
        <v>12608</v>
      </c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</row>
    <row r="2803" spans="1:43" s="1" customFormat="1" ht="15.75" x14ac:dyDescent="0.25">
      <c r="A2803" s="47">
        <v>2807</v>
      </c>
      <c r="B2803" s="47" t="s">
        <v>12609</v>
      </c>
      <c r="C2803" s="47" t="s">
        <v>1577</v>
      </c>
      <c r="D2803" s="69" t="s">
        <v>1578</v>
      </c>
      <c r="E2803" s="47">
        <v>2005</v>
      </c>
      <c r="F2803" s="69" t="s">
        <v>1579</v>
      </c>
      <c r="G2803" s="69" t="s">
        <v>1580</v>
      </c>
      <c r="H2803" s="69" t="s">
        <v>1581</v>
      </c>
      <c r="I2803" s="70">
        <v>113.8156872084311</v>
      </c>
      <c r="J2803" s="47" t="s">
        <v>430</v>
      </c>
      <c r="K2803" s="47">
        <v>8</v>
      </c>
      <c r="L2803" s="71"/>
      <c r="M2803" s="47">
        <v>75</v>
      </c>
      <c r="N2803" s="48">
        <f t="shared" si="265"/>
        <v>160</v>
      </c>
      <c r="O2803" s="48">
        <f t="shared" si="260"/>
        <v>18210.509953348977</v>
      </c>
      <c r="P2803" s="72">
        <f t="shared" si="261"/>
        <v>1821.0509953348978</v>
      </c>
      <c r="Q2803" s="73">
        <f t="shared" si="262"/>
        <v>3004.7341423025814</v>
      </c>
      <c r="R2803" s="48">
        <f t="shared" si="263"/>
        <v>23036.295090986459</v>
      </c>
      <c r="S2803" s="74">
        <f t="shared" si="264"/>
        <v>56</v>
      </c>
      <c r="T2803" s="6" t="s">
        <v>431</v>
      </c>
      <c r="U2803" s="47" t="s">
        <v>432</v>
      </c>
      <c r="V2803" s="47">
        <v>1</v>
      </c>
      <c r="W2803" s="47">
        <v>1</v>
      </c>
      <c r="X2803" s="47">
        <v>1</v>
      </c>
      <c r="Y2803" s="47">
        <v>1</v>
      </c>
      <c r="Z2803" s="75">
        <v>40855.637627314813</v>
      </c>
      <c r="AA2803" s="6" t="s">
        <v>433</v>
      </c>
      <c r="AB2803" s="47" t="s">
        <v>1582</v>
      </c>
      <c r="AC2803" s="47" t="s">
        <v>12606</v>
      </c>
      <c r="AD2803" s="47"/>
      <c r="AE2803" s="47" t="s">
        <v>12610</v>
      </c>
      <c r="AF2803" s="6" t="s">
        <v>12611</v>
      </c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</row>
    <row r="2804" spans="1:43" s="1" customFormat="1" ht="15.75" x14ac:dyDescent="0.25">
      <c r="A2804" s="47">
        <v>2808</v>
      </c>
      <c r="B2804" s="47" t="s">
        <v>12612</v>
      </c>
      <c r="C2804" s="47" t="s">
        <v>1577</v>
      </c>
      <c r="D2804" s="69" t="s">
        <v>1578</v>
      </c>
      <c r="E2804" s="47">
        <v>2005</v>
      </c>
      <c r="F2804" s="69" t="s">
        <v>1581</v>
      </c>
      <c r="G2804" s="69" t="s">
        <v>1579</v>
      </c>
      <c r="H2804" s="69" t="s">
        <v>457</v>
      </c>
      <c r="I2804" s="70">
        <v>215.16145839095091</v>
      </c>
      <c r="J2804" s="47" t="s">
        <v>430</v>
      </c>
      <c r="K2804" s="47">
        <v>8</v>
      </c>
      <c r="L2804" s="71"/>
      <c r="M2804" s="47">
        <v>75</v>
      </c>
      <c r="N2804" s="48">
        <f t="shared" si="265"/>
        <v>160</v>
      </c>
      <c r="O2804" s="48">
        <f t="shared" si="260"/>
        <v>34425.833342552149</v>
      </c>
      <c r="P2804" s="72">
        <f t="shared" si="261"/>
        <v>3442.583334255215</v>
      </c>
      <c r="Q2804" s="73">
        <f t="shared" si="262"/>
        <v>5680.2625015211042</v>
      </c>
      <c r="R2804" s="48">
        <f t="shared" si="263"/>
        <v>43548.679178328464</v>
      </c>
      <c r="S2804" s="74">
        <f t="shared" si="264"/>
        <v>56</v>
      </c>
      <c r="T2804" s="6" t="s">
        <v>431</v>
      </c>
      <c r="U2804" s="47" t="s">
        <v>432</v>
      </c>
      <c r="V2804" s="47">
        <v>1</v>
      </c>
      <c r="W2804" s="47">
        <v>1</v>
      </c>
      <c r="X2804" s="47">
        <v>1</v>
      </c>
      <c r="Y2804" s="47">
        <v>1</v>
      </c>
      <c r="Z2804" s="75">
        <v>40855.637627314813</v>
      </c>
      <c r="AA2804" s="6" t="s">
        <v>433</v>
      </c>
      <c r="AB2804" s="47" t="s">
        <v>1582</v>
      </c>
      <c r="AC2804" s="47" t="s">
        <v>12211</v>
      </c>
      <c r="AD2804" s="47" t="s">
        <v>12215</v>
      </c>
      <c r="AE2804" s="47" t="s">
        <v>12613</v>
      </c>
      <c r="AF2804" s="6" t="s">
        <v>12614</v>
      </c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</row>
    <row r="2805" spans="1:43" s="1" customFormat="1" ht="15.75" x14ac:dyDescent="0.25">
      <c r="A2805" s="47">
        <v>2809</v>
      </c>
      <c r="B2805" s="47" t="s">
        <v>12615</v>
      </c>
      <c r="C2805" s="47" t="s">
        <v>4125</v>
      </c>
      <c r="D2805" s="69" t="s">
        <v>12191</v>
      </c>
      <c r="E2805" s="47">
        <v>2004</v>
      </c>
      <c r="F2805" s="69" t="s">
        <v>12201</v>
      </c>
      <c r="G2805" s="69" t="s">
        <v>5371</v>
      </c>
      <c r="H2805" s="69" t="s">
        <v>451</v>
      </c>
      <c r="I2805" s="70">
        <v>202.140983101752</v>
      </c>
      <c r="J2805" s="47" t="s">
        <v>430</v>
      </c>
      <c r="K2805" s="47">
        <v>12</v>
      </c>
      <c r="L2805" s="71"/>
      <c r="M2805" s="47">
        <v>75</v>
      </c>
      <c r="N2805" s="48">
        <f t="shared" si="265"/>
        <v>200</v>
      </c>
      <c r="O2805" s="48">
        <f t="shared" si="260"/>
        <v>40428.196620350398</v>
      </c>
      <c r="P2805" s="72">
        <f t="shared" si="261"/>
        <v>4042.81966203504</v>
      </c>
      <c r="Q2805" s="73">
        <f t="shared" si="262"/>
        <v>6670.6524423578157</v>
      </c>
      <c r="R2805" s="48">
        <f t="shared" si="263"/>
        <v>51141.668724743256</v>
      </c>
      <c r="S2805" s="74">
        <f t="shared" si="264"/>
        <v>55</v>
      </c>
      <c r="T2805" s="6" t="s">
        <v>431</v>
      </c>
      <c r="U2805" s="47" t="s">
        <v>432</v>
      </c>
      <c r="V2805" s="47">
        <v>1</v>
      </c>
      <c r="W2805" s="47">
        <v>1</v>
      </c>
      <c r="X2805" s="47">
        <v>1</v>
      </c>
      <c r="Y2805" s="47">
        <v>1</v>
      </c>
      <c r="Z2805" s="75">
        <v>43682.580937500003</v>
      </c>
      <c r="AA2805" s="6" t="s">
        <v>606</v>
      </c>
      <c r="AB2805" s="47" t="s">
        <v>431</v>
      </c>
      <c r="AC2805" s="47" t="s">
        <v>12616</v>
      </c>
      <c r="AD2805" s="47" t="s">
        <v>12617</v>
      </c>
      <c r="AE2805" s="47" t="s">
        <v>12618</v>
      </c>
      <c r="AF2805" s="6" t="s">
        <v>12619</v>
      </c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</row>
    <row r="2806" spans="1:43" s="1" customFormat="1" ht="15.75" x14ac:dyDescent="0.25">
      <c r="A2806" s="47">
        <v>2810</v>
      </c>
      <c r="B2806" s="47" t="s">
        <v>12620</v>
      </c>
      <c r="C2806" s="47" t="s">
        <v>4125</v>
      </c>
      <c r="D2806" s="69" t="s">
        <v>12191</v>
      </c>
      <c r="E2806" s="47">
        <v>2004</v>
      </c>
      <c r="F2806" s="69" t="s">
        <v>12621</v>
      </c>
      <c r="G2806" s="69" t="s">
        <v>451</v>
      </c>
      <c r="H2806" s="69" t="s">
        <v>451</v>
      </c>
      <c r="I2806" s="70">
        <v>43.845289007809541</v>
      </c>
      <c r="J2806" s="47" t="s">
        <v>430</v>
      </c>
      <c r="K2806" s="47">
        <v>12</v>
      </c>
      <c r="L2806" s="71"/>
      <c r="M2806" s="47">
        <v>75</v>
      </c>
      <c r="N2806" s="48">
        <f t="shared" si="265"/>
        <v>200</v>
      </c>
      <c r="O2806" s="48">
        <f t="shared" si="260"/>
        <v>8769.0578015619085</v>
      </c>
      <c r="P2806" s="72">
        <f t="shared" si="261"/>
        <v>876.90578015619087</v>
      </c>
      <c r="Q2806" s="73">
        <f t="shared" si="262"/>
        <v>1446.8945372577148</v>
      </c>
      <c r="R2806" s="48">
        <f t="shared" si="263"/>
        <v>11092.858118975813</v>
      </c>
      <c r="S2806" s="74">
        <f t="shared" si="264"/>
        <v>55</v>
      </c>
      <c r="T2806" s="6" t="s">
        <v>431</v>
      </c>
      <c r="U2806" s="47" t="s">
        <v>432</v>
      </c>
      <c r="V2806" s="47">
        <v>1</v>
      </c>
      <c r="W2806" s="47">
        <v>1</v>
      </c>
      <c r="X2806" s="47">
        <v>1</v>
      </c>
      <c r="Y2806" s="47">
        <v>1</v>
      </c>
      <c r="Z2806" s="75">
        <v>40855.637627314813</v>
      </c>
      <c r="AA2806" s="6" t="s">
        <v>433</v>
      </c>
      <c r="AB2806" s="47" t="s">
        <v>431</v>
      </c>
      <c r="AC2806" s="47" t="s">
        <v>12622</v>
      </c>
      <c r="AD2806" s="47" t="s">
        <v>12623</v>
      </c>
      <c r="AE2806" s="47" t="s">
        <v>12624</v>
      </c>
      <c r="AF2806" s="6" t="s">
        <v>12625</v>
      </c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</row>
    <row r="2807" spans="1:43" s="1" customFormat="1" ht="15.75" x14ac:dyDescent="0.25">
      <c r="A2807" s="47">
        <v>2811</v>
      </c>
      <c r="B2807" s="47" t="s">
        <v>12626</v>
      </c>
      <c r="C2807" s="47" t="s">
        <v>4125</v>
      </c>
      <c r="D2807" s="69" t="s">
        <v>12191</v>
      </c>
      <c r="E2807" s="47">
        <v>2004</v>
      </c>
      <c r="F2807" s="69" t="s">
        <v>12621</v>
      </c>
      <c r="G2807" s="69" t="s">
        <v>451</v>
      </c>
      <c r="H2807" s="69" t="s">
        <v>451</v>
      </c>
      <c r="I2807" s="70">
        <v>8.525956136171823</v>
      </c>
      <c r="J2807" s="47" t="s">
        <v>430</v>
      </c>
      <c r="K2807" s="47">
        <v>12</v>
      </c>
      <c r="L2807" s="71"/>
      <c r="M2807" s="47">
        <v>75</v>
      </c>
      <c r="N2807" s="48">
        <f t="shared" si="265"/>
        <v>200</v>
      </c>
      <c r="O2807" s="48">
        <f t="shared" si="260"/>
        <v>1705.1912272343645</v>
      </c>
      <c r="P2807" s="72">
        <f t="shared" si="261"/>
        <v>170.51912272343645</v>
      </c>
      <c r="Q2807" s="73">
        <f t="shared" si="262"/>
        <v>281.35655249367016</v>
      </c>
      <c r="R2807" s="48">
        <f t="shared" si="263"/>
        <v>2157.0669024514714</v>
      </c>
      <c r="S2807" s="74">
        <f t="shared" si="264"/>
        <v>55</v>
      </c>
      <c r="T2807" s="6" t="s">
        <v>431</v>
      </c>
      <c r="U2807" s="47" t="s">
        <v>432</v>
      </c>
      <c r="V2807" s="47">
        <v>1</v>
      </c>
      <c r="W2807" s="47">
        <v>1</v>
      </c>
      <c r="X2807" s="47">
        <v>1</v>
      </c>
      <c r="Y2807" s="47">
        <v>1</v>
      </c>
      <c r="Z2807" s="75">
        <v>40855.637627314813</v>
      </c>
      <c r="AA2807" s="6" t="s">
        <v>433</v>
      </c>
      <c r="AB2807" s="47" t="s">
        <v>431</v>
      </c>
      <c r="AC2807" s="47" t="s">
        <v>12203</v>
      </c>
      <c r="AD2807" s="47" t="s">
        <v>12622</v>
      </c>
      <c r="AE2807" s="47" t="s">
        <v>12627</v>
      </c>
      <c r="AF2807" s="6" t="s">
        <v>12628</v>
      </c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</row>
    <row r="2808" spans="1:43" s="1" customFormat="1" ht="15.75" x14ac:dyDescent="0.25">
      <c r="A2808" s="47">
        <v>2812</v>
      </c>
      <c r="B2808" s="47" t="s">
        <v>12629</v>
      </c>
      <c r="C2808" s="47" t="s">
        <v>1577</v>
      </c>
      <c r="D2808" s="69" t="s">
        <v>1578</v>
      </c>
      <c r="E2808" s="47">
        <v>2005</v>
      </c>
      <c r="F2808" s="69" t="s">
        <v>562</v>
      </c>
      <c r="G2808" s="69" t="s">
        <v>1580</v>
      </c>
      <c r="H2808" s="69" t="s">
        <v>2723</v>
      </c>
      <c r="I2808" s="70">
        <v>520.00568012914368</v>
      </c>
      <c r="J2808" s="47" t="s">
        <v>430</v>
      </c>
      <c r="K2808" s="47">
        <v>10</v>
      </c>
      <c r="L2808" s="71"/>
      <c r="M2808" s="47">
        <v>75</v>
      </c>
      <c r="N2808" s="48">
        <f t="shared" si="265"/>
        <v>180</v>
      </c>
      <c r="O2808" s="48">
        <f t="shared" si="260"/>
        <v>93601.022423245857</v>
      </c>
      <c r="P2808" s="72">
        <f t="shared" si="261"/>
        <v>9360.1022423245868</v>
      </c>
      <c r="Q2808" s="73">
        <f t="shared" si="262"/>
        <v>15444.168699835565</v>
      </c>
      <c r="R2808" s="48">
        <f t="shared" si="263"/>
        <v>118405.29336540602</v>
      </c>
      <c r="S2808" s="74">
        <f t="shared" si="264"/>
        <v>56</v>
      </c>
      <c r="T2808" s="6" t="s">
        <v>431</v>
      </c>
      <c r="U2808" s="47" t="s">
        <v>432</v>
      </c>
      <c r="V2808" s="47">
        <v>1</v>
      </c>
      <c r="W2808" s="47">
        <v>1</v>
      </c>
      <c r="X2808" s="47">
        <v>1</v>
      </c>
      <c r="Y2808" s="47">
        <v>1</v>
      </c>
      <c r="Z2808" s="75">
        <v>40855.637627314813</v>
      </c>
      <c r="AA2808" s="6" t="s">
        <v>433</v>
      </c>
      <c r="AB2808" s="47" t="s">
        <v>1582</v>
      </c>
      <c r="AC2808" s="47" t="s">
        <v>7212</v>
      </c>
      <c r="AD2808" s="47" t="s">
        <v>12163</v>
      </c>
      <c r="AE2808" s="47" t="s">
        <v>12630</v>
      </c>
      <c r="AF2808" s="6" t="s">
        <v>12631</v>
      </c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</row>
    <row r="2809" spans="1:43" s="1" customFormat="1" ht="15.75" x14ac:dyDescent="0.25">
      <c r="A2809" s="47">
        <v>2813</v>
      </c>
      <c r="B2809" s="47" t="s">
        <v>12632</v>
      </c>
      <c r="C2809" s="47" t="s">
        <v>1577</v>
      </c>
      <c r="D2809" s="69" t="s">
        <v>1578</v>
      </c>
      <c r="E2809" s="47">
        <v>2005</v>
      </c>
      <c r="F2809" s="69" t="s">
        <v>1579</v>
      </c>
      <c r="G2809" s="69" t="s">
        <v>1580</v>
      </c>
      <c r="H2809" s="69" t="s">
        <v>1581</v>
      </c>
      <c r="I2809" s="70">
        <v>168.2594769938224</v>
      </c>
      <c r="J2809" s="47" t="s">
        <v>430</v>
      </c>
      <c r="K2809" s="47">
        <v>10</v>
      </c>
      <c r="L2809" s="71"/>
      <c r="M2809" s="47">
        <v>75</v>
      </c>
      <c r="N2809" s="48">
        <f t="shared" si="265"/>
        <v>180</v>
      </c>
      <c r="O2809" s="48">
        <f t="shared" si="260"/>
        <v>30286.705858888032</v>
      </c>
      <c r="P2809" s="72">
        <f t="shared" si="261"/>
        <v>3028.6705858888035</v>
      </c>
      <c r="Q2809" s="73">
        <f t="shared" si="262"/>
        <v>4997.3064667165245</v>
      </c>
      <c r="R2809" s="48">
        <f t="shared" si="263"/>
        <v>38312.682911493357</v>
      </c>
      <c r="S2809" s="74">
        <f t="shared" si="264"/>
        <v>56</v>
      </c>
      <c r="T2809" s="6" t="s">
        <v>431</v>
      </c>
      <c r="U2809" s="47" t="s">
        <v>432</v>
      </c>
      <c r="V2809" s="47">
        <v>1</v>
      </c>
      <c r="W2809" s="47">
        <v>1</v>
      </c>
      <c r="X2809" s="47">
        <v>1</v>
      </c>
      <c r="Y2809" s="47">
        <v>1</v>
      </c>
      <c r="Z2809" s="75">
        <v>40855.637638888889</v>
      </c>
      <c r="AA2809" s="6" t="s">
        <v>433</v>
      </c>
      <c r="AB2809" s="47" t="s">
        <v>1582</v>
      </c>
      <c r="AC2809" s="47" t="s">
        <v>12150</v>
      </c>
      <c r="AD2809" s="47" t="s">
        <v>12179</v>
      </c>
      <c r="AE2809" s="47" t="s">
        <v>12633</v>
      </c>
      <c r="AF2809" s="6" t="s">
        <v>12634</v>
      </c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</row>
    <row r="2810" spans="1:43" s="1" customFormat="1" ht="15.75" x14ac:dyDescent="0.25">
      <c r="A2810" s="47">
        <v>2814</v>
      </c>
      <c r="B2810" s="47" t="s">
        <v>12635</v>
      </c>
      <c r="C2810" s="47" t="s">
        <v>1735</v>
      </c>
      <c r="D2810" s="69" t="s">
        <v>1728</v>
      </c>
      <c r="E2810" s="47">
        <v>2005</v>
      </c>
      <c r="F2810" s="69" t="s">
        <v>1729</v>
      </c>
      <c r="G2810" s="69" t="s">
        <v>451</v>
      </c>
      <c r="H2810" s="69" t="s">
        <v>451</v>
      </c>
      <c r="I2810" s="70">
        <v>252.92158658585731</v>
      </c>
      <c r="J2810" s="47" t="s">
        <v>430</v>
      </c>
      <c r="K2810" s="47">
        <v>8</v>
      </c>
      <c r="L2810" s="71"/>
      <c r="M2810" s="47">
        <v>75</v>
      </c>
      <c r="N2810" s="48">
        <f t="shared" si="265"/>
        <v>160</v>
      </c>
      <c r="O2810" s="48">
        <f t="shared" si="260"/>
        <v>40467.45385373717</v>
      </c>
      <c r="P2810" s="72">
        <f t="shared" si="261"/>
        <v>4046.745385373717</v>
      </c>
      <c r="Q2810" s="73">
        <f t="shared" si="262"/>
        <v>6677.1298858666332</v>
      </c>
      <c r="R2810" s="48">
        <f t="shared" si="263"/>
        <v>51191.329124977521</v>
      </c>
      <c r="S2810" s="74">
        <f t="shared" si="264"/>
        <v>56</v>
      </c>
      <c r="T2810" s="6" t="s">
        <v>431</v>
      </c>
      <c r="U2810" s="47" t="s">
        <v>432</v>
      </c>
      <c r="V2810" s="47">
        <v>1</v>
      </c>
      <c r="W2810" s="47">
        <v>1</v>
      </c>
      <c r="X2810" s="47">
        <v>1</v>
      </c>
      <c r="Y2810" s="47">
        <v>1</v>
      </c>
      <c r="Z2810" s="75">
        <v>40855.637638888889</v>
      </c>
      <c r="AA2810" s="6" t="s">
        <v>433</v>
      </c>
      <c r="AB2810" s="47" t="s">
        <v>431</v>
      </c>
      <c r="AC2810" s="47" t="s">
        <v>12098</v>
      </c>
      <c r="AD2810" s="47" t="s">
        <v>12636</v>
      </c>
      <c r="AE2810" s="47" t="s">
        <v>12637</v>
      </c>
      <c r="AF2810" s="6" t="s">
        <v>12638</v>
      </c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</row>
    <row r="2811" spans="1:43" s="1" customFormat="1" ht="15.75" x14ac:dyDescent="0.25">
      <c r="A2811" s="47">
        <v>2815</v>
      </c>
      <c r="B2811" s="47" t="s">
        <v>12639</v>
      </c>
      <c r="C2811" s="47" t="s">
        <v>1618</v>
      </c>
      <c r="D2811" s="69" t="s">
        <v>1728</v>
      </c>
      <c r="E2811" s="47">
        <v>2005</v>
      </c>
      <c r="F2811" s="69" t="s">
        <v>1729</v>
      </c>
      <c r="G2811" s="69" t="s">
        <v>451</v>
      </c>
      <c r="H2811" s="69" t="s">
        <v>451</v>
      </c>
      <c r="I2811" s="70">
        <v>33.578306193029633</v>
      </c>
      <c r="J2811" s="47" t="s">
        <v>430</v>
      </c>
      <c r="K2811" s="47">
        <v>8</v>
      </c>
      <c r="L2811" s="71"/>
      <c r="M2811" s="47">
        <v>75</v>
      </c>
      <c r="N2811" s="48">
        <f t="shared" si="265"/>
        <v>160</v>
      </c>
      <c r="O2811" s="48">
        <f t="shared" si="260"/>
        <v>5372.5289908847408</v>
      </c>
      <c r="P2811" s="72">
        <f t="shared" si="261"/>
        <v>537.25289908847412</v>
      </c>
      <c r="Q2811" s="73">
        <f t="shared" si="262"/>
        <v>886.4672834959822</v>
      </c>
      <c r="R2811" s="48">
        <f t="shared" si="263"/>
        <v>6796.2491734691966</v>
      </c>
      <c r="S2811" s="74">
        <f t="shared" si="264"/>
        <v>56</v>
      </c>
      <c r="T2811" s="6" t="s">
        <v>431</v>
      </c>
      <c r="U2811" s="47" t="s">
        <v>432</v>
      </c>
      <c r="V2811" s="47">
        <v>1</v>
      </c>
      <c r="W2811" s="47">
        <v>1</v>
      </c>
      <c r="X2811" s="47">
        <v>1</v>
      </c>
      <c r="Y2811" s="47">
        <v>1</v>
      </c>
      <c r="Z2811" s="75">
        <v>40855.637638888889</v>
      </c>
      <c r="AA2811" s="6" t="s">
        <v>433</v>
      </c>
      <c r="AB2811" s="47" t="s">
        <v>431</v>
      </c>
      <c r="AC2811" s="47" t="s">
        <v>12130</v>
      </c>
      <c r="AD2811" s="47"/>
      <c r="AE2811" s="47" t="s">
        <v>12640</v>
      </c>
      <c r="AF2811" s="6" t="s">
        <v>12641</v>
      </c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</row>
    <row r="2812" spans="1:43" s="1" customFormat="1" ht="15.75" x14ac:dyDescent="0.25">
      <c r="A2812" s="47">
        <v>2816</v>
      </c>
      <c r="B2812" s="47" t="s">
        <v>12642</v>
      </c>
      <c r="C2812" s="47" t="s">
        <v>1618</v>
      </c>
      <c r="D2812" s="69" t="s">
        <v>1728</v>
      </c>
      <c r="E2812" s="47">
        <v>2005</v>
      </c>
      <c r="F2812" s="69" t="s">
        <v>1736</v>
      </c>
      <c r="G2812" s="69" t="s">
        <v>451</v>
      </c>
      <c r="H2812" s="69" t="s">
        <v>451</v>
      </c>
      <c r="I2812" s="70">
        <v>236.7055097899831</v>
      </c>
      <c r="J2812" s="47" t="s">
        <v>430</v>
      </c>
      <c r="K2812" s="47">
        <v>8</v>
      </c>
      <c r="L2812" s="71"/>
      <c r="M2812" s="47">
        <v>75</v>
      </c>
      <c r="N2812" s="48">
        <f t="shared" si="265"/>
        <v>160</v>
      </c>
      <c r="O2812" s="48">
        <f t="shared" si="260"/>
        <v>37872.881566397293</v>
      </c>
      <c r="P2812" s="72">
        <f t="shared" si="261"/>
        <v>3787.2881566397296</v>
      </c>
      <c r="Q2812" s="73">
        <f t="shared" si="262"/>
        <v>6249.0254584555523</v>
      </c>
      <c r="R2812" s="48">
        <f t="shared" si="263"/>
        <v>47909.195181492571</v>
      </c>
      <c r="S2812" s="74">
        <f t="shared" si="264"/>
        <v>56</v>
      </c>
      <c r="T2812" s="6" t="s">
        <v>431</v>
      </c>
      <c r="U2812" s="47" t="s">
        <v>432</v>
      </c>
      <c r="V2812" s="47">
        <v>1</v>
      </c>
      <c r="W2812" s="47">
        <v>1</v>
      </c>
      <c r="X2812" s="47">
        <v>1</v>
      </c>
      <c r="Y2812" s="47">
        <v>1</v>
      </c>
      <c r="Z2812" s="75">
        <v>40855.637638888889</v>
      </c>
      <c r="AA2812" s="6" t="s">
        <v>433</v>
      </c>
      <c r="AB2812" s="47" t="s">
        <v>431</v>
      </c>
      <c r="AC2812" s="47" t="s">
        <v>12636</v>
      </c>
      <c r="AD2812" s="47" t="s">
        <v>12125</v>
      </c>
      <c r="AE2812" s="47" t="s">
        <v>12643</v>
      </c>
      <c r="AF2812" s="6" t="s">
        <v>12644</v>
      </c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</row>
    <row r="2813" spans="1:43" s="1" customFormat="1" ht="15.75" x14ac:dyDescent="0.25">
      <c r="A2813" s="47">
        <v>2817</v>
      </c>
      <c r="B2813" s="47" t="s">
        <v>12645</v>
      </c>
      <c r="C2813" s="47" t="s">
        <v>1735</v>
      </c>
      <c r="D2813" s="69" t="s">
        <v>1728</v>
      </c>
      <c r="E2813" s="47">
        <v>2005</v>
      </c>
      <c r="F2813" s="69" t="s">
        <v>1729</v>
      </c>
      <c r="G2813" s="69" t="s">
        <v>451</v>
      </c>
      <c r="H2813" s="69" t="s">
        <v>451</v>
      </c>
      <c r="I2813" s="70">
        <v>187.5103888154716</v>
      </c>
      <c r="J2813" s="47" t="s">
        <v>430</v>
      </c>
      <c r="K2813" s="47">
        <v>8</v>
      </c>
      <c r="L2813" s="71"/>
      <c r="M2813" s="47">
        <v>75</v>
      </c>
      <c r="N2813" s="48">
        <f t="shared" si="265"/>
        <v>160</v>
      </c>
      <c r="O2813" s="48">
        <f t="shared" si="260"/>
        <v>30001.662210475457</v>
      </c>
      <c r="P2813" s="72">
        <f t="shared" si="261"/>
        <v>3000.1662210475461</v>
      </c>
      <c r="Q2813" s="73">
        <f t="shared" si="262"/>
        <v>4950.2742647284504</v>
      </c>
      <c r="R2813" s="48">
        <f t="shared" si="263"/>
        <v>37952.102696251459</v>
      </c>
      <c r="S2813" s="74">
        <f t="shared" si="264"/>
        <v>56</v>
      </c>
      <c r="T2813" s="6" t="s">
        <v>431</v>
      </c>
      <c r="U2813" s="47" t="s">
        <v>432</v>
      </c>
      <c r="V2813" s="47">
        <v>1</v>
      </c>
      <c r="W2813" s="47">
        <v>1</v>
      </c>
      <c r="X2813" s="47">
        <v>1</v>
      </c>
      <c r="Y2813" s="47">
        <v>1</v>
      </c>
      <c r="Z2813" s="75">
        <v>40855.637638888889</v>
      </c>
      <c r="AA2813" s="6" t="s">
        <v>433</v>
      </c>
      <c r="AB2813" s="47" t="s">
        <v>431</v>
      </c>
      <c r="AC2813" s="47" t="s">
        <v>12093</v>
      </c>
      <c r="AD2813" s="47" t="s">
        <v>12646</v>
      </c>
      <c r="AE2813" s="47" t="s">
        <v>12647</v>
      </c>
      <c r="AF2813" s="6" t="s">
        <v>12648</v>
      </c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</row>
    <row r="2814" spans="1:43" s="1" customFormat="1" ht="15.75" x14ac:dyDescent="0.25">
      <c r="A2814" s="47">
        <v>2818</v>
      </c>
      <c r="B2814" s="47" t="s">
        <v>12649</v>
      </c>
      <c r="C2814" s="47" t="s">
        <v>1735</v>
      </c>
      <c r="D2814" s="69" t="s">
        <v>1728</v>
      </c>
      <c r="E2814" s="47">
        <v>2005</v>
      </c>
      <c r="F2814" s="69" t="s">
        <v>1729</v>
      </c>
      <c r="G2814" s="69" t="s">
        <v>451</v>
      </c>
      <c r="H2814" s="69" t="s">
        <v>451</v>
      </c>
      <c r="I2814" s="70">
        <v>63.454478551369348</v>
      </c>
      <c r="J2814" s="47" t="s">
        <v>430</v>
      </c>
      <c r="K2814" s="47">
        <v>8</v>
      </c>
      <c r="L2814" s="71"/>
      <c r="M2814" s="47">
        <v>75</v>
      </c>
      <c r="N2814" s="48">
        <f t="shared" si="265"/>
        <v>160</v>
      </c>
      <c r="O2814" s="48">
        <f t="shared" si="260"/>
        <v>10152.716568219095</v>
      </c>
      <c r="P2814" s="72">
        <f t="shared" si="261"/>
        <v>1015.2716568219096</v>
      </c>
      <c r="Q2814" s="73">
        <f t="shared" si="262"/>
        <v>1675.1982337561506</v>
      </c>
      <c r="R2814" s="48">
        <f t="shared" si="263"/>
        <v>12843.186458797156</v>
      </c>
      <c r="S2814" s="74">
        <f t="shared" si="264"/>
        <v>56</v>
      </c>
      <c r="T2814" s="6" t="s">
        <v>431</v>
      </c>
      <c r="U2814" s="47" t="s">
        <v>432</v>
      </c>
      <c r="V2814" s="47">
        <v>1</v>
      </c>
      <c r="W2814" s="47">
        <v>1</v>
      </c>
      <c r="X2814" s="47">
        <v>1</v>
      </c>
      <c r="Y2814" s="47">
        <v>1</v>
      </c>
      <c r="Z2814" s="75">
        <v>40855.637638888889</v>
      </c>
      <c r="AA2814" s="6" t="s">
        <v>433</v>
      </c>
      <c r="AB2814" s="47" t="s">
        <v>431</v>
      </c>
      <c r="AC2814" s="47" t="s">
        <v>12646</v>
      </c>
      <c r="AD2814" s="47" t="s">
        <v>12117</v>
      </c>
      <c r="AE2814" s="47" t="s">
        <v>12650</v>
      </c>
      <c r="AF2814" s="6" t="s">
        <v>12651</v>
      </c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</row>
    <row r="2815" spans="1:43" s="1" customFormat="1" ht="15.75" x14ac:dyDescent="0.25">
      <c r="A2815" s="47">
        <v>2819</v>
      </c>
      <c r="B2815" s="47" t="s">
        <v>12652</v>
      </c>
      <c r="C2815" s="47" t="s">
        <v>1735</v>
      </c>
      <c r="D2815" s="69" t="s">
        <v>1728</v>
      </c>
      <c r="E2815" s="47">
        <v>2005</v>
      </c>
      <c r="F2815" s="69" t="s">
        <v>1729</v>
      </c>
      <c r="G2815" s="69" t="s">
        <v>451</v>
      </c>
      <c r="H2815" s="69" t="s">
        <v>451</v>
      </c>
      <c r="I2815" s="70">
        <v>20.99998695437905</v>
      </c>
      <c r="J2815" s="47" t="s">
        <v>430</v>
      </c>
      <c r="K2815" s="47">
        <v>4</v>
      </c>
      <c r="L2815" s="71"/>
      <c r="M2815" s="47">
        <v>75</v>
      </c>
      <c r="N2815" s="48">
        <f t="shared" si="265"/>
        <v>100</v>
      </c>
      <c r="O2815" s="48">
        <f t="shared" si="260"/>
        <v>2099.9986954379051</v>
      </c>
      <c r="P2815" s="72">
        <f t="shared" si="261"/>
        <v>209.99986954379051</v>
      </c>
      <c r="Q2815" s="73">
        <f t="shared" si="262"/>
        <v>346.4997847472543</v>
      </c>
      <c r="R2815" s="48">
        <f t="shared" si="263"/>
        <v>2656.4983497289495</v>
      </c>
      <c r="S2815" s="74">
        <f t="shared" si="264"/>
        <v>56</v>
      </c>
      <c r="T2815" s="6" t="s">
        <v>431</v>
      </c>
      <c r="U2815" s="47" t="s">
        <v>432</v>
      </c>
      <c r="V2815" s="47">
        <v>1</v>
      </c>
      <c r="W2815" s="47">
        <v>1</v>
      </c>
      <c r="X2815" s="47">
        <v>1</v>
      </c>
      <c r="Y2815" s="47">
        <v>1</v>
      </c>
      <c r="Z2815" s="75">
        <v>40855.637638888889</v>
      </c>
      <c r="AA2815" s="6" t="s">
        <v>433</v>
      </c>
      <c r="AB2815" s="47" t="s">
        <v>431</v>
      </c>
      <c r="AC2815" s="47" t="s">
        <v>12117</v>
      </c>
      <c r="AD2815" s="47" t="s">
        <v>12653</v>
      </c>
      <c r="AE2815" s="47" t="s">
        <v>12654</v>
      </c>
      <c r="AF2815" s="6" t="s">
        <v>12655</v>
      </c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</row>
    <row r="2816" spans="1:43" s="1" customFormat="1" ht="15.75" x14ac:dyDescent="0.25">
      <c r="A2816" s="47">
        <v>2820</v>
      </c>
      <c r="B2816" s="47" t="s">
        <v>12656</v>
      </c>
      <c r="C2816" s="47" t="s">
        <v>1735</v>
      </c>
      <c r="D2816" s="69" t="s">
        <v>1728</v>
      </c>
      <c r="E2816" s="47">
        <v>2005</v>
      </c>
      <c r="F2816" s="69" t="s">
        <v>1729</v>
      </c>
      <c r="G2816" s="69" t="s">
        <v>451</v>
      </c>
      <c r="H2816" s="69" t="s">
        <v>451</v>
      </c>
      <c r="I2816" s="70">
        <v>24.58522595977637</v>
      </c>
      <c r="J2816" s="47" t="s">
        <v>430</v>
      </c>
      <c r="K2816" s="47">
        <v>4</v>
      </c>
      <c r="L2816" s="71"/>
      <c r="M2816" s="47">
        <v>75</v>
      </c>
      <c r="N2816" s="48">
        <f t="shared" si="265"/>
        <v>100</v>
      </c>
      <c r="O2816" s="48">
        <f t="shared" si="260"/>
        <v>2458.5225959776371</v>
      </c>
      <c r="P2816" s="72">
        <f t="shared" si="261"/>
        <v>245.85225959776372</v>
      </c>
      <c r="Q2816" s="73">
        <f t="shared" si="262"/>
        <v>405.65622833631011</v>
      </c>
      <c r="R2816" s="48">
        <f t="shared" si="263"/>
        <v>3110.031083911711</v>
      </c>
      <c r="S2816" s="74">
        <f t="shared" si="264"/>
        <v>56</v>
      </c>
      <c r="T2816" s="6" t="s">
        <v>431</v>
      </c>
      <c r="U2816" s="47" t="s">
        <v>432</v>
      </c>
      <c r="V2816" s="47">
        <v>1</v>
      </c>
      <c r="W2816" s="47">
        <v>1</v>
      </c>
      <c r="X2816" s="47">
        <v>1</v>
      </c>
      <c r="Y2816" s="47">
        <v>1</v>
      </c>
      <c r="Z2816" s="75">
        <v>40855.637638888889</v>
      </c>
      <c r="AA2816" s="6" t="s">
        <v>433</v>
      </c>
      <c r="AB2816" s="47" t="s">
        <v>431</v>
      </c>
      <c r="AC2816" s="47" t="s">
        <v>12653</v>
      </c>
      <c r="AD2816" s="47"/>
      <c r="AE2816" s="47" t="s">
        <v>12657</v>
      </c>
      <c r="AF2816" s="6" t="s">
        <v>12658</v>
      </c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</row>
    <row r="2817" spans="1:43" s="1" customFormat="1" ht="15.75" x14ac:dyDescent="0.25">
      <c r="A2817" s="47">
        <v>2821</v>
      </c>
      <c r="B2817" s="47" t="s">
        <v>12659</v>
      </c>
      <c r="C2817" s="47" t="s">
        <v>1735</v>
      </c>
      <c r="D2817" s="69" t="s">
        <v>1728</v>
      </c>
      <c r="E2817" s="47">
        <v>2005</v>
      </c>
      <c r="F2817" s="69" t="s">
        <v>1729</v>
      </c>
      <c r="G2817" s="69" t="s">
        <v>451</v>
      </c>
      <c r="H2817" s="69" t="s">
        <v>451</v>
      </c>
      <c r="I2817" s="70">
        <v>21.434918849195409</v>
      </c>
      <c r="J2817" s="47" t="s">
        <v>430</v>
      </c>
      <c r="K2817" s="47">
        <v>8</v>
      </c>
      <c r="L2817" s="71"/>
      <c r="M2817" s="47">
        <v>75</v>
      </c>
      <c r="N2817" s="48">
        <f t="shared" si="265"/>
        <v>160</v>
      </c>
      <c r="O2817" s="48">
        <f t="shared" si="260"/>
        <v>3429.5870158712655</v>
      </c>
      <c r="P2817" s="72">
        <f t="shared" si="261"/>
        <v>342.9587015871266</v>
      </c>
      <c r="Q2817" s="73">
        <f t="shared" si="262"/>
        <v>565.88185761875877</v>
      </c>
      <c r="R2817" s="48">
        <f t="shared" si="263"/>
        <v>4338.4275750771512</v>
      </c>
      <c r="S2817" s="74">
        <f t="shared" si="264"/>
        <v>56</v>
      </c>
      <c r="T2817" s="6" t="s">
        <v>431</v>
      </c>
      <c r="U2817" s="47" t="s">
        <v>432</v>
      </c>
      <c r="V2817" s="47">
        <v>1</v>
      </c>
      <c r="W2817" s="47">
        <v>1</v>
      </c>
      <c r="X2817" s="47">
        <v>1</v>
      </c>
      <c r="Y2817" s="47">
        <v>1</v>
      </c>
      <c r="Z2817" s="75">
        <v>40855.637638888889</v>
      </c>
      <c r="AA2817" s="6" t="s">
        <v>433</v>
      </c>
      <c r="AB2817" s="47" t="s">
        <v>431</v>
      </c>
      <c r="AC2817" s="47" t="s">
        <v>12118</v>
      </c>
      <c r="AD2817" s="47"/>
      <c r="AE2817" s="47" t="s">
        <v>12660</v>
      </c>
      <c r="AF2817" s="6" t="s">
        <v>12661</v>
      </c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</row>
    <row r="2818" spans="1:43" s="1" customFormat="1" ht="15.75" x14ac:dyDescent="0.25">
      <c r="A2818" s="47">
        <v>2822</v>
      </c>
      <c r="B2818" s="47" t="s">
        <v>12662</v>
      </c>
      <c r="C2818" s="47" t="s">
        <v>2965</v>
      </c>
      <c r="D2818" s="69" t="s">
        <v>12085</v>
      </c>
      <c r="E2818" s="47">
        <v>1992</v>
      </c>
      <c r="F2818" s="69" t="s">
        <v>5276</v>
      </c>
      <c r="G2818" s="69" t="s">
        <v>451</v>
      </c>
      <c r="H2818" s="69" t="s">
        <v>451</v>
      </c>
      <c r="I2818" s="70">
        <v>143.03066180659829</v>
      </c>
      <c r="J2818" s="47" t="s">
        <v>430</v>
      </c>
      <c r="K2818" s="47">
        <v>6</v>
      </c>
      <c r="L2818" s="71"/>
      <c r="M2818" s="47">
        <v>75</v>
      </c>
      <c r="N2818" s="48">
        <f t="shared" si="265"/>
        <v>140</v>
      </c>
      <c r="O2818" s="48">
        <f t="shared" si="260"/>
        <v>20024.292652923759</v>
      </c>
      <c r="P2818" s="72">
        <f t="shared" si="261"/>
        <v>2002.4292652923759</v>
      </c>
      <c r="Q2818" s="73">
        <f t="shared" si="262"/>
        <v>3304.0082877324203</v>
      </c>
      <c r="R2818" s="48">
        <f t="shared" si="263"/>
        <v>25330.730205948556</v>
      </c>
      <c r="S2818" s="74">
        <f t="shared" si="264"/>
        <v>43</v>
      </c>
      <c r="T2818" s="6" t="s">
        <v>431</v>
      </c>
      <c r="U2818" s="47" t="s">
        <v>432</v>
      </c>
      <c r="V2818" s="47">
        <v>1</v>
      </c>
      <c r="W2818" s="47">
        <v>1</v>
      </c>
      <c r="X2818" s="47">
        <v>1</v>
      </c>
      <c r="Y2818" s="47">
        <v>1</v>
      </c>
      <c r="Z2818" s="75">
        <v>40855.637638888889</v>
      </c>
      <c r="AA2818" s="6" t="s">
        <v>433</v>
      </c>
      <c r="AB2818" s="47" t="s">
        <v>431</v>
      </c>
      <c r="AC2818" s="47" t="s">
        <v>12086</v>
      </c>
      <c r="AD2818" s="47"/>
      <c r="AE2818" s="47" t="s">
        <v>12663</v>
      </c>
      <c r="AF2818" s="6" t="s">
        <v>12664</v>
      </c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</row>
    <row r="2819" spans="1:43" s="1" customFormat="1" ht="15.75" x14ac:dyDescent="0.25">
      <c r="A2819" s="47">
        <v>2823</v>
      </c>
      <c r="B2819" s="47" t="s">
        <v>12665</v>
      </c>
      <c r="C2819" s="47" t="s">
        <v>601</v>
      </c>
      <c r="D2819" s="69" t="s">
        <v>1863</v>
      </c>
      <c r="E2819" s="47">
        <v>1998</v>
      </c>
      <c r="F2819" s="69" t="s">
        <v>621</v>
      </c>
      <c r="G2819" s="69" t="s">
        <v>622</v>
      </c>
      <c r="H2819" s="69" t="s">
        <v>604</v>
      </c>
      <c r="I2819" s="70">
        <v>312.48918501570091</v>
      </c>
      <c r="J2819" s="47" t="s">
        <v>430</v>
      </c>
      <c r="K2819" s="47">
        <v>8</v>
      </c>
      <c r="L2819" s="71"/>
      <c r="M2819" s="47">
        <v>75</v>
      </c>
      <c r="N2819" s="48">
        <f t="shared" si="265"/>
        <v>160</v>
      </c>
      <c r="O2819" s="48">
        <f t="shared" si="260"/>
        <v>49998.269602512148</v>
      </c>
      <c r="P2819" s="72">
        <f t="shared" si="261"/>
        <v>4999.8269602512155</v>
      </c>
      <c r="Q2819" s="73">
        <f t="shared" si="262"/>
        <v>8249.7144844145041</v>
      </c>
      <c r="R2819" s="48">
        <f t="shared" si="263"/>
        <v>63247.811047177864</v>
      </c>
      <c r="S2819" s="74">
        <f t="shared" si="264"/>
        <v>49</v>
      </c>
      <c r="T2819" s="6" t="s">
        <v>431</v>
      </c>
      <c r="U2819" s="47" t="s">
        <v>432</v>
      </c>
      <c r="V2819" s="47">
        <v>1</v>
      </c>
      <c r="W2819" s="47">
        <v>1</v>
      </c>
      <c r="X2819" s="47">
        <v>1</v>
      </c>
      <c r="Y2819" s="47">
        <v>1</v>
      </c>
      <c r="Z2819" s="75">
        <v>40855.637638888889</v>
      </c>
      <c r="AA2819" s="6" t="s">
        <v>433</v>
      </c>
      <c r="AB2819" s="47" t="s">
        <v>1866</v>
      </c>
      <c r="AC2819" s="47" t="s">
        <v>12666</v>
      </c>
      <c r="AD2819" s="47" t="s">
        <v>8116</v>
      </c>
      <c r="AE2819" s="47" t="s">
        <v>12667</v>
      </c>
      <c r="AF2819" s="6" t="s">
        <v>12668</v>
      </c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</row>
    <row r="2820" spans="1:43" s="1" customFormat="1" ht="15.75" x14ac:dyDescent="0.25">
      <c r="A2820" s="47">
        <v>2824</v>
      </c>
      <c r="B2820" s="47" t="s">
        <v>12669</v>
      </c>
      <c r="C2820" s="47" t="s">
        <v>1862</v>
      </c>
      <c r="D2820" s="69" t="s">
        <v>1863</v>
      </c>
      <c r="E2820" s="47">
        <v>1998</v>
      </c>
      <c r="F2820" s="69" t="s">
        <v>2024</v>
      </c>
      <c r="G2820" s="69" t="s">
        <v>604</v>
      </c>
      <c r="H2820" s="69" t="s">
        <v>622</v>
      </c>
      <c r="I2820" s="70">
        <v>318.28832808155039</v>
      </c>
      <c r="J2820" s="47" t="s">
        <v>430</v>
      </c>
      <c r="K2820" s="47">
        <v>12</v>
      </c>
      <c r="L2820" s="71"/>
      <c r="M2820" s="47">
        <v>75</v>
      </c>
      <c r="N2820" s="48">
        <f t="shared" si="265"/>
        <v>200</v>
      </c>
      <c r="O2820" s="48">
        <f t="shared" si="260"/>
        <v>63657.665616310078</v>
      </c>
      <c r="P2820" s="72">
        <f t="shared" si="261"/>
        <v>6365.7665616310078</v>
      </c>
      <c r="Q2820" s="73">
        <f t="shared" si="262"/>
        <v>10503.514826691162</v>
      </c>
      <c r="R2820" s="48">
        <f t="shared" si="263"/>
        <v>80526.947004632239</v>
      </c>
      <c r="S2820" s="74">
        <f t="shared" si="264"/>
        <v>49</v>
      </c>
      <c r="T2820" s="6" t="s">
        <v>431</v>
      </c>
      <c r="U2820" s="47" t="s">
        <v>432</v>
      </c>
      <c r="V2820" s="47">
        <v>1</v>
      </c>
      <c r="W2820" s="47">
        <v>1</v>
      </c>
      <c r="X2820" s="47">
        <v>1</v>
      </c>
      <c r="Y2820" s="47">
        <v>1</v>
      </c>
      <c r="Z2820" s="75">
        <v>40855.637638888889</v>
      </c>
      <c r="AA2820" s="6" t="s">
        <v>433</v>
      </c>
      <c r="AB2820" s="47" t="s">
        <v>1866</v>
      </c>
      <c r="AC2820" s="47" t="s">
        <v>2765</v>
      </c>
      <c r="AD2820" s="47" t="s">
        <v>4230</v>
      </c>
      <c r="AE2820" s="47" t="s">
        <v>12670</v>
      </c>
      <c r="AF2820" s="6" t="s">
        <v>12671</v>
      </c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</row>
    <row r="2821" spans="1:43" s="1" customFormat="1" ht="15.75" x14ac:dyDescent="0.25">
      <c r="A2821" s="47">
        <v>2825</v>
      </c>
      <c r="B2821" s="47" t="s">
        <v>12672</v>
      </c>
      <c r="C2821" s="47" t="s">
        <v>1664</v>
      </c>
      <c r="D2821" s="69" t="s">
        <v>1665</v>
      </c>
      <c r="E2821" s="47">
        <v>2000</v>
      </c>
      <c r="F2821" s="69" t="s">
        <v>1666</v>
      </c>
      <c r="G2821" s="69" t="s">
        <v>1667</v>
      </c>
      <c r="H2821" s="69" t="s">
        <v>1668</v>
      </c>
      <c r="I2821" s="70">
        <v>375.01943169987129</v>
      </c>
      <c r="J2821" s="47" t="s">
        <v>430</v>
      </c>
      <c r="K2821" s="47">
        <v>8</v>
      </c>
      <c r="L2821" s="71"/>
      <c r="M2821" s="47">
        <v>75</v>
      </c>
      <c r="N2821" s="48">
        <f t="shared" si="265"/>
        <v>160</v>
      </c>
      <c r="O2821" s="48">
        <f t="shared" si="260"/>
        <v>60003.109071979408</v>
      </c>
      <c r="P2821" s="72">
        <f t="shared" si="261"/>
        <v>6000.3109071979416</v>
      </c>
      <c r="Q2821" s="73">
        <f t="shared" si="262"/>
        <v>9900.5129968766032</v>
      </c>
      <c r="R2821" s="48">
        <f t="shared" si="263"/>
        <v>75903.932976053955</v>
      </c>
      <c r="S2821" s="74">
        <f t="shared" si="264"/>
        <v>51</v>
      </c>
      <c r="T2821" s="6" t="s">
        <v>1907</v>
      </c>
      <c r="U2821" s="47" t="s">
        <v>432</v>
      </c>
      <c r="V2821" s="47">
        <v>1</v>
      </c>
      <c r="W2821" s="47">
        <v>1</v>
      </c>
      <c r="X2821" s="47">
        <v>1</v>
      </c>
      <c r="Y2821" s="47">
        <v>1</v>
      </c>
      <c r="Z2821" s="75">
        <v>40855.637638888889</v>
      </c>
      <c r="AA2821" s="6" t="s">
        <v>433</v>
      </c>
      <c r="AB2821" s="47" t="s">
        <v>1669</v>
      </c>
      <c r="AC2821" s="47" t="s">
        <v>12673</v>
      </c>
      <c r="AD2821" s="47"/>
      <c r="AE2821" s="47" t="s">
        <v>12674</v>
      </c>
      <c r="AF2821" s="6" t="s">
        <v>12675</v>
      </c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</row>
    <row r="2822" spans="1:43" s="1" customFormat="1" ht="15.75" x14ac:dyDescent="0.25">
      <c r="A2822" s="47">
        <v>2826</v>
      </c>
      <c r="B2822" s="47" t="s">
        <v>12676</v>
      </c>
      <c r="C2822" s="47" t="s">
        <v>1664</v>
      </c>
      <c r="D2822" s="69" t="s">
        <v>1665</v>
      </c>
      <c r="E2822" s="47">
        <v>2000</v>
      </c>
      <c r="F2822" s="69" t="s">
        <v>1666</v>
      </c>
      <c r="G2822" s="69" t="s">
        <v>1667</v>
      </c>
      <c r="H2822" s="69" t="s">
        <v>1668</v>
      </c>
      <c r="I2822" s="70">
        <v>45.698622256372921</v>
      </c>
      <c r="J2822" s="47" t="s">
        <v>430</v>
      </c>
      <c r="K2822" s="47">
        <v>8</v>
      </c>
      <c r="L2822" s="71"/>
      <c r="M2822" s="47">
        <v>75</v>
      </c>
      <c r="N2822" s="48">
        <f t="shared" si="265"/>
        <v>160</v>
      </c>
      <c r="O2822" s="48">
        <f t="shared" ref="O2822:O2885" si="266">N2822*I2822</f>
        <v>7311.7795610196672</v>
      </c>
      <c r="P2822" s="72">
        <f t="shared" ref="P2822:P2885" si="267">O2822*0.1</f>
        <v>731.17795610196674</v>
      </c>
      <c r="Q2822" s="73">
        <f t="shared" ref="Q2822:Q2885" si="268">SUM(O2822:P2822)*0.15</f>
        <v>1206.4436275682451</v>
      </c>
      <c r="R2822" s="48">
        <f t="shared" ref="R2822:R2885" si="269">SUM(O2822:Q2822)</f>
        <v>9249.4011446898785</v>
      </c>
      <c r="S2822" s="74">
        <f t="shared" si="264"/>
        <v>51</v>
      </c>
      <c r="T2822" s="6" t="s">
        <v>431</v>
      </c>
      <c r="U2822" s="47" t="s">
        <v>432</v>
      </c>
      <c r="V2822" s="47">
        <v>1</v>
      </c>
      <c r="W2822" s="47">
        <v>1</v>
      </c>
      <c r="X2822" s="47">
        <v>1</v>
      </c>
      <c r="Y2822" s="47">
        <v>1</v>
      </c>
      <c r="Z2822" s="75">
        <v>40855.637638888889</v>
      </c>
      <c r="AA2822" s="6" t="s">
        <v>433</v>
      </c>
      <c r="AB2822" s="47" t="s">
        <v>1669</v>
      </c>
      <c r="AC2822" s="47" t="s">
        <v>9203</v>
      </c>
      <c r="AD2822" s="47" t="s">
        <v>1670</v>
      </c>
      <c r="AE2822" s="47" t="s">
        <v>12677</v>
      </c>
      <c r="AF2822" s="6" t="s">
        <v>12678</v>
      </c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</row>
    <row r="2823" spans="1:43" s="1" customFormat="1" ht="15.75" x14ac:dyDescent="0.25">
      <c r="A2823" s="47">
        <v>2827</v>
      </c>
      <c r="B2823" s="47" t="s">
        <v>12679</v>
      </c>
      <c r="C2823" s="47" t="s">
        <v>1719</v>
      </c>
      <c r="D2823" s="69" t="s">
        <v>1863</v>
      </c>
      <c r="E2823" s="47">
        <v>1998</v>
      </c>
      <c r="F2823" s="69" t="s">
        <v>2271</v>
      </c>
      <c r="G2823" s="69" t="s">
        <v>451</v>
      </c>
      <c r="H2823" s="69" t="s">
        <v>451</v>
      </c>
      <c r="I2823" s="70">
        <v>316.12788997798941</v>
      </c>
      <c r="J2823" s="47" t="s">
        <v>430</v>
      </c>
      <c r="K2823" s="47">
        <v>12</v>
      </c>
      <c r="L2823" s="71"/>
      <c r="M2823" s="47">
        <v>75</v>
      </c>
      <c r="N2823" s="48">
        <f t="shared" si="265"/>
        <v>200</v>
      </c>
      <c r="O2823" s="48">
        <f t="shared" si="266"/>
        <v>63225.57799559788</v>
      </c>
      <c r="P2823" s="72">
        <f t="shared" si="267"/>
        <v>6322.5577995597887</v>
      </c>
      <c r="Q2823" s="73">
        <f t="shared" si="268"/>
        <v>10432.220369273649</v>
      </c>
      <c r="R2823" s="48">
        <f t="shared" si="269"/>
        <v>79980.356164431316</v>
      </c>
      <c r="S2823" s="74">
        <f t="shared" ref="S2823:S2886" si="270">M2823-ABS($I$2-E2823)</f>
        <v>49</v>
      </c>
      <c r="T2823" s="6" t="s">
        <v>431</v>
      </c>
      <c r="U2823" s="47" t="s">
        <v>432</v>
      </c>
      <c r="V2823" s="47">
        <v>1</v>
      </c>
      <c r="W2823" s="47">
        <v>1</v>
      </c>
      <c r="X2823" s="47">
        <v>1</v>
      </c>
      <c r="Y2823" s="47">
        <v>1</v>
      </c>
      <c r="Z2823" s="75">
        <v>40855.637638888889</v>
      </c>
      <c r="AA2823" s="6" t="s">
        <v>433</v>
      </c>
      <c r="AB2823" s="47" t="s">
        <v>1866</v>
      </c>
      <c r="AC2823" s="47" t="s">
        <v>1858</v>
      </c>
      <c r="AD2823" s="47" t="s">
        <v>2693</v>
      </c>
      <c r="AE2823" s="47" t="s">
        <v>12680</v>
      </c>
      <c r="AF2823" s="6" t="s">
        <v>12681</v>
      </c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</row>
    <row r="2824" spans="1:43" s="1" customFormat="1" ht="31.5" x14ac:dyDescent="0.25">
      <c r="A2824" s="47">
        <v>2828</v>
      </c>
      <c r="B2824" s="47" t="s">
        <v>12682</v>
      </c>
      <c r="C2824" s="47" t="s">
        <v>1568</v>
      </c>
      <c r="D2824" s="69" t="s">
        <v>3114</v>
      </c>
      <c r="E2824" s="47">
        <v>1992</v>
      </c>
      <c r="F2824" s="69" t="s">
        <v>1570</v>
      </c>
      <c r="G2824" s="69" t="s">
        <v>3148</v>
      </c>
      <c r="H2824" s="69" t="s">
        <v>3107</v>
      </c>
      <c r="I2824" s="70">
        <v>601.16144080386584</v>
      </c>
      <c r="J2824" s="47" t="s">
        <v>430</v>
      </c>
      <c r="K2824" s="47">
        <v>8</v>
      </c>
      <c r="L2824" s="71"/>
      <c r="M2824" s="47">
        <v>75</v>
      </c>
      <c r="N2824" s="48">
        <f t="shared" si="265"/>
        <v>160</v>
      </c>
      <c r="O2824" s="48">
        <f t="shared" si="266"/>
        <v>96185.830528618535</v>
      </c>
      <c r="P2824" s="72">
        <f t="shared" si="267"/>
        <v>9618.5830528618535</v>
      </c>
      <c r="Q2824" s="73">
        <f t="shared" si="268"/>
        <v>15870.662037222057</v>
      </c>
      <c r="R2824" s="48">
        <f t="shared" si="269"/>
        <v>121675.07561870245</v>
      </c>
      <c r="S2824" s="74">
        <f t="shared" si="270"/>
        <v>43</v>
      </c>
      <c r="T2824" s="6" t="s">
        <v>431</v>
      </c>
      <c r="U2824" s="47" t="s">
        <v>432</v>
      </c>
      <c r="V2824" s="47">
        <v>1</v>
      </c>
      <c r="W2824" s="47">
        <v>1</v>
      </c>
      <c r="X2824" s="47">
        <v>1</v>
      </c>
      <c r="Y2824" s="47">
        <v>1</v>
      </c>
      <c r="Z2824" s="75">
        <v>40855.637638888889</v>
      </c>
      <c r="AA2824" s="6" t="s">
        <v>433</v>
      </c>
      <c r="AB2824" s="47" t="s">
        <v>3115</v>
      </c>
      <c r="AC2824" s="47" t="s">
        <v>5717</v>
      </c>
      <c r="AD2824" s="47" t="s">
        <v>12683</v>
      </c>
      <c r="AE2824" s="47" t="s">
        <v>12684</v>
      </c>
      <c r="AF2824" s="6" t="s">
        <v>12685</v>
      </c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</row>
    <row r="2825" spans="1:43" s="1" customFormat="1" ht="31.5" x14ac:dyDescent="0.25">
      <c r="A2825" s="47">
        <v>2829</v>
      </c>
      <c r="B2825" s="47" t="s">
        <v>12686</v>
      </c>
      <c r="C2825" s="47" t="s">
        <v>1568</v>
      </c>
      <c r="D2825" s="69" t="s">
        <v>3114</v>
      </c>
      <c r="E2825" s="47">
        <v>1992</v>
      </c>
      <c r="F2825" s="69" t="s">
        <v>1570</v>
      </c>
      <c r="G2825" s="69" t="s">
        <v>3134</v>
      </c>
      <c r="H2825" s="69" t="s">
        <v>3148</v>
      </c>
      <c r="I2825" s="70">
        <v>451.01904865615728</v>
      </c>
      <c r="J2825" s="47" t="s">
        <v>430</v>
      </c>
      <c r="K2825" s="47">
        <v>8</v>
      </c>
      <c r="L2825" s="71"/>
      <c r="M2825" s="47">
        <v>75</v>
      </c>
      <c r="N2825" s="48">
        <f t="shared" si="265"/>
        <v>160</v>
      </c>
      <c r="O2825" s="48">
        <f t="shared" si="266"/>
        <v>72163.04778498516</v>
      </c>
      <c r="P2825" s="72">
        <f t="shared" si="267"/>
        <v>7216.3047784985165</v>
      </c>
      <c r="Q2825" s="73">
        <f t="shared" si="268"/>
        <v>11906.902884522549</v>
      </c>
      <c r="R2825" s="48">
        <f t="shared" si="269"/>
        <v>91286.255448006224</v>
      </c>
      <c r="S2825" s="74">
        <f t="shared" si="270"/>
        <v>43</v>
      </c>
      <c r="T2825" s="6" t="s">
        <v>431</v>
      </c>
      <c r="U2825" s="47" t="s">
        <v>432</v>
      </c>
      <c r="V2825" s="47">
        <v>1</v>
      </c>
      <c r="W2825" s="47">
        <v>1</v>
      </c>
      <c r="X2825" s="47">
        <v>1</v>
      </c>
      <c r="Y2825" s="47">
        <v>1</v>
      </c>
      <c r="Z2825" s="75">
        <v>40855.637638888889</v>
      </c>
      <c r="AA2825" s="6" t="s">
        <v>433</v>
      </c>
      <c r="AB2825" s="47" t="s">
        <v>3115</v>
      </c>
      <c r="AC2825" s="47" t="s">
        <v>10656</v>
      </c>
      <c r="AD2825" s="47" t="s">
        <v>5717</v>
      </c>
      <c r="AE2825" s="47" t="s">
        <v>12687</v>
      </c>
      <c r="AF2825" s="6" t="s">
        <v>12688</v>
      </c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</row>
    <row r="2826" spans="1:43" s="1" customFormat="1" ht="31.5" x14ac:dyDescent="0.25">
      <c r="A2826" s="47">
        <v>2830</v>
      </c>
      <c r="B2826" s="47" t="s">
        <v>12689</v>
      </c>
      <c r="C2826" s="47" t="s">
        <v>3121</v>
      </c>
      <c r="D2826" s="69" t="s">
        <v>3114</v>
      </c>
      <c r="E2826" s="47">
        <v>1992</v>
      </c>
      <c r="F2826" s="69" t="s">
        <v>1570</v>
      </c>
      <c r="G2826" s="69" t="s">
        <v>3148</v>
      </c>
      <c r="H2826" s="69" t="s">
        <v>3107</v>
      </c>
      <c r="I2826" s="70">
        <v>315.12608681764323</v>
      </c>
      <c r="J2826" s="47" t="s">
        <v>430</v>
      </c>
      <c r="K2826" s="47">
        <v>8</v>
      </c>
      <c r="L2826" s="71"/>
      <c r="M2826" s="47">
        <v>75</v>
      </c>
      <c r="N2826" s="48">
        <f t="shared" si="265"/>
        <v>160</v>
      </c>
      <c r="O2826" s="48">
        <f t="shared" si="266"/>
        <v>50420.173890822916</v>
      </c>
      <c r="P2826" s="72">
        <f t="shared" si="267"/>
        <v>5042.0173890822916</v>
      </c>
      <c r="Q2826" s="73">
        <f t="shared" si="268"/>
        <v>8319.3286919857801</v>
      </c>
      <c r="R2826" s="48">
        <f t="shared" si="269"/>
        <v>63781.519971890986</v>
      </c>
      <c r="S2826" s="74">
        <f t="shared" si="270"/>
        <v>43</v>
      </c>
      <c r="T2826" s="6" t="s">
        <v>431</v>
      </c>
      <c r="U2826" s="47" t="s">
        <v>432</v>
      </c>
      <c r="V2826" s="47">
        <v>1</v>
      </c>
      <c r="W2826" s="47">
        <v>1</v>
      </c>
      <c r="X2826" s="47">
        <v>1</v>
      </c>
      <c r="Y2826" s="47">
        <v>1</v>
      </c>
      <c r="Z2826" s="75">
        <v>40855.637638888889</v>
      </c>
      <c r="AA2826" s="6" t="s">
        <v>433</v>
      </c>
      <c r="AB2826" s="47" t="s">
        <v>3115</v>
      </c>
      <c r="AC2826" s="47" t="s">
        <v>12683</v>
      </c>
      <c r="AD2826" s="47" t="s">
        <v>5700</v>
      </c>
      <c r="AE2826" s="47" t="s">
        <v>12690</v>
      </c>
      <c r="AF2826" s="6" t="s">
        <v>12691</v>
      </c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</row>
    <row r="2827" spans="1:43" s="1" customFormat="1" ht="31.5" x14ac:dyDescent="0.25">
      <c r="A2827" s="47">
        <v>2831</v>
      </c>
      <c r="B2827" s="47" t="s">
        <v>12692</v>
      </c>
      <c r="C2827" s="47" t="s">
        <v>4125</v>
      </c>
      <c r="D2827" s="69" t="s">
        <v>918</v>
      </c>
      <c r="E2827" s="47">
        <v>1977</v>
      </c>
      <c r="F2827" s="69" t="s">
        <v>1255</v>
      </c>
      <c r="G2827" s="69" t="s">
        <v>4144</v>
      </c>
      <c r="H2827" s="69" t="s">
        <v>7231</v>
      </c>
      <c r="I2827" s="70">
        <v>22.434593528496858</v>
      </c>
      <c r="J2827" s="47" t="s">
        <v>799</v>
      </c>
      <c r="K2827" s="47">
        <v>12</v>
      </c>
      <c r="L2827" s="71"/>
      <c r="M2827" s="47">
        <v>75</v>
      </c>
      <c r="N2827" s="48">
        <f t="shared" si="265"/>
        <v>200</v>
      </c>
      <c r="O2827" s="48">
        <f t="shared" si="266"/>
        <v>4486.9187056993715</v>
      </c>
      <c r="P2827" s="72">
        <f t="shared" si="267"/>
        <v>448.69187056993718</v>
      </c>
      <c r="Q2827" s="73">
        <f t="shared" si="268"/>
        <v>740.34158644039633</v>
      </c>
      <c r="R2827" s="48">
        <f t="shared" si="269"/>
        <v>5675.9521627097047</v>
      </c>
      <c r="S2827" s="74">
        <f t="shared" si="270"/>
        <v>28</v>
      </c>
      <c r="T2827" s="6" t="s">
        <v>431</v>
      </c>
      <c r="U2827" s="47" t="s">
        <v>432</v>
      </c>
      <c r="V2827" s="47">
        <v>1</v>
      </c>
      <c r="W2827" s="47">
        <v>1</v>
      </c>
      <c r="X2827" s="47">
        <v>1</v>
      </c>
      <c r="Y2827" s="47">
        <v>1</v>
      </c>
      <c r="Z2827" s="75">
        <v>40855.637650462973</v>
      </c>
      <c r="AA2827" s="6" t="s">
        <v>433</v>
      </c>
      <c r="AB2827" s="47" t="s">
        <v>920</v>
      </c>
      <c r="AC2827" s="47" t="s">
        <v>12066</v>
      </c>
      <c r="AD2827" s="47" t="s">
        <v>9378</v>
      </c>
      <c r="AE2827" s="47" t="s">
        <v>12693</v>
      </c>
      <c r="AF2827" s="6" t="s">
        <v>12694</v>
      </c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</row>
    <row r="2828" spans="1:43" s="1" customFormat="1" ht="31.5" x14ac:dyDescent="0.25">
      <c r="A2828" s="47">
        <v>2832</v>
      </c>
      <c r="B2828" s="47" t="s">
        <v>12695</v>
      </c>
      <c r="C2828" s="47" t="s">
        <v>917</v>
      </c>
      <c r="D2828" s="69" t="s">
        <v>918</v>
      </c>
      <c r="E2828" s="47">
        <v>1977</v>
      </c>
      <c r="F2828" s="69" t="s">
        <v>905</v>
      </c>
      <c r="G2828" s="69" t="s">
        <v>919</v>
      </c>
      <c r="H2828" s="69" t="s">
        <v>903</v>
      </c>
      <c r="I2828" s="70">
        <v>379.3109589486985</v>
      </c>
      <c r="J2828" s="47" t="s">
        <v>799</v>
      </c>
      <c r="K2828" s="47">
        <v>12</v>
      </c>
      <c r="L2828" s="71"/>
      <c r="M2828" s="47">
        <v>75</v>
      </c>
      <c r="N2828" s="48">
        <f t="shared" si="265"/>
        <v>200</v>
      </c>
      <c r="O2828" s="48">
        <f t="shared" si="266"/>
        <v>75862.191789739707</v>
      </c>
      <c r="P2828" s="72">
        <f t="shared" si="267"/>
        <v>7586.2191789739709</v>
      </c>
      <c r="Q2828" s="73">
        <f t="shared" si="268"/>
        <v>12517.261645307051</v>
      </c>
      <c r="R2828" s="48">
        <f t="shared" si="269"/>
        <v>95965.672614020732</v>
      </c>
      <c r="S2828" s="74">
        <f t="shared" si="270"/>
        <v>28</v>
      </c>
      <c r="T2828" s="6" t="s">
        <v>431</v>
      </c>
      <c r="U2828" s="47" t="s">
        <v>432</v>
      </c>
      <c r="V2828" s="47">
        <v>1</v>
      </c>
      <c r="W2828" s="47">
        <v>1</v>
      </c>
      <c r="X2828" s="47">
        <v>1</v>
      </c>
      <c r="Y2828" s="47">
        <v>1</v>
      </c>
      <c r="Z2828" s="75">
        <v>43997.483553240738</v>
      </c>
      <c r="AA2828" s="6" t="s">
        <v>1221</v>
      </c>
      <c r="AB2828" s="47" t="s">
        <v>920</v>
      </c>
      <c r="AC2828" s="47" t="s">
        <v>12047</v>
      </c>
      <c r="AD2828" s="47" t="s">
        <v>12696</v>
      </c>
      <c r="AE2828" s="47" t="s">
        <v>12697</v>
      </c>
      <c r="AF2828" s="6" t="s">
        <v>12698</v>
      </c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</row>
    <row r="2829" spans="1:43" s="1" customFormat="1" ht="31.5" x14ac:dyDescent="0.25">
      <c r="A2829" s="47">
        <v>2833</v>
      </c>
      <c r="B2829" s="47" t="s">
        <v>12699</v>
      </c>
      <c r="C2829" s="47" t="s">
        <v>4150</v>
      </c>
      <c r="D2829" s="69" t="s">
        <v>918</v>
      </c>
      <c r="E2829" s="47">
        <v>1977</v>
      </c>
      <c r="F2829" s="69" t="s">
        <v>905</v>
      </c>
      <c r="G2829" s="69" t="s">
        <v>903</v>
      </c>
      <c r="H2829" s="69" t="s">
        <v>1255</v>
      </c>
      <c r="I2829" s="70">
        <v>742.92651881090512</v>
      </c>
      <c r="J2829" s="47" t="s">
        <v>430</v>
      </c>
      <c r="K2829" s="47">
        <v>12</v>
      </c>
      <c r="L2829" s="71"/>
      <c r="M2829" s="47">
        <v>75</v>
      </c>
      <c r="N2829" s="48">
        <f t="shared" si="265"/>
        <v>200</v>
      </c>
      <c r="O2829" s="48">
        <f t="shared" si="266"/>
        <v>148585.30376218102</v>
      </c>
      <c r="P2829" s="72">
        <f t="shared" si="267"/>
        <v>14858.530376218103</v>
      </c>
      <c r="Q2829" s="73">
        <f t="shared" si="268"/>
        <v>24516.57512075987</v>
      </c>
      <c r="R2829" s="48">
        <f t="shared" si="269"/>
        <v>187960.409259159</v>
      </c>
      <c r="S2829" s="74">
        <f t="shared" si="270"/>
        <v>28</v>
      </c>
      <c r="T2829" s="6" t="s">
        <v>431</v>
      </c>
      <c r="U2829" s="47" t="s">
        <v>432</v>
      </c>
      <c r="V2829" s="47">
        <v>1</v>
      </c>
      <c r="W2829" s="47">
        <v>1</v>
      </c>
      <c r="X2829" s="47">
        <v>1</v>
      </c>
      <c r="Y2829" s="47">
        <v>1</v>
      </c>
      <c r="Z2829" s="75">
        <v>40855.637650462973</v>
      </c>
      <c r="AA2829" s="6" t="s">
        <v>433</v>
      </c>
      <c r="AB2829" s="47" t="s">
        <v>920</v>
      </c>
      <c r="AC2829" s="47" t="s">
        <v>12054</v>
      </c>
      <c r="AD2829" s="47" t="s">
        <v>12061</v>
      </c>
      <c r="AE2829" s="47" t="s">
        <v>12700</v>
      </c>
      <c r="AF2829" s="6" t="s">
        <v>12701</v>
      </c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</row>
    <row r="2830" spans="1:43" s="1" customFormat="1" ht="31.5" x14ac:dyDescent="0.25">
      <c r="A2830" s="47">
        <v>2834</v>
      </c>
      <c r="B2830" s="47" t="s">
        <v>12702</v>
      </c>
      <c r="C2830" s="47" t="s">
        <v>2924</v>
      </c>
      <c r="D2830" s="69" t="s">
        <v>918</v>
      </c>
      <c r="E2830" s="47">
        <v>1977</v>
      </c>
      <c r="F2830" s="69" t="s">
        <v>812</v>
      </c>
      <c r="G2830" s="69" t="s">
        <v>904</v>
      </c>
      <c r="H2830" s="69" t="s">
        <v>5245</v>
      </c>
      <c r="I2830" s="70">
        <v>440.12993549602038</v>
      </c>
      <c r="J2830" s="47" t="s">
        <v>799</v>
      </c>
      <c r="K2830" s="47">
        <v>10</v>
      </c>
      <c r="L2830" s="71"/>
      <c r="M2830" s="47">
        <v>75</v>
      </c>
      <c r="N2830" s="48">
        <f t="shared" si="265"/>
        <v>180</v>
      </c>
      <c r="O2830" s="48">
        <f t="shared" si="266"/>
        <v>79223.388389283675</v>
      </c>
      <c r="P2830" s="72">
        <f t="shared" si="267"/>
        <v>7922.3388389283682</v>
      </c>
      <c r="Q2830" s="73">
        <f t="shared" si="268"/>
        <v>13071.859084231806</v>
      </c>
      <c r="R2830" s="48">
        <f t="shared" si="269"/>
        <v>100217.58631244385</v>
      </c>
      <c r="S2830" s="74">
        <f t="shared" si="270"/>
        <v>28</v>
      </c>
      <c r="T2830" s="6" t="s">
        <v>431</v>
      </c>
      <c r="U2830" s="47" t="s">
        <v>432</v>
      </c>
      <c r="V2830" s="47">
        <v>1</v>
      </c>
      <c r="W2830" s="47">
        <v>1</v>
      </c>
      <c r="X2830" s="47">
        <v>1</v>
      </c>
      <c r="Y2830" s="47">
        <v>1</v>
      </c>
      <c r="Z2830" s="75">
        <v>41494.619351851848</v>
      </c>
      <c r="AA2830" s="6" t="s">
        <v>433</v>
      </c>
      <c r="AB2830" s="47" t="s">
        <v>920</v>
      </c>
      <c r="AC2830" s="47" t="s">
        <v>12703</v>
      </c>
      <c r="AD2830" s="47" t="s">
        <v>12704</v>
      </c>
      <c r="AE2830" s="47" t="s">
        <v>12705</v>
      </c>
      <c r="AF2830" s="6" t="s">
        <v>12706</v>
      </c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</row>
    <row r="2831" spans="1:43" s="1" customFormat="1" ht="15.75" x14ac:dyDescent="0.25">
      <c r="A2831" s="47">
        <v>2835</v>
      </c>
      <c r="B2831" s="47" t="s">
        <v>12707</v>
      </c>
      <c r="C2831" s="47" t="s">
        <v>3905</v>
      </c>
      <c r="D2831" s="69" t="s">
        <v>2722</v>
      </c>
      <c r="E2831" s="47">
        <v>1995</v>
      </c>
      <c r="F2831" s="69" t="s">
        <v>553</v>
      </c>
      <c r="G2831" s="69" t="s">
        <v>6010</v>
      </c>
      <c r="H2831" s="69" t="s">
        <v>2723</v>
      </c>
      <c r="I2831" s="70">
        <v>306.01835588045151</v>
      </c>
      <c r="J2831" s="47" t="s">
        <v>430</v>
      </c>
      <c r="K2831" s="47">
        <v>8</v>
      </c>
      <c r="L2831" s="71"/>
      <c r="M2831" s="47">
        <v>75</v>
      </c>
      <c r="N2831" s="48">
        <f t="shared" si="265"/>
        <v>160</v>
      </c>
      <c r="O2831" s="48">
        <f t="shared" si="266"/>
        <v>48962.936940872241</v>
      </c>
      <c r="P2831" s="72">
        <f t="shared" si="267"/>
        <v>4896.2936940872241</v>
      </c>
      <c r="Q2831" s="73">
        <f t="shared" si="268"/>
        <v>8078.8845952439196</v>
      </c>
      <c r="R2831" s="48">
        <f t="shared" si="269"/>
        <v>61938.115230203388</v>
      </c>
      <c r="S2831" s="74">
        <f t="shared" si="270"/>
        <v>46</v>
      </c>
      <c r="T2831" s="6" t="s">
        <v>431</v>
      </c>
      <c r="U2831" s="47" t="s">
        <v>432</v>
      </c>
      <c r="V2831" s="47">
        <v>1</v>
      </c>
      <c r="W2831" s="47">
        <v>1</v>
      </c>
      <c r="X2831" s="47">
        <v>1</v>
      </c>
      <c r="Y2831" s="47">
        <v>1</v>
      </c>
      <c r="Z2831" s="75">
        <v>42901.433020833327</v>
      </c>
      <c r="AA2831" s="6" t="s">
        <v>433</v>
      </c>
      <c r="AB2831" s="47" t="s">
        <v>4343</v>
      </c>
      <c r="AC2831" s="47" t="s">
        <v>12708</v>
      </c>
      <c r="AD2831" s="47"/>
      <c r="AE2831" s="47" t="s">
        <v>12709</v>
      </c>
      <c r="AF2831" s="6" t="s">
        <v>12710</v>
      </c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</row>
    <row r="2832" spans="1:43" s="1" customFormat="1" ht="15.75" x14ac:dyDescent="0.25">
      <c r="A2832" s="47">
        <v>2836</v>
      </c>
      <c r="B2832" s="47" t="s">
        <v>12711</v>
      </c>
      <c r="C2832" s="47" t="s">
        <v>5462</v>
      </c>
      <c r="D2832" s="69" t="s">
        <v>2722</v>
      </c>
      <c r="E2832" s="47">
        <v>1995</v>
      </c>
      <c r="F2832" s="69" t="s">
        <v>553</v>
      </c>
      <c r="G2832" s="69" t="s">
        <v>3935</v>
      </c>
      <c r="H2832" s="69" t="s">
        <v>6010</v>
      </c>
      <c r="I2832" s="70">
        <v>587.00982779249978</v>
      </c>
      <c r="J2832" s="47" t="s">
        <v>430</v>
      </c>
      <c r="K2832" s="47">
        <v>8</v>
      </c>
      <c r="L2832" s="71"/>
      <c r="M2832" s="47">
        <v>75</v>
      </c>
      <c r="N2832" s="48">
        <f t="shared" si="265"/>
        <v>160</v>
      </c>
      <c r="O2832" s="48">
        <f t="shared" si="266"/>
        <v>93921.572446799968</v>
      </c>
      <c r="P2832" s="72">
        <f t="shared" si="267"/>
        <v>9392.1572446799964</v>
      </c>
      <c r="Q2832" s="73">
        <f t="shared" si="268"/>
        <v>15497.059453721995</v>
      </c>
      <c r="R2832" s="48">
        <f t="shared" si="269"/>
        <v>118810.78914520197</v>
      </c>
      <c r="S2832" s="74">
        <f t="shared" si="270"/>
        <v>46</v>
      </c>
      <c r="T2832" s="6" t="s">
        <v>431</v>
      </c>
      <c r="U2832" s="47" t="s">
        <v>432</v>
      </c>
      <c r="V2832" s="47">
        <v>1</v>
      </c>
      <c r="W2832" s="47">
        <v>1</v>
      </c>
      <c r="X2832" s="47">
        <v>1</v>
      </c>
      <c r="Y2832" s="47">
        <v>1</v>
      </c>
      <c r="Z2832" s="75">
        <v>44272.384537037047</v>
      </c>
      <c r="AA2832" s="6" t="s">
        <v>1221</v>
      </c>
      <c r="AB2832" s="47" t="s">
        <v>4343</v>
      </c>
      <c r="AC2832" s="47" t="s">
        <v>12712</v>
      </c>
      <c r="AD2832" s="47" t="s">
        <v>12008</v>
      </c>
      <c r="AE2832" s="47" t="s">
        <v>12713</v>
      </c>
      <c r="AF2832" s="6" t="s">
        <v>12714</v>
      </c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</row>
    <row r="2833" spans="1:43" s="1" customFormat="1" ht="31.5" x14ac:dyDescent="0.25">
      <c r="A2833" s="47">
        <v>2837</v>
      </c>
      <c r="B2833" s="47" t="s">
        <v>12715</v>
      </c>
      <c r="C2833" s="47" t="s">
        <v>3915</v>
      </c>
      <c r="D2833" s="69" t="s">
        <v>3916</v>
      </c>
      <c r="E2833" s="47">
        <v>1994</v>
      </c>
      <c r="F2833" s="69" t="s">
        <v>3923</v>
      </c>
      <c r="G2833" s="69" t="s">
        <v>2723</v>
      </c>
      <c r="H2833" s="69" t="s">
        <v>903</v>
      </c>
      <c r="I2833" s="70">
        <v>577.10611300291373</v>
      </c>
      <c r="J2833" s="47" t="s">
        <v>430</v>
      </c>
      <c r="K2833" s="47">
        <v>6</v>
      </c>
      <c r="L2833" s="71"/>
      <c r="M2833" s="47">
        <v>75</v>
      </c>
      <c r="N2833" s="48">
        <f t="shared" si="265"/>
        <v>140</v>
      </c>
      <c r="O2833" s="48">
        <f t="shared" si="266"/>
        <v>80794.855820407916</v>
      </c>
      <c r="P2833" s="72">
        <f t="shared" si="267"/>
        <v>8079.485582040792</v>
      </c>
      <c r="Q2833" s="73">
        <f t="shared" si="268"/>
        <v>13331.151210367307</v>
      </c>
      <c r="R2833" s="48">
        <f t="shared" si="269"/>
        <v>102205.49261281602</v>
      </c>
      <c r="S2833" s="74">
        <f t="shared" si="270"/>
        <v>45</v>
      </c>
      <c r="T2833" s="6" t="s">
        <v>431</v>
      </c>
      <c r="U2833" s="47" t="s">
        <v>432</v>
      </c>
      <c r="V2833" s="47">
        <v>1</v>
      </c>
      <c r="W2833" s="47">
        <v>1</v>
      </c>
      <c r="X2833" s="47">
        <v>1</v>
      </c>
      <c r="Y2833" s="47">
        <v>1</v>
      </c>
      <c r="Z2833" s="75">
        <v>44271.657407407409</v>
      </c>
      <c r="AA2833" s="6" t="s">
        <v>1221</v>
      </c>
      <c r="AB2833" s="47" t="s">
        <v>3917</v>
      </c>
      <c r="AC2833" s="47" t="s">
        <v>12716</v>
      </c>
      <c r="AD2833" s="47" t="s">
        <v>11990</v>
      </c>
      <c r="AE2833" s="47" t="s">
        <v>12717</v>
      </c>
      <c r="AF2833" s="6" t="s">
        <v>12718</v>
      </c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</row>
    <row r="2834" spans="1:43" s="1" customFormat="1" ht="47.25" x14ac:dyDescent="0.25">
      <c r="A2834" s="47">
        <v>2838</v>
      </c>
      <c r="B2834" s="47" t="s">
        <v>12719</v>
      </c>
      <c r="C2834" s="47" t="s">
        <v>4150</v>
      </c>
      <c r="D2834" s="69" t="s">
        <v>1913</v>
      </c>
      <c r="E2834" s="47">
        <v>1993</v>
      </c>
      <c r="F2834" s="69" t="s">
        <v>905</v>
      </c>
      <c r="G2834" s="69" t="s">
        <v>903</v>
      </c>
      <c r="H2834" s="69" t="s">
        <v>5944</v>
      </c>
      <c r="I2834" s="70">
        <v>413.17608704142373</v>
      </c>
      <c r="J2834" s="47" t="s">
        <v>430</v>
      </c>
      <c r="K2834" s="47">
        <v>10</v>
      </c>
      <c r="L2834" s="71"/>
      <c r="M2834" s="47">
        <v>75</v>
      </c>
      <c r="N2834" s="48">
        <f t="shared" si="265"/>
        <v>180</v>
      </c>
      <c r="O2834" s="48">
        <f t="shared" si="266"/>
        <v>74371.695667456268</v>
      </c>
      <c r="P2834" s="72">
        <f t="shared" si="267"/>
        <v>7437.169566745627</v>
      </c>
      <c r="Q2834" s="73">
        <f t="shared" si="268"/>
        <v>12271.329785130283</v>
      </c>
      <c r="R2834" s="48">
        <f t="shared" si="269"/>
        <v>94080.195019332168</v>
      </c>
      <c r="S2834" s="74">
        <f t="shared" si="270"/>
        <v>44</v>
      </c>
      <c r="T2834" s="6" t="s">
        <v>431</v>
      </c>
      <c r="U2834" s="47" t="s">
        <v>432</v>
      </c>
      <c r="V2834" s="47">
        <v>1</v>
      </c>
      <c r="W2834" s="47">
        <v>1</v>
      </c>
      <c r="X2834" s="47">
        <v>1</v>
      </c>
      <c r="Y2834" s="47">
        <v>1</v>
      </c>
      <c r="Z2834" s="75">
        <v>40855.637650462973</v>
      </c>
      <c r="AA2834" s="6" t="s">
        <v>433</v>
      </c>
      <c r="AB2834" s="47" t="s">
        <v>1914</v>
      </c>
      <c r="AC2834" s="47" t="s">
        <v>12720</v>
      </c>
      <c r="AD2834" s="47" t="s">
        <v>11982</v>
      </c>
      <c r="AE2834" s="47" t="s">
        <v>12721</v>
      </c>
      <c r="AF2834" s="6" t="s">
        <v>12722</v>
      </c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</row>
    <row r="2835" spans="1:43" s="1" customFormat="1" ht="47.25" x14ac:dyDescent="0.25">
      <c r="A2835" s="47">
        <v>2839</v>
      </c>
      <c r="B2835" s="47" t="s">
        <v>12723</v>
      </c>
      <c r="C2835" s="47" t="s">
        <v>4125</v>
      </c>
      <c r="D2835" s="69" t="s">
        <v>1913</v>
      </c>
      <c r="E2835" s="47">
        <v>1993</v>
      </c>
      <c r="F2835" s="69" t="s">
        <v>905</v>
      </c>
      <c r="G2835" s="69" t="s">
        <v>5944</v>
      </c>
      <c r="H2835" s="69" t="s">
        <v>4110</v>
      </c>
      <c r="I2835" s="70">
        <v>360.40799827101972</v>
      </c>
      <c r="J2835" s="47" t="s">
        <v>430</v>
      </c>
      <c r="K2835" s="47">
        <v>10</v>
      </c>
      <c r="L2835" s="71"/>
      <c r="M2835" s="47">
        <v>75</v>
      </c>
      <c r="N2835" s="48">
        <f t="shared" si="265"/>
        <v>180</v>
      </c>
      <c r="O2835" s="48">
        <f t="shared" si="266"/>
        <v>64873.439688783546</v>
      </c>
      <c r="P2835" s="72">
        <f t="shared" si="267"/>
        <v>6487.3439688783546</v>
      </c>
      <c r="Q2835" s="73">
        <f t="shared" si="268"/>
        <v>10704.117548649285</v>
      </c>
      <c r="R2835" s="48">
        <f t="shared" si="269"/>
        <v>82064.901206311188</v>
      </c>
      <c r="S2835" s="74">
        <f t="shared" si="270"/>
        <v>44</v>
      </c>
      <c r="T2835" s="6" t="s">
        <v>431</v>
      </c>
      <c r="U2835" s="47" t="s">
        <v>432</v>
      </c>
      <c r="V2835" s="47">
        <v>1</v>
      </c>
      <c r="W2835" s="47">
        <v>1</v>
      </c>
      <c r="X2835" s="47">
        <v>1</v>
      </c>
      <c r="Y2835" s="47">
        <v>1</v>
      </c>
      <c r="Z2835" s="75">
        <v>40855.637650462973</v>
      </c>
      <c r="AA2835" s="6" t="s">
        <v>433</v>
      </c>
      <c r="AB2835" s="47" t="s">
        <v>1914</v>
      </c>
      <c r="AC2835" s="47" t="s">
        <v>5987</v>
      </c>
      <c r="AD2835" s="47" t="s">
        <v>11974</v>
      </c>
      <c r="AE2835" s="47" t="s">
        <v>12724</v>
      </c>
      <c r="AF2835" s="6" t="s">
        <v>12725</v>
      </c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</row>
    <row r="2836" spans="1:43" s="1" customFormat="1" ht="47.25" x14ac:dyDescent="0.25">
      <c r="A2836" s="47">
        <v>2840</v>
      </c>
      <c r="B2836" s="47" t="s">
        <v>12726</v>
      </c>
      <c r="C2836" s="47" t="s">
        <v>4150</v>
      </c>
      <c r="D2836" s="69" t="s">
        <v>1913</v>
      </c>
      <c r="E2836" s="47">
        <v>1993</v>
      </c>
      <c r="F2836" s="69" t="s">
        <v>905</v>
      </c>
      <c r="G2836" s="69" t="s">
        <v>5944</v>
      </c>
      <c r="H2836" s="69" t="s">
        <v>4110</v>
      </c>
      <c r="I2836" s="70">
        <v>149.9087491890721</v>
      </c>
      <c r="J2836" s="47" t="s">
        <v>430</v>
      </c>
      <c r="K2836" s="47">
        <v>10</v>
      </c>
      <c r="L2836" s="71"/>
      <c r="M2836" s="47">
        <v>75</v>
      </c>
      <c r="N2836" s="48">
        <f t="shared" si="265"/>
        <v>180</v>
      </c>
      <c r="O2836" s="48">
        <f t="shared" si="266"/>
        <v>26983.574854032977</v>
      </c>
      <c r="P2836" s="72">
        <f t="shared" si="267"/>
        <v>2698.3574854032977</v>
      </c>
      <c r="Q2836" s="73">
        <f t="shared" si="268"/>
        <v>4452.2898509154411</v>
      </c>
      <c r="R2836" s="48">
        <f t="shared" si="269"/>
        <v>34134.222190351713</v>
      </c>
      <c r="S2836" s="74">
        <f t="shared" si="270"/>
        <v>44</v>
      </c>
      <c r="T2836" s="6" t="s">
        <v>431</v>
      </c>
      <c r="U2836" s="47" t="s">
        <v>432</v>
      </c>
      <c r="V2836" s="47">
        <v>1</v>
      </c>
      <c r="W2836" s="47">
        <v>1</v>
      </c>
      <c r="X2836" s="47">
        <v>1</v>
      </c>
      <c r="Y2836" s="47">
        <v>1</v>
      </c>
      <c r="Z2836" s="75">
        <v>40855.637650462973</v>
      </c>
      <c r="AA2836" s="6" t="s">
        <v>433</v>
      </c>
      <c r="AB2836" s="47" t="s">
        <v>1914</v>
      </c>
      <c r="AC2836" s="47" t="s">
        <v>5997</v>
      </c>
      <c r="AD2836" s="47" t="s">
        <v>5987</v>
      </c>
      <c r="AE2836" s="47" t="s">
        <v>12727</v>
      </c>
      <c r="AF2836" s="6" t="s">
        <v>12728</v>
      </c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</row>
    <row r="2837" spans="1:43" s="1" customFormat="1" ht="47.25" x14ac:dyDescent="0.25">
      <c r="A2837" s="47">
        <v>2841</v>
      </c>
      <c r="B2837" s="47" t="s">
        <v>12729</v>
      </c>
      <c r="C2837" s="47" t="s">
        <v>4150</v>
      </c>
      <c r="D2837" s="69" t="s">
        <v>1913</v>
      </c>
      <c r="E2837" s="47">
        <v>1993</v>
      </c>
      <c r="F2837" s="69" t="s">
        <v>905</v>
      </c>
      <c r="G2837" s="69" t="s">
        <v>903</v>
      </c>
      <c r="H2837" s="69" t="s">
        <v>5944</v>
      </c>
      <c r="I2837" s="70">
        <v>243.26163922401051</v>
      </c>
      <c r="J2837" s="47" t="s">
        <v>430</v>
      </c>
      <c r="K2837" s="47">
        <v>10</v>
      </c>
      <c r="L2837" s="71"/>
      <c r="M2837" s="47">
        <v>75</v>
      </c>
      <c r="N2837" s="48">
        <f t="shared" si="265"/>
        <v>180</v>
      </c>
      <c r="O2837" s="48">
        <f t="shared" si="266"/>
        <v>43787.095060321888</v>
      </c>
      <c r="P2837" s="72">
        <f t="shared" si="267"/>
        <v>4378.709506032189</v>
      </c>
      <c r="Q2837" s="73">
        <f t="shared" si="268"/>
        <v>7224.8706849531109</v>
      </c>
      <c r="R2837" s="48">
        <f t="shared" si="269"/>
        <v>55390.675251307184</v>
      </c>
      <c r="S2837" s="74">
        <f t="shared" si="270"/>
        <v>44</v>
      </c>
      <c r="T2837" s="6" t="s">
        <v>431</v>
      </c>
      <c r="U2837" s="47" t="s">
        <v>432</v>
      </c>
      <c r="V2837" s="47">
        <v>1</v>
      </c>
      <c r="W2837" s="47">
        <v>1</v>
      </c>
      <c r="X2837" s="47">
        <v>1</v>
      </c>
      <c r="Y2837" s="47">
        <v>1</v>
      </c>
      <c r="Z2837" s="75">
        <v>40855.637650462973</v>
      </c>
      <c r="AA2837" s="6" t="s">
        <v>433</v>
      </c>
      <c r="AB2837" s="47" t="s">
        <v>1914</v>
      </c>
      <c r="AC2837" s="47" t="s">
        <v>6002</v>
      </c>
      <c r="AD2837" s="47" t="s">
        <v>10363</v>
      </c>
      <c r="AE2837" s="47" t="s">
        <v>12730</v>
      </c>
      <c r="AF2837" s="6" t="s">
        <v>12731</v>
      </c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</row>
    <row r="2838" spans="1:43" s="1" customFormat="1" ht="47.25" x14ac:dyDescent="0.25">
      <c r="A2838" s="47">
        <v>2842</v>
      </c>
      <c r="B2838" s="47" t="s">
        <v>12732</v>
      </c>
      <c r="C2838" s="47" t="s">
        <v>4150</v>
      </c>
      <c r="D2838" s="69" t="s">
        <v>1913</v>
      </c>
      <c r="E2838" s="47">
        <v>1993</v>
      </c>
      <c r="F2838" s="69" t="s">
        <v>905</v>
      </c>
      <c r="G2838" s="69" t="s">
        <v>903</v>
      </c>
      <c r="H2838" s="69" t="s">
        <v>5944</v>
      </c>
      <c r="I2838" s="70">
        <v>381.28307775669572</v>
      </c>
      <c r="J2838" s="47" t="s">
        <v>430</v>
      </c>
      <c r="K2838" s="47">
        <v>10</v>
      </c>
      <c r="L2838" s="71"/>
      <c r="M2838" s="47">
        <v>75</v>
      </c>
      <c r="N2838" s="48">
        <f t="shared" si="265"/>
        <v>180</v>
      </c>
      <c r="O2838" s="48">
        <f t="shared" si="266"/>
        <v>68630.953996205222</v>
      </c>
      <c r="P2838" s="72">
        <f t="shared" si="267"/>
        <v>6863.0953996205226</v>
      </c>
      <c r="Q2838" s="73">
        <f t="shared" si="268"/>
        <v>11324.107409373861</v>
      </c>
      <c r="R2838" s="48">
        <f t="shared" si="269"/>
        <v>86818.1568051996</v>
      </c>
      <c r="S2838" s="74">
        <f t="shared" si="270"/>
        <v>44</v>
      </c>
      <c r="T2838" s="6" t="s">
        <v>431</v>
      </c>
      <c r="U2838" s="47" t="s">
        <v>432</v>
      </c>
      <c r="V2838" s="47">
        <v>1</v>
      </c>
      <c r="W2838" s="47">
        <v>1</v>
      </c>
      <c r="X2838" s="47">
        <v>1</v>
      </c>
      <c r="Y2838" s="47">
        <v>1</v>
      </c>
      <c r="Z2838" s="75">
        <v>40855.637650462973</v>
      </c>
      <c r="AA2838" s="6" t="s">
        <v>433</v>
      </c>
      <c r="AB2838" s="47" t="s">
        <v>1914</v>
      </c>
      <c r="AC2838" s="47" t="s">
        <v>11986</v>
      </c>
      <c r="AD2838" s="47" t="s">
        <v>12720</v>
      </c>
      <c r="AE2838" s="47" t="s">
        <v>12733</v>
      </c>
      <c r="AF2838" s="6" t="s">
        <v>12734</v>
      </c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</row>
    <row r="2839" spans="1:43" s="1" customFormat="1" ht="47.25" x14ac:dyDescent="0.25">
      <c r="A2839" s="47">
        <v>2843</v>
      </c>
      <c r="B2839" s="47" t="s">
        <v>12735</v>
      </c>
      <c r="C2839" s="47" t="s">
        <v>4125</v>
      </c>
      <c r="D2839" s="69" t="s">
        <v>1913</v>
      </c>
      <c r="E2839" s="47">
        <v>1993</v>
      </c>
      <c r="F2839" s="69" t="s">
        <v>4110</v>
      </c>
      <c r="G2839" s="69" t="s">
        <v>905</v>
      </c>
      <c r="H2839" s="69" t="s">
        <v>5939</v>
      </c>
      <c r="I2839" s="70">
        <v>181.47560110383739</v>
      </c>
      <c r="J2839" s="47" t="s">
        <v>430</v>
      </c>
      <c r="K2839" s="47">
        <v>10</v>
      </c>
      <c r="L2839" s="71"/>
      <c r="M2839" s="47">
        <v>75</v>
      </c>
      <c r="N2839" s="48">
        <f t="shared" si="265"/>
        <v>180</v>
      </c>
      <c r="O2839" s="48">
        <f t="shared" si="266"/>
        <v>32665.60819869073</v>
      </c>
      <c r="P2839" s="72">
        <f t="shared" si="267"/>
        <v>3266.5608198690734</v>
      </c>
      <c r="Q2839" s="73">
        <f t="shared" si="268"/>
        <v>5389.8253527839706</v>
      </c>
      <c r="R2839" s="48">
        <f t="shared" si="269"/>
        <v>41321.994371343775</v>
      </c>
      <c r="S2839" s="74">
        <f t="shared" si="270"/>
        <v>44</v>
      </c>
      <c r="T2839" s="6" t="s">
        <v>431</v>
      </c>
      <c r="U2839" s="47" t="s">
        <v>432</v>
      </c>
      <c r="V2839" s="47">
        <v>1</v>
      </c>
      <c r="W2839" s="47">
        <v>1</v>
      </c>
      <c r="X2839" s="47">
        <v>1</v>
      </c>
      <c r="Y2839" s="47">
        <v>1</v>
      </c>
      <c r="Z2839" s="75">
        <v>40855.637650462973</v>
      </c>
      <c r="AA2839" s="6" t="s">
        <v>433</v>
      </c>
      <c r="AB2839" s="47" t="s">
        <v>1914</v>
      </c>
      <c r="AC2839" s="47" t="s">
        <v>5972</v>
      </c>
      <c r="AD2839" s="47" t="s">
        <v>5940</v>
      </c>
      <c r="AE2839" s="47" t="s">
        <v>12736</v>
      </c>
      <c r="AF2839" s="6" t="s">
        <v>12737</v>
      </c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</row>
    <row r="2840" spans="1:43" s="1" customFormat="1" ht="47.25" x14ac:dyDescent="0.25">
      <c r="A2840" s="47">
        <v>2844</v>
      </c>
      <c r="B2840" s="47" t="s">
        <v>12738</v>
      </c>
      <c r="C2840" s="47" t="s">
        <v>4125</v>
      </c>
      <c r="D2840" s="69" t="s">
        <v>1913</v>
      </c>
      <c r="E2840" s="47">
        <v>1993</v>
      </c>
      <c r="F2840" s="69" t="s">
        <v>905</v>
      </c>
      <c r="G2840" s="69" t="s">
        <v>4110</v>
      </c>
      <c r="H2840" s="69" t="s">
        <v>5371</v>
      </c>
      <c r="I2840" s="70">
        <v>728.0879765993177</v>
      </c>
      <c r="J2840" s="47" t="s">
        <v>430</v>
      </c>
      <c r="K2840" s="47">
        <v>10</v>
      </c>
      <c r="L2840" s="71"/>
      <c r="M2840" s="47">
        <v>75</v>
      </c>
      <c r="N2840" s="48">
        <f t="shared" si="265"/>
        <v>180</v>
      </c>
      <c r="O2840" s="48">
        <f t="shared" si="266"/>
        <v>131055.83578787718</v>
      </c>
      <c r="P2840" s="72">
        <f t="shared" si="267"/>
        <v>13105.583578787719</v>
      </c>
      <c r="Q2840" s="73">
        <f t="shared" si="268"/>
        <v>21624.212904999735</v>
      </c>
      <c r="R2840" s="48">
        <f t="shared" si="269"/>
        <v>165785.63227166462</v>
      </c>
      <c r="S2840" s="74">
        <f t="shared" si="270"/>
        <v>44</v>
      </c>
      <c r="T2840" s="6" t="s">
        <v>431</v>
      </c>
      <c r="U2840" s="47" t="s">
        <v>432</v>
      </c>
      <c r="V2840" s="47">
        <v>1</v>
      </c>
      <c r="W2840" s="47">
        <v>1</v>
      </c>
      <c r="X2840" s="47">
        <v>1</v>
      </c>
      <c r="Y2840" s="47">
        <v>1</v>
      </c>
      <c r="Z2840" s="75">
        <v>40855.637650462973</v>
      </c>
      <c r="AA2840" s="6" t="s">
        <v>433</v>
      </c>
      <c r="AB2840" s="47" t="s">
        <v>1914</v>
      </c>
      <c r="AC2840" s="47" t="s">
        <v>11978</v>
      </c>
      <c r="AD2840" s="47"/>
      <c r="AE2840" s="47" t="s">
        <v>12739</v>
      </c>
      <c r="AF2840" s="6" t="s">
        <v>12740</v>
      </c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</row>
    <row r="2841" spans="1:43" s="1" customFormat="1" ht="47.25" x14ac:dyDescent="0.25">
      <c r="A2841" s="47">
        <v>2845</v>
      </c>
      <c r="B2841" s="47" t="s">
        <v>12741</v>
      </c>
      <c r="C2841" s="47" t="s">
        <v>1751</v>
      </c>
      <c r="D2841" s="69" t="s">
        <v>1913</v>
      </c>
      <c r="E2841" s="47">
        <v>1993</v>
      </c>
      <c r="F2841" s="69" t="s">
        <v>812</v>
      </c>
      <c r="G2841" s="69" t="s">
        <v>4207</v>
      </c>
      <c r="H2841" s="69" t="s">
        <v>1600</v>
      </c>
      <c r="I2841" s="70">
        <v>502.59903801814193</v>
      </c>
      <c r="J2841" s="47" t="s">
        <v>430</v>
      </c>
      <c r="K2841" s="47">
        <v>10</v>
      </c>
      <c r="L2841" s="71"/>
      <c r="M2841" s="47">
        <v>75</v>
      </c>
      <c r="N2841" s="48">
        <f t="shared" si="265"/>
        <v>180</v>
      </c>
      <c r="O2841" s="48">
        <f t="shared" si="266"/>
        <v>90467.826843265546</v>
      </c>
      <c r="P2841" s="72">
        <f t="shared" si="267"/>
        <v>9046.7826843265557</v>
      </c>
      <c r="Q2841" s="73">
        <f t="shared" si="268"/>
        <v>14927.191429138813</v>
      </c>
      <c r="R2841" s="48">
        <f t="shared" si="269"/>
        <v>114441.80095673091</v>
      </c>
      <c r="S2841" s="74">
        <f t="shared" si="270"/>
        <v>44</v>
      </c>
      <c r="T2841" s="6" t="s">
        <v>431</v>
      </c>
      <c r="U2841" s="47" t="s">
        <v>432</v>
      </c>
      <c r="V2841" s="47">
        <v>1</v>
      </c>
      <c r="W2841" s="47">
        <v>1</v>
      </c>
      <c r="X2841" s="47">
        <v>1</v>
      </c>
      <c r="Y2841" s="47">
        <v>1</v>
      </c>
      <c r="Z2841" s="75">
        <v>41134.57607638889</v>
      </c>
      <c r="AA2841" s="6" t="s">
        <v>606</v>
      </c>
      <c r="AB2841" s="47" t="s">
        <v>1914</v>
      </c>
      <c r="AC2841" s="47" t="s">
        <v>4208</v>
      </c>
      <c r="AD2841" s="47" t="s">
        <v>12742</v>
      </c>
      <c r="AE2841" s="47" t="s">
        <v>12743</v>
      </c>
      <c r="AF2841" s="6" t="s">
        <v>12744</v>
      </c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</row>
    <row r="2842" spans="1:43" s="1" customFormat="1" ht="47.25" x14ac:dyDescent="0.25">
      <c r="A2842" s="47">
        <v>2846</v>
      </c>
      <c r="B2842" s="47" t="s">
        <v>12745</v>
      </c>
      <c r="C2842" s="47" t="s">
        <v>1751</v>
      </c>
      <c r="D2842" s="69" t="s">
        <v>1913</v>
      </c>
      <c r="E2842" s="47">
        <v>1993</v>
      </c>
      <c r="F2842" s="69" t="s">
        <v>812</v>
      </c>
      <c r="G2842" s="69" t="s">
        <v>4207</v>
      </c>
      <c r="H2842" s="69" t="s">
        <v>1600</v>
      </c>
      <c r="I2842" s="70">
        <v>418.20502948869961</v>
      </c>
      <c r="J2842" s="47" t="s">
        <v>430</v>
      </c>
      <c r="K2842" s="47">
        <v>10</v>
      </c>
      <c r="L2842" s="71"/>
      <c r="M2842" s="47">
        <v>75</v>
      </c>
      <c r="N2842" s="48">
        <f t="shared" si="265"/>
        <v>180</v>
      </c>
      <c r="O2842" s="48">
        <f t="shared" si="266"/>
        <v>75276.905307965935</v>
      </c>
      <c r="P2842" s="72">
        <f t="shared" si="267"/>
        <v>7527.6905307965935</v>
      </c>
      <c r="Q2842" s="73">
        <f t="shared" si="268"/>
        <v>12420.68937581438</v>
      </c>
      <c r="R2842" s="48">
        <f t="shared" si="269"/>
        <v>95225.285214576914</v>
      </c>
      <c r="S2842" s="74">
        <f t="shared" si="270"/>
        <v>44</v>
      </c>
      <c r="T2842" s="6" t="s">
        <v>431</v>
      </c>
      <c r="U2842" s="47" t="s">
        <v>432</v>
      </c>
      <c r="V2842" s="47">
        <v>1</v>
      </c>
      <c r="W2842" s="47">
        <v>1</v>
      </c>
      <c r="X2842" s="47">
        <v>1</v>
      </c>
      <c r="Y2842" s="47">
        <v>1</v>
      </c>
      <c r="Z2842" s="75">
        <v>40855.637650462973</v>
      </c>
      <c r="AA2842" s="6" t="s">
        <v>433</v>
      </c>
      <c r="AB2842" s="47" t="s">
        <v>1914</v>
      </c>
      <c r="AC2842" s="47" t="s">
        <v>12746</v>
      </c>
      <c r="AD2842" s="47" t="s">
        <v>11953</v>
      </c>
      <c r="AE2842" s="47" t="s">
        <v>12747</v>
      </c>
      <c r="AF2842" s="6" t="s">
        <v>12748</v>
      </c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</row>
    <row r="2843" spans="1:43" s="1" customFormat="1" ht="47.25" x14ac:dyDescent="0.25">
      <c r="A2843" s="47">
        <v>2847</v>
      </c>
      <c r="B2843" s="47" t="s">
        <v>12749</v>
      </c>
      <c r="C2843" s="47" t="s">
        <v>1762</v>
      </c>
      <c r="D2843" s="69" t="s">
        <v>1913</v>
      </c>
      <c r="E2843" s="47">
        <v>1993</v>
      </c>
      <c r="F2843" s="69" t="s">
        <v>812</v>
      </c>
      <c r="G2843" s="69" t="s">
        <v>1818</v>
      </c>
      <c r="H2843" s="69" t="s">
        <v>904</v>
      </c>
      <c r="I2843" s="70">
        <v>341.30017218537898</v>
      </c>
      <c r="J2843" s="47" t="s">
        <v>430</v>
      </c>
      <c r="K2843" s="47">
        <v>10</v>
      </c>
      <c r="L2843" s="71"/>
      <c r="M2843" s="47">
        <v>75</v>
      </c>
      <c r="N2843" s="48">
        <f t="shared" ref="N2843:N2906" si="271">IF(K2843=4,100,IF(K2843=6,140,IF(K2843=8,160,IF(K2843=10,180,IF(K2843=12,200,IF(K2843=14,225,IF(K2843=16,275,IF(K2843=18,350,0))))))))</f>
        <v>180</v>
      </c>
      <c r="O2843" s="48">
        <f t="shared" si="266"/>
        <v>61434.030993368215</v>
      </c>
      <c r="P2843" s="72">
        <f t="shared" si="267"/>
        <v>6143.4030993368215</v>
      </c>
      <c r="Q2843" s="73">
        <f t="shared" si="268"/>
        <v>10136.615113905755</v>
      </c>
      <c r="R2843" s="48">
        <f t="shared" si="269"/>
        <v>77714.049206610798</v>
      </c>
      <c r="S2843" s="74">
        <f t="shared" si="270"/>
        <v>44</v>
      </c>
      <c r="T2843" s="6" t="s">
        <v>431</v>
      </c>
      <c r="U2843" s="47" t="s">
        <v>432</v>
      </c>
      <c r="V2843" s="47">
        <v>1</v>
      </c>
      <c r="W2843" s="47">
        <v>1</v>
      </c>
      <c r="X2843" s="47">
        <v>1</v>
      </c>
      <c r="Y2843" s="47">
        <v>1</v>
      </c>
      <c r="Z2843" s="75">
        <v>40855.637650462973</v>
      </c>
      <c r="AA2843" s="6" t="s">
        <v>433</v>
      </c>
      <c r="AB2843" s="47" t="s">
        <v>1914</v>
      </c>
      <c r="AC2843" s="47" t="s">
        <v>11949</v>
      </c>
      <c r="AD2843" s="47"/>
      <c r="AE2843" s="47" t="s">
        <v>12750</v>
      </c>
      <c r="AF2843" s="6" t="s">
        <v>12751</v>
      </c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</row>
    <row r="2844" spans="1:43" s="1" customFormat="1" ht="15.75" x14ac:dyDescent="0.25">
      <c r="A2844" s="47">
        <v>2848</v>
      </c>
      <c r="B2844" s="47" t="s">
        <v>12752</v>
      </c>
      <c r="C2844" s="47" t="s">
        <v>1862</v>
      </c>
      <c r="D2844" s="69" t="s">
        <v>1863</v>
      </c>
      <c r="E2844" s="47">
        <v>1998</v>
      </c>
      <c r="F2844" s="69" t="s">
        <v>622</v>
      </c>
      <c r="G2844" s="69" t="s">
        <v>2024</v>
      </c>
      <c r="H2844" s="69" t="s">
        <v>442</v>
      </c>
      <c r="I2844" s="70">
        <v>6.8798839821710036</v>
      </c>
      <c r="J2844" s="47" t="s">
        <v>430</v>
      </c>
      <c r="K2844" s="47">
        <v>12</v>
      </c>
      <c r="L2844" s="71"/>
      <c r="M2844" s="47">
        <v>75</v>
      </c>
      <c r="N2844" s="48">
        <f t="shared" si="271"/>
        <v>200</v>
      </c>
      <c r="O2844" s="48">
        <f t="shared" si="266"/>
        <v>1375.9767964342007</v>
      </c>
      <c r="P2844" s="72">
        <f t="shared" si="267"/>
        <v>137.59767964342007</v>
      </c>
      <c r="Q2844" s="73">
        <f t="shared" si="268"/>
        <v>227.0361714116431</v>
      </c>
      <c r="R2844" s="48">
        <f t="shared" si="269"/>
        <v>1740.6106474892638</v>
      </c>
      <c r="S2844" s="74">
        <f t="shared" si="270"/>
        <v>49</v>
      </c>
      <c r="T2844" s="6" t="s">
        <v>431</v>
      </c>
      <c r="U2844" s="47" t="s">
        <v>432</v>
      </c>
      <c r="V2844" s="47">
        <v>1</v>
      </c>
      <c r="W2844" s="47">
        <v>1</v>
      </c>
      <c r="X2844" s="47">
        <v>1</v>
      </c>
      <c r="Y2844" s="47">
        <v>1</v>
      </c>
      <c r="Z2844" s="75">
        <v>40855.637650462973</v>
      </c>
      <c r="AA2844" s="6" t="s">
        <v>433</v>
      </c>
      <c r="AB2844" s="47" t="s">
        <v>1866</v>
      </c>
      <c r="AC2844" s="47" t="s">
        <v>4230</v>
      </c>
      <c r="AD2844" s="47" t="s">
        <v>2773</v>
      </c>
      <c r="AE2844" s="47" t="s">
        <v>12753</v>
      </c>
      <c r="AF2844" s="6" t="s">
        <v>12754</v>
      </c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</row>
    <row r="2845" spans="1:43" s="1" customFormat="1" ht="15.75" x14ac:dyDescent="0.25">
      <c r="A2845" s="47">
        <v>2849</v>
      </c>
      <c r="B2845" s="47" t="s">
        <v>12755</v>
      </c>
      <c r="C2845" s="47" t="s">
        <v>5478</v>
      </c>
      <c r="D2845" s="69" t="s">
        <v>11816</v>
      </c>
      <c r="E2845" s="47">
        <v>1985</v>
      </c>
      <c r="F2845" s="69" t="s">
        <v>3935</v>
      </c>
      <c r="G2845" s="69" t="s">
        <v>903</v>
      </c>
      <c r="H2845" s="69" t="s">
        <v>5485</v>
      </c>
      <c r="I2845" s="70">
        <v>474.82231571479639</v>
      </c>
      <c r="J2845" s="47" t="s">
        <v>430</v>
      </c>
      <c r="K2845" s="47">
        <v>12</v>
      </c>
      <c r="L2845" s="71"/>
      <c r="M2845" s="47">
        <v>75</v>
      </c>
      <c r="N2845" s="48">
        <f t="shared" si="271"/>
        <v>200</v>
      </c>
      <c r="O2845" s="48">
        <f t="shared" si="266"/>
        <v>94964.463142959285</v>
      </c>
      <c r="P2845" s="72">
        <f t="shared" si="267"/>
        <v>9496.4463142959285</v>
      </c>
      <c r="Q2845" s="73">
        <f t="shared" si="268"/>
        <v>15669.136418588281</v>
      </c>
      <c r="R2845" s="48">
        <f t="shared" si="269"/>
        <v>120130.0458758435</v>
      </c>
      <c r="S2845" s="74">
        <f t="shared" si="270"/>
        <v>36</v>
      </c>
      <c r="T2845" s="6" t="s">
        <v>431</v>
      </c>
      <c r="U2845" s="47" t="s">
        <v>432</v>
      </c>
      <c r="V2845" s="47">
        <v>1</v>
      </c>
      <c r="W2845" s="47">
        <v>1</v>
      </c>
      <c r="X2845" s="47">
        <v>1</v>
      </c>
      <c r="Y2845" s="47">
        <v>1</v>
      </c>
      <c r="Z2845" s="75">
        <v>43991.371527777788</v>
      </c>
      <c r="AA2845" s="6" t="s">
        <v>1221</v>
      </c>
      <c r="AB2845" s="47" t="s">
        <v>4343</v>
      </c>
      <c r="AC2845" s="47" t="s">
        <v>12756</v>
      </c>
      <c r="AD2845" s="47" t="s">
        <v>12757</v>
      </c>
      <c r="AE2845" s="47" t="s">
        <v>12758</v>
      </c>
      <c r="AF2845" s="6" t="s">
        <v>12759</v>
      </c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</row>
    <row r="2846" spans="1:43" s="1" customFormat="1" ht="47.25" x14ac:dyDescent="0.25">
      <c r="A2846" s="47">
        <v>2850</v>
      </c>
      <c r="B2846" s="47" t="s">
        <v>12760</v>
      </c>
      <c r="C2846" s="47" t="s">
        <v>5462</v>
      </c>
      <c r="D2846" s="69" t="s">
        <v>1743</v>
      </c>
      <c r="E2846" s="47">
        <v>1981</v>
      </c>
      <c r="F2846" s="69" t="s">
        <v>3935</v>
      </c>
      <c r="G2846" s="69" t="s">
        <v>5472</v>
      </c>
      <c r="H2846" s="69" t="s">
        <v>553</v>
      </c>
      <c r="I2846" s="70">
        <v>126.7512273882971</v>
      </c>
      <c r="J2846" s="47" t="s">
        <v>430</v>
      </c>
      <c r="K2846" s="47">
        <v>12</v>
      </c>
      <c r="L2846" s="71"/>
      <c r="M2846" s="47">
        <v>75</v>
      </c>
      <c r="N2846" s="48">
        <f t="shared" si="271"/>
        <v>200</v>
      </c>
      <c r="O2846" s="48">
        <f t="shared" si="266"/>
        <v>25350.24547765942</v>
      </c>
      <c r="P2846" s="72">
        <f t="shared" si="267"/>
        <v>2535.0245477659423</v>
      </c>
      <c r="Q2846" s="73">
        <f t="shared" si="268"/>
        <v>4182.7905038138042</v>
      </c>
      <c r="R2846" s="48">
        <f t="shared" si="269"/>
        <v>32068.060529239166</v>
      </c>
      <c r="S2846" s="74">
        <f t="shared" si="270"/>
        <v>32</v>
      </c>
      <c r="T2846" s="6" t="s">
        <v>431</v>
      </c>
      <c r="U2846" s="47" t="s">
        <v>432</v>
      </c>
      <c r="V2846" s="47">
        <v>1</v>
      </c>
      <c r="W2846" s="47">
        <v>1</v>
      </c>
      <c r="X2846" s="47">
        <v>1</v>
      </c>
      <c r="Y2846" s="47">
        <v>1</v>
      </c>
      <c r="Z2846" s="75">
        <v>44272.385578703703</v>
      </c>
      <c r="AA2846" s="6" t="s">
        <v>1221</v>
      </c>
      <c r="AB2846" s="47" t="s">
        <v>1745</v>
      </c>
      <c r="AC2846" s="47" t="s">
        <v>9392</v>
      </c>
      <c r="AD2846" s="47" t="s">
        <v>12761</v>
      </c>
      <c r="AE2846" s="47" t="s">
        <v>12762</v>
      </c>
      <c r="AF2846" s="6" t="s">
        <v>12763</v>
      </c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</row>
    <row r="2847" spans="1:43" s="1" customFormat="1" ht="15.75" x14ac:dyDescent="0.25">
      <c r="A2847" s="47">
        <v>2851</v>
      </c>
      <c r="B2847" s="47" t="s">
        <v>12764</v>
      </c>
      <c r="C2847" s="47" t="s">
        <v>6132</v>
      </c>
      <c r="D2847" s="69" t="s">
        <v>3532</v>
      </c>
      <c r="E2847" s="47">
        <v>1989</v>
      </c>
      <c r="F2847" s="69" t="s">
        <v>1334</v>
      </c>
      <c r="G2847" s="69" t="s">
        <v>3487</v>
      </c>
      <c r="H2847" s="69" t="s">
        <v>3508</v>
      </c>
      <c r="I2847" s="70">
        <v>578.61534153060302</v>
      </c>
      <c r="J2847" s="47" t="s">
        <v>430</v>
      </c>
      <c r="K2847" s="47">
        <v>10</v>
      </c>
      <c r="L2847" s="71"/>
      <c r="M2847" s="47">
        <v>75</v>
      </c>
      <c r="N2847" s="48">
        <f t="shared" si="271"/>
        <v>180</v>
      </c>
      <c r="O2847" s="48">
        <f t="shared" si="266"/>
        <v>104150.76147550854</v>
      </c>
      <c r="P2847" s="72">
        <f t="shared" si="267"/>
        <v>10415.076147550855</v>
      </c>
      <c r="Q2847" s="73">
        <f t="shared" si="268"/>
        <v>17184.875643458909</v>
      </c>
      <c r="R2847" s="48">
        <f t="shared" si="269"/>
        <v>131750.71326651832</v>
      </c>
      <c r="S2847" s="74">
        <f t="shared" si="270"/>
        <v>40</v>
      </c>
      <c r="T2847" s="6" t="s">
        <v>431</v>
      </c>
      <c r="U2847" s="47" t="s">
        <v>432</v>
      </c>
      <c r="V2847" s="47">
        <v>1</v>
      </c>
      <c r="W2847" s="47">
        <v>1</v>
      </c>
      <c r="X2847" s="47">
        <v>1</v>
      </c>
      <c r="Y2847" s="47">
        <v>1</v>
      </c>
      <c r="Z2847" s="75">
        <v>44263.554722222223</v>
      </c>
      <c r="AA2847" s="6" t="s">
        <v>1221</v>
      </c>
      <c r="AB2847" s="47" t="s">
        <v>3535</v>
      </c>
      <c r="AC2847" s="47" t="s">
        <v>12765</v>
      </c>
      <c r="AD2847" s="47" t="s">
        <v>6138</v>
      </c>
      <c r="AE2847" s="47" t="s">
        <v>12766</v>
      </c>
      <c r="AF2847" s="6" t="s">
        <v>12767</v>
      </c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</row>
    <row r="2848" spans="1:43" s="1" customFormat="1" ht="15.75" x14ac:dyDescent="0.25">
      <c r="A2848" s="47">
        <v>2852</v>
      </c>
      <c r="B2848" s="47" t="s">
        <v>12768</v>
      </c>
      <c r="C2848" s="47" t="s">
        <v>1332</v>
      </c>
      <c r="D2848" s="69" t="s">
        <v>3532</v>
      </c>
      <c r="E2848" s="47">
        <v>1989</v>
      </c>
      <c r="F2848" s="69" t="s">
        <v>12769</v>
      </c>
      <c r="G2848" s="69" t="s">
        <v>11911</v>
      </c>
      <c r="H2848" s="69" t="s">
        <v>3487</v>
      </c>
      <c r="I2848" s="70">
        <v>525.68755197714825</v>
      </c>
      <c r="J2848" s="47" t="s">
        <v>430</v>
      </c>
      <c r="K2848" s="47">
        <v>10</v>
      </c>
      <c r="L2848" s="71"/>
      <c r="M2848" s="47">
        <v>75</v>
      </c>
      <c r="N2848" s="48">
        <f t="shared" si="271"/>
        <v>180</v>
      </c>
      <c r="O2848" s="48">
        <f t="shared" si="266"/>
        <v>94623.759355886679</v>
      </c>
      <c r="P2848" s="72">
        <f t="shared" si="267"/>
        <v>9462.3759355886687</v>
      </c>
      <c r="Q2848" s="73">
        <f t="shared" si="268"/>
        <v>15612.920293721301</v>
      </c>
      <c r="R2848" s="48">
        <f t="shared" si="269"/>
        <v>119699.05558519665</v>
      </c>
      <c r="S2848" s="74">
        <f t="shared" si="270"/>
        <v>40</v>
      </c>
      <c r="T2848" s="6" t="s">
        <v>431</v>
      </c>
      <c r="U2848" s="47" t="s">
        <v>432</v>
      </c>
      <c r="V2848" s="47">
        <v>1</v>
      </c>
      <c r="W2848" s="47">
        <v>1</v>
      </c>
      <c r="X2848" s="47">
        <v>1</v>
      </c>
      <c r="Y2848" s="47">
        <v>1</v>
      </c>
      <c r="Z2848" s="75">
        <v>44263.518773148149</v>
      </c>
      <c r="AA2848" s="6" t="s">
        <v>1221</v>
      </c>
      <c r="AB2848" s="47" t="s">
        <v>3535</v>
      </c>
      <c r="AC2848" s="47" t="s">
        <v>11913</v>
      </c>
      <c r="AD2848" s="47" t="s">
        <v>11921</v>
      </c>
      <c r="AE2848" s="47" t="s">
        <v>12770</v>
      </c>
      <c r="AF2848" s="6" t="s">
        <v>12771</v>
      </c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</row>
    <row r="2849" spans="1:43" s="1" customFormat="1" ht="15.75" x14ac:dyDescent="0.25">
      <c r="A2849" s="47">
        <v>2853</v>
      </c>
      <c r="B2849" s="47" t="s">
        <v>12772</v>
      </c>
      <c r="C2849" s="47" t="s">
        <v>6132</v>
      </c>
      <c r="D2849" s="69" t="s">
        <v>3532</v>
      </c>
      <c r="E2849" s="47">
        <v>1989</v>
      </c>
      <c r="F2849" s="69" t="s">
        <v>1334</v>
      </c>
      <c r="G2849" s="69" t="s">
        <v>3487</v>
      </c>
      <c r="H2849" s="69" t="s">
        <v>3508</v>
      </c>
      <c r="I2849" s="70">
        <v>604.38488708920352</v>
      </c>
      <c r="J2849" s="47" t="s">
        <v>430</v>
      </c>
      <c r="K2849" s="47">
        <v>10</v>
      </c>
      <c r="L2849" s="71"/>
      <c r="M2849" s="47">
        <v>75</v>
      </c>
      <c r="N2849" s="48">
        <f t="shared" si="271"/>
        <v>180</v>
      </c>
      <c r="O2849" s="48">
        <f t="shared" si="266"/>
        <v>108789.27967605663</v>
      </c>
      <c r="P2849" s="72">
        <f t="shared" si="267"/>
        <v>10878.927967605663</v>
      </c>
      <c r="Q2849" s="73">
        <f t="shared" si="268"/>
        <v>17950.231146549344</v>
      </c>
      <c r="R2849" s="48">
        <f t="shared" si="269"/>
        <v>137618.43879021163</v>
      </c>
      <c r="S2849" s="74">
        <f t="shared" si="270"/>
        <v>40</v>
      </c>
      <c r="T2849" s="6" t="s">
        <v>431</v>
      </c>
      <c r="U2849" s="47" t="s">
        <v>432</v>
      </c>
      <c r="V2849" s="47">
        <v>1</v>
      </c>
      <c r="W2849" s="47">
        <v>1</v>
      </c>
      <c r="X2849" s="47">
        <v>1</v>
      </c>
      <c r="Y2849" s="47">
        <v>1</v>
      </c>
      <c r="Z2849" s="75">
        <v>44263.554097222222</v>
      </c>
      <c r="AA2849" s="6" t="s">
        <v>1221</v>
      </c>
      <c r="AB2849" s="47" t="s">
        <v>3535</v>
      </c>
      <c r="AC2849" s="47" t="s">
        <v>11933</v>
      </c>
      <c r="AD2849" s="47" t="s">
        <v>12765</v>
      </c>
      <c r="AE2849" s="47" t="s">
        <v>12773</v>
      </c>
      <c r="AF2849" s="6" t="s">
        <v>12774</v>
      </c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</row>
    <row r="2850" spans="1:43" s="1" customFormat="1" ht="15.75" x14ac:dyDescent="0.25">
      <c r="A2850" s="47">
        <v>2854</v>
      </c>
      <c r="B2850" s="47" t="s">
        <v>12775</v>
      </c>
      <c r="C2850" s="47" t="s">
        <v>1332</v>
      </c>
      <c r="D2850" s="69" t="s">
        <v>3532</v>
      </c>
      <c r="E2850" s="47">
        <v>1989</v>
      </c>
      <c r="F2850" s="69" t="s">
        <v>1334</v>
      </c>
      <c r="G2850" s="69" t="s">
        <v>11911</v>
      </c>
      <c r="H2850" s="69" t="s">
        <v>11925</v>
      </c>
      <c r="I2850" s="70">
        <v>595.88913975363289</v>
      </c>
      <c r="J2850" s="47" t="s">
        <v>430</v>
      </c>
      <c r="K2850" s="47">
        <v>10</v>
      </c>
      <c r="L2850" s="71"/>
      <c r="M2850" s="47">
        <v>75</v>
      </c>
      <c r="N2850" s="48">
        <f t="shared" si="271"/>
        <v>180</v>
      </c>
      <c r="O2850" s="48">
        <f t="shared" si="266"/>
        <v>107260.04515565392</v>
      </c>
      <c r="P2850" s="72">
        <f t="shared" si="267"/>
        <v>10726.004515565393</v>
      </c>
      <c r="Q2850" s="73">
        <f t="shared" si="268"/>
        <v>17697.907450682895</v>
      </c>
      <c r="R2850" s="48">
        <f t="shared" si="269"/>
        <v>135683.9571219022</v>
      </c>
      <c r="S2850" s="74">
        <f t="shared" si="270"/>
        <v>40</v>
      </c>
      <c r="T2850" s="6" t="s">
        <v>431</v>
      </c>
      <c r="U2850" s="47" t="s">
        <v>432</v>
      </c>
      <c r="V2850" s="47">
        <v>1</v>
      </c>
      <c r="W2850" s="47">
        <v>1</v>
      </c>
      <c r="X2850" s="47">
        <v>1</v>
      </c>
      <c r="Y2850" s="47">
        <v>1</v>
      </c>
      <c r="Z2850" s="75">
        <v>44263.556284722217</v>
      </c>
      <c r="AA2850" s="6" t="s">
        <v>1221</v>
      </c>
      <c r="AB2850" s="47" t="s">
        <v>3535</v>
      </c>
      <c r="AC2850" s="47" t="s">
        <v>11926</v>
      </c>
      <c r="AD2850" s="47" t="s">
        <v>12776</v>
      </c>
      <c r="AE2850" s="47" t="s">
        <v>12777</v>
      </c>
      <c r="AF2850" s="6" t="s">
        <v>12778</v>
      </c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</row>
    <row r="2851" spans="1:43" s="1" customFormat="1" ht="15.75" x14ac:dyDescent="0.25">
      <c r="A2851" s="47">
        <v>2855</v>
      </c>
      <c r="B2851" s="47" t="s">
        <v>12779</v>
      </c>
      <c r="C2851" s="47" t="s">
        <v>1332</v>
      </c>
      <c r="D2851" s="69" t="s">
        <v>3532</v>
      </c>
      <c r="E2851" s="47">
        <v>1989</v>
      </c>
      <c r="F2851" s="69" t="s">
        <v>1334</v>
      </c>
      <c r="G2851" s="69" t="s">
        <v>11911</v>
      </c>
      <c r="H2851" s="69" t="s">
        <v>11925</v>
      </c>
      <c r="I2851" s="70">
        <v>524.31684023052196</v>
      </c>
      <c r="J2851" s="47" t="s">
        <v>430</v>
      </c>
      <c r="K2851" s="47">
        <v>10</v>
      </c>
      <c r="L2851" s="71"/>
      <c r="M2851" s="47">
        <v>75</v>
      </c>
      <c r="N2851" s="48">
        <f t="shared" si="271"/>
        <v>180</v>
      </c>
      <c r="O2851" s="48">
        <f t="shared" si="266"/>
        <v>94377.031241493954</v>
      </c>
      <c r="P2851" s="72">
        <f t="shared" si="267"/>
        <v>9437.7031241493951</v>
      </c>
      <c r="Q2851" s="73">
        <f t="shared" si="268"/>
        <v>15572.210154846502</v>
      </c>
      <c r="R2851" s="48">
        <f t="shared" si="269"/>
        <v>119386.94452048985</v>
      </c>
      <c r="S2851" s="74">
        <f t="shared" si="270"/>
        <v>40</v>
      </c>
      <c r="T2851" s="6" t="s">
        <v>431</v>
      </c>
      <c r="U2851" s="47" t="s">
        <v>432</v>
      </c>
      <c r="V2851" s="47">
        <v>1</v>
      </c>
      <c r="W2851" s="47">
        <v>1</v>
      </c>
      <c r="X2851" s="47">
        <v>1</v>
      </c>
      <c r="Y2851" s="47">
        <v>1</v>
      </c>
      <c r="Z2851" s="75">
        <v>44265.343368055554</v>
      </c>
      <c r="AA2851" s="6" t="s">
        <v>1221</v>
      </c>
      <c r="AB2851" s="47" t="s">
        <v>3535</v>
      </c>
      <c r="AC2851" s="47" t="s">
        <v>12776</v>
      </c>
      <c r="AD2851" s="47" t="s">
        <v>11912</v>
      </c>
      <c r="AE2851" s="47" t="s">
        <v>12780</v>
      </c>
      <c r="AF2851" s="6" t="s">
        <v>12781</v>
      </c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</row>
    <row r="2852" spans="1:43" s="1" customFormat="1" ht="15.75" x14ac:dyDescent="0.25">
      <c r="A2852" s="47">
        <v>2856</v>
      </c>
      <c r="B2852" s="47" t="s">
        <v>12782</v>
      </c>
      <c r="C2852" s="47" t="s">
        <v>3765</v>
      </c>
      <c r="D2852" s="69" t="s">
        <v>3532</v>
      </c>
      <c r="E2852" s="47">
        <v>1989</v>
      </c>
      <c r="F2852" s="69" t="s">
        <v>3803</v>
      </c>
      <c r="G2852" s="69" t="s">
        <v>3814</v>
      </c>
      <c r="H2852" s="69" t="s">
        <v>451</v>
      </c>
      <c r="I2852" s="70">
        <v>476.15970523407742</v>
      </c>
      <c r="J2852" s="47" t="s">
        <v>430</v>
      </c>
      <c r="K2852" s="47">
        <v>8</v>
      </c>
      <c r="L2852" s="71"/>
      <c r="M2852" s="47">
        <v>75</v>
      </c>
      <c r="N2852" s="48">
        <f t="shared" si="271"/>
        <v>160</v>
      </c>
      <c r="O2852" s="48">
        <f t="shared" si="266"/>
        <v>76185.552837452386</v>
      </c>
      <c r="P2852" s="72">
        <f t="shared" si="267"/>
        <v>7618.5552837452387</v>
      </c>
      <c r="Q2852" s="73">
        <f t="shared" si="268"/>
        <v>12570.616218179644</v>
      </c>
      <c r="R2852" s="48">
        <f t="shared" si="269"/>
        <v>96374.724339377266</v>
      </c>
      <c r="S2852" s="74">
        <f t="shared" si="270"/>
        <v>40</v>
      </c>
      <c r="T2852" s="6" t="s">
        <v>431</v>
      </c>
      <c r="U2852" s="47" t="s">
        <v>432</v>
      </c>
      <c r="V2852" s="47">
        <v>1</v>
      </c>
      <c r="W2852" s="47">
        <v>1</v>
      </c>
      <c r="X2852" s="47">
        <v>1</v>
      </c>
      <c r="Y2852" s="47">
        <v>1</v>
      </c>
      <c r="Z2852" s="75">
        <v>40855.637662037043</v>
      </c>
      <c r="AA2852" s="6" t="s">
        <v>433</v>
      </c>
      <c r="AB2852" s="47" t="s">
        <v>3535</v>
      </c>
      <c r="AC2852" s="47" t="s">
        <v>12783</v>
      </c>
      <c r="AD2852" s="47" t="s">
        <v>7743</v>
      </c>
      <c r="AE2852" s="47" t="s">
        <v>12784</v>
      </c>
      <c r="AF2852" s="6" t="s">
        <v>12785</v>
      </c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</row>
    <row r="2853" spans="1:43" s="1" customFormat="1" ht="15.75" x14ac:dyDescent="0.25">
      <c r="A2853" s="47">
        <v>2857</v>
      </c>
      <c r="B2853" s="47" t="s">
        <v>12786</v>
      </c>
      <c r="C2853" s="47" t="s">
        <v>3796</v>
      </c>
      <c r="D2853" s="69" t="s">
        <v>3532</v>
      </c>
      <c r="E2853" s="47">
        <v>1989</v>
      </c>
      <c r="F2853" s="69" t="s">
        <v>3803</v>
      </c>
      <c r="G2853" s="69" t="s">
        <v>1896</v>
      </c>
      <c r="H2853" s="69" t="s">
        <v>3803</v>
      </c>
      <c r="I2853" s="70">
        <v>588.20822435718662</v>
      </c>
      <c r="J2853" s="47" t="s">
        <v>430</v>
      </c>
      <c r="K2853" s="47">
        <v>8</v>
      </c>
      <c r="L2853" s="71"/>
      <c r="M2853" s="47">
        <v>75</v>
      </c>
      <c r="N2853" s="48">
        <f t="shared" si="271"/>
        <v>160</v>
      </c>
      <c r="O2853" s="48">
        <f t="shared" si="266"/>
        <v>94113.315897149863</v>
      </c>
      <c r="P2853" s="72">
        <f t="shared" si="267"/>
        <v>9411.331589714986</v>
      </c>
      <c r="Q2853" s="73">
        <f t="shared" si="268"/>
        <v>15528.697123029728</v>
      </c>
      <c r="R2853" s="48">
        <f t="shared" si="269"/>
        <v>119053.34460989459</v>
      </c>
      <c r="S2853" s="74">
        <f t="shared" si="270"/>
        <v>40</v>
      </c>
      <c r="T2853" s="6" t="s">
        <v>431</v>
      </c>
      <c r="U2853" s="47" t="s">
        <v>432</v>
      </c>
      <c r="V2853" s="47">
        <v>1</v>
      </c>
      <c r="W2853" s="47">
        <v>1</v>
      </c>
      <c r="X2853" s="47">
        <v>1</v>
      </c>
      <c r="Y2853" s="47">
        <v>1</v>
      </c>
      <c r="Z2853" s="75">
        <v>40855.637662037043</v>
      </c>
      <c r="AA2853" s="6" t="s">
        <v>433</v>
      </c>
      <c r="AB2853" s="47" t="s">
        <v>3535</v>
      </c>
      <c r="AC2853" s="47" t="s">
        <v>12787</v>
      </c>
      <c r="AD2853" s="47" t="s">
        <v>11900</v>
      </c>
      <c r="AE2853" s="47" t="s">
        <v>12788</v>
      </c>
      <c r="AF2853" s="6" t="s">
        <v>12789</v>
      </c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</row>
    <row r="2854" spans="1:43" s="1" customFormat="1" ht="15.75" x14ac:dyDescent="0.25">
      <c r="A2854" s="47">
        <v>2858</v>
      </c>
      <c r="B2854" s="47" t="s">
        <v>12790</v>
      </c>
      <c r="C2854" s="47" t="s">
        <v>1928</v>
      </c>
      <c r="D2854" s="69" t="s">
        <v>3532</v>
      </c>
      <c r="E2854" s="47">
        <v>1989</v>
      </c>
      <c r="F2854" s="69" t="s">
        <v>1930</v>
      </c>
      <c r="G2854" s="69" t="s">
        <v>1929</v>
      </c>
      <c r="H2854" s="69" t="s">
        <v>451</v>
      </c>
      <c r="I2854" s="70">
        <v>581.01317607271812</v>
      </c>
      <c r="J2854" s="47" t="s">
        <v>430</v>
      </c>
      <c r="K2854" s="47">
        <v>8</v>
      </c>
      <c r="L2854" s="71"/>
      <c r="M2854" s="47">
        <v>75</v>
      </c>
      <c r="N2854" s="48">
        <f t="shared" si="271"/>
        <v>160</v>
      </c>
      <c r="O2854" s="48">
        <f t="shared" si="266"/>
        <v>92962.1081716349</v>
      </c>
      <c r="P2854" s="72">
        <f t="shared" si="267"/>
        <v>9296.21081716349</v>
      </c>
      <c r="Q2854" s="73">
        <f t="shared" si="268"/>
        <v>15338.747848319757</v>
      </c>
      <c r="R2854" s="48">
        <f t="shared" si="269"/>
        <v>117597.06683711815</v>
      </c>
      <c r="S2854" s="74">
        <f t="shared" si="270"/>
        <v>40</v>
      </c>
      <c r="T2854" s="6" t="s">
        <v>431</v>
      </c>
      <c r="U2854" s="47" t="s">
        <v>432</v>
      </c>
      <c r="V2854" s="47">
        <v>1</v>
      </c>
      <c r="W2854" s="47">
        <v>1</v>
      </c>
      <c r="X2854" s="47">
        <v>1</v>
      </c>
      <c r="Y2854" s="47">
        <v>1</v>
      </c>
      <c r="Z2854" s="75">
        <v>40855.637662037043</v>
      </c>
      <c r="AA2854" s="6" t="s">
        <v>433</v>
      </c>
      <c r="AB2854" s="47" t="s">
        <v>3535</v>
      </c>
      <c r="AC2854" s="47" t="s">
        <v>6076</v>
      </c>
      <c r="AD2854" s="47" t="s">
        <v>12791</v>
      </c>
      <c r="AE2854" s="47" t="s">
        <v>12792</v>
      </c>
      <c r="AF2854" s="6" t="s">
        <v>12793</v>
      </c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</row>
    <row r="2855" spans="1:43" s="1" customFormat="1" ht="15.75" x14ac:dyDescent="0.25">
      <c r="A2855" s="47">
        <v>2859</v>
      </c>
      <c r="B2855" s="47" t="s">
        <v>12794</v>
      </c>
      <c r="C2855" s="47" t="s">
        <v>1928</v>
      </c>
      <c r="D2855" s="69" t="s">
        <v>3532</v>
      </c>
      <c r="E2855" s="47">
        <v>1989</v>
      </c>
      <c r="F2855" s="69" t="s">
        <v>1929</v>
      </c>
      <c r="G2855" s="69" t="s">
        <v>1930</v>
      </c>
      <c r="H2855" s="69" t="s">
        <v>1931</v>
      </c>
      <c r="I2855" s="70">
        <v>540.54680749740692</v>
      </c>
      <c r="J2855" s="47" t="s">
        <v>430</v>
      </c>
      <c r="K2855" s="47">
        <v>8</v>
      </c>
      <c r="L2855" s="71"/>
      <c r="M2855" s="47">
        <v>75</v>
      </c>
      <c r="N2855" s="48">
        <f t="shared" si="271"/>
        <v>160</v>
      </c>
      <c r="O2855" s="48">
        <f t="shared" si="266"/>
        <v>86487.489199585107</v>
      </c>
      <c r="P2855" s="72">
        <f t="shared" si="267"/>
        <v>8648.7489199585107</v>
      </c>
      <c r="Q2855" s="73">
        <f t="shared" si="268"/>
        <v>14270.435717931543</v>
      </c>
      <c r="R2855" s="48">
        <f t="shared" si="269"/>
        <v>109406.67383747516</v>
      </c>
      <c r="S2855" s="74">
        <f t="shared" si="270"/>
        <v>40</v>
      </c>
      <c r="T2855" s="6" t="s">
        <v>431</v>
      </c>
      <c r="U2855" s="47" t="s">
        <v>432</v>
      </c>
      <c r="V2855" s="47">
        <v>1</v>
      </c>
      <c r="W2855" s="47">
        <v>1</v>
      </c>
      <c r="X2855" s="47">
        <v>1</v>
      </c>
      <c r="Y2855" s="47">
        <v>1</v>
      </c>
      <c r="Z2855" s="75">
        <v>40855.637662037043</v>
      </c>
      <c r="AA2855" s="6" t="s">
        <v>433</v>
      </c>
      <c r="AB2855" s="47" t="s">
        <v>3535</v>
      </c>
      <c r="AC2855" s="47" t="s">
        <v>6080</v>
      </c>
      <c r="AD2855" s="47" t="s">
        <v>12795</v>
      </c>
      <c r="AE2855" s="47" t="s">
        <v>12796</v>
      </c>
      <c r="AF2855" s="6" t="s">
        <v>12797</v>
      </c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</row>
    <row r="2856" spans="1:43" s="1" customFormat="1" ht="15.75" x14ac:dyDescent="0.25">
      <c r="A2856" s="47">
        <v>2860</v>
      </c>
      <c r="B2856" s="47" t="s">
        <v>12798</v>
      </c>
      <c r="C2856" s="47" t="s">
        <v>1928</v>
      </c>
      <c r="D2856" s="69" t="s">
        <v>3532</v>
      </c>
      <c r="E2856" s="47">
        <v>1989</v>
      </c>
      <c r="F2856" s="69" t="s">
        <v>1930</v>
      </c>
      <c r="G2856" s="69" t="s">
        <v>1929</v>
      </c>
      <c r="H2856" s="69" t="s">
        <v>451</v>
      </c>
      <c r="I2856" s="70">
        <v>607.00016000623577</v>
      </c>
      <c r="J2856" s="47" t="s">
        <v>430</v>
      </c>
      <c r="K2856" s="47">
        <v>8</v>
      </c>
      <c r="L2856" s="71"/>
      <c r="M2856" s="47">
        <v>75</v>
      </c>
      <c r="N2856" s="48">
        <f t="shared" si="271"/>
        <v>160</v>
      </c>
      <c r="O2856" s="48">
        <f t="shared" si="266"/>
        <v>97120.025600997731</v>
      </c>
      <c r="P2856" s="72">
        <f t="shared" si="267"/>
        <v>9712.0025600997742</v>
      </c>
      <c r="Q2856" s="73">
        <f t="shared" si="268"/>
        <v>16024.804224164625</v>
      </c>
      <c r="R2856" s="48">
        <f t="shared" si="269"/>
        <v>122856.83238526213</v>
      </c>
      <c r="S2856" s="74">
        <f t="shared" si="270"/>
        <v>40</v>
      </c>
      <c r="T2856" s="6" t="s">
        <v>431</v>
      </c>
      <c r="U2856" s="47" t="s">
        <v>432</v>
      </c>
      <c r="V2856" s="47">
        <v>1</v>
      </c>
      <c r="W2856" s="47">
        <v>1</v>
      </c>
      <c r="X2856" s="47">
        <v>1</v>
      </c>
      <c r="Y2856" s="47">
        <v>1</v>
      </c>
      <c r="Z2856" s="75">
        <v>40855.637662037043</v>
      </c>
      <c r="AA2856" s="6" t="s">
        <v>433</v>
      </c>
      <c r="AB2856" s="47" t="s">
        <v>3535</v>
      </c>
      <c r="AC2856" s="47" t="s">
        <v>12791</v>
      </c>
      <c r="AD2856" s="47" t="s">
        <v>6069</v>
      </c>
      <c r="AE2856" s="47" t="s">
        <v>12799</v>
      </c>
      <c r="AF2856" s="6" t="s">
        <v>12800</v>
      </c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</row>
    <row r="2857" spans="1:43" s="1" customFormat="1" ht="47.25" x14ac:dyDescent="0.25">
      <c r="A2857" s="47">
        <v>2861</v>
      </c>
      <c r="B2857" s="47" t="s">
        <v>12801</v>
      </c>
      <c r="C2857" s="47" t="s">
        <v>8418</v>
      </c>
      <c r="D2857" s="69" t="s">
        <v>12802</v>
      </c>
      <c r="E2857" s="47">
        <v>1998</v>
      </c>
      <c r="F2857" s="69" t="s">
        <v>2711</v>
      </c>
      <c r="G2857" s="69" t="s">
        <v>3479</v>
      </c>
      <c r="H2857" s="69" t="s">
        <v>8419</v>
      </c>
      <c r="I2857" s="70">
        <v>306.99995071963548</v>
      </c>
      <c r="J2857" s="47" t="s">
        <v>430</v>
      </c>
      <c r="K2857" s="47">
        <v>6</v>
      </c>
      <c r="L2857" s="71"/>
      <c r="M2857" s="47">
        <v>75</v>
      </c>
      <c r="N2857" s="48">
        <f t="shared" si="271"/>
        <v>140</v>
      </c>
      <c r="O2857" s="48">
        <f t="shared" si="266"/>
        <v>42979.993100748965</v>
      </c>
      <c r="P2857" s="72">
        <f t="shared" si="267"/>
        <v>4297.999310074897</v>
      </c>
      <c r="Q2857" s="73">
        <f t="shared" si="268"/>
        <v>7091.6988616235794</v>
      </c>
      <c r="R2857" s="48">
        <f t="shared" si="269"/>
        <v>54369.691272447439</v>
      </c>
      <c r="S2857" s="74">
        <f t="shared" si="270"/>
        <v>49</v>
      </c>
      <c r="T2857" s="6" t="s">
        <v>431</v>
      </c>
      <c r="U2857" s="47" t="s">
        <v>432</v>
      </c>
      <c r="V2857" s="47">
        <v>1</v>
      </c>
      <c r="W2857" s="47">
        <v>1</v>
      </c>
      <c r="X2857" s="47">
        <v>1</v>
      </c>
      <c r="Y2857" s="47">
        <v>1</v>
      </c>
      <c r="Z2857" s="75">
        <v>40855.637662037043</v>
      </c>
      <c r="AA2857" s="6" t="s">
        <v>433</v>
      </c>
      <c r="AB2857" s="47" t="s">
        <v>12803</v>
      </c>
      <c r="AC2857" s="47" t="s">
        <v>12804</v>
      </c>
      <c r="AD2857" s="47" t="s">
        <v>8738</v>
      </c>
      <c r="AE2857" s="47" t="s">
        <v>12805</v>
      </c>
      <c r="AF2857" s="6" t="s">
        <v>12806</v>
      </c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</row>
    <row r="2858" spans="1:43" s="1" customFormat="1" ht="47.25" x14ac:dyDescent="0.25">
      <c r="A2858" s="47">
        <v>2862</v>
      </c>
      <c r="B2858" s="47" t="s">
        <v>12807</v>
      </c>
      <c r="C2858" s="47" t="s">
        <v>8418</v>
      </c>
      <c r="D2858" s="69" t="s">
        <v>12802</v>
      </c>
      <c r="E2858" s="47">
        <v>1998</v>
      </c>
      <c r="F2858" s="69" t="s">
        <v>2711</v>
      </c>
      <c r="G2858" s="69" t="s">
        <v>3479</v>
      </c>
      <c r="H2858" s="69" t="s">
        <v>8419</v>
      </c>
      <c r="I2858" s="70">
        <v>504.9996368763895</v>
      </c>
      <c r="J2858" s="47" t="s">
        <v>430</v>
      </c>
      <c r="K2858" s="47">
        <v>6</v>
      </c>
      <c r="L2858" s="71"/>
      <c r="M2858" s="47">
        <v>75</v>
      </c>
      <c r="N2858" s="48">
        <f t="shared" si="271"/>
        <v>140</v>
      </c>
      <c r="O2858" s="48">
        <f t="shared" si="266"/>
        <v>70699.949162694524</v>
      </c>
      <c r="P2858" s="72">
        <f t="shared" si="267"/>
        <v>7069.9949162694529</v>
      </c>
      <c r="Q2858" s="73">
        <f t="shared" si="268"/>
        <v>11665.491611844596</v>
      </c>
      <c r="R2858" s="48">
        <f t="shared" si="269"/>
        <v>89435.435690808576</v>
      </c>
      <c r="S2858" s="74">
        <f t="shared" si="270"/>
        <v>49</v>
      </c>
      <c r="T2858" s="6" t="s">
        <v>431</v>
      </c>
      <c r="U2858" s="47" t="s">
        <v>432</v>
      </c>
      <c r="V2858" s="47">
        <v>1</v>
      </c>
      <c r="W2858" s="47">
        <v>1</v>
      </c>
      <c r="X2858" s="47">
        <v>1</v>
      </c>
      <c r="Y2858" s="47">
        <v>1</v>
      </c>
      <c r="Z2858" s="75">
        <v>40855.637662037043</v>
      </c>
      <c r="AA2858" s="6" t="s">
        <v>433</v>
      </c>
      <c r="AB2858" s="47" t="s">
        <v>12803</v>
      </c>
      <c r="AC2858" s="47" t="s">
        <v>8421</v>
      </c>
      <c r="AD2858" s="47" t="s">
        <v>12804</v>
      </c>
      <c r="AE2858" s="47" t="s">
        <v>12808</v>
      </c>
      <c r="AF2858" s="6" t="s">
        <v>12809</v>
      </c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</row>
    <row r="2859" spans="1:43" s="1" customFormat="1" ht="15.75" x14ac:dyDescent="0.25">
      <c r="A2859" s="47">
        <v>2863</v>
      </c>
      <c r="B2859" s="47" t="s">
        <v>12810</v>
      </c>
      <c r="C2859" s="47" t="s">
        <v>3600</v>
      </c>
      <c r="D2859" s="69" t="s">
        <v>3601</v>
      </c>
      <c r="E2859" s="47">
        <v>1996</v>
      </c>
      <c r="F2859" s="69" t="s">
        <v>3533</v>
      </c>
      <c r="G2859" s="69" t="s">
        <v>3602</v>
      </c>
      <c r="H2859" s="69" t="s">
        <v>1334</v>
      </c>
      <c r="I2859" s="70">
        <v>554.60629916130256</v>
      </c>
      <c r="J2859" s="47" t="s">
        <v>430</v>
      </c>
      <c r="K2859" s="47">
        <v>10</v>
      </c>
      <c r="L2859" s="71"/>
      <c r="M2859" s="47">
        <v>75</v>
      </c>
      <c r="N2859" s="48">
        <f t="shared" si="271"/>
        <v>180</v>
      </c>
      <c r="O2859" s="48">
        <f t="shared" si="266"/>
        <v>99829.133849034464</v>
      </c>
      <c r="P2859" s="72">
        <f t="shared" si="267"/>
        <v>9982.9133849034479</v>
      </c>
      <c r="Q2859" s="73">
        <f t="shared" si="268"/>
        <v>16471.807085090688</v>
      </c>
      <c r="R2859" s="48">
        <f t="shared" si="269"/>
        <v>126283.85431902861</v>
      </c>
      <c r="S2859" s="74">
        <f t="shared" si="270"/>
        <v>47</v>
      </c>
      <c r="T2859" s="6" t="s">
        <v>1907</v>
      </c>
      <c r="U2859" s="47" t="s">
        <v>432</v>
      </c>
      <c r="V2859" s="47">
        <v>1</v>
      </c>
      <c r="W2859" s="47">
        <v>1</v>
      </c>
      <c r="X2859" s="47">
        <v>1</v>
      </c>
      <c r="Y2859" s="47">
        <v>1</v>
      </c>
      <c r="Z2859" s="75">
        <v>44263.528761574067</v>
      </c>
      <c r="AA2859" s="6" t="s">
        <v>1221</v>
      </c>
      <c r="AB2859" s="47" t="s">
        <v>3604</v>
      </c>
      <c r="AC2859" s="47" t="s">
        <v>12811</v>
      </c>
      <c r="AD2859" s="47" t="s">
        <v>6147</v>
      </c>
      <c r="AE2859" s="47" t="s">
        <v>12812</v>
      </c>
      <c r="AF2859" s="6" t="s">
        <v>12813</v>
      </c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</row>
    <row r="2860" spans="1:43" s="1" customFormat="1" ht="31.5" x14ac:dyDescent="0.25">
      <c r="A2860" s="47">
        <v>2864</v>
      </c>
      <c r="B2860" s="47" t="s">
        <v>12814</v>
      </c>
      <c r="C2860" s="47" t="s">
        <v>2794</v>
      </c>
      <c r="D2860" s="69" t="s">
        <v>7796</v>
      </c>
      <c r="E2860" s="47">
        <v>2002</v>
      </c>
      <c r="F2860" s="69" t="s">
        <v>3488</v>
      </c>
      <c r="G2860" s="69" t="s">
        <v>3495</v>
      </c>
      <c r="H2860" s="69" t="s">
        <v>3486</v>
      </c>
      <c r="I2860" s="70">
        <v>424.84748139191493</v>
      </c>
      <c r="J2860" s="47" t="s">
        <v>430</v>
      </c>
      <c r="K2860" s="47">
        <v>6</v>
      </c>
      <c r="L2860" s="71"/>
      <c r="M2860" s="47">
        <v>75</v>
      </c>
      <c r="N2860" s="48">
        <f t="shared" si="271"/>
        <v>140</v>
      </c>
      <c r="O2860" s="48">
        <f t="shared" si="266"/>
        <v>59478.647394868087</v>
      </c>
      <c r="P2860" s="72">
        <f t="shared" si="267"/>
        <v>5947.8647394868094</v>
      </c>
      <c r="Q2860" s="73">
        <f t="shared" si="268"/>
        <v>9813.9768201532333</v>
      </c>
      <c r="R2860" s="48">
        <f t="shared" si="269"/>
        <v>75240.488954508124</v>
      </c>
      <c r="S2860" s="74">
        <f t="shared" si="270"/>
        <v>53</v>
      </c>
      <c r="T2860" s="6" t="s">
        <v>1907</v>
      </c>
      <c r="U2860" s="47" t="s">
        <v>432</v>
      </c>
      <c r="V2860" s="47">
        <v>1</v>
      </c>
      <c r="W2860" s="47">
        <v>1</v>
      </c>
      <c r="X2860" s="47">
        <v>1</v>
      </c>
      <c r="Y2860" s="47">
        <v>1</v>
      </c>
      <c r="Z2860" s="75">
        <v>40855.637662037043</v>
      </c>
      <c r="AA2860" s="6" t="s">
        <v>433</v>
      </c>
      <c r="AB2860" s="47" t="s">
        <v>7797</v>
      </c>
      <c r="AC2860" s="47" t="s">
        <v>7792</v>
      </c>
      <c r="AD2860" s="47" t="s">
        <v>12815</v>
      </c>
      <c r="AE2860" s="47" t="s">
        <v>12816</v>
      </c>
      <c r="AF2860" s="6" t="s">
        <v>12817</v>
      </c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</row>
    <row r="2861" spans="1:43" s="1" customFormat="1" ht="31.5" x14ac:dyDescent="0.25">
      <c r="A2861" s="47">
        <v>2865</v>
      </c>
      <c r="B2861" s="47" t="s">
        <v>12818</v>
      </c>
      <c r="C2861" s="47" t="s">
        <v>2794</v>
      </c>
      <c r="D2861" s="69" t="s">
        <v>7796</v>
      </c>
      <c r="E2861" s="47">
        <v>2002</v>
      </c>
      <c r="F2861" s="69" t="s">
        <v>3488</v>
      </c>
      <c r="G2861" s="69" t="s">
        <v>3495</v>
      </c>
      <c r="H2861" s="69" t="s">
        <v>3486</v>
      </c>
      <c r="I2861" s="70">
        <v>489.07499592934198</v>
      </c>
      <c r="J2861" s="47" t="s">
        <v>430</v>
      </c>
      <c r="K2861" s="47">
        <v>6</v>
      </c>
      <c r="L2861" s="71"/>
      <c r="M2861" s="47">
        <v>75</v>
      </c>
      <c r="N2861" s="48">
        <f t="shared" si="271"/>
        <v>140</v>
      </c>
      <c r="O2861" s="48">
        <f t="shared" si="266"/>
        <v>68470.499430107884</v>
      </c>
      <c r="P2861" s="72">
        <f t="shared" si="267"/>
        <v>6847.0499430107884</v>
      </c>
      <c r="Q2861" s="73">
        <f t="shared" si="268"/>
        <v>11297.632405967801</v>
      </c>
      <c r="R2861" s="48">
        <f t="shared" si="269"/>
        <v>86615.181779086473</v>
      </c>
      <c r="S2861" s="74">
        <f t="shared" si="270"/>
        <v>53</v>
      </c>
      <c r="T2861" s="6" t="s">
        <v>1907</v>
      </c>
      <c r="U2861" s="47" t="s">
        <v>432</v>
      </c>
      <c r="V2861" s="47">
        <v>1</v>
      </c>
      <c r="W2861" s="47">
        <v>1</v>
      </c>
      <c r="X2861" s="47">
        <v>1</v>
      </c>
      <c r="Y2861" s="47">
        <v>1</v>
      </c>
      <c r="Z2861" s="75">
        <v>40855.637673611112</v>
      </c>
      <c r="AA2861" s="6" t="s">
        <v>433</v>
      </c>
      <c r="AB2861" s="47" t="s">
        <v>7797</v>
      </c>
      <c r="AC2861" s="47" t="s">
        <v>12815</v>
      </c>
      <c r="AD2861" s="47" t="s">
        <v>11886</v>
      </c>
      <c r="AE2861" s="47" t="s">
        <v>12819</v>
      </c>
      <c r="AF2861" s="6" t="s">
        <v>12820</v>
      </c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</row>
    <row r="2862" spans="1:43" s="1" customFormat="1" ht="15.75" x14ac:dyDescent="0.25">
      <c r="A2862" s="47">
        <v>2866</v>
      </c>
      <c r="B2862" s="47" t="s">
        <v>12821</v>
      </c>
      <c r="C2862" s="47" t="s">
        <v>3796</v>
      </c>
      <c r="D2862" s="69" t="s">
        <v>3820</v>
      </c>
      <c r="E2862" s="47">
        <v>1999</v>
      </c>
      <c r="F2862" s="69" t="s">
        <v>3803</v>
      </c>
      <c r="G2862" s="69" t="s">
        <v>3767</v>
      </c>
      <c r="H2862" s="69" t="s">
        <v>3803</v>
      </c>
      <c r="I2862" s="70">
        <v>253.00458163168929</v>
      </c>
      <c r="J2862" s="47" t="s">
        <v>430</v>
      </c>
      <c r="K2862" s="47">
        <v>6</v>
      </c>
      <c r="L2862" s="71"/>
      <c r="M2862" s="47">
        <v>75</v>
      </c>
      <c r="N2862" s="48">
        <f t="shared" si="271"/>
        <v>140</v>
      </c>
      <c r="O2862" s="48">
        <f t="shared" si="266"/>
        <v>35420.641428436502</v>
      </c>
      <c r="P2862" s="72">
        <f t="shared" si="267"/>
        <v>3542.0641428436502</v>
      </c>
      <c r="Q2862" s="73">
        <f t="shared" si="268"/>
        <v>5844.4058356920223</v>
      </c>
      <c r="R2862" s="48">
        <f t="shared" si="269"/>
        <v>44807.111406972173</v>
      </c>
      <c r="S2862" s="74">
        <f t="shared" si="270"/>
        <v>50</v>
      </c>
      <c r="T2862" s="6" t="s">
        <v>431</v>
      </c>
      <c r="U2862" s="47" t="s">
        <v>432</v>
      </c>
      <c r="V2862" s="47">
        <v>1</v>
      </c>
      <c r="W2862" s="47">
        <v>1</v>
      </c>
      <c r="X2862" s="47">
        <v>1</v>
      </c>
      <c r="Y2862" s="47">
        <v>1</v>
      </c>
      <c r="Z2862" s="75">
        <v>40855.637673611112</v>
      </c>
      <c r="AA2862" s="6" t="s">
        <v>433</v>
      </c>
      <c r="AB2862" s="47" t="s">
        <v>3821</v>
      </c>
      <c r="AC2862" s="47" t="s">
        <v>7760</v>
      </c>
      <c r="AD2862" s="47" t="s">
        <v>12822</v>
      </c>
      <c r="AE2862" s="47" t="s">
        <v>12823</v>
      </c>
      <c r="AF2862" s="6" t="s">
        <v>12824</v>
      </c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</row>
    <row r="2863" spans="1:43" s="1" customFormat="1" ht="15.75" x14ac:dyDescent="0.25">
      <c r="A2863" s="47">
        <v>2867</v>
      </c>
      <c r="B2863" s="47" t="s">
        <v>12825</v>
      </c>
      <c r="C2863" s="47" t="s">
        <v>3796</v>
      </c>
      <c r="D2863" s="69" t="s">
        <v>3532</v>
      </c>
      <c r="E2863" s="47">
        <v>1989</v>
      </c>
      <c r="F2863" s="69" t="s">
        <v>3803</v>
      </c>
      <c r="G2863" s="69" t="s">
        <v>1896</v>
      </c>
      <c r="H2863" s="69" t="s">
        <v>3803</v>
      </c>
      <c r="I2863" s="70">
        <v>97.578931146816714</v>
      </c>
      <c r="J2863" s="47" t="s">
        <v>430</v>
      </c>
      <c r="K2863" s="47">
        <v>8</v>
      </c>
      <c r="L2863" s="71"/>
      <c r="M2863" s="47">
        <v>75</v>
      </c>
      <c r="N2863" s="48">
        <f t="shared" si="271"/>
        <v>160</v>
      </c>
      <c r="O2863" s="48">
        <f t="shared" si="266"/>
        <v>15612.628983490675</v>
      </c>
      <c r="P2863" s="72">
        <f t="shared" si="267"/>
        <v>1561.2628983490677</v>
      </c>
      <c r="Q2863" s="73">
        <f t="shared" si="268"/>
        <v>2576.0837822759613</v>
      </c>
      <c r="R2863" s="48">
        <f t="shared" si="269"/>
        <v>19749.975664115704</v>
      </c>
      <c r="S2863" s="74">
        <f t="shared" si="270"/>
        <v>40</v>
      </c>
      <c r="T2863" s="6" t="s">
        <v>431</v>
      </c>
      <c r="U2863" s="47" t="s">
        <v>432</v>
      </c>
      <c r="V2863" s="47">
        <v>1</v>
      </c>
      <c r="W2863" s="47">
        <v>1</v>
      </c>
      <c r="X2863" s="47">
        <v>1</v>
      </c>
      <c r="Y2863" s="47">
        <v>1</v>
      </c>
      <c r="Z2863" s="75">
        <v>40855.637673611112</v>
      </c>
      <c r="AA2863" s="6" t="s">
        <v>433</v>
      </c>
      <c r="AB2863" s="47" t="s">
        <v>3535</v>
      </c>
      <c r="AC2863" s="47" t="s">
        <v>7755</v>
      </c>
      <c r="AD2863" s="47" t="s">
        <v>12787</v>
      </c>
      <c r="AE2863" s="47" t="s">
        <v>12826</v>
      </c>
      <c r="AF2863" s="6" t="s">
        <v>12827</v>
      </c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</row>
    <row r="2864" spans="1:43" s="1" customFormat="1" ht="15.75" x14ac:dyDescent="0.25">
      <c r="A2864" s="47">
        <v>2868</v>
      </c>
      <c r="B2864" s="47" t="s">
        <v>12828</v>
      </c>
      <c r="C2864" s="47" t="s">
        <v>3796</v>
      </c>
      <c r="D2864" s="69" t="s">
        <v>3820</v>
      </c>
      <c r="E2864" s="47">
        <v>1999</v>
      </c>
      <c r="F2864" s="69" t="s">
        <v>3803</v>
      </c>
      <c r="G2864" s="69" t="s">
        <v>3767</v>
      </c>
      <c r="H2864" s="69" t="s">
        <v>3803</v>
      </c>
      <c r="I2864" s="70">
        <v>444.50754263769221</v>
      </c>
      <c r="J2864" s="47" t="s">
        <v>430</v>
      </c>
      <c r="K2864" s="47">
        <v>6</v>
      </c>
      <c r="L2864" s="71"/>
      <c r="M2864" s="47">
        <v>75</v>
      </c>
      <c r="N2864" s="48">
        <f t="shared" si="271"/>
        <v>140</v>
      </c>
      <c r="O2864" s="48">
        <f t="shared" si="266"/>
        <v>62231.055969276909</v>
      </c>
      <c r="P2864" s="72">
        <f t="shared" si="267"/>
        <v>6223.1055969276913</v>
      </c>
      <c r="Q2864" s="73">
        <f t="shared" si="268"/>
        <v>10268.124234930689</v>
      </c>
      <c r="R2864" s="48">
        <f t="shared" si="269"/>
        <v>78722.28580113528</v>
      </c>
      <c r="S2864" s="74">
        <f t="shared" si="270"/>
        <v>50</v>
      </c>
      <c r="T2864" s="6" t="s">
        <v>431</v>
      </c>
      <c r="U2864" s="47" t="s">
        <v>432</v>
      </c>
      <c r="V2864" s="47">
        <v>1</v>
      </c>
      <c r="W2864" s="47">
        <v>1</v>
      </c>
      <c r="X2864" s="47">
        <v>1</v>
      </c>
      <c r="Y2864" s="47">
        <v>1</v>
      </c>
      <c r="Z2864" s="75">
        <v>40855.637673611112</v>
      </c>
      <c r="AA2864" s="6" t="s">
        <v>433</v>
      </c>
      <c r="AB2864" s="47" t="s">
        <v>3821</v>
      </c>
      <c r="AC2864" s="47" t="s">
        <v>12822</v>
      </c>
      <c r="AD2864" s="47" t="s">
        <v>7764</v>
      </c>
      <c r="AE2864" s="47" t="s">
        <v>12829</v>
      </c>
      <c r="AF2864" s="6" t="s">
        <v>12830</v>
      </c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</row>
    <row r="2865" spans="1:43" s="1" customFormat="1" ht="15.75" x14ac:dyDescent="0.25">
      <c r="A2865" s="47">
        <v>2869</v>
      </c>
      <c r="B2865" s="47" t="s">
        <v>12831</v>
      </c>
      <c r="C2865" s="47" t="s">
        <v>3796</v>
      </c>
      <c r="D2865" s="69" t="s">
        <v>3532</v>
      </c>
      <c r="E2865" s="47">
        <v>1989</v>
      </c>
      <c r="F2865" s="69" t="s">
        <v>3803</v>
      </c>
      <c r="G2865" s="69" t="s">
        <v>3767</v>
      </c>
      <c r="H2865" s="69" t="s">
        <v>3803</v>
      </c>
      <c r="I2865" s="70">
        <v>393.45635395435249</v>
      </c>
      <c r="J2865" s="47" t="s">
        <v>430</v>
      </c>
      <c r="K2865" s="47">
        <v>8</v>
      </c>
      <c r="L2865" s="71"/>
      <c r="M2865" s="47">
        <v>75</v>
      </c>
      <c r="N2865" s="48">
        <f t="shared" si="271"/>
        <v>160</v>
      </c>
      <c r="O2865" s="48">
        <f t="shared" si="266"/>
        <v>62953.016632696395</v>
      </c>
      <c r="P2865" s="72">
        <f t="shared" si="267"/>
        <v>6295.3016632696399</v>
      </c>
      <c r="Q2865" s="73">
        <f t="shared" si="268"/>
        <v>10387.247744394905</v>
      </c>
      <c r="R2865" s="48">
        <f t="shared" si="269"/>
        <v>79635.566040360936</v>
      </c>
      <c r="S2865" s="74">
        <f t="shared" si="270"/>
        <v>40</v>
      </c>
      <c r="T2865" s="6" t="s">
        <v>431</v>
      </c>
      <c r="U2865" s="47" t="s">
        <v>432</v>
      </c>
      <c r="V2865" s="47">
        <v>1</v>
      </c>
      <c r="W2865" s="47">
        <v>1</v>
      </c>
      <c r="X2865" s="47">
        <v>1</v>
      </c>
      <c r="Y2865" s="47">
        <v>1</v>
      </c>
      <c r="Z2865" s="75">
        <v>40855.637673611112</v>
      </c>
      <c r="AA2865" s="6" t="s">
        <v>433</v>
      </c>
      <c r="AB2865" s="47" t="s">
        <v>3535</v>
      </c>
      <c r="AC2865" s="47" t="s">
        <v>11878</v>
      </c>
      <c r="AD2865" s="47" t="s">
        <v>7751</v>
      </c>
      <c r="AE2865" s="47" t="s">
        <v>12832</v>
      </c>
      <c r="AF2865" s="6" t="s">
        <v>12833</v>
      </c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</row>
    <row r="2866" spans="1:43" s="1" customFormat="1" ht="15.75" x14ac:dyDescent="0.25">
      <c r="A2866" s="47">
        <v>2870</v>
      </c>
      <c r="B2866" s="47" t="s">
        <v>12834</v>
      </c>
      <c r="C2866" s="47" t="s">
        <v>3796</v>
      </c>
      <c r="D2866" s="69" t="s">
        <v>3820</v>
      </c>
      <c r="E2866" s="47">
        <v>1999</v>
      </c>
      <c r="F2866" s="69" t="s">
        <v>3803</v>
      </c>
      <c r="G2866" s="69" t="s">
        <v>3814</v>
      </c>
      <c r="H2866" s="69" t="s">
        <v>3767</v>
      </c>
      <c r="I2866" s="70">
        <v>139.86292722677979</v>
      </c>
      <c r="J2866" s="47" t="s">
        <v>430</v>
      </c>
      <c r="K2866" s="47">
        <v>8</v>
      </c>
      <c r="L2866" s="71"/>
      <c r="M2866" s="47">
        <v>75</v>
      </c>
      <c r="N2866" s="48">
        <f t="shared" si="271"/>
        <v>160</v>
      </c>
      <c r="O2866" s="48">
        <f t="shared" si="266"/>
        <v>22378.068356284766</v>
      </c>
      <c r="P2866" s="72">
        <f t="shared" si="267"/>
        <v>2237.8068356284766</v>
      </c>
      <c r="Q2866" s="73">
        <f t="shared" si="268"/>
        <v>3692.3812787869861</v>
      </c>
      <c r="R2866" s="48">
        <f t="shared" si="269"/>
        <v>28308.256470700228</v>
      </c>
      <c r="S2866" s="74">
        <f t="shared" si="270"/>
        <v>50</v>
      </c>
      <c r="T2866" s="6" t="s">
        <v>1907</v>
      </c>
      <c r="U2866" s="47" t="s">
        <v>432</v>
      </c>
      <c r="V2866" s="47">
        <v>1</v>
      </c>
      <c r="W2866" s="47">
        <v>1</v>
      </c>
      <c r="X2866" s="47">
        <v>1</v>
      </c>
      <c r="Y2866" s="47">
        <v>1</v>
      </c>
      <c r="Z2866" s="75">
        <v>40855.637673611112</v>
      </c>
      <c r="AA2866" s="6" t="s">
        <v>433</v>
      </c>
      <c r="AB2866" s="47" t="s">
        <v>3821</v>
      </c>
      <c r="AC2866" s="47" t="s">
        <v>7743</v>
      </c>
      <c r="AD2866" s="47" t="s">
        <v>11870</v>
      </c>
      <c r="AE2866" s="47" t="s">
        <v>12835</v>
      </c>
      <c r="AF2866" s="6" t="s">
        <v>12836</v>
      </c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</row>
    <row r="2867" spans="1:43" s="1" customFormat="1" ht="31.5" x14ac:dyDescent="0.25">
      <c r="A2867" s="47">
        <v>2871</v>
      </c>
      <c r="B2867" s="47" t="s">
        <v>12837</v>
      </c>
      <c r="C2867" s="47" t="s">
        <v>1941</v>
      </c>
      <c r="D2867" s="69" t="s">
        <v>918</v>
      </c>
      <c r="E2867" s="47">
        <v>1977</v>
      </c>
      <c r="F2867" s="69" t="s">
        <v>2864</v>
      </c>
      <c r="G2867" s="69" t="s">
        <v>905</v>
      </c>
      <c r="H2867" s="69" t="s">
        <v>457</v>
      </c>
      <c r="I2867" s="70">
        <v>472.83172549571299</v>
      </c>
      <c r="J2867" s="47" t="s">
        <v>799</v>
      </c>
      <c r="K2867" s="47">
        <v>10</v>
      </c>
      <c r="L2867" s="71"/>
      <c r="M2867" s="47">
        <v>75</v>
      </c>
      <c r="N2867" s="48">
        <f t="shared" si="271"/>
        <v>180</v>
      </c>
      <c r="O2867" s="48">
        <f t="shared" si="266"/>
        <v>85109.710589228343</v>
      </c>
      <c r="P2867" s="72">
        <f t="shared" si="267"/>
        <v>8510.9710589228343</v>
      </c>
      <c r="Q2867" s="73">
        <f t="shared" si="268"/>
        <v>14043.102247222676</v>
      </c>
      <c r="R2867" s="48">
        <f t="shared" si="269"/>
        <v>107663.78389537385</v>
      </c>
      <c r="S2867" s="74">
        <f t="shared" si="270"/>
        <v>28</v>
      </c>
      <c r="T2867" s="6" t="s">
        <v>431</v>
      </c>
      <c r="U2867" s="47" t="s">
        <v>432</v>
      </c>
      <c r="V2867" s="47">
        <v>1</v>
      </c>
      <c r="W2867" s="47">
        <v>1</v>
      </c>
      <c r="X2867" s="47">
        <v>1</v>
      </c>
      <c r="Y2867" s="47">
        <v>1</v>
      </c>
      <c r="Z2867" s="75">
        <v>40855.637673611112</v>
      </c>
      <c r="AA2867" s="6" t="s">
        <v>433</v>
      </c>
      <c r="AB2867" s="47" t="s">
        <v>920</v>
      </c>
      <c r="AC2867" s="47" t="s">
        <v>7718</v>
      </c>
      <c r="AD2867" s="47" t="s">
        <v>12838</v>
      </c>
      <c r="AE2867" s="47" t="s">
        <v>12839</v>
      </c>
      <c r="AF2867" s="6" t="s">
        <v>12840</v>
      </c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</row>
    <row r="2868" spans="1:43" s="1" customFormat="1" ht="15.75" x14ac:dyDescent="0.25">
      <c r="A2868" s="47">
        <v>2872</v>
      </c>
      <c r="B2868" s="47" t="s">
        <v>12841</v>
      </c>
      <c r="C2868" s="47" t="s">
        <v>2455</v>
      </c>
      <c r="D2868" s="69" t="s">
        <v>547</v>
      </c>
      <c r="E2868" s="47">
        <v>2001</v>
      </c>
      <c r="F2868" s="69" t="s">
        <v>6592</v>
      </c>
      <c r="G2868" s="69" t="s">
        <v>554</v>
      </c>
      <c r="H2868" s="69" t="s">
        <v>451</v>
      </c>
      <c r="I2868" s="70">
        <v>255.91287175504939</v>
      </c>
      <c r="J2868" s="47" t="s">
        <v>430</v>
      </c>
      <c r="K2868" s="47">
        <v>10</v>
      </c>
      <c r="L2868" s="71"/>
      <c r="M2868" s="47">
        <v>75</v>
      </c>
      <c r="N2868" s="48">
        <f t="shared" si="271"/>
        <v>180</v>
      </c>
      <c r="O2868" s="48">
        <f t="shared" si="266"/>
        <v>46064.316915908894</v>
      </c>
      <c r="P2868" s="72">
        <f t="shared" si="267"/>
        <v>4606.4316915908894</v>
      </c>
      <c r="Q2868" s="73">
        <f t="shared" si="268"/>
        <v>7600.6122911249677</v>
      </c>
      <c r="R2868" s="48">
        <f t="shared" si="269"/>
        <v>58271.360898624756</v>
      </c>
      <c r="S2868" s="74">
        <f t="shared" si="270"/>
        <v>52</v>
      </c>
      <c r="T2868" s="6" t="s">
        <v>431</v>
      </c>
      <c r="U2868" s="47" t="s">
        <v>432</v>
      </c>
      <c r="V2868" s="47">
        <v>1</v>
      </c>
      <c r="W2868" s="47">
        <v>1</v>
      </c>
      <c r="X2868" s="47">
        <v>1</v>
      </c>
      <c r="Y2868" s="47">
        <v>1</v>
      </c>
      <c r="Z2868" s="75">
        <v>40855.637673611112</v>
      </c>
      <c r="AA2868" s="6" t="s">
        <v>433</v>
      </c>
      <c r="AB2868" s="47" t="s">
        <v>2994</v>
      </c>
      <c r="AC2868" s="47" t="s">
        <v>6594</v>
      </c>
      <c r="AD2868" s="47" t="s">
        <v>6580</v>
      </c>
      <c r="AE2868" s="47" t="s">
        <v>12842</v>
      </c>
      <c r="AF2868" s="6" t="s">
        <v>12843</v>
      </c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</row>
    <row r="2869" spans="1:43" s="1" customFormat="1" ht="15.75" x14ac:dyDescent="0.25">
      <c r="A2869" s="47">
        <v>2873</v>
      </c>
      <c r="B2869" s="47" t="s">
        <v>12844</v>
      </c>
      <c r="C2869" s="47" t="s">
        <v>531</v>
      </c>
      <c r="D2869" s="69" t="s">
        <v>547</v>
      </c>
      <c r="E2869" s="47">
        <v>2001</v>
      </c>
      <c r="F2869" s="69" t="s">
        <v>533</v>
      </c>
      <c r="G2869" s="69" t="s">
        <v>548</v>
      </c>
      <c r="H2869" s="69" t="s">
        <v>451</v>
      </c>
      <c r="I2869" s="70">
        <v>319.37430694713328</v>
      </c>
      <c r="J2869" s="47" t="s">
        <v>430</v>
      </c>
      <c r="K2869" s="47">
        <v>8</v>
      </c>
      <c r="L2869" s="71"/>
      <c r="M2869" s="47">
        <v>75</v>
      </c>
      <c r="N2869" s="48">
        <f t="shared" si="271"/>
        <v>160</v>
      </c>
      <c r="O2869" s="48">
        <f t="shared" si="266"/>
        <v>51099.889111541328</v>
      </c>
      <c r="P2869" s="72">
        <f t="shared" si="267"/>
        <v>5109.9889111541333</v>
      </c>
      <c r="Q2869" s="73">
        <f t="shared" si="268"/>
        <v>8431.481703404319</v>
      </c>
      <c r="R2869" s="48">
        <f t="shared" si="269"/>
        <v>64641.359726099778</v>
      </c>
      <c r="S2869" s="74">
        <f t="shared" si="270"/>
        <v>52</v>
      </c>
      <c r="T2869" s="6" t="s">
        <v>431</v>
      </c>
      <c r="U2869" s="47" t="s">
        <v>432</v>
      </c>
      <c r="V2869" s="47">
        <v>1</v>
      </c>
      <c r="W2869" s="47">
        <v>1</v>
      </c>
      <c r="X2869" s="47">
        <v>1</v>
      </c>
      <c r="Y2869" s="47">
        <v>1</v>
      </c>
      <c r="Z2869" s="75">
        <v>40855.637673611112</v>
      </c>
      <c r="AA2869" s="6" t="s">
        <v>433</v>
      </c>
      <c r="AB2869" s="47" t="s">
        <v>2994</v>
      </c>
      <c r="AC2869" s="47" t="s">
        <v>6459</v>
      </c>
      <c r="AD2869" s="47" t="s">
        <v>12845</v>
      </c>
      <c r="AE2869" s="47" t="s">
        <v>12846</v>
      </c>
      <c r="AF2869" s="6" t="s">
        <v>12847</v>
      </c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</row>
    <row r="2870" spans="1:43" s="1" customFormat="1" ht="15.75" x14ac:dyDescent="0.25">
      <c r="A2870" s="47">
        <v>2874</v>
      </c>
      <c r="B2870" s="47" t="s">
        <v>12848</v>
      </c>
      <c r="C2870" s="47" t="s">
        <v>531</v>
      </c>
      <c r="D2870" s="69" t="s">
        <v>547</v>
      </c>
      <c r="E2870" s="47">
        <v>2001</v>
      </c>
      <c r="F2870" s="69" t="s">
        <v>533</v>
      </c>
      <c r="G2870" s="69" t="s">
        <v>5496</v>
      </c>
      <c r="H2870" s="69" t="s">
        <v>451</v>
      </c>
      <c r="I2870" s="70">
        <v>399.99717199520921</v>
      </c>
      <c r="J2870" s="47" t="s">
        <v>430</v>
      </c>
      <c r="K2870" s="47">
        <v>8</v>
      </c>
      <c r="L2870" s="71"/>
      <c r="M2870" s="47">
        <v>75</v>
      </c>
      <c r="N2870" s="48">
        <f t="shared" si="271"/>
        <v>160</v>
      </c>
      <c r="O2870" s="48">
        <f t="shared" si="266"/>
        <v>63999.547519233471</v>
      </c>
      <c r="P2870" s="72">
        <f t="shared" si="267"/>
        <v>6399.9547519233474</v>
      </c>
      <c r="Q2870" s="73">
        <f t="shared" si="268"/>
        <v>10559.925340673522</v>
      </c>
      <c r="R2870" s="48">
        <f t="shared" si="269"/>
        <v>80959.427611830339</v>
      </c>
      <c r="S2870" s="74">
        <f t="shared" si="270"/>
        <v>52</v>
      </c>
      <c r="T2870" s="6" t="s">
        <v>431</v>
      </c>
      <c r="U2870" s="47" t="s">
        <v>432</v>
      </c>
      <c r="V2870" s="47">
        <v>1</v>
      </c>
      <c r="W2870" s="47">
        <v>1</v>
      </c>
      <c r="X2870" s="47">
        <v>1</v>
      </c>
      <c r="Y2870" s="47">
        <v>1</v>
      </c>
      <c r="Z2870" s="75">
        <v>40855.637673611112</v>
      </c>
      <c r="AA2870" s="6" t="s">
        <v>433</v>
      </c>
      <c r="AB2870" s="47" t="s">
        <v>2994</v>
      </c>
      <c r="AC2870" s="47" t="s">
        <v>12845</v>
      </c>
      <c r="AD2870" s="47" t="s">
        <v>6441</v>
      </c>
      <c r="AE2870" s="47" t="s">
        <v>12849</v>
      </c>
      <c r="AF2870" s="6" t="s">
        <v>12850</v>
      </c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</row>
    <row r="2871" spans="1:43" s="1" customFormat="1" ht="15.75" x14ac:dyDescent="0.25">
      <c r="A2871" s="47">
        <v>2875</v>
      </c>
      <c r="B2871" s="47" t="s">
        <v>12851</v>
      </c>
      <c r="C2871" s="47" t="s">
        <v>3896</v>
      </c>
      <c r="D2871" s="69" t="s">
        <v>547</v>
      </c>
      <c r="E2871" s="47">
        <v>2001</v>
      </c>
      <c r="F2871" s="69" t="s">
        <v>5496</v>
      </c>
      <c r="G2871" s="69" t="s">
        <v>903</v>
      </c>
      <c r="H2871" s="69" t="s">
        <v>533</v>
      </c>
      <c r="I2871" s="70">
        <v>455.41175391170162</v>
      </c>
      <c r="J2871" s="47" t="s">
        <v>430</v>
      </c>
      <c r="K2871" s="47">
        <v>10</v>
      </c>
      <c r="L2871" s="71"/>
      <c r="M2871" s="47">
        <v>75</v>
      </c>
      <c r="N2871" s="48">
        <f t="shared" si="271"/>
        <v>180</v>
      </c>
      <c r="O2871" s="48">
        <f t="shared" si="266"/>
        <v>81974.115704106298</v>
      </c>
      <c r="P2871" s="72">
        <f t="shared" si="267"/>
        <v>8197.4115704106298</v>
      </c>
      <c r="Q2871" s="73">
        <f t="shared" si="268"/>
        <v>13525.72909117754</v>
      </c>
      <c r="R2871" s="48">
        <f t="shared" si="269"/>
        <v>103697.25636569447</v>
      </c>
      <c r="S2871" s="74">
        <f t="shared" si="270"/>
        <v>52</v>
      </c>
      <c r="T2871" s="6" t="s">
        <v>431</v>
      </c>
      <c r="U2871" s="47" t="s">
        <v>432</v>
      </c>
      <c r="V2871" s="47">
        <v>1</v>
      </c>
      <c r="W2871" s="47">
        <v>1</v>
      </c>
      <c r="X2871" s="47">
        <v>1</v>
      </c>
      <c r="Y2871" s="47">
        <v>1</v>
      </c>
      <c r="Z2871" s="75">
        <v>40855.637673611112</v>
      </c>
      <c r="AA2871" s="6" t="s">
        <v>433</v>
      </c>
      <c r="AB2871" s="47" t="s">
        <v>2994</v>
      </c>
      <c r="AC2871" s="47" t="s">
        <v>6425</v>
      </c>
      <c r="AD2871" s="47" t="s">
        <v>6930</v>
      </c>
      <c r="AE2871" s="47" t="s">
        <v>12852</v>
      </c>
      <c r="AF2871" s="6" t="s">
        <v>12853</v>
      </c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</row>
    <row r="2872" spans="1:43" s="1" customFormat="1" ht="15.75" x14ac:dyDescent="0.25">
      <c r="A2872" s="47">
        <v>2876</v>
      </c>
      <c r="B2872" s="47" t="s">
        <v>12854</v>
      </c>
      <c r="C2872" s="47" t="s">
        <v>3896</v>
      </c>
      <c r="D2872" s="69" t="s">
        <v>547</v>
      </c>
      <c r="E2872" s="47">
        <v>2001</v>
      </c>
      <c r="F2872" s="69" t="s">
        <v>903</v>
      </c>
      <c r="G2872" s="69" t="s">
        <v>5637</v>
      </c>
      <c r="H2872" s="69" t="s">
        <v>451</v>
      </c>
      <c r="I2872" s="70">
        <v>424.21455007011627</v>
      </c>
      <c r="J2872" s="47" t="s">
        <v>430</v>
      </c>
      <c r="K2872" s="47">
        <v>12</v>
      </c>
      <c r="L2872" s="71"/>
      <c r="M2872" s="47">
        <v>75</v>
      </c>
      <c r="N2872" s="48">
        <f t="shared" si="271"/>
        <v>200</v>
      </c>
      <c r="O2872" s="48">
        <f t="shared" si="266"/>
        <v>84842.910014023248</v>
      </c>
      <c r="P2872" s="72">
        <f t="shared" si="267"/>
        <v>8484.2910014023255</v>
      </c>
      <c r="Q2872" s="73">
        <f t="shared" si="268"/>
        <v>13999.080152313834</v>
      </c>
      <c r="R2872" s="48">
        <f t="shared" si="269"/>
        <v>107326.28116773941</v>
      </c>
      <c r="S2872" s="74">
        <f t="shared" si="270"/>
        <v>52</v>
      </c>
      <c r="T2872" s="6" t="s">
        <v>431</v>
      </c>
      <c r="U2872" s="47" t="s">
        <v>432</v>
      </c>
      <c r="V2872" s="47">
        <v>1</v>
      </c>
      <c r="W2872" s="47">
        <v>1</v>
      </c>
      <c r="X2872" s="47">
        <v>1</v>
      </c>
      <c r="Y2872" s="47">
        <v>1</v>
      </c>
      <c r="Z2872" s="75">
        <v>40855.637673611112</v>
      </c>
      <c r="AA2872" s="6" t="s">
        <v>433</v>
      </c>
      <c r="AB2872" s="47" t="s">
        <v>2994</v>
      </c>
      <c r="AC2872" s="47" t="s">
        <v>6391</v>
      </c>
      <c r="AD2872" s="47" t="s">
        <v>6403</v>
      </c>
      <c r="AE2872" s="47" t="s">
        <v>12855</v>
      </c>
      <c r="AF2872" s="6" t="s">
        <v>12856</v>
      </c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</row>
    <row r="2873" spans="1:43" s="1" customFormat="1" ht="15.75" x14ac:dyDescent="0.25">
      <c r="A2873" s="47">
        <v>2877</v>
      </c>
      <c r="B2873" s="47" t="s">
        <v>12857</v>
      </c>
      <c r="C2873" s="47" t="s">
        <v>531</v>
      </c>
      <c r="D2873" s="69" t="s">
        <v>547</v>
      </c>
      <c r="E2873" s="47">
        <v>2001</v>
      </c>
      <c r="F2873" s="69" t="s">
        <v>5506</v>
      </c>
      <c r="G2873" s="69" t="s">
        <v>5507</v>
      </c>
      <c r="H2873" s="69" t="s">
        <v>548</v>
      </c>
      <c r="I2873" s="70">
        <v>449.3729237829848</v>
      </c>
      <c r="J2873" s="47" t="s">
        <v>430</v>
      </c>
      <c r="K2873" s="47">
        <v>8</v>
      </c>
      <c r="L2873" s="71"/>
      <c r="M2873" s="47">
        <v>75</v>
      </c>
      <c r="N2873" s="48">
        <f t="shared" si="271"/>
        <v>160</v>
      </c>
      <c r="O2873" s="48">
        <f t="shared" si="266"/>
        <v>71899.667805277568</v>
      </c>
      <c r="P2873" s="72">
        <f t="shared" si="267"/>
        <v>7189.9667805277568</v>
      </c>
      <c r="Q2873" s="73">
        <f t="shared" si="268"/>
        <v>11863.445187870799</v>
      </c>
      <c r="R2873" s="48">
        <f t="shared" si="269"/>
        <v>90953.079773676116</v>
      </c>
      <c r="S2873" s="74">
        <f t="shared" si="270"/>
        <v>52</v>
      </c>
      <c r="T2873" s="6" t="s">
        <v>431</v>
      </c>
      <c r="U2873" s="47" t="s">
        <v>432</v>
      </c>
      <c r="V2873" s="47">
        <v>1</v>
      </c>
      <c r="W2873" s="47">
        <v>1</v>
      </c>
      <c r="X2873" s="47">
        <v>1</v>
      </c>
      <c r="Y2873" s="47">
        <v>1</v>
      </c>
      <c r="Z2873" s="75">
        <v>40855.637673611112</v>
      </c>
      <c r="AA2873" s="6" t="s">
        <v>433</v>
      </c>
      <c r="AB2873" s="47" t="s">
        <v>2994</v>
      </c>
      <c r="AC2873" s="47" t="s">
        <v>6364</v>
      </c>
      <c r="AD2873" s="47" t="s">
        <v>5508</v>
      </c>
      <c r="AE2873" s="47" t="s">
        <v>12858</v>
      </c>
      <c r="AF2873" s="6" t="s">
        <v>12859</v>
      </c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</row>
    <row r="2874" spans="1:43" s="1" customFormat="1" ht="15.75" x14ac:dyDescent="0.25">
      <c r="A2874" s="47">
        <v>2878</v>
      </c>
      <c r="B2874" s="47" t="s">
        <v>12860</v>
      </c>
      <c r="C2874" s="47" t="s">
        <v>531</v>
      </c>
      <c r="D2874" s="69" t="s">
        <v>547</v>
      </c>
      <c r="E2874" s="47">
        <v>2001</v>
      </c>
      <c r="F2874" s="69" t="s">
        <v>548</v>
      </c>
      <c r="G2874" s="69" t="s">
        <v>903</v>
      </c>
      <c r="H2874" s="69" t="s">
        <v>553</v>
      </c>
      <c r="I2874" s="70">
        <v>324.28572474758562</v>
      </c>
      <c r="J2874" s="47" t="s">
        <v>430</v>
      </c>
      <c r="K2874" s="47">
        <v>12</v>
      </c>
      <c r="L2874" s="71"/>
      <c r="M2874" s="47">
        <v>75</v>
      </c>
      <c r="N2874" s="48">
        <f t="shared" si="271"/>
        <v>200</v>
      </c>
      <c r="O2874" s="48">
        <f t="shared" si="266"/>
        <v>64857.144949517125</v>
      </c>
      <c r="P2874" s="72">
        <f t="shared" si="267"/>
        <v>6485.7144949517133</v>
      </c>
      <c r="Q2874" s="73">
        <f t="shared" si="268"/>
        <v>10701.428916670326</v>
      </c>
      <c r="R2874" s="48">
        <f t="shared" si="269"/>
        <v>82044.288361139159</v>
      </c>
      <c r="S2874" s="74">
        <f t="shared" si="270"/>
        <v>52</v>
      </c>
      <c r="T2874" s="6" t="s">
        <v>431</v>
      </c>
      <c r="U2874" s="47" t="s">
        <v>432</v>
      </c>
      <c r="V2874" s="47">
        <v>1</v>
      </c>
      <c r="W2874" s="47">
        <v>1</v>
      </c>
      <c r="X2874" s="47">
        <v>1</v>
      </c>
      <c r="Y2874" s="47">
        <v>1</v>
      </c>
      <c r="Z2874" s="75">
        <v>40855.637673611112</v>
      </c>
      <c r="AA2874" s="6" t="s">
        <v>433</v>
      </c>
      <c r="AB2874" s="47" t="s">
        <v>2994</v>
      </c>
      <c r="AC2874" s="47" t="s">
        <v>6451</v>
      </c>
      <c r="AD2874" s="47" t="s">
        <v>6368</v>
      </c>
      <c r="AE2874" s="47" t="s">
        <v>12861</v>
      </c>
      <c r="AF2874" s="6" t="s">
        <v>12862</v>
      </c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</row>
    <row r="2875" spans="1:43" s="1" customFormat="1" ht="15.75" x14ac:dyDescent="0.25">
      <c r="A2875" s="47">
        <v>2879</v>
      </c>
      <c r="B2875" s="47" t="s">
        <v>12863</v>
      </c>
      <c r="C2875" s="47" t="s">
        <v>2455</v>
      </c>
      <c r="D2875" s="69" t="s">
        <v>547</v>
      </c>
      <c r="E2875" s="47">
        <v>2001</v>
      </c>
      <c r="F2875" s="69" t="s">
        <v>554</v>
      </c>
      <c r="G2875" s="69" t="s">
        <v>5496</v>
      </c>
      <c r="H2875" s="69" t="s">
        <v>548</v>
      </c>
      <c r="I2875" s="70">
        <v>415.75481635206171</v>
      </c>
      <c r="J2875" s="47" t="s">
        <v>430</v>
      </c>
      <c r="K2875" s="47">
        <v>12</v>
      </c>
      <c r="L2875" s="71"/>
      <c r="M2875" s="47">
        <v>75</v>
      </c>
      <c r="N2875" s="48">
        <f t="shared" si="271"/>
        <v>200</v>
      </c>
      <c r="O2875" s="48">
        <f t="shared" si="266"/>
        <v>83150.963270412336</v>
      </c>
      <c r="P2875" s="72">
        <f t="shared" si="267"/>
        <v>8315.096327041234</v>
      </c>
      <c r="Q2875" s="73">
        <f t="shared" si="268"/>
        <v>13719.908939618035</v>
      </c>
      <c r="R2875" s="48">
        <f t="shared" si="269"/>
        <v>105185.9685370716</v>
      </c>
      <c r="S2875" s="74">
        <f t="shared" si="270"/>
        <v>52</v>
      </c>
      <c r="T2875" s="6" t="s">
        <v>431</v>
      </c>
      <c r="U2875" s="47" t="s">
        <v>432</v>
      </c>
      <c r="V2875" s="47">
        <v>1</v>
      </c>
      <c r="W2875" s="47">
        <v>1</v>
      </c>
      <c r="X2875" s="47">
        <v>1</v>
      </c>
      <c r="Y2875" s="47">
        <v>1</v>
      </c>
      <c r="Z2875" s="75">
        <v>40855.637673611112</v>
      </c>
      <c r="AA2875" s="6" t="s">
        <v>433</v>
      </c>
      <c r="AB2875" s="47" t="s">
        <v>2994</v>
      </c>
      <c r="AC2875" s="47" t="s">
        <v>6626</v>
      </c>
      <c r="AD2875" s="47" t="s">
        <v>6523</v>
      </c>
      <c r="AE2875" s="47" t="s">
        <v>12864</v>
      </c>
      <c r="AF2875" s="6" t="s">
        <v>12865</v>
      </c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</row>
    <row r="2876" spans="1:43" s="1" customFormat="1" ht="15.75" x14ac:dyDescent="0.25">
      <c r="A2876" s="47">
        <v>2880</v>
      </c>
      <c r="B2876" s="47" t="s">
        <v>12866</v>
      </c>
      <c r="C2876" s="47" t="s">
        <v>2455</v>
      </c>
      <c r="D2876" s="69" t="s">
        <v>547</v>
      </c>
      <c r="E2876" s="47">
        <v>2001</v>
      </c>
      <c r="F2876" s="69" t="s">
        <v>6592</v>
      </c>
      <c r="G2876" s="69" t="s">
        <v>554</v>
      </c>
      <c r="H2876" s="69" t="s">
        <v>451</v>
      </c>
      <c r="I2876" s="70">
        <v>120.20594187244311</v>
      </c>
      <c r="J2876" s="47" t="s">
        <v>430</v>
      </c>
      <c r="K2876" s="47">
        <v>6</v>
      </c>
      <c r="L2876" s="71"/>
      <c r="M2876" s="47">
        <v>75</v>
      </c>
      <c r="N2876" s="48">
        <f t="shared" si="271"/>
        <v>140</v>
      </c>
      <c r="O2876" s="48">
        <f t="shared" si="266"/>
        <v>16828.831862142033</v>
      </c>
      <c r="P2876" s="72">
        <f t="shared" si="267"/>
        <v>1682.8831862142033</v>
      </c>
      <c r="Q2876" s="73">
        <f t="shared" si="268"/>
        <v>2776.7572572534355</v>
      </c>
      <c r="R2876" s="48">
        <f t="shared" si="269"/>
        <v>21288.47230560967</v>
      </c>
      <c r="S2876" s="74">
        <f t="shared" si="270"/>
        <v>52</v>
      </c>
      <c r="T2876" s="6" t="s">
        <v>1865</v>
      </c>
      <c r="U2876" s="47" t="s">
        <v>432</v>
      </c>
      <c r="V2876" s="47">
        <v>1</v>
      </c>
      <c r="W2876" s="47">
        <v>1</v>
      </c>
      <c r="X2876" s="47">
        <v>1</v>
      </c>
      <c r="Y2876" s="47">
        <v>1</v>
      </c>
      <c r="Z2876" s="75">
        <v>40855.637673611112</v>
      </c>
      <c r="AA2876" s="6" t="s">
        <v>433</v>
      </c>
      <c r="AB2876" s="47" t="s">
        <v>2994</v>
      </c>
      <c r="AC2876" s="47" t="s">
        <v>6580</v>
      </c>
      <c r="AD2876" s="47" t="s">
        <v>12867</v>
      </c>
      <c r="AE2876" s="47" t="s">
        <v>12868</v>
      </c>
      <c r="AF2876" s="6" t="s">
        <v>12869</v>
      </c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</row>
    <row r="2877" spans="1:43" s="1" customFormat="1" ht="31.5" x14ac:dyDescent="0.25">
      <c r="A2877" s="47">
        <v>2881</v>
      </c>
      <c r="B2877" s="47" t="s">
        <v>12870</v>
      </c>
      <c r="C2877" s="47" t="s">
        <v>4847</v>
      </c>
      <c r="D2877" s="69" t="s">
        <v>3507</v>
      </c>
      <c r="E2877" s="47">
        <v>2003</v>
      </c>
      <c r="F2877" s="69" t="s">
        <v>563</v>
      </c>
      <c r="G2877" s="69" t="s">
        <v>561</v>
      </c>
      <c r="H2877" s="69" t="s">
        <v>6853</v>
      </c>
      <c r="I2877" s="70">
        <v>419.63820826692671</v>
      </c>
      <c r="J2877" s="47" t="s">
        <v>430</v>
      </c>
      <c r="K2877" s="47">
        <v>10</v>
      </c>
      <c r="L2877" s="71"/>
      <c r="M2877" s="47">
        <v>75</v>
      </c>
      <c r="N2877" s="48">
        <f t="shared" si="271"/>
        <v>180</v>
      </c>
      <c r="O2877" s="48">
        <f t="shared" si="266"/>
        <v>75534.877488046812</v>
      </c>
      <c r="P2877" s="72">
        <f t="shared" si="267"/>
        <v>7553.4877488046814</v>
      </c>
      <c r="Q2877" s="73">
        <f t="shared" si="268"/>
        <v>12463.254785527723</v>
      </c>
      <c r="R2877" s="48">
        <f t="shared" si="269"/>
        <v>95551.620022379211</v>
      </c>
      <c r="S2877" s="74">
        <f t="shared" si="270"/>
        <v>54</v>
      </c>
      <c r="T2877" s="6" t="s">
        <v>431</v>
      </c>
      <c r="U2877" s="47" t="s">
        <v>432</v>
      </c>
      <c r="V2877" s="47">
        <v>1</v>
      </c>
      <c r="W2877" s="47">
        <v>1</v>
      </c>
      <c r="X2877" s="47">
        <v>1</v>
      </c>
      <c r="Y2877" s="47">
        <v>1</v>
      </c>
      <c r="Z2877" s="75">
        <v>40855.637673611112</v>
      </c>
      <c r="AA2877" s="6" t="s">
        <v>433</v>
      </c>
      <c r="AB2877" s="47" t="s">
        <v>3509</v>
      </c>
      <c r="AC2877" s="47" t="s">
        <v>6917</v>
      </c>
      <c r="AD2877" s="47" t="s">
        <v>6900</v>
      </c>
      <c r="AE2877" s="47" t="s">
        <v>12871</v>
      </c>
      <c r="AF2877" s="6" t="s">
        <v>12872</v>
      </c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</row>
    <row r="2878" spans="1:43" s="1" customFormat="1" ht="31.5" x14ac:dyDescent="0.25">
      <c r="A2878" s="47">
        <v>2882</v>
      </c>
      <c r="B2878" s="47" t="s">
        <v>12873</v>
      </c>
      <c r="C2878" s="47" t="s">
        <v>4847</v>
      </c>
      <c r="D2878" s="69" t="s">
        <v>3507</v>
      </c>
      <c r="E2878" s="47">
        <v>2003</v>
      </c>
      <c r="F2878" s="69" t="s">
        <v>4849</v>
      </c>
      <c r="G2878" s="69" t="s">
        <v>562</v>
      </c>
      <c r="H2878" s="69" t="s">
        <v>4841</v>
      </c>
      <c r="I2878" s="70">
        <v>630.12104670131259</v>
      </c>
      <c r="J2878" s="47" t="s">
        <v>430</v>
      </c>
      <c r="K2878" s="47">
        <v>8</v>
      </c>
      <c r="L2878" s="71"/>
      <c r="M2878" s="47">
        <v>75</v>
      </c>
      <c r="N2878" s="48">
        <f t="shared" si="271"/>
        <v>160</v>
      </c>
      <c r="O2878" s="48">
        <f t="shared" si="266"/>
        <v>100819.36747221001</v>
      </c>
      <c r="P2878" s="72">
        <f t="shared" si="267"/>
        <v>10081.936747221001</v>
      </c>
      <c r="Q2878" s="73">
        <f t="shared" si="268"/>
        <v>16635.195632914652</v>
      </c>
      <c r="R2878" s="48">
        <f t="shared" si="269"/>
        <v>127536.49985234566</v>
      </c>
      <c r="S2878" s="74">
        <f t="shared" si="270"/>
        <v>54</v>
      </c>
      <c r="T2878" s="6" t="s">
        <v>431</v>
      </c>
      <c r="U2878" s="47" t="s">
        <v>432</v>
      </c>
      <c r="V2878" s="47">
        <v>1</v>
      </c>
      <c r="W2878" s="47">
        <v>1</v>
      </c>
      <c r="X2878" s="47">
        <v>1</v>
      </c>
      <c r="Y2878" s="47">
        <v>1</v>
      </c>
      <c r="Z2878" s="75">
        <v>40855.637673611112</v>
      </c>
      <c r="AA2878" s="6" t="s">
        <v>433</v>
      </c>
      <c r="AB2878" s="47" t="s">
        <v>3509</v>
      </c>
      <c r="AC2878" s="47" t="s">
        <v>6910</v>
      </c>
      <c r="AD2878" s="47" t="s">
        <v>6904</v>
      </c>
      <c r="AE2878" s="47" t="s">
        <v>12874</v>
      </c>
      <c r="AF2878" s="6" t="s">
        <v>12875</v>
      </c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</row>
    <row r="2879" spans="1:43" s="1" customFormat="1" ht="31.5" x14ac:dyDescent="0.25">
      <c r="A2879" s="47">
        <v>2883</v>
      </c>
      <c r="B2879" s="47" t="s">
        <v>12876</v>
      </c>
      <c r="C2879" s="47" t="s">
        <v>4847</v>
      </c>
      <c r="D2879" s="69" t="s">
        <v>3507</v>
      </c>
      <c r="E2879" s="47">
        <v>2003</v>
      </c>
      <c r="F2879" s="69" t="s">
        <v>4849</v>
      </c>
      <c r="G2879" s="69" t="s">
        <v>562</v>
      </c>
      <c r="H2879" s="69" t="s">
        <v>563</v>
      </c>
      <c r="I2879" s="70">
        <v>405.31266412486929</v>
      </c>
      <c r="J2879" s="47" t="s">
        <v>430</v>
      </c>
      <c r="K2879" s="47">
        <v>10</v>
      </c>
      <c r="L2879" s="71"/>
      <c r="M2879" s="47">
        <v>75</v>
      </c>
      <c r="N2879" s="48">
        <f t="shared" si="271"/>
        <v>180</v>
      </c>
      <c r="O2879" s="48">
        <f t="shared" si="266"/>
        <v>72956.279542476477</v>
      </c>
      <c r="P2879" s="72">
        <f t="shared" si="267"/>
        <v>7295.6279542476477</v>
      </c>
      <c r="Q2879" s="73">
        <f t="shared" si="268"/>
        <v>12037.786124508619</v>
      </c>
      <c r="R2879" s="48">
        <f t="shared" si="269"/>
        <v>92289.693621232756</v>
      </c>
      <c r="S2879" s="74">
        <f t="shared" si="270"/>
        <v>54</v>
      </c>
      <c r="T2879" s="6" t="s">
        <v>431</v>
      </c>
      <c r="U2879" s="47" t="s">
        <v>432</v>
      </c>
      <c r="V2879" s="47">
        <v>1</v>
      </c>
      <c r="W2879" s="47">
        <v>1</v>
      </c>
      <c r="X2879" s="47">
        <v>1</v>
      </c>
      <c r="Y2879" s="47">
        <v>1</v>
      </c>
      <c r="Z2879" s="75">
        <v>40855.637685185182</v>
      </c>
      <c r="AA2879" s="6" t="s">
        <v>433</v>
      </c>
      <c r="AB2879" s="47" t="s">
        <v>3509</v>
      </c>
      <c r="AC2879" s="47" t="s">
        <v>6892</v>
      </c>
      <c r="AD2879" s="47" t="s">
        <v>6887</v>
      </c>
      <c r="AE2879" s="47" t="s">
        <v>12877</v>
      </c>
      <c r="AF2879" s="6" t="s">
        <v>12878</v>
      </c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</row>
    <row r="2880" spans="1:43" s="1" customFormat="1" ht="31.5" x14ac:dyDescent="0.25">
      <c r="A2880" s="47">
        <v>2884</v>
      </c>
      <c r="B2880" s="47" t="s">
        <v>12879</v>
      </c>
      <c r="C2880" s="47" t="s">
        <v>4847</v>
      </c>
      <c r="D2880" s="69" t="s">
        <v>3507</v>
      </c>
      <c r="E2880" s="47">
        <v>2003</v>
      </c>
      <c r="F2880" s="69" t="s">
        <v>4849</v>
      </c>
      <c r="G2880" s="69" t="s">
        <v>562</v>
      </c>
      <c r="H2880" s="69" t="s">
        <v>563</v>
      </c>
      <c r="I2880" s="70">
        <v>252.95934798115121</v>
      </c>
      <c r="J2880" s="47" t="s">
        <v>430</v>
      </c>
      <c r="K2880" s="47">
        <v>10</v>
      </c>
      <c r="L2880" s="71"/>
      <c r="M2880" s="47">
        <v>75</v>
      </c>
      <c r="N2880" s="48">
        <f t="shared" si="271"/>
        <v>180</v>
      </c>
      <c r="O2880" s="48">
        <f t="shared" si="266"/>
        <v>45532.68263660722</v>
      </c>
      <c r="P2880" s="72">
        <f t="shared" si="267"/>
        <v>4553.2682636607224</v>
      </c>
      <c r="Q2880" s="73">
        <f t="shared" si="268"/>
        <v>7512.8926350401907</v>
      </c>
      <c r="R2880" s="48">
        <f t="shared" si="269"/>
        <v>57598.84353530813</v>
      </c>
      <c r="S2880" s="74">
        <f t="shared" si="270"/>
        <v>54</v>
      </c>
      <c r="T2880" s="6" t="s">
        <v>431</v>
      </c>
      <c r="U2880" s="47" t="s">
        <v>432</v>
      </c>
      <c r="V2880" s="47">
        <v>1</v>
      </c>
      <c r="W2880" s="47">
        <v>1</v>
      </c>
      <c r="X2880" s="47">
        <v>1</v>
      </c>
      <c r="Y2880" s="47">
        <v>1</v>
      </c>
      <c r="Z2880" s="75">
        <v>40855.637685185182</v>
      </c>
      <c r="AA2880" s="6" t="s">
        <v>433</v>
      </c>
      <c r="AB2880" s="47" t="s">
        <v>3509</v>
      </c>
      <c r="AC2880" s="47" t="s">
        <v>6887</v>
      </c>
      <c r="AD2880" s="47" t="s">
        <v>12880</v>
      </c>
      <c r="AE2880" s="47" t="s">
        <v>12881</v>
      </c>
      <c r="AF2880" s="6" t="s">
        <v>12882</v>
      </c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</row>
    <row r="2881" spans="1:43" s="1" customFormat="1" ht="31.5" x14ac:dyDescent="0.25">
      <c r="A2881" s="47">
        <v>2885</v>
      </c>
      <c r="B2881" s="47" t="s">
        <v>12883</v>
      </c>
      <c r="C2881" s="47" t="s">
        <v>3896</v>
      </c>
      <c r="D2881" s="69" t="s">
        <v>560</v>
      </c>
      <c r="E2881" s="47">
        <v>2003</v>
      </c>
      <c r="F2881" s="69" t="s">
        <v>561</v>
      </c>
      <c r="G2881" s="69" t="s">
        <v>562</v>
      </c>
      <c r="H2881" s="69" t="s">
        <v>563</v>
      </c>
      <c r="I2881" s="70">
        <v>214.1243956921214</v>
      </c>
      <c r="J2881" s="47" t="s">
        <v>430</v>
      </c>
      <c r="K2881" s="47">
        <v>10</v>
      </c>
      <c r="L2881" s="71"/>
      <c r="M2881" s="47">
        <v>75</v>
      </c>
      <c r="N2881" s="48">
        <f t="shared" si="271"/>
        <v>180</v>
      </c>
      <c r="O2881" s="48">
        <f t="shared" si="266"/>
        <v>38542.39122458185</v>
      </c>
      <c r="P2881" s="72">
        <f t="shared" si="267"/>
        <v>3854.2391224581852</v>
      </c>
      <c r="Q2881" s="73">
        <f t="shared" si="268"/>
        <v>6359.4945520560059</v>
      </c>
      <c r="R2881" s="48">
        <f t="shared" si="269"/>
        <v>48756.124899096045</v>
      </c>
      <c r="S2881" s="74">
        <f t="shared" si="270"/>
        <v>54</v>
      </c>
      <c r="T2881" s="6" t="s">
        <v>431</v>
      </c>
      <c r="U2881" s="47" t="s">
        <v>432</v>
      </c>
      <c r="V2881" s="47">
        <v>1</v>
      </c>
      <c r="W2881" s="47">
        <v>1</v>
      </c>
      <c r="X2881" s="47">
        <v>1</v>
      </c>
      <c r="Y2881" s="47">
        <v>1</v>
      </c>
      <c r="Z2881" s="75">
        <v>40855.637685185182</v>
      </c>
      <c r="AA2881" s="6" t="s">
        <v>433</v>
      </c>
      <c r="AB2881" s="47" t="s">
        <v>6835</v>
      </c>
      <c r="AC2881" s="47" t="s">
        <v>11844</v>
      </c>
      <c r="AD2881" s="47" t="s">
        <v>6849</v>
      </c>
      <c r="AE2881" s="47" t="s">
        <v>12884</v>
      </c>
      <c r="AF2881" s="6" t="s">
        <v>12885</v>
      </c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</row>
    <row r="2882" spans="1:43" s="1" customFormat="1" ht="15.75" x14ac:dyDescent="0.25">
      <c r="A2882" s="47">
        <v>2886</v>
      </c>
      <c r="B2882" s="47" t="s">
        <v>12886</v>
      </c>
      <c r="C2882" s="47" t="s">
        <v>3531</v>
      </c>
      <c r="D2882" s="69" t="s">
        <v>3532</v>
      </c>
      <c r="E2882" s="47">
        <v>1989</v>
      </c>
      <c r="F2882" s="69" t="s">
        <v>1334</v>
      </c>
      <c r="G2882" s="69" t="s">
        <v>731</v>
      </c>
      <c r="H2882" s="69" t="s">
        <v>3533</v>
      </c>
      <c r="I2882" s="70">
        <v>497.55311391601867</v>
      </c>
      <c r="J2882" s="47" t="s">
        <v>430</v>
      </c>
      <c r="K2882" s="47">
        <v>10</v>
      </c>
      <c r="L2882" s="71"/>
      <c r="M2882" s="47">
        <v>75</v>
      </c>
      <c r="N2882" s="48">
        <f t="shared" si="271"/>
        <v>180</v>
      </c>
      <c r="O2882" s="48">
        <f t="shared" si="266"/>
        <v>89559.560504883368</v>
      </c>
      <c r="P2882" s="72">
        <f t="shared" si="267"/>
        <v>8955.9560504883375</v>
      </c>
      <c r="Q2882" s="73">
        <f t="shared" si="268"/>
        <v>14777.327483305755</v>
      </c>
      <c r="R2882" s="48">
        <f t="shared" si="269"/>
        <v>113292.84403867746</v>
      </c>
      <c r="S2882" s="74">
        <f t="shared" si="270"/>
        <v>40</v>
      </c>
      <c r="T2882" s="6" t="s">
        <v>431</v>
      </c>
      <c r="U2882" s="47" t="s">
        <v>432</v>
      </c>
      <c r="V2882" s="47">
        <v>1</v>
      </c>
      <c r="W2882" s="47">
        <v>1</v>
      </c>
      <c r="X2882" s="47">
        <v>1</v>
      </c>
      <c r="Y2882" s="47">
        <v>1</v>
      </c>
      <c r="Z2882" s="75">
        <v>44263.530775462961</v>
      </c>
      <c r="AA2882" s="6" t="s">
        <v>1221</v>
      </c>
      <c r="AB2882" s="47" t="s">
        <v>3535</v>
      </c>
      <c r="AC2882" s="47" t="s">
        <v>3537</v>
      </c>
      <c r="AD2882" s="47" t="s">
        <v>6806</v>
      </c>
      <c r="AE2882" s="47" t="s">
        <v>12887</v>
      </c>
      <c r="AF2882" s="6" t="s">
        <v>12888</v>
      </c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</row>
    <row r="2883" spans="1:43" s="1" customFormat="1" ht="15.75" x14ac:dyDescent="0.25">
      <c r="A2883" s="47">
        <v>2887</v>
      </c>
      <c r="B2883" s="47" t="s">
        <v>12889</v>
      </c>
      <c r="C2883" s="47" t="s">
        <v>6132</v>
      </c>
      <c r="D2883" s="69" t="s">
        <v>3532</v>
      </c>
      <c r="E2883" s="47">
        <v>1989</v>
      </c>
      <c r="F2883" s="69" t="s">
        <v>1334</v>
      </c>
      <c r="G2883" s="69" t="s">
        <v>3508</v>
      </c>
      <c r="H2883" s="69" t="s">
        <v>731</v>
      </c>
      <c r="I2883" s="70">
        <v>315.57898335638708</v>
      </c>
      <c r="J2883" s="47" t="s">
        <v>430</v>
      </c>
      <c r="K2883" s="47">
        <v>10</v>
      </c>
      <c r="L2883" s="71"/>
      <c r="M2883" s="47">
        <v>75</v>
      </c>
      <c r="N2883" s="48">
        <f t="shared" si="271"/>
        <v>180</v>
      </c>
      <c r="O2883" s="48">
        <f t="shared" si="266"/>
        <v>56804.217004149672</v>
      </c>
      <c r="P2883" s="72">
        <f t="shared" si="267"/>
        <v>5680.4217004149677</v>
      </c>
      <c r="Q2883" s="73">
        <f t="shared" si="268"/>
        <v>9372.6958056846961</v>
      </c>
      <c r="R2883" s="48">
        <f t="shared" si="269"/>
        <v>71857.334510249333</v>
      </c>
      <c r="S2883" s="74">
        <f t="shared" si="270"/>
        <v>40</v>
      </c>
      <c r="T2883" s="6" t="s">
        <v>431</v>
      </c>
      <c r="U2883" s="47" t="s">
        <v>432</v>
      </c>
      <c r="V2883" s="47">
        <v>1</v>
      </c>
      <c r="W2883" s="47">
        <v>1</v>
      </c>
      <c r="X2883" s="47">
        <v>1</v>
      </c>
      <c r="Y2883" s="47">
        <v>1</v>
      </c>
      <c r="Z2883" s="75">
        <v>44263.551192129627</v>
      </c>
      <c r="AA2883" s="6" t="s">
        <v>1221</v>
      </c>
      <c r="AB2883" s="47" t="s">
        <v>3535</v>
      </c>
      <c r="AC2883" s="47" t="s">
        <v>6802</v>
      </c>
      <c r="AD2883" s="47" t="s">
        <v>11893</v>
      </c>
      <c r="AE2883" s="47" t="s">
        <v>12890</v>
      </c>
      <c r="AF2883" s="6" t="s">
        <v>12891</v>
      </c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</row>
    <row r="2884" spans="1:43" s="1" customFormat="1" ht="31.5" x14ac:dyDescent="0.25">
      <c r="A2884" s="47">
        <v>2888</v>
      </c>
      <c r="B2884" s="47" t="s">
        <v>12892</v>
      </c>
      <c r="C2884" s="47" t="s">
        <v>3614</v>
      </c>
      <c r="D2884" s="69" t="s">
        <v>3507</v>
      </c>
      <c r="E2884" s="47">
        <v>2003</v>
      </c>
      <c r="F2884" s="69" t="s">
        <v>874</v>
      </c>
      <c r="G2884" s="69" t="s">
        <v>880</v>
      </c>
      <c r="H2884" s="69" t="s">
        <v>3615</v>
      </c>
      <c r="I2884" s="70">
        <v>389.63566374183819</v>
      </c>
      <c r="J2884" s="47" t="s">
        <v>430</v>
      </c>
      <c r="K2884" s="47">
        <v>8</v>
      </c>
      <c r="L2884" s="71"/>
      <c r="M2884" s="47">
        <v>75</v>
      </c>
      <c r="N2884" s="48">
        <f t="shared" si="271"/>
        <v>160</v>
      </c>
      <c r="O2884" s="48">
        <f t="shared" si="266"/>
        <v>62341.706198694112</v>
      </c>
      <c r="P2884" s="72">
        <f t="shared" si="267"/>
        <v>6234.1706198694119</v>
      </c>
      <c r="Q2884" s="73">
        <f t="shared" si="268"/>
        <v>10286.381522784528</v>
      </c>
      <c r="R2884" s="48">
        <f t="shared" si="269"/>
        <v>78862.258341348061</v>
      </c>
      <c r="S2884" s="74">
        <f t="shared" si="270"/>
        <v>54</v>
      </c>
      <c r="T2884" s="6" t="s">
        <v>431</v>
      </c>
      <c r="U2884" s="47" t="s">
        <v>432</v>
      </c>
      <c r="V2884" s="47">
        <v>1</v>
      </c>
      <c r="W2884" s="47">
        <v>1</v>
      </c>
      <c r="X2884" s="47">
        <v>1</v>
      </c>
      <c r="Y2884" s="47">
        <v>1</v>
      </c>
      <c r="Z2884" s="75">
        <v>40855.637685185182</v>
      </c>
      <c r="AA2884" s="6" t="s">
        <v>433</v>
      </c>
      <c r="AB2884" s="47" t="s">
        <v>3509</v>
      </c>
      <c r="AC2884" s="47" t="s">
        <v>12893</v>
      </c>
      <c r="AD2884" s="47" t="s">
        <v>6733</v>
      </c>
      <c r="AE2884" s="47" t="s">
        <v>12894</v>
      </c>
      <c r="AF2884" s="6" t="s">
        <v>12895</v>
      </c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</row>
    <row r="2885" spans="1:43" s="1" customFormat="1" ht="31.5" x14ac:dyDescent="0.25">
      <c r="A2885" s="47">
        <v>2889</v>
      </c>
      <c r="B2885" s="47" t="s">
        <v>12896</v>
      </c>
      <c r="C2885" s="47" t="s">
        <v>3614</v>
      </c>
      <c r="D2885" s="69" t="s">
        <v>3507</v>
      </c>
      <c r="E2885" s="47">
        <v>2003</v>
      </c>
      <c r="F2885" s="69" t="s">
        <v>874</v>
      </c>
      <c r="G2885" s="69" t="s">
        <v>880</v>
      </c>
      <c r="H2885" s="69" t="s">
        <v>3615</v>
      </c>
      <c r="I2885" s="70">
        <v>294.65836108426691</v>
      </c>
      <c r="J2885" s="47" t="s">
        <v>430</v>
      </c>
      <c r="K2885" s="47">
        <v>8</v>
      </c>
      <c r="L2885" s="71"/>
      <c r="M2885" s="47">
        <v>75</v>
      </c>
      <c r="N2885" s="48">
        <f t="shared" si="271"/>
        <v>160</v>
      </c>
      <c r="O2885" s="48">
        <f t="shared" si="266"/>
        <v>47145.337773482708</v>
      </c>
      <c r="P2885" s="72">
        <f t="shared" si="267"/>
        <v>4714.5337773482706</v>
      </c>
      <c r="Q2885" s="73">
        <f t="shared" si="268"/>
        <v>7778.9807326246464</v>
      </c>
      <c r="R2885" s="48">
        <f t="shared" si="269"/>
        <v>59638.852283455621</v>
      </c>
      <c r="S2885" s="74">
        <f t="shared" si="270"/>
        <v>54</v>
      </c>
      <c r="T2885" s="6" t="s">
        <v>431</v>
      </c>
      <c r="U2885" s="47" t="s">
        <v>432</v>
      </c>
      <c r="V2885" s="47">
        <v>1</v>
      </c>
      <c r="W2885" s="47">
        <v>1</v>
      </c>
      <c r="X2885" s="47">
        <v>1</v>
      </c>
      <c r="Y2885" s="47">
        <v>1</v>
      </c>
      <c r="Z2885" s="75">
        <v>40855.637685185182</v>
      </c>
      <c r="AA2885" s="6" t="s">
        <v>433</v>
      </c>
      <c r="AB2885" s="47" t="s">
        <v>3509</v>
      </c>
      <c r="AC2885" s="47" t="s">
        <v>6634</v>
      </c>
      <c r="AD2885" s="47" t="s">
        <v>12893</v>
      </c>
      <c r="AE2885" s="47" t="s">
        <v>12897</v>
      </c>
      <c r="AF2885" s="6" t="s">
        <v>12898</v>
      </c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</row>
    <row r="2886" spans="1:43" s="1" customFormat="1" ht="31.5" x14ac:dyDescent="0.25">
      <c r="A2886" s="47">
        <v>2890</v>
      </c>
      <c r="B2886" s="47" t="s">
        <v>12899</v>
      </c>
      <c r="C2886" s="47" t="s">
        <v>3645</v>
      </c>
      <c r="D2886" s="69" t="s">
        <v>3507</v>
      </c>
      <c r="E2886" s="47">
        <v>2003</v>
      </c>
      <c r="F2886" s="69" t="s">
        <v>874</v>
      </c>
      <c r="G2886" s="69" t="s">
        <v>731</v>
      </c>
      <c r="H2886" s="69" t="s">
        <v>457</v>
      </c>
      <c r="I2886" s="70">
        <v>33.241665028508471</v>
      </c>
      <c r="J2886" s="47" t="s">
        <v>430</v>
      </c>
      <c r="K2886" s="47">
        <v>12</v>
      </c>
      <c r="L2886" s="71"/>
      <c r="M2886" s="47">
        <v>75</v>
      </c>
      <c r="N2886" s="48">
        <f t="shared" si="271"/>
        <v>200</v>
      </c>
      <c r="O2886" s="48">
        <f t="shared" ref="O2886:O2949" si="272">N2886*I2886</f>
        <v>6648.3330057016947</v>
      </c>
      <c r="P2886" s="72">
        <f t="shared" ref="P2886:P2949" si="273">O2886*0.1</f>
        <v>664.83330057016951</v>
      </c>
      <c r="Q2886" s="73">
        <f t="shared" ref="Q2886:Q2949" si="274">SUM(O2886:P2886)*0.15</f>
        <v>1096.9749459407797</v>
      </c>
      <c r="R2886" s="48">
        <f t="shared" ref="R2886:R2949" si="275">SUM(O2886:Q2886)</f>
        <v>8410.1412522126448</v>
      </c>
      <c r="S2886" s="74">
        <f t="shared" si="270"/>
        <v>54</v>
      </c>
      <c r="T2886" s="6" t="s">
        <v>1949</v>
      </c>
      <c r="U2886" s="47" t="s">
        <v>432</v>
      </c>
      <c r="V2886" s="47">
        <v>1</v>
      </c>
      <c r="W2886" s="47">
        <v>1</v>
      </c>
      <c r="X2886" s="47">
        <v>1</v>
      </c>
      <c r="Y2886" s="47">
        <v>1</v>
      </c>
      <c r="Z2886" s="75">
        <v>40855.637685185182</v>
      </c>
      <c r="AA2886" s="6" t="s">
        <v>433</v>
      </c>
      <c r="AB2886" s="47" t="s">
        <v>3509</v>
      </c>
      <c r="AC2886" s="47" t="s">
        <v>6649</v>
      </c>
      <c r="AD2886" s="47" t="s">
        <v>12900</v>
      </c>
      <c r="AE2886" s="47" t="s">
        <v>12901</v>
      </c>
      <c r="AF2886" s="6" t="s">
        <v>12902</v>
      </c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</row>
    <row r="2887" spans="1:43" s="1" customFormat="1" ht="31.5" x14ac:dyDescent="0.25">
      <c r="A2887" s="47">
        <v>2891</v>
      </c>
      <c r="B2887" s="47" t="s">
        <v>12903</v>
      </c>
      <c r="C2887" s="47" t="s">
        <v>3627</v>
      </c>
      <c r="D2887" s="69" t="s">
        <v>3507</v>
      </c>
      <c r="E2887" s="47">
        <v>2003</v>
      </c>
      <c r="F2887" s="69" t="s">
        <v>880</v>
      </c>
      <c r="G2887" s="69" t="s">
        <v>874</v>
      </c>
      <c r="H2887" s="69" t="s">
        <v>3621</v>
      </c>
      <c r="I2887" s="70">
        <v>499.51634779717381</v>
      </c>
      <c r="J2887" s="47" t="s">
        <v>430</v>
      </c>
      <c r="K2887" s="47">
        <v>8</v>
      </c>
      <c r="L2887" s="71"/>
      <c r="M2887" s="47">
        <v>75</v>
      </c>
      <c r="N2887" s="48">
        <f t="shared" si="271"/>
        <v>160</v>
      </c>
      <c r="O2887" s="48">
        <f t="shared" si="272"/>
        <v>79922.615647547806</v>
      </c>
      <c r="P2887" s="72">
        <f t="shared" si="273"/>
        <v>7992.2615647547809</v>
      </c>
      <c r="Q2887" s="73">
        <f t="shared" si="274"/>
        <v>13187.231581845388</v>
      </c>
      <c r="R2887" s="48">
        <f t="shared" si="275"/>
        <v>101102.10879414798</v>
      </c>
      <c r="S2887" s="74">
        <f t="shared" ref="S2887:S2950" si="276">M2887-ABS($I$2-E2887)</f>
        <v>54</v>
      </c>
      <c r="T2887" s="6" t="s">
        <v>431</v>
      </c>
      <c r="U2887" s="47" t="s">
        <v>432</v>
      </c>
      <c r="V2887" s="47">
        <v>1</v>
      </c>
      <c r="W2887" s="47">
        <v>1</v>
      </c>
      <c r="X2887" s="47">
        <v>1</v>
      </c>
      <c r="Y2887" s="47">
        <v>1</v>
      </c>
      <c r="Z2887" s="75">
        <v>40855.637685185182</v>
      </c>
      <c r="AA2887" s="6" t="s">
        <v>433</v>
      </c>
      <c r="AB2887" s="47" t="s">
        <v>3509</v>
      </c>
      <c r="AC2887" s="47" t="s">
        <v>6693</v>
      </c>
      <c r="AD2887" s="47" t="s">
        <v>6688</v>
      </c>
      <c r="AE2887" s="47" t="s">
        <v>12904</v>
      </c>
      <c r="AF2887" s="6" t="s">
        <v>12905</v>
      </c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</row>
    <row r="2888" spans="1:43" s="1" customFormat="1" ht="31.5" x14ac:dyDescent="0.25">
      <c r="A2888" s="47">
        <v>2892</v>
      </c>
      <c r="B2888" s="47" t="s">
        <v>12906</v>
      </c>
      <c r="C2888" s="47" t="s">
        <v>3627</v>
      </c>
      <c r="D2888" s="69" t="s">
        <v>3507</v>
      </c>
      <c r="E2888" s="47">
        <v>2003</v>
      </c>
      <c r="F2888" s="69" t="s">
        <v>3628</v>
      </c>
      <c r="G2888" s="69" t="s">
        <v>3634</v>
      </c>
      <c r="H2888" s="69" t="s">
        <v>3615</v>
      </c>
      <c r="I2888" s="70">
        <v>545.40053919182617</v>
      </c>
      <c r="J2888" s="47" t="s">
        <v>430</v>
      </c>
      <c r="K2888" s="47">
        <v>8</v>
      </c>
      <c r="L2888" s="71"/>
      <c r="M2888" s="47">
        <v>75</v>
      </c>
      <c r="N2888" s="48">
        <f t="shared" si="271"/>
        <v>160</v>
      </c>
      <c r="O2888" s="48">
        <f t="shared" si="272"/>
        <v>87264.086270692191</v>
      </c>
      <c r="P2888" s="72">
        <f t="shared" si="273"/>
        <v>8726.4086270692187</v>
      </c>
      <c r="Q2888" s="73">
        <f t="shared" si="274"/>
        <v>14398.574234664211</v>
      </c>
      <c r="R2888" s="48">
        <f t="shared" si="275"/>
        <v>110389.06913242562</v>
      </c>
      <c r="S2888" s="74">
        <f t="shared" si="276"/>
        <v>54</v>
      </c>
      <c r="T2888" s="6" t="s">
        <v>431</v>
      </c>
      <c r="U2888" s="47" t="s">
        <v>432</v>
      </c>
      <c r="V2888" s="47">
        <v>1</v>
      </c>
      <c r="W2888" s="47">
        <v>1</v>
      </c>
      <c r="X2888" s="47">
        <v>1</v>
      </c>
      <c r="Y2888" s="47">
        <v>1</v>
      </c>
      <c r="Z2888" s="75">
        <v>40855.637685185182</v>
      </c>
      <c r="AA2888" s="6" t="s">
        <v>433</v>
      </c>
      <c r="AB2888" s="47" t="s">
        <v>3509</v>
      </c>
      <c r="AC2888" s="47" t="s">
        <v>6677</v>
      </c>
      <c r="AD2888" s="47" t="s">
        <v>8967</v>
      </c>
      <c r="AE2888" s="47" t="s">
        <v>12907</v>
      </c>
      <c r="AF2888" s="6" t="s">
        <v>12908</v>
      </c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</row>
    <row r="2889" spans="1:43" s="1" customFormat="1" ht="31.5" x14ac:dyDescent="0.25">
      <c r="A2889" s="47">
        <v>2893</v>
      </c>
      <c r="B2889" s="47" t="s">
        <v>12909</v>
      </c>
      <c r="C2889" s="47" t="s">
        <v>3627</v>
      </c>
      <c r="D2889" s="69" t="s">
        <v>3507</v>
      </c>
      <c r="E2889" s="47">
        <v>2003</v>
      </c>
      <c r="F2889" s="69" t="s">
        <v>3533</v>
      </c>
      <c r="G2889" s="69" t="s">
        <v>3533</v>
      </c>
      <c r="H2889" s="69" t="s">
        <v>3615</v>
      </c>
      <c r="I2889" s="70">
        <v>258.63787650110692</v>
      </c>
      <c r="J2889" s="47" t="s">
        <v>430</v>
      </c>
      <c r="K2889" s="47">
        <v>8</v>
      </c>
      <c r="L2889" s="71"/>
      <c r="M2889" s="47">
        <v>75</v>
      </c>
      <c r="N2889" s="48">
        <f t="shared" si="271"/>
        <v>160</v>
      </c>
      <c r="O2889" s="48">
        <f t="shared" si="272"/>
        <v>41382.060240177103</v>
      </c>
      <c r="P2889" s="72">
        <f t="shared" si="273"/>
        <v>4138.2060240177107</v>
      </c>
      <c r="Q2889" s="73">
        <f t="shared" si="274"/>
        <v>6828.0399396292214</v>
      </c>
      <c r="R2889" s="48">
        <f t="shared" si="275"/>
        <v>52348.306203824031</v>
      </c>
      <c r="S2889" s="74">
        <f t="shared" si="276"/>
        <v>54</v>
      </c>
      <c r="T2889" s="6" t="s">
        <v>431</v>
      </c>
      <c r="U2889" s="47" t="s">
        <v>432</v>
      </c>
      <c r="V2889" s="47">
        <v>1</v>
      </c>
      <c r="W2889" s="47">
        <v>1</v>
      </c>
      <c r="X2889" s="47">
        <v>1</v>
      </c>
      <c r="Y2889" s="47">
        <v>1</v>
      </c>
      <c r="Z2889" s="75">
        <v>40855.637685185182</v>
      </c>
      <c r="AA2889" s="6" t="s">
        <v>433</v>
      </c>
      <c r="AB2889" s="47" t="s">
        <v>3509</v>
      </c>
      <c r="AC2889" s="47" t="s">
        <v>7343</v>
      </c>
      <c r="AD2889" s="47" t="s">
        <v>8971</v>
      </c>
      <c r="AE2889" s="47" t="s">
        <v>12910</v>
      </c>
      <c r="AF2889" s="6" t="s">
        <v>12911</v>
      </c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</row>
    <row r="2890" spans="1:43" s="1" customFormat="1" ht="31.5" x14ac:dyDescent="0.25">
      <c r="A2890" s="47">
        <v>2894</v>
      </c>
      <c r="B2890" s="47" t="s">
        <v>12912</v>
      </c>
      <c r="C2890" s="47" t="s">
        <v>3627</v>
      </c>
      <c r="D2890" s="69" t="s">
        <v>3507</v>
      </c>
      <c r="E2890" s="47">
        <v>2003</v>
      </c>
      <c r="F2890" s="69" t="s">
        <v>3533</v>
      </c>
      <c r="G2890" s="69" t="s">
        <v>3634</v>
      </c>
      <c r="H2890" s="69" t="s">
        <v>3533</v>
      </c>
      <c r="I2890" s="70">
        <v>450.66153771030508</v>
      </c>
      <c r="J2890" s="47" t="s">
        <v>430</v>
      </c>
      <c r="K2890" s="47">
        <v>8</v>
      </c>
      <c r="L2890" s="71"/>
      <c r="M2890" s="47">
        <v>75</v>
      </c>
      <c r="N2890" s="48">
        <f t="shared" si="271"/>
        <v>160</v>
      </c>
      <c r="O2890" s="48">
        <f t="shared" si="272"/>
        <v>72105.846033648821</v>
      </c>
      <c r="P2890" s="72">
        <f t="shared" si="273"/>
        <v>7210.5846033648822</v>
      </c>
      <c r="Q2890" s="73">
        <f t="shared" si="274"/>
        <v>11897.464595552055</v>
      </c>
      <c r="R2890" s="48">
        <f t="shared" si="275"/>
        <v>91213.895232565759</v>
      </c>
      <c r="S2890" s="74">
        <f t="shared" si="276"/>
        <v>54</v>
      </c>
      <c r="T2890" s="6" t="s">
        <v>431</v>
      </c>
      <c r="U2890" s="47" t="s">
        <v>432</v>
      </c>
      <c r="V2890" s="47">
        <v>1</v>
      </c>
      <c r="W2890" s="47">
        <v>1</v>
      </c>
      <c r="X2890" s="47">
        <v>1</v>
      </c>
      <c r="Y2890" s="47">
        <v>1</v>
      </c>
      <c r="Z2890" s="75">
        <v>40855.637685185182</v>
      </c>
      <c r="AA2890" s="6" t="s">
        <v>433</v>
      </c>
      <c r="AB2890" s="47" t="s">
        <v>3509</v>
      </c>
      <c r="AC2890" s="47" t="s">
        <v>6738</v>
      </c>
      <c r="AD2890" s="47" t="s">
        <v>6749</v>
      </c>
      <c r="AE2890" s="47" t="s">
        <v>12913</v>
      </c>
      <c r="AF2890" s="6" t="s">
        <v>12914</v>
      </c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</row>
    <row r="2891" spans="1:43" s="1" customFormat="1" ht="15.75" x14ac:dyDescent="0.25">
      <c r="A2891" s="47">
        <v>2895</v>
      </c>
      <c r="B2891" s="47" t="s">
        <v>12915</v>
      </c>
      <c r="C2891" s="47" t="s">
        <v>1577</v>
      </c>
      <c r="D2891" s="69" t="s">
        <v>1743</v>
      </c>
      <c r="E2891" s="47">
        <v>1981</v>
      </c>
      <c r="F2891" s="69" t="s">
        <v>7290</v>
      </c>
      <c r="G2891" s="69" t="s">
        <v>3907</v>
      </c>
      <c r="H2891" s="69" t="s">
        <v>451</v>
      </c>
      <c r="I2891" s="70">
        <v>374.26880849292218</v>
      </c>
      <c r="J2891" s="47" t="s">
        <v>430</v>
      </c>
      <c r="K2891" s="47">
        <v>6</v>
      </c>
      <c r="L2891" s="71"/>
      <c r="M2891" s="47">
        <v>75</v>
      </c>
      <c r="N2891" s="48">
        <f t="shared" si="271"/>
        <v>140</v>
      </c>
      <c r="O2891" s="48">
        <f t="shared" si="272"/>
        <v>52397.633189009102</v>
      </c>
      <c r="P2891" s="72">
        <f t="shared" si="273"/>
        <v>5239.7633189009102</v>
      </c>
      <c r="Q2891" s="73">
        <f t="shared" si="274"/>
        <v>8645.6094761865024</v>
      </c>
      <c r="R2891" s="48">
        <f t="shared" si="275"/>
        <v>66283.005984096526</v>
      </c>
      <c r="S2891" s="74">
        <f t="shared" si="276"/>
        <v>32</v>
      </c>
      <c r="T2891" s="6" t="s">
        <v>431</v>
      </c>
      <c r="U2891" s="47" t="s">
        <v>432</v>
      </c>
      <c r="V2891" s="47">
        <v>1</v>
      </c>
      <c r="W2891" s="47">
        <v>1</v>
      </c>
      <c r="X2891" s="47">
        <v>1</v>
      </c>
      <c r="Y2891" s="47">
        <v>1</v>
      </c>
      <c r="Z2891" s="75">
        <v>40855.637685185182</v>
      </c>
      <c r="AA2891" s="6" t="s">
        <v>433</v>
      </c>
      <c r="AB2891" s="47" t="s">
        <v>1745</v>
      </c>
      <c r="AC2891" s="47" t="s">
        <v>7331</v>
      </c>
      <c r="AD2891" s="47" t="s">
        <v>7325</v>
      </c>
      <c r="AE2891" s="47" t="s">
        <v>12916</v>
      </c>
      <c r="AF2891" s="6" t="s">
        <v>12917</v>
      </c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</row>
    <row r="2892" spans="1:43" s="1" customFormat="1" ht="15.75" x14ac:dyDescent="0.25">
      <c r="A2892" s="47">
        <v>2896</v>
      </c>
      <c r="B2892" s="47" t="s">
        <v>12918</v>
      </c>
      <c r="C2892" s="47" t="s">
        <v>1577</v>
      </c>
      <c r="D2892" s="69" t="s">
        <v>1743</v>
      </c>
      <c r="E2892" s="47">
        <v>1981</v>
      </c>
      <c r="F2892" s="69" t="s">
        <v>3907</v>
      </c>
      <c r="G2892" s="69" t="s">
        <v>7290</v>
      </c>
      <c r="H2892" s="69" t="s">
        <v>5485</v>
      </c>
      <c r="I2892" s="70">
        <v>292.13798030314382</v>
      </c>
      <c r="J2892" s="47" t="s">
        <v>430</v>
      </c>
      <c r="K2892" s="47">
        <v>8</v>
      </c>
      <c r="L2892" s="71"/>
      <c r="M2892" s="47">
        <v>75</v>
      </c>
      <c r="N2892" s="48">
        <f t="shared" si="271"/>
        <v>160</v>
      </c>
      <c r="O2892" s="48">
        <f t="shared" si="272"/>
        <v>46742.076848503013</v>
      </c>
      <c r="P2892" s="72">
        <f t="shared" si="273"/>
        <v>4674.2076848503011</v>
      </c>
      <c r="Q2892" s="73">
        <f t="shared" si="274"/>
        <v>7712.442680002996</v>
      </c>
      <c r="R2892" s="48">
        <f t="shared" si="275"/>
        <v>59128.727213356309</v>
      </c>
      <c r="S2892" s="74">
        <f t="shared" si="276"/>
        <v>32</v>
      </c>
      <c r="T2892" s="6" t="s">
        <v>431</v>
      </c>
      <c r="U2892" s="47" t="s">
        <v>432</v>
      </c>
      <c r="V2892" s="47">
        <v>1</v>
      </c>
      <c r="W2892" s="47">
        <v>1</v>
      </c>
      <c r="X2892" s="47">
        <v>1</v>
      </c>
      <c r="Y2892" s="47">
        <v>1</v>
      </c>
      <c r="Z2892" s="75">
        <v>40855.637685185182</v>
      </c>
      <c r="AA2892" s="6" t="s">
        <v>433</v>
      </c>
      <c r="AB2892" s="47" t="s">
        <v>1745</v>
      </c>
      <c r="AC2892" s="47" t="s">
        <v>7330</v>
      </c>
      <c r="AD2892" s="47" t="s">
        <v>12919</v>
      </c>
      <c r="AE2892" s="47" t="s">
        <v>12920</v>
      </c>
      <c r="AF2892" s="6" t="s">
        <v>12921</v>
      </c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</row>
    <row r="2893" spans="1:43" s="1" customFormat="1" ht="15.75" x14ac:dyDescent="0.25">
      <c r="A2893" s="47">
        <v>2897</v>
      </c>
      <c r="B2893" s="47" t="s">
        <v>12922</v>
      </c>
      <c r="C2893" s="47" t="s">
        <v>1577</v>
      </c>
      <c r="D2893" s="69" t="s">
        <v>1743</v>
      </c>
      <c r="E2893" s="47">
        <v>1981</v>
      </c>
      <c r="F2893" s="69" t="s">
        <v>3907</v>
      </c>
      <c r="G2893" s="69" t="s">
        <v>7290</v>
      </c>
      <c r="H2893" s="69" t="s">
        <v>5485</v>
      </c>
      <c r="I2893" s="70">
        <v>605.39638287290859</v>
      </c>
      <c r="J2893" s="47" t="s">
        <v>430</v>
      </c>
      <c r="K2893" s="47">
        <v>8</v>
      </c>
      <c r="L2893" s="71"/>
      <c r="M2893" s="47">
        <v>75</v>
      </c>
      <c r="N2893" s="48">
        <f t="shared" si="271"/>
        <v>160</v>
      </c>
      <c r="O2893" s="48">
        <f t="shared" si="272"/>
        <v>96863.421259665367</v>
      </c>
      <c r="P2893" s="72">
        <f t="shared" si="273"/>
        <v>9686.3421259665374</v>
      </c>
      <c r="Q2893" s="73">
        <f t="shared" si="274"/>
        <v>15982.464507844785</v>
      </c>
      <c r="R2893" s="48">
        <f t="shared" si="275"/>
        <v>122532.22789347668</v>
      </c>
      <c r="S2893" s="74">
        <f t="shared" si="276"/>
        <v>32</v>
      </c>
      <c r="T2893" s="6" t="s">
        <v>431</v>
      </c>
      <c r="U2893" s="47" t="s">
        <v>432</v>
      </c>
      <c r="V2893" s="47">
        <v>1</v>
      </c>
      <c r="W2893" s="47">
        <v>1</v>
      </c>
      <c r="X2893" s="47">
        <v>1</v>
      </c>
      <c r="Y2893" s="47">
        <v>1</v>
      </c>
      <c r="Z2893" s="75">
        <v>40855.637685185182</v>
      </c>
      <c r="AA2893" s="6" t="s">
        <v>433</v>
      </c>
      <c r="AB2893" s="47" t="s">
        <v>1745</v>
      </c>
      <c r="AC2893" s="47" t="s">
        <v>12919</v>
      </c>
      <c r="AD2893" s="47" t="s">
        <v>7291</v>
      </c>
      <c r="AE2893" s="47" t="s">
        <v>12923</v>
      </c>
      <c r="AF2893" s="6" t="s">
        <v>12924</v>
      </c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</row>
    <row r="2894" spans="1:43" s="1" customFormat="1" ht="15.75" x14ac:dyDescent="0.25">
      <c r="A2894" s="47">
        <v>2898</v>
      </c>
      <c r="B2894" s="47" t="s">
        <v>12925</v>
      </c>
      <c r="C2894" s="47" t="s">
        <v>1577</v>
      </c>
      <c r="D2894" s="69" t="s">
        <v>1743</v>
      </c>
      <c r="E2894" s="47">
        <v>1981</v>
      </c>
      <c r="F2894" s="69" t="s">
        <v>7290</v>
      </c>
      <c r="G2894" s="69" t="s">
        <v>3907</v>
      </c>
      <c r="H2894" s="69" t="s">
        <v>451</v>
      </c>
      <c r="I2894" s="70">
        <v>377.29767449332712</v>
      </c>
      <c r="J2894" s="47" t="s">
        <v>430</v>
      </c>
      <c r="K2894" s="47">
        <v>6</v>
      </c>
      <c r="L2894" s="71"/>
      <c r="M2894" s="47">
        <v>75</v>
      </c>
      <c r="N2894" s="48">
        <f t="shared" si="271"/>
        <v>140</v>
      </c>
      <c r="O2894" s="48">
        <f t="shared" si="272"/>
        <v>52821.674429065795</v>
      </c>
      <c r="P2894" s="72">
        <f t="shared" si="273"/>
        <v>5282.1674429065797</v>
      </c>
      <c r="Q2894" s="73">
        <f t="shared" si="274"/>
        <v>8715.5762807958563</v>
      </c>
      <c r="R2894" s="48">
        <f t="shared" si="275"/>
        <v>66819.418152768238</v>
      </c>
      <c r="S2894" s="74">
        <f t="shared" si="276"/>
        <v>32</v>
      </c>
      <c r="T2894" s="6" t="s">
        <v>431</v>
      </c>
      <c r="U2894" s="47" t="s">
        <v>432</v>
      </c>
      <c r="V2894" s="47">
        <v>1</v>
      </c>
      <c r="W2894" s="47">
        <v>1</v>
      </c>
      <c r="X2894" s="47">
        <v>1</v>
      </c>
      <c r="Y2894" s="47">
        <v>1</v>
      </c>
      <c r="Z2894" s="75">
        <v>40855.637685185182</v>
      </c>
      <c r="AA2894" s="6" t="s">
        <v>433</v>
      </c>
      <c r="AB2894" s="47" t="s">
        <v>1745</v>
      </c>
      <c r="AC2894" s="47" t="s">
        <v>7313</v>
      </c>
      <c r="AD2894" s="47" t="s">
        <v>7317</v>
      </c>
      <c r="AE2894" s="47" t="s">
        <v>12926</v>
      </c>
      <c r="AF2894" s="6" t="s">
        <v>12927</v>
      </c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</row>
    <row r="2895" spans="1:43" s="1" customFormat="1" ht="15.75" x14ac:dyDescent="0.25">
      <c r="A2895" s="47">
        <v>2899</v>
      </c>
      <c r="B2895" s="47" t="s">
        <v>12928</v>
      </c>
      <c r="C2895" s="47" t="s">
        <v>1577</v>
      </c>
      <c r="D2895" s="69" t="s">
        <v>1743</v>
      </c>
      <c r="E2895" s="47">
        <v>1981</v>
      </c>
      <c r="F2895" s="69" t="s">
        <v>3907</v>
      </c>
      <c r="G2895" s="69" t="s">
        <v>7066</v>
      </c>
      <c r="H2895" s="69" t="s">
        <v>7290</v>
      </c>
      <c r="I2895" s="70">
        <v>489.76729903680638</v>
      </c>
      <c r="J2895" s="47" t="s">
        <v>430</v>
      </c>
      <c r="K2895" s="47">
        <v>8</v>
      </c>
      <c r="L2895" s="71"/>
      <c r="M2895" s="47">
        <v>75</v>
      </c>
      <c r="N2895" s="48">
        <f t="shared" si="271"/>
        <v>160</v>
      </c>
      <c r="O2895" s="48">
        <f t="shared" si="272"/>
        <v>78362.767845889015</v>
      </c>
      <c r="P2895" s="72">
        <f t="shared" si="273"/>
        <v>7836.276784588902</v>
      </c>
      <c r="Q2895" s="73">
        <f t="shared" si="274"/>
        <v>12929.856694571687</v>
      </c>
      <c r="R2895" s="48">
        <f t="shared" si="275"/>
        <v>99128.901325049606</v>
      </c>
      <c r="S2895" s="74">
        <f t="shared" si="276"/>
        <v>32</v>
      </c>
      <c r="T2895" s="6" t="s">
        <v>431</v>
      </c>
      <c r="U2895" s="47" t="s">
        <v>432</v>
      </c>
      <c r="V2895" s="47">
        <v>1</v>
      </c>
      <c r="W2895" s="47">
        <v>1</v>
      </c>
      <c r="X2895" s="47">
        <v>1</v>
      </c>
      <c r="Y2895" s="47">
        <v>1</v>
      </c>
      <c r="Z2895" s="75">
        <v>40855.637685185182</v>
      </c>
      <c r="AA2895" s="6" t="s">
        <v>433</v>
      </c>
      <c r="AB2895" s="47" t="s">
        <v>1745</v>
      </c>
      <c r="AC2895" s="47" t="s">
        <v>7307</v>
      </c>
      <c r="AD2895" s="47" t="s">
        <v>11840</v>
      </c>
      <c r="AE2895" s="47" t="s">
        <v>12929</v>
      </c>
      <c r="AF2895" s="6" t="s">
        <v>12930</v>
      </c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</row>
    <row r="2896" spans="1:43" s="1" customFormat="1" ht="15.75" x14ac:dyDescent="0.25">
      <c r="A2896" s="47">
        <v>2900</v>
      </c>
      <c r="B2896" s="47" t="s">
        <v>7302</v>
      </c>
      <c r="C2896" s="47" t="s">
        <v>3915</v>
      </c>
      <c r="D2896" s="69" t="s">
        <v>1743</v>
      </c>
      <c r="E2896" s="47">
        <v>1981</v>
      </c>
      <c r="F2896" s="69" t="s">
        <v>7065</v>
      </c>
      <c r="G2896" s="69" t="s">
        <v>903</v>
      </c>
      <c r="H2896" s="69" t="s">
        <v>7066</v>
      </c>
      <c r="I2896" s="70">
        <v>69.690159178829845</v>
      </c>
      <c r="J2896" s="47" t="s">
        <v>430</v>
      </c>
      <c r="K2896" s="47">
        <v>8</v>
      </c>
      <c r="L2896" s="71"/>
      <c r="M2896" s="47">
        <v>75</v>
      </c>
      <c r="N2896" s="48">
        <f t="shared" si="271"/>
        <v>160</v>
      </c>
      <c r="O2896" s="48">
        <f t="shared" si="272"/>
        <v>11150.425468612775</v>
      </c>
      <c r="P2896" s="72">
        <f t="shared" si="273"/>
        <v>1115.0425468612775</v>
      </c>
      <c r="Q2896" s="73">
        <f t="shared" si="274"/>
        <v>1839.8202023211079</v>
      </c>
      <c r="R2896" s="48">
        <f t="shared" si="275"/>
        <v>14105.288217795161</v>
      </c>
      <c r="S2896" s="74">
        <f t="shared" si="276"/>
        <v>32</v>
      </c>
      <c r="T2896" s="6" t="s">
        <v>431</v>
      </c>
      <c r="U2896" s="47" t="s">
        <v>432</v>
      </c>
      <c r="V2896" s="47">
        <v>1</v>
      </c>
      <c r="W2896" s="47">
        <v>1</v>
      </c>
      <c r="X2896" s="47">
        <v>1</v>
      </c>
      <c r="Y2896" s="47">
        <v>1</v>
      </c>
      <c r="Z2896" s="75">
        <v>44271.619398148148</v>
      </c>
      <c r="AA2896" s="6" t="s">
        <v>1221</v>
      </c>
      <c r="AB2896" s="47" t="s">
        <v>1745</v>
      </c>
      <c r="AC2896" s="47" t="s">
        <v>7068</v>
      </c>
      <c r="AD2896" s="47" t="s">
        <v>7303</v>
      </c>
      <c r="AE2896" s="47" t="s">
        <v>7304</v>
      </c>
      <c r="AF2896" s="6" t="s">
        <v>12931</v>
      </c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</row>
    <row r="2897" spans="1:43" s="1" customFormat="1" ht="15.75" x14ac:dyDescent="0.25">
      <c r="A2897" s="47">
        <v>2901</v>
      </c>
      <c r="B2897" s="47" t="s">
        <v>12932</v>
      </c>
      <c r="C2897" s="47" t="s">
        <v>3915</v>
      </c>
      <c r="D2897" s="69" t="s">
        <v>7097</v>
      </c>
      <c r="E2897" s="47">
        <v>2001</v>
      </c>
      <c r="F2897" s="69" t="s">
        <v>2723</v>
      </c>
      <c r="G2897" s="69" t="s">
        <v>7220</v>
      </c>
      <c r="H2897" s="69" t="s">
        <v>7066</v>
      </c>
      <c r="I2897" s="70">
        <v>149.0222876226114</v>
      </c>
      <c r="J2897" s="47" t="s">
        <v>430</v>
      </c>
      <c r="K2897" s="47">
        <v>10</v>
      </c>
      <c r="L2897" s="71"/>
      <c r="M2897" s="47">
        <v>75</v>
      </c>
      <c r="N2897" s="48">
        <f t="shared" si="271"/>
        <v>180</v>
      </c>
      <c r="O2897" s="48">
        <f t="shared" si="272"/>
        <v>26824.011772070051</v>
      </c>
      <c r="P2897" s="72">
        <f t="shared" si="273"/>
        <v>2682.4011772070053</v>
      </c>
      <c r="Q2897" s="73">
        <f t="shared" si="274"/>
        <v>4425.9619423915583</v>
      </c>
      <c r="R2897" s="48">
        <f t="shared" si="275"/>
        <v>33932.374891668616</v>
      </c>
      <c r="S2897" s="74">
        <f t="shared" si="276"/>
        <v>52</v>
      </c>
      <c r="T2897" s="6" t="s">
        <v>431</v>
      </c>
      <c r="U2897" s="47" t="s">
        <v>432</v>
      </c>
      <c r="V2897" s="47">
        <v>1</v>
      </c>
      <c r="W2897" s="47">
        <v>1</v>
      </c>
      <c r="X2897" s="47">
        <v>1</v>
      </c>
      <c r="Y2897" s="47">
        <v>1</v>
      </c>
      <c r="Z2897" s="75">
        <v>40855.637696759259</v>
      </c>
      <c r="AA2897" s="6" t="s">
        <v>433</v>
      </c>
      <c r="AB2897" s="47" t="s">
        <v>7098</v>
      </c>
      <c r="AC2897" s="47" t="s">
        <v>7257</v>
      </c>
      <c r="AD2897" s="47" t="s">
        <v>7247</v>
      </c>
      <c r="AE2897" s="47" t="s">
        <v>12933</v>
      </c>
      <c r="AF2897" s="6" t="s">
        <v>12934</v>
      </c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</row>
    <row r="2898" spans="1:43" s="1" customFormat="1" ht="15.75" x14ac:dyDescent="0.25">
      <c r="A2898" s="47">
        <v>2902</v>
      </c>
      <c r="B2898" s="47" t="s">
        <v>12935</v>
      </c>
      <c r="C2898" s="47" t="s">
        <v>1577</v>
      </c>
      <c r="D2898" s="69" t="s">
        <v>7097</v>
      </c>
      <c r="E2898" s="47">
        <v>2001</v>
      </c>
      <c r="F2898" s="69" t="s">
        <v>2723</v>
      </c>
      <c r="G2898" s="69" t="s">
        <v>1581</v>
      </c>
      <c r="H2898" s="69" t="s">
        <v>7220</v>
      </c>
      <c r="I2898" s="70">
        <v>42.360738290385306</v>
      </c>
      <c r="J2898" s="47" t="s">
        <v>430</v>
      </c>
      <c r="K2898" s="47">
        <v>10</v>
      </c>
      <c r="L2898" s="71"/>
      <c r="M2898" s="47">
        <v>75</v>
      </c>
      <c r="N2898" s="48">
        <f t="shared" si="271"/>
        <v>180</v>
      </c>
      <c r="O2898" s="48">
        <f t="shared" si="272"/>
        <v>7624.9328922693549</v>
      </c>
      <c r="P2898" s="72">
        <f t="shared" si="273"/>
        <v>762.49328922693553</v>
      </c>
      <c r="Q2898" s="73">
        <f t="shared" si="274"/>
        <v>1258.1139272244434</v>
      </c>
      <c r="R2898" s="48">
        <f t="shared" si="275"/>
        <v>9645.5401087207338</v>
      </c>
      <c r="S2898" s="74">
        <f t="shared" si="276"/>
        <v>52</v>
      </c>
      <c r="T2898" s="6" t="s">
        <v>431</v>
      </c>
      <c r="U2898" s="47" t="s">
        <v>432</v>
      </c>
      <c r="V2898" s="47">
        <v>1</v>
      </c>
      <c r="W2898" s="47">
        <v>1</v>
      </c>
      <c r="X2898" s="47">
        <v>1</v>
      </c>
      <c r="Y2898" s="47">
        <v>1</v>
      </c>
      <c r="Z2898" s="75">
        <v>40855.637696759259</v>
      </c>
      <c r="AA2898" s="6" t="s">
        <v>433</v>
      </c>
      <c r="AB2898" s="47" t="s">
        <v>7098</v>
      </c>
      <c r="AC2898" s="47" t="s">
        <v>7252</v>
      </c>
      <c r="AD2898" s="47" t="s">
        <v>7242</v>
      </c>
      <c r="AE2898" s="47" t="s">
        <v>12936</v>
      </c>
      <c r="AF2898" s="6" t="s">
        <v>12937</v>
      </c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</row>
    <row r="2899" spans="1:43" s="1" customFormat="1" ht="15.75" x14ac:dyDescent="0.25">
      <c r="A2899" s="47">
        <v>2903</v>
      </c>
      <c r="B2899" s="47" t="s">
        <v>12938</v>
      </c>
      <c r="C2899" s="47" t="s">
        <v>1577</v>
      </c>
      <c r="D2899" s="69" t="s">
        <v>7097</v>
      </c>
      <c r="E2899" s="47">
        <v>2001</v>
      </c>
      <c r="F2899" s="69" t="s">
        <v>2723</v>
      </c>
      <c r="G2899" s="69" t="s">
        <v>562</v>
      </c>
      <c r="H2899" s="69" t="s">
        <v>1581</v>
      </c>
      <c r="I2899" s="70">
        <v>634.23851587898707</v>
      </c>
      <c r="J2899" s="47" t="s">
        <v>430</v>
      </c>
      <c r="K2899" s="47">
        <v>10</v>
      </c>
      <c r="L2899" s="71"/>
      <c r="M2899" s="47">
        <v>75</v>
      </c>
      <c r="N2899" s="48">
        <f t="shared" si="271"/>
        <v>180</v>
      </c>
      <c r="O2899" s="48">
        <f t="shared" si="272"/>
        <v>114162.93285821767</v>
      </c>
      <c r="P2899" s="72">
        <f t="shared" si="273"/>
        <v>11416.293285821768</v>
      </c>
      <c r="Q2899" s="73">
        <f t="shared" si="274"/>
        <v>18836.883921605913</v>
      </c>
      <c r="R2899" s="48">
        <f t="shared" si="275"/>
        <v>144416.11006564536</v>
      </c>
      <c r="S2899" s="74">
        <f t="shared" si="276"/>
        <v>52</v>
      </c>
      <c r="T2899" s="6" t="s">
        <v>431</v>
      </c>
      <c r="U2899" s="47" t="s">
        <v>432</v>
      </c>
      <c r="V2899" s="47">
        <v>1</v>
      </c>
      <c r="W2899" s="47">
        <v>1</v>
      </c>
      <c r="X2899" s="47">
        <v>1</v>
      </c>
      <c r="Y2899" s="47">
        <v>1</v>
      </c>
      <c r="Z2899" s="75">
        <v>40855.637696759259</v>
      </c>
      <c r="AA2899" s="6" t="s">
        <v>433</v>
      </c>
      <c r="AB2899" s="47" t="s">
        <v>7098</v>
      </c>
      <c r="AC2899" s="47" t="s">
        <v>7242</v>
      </c>
      <c r="AD2899" s="47" t="s">
        <v>7216</v>
      </c>
      <c r="AE2899" s="47" t="s">
        <v>12939</v>
      </c>
      <c r="AF2899" s="6" t="s">
        <v>12940</v>
      </c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</row>
    <row r="2900" spans="1:43" s="1" customFormat="1" ht="15.75" x14ac:dyDescent="0.25">
      <c r="A2900" s="47">
        <v>2904</v>
      </c>
      <c r="B2900" s="47" t="s">
        <v>12941</v>
      </c>
      <c r="C2900" s="47" t="s">
        <v>3915</v>
      </c>
      <c r="D2900" s="69" t="s">
        <v>2722</v>
      </c>
      <c r="E2900" s="47">
        <v>1995</v>
      </c>
      <c r="F2900" s="69" t="s">
        <v>2723</v>
      </c>
      <c r="G2900" s="69" t="s">
        <v>553</v>
      </c>
      <c r="H2900" s="69" t="s">
        <v>903</v>
      </c>
      <c r="I2900" s="70">
        <v>460.72952905544321</v>
      </c>
      <c r="J2900" s="47" t="s">
        <v>430</v>
      </c>
      <c r="K2900" s="47">
        <v>10</v>
      </c>
      <c r="L2900" s="71"/>
      <c r="M2900" s="47">
        <v>75</v>
      </c>
      <c r="N2900" s="48">
        <f t="shared" si="271"/>
        <v>180</v>
      </c>
      <c r="O2900" s="48">
        <f t="shared" si="272"/>
        <v>82931.31522997978</v>
      </c>
      <c r="P2900" s="72">
        <f t="shared" si="273"/>
        <v>8293.1315229979791</v>
      </c>
      <c r="Q2900" s="73">
        <f t="shared" si="274"/>
        <v>13683.667012946664</v>
      </c>
      <c r="R2900" s="48">
        <f t="shared" si="275"/>
        <v>104908.11376592443</v>
      </c>
      <c r="S2900" s="74">
        <f t="shared" si="276"/>
        <v>46</v>
      </c>
      <c r="T2900" s="6" t="s">
        <v>431</v>
      </c>
      <c r="U2900" s="47" t="s">
        <v>432</v>
      </c>
      <c r="V2900" s="47">
        <v>1</v>
      </c>
      <c r="W2900" s="47">
        <v>1</v>
      </c>
      <c r="X2900" s="47">
        <v>1</v>
      </c>
      <c r="Y2900" s="47">
        <v>1</v>
      </c>
      <c r="Z2900" s="75">
        <v>40855.637696759259</v>
      </c>
      <c r="AA2900" s="6" t="s">
        <v>433</v>
      </c>
      <c r="AB2900" s="47" t="s">
        <v>4343</v>
      </c>
      <c r="AC2900" s="47" t="s">
        <v>7202</v>
      </c>
      <c r="AD2900" s="47" t="s">
        <v>4349</v>
      </c>
      <c r="AE2900" s="47" t="s">
        <v>12942</v>
      </c>
      <c r="AF2900" s="6" t="s">
        <v>12943</v>
      </c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</row>
    <row r="2901" spans="1:43" s="1" customFormat="1" ht="15.75" x14ac:dyDescent="0.25">
      <c r="A2901" s="47">
        <v>2905</v>
      </c>
      <c r="B2901" s="47" t="s">
        <v>12944</v>
      </c>
      <c r="C2901" s="47" t="s">
        <v>1577</v>
      </c>
      <c r="D2901" s="69" t="s">
        <v>7097</v>
      </c>
      <c r="E2901" s="47">
        <v>2001</v>
      </c>
      <c r="F2901" s="69" t="s">
        <v>1581</v>
      </c>
      <c r="G2901" s="69" t="s">
        <v>2723</v>
      </c>
      <c r="H2901" s="69" t="s">
        <v>1579</v>
      </c>
      <c r="I2901" s="70">
        <v>157.7101141334083</v>
      </c>
      <c r="J2901" s="47" t="s">
        <v>430</v>
      </c>
      <c r="K2901" s="47">
        <v>6</v>
      </c>
      <c r="L2901" s="71"/>
      <c r="M2901" s="47">
        <v>75</v>
      </c>
      <c r="N2901" s="48">
        <f t="shared" si="271"/>
        <v>140</v>
      </c>
      <c r="O2901" s="48">
        <f t="shared" si="272"/>
        <v>22079.415978677163</v>
      </c>
      <c r="P2901" s="72">
        <f t="shared" si="273"/>
        <v>2207.9415978677166</v>
      </c>
      <c r="Q2901" s="73">
        <f t="shared" si="274"/>
        <v>3643.1036364817319</v>
      </c>
      <c r="R2901" s="48">
        <f t="shared" si="275"/>
        <v>27930.46121302661</v>
      </c>
      <c r="S2901" s="74">
        <f t="shared" si="276"/>
        <v>52</v>
      </c>
      <c r="T2901" s="6" t="s">
        <v>431</v>
      </c>
      <c r="U2901" s="47" t="s">
        <v>432</v>
      </c>
      <c r="V2901" s="47">
        <v>1</v>
      </c>
      <c r="W2901" s="47">
        <v>1</v>
      </c>
      <c r="X2901" s="47">
        <v>1</v>
      </c>
      <c r="Y2901" s="47">
        <v>1</v>
      </c>
      <c r="Z2901" s="75">
        <v>40855.637696759259</v>
      </c>
      <c r="AA2901" s="6" t="s">
        <v>433</v>
      </c>
      <c r="AB2901" s="47" t="s">
        <v>7098</v>
      </c>
      <c r="AC2901" s="47" t="s">
        <v>11836</v>
      </c>
      <c r="AD2901" s="47" t="s">
        <v>12207</v>
      </c>
      <c r="AE2901" s="47" t="s">
        <v>12945</v>
      </c>
      <c r="AF2901" s="6" t="s">
        <v>12946</v>
      </c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</row>
    <row r="2902" spans="1:43" s="1" customFormat="1" ht="15.75" x14ac:dyDescent="0.25">
      <c r="A2902" s="47">
        <v>2906</v>
      </c>
      <c r="B2902" s="47" t="s">
        <v>12947</v>
      </c>
      <c r="C2902" s="47" t="s">
        <v>2721</v>
      </c>
      <c r="D2902" s="69" t="s">
        <v>2722</v>
      </c>
      <c r="E2902" s="47">
        <v>1995</v>
      </c>
      <c r="F2902" s="69" t="s">
        <v>2723</v>
      </c>
      <c r="G2902" s="69" t="s">
        <v>553</v>
      </c>
      <c r="H2902" s="69" t="s">
        <v>3935</v>
      </c>
      <c r="I2902" s="70">
        <v>582.94616986027734</v>
      </c>
      <c r="J2902" s="47" t="s">
        <v>430</v>
      </c>
      <c r="K2902" s="47">
        <v>10</v>
      </c>
      <c r="L2902" s="71"/>
      <c r="M2902" s="47">
        <v>75</v>
      </c>
      <c r="N2902" s="48">
        <f t="shared" si="271"/>
        <v>180</v>
      </c>
      <c r="O2902" s="48">
        <f t="shared" si="272"/>
        <v>104930.31057484992</v>
      </c>
      <c r="P2902" s="72">
        <f t="shared" si="273"/>
        <v>10493.031057484994</v>
      </c>
      <c r="Q2902" s="73">
        <f t="shared" si="274"/>
        <v>17313.501244850238</v>
      </c>
      <c r="R2902" s="48">
        <f t="shared" si="275"/>
        <v>132736.84287718515</v>
      </c>
      <c r="S2902" s="74">
        <f t="shared" si="276"/>
        <v>46</v>
      </c>
      <c r="T2902" s="6" t="s">
        <v>431</v>
      </c>
      <c r="U2902" s="47" t="s">
        <v>432</v>
      </c>
      <c r="V2902" s="47">
        <v>1</v>
      </c>
      <c r="W2902" s="47">
        <v>1</v>
      </c>
      <c r="X2902" s="47">
        <v>1</v>
      </c>
      <c r="Y2902" s="47">
        <v>1</v>
      </c>
      <c r="Z2902" s="75">
        <v>40855.637696759259</v>
      </c>
      <c r="AA2902" s="6" t="s">
        <v>433</v>
      </c>
      <c r="AB2902" s="47" t="s">
        <v>4343</v>
      </c>
      <c r="AC2902" s="47" t="s">
        <v>7110</v>
      </c>
      <c r="AD2902" s="47" t="s">
        <v>12948</v>
      </c>
      <c r="AE2902" s="47" t="s">
        <v>12949</v>
      </c>
      <c r="AF2902" s="6" t="s">
        <v>12950</v>
      </c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</row>
    <row r="2903" spans="1:43" s="1" customFormat="1" ht="15.75" x14ac:dyDescent="0.25">
      <c r="A2903" s="47">
        <v>2907</v>
      </c>
      <c r="B2903" s="47" t="s">
        <v>12951</v>
      </c>
      <c r="C2903" s="47" t="s">
        <v>2721</v>
      </c>
      <c r="D2903" s="69" t="s">
        <v>2722</v>
      </c>
      <c r="E2903" s="47">
        <v>1995</v>
      </c>
      <c r="F2903" s="69" t="s">
        <v>2723</v>
      </c>
      <c r="G2903" s="69" t="s">
        <v>553</v>
      </c>
      <c r="H2903" s="69" t="s">
        <v>3935</v>
      </c>
      <c r="I2903" s="70">
        <v>566.57119354008375</v>
      </c>
      <c r="J2903" s="47" t="s">
        <v>430</v>
      </c>
      <c r="K2903" s="47">
        <v>10</v>
      </c>
      <c r="L2903" s="71"/>
      <c r="M2903" s="47">
        <v>75</v>
      </c>
      <c r="N2903" s="48">
        <f t="shared" si="271"/>
        <v>180</v>
      </c>
      <c r="O2903" s="48">
        <f t="shared" si="272"/>
        <v>101982.81483721508</v>
      </c>
      <c r="P2903" s="72">
        <f t="shared" si="273"/>
        <v>10198.281483721508</v>
      </c>
      <c r="Q2903" s="73">
        <f t="shared" si="274"/>
        <v>16827.164448140487</v>
      </c>
      <c r="R2903" s="48">
        <f t="shared" si="275"/>
        <v>129008.26076907708</v>
      </c>
      <c r="S2903" s="74">
        <f t="shared" si="276"/>
        <v>46</v>
      </c>
      <c r="T2903" s="6" t="s">
        <v>431</v>
      </c>
      <c r="U2903" s="47" t="s">
        <v>432</v>
      </c>
      <c r="V2903" s="47">
        <v>1</v>
      </c>
      <c r="W2903" s="47">
        <v>1</v>
      </c>
      <c r="X2903" s="47">
        <v>1</v>
      </c>
      <c r="Y2903" s="47">
        <v>1</v>
      </c>
      <c r="Z2903" s="75">
        <v>40855.637696759259</v>
      </c>
      <c r="AA2903" s="6" t="s">
        <v>433</v>
      </c>
      <c r="AB2903" s="47" t="s">
        <v>4343</v>
      </c>
      <c r="AC2903" s="47" t="s">
        <v>12948</v>
      </c>
      <c r="AD2903" s="47" t="s">
        <v>7193</v>
      </c>
      <c r="AE2903" s="47" t="s">
        <v>12952</v>
      </c>
      <c r="AF2903" s="6" t="s">
        <v>12953</v>
      </c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</row>
    <row r="2904" spans="1:43" s="1" customFormat="1" ht="47.25" x14ac:dyDescent="0.25">
      <c r="A2904" s="47">
        <v>2908</v>
      </c>
      <c r="B2904" s="47" t="s">
        <v>12954</v>
      </c>
      <c r="C2904" s="47" t="s">
        <v>5462</v>
      </c>
      <c r="D2904" s="69" t="s">
        <v>1743</v>
      </c>
      <c r="E2904" s="47">
        <v>1981</v>
      </c>
      <c r="F2904" s="69" t="s">
        <v>3935</v>
      </c>
      <c r="G2904" s="69" t="s">
        <v>5472</v>
      </c>
      <c r="H2904" s="69" t="s">
        <v>553</v>
      </c>
      <c r="I2904" s="70">
        <v>277.63670227633003</v>
      </c>
      <c r="J2904" s="47" t="s">
        <v>430</v>
      </c>
      <c r="K2904" s="47">
        <v>12</v>
      </c>
      <c r="L2904" s="71"/>
      <c r="M2904" s="47">
        <v>75</v>
      </c>
      <c r="N2904" s="48">
        <f t="shared" si="271"/>
        <v>200</v>
      </c>
      <c r="O2904" s="48">
        <f t="shared" si="272"/>
        <v>55527.340455266007</v>
      </c>
      <c r="P2904" s="72">
        <f t="shared" si="273"/>
        <v>5552.7340455266012</v>
      </c>
      <c r="Q2904" s="73">
        <f t="shared" si="274"/>
        <v>9162.0111751188906</v>
      </c>
      <c r="R2904" s="48">
        <f t="shared" si="275"/>
        <v>70242.085675911498</v>
      </c>
      <c r="S2904" s="74">
        <f t="shared" si="276"/>
        <v>32</v>
      </c>
      <c r="T2904" s="6" t="s">
        <v>431</v>
      </c>
      <c r="U2904" s="47" t="s">
        <v>432</v>
      </c>
      <c r="V2904" s="47">
        <v>1</v>
      </c>
      <c r="W2904" s="47">
        <v>1</v>
      </c>
      <c r="X2904" s="47">
        <v>1</v>
      </c>
      <c r="Y2904" s="47">
        <v>1</v>
      </c>
      <c r="Z2904" s="75">
        <v>44272.413784722223</v>
      </c>
      <c r="AA2904" s="6" t="s">
        <v>1221</v>
      </c>
      <c r="AB2904" s="47" t="s">
        <v>1745</v>
      </c>
      <c r="AC2904" s="47" t="s">
        <v>12955</v>
      </c>
      <c r="AD2904" s="47" t="s">
        <v>5473</v>
      </c>
      <c r="AE2904" s="47" t="s">
        <v>12956</v>
      </c>
      <c r="AF2904" s="6" t="s">
        <v>12957</v>
      </c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</row>
    <row r="2905" spans="1:43" s="1" customFormat="1" ht="15.75" x14ac:dyDescent="0.25">
      <c r="A2905" s="47">
        <v>2909</v>
      </c>
      <c r="B2905" s="47" t="s">
        <v>12958</v>
      </c>
      <c r="C2905" s="47" t="s">
        <v>5484</v>
      </c>
      <c r="D2905" s="69" t="s">
        <v>3942</v>
      </c>
      <c r="E2905" s="47">
        <v>1988</v>
      </c>
      <c r="F2905" s="69" t="s">
        <v>3935</v>
      </c>
      <c r="G2905" s="69" t="s">
        <v>903</v>
      </c>
      <c r="H2905" s="69" t="s">
        <v>5485</v>
      </c>
      <c r="I2905" s="70">
        <v>456.72492567457817</v>
      </c>
      <c r="J2905" s="47" t="s">
        <v>430</v>
      </c>
      <c r="K2905" s="47">
        <v>12</v>
      </c>
      <c r="L2905" s="71"/>
      <c r="M2905" s="47">
        <v>75</v>
      </c>
      <c r="N2905" s="48">
        <f t="shared" si="271"/>
        <v>200</v>
      </c>
      <c r="O2905" s="48">
        <f t="shared" si="272"/>
        <v>91344.985134915638</v>
      </c>
      <c r="P2905" s="72">
        <f t="shared" si="273"/>
        <v>9134.4985134915642</v>
      </c>
      <c r="Q2905" s="73">
        <f t="shared" si="274"/>
        <v>15071.92254726108</v>
      </c>
      <c r="R2905" s="48">
        <f t="shared" si="275"/>
        <v>115551.40619566829</v>
      </c>
      <c r="S2905" s="74">
        <f t="shared" si="276"/>
        <v>39</v>
      </c>
      <c r="T2905" s="6" t="s">
        <v>431</v>
      </c>
      <c r="U2905" s="47" t="s">
        <v>432</v>
      </c>
      <c r="V2905" s="47">
        <v>1</v>
      </c>
      <c r="W2905" s="47">
        <v>1</v>
      </c>
      <c r="X2905" s="47">
        <v>1</v>
      </c>
      <c r="Y2905" s="47">
        <v>1</v>
      </c>
      <c r="Z2905" s="75">
        <v>44272.38721064815</v>
      </c>
      <c r="AA2905" s="6" t="s">
        <v>1221</v>
      </c>
      <c r="AB2905" s="47" t="s">
        <v>3943</v>
      </c>
      <c r="AC2905" s="47" t="s">
        <v>11825</v>
      </c>
      <c r="AD2905" s="47" t="s">
        <v>5486</v>
      </c>
      <c r="AE2905" s="47" t="s">
        <v>12959</v>
      </c>
      <c r="AF2905" s="6" t="s">
        <v>12960</v>
      </c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</row>
    <row r="2906" spans="1:43" s="1" customFormat="1" ht="15.75" x14ac:dyDescent="0.25">
      <c r="A2906" s="47">
        <v>2910</v>
      </c>
      <c r="B2906" s="47" t="s">
        <v>12961</v>
      </c>
      <c r="C2906" s="47" t="s">
        <v>5478</v>
      </c>
      <c r="D2906" s="69" t="s">
        <v>11816</v>
      </c>
      <c r="E2906" s="47">
        <v>1985</v>
      </c>
      <c r="F2906" s="69" t="s">
        <v>3935</v>
      </c>
      <c r="G2906" s="69" t="s">
        <v>903</v>
      </c>
      <c r="H2906" s="69" t="s">
        <v>5485</v>
      </c>
      <c r="I2906" s="70">
        <v>565.3058935002141</v>
      </c>
      <c r="J2906" s="47" t="s">
        <v>430</v>
      </c>
      <c r="K2906" s="47">
        <v>12</v>
      </c>
      <c r="L2906" s="71"/>
      <c r="M2906" s="47">
        <v>75</v>
      </c>
      <c r="N2906" s="48">
        <f t="shared" si="271"/>
        <v>200</v>
      </c>
      <c r="O2906" s="48">
        <f t="shared" si="272"/>
        <v>113061.17870004282</v>
      </c>
      <c r="P2906" s="72">
        <f t="shared" si="273"/>
        <v>11306.117870004282</v>
      </c>
      <c r="Q2906" s="73">
        <f t="shared" si="274"/>
        <v>18655.094485507063</v>
      </c>
      <c r="R2906" s="48">
        <f t="shared" si="275"/>
        <v>143022.39105555415</v>
      </c>
      <c r="S2906" s="74">
        <f t="shared" si="276"/>
        <v>36</v>
      </c>
      <c r="T2906" s="6" t="s">
        <v>431</v>
      </c>
      <c r="U2906" s="47" t="s">
        <v>432</v>
      </c>
      <c r="V2906" s="47">
        <v>1</v>
      </c>
      <c r="W2906" s="47">
        <v>1</v>
      </c>
      <c r="X2906" s="47">
        <v>1</v>
      </c>
      <c r="Y2906" s="47">
        <v>1</v>
      </c>
      <c r="Z2906" s="75">
        <v>44272.394629629627</v>
      </c>
      <c r="AA2906" s="6" t="s">
        <v>1221</v>
      </c>
      <c r="AB2906" s="47" t="s">
        <v>4343</v>
      </c>
      <c r="AC2906" s="47" t="s">
        <v>12757</v>
      </c>
      <c r="AD2906" s="47" t="s">
        <v>12962</v>
      </c>
      <c r="AE2906" s="47" t="s">
        <v>12963</v>
      </c>
      <c r="AF2906" s="6" t="s">
        <v>12964</v>
      </c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</row>
    <row r="2907" spans="1:43" s="1" customFormat="1" ht="15.75" x14ac:dyDescent="0.25">
      <c r="A2907" s="47">
        <v>2911</v>
      </c>
      <c r="B2907" s="47" t="s">
        <v>12965</v>
      </c>
      <c r="C2907" s="47" t="s">
        <v>5478</v>
      </c>
      <c r="D2907" s="69" t="s">
        <v>11816</v>
      </c>
      <c r="E2907" s="47">
        <v>1985</v>
      </c>
      <c r="F2907" s="69" t="s">
        <v>3935</v>
      </c>
      <c r="G2907" s="69" t="s">
        <v>903</v>
      </c>
      <c r="H2907" s="69" t="s">
        <v>5485</v>
      </c>
      <c r="I2907" s="70">
        <v>594.3265008199013</v>
      </c>
      <c r="J2907" s="47" t="s">
        <v>430</v>
      </c>
      <c r="K2907" s="47">
        <v>12</v>
      </c>
      <c r="L2907" s="71"/>
      <c r="M2907" s="47">
        <v>75</v>
      </c>
      <c r="N2907" s="48">
        <f t="shared" ref="N2907:N2970" si="277">IF(K2907=4,100,IF(K2907=6,140,IF(K2907=8,160,IF(K2907=10,180,IF(K2907=12,200,IF(K2907=14,225,IF(K2907=16,275,IF(K2907=18,350,0))))))))</f>
        <v>200</v>
      </c>
      <c r="O2907" s="48">
        <f t="shared" si="272"/>
        <v>118865.30016398025</v>
      </c>
      <c r="P2907" s="72">
        <f t="shared" si="273"/>
        <v>11886.530016398026</v>
      </c>
      <c r="Q2907" s="73">
        <f t="shared" si="274"/>
        <v>19612.774527056743</v>
      </c>
      <c r="R2907" s="48">
        <f t="shared" si="275"/>
        <v>150364.60470743504</v>
      </c>
      <c r="S2907" s="74">
        <f t="shared" si="276"/>
        <v>36</v>
      </c>
      <c r="T2907" s="6" t="s">
        <v>431</v>
      </c>
      <c r="U2907" s="47" t="s">
        <v>432</v>
      </c>
      <c r="V2907" s="47">
        <v>1</v>
      </c>
      <c r="W2907" s="47">
        <v>1</v>
      </c>
      <c r="X2907" s="47">
        <v>1</v>
      </c>
      <c r="Y2907" s="47">
        <v>1</v>
      </c>
      <c r="Z2907" s="75">
        <v>44272.391331018523</v>
      </c>
      <c r="AA2907" s="6" t="s">
        <v>1221</v>
      </c>
      <c r="AB2907" s="47" t="s">
        <v>4343</v>
      </c>
      <c r="AC2907" s="47" t="s">
        <v>12962</v>
      </c>
      <c r="AD2907" s="47" t="s">
        <v>11817</v>
      </c>
      <c r="AE2907" s="47" t="s">
        <v>12966</v>
      </c>
      <c r="AF2907" s="6" t="s">
        <v>12967</v>
      </c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</row>
    <row r="2908" spans="1:43" s="1" customFormat="1" ht="15.75" x14ac:dyDescent="0.25">
      <c r="A2908" s="47">
        <v>2912</v>
      </c>
      <c r="B2908" s="47" t="s">
        <v>12968</v>
      </c>
      <c r="C2908" s="47" t="s">
        <v>3933</v>
      </c>
      <c r="D2908" s="69" t="s">
        <v>3942</v>
      </c>
      <c r="E2908" s="47">
        <v>1989</v>
      </c>
      <c r="F2908" s="69" t="s">
        <v>3935</v>
      </c>
      <c r="G2908" s="69" t="s">
        <v>12267</v>
      </c>
      <c r="H2908" s="69" t="s">
        <v>451</v>
      </c>
      <c r="I2908" s="70">
        <v>187.96631268524911</v>
      </c>
      <c r="J2908" s="47" t="s">
        <v>430</v>
      </c>
      <c r="K2908" s="47">
        <v>12</v>
      </c>
      <c r="L2908" s="71"/>
      <c r="M2908" s="47">
        <v>75</v>
      </c>
      <c r="N2908" s="48">
        <f t="shared" si="277"/>
        <v>200</v>
      </c>
      <c r="O2908" s="48">
        <f t="shared" si="272"/>
        <v>37593.262537049821</v>
      </c>
      <c r="P2908" s="72">
        <f t="shared" si="273"/>
        <v>3759.3262537049823</v>
      </c>
      <c r="Q2908" s="73">
        <f t="shared" si="274"/>
        <v>6202.8883186132198</v>
      </c>
      <c r="R2908" s="48">
        <f t="shared" si="275"/>
        <v>47555.477109368025</v>
      </c>
      <c r="S2908" s="74">
        <f t="shared" si="276"/>
        <v>40</v>
      </c>
      <c r="T2908" s="6" t="s">
        <v>431</v>
      </c>
      <c r="U2908" s="47" t="s">
        <v>432</v>
      </c>
      <c r="V2908" s="47">
        <v>1</v>
      </c>
      <c r="W2908" s="47">
        <v>1</v>
      </c>
      <c r="X2908" s="47">
        <v>1</v>
      </c>
      <c r="Y2908" s="47">
        <v>1</v>
      </c>
      <c r="Z2908" s="75">
        <v>44272.371712962973</v>
      </c>
      <c r="AA2908" s="6" t="s">
        <v>1221</v>
      </c>
      <c r="AB2908" s="47" t="s">
        <v>3943</v>
      </c>
      <c r="AC2908" s="47" t="s">
        <v>12969</v>
      </c>
      <c r="AD2908" s="47" t="s">
        <v>12262</v>
      </c>
      <c r="AE2908" s="47" t="s">
        <v>12970</v>
      </c>
      <c r="AF2908" s="6" t="s">
        <v>12971</v>
      </c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</row>
    <row r="2909" spans="1:43" s="1" customFormat="1" ht="15.75" x14ac:dyDescent="0.25">
      <c r="A2909" s="47">
        <v>2913</v>
      </c>
      <c r="B2909" s="47" t="s">
        <v>12972</v>
      </c>
      <c r="C2909" s="47" t="s">
        <v>2721</v>
      </c>
      <c r="D2909" s="69" t="s">
        <v>1921</v>
      </c>
      <c r="E2909" s="47">
        <v>2001</v>
      </c>
      <c r="F2909" s="69" t="s">
        <v>2457</v>
      </c>
      <c r="G2909" s="69" t="s">
        <v>2723</v>
      </c>
      <c r="H2909" s="69" t="s">
        <v>12973</v>
      </c>
      <c r="I2909" s="70">
        <v>333.67277557717432</v>
      </c>
      <c r="J2909" s="47" t="s">
        <v>430</v>
      </c>
      <c r="K2909" s="47">
        <v>10</v>
      </c>
      <c r="L2909" s="71"/>
      <c r="M2909" s="47">
        <v>75</v>
      </c>
      <c r="N2909" s="48">
        <f t="shared" si="277"/>
        <v>180</v>
      </c>
      <c r="O2909" s="48">
        <f t="shared" si="272"/>
        <v>60061.09960389138</v>
      </c>
      <c r="P2909" s="72">
        <f t="shared" si="273"/>
        <v>6006.109960389138</v>
      </c>
      <c r="Q2909" s="73">
        <f t="shared" si="274"/>
        <v>9910.0814346420775</v>
      </c>
      <c r="R2909" s="48">
        <f t="shared" si="275"/>
        <v>75977.290998922603</v>
      </c>
      <c r="S2909" s="74">
        <f t="shared" si="276"/>
        <v>52</v>
      </c>
      <c r="T2909" s="6" t="s">
        <v>431</v>
      </c>
      <c r="U2909" s="47" t="s">
        <v>432</v>
      </c>
      <c r="V2909" s="47">
        <v>1</v>
      </c>
      <c r="W2909" s="47">
        <v>1</v>
      </c>
      <c r="X2909" s="47">
        <v>1</v>
      </c>
      <c r="Y2909" s="47">
        <v>1</v>
      </c>
      <c r="Z2909" s="75">
        <v>40855.637696759259</v>
      </c>
      <c r="AA2909" s="6" t="s">
        <v>433</v>
      </c>
      <c r="AB2909" s="47" t="s">
        <v>1722</v>
      </c>
      <c r="AC2909" s="47" t="s">
        <v>2741</v>
      </c>
      <c r="AD2909" s="47" t="s">
        <v>6606</v>
      </c>
      <c r="AE2909" s="47" t="s">
        <v>12974</v>
      </c>
      <c r="AF2909" s="6" t="s">
        <v>12975</v>
      </c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</row>
    <row r="2910" spans="1:43" s="1" customFormat="1" ht="15.75" x14ac:dyDescent="0.25">
      <c r="A2910" s="47">
        <v>2914</v>
      </c>
      <c r="B2910" s="47" t="s">
        <v>12976</v>
      </c>
      <c r="C2910" s="47" t="s">
        <v>2721</v>
      </c>
      <c r="D2910" s="69" t="s">
        <v>1921</v>
      </c>
      <c r="E2910" s="47">
        <v>2001</v>
      </c>
      <c r="F2910" s="69" t="s">
        <v>7104</v>
      </c>
      <c r="G2910" s="69" t="s">
        <v>6010</v>
      </c>
      <c r="H2910" s="69" t="s">
        <v>2723</v>
      </c>
      <c r="I2910" s="70">
        <v>479.84006079134178</v>
      </c>
      <c r="J2910" s="47" t="s">
        <v>430</v>
      </c>
      <c r="K2910" s="47">
        <v>10</v>
      </c>
      <c r="L2910" s="71"/>
      <c r="M2910" s="47">
        <v>75</v>
      </c>
      <c r="N2910" s="48">
        <f t="shared" si="277"/>
        <v>180</v>
      </c>
      <c r="O2910" s="48">
        <f t="shared" si="272"/>
        <v>86371.210942441525</v>
      </c>
      <c r="P2910" s="72">
        <f t="shared" si="273"/>
        <v>8637.1210942441521</v>
      </c>
      <c r="Q2910" s="73">
        <f t="shared" si="274"/>
        <v>14251.249805502852</v>
      </c>
      <c r="R2910" s="48">
        <f t="shared" si="275"/>
        <v>109259.58184218853</v>
      </c>
      <c r="S2910" s="74">
        <f t="shared" si="276"/>
        <v>52</v>
      </c>
      <c r="T2910" s="6" t="s">
        <v>431</v>
      </c>
      <c r="U2910" s="47" t="s">
        <v>432</v>
      </c>
      <c r="V2910" s="47">
        <v>1</v>
      </c>
      <c r="W2910" s="47">
        <v>1</v>
      </c>
      <c r="X2910" s="47">
        <v>1</v>
      </c>
      <c r="Y2910" s="47">
        <v>1</v>
      </c>
      <c r="Z2910" s="75">
        <v>40855.637696759259</v>
      </c>
      <c r="AA2910" s="6" t="s">
        <v>433</v>
      </c>
      <c r="AB2910" s="47" t="s">
        <v>1722</v>
      </c>
      <c r="AC2910" s="47" t="s">
        <v>7105</v>
      </c>
      <c r="AD2910" s="47" t="s">
        <v>7699</v>
      </c>
      <c r="AE2910" s="47" t="s">
        <v>12977</v>
      </c>
      <c r="AF2910" s="6" t="s">
        <v>12978</v>
      </c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</row>
    <row r="2911" spans="1:43" s="1" customFormat="1" ht="31.5" x14ac:dyDescent="0.25">
      <c r="A2911" s="47">
        <v>2915</v>
      </c>
      <c r="B2911" s="47" t="s">
        <v>12979</v>
      </c>
      <c r="C2911" s="47" t="s">
        <v>2721</v>
      </c>
      <c r="D2911" s="69" t="s">
        <v>1921</v>
      </c>
      <c r="E2911" s="47">
        <v>2001</v>
      </c>
      <c r="F2911" s="69" t="s">
        <v>3935</v>
      </c>
      <c r="G2911" s="69" t="s">
        <v>3936</v>
      </c>
      <c r="H2911" s="69" t="s">
        <v>6946</v>
      </c>
      <c r="I2911" s="70">
        <v>255.17986373527259</v>
      </c>
      <c r="J2911" s="47" t="s">
        <v>430</v>
      </c>
      <c r="K2911" s="47">
        <v>10</v>
      </c>
      <c r="L2911" s="71"/>
      <c r="M2911" s="47">
        <v>75</v>
      </c>
      <c r="N2911" s="48">
        <f t="shared" si="277"/>
        <v>180</v>
      </c>
      <c r="O2911" s="48">
        <f t="shared" si="272"/>
        <v>45932.375472349064</v>
      </c>
      <c r="P2911" s="72">
        <f t="shared" si="273"/>
        <v>4593.2375472349067</v>
      </c>
      <c r="Q2911" s="73">
        <f t="shared" si="274"/>
        <v>7578.8419529375951</v>
      </c>
      <c r="R2911" s="48">
        <f t="shared" si="275"/>
        <v>58104.454972521569</v>
      </c>
      <c r="S2911" s="74">
        <f t="shared" si="276"/>
        <v>52</v>
      </c>
      <c r="T2911" s="6" t="s">
        <v>431</v>
      </c>
      <c r="U2911" s="47" t="s">
        <v>432</v>
      </c>
      <c r="V2911" s="47">
        <v>1</v>
      </c>
      <c r="W2911" s="47">
        <v>1</v>
      </c>
      <c r="X2911" s="47">
        <v>1</v>
      </c>
      <c r="Y2911" s="47">
        <v>1</v>
      </c>
      <c r="Z2911" s="75">
        <v>40855.637696759259</v>
      </c>
      <c r="AA2911" s="6" t="s">
        <v>433</v>
      </c>
      <c r="AB2911" s="47" t="s">
        <v>1722</v>
      </c>
      <c r="AC2911" s="47" t="s">
        <v>7699</v>
      </c>
      <c r="AD2911" s="47" t="s">
        <v>11808</v>
      </c>
      <c r="AE2911" s="47" t="s">
        <v>12980</v>
      </c>
      <c r="AF2911" s="6" t="s">
        <v>12981</v>
      </c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</row>
    <row r="2912" spans="1:43" s="1" customFormat="1" ht="15.75" x14ac:dyDescent="0.25">
      <c r="A2912" s="47">
        <v>2916</v>
      </c>
      <c r="B2912" s="47" t="s">
        <v>12982</v>
      </c>
      <c r="C2912" s="47" t="s">
        <v>2721</v>
      </c>
      <c r="D2912" s="69" t="s">
        <v>2722</v>
      </c>
      <c r="E2912" s="47">
        <v>1995</v>
      </c>
      <c r="F2912" s="69" t="s">
        <v>6010</v>
      </c>
      <c r="G2912" s="69" t="s">
        <v>553</v>
      </c>
      <c r="H2912" s="69" t="s">
        <v>3935</v>
      </c>
      <c r="I2912" s="70">
        <v>639.24360508329698</v>
      </c>
      <c r="J2912" s="47" t="s">
        <v>430</v>
      </c>
      <c r="K2912" s="47">
        <v>8</v>
      </c>
      <c r="L2912" s="71"/>
      <c r="M2912" s="47">
        <v>75</v>
      </c>
      <c r="N2912" s="48">
        <f t="shared" si="277"/>
        <v>160</v>
      </c>
      <c r="O2912" s="48">
        <f t="shared" si="272"/>
        <v>102278.97681332752</v>
      </c>
      <c r="P2912" s="72">
        <f t="shared" si="273"/>
        <v>10227.897681332754</v>
      </c>
      <c r="Q2912" s="73">
        <f t="shared" si="274"/>
        <v>16876.031174199041</v>
      </c>
      <c r="R2912" s="48">
        <f t="shared" si="275"/>
        <v>129382.90566885931</v>
      </c>
      <c r="S2912" s="74">
        <f t="shared" si="276"/>
        <v>46</v>
      </c>
      <c r="T2912" s="6" t="s">
        <v>431</v>
      </c>
      <c r="U2912" s="47" t="s">
        <v>432</v>
      </c>
      <c r="V2912" s="47">
        <v>1</v>
      </c>
      <c r="W2912" s="47">
        <v>1</v>
      </c>
      <c r="X2912" s="47">
        <v>1</v>
      </c>
      <c r="Y2912" s="47">
        <v>1</v>
      </c>
      <c r="Z2912" s="75">
        <v>40855.637696759259</v>
      </c>
      <c r="AA2912" s="6" t="s">
        <v>433</v>
      </c>
      <c r="AB2912" s="47" t="s">
        <v>4343</v>
      </c>
      <c r="AC2912" s="47" t="s">
        <v>12983</v>
      </c>
      <c r="AD2912" s="47" t="s">
        <v>12012</v>
      </c>
      <c r="AE2912" s="47" t="s">
        <v>12984</v>
      </c>
      <c r="AF2912" s="6" t="s">
        <v>12985</v>
      </c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</row>
    <row r="2913" spans="1:43" s="1" customFormat="1" ht="15.75" x14ac:dyDescent="0.25">
      <c r="A2913" s="47">
        <v>2917</v>
      </c>
      <c r="B2913" s="47" t="s">
        <v>12986</v>
      </c>
      <c r="C2913" s="47" t="s">
        <v>2721</v>
      </c>
      <c r="D2913" s="69" t="s">
        <v>2722</v>
      </c>
      <c r="E2913" s="47">
        <v>1995</v>
      </c>
      <c r="F2913" s="69" t="s">
        <v>6010</v>
      </c>
      <c r="G2913" s="69" t="s">
        <v>553</v>
      </c>
      <c r="H2913" s="69" t="s">
        <v>3935</v>
      </c>
      <c r="I2913" s="70">
        <v>238.13564506285891</v>
      </c>
      <c r="J2913" s="47" t="s">
        <v>430</v>
      </c>
      <c r="K2913" s="47">
        <v>8</v>
      </c>
      <c r="L2913" s="71"/>
      <c r="M2913" s="47">
        <v>75</v>
      </c>
      <c r="N2913" s="48">
        <f t="shared" si="277"/>
        <v>160</v>
      </c>
      <c r="O2913" s="48">
        <f t="shared" si="272"/>
        <v>38101.703210057429</v>
      </c>
      <c r="P2913" s="72">
        <f t="shared" si="273"/>
        <v>3810.1703210057431</v>
      </c>
      <c r="Q2913" s="73">
        <f t="shared" si="274"/>
        <v>6286.7810296594762</v>
      </c>
      <c r="R2913" s="48">
        <f t="shared" si="275"/>
        <v>48198.654560722651</v>
      </c>
      <c r="S2913" s="74">
        <f t="shared" si="276"/>
        <v>46</v>
      </c>
      <c r="T2913" s="6" t="s">
        <v>431</v>
      </c>
      <c r="U2913" s="47" t="s">
        <v>432</v>
      </c>
      <c r="V2913" s="47">
        <v>1</v>
      </c>
      <c r="W2913" s="47">
        <v>1</v>
      </c>
      <c r="X2913" s="47">
        <v>1</v>
      </c>
      <c r="Y2913" s="47">
        <v>1</v>
      </c>
      <c r="Z2913" s="75">
        <v>40855.637696759259</v>
      </c>
      <c r="AA2913" s="6" t="s">
        <v>433</v>
      </c>
      <c r="AB2913" s="47" t="s">
        <v>4343</v>
      </c>
      <c r="AC2913" s="47" t="s">
        <v>7700</v>
      </c>
      <c r="AD2913" s="47" t="s">
        <v>12983</v>
      </c>
      <c r="AE2913" s="47" t="s">
        <v>12987</v>
      </c>
      <c r="AF2913" s="6" t="s">
        <v>12988</v>
      </c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</row>
    <row r="2914" spans="1:43" s="1" customFormat="1" ht="15.75" x14ac:dyDescent="0.25">
      <c r="A2914" s="47">
        <v>2918</v>
      </c>
      <c r="B2914" s="47" t="s">
        <v>12989</v>
      </c>
      <c r="C2914" s="47" t="s">
        <v>1920</v>
      </c>
      <c r="D2914" s="69" t="s">
        <v>1921</v>
      </c>
      <c r="E2914" s="47">
        <v>1999</v>
      </c>
      <c r="F2914" s="69" t="s">
        <v>4265</v>
      </c>
      <c r="G2914" s="69" t="s">
        <v>1707</v>
      </c>
      <c r="H2914" s="69" t="s">
        <v>442</v>
      </c>
      <c r="I2914" s="70">
        <v>19.032485035599731</v>
      </c>
      <c r="J2914" s="47" t="s">
        <v>430</v>
      </c>
      <c r="K2914" s="47">
        <v>12</v>
      </c>
      <c r="L2914" s="71"/>
      <c r="M2914" s="47">
        <v>75</v>
      </c>
      <c r="N2914" s="48">
        <f t="shared" si="277"/>
        <v>200</v>
      </c>
      <c r="O2914" s="48">
        <f t="shared" si="272"/>
        <v>3806.4970071199459</v>
      </c>
      <c r="P2914" s="72">
        <f t="shared" si="273"/>
        <v>380.64970071199463</v>
      </c>
      <c r="Q2914" s="73">
        <f t="shared" si="274"/>
        <v>628.072006174791</v>
      </c>
      <c r="R2914" s="48">
        <f t="shared" si="275"/>
        <v>4815.2187140067308</v>
      </c>
      <c r="S2914" s="74">
        <f t="shared" si="276"/>
        <v>50</v>
      </c>
      <c r="T2914" s="6" t="s">
        <v>431</v>
      </c>
      <c r="U2914" s="47" t="s">
        <v>432</v>
      </c>
      <c r="V2914" s="47">
        <v>1</v>
      </c>
      <c r="W2914" s="47">
        <v>1</v>
      </c>
      <c r="X2914" s="47">
        <v>1</v>
      </c>
      <c r="Y2914" s="47">
        <v>1</v>
      </c>
      <c r="Z2914" s="75">
        <v>40855.637708333343</v>
      </c>
      <c r="AA2914" s="6" t="s">
        <v>433</v>
      </c>
      <c r="AB2914" s="47" t="s">
        <v>1722</v>
      </c>
      <c r="AC2914" s="47" t="s">
        <v>7655</v>
      </c>
      <c r="AD2914" s="47" t="s">
        <v>2303</v>
      </c>
      <c r="AE2914" s="47" t="s">
        <v>12990</v>
      </c>
      <c r="AF2914" s="6" t="s">
        <v>12991</v>
      </c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</row>
    <row r="2915" spans="1:43" s="1" customFormat="1" ht="15.75" x14ac:dyDescent="0.25">
      <c r="A2915" s="47">
        <v>2919</v>
      </c>
      <c r="B2915" s="47" t="s">
        <v>12992</v>
      </c>
      <c r="C2915" s="47" t="s">
        <v>1664</v>
      </c>
      <c r="D2915" s="69" t="s">
        <v>1921</v>
      </c>
      <c r="E2915" s="47">
        <v>1999</v>
      </c>
      <c r="F2915" s="69" t="s">
        <v>442</v>
      </c>
      <c r="G2915" s="69" t="s">
        <v>1707</v>
      </c>
      <c r="H2915" s="69" t="s">
        <v>451</v>
      </c>
      <c r="I2915" s="70">
        <v>564.88232896565432</v>
      </c>
      <c r="J2915" s="47" t="s">
        <v>430</v>
      </c>
      <c r="K2915" s="47">
        <v>12</v>
      </c>
      <c r="L2915" s="71"/>
      <c r="M2915" s="47">
        <v>75</v>
      </c>
      <c r="N2915" s="48">
        <f t="shared" si="277"/>
        <v>200</v>
      </c>
      <c r="O2915" s="48">
        <f t="shared" si="272"/>
        <v>112976.46579313086</v>
      </c>
      <c r="P2915" s="72">
        <f t="shared" si="273"/>
        <v>11297.646579313086</v>
      </c>
      <c r="Q2915" s="73">
        <f t="shared" si="274"/>
        <v>18641.116855866592</v>
      </c>
      <c r="R2915" s="48">
        <f t="shared" si="275"/>
        <v>142915.22922831055</v>
      </c>
      <c r="S2915" s="74">
        <f t="shared" si="276"/>
        <v>50</v>
      </c>
      <c r="T2915" s="6" t="s">
        <v>431</v>
      </c>
      <c r="U2915" s="47" t="s">
        <v>432</v>
      </c>
      <c r="V2915" s="47">
        <v>1</v>
      </c>
      <c r="W2915" s="47">
        <v>1</v>
      </c>
      <c r="X2915" s="47">
        <v>1</v>
      </c>
      <c r="Y2915" s="47">
        <v>1</v>
      </c>
      <c r="Z2915" s="75">
        <v>41499.581273148149</v>
      </c>
      <c r="AA2915" s="6" t="s">
        <v>433</v>
      </c>
      <c r="AB2915" s="47" t="s">
        <v>1722</v>
      </c>
      <c r="AC2915" s="47" t="s">
        <v>12993</v>
      </c>
      <c r="AD2915" s="47" t="s">
        <v>12994</v>
      </c>
      <c r="AE2915" s="47" t="s">
        <v>12995</v>
      </c>
      <c r="AF2915" s="6" t="s">
        <v>12996</v>
      </c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</row>
    <row r="2916" spans="1:43" s="1" customFormat="1" ht="15.75" x14ac:dyDescent="0.25">
      <c r="A2916" s="47">
        <v>2920</v>
      </c>
      <c r="B2916" s="47" t="s">
        <v>12997</v>
      </c>
      <c r="C2916" s="47" t="s">
        <v>1920</v>
      </c>
      <c r="D2916" s="69" t="s">
        <v>1921</v>
      </c>
      <c r="E2916" s="47">
        <v>1999</v>
      </c>
      <c r="F2916" s="69" t="s">
        <v>442</v>
      </c>
      <c r="G2916" s="69" t="s">
        <v>1707</v>
      </c>
      <c r="H2916" s="69" t="s">
        <v>457</v>
      </c>
      <c r="I2916" s="70">
        <v>403.93252513823762</v>
      </c>
      <c r="J2916" s="47" t="s">
        <v>430</v>
      </c>
      <c r="K2916" s="47">
        <v>12</v>
      </c>
      <c r="L2916" s="71"/>
      <c r="M2916" s="47">
        <v>75</v>
      </c>
      <c r="N2916" s="48">
        <f t="shared" si="277"/>
        <v>200</v>
      </c>
      <c r="O2916" s="48">
        <f t="shared" si="272"/>
        <v>80786.505027647523</v>
      </c>
      <c r="P2916" s="72">
        <f t="shared" si="273"/>
        <v>8078.6505027647527</v>
      </c>
      <c r="Q2916" s="73">
        <f t="shared" si="274"/>
        <v>13329.77332956184</v>
      </c>
      <c r="R2916" s="48">
        <f t="shared" si="275"/>
        <v>102194.92885997411</v>
      </c>
      <c r="S2916" s="74">
        <f t="shared" si="276"/>
        <v>50</v>
      </c>
      <c r="T2916" s="6" t="s">
        <v>431</v>
      </c>
      <c r="U2916" s="47" t="s">
        <v>432</v>
      </c>
      <c r="V2916" s="47">
        <v>1</v>
      </c>
      <c r="W2916" s="47">
        <v>1</v>
      </c>
      <c r="X2916" s="47">
        <v>1</v>
      </c>
      <c r="Y2916" s="47">
        <v>1</v>
      </c>
      <c r="Z2916" s="75">
        <v>40855.637708333343</v>
      </c>
      <c r="AA2916" s="6" t="s">
        <v>433</v>
      </c>
      <c r="AB2916" s="47" t="s">
        <v>1722</v>
      </c>
      <c r="AC2916" s="47" t="s">
        <v>1923</v>
      </c>
      <c r="AD2916" s="47" t="s">
        <v>7664</v>
      </c>
      <c r="AE2916" s="47" t="s">
        <v>12998</v>
      </c>
      <c r="AF2916" s="6" t="s">
        <v>12999</v>
      </c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</row>
    <row r="2917" spans="1:43" s="1" customFormat="1" ht="15.75" x14ac:dyDescent="0.25">
      <c r="A2917" s="47">
        <v>2921</v>
      </c>
      <c r="B2917" s="47" t="s">
        <v>13000</v>
      </c>
      <c r="C2917" s="47" t="s">
        <v>1920</v>
      </c>
      <c r="D2917" s="69" t="s">
        <v>1921</v>
      </c>
      <c r="E2917" s="47">
        <v>1999</v>
      </c>
      <c r="F2917" s="69" t="s">
        <v>442</v>
      </c>
      <c r="G2917" s="69" t="s">
        <v>1707</v>
      </c>
      <c r="H2917" s="69" t="s">
        <v>1708</v>
      </c>
      <c r="I2917" s="70">
        <v>39.861715600277797</v>
      </c>
      <c r="J2917" s="47" t="s">
        <v>430</v>
      </c>
      <c r="K2917" s="47">
        <v>12</v>
      </c>
      <c r="L2917" s="71"/>
      <c r="M2917" s="47">
        <v>75</v>
      </c>
      <c r="N2917" s="48">
        <f t="shared" si="277"/>
        <v>200</v>
      </c>
      <c r="O2917" s="48">
        <f t="shared" si="272"/>
        <v>7972.3431200555597</v>
      </c>
      <c r="P2917" s="72">
        <f t="shared" si="273"/>
        <v>797.23431200555603</v>
      </c>
      <c r="Q2917" s="73">
        <f t="shared" si="274"/>
        <v>1315.4366148091674</v>
      </c>
      <c r="R2917" s="48">
        <f t="shared" si="275"/>
        <v>10085.014046870283</v>
      </c>
      <c r="S2917" s="74">
        <f t="shared" si="276"/>
        <v>50</v>
      </c>
      <c r="T2917" s="6" t="s">
        <v>431</v>
      </c>
      <c r="U2917" s="47" t="s">
        <v>432</v>
      </c>
      <c r="V2917" s="47">
        <v>1</v>
      </c>
      <c r="W2917" s="47">
        <v>1</v>
      </c>
      <c r="X2917" s="47">
        <v>1</v>
      </c>
      <c r="Y2917" s="47">
        <v>1</v>
      </c>
      <c r="Z2917" s="75">
        <v>40855.637708333343</v>
      </c>
      <c r="AA2917" s="6" t="s">
        <v>433</v>
      </c>
      <c r="AB2917" s="47" t="s">
        <v>1722</v>
      </c>
      <c r="AC2917" s="47" t="s">
        <v>7664</v>
      </c>
      <c r="AD2917" s="47" t="s">
        <v>7650</v>
      </c>
      <c r="AE2917" s="47" t="s">
        <v>13001</v>
      </c>
      <c r="AF2917" s="6" t="s">
        <v>13002</v>
      </c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</row>
    <row r="2918" spans="1:43" s="1" customFormat="1" ht="15.75" x14ac:dyDescent="0.25">
      <c r="A2918" s="47">
        <v>2922</v>
      </c>
      <c r="B2918" s="47" t="s">
        <v>13003</v>
      </c>
      <c r="C2918" s="47" t="s">
        <v>1920</v>
      </c>
      <c r="D2918" s="69" t="s">
        <v>1921</v>
      </c>
      <c r="E2918" s="47">
        <v>1999</v>
      </c>
      <c r="F2918" s="69" t="s">
        <v>442</v>
      </c>
      <c r="G2918" s="69" t="s">
        <v>1707</v>
      </c>
      <c r="H2918" s="69" t="s">
        <v>1708</v>
      </c>
      <c r="I2918" s="70">
        <v>761.55260763378124</v>
      </c>
      <c r="J2918" s="47" t="s">
        <v>430</v>
      </c>
      <c r="K2918" s="47">
        <v>6</v>
      </c>
      <c r="L2918" s="71"/>
      <c r="M2918" s="47">
        <v>75</v>
      </c>
      <c r="N2918" s="48">
        <f t="shared" si="277"/>
        <v>140</v>
      </c>
      <c r="O2918" s="48">
        <f t="shared" si="272"/>
        <v>106617.36506872937</v>
      </c>
      <c r="P2918" s="72">
        <f t="shared" si="273"/>
        <v>10661.736506872938</v>
      </c>
      <c r="Q2918" s="73">
        <f t="shared" si="274"/>
        <v>17591.865236340345</v>
      </c>
      <c r="R2918" s="48">
        <f t="shared" si="275"/>
        <v>134870.96681194266</v>
      </c>
      <c r="S2918" s="74">
        <f t="shared" si="276"/>
        <v>50</v>
      </c>
      <c r="T2918" s="6" t="s">
        <v>431</v>
      </c>
      <c r="U2918" s="47" t="s">
        <v>432</v>
      </c>
      <c r="V2918" s="47">
        <v>1</v>
      </c>
      <c r="W2918" s="47">
        <v>1</v>
      </c>
      <c r="X2918" s="47">
        <v>1</v>
      </c>
      <c r="Y2918" s="47">
        <v>1</v>
      </c>
      <c r="Z2918" s="75">
        <v>40855.637708333343</v>
      </c>
      <c r="AA2918" s="6" t="s">
        <v>433</v>
      </c>
      <c r="AB2918" s="47" t="s">
        <v>1722</v>
      </c>
      <c r="AC2918" s="47" t="s">
        <v>4254</v>
      </c>
      <c r="AD2918" s="47" t="s">
        <v>11153</v>
      </c>
      <c r="AE2918" s="47" t="s">
        <v>13004</v>
      </c>
      <c r="AF2918" s="6" t="s">
        <v>13005</v>
      </c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</row>
    <row r="2919" spans="1:43" s="1" customFormat="1" ht="15.75" x14ac:dyDescent="0.25">
      <c r="A2919" s="47">
        <v>2923</v>
      </c>
      <c r="B2919" s="47" t="s">
        <v>13006</v>
      </c>
      <c r="C2919" s="47" t="s">
        <v>3208</v>
      </c>
      <c r="D2919" s="69" t="s">
        <v>3209</v>
      </c>
      <c r="E2919" s="47">
        <v>2003</v>
      </c>
      <c r="F2919" s="69" t="s">
        <v>3229</v>
      </c>
      <c r="G2919" s="69" t="s">
        <v>3362</v>
      </c>
      <c r="H2919" s="69" t="s">
        <v>3211</v>
      </c>
      <c r="I2919" s="70">
        <v>371.91809581556242</v>
      </c>
      <c r="J2919" s="47" t="s">
        <v>430</v>
      </c>
      <c r="K2919" s="47">
        <v>10</v>
      </c>
      <c r="L2919" s="71"/>
      <c r="M2919" s="47">
        <v>75</v>
      </c>
      <c r="N2919" s="48">
        <f t="shared" si="277"/>
        <v>180</v>
      </c>
      <c r="O2919" s="48">
        <f t="shared" si="272"/>
        <v>66945.257246801237</v>
      </c>
      <c r="P2919" s="72">
        <f t="shared" si="273"/>
        <v>6694.5257246801239</v>
      </c>
      <c r="Q2919" s="73">
        <f t="shared" si="274"/>
        <v>11045.967445722203</v>
      </c>
      <c r="R2919" s="48">
        <f t="shared" si="275"/>
        <v>84685.750417203555</v>
      </c>
      <c r="S2919" s="74">
        <f t="shared" si="276"/>
        <v>54</v>
      </c>
      <c r="T2919" s="6" t="s">
        <v>431</v>
      </c>
      <c r="U2919" s="47" t="s">
        <v>432</v>
      </c>
      <c r="V2919" s="47">
        <v>1</v>
      </c>
      <c r="W2919" s="47">
        <v>1</v>
      </c>
      <c r="X2919" s="47">
        <v>1</v>
      </c>
      <c r="Y2919" s="47">
        <v>1</v>
      </c>
      <c r="Z2919" s="75">
        <v>40855.637708333343</v>
      </c>
      <c r="AA2919" s="6" t="s">
        <v>433</v>
      </c>
      <c r="AB2919" s="47" t="s">
        <v>3213</v>
      </c>
      <c r="AC2919" s="47" t="s">
        <v>7577</v>
      </c>
      <c r="AD2919" s="47" t="s">
        <v>5594</v>
      </c>
      <c r="AE2919" s="47" t="s">
        <v>13007</v>
      </c>
      <c r="AF2919" s="6" t="s">
        <v>13008</v>
      </c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</row>
    <row r="2920" spans="1:43" s="1" customFormat="1" ht="15.75" x14ac:dyDescent="0.25">
      <c r="A2920" s="47">
        <v>2924</v>
      </c>
      <c r="B2920" s="47" t="s">
        <v>13009</v>
      </c>
      <c r="C2920" s="47" t="s">
        <v>3208</v>
      </c>
      <c r="D2920" s="69" t="s">
        <v>3209</v>
      </c>
      <c r="E2920" s="47">
        <v>2003</v>
      </c>
      <c r="F2920" s="69" t="s">
        <v>3229</v>
      </c>
      <c r="G2920" s="69" t="s">
        <v>7531</v>
      </c>
      <c r="H2920" s="69" t="s">
        <v>3362</v>
      </c>
      <c r="I2920" s="70">
        <v>47.189300454488247</v>
      </c>
      <c r="J2920" s="47" t="s">
        <v>430</v>
      </c>
      <c r="K2920" s="47">
        <v>10</v>
      </c>
      <c r="L2920" s="71"/>
      <c r="M2920" s="47">
        <v>75</v>
      </c>
      <c r="N2920" s="48">
        <f t="shared" si="277"/>
        <v>180</v>
      </c>
      <c r="O2920" s="48">
        <f t="shared" si="272"/>
        <v>8494.0740818078848</v>
      </c>
      <c r="P2920" s="72">
        <f t="shared" si="273"/>
        <v>849.40740818078848</v>
      </c>
      <c r="Q2920" s="73">
        <f t="shared" si="274"/>
        <v>1401.5222234983009</v>
      </c>
      <c r="R2920" s="48">
        <f t="shared" si="275"/>
        <v>10745.003713486974</v>
      </c>
      <c r="S2920" s="74">
        <f t="shared" si="276"/>
        <v>54</v>
      </c>
      <c r="T2920" s="6" t="s">
        <v>431</v>
      </c>
      <c r="U2920" s="47" t="s">
        <v>432</v>
      </c>
      <c r="V2920" s="47">
        <v>1</v>
      </c>
      <c r="W2920" s="47">
        <v>1</v>
      </c>
      <c r="X2920" s="47">
        <v>1</v>
      </c>
      <c r="Y2920" s="47">
        <v>1</v>
      </c>
      <c r="Z2920" s="75">
        <v>40855.637708333343</v>
      </c>
      <c r="AA2920" s="6" t="s">
        <v>433</v>
      </c>
      <c r="AB2920" s="47" t="s">
        <v>3213</v>
      </c>
      <c r="AC2920" s="47" t="s">
        <v>7600</v>
      </c>
      <c r="AD2920" s="47" t="s">
        <v>7587</v>
      </c>
      <c r="AE2920" s="47" t="s">
        <v>13010</v>
      </c>
      <c r="AF2920" s="6" t="s">
        <v>13011</v>
      </c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</row>
    <row r="2921" spans="1:43" s="1" customFormat="1" ht="15.75" x14ac:dyDescent="0.25">
      <c r="A2921" s="47">
        <v>2925</v>
      </c>
      <c r="B2921" s="47" t="s">
        <v>13012</v>
      </c>
      <c r="C2921" s="47" t="s">
        <v>3208</v>
      </c>
      <c r="D2921" s="69" t="s">
        <v>3209</v>
      </c>
      <c r="E2921" s="47">
        <v>2003</v>
      </c>
      <c r="F2921" s="69" t="s">
        <v>3211</v>
      </c>
      <c r="G2921" s="69" t="s">
        <v>7531</v>
      </c>
      <c r="H2921" s="69" t="s">
        <v>3362</v>
      </c>
      <c r="I2921" s="70">
        <v>51.669240845265662</v>
      </c>
      <c r="J2921" s="47" t="s">
        <v>430</v>
      </c>
      <c r="K2921" s="47">
        <v>8</v>
      </c>
      <c r="L2921" s="71"/>
      <c r="M2921" s="47">
        <v>75</v>
      </c>
      <c r="N2921" s="48">
        <f t="shared" si="277"/>
        <v>160</v>
      </c>
      <c r="O2921" s="48">
        <f t="shared" si="272"/>
        <v>8267.0785352425064</v>
      </c>
      <c r="P2921" s="72">
        <f t="shared" si="273"/>
        <v>826.70785352425071</v>
      </c>
      <c r="Q2921" s="73">
        <f t="shared" si="274"/>
        <v>1364.0679583150136</v>
      </c>
      <c r="R2921" s="48">
        <f t="shared" si="275"/>
        <v>10457.854347081771</v>
      </c>
      <c r="S2921" s="74">
        <f t="shared" si="276"/>
        <v>54</v>
      </c>
      <c r="T2921" s="6" t="s">
        <v>431</v>
      </c>
      <c r="U2921" s="47" t="s">
        <v>432</v>
      </c>
      <c r="V2921" s="47">
        <v>1</v>
      </c>
      <c r="W2921" s="47">
        <v>1</v>
      </c>
      <c r="X2921" s="47">
        <v>1</v>
      </c>
      <c r="Y2921" s="47">
        <v>1</v>
      </c>
      <c r="Z2921" s="75">
        <v>40855.637708333343</v>
      </c>
      <c r="AA2921" s="6" t="s">
        <v>433</v>
      </c>
      <c r="AB2921" s="47" t="s">
        <v>3213</v>
      </c>
      <c r="AC2921" s="47" t="s">
        <v>7554</v>
      </c>
      <c r="AD2921" s="47" t="s">
        <v>7562</v>
      </c>
      <c r="AE2921" s="47" t="s">
        <v>13013</v>
      </c>
      <c r="AF2921" s="6" t="s">
        <v>13014</v>
      </c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</row>
    <row r="2922" spans="1:43" s="1" customFormat="1" ht="15.75" x14ac:dyDescent="0.25">
      <c r="A2922" s="47">
        <v>2926</v>
      </c>
      <c r="B2922" s="47" t="s">
        <v>13015</v>
      </c>
      <c r="C2922" s="47" t="s">
        <v>3208</v>
      </c>
      <c r="D2922" s="69" t="s">
        <v>3209</v>
      </c>
      <c r="E2922" s="47">
        <v>2003</v>
      </c>
      <c r="F2922" s="69" t="s">
        <v>3211</v>
      </c>
      <c r="G2922" s="69" t="s">
        <v>5592</v>
      </c>
      <c r="H2922" s="69" t="s">
        <v>3362</v>
      </c>
      <c r="I2922" s="70">
        <v>287.56192210780262</v>
      </c>
      <c r="J2922" s="47" t="s">
        <v>430</v>
      </c>
      <c r="K2922" s="47">
        <v>8</v>
      </c>
      <c r="L2922" s="71"/>
      <c r="M2922" s="47">
        <v>75</v>
      </c>
      <c r="N2922" s="48">
        <f t="shared" si="277"/>
        <v>160</v>
      </c>
      <c r="O2922" s="48">
        <f t="shared" si="272"/>
        <v>46009.907537248422</v>
      </c>
      <c r="P2922" s="72">
        <f t="shared" si="273"/>
        <v>4600.9907537248428</v>
      </c>
      <c r="Q2922" s="73">
        <f t="shared" si="274"/>
        <v>7591.6347436459891</v>
      </c>
      <c r="R2922" s="48">
        <f t="shared" si="275"/>
        <v>58202.533034619257</v>
      </c>
      <c r="S2922" s="74">
        <f t="shared" si="276"/>
        <v>54</v>
      </c>
      <c r="T2922" s="6" t="s">
        <v>431</v>
      </c>
      <c r="U2922" s="47" t="s">
        <v>432</v>
      </c>
      <c r="V2922" s="47">
        <v>1</v>
      </c>
      <c r="W2922" s="47">
        <v>1</v>
      </c>
      <c r="X2922" s="47">
        <v>1</v>
      </c>
      <c r="Y2922" s="47">
        <v>1</v>
      </c>
      <c r="Z2922" s="75">
        <v>40855.637708333343</v>
      </c>
      <c r="AA2922" s="6" t="s">
        <v>433</v>
      </c>
      <c r="AB2922" s="47" t="s">
        <v>3213</v>
      </c>
      <c r="AC2922" s="47" t="s">
        <v>7562</v>
      </c>
      <c r="AD2922" s="47" t="s">
        <v>7567</v>
      </c>
      <c r="AE2922" s="47" t="s">
        <v>13016</v>
      </c>
      <c r="AF2922" s="6" t="s">
        <v>13017</v>
      </c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</row>
    <row r="2923" spans="1:43" s="1" customFormat="1" ht="15.75" x14ac:dyDescent="0.25">
      <c r="A2923" s="47">
        <v>2927</v>
      </c>
      <c r="B2923" s="47" t="s">
        <v>13018</v>
      </c>
      <c r="C2923" s="47" t="s">
        <v>3208</v>
      </c>
      <c r="D2923" s="69" t="s">
        <v>3209</v>
      </c>
      <c r="E2923" s="47">
        <v>2003</v>
      </c>
      <c r="F2923" s="69" t="s">
        <v>3211</v>
      </c>
      <c r="G2923" s="69" t="s">
        <v>3229</v>
      </c>
      <c r="H2923" s="69" t="s">
        <v>7516</v>
      </c>
      <c r="I2923" s="70">
        <v>370.50694379885903</v>
      </c>
      <c r="J2923" s="47" t="s">
        <v>430</v>
      </c>
      <c r="K2923" s="47">
        <v>8</v>
      </c>
      <c r="L2923" s="71"/>
      <c r="M2923" s="47">
        <v>75</v>
      </c>
      <c r="N2923" s="48">
        <f t="shared" si="277"/>
        <v>160</v>
      </c>
      <c r="O2923" s="48">
        <f t="shared" si="272"/>
        <v>59281.111007817446</v>
      </c>
      <c r="P2923" s="72">
        <f t="shared" si="273"/>
        <v>5928.1111007817453</v>
      </c>
      <c r="Q2923" s="73">
        <f t="shared" si="274"/>
        <v>9781.3833162898791</v>
      </c>
      <c r="R2923" s="48">
        <f t="shared" si="275"/>
        <v>74990.605424889072</v>
      </c>
      <c r="S2923" s="74">
        <f t="shared" si="276"/>
        <v>54</v>
      </c>
      <c r="T2923" s="6" t="s">
        <v>431</v>
      </c>
      <c r="U2923" s="47" t="s">
        <v>432</v>
      </c>
      <c r="V2923" s="47">
        <v>1</v>
      </c>
      <c r="W2923" s="47">
        <v>1</v>
      </c>
      <c r="X2923" s="47">
        <v>1</v>
      </c>
      <c r="Y2923" s="47">
        <v>1</v>
      </c>
      <c r="Z2923" s="75">
        <v>40855.637708333343</v>
      </c>
      <c r="AA2923" s="6" t="s">
        <v>433</v>
      </c>
      <c r="AB2923" s="47" t="s">
        <v>3213</v>
      </c>
      <c r="AC2923" s="47" t="s">
        <v>7630</v>
      </c>
      <c r="AD2923" s="47" t="s">
        <v>7621</v>
      </c>
      <c r="AE2923" s="47" t="s">
        <v>13019</v>
      </c>
      <c r="AF2923" s="6" t="s">
        <v>13020</v>
      </c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</row>
    <row r="2924" spans="1:43" s="1" customFormat="1" ht="15.75" x14ac:dyDescent="0.25">
      <c r="A2924" s="47">
        <v>2928</v>
      </c>
      <c r="B2924" s="47" t="s">
        <v>13021</v>
      </c>
      <c r="C2924" s="47" t="s">
        <v>3833</v>
      </c>
      <c r="D2924" s="69" t="s">
        <v>1685</v>
      </c>
      <c r="E2924" s="47">
        <v>1979</v>
      </c>
      <c r="F2924" s="69" t="s">
        <v>2857</v>
      </c>
      <c r="G2924" s="69" t="s">
        <v>3834</v>
      </c>
      <c r="H2924" s="69" t="s">
        <v>427</v>
      </c>
      <c r="I2924" s="70">
        <v>20.69462876346207</v>
      </c>
      <c r="J2924" s="47" t="s">
        <v>430</v>
      </c>
      <c r="K2924" s="47">
        <v>8</v>
      </c>
      <c r="L2924" s="71"/>
      <c r="M2924" s="47">
        <v>75</v>
      </c>
      <c r="N2924" s="48">
        <f t="shared" si="277"/>
        <v>160</v>
      </c>
      <c r="O2924" s="48">
        <f t="shared" si="272"/>
        <v>3311.1406021539315</v>
      </c>
      <c r="P2924" s="72">
        <f t="shared" si="273"/>
        <v>331.11406021539318</v>
      </c>
      <c r="Q2924" s="73">
        <f t="shared" si="274"/>
        <v>546.33819935539873</v>
      </c>
      <c r="R2924" s="48">
        <f t="shared" si="275"/>
        <v>4188.5928617247237</v>
      </c>
      <c r="S2924" s="74">
        <f t="shared" si="276"/>
        <v>30</v>
      </c>
      <c r="T2924" s="6" t="s">
        <v>431</v>
      </c>
      <c r="U2924" s="47" t="s">
        <v>432</v>
      </c>
      <c r="V2924" s="47">
        <v>1</v>
      </c>
      <c r="W2924" s="47">
        <v>1</v>
      </c>
      <c r="X2924" s="47">
        <v>1</v>
      </c>
      <c r="Y2924" s="47">
        <v>1</v>
      </c>
      <c r="Z2924" s="75">
        <v>40855.637708333343</v>
      </c>
      <c r="AA2924" s="6" t="s">
        <v>433</v>
      </c>
      <c r="AB2924" s="47" t="s">
        <v>1686</v>
      </c>
      <c r="AC2924" s="47"/>
      <c r="AD2924" s="47"/>
      <c r="AE2924" s="47" t="s">
        <v>13022</v>
      </c>
      <c r="AF2924" s="6" t="s">
        <v>13023</v>
      </c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</row>
    <row r="2925" spans="1:43" s="1" customFormat="1" ht="15.75" x14ac:dyDescent="0.25">
      <c r="A2925" s="47">
        <v>2929</v>
      </c>
      <c r="B2925" s="47" t="s">
        <v>13024</v>
      </c>
      <c r="C2925" s="47" t="s">
        <v>3833</v>
      </c>
      <c r="D2925" s="69" t="s">
        <v>1685</v>
      </c>
      <c r="E2925" s="47">
        <v>1979</v>
      </c>
      <c r="F2925" s="69" t="s">
        <v>3835</v>
      </c>
      <c r="G2925" s="69" t="s">
        <v>3834</v>
      </c>
      <c r="H2925" s="69" t="s">
        <v>3841</v>
      </c>
      <c r="I2925" s="70">
        <v>732.08056608967945</v>
      </c>
      <c r="J2925" s="47" t="s">
        <v>430</v>
      </c>
      <c r="K2925" s="47">
        <v>6</v>
      </c>
      <c r="L2925" s="71"/>
      <c r="M2925" s="47">
        <v>75</v>
      </c>
      <c r="N2925" s="48">
        <f t="shared" si="277"/>
        <v>140</v>
      </c>
      <c r="O2925" s="48">
        <f t="shared" si="272"/>
        <v>102491.27925255512</v>
      </c>
      <c r="P2925" s="72">
        <f t="shared" si="273"/>
        <v>10249.127925255512</v>
      </c>
      <c r="Q2925" s="73">
        <f t="shared" si="274"/>
        <v>16911.061076671594</v>
      </c>
      <c r="R2925" s="48">
        <f t="shared" si="275"/>
        <v>129651.46825448223</v>
      </c>
      <c r="S2925" s="74">
        <f t="shared" si="276"/>
        <v>30</v>
      </c>
      <c r="T2925" s="6" t="s">
        <v>431</v>
      </c>
      <c r="U2925" s="47" t="s">
        <v>432</v>
      </c>
      <c r="V2925" s="47">
        <v>1</v>
      </c>
      <c r="W2925" s="47">
        <v>1</v>
      </c>
      <c r="X2925" s="47">
        <v>1</v>
      </c>
      <c r="Y2925" s="47">
        <v>1</v>
      </c>
      <c r="Z2925" s="75">
        <v>40855.637708333343</v>
      </c>
      <c r="AA2925" s="6" t="s">
        <v>433</v>
      </c>
      <c r="AB2925" s="47" t="s">
        <v>1686</v>
      </c>
      <c r="AC2925" s="47" t="s">
        <v>7387</v>
      </c>
      <c r="AD2925" s="47" t="s">
        <v>7379</v>
      </c>
      <c r="AE2925" s="47" t="s">
        <v>13025</v>
      </c>
      <c r="AF2925" s="6" t="s">
        <v>13026</v>
      </c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</row>
    <row r="2926" spans="1:43" s="1" customFormat="1" ht="15.75" x14ac:dyDescent="0.25">
      <c r="A2926" s="47">
        <v>2930</v>
      </c>
      <c r="B2926" s="47" t="s">
        <v>13027</v>
      </c>
      <c r="C2926" s="47" t="s">
        <v>3796</v>
      </c>
      <c r="D2926" s="69" t="s">
        <v>1685</v>
      </c>
      <c r="E2926" s="47">
        <v>1979</v>
      </c>
      <c r="F2926" s="69" t="s">
        <v>1896</v>
      </c>
      <c r="G2926" s="69" t="s">
        <v>905</v>
      </c>
      <c r="H2926" s="69" t="s">
        <v>3834</v>
      </c>
      <c r="I2926" s="70">
        <v>438.78576971256422</v>
      </c>
      <c r="J2926" s="47" t="s">
        <v>430</v>
      </c>
      <c r="K2926" s="47">
        <v>8</v>
      </c>
      <c r="L2926" s="71"/>
      <c r="M2926" s="47">
        <v>75</v>
      </c>
      <c r="N2926" s="48">
        <f t="shared" si="277"/>
        <v>160</v>
      </c>
      <c r="O2926" s="48">
        <f t="shared" si="272"/>
        <v>70205.72315401028</v>
      </c>
      <c r="P2926" s="72">
        <f t="shared" si="273"/>
        <v>7020.5723154010284</v>
      </c>
      <c r="Q2926" s="73">
        <f t="shared" si="274"/>
        <v>11583.944320411696</v>
      </c>
      <c r="R2926" s="48">
        <f t="shared" si="275"/>
        <v>88810.239789823012</v>
      </c>
      <c r="S2926" s="74">
        <f t="shared" si="276"/>
        <v>30</v>
      </c>
      <c r="T2926" s="6" t="s">
        <v>431</v>
      </c>
      <c r="U2926" s="47" t="s">
        <v>432</v>
      </c>
      <c r="V2926" s="47">
        <v>1</v>
      </c>
      <c r="W2926" s="47">
        <v>1</v>
      </c>
      <c r="X2926" s="47">
        <v>1</v>
      </c>
      <c r="Y2926" s="47">
        <v>1</v>
      </c>
      <c r="Z2926" s="75">
        <v>40855.637708333343</v>
      </c>
      <c r="AA2926" s="6" t="s">
        <v>433</v>
      </c>
      <c r="AB2926" s="47" t="s">
        <v>1686</v>
      </c>
      <c r="AC2926" s="47" t="s">
        <v>7440</v>
      </c>
      <c r="AD2926" s="47" t="s">
        <v>7351</v>
      </c>
      <c r="AE2926" s="47" t="s">
        <v>13028</v>
      </c>
      <c r="AF2926" s="6" t="s">
        <v>13029</v>
      </c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</row>
    <row r="2927" spans="1:43" s="1" customFormat="1" ht="15.75" x14ac:dyDescent="0.25">
      <c r="A2927" s="47">
        <v>2931</v>
      </c>
      <c r="B2927" s="47" t="s">
        <v>13030</v>
      </c>
      <c r="C2927" s="47" t="s">
        <v>3055</v>
      </c>
      <c r="D2927" s="69" t="s">
        <v>1685</v>
      </c>
      <c r="E2927" s="47">
        <v>1979</v>
      </c>
      <c r="F2927" s="69" t="s">
        <v>3043</v>
      </c>
      <c r="G2927" s="69" t="s">
        <v>3049</v>
      </c>
      <c r="H2927" s="69" t="s">
        <v>451</v>
      </c>
      <c r="I2927" s="70">
        <v>561.34230034438724</v>
      </c>
      <c r="J2927" s="47" t="s">
        <v>430</v>
      </c>
      <c r="K2927" s="47">
        <v>8</v>
      </c>
      <c r="L2927" s="71"/>
      <c r="M2927" s="47">
        <v>75</v>
      </c>
      <c r="N2927" s="48">
        <f t="shared" si="277"/>
        <v>160</v>
      </c>
      <c r="O2927" s="48">
        <f t="shared" si="272"/>
        <v>89814.768055101958</v>
      </c>
      <c r="P2927" s="72">
        <f t="shared" si="273"/>
        <v>8981.4768055101958</v>
      </c>
      <c r="Q2927" s="73">
        <f t="shared" si="274"/>
        <v>14819.436729091822</v>
      </c>
      <c r="R2927" s="48">
        <f t="shared" si="275"/>
        <v>113615.68158970396</v>
      </c>
      <c r="S2927" s="74">
        <f t="shared" si="276"/>
        <v>30</v>
      </c>
      <c r="T2927" s="6" t="s">
        <v>431</v>
      </c>
      <c r="U2927" s="47" t="s">
        <v>432</v>
      </c>
      <c r="V2927" s="47">
        <v>1</v>
      </c>
      <c r="W2927" s="47">
        <v>1</v>
      </c>
      <c r="X2927" s="47">
        <v>1</v>
      </c>
      <c r="Y2927" s="47">
        <v>1</v>
      </c>
      <c r="Z2927" s="75">
        <v>40855.637708333343</v>
      </c>
      <c r="AA2927" s="6" t="s">
        <v>433</v>
      </c>
      <c r="AB2927" s="47" t="s">
        <v>1686</v>
      </c>
      <c r="AC2927" s="47" t="s">
        <v>8134</v>
      </c>
      <c r="AD2927" s="47" t="s">
        <v>13031</v>
      </c>
      <c r="AE2927" s="47" t="s">
        <v>13032</v>
      </c>
      <c r="AF2927" s="6" t="s">
        <v>13033</v>
      </c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</row>
    <row r="2928" spans="1:43" s="1" customFormat="1" ht="15.75" x14ac:dyDescent="0.25">
      <c r="A2928" s="47">
        <v>2932</v>
      </c>
      <c r="B2928" s="47" t="s">
        <v>13034</v>
      </c>
      <c r="C2928" s="47" t="s">
        <v>3852</v>
      </c>
      <c r="D2928" s="69" t="s">
        <v>1685</v>
      </c>
      <c r="E2928" s="47">
        <v>1979</v>
      </c>
      <c r="F2928" s="69" t="s">
        <v>2857</v>
      </c>
      <c r="G2928" s="69" t="s">
        <v>3834</v>
      </c>
      <c r="H2928" s="69" t="s">
        <v>1255</v>
      </c>
      <c r="I2928" s="70">
        <v>20.493673732469428</v>
      </c>
      <c r="J2928" s="47" t="s">
        <v>430</v>
      </c>
      <c r="K2928" s="47">
        <v>8</v>
      </c>
      <c r="L2928" s="71"/>
      <c r="M2928" s="47">
        <v>75</v>
      </c>
      <c r="N2928" s="48">
        <f t="shared" si="277"/>
        <v>160</v>
      </c>
      <c r="O2928" s="48">
        <f t="shared" si="272"/>
        <v>3278.9877971951087</v>
      </c>
      <c r="P2928" s="72">
        <f t="shared" si="273"/>
        <v>327.89877971951091</v>
      </c>
      <c r="Q2928" s="73">
        <f t="shared" si="274"/>
        <v>541.03298653719287</v>
      </c>
      <c r="R2928" s="48">
        <f t="shared" si="275"/>
        <v>4147.9195634518128</v>
      </c>
      <c r="S2928" s="74">
        <f t="shared" si="276"/>
        <v>30</v>
      </c>
      <c r="T2928" s="6" t="s">
        <v>431</v>
      </c>
      <c r="U2928" s="47" t="s">
        <v>432</v>
      </c>
      <c r="V2928" s="47">
        <v>1</v>
      </c>
      <c r="W2928" s="47">
        <v>1</v>
      </c>
      <c r="X2928" s="47">
        <v>1</v>
      </c>
      <c r="Y2928" s="47">
        <v>1</v>
      </c>
      <c r="Z2928" s="75">
        <v>44273.553530092591</v>
      </c>
      <c r="AA2928" s="6" t="s">
        <v>1221</v>
      </c>
      <c r="AB2928" s="47" t="s">
        <v>1686</v>
      </c>
      <c r="AC2928" s="47" t="s">
        <v>11784</v>
      </c>
      <c r="AD2928" s="47" t="s">
        <v>5655</v>
      </c>
      <c r="AE2928" s="47" t="s">
        <v>13035</v>
      </c>
      <c r="AF2928" s="6" t="s">
        <v>13036</v>
      </c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</row>
    <row r="2929" spans="1:43" s="1" customFormat="1" ht="15.75" x14ac:dyDescent="0.25">
      <c r="A2929" s="47">
        <v>2933</v>
      </c>
      <c r="B2929" s="47" t="s">
        <v>13037</v>
      </c>
      <c r="C2929" s="47" t="s">
        <v>4600</v>
      </c>
      <c r="D2929" s="69" t="s">
        <v>1685</v>
      </c>
      <c r="E2929" s="47">
        <v>1979</v>
      </c>
      <c r="F2929" s="69" t="s">
        <v>905</v>
      </c>
      <c r="G2929" s="69" t="s">
        <v>1896</v>
      </c>
      <c r="H2929" s="69" t="s">
        <v>2857</v>
      </c>
      <c r="I2929" s="70">
        <v>453.39622193175381</v>
      </c>
      <c r="J2929" s="47" t="s">
        <v>430</v>
      </c>
      <c r="K2929" s="47">
        <v>10</v>
      </c>
      <c r="L2929" s="71"/>
      <c r="M2929" s="47">
        <v>75</v>
      </c>
      <c r="N2929" s="48">
        <f t="shared" si="277"/>
        <v>180</v>
      </c>
      <c r="O2929" s="48">
        <f t="shared" si="272"/>
        <v>81611.319947715689</v>
      </c>
      <c r="P2929" s="72">
        <f t="shared" si="273"/>
        <v>8161.1319947715692</v>
      </c>
      <c r="Q2929" s="73">
        <f t="shared" si="274"/>
        <v>13465.867791373088</v>
      </c>
      <c r="R2929" s="48">
        <f t="shared" si="275"/>
        <v>103238.31973386035</v>
      </c>
      <c r="S2929" s="74">
        <f t="shared" si="276"/>
        <v>30</v>
      </c>
      <c r="T2929" s="6" t="s">
        <v>431</v>
      </c>
      <c r="U2929" s="47" t="s">
        <v>432</v>
      </c>
      <c r="V2929" s="47">
        <v>1</v>
      </c>
      <c r="W2929" s="47">
        <v>1</v>
      </c>
      <c r="X2929" s="47">
        <v>1</v>
      </c>
      <c r="Y2929" s="47">
        <v>1</v>
      </c>
      <c r="Z2929" s="75">
        <v>40855.637708333343</v>
      </c>
      <c r="AA2929" s="6" t="s">
        <v>433</v>
      </c>
      <c r="AB2929" s="47" t="s">
        <v>1686</v>
      </c>
      <c r="AC2929" s="47" t="s">
        <v>8002</v>
      </c>
      <c r="AD2929" s="47" t="s">
        <v>7455</v>
      </c>
      <c r="AE2929" s="47" t="s">
        <v>13038</v>
      </c>
      <c r="AF2929" s="6" t="s">
        <v>13039</v>
      </c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</row>
    <row r="2930" spans="1:43" s="1" customFormat="1" ht="31.5" x14ac:dyDescent="0.25">
      <c r="A2930" s="47">
        <v>2934</v>
      </c>
      <c r="B2930" s="47" t="s">
        <v>13040</v>
      </c>
      <c r="C2930" s="47" t="s">
        <v>2877</v>
      </c>
      <c r="D2930" s="69" t="s">
        <v>3879</v>
      </c>
      <c r="E2930" s="47">
        <v>2000</v>
      </c>
      <c r="F2930" s="69" t="s">
        <v>427</v>
      </c>
      <c r="G2930" s="69" t="s">
        <v>2857</v>
      </c>
      <c r="H2930" s="69" t="s">
        <v>3880</v>
      </c>
      <c r="I2930" s="70">
        <v>408.91756180797063</v>
      </c>
      <c r="J2930" s="47" t="s">
        <v>430</v>
      </c>
      <c r="K2930" s="47">
        <v>6</v>
      </c>
      <c r="L2930" s="71"/>
      <c r="M2930" s="47">
        <v>75</v>
      </c>
      <c r="N2930" s="48">
        <f t="shared" si="277"/>
        <v>140</v>
      </c>
      <c r="O2930" s="48">
        <f t="shared" si="272"/>
        <v>57248.458653115886</v>
      </c>
      <c r="P2930" s="72">
        <f t="shared" si="273"/>
        <v>5724.8458653115886</v>
      </c>
      <c r="Q2930" s="73">
        <f t="shared" si="274"/>
        <v>9445.99567776412</v>
      </c>
      <c r="R2930" s="48">
        <f t="shared" si="275"/>
        <v>72419.300196191587</v>
      </c>
      <c r="S2930" s="74">
        <f t="shared" si="276"/>
        <v>51</v>
      </c>
      <c r="T2930" s="6" t="s">
        <v>3727</v>
      </c>
      <c r="U2930" s="47" t="s">
        <v>432</v>
      </c>
      <c r="V2930" s="47">
        <v>1</v>
      </c>
      <c r="W2930" s="47">
        <v>1</v>
      </c>
      <c r="X2930" s="47">
        <v>1</v>
      </c>
      <c r="Y2930" s="47">
        <v>1</v>
      </c>
      <c r="Z2930" s="75">
        <v>40855.637708333343</v>
      </c>
      <c r="AA2930" s="6" t="s">
        <v>433</v>
      </c>
      <c r="AB2930" s="47" t="s">
        <v>3882</v>
      </c>
      <c r="AC2930" s="47" t="s">
        <v>7971</v>
      </c>
      <c r="AD2930" s="47" t="s">
        <v>7958</v>
      </c>
      <c r="AE2930" s="47" t="s">
        <v>13041</v>
      </c>
      <c r="AF2930" s="6" t="s">
        <v>13042</v>
      </c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</row>
    <row r="2931" spans="1:43" s="1" customFormat="1" ht="31.5" x14ac:dyDescent="0.25">
      <c r="A2931" s="47">
        <v>2935</v>
      </c>
      <c r="B2931" s="47" t="s">
        <v>13043</v>
      </c>
      <c r="C2931" s="47" t="s">
        <v>2877</v>
      </c>
      <c r="D2931" s="69" t="s">
        <v>3879</v>
      </c>
      <c r="E2931" s="47">
        <v>2000</v>
      </c>
      <c r="F2931" s="69" t="s">
        <v>427</v>
      </c>
      <c r="G2931" s="69" t="s">
        <v>3880</v>
      </c>
      <c r="H2931" s="69" t="s">
        <v>3881</v>
      </c>
      <c r="I2931" s="70">
        <v>598.20296016888517</v>
      </c>
      <c r="J2931" s="47" t="s">
        <v>430</v>
      </c>
      <c r="K2931" s="47">
        <v>6</v>
      </c>
      <c r="L2931" s="71"/>
      <c r="M2931" s="47">
        <v>75</v>
      </c>
      <c r="N2931" s="48">
        <f t="shared" si="277"/>
        <v>140</v>
      </c>
      <c r="O2931" s="48">
        <f t="shared" si="272"/>
        <v>83748.414423643917</v>
      </c>
      <c r="P2931" s="72">
        <f t="shared" si="273"/>
        <v>8374.8414423643917</v>
      </c>
      <c r="Q2931" s="73">
        <f t="shared" si="274"/>
        <v>13818.488379901248</v>
      </c>
      <c r="R2931" s="48">
        <f t="shared" si="275"/>
        <v>105941.74424590956</v>
      </c>
      <c r="S2931" s="74">
        <f t="shared" si="276"/>
        <v>51</v>
      </c>
      <c r="T2931" s="6" t="s">
        <v>3727</v>
      </c>
      <c r="U2931" s="47" t="s">
        <v>432</v>
      </c>
      <c r="V2931" s="47">
        <v>1</v>
      </c>
      <c r="W2931" s="47">
        <v>1</v>
      </c>
      <c r="X2931" s="47">
        <v>1</v>
      </c>
      <c r="Y2931" s="47">
        <v>1</v>
      </c>
      <c r="Z2931" s="75">
        <v>40855.637719907398</v>
      </c>
      <c r="AA2931" s="6" t="s">
        <v>433</v>
      </c>
      <c r="AB2931" s="47" t="s">
        <v>3882</v>
      </c>
      <c r="AC2931" s="47" t="s">
        <v>7954</v>
      </c>
      <c r="AD2931" s="47" t="s">
        <v>3883</v>
      </c>
      <c r="AE2931" s="47" t="s">
        <v>13044</v>
      </c>
      <c r="AF2931" s="6" t="s">
        <v>13045</v>
      </c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</row>
    <row r="2932" spans="1:43" s="1" customFormat="1" ht="15.75" x14ac:dyDescent="0.25">
      <c r="A2932" s="47">
        <v>2936</v>
      </c>
      <c r="B2932" s="47" t="s">
        <v>13046</v>
      </c>
      <c r="C2932" s="47" t="s">
        <v>3833</v>
      </c>
      <c r="D2932" s="69" t="s">
        <v>1685</v>
      </c>
      <c r="E2932" s="47">
        <v>1979</v>
      </c>
      <c r="F2932" s="69" t="s">
        <v>3835</v>
      </c>
      <c r="G2932" s="69" t="s">
        <v>3841</v>
      </c>
      <c r="H2932" s="69" t="s">
        <v>1255</v>
      </c>
      <c r="I2932" s="70">
        <v>647.24913200843253</v>
      </c>
      <c r="J2932" s="47" t="s">
        <v>430</v>
      </c>
      <c r="K2932" s="47">
        <v>8</v>
      </c>
      <c r="L2932" s="71"/>
      <c r="M2932" s="47">
        <v>75</v>
      </c>
      <c r="N2932" s="48">
        <f t="shared" si="277"/>
        <v>160</v>
      </c>
      <c r="O2932" s="48">
        <f t="shared" si="272"/>
        <v>103559.86112134921</v>
      </c>
      <c r="P2932" s="72">
        <f t="shared" si="273"/>
        <v>10355.986112134922</v>
      </c>
      <c r="Q2932" s="73">
        <f t="shared" si="274"/>
        <v>17087.377085022621</v>
      </c>
      <c r="R2932" s="48">
        <f t="shared" si="275"/>
        <v>131003.22431850675</v>
      </c>
      <c r="S2932" s="74">
        <f t="shared" si="276"/>
        <v>30</v>
      </c>
      <c r="T2932" s="6" t="s">
        <v>431</v>
      </c>
      <c r="U2932" s="47" t="s">
        <v>432</v>
      </c>
      <c r="V2932" s="47">
        <v>1</v>
      </c>
      <c r="W2932" s="47">
        <v>1</v>
      </c>
      <c r="X2932" s="47">
        <v>1</v>
      </c>
      <c r="Y2932" s="47">
        <v>1</v>
      </c>
      <c r="Z2932" s="75">
        <v>44273.553773148153</v>
      </c>
      <c r="AA2932" s="6" t="s">
        <v>1221</v>
      </c>
      <c r="AB2932" s="47" t="s">
        <v>1686</v>
      </c>
      <c r="AC2932" s="47" t="s">
        <v>3854</v>
      </c>
      <c r="AD2932" s="47" t="s">
        <v>13047</v>
      </c>
      <c r="AE2932" s="47" t="s">
        <v>13048</v>
      </c>
      <c r="AF2932" s="6" t="s">
        <v>13049</v>
      </c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</row>
    <row r="2933" spans="1:43" s="1" customFormat="1" ht="15.75" x14ac:dyDescent="0.25">
      <c r="A2933" s="47">
        <v>2937</v>
      </c>
      <c r="B2933" s="47" t="s">
        <v>13050</v>
      </c>
      <c r="C2933" s="47" t="s">
        <v>1684</v>
      </c>
      <c r="D2933" s="69" t="s">
        <v>1685</v>
      </c>
      <c r="E2933" s="47">
        <v>1979</v>
      </c>
      <c r="F2933" s="69" t="s">
        <v>1677</v>
      </c>
      <c r="G2933" s="69" t="s">
        <v>1676</v>
      </c>
      <c r="H2933" s="69" t="s">
        <v>1692</v>
      </c>
      <c r="I2933" s="70">
        <v>191.99985454472031</v>
      </c>
      <c r="J2933" s="47" t="s">
        <v>430</v>
      </c>
      <c r="K2933" s="47">
        <v>8</v>
      </c>
      <c r="L2933" s="71"/>
      <c r="M2933" s="47">
        <v>75</v>
      </c>
      <c r="N2933" s="48">
        <f t="shared" si="277"/>
        <v>160</v>
      </c>
      <c r="O2933" s="48">
        <f t="shared" si="272"/>
        <v>30719.976727155248</v>
      </c>
      <c r="P2933" s="72">
        <f t="shared" si="273"/>
        <v>3071.9976727155249</v>
      </c>
      <c r="Q2933" s="73">
        <f t="shared" si="274"/>
        <v>5068.7961599806158</v>
      </c>
      <c r="R2933" s="48">
        <f t="shared" si="275"/>
        <v>38860.770559851386</v>
      </c>
      <c r="S2933" s="74">
        <f t="shared" si="276"/>
        <v>30</v>
      </c>
      <c r="T2933" s="6" t="s">
        <v>431</v>
      </c>
      <c r="U2933" s="47" t="s">
        <v>432</v>
      </c>
      <c r="V2933" s="47">
        <v>1</v>
      </c>
      <c r="W2933" s="47">
        <v>1</v>
      </c>
      <c r="X2933" s="47">
        <v>1</v>
      </c>
      <c r="Y2933" s="47">
        <v>1</v>
      </c>
      <c r="Z2933" s="75">
        <v>40855.637719907398</v>
      </c>
      <c r="AA2933" s="6" t="s">
        <v>433</v>
      </c>
      <c r="AB2933" s="47" t="s">
        <v>1686</v>
      </c>
      <c r="AC2933" s="47" t="s">
        <v>13051</v>
      </c>
      <c r="AD2933" s="47" t="s">
        <v>11776</v>
      </c>
      <c r="AE2933" s="47" t="s">
        <v>13052</v>
      </c>
      <c r="AF2933" s="6" t="s">
        <v>13053</v>
      </c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</row>
    <row r="2934" spans="1:43" s="1" customFormat="1" ht="31.5" x14ac:dyDescent="0.25">
      <c r="A2934" s="47">
        <v>2938</v>
      </c>
      <c r="B2934" s="47" t="s">
        <v>13054</v>
      </c>
      <c r="C2934" s="47" t="s">
        <v>1941</v>
      </c>
      <c r="D2934" s="69" t="s">
        <v>918</v>
      </c>
      <c r="E2934" s="47">
        <v>1977</v>
      </c>
      <c r="F2934" s="69" t="s">
        <v>2864</v>
      </c>
      <c r="G2934" s="69" t="s">
        <v>905</v>
      </c>
      <c r="H2934" s="69" t="s">
        <v>1255</v>
      </c>
      <c r="I2934" s="70">
        <v>424.09582838377167</v>
      </c>
      <c r="J2934" s="47" t="s">
        <v>799</v>
      </c>
      <c r="K2934" s="47">
        <v>10</v>
      </c>
      <c r="L2934" s="71"/>
      <c r="M2934" s="47">
        <v>75</v>
      </c>
      <c r="N2934" s="48">
        <f t="shared" si="277"/>
        <v>180</v>
      </c>
      <c r="O2934" s="48">
        <f t="shared" si="272"/>
        <v>76337.249109078897</v>
      </c>
      <c r="P2934" s="72">
        <f t="shared" si="273"/>
        <v>7633.7249109078903</v>
      </c>
      <c r="Q2934" s="73">
        <f t="shared" si="274"/>
        <v>12595.646102998016</v>
      </c>
      <c r="R2934" s="48">
        <f t="shared" si="275"/>
        <v>96566.620122984794</v>
      </c>
      <c r="S2934" s="74">
        <f t="shared" si="276"/>
        <v>28</v>
      </c>
      <c r="T2934" s="6" t="s">
        <v>431</v>
      </c>
      <c r="U2934" s="47" t="s">
        <v>432</v>
      </c>
      <c r="V2934" s="47">
        <v>1</v>
      </c>
      <c r="W2934" s="47">
        <v>1</v>
      </c>
      <c r="X2934" s="47">
        <v>1</v>
      </c>
      <c r="Y2934" s="47">
        <v>1</v>
      </c>
      <c r="Z2934" s="75">
        <v>43859.356273148151</v>
      </c>
      <c r="AA2934" s="6" t="s">
        <v>606</v>
      </c>
      <c r="AB2934" s="47" t="s">
        <v>920</v>
      </c>
      <c r="AC2934" s="47" t="s">
        <v>13055</v>
      </c>
      <c r="AD2934" s="47" t="s">
        <v>13056</v>
      </c>
      <c r="AE2934" s="47" t="s">
        <v>13057</v>
      </c>
      <c r="AF2934" s="6" t="s">
        <v>13058</v>
      </c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</row>
    <row r="2935" spans="1:43" s="1" customFormat="1" ht="31.5" x14ac:dyDescent="0.25">
      <c r="A2935" s="47">
        <v>2939</v>
      </c>
      <c r="B2935" s="47" t="s">
        <v>13059</v>
      </c>
      <c r="C2935" s="47" t="s">
        <v>1941</v>
      </c>
      <c r="D2935" s="69" t="s">
        <v>918</v>
      </c>
      <c r="E2935" s="47">
        <v>1977</v>
      </c>
      <c r="F2935" s="69" t="s">
        <v>2864</v>
      </c>
      <c r="G2935" s="69" t="s">
        <v>905</v>
      </c>
      <c r="H2935" s="69" t="s">
        <v>1255</v>
      </c>
      <c r="I2935" s="70">
        <v>457.91608481613969</v>
      </c>
      <c r="J2935" s="47" t="s">
        <v>799</v>
      </c>
      <c r="K2935" s="47">
        <v>10</v>
      </c>
      <c r="L2935" s="71"/>
      <c r="M2935" s="47">
        <v>75</v>
      </c>
      <c r="N2935" s="48">
        <f t="shared" si="277"/>
        <v>180</v>
      </c>
      <c r="O2935" s="48">
        <f t="shared" si="272"/>
        <v>82424.89526690515</v>
      </c>
      <c r="P2935" s="72">
        <f t="shared" si="273"/>
        <v>8242.489526690515</v>
      </c>
      <c r="Q2935" s="73">
        <f t="shared" si="274"/>
        <v>13600.10771903935</v>
      </c>
      <c r="R2935" s="48">
        <f t="shared" si="275"/>
        <v>104267.49251263503</v>
      </c>
      <c r="S2935" s="74">
        <f t="shared" si="276"/>
        <v>28</v>
      </c>
      <c r="T2935" s="6" t="s">
        <v>431</v>
      </c>
      <c r="U2935" s="47" t="s">
        <v>432</v>
      </c>
      <c r="V2935" s="47">
        <v>1</v>
      </c>
      <c r="W2935" s="47">
        <v>1</v>
      </c>
      <c r="X2935" s="47">
        <v>1</v>
      </c>
      <c r="Y2935" s="47">
        <v>1</v>
      </c>
      <c r="Z2935" s="75">
        <v>44273.546608796307</v>
      </c>
      <c r="AA2935" s="6" t="s">
        <v>1221</v>
      </c>
      <c r="AB2935" s="47" t="s">
        <v>920</v>
      </c>
      <c r="AC2935" s="47" t="s">
        <v>8369</v>
      </c>
      <c r="AD2935" s="47" t="s">
        <v>13056</v>
      </c>
      <c r="AE2935" s="47" t="s">
        <v>13060</v>
      </c>
      <c r="AF2935" s="6" t="s">
        <v>13061</v>
      </c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</row>
    <row r="2936" spans="1:43" s="1" customFormat="1" ht="31.5" x14ac:dyDescent="0.25">
      <c r="A2936" s="47">
        <v>2940</v>
      </c>
      <c r="B2936" s="47" t="s">
        <v>13062</v>
      </c>
      <c r="C2936" s="47" t="s">
        <v>1941</v>
      </c>
      <c r="D2936" s="69" t="s">
        <v>918</v>
      </c>
      <c r="E2936" s="47">
        <v>1977</v>
      </c>
      <c r="F2936" s="69" t="s">
        <v>1255</v>
      </c>
      <c r="G2936" s="69" t="s">
        <v>2864</v>
      </c>
      <c r="H2936" s="69" t="s">
        <v>8275</v>
      </c>
      <c r="I2936" s="70">
        <v>144.75869317026761</v>
      </c>
      <c r="J2936" s="47" t="s">
        <v>799</v>
      </c>
      <c r="K2936" s="47">
        <v>12</v>
      </c>
      <c r="L2936" s="71"/>
      <c r="M2936" s="47">
        <v>75</v>
      </c>
      <c r="N2936" s="48">
        <f t="shared" si="277"/>
        <v>200</v>
      </c>
      <c r="O2936" s="48">
        <f t="shared" si="272"/>
        <v>28951.738634053519</v>
      </c>
      <c r="P2936" s="72">
        <f t="shared" si="273"/>
        <v>2895.1738634053522</v>
      </c>
      <c r="Q2936" s="73">
        <f t="shared" si="274"/>
        <v>4777.0368746188306</v>
      </c>
      <c r="R2936" s="48">
        <f t="shared" si="275"/>
        <v>36623.949372077703</v>
      </c>
      <c r="S2936" s="74">
        <f t="shared" si="276"/>
        <v>28</v>
      </c>
      <c r="T2936" s="6" t="s">
        <v>431</v>
      </c>
      <c r="U2936" s="47" t="s">
        <v>432</v>
      </c>
      <c r="V2936" s="47">
        <v>1</v>
      </c>
      <c r="W2936" s="47">
        <v>1</v>
      </c>
      <c r="X2936" s="47">
        <v>1</v>
      </c>
      <c r="Y2936" s="47">
        <v>1</v>
      </c>
      <c r="Z2936" s="75">
        <v>44273.542268518519</v>
      </c>
      <c r="AA2936" s="6" t="s">
        <v>1221</v>
      </c>
      <c r="AB2936" s="47" t="s">
        <v>920</v>
      </c>
      <c r="AC2936" s="47" t="s">
        <v>8294</v>
      </c>
      <c r="AD2936" s="47" t="s">
        <v>8326</v>
      </c>
      <c r="AE2936" s="47" t="s">
        <v>13063</v>
      </c>
      <c r="AF2936" s="6" t="s">
        <v>13064</v>
      </c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</row>
    <row r="2937" spans="1:43" s="1" customFormat="1" ht="15.75" x14ac:dyDescent="0.25">
      <c r="A2937" s="47">
        <v>2941</v>
      </c>
      <c r="B2937" s="47" t="s">
        <v>13065</v>
      </c>
      <c r="C2937" s="47" t="s">
        <v>5602</v>
      </c>
      <c r="D2937" s="69" t="s">
        <v>1685</v>
      </c>
      <c r="E2937" s="47">
        <v>1979</v>
      </c>
      <c r="F2937" s="69" t="s">
        <v>905</v>
      </c>
      <c r="G2937" s="69" t="s">
        <v>427</v>
      </c>
      <c r="H2937" s="69" t="s">
        <v>2864</v>
      </c>
      <c r="I2937" s="70">
        <v>408.47123385055949</v>
      </c>
      <c r="J2937" s="47" t="s">
        <v>799</v>
      </c>
      <c r="K2937" s="47">
        <v>10</v>
      </c>
      <c r="L2937" s="71"/>
      <c r="M2937" s="47">
        <v>75</v>
      </c>
      <c r="N2937" s="48">
        <f t="shared" si="277"/>
        <v>180</v>
      </c>
      <c r="O2937" s="48">
        <f t="shared" si="272"/>
        <v>73524.822093100709</v>
      </c>
      <c r="P2937" s="72">
        <f t="shared" si="273"/>
        <v>7352.4822093100711</v>
      </c>
      <c r="Q2937" s="73">
        <f t="shared" si="274"/>
        <v>12131.595645361616</v>
      </c>
      <c r="R2937" s="48">
        <f t="shared" si="275"/>
        <v>93008.899947772385</v>
      </c>
      <c r="S2937" s="74">
        <f t="shared" si="276"/>
        <v>30</v>
      </c>
      <c r="T2937" s="6" t="s">
        <v>431</v>
      </c>
      <c r="U2937" s="47" t="s">
        <v>432</v>
      </c>
      <c r="V2937" s="47">
        <v>1</v>
      </c>
      <c r="W2937" s="47">
        <v>1</v>
      </c>
      <c r="X2937" s="47">
        <v>1</v>
      </c>
      <c r="Y2937" s="47">
        <v>1</v>
      </c>
      <c r="Z2937" s="75">
        <v>40855.637719907398</v>
      </c>
      <c r="AA2937" s="6" t="s">
        <v>433</v>
      </c>
      <c r="AB2937" s="47" t="s">
        <v>1686</v>
      </c>
      <c r="AC2937" s="47" t="s">
        <v>11772</v>
      </c>
      <c r="AD2937" s="47" t="s">
        <v>7949</v>
      </c>
      <c r="AE2937" s="47" t="s">
        <v>13066</v>
      </c>
      <c r="AF2937" s="6" t="s">
        <v>13067</v>
      </c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</row>
    <row r="2938" spans="1:43" s="1" customFormat="1" ht="31.5" x14ac:dyDescent="0.25">
      <c r="A2938" s="47">
        <v>2942</v>
      </c>
      <c r="B2938" s="47" t="s">
        <v>13068</v>
      </c>
      <c r="C2938" s="47" t="s">
        <v>5602</v>
      </c>
      <c r="D2938" s="69" t="s">
        <v>918</v>
      </c>
      <c r="E2938" s="47">
        <v>1977</v>
      </c>
      <c r="F2938" s="69" t="s">
        <v>905</v>
      </c>
      <c r="G2938" s="69" t="s">
        <v>428</v>
      </c>
      <c r="H2938" s="69" t="s">
        <v>1677</v>
      </c>
      <c r="I2938" s="70">
        <v>454.82030773472582</v>
      </c>
      <c r="J2938" s="47" t="s">
        <v>799</v>
      </c>
      <c r="K2938" s="47">
        <v>10</v>
      </c>
      <c r="L2938" s="71"/>
      <c r="M2938" s="47">
        <v>75</v>
      </c>
      <c r="N2938" s="48">
        <f t="shared" si="277"/>
        <v>180</v>
      </c>
      <c r="O2938" s="48">
        <f t="shared" si="272"/>
        <v>81867.655392250643</v>
      </c>
      <c r="P2938" s="72">
        <f t="shared" si="273"/>
        <v>8186.7655392250645</v>
      </c>
      <c r="Q2938" s="73">
        <f t="shared" si="274"/>
        <v>13508.163139721355</v>
      </c>
      <c r="R2938" s="48">
        <f t="shared" si="275"/>
        <v>103562.58407119705</v>
      </c>
      <c r="S2938" s="74">
        <f t="shared" si="276"/>
        <v>28</v>
      </c>
      <c r="T2938" s="6" t="s">
        <v>431</v>
      </c>
      <c r="U2938" s="47" t="s">
        <v>432</v>
      </c>
      <c r="V2938" s="47">
        <v>1</v>
      </c>
      <c r="W2938" s="47">
        <v>1</v>
      </c>
      <c r="X2938" s="47">
        <v>1</v>
      </c>
      <c r="Y2938" s="47">
        <v>1</v>
      </c>
      <c r="Z2938" s="75">
        <v>43683.363333333327</v>
      </c>
      <c r="AA2938" s="6" t="s">
        <v>606</v>
      </c>
      <c r="AB2938" s="47" t="s">
        <v>920</v>
      </c>
      <c r="AC2938" s="47" t="s">
        <v>11859</v>
      </c>
      <c r="AD2938" s="47" t="s">
        <v>13069</v>
      </c>
      <c r="AE2938" s="47" t="s">
        <v>13070</v>
      </c>
      <c r="AF2938" s="6" t="s">
        <v>13071</v>
      </c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</row>
    <row r="2939" spans="1:43" s="1" customFormat="1" ht="31.5" x14ac:dyDescent="0.25">
      <c r="A2939" s="47">
        <v>2943</v>
      </c>
      <c r="B2939" s="47" t="s">
        <v>13072</v>
      </c>
      <c r="C2939" s="47" t="s">
        <v>4179</v>
      </c>
      <c r="D2939" s="69" t="s">
        <v>918</v>
      </c>
      <c r="E2939" s="47">
        <v>1977</v>
      </c>
      <c r="F2939" s="69" t="s">
        <v>905</v>
      </c>
      <c r="G2939" s="69" t="s">
        <v>7001</v>
      </c>
      <c r="H2939" s="69" t="s">
        <v>1499</v>
      </c>
      <c r="I2939" s="70">
        <v>66.61812369377472</v>
      </c>
      <c r="J2939" s="47" t="s">
        <v>799</v>
      </c>
      <c r="K2939" s="47">
        <v>10</v>
      </c>
      <c r="L2939" s="71"/>
      <c r="M2939" s="47">
        <v>75</v>
      </c>
      <c r="N2939" s="48">
        <f t="shared" si="277"/>
        <v>180</v>
      </c>
      <c r="O2939" s="48">
        <f t="shared" si="272"/>
        <v>11991.26226487945</v>
      </c>
      <c r="P2939" s="72">
        <f t="shared" si="273"/>
        <v>1199.1262264879449</v>
      </c>
      <c r="Q2939" s="73">
        <f t="shared" si="274"/>
        <v>1978.5582737051091</v>
      </c>
      <c r="R2939" s="48">
        <f t="shared" si="275"/>
        <v>15168.946765072502</v>
      </c>
      <c r="S2939" s="74">
        <f t="shared" si="276"/>
        <v>28</v>
      </c>
      <c r="T2939" s="6" t="s">
        <v>431</v>
      </c>
      <c r="U2939" s="47" t="s">
        <v>432</v>
      </c>
      <c r="V2939" s="47">
        <v>1</v>
      </c>
      <c r="W2939" s="47">
        <v>1</v>
      </c>
      <c r="X2939" s="47">
        <v>1</v>
      </c>
      <c r="Y2939" s="47">
        <v>1</v>
      </c>
      <c r="Z2939" s="75">
        <v>43796.413159722222</v>
      </c>
      <c r="AA2939" s="6" t="s">
        <v>606</v>
      </c>
      <c r="AB2939" s="47" t="s">
        <v>920</v>
      </c>
      <c r="AC2939" s="47" t="s">
        <v>13073</v>
      </c>
      <c r="AD2939" s="47" t="s">
        <v>7015</v>
      </c>
      <c r="AE2939" s="47" t="s">
        <v>13074</v>
      </c>
      <c r="AF2939" s="6" t="s">
        <v>13075</v>
      </c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</row>
    <row r="2940" spans="1:43" s="1" customFormat="1" ht="15.75" x14ac:dyDescent="0.25">
      <c r="A2940" s="47">
        <v>2944</v>
      </c>
      <c r="B2940" s="47" t="s">
        <v>13076</v>
      </c>
      <c r="C2940" s="47" t="s">
        <v>1684</v>
      </c>
      <c r="D2940" s="69" t="s">
        <v>1685</v>
      </c>
      <c r="E2940" s="47">
        <v>1979</v>
      </c>
      <c r="F2940" s="69" t="s">
        <v>1677</v>
      </c>
      <c r="G2940" s="69" t="s">
        <v>1692</v>
      </c>
      <c r="H2940" s="69" t="s">
        <v>905</v>
      </c>
      <c r="I2940" s="70">
        <v>351.37597082290148</v>
      </c>
      <c r="J2940" s="47" t="s">
        <v>430</v>
      </c>
      <c r="K2940" s="47">
        <v>8</v>
      </c>
      <c r="L2940" s="71"/>
      <c r="M2940" s="47">
        <v>75</v>
      </c>
      <c r="N2940" s="48">
        <f t="shared" si="277"/>
        <v>160</v>
      </c>
      <c r="O2940" s="48">
        <f t="shared" si="272"/>
        <v>56220.155331664238</v>
      </c>
      <c r="P2940" s="72">
        <f t="shared" si="273"/>
        <v>5622.0155331664246</v>
      </c>
      <c r="Q2940" s="73">
        <f t="shared" si="274"/>
        <v>9276.3256297245989</v>
      </c>
      <c r="R2940" s="48">
        <f t="shared" si="275"/>
        <v>71118.496494555264</v>
      </c>
      <c r="S2940" s="74">
        <f t="shared" si="276"/>
        <v>30</v>
      </c>
      <c r="T2940" s="6" t="s">
        <v>431</v>
      </c>
      <c r="U2940" s="47" t="s">
        <v>432</v>
      </c>
      <c r="V2940" s="47">
        <v>1</v>
      </c>
      <c r="W2940" s="47">
        <v>1</v>
      </c>
      <c r="X2940" s="47">
        <v>1</v>
      </c>
      <c r="Y2940" s="47">
        <v>1</v>
      </c>
      <c r="Z2940" s="75">
        <v>44267.411828703713</v>
      </c>
      <c r="AA2940" s="6" t="s">
        <v>1221</v>
      </c>
      <c r="AB2940" s="47" t="s">
        <v>1686</v>
      </c>
      <c r="AC2940" s="47" t="s">
        <v>1694</v>
      </c>
      <c r="AD2940" s="47" t="s">
        <v>13077</v>
      </c>
      <c r="AE2940" s="47" t="s">
        <v>13078</v>
      </c>
      <c r="AF2940" s="6" t="s">
        <v>13079</v>
      </c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</row>
    <row r="2941" spans="1:43" s="1" customFormat="1" ht="31.5" x14ac:dyDescent="0.25">
      <c r="A2941" s="47">
        <v>2945</v>
      </c>
      <c r="B2941" s="47" t="s">
        <v>13080</v>
      </c>
      <c r="C2941" s="47" t="s">
        <v>3725</v>
      </c>
      <c r="D2941" s="69" t="s">
        <v>3733</v>
      </c>
      <c r="E2941" s="47">
        <v>2002</v>
      </c>
      <c r="F2941" s="69" t="s">
        <v>3734</v>
      </c>
      <c r="G2941" s="69" t="s">
        <v>457</v>
      </c>
      <c r="H2941" s="69" t="s">
        <v>457</v>
      </c>
      <c r="I2941" s="70">
        <v>404.91510388353169</v>
      </c>
      <c r="J2941" s="47" t="s">
        <v>430</v>
      </c>
      <c r="K2941" s="47">
        <v>8</v>
      </c>
      <c r="L2941" s="71"/>
      <c r="M2941" s="47">
        <v>75</v>
      </c>
      <c r="N2941" s="48">
        <f t="shared" si="277"/>
        <v>160</v>
      </c>
      <c r="O2941" s="48">
        <f t="shared" si="272"/>
        <v>64786.416621365068</v>
      </c>
      <c r="P2941" s="72">
        <f t="shared" si="273"/>
        <v>6478.641662136507</v>
      </c>
      <c r="Q2941" s="73">
        <f t="shared" si="274"/>
        <v>10689.758742525237</v>
      </c>
      <c r="R2941" s="48">
        <f t="shared" si="275"/>
        <v>81954.817026026823</v>
      </c>
      <c r="S2941" s="74">
        <f t="shared" si="276"/>
        <v>53</v>
      </c>
      <c r="T2941" s="6" t="s">
        <v>431</v>
      </c>
      <c r="U2941" s="47" t="s">
        <v>432</v>
      </c>
      <c r="V2941" s="47">
        <v>1</v>
      </c>
      <c r="W2941" s="47">
        <v>1</v>
      </c>
      <c r="X2941" s="47">
        <v>1</v>
      </c>
      <c r="Y2941" s="47">
        <v>1</v>
      </c>
      <c r="Z2941" s="75">
        <v>40855.637719907398</v>
      </c>
      <c r="AA2941" s="6" t="s">
        <v>433</v>
      </c>
      <c r="AB2941" s="47" t="s">
        <v>431</v>
      </c>
      <c r="AC2941" s="47" t="s">
        <v>11760</v>
      </c>
      <c r="AD2941" s="47" t="s">
        <v>13081</v>
      </c>
      <c r="AE2941" s="47" t="s">
        <v>13082</v>
      </c>
      <c r="AF2941" s="6" t="s">
        <v>13083</v>
      </c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</row>
    <row r="2942" spans="1:43" s="1" customFormat="1" ht="31.5" x14ac:dyDescent="0.25">
      <c r="A2942" s="47">
        <v>2946</v>
      </c>
      <c r="B2942" s="47" t="s">
        <v>13084</v>
      </c>
      <c r="C2942" s="47" t="s">
        <v>3725</v>
      </c>
      <c r="D2942" s="69" t="s">
        <v>3733</v>
      </c>
      <c r="E2942" s="47">
        <v>2002</v>
      </c>
      <c r="F2942" s="69" t="s">
        <v>3734</v>
      </c>
      <c r="G2942" s="69" t="s">
        <v>457</v>
      </c>
      <c r="H2942" s="69" t="s">
        <v>457</v>
      </c>
      <c r="I2942" s="70">
        <v>73.919828942302615</v>
      </c>
      <c r="J2942" s="47" t="s">
        <v>430</v>
      </c>
      <c r="K2942" s="47">
        <v>8</v>
      </c>
      <c r="L2942" s="71"/>
      <c r="M2942" s="47">
        <v>75</v>
      </c>
      <c r="N2942" s="48">
        <f t="shared" si="277"/>
        <v>160</v>
      </c>
      <c r="O2942" s="48">
        <f t="shared" si="272"/>
        <v>11827.172630768418</v>
      </c>
      <c r="P2942" s="72">
        <f t="shared" si="273"/>
        <v>1182.7172630768418</v>
      </c>
      <c r="Q2942" s="73">
        <f t="shared" si="274"/>
        <v>1951.483484076789</v>
      </c>
      <c r="R2942" s="48">
        <f t="shared" si="275"/>
        <v>14961.373377922049</v>
      </c>
      <c r="S2942" s="74">
        <f t="shared" si="276"/>
        <v>53</v>
      </c>
      <c r="T2942" s="6" t="s">
        <v>431</v>
      </c>
      <c r="U2942" s="47" t="s">
        <v>432</v>
      </c>
      <c r="V2942" s="47">
        <v>1</v>
      </c>
      <c r="W2942" s="47">
        <v>1</v>
      </c>
      <c r="X2942" s="47">
        <v>1</v>
      </c>
      <c r="Y2942" s="47">
        <v>1</v>
      </c>
      <c r="Z2942" s="75">
        <v>40855.637719907398</v>
      </c>
      <c r="AA2942" s="6" t="s">
        <v>433</v>
      </c>
      <c r="AB2942" s="47" t="s">
        <v>431</v>
      </c>
      <c r="AC2942" s="47" t="s">
        <v>13081</v>
      </c>
      <c r="AD2942" s="47" t="s">
        <v>8227</v>
      </c>
      <c r="AE2942" s="47" t="s">
        <v>13085</v>
      </c>
      <c r="AF2942" s="6" t="s">
        <v>13086</v>
      </c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</row>
    <row r="2943" spans="1:43" s="1" customFormat="1" ht="31.5" x14ac:dyDescent="0.25">
      <c r="A2943" s="47">
        <v>2947</v>
      </c>
      <c r="B2943" s="47" t="s">
        <v>13087</v>
      </c>
      <c r="C2943" s="47" t="s">
        <v>3725</v>
      </c>
      <c r="D2943" s="69" t="s">
        <v>3733</v>
      </c>
      <c r="E2943" s="47">
        <v>2002</v>
      </c>
      <c r="F2943" s="69" t="s">
        <v>3734</v>
      </c>
      <c r="G2943" s="69" t="s">
        <v>457</v>
      </c>
      <c r="H2943" s="69" t="s">
        <v>457</v>
      </c>
      <c r="I2943" s="70">
        <v>315.9167186725964</v>
      </c>
      <c r="J2943" s="47" t="s">
        <v>430</v>
      </c>
      <c r="K2943" s="47">
        <v>8</v>
      </c>
      <c r="L2943" s="71"/>
      <c r="M2943" s="47">
        <v>75</v>
      </c>
      <c r="N2943" s="48">
        <f t="shared" si="277"/>
        <v>160</v>
      </c>
      <c r="O2943" s="48">
        <f t="shared" si="272"/>
        <v>50546.674987615421</v>
      </c>
      <c r="P2943" s="72">
        <f t="shared" si="273"/>
        <v>5054.6674987615424</v>
      </c>
      <c r="Q2943" s="73">
        <f t="shared" si="274"/>
        <v>8340.2013729565442</v>
      </c>
      <c r="R2943" s="48">
        <f t="shared" si="275"/>
        <v>63941.543859333506</v>
      </c>
      <c r="S2943" s="74">
        <f t="shared" si="276"/>
        <v>53</v>
      </c>
      <c r="T2943" s="6" t="s">
        <v>431</v>
      </c>
      <c r="U2943" s="47" t="s">
        <v>432</v>
      </c>
      <c r="V2943" s="47">
        <v>1</v>
      </c>
      <c r="W2943" s="47">
        <v>1</v>
      </c>
      <c r="X2943" s="47">
        <v>1</v>
      </c>
      <c r="Y2943" s="47">
        <v>1</v>
      </c>
      <c r="Z2943" s="75">
        <v>40855.637719907398</v>
      </c>
      <c r="AA2943" s="6" t="s">
        <v>433</v>
      </c>
      <c r="AB2943" s="47" t="s">
        <v>431</v>
      </c>
      <c r="AC2943" s="47" t="s">
        <v>8216</v>
      </c>
      <c r="AD2943" s="47" t="s">
        <v>3798</v>
      </c>
      <c r="AE2943" s="47" t="s">
        <v>13088</v>
      </c>
      <c r="AF2943" s="6" t="s">
        <v>13089</v>
      </c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</row>
    <row r="2944" spans="1:43" s="1" customFormat="1" ht="15.75" x14ac:dyDescent="0.25">
      <c r="A2944" s="47">
        <v>2948</v>
      </c>
      <c r="B2944" s="47" t="s">
        <v>13090</v>
      </c>
      <c r="C2944" s="47" t="s">
        <v>3452</v>
      </c>
      <c r="D2944" s="69" t="s">
        <v>1743</v>
      </c>
      <c r="E2944" s="47">
        <v>1981</v>
      </c>
      <c r="F2944" s="69" t="s">
        <v>3412</v>
      </c>
      <c r="G2944" s="69" t="s">
        <v>3460</v>
      </c>
      <c r="H2944" s="69" t="s">
        <v>1942</v>
      </c>
      <c r="I2944" s="70">
        <v>519.7499536456636</v>
      </c>
      <c r="J2944" s="47" t="s">
        <v>430</v>
      </c>
      <c r="K2944" s="47">
        <v>8</v>
      </c>
      <c r="L2944" s="71"/>
      <c r="M2944" s="47">
        <v>75</v>
      </c>
      <c r="N2944" s="48">
        <f t="shared" si="277"/>
        <v>160</v>
      </c>
      <c r="O2944" s="48">
        <f t="shared" si="272"/>
        <v>83159.992583306172</v>
      </c>
      <c r="P2944" s="72">
        <f t="shared" si="273"/>
        <v>8315.9992583306175</v>
      </c>
      <c r="Q2944" s="73">
        <f t="shared" si="274"/>
        <v>13721.398776245518</v>
      </c>
      <c r="R2944" s="48">
        <f t="shared" si="275"/>
        <v>105197.39061788231</v>
      </c>
      <c r="S2944" s="74">
        <f t="shared" si="276"/>
        <v>32</v>
      </c>
      <c r="T2944" s="6" t="s">
        <v>431</v>
      </c>
      <c r="U2944" s="47" t="s">
        <v>432</v>
      </c>
      <c r="V2944" s="47">
        <v>1</v>
      </c>
      <c r="W2944" s="47">
        <v>1</v>
      </c>
      <c r="X2944" s="47">
        <v>1</v>
      </c>
      <c r="Y2944" s="47">
        <v>1</v>
      </c>
      <c r="Z2944" s="75">
        <v>40855.637719907398</v>
      </c>
      <c r="AA2944" s="6" t="s">
        <v>433</v>
      </c>
      <c r="AB2944" s="47" t="s">
        <v>1745</v>
      </c>
      <c r="AC2944" s="47" t="s">
        <v>8163</v>
      </c>
      <c r="AD2944" s="47" t="s">
        <v>11746</v>
      </c>
      <c r="AE2944" s="47" t="s">
        <v>13091</v>
      </c>
      <c r="AF2944" s="6" t="s">
        <v>13092</v>
      </c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</row>
    <row r="2945" spans="1:43" s="1" customFormat="1" ht="15.75" x14ac:dyDescent="0.25">
      <c r="A2945" s="47">
        <v>2949</v>
      </c>
      <c r="B2945" s="47" t="s">
        <v>13093</v>
      </c>
      <c r="C2945" s="47" t="s">
        <v>3452</v>
      </c>
      <c r="D2945" s="69" t="s">
        <v>1743</v>
      </c>
      <c r="E2945" s="47">
        <v>1981</v>
      </c>
      <c r="F2945" s="69" t="s">
        <v>3412</v>
      </c>
      <c r="G2945" s="69" t="s">
        <v>2711</v>
      </c>
      <c r="H2945" s="69" t="s">
        <v>3460</v>
      </c>
      <c r="I2945" s="70">
        <v>518.49036721269385</v>
      </c>
      <c r="J2945" s="47" t="s">
        <v>430</v>
      </c>
      <c r="K2945" s="47">
        <v>8</v>
      </c>
      <c r="L2945" s="71"/>
      <c r="M2945" s="47">
        <v>75</v>
      </c>
      <c r="N2945" s="48">
        <f t="shared" si="277"/>
        <v>160</v>
      </c>
      <c r="O2945" s="48">
        <f t="shared" si="272"/>
        <v>82958.458754031017</v>
      </c>
      <c r="P2945" s="72">
        <f t="shared" si="273"/>
        <v>8295.8458754031017</v>
      </c>
      <c r="Q2945" s="73">
        <f t="shared" si="274"/>
        <v>13688.145694415118</v>
      </c>
      <c r="R2945" s="48">
        <f t="shared" si="275"/>
        <v>104942.45032384923</v>
      </c>
      <c r="S2945" s="74">
        <f t="shared" si="276"/>
        <v>32</v>
      </c>
      <c r="T2945" s="6" t="s">
        <v>431</v>
      </c>
      <c r="U2945" s="47" t="s">
        <v>432</v>
      </c>
      <c r="V2945" s="47">
        <v>1</v>
      </c>
      <c r="W2945" s="47">
        <v>1</v>
      </c>
      <c r="X2945" s="47">
        <v>1</v>
      </c>
      <c r="Y2945" s="47">
        <v>1</v>
      </c>
      <c r="Z2945" s="75">
        <v>40855.637719907398</v>
      </c>
      <c r="AA2945" s="6" t="s">
        <v>433</v>
      </c>
      <c r="AB2945" s="47" t="s">
        <v>1745</v>
      </c>
      <c r="AC2945" s="47" t="s">
        <v>11746</v>
      </c>
      <c r="AD2945" s="47" t="s">
        <v>11742</v>
      </c>
      <c r="AE2945" s="47" t="s">
        <v>13094</v>
      </c>
      <c r="AF2945" s="6" t="s">
        <v>13095</v>
      </c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</row>
    <row r="2946" spans="1:43" s="1" customFormat="1" ht="15.75" x14ac:dyDescent="0.25">
      <c r="A2946" s="47">
        <v>2950</v>
      </c>
      <c r="B2946" s="47" t="s">
        <v>13096</v>
      </c>
      <c r="C2946" s="47" t="s">
        <v>3452</v>
      </c>
      <c r="D2946" s="69" t="s">
        <v>1743</v>
      </c>
      <c r="E2946" s="47">
        <v>1981</v>
      </c>
      <c r="F2946" s="69" t="s">
        <v>3412</v>
      </c>
      <c r="G2946" s="69" t="s">
        <v>2711</v>
      </c>
      <c r="H2946" s="69" t="s">
        <v>1462</v>
      </c>
      <c r="I2946" s="70">
        <v>382.80673252195493</v>
      </c>
      <c r="J2946" s="47" t="s">
        <v>430</v>
      </c>
      <c r="K2946" s="47">
        <v>8</v>
      </c>
      <c r="L2946" s="71"/>
      <c r="M2946" s="47">
        <v>75</v>
      </c>
      <c r="N2946" s="48">
        <f t="shared" si="277"/>
        <v>160</v>
      </c>
      <c r="O2946" s="48">
        <f t="shared" si="272"/>
        <v>61249.077203512788</v>
      </c>
      <c r="P2946" s="72">
        <f t="shared" si="273"/>
        <v>6124.9077203512788</v>
      </c>
      <c r="Q2946" s="73">
        <f t="shared" si="274"/>
        <v>10106.09773857961</v>
      </c>
      <c r="R2946" s="48">
        <f t="shared" si="275"/>
        <v>77480.082662443689</v>
      </c>
      <c r="S2946" s="74">
        <f t="shared" si="276"/>
        <v>32</v>
      </c>
      <c r="T2946" s="6" t="s">
        <v>431</v>
      </c>
      <c r="U2946" s="47" t="s">
        <v>432</v>
      </c>
      <c r="V2946" s="47">
        <v>1</v>
      </c>
      <c r="W2946" s="47">
        <v>1</v>
      </c>
      <c r="X2946" s="47">
        <v>1</v>
      </c>
      <c r="Y2946" s="47">
        <v>1</v>
      </c>
      <c r="Z2946" s="75">
        <v>40855.637719907398</v>
      </c>
      <c r="AA2946" s="6" t="s">
        <v>433</v>
      </c>
      <c r="AB2946" s="47" t="s">
        <v>1745</v>
      </c>
      <c r="AC2946" s="47" t="s">
        <v>11742</v>
      </c>
      <c r="AD2946" s="47" t="s">
        <v>8432</v>
      </c>
      <c r="AE2946" s="47" t="s">
        <v>13097</v>
      </c>
      <c r="AF2946" s="6" t="s">
        <v>13098</v>
      </c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</row>
    <row r="2947" spans="1:43" s="1" customFormat="1" ht="15.75" x14ac:dyDescent="0.25">
      <c r="A2947" s="47">
        <v>2951</v>
      </c>
      <c r="B2947" s="47" t="s">
        <v>13099</v>
      </c>
      <c r="C2947" s="47" t="s">
        <v>3452</v>
      </c>
      <c r="D2947" s="69" t="s">
        <v>1743</v>
      </c>
      <c r="E2947" s="47">
        <v>1981</v>
      </c>
      <c r="F2947" s="69" t="s">
        <v>3460</v>
      </c>
      <c r="G2947" s="69" t="s">
        <v>4652</v>
      </c>
      <c r="H2947" s="69" t="s">
        <v>3412</v>
      </c>
      <c r="I2947" s="70">
        <v>643.34966726647906</v>
      </c>
      <c r="J2947" s="47" t="s">
        <v>430</v>
      </c>
      <c r="K2947" s="47">
        <v>6</v>
      </c>
      <c r="L2947" s="71"/>
      <c r="M2947" s="47">
        <v>75</v>
      </c>
      <c r="N2947" s="48">
        <f t="shared" si="277"/>
        <v>140</v>
      </c>
      <c r="O2947" s="48">
        <f t="shared" si="272"/>
        <v>90068.953417307072</v>
      </c>
      <c r="P2947" s="72">
        <f t="shared" si="273"/>
        <v>9006.8953417307075</v>
      </c>
      <c r="Q2947" s="73">
        <f t="shared" si="274"/>
        <v>14861.377313855666</v>
      </c>
      <c r="R2947" s="48">
        <f t="shared" si="275"/>
        <v>113937.22607289345</v>
      </c>
      <c r="S2947" s="74">
        <f t="shared" si="276"/>
        <v>32</v>
      </c>
      <c r="T2947" s="6" t="s">
        <v>431</v>
      </c>
      <c r="U2947" s="47" t="s">
        <v>432</v>
      </c>
      <c r="V2947" s="47">
        <v>1</v>
      </c>
      <c r="W2947" s="47">
        <v>1</v>
      </c>
      <c r="X2947" s="47">
        <v>1</v>
      </c>
      <c r="Y2947" s="47">
        <v>1</v>
      </c>
      <c r="Z2947" s="75">
        <v>40855.637719907398</v>
      </c>
      <c r="AA2947" s="6" t="s">
        <v>433</v>
      </c>
      <c r="AB2947" s="47" t="s">
        <v>1745</v>
      </c>
      <c r="AC2947" s="47" t="s">
        <v>11726</v>
      </c>
      <c r="AD2947" s="47" t="s">
        <v>13100</v>
      </c>
      <c r="AE2947" s="47" t="s">
        <v>13101</v>
      </c>
      <c r="AF2947" s="6" t="s">
        <v>13102</v>
      </c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</row>
    <row r="2948" spans="1:43" s="1" customFormat="1" ht="15.75" x14ac:dyDescent="0.25">
      <c r="A2948" s="47">
        <v>2952</v>
      </c>
      <c r="B2948" s="47" t="s">
        <v>13103</v>
      </c>
      <c r="C2948" s="47" t="s">
        <v>7772</v>
      </c>
      <c r="D2948" s="69" t="s">
        <v>1743</v>
      </c>
      <c r="E2948" s="47">
        <v>1981</v>
      </c>
      <c r="F2948" s="69" t="s">
        <v>3460</v>
      </c>
      <c r="G2948" s="69" t="s">
        <v>4652</v>
      </c>
      <c r="H2948" s="69" t="s">
        <v>3412</v>
      </c>
      <c r="I2948" s="70">
        <v>495.77580729152851</v>
      </c>
      <c r="J2948" s="47" t="s">
        <v>430</v>
      </c>
      <c r="K2948" s="47">
        <v>6</v>
      </c>
      <c r="L2948" s="71"/>
      <c r="M2948" s="47">
        <v>75</v>
      </c>
      <c r="N2948" s="48">
        <f t="shared" si="277"/>
        <v>140</v>
      </c>
      <c r="O2948" s="48">
        <f t="shared" si="272"/>
        <v>69408.613020813995</v>
      </c>
      <c r="P2948" s="72">
        <f t="shared" si="273"/>
        <v>6940.8613020814</v>
      </c>
      <c r="Q2948" s="73">
        <f t="shared" si="274"/>
        <v>11452.421148434309</v>
      </c>
      <c r="R2948" s="48">
        <f t="shared" si="275"/>
        <v>87801.895471329699</v>
      </c>
      <c r="S2948" s="74">
        <f t="shared" si="276"/>
        <v>32</v>
      </c>
      <c r="T2948" s="6" t="s">
        <v>431</v>
      </c>
      <c r="U2948" s="47" t="s">
        <v>432</v>
      </c>
      <c r="V2948" s="47">
        <v>1</v>
      </c>
      <c r="W2948" s="47">
        <v>1</v>
      </c>
      <c r="X2948" s="47">
        <v>1</v>
      </c>
      <c r="Y2948" s="47">
        <v>1</v>
      </c>
      <c r="Z2948" s="75">
        <v>40855.637731481482</v>
      </c>
      <c r="AA2948" s="6" t="s">
        <v>433</v>
      </c>
      <c r="AB2948" s="47" t="s">
        <v>1745</v>
      </c>
      <c r="AC2948" s="47" t="s">
        <v>13100</v>
      </c>
      <c r="AD2948" s="47" t="s">
        <v>7779</v>
      </c>
      <c r="AE2948" s="47" t="s">
        <v>13104</v>
      </c>
      <c r="AF2948" s="6" t="s">
        <v>13105</v>
      </c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</row>
    <row r="2949" spans="1:43" s="1" customFormat="1" ht="15.75" x14ac:dyDescent="0.25">
      <c r="A2949" s="47">
        <v>2953</v>
      </c>
      <c r="B2949" s="47" t="s">
        <v>13106</v>
      </c>
      <c r="C2949" s="47" t="s">
        <v>7772</v>
      </c>
      <c r="D2949" s="69" t="s">
        <v>1743</v>
      </c>
      <c r="E2949" s="47">
        <v>1981</v>
      </c>
      <c r="F2949" s="69" t="s">
        <v>3460</v>
      </c>
      <c r="G2949" s="69" t="s">
        <v>4652</v>
      </c>
      <c r="H2949" s="69" t="s">
        <v>3468</v>
      </c>
      <c r="I2949" s="70">
        <v>637.36018598222483</v>
      </c>
      <c r="J2949" s="47" t="s">
        <v>430</v>
      </c>
      <c r="K2949" s="47">
        <v>6</v>
      </c>
      <c r="L2949" s="71"/>
      <c r="M2949" s="47">
        <v>75</v>
      </c>
      <c r="N2949" s="48">
        <f t="shared" si="277"/>
        <v>140</v>
      </c>
      <c r="O2949" s="48">
        <f t="shared" si="272"/>
        <v>89230.426037511483</v>
      </c>
      <c r="P2949" s="72">
        <f t="shared" si="273"/>
        <v>8923.0426037511479</v>
      </c>
      <c r="Q2949" s="73">
        <f t="shared" si="274"/>
        <v>14723.020296189394</v>
      </c>
      <c r="R2949" s="48">
        <f t="shared" si="275"/>
        <v>112876.48893745203</v>
      </c>
      <c r="S2949" s="74">
        <f t="shared" si="276"/>
        <v>32</v>
      </c>
      <c r="T2949" s="6" t="s">
        <v>431</v>
      </c>
      <c r="U2949" s="47" t="s">
        <v>432</v>
      </c>
      <c r="V2949" s="47">
        <v>1</v>
      </c>
      <c r="W2949" s="47">
        <v>1</v>
      </c>
      <c r="X2949" s="47">
        <v>1</v>
      </c>
      <c r="Y2949" s="47">
        <v>1</v>
      </c>
      <c r="Z2949" s="75">
        <v>40855.637731481482</v>
      </c>
      <c r="AA2949" s="6" t="s">
        <v>433</v>
      </c>
      <c r="AB2949" s="47" t="s">
        <v>1745</v>
      </c>
      <c r="AC2949" s="47" t="s">
        <v>8539</v>
      </c>
      <c r="AD2949" s="47" t="s">
        <v>11721</v>
      </c>
      <c r="AE2949" s="47" t="s">
        <v>13107</v>
      </c>
      <c r="AF2949" s="6" t="s">
        <v>13108</v>
      </c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</row>
    <row r="2950" spans="1:43" s="1" customFormat="1" ht="15.75" x14ac:dyDescent="0.25">
      <c r="A2950" s="47">
        <v>2954</v>
      </c>
      <c r="B2950" s="47" t="s">
        <v>13109</v>
      </c>
      <c r="C2950" s="47" t="s">
        <v>7772</v>
      </c>
      <c r="D2950" s="69" t="s">
        <v>1743</v>
      </c>
      <c r="E2950" s="47">
        <v>1981</v>
      </c>
      <c r="F2950" s="69" t="s">
        <v>8487</v>
      </c>
      <c r="G2950" s="69" t="s">
        <v>4652</v>
      </c>
      <c r="H2950" s="69" t="s">
        <v>3468</v>
      </c>
      <c r="I2950" s="70">
        <v>130.40341519411169</v>
      </c>
      <c r="J2950" s="47" t="s">
        <v>430</v>
      </c>
      <c r="K2950" s="47">
        <v>6</v>
      </c>
      <c r="L2950" s="71"/>
      <c r="M2950" s="47">
        <v>75</v>
      </c>
      <c r="N2950" s="48">
        <f t="shared" si="277"/>
        <v>140</v>
      </c>
      <c r="O2950" s="48">
        <f t="shared" ref="O2950:O3013" si="278">N2950*I2950</f>
        <v>18256.478127175636</v>
      </c>
      <c r="P2950" s="72">
        <f t="shared" ref="P2950:P3013" si="279">O2950*0.1</f>
        <v>1825.6478127175637</v>
      </c>
      <c r="Q2950" s="73">
        <f t="shared" ref="Q2950:Q3013" si="280">SUM(O2950:P2950)*0.15</f>
        <v>3012.3188909839801</v>
      </c>
      <c r="R2950" s="48">
        <f t="shared" ref="R2950:R3013" si="281">SUM(O2950:Q2950)</f>
        <v>23094.444830877183</v>
      </c>
      <c r="S2950" s="74">
        <f t="shared" si="276"/>
        <v>32</v>
      </c>
      <c r="T2950" s="6" t="s">
        <v>431</v>
      </c>
      <c r="U2950" s="47" t="s">
        <v>432</v>
      </c>
      <c r="V2950" s="47">
        <v>1</v>
      </c>
      <c r="W2950" s="47">
        <v>1</v>
      </c>
      <c r="X2950" s="47">
        <v>1</v>
      </c>
      <c r="Y2950" s="47">
        <v>1</v>
      </c>
      <c r="Z2950" s="75">
        <v>40855.637731481482</v>
      </c>
      <c r="AA2950" s="6" t="s">
        <v>433</v>
      </c>
      <c r="AB2950" s="47" t="s">
        <v>1745</v>
      </c>
      <c r="AC2950" s="47" t="s">
        <v>8507</v>
      </c>
      <c r="AD2950" s="47" t="s">
        <v>8493</v>
      </c>
      <c r="AE2950" s="47" t="s">
        <v>13110</v>
      </c>
      <c r="AF2950" s="6" t="s">
        <v>13111</v>
      </c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</row>
    <row r="2951" spans="1:43" s="1" customFormat="1" ht="15.75" x14ac:dyDescent="0.25">
      <c r="A2951" s="47">
        <v>2955</v>
      </c>
      <c r="B2951" s="47" t="s">
        <v>13112</v>
      </c>
      <c r="C2951" s="47" t="s">
        <v>7772</v>
      </c>
      <c r="D2951" s="69" t="s">
        <v>1743</v>
      </c>
      <c r="E2951" s="47">
        <v>1981</v>
      </c>
      <c r="F2951" s="69" t="s">
        <v>3468</v>
      </c>
      <c r="G2951" s="69" t="s">
        <v>3412</v>
      </c>
      <c r="H2951" s="69" t="s">
        <v>8487</v>
      </c>
      <c r="I2951" s="70">
        <v>456.33982039579121</v>
      </c>
      <c r="J2951" s="47" t="s">
        <v>430</v>
      </c>
      <c r="K2951" s="47">
        <v>6</v>
      </c>
      <c r="L2951" s="71"/>
      <c r="M2951" s="47">
        <v>75</v>
      </c>
      <c r="N2951" s="48">
        <f t="shared" si="277"/>
        <v>140</v>
      </c>
      <c r="O2951" s="48">
        <f t="shared" si="278"/>
        <v>63887.57485541077</v>
      </c>
      <c r="P2951" s="72">
        <f t="shared" si="279"/>
        <v>6388.7574855410776</v>
      </c>
      <c r="Q2951" s="73">
        <f t="shared" si="280"/>
        <v>10541.449851142777</v>
      </c>
      <c r="R2951" s="48">
        <f t="shared" si="281"/>
        <v>80817.78219209463</v>
      </c>
      <c r="S2951" s="74">
        <f t="shared" ref="S2951:S3014" si="282">M2951-ABS($I$2-E2951)</f>
        <v>32</v>
      </c>
      <c r="T2951" s="6" t="s">
        <v>431</v>
      </c>
      <c r="U2951" s="47" t="s">
        <v>432</v>
      </c>
      <c r="V2951" s="47">
        <v>1</v>
      </c>
      <c r="W2951" s="47">
        <v>1</v>
      </c>
      <c r="X2951" s="47">
        <v>1</v>
      </c>
      <c r="Y2951" s="47">
        <v>1</v>
      </c>
      <c r="Z2951" s="75">
        <v>40855.637731481482</v>
      </c>
      <c r="AA2951" s="6" t="s">
        <v>433</v>
      </c>
      <c r="AB2951" s="47" t="s">
        <v>1745</v>
      </c>
      <c r="AC2951" s="47" t="s">
        <v>8494</v>
      </c>
      <c r="AD2951" s="47" t="s">
        <v>8488</v>
      </c>
      <c r="AE2951" s="47" t="s">
        <v>13113</v>
      </c>
      <c r="AF2951" s="6" t="s">
        <v>13114</v>
      </c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</row>
    <row r="2952" spans="1:43" s="1" customFormat="1" ht="15.75" x14ac:dyDescent="0.25">
      <c r="A2952" s="47">
        <v>2956</v>
      </c>
      <c r="B2952" s="47" t="s">
        <v>13115</v>
      </c>
      <c r="C2952" s="47" t="s">
        <v>7772</v>
      </c>
      <c r="D2952" s="69" t="s">
        <v>1743</v>
      </c>
      <c r="E2952" s="47">
        <v>1981</v>
      </c>
      <c r="F2952" s="69" t="s">
        <v>11701</v>
      </c>
      <c r="G2952" s="69" t="s">
        <v>3468</v>
      </c>
      <c r="H2952" s="69" t="s">
        <v>562</v>
      </c>
      <c r="I2952" s="70">
        <v>283.4531512095341</v>
      </c>
      <c r="J2952" s="47" t="s">
        <v>430</v>
      </c>
      <c r="K2952" s="47">
        <v>10</v>
      </c>
      <c r="L2952" s="71"/>
      <c r="M2952" s="47">
        <v>75</v>
      </c>
      <c r="N2952" s="48">
        <f t="shared" si="277"/>
        <v>180</v>
      </c>
      <c r="O2952" s="48">
        <f t="shared" si="278"/>
        <v>51021.56721771614</v>
      </c>
      <c r="P2952" s="72">
        <f t="shared" si="279"/>
        <v>5102.1567217716147</v>
      </c>
      <c r="Q2952" s="73">
        <f t="shared" si="280"/>
        <v>8418.5585909231631</v>
      </c>
      <c r="R2952" s="48">
        <f t="shared" si="281"/>
        <v>64542.282530410914</v>
      </c>
      <c r="S2952" s="74">
        <f t="shared" si="282"/>
        <v>32</v>
      </c>
      <c r="T2952" s="6" t="s">
        <v>431</v>
      </c>
      <c r="U2952" s="47" t="s">
        <v>432</v>
      </c>
      <c r="V2952" s="47">
        <v>1</v>
      </c>
      <c r="W2952" s="47">
        <v>1</v>
      </c>
      <c r="X2952" s="47">
        <v>1</v>
      </c>
      <c r="Y2952" s="47">
        <v>1</v>
      </c>
      <c r="Z2952" s="75">
        <v>40855.637731481482</v>
      </c>
      <c r="AA2952" s="6" t="s">
        <v>433</v>
      </c>
      <c r="AB2952" s="47" t="s">
        <v>1745</v>
      </c>
      <c r="AC2952" s="47" t="s">
        <v>11702</v>
      </c>
      <c r="AD2952" s="47" t="s">
        <v>3413</v>
      </c>
      <c r="AE2952" s="47" t="s">
        <v>13116</v>
      </c>
      <c r="AF2952" s="6" t="s">
        <v>13117</v>
      </c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</row>
    <row r="2953" spans="1:43" s="1" customFormat="1" ht="15.75" x14ac:dyDescent="0.25">
      <c r="A2953" s="47">
        <v>2957</v>
      </c>
      <c r="B2953" s="47" t="s">
        <v>13118</v>
      </c>
      <c r="C2953" s="47" t="s">
        <v>3023</v>
      </c>
      <c r="D2953" s="69" t="s">
        <v>1743</v>
      </c>
      <c r="E2953" s="47">
        <v>1981</v>
      </c>
      <c r="F2953" s="69" t="s">
        <v>1255</v>
      </c>
      <c r="G2953" s="69" t="s">
        <v>1948</v>
      </c>
      <c r="H2953" s="69" t="s">
        <v>443</v>
      </c>
      <c r="I2953" s="70">
        <v>396.2781405693533</v>
      </c>
      <c r="J2953" s="47" t="s">
        <v>430</v>
      </c>
      <c r="K2953" s="47">
        <v>12</v>
      </c>
      <c r="L2953" s="71"/>
      <c r="M2953" s="47">
        <v>75</v>
      </c>
      <c r="N2953" s="48">
        <f t="shared" si="277"/>
        <v>200</v>
      </c>
      <c r="O2953" s="48">
        <f t="shared" si="278"/>
        <v>79255.628113870654</v>
      </c>
      <c r="P2953" s="72">
        <f t="shared" si="279"/>
        <v>7925.5628113870662</v>
      </c>
      <c r="Q2953" s="73">
        <f t="shared" si="280"/>
        <v>13077.178638788657</v>
      </c>
      <c r="R2953" s="48">
        <f t="shared" si="281"/>
        <v>100258.36956404637</v>
      </c>
      <c r="S2953" s="74">
        <f t="shared" si="282"/>
        <v>32</v>
      </c>
      <c r="T2953" s="6" t="s">
        <v>431</v>
      </c>
      <c r="U2953" s="47" t="s">
        <v>432</v>
      </c>
      <c r="V2953" s="47">
        <v>1</v>
      </c>
      <c r="W2953" s="47">
        <v>1</v>
      </c>
      <c r="X2953" s="47">
        <v>1</v>
      </c>
      <c r="Y2953" s="47">
        <v>1</v>
      </c>
      <c r="Z2953" s="75">
        <v>40855.637731481482</v>
      </c>
      <c r="AA2953" s="6" t="s">
        <v>433</v>
      </c>
      <c r="AB2953" s="47" t="s">
        <v>1745</v>
      </c>
      <c r="AC2953" s="47" t="s">
        <v>8480</v>
      </c>
      <c r="AD2953" s="47" t="s">
        <v>8205</v>
      </c>
      <c r="AE2953" s="47" t="s">
        <v>13119</v>
      </c>
      <c r="AF2953" s="6" t="s">
        <v>13120</v>
      </c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</row>
    <row r="2954" spans="1:43" s="1" customFormat="1" ht="15.75" x14ac:dyDescent="0.25">
      <c r="A2954" s="47">
        <v>2958</v>
      </c>
      <c r="B2954" s="47" t="s">
        <v>13121</v>
      </c>
      <c r="C2954" s="47" t="s">
        <v>3458</v>
      </c>
      <c r="D2954" s="69" t="s">
        <v>3459</v>
      </c>
      <c r="E2954" s="47">
        <v>1991</v>
      </c>
      <c r="F2954" s="69" t="s">
        <v>7778</v>
      </c>
      <c r="G2954" s="69" t="s">
        <v>3460</v>
      </c>
      <c r="H2954" s="69" t="s">
        <v>3461</v>
      </c>
      <c r="I2954" s="70">
        <v>548.98103979225937</v>
      </c>
      <c r="J2954" s="47" t="s">
        <v>430</v>
      </c>
      <c r="K2954" s="47">
        <v>8</v>
      </c>
      <c r="L2954" s="71"/>
      <c r="M2954" s="47">
        <v>75</v>
      </c>
      <c r="N2954" s="48">
        <f t="shared" si="277"/>
        <v>160</v>
      </c>
      <c r="O2954" s="48">
        <f t="shared" si="278"/>
        <v>87836.966366761495</v>
      </c>
      <c r="P2954" s="72">
        <f t="shared" si="279"/>
        <v>8783.6966366761499</v>
      </c>
      <c r="Q2954" s="73">
        <f t="shared" si="280"/>
        <v>14493.099450515647</v>
      </c>
      <c r="R2954" s="48">
        <f t="shared" si="281"/>
        <v>111113.76245395328</v>
      </c>
      <c r="S2954" s="74">
        <f t="shared" si="282"/>
        <v>42</v>
      </c>
      <c r="T2954" s="6" t="s">
        <v>431</v>
      </c>
      <c r="U2954" s="47" t="s">
        <v>432</v>
      </c>
      <c r="V2954" s="47">
        <v>1</v>
      </c>
      <c r="W2954" s="47">
        <v>1</v>
      </c>
      <c r="X2954" s="47">
        <v>1</v>
      </c>
      <c r="Y2954" s="47">
        <v>1</v>
      </c>
      <c r="Z2954" s="75">
        <v>40855.637731481482</v>
      </c>
      <c r="AA2954" s="6" t="s">
        <v>433</v>
      </c>
      <c r="AB2954" s="47" t="s">
        <v>3462</v>
      </c>
      <c r="AC2954" s="47" t="s">
        <v>7780</v>
      </c>
      <c r="AD2954" s="47" t="s">
        <v>8453</v>
      </c>
      <c r="AE2954" s="47" t="s">
        <v>13122</v>
      </c>
      <c r="AF2954" s="6" t="s">
        <v>13123</v>
      </c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</row>
    <row r="2955" spans="1:43" s="1" customFormat="1" ht="15.75" x14ac:dyDescent="0.25">
      <c r="A2955" s="47">
        <v>2959</v>
      </c>
      <c r="B2955" s="47" t="s">
        <v>13124</v>
      </c>
      <c r="C2955" s="47" t="s">
        <v>2708</v>
      </c>
      <c r="D2955" s="69" t="s">
        <v>1743</v>
      </c>
      <c r="E2955" s="47">
        <v>1981</v>
      </c>
      <c r="F2955" s="69" t="s">
        <v>2711</v>
      </c>
      <c r="G2955" s="69" t="s">
        <v>8419</v>
      </c>
      <c r="H2955" s="69" t="s">
        <v>11730</v>
      </c>
      <c r="I2955" s="70">
        <v>10.000496755534391</v>
      </c>
      <c r="J2955" s="47" t="s">
        <v>430</v>
      </c>
      <c r="K2955" s="47">
        <v>6</v>
      </c>
      <c r="L2955" s="71"/>
      <c r="M2955" s="47">
        <v>75</v>
      </c>
      <c r="N2955" s="48">
        <f t="shared" si="277"/>
        <v>140</v>
      </c>
      <c r="O2955" s="48">
        <f t="shared" si="278"/>
        <v>1400.0695457748147</v>
      </c>
      <c r="P2955" s="72">
        <f t="shared" si="279"/>
        <v>140.00695457748148</v>
      </c>
      <c r="Q2955" s="73">
        <f t="shared" si="280"/>
        <v>231.01147505284445</v>
      </c>
      <c r="R2955" s="48">
        <f t="shared" si="281"/>
        <v>1771.0879754051407</v>
      </c>
      <c r="S2955" s="74">
        <f t="shared" si="282"/>
        <v>32</v>
      </c>
      <c r="T2955" s="6" t="s">
        <v>431</v>
      </c>
      <c r="U2955" s="47" t="s">
        <v>432</v>
      </c>
      <c r="V2955" s="47">
        <v>1</v>
      </c>
      <c r="W2955" s="47">
        <v>1</v>
      </c>
      <c r="X2955" s="47">
        <v>1</v>
      </c>
      <c r="Y2955" s="47">
        <v>1</v>
      </c>
      <c r="Z2955" s="75">
        <v>40855.637731481482</v>
      </c>
      <c r="AA2955" s="6" t="s">
        <v>433</v>
      </c>
      <c r="AB2955" s="47" t="s">
        <v>1745</v>
      </c>
      <c r="AC2955" s="47" t="s">
        <v>11731</v>
      </c>
      <c r="AD2955" s="47" t="s">
        <v>13125</v>
      </c>
      <c r="AE2955" s="47" t="s">
        <v>13126</v>
      </c>
      <c r="AF2955" s="6" t="s">
        <v>13127</v>
      </c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</row>
    <row r="2956" spans="1:43" s="1" customFormat="1" ht="15.75" x14ac:dyDescent="0.25">
      <c r="A2956" s="47">
        <v>2960</v>
      </c>
      <c r="B2956" s="47" t="s">
        <v>13128</v>
      </c>
      <c r="C2956" s="47" t="s">
        <v>2708</v>
      </c>
      <c r="D2956" s="69" t="s">
        <v>8425</v>
      </c>
      <c r="E2956" s="47">
        <v>1989</v>
      </c>
      <c r="F2956" s="69" t="s">
        <v>2711</v>
      </c>
      <c r="G2956" s="69" t="s">
        <v>3479</v>
      </c>
      <c r="H2956" s="69" t="s">
        <v>8419</v>
      </c>
      <c r="I2956" s="70">
        <v>402.11124871606353</v>
      </c>
      <c r="J2956" s="47" t="s">
        <v>430</v>
      </c>
      <c r="K2956" s="47">
        <v>6</v>
      </c>
      <c r="L2956" s="71"/>
      <c r="M2956" s="47">
        <v>75</v>
      </c>
      <c r="N2956" s="48">
        <f t="shared" si="277"/>
        <v>140</v>
      </c>
      <c r="O2956" s="48">
        <f t="shared" si="278"/>
        <v>56295.57482024889</v>
      </c>
      <c r="P2956" s="72">
        <f t="shared" si="279"/>
        <v>5629.5574820248894</v>
      </c>
      <c r="Q2956" s="73">
        <f t="shared" si="280"/>
        <v>9288.7698453410667</v>
      </c>
      <c r="R2956" s="48">
        <f t="shared" si="281"/>
        <v>71213.902147614848</v>
      </c>
      <c r="S2956" s="74">
        <f t="shared" si="282"/>
        <v>40</v>
      </c>
      <c r="T2956" s="6" t="s">
        <v>431</v>
      </c>
      <c r="U2956" s="47" t="s">
        <v>432</v>
      </c>
      <c r="V2956" s="47">
        <v>1</v>
      </c>
      <c r="W2956" s="47">
        <v>1</v>
      </c>
      <c r="X2956" s="47">
        <v>1</v>
      </c>
      <c r="Y2956" s="47">
        <v>1</v>
      </c>
      <c r="Z2956" s="75">
        <v>40855.637731481482</v>
      </c>
      <c r="AA2956" s="6" t="s">
        <v>433</v>
      </c>
      <c r="AB2956" s="47" t="s">
        <v>8426</v>
      </c>
      <c r="AC2956" s="47" t="s">
        <v>13129</v>
      </c>
      <c r="AD2956" s="47" t="s">
        <v>8739</v>
      </c>
      <c r="AE2956" s="47" t="s">
        <v>13130</v>
      </c>
      <c r="AF2956" s="6" t="s">
        <v>13131</v>
      </c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</row>
    <row r="2957" spans="1:43" s="1" customFormat="1" ht="15.75" x14ac:dyDescent="0.25">
      <c r="A2957" s="47">
        <v>2961</v>
      </c>
      <c r="B2957" s="47" t="s">
        <v>13132</v>
      </c>
      <c r="C2957" s="47" t="s">
        <v>2708</v>
      </c>
      <c r="D2957" s="69" t="s">
        <v>8425</v>
      </c>
      <c r="E2957" s="47">
        <v>1989</v>
      </c>
      <c r="F2957" s="69" t="s">
        <v>2711</v>
      </c>
      <c r="G2957" s="69" t="s">
        <v>8419</v>
      </c>
      <c r="H2957" s="69" t="s">
        <v>11730</v>
      </c>
      <c r="I2957" s="70">
        <v>378.41839395942208</v>
      </c>
      <c r="J2957" s="47" t="s">
        <v>430</v>
      </c>
      <c r="K2957" s="47">
        <v>6</v>
      </c>
      <c r="L2957" s="71"/>
      <c r="M2957" s="47">
        <v>75</v>
      </c>
      <c r="N2957" s="48">
        <f t="shared" si="277"/>
        <v>140</v>
      </c>
      <c r="O2957" s="48">
        <f t="shared" si="278"/>
        <v>52978.575154319093</v>
      </c>
      <c r="P2957" s="72">
        <f t="shared" si="279"/>
        <v>5297.8575154319096</v>
      </c>
      <c r="Q2957" s="73">
        <f t="shared" si="280"/>
        <v>8741.4649004626499</v>
      </c>
      <c r="R2957" s="48">
        <f t="shared" si="281"/>
        <v>67017.897570213652</v>
      </c>
      <c r="S2957" s="74">
        <f t="shared" si="282"/>
        <v>40</v>
      </c>
      <c r="T2957" s="6" t="s">
        <v>431</v>
      </c>
      <c r="U2957" s="47" t="s">
        <v>432</v>
      </c>
      <c r="V2957" s="47">
        <v>1</v>
      </c>
      <c r="W2957" s="47">
        <v>1</v>
      </c>
      <c r="X2957" s="47">
        <v>1</v>
      </c>
      <c r="Y2957" s="47">
        <v>1</v>
      </c>
      <c r="Z2957" s="75">
        <v>40855.637731481482</v>
      </c>
      <c r="AA2957" s="6" t="s">
        <v>433</v>
      </c>
      <c r="AB2957" s="47" t="s">
        <v>8426</v>
      </c>
      <c r="AC2957" s="47" t="s">
        <v>13125</v>
      </c>
      <c r="AD2957" s="47" t="s">
        <v>8427</v>
      </c>
      <c r="AE2957" s="47" t="s">
        <v>13133</v>
      </c>
      <c r="AF2957" s="6" t="s">
        <v>13134</v>
      </c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</row>
    <row r="2958" spans="1:43" s="1" customFormat="1" ht="15.75" x14ac:dyDescent="0.25">
      <c r="A2958" s="47">
        <v>2962</v>
      </c>
      <c r="B2958" s="47" t="s">
        <v>13135</v>
      </c>
      <c r="C2958" s="47" t="s">
        <v>2708</v>
      </c>
      <c r="D2958" s="69" t="s">
        <v>8425</v>
      </c>
      <c r="E2958" s="47">
        <v>1989</v>
      </c>
      <c r="F2958" s="69" t="s">
        <v>2711</v>
      </c>
      <c r="G2958" s="69" t="s">
        <v>3479</v>
      </c>
      <c r="H2958" s="69" t="s">
        <v>8419</v>
      </c>
      <c r="I2958" s="70">
        <v>486.26003954242788</v>
      </c>
      <c r="J2958" s="47" t="s">
        <v>430</v>
      </c>
      <c r="K2958" s="47">
        <v>6</v>
      </c>
      <c r="L2958" s="71"/>
      <c r="M2958" s="47">
        <v>75</v>
      </c>
      <c r="N2958" s="48">
        <f t="shared" si="277"/>
        <v>140</v>
      </c>
      <c r="O2958" s="48">
        <f t="shared" si="278"/>
        <v>68076.405535939906</v>
      </c>
      <c r="P2958" s="72">
        <f t="shared" si="279"/>
        <v>6807.6405535939912</v>
      </c>
      <c r="Q2958" s="73">
        <f t="shared" si="280"/>
        <v>11232.606913430083</v>
      </c>
      <c r="R2958" s="48">
        <f t="shared" si="281"/>
        <v>86116.653002963969</v>
      </c>
      <c r="S2958" s="74">
        <f t="shared" si="282"/>
        <v>40</v>
      </c>
      <c r="T2958" s="6" t="s">
        <v>431</v>
      </c>
      <c r="U2958" s="47" t="s">
        <v>432</v>
      </c>
      <c r="V2958" s="47">
        <v>1</v>
      </c>
      <c r="W2958" s="47">
        <v>1</v>
      </c>
      <c r="X2958" s="47">
        <v>1</v>
      </c>
      <c r="Y2958" s="47">
        <v>1</v>
      </c>
      <c r="Z2958" s="75">
        <v>40855.637731481482</v>
      </c>
      <c r="AA2958" s="6" t="s">
        <v>433</v>
      </c>
      <c r="AB2958" s="47" t="s">
        <v>8426</v>
      </c>
      <c r="AC2958" s="47" t="s">
        <v>8427</v>
      </c>
      <c r="AD2958" s="47" t="s">
        <v>13129</v>
      </c>
      <c r="AE2958" s="47" t="s">
        <v>13136</v>
      </c>
      <c r="AF2958" s="6" t="s">
        <v>13137</v>
      </c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</row>
    <row r="2959" spans="1:43" s="1" customFormat="1" ht="31.5" x14ac:dyDescent="0.25">
      <c r="A2959" s="47">
        <v>2963</v>
      </c>
      <c r="B2959" s="47" t="s">
        <v>13138</v>
      </c>
      <c r="C2959" s="47" t="s">
        <v>8418</v>
      </c>
      <c r="D2959" s="69" t="s">
        <v>3478</v>
      </c>
      <c r="E2959" s="47">
        <v>1993</v>
      </c>
      <c r="F2959" s="69" t="s">
        <v>3479</v>
      </c>
      <c r="G2959" s="69" t="s">
        <v>2711</v>
      </c>
      <c r="H2959" s="69" t="s">
        <v>8419</v>
      </c>
      <c r="I2959" s="70">
        <v>517.95597511551546</v>
      </c>
      <c r="J2959" s="47" t="s">
        <v>430</v>
      </c>
      <c r="K2959" s="47">
        <v>6</v>
      </c>
      <c r="L2959" s="71"/>
      <c r="M2959" s="47">
        <v>75</v>
      </c>
      <c r="N2959" s="48">
        <f t="shared" si="277"/>
        <v>140</v>
      </c>
      <c r="O2959" s="48">
        <f t="shared" si="278"/>
        <v>72513.836516172159</v>
      </c>
      <c r="P2959" s="72">
        <f t="shared" si="279"/>
        <v>7251.3836516172159</v>
      </c>
      <c r="Q2959" s="73">
        <f t="shared" si="280"/>
        <v>11964.783025168406</v>
      </c>
      <c r="R2959" s="48">
        <f t="shared" si="281"/>
        <v>91730.003192957782</v>
      </c>
      <c r="S2959" s="74">
        <f t="shared" si="282"/>
        <v>44</v>
      </c>
      <c r="T2959" s="6" t="s">
        <v>431</v>
      </c>
      <c r="U2959" s="47" t="s">
        <v>432</v>
      </c>
      <c r="V2959" s="47">
        <v>1</v>
      </c>
      <c r="W2959" s="47">
        <v>1</v>
      </c>
      <c r="X2959" s="47">
        <v>1</v>
      </c>
      <c r="Y2959" s="47">
        <v>1</v>
      </c>
      <c r="Z2959" s="75">
        <v>40855.637731481482</v>
      </c>
      <c r="AA2959" s="6" t="s">
        <v>433</v>
      </c>
      <c r="AB2959" s="47" t="s">
        <v>3462</v>
      </c>
      <c r="AC2959" s="47" t="s">
        <v>3481</v>
      </c>
      <c r="AD2959" s="47" t="s">
        <v>8420</v>
      </c>
      <c r="AE2959" s="47" t="s">
        <v>13139</v>
      </c>
      <c r="AF2959" s="6" t="s">
        <v>13140</v>
      </c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</row>
    <row r="2960" spans="1:43" s="1" customFormat="1" ht="15.75" x14ac:dyDescent="0.25">
      <c r="A2960" s="47">
        <v>2964</v>
      </c>
      <c r="B2960" s="47" t="s">
        <v>13141</v>
      </c>
      <c r="C2960" s="47" t="s">
        <v>3082</v>
      </c>
      <c r="D2960" s="69" t="s">
        <v>8684</v>
      </c>
      <c r="E2960" s="47">
        <v>1999</v>
      </c>
      <c r="F2960" s="69" t="s">
        <v>3134</v>
      </c>
      <c r="G2960" s="69" t="s">
        <v>3107</v>
      </c>
      <c r="H2960" s="69" t="s">
        <v>451</v>
      </c>
      <c r="I2960" s="70">
        <v>443.50294713959511</v>
      </c>
      <c r="J2960" s="47" t="s">
        <v>430</v>
      </c>
      <c r="K2960" s="47">
        <v>8</v>
      </c>
      <c r="L2960" s="71"/>
      <c r="M2960" s="47">
        <v>75</v>
      </c>
      <c r="N2960" s="48">
        <f t="shared" si="277"/>
        <v>160</v>
      </c>
      <c r="O2960" s="48">
        <f t="shared" si="278"/>
        <v>70960.471542335217</v>
      </c>
      <c r="P2960" s="72">
        <f t="shared" si="279"/>
        <v>7096.0471542335217</v>
      </c>
      <c r="Q2960" s="73">
        <f t="shared" si="280"/>
        <v>11708.47780448531</v>
      </c>
      <c r="R2960" s="48">
        <f t="shared" si="281"/>
        <v>89764.996501054047</v>
      </c>
      <c r="S2960" s="74">
        <f t="shared" si="282"/>
        <v>50</v>
      </c>
      <c r="T2960" s="6" t="s">
        <v>431</v>
      </c>
      <c r="U2960" s="47" t="s">
        <v>432</v>
      </c>
      <c r="V2960" s="47">
        <v>1</v>
      </c>
      <c r="W2960" s="47">
        <v>1</v>
      </c>
      <c r="X2960" s="47">
        <v>1</v>
      </c>
      <c r="Y2960" s="47">
        <v>1</v>
      </c>
      <c r="Z2960" s="75">
        <v>40855.637731481482</v>
      </c>
      <c r="AA2960" s="6" t="s">
        <v>433</v>
      </c>
      <c r="AB2960" s="47" t="s">
        <v>3124</v>
      </c>
      <c r="AC2960" s="47" t="s">
        <v>13142</v>
      </c>
      <c r="AD2960" s="47" t="s">
        <v>8698</v>
      </c>
      <c r="AE2960" s="47" t="s">
        <v>13143</v>
      </c>
      <c r="AF2960" s="6" t="s">
        <v>13144</v>
      </c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</row>
    <row r="2961" spans="1:43" s="1" customFormat="1" ht="15.75" x14ac:dyDescent="0.25">
      <c r="A2961" s="47">
        <v>2965</v>
      </c>
      <c r="B2961" s="47" t="s">
        <v>13145</v>
      </c>
      <c r="C2961" s="47" t="s">
        <v>3082</v>
      </c>
      <c r="D2961" s="69" t="s">
        <v>8684</v>
      </c>
      <c r="E2961" s="47">
        <v>1999</v>
      </c>
      <c r="F2961" s="69" t="s">
        <v>3134</v>
      </c>
      <c r="G2961" s="69" t="s">
        <v>3107</v>
      </c>
      <c r="H2961" s="69" t="s">
        <v>451</v>
      </c>
      <c r="I2961" s="70">
        <v>710.17137727023055</v>
      </c>
      <c r="J2961" s="47" t="s">
        <v>430</v>
      </c>
      <c r="K2961" s="47">
        <v>8</v>
      </c>
      <c r="L2961" s="71"/>
      <c r="M2961" s="47">
        <v>75</v>
      </c>
      <c r="N2961" s="48">
        <f t="shared" si="277"/>
        <v>160</v>
      </c>
      <c r="O2961" s="48">
        <f t="shared" si="278"/>
        <v>113627.42036323689</v>
      </c>
      <c r="P2961" s="72">
        <f t="shared" si="279"/>
        <v>11362.742036323689</v>
      </c>
      <c r="Q2961" s="73">
        <f t="shared" si="280"/>
        <v>18748.524359934087</v>
      </c>
      <c r="R2961" s="48">
        <f t="shared" si="281"/>
        <v>143738.68675949465</v>
      </c>
      <c r="S2961" s="74">
        <f t="shared" si="282"/>
        <v>50</v>
      </c>
      <c r="T2961" s="6" t="s">
        <v>431</v>
      </c>
      <c r="U2961" s="47" t="s">
        <v>432</v>
      </c>
      <c r="V2961" s="47">
        <v>1</v>
      </c>
      <c r="W2961" s="47">
        <v>1</v>
      </c>
      <c r="X2961" s="47">
        <v>1</v>
      </c>
      <c r="Y2961" s="47">
        <v>1</v>
      </c>
      <c r="Z2961" s="75">
        <v>40855.637731481482</v>
      </c>
      <c r="AA2961" s="6" t="s">
        <v>433</v>
      </c>
      <c r="AB2961" s="47" t="s">
        <v>3124</v>
      </c>
      <c r="AC2961" s="47" t="s">
        <v>8699</v>
      </c>
      <c r="AD2961" s="47" t="s">
        <v>13146</v>
      </c>
      <c r="AE2961" s="47" t="s">
        <v>13147</v>
      </c>
      <c r="AF2961" s="6" t="s">
        <v>13148</v>
      </c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</row>
    <row r="2962" spans="1:43" s="1" customFormat="1" ht="15.75" x14ac:dyDescent="0.25">
      <c r="A2962" s="47">
        <v>2966</v>
      </c>
      <c r="B2962" s="47" t="s">
        <v>13149</v>
      </c>
      <c r="C2962" s="47" t="s">
        <v>3121</v>
      </c>
      <c r="D2962" s="69" t="s">
        <v>8684</v>
      </c>
      <c r="E2962" s="47">
        <v>1999</v>
      </c>
      <c r="F2962" s="69" t="s">
        <v>3123</v>
      </c>
      <c r="G2962" s="69" t="s">
        <v>3107</v>
      </c>
      <c r="H2962" s="69" t="s">
        <v>451</v>
      </c>
      <c r="I2962" s="70">
        <v>608.97412565855495</v>
      </c>
      <c r="J2962" s="47" t="s">
        <v>430</v>
      </c>
      <c r="K2962" s="47">
        <v>8</v>
      </c>
      <c r="L2962" s="71"/>
      <c r="M2962" s="47">
        <v>75</v>
      </c>
      <c r="N2962" s="48">
        <f t="shared" si="277"/>
        <v>160</v>
      </c>
      <c r="O2962" s="48">
        <f t="shared" si="278"/>
        <v>97435.860105368789</v>
      </c>
      <c r="P2962" s="72">
        <f t="shared" si="279"/>
        <v>9743.5860105368793</v>
      </c>
      <c r="Q2962" s="73">
        <f t="shared" si="280"/>
        <v>16076.91691738585</v>
      </c>
      <c r="R2962" s="48">
        <f t="shared" si="281"/>
        <v>123256.36303329152</v>
      </c>
      <c r="S2962" s="74">
        <f t="shared" si="282"/>
        <v>50</v>
      </c>
      <c r="T2962" s="6" t="s">
        <v>431</v>
      </c>
      <c r="U2962" s="47" t="s">
        <v>432</v>
      </c>
      <c r="V2962" s="47">
        <v>1</v>
      </c>
      <c r="W2962" s="47">
        <v>1</v>
      </c>
      <c r="X2962" s="47">
        <v>1</v>
      </c>
      <c r="Y2962" s="47">
        <v>1</v>
      </c>
      <c r="Z2962" s="75">
        <v>40855.637731481482</v>
      </c>
      <c r="AA2962" s="6" t="s">
        <v>433</v>
      </c>
      <c r="AB2962" s="47" t="s">
        <v>3124</v>
      </c>
      <c r="AC2962" s="47" t="s">
        <v>8674</v>
      </c>
      <c r="AD2962" s="47" t="s">
        <v>8685</v>
      </c>
      <c r="AE2962" s="47" t="s">
        <v>13150</v>
      </c>
      <c r="AF2962" s="6" t="s">
        <v>13151</v>
      </c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</row>
    <row r="2963" spans="1:43" s="1" customFormat="1" ht="15.75" x14ac:dyDescent="0.25">
      <c r="A2963" s="47">
        <v>2967</v>
      </c>
      <c r="B2963" s="47" t="s">
        <v>13152</v>
      </c>
      <c r="C2963" s="47" t="s">
        <v>3765</v>
      </c>
      <c r="D2963" s="69" t="s">
        <v>3766</v>
      </c>
      <c r="E2963" s="47">
        <v>1999</v>
      </c>
      <c r="F2963" s="69" t="s">
        <v>3767</v>
      </c>
      <c r="G2963" s="69" t="s">
        <v>3803</v>
      </c>
      <c r="H2963" s="69" t="s">
        <v>443</v>
      </c>
      <c r="I2963" s="70">
        <v>408.19702991050872</v>
      </c>
      <c r="J2963" s="47" t="s">
        <v>430</v>
      </c>
      <c r="K2963" s="47">
        <v>6</v>
      </c>
      <c r="L2963" s="71"/>
      <c r="M2963" s="47">
        <v>75</v>
      </c>
      <c r="N2963" s="48">
        <f t="shared" si="277"/>
        <v>140</v>
      </c>
      <c r="O2963" s="48">
        <f t="shared" si="278"/>
        <v>57147.584187471221</v>
      </c>
      <c r="P2963" s="72">
        <f t="shared" si="279"/>
        <v>5714.7584187471221</v>
      </c>
      <c r="Q2963" s="73">
        <f t="shared" si="280"/>
        <v>9429.3513909327503</v>
      </c>
      <c r="R2963" s="48">
        <f t="shared" si="281"/>
        <v>72291.693997151087</v>
      </c>
      <c r="S2963" s="74">
        <f t="shared" si="282"/>
        <v>50</v>
      </c>
      <c r="T2963" s="6" t="s">
        <v>431</v>
      </c>
      <c r="U2963" s="47" t="s">
        <v>432</v>
      </c>
      <c r="V2963" s="47">
        <v>1</v>
      </c>
      <c r="W2963" s="47">
        <v>1</v>
      </c>
      <c r="X2963" s="47">
        <v>1</v>
      </c>
      <c r="Y2963" s="47">
        <v>1</v>
      </c>
      <c r="Z2963" s="75">
        <v>40855.637731481482</v>
      </c>
      <c r="AA2963" s="6" t="s">
        <v>433</v>
      </c>
      <c r="AB2963" s="47" t="s">
        <v>3769</v>
      </c>
      <c r="AC2963" s="47" t="s">
        <v>3810</v>
      </c>
      <c r="AD2963" s="47" t="s">
        <v>7759</v>
      </c>
      <c r="AE2963" s="47" t="s">
        <v>13153</v>
      </c>
      <c r="AF2963" s="6" t="s">
        <v>13154</v>
      </c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</row>
    <row r="2964" spans="1:43" s="1" customFormat="1" ht="31.5" x14ac:dyDescent="0.25">
      <c r="A2964" s="47">
        <v>2968</v>
      </c>
      <c r="B2964" s="47" t="s">
        <v>13155</v>
      </c>
      <c r="C2964" s="47" t="s">
        <v>1246</v>
      </c>
      <c r="D2964" s="69" t="s">
        <v>3711</v>
      </c>
      <c r="E2964" s="47">
        <v>2004</v>
      </c>
      <c r="F2964" s="69" t="s">
        <v>3712</v>
      </c>
      <c r="G2964" s="69" t="s">
        <v>443</v>
      </c>
      <c r="H2964" s="69" t="s">
        <v>451</v>
      </c>
      <c r="I2964" s="70">
        <v>285.55686516590788</v>
      </c>
      <c r="J2964" s="47" t="s">
        <v>430</v>
      </c>
      <c r="K2964" s="47">
        <v>8</v>
      </c>
      <c r="L2964" s="71"/>
      <c r="M2964" s="47">
        <v>75</v>
      </c>
      <c r="N2964" s="48">
        <f t="shared" si="277"/>
        <v>160</v>
      </c>
      <c r="O2964" s="48">
        <f t="shared" si="278"/>
        <v>45689.098426545257</v>
      </c>
      <c r="P2964" s="72">
        <f t="shared" si="279"/>
        <v>4568.9098426545261</v>
      </c>
      <c r="Q2964" s="73">
        <f t="shared" si="280"/>
        <v>7538.7012403799672</v>
      </c>
      <c r="R2964" s="48">
        <f t="shared" si="281"/>
        <v>57796.709509579749</v>
      </c>
      <c r="S2964" s="74">
        <f t="shared" si="282"/>
        <v>55</v>
      </c>
      <c r="T2964" s="6" t="s">
        <v>431</v>
      </c>
      <c r="U2964" s="47" t="s">
        <v>432</v>
      </c>
      <c r="V2964" s="47">
        <v>1</v>
      </c>
      <c r="W2964" s="47">
        <v>1</v>
      </c>
      <c r="X2964" s="47">
        <v>1</v>
      </c>
      <c r="Y2964" s="47">
        <v>1</v>
      </c>
      <c r="Z2964" s="75">
        <v>40855.637731481482</v>
      </c>
      <c r="AA2964" s="6" t="s">
        <v>433</v>
      </c>
      <c r="AB2964" s="47" t="s">
        <v>3169</v>
      </c>
      <c r="AC2964" s="47" t="s">
        <v>8593</v>
      </c>
      <c r="AD2964" s="47" t="s">
        <v>3713</v>
      </c>
      <c r="AE2964" s="47" t="s">
        <v>13156</v>
      </c>
      <c r="AF2964" s="6" t="s">
        <v>13157</v>
      </c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</row>
    <row r="2965" spans="1:43" s="1" customFormat="1" ht="15.75" x14ac:dyDescent="0.25">
      <c r="A2965" s="47">
        <v>2969</v>
      </c>
      <c r="B2965" s="47" t="s">
        <v>13158</v>
      </c>
      <c r="C2965" s="47" t="s">
        <v>3765</v>
      </c>
      <c r="D2965" s="69" t="s">
        <v>4813</v>
      </c>
      <c r="E2965" s="47">
        <v>2000</v>
      </c>
      <c r="F2965" s="69" t="s">
        <v>443</v>
      </c>
      <c r="G2965" s="69" t="s">
        <v>3767</v>
      </c>
      <c r="H2965" s="69" t="s">
        <v>3768</v>
      </c>
      <c r="I2965" s="70">
        <v>278.50972010184319</v>
      </c>
      <c r="J2965" s="47" t="s">
        <v>430</v>
      </c>
      <c r="K2965" s="47">
        <v>8</v>
      </c>
      <c r="L2965" s="71"/>
      <c r="M2965" s="47">
        <v>75</v>
      </c>
      <c r="N2965" s="48">
        <f t="shared" si="277"/>
        <v>160</v>
      </c>
      <c r="O2965" s="48">
        <f t="shared" si="278"/>
        <v>44561.55521629491</v>
      </c>
      <c r="P2965" s="72">
        <f t="shared" si="279"/>
        <v>4456.155521629491</v>
      </c>
      <c r="Q2965" s="73">
        <f t="shared" si="280"/>
        <v>7352.6566106886594</v>
      </c>
      <c r="R2965" s="48">
        <f t="shared" si="281"/>
        <v>56370.367348613057</v>
      </c>
      <c r="S2965" s="74">
        <f t="shared" si="282"/>
        <v>51</v>
      </c>
      <c r="T2965" s="6" t="s">
        <v>431</v>
      </c>
      <c r="U2965" s="47" t="s">
        <v>432</v>
      </c>
      <c r="V2965" s="47">
        <v>1</v>
      </c>
      <c r="W2965" s="47">
        <v>1</v>
      </c>
      <c r="X2965" s="47">
        <v>1</v>
      </c>
      <c r="Y2965" s="47">
        <v>1</v>
      </c>
      <c r="Z2965" s="75">
        <v>40855.637731481482</v>
      </c>
      <c r="AA2965" s="6" t="s">
        <v>433</v>
      </c>
      <c r="AB2965" s="47" t="s">
        <v>4814</v>
      </c>
      <c r="AC2965" s="47" t="s">
        <v>4816</v>
      </c>
      <c r="AD2965" s="47" t="s">
        <v>8639</v>
      </c>
      <c r="AE2965" s="47" t="s">
        <v>13159</v>
      </c>
      <c r="AF2965" s="6" t="s">
        <v>13160</v>
      </c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</row>
    <row r="2966" spans="1:43" s="1" customFormat="1" ht="31.5" x14ac:dyDescent="0.25">
      <c r="A2966" s="47">
        <v>2970</v>
      </c>
      <c r="B2966" s="47" t="s">
        <v>13161</v>
      </c>
      <c r="C2966" s="47" t="s">
        <v>1878</v>
      </c>
      <c r="D2966" s="69" t="s">
        <v>1879</v>
      </c>
      <c r="E2966" s="47">
        <v>1983</v>
      </c>
      <c r="F2966" s="69" t="s">
        <v>13162</v>
      </c>
      <c r="G2966" s="69" t="s">
        <v>13163</v>
      </c>
      <c r="H2966" s="69" t="s">
        <v>457</v>
      </c>
      <c r="I2966" s="70">
        <v>125.5999237545583</v>
      </c>
      <c r="J2966" s="47" t="s">
        <v>430</v>
      </c>
      <c r="K2966" s="47">
        <v>8</v>
      </c>
      <c r="L2966" s="71"/>
      <c r="M2966" s="47">
        <v>75</v>
      </c>
      <c r="N2966" s="48">
        <f t="shared" si="277"/>
        <v>160</v>
      </c>
      <c r="O2966" s="48">
        <f t="shared" si="278"/>
        <v>20095.98780072933</v>
      </c>
      <c r="P2966" s="72">
        <f t="shared" si="279"/>
        <v>2009.5987800729331</v>
      </c>
      <c r="Q2966" s="73">
        <f t="shared" si="280"/>
        <v>3315.8379871203397</v>
      </c>
      <c r="R2966" s="48">
        <f t="shared" si="281"/>
        <v>25421.424567922604</v>
      </c>
      <c r="S2966" s="74">
        <f t="shared" si="282"/>
        <v>34</v>
      </c>
      <c r="T2966" s="6" t="s">
        <v>2382</v>
      </c>
      <c r="U2966" s="47" t="s">
        <v>432</v>
      </c>
      <c r="V2966" s="47">
        <v>1</v>
      </c>
      <c r="W2966" s="47">
        <v>1</v>
      </c>
      <c r="X2966" s="47">
        <v>1</v>
      </c>
      <c r="Y2966" s="47">
        <v>1</v>
      </c>
      <c r="Z2966" s="75">
        <v>40855.637743055573</v>
      </c>
      <c r="AA2966" s="6" t="s">
        <v>433</v>
      </c>
      <c r="AB2966" s="47" t="s">
        <v>1881</v>
      </c>
      <c r="AC2966" s="47" t="s">
        <v>2920</v>
      </c>
      <c r="AD2966" s="47" t="s">
        <v>2383</v>
      </c>
      <c r="AE2966" s="47" t="s">
        <v>13164</v>
      </c>
      <c r="AF2966" s="6" t="s">
        <v>13165</v>
      </c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</row>
    <row r="2967" spans="1:43" s="1" customFormat="1" ht="15.75" x14ac:dyDescent="0.25">
      <c r="A2967" s="47">
        <v>2971</v>
      </c>
      <c r="B2967" s="47" t="s">
        <v>13166</v>
      </c>
      <c r="C2967" s="47" t="s">
        <v>1928</v>
      </c>
      <c r="D2967" s="69" t="s">
        <v>3532</v>
      </c>
      <c r="E2967" s="47">
        <v>1989</v>
      </c>
      <c r="F2967" s="69" t="s">
        <v>1929</v>
      </c>
      <c r="G2967" s="69" t="s">
        <v>1930</v>
      </c>
      <c r="H2967" s="69" t="s">
        <v>1931</v>
      </c>
      <c r="I2967" s="70">
        <v>6.6905597487192523</v>
      </c>
      <c r="J2967" s="47" t="s">
        <v>430</v>
      </c>
      <c r="K2967" s="47">
        <v>8</v>
      </c>
      <c r="L2967" s="71"/>
      <c r="M2967" s="47">
        <v>75</v>
      </c>
      <c r="N2967" s="48">
        <f t="shared" si="277"/>
        <v>160</v>
      </c>
      <c r="O2967" s="48">
        <f t="shared" si="278"/>
        <v>1070.4895597950804</v>
      </c>
      <c r="P2967" s="72">
        <f t="shared" si="279"/>
        <v>107.04895597950804</v>
      </c>
      <c r="Q2967" s="73">
        <f t="shared" si="280"/>
        <v>176.63077736618825</v>
      </c>
      <c r="R2967" s="48">
        <f t="shared" si="281"/>
        <v>1354.1692931407767</v>
      </c>
      <c r="S2967" s="74">
        <f t="shared" si="282"/>
        <v>40</v>
      </c>
      <c r="T2967" s="6" t="s">
        <v>1907</v>
      </c>
      <c r="U2967" s="47" t="s">
        <v>432</v>
      </c>
      <c r="V2967" s="47">
        <v>1</v>
      </c>
      <c r="W2967" s="47">
        <v>1</v>
      </c>
      <c r="X2967" s="47">
        <v>1</v>
      </c>
      <c r="Y2967" s="47">
        <v>1</v>
      </c>
      <c r="Z2967" s="75">
        <v>40855.637743055573</v>
      </c>
      <c r="AA2967" s="6" t="s">
        <v>433</v>
      </c>
      <c r="AB2967" s="47" t="s">
        <v>3535</v>
      </c>
      <c r="AC2967" s="47" t="s">
        <v>12795</v>
      </c>
      <c r="AD2967" s="47" t="s">
        <v>1932</v>
      </c>
      <c r="AE2967" s="47" t="s">
        <v>13167</v>
      </c>
      <c r="AF2967" s="6" t="s">
        <v>13168</v>
      </c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</row>
    <row r="2968" spans="1:43" s="1" customFormat="1" ht="15.75" x14ac:dyDescent="0.25">
      <c r="A2968" s="47">
        <v>2972</v>
      </c>
      <c r="B2968" s="47" t="s">
        <v>13169</v>
      </c>
      <c r="C2968" s="47" t="s">
        <v>4108</v>
      </c>
      <c r="D2968" s="69" t="s">
        <v>4109</v>
      </c>
      <c r="E2968" s="47">
        <v>2004</v>
      </c>
      <c r="F2968" s="69" t="s">
        <v>4110</v>
      </c>
      <c r="G2968" s="69" t="s">
        <v>4111</v>
      </c>
      <c r="H2968" s="69" t="s">
        <v>905</v>
      </c>
      <c r="I2968" s="70">
        <v>352.80017028384719</v>
      </c>
      <c r="J2968" s="47" t="s">
        <v>430</v>
      </c>
      <c r="K2968" s="47">
        <v>8</v>
      </c>
      <c r="L2968" s="71"/>
      <c r="M2968" s="47">
        <v>75</v>
      </c>
      <c r="N2968" s="48">
        <f t="shared" si="277"/>
        <v>160</v>
      </c>
      <c r="O2968" s="48">
        <f t="shared" si="278"/>
        <v>56448.027245415549</v>
      </c>
      <c r="P2968" s="72">
        <f t="shared" si="279"/>
        <v>5644.8027245415551</v>
      </c>
      <c r="Q2968" s="73">
        <f t="shared" si="280"/>
        <v>9313.9244954935657</v>
      </c>
      <c r="R2968" s="48">
        <f t="shared" si="281"/>
        <v>71406.754465450678</v>
      </c>
      <c r="S2968" s="74">
        <f t="shared" si="282"/>
        <v>55</v>
      </c>
      <c r="T2968" s="6" t="s">
        <v>1907</v>
      </c>
      <c r="U2968" s="47" t="s">
        <v>432</v>
      </c>
      <c r="V2968" s="47">
        <v>1</v>
      </c>
      <c r="W2968" s="47">
        <v>1</v>
      </c>
      <c r="X2968" s="47">
        <v>1</v>
      </c>
      <c r="Y2968" s="47">
        <v>1</v>
      </c>
      <c r="Z2968" s="75">
        <v>40855.637743055573</v>
      </c>
      <c r="AA2968" s="6" t="s">
        <v>433</v>
      </c>
      <c r="AB2968" s="47" t="s">
        <v>3719</v>
      </c>
      <c r="AC2968" s="47" t="s">
        <v>5967</v>
      </c>
      <c r="AD2968" s="47" t="s">
        <v>4112</v>
      </c>
      <c r="AE2968" s="47" t="s">
        <v>13170</v>
      </c>
      <c r="AF2968" s="6" t="s">
        <v>13171</v>
      </c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</row>
    <row r="2969" spans="1:43" s="1" customFormat="1" ht="15.75" x14ac:dyDescent="0.25">
      <c r="A2969" s="47">
        <v>2973</v>
      </c>
      <c r="B2969" s="47" t="s">
        <v>13172</v>
      </c>
      <c r="C2969" s="47" t="s">
        <v>5602</v>
      </c>
      <c r="D2969" s="69" t="s">
        <v>8554</v>
      </c>
      <c r="E2969" s="47">
        <v>2001</v>
      </c>
      <c r="F2969" s="69" t="s">
        <v>428</v>
      </c>
      <c r="G2969" s="69" t="s">
        <v>3889</v>
      </c>
      <c r="H2969" s="69" t="s">
        <v>905</v>
      </c>
      <c r="I2969" s="70">
        <v>322.7192683837655</v>
      </c>
      <c r="J2969" s="47" t="s">
        <v>430</v>
      </c>
      <c r="K2969" s="47">
        <v>8</v>
      </c>
      <c r="L2969" s="71"/>
      <c r="M2969" s="47">
        <v>75</v>
      </c>
      <c r="N2969" s="48">
        <f t="shared" si="277"/>
        <v>160</v>
      </c>
      <c r="O2969" s="48">
        <f t="shared" si="278"/>
        <v>51635.082941402477</v>
      </c>
      <c r="P2969" s="72">
        <f t="shared" si="279"/>
        <v>5163.5082941402479</v>
      </c>
      <c r="Q2969" s="73">
        <f t="shared" si="280"/>
        <v>8519.7886853314085</v>
      </c>
      <c r="R2969" s="48">
        <f t="shared" si="281"/>
        <v>65318.37992087414</v>
      </c>
      <c r="S2969" s="74">
        <f t="shared" si="282"/>
        <v>52</v>
      </c>
      <c r="T2969" s="6" t="s">
        <v>431</v>
      </c>
      <c r="U2969" s="47" t="s">
        <v>432</v>
      </c>
      <c r="V2969" s="47">
        <v>1</v>
      </c>
      <c r="W2969" s="47">
        <v>1</v>
      </c>
      <c r="X2969" s="47">
        <v>1</v>
      </c>
      <c r="Y2969" s="47">
        <v>1</v>
      </c>
      <c r="Z2969" s="75">
        <v>40855.637743055573</v>
      </c>
      <c r="AA2969" s="6" t="s">
        <v>433</v>
      </c>
      <c r="AB2969" s="47" t="s">
        <v>8555</v>
      </c>
      <c r="AC2969" s="47" t="s">
        <v>8557</v>
      </c>
      <c r="AD2969" s="47" t="s">
        <v>11606</v>
      </c>
      <c r="AE2969" s="47" t="s">
        <v>13173</v>
      </c>
      <c r="AF2969" s="6" t="s">
        <v>13174</v>
      </c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</row>
    <row r="2970" spans="1:43" s="1" customFormat="1" ht="15.75" x14ac:dyDescent="0.25">
      <c r="A2970" s="47">
        <v>2974</v>
      </c>
      <c r="B2970" s="47" t="s">
        <v>13175</v>
      </c>
      <c r="C2970" s="47" t="s">
        <v>2122</v>
      </c>
      <c r="D2970" s="69" t="s">
        <v>8199</v>
      </c>
      <c r="E2970" s="47">
        <v>1981</v>
      </c>
      <c r="F2970" s="69" t="s">
        <v>1930</v>
      </c>
      <c r="G2970" s="69" t="s">
        <v>1929</v>
      </c>
      <c r="H2970" s="69" t="s">
        <v>1255</v>
      </c>
      <c r="I2970" s="70">
        <v>486.80305842066559</v>
      </c>
      <c r="J2970" s="47" t="s">
        <v>430</v>
      </c>
      <c r="K2970" s="47">
        <v>8</v>
      </c>
      <c r="L2970" s="71"/>
      <c r="M2970" s="47">
        <v>75</v>
      </c>
      <c r="N2970" s="48">
        <f t="shared" si="277"/>
        <v>160</v>
      </c>
      <c r="O2970" s="48">
        <f t="shared" si="278"/>
        <v>77888.489347306488</v>
      </c>
      <c r="P2970" s="72">
        <f t="shared" si="279"/>
        <v>7788.8489347306495</v>
      </c>
      <c r="Q2970" s="73">
        <f t="shared" si="280"/>
        <v>12851.600742305569</v>
      </c>
      <c r="R2970" s="48">
        <f t="shared" si="281"/>
        <v>98528.939024342704</v>
      </c>
      <c r="S2970" s="74">
        <f t="shared" si="282"/>
        <v>32</v>
      </c>
      <c r="T2970" s="6" t="s">
        <v>431</v>
      </c>
      <c r="U2970" s="47" t="s">
        <v>432</v>
      </c>
      <c r="V2970" s="47">
        <v>1</v>
      </c>
      <c r="W2970" s="47">
        <v>1</v>
      </c>
      <c r="X2970" s="47">
        <v>1</v>
      </c>
      <c r="Y2970" s="47">
        <v>1</v>
      </c>
      <c r="Z2970" s="75">
        <v>40855.637743055573</v>
      </c>
      <c r="AA2970" s="6" t="s">
        <v>433</v>
      </c>
      <c r="AB2970" s="47" t="s">
        <v>8200</v>
      </c>
      <c r="AC2970" s="47" t="s">
        <v>8201</v>
      </c>
      <c r="AD2970" s="47" t="s">
        <v>13176</v>
      </c>
      <c r="AE2970" s="47" t="s">
        <v>13177</v>
      </c>
      <c r="AF2970" s="6" t="s">
        <v>13178</v>
      </c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</row>
    <row r="2971" spans="1:43" s="1" customFormat="1" ht="15.75" x14ac:dyDescent="0.25">
      <c r="A2971" s="47">
        <v>2975</v>
      </c>
      <c r="B2971" s="47" t="s">
        <v>13179</v>
      </c>
      <c r="C2971" s="47" t="s">
        <v>1965</v>
      </c>
      <c r="D2971" s="69" t="s">
        <v>8199</v>
      </c>
      <c r="E2971" s="47">
        <v>1981</v>
      </c>
      <c r="F2971" s="69" t="s">
        <v>1930</v>
      </c>
      <c r="G2971" s="69" t="s">
        <v>1929</v>
      </c>
      <c r="H2971" s="69" t="s">
        <v>1255</v>
      </c>
      <c r="I2971" s="70">
        <v>441.35384669091502</v>
      </c>
      <c r="J2971" s="47" t="s">
        <v>430</v>
      </c>
      <c r="K2971" s="47">
        <v>8</v>
      </c>
      <c r="L2971" s="71"/>
      <c r="M2971" s="47">
        <v>75</v>
      </c>
      <c r="N2971" s="48">
        <f t="shared" ref="N2971:N3034" si="283">IF(K2971=4,100,IF(K2971=6,140,IF(K2971=8,160,IF(K2971=10,180,IF(K2971=12,200,IF(K2971=14,225,IF(K2971=16,275,IF(K2971=18,350,0))))))))</f>
        <v>160</v>
      </c>
      <c r="O2971" s="48">
        <f t="shared" si="278"/>
        <v>70616.6154705464</v>
      </c>
      <c r="P2971" s="72">
        <f t="shared" si="279"/>
        <v>7061.6615470546403</v>
      </c>
      <c r="Q2971" s="73">
        <f t="shared" si="280"/>
        <v>11651.741552640155</v>
      </c>
      <c r="R2971" s="48">
        <f t="shared" si="281"/>
        <v>89330.018570241198</v>
      </c>
      <c r="S2971" s="74">
        <f t="shared" si="282"/>
        <v>32</v>
      </c>
      <c r="T2971" s="6" t="s">
        <v>431</v>
      </c>
      <c r="U2971" s="47" t="s">
        <v>432</v>
      </c>
      <c r="V2971" s="47">
        <v>1</v>
      </c>
      <c r="W2971" s="47">
        <v>1</v>
      </c>
      <c r="X2971" s="47">
        <v>1</v>
      </c>
      <c r="Y2971" s="47">
        <v>1</v>
      </c>
      <c r="Z2971" s="75">
        <v>40855.637743055573</v>
      </c>
      <c r="AA2971" s="6" t="s">
        <v>433</v>
      </c>
      <c r="AB2971" s="47" t="s">
        <v>8200</v>
      </c>
      <c r="AC2971" s="47" t="s">
        <v>13176</v>
      </c>
      <c r="AD2971" s="47" t="s">
        <v>8550</v>
      </c>
      <c r="AE2971" s="47" t="s">
        <v>13180</v>
      </c>
      <c r="AF2971" s="6" t="s">
        <v>13181</v>
      </c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</row>
    <row r="2972" spans="1:43" s="1" customFormat="1" ht="47.25" x14ac:dyDescent="0.25">
      <c r="A2972" s="47">
        <v>2976</v>
      </c>
      <c r="B2972" s="47" t="s">
        <v>13182</v>
      </c>
      <c r="C2972" s="47" t="s">
        <v>3614</v>
      </c>
      <c r="D2972" s="69" t="s">
        <v>3586</v>
      </c>
      <c r="E2972" s="47">
        <v>2004</v>
      </c>
      <c r="F2972" s="69" t="s">
        <v>3615</v>
      </c>
      <c r="G2972" s="69" t="s">
        <v>874</v>
      </c>
      <c r="H2972" s="69" t="s">
        <v>3593</v>
      </c>
      <c r="I2972" s="70">
        <v>104.8070818405248</v>
      </c>
      <c r="J2972" s="47" t="s">
        <v>430</v>
      </c>
      <c r="K2972" s="47">
        <v>8</v>
      </c>
      <c r="L2972" s="71"/>
      <c r="M2972" s="47">
        <v>75</v>
      </c>
      <c r="N2972" s="48">
        <f t="shared" si="283"/>
        <v>160</v>
      </c>
      <c r="O2972" s="48">
        <f t="shared" si="278"/>
        <v>16769.133094483968</v>
      </c>
      <c r="P2972" s="72">
        <f t="shared" si="279"/>
        <v>1676.9133094483968</v>
      </c>
      <c r="Q2972" s="73">
        <f t="shared" si="280"/>
        <v>2766.9069605898544</v>
      </c>
      <c r="R2972" s="48">
        <f t="shared" si="281"/>
        <v>21212.953364522218</v>
      </c>
      <c r="S2972" s="74">
        <f t="shared" si="282"/>
        <v>55</v>
      </c>
      <c r="T2972" s="6" t="s">
        <v>431</v>
      </c>
      <c r="U2972" s="47" t="s">
        <v>432</v>
      </c>
      <c r="V2972" s="47">
        <v>1</v>
      </c>
      <c r="W2972" s="47">
        <v>1</v>
      </c>
      <c r="X2972" s="47">
        <v>1</v>
      </c>
      <c r="Y2972" s="47">
        <v>1</v>
      </c>
      <c r="Z2972" s="75">
        <v>40855.637743055573</v>
      </c>
      <c r="AA2972" s="6" t="s">
        <v>433</v>
      </c>
      <c r="AB2972" s="47" t="s">
        <v>431</v>
      </c>
      <c r="AC2972" s="47" t="s">
        <v>9005</v>
      </c>
      <c r="AD2972" s="47" t="s">
        <v>9009</v>
      </c>
      <c r="AE2972" s="47" t="s">
        <v>13183</v>
      </c>
      <c r="AF2972" s="6" t="s">
        <v>13184</v>
      </c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</row>
    <row r="2973" spans="1:43" s="1" customFormat="1" ht="47.25" x14ac:dyDescent="0.25">
      <c r="A2973" s="47">
        <v>2977</v>
      </c>
      <c r="B2973" s="47" t="s">
        <v>13185</v>
      </c>
      <c r="C2973" s="47" t="s">
        <v>3614</v>
      </c>
      <c r="D2973" s="69" t="s">
        <v>3586</v>
      </c>
      <c r="E2973" s="47">
        <v>2004</v>
      </c>
      <c r="F2973" s="69" t="s">
        <v>3615</v>
      </c>
      <c r="G2973" s="69" t="s">
        <v>874</v>
      </c>
      <c r="H2973" s="69" t="s">
        <v>3593</v>
      </c>
      <c r="I2973" s="70">
        <v>522.10575219462316</v>
      </c>
      <c r="J2973" s="47" t="s">
        <v>430</v>
      </c>
      <c r="K2973" s="47">
        <v>8</v>
      </c>
      <c r="L2973" s="71"/>
      <c r="M2973" s="47">
        <v>75</v>
      </c>
      <c r="N2973" s="48">
        <f t="shared" si="283"/>
        <v>160</v>
      </c>
      <c r="O2973" s="48">
        <f t="shared" si="278"/>
        <v>83536.920351139706</v>
      </c>
      <c r="P2973" s="72">
        <f t="shared" si="279"/>
        <v>8353.6920351139706</v>
      </c>
      <c r="Q2973" s="73">
        <f t="shared" si="280"/>
        <v>13783.59185793805</v>
      </c>
      <c r="R2973" s="48">
        <f t="shared" si="281"/>
        <v>105674.20424419173</v>
      </c>
      <c r="S2973" s="74">
        <f t="shared" si="282"/>
        <v>55</v>
      </c>
      <c r="T2973" s="6" t="s">
        <v>431</v>
      </c>
      <c r="U2973" s="47" t="s">
        <v>432</v>
      </c>
      <c r="V2973" s="47">
        <v>1</v>
      </c>
      <c r="W2973" s="47">
        <v>1</v>
      </c>
      <c r="X2973" s="47">
        <v>1</v>
      </c>
      <c r="Y2973" s="47">
        <v>1</v>
      </c>
      <c r="Z2973" s="75">
        <v>40855.637743055573</v>
      </c>
      <c r="AA2973" s="6" t="s">
        <v>433</v>
      </c>
      <c r="AB2973" s="47" t="s">
        <v>431</v>
      </c>
      <c r="AC2973" s="47" t="s">
        <v>13186</v>
      </c>
      <c r="AD2973" s="47" t="s">
        <v>9004</v>
      </c>
      <c r="AE2973" s="47" t="s">
        <v>13187</v>
      </c>
      <c r="AF2973" s="6" t="s">
        <v>13188</v>
      </c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</row>
    <row r="2974" spans="1:43" s="1" customFormat="1" ht="47.25" x14ac:dyDescent="0.25">
      <c r="A2974" s="47">
        <v>2978</v>
      </c>
      <c r="B2974" s="47" t="s">
        <v>13189</v>
      </c>
      <c r="C2974" s="47" t="s">
        <v>3614</v>
      </c>
      <c r="D2974" s="69" t="s">
        <v>3586</v>
      </c>
      <c r="E2974" s="47">
        <v>2004</v>
      </c>
      <c r="F2974" s="69" t="s">
        <v>874</v>
      </c>
      <c r="G2974" s="69" t="s">
        <v>874</v>
      </c>
      <c r="H2974" s="69" t="s">
        <v>3593</v>
      </c>
      <c r="I2974" s="70">
        <v>513.78698571950395</v>
      </c>
      <c r="J2974" s="47" t="s">
        <v>430</v>
      </c>
      <c r="K2974" s="47">
        <v>8</v>
      </c>
      <c r="L2974" s="71"/>
      <c r="M2974" s="47">
        <v>75</v>
      </c>
      <c r="N2974" s="48">
        <f t="shared" si="283"/>
        <v>160</v>
      </c>
      <c r="O2974" s="48">
        <f t="shared" si="278"/>
        <v>82205.917715120624</v>
      </c>
      <c r="P2974" s="72">
        <f t="shared" si="279"/>
        <v>8220.5917715120631</v>
      </c>
      <c r="Q2974" s="73">
        <f t="shared" si="280"/>
        <v>13563.976422994901</v>
      </c>
      <c r="R2974" s="48">
        <f t="shared" si="281"/>
        <v>103990.48590962759</v>
      </c>
      <c r="S2974" s="74">
        <f t="shared" si="282"/>
        <v>55</v>
      </c>
      <c r="T2974" s="6" t="s">
        <v>431</v>
      </c>
      <c r="U2974" s="47" t="s">
        <v>432</v>
      </c>
      <c r="V2974" s="47">
        <v>1</v>
      </c>
      <c r="W2974" s="47">
        <v>1</v>
      </c>
      <c r="X2974" s="47">
        <v>1</v>
      </c>
      <c r="Y2974" s="47">
        <v>1</v>
      </c>
      <c r="Z2974" s="75">
        <v>40855.637743055573</v>
      </c>
      <c r="AA2974" s="6" t="s">
        <v>433</v>
      </c>
      <c r="AB2974" s="47" t="s">
        <v>431</v>
      </c>
      <c r="AC2974" s="47" t="s">
        <v>9000</v>
      </c>
      <c r="AD2974" s="47" t="s">
        <v>13186</v>
      </c>
      <c r="AE2974" s="47" t="s">
        <v>13190</v>
      </c>
      <c r="AF2974" s="6" t="s">
        <v>13191</v>
      </c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</row>
    <row r="2975" spans="1:43" s="1" customFormat="1" ht="47.25" x14ac:dyDescent="0.25">
      <c r="A2975" s="47">
        <v>2979</v>
      </c>
      <c r="B2975" s="47" t="s">
        <v>13192</v>
      </c>
      <c r="C2975" s="47" t="s">
        <v>3614</v>
      </c>
      <c r="D2975" s="69" t="s">
        <v>3586</v>
      </c>
      <c r="E2975" s="47">
        <v>2004</v>
      </c>
      <c r="F2975" s="69" t="s">
        <v>3593</v>
      </c>
      <c r="G2975" s="69" t="s">
        <v>3615</v>
      </c>
      <c r="H2975" s="69" t="s">
        <v>3593</v>
      </c>
      <c r="I2975" s="70">
        <v>336.78753045487969</v>
      </c>
      <c r="J2975" s="47" t="s">
        <v>430</v>
      </c>
      <c r="K2975" s="47">
        <v>8</v>
      </c>
      <c r="L2975" s="71"/>
      <c r="M2975" s="47">
        <v>75</v>
      </c>
      <c r="N2975" s="48">
        <f t="shared" si="283"/>
        <v>160</v>
      </c>
      <c r="O2975" s="48">
        <f t="shared" si="278"/>
        <v>53886.004872780752</v>
      </c>
      <c r="P2975" s="72">
        <f t="shared" si="279"/>
        <v>5388.6004872780759</v>
      </c>
      <c r="Q2975" s="73">
        <f t="shared" si="280"/>
        <v>8891.1908040088238</v>
      </c>
      <c r="R2975" s="48">
        <f t="shared" si="281"/>
        <v>68165.796164067651</v>
      </c>
      <c r="S2975" s="74">
        <f t="shared" si="282"/>
        <v>55</v>
      </c>
      <c r="T2975" s="6" t="s">
        <v>431</v>
      </c>
      <c r="U2975" s="47" t="s">
        <v>432</v>
      </c>
      <c r="V2975" s="47">
        <v>1</v>
      </c>
      <c r="W2975" s="47">
        <v>1</v>
      </c>
      <c r="X2975" s="47">
        <v>1</v>
      </c>
      <c r="Y2975" s="47">
        <v>1</v>
      </c>
      <c r="Z2975" s="75">
        <v>40855.637743055573</v>
      </c>
      <c r="AA2975" s="6" t="s">
        <v>433</v>
      </c>
      <c r="AB2975" s="47" t="s">
        <v>3169</v>
      </c>
      <c r="AC2975" s="47" t="s">
        <v>8982</v>
      </c>
      <c r="AD2975" s="47" t="s">
        <v>8976</v>
      </c>
      <c r="AE2975" s="47" t="s">
        <v>13193</v>
      </c>
      <c r="AF2975" s="6" t="s">
        <v>13194</v>
      </c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</row>
    <row r="2976" spans="1:43" s="1" customFormat="1" ht="47.25" x14ac:dyDescent="0.25">
      <c r="A2976" s="47">
        <v>2980</v>
      </c>
      <c r="B2976" s="47" t="s">
        <v>13195</v>
      </c>
      <c r="C2976" s="47" t="s">
        <v>3627</v>
      </c>
      <c r="D2976" s="69" t="s">
        <v>3586</v>
      </c>
      <c r="E2976" s="47">
        <v>2004</v>
      </c>
      <c r="F2976" s="69" t="s">
        <v>3615</v>
      </c>
      <c r="G2976" s="69" t="s">
        <v>3533</v>
      </c>
      <c r="H2976" s="69" t="s">
        <v>3615</v>
      </c>
      <c r="I2976" s="70">
        <v>544.83703770970624</v>
      </c>
      <c r="J2976" s="47" t="s">
        <v>430</v>
      </c>
      <c r="K2976" s="47">
        <v>8</v>
      </c>
      <c r="L2976" s="71"/>
      <c r="M2976" s="47">
        <v>75</v>
      </c>
      <c r="N2976" s="48">
        <f t="shared" si="283"/>
        <v>160</v>
      </c>
      <c r="O2976" s="48">
        <f t="shared" si="278"/>
        <v>87173.926033552998</v>
      </c>
      <c r="P2976" s="72">
        <f t="shared" si="279"/>
        <v>8717.3926033552998</v>
      </c>
      <c r="Q2976" s="73">
        <f t="shared" si="280"/>
        <v>14383.697795536244</v>
      </c>
      <c r="R2976" s="48">
        <f t="shared" si="281"/>
        <v>110275.01643244454</v>
      </c>
      <c r="S2976" s="74">
        <f t="shared" si="282"/>
        <v>55</v>
      </c>
      <c r="T2976" s="6" t="s">
        <v>431</v>
      </c>
      <c r="U2976" s="47" t="s">
        <v>432</v>
      </c>
      <c r="V2976" s="47">
        <v>1</v>
      </c>
      <c r="W2976" s="47">
        <v>1</v>
      </c>
      <c r="X2976" s="47">
        <v>1</v>
      </c>
      <c r="Y2976" s="47">
        <v>1</v>
      </c>
      <c r="Z2976" s="75">
        <v>40855.637743055573</v>
      </c>
      <c r="AA2976" s="6" t="s">
        <v>433</v>
      </c>
      <c r="AB2976" s="47" t="s">
        <v>3169</v>
      </c>
      <c r="AC2976" s="47" t="s">
        <v>9044</v>
      </c>
      <c r="AD2976" s="47" t="s">
        <v>8972</v>
      </c>
      <c r="AE2976" s="47" t="s">
        <v>13196</v>
      </c>
      <c r="AF2976" s="6" t="s">
        <v>13197</v>
      </c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</row>
    <row r="2977" spans="1:43" s="1" customFormat="1" ht="47.25" x14ac:dyDescent="0.25">
      <c r="A2977" s="47">
        <v>2981</v>
      </c>
      <c r="B2977" s="47" t="s">
        <v>13198</v>
      </c>
      <c r="C2977" s="47" t="s">
        <v>506</v>
      </c>
      <c r="D2977" s="69" t="s">
        <v>793</v>
      </c>
      <c r="E2977" s="47">
        <v>2004</v>
      </c>
      <c r="F2977" s="69" t="s">
        <v>443</v>
      </c>
      <c r="G2977" s="69" t="s">
        <v>794</v>
      </c>
      <c r="H2977" s="69" t="s">
        <v>451</v>
      </c>
      <c r="I2977" s="70">
        <v>288.48053004854069</v>
      </c>
      <c r="J2977" s="47" t="s">
        <v>430</v>
      </c>
      <c r="K2977" s="47">
        <v>8</v>
      </c>
      <c r="L2977" s="71"/>
      <c r="M2977" s="47">
        <v>75</v>
      </c>
      <c r="N2977" s="48">
        <f t="shared" si="283"/>
        <v>160</v>
      </c>
      <c r="O2977" s="48">
        <f t="shared" si="278"/>
        <v>46156.88480776651</v>
      </c>
      <c r="P2977" s="72">
        <f t="shared" si="279"/>
        <v>4615.688480776651</v>
      </c>
      <c r="Q2977" s="73">
        <f t="shared" si="280"/>
        <v>7615.8859932814739</v>
      </c>
      <c r="R2977" s="48">
        <f t="shared" si="281"/>
        <v>58388.459281824638</v>
      </c>
      <c r="S2977" s="74">
        <f t="shared" si="282"/>
        <v>55</v>
      </c>
      <c r="T2977" s="6" t="s">
        <v>431</v>
      </c>
      <c r="U2977" s="47" t="s">
        <v>432</v>
      </c>
      <c r="V2977" s="47">
        <v>1</v>
      </c>
      <c r="W2977" s="47">
        <v>1</v>
      </c>
      <c r="X2977" s="47">
        <v>1</v>
      </c>
      <c r="Y2977" s="47">
        <v>1</v>
      </c>
      <c r="Z2977" s="75">
        <v>44305.594652777778</v>
      </c>
      <c r="AA2977" s="6" t="s">
        <v>1221</v>
      </c>
      <c r="AB2977" s="47" t="s">
        <v>3169</v>
      </c>
      <c r="AC2977" s="47" t="s">
        <v>8902</v>
      </c>
      <c r="AD2977" s="47" t="s">
        <v>13199</v>
      </c>
      <c r="AE2977" s="47" t="s">
        <v>13200</v>
      </c>
      <c r="AF2977" s="6" t="s">
        <v>13201</v>
      </c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</row>
    <row r="2978" spans="1:43" s="1" customFormat="1" ht="47.25" x14ac:dyDescent="0.25">
      <c r="A2978" s="47">
        <v>2982</v>
      </c>
      <c r="B2978" s="47" t="s">
        <v>13202</v>
      </c>
      <c r="C2978" s="47" t="s">
        <v>506</v>
      </c>
      <c r="D2978" s="69" t="s">
        <v>793</v>
      </c>
      <c r="E2978" s="47">
        <v>2004</v>
      </c>
      <c r="F2978" s="69" t="s">
        <v>794</v>
      </c>
      <c r="G2978" s="69" t="s">
        <v>457</v>
      </c>
      <c r="H2978" s="69" t="s">
        <v>457</v>
      </c>
      <c r="I2978" s="70">
        <v>425.53566232169152</v>
      </c>
      <c r="J2978" s="47" t="s">
        <v>430</v>
      </c>
      <c r="K2978" s="47">
        <v>8</v>
      </c>
      <c r="L2978" s="71"/>
      <c r="M2978" s="47">
        <v>75</v>
      </c>
      <c r="N2978" s="48">
        <f t="shared" si="283"/>
        <v>160</v>
      </c>
      <c r="O2978" s="48">
        <f t="shared" si="278"/>
        <v>68085.705971470641</v>
      </c>
      <c r="P2978" s="72">
        <f t="shared" si="279"/>
        <v>6808.5705971470643</v>
      </c>
      <c r="Q2978" s="73">
        <f t="shared" si="280"/>
        <v>11234.141485292655</v>
      </c>
      <c r="R2978" s="48">
        <f t="shared" si="281"/>
        <v>86128.418053910355</v>
      </c>
      <c r="S2978" s="74">
        <f t="shared" si="282"/>
        <v>55</v>
      </c>
      <c r="T2978" s="6" t="s">
        <v>431</v>
      </c>
      <c r="U2978" s="47" t="s">
        <v>432</v>
      </c>
      <c r="V2978" s="47">
        <v>1</v>
      </c>
      <c r="W2978" s="47">
        <v>1</v>
      </c>
      <c r="X2978" s="47">
        <v>1</v>
      </c>
      <c r="Y2978" s="47">
        <v>1</v>
      </c>
      <c r="Z2978" s="75">
        <v>40855.637743055573</v>
      </c>
      <c r="AA2978" s="6" t="s">
        <v>433</v>
      </c>
      <c r="AB2978" s="47" t="s">
        <v>3169</v>
      </c>
      <c r="AC2978" s="47" t="s">
        <v>9597</v>
      </c>
      <c r="AD2978" s="47"/>
      <c r="AE2978" s="47" t="s">
        <v>13203</v>
      </c>
      <c r="AF2978" s="6" t="s">
        <v>13204</v>
      </c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</row>
    <row r="2979" spans="1:43" s="1" customFormat="1" ht="47.25" x14ac:dyDescent="0.25">
      <c r="A2979" s="47">
        <v>2983</v>
      </c>
      <c r="B2979" s="47" t="s">
        <v>13205</v>
      </c>
      <c r="C2979" s="47" t="s">
        <v>506</v>
      </c>
      <c r="D2979" s="69" t="s">
        <v>793</v>
      </c>
      <c r="E2979" s="47">
        <v>2004</v>
      </c>
      <c r="F2979" s="69" t="s">
        <v>443</v>
      </c>
      <c r="G2979" s="69" t="s">
        <v>794</v>
      </c>
      <c r="H2979" s="69" t="s">
        <v>451</v>
      </c>
      <c r="I2979" s="70">
        <v>221.83394403461759</v>
      </c>
      <c r="J2979" s="47" t="s">
        <v>430</v>
      </c>
      <c r="K2979" s="47">
        <v>12</v>
      </c>
      <c r="L2979" s="71"/>
      <c r="M2979" s="47">
        <v>75</v>
      </c>
      <c r="N2979" s="48">
        <f t="shared" si="283"/>
        <v>200</v>
      </c>
      <c r="O2979" s="48">
        <f t="shared" si="278"/>
        <v>44366.78880692352</v>
      </c>
      <c r="P2979" s="72">
        <f t="shared" si="279"/>
        <v>4436.6788806923523</v>
      </c>
      <c r="Q2979" s="73">
        <f t="shared" si="280"/>
        <v>7320.52015314238</v>
      </c>
      <c r="R2979" s="48">
        <f t="shared" si="281"/>
        <v>56123.987840758251</v>
      </c>
      <c r="S2979" s="74">
        <f t="shared" si="282"/>
        <v>55</v>
      </c>
      <c r="T2979" s="6" t="s">
        <v>431</v>
      </c>
      <c r="U2979" s="47" t="s">
        <v>432</v>
      </c>
      <c r="V2979" s="47">
        <v>1</v>
      </c>
      <c r="W2979" s="47">
        <v>1</v>
      </c>
      <c r="X2979" s="47">
        <v>1</v>
      </c>
      <c r="Y2979" s="47">
        <v>1</v>
      </c>
      <c r="Z2979" s="75">
        <v>44305.595381944448</v>
      </c>
      <c r="AA2979" s="6" t="s">
        <v>1221</v>
      </c>
      <c r="AB2979" s="47" t="s">
        <v>3169</v>
      </c>
      <c r="AC2979" s="47" t="s">
        <v>8913</v>
      </c>
      <c r="AD2979" s="47" t="s">
        <v>13206</v>
      </c>
      <c r="AE2979" s="47" t="s">
        <v>13207</v>
      </c>
      <c r="AF2979" s="6" t="s">
        <v>13208</v>
      </c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</row>
    <row r="2980" spans="1:43" s="1" customFormat="1" ht="47.25" x14ac:dyDescent="0.25">
      <c r="A2980" s="47">
        <v>2984</v>
      </c>
      <c r="B2980" s="47" t="s">
        <v>13209</v>
      </c>
      <c r="C2980" s="47" t="s">
        <v>3203</v>
      </c>
      <c r="D2980" s="69" t="s">
        <v>793</v>
      </c>
      <c r="E2980" s="47">
        <v>2004</v>
      </c>
      <c r="F2980" s="69" t="s">
        <v>794</v>
      </c>
      <c r="G2980" s="69" t="s">
        <v>443</v>
      </c>
      <c r="H2980" s="69" t="s">
        <v>451</v>
      </c>
      <c r="I2980" s="70">
        <v>787.97881617116627</v>
      </c>
      <c r="J2980" s="47" t="s">
        <v>430</v>
      </c>
      <c r="K2980" s="47">
        <v>9.0730470654972404</v>
      </c>
      <c r="L2980" s="71"/>
      <c r="M2980" s="47">
        <v>75</v>
      </c>
      <c r="N2980" s="48">
        <f t="shared" si="283"/>
        <v>0</v>
      </c>
      <c r="O2980" s="48">
        <f t="shared" si="278"/>
        <v>0</v>
      </c>
      <c r="P2980" s="72">
        <f t="shared" si="279"/>
        <v>0</v>
      </c>
      <c r="Q2980" s="73">
        <f t="shared" si="280"/>
        <v>0</v>
      </c>
      <c r="R2980" s="48">
        <f t="shared" si="281"/>
        <v>0</v>
      </c>
      <c r="S2980" s="74">
        <f t="shared" si="282"/>
        <v>55</v>
      </c>
      <c r="T2980" s="6" t="s">
        <v>431</v>
      </c>
      <c r="U2980" s="47" t="s">
        <v>432</v>
      </c>
      <c r="V2980" s="47">
        <v>1</v>
      </c>
      <c r="W2980" s="47">
        <v>1</v>
      </c>
      <c r="X2980" s="47">
        <v>1</v>
      </c>
      <c r="Y2980" s="47">
        <v>1</v>
      </c>
      <c r="Z2980" s="75">
        <v>44305.597858796304</v>
      </c>
      <c r="AA2980" s="6" t="s">
        <v>1221</v>
      </c>
      <c r="AB2980" s="47" t="s">
        <v>3169</v>
      </c>
      <c r="AC2980" s="47" t="s">
        <v>8942</v>
      </c>
      <c r="AD2980" s="47" t="s">
        <v>13210</v>
      </c>
      <c r="AE2980" s="47" t="s">
        <v>13211</v>
      </c>
      <c r="AF2980" s="6" t="s">
        <v>13212</v>
      </c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</row>
    <row r="2981" spans="1:43" s="1" customFormat="1" ht="47.25" x14ac:dyDescent="0.25">
      <c r="A2981" s="47">
        <v>2985</v>
      </c>
      <c r="B2981" s="47" t="s">
        <v>13213</v>
      </c>
      <c r="C2981" s="47" t="s">
        <v>3203</v>
      </c>
      <c r="D2981" s="69" t="s">
        <v>793</v>
      </c>
      <c r="E2981" s="47">
        <v>2004</v>
      </c>
      <c r="F2981" s="69" t="s">
        <v>794</v>
      </c>
      <c r="G2981" s="69" t="s">
        <v>457</v>
      </c>
      <c r="H2981" s="69" t="s">
        <v>457</v>
      </c>
      <c r="I2981" s="70">
        <v>568.26793914400469</v>
      </c>
      <c r="J2981" s="47" t="s">
        <v>430</v>
      </c>
      <c r="K2981" s="47">
        <v>9.0733427309698609</v>
      </c>
      <c r="L2981" s="71"/>
      <c r="M2981" s="47">
        <v>75</v>
      </c>
      <c r="N2981" s="48">
        <f t="shared" si="283"/>
        <v>0</v>
      </c>
      <c r="O2981" s="48">
        <f t="shared" si="278"/>
        <v>0</v>
      </c>
      <c r="P2981" s="72">
        <f t="shared" si="279"/>
        <v>0</v>
      </c>
      <c r="Q2981" s="73">
        <f t="shared" si="280"/>
        <v>0</v>
      </c>
      <c r="R2981" s="48">
        <f t="shared" si="281"/>
        <v>0</v>
      </c>
      <c r="S2981" s="74">
        <f t="shared" si="282"/>
        <v>55</v>
      </c>
      <c r="T2981" s="6" t="s">
        <v>431</v>
      </c>
      <c r="U2981" s="47" t="s">
        <v>432</v>
      </c>
      <c r="V2981" s="47">
        <v>1</v>
      </c>
      <c r="W2981" s="47">
        <v>1</v>
      </c>
      <c r="X2981" s="47">
        <v>1</v>
      </c>
      <c r="Y2981" s="47">
        <v>1</v>
      </c>
      <c r="Z2981" s="75">
        <v>40855.637743055573</v>
      </c>
      <c r="AA2981" s="6" t="s">
        <v>433</v>
      </c>
      <c r="AB2981" s="47" t="s">
        <v>3169</v>
      </c>
      <c r="AC2981" s="47" t="s">
        <v>13214</v>
      </c>
      <c r="AD2981" s="47" t="s">
        <v>9615</v>
      </c>
      <c r="AE2981" s="47" t="s">
        <v>13215</v>
      </c>
      <c r="AF2981" s="6" t="s">
        <v>13216</v>
      </c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</row>
    <row r="2982" spans="1:43" s="1" customFormat="1" ht="15.75" x14ac:dyDescent="0.25">
      <c r="A2982" s="47">
        <v>2986</v>
      </c>
      <c r="B2982" s="47" t="s">
        <v>13217</v>
      </c>
      <c r="C2982" s="47" t="s">
        <v>3082</v>
      </c>
      <c r="D2982" s="69" t="s">
        <v>1685</v>
      </c>
      <c r="E2982" s="47">
        <v>1979</v>
      </c>
      <c r="F2982" s="69" t="s">
        <v>443</v>
      </c>
      <c r="G2982" s="69" t="s">
        <v>562</v>
      </c>
      <c r="H2982" s="69" t="s">
        <v>3083</v>
      </c>
      <c r="I2982" s="70">
        <v>823.64384865100044</v>
      </c>
      <c r="J2982" s="47" t="s">
        <v>430</v>
      </c>
      <c r="K2982" s="47">
        <v>9.0736383964424707</v>
      </c>
      <c r="L2982" s="71"/>
      <c r="M2982" s="47">
        <v>75</v>
      </c>
      <c r="N2982" s="48">
        <f t="shared" si="283"/>
        <v>0</v>
      </c>
      <c r="O2982" s="48">
        <f t="shared" si="278"/>
        <v>0</v>
      </c>
      <c r="P2982" s="72">
        <f t="shared" si="279"/>
        <v>0</v>
      </c>
      <c r="Q2982" s="73">
        <f t="shared" si="280"/>
        <v>0</v>
      </c>
      <c r="R2982" s="48">
        <f t="shared" si="281"/>
        <v>0</v>
      </c>
      <c r="S2982" s="74">
        <f t="shared" si="282"/>
        <v>30</v>
      </c>
      <c r="T2982" s="6" t="s">
        <v>431</v>
      </c>
      <c r="U2982" s="47" t="s">
        <v>432</v>
      </c>
      <c r="V2982" s="47">
        <v>1</v>
      </c>
      <c r="W2982" s="47">
        <v>1</v>
      </c>
      <c r="X2982" s="47">
        <v>1</v>
      </c>
      <c r="Y2982" s="47">
        <v>1</v>
      </c>
      <c r="Z2982" s="75">
        <v>40855.637743055573</v>
      </c>
      <c r="AA2982" s="6" t="s">
        <v>433</v>
      </c>
      <c r="AB2982" s="47" t="s">
        <v>1686</v>
      </c>
      <c r="AC2982" s="47" t="s">
        <v>8827</v>
      </c>
      <c r="AD2982" s="47" t="s">
        <v>11629</v>
      </c>
      <c r="AE2982" s="47" t="s">
        <v>13218</v>
      </c>
      <c r="AF2982" s="6" t="s">
        <v>13219</v>
      </c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</row>
    <row r="2983" spans="1:43" s="1" customFormat="1" ht="15.75" x14ac:dyDescent="0.25">
      <c r="A2983" s="47">
        <v>2987</v>
      </c>
      <c r="B2983" s="47" t="s">
        <v>13220</v>
      </c>
      <c r="C2983" s="47" t="s">
        <v>3075</v>
      </c>
      <c r="D2983" s="69" t="s">
        <v>1685</v>
      </c>
      <c r="E2983" s="47">
        <v>1979</v>
      </c>
      <c r="F2983" s="69" t="s">
        <v>443</v>
      </c>
      <c r="G2983" s="69" t="s">
        <v>3083</v>
      </c>
      <c r="H2983" s="69" t="s">
        <v>3037</v>
      </c>
      <c r="I2983" s="70">
        <v>424.56984554978658</v>
      </c>
      <c r="J2983" s="47" t="s">
        <v>430</v>
      </c>
      <c r="K2983" s="47">
        <v>9.0739340619150894</v>
      </c>
      <c r="L2983" s="71"/>
      <c r="M2983" s="47">
        <v>75</v>
      </c>
      <c r="N2983" s="48">
        <f t="shared" si="283"/>
        <v>0</v>
      </c>
      <c r="O2983" s="48">
        <f t="shared" si="278"/>
        <v>0</v>
      </c>
      <c r="P2983" s="72">
        <f t="shared" si="279"/>
        <v>0</v>
      </c>
      <c r="Q2983" s="73">
        <f t="shared" si="280"/>
        <v>0</v>
      </c>
      <c r="R2983" s="48">
        <f t="shared" si="281"/>
        <v>0</v>
      </c>
      <c r="S2983" s="74">
        <f t="shared" si="282"/>
        <v>30</v>
      </c>
      <c r="T2983" s="6" t="s">
        <v>431</v>
      </c>
      <c r="U2983" s="47" t="s">
        <v>432</v>
      </c>
      <c r="V2983" s="47">
        <v>1</v>
      </c>
      <c r="W2983" s="47">
        <v>1</v>
      </c>
      <c r="X2983" s="47">
        <v>1</v>
      </c>
      <c r="Y2983" s="47">
        <v>1</v>
      </c>
      <c r="Z2983" s="75">
        <v>40855.637743055573</v>
      </c>
      <c r="AA2983" s="6" t="s">
        <v>433</v>
      </c>
      <c r="AB2983" s="47" t="s">
        <v>1686</v>
      </c>
      <c r="AC2983" s="47" t="s">
        <v>8811</v>
      </c>
      <c r="AD2983" s="47" t="s">
        <v>8819</v>
      </c>
      <c r="AE2983" s="47" t="s">
        <v>13221</v>
      </c>
      <c r="AF2983" s="6" t="s">
        <v>13222</v>
      </c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</row>
    <row r="2984" spans="1:43" s="1" customFormat="1" ht="15.75" x14ac:dyDescent="0.25">
      <c r="A2984" s="47">
        <v>2988</v>
      </c>
      <c r="B2984" s="47" t="s">
        <v>13223</v>
      </c>
      <c r="C2984" s="47" t="s">
        <v>3075</v>
      </c>
      <c r="D2984" s="69" t="s">
        <v>1685</v>
      </c>
      <c r="E2984" s="47">
        <v>1979</v>
      </c>
      <c r="F2984" s="69" t="s">
        <v>3037</v>
      </c>
      <c r="G2984" s="69" t="s">
        <v>443</v>
      </c>
      <c r="H2984" s="69" t="s">
        <v>3076</v>
      </c>
      <c r="I2984" s="70">
        <v>357.14590313195839</v>
      </c>
      <c r="J2984" s="47" t="s">
        <v>430</v>
      </c>
      <c r="K2984" s="47">
        <v>9.0742297273876993</v>
      </c>
      <c r="L2984" s="71"/>
      <c r="M2984" s="47">
        <v>75</v>
      </c>
      <c r="N2984" s="48">
        <f t="shared" si="283"/>
        <v>0</v>
      </c>
      <c r="O2984" s="48">
        <f t="shared" si="278"/>
        <v>0</v>
      </c>
      <c r="P2984" s="72">
        <f t="shared" si="279"/>
        <v>0</v>
      </c>
      <c r="Q2984" s="73">
        <f t="shared" si="280"/>
        <v>0</v>
      </c>
      <c r="R2984" s="48">
        <f t="shared" si="281"/>
        <v>0</v>
      </c>
      <c r="S2984" s="74">
        <f t="shared" si="282"/>
        <v>30</v>
      </c>
      <c r="T2984" s="6" t="s">
        <v>431</v>
      </c>
      <c r="U2984" s="47" t="s">
        <v>432</v>
      </c>
      <c r="V2984" s="47">
        <v>1</v>
      </c>
      <c r="W2984" s="47">
        <v>1</v>
      </c>
      <c r="X2984" s="47">
        <v>1</v>
      </c>
      <c r="Y2984" s="47">
        <v>1</v>
      </c>
      <c r="Z2984" s="75">
        <v>40855.637754629628</v>
      </c>
      <c r="AA2984" s="6" t="s">
        <v>433</v>
      </c>
      <c r="AB2984" s="47" t="s">
        <v>1686</v>
      </c>
      <c r="AC2984" s="47" t="s">
        <v>8792</v>
      </c>
      <c r="AD2984" s="47" t="s">
        <v>8810</v>
      </c>
      <c r="AE2984" s="47" t="s">
        <v>13224</v>
      </c>
      <c r="AF2984" s="6" t="s">
        <v>13225</v>
      </c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</row>
    <row r="2985" spans="1:43" s="1" customFormat="1" ht="15.75" x14ac:dyDescent="0.25">
      <c r="A2985" s="47">
        <v>2989</v>
      </c>
      <c r="B2985" s="47" t="s">
        <v>13226</v>
      </c>
      <c r="C2985" s="47" t="s">
        <v>3075</v>
      </c>
      <c r="D2985" s="69" t="s">
        <v>1685</v>
      </c>
      <c r="E2985" s="47">
        <v>1979</v>
      </c>
      <c r="F2985" s="69" t="s">
        <v>443</v>
      </c>
      <c r="G2985" s="69" t="s">
        <v>3037</v>
      </c>
      <c r="H2985" s="69" t="s">
        <v>3076</v>
      </c>
      <c r="I2985" s="70">
        <v>539.55311995363832</v>
      </c>
      <c r="J2985" s="47" t="s">
        <v>430</v>
      </c>
      <c r="K2985" s="47">
        <v>9.0745253928603198</v>
      </c>
      <c r="L2985" s="71"/>
      <c r="M2985" s="47">
        <v>75</v>
      </c>
      <c r="N2985" s="48">
        <f t="shared" si="283"/>
        <v>0</v>
      </c>
      <c r="O2985" s="48">
        <f t="shared" si="278"/>
        <v>0</v>
      </c>
      <c r="P2985" s="72">
        <f t="shared" si="279"/>
        <v>0</v>
      </c>
      <c r="Q2985" s="73">
        <f t="shared" si="280"/>
        <v>0</v>
      </c>
      <c r="R2985" s="48">
        <f t="shared" si="281"/>
        <v>0</v>
      </c>
      <c r="S2985" s="74">
        <f t="shared" si="282"/>
        <v>30</v>
      </c>
      <c r="T2985" s="6" t="s">
        <v>431</v>
      </c>
      <c r="U2985" s="47" t="s">
        <v>432</v>
      </c>
      <c r="V2985" s="47">
        <v>1</v>
      </c>
      <c r="W2985" s="47">
        <v>1</v>
      </c>
      <c r="X2985" s="47">
        <v>1</v>
      </c>
      <c r="Y2985" s="47">
        <v>1</v>
      </c>
      <c r="Z2985" s="75">
        <v>40855.637754629628</v>
      </c>
      <c r="AA2985" s="6" t="s">
        <v>433</v>
      </c>
      <c r="AB2985" s="47" t="s">
        <v>1686</v>
      </c>
      <c r="AC2985" s="47" t="s">
        <v>8774</v>
      </c>
      <c r="AD2985" s="47" t="s">
        <v>11794</v>
      </c>
      <c r="AE2985" s="47" t="s">
        <v>13227</v>
      </c>
      <c r="AF2985" s="6" t="s">
        <v>13228</v>
      </c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</row>
    <row r="2986" spans="1:43" s="1" customFormat="1" ht="15.75" x14ac:dyDescent="0.25">
      <c r="A2986" s="47">
        <v>2990</v>
      </c>
      <c r="B2986" s="47" t="s">
        <v>13229</v>
      </c>
      <c r="C2986" s="47" t="s">
        <v>3030</v>
      </c>
      <c r="D2986" s="69" t="s">
        <v>1685</v>
      </c>
      <c r="E2986" s="47">
        <v>1979</v>
      </c>
      <c r="F2986" s="69" t="s">
        <v>3043</v>
      </c>
      <c r="G2986" s="69" t="s">
        <v>443</v>
      </c>
      <c r="H2986" s="69" t="s">
        <v>3031</v>
      </c>
      <c r="I2986" s="70">
        <v>563.01590868209337</v>
      </c>
      <c r="J2986" s="47" t="s">
        <v>430</v>
      </c>
      <c r="K2986" s="47">
        <v>9.0748210583329296</v>
      </c>
      <c r="L2986" s="71"/>
      <c r="M2986" s="47">
        <v>75</v>
      </c>
      <c r="N2986" s="48">
        <f t="shared" si="283"/>
        <v>0</v>
      </c>
      <c r="O2986" s="48">
        <f t="shared" si="278"/>
        <v>0</v>
      </c>
      <c r="P2986" s="72">
        <f t="shared" si="279"/>
        <v>0</v>
      </c>
      <c r="Q2986" s="73">
        <f t="shared" si="280"/>
        <v>0</v>
      </c>
      <c r="R2986" s="48">
        <f t="shared" si="281"/>
        <v>0</v>
      </c>
      <c r="S2986" s="74">
        <f t="shared" si="282"/>
        <v>30</v>
      </c>
      <c r="T2986" s="6" t="s">
        <v>431</v>
      </c>
      <c r="U2986" s="47" t="s">
        <v>432</v>
      </c>
      <c r="V2986" s="47">
        <v>1</v>
      </c>
      <c r="W2986" s="47">
        <v>1</v>
      </c>
      <c r="X2986" s="47">
        <v>1</v>
      </c>
      <c r="Y2986" s="47">
        <v>1</v>
      </c>
      <c r="Z2986" s="75">
        <v>40855.637754629628</v>
      </c>
      <c r="AA2986" s="6" t="s">
        <v>433</v>
      </c>
      <c r="AB2986" s="47" t="s">
        <v>1686</v>
      </c>
      <c r="AC2986" s="47" t="s">
        <v>8158</v>
      </c>
      <c r="AD2986" s="47" t="s">
        <v>3070</v>
      </c>
      <c r="AE2986" s="47" t="s">
        <v>13230</v>
      </c>
      <c r="AF2986" s="6" t="s">
        <v>13231</v>
      </c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</row>
    <row r="2987" spans="1:43" s="1" customFormat="1" ht="15.75" x14ac:dyDescent="0.25">
      <c r="A2987" s="47">
        <v>2991</v>
      </c>
      <c r="B2987" s="47" t="s">
        <v>13232</v>
      </c>
      <c r="C2987" s="47" t="s">
        <v>3055</v>
      </c>
      <c r="D2987" s="69" t="s">
        <v>1685</v>
      </c>
      <c r="E2987" s="47">
        <v>1979</v>
      </c>
      <c r="F2987" s="69" t="s">
        <v>3043</v>
      </c>
      <c r="G2987" s="69" t="s">
        <v>3049</v>
      </c>
      <c r="H2987" s="69" t="s">
        <v>451</v>
      </c>
      <c r="I2987" s="70">
        <v>179.886585059699</v>
      </c>
      <c r="J2987" s="47" t="s">
        <v>430</v>
      </c>
      <c r="K2987" s="47">
        <v>9.0751167238055501</v>
      </c>
      <c r="L2987" s="71"/>
      <c r="M2987" s="47">
        <v>75</v>
      </c>
      <c r="N2987" s="48">
        <f t="shared" si="283"/>
        <v>0</v>
      </c>
      <c r="O2987" s="48">
        <f t="shared" si="278"/>
        <v>0</v>
      </c>
      <c r="P2987" s="72">
        <f t="shared" si="279"/>
        <v>0</v>
      </c>
      <c r="Q2987" s="73">
        <f t="shared" si="280"/>
        <v>0</v>
      </c>
      <c r="R2987" s="48">
        <f t="shared" si="281"/>
        <v>0</v>
      </c>
      <c r="S2987" s="74">
        <f t="shared" si="282"/>
        <v>30</v>
      </c>
      <c r="T2987" s="6" t="s">
        <v>431</v>
      </c>
      <c r="U2987" s="47" t="s">
        <v>432</v>
      </c>
      <c r="V2987" s="47">
        <v>1</v>
      </c>
      <c r="W2987" s="47">
        <v>1</v>
      </c>
      <c r="X2987" s="47">
        <v>1</v>
      </c>
      <c r="Y2987" s="47">
        <v>1</v>
      </c>
      <c r="Z2987" s="75">
        <v>40855.637754629628</v>
      </c>
      <c r="AA2987" s="6" t="s">
        <v>433</v>
      </c>
      <c r="AB2987" s="47" t="s">
        <v>1686</v>
      </c>
      <c r="AC2987" s="47" t="s">
        <v>13031</v>
      </c>
      <c r="AD2987" s="47" t="s">
        <v>8148</v>
      </c>
      <c r="AE2987" s="47" t="s">
        <v>13233</v>
      </c>
      <c r="AF2987" s="6" t="s">
        <v>13234</v>
      </c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</row>
    <row r="2988" spans="1:43" s="1" customFormat="1" ht="15.75" x14ac:dyDescent="0.25">
      <c r="A2988" s="47">
        <v>2992</v>
      </c>
      <c r="B2988" s="47" t="s">
        <v>13235</v>
      </c>
      <c r="C2988" s="47" t="s">
        <v>3023</v>
      </c>
      <c r="D2988" s="69" t="s">
        <v>1685</v>
      </c>
      <c r="E2988" s="47">
        <v>1979</v>
      </c>
      <c r="F2988" s="69" t="s">
        <v>3049</v>
      </c>
      <c r="G2988" s="69" t="s">
        <v>3043</v>
      </c>
      <c r="H2988" s="69" t="s">
        <v>443</v>
      </c>
      <c r="I2988" s="70">
        <v>646.02122917513702</v>
      </c>
      <c r="J2988" s="47" t="s">
        <v>430</v>
      </c>
      <c r="K2988" s="47">
        <v>9.07541238927816</v>
      </c>
      <c r="L2988" s="71"/>
      <c r="M2988" s="47">
        <v>75</v>
      </c>
      <c r="N2988" s="48">
        <f t="shared" si="283"/>
        <v>0</v>
      </c>
      <c r="O2988" s="48">
        <f t="shared" si="278"/>
        <v>0</v>
      </c>
      <c r="P2988" s="72">
        <f t="shared" si="279"/>
        <v>0</v>
      </c>
      <c r="Q2988" s="73">
        <f t="shared" si="280"/>
        <v>0</v>
      </c>
      <c r="R2988" s="48">
        <f t="shared" si="281"/>
        <v>0</v>
      </c>
      <c r="S2988" s="74">
        <f t="shared" si="282"/>
        <v>30</v>
      </c>
      <c r="T2988" s="6" t="s">
        <v>431</v>
      </c>
      <c r="U2988" s="47" t="s">
        <v>432</v>
      </c>
      <c r="V2988" s="47">
        <v>1</v>
      </c>
      <c r="W2988" s="47">
        <v>1</v>
      </c>
      <c r="X2988" s="47">
        <v>1</v>
      </c>
      <c r="Y2988" s="47">
        <v>1</v>
      </c>
      <c r="Z2988" s="75">
        <v>40855.637754629628</v>
      </c>
      <c r="AA2988" s="6" t="s">
        <v>433</v>
      </c>
      <c r="AB2988" s="47" t="s">
        <v>1686</v>
      </c>
      <c r="AC2988" s="47" t="s">
        <v>11625</v>
      </c>
      <c r="AD2988" s="47" t="s">
        <v>8152</v>
      </c>
      <c r="AE2988" s="47" t="s">
        <v>13236</v>
      </c>
      <c r="AF2988" s="6" t="s">
        <v>13237</v>
      </c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</row>
    <row r="2989" spans="1:43" s="1" customFormat="1" ht="31.5" x14ac:dyDescent="0.25">
      <c r="A2989" s="47">
        <v>2993</v>
      </c>
      <c r="B2989" s="47" t="s">
        <v>13238</v>
      </c>
      <c r="C2989" s="47" t="s">
        <v>1648</v>
      </c>
      <c r="D2989" s="69" t="s">
        <v>1482</v>
      </c>
      <c r="E2989" s="47">
        <v>2002</v>
      </c>
      <c r="F2989" s="69" t="s">
        <v>1485</v>
      </c>
      <c r="G2989" s="69" t="s">
        <v>1650</v>
      </c>
      <c r="H2989" s="69" t="s">
        <v>1600</v>
      </c>
      <c r="I2989" s="70">
        <v>183.23698204926609</v>
      </c>
      <c r="J2989" s="47" t="s">
        <v>430</v>
      </c>
      <c r="K2989" s="47">
        <v>9.0757080547507805</v>
      </c>
      <c r="L2989" s="71"/>
      <c r="M2989" s="47">
        <v>75</v>
      </c>
      <c r="N2989" s="48">
        <f t="shared" si="283"/>
        <v>0</v>
      </c>
      <c r="O2989" s="48">
        <f t="shared" si="278"/>
        <v>0</v>
      </c>
      <c r="P2989" s="72">
        <f t="shared" si="279"/>
        <v>0</v>
      </c>
      <c r="Q2989" s="73">
        <f t="shared" si="280"/>
        <v>0</v>
      </c>
      <c r="R2989" s="48">
        <f t="shared" si="281"/>
        <v>0</v>
      </c>
      <c r="S2989" s="74">
        <f t="shared" si="282"/>
        <v>53</v>
      </c>
      <c r="T2989" s="6" t="s">
        <v>431</v>
      </c>
      <c r="U2989" s="47" t="s">
        <v>432</v>
      </c>
      <c r="V2989" s="47">
        <v>1</v>
      </c>
      <c r="W2989" s="47">
        <v>1</v>
      </c>
      <c r="X2989" s="47">
        <v>1</v>
      </c>
      <c r="Y2989" s="47">
        <v>1</v>
      </c>
      <c r="Z2989" s="75">
        <v>40855.637754629628</v>
      </c>
      <c r="AA2989" s="6" t="s">
        <v>433</v>
      </c>
      <c r="AB2989" s="47" t="s">
        <v>1486</v>
      </c>
      <c r="AC2989" s="47" t="s">
        <v>11443</v>
      </c>
      <c r="AD2989" s="47" t="s">
        <v>5133</v>
      </c>
      <c r="AE2989" s="47" t="s">
        <v>13239</v>
      </c>
      <c r="AF2989" s="6" t="s">
        <v>13240</v>
      </c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</row>
    <row r="2990" spans="1:43" s="1" customFormat="1" ht="31.5" x14ac:dyDescent="0.25">
      <c r="A2990" s="47">
        <v>2994</v>
      </c>
      <c r="B2990" s="47" t="s">
        <v>13241</v>
      </c>
      <c r="C2990" s="47" t="s">
        <v>1648</v>
      </c>
      <c r="D2990" s="69" t="s">
        <v>1482</v>
      </c>
      <c r="E2990" s="47">
        <v>2002</v>
      </c>
      <c r="F2990" s="69" t="s">
        <v>1485</v>
      </c>
      <c r="G2990" s="69" t="s">
        <v>5094</v>
      </c>
      <c r="H2990" s="69" t="s">
        <v>1650</v>
      </c>
      <c r="I2990" s="70">
        <v>306.35086001027258</v>
      </c>
      <c r="J2990" s="47" t="s">
        <v>430</v>
      </c>
      <c r="K2990" s="47">
        <v>9.0760037202233903</v>
      </c>
      <c r="L2990" s="71"/>
      <c r="M2990" s="47">
        <v>75</v>
      </c>
      <c r="N2990" s="48">
        <f t="shared" si="283"/>
        <v>0</v>
      </c>
      <c r="O2990" s="48">
        <f t="shared" si="278"/>
        <v>0</v>
      </c>
      <c r="P2990" s="72">
        <f t="shared" si="279"/>
        <v>0</v>
      </c>
      <c r="Q2990" s="73">
        <f t="shared" si="280"/>
        <v>0</v>
      </c>
      <c r="R2990" s="48">
        <f t="shared" si="281"/>
        <v>0</v>
      </c>
      <c r="S2990" s="74">
        <f t="shared" si="282"/>
        <v>53</v>
      </c>
      <c r="T2990" s="6" t="s">
        <v>431</v>
      </c>
      <c r="U2990" s="47" t="s">
        <v>432</v>
      </c>
      <c r="V2990" s="47">
        <v>1</v>
      </c>
      <c r="W2990" s="47">
        <v>1</v>
      </c>
      <c r="X2990" s="47">
        <v>1</v>
      </c>
      <c r="Y2990" s="47">
        <v>1</v>
      </c>
      <c r="Z2990" s="75">
        <v>40855.637754629628</v>
      </c>
      <c r="AA2990" s="6" t="s">
        <v>433</v>
      </c>
      <c r="AB2990" s="47" t="s">
        <v>1486</v>
      </c>
      <c r="AC2990" s="47" t="s">
        <v>11425</v>
      </c>
      <c r="AD2990" s="47" t="s">
        <v>11421</v>
      </c>
      <c r="AE2990" s="47" t="s">
        <v>13242</v>
      </c>
      <c r="AF2990" s="6" t="s">
        <v>13243</v>
      </c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</row>
    <row r="2991" spans="1:43" s="1" customFormat="1" ht="31.5" x14ac:dyDescent="0.25">
      <c r="A2991" s="47">
        <v>2995</v>
      </c>
      <c r="B2991" s="47" t="s">
        <v>13244</v>
      </c>
      <c r="C2991" s="47" t="s">
        <v>1648</v>
      </c>
      <c r="D2991" s="69" t="s">
        <v>1482</v>
      </c>
      <c r="E2991" s="47">
        <v>2002</v>
      </c>
      <c r="F2991" s="69" t="s">
        <v>1485</v>
      </c>
      <c r="G2991" s="69" t="s">
        <v>5094</v>
      </c>
      <c r="H2991" s="69" t="s">
        <v>1650</v>
      </c>
      <c r="I2991" s="70">
        <v>288.5588234010757</v>
      </c>
      <c r="J2991" s="47" t="s">
        <v>430</v>
      </c>
      <c r="K2991" s="47">
        <v>9.0762993856960108</v>
      </c>
      <c r="L2991" s="71"/>
      <c r="M2991" s="47">
        <v>75</v>
      </c>
      <c r="N2991" s="48">
        <f t="shared" si="283"/>
        <v>0</v>
      </c>
      <c r="O2991" s="48">
        <f t="shared" si="278"/>
        <v>0</v>
      </c>
      <c r="P2991" s="72">
        <f t="shared" si="279"/>
        <v>0</v>
      </c>
      <c r="Q2991" s="73">
        <f t="shared" si="280"/>
        <v>0</v>
      </c>
      <c r="R2991" s="48">
        <f t="shared" si="281"/>
        <v>0</v>
      </c>
      <c r="S2991" s="74">
        <f t="shared" si="282"/>
        <v>53</v>
      </c>
      <c r="T2991" s="6" t="s">
        <v>431</v>
      </c>
      <c r="U2991" s="47" t="s">
        <v>432</v>
      </c>
      <c r="V2991" s="47">
        <v>1</v>
      </c>
      <c r="W2991" s="47">
        <v>1</v>
      </c>
      <c r="X2991" s="47">
        <v>1</v>
      </c>
      <c r="Y2991" s="47">
        <v>1</v>
      </c>
      <c r="Z2991" s="75">
        <v>40975.615312499998</v>
      </c>
      <c r="AA2991" s="6" t="s">
        <v>433</v>
      </c>
      <c r="AB2991" s="47" t="s">
        <v>1486</v>
      </c>
      <c r="AC2991" s="47" t="s">
        <v>13245</v>
      </c>
      <c r="AD2991" s="47" t="s">
        <v>13246</v>
      </c>
      <c r="AE2991" s="47" t="s">
        <v>13247</v>
      </c>
      <c r="AF2991" s="6" t="s">
        <v>13248</v>
      </c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</row>
    <row r="2992" spans="1:43" s="1" customFormat="1" ht="31.5" x14ac:dyDescent="0.25">
      <c r="A2992" s="47">
        <v>2996</v>
      </c>
      <c r="B2992" s="47" t="s">
        <v>13249</v>
      </c>
      <c r="C2992" s="47" t="s">
        <v>688</v>
      </c>
      <c r="D2992" s="69" t="s">
        <v>1482</v>
      </c>
      <c r="E2992" s="47">
        <v>2002</v>
      </c>
      <c r="F2992" s="69" t="s">
        <v>812</v>
      </c>
      <c r="G2992" s="69" t="s">
        <v>457</v>
      </c>
      <c r="H2992" s="69" t="s">
        <v>457</v>
      </c>
      <c r="I2992" s="70">
        <v>31.404709436151261</v>
      </c>
      <c r="J2992" s="47" t="s">
        <v>430</v>
      </c>
      <c r="K2992" s="47">
        <v>9.0765950511686206</v>
      </c>
      <c r="L2992" s="71"/>
      <c r="M2992" s="47">
        <v>75</v>
      </c>
      <c r="N2992" s="48">
        <f t="shared" si="283"/>
        <v>0</v>
      </c>
      <c r="O2992" s="48">
        <f t="shared" si="278"/>
        <v>0</v>
      </c>
      <c r="P2992" s="72">
        <f t="shared" si="279"/>
        <v>0</v>
      </c>
      <c r="Q2992" s="73">
        <f t="shared" si="280"/>
        <v>0</v>
      </c>
      <c r="R2992" s="48">
        <f t="shared" si="281"/>
        <v>0</v>
      </c>
      <c r="S2992" s="74">
        <f t="shared" si="282"/>
        <v>53</v>
      </c>
      <c r="T2992" s="6" t="s">
        <v>431</v>
      </c>
      <c r="U2992" s="47" t="s">
        <v>432</v>
      </c>
      <c r="V2992" s="47">
        <v>1</v>
      </c>
      <c r="W2992" s="47">
        <v>1</v>
      </c>
      <c r="X2992" s="47">
        <v>1</v>
      </c>
      <c r="Y2992" s="47">
        <v>1</v>
      </c>
      <c r="Z2992" s="75">
        <v>40855.637754629628</v>
      </c>
      <c r="AA2992" s="6" t="s">
        <v>433</v>
      </c>
      <c r="AB2992" s="47" t="s">
        <v>1486</v>
      </c>
      <c r="AC2992" s="47" t="s">
        <v>4874</v>
      </c>
      <c r="AD2992" s="47" t="s">
        <v>9276</v>
      </c>
      <c r="AE2992" s="47" t="s">
        <v>13250</v>
      </c>
      <c r="AF2992" s="6" t="s">
        <v>13251</v>
      </c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</row>
    <row r="2993" spans="1:43" s="1" customFormat="1" ht="31.5" x14ac:dyDescent="0.25">
      <c r="A2993" s="47">
        <v>2997</v>
      </c>
      <c r="B2993" s="47" t="s">
        <v>13252</v>
      </c>
      <c r="C2993" s="47" t="s">
        <v>688</v>
      </c>
      <c r="D2993" s="69" t="s">
        <v>1482</v>
      </c>
      <c r="E2993" s="47">
        <v>2002</v>
      </c>
      <c r="F2993" s="69" t="s">
        <v>812</v>
      </c>
      <c r="G2993" s="69" t="s">
        <v>1699</v>
      </c>
      <c r="H2993" s="69" t="s">
        <v>9270</v>
      </c>
      <c r="I2993" s="70">
        <v>215.8542547851489</v>
      </c>
      <c r="J2993" s="47" t="s">
        <v>430</v>
      </c>
      <c r="K2993" s="47">
        <v>9.0768907166412394</v>
      </c>
      <c r="L2993" s="71"/>
      <c r="M2993" s="47">
        <v>75</v>
      </c>
      <c r="N2993" s="48">
        <f t="shared" si="283"/>
        <v>0</v>
      </c>
      <c r="O2993" s="48">
        <f t="shared" si="278"/>
        <v>0</v>
      </c>
      <c r="P2993" s="72">
        <f t="shared" si="279"/>
        <v>0</v>
      </c>
      <c r="Q2993" s="73">
        <f t="shared" si="280"/>
        <v>0</v>
      </c>
      <c r="R2993" s="48">
        <f t="shared" si="281"/>
        <v>0</v>
      </c>
      <c r="S2993" s="74">
        <f t="shared" si="282"/>
        <v>53</v>
      </c>
      <c r="T2993" s="6" t="s">
        <v>431</v>
      </c>
      <c r="U2993" s="47" t="s">
        <v>432</v>
      </c>
      <c r="V2993" s="47">
        <v>1</v>
      </c>
      <c r="W2993" s="47">
        <v>1</v>
      </c>
      <c r="X2993" s="47">
        <v>1</v>
      </c>
      <c r="Y2993" s="47">
        <v>1</v>
      </c>
      <c r="Z2993" s="75">
        <v>40855.637754629628</v>
      </c>
      <c r="AA2993" s="6" t="s">
        <v>433</v>
      </c>
      <c r="AB2993" s="47" t="s">
        <v>1486</v>
      </c>
      <c r="AC2993" s="47" t="s">
        <v>9285</v>
      </c>
      <c r="AD2993" s="47" t="s">
        <v>9271</v>
      </c>
      <c r="AE2993" s="47" t="s">
        <v>13253</v>
      </c>
      <c r="AF2993" s="6" t="s">
        <v>13254</v>
      </c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</row>
    <row r="2994" spans="1:43" s="1" customFormat="1" ht="31.5" x14ac:dyDescent="0.25">
      <c r="A2994" s="47">
        <v>2998</v>
      </c>
      <c r="B2994" s="47" t="s">
        <v>13255</v>
      </c>
      <c r="C2994" s="47" t="s">
        <v>688</v>
      </c>
      <c r="D2994" s="69" t="s">
        <v>1482</v>
      </c>
      <c r="E2994" s="47">
        <v>2002</v>
      </c>
      <c r="F2994" s="69" t="s">
        <v>1699</v>
      </c>
      <c r="G2994" s="69" t="s">
        <v>812</v>
      </c>
      <c r="H2994" s="69" t="s">
        <v>457</v>
      </c>
      <c r="I2994" s="70">
        <v>32.493503652243383</v>
      </c>
      <c r="J2994" s="47" t="s">
        <v>430</v>
      </c>
      <c r="K2994" s="47">
        <v>9.0771863821138492</v>
      </c>
      <c r="L2994" s="71"/>
      <c r="M2994" s="47">
        <v>75</v>
      </c>
      <c r="N2994" s="48">
        <f t="shared" si="283"/>
        <v>0</v>
      </c>
      <c r="O2994" s="48">
        <f t="shared" si="278"/>
        <v>0</v>
      </c>
      <c r="P2994" s="72">
        <f t="shared" si="279"/>
        <v>0</v>
      </c>
      <c r="Q2994" s="73">
        <f t="shared" si="280"/>
        <v>0</v>
      </c>
      <c r="R2994" s="48">
        <f t="shared" si="281"/>
        <v>0</v>
      </c>
      <c r="S2994" s="74">
        <f t="shared" si="282"/>
        <v>53</v>
      </c>
      <c r="T2994" s="6" t="s">
        <v>431</v>
      </c>
      <c r="U2994" s="47" t="s">
        <v>432</v>
      </c>
      <c r="V2994" s="47">
        <v>1</v>
      </c>
      <c r="W2994" s="47">
        <v>1</v>
      </c>
      <c r="X2994" s="47">
        <v>1</v>
      </c>
      <c r="Y2994" s="47">
        <v>1</v>
      </c>
      <c r="Z2994" s="75">
        <v>40855.637754629628</v>
      </c>
      <c r="AA2994" s="6" t="s">
        <v>433</v>
      </c>
      <c r="AB2994" s="47" t="s">
        <v>1486</v>
      </c>
      <c r="AC2994" s="47" t="s">
        <v>9272</v>
      </c>
      <c r="AD2994" s="47" t="s">
        <v>13256</v>
      </c>
      <c r="AE2994" s="47" t="s">
        <v>13257</v>
      </c>
      <c r="AF2994" s="6" t="s">
        <v>13258</v>
      </c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</row>
    <row r="2995" spans="1:43" s="1" customFormat="1" ht="31.5" x14ac:dyDescent="0.25">
      <c r="A2995" s="47">
        <v>2999</v>
      </c>
      <c r="B2995" s="47" t="s">
        <v>13259</v>
      </c>
      <c r="C2995" s="47" t="s">
        <v>4878</v>
      </c>
      <c r="D2995" s="69" t="s">
        <v>1482</v>
      </c>
      <c r="E2995" s="47">
        <v>2002</v>
      </c>
      <c r="F2995" s="69" t="s">
        <v>812</v>
      </c>
      <c r="G2995" s="69" t="s">
        <v>812</v>
      </c>
      <c r="H2995" s="69" t="s">
        <v>690</v>
      </c>
      <c r="I2995" s="70">
        <v>252.2822152151453</v>
      </c>
      <c r="J2995" s="47" t="s">
        <v>430</v>
      </c>
      <c r="K2995" s="47">
        <v>9.0774820475864697</v>
      </c>
      <c r="L2995" s="71"/>
      <c r="M2995" s="47">
        <v>75</v>
      </c>
      <c r="N2995" s="48">
        <f t="shared" si="283"/>
        <v>0</v>
      </c>
      <c r="O2995" s="48">
        <f t="shared" si="278"/>
        <v>0</v>
      </c>
      <c r="P2995" s="72">
        <f t="shared" si="279"/>
        <v>0</v>
      </c>
      <c r="Q2995" s="73">
        <f t="shared" si="280"/>
        <v>0</v>
      </c>
      <c r="R2995" s="48">
        <f t="shared" si="281"/>
        <v>0</v>
      </c>
      <c r="S2995" s="74">
        <f t="shared" si="282"/>
        <v>53</v>
      </c>
      <c r="T2995" s="6" t="s">
        <v>431</v>
      </c>
      <c r="U2995" s="47" t="s">
        <v>432</v>
      </c>
      <c r="V2995" s="47">
        <v>1</v>
      </c>
      <c r="W2995" s="47">
        <v>1</v>
      </c>
      <c r="X2995" s="47">
        <v>1</v>
      </c>
      <c r="Y2995" s="47">
        <v>1</v>
      </c>
      <c r="Z2995" s="75">
        <v>40855.637754629628</v>
      </c>
      <c r="AA2995" s="6" t="s">
        <v>433</v>
      </c>
      <c r="AB2995" s="47" t="s">
        <v>1486</v>
      </c>
      <c r="AC2995" s="47" t="s">
        <v>9261</v>
      </c>
      <c r="AD2995" s="47" t="s">
        <v>9257</v>
      </c>
      <c r="AE2995" s="47" t="s">
        <v>13260</v>
      </c>
      <c r="AF2995" s="6" t="s">
        <v>13261</v>
      </c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</row>
    <row r="2996" spans="1:43" s="1" customFormat="1" ht="31.5" x14ac:dyDescent="0.25">
      <c r="A2996" s="47">
        <v>3000</v>
      </c>
      <c r="B2996" s="47" t="s">
        <v>13262</v>
      </c>
      <c r="C2996" s="47" t="s">
        <v>4878</v>
      </c>
      <c r="D2996" s="69" t="s">
        <v>1482</v>
      </c>
      <c r="E2996" s="47">
        <v>2002</v>
      </c>
      <c r="F2996" s="69" t="s">
        <v>812</v>
      </c>
      <c r="G2996" s="69" t="s">
        <v>812</v>
      </c>
      <c r="H2996" s="69" t="s">
        <v>690</v>
      </c>
      <c r="I2996" s="70">
        <v>354.35182203826952</v>
      </c>
      <c r="J2996" s="47" t="s">
        <v>430</v>
      </c>
      <c r="K2996" s="47">
        <v>9.0777777130590795</v>
      </c>
      <c r="L2996" s="71"/>
      <c r="M2996" s="47">
        <v>75</v>
      </c>
      <c r="N2996" s="48">
        <f t="shared" si="283"/>
        <v>0</v>
      </c>
      <c r="O2996" s="48">
        <f t="shared" si="278"/>
        <v>0</v>
      </c>
      <c r="P2996" s="72">
        <f t="shared" si="279"/>
        <v>0</v>
      </c>
      <c r="Q2996" s="73">
        <f t="shared" si="280"/>
        <v>0</v>
      </c>
      <c r="R2996" s="48">
        <f t="shared" si="281"/>
        <v>0</v>
      </c>
      <c r="S2996" s="74">
        <f t="shared" si="282"/>
        <v>53</v>
      </c>
      <c r="T2996" s="6" t="s">
        <v>431</v>
      </c>
      <c r="U2996" s="47" t="s">
        <v>432</v>
      </c>
      <c r="V2996" s="47">
        <v>1</v>
      </c>
      <c r="W2996" s="47">
        <v>1</v>
      </c>
      <c r="X2996" s="47">
        <v>1</v>
      </c>
      <c r="Y2996" s="47">
        <v>1</v>
      </c>
      <c r="Z2996" s="75">
        <v>40855.637754629628</v>
      </c>
      <c r="AA2996" s="6" t="s">
        <v>433</v>
      </c>
      <c r="AB2996" s="47" t="s">
        <v>1486</v>
      </c>
      <c r="AC2996" s="47" t="s">
        <v>9257</v>
      </c>
      <c r="AD2996" s="47" t="s">
        <v>10969</v>
      </c>
      <c r="AE2996" s="47" t="s">
        <v>13263</v>
      </c>
      <c r="AF2996" s="6" t="s">
        <v>13264</v>
      </c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</row>
    <row r="2997" spans="1:43" s="1" customFormat="1" ht="15.75" x14ac:dyDescent="0.25">
      <c r="A2997" s="47">
        <v>3001</v>
      </c>
      <c r="B2997" s="47" t="s">
        <v>13265</v>
      </c>
      <c r="C2997" s="47" t="s">
        <v>4179</v>
      </c>
      <c r="D2997" s="69" t="s">
        <v>4180</v>
      </c>
      <c r="E2997" s="47">
        <v>1990</v>
      </c>
      <c r="F2997" s="69" t="s">
        <v>4923</v>
      </c>
      <c r="G2997" s="69" t="s">
        <v>451</v>
      </c>
      <c r="H2997" s="69" t="s">
        <v>451</v>
      </c>
      <c r="I2997" s="70">
        <v>400.93935498883059</v>
      </c>
      <c r="J2997" s="47" t="s">
        <v>430</v>
      </c>
      <c r="K2997" s="47">
        <v>9.0780733785317</v>
      </c>
      <c r="L2997" s="71"/>
      <c r="M2997" s="47">
        <v>75</v>
      </c>
      <c r="N2997" s="48">
        <f t="shared" si="283"/>
        <v>0</v>
      </c>
      <c r="O2997" s="48">
        <f t="shared" si="278"/>
        <v>0</v>
      </c>
      <c r="P2997" s="72">
        <f t="shared" si="279"/>
        <v>0</v>
      </c>
      <c r="Q2997" s="73">
        <f t="shared" si="280"/>
        <v>0</v>
      </c>
      <c r="R2997" s="48">
        <f t="shared" si="281"/>
        <v>0</v>
      </c>
      <c r="S2997" s="74">
        <f t="shared" si="282"/>
        <v>41</v>
      </c>
      <c r="T2997" s="6" t="s">
        <v>431</v>
      </c>
      <c r="U2997" s="47" t="s">
        <v>432</v>
      </c>
      <c r="V2997" s="47">
        <v>1</v>
      </c>
      <c r="W2997" s="47">
        <v>1</v>
      </c>
      <c r="X2997" s="47">
        <v>1</v>
      </c>
      <c r="Y2997" s="47">
        <v>1</v>
      </c>
      <c r="Z2997" s="75">
        <v>43683.388749999998</v>
      </c>
      <c r="AA2997" s="6" t="s">
        <v>606</v>
      </c>
      <c r="AB2997" s="47" t="s">
        <v>431</v>
      </c>
      <c r="AC2997" s="47" t="s">
        <v>9235</v>
      </c>
      <c r="AD2997" s="47" t="s">
        <v>13266</v>
      </c>
      <c r="AE2997" s="47" t="s">
        <v>13267</v>
      </c>
      <c r="AF2997" s="6" t="s">
        <v>13268</v>
      </c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</row>
    <row r="2998" spans="1:43" s="1" customFormat="1" ht="15.75" x14ac:dyDescent="0.25">
      <c r="A2998" s="47">
        <v>3002</v>
      </c>
      <c r="B2998" s="47" t="s">
        <v>13269</v>
      </c>
      <c r="C2998" s="47" t="s">
        <v>1664</v>
      </c>
      <c r="D2998" s="69" t="s">
        <v>1665</v>
      </c>
      <c r="E2998" s="47">
        <v>2000</v>
      </c>
      <c r="F2998" s="69" t="s">
        <v>1666</v>
      </c>
      <c r="G2998" s="69" t="s">
        <v>1667</v>
      </c>
      <c r="H2998" s="69" t="s">
        <v>1668</v>
      </c>
      <c r="I2998" s="70">
        <v>41.687332370114433</v>
      </c>
      <c r="J2998" s="47" t="s">
        <v>430</v>
      </c>
      <c r="K2998" s="47">
        <v>9.0783690440043205</v>
      </c>
      <c r="L2998" s="71"/>
      <c r="M2998" s="47">
        <v>75</v>
      </c>
      <c r="N2998" s="48">
        <f t="shared" si="283"/>
        <v>0</v>
      </c>
      <c r="O2998" s="48">
        <f t="shared" si="278"/>
        <v>0</v>
      </c>
      <c r="P2998" s="72">
        <f t="shared" si="279"/>
        <v>0</v>
      </c>
      <c r="Q2998" s="73">
        <f t="shared" si="280"/>
        <v>0</v>
      </c>
      <c r="R2998" s="48">
        <f t="shared" si="281"/>
        <v>0</v>
      </c>
      <c r="S2998" s="74">
        <f t="shared" si="282"/>
        <v>51</v>
      </c>
      <c r="T2998" s="6" t="s">
        <v>431</v>
      </c>
      <c r="U2998" s="47" t="s">
        <v>432</v>
      </c>
      <c r="V2998" s="47">
        <v>1</v>
      </c>
      <c r="W2998" s="47">
        <v>1</v>
      </c>
      <c r="X2998" s="47">
        <v>1</v>
      </c>
      <c r="Y2998" s="47">
        <v>1</v>
      </c>
      <c r="Z2998" s="75">
        <v>40855.637754629628</v>
      </c>
      <c r="AA2998" s="6" t="s">
        <v>433</v>
      </c>
      <c r="AB2998" s="47" t="s">
        <v>1669</v>
      </c>
      <c r="AC2998" s="47" t="s">
        <v>5759</v>
      </c>
      <c r="AD2998" s="47" t="s">
        <v>12673</v>
      </c>
      <c r="AE2998" s="47" t="s">
        <v>13270</v>
      </c>
      <c r="AF2998" s="6" t="s">
        <v>13271</v>
      </c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</row>
    <row r="2999" spans="1:43" s="1" customFormat="1" ht="31.5" x14ac:dyDescent="0.25">
      <c r="A2999" s="47">
        <v>3003</v>
      </c>
      <c r="B2999" s="47" t="s">
        <v>13272</v>
      </c>
      <c r="C2999" s="47" t="s">
        <v>4179</v>
      </c>
      <c r="D2999" s="69" t="s">
        <v>9139</v>
      </c>
      <c r="E2999" s="47">
        <v>1990</v>
      </c>
      <c r="F2999" s="69" t="s">
        <v>9183</v>
      </c>
      <c r="G2999" s="69" t="s">
        <v>451</v>
      </c>
      <c r="H2999" s="69" t="s">
        <v>451</v>
      </c>
      <c r="I2999" s="70">
        <v>373.11538919039441</v>
      </c>
      <c r="J2999" s="47" t="s">
        <v>430</v>
      </c>
      <c r="K2999" s="47">
        <v>9.0786647094769304</v>
      </c>
      <c r="L2999" s="71"/>
      <c r="M2999" s="47">
        <v>75</v>
      </c>
      <c r="N2999" s="48">
        <f t="shared" si="283"/>
        <v>0</v>
      </c>
      <c r="O2999" s="48">
        <f t="shared" si="278"/>
        <v>0</v>
      </c>
      <c r="P2999" s="72">
        <f t="shared" si="279"/>
        <v>0</v>
      </c>
      <c r="Q2999" s="73">
        <f t="shared" si="280"/>
        <v>0</v>
      </c>
      <c r="R2999" s="48">
        <f t="shared" si="281"/>
        <v>0</v>
      </c>
      <c r="S2999" s="74">
        <f t="shared" si="282"/>
        <v>41</v>
      </c>
      <c r="T2999" s="6" t="s">
        <v>431</v>
      </c>
      <c r="U2999" s="47" t="s">
        <v>432</v>
      </c>
      <c r="V2999" s="47">
        <v>1</v>
      </c>
      <c r="W2999" s="47">
        <v>1</v>
      </c>
      <c r="X2999" s="47">
        <v>1</v>
      </c>
      <c r="Y2999" s="47">
        <v>1</v>
      </c>
      <c r="Z2999" s="75">
        <v>40855.637754629628</v>
      </c>
      <c r="AA2999" s="6" t="s">
        <v>433</v>
      </c>
      <c r="AB2999" s="47" t="s">
        <v>431</v>
      </c>
      <c r="AC2999" s="47" t="s">
        <v>9228</v>
      </c>
      <c r="AD2999" s="47" t="s">
        <v>9192</v>
      </c>
      <c r="AE2999" s="47" t="s">
        <v>13273</v>
      </c>
      <c r="AF2999" s="6" t="s">
        <v>13274</v>
      </c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</row>
    <row r="3000" spans="1:43" s="1" customFormat="1" ht="15.75" x14ac:dyDescent="0.25">
      <c r="A3000" s="47">
        <v>3004</v>
      </c>
      <c r="B3000" s="47" t="s">
        <v>13275</v>
      </c>
      <c r="C3000" s="47" t="s">
        <v>1762</v>
      </c>
      <c r="D3000" s="69" t="s">
        <v>4187</v>
      </c>
      <c r="E3000" s="47">
        <v>2002</v>
      </c>
      <c r="F3000" s="69" t="s">
        <v>4188</v>
      </c>
      <c r="G3000" s="69" t="s">
        <v>812</v>
      </c>
      <c r="H3000" s="69" t="s">
        <v>451</v>
      </c>
      <c r="I3000" s="70">
        <v>1.000123237426201</v>
      </c>
      <c r="J3000" s="47" t="s">
        <v>430</v>
      </c>
      <c r="K3000" s="47">
        <v>9.0789603749495509</v>
      </c>
      <c r="L3000" s="71"/>
      <c r="M3000" s="47">
        <v>75</v>
      </c>
      <c r="N3000" s="48">
        <f t="shared" si="283"/>
        <v>0</v>
      </c>
      <c r="O3000" s="48">
        <f t="shared" si="278"/>
        <v>0</v>
      </c>
      <c r="P3000" s="72">
        <f t="shared" si="279"/>
        <v>0</v>
      </c>
      <c r="Q3000" s="73">
        <f t="shared" si="280"/>
        <v>0</v>
      </c>
      <c r="R3000" s="48">
        <f t="shared" si="281"/>
        <v>0</v>
      </c>
      <c r="S3000" s="74">
        <f t="shared" si="282"/>
        <v>53</v>
      </c>
      <c r="T3000" s="6" t="s">
        <v>431</v>
      </c>
      <c r="U3000" s="47" t="s">
        <v>432</v>
      </c>
      <c r="V3000" s="47">
        <v>1</v>
      </c>
      <c r="W3000" s="47">
        <v>1</v>
      </c>
      <c r="X3000" s="47">
        <v>1</v>
      </c>
      <c r="Y3000" s="47">
        <v>1</v>
      </c>
      <c r="Z3000" s="75">
        <v>40855.637754629628</v>
      </c>
      <c r="AA3000" s="6" t="s">
        <v>433</v>
      </c>
      <c r="AB3000" s="47" t="s">
        <v>4189</v>
      </c>
      <c r="AC3000" s="47" t="s">
        <v>13276</v>
      </c>
      <c r="AD3000" s="47" t="s">
        <v>4190</v>
      </c>
      <c r="AE3000" s="47" t="s">
        <v>13277</v>
      </c>
      <c r="AF3000" s="6" t="s">
        <v>13278</v>
      </c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</row>
    <row r="3001" spans="1:43" s="1" customFormat="1" ht="15.75" x14ac:dyDescent="0.25">
      <c r="A3001" s="47">
        <v>3005</v>
      </c>
      <c r="B3001" s="47" t="s">
        <v>13279</v>
      </c>
      <c r="C3001" s="47" t="s">
        <v>1762</v>
      </c>
      <c r="D3001" s="69" t="s">
        <v>4187</v>
      </c>
      <c r="E3001" s="47">
        <v>2002</v>
      </c>
      <c r="F3001" s="69" t="s">
        <v>4188</v>
      </c>
      <c r="G3001" s="69" t="s">
        <v>451</v>
      </c>
      <c r="H3001" s="69" t="s">
        <v>451</v>
      </c>
      <c r="I3001" s="70">
        <v>316.54823719816812</v>
      </c>
      <c r="J3001" s="47" t="s">
        <v>430</v>
      </c>
      <c r="K3001" s="47">
        <v>9.0792560404221607</v>
      </c>
      <c r="L3001" s="71"/>
      <c r="M3001" s="47">
        <v>75</v>
      </c>
      <c r="N3001" s="48">
        <f t="shared" si="283"/>
        <v>0</v>
      </c>
      <c r="O3001" s="48">
        <f t="shared" si="278"/>
        <v>0</v>
      </c>
      <c r="P3001" s="72">
        <f t="shared" si="279"/>
        <v>0</v>
      </c>
      <c r="Q3001" s="73">
        <f t="shared" si="280"/>
        <v>0</v>
      </c>
      <c r="R3001" s="48">
        <f t="shared" si="281"/>
        <v>0</v>
      </c>
      <c r="S3001" s="74">
        <f t="shared" si="282"/>
        <v>53</v>
      </c>
      <c r="T3001" s="6" t="s">
        <v>431</v>
      </c>
      <c r="U3001" s="47" t="s">
        <v>432</v>
      </c>
      <c r="V3001" s="47">
        <v>1</v>
      </c>
      <c r="W3001" s="47">
        <v>1</v>
      </c>
      <c r="X3001" s="47">
        <v>1</v>
      </c>
      <c r="Y3001" s="47">
        <v>1</v>
      </c>
      <c r="Z3001" s="75">
        <v>40855.637766203698</v>
      </c>
      <c r="AA3001" s="6" t="s">
        <v>433</v>
      </c>
      <c r="AB3001" s="47" t="s">
        <v>4189</v>
      </c>
      <c r="AC3001" s="47" t="s">
        <v>4191</v>
      </c>
      <c r="AD3001" s="47" t="s">
        <v>9134</v>
      </c>
      <c r="AE3001" s="47" t="s">
        <v>13280</v>
      </c>
      <c r="AF3001" s="6" t="s">
        <v>13281</v>
      </c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</row>
    <row r="3002" spans="1:43" s="1" customFormat="1" ht="15.75" x14ac:dyDescent="0.25">
      <c r="A3002" s="47">
        <v>3006</v>
      </c>
      <c r="B3002" s="47" t="s">
        <v>13282</v>
      </c>
      <c r="C3002" s="47" t="s">
        <v>1762</v>
      </c>
      <c r="D3002" s="69" t="s">
        <v>4187</v>
      </c>
      <c r="E3002" s="47">
        <v>2002</v>
      </c>
      <c r="F3002" s="69" t="s">
        <v>4188</v>
      </c>
      <c r="G3002" s="69" t="s">
        <v>451</v>
      </c>
      <c r="H3002" s="69" t="s">
        <v>451</v>
      </c>
      <c r="I3002" s="70">
        <v>274.35237648973668</v>
      </c>
      <c r="J3002" s="47" t="s">
        <v>430</v>
      </c>
      <c r="K3002" s="47">
        <v>9.0795517058947794</v>
      </c>
      <c r="L3002" s="71"/>
      <c r="M3002" s="47">
        <v>75</v>
      </c>
      <c r="N3002" s="48">
        <f t="shared" si="283"/>
        <v>0</v>
      </c>
      <c r="O3002" s="48">
        <f t="shared" si="278"/>
        <v>0</v>
      </c>
      <c r="P3002" s="72">
        <f t="shared" si="279"/>
        <v>0</v>
      </c>
      <c r="Q3002" s="73">
        <f t="shared" si="280"/>
        <v>0</v>
      </c>
      <c r="R3002" s="48">
        <f t="shared" si="281"/>
        <v>0</v>
      </c>
      <c r="S3002" s="74">
        <f t="shared" si="282"/>
        <v>53</v>
      </c>
      <c r="T3002" s="6" t="s">
        <v>431</v>
      </c>
      <c r="U3002" s="47" t="s">
        <v>432</v>
      </c>
      <c r="V3002" s="47">
        <v>1</v>
      </c>
      <c r="W3002" s="47">
        <v>1</v>
      </c>
      <c r="X3002" s="47">
        <v>1</v>
      </c>
      <c r="Y3002" s="47">
        <v>1</v>
      </c>
      <c r="Z3002" s="75">
        <v>40855.637766203698</v>
      </c>
      <c r="AA3002" s="6" t="s">
        <v>433</v>
      </c>
      <c r="AB3002" s="47" t="s">
        <v>4189</v>
      </c>
      <c r="AC3002" s="47" t="s">
        <v>9134</v>
      </c>
      <c r="AD3002" s="47" t="s">
        <v>9130</v>
      </c>
      <c r="AE3002" s="47" t="s">
        <v>13283</v>
      </c>
      <c r="AF3002" s="6" t="s">
        <v>13284</v>
      </c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</row>
    <row r="3003" spans="1:43" s="1" customFormat="1" ht="15.75" x14ac:dyDescent="0.25">
      <c r="A3003" s="47">
        <v>3007</v>
      </c>
      <c r="B3003" s="47" t="s">
        <v>13285</v>
      </c>
      <c r="C3003" s="47" t="s">
        <v>3905</v>
      </c>
      <c r="D3003" s="69" t="s">
        <v>3906</v>
      </c>
      <c r="E3003" s="47">
        <v>1996</v>
      </c>
      <c r="F3003" s="69" t="s">
        <v>3907</v>
      </c>
      <c r="G3003" s="69" t="s">
        <v>3908</v>
      </c>
      <c r="H3003" s="69" t="s">
        <v>2723</v>
      </c>
      <c r="I3003" s="70">
        <v>256.04602704939492</v>
      </c>
      <c r="J3003" s="47" t="s">
        <v>430</v>
      </c>
      <c r="K3003" s="47">
        <v>9.0798473713673893</v>
      </c>
      <c r="L3003" s="71"/>
      <c r="M3003" s="47">
        <v>75</v>
      </c>
      <c r="N3003" s="48">
        <f t="shared" si="283"/>
        <v>0</v>
      </c>
      <c r="O3003" s="48">
        <f t="shared" si="278"/>
        <v>0</v>
      </c>
      <c r="P3003" s="72">
        <f t="shared" si="279"/>
        <v>0</v>
      </c>
      <c r="Q3003" s="73">
        <f t="shared" si="280"/>
        <v>0</v>
      </c>
      <c r="R3003" s="48">
        <f t="shared" si="281"/>
        <v>0</v>
      </c>
      <c r="S3003" s="74">
        <f t="shared" si="282"/>
        <v>47</v>
      </c>
      <c r="T3003" s="6" t="s">
        <v>431</v>
      </c>
      <c r="U3003" s="47" t="s">
        <v>432</v>
      </c>
      <c r="V3003" s="47">
        <v>1</v>
      </c>
      <c r="W3003" s="47">
        <v>1</v>
      </c>
      <c r="X3003" s="47">
        <v>1</v>
      </c>
      <c r="Y3003" s="47">
        <v>1</v>
      </c>
      <c r="Z3003" s="75">
        <v>44271.612870370373</v>
      </c>
      <c r="AA3003" s="6" t="s">
        <v>1221</v>
      </c>
      <c r="AB3003" s="47" t="s">
        <v>3909</v>
      </c>
      <c r="AC3003" s="47" t="s">
        <v>9116</v>
      </c>
      <c r="AD3003" s="47" t="s">
        <v>9111</v>
      </c>
      <c r="AE3003" s="47" t="s">
        <v>13286</v>
      </c>
      <c r="AF3003" s="6" t="s">
        <v>13287</v>
      </c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</row>
    <row r="3004" spans="1:43" s="1" customFormat="1" ht="31.5" x14ac:dyDescent="0.25">
      <c r="A3004" s="47">
        <v>3008</v>
      </c>
      <c r="B3004" s="47" t="s">
        <v>13288</v>
      </c>
      <c r="C3004" s="47" t="s">
        <v>1332</v>
      </c>
      <c r="D3004" s="69" t="s">
        <v>7796</v>
      </c>
      <c r="E3004" s="47">
        <v>2002</v>
      </c>
      <c r="F3004" s="69" t="s">
        <v>3486</v>
      </c>
      <c r="G3004" s="69" t="s">
        <v>3488</v>
      </c>
      <c r="H3004" s="69" t="s">
        <v>1452</v>
      </c>
      <c r="I3004" s="70">
        <v>408.12655142364389</v>
      </c>
      <c r="J3004" s="47" t="s">
        <v>430</v>
      </c>
      <c r="K3004" s="47">
        <v>9.0801430368400098</v>
      </c>
      <c r="L3004" s="71"/>
      <c r="M3004" s="47">
        <v>75</v>
      </c>
      <c r="N3004" s="48">
        <f t="shared" si="283"/>
        <v>0</v>
      </c>
      <c r="O3004" s="48">
        <f t="shared" si="278"/>
        <v>0</v>
      </c>
      <c r="P3004" s="72">
        <f t="shared" si="279"/>
        <v>0</v>
      </c>
      <c r="Q3004" s="73">
        <f t="shared" si="280"/>
        <v>0</v>
      </c>
      <c r="R3004" s="48">
        <f t="shared" si="281"/>
        <v>0</v>
      </c>
      <c r="S3004" s="74">
        <f t="shared" si="282"/>
        <v>53</v>
      </c>
      <c r="T3004" s="6" t="s">
        <v>431</v>
      </c>
      <c r="U3004" s="47" t="s">
        <v>432</v>
      </c>
      <c r="V3004" s="47">
        <v>1</v>
      </c>
      <c r="W3004" s="47">
        <v>1</v>
      </c>
      <c r="X3004" s="47">
        <v>1</v>
      </c>
      <c r="Y3004" s="47">
        <v>1</v>
      </c>
      <c r="Z3004" s="75">
        <v>40855.637766203698</v>
      </c>
      <c r="AA3004" s="6" t="s">
        <v>433</v>
      </c>
      <c r="AB3004" s="47" t="s">
        <v>7797</v>
      </c>
      <c r="AC3004" s="47" t="s">
        <v>7799</v>
      </c>
      <c r="AD3004" s="47" t="s">
        <v>13289</v>
      </c>
      <c r="AE3004" s="47" t="s">
        <v>13290</v>
      </c>
      <c r="AF3004" s="6" t="s">
        <v>13291</v>
      </c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</row>
    <row r="3005" spans="1:43" s="1" customFormat="1" ht="31.5" x14ac:dyDescent="0.25">
      <c r="A3005" s="47">
        <v>3009</v>
      </c>
      <c r="B3005" s="47" t="s">
        <v>13292</v>
      </c>
      <c r="C3005" s="47" t="s">
        <v>7772</v>
      </c>
      <c r="D3005" s="69" t="s">
        <v>9054</v>
      </c>
      <c r="E3005" s="47">
        <v>2004</v>
      </c>
      <c r="F3005" s="69" t="s">
        <v>4652</v>
      </c>
      <c r="G3005" s="69" t="s">
        <v>1475</v>
      </c>
      <c r="H3005" s="69" t="s">
        <v>3412</v>
      </c>
      <c r="I3005" s="70">
        <v>507.79967108518917</v>
      </c>
      <c r="J3005" s="47" t="s">
        <v>430</v>
      </c>
      <c r="K3005" s="47">
        <v>9.0804387023126196</v>
      </c>
      <c r="L3005" s="71"/>
      <c r="M3005" s="47">
        <v>75</v>
      </c>
      <c r="N3005" s="48">
        <f t="shared" si="283"/>
        <v>0</v>
      </c>
      <c r="O3005" s="48">
        <f t="shared" si="278"/>
        <v>0</v>
      </c>
      <c r="P3005" s="72">
        <f t="shared" si="279"/>
        <v>0</v>
      </c>
      <c r="Q3005" s="73">
        <f t="shared" si="280"/>
        <v>0</v>
      </c>
      <c r="R3005" s="48">
        <f t="shared" si="281"/>
        <v>0</v>
      </c>
      <c r="S3005" s="74">
        <f t="shared" si="282"/>
        <v>55</v>
      </c>
      <c r="T3005" s="6" t="s">
        <v>6074</v>
      </c>
      <c r="U3005" s="47" t="s">
        <v>432</v>
      </c>
      <c r="V3005" s="47">
        <v>1</v>
      </c>
      <c r="W3005" s="47">
        <v>1</v>
      </c>
      <c r="X3005" s="47">
        <v>1</v>
      </c>
      <c r="Y3005" s="47">
        <v>1</v>
      </c>
      <c r="Z3005" s="75">
        <v>40855.637766203698</v>
      </c>
      <c r="AA3005" s="6" t="s">
        <v>433</v>
      </c>
      <c r="AB3005" s="47" t="s">
        <v>9055</v>
      </c>
      <c r="AC3005" s="47" t="s">
        <v>9086</v>
      </c>
      <c r="AD3005" s="47" t="s">
        <v>9078</v>
      </c>
      <c r="AE3005" s="47" t="s">
        <v>13293</v>
      </c>
      <c r="AF3005" s="6" t="s">
        <v>13294</v>
      </c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</row>
    <row r="3006" spans="1:43" s="1" customFormat="1" ht="31.5" x14ac:dyDescent="0.25">
      <c r="A3006" s="47">
        <v>3010</v>
      </c>
      <c r="B3006" s="47" t="s">
        <v>13295</v>
      </c>
      <c r="C3006" s="47" t="s">
        <v>3398</v>
      </c>
      <c r="D3006" s="69" t="s">
        <v>9054</v>
      </c>
      <c r="E3006" s="47">
        <v>2004</v>
      </c>
      <c r="F3006" s="69" t="s">
        <v>4652</v>
      </c>
      <c r="G3006" s="69" t="s">
        <v>1475</v>
      </c>
      <c r="H3006" s="69" t="s">
        <v>451</v>
      </c>
      <c r="I3006" s="70">
        <v>176.63748580640339</v>
      </c>
      <c r="J3006" s="47" t="s">
        <v>430</v>
      </c>
      <c r="K3006" s="47">
        <v>9.0807343677852401</v>
      </c>
      <c r="L3006" s="71"/>
      <c r="M3006" s="47">
        <v>75</v>
      </c>
      <c r="N3006" s="48">
        <f t="shared" si="283"/>
        <v>0</v>
      </c>
      <c r="O3006" s="48">
        <f t="shared" si="278"/>
        <v>0</v>
      </c>
      <c r="P3006" s="72">
        <f t="shared" si="279"/>
        <v>0</v>
      </c>
      <c r="Q3006" s="73">
        <f t="shared" si="280"/>
        <v>0</v>
      </c>
      <c r="R3006" s="48">
        <f t="shared" si="281"/>
        <v>0</v>
      </c>
      <c r="S3006" s="74">
        <f t="shared" si="282"/>
        <v>55</v>
      </c>
      <c r="T3006" s="6" t="s">
        <v>431</v>
      </c>
      <c r="U3006" s="47" t="s">
        <v>432</v>
      </c>
      <c r="V3006" s="47">
        <v>1</v>
      </c>
      <c r="W3006" s="47">
        <v>1</v>
      </c>
      <c r="X3006" s="47">
        <v>1</v>
      </c>
      <c r="Y3006" s="47">
        <v>1</v>
      </c>
      <c r="Z3006" s="75">
        <v>40855.637766203698</v>
      </c>
      <c r="AA3006" s="6" t="s">
        <v>433</v>
      </c>
      <c r="AB3006" s="47" t="s">
        <v>9055</v>
      </c>
      <c r="AC3006" s="47" t="s">
        <v>9074</v>
      </c>
      <c r="AD3006" s="47" t="s">
        <v>13296</v>
      </c>
      <c r="AE3006" s="47" t="s">
        <v>13297</v>
      </c>
      <c r="AF3006" s="6" t="s">
        <v>13298</v>
      </c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</row>
    <row r="3007" spans="1:43" s="1" customFormat="1" ht="31.5" x14ac:dyDescent="0.25">
      <c r="A3007" s="47">
        <v>3011</v>
      </c>
      <c r="B3007" s="47" t="s">
        <v>13299</v>
      </c>
      <c r="C3007" s="47" t="s">
        <v>3398</v>
      </c>
      <c r="D3007" s="69" t="s">
        <v>9054</v>
      </c>
      <c r="E3007" s="47">
        <v>2004</v>
      </c>
      <c r="F3007" s="69" t="s">
        <v>4652</v>
      </c>
      <c r="G3007" s="69" t="s">
        <v>1475</v>
      </c>
      <c r="H3007" s="69" t="s">
        <v>3412</v>
      </c>
      <c r="I3007" s="70">
        <v>17.941898095405278</v>
      </c>
      <c r="J3007" s="47" t="s">
        <v>430</v>
      </c>
      <c r="K3007" s="47">
        <v>9.08103003325785</v>
      </c>
      <c r="L3007" s="71"/>
      <c r="M3007" s="47">
        <v>75</v>
      </c>
      <c r="N3007" s="48">
        <f t="shared" si="283"/>
        <v>0</v>
      </c>
      <c r="O3007" s="48">
        <f t="shared" si="278"/>
        <v>0</v>
      </c>
      <c r="P3007" s="72">
        <f t="shared" si="279"/>
        <v>0</v>
      </c>
      <c r="Q3007" s="73">
        <f t="shared" si="280"/>
        <v>0</v>
      </c>
      <c r="R3007" s="48">
        <f t="shared" si="281"/>
        <v>0</v>
      </c>
      <c r="S3007" s="74">
        <f t="shared" si="282"/>
        <v>55</v>
      </c>
      <c r="T3007" s="6" t="s">
        <v>431</v>
      </c>
      <c r="U3007" s="47" t="s">
        <v>432</v>
      </c>
      <c r="V3007" s="47">
        <v>1</v>
      </c>
      <c r="W3007" s="47">
        <v>1</v>
      </c>
      <c r="X3007" s="47">
        <v>1</v>
      </c>
      <c r="Y3007" s="47">
        <v>1</v>
      </c>
      <c r="Z3007" s="75">
        <v>40855.637766203698</v>
      </c>
      <c r="AA3007" s="6" t="s">
        <v>433</v>
      </c>
      <c r="AB3007" s="47" t="s">
        <v>9055</v>
      </c>
      <c r="AC3007" s="47" t="s">
        <v>9073</v>
      </c>
      <c r="AD3007" s="47" t="s">
        <v>9069</v>
      </c>
      <c r="AE3007" s="47" t="s">
        <v>13300</v>
      </c>
      <c r="AF3007" s="6" t="s">
        <v>13301</v>
      </c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</row>
    <row r="3008" spans="1:43" s="1" customFormat="1" ht="31.5" x14ac:dyDescent="0.25">
      <c r="A3008" s="47">
        <v>3012</v>
      </c>
      <c r="B3008" s="47" t="s">
        <v>13302</v>
      </c>
      <c r="C3008" s="47" t="s">
        <v>3398</v>
      </c>
      <c r="D3008" s="69" t="s">
        <v>9054</v>
      </c>
      <c r="E3008" s="47">
        <v>2004</v>
      </c>
      <c r="F3008" s="69" t="s">
        <v>4652</v>
      </c>
      <c r="G3008" s="69" t="s">
        <v>1475</v>
      </c>
      <c r="H3008" s="69" t="s">
        <v>451</v>
      </c>
      <c r="I3008" s="70">
        <v>363.66216863632451</v>
      </c>
      <c r="J3008" s="47" t="s">
        <v>430</v>
      </c>
      <c r="K3008" s="47">
        <v>9.0813256987304705</v>
      </c>
      <c r="L3008" s="71"/>
      <c r="M3008" s="47">
        <v>75</v>
      </c>
      <c r="N3008" s="48">
        <f t="shared" si="283"/>
        <v>0</v>
      </c>
      <c r="O3008" s="48">
        <f t="shared" si="278"/>
        <v>0</v>
      </c>
      <c r="P3008" s="72">
        <f t="shared" si="279"/>
        <v>0</v>
      </c>
      <c r="Q3008" s="73">
        <f t="shared" si="280"/>
        <v>0</v>
      </c>
      <c r="R3008" s="48">
        <f t="shared" si="281"/>
        <v>0</v>
      </c>
      <c r="S3008" s="74">
        <f t="shared" si="282"/>
        <v>55</v>
      </c>
      <c r="T3008" s="6" t="s">
        <v>431</v>
      </c>
      <c r="U3008" s="47" t="s">
        <v>432</v>
      </c>
      <c r="V3008" s="47">
        <v>1</v>
      </c>
      <c r="W3008" s="47">
        <v>1</v>
      </c>
      <c r="X3008" s="47">
        <v>1</v>
      </c>
      <c r="Y3008" s="47">
        <v>1</v>
      </c>
      <c r="Z3008" s="75">
        <v>40855.637766203698</v>
      </c>
      <c r="AA3008" s="6" t="s">
        <v>433</v>
      </c>
      <c r="AB3008" s="47" t="s">
        <v>9055</v>
      </c>
      <c r="AC3008" s="47" t="s">
        <v>9065</v>
      </c>
      <c r="AD3008" s="47" t="s">
        <v>9056</v>
      </c>
      <c r="AE3008" s="47" t="s">
        <v>13303</v>
      </c>
      <c r="AF3008" s="6" t="s">
        <v>13304</v>
      </c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</row>
    <row r="3009" spans="1:43" s="1" customFormat="1" ht="31.5" x14ac:dyDescent="0.25">
      <c r="A3009" s="47">
        <v>3013</v>
      </c>
      <c r="B3009" s="47" t="s">
        <v>13305</v>
      </c>
      <c r="C3009" s="47" t="s">
        <v>1496</v>
      </c>
      <c r="D3009" s="69" t="s">
        <v>1497</v>
      </c>
      <c r="E3009" s="47">
        <v>2004</v>
      </c>
      <c r="F3009" s="69" t="s">
        <v>1498</v>
      </c>
      <c r="G3009" s="69" t="s">
        <v>1499</v>
      </c>
      <c r="H3009" s="69" t="s">
        <v>451</v>
      </c>
      <c r="I3009" s="70">
        <v>175.80676813802799</v>
      </c>
      <c r="J3009" s="47" t="s">
        <v>430</v>
      </c>
      <c r="K3009" s="47">
        <v>9.0816213642030803</v>
      </c>
      <c r="L3009" s="71"/>
      <c r="M3009" s="47">
        <v>75</v>
      </c>
      <c r="N3009" s="48">
        <f t="shared" si="283"/>
        <v>0</v>
      </c>
      <c r="O3009" s="48">
        <f t="shared" si="278"/>
        <v>0</v>
      </c>
      <c r="P3009" s="72">
        <f t="shared" si="279"/>
        <v>0</v>
      </c>
      <c r="Q3009" s="73">
        <f t="shared" si="280"/>
        <v>0</v>
      </c>
      <c r="R3009" s="48">
        <f t="shared" si="281"/>
        <v>0</v>
      </c>
      <c r="S3009" s="74">
        <f t="shared" si="282"/>
        <v>55</v>
      </c>
      <c r="T3009" s="6" t="s">
        <v>431</v>
      </c>
      <c r="U3009" s="47" t="s">
        <v>432</v>
      </c>
      <c r="V3009" s="47">
        <v>1</v>
      </c>
      <c r="W3009" s="47">
        <v>1</v>
      </c>
      <c r="X3009" s="47">
        <v>1</v>
      </c>
      <c r="Y3009" s="47">
        <v>1</v>
      </c>
      <c r="Z3009" s="75">
        <v>40855.637766203698</v>
      </c>
      <c r="AA3009" s="6" t="s">
        <v>433</v>
      </c>
      <c r="AB3009" s="47" t="s">
        <v>1501</v>
      </c>
      <c r="AC3009" s="47" t="s">
        <v>9489</v>
      </c>
      <c r="AD3009" s="47" t="s">
        <v>9539</v>
      </c>
      <c r="AE3009" s="47" t="s">
        <v>13306</v>
      </c>
      <c r="AF3009" s="6" t="s">
        <v>13307</v>
      </c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</row>
    <row r="3010" spans="1:43" s="1" customFormat="1" ht="31.5" x14ac:dyDescent="0.25">
      <c r="A3010" s="47">
        <v>3014</v>
      </c>
      <c r="B3010" s="47" t="s">
        <v>13308</v>
      </c>
      <c r="C3010" s="47" t="s">
        <v>1496</v>
      </c>
      <c r="D3010" s="69" t="s">
        <v>1497</v>
      </c>
      <c r="E3010" s="47">
        <v>2004</v>
      </c>
      <c r="F3010" s="69" t="s">
        <v>1498</v>
      </c>
      <c r="G3010" s="69" t="s">
        <v>1499</v>
      </c>
      <c r="H3010" s="69" t="s">
        <v>1500</v>
      </c>
      <c r="I3010" s="70">
        <v>332.56236815820063</v>
      </c>
      <c r="J3010" s="47" t="s">
        <v>430</v>
      </c>
      <c r="K3010" s="47">
        <v>9.0819170296757008</v>
      </c>
      <c r="L3010" s="71"/>
      <c r="M3010" s="47">
        <v>75</v>
      </c>
      <c r="N3010" s="48">
        <f t="shared" si="283"/>
        <v>0</v>
      </c>
      <c r="O3010" s="48">
        <f t="shared" si="278"/>
        <v>0</v>
      </c>
      <c r="P3010" s="72">
        <f t="shared" si="279"/>
        <v>0</v>
      </c>
      <c r="Q3010" s="73">
        <f t="shared" si="280"/>
        <v>0</v>
      </c>
      <c r="R3010" s="48">
        <f t="shared" si="281"/>
        <v>0</v>
      </c>
      <c r="S3010" s="74">
        <f t="shared" si="282"/>
        <v>55</v>
      </c>
      <c r="T3010" s="6" t="s">
        <v>431</v>
      </c>
      <c r="U3010" s="47" t="s">
        <v>432</v>
      </c>
      <c r="V3010" s="47">
        <v>1</v>
      </c>
      <c r="W3010" s="47">
        <v>1</v>
      </c>
      <c r="X3010" s="47">
        <v>1</v>
      </c>
      <c r="Y3010" s="47">
        <v>1</v>
      </c>
      <c r="Z3010" s="75">
        <v>40855.637766203698</v>
      </c>
      <c r="AA3010" s="6" t="s">
        <v>433</v>
      </c>
      <c r="AB3010" s="47" t="s">
        <v>1501</v>
      </c>
      <c r="AC3010" s="47" t="s">
        <v>1502</v>
      </c>
      <c r="AD3010" s="47" t="s">
        <v>9504</v>
      </c>
      <c r="AE3010" s="47" t="s">
        <v>13309</v>
      </c>
      <c r="AF3010" s="6" t="s">
        <v>13310</v>
      </c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</row>
    <row r="3011" spans="1:43" s="1" customFormat="1" ht="31.5" x14ac:dyDescent="0.25">
      <c r="A3011" s="47">
        <v>3015</v>
      </c>
      <c r="B3011" s="47" t="s">
        <v>13311</v>
      </c>
      <c r="C3011" s="47" t="s">
        <v>1496</v>
      </c>
      <c r="D3011" s="69" t="s">
        <v>1497</v>
      </c>
      <c r="E3011" s="47">
        <v>2004</v>
      </c>
      <c r="F3011" s="69" t="s">
        <v>1498</v>
      </c>
      <c r="G3011" s="69" t="s">
        <v>1499</v>
      </c>
      <c r="H3011" s="69" t="s">
        <v>1500</v>
      </c>
      <c r="I3011" s="70">
        <v>388.47065015231271</v>
      </c>
      <c r="J3011" s="47" t="s">
        <v>430</v>
      </c>
      <c r="K3011" s="47">
        <v>9.0822126951483106</v>
      </c>
      <c r="L3011" s="71"/>
      <c r="M3011" s="47">
        <v>75</v>
      </c>
      <c r="N3011" s="48">
        <f t="shared" si="283"/>
        <v>0</v>
      </c>
      <c r="O3011" s="48">
        <f t="shared" si="278"/>
        <v>0</v>
      </c>
      <c r="P3011" s="72">
        <f t="shared" si="279"/>
        <v>0</v>
      </c>
      <c r="Q3011" s="73">
        <f t="shared" si="280"/>
        <v>0</v>
      </c>
      <c r="R3011" s="48">
        <f t="shared" si="281"/>
        <v>0</v>
      </c>
      <c r="S3011" s="74">
        <f t="shared" si="282"/>
        <v>55</v>
      </c>
      <c r="T3011" s="6" t="s">
        <v>431</v>
      </c>
      <c r="U3011" s="47" t="s">
        <v>432</v>
      </c>
      <c r="V3011" s="47">
        <v>1</v>
      </c>
      <c r="W3011" s="47">
        <v>1</v>
      </c>
      <c r="X3011" s="47">
        <v>1</v>
      </c>
      <c r="Y3011" s="47">
        <v>1</v>
      </c>
      <c r="Z3011" s="75">
        <v>43111.456504629627</v>
      </c>
      <c r="AA3011" s="6" t="s">
        <v>606</v>
      </c>
      <c r="AB3011" s="47" t="s">
        <v>1501</v>
      </c>
      <c r="AC3011" s="47" t="s">
        <v>13312</v>
      </c>
      <c r="AD3011" s="47" t="s">
        <v>13313</v>
      </c>
      <c r="AE3011" s="47" t="s">
        <v>13314</v>
      </c>
      <c r="AF3011" s="6" t="s">
        <v>13315</v>
      </c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</row>
    <row r="3012" spans="1:43" s="1" customFormat="1" ht="31.5" x14ac:dyDescent="0.25">
      <c r="A3012" s="47">
        <v>3016</v>
      </c>
      <c r="B3012" s="47" t="s">
        <v>13316</v>
      </c>
      <c r="C3012" s="47" t="s">
        <v>1496</v>
      </c>
      <c r="D3012" s="69" t="s">
        <v>1497</v>
      </c>
      <c r="E3012" s="47">
        <v>2004</v>
      </c>
      <c r="F3012" s="69" t="s">
        <v>9494</v>
      </c>
      <c r="G3012" s="69" t="s">
        <v>451</v>
      </c>
      <c r="H3012" s="69" t="s">
        <v>457</v>
      </c>
      <c r="I3012" s="70">
        <v>240.11605556382699</v>
      </c>
      <c r="J3012" s="47" t="s">
        <v>430</v>
      </c>
      <c r="K3012" s="47">
        <v>9.0825083606209294</v>
      </c>
      <c r="L3012" s="71"/>
      <c r="M3012" s="47">
        <v>75</v>
      </c>
      <c r="N3012" s="48">
        <f t="shared" si="283"/>
        <v>0</v>
      </c>
      <c r="O3012" s="48">
        <f t="shared" si="278"/>
        <v>0</v>
      </c>
      <c r="P3012" s="72">
        <f t="shared" si="279"/>
        <v>0</v>
      </c>
      <c r="Q3012" s="73">
        <f t="shared" si="280"/>
        <v>0</v>
      </c>
      <c r="R3012" s="48">
        <f t="shared" si="281"/>
        <v>0</v>
      </c>
      <c r="S3012" s="74">
        <f t="shared" si="282"/>
        <v>55</v>
      </c>
      <c r="T3012" s="6" t="s">
        <v>431</v>
      </c>
      <c r="U3012" s="47" t="s">
        <v>432</v>
      </c>
      <c r="V3012" s="47">
        <v>1</v>
      </c>
      <c r="W3012" s="47">
        <v>1</v>
      </c>
      <c r="X3012" s="47">
        <v>1</v>
      </c>
      <c r="Y3012" s="47">
        <v>1</v>
      </c>
      <c r="Z3012" s="75">
        <v>40855.637766203698</v>
      </c>
      <c r="AA3012" s="6" t="s">
        <v>433</v>
      </c>
      <c r="AB3012" s="47" t="s">
        <v>1501</v>
      </c>
      <c r="AC3012" s="47" t="s">
        <v>9505</v>
      </c>
      <c r="AD3012" s="47" t="s">
        <v>9500</v>
      </c>
      <c r="AE3012" s="47" t="s">
        <v>13317</v>
      </c>
      <c r="AF3012" s="6" t="s">
        <v>13318</v>
      </c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</row>
    <row r="3013" spans="1:43" s="1" customFormat="1" ht="31.5" x14ac:dyDescent="0.25">
      <c r="A3013" s="47">
        <v>3017</v>
      </c>
      <c r="B3013" s="47" t="s">
        <v>13319</v>
      </c>
      <c r="C3013" s="47" t="s">
        <v>3896</v>
      </c>
      <c r="D3013" s="69" t="s">
        <v>560</v>
      </c>
      <c r="E3013" s="47">
        <v>2003</v>
      </c>
      <c r="F3013" s="69" t="s">
        <v>561</v>
      </c>
      <c r="G3013" s="69" t="s">
        <v>563</v>
      </c>
      <c r="H3013" s="69" t="s">
        <v>7220</v>
      </c>
      <c r="I3013" s="70">
        <v>90.184181520318049</v>
      </c>
      <c r="J3013" s="47" t="s">
        <v>430</v>
      </c>
      <c r="K3013" s="47">
        <v>9.0828040260935392</v>
      </c>
      <c r="L3013" s="71"/>
      <c r="M3013" s="47">
        <v>75</v>
      </c>
      <c r="N3013" s="48">
        <f t="shared" si="283"/>
        <v>0</v>
      </c>
      <c r="O3013" s="48">
        <f t="shared" si="278"/>
        <v>0</v>
      </c>
      <c r="P3013" s="72">
        <f t="shared" si="279"/>
        <v>0</v>
      </c>
      <c r="Q3013" s="73">
        <f t="shared" si="280"/>
        <v>0</v>
      </c>
      <c r="R3013" s="48">
        <f t="shared" si="281"/>
        <v>0</v>
      </c>
      <c r="S3013" s="74">
        <f t="shared" si="282"/>
        <v>54</v>
      </c>
      <c r="T3013" s="6" t="s">
        <v>431</v>
      </c>
      <c r="U3013" s="47" t="s">
        <v>432</v>
      </c>
      <c r="V3013" s="47">
        <v>1</v>
      </c>
      <c r="W3013" s="47">
        <v>1</v>
      </c>
      <c r="X3013" s="47">
        <v>1</v>
      </c>
      <c r="Y3013" s="47">
        <v>1</v>
      </c>
      <c r="Z3013" s="75">
        <v>40855.637766203698</v>
      </c>
      <c r="AA3013" s="6" t="s">
        <v>433</v>
      </c>
      <c r="AB3013" s="47" t="s">
        <v>6835</v>
      </c>
      <c r="AC3013" s="47" t="s">
        <v>11848</v>
      </c>
      <c r="AD3013" s="47" t="s">
        <v>13320</v>
      </c>
      <c r="AE3013" s="47" t="s">
        <v>13321</v>
      </c>
      <c r="AF3013" s="6" t="s">
        <v>13322</v>
      </c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</row>
    <row r="3014" spans="1:43" s="1" customFormat="1" ht="15.75" x14ac:dyDescent="0.25">
      <c r="A3014" s="47">
        <v>3018</v>
      </c>
      <c r="B3014" s="47" t="s">
        <v>13323</v>
      </c>
      <c r="C3014" s="47" t="s">
        <v>3915</v>
      </c>
      <c r="D3014" s="69" t="s">
        <v>3897</v>
      </c>
      <c r="E3014" s="47"/>
      <c r="F3014" s="69" t="s">
        <v>6345</v>
      </c>
      <c r="G3014" s="69" t="s">
        <v>561</v>
      </c>
      <c r="H3014" s="69" t="s">
        <v>451</v>
      </c>
      <c r="I3014" s="70">
        <v>33.236180272785838</v>
      </c>
      <c r="J3014" s="47" t="s">
        <v>430</v>
      </c>
      <c r="K3014" s="47">
        <v>9.0830996915661597</v>
      </c>
      <c r="L3014" s="71"/>
      <c r="M3014" s="47">
        <v>75</v>
      </c>
      <c r="N3014" s="48">
        <f t="shared" si="283"/>
        <v>0</v>
      </c>
      <c r="O3014" s="48">
        <f t="shared" ref="O3014:O3077" si="284">N3014*I3014</f>
        <v>0</v>
      </c>
      <c r="P3014" s="72">
        <f t="shared" ref="P3014:P3077" si="285">O3014*0.1</f>
        <v>0</v>
      </c>
      <c r="Q3014" s="73">
        <f t="shared" ref="Q3014:Q3077" si="286">SUM(O3014:P3014)*0.15</f>
        <v>0</v>
      </c>
      <c r="R3014" s="48">
        <f t="shared" ref="R3014:R3077" si="287">SUM(O3014:Q3014)</f>
        <v>0</v>
      </c>
      <c r="S3014" s="74">
        <f t="shared" si="282"/>
        <v>-1949</v>
      </c>
      <c r="T3014" s="6" t="s">
        <v>431</v>
      </c>
      <c r="U3014" s="47" t="s">
        <v>432</v>
      </c>
      <c r="V3014" s="47">
        <v>1</v>
      </c>
      <c r="W3014" s="47">
        <v>1</v>
      </c>
      <c r="X3014" s="47">
        <v>1</v>
      </c>
      <c r="Y3014" s="47">
        <v>1</v>
      </c>
      <c r="Z3014" s="75">
        <v>40855.637766203698</v>
      </c>
      <c r="AA3014" s="6" t="s">
        <v>433</v>
      </c>
      <c r="AB3014" s="47"/>
      <c r="AC3014" s="47" t="s">
        <v>9453</v>
      </c>
      <c r="AD3014" s="47" t="s">
        <v>13324</v>
      </c>
      <c r="AE3014" s="47" t="s">
        <v>13325</v>
      </c>
      <c r="AF3014" s="6" t="s">
        <v>13326</v>
      </c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</row>
    <row r="3015" spans="1:43" s="1" customFormat="1" ht="15.75" x14ac:dyDescent="0.25">
      <c r="A3015" s="47">
        <v>3019</v>
      </c>
      <c r="B3015" s="47" t="s">
        <v>13327</v>
      </c>
      <c r="C3015" s="47" t="s">
        <v>3896</v>
      </c>
      <c r="D3015" s="69" t="s">
        <v>3897</v>
      </c>
      <c r="E3015" s="47">
        <v>2004</v>
      </c>
      <c r="F3015" s="69" t="s">
        <v>7220</v>
      </c>
      <c r="G3015" s="69" t="s">
        <v>451</v>
      </c>
      <c r="H3015" s="69" t="s">
        <v>451</v>
      </c>
      <c r="I3015" s="70">
        <v>240.32132331748181</v>
      </c>
      <c r="J3015" s="47" t="s">
        <v>430</v>
      </c>
      <c r="K3015" s="47">
        <v>9.0833953570387695</v>
      </c>
      <c r="L3015" s="71"/>
      <c r="M3015" s="47">
        <v>75</v>
      </c>
      <c r="N3015" s="48">
        <f t="shared" si="283"/>
        <v>0</v>
      </c>
      <c r="O3015" s="48">
        <f t="shared" si="284"/>
        <v>0</v>
      </c>
      <c r="P3015" s="72">
        <f t="shared" si="285"/>
        <v>0</v>
      </c>
      <c r="Q3015" s="73">
        <f t="shared" si="286"/>
        <v>0</v>
      </c>
      <c r="R3015" s="48">
        <f t="shared" si="287"/>
        <v>0</v>
      </c>
      <c r="S3015" s="74">
        <f t="shared" ref="S3015:S3078" si="288">M3015-ABS($I$2-E3015)</f>
        <v>55</v>
      </c>
      <c r="T3015" s="6" t="s">
        <v>431</v>
      </c>
      <c r="U3015" s="47" t="s">
        <v>432</v>
      </c>
      <c r="V3015" s="47">
        <v>1</v>
      </c>
      <c r="W3015" s="47">
        <v>1</v>
      </c>
      <c r="X3015" s="47">
        <v>1</v>
      </c>
      <c r="Y3015" s="47">
        <v>1</v>
      </c>
      <c r="Z3015" s="75">
        <v>40855.637766203698</v>
      </c>
      <c r="AA3015" s="6" t="s">
        <v>433</v>
      </c>
      <c r="AB3015" s="47" t="s">
        <v>3899</v>
      </c>
      <c r="AC3015" s="47" t="s">
        <v>9426</v>
      </c>
      <c r="AD3015" s="47" t="s">
        <v>13328</v>
      </c>
      <c r="AE3015" s="47" t="s">
        <v>13329</v>
      </c>
      <c r="AF3015" s="6" t="s">
        <v>13330</v>
      </c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</row>
    <row r="3016" spans="1:43" s="1" customFormat="1" ht="15.75" x14ac:dyDescent="0.25">
      <c r="A3016" s="47">
        <v>3020</v>
      </c>
      <c r="B3016" s="47" t="s">
        <v>13331</v>
      </c>
      <c r="C3016" s="47" t="s">
        <v>3915</v>
      </c>
      <c r="D3016" s="69" t="s">
        <v>3897</v>
      </c>
      <c r="E3016" s="47">
        <v>2004</v>
      </c>
      <c r="F3016" s="69" t="s">
        <v>7220</v>
      </c>
      <c r="G3016" s="69" t="s">
        <v>451</v>
      </c>
      <c r="H3016" s="69" t="s">
        <v>451</v>
      </c>
      <c r="I3016" s="70">
        <v>438.23903264847058</v>
      </c>
      <c r="J3016" s="47" t="s">
        <v>430</v>
      </c>
      <c r="K3016" s="47">
        <v>9.08369102251139</v>
      </c>
      <c r="L3016" s="71"/>
      <c r="M3016" s="47">
        <v>75</v>
      </c>
      <c r="N3016" s="48">
        <f t="shared" si="283"/>
        <v>0</v>
      </c>
      <c r="O3016" s="48">
        <f t="shared" si="284"/>
        <v>0</v>
      </c>
      <c r="P3016" s="72">
        <f t="shared" si="285"/>
        <v>0</v>
      </c>
      <c r="Q3016" s="73">
        <f t="shared" si="286"/>
        <v>0</v>
      </c>
      <c r="R3016" s="48">
        <f t="shared" si="287"/>
        <v>0</v>
      </c>
      <c r="S3016" s="74">
        <f t="shared" si="288"/>
        <v>55</v>
      </c>
      <c r="T3016" s="6" t="s">
        <v>431</v>
      </c>
      <c r="U3016" s="47" t="s">
        <v>432</v>
      </c>
      <c r="V3016" s="47">
        <v>1</v>
      </c>
      <c r="W3016" s="47">
        <v>1</v>
      </c>
      <c r="X3016" s="47">
        <v>1</v>
      </c>
      <c r="Y3016" s="47">
        <v>1</v>
      </c>
      <c r="Z3016" s="75">
        <v>42138.423275462963</v>
      </c>
      <c r="AA3016" s="6" t="s">
        <v>433</v>
      </c>
      <c r="AB3016" s="47" t="s">
        <v>3899</v>
      </c>
      <c r="AC3016" s="47" t="s">
        <v>13332</v>
      </c>
      <c r="AD3016" s="47" t="s">
        <v>13333</v>
      </c>
      <c r="AE3016" s="47" t="s">
        <v>13334</v>
      </c>
      <c r="AF3016" s="6" t="s">
        <v>13335</v>
      </c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</row>
    <row r="3017" spans="1:43" s="1" customFormat="1" ht="31.5" x14ac:dyDescent="0.25">
      <c r="A3017" s="47">
        <v>3021</v>
      </c>
      <c r="B3017" s="47" t="s">
        <v>13336</v>
      </c>
      <c r="C3017" s="47" t="s">
        <v>3680</v>
      </c>
      <c r="D3017" s="69" t="s">
        <v>3572</v>
      </c>
      <c r="E3017" s="47">
        <v>2004</v>
      </c>
      <c r="F3017" s="69" t="s">
        <v>3682</v>
      </c>
      <c r="G3017" s="69" t="s">
        <v>3681</v>
      </c>
      <c r="H3017" s="69" t="s">
        <v>451</v>
      </c>
      <c r="I3017" s="70">
        <v>372.46208593566217</v>
      </c>
      <c r="J3017" s="47" t="s">
        <v>430</v>
      </c>
      <c r="K3017" s="47">
        <v>9.0839866879840105</v>
      </c>
      <c r="L3017" s="71"/>
      <c r="M3017" s="47">
        <v>75</v>
      </c>
      <c r="N3017" s="48">
        <f t="shared" si="283"/>
        <v>0</v>
      </c>
      <c r="O3017" s="48">
        <f t="shared" si="284"/>
        <v>0</v>
      </c>
      <c r="P3017" s="72">
        <f t="shared" si="285"/>
        <v>0</v>
      </c>
      <c r="Q3017" s="73">
        <f t="shared" si="286"/>
        <v>0</v>
      </c>
      <c r="R3017" s="48">
        <f t="shared" si="287"/>
        <v>0</v>
      </c>
      <c r="S3017" s="74">
        <f t="shared" si="288"/>
        <v>55</v>
      </c>
      <c r="T3017" s="6" t="s">
        <v>431</v>
      </c>
      <c r="U3017" s="47" t="s">
        <v>432</v>
      </c>
      <c r="V3017" s="47">
        <v>1</v>
      </c>
      <c r="W3017" s="47">
        <v>1</v>
      </c>
      <c r="X3017" s="47">
        <v>1</v>
      </c>
      <c r="Y3017" s="47">
        <v>1</v>
      </c>
      <c r="Z3017" s="75">
        <v>40855.637777777767</v>
      </c>
      <c r="AA3017" s="6" t="s">
        <v>433</v>
      </c>
      <c r="AB3017" s="47" t="s">
        <v>3575</v>
      </c>
      <c r="AC3017" s="47" t="s">
        <v>9319</v>
      </c>
      <c r="AD3017" s="47" t="s">
        <v>13337</v>
      </c>
      <c r="AE3017" s="47" t="s">
        <v>13338</v>
      </c>
      <c r="AF3017" s="6" t="s">
        <v>13339</v>
      </c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</row>
    <row r="3018" spans="1:43" s="1" customFormat="1" ht="31.5" x14ac:dyDescent="0.25">
      <c r="A3018" s="47">
        <v>3022</v>
      </c>
      <c r="B3018" s="47" t="s">
        <v>13340</v>
      </c>
      <c r="C3018" s="47" t="s">
        <v>3680</v>
      </c>
      <c r="D3018" s="69" t="s">
        <v>3572</v>
      </c>
      <c r="E3018" s="47">
        <v>2004</v>
      </c>
      <c r="F3018" s="69" t="s">
        <v>1255</v>
      </c>
      <c r="G3018" s="69" t="s">
        <v>3593</v>
      </c>
      <c r="H3018" s="69" t="s">
        <v>3681</v>
      </c>
      <c r="I3018" s="70">
        <v>451.99487582768461</v>
      </c>
      <c r="J3018" s="47" t="s">
        <v>430</v>
      </c>
      <c r="K3018" s="47">
        <v>9.0842823534566204</v>
      </c>
      <c r="L3018" s="71"/>
      <c r="M3018" s="47">
        <v>75</v>
      </c>
      <c r="N3018" s="48">
        <f t="shared" si="283"/>
        <v>0</v>
      </c>
      <c r="O3018" s="48">
        <f t="shared" si="284"/>
        <v>0</v>
      </c>
      <c r="P3018" s="72">
        <f t="shared" si="285"/>
        <v>0</v>
      </c>
      <c r="Q3018" s="73">
        <f t="shared" si="286"/>
        <v>0</v>
      </c>
      <c r="R3018" s="48">
        <f t="shared" si="287"/>
        <v>0</v>
      </c>
      <c r="S3018" s="74">
        <f t="shared" si="288"/>
        <v>55</v>
      </c>
      <c r="T3018" s="6" t="s">
        <v>431</v>
      </c>
      <c r="U3018" s="47" t="s">
        <v>432</v>
      </c>
      <c r="V3018" s="47">
        <v>1</v>
      </c>
      <c r="W3018" s="47">
        <v>1</v>
      </c>
      <c r="X3018" s="47">
        <v>1</v>
      </c>
      <c r="Y3018" s="47">
        <v>1</v>
      </c>
      <c r="Z3018" s="75">
        <v>40855.637777777767</v>
      </c>
      <c r="AA3018" s="6" t="s">
        <v>433</v>
      </c>
      <c r="AB3018" s="47" t="s">
        <v>3575</v>
      </c>
      <c r="AC3018" s="47" t="s">
        <v>10125</v>
      </c>
      <c r="AD3018" s="47" t="s">
        <v>10121</v>
      </c>
      <c r="AE3018" s="47" t="s">
        <v>13341</v>
      </c>
      <c r="AF3018" s="6" t="s">
        <v>13342</v>
      </c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</row>
    <row r="3019" spans="1:43" s="1" customFormat="1" ht="31.5" x14ac:dyDescent="0.25">
      <c r="A3019" s="47">
        <v>3023</v>
      </c>
      <c r="B3019" s="47" t="s">
        <v>13343</v>
      </c>
      <c r="C3019" s="47" t="s">
        <v>3663</v>
      </c>
      <c r="D3019" s="69" t="s">
        <v>3572</v>
      </c>
      <c r="E3019" s="47">
        <v>2004</v>
      </c>
      <c r="F3019" s="69" t="s">
        <v>3657</v>
      </c>
      <c r="G3019" s="69" t="s">
        <v>3593</v>
      </c>
      <c r="H3019" s="69" t="s">
        <v>1255</v>
      </c>
      <c r="I3019" s="70">
        <v>584.27953156653632</v>
      </c>
      <c r="J3019" s="47" t="s">
        <v>430</v>
      </c>
      <c r="K3019" s="47">
        <v>9.0845780189292409</v>
      </c>
      <c r="L3019" s="71"/>
      <c r="M3019" s="47">
        <v>75</v>
      </c>
      <c r="N3019" s="48">
        <f t="shared" si="283"/>
        <v>0</v>
      </c>
      <c r="O3019" s="48">
        <f t="shared" si="284"/>
        <v>0</v>
      </c>
      <c r="P3019" s="72">
        <f t="shared" si="285"/>
        <v>0</v>
      </c>
      <c r="Q3019" s="73">
        <f t="shared" si="286"/>
        <v>0</v>
      </c>
      <c r="R3019" s="48">
        <f t="shared" si="287"/>
        <v>0</v>
      </c>
      <c r="S3019" s="74">
        <f t="shared" si="288"/>
        <v>55</v>
      </c>
      <c r="T3019" s="6" t="s">
        <v>431</v>
      </c>
      <c r="U3019" s="47" t="s">
        <v>432</v>
      </c>
      <c r="V3019" s="47">
        <v>1</v>
      </c>
      <c r="W3019" s="47">
        <v>1</v>
      </c>
      <c r="X3019" s="47">
        <v>1</v>
      </c>
      <c r="Y3019" s="47">
        <v>1</v>
      </c>
      <c r="Z3019" s="75">
        <v>40855.637777777767</v>
      </c>
      <c r="AA3019" s="6" t="s">
        <v>433</v>
      </c>
      <c r="AB3019" s="47" t="s">
        <v>3575</v>
      </c>
      <c r="AC3019" s="47" t="s">
        <v>10072</v>
      </c>
      <c r="AD3019" s="47" t="s">
        <v>13344</v>
      </c>
      <c r="AE3019" s="47" t="s">
        <v>13345</v>
      </c>
      <c r="AF3019" s="6" t="s">
        <v>13346</v>
      </c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</row>
    <row r="3020" spans="1:43" s="1" customFormat="1" ht="31.5" x14ac:dyDescent="0.25">
      <c r="A3020" s="47">
        <v>3024</v>
      </c>
      <c r="B3020" s="47" t="s">
        <v>13347</v>
      </c>
      <c r="C3020" s="47" t="s">
        <v>3663</v>
      </c>
      <c r="D3020" s="69" t="s">
        <v>3572</v>
      </c>
      <c r="E3020" s="47">
        <v>2004</v>
      </c>
      <c r="F3020" s="69" t="s">
        <v>3657</v>
      </c>
      <c r="G3020" s="69" t="s">
        <v>3593</v>
      </c>
      <c r="H3020" s="69" t="s">
        <v>1255</v>
      </c>
      <c r="I3020" s="70">
        <v>549.4162858961721</v>
      </c>
      <c r="J3020" s="47" t="s">
        <v>430</v>
      </c>
      <c r="K3020" s="47">
        <v>9.0848736844018507</v>
      </c>
      <c r="L3020" s="71"/>
      <c r="M3020" s="47">
        <v>75</v>
      </c>
      <c r="N3020" s="48">
        <f t="shared" si="283"/>
        <v>0</v>
      </c>
      <c r="O3020" s="48">
        <f t="shared" si="284"/>
        <v>0</v>
      </c>
      <c r="P3020" s="72">
        <f t="shared" si="285"/>
        <v>0</v>
      </c>
      <c r="Q3020" s="73">
        <f t="shared" si="286"/>
        <v>0</v>
      </c>
      <c r="R3020" s="48">
        <f t="shared" si="287"/>
        <v>0</v>
      </c>
      <c r="S3020" s="74">
        <f t="shared" si="288"/>
        <v>55</v>
      </c>
      <c r="T3020" s="6" t="s">
        <v>431</v>
      </c>
      <c r="U3020" s="47" t="s">
        <v>432</v>
      </c>
      <c r="V3020" s="47">
        <v>1</v>
      </c>
      <c r="W3020" s="47">
        <v>1</v>
      </c>
      <c r="X3020" s="47">
        <v>1</v>
      </c>
      <c r="Y3020" s="47">
        <v>1</v>
      </c>
      <c r="Z3020" s="75">
        <v>40855.637777777767</v>
      </c>
      <c r="AA3020" s="6" t="s">
        <v>433</v>
      </c>
      <c r="AB3020" s="47" t="s">
        <v>3575</v>
      </c>
      <c r="AC3020" s="47" t="s">
        <v>13344</v>
      </c>
      <c r="AD3020" s="47" t="s">
        <v>10067</v>
      </c>
      <c r="AE3020" s="47" t="s">
        <v>13348</v>
      </c>
      <c r="AF3020" s="6" t="s">
        <v>13349</v>
      </c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</row>
    <row r="3021" spans="1:43" s="1" customFormat="1" ht="15.75" x14ac:dyDescent="0.25">
      <c r="A3021" s="47">
        <v>3025</v>
      </c>
      <c r="B3021" s="47" t="s">
        <v>13350</v>
      </c>
      <c r="C3021" s="47" t="s">
        <v>3585</v>
      </c>
      <c r="D3021" s="69" t="s">
        <v>13351</v>
      </c>
      <c r="E3021" s="47">
        <v>2004</v>
      </c>
      <c r="F3021" s="69" t="s">
        <v>6151</v>
      </c>
      <c r="G3021" s="69" t="s">
        <v>9336</v>
      </c>
      <c r="H3021" s="69" t="s">
        <v>3559</v>
      </c>
      <c r="I3021" s="70">
        <v>622.12307801163979</v>
      </c>
      <c r="J3021" s="47" t="s">
        <v>430</v>
      </c>
      <c r="K3021" s="47">
        <v>9.0851693498744694</v>
      </c>
      <c r="L3021" s="71"/>
      <c r="M3021" s="47">
        <v>75</v>
      </c>
      <c r="N3021" s="48">
        <f t="shared" si="283"/>
        <v>0</v>
      </c>
      <c r="O3021" s="48">
        <f t="shared" si="284"/>
        <v>0</v>
      </c>
      <c r="P3021" s="72">
        <f t="shared" si="285"/>
        <v>0</v>
      </c>
      <c r="Q3021" s="73">
        <f t="shared" si="286"/>
        <v>0</v>
      </c>
      <c r="R3021" s="48">
        <f t="shared" si="287"/>
        <v>0</v>
      </c>
      <c r="S3021" s="74">
        <f t="shared" si="288"/>
        <v>55</v>
      </c>
      <c r="T3021" s="6" t="s">
        <v>431</v>
      </c>
      <c r="U3021" s="47" t="s">
        <v>432</v>
      </c>
      <c r="V3021" s="47">
        <v>1</v>
      </c>
      <c r="W3021" s="47">
        <v>1</v>
      </c>
      <c r="X3021" s="47">
        <v>1</v>
      </c>
      <c r="Y3021" s="47">
        <v>1</v>
      </c>
      <c r="Z3021" s="75">
        <v>40855.637777777767</v>
      </c>
      <c r="AA3021" s="6" t="s">
        <v>433</v>
      </c>
      <c r="AB3021" s="47" t="s">
        <v>431</v>
      </c>
      <c r="AC3021" s="47" t="s">
        <v>10007</v>
      </c>
      <c r="AD3021" s="47" t="s">
        <v>13352</v>
      </c>
      <c r="AE3021" s="47" t="s">
        <v>13353</v>
      </c>
      <c r="AF3021" s="6" t="s">
        <v>13354</v>
      </c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</row>
    <row r="3022" spans="1:43" s="1" customFormat="1" ht="31.5" x14ac:dyDescent="0.25">
      <c r="A3022" s="47">
        <v>3026</v>
      </c>
      <c r="B3022" s="47" t="s">
        <v>13355</v>
      </c>
      <c r="C3022" s="47" t="s">
        <v>1664</v>
      </c>
      <c r="D3022" s="69" t="s">
        <v>5538</v>
      </c>
      <c r="E3022" s="47">
        <v>2004</v>
      </c>
      <c r="F3022" s="69" t="s">
        <v>442</v>
      </c>
      <c r="G3022" s="69" t="s">
        <v>1666</v>
      </c>
      <c r="H3022" s="69" t="s">
        <v>1668</v>
      </c>
      <c r="I3022" s="70">
        <v>96.661278748217029</v>
      </c>
      <c r="J3022" s="47" t="s">
        <v>430</v>
      </c>
      <c r="K3022" s="47">
        <v>9.0854650153470793</v>
      </c>
      <c r="L3022" s="71"/>
      <c r="M3022" s="47">
        <v>75</v>
      </c>
      <c r="N3022" s="48">
        <f t="shared" si="283"/>
        <v>0</v>
      </c>
      <c r="O3022" s="48">
        <f t="shared" si="284"/>
        <v>0</v>
      </c>
      <c r="P3022" s="72">
        <f t="shared" si="285"/>
        <v>0</v>
      </c>
      <c r="Q3022" s="73">
        <f t="shared" si="286"/>
        <v>0</v>
      </c>
      <c r="R3022" s="48">
        <f t="shared" si="287"/>
        <v>0</v>
      </c>
      <c r="S3022" s="74">
        <f t="shared" si="288"/>
        <v>55</v>
      </c>
      <c r="T3022" s="6" t="s">
        <v>431</v>
      </c>
      <c r="U3022" s="47" t="s">
        <v>432</v>
      </c>
      <c r="V3022" s="47">
        <v>1</v>
      </c>
      <c r="W3022" s="47">
        <v>1</v>
      </c>
      <c r="X3022" s="47">
        <v>1</v>
      </c>
      <c r="Y3022" s="47">
        <v>1</v>
      </c>
      <c r="Z3022" s="75">
        <v>40855.637777777767</v>
      </c>
      <c r="AA3022" s="6" t="s">
        <v>433</v>
      </c>
      <c r="AB3022" s="47" t="s">
        <v>5539</v>
      </c>
      <c r="AC3022" s="47" t="s">
        <v>13356</v>
      </c>
      <c r="AD3022" s="47" t="s">
        <v>9961</v>
      </c>
      <c r="AE3022" s="47" t="s">
        <v>13357</v>
      </c>
      <c r="AF3022" s="6" t="s">
        <v>13358</v>
      </c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</row>
    <row r="3023" spans="1:43" s="1" customFormat="1" ht="31.5" x14ac:dyDescent="0.25">
      <c r="A3023" s="47">
        <v>3027</v>
      </c>
      <c r="B3023" s="47" t="s">
        <v>13359</v>
      </c>
      <c r="C3023" s="47" t="s">
        <v>1664</v>
      </c>
      <c r="D3023" s="69" t="s">
        <v>5538</v>
      </c>
      <c r="E3023" s="47">
        <v>2004</v>
      </c>
      <c r="F3023" s="69" t="s">
        <v>442</v>
      </c>
      <c r="G3023" s="69" t="s">
        <v>1721</v>
      </c>
      <c r="H3023" s="69" t="s">
        <v>622</v>
      </c>
      <c r="I3023" s="70">
        <v>195.28908583793921</v>
      </c>
      <c r="J3023" s="47" t="s">
        <v>430</v>
      </c>
      <c r="K3023" s="47">
        <v>9.0857606808196998</v>
      </c>
      <c r="L3023" s="71"/>
      <c r="M3023" s="47">
        <v>75</v>
      </c>
      <c r="N3023" s="48">
        <f t="shared" si="283"/>
        <v>0</v>
      </c>
      <c r="O3023" s="48">
        <f t="shared" si="284"/>
        <v>0</v>
      </c>
      <c r="P3023" s="72">
        <f t="shared" si="285"/>
        <v>0</v>
      </c>
      <c r="Q3023" s="73">
        <f t="shared" si="286"/>
        <v>0</v>
      </c>
      <c r="R3023" s="48">
        <f t="shared" si="287"/>
        <v>0</v>
      </c>
      <c r="S3023" s="74">
        <f t="shared" si="288"/>
        <v>55</v>
      </c>
      <c r="T3023" s="6" t="s">
        <v>431</v>
      </c>
      <c r="U3023" s="47" t="s">
        <v>432</v>
      </c>
      <c r="V3023" s="47">
        <v>1</v>
      </c>
      <c r="W3023" s="47">
        <v>1</v>
      </c>
      <c r="X3023" s="47">
        <v>1</v>
      </c>
      <c r="Y3023" s="47">
        <v>1</v>
      </c>
      <c r="Z3023" s="75">
        <v>40855.637777777767</v>
      </c>
      <c r="AA3023" s="6" t="s">
        <v>433</v>
      </c>
      <c r="AB3023" s="47" t="s">
        <v>5539</v>
      </c>
      <c r="AC3023" s="47" t="s">
        <v>9962</v>
      </c>
      <c r="AD3023" s="47" t="s">
        <v>9938</v>
      </c>
      <c r="AE3023" s="47" t="s">
        <v>13360</v>
      </c>
      <c r="AF3023" s="6" t="s">
        <v>13361</v>
      </c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</row>
    <row r="3024" spans="1:43" s="1" customFormat="1" ht="31.5" x14ac:dyDescent="0.25">
      <c r="A3024" s="47">
        <v>3028</v>
      </c>
      <c r="B3024" s="47" t="s">
        <v>13362</v>
      </c>
      <c r="C3024" s="47" t="s">
        <v>1719</v>
      </c>
      <c r="D3024" s="69" t="s">
        <v>5538</v>
      </c>
      <c r="E3024" s="47">
        <v>2004</v>
      </c>
      <c r="F3024" s="69" t="s">
        <v>442</v>
      </c>
      <c r="G3024" s="69" t="s">
        <v>1721</v>
      </c>
      <c r="H3024" s="69" t="s">
        <v>622</v>
      </c>
      <c r="I3024" s="70">
        <v>318.14483480451491</v>
      </c>
      <c r="J3024" s="47" t="s">
        <v>430</v>
      </c>
      <c r="K3024" s="47">
        <v>9.0860563462923096</v>
      </c>
      <c r="L3024" s="71"/>
      <c r="M3024" s="47">
        <v>75</v>
      </c>
      <c r="N3024" s="48">
        <f t="shared" si="283"/>
        <v>0</v>
      </c>
      <c r="O3024" s="48">
        <f t="shared" si="284"/>
        <v>0</v>
      </c>
      <c r="P3024" s="72">
        <f t="shared" si="285"/>
        <v>0</v>
      </c>
      <c r="Q3024" s="73">
        <f t="shared" si="286"/>
        <v>0</v>
      </c>
      <c r="R3024" s="48">
        <f t="shared" si="287"/>
        <v>0</v>
      </c>
      <c r="S3024" s="74">
        <f t="shared" si="288"/>
        <v>55</v>
      </c>
      <c r="T3024" s="6" t="s">
        <v>431</v>
      </c>
      <c r="U3024" s="47" t="s">
        <v>432</v>
      </c>
      <c r="V3024" s="47">
        <v>1</v>
      </c>
      <c r="W3024" s="47">
        <v>1</v>
      </c>
      <c r="X3024" s="47">
        <v>1</v>
      </c>
      <c r="Y3024" s="47">
        <v>1</v>
      </c>
      <c r="Z3024" s="75">
        <v>40855.637777777767</v>
      </c>
      <c r="AA3024" s="6" t="s">
        <v>433</v>
      </c>
      <c r="AB3024" s="47" t="s">
        <v>5539</v>
      </c>
      <c r="AC3024" s="47" t="s">
        <v>2705</v>
      </c>
      <c r="AD3024" s="47" t="s">
        <v>9939</v>
      </c>
      <c r="AE3024" s="47" t="s">
        <v>13363</v>
      </c>
      <c r="AF3024" s="6" t="s">
        <v>13364</v>
      </c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</row>
    <row r="3025" spans="1:43" s="1" customFormat="1" ht="15.75" x14ac:dyDescent="0.25">
      <c r="A3025" s="47">
        <v>3029</v>
      </c>
      <c r="B3025" s="47" t="s">
        <v>13365</v>
      </c>
      <c r="C3025" s="47" t="s">
        <v>9882</v>
      </c>
      <c r="D3025" s="69" t="s">
        <v>3360</v>
      </c>
      <c r="E3025" s="47">
        <v>2004</v>
      </c>
      <c r="F3025" s="69" t="s">
        <v>3369</v>
      </c>
      <c r="G3025" s="69" t="s">
        <v>3362</v>
      </c>
      <c r="H3025" s="69" t="s">
        <v>451</v>
      </c>
      <c r="I3025" s="70">
        <v>471.97959137928422</v>
      </c>
      <c r="J3025" s="47" t="s">
        <v>430</v>
      </c>
      <c r="K3025" s="47">
        <v>9.0863520117649301</v>
      </c>
      <c r="L3025" s="71"/>
      <c r="M3025" s="47">
        <v>75</v>
      </c>
      <c r="N3025" s="48">
        <f t="shared" si="283"/>
        <v>0</v>
      </c>
      <c r="O3025" s="48">
        <f t="shared" si="284"/>
        <v>0</v>
      </c>
      <c r="P3025" s="72">
        <f t="shared" si="285"/>
        <v>0</v>
      </c>
      <c r="Q3025" s="73">
        <f t="shared" si="286"/>
        <v>0</v>
      </c>
      <c r="R3025" s="48">
        <f t="shared" si="287"/>
        <v>0</v>
      </c>
      <c r="S3025" s="74">
        <f t="shared" si="288"/>
        <v>55</v>
      </c>
      <c r="T3025" s="6" t="s">
        <v>431</v>
      </c>
      <c r="U3025" s="47" t="s">
        <v>432</v>
      </c>
      <c r="V3025" s="47">
        <v>1</v>
      </c>
      <c r="W3025" s="47">
        <v>1</v>
      </c>
      <c r="X3025" s="47">
        <v>1</v>
      </c>
      <c r="Y3025" s="47">
        <v>1</v>
      </c>
      <c r="Z3025" s="75">
        <v>40855.637777777767</v>
      </c>
      <c r="AA3025" s="6" t="s">
        <v>433</v>
      </c>
      <c r="AB3025" s="47" t="s">
        <v>3363</v>
      </c>
      <c r="AC3025" s="47" t="s">
        <v>9892</v>
      </c>
      <c r="AD3025" s="47" t="s">
        <v>9883</v>
      </c>
      <c r="AE3025" s="47" t="s">
        <v>13366</v>
      </c>
      <c r="AF3025" s="6" t="s">
        <v>13367</v>
      </c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</row>
    <row r="3026" spans="1:43" s="1" customFormat="1" ht="15.75" x14ac:dyDescent="0.25">
      <c r="A3026" s="47">
        <v>3030</v>
      </c>
      <c r="B3026" s="47" t="s">
        <v>13368</v>
      </c>
      <c r="C3026" s="47" t="s">
        <v>3359</v>
      </c>
      <c r="D3026" s="69" t="s">
        <v>3360</v>
      </c>
      <c r="E3026" s="47">
        <v>2004</v>
      </c>
      <c r="F3026" s="69" t="s">
        <v>3361</v>
      </c>
      <c r="G3026" s="69" t="s">
        <v>3362</v>
      </c>
      <c r="H3026" s="69" t="s">
        <v>3222</v>
      </c>
      <c r="I3026" s="70">
        <v>269.15213456067318</v>
      </c>
      <c r="J3026" s="47" t="s">
        <v>430</v>
      </c>
      <c r="K3026" s="47">
        <v>9.08664767723754</v>
      </c>
      <c r="L3026" s="71"/>
      <c r="M3026" s="47">
        <v>75</v>
      </c>
      <c r="N3026" s="48">
        <f t="shared" si="283"/>
        <v>0</v>
      </c>
      <c r="O3026" s="48">
        <f t="shared" si="284"/>
        <v>0</v>
      </c>
      <c r="P3026" s="72">
        <f t="shared" si="285"/>
        <v>0</v>
      </c>
      <c r="Q3026" s="73">
        <f t="shared" si="286"/>
        <v>0</v>
      </c>
      <c r="R3026" s="48">
        <f t="shared" si="287"/>
        <v>0</v>
      </c>
      <c r="S3026" s="74">
        <f t="shared" si="288"/>
        <v>55</v>
      </c>
      <c r="T3026" s="6" t="s">
        <v>431</v>
      </c>
      <c r="U3026" s="47" t="s">
        <v>432</v>
      </c>
      <c r="V3026" s="47">
        <v>1</v>
      </c>
      <c r="W3026" s="47">
        <v>1</v>
      </c>
      <c r="X3026" s="47">
        <v>1</v>
      </c>
      <c r="Y3026" s="47">
        <v>1</v>
      </c>
      <c r="Z3026" s="75">
        <v>40855.637777777767</v>
      </c>
      <c r="AA3026" s="6" t="s">
        <v>433</v>
      </c>
      <c r="AB3026" s="47" t="s">
        <v>3363</v>
      </c>
      <c r="AC3026" s="47" t="s">
        <v>9875</v>
      </c>
      <c r="AD3026" s="47" t="s">
        <v>3365</v>
      </c>
      <c r="AE3026" s="47" t="s">
        <v>13369</v>
      </c>
      <c r="AF3026" s="6" t="s">
        <v>13370</v>
      </c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</row>
    <row r="3027" spans="1:43" s="1" customFormat="1" ht="15.75" x14ac:dyDescent="0.25">
      <c r="A3027" s="47">
        <v>3031</v>
      </c>
      <c r="B3027" s="47" t="s">
        <v>13371</v>
      </c>
      <c r="C3027" s="47" t="s">
        <v>3359</v>
      </c>
      <c r="D3027" s="69" t="s">
        <v>3360</v>
      </c>
      <c r="E3027" s="47">
        <v>2004</v>
      </c>
      <c r="F3027" s="69" t="s">
        <v>3361</v>
      </c>
      <c r="G3027" s="69" t="s">
        <v>3362</v>
      </c>
      <c r="H3027" s="69" t="s">
        <v>3222</v>
      </c>
      <c r="I3027" s="70">
        <v>355.13301903747748</v>
      </c>
      <c r="J3027" s="47" t="s">
        <v>430</v>
      </c>
      <c r="K3027" s="47">
        <v>9.0869433427101605</v>
      </c>
      <c r="L3027" s="71"/>
      <c r="M3027" s="47">
        <v>75</v>
      </c>
      <c r="N3027" s="48">
        <f t="shared" si="283"/>
        <v>0</v>
      </c>
      <c r="O3027" s="48">
        <f t="shared" si="284"/>
        <v>0</v>
      </c>
      <c r="P3027" s="72">
        <f t="shared" si="285"/>
        <v>0</v>
      </c>
      <c r="Q3027" s="73">
        <f t="shared" si="286"/>
        <v>0</v>
      </c>
      <c r="R3027" s="48">
        <f t="shared" si="287"/>
        <v>0</v>
      </c>
      <c r="S3027" s="74">
        <f t="shared" si="288"/>
        <v>55</v>
      </c>
      <c r="T3027" s="6" t="s">
        <v>431</v>
      </c>
      <c r="U3027" s="47" t="s">
        <v>432</v>
      </c>
      <c r="V3027" s="47">
        <v>1</v>
      </c>
      <c r="W3027" s="47">
        <v>1</v>
      </c>
      <c r="X3027" s="47">
        <v>1</v>
      </c>
      <c r="Y3027" s="47">
        <v>1</v>
      </c>
      <c r="Z3027" s="75">
        <v>40855.637777777767</v>
      </c>
      <c r="AA3027" s="6" t="s">
        <v>433</v>
      </c>
      <c r="AB3027" s="47" t="s">
        <v>3363</v>
      </c>
      <c r="AC3027" s="47" t="s">
        <v>3365</v>
      </c>
      <c r="AD3027" s="47" t="s">
        <v>3364</v>
      </c>
      <c r="AE3027" s="47" t="s">
        <v>13372</v>
      </c>
      <c r="AF3027" s="6" t="s">
        <v>13373</v>
      </c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</row>
    <row r="3028" spans="1:43" s="1" customFormat="1" ht="15.75" x14ac:dyDescent="0.25">
      <c r="A3028" s="47">
        <v>3032</v>
      </c>
      <c r="B3028" s="47" t="s">
        <v>13374</v>
      </c>
      <c r="C3028" s="47" t="s">
        <v>5484</v>
      </c>
      <c r="D3028" s="69" t="s">
        <v>9827</v>
      </c>
      <c r="E3028" s="47">
        <v>1999</v>
      </c>
      <c r="F3028" s="69" t="s">
        <v>5485</v>
      </c>
      <c r="G3028" s="69" t="s">
        <v>3935</v>
      </c>
      <c r="H3028" s="69" t="s">
        <v>9828</v>
      </c>
      <c r="I3028" s="70">
        <v>141.79015725602551</v>
      </c>
      <c r="J3028" s="47" t="s">
        <v>430</v>
      </c>
      <c r="K3028" s="47">
        <v>9.0872390081827703</v>
      </c>
      <c r="L3028" s="71"/>
      <c r="M3028" s="47">
        <v>75</v>
      </c>
      <c r="N3028" s="48">
        <f t="shared" si="283"/>
        <v>0</v>
      </c>
      <c r="O3028" s="48">
        <f t="shared" si="284"/>
        <v>0</v>
      </c>
      <c r="P3028" s="72">
        <f t="shared" si="285"/>
        <v>0</v>
      </c>
      <c r="Q3028" s="73">
        <f t="shared" si="286"/>
        <v>0</v>
      </c>
      <c r="R3028" s="48">
        <f t="shared" si="287"/>
        <v>0</v>
      </c>
      <c r="S3028" s="74">
        <f t="shared" si="288"/>
        <v>50</v>
      </c>
      <c r="T3028" s="6" t="s">
        <v>431</v>
      </c>
      <c r="U3028" s="47" t="s">
        <v>432</v>
      </c>
      <c r="V3028" s="47">
        <v>1</v>
      </c>
      <c r="W3028" s="47">
        <v>1</v>
      </c>
      <c r="X3028" s="47">
        <v>1</v>
      </c>
      <c r="Y3028" s="47">
        <v>1</v>
      </c>
      <c r="Z3028" s="75">
        <v>44272.388668981483</v>
      </c>
      <c r="AA3028" s="6" t="s">
        <v>1221</v>
      </c>
      <c r="AB3028" s="47" t="s">
        <v>431</v>
      </c>
      <c r="AC3028" s="47" t="s">
        <v>9838</v>
      </c>
      <c r="AD3028" s="47"/>
      <c r="AE3028" s="47" t="s">
        <v>13375</v>
      </c>
      <c r="AF3028" s="6" t="s">
        <v>13376</v>
      </c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</row>
    <row r="3029" spans="1:43" s="1" customFormat="1" ht="15.75" x14ac:dyDescent="0.25">
      <c r="A3029" s="47">
        <v>3033</v>
      </c>
      <c r="B3029" s="47" t="s">
        <v>13377</v>
      </c>
      <c r="C3029" s="47" t="s">
        <v>5484</v>
      </c>
      <c r="D3029" s="69" t="s">
        <v>9827</v>
      </c>
      <c r="E3029" s="47">
        <v>1999</v>
      </c>
      <c r="F3029" s="69" t="s">
        <v>5485</v>
      </c>
      <c r="G3029" s="69" t="s">
        <v>3935</v>
      </c>
      <c r="H3029" s="69" t="s">
        <v>9828</v>
      </c>
      <c r="I3029" s="70">
        <v>302.17094381642039</v>
      </c>
      <c r="J3029" s="47" t="s">
        <v>430</v>
      </c>
      <c r="K3029" s="47">
        <v>9.0875346736553908</v>
      </c>
      <c r="L3029" s="71"/>
      <c r="M3029" s="47">
        <v>75</v>
      </c>
      <c r="N3029" s="48">
        <f t="shared" si="283"/>
        <v>0</v>
      </c>
      <c r="O3029" s="48">
        <f t="shared" si="284"/>
        <v>0</v>
      </c>
      <c r="P3029" s="72">
        <f t="shared" si="285"/>
        <v>0</v>
      </c>
      <c r="Q3029" s="73">
        <f t="shared" si="286"/>
        <v>0</v>
      </c>
      <c r="R3029" s="48">
        <f t="shared" si="287"/>
        <v>0</v>
      </c>
      <c r="S3029" s="74">
        <f t="shared" si="288"/>
        <v>50</v>
      </c>
      <c r="T3029" s="6" t="s">
        <v>431</v>
      </c>
      <c r="U3029" s="47" t="s">
        <v>432</v>
      </c>
      <c r="V3029" s="47">
        <v>1</v>
      </c>
      <c r="W3029" s="47">
        <v>1</v>
      </c>
      <c r="X3029" s="47">
        <v>1</v>
      </c>
      <c r="Y3029" s="47">
        <v>1</v>
      </c>
      <c r="Z3029" s="75">
        <v>44272.388310185182</v>
      </c>
      <c r="AA3029" s="6" t="s">
        <v>1221</v>
      </c>
      <c r="AB3029" s="47" t="s">
        <v>431</v>
      </c>
      <c r="AC3029" s="47" t="s">
        <v>9837</v>
      </c>
      <c r="AD3029" s="47"/>
      <c r="AE3029" s="47" t="s">
        <v>13378</v>
      </c>
      <c r="AF3029" s="6" t="s">
        <v>13379</v>
      </c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</row>
    <row r="3030" spans="1:43" s="1" customFormat="1" ht="15.75" x14ac:dyDescent="0.25">
      <c r="A3030" s="47">
        <v>3034</v>
      </c>
      <c r="B3030" s="47" t="s">
        <v>13380</v>
      </c>
      <c r="C3030" s="47" t="s">
        <v>4847</v>
      </c>
      <c r="D3030" s="69" t="s">
        <v>4848</v>
      </c>
      <c r="E3030" s="47">
        <v>1980</v>
      </c>
      <c r="F3030" s="69" t="s">
        <v>562</v>
      </c>
      <c r="G3030" s="69" t="s">
        <v>4841</v>
      </c>
      <c r="H3030" s="69" t="s">
        <v>451</v>
      </c>
      <c r="I3030" s="70">
        <v>516.5236929811183</v>
      </c>
      <c r="J3030" s="47" t="s">
        <v>799</v>
      </c>
      <c r="K3030" s="47">
        <v>9.0878303391280006</v>
      </c>
      <c r="L3030" s="71"/>
      <c r="M3030" s="47">
        <v>75</v>
      </c>
      <c r="N3030" s="48">
        <f t="shared" si="283"/>
        <v>0</v>
      </c>
      <c r="O3030" s="48">
        <f t="shared" si="284"/>
        <v>0</v>
      </c>
      <c r="P3030" s="72">
        <f t="shared" si="285"/>
        <v>0</v>
      </c>
      <c r="Q3030" s="73">
        <f t="shared" si="286"/>
        <v>0</v>
      </c>
      <c r="R3030" s="48">
        <f t="shared" si="287"/>
        <v>0</v>
      </c>
      <c r="S3030" s="74">
        <f t="shared" si="288"/>
        <v>31</v>
      </c>
      <c r="T3030" s="6" t="s">
        <v>431</v>
      </c>
      <c r="U3030" s="47" t="s">
        <v>432</v>
      </c>
      <c r="V3030" s="47">
        <v>1</v>
      </c>
      <c r="W3030" s="47">
        <v>1</v>
      </c>
      <c r="X3030" s="47">
        <v>1</v>
      </c>
      <c r="Y3030" s="47">
        <v>1</v>
      </c>
      <c r="Z3030" s="75">
        <v>40855.637777777767</v>
      </c>
      <c r="AA3030" s="6" t="s">
        <v>433</v>
      </c>
      <c r="AB3030" s="47" t="s">
        <v>1745</v>
      </c>
      <c r="AC3030" s="47" t="s">
        <v>4850</v>
      </c>
      <c r="AD3030" s="47" t="s">
        <v>4842</v>
      </c>
      <c r="AE3030" s="47" t="s">
        <v>13381</v>
      </c>
      <c r="AF3030" s="6" t="s">
        <v>13382</v>
      </c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</row>
    <row r="3031" spans="1:43" s="1" customFormat="1" ht="15.75" x14ac:dyDescent="0.25">
      <c r="A3031" s="47">
        <v>3035</v>
      </c>
      <c r="B3031" s="47" t="s">
        <v>13383</v>
      </c>
      <c r="C3031" s="47" t="s">
        <v>1246</v>
      </c>
      <c r="D3031" s="69" t="s">
        <v>3749</v>
      </c>
      <c r="E3031" s="47">
        <v>2002</v>
      </c>
      <c r="F3031" s="69" t="s">
        <v>3704</v>
      </c>
      <c r="G3031" s="69" t="s">
        <v>1948</v>
      </c>
      <c r="H3031" s="69" t="s">
        <v>443</v>
      </c>
      <c r="I3031" s="70">
        <v>551.9868501263735</v>
      </c>
      <c r="J3031" s="47" t="s">
        <v>430</v>
      </c>
      <c r="K3031" s="47">
        <v>9.0881260046006194</v>
      </c>
      <c r="L3031" s="71"/>
      <c r="M3031" s="47">
        <v>75</v>
      </c>
      <c r="N3031" s="48">
        <f t="shared" si="283"/>
        <v>0</v>
      </c>
      <c r="O3031" s="48">
        <f t="shared" si="284"/>
        <v>0</v>
      </c>
      <c r="P3031" s="72">
        <f t="shared" si="285"/>
        <v>0</v>
      </c>
      <c r="Q3031" s="73">
        <f t="shared" si="286"/>
        <v>0</v>
      </c>
      <c r="R3031" s="48">
        <f t="shared" si="287"/>
        <v>0</v>
      </c>
      <c r="S3031" s="74">
        <f t="shared" si="288"/>
        <v>53</v>
      </c>
      <c r="T3031" s="6" t="s">
        <v>3727</v>
      </c>
      <c r="U3031" s="47" t="s">
        <v>432</v>
      </c>
      <c r="V3031" s="47">
        <v>1</v>
      </c>
      <c r="W3031" s="47">
        <v>1</v>
      </c>
      <c r="X3031" s="47">
        <v>1</v>
      </c>
      <c r="Y3031" s="47">
        <v>1</v>
      </c>
      <c r="Z3031" s="75">
        <v>40855.637789351851</v>
      </c>
      <c r="AA3031" s="6" t="s">
        <v>433</v>
      </c>
      <c r="AB3031" s="47" t="s">
        <v>3750</v>
      </c>
      <c r="AC3031" s="47" t="s">
        <v>3781</v>
      </c>
      <c r="AD3031" s="47" t="s">
        <v>10567</v>
      </c>
      <c r="AE3031" s="47" t="s">
        <v>13384</v>
      </c>
      <c r="AF3031" s="6" t="s">
        <v>13385</v>
      </c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</row>
    <row r="3032" spans="1:43" s="1" customFormat="1" ht="47.25" x14ac:dyDescent="0.25">
      <c r="A3032" s="47">
        <v>3036</v>
      </c>
      <c r="B3032" s="47" t="s">
        <v>13386</v>
      </c>
      <c r="C3032" s="47" t="s">
        <v>2406</v>
      </c>
      <c r="D3032" s="69" t="s">
        <v>3703</v>
      </c>
      <c r="E3032" s="47">
        <v>2004</v>
      </c>
      <c r="F3032" s="69" t="s">
        <v>1948</v>
      </c>
      <c r="G3032" s="69" t="s">
        <v>3786</v>
      </c>
      <c r="H3032" s="69" t="s">
        <v>4859</v>
      </c>
      <c r="I3032" s="70">
        <v>83.706131882956811</v>
      </c>
      <c r="J3032" s="47" t="s">
        <v>430</v>
      </c>
      <c r="K3032" s="47">
        <v>9.0884216700732292</v>
      </c>
      <c r="L3032" s="71"/>
      <c r="M3032" s="47">
        <v>75</v>
      </c>
      <c r="N3032" s="48">
        <f t="shared" si="283"/>
        <v>0</v>
      </c>
      <c r="O3032" s="48">
        <f t="shared" si="284"/>
        <v>0</v>
      </c>
      <c r="P3032" s="72">
        <f t="shared" si="285"/>
        <v>0</v>
      </c>
      <c r="Q3032" s="73">
        <f t="shared" si="286"/>
        <v>0</v>
      </c>
      <c r="R3032" s="48">
        <f t="shared" si="287"/>
        <v>0</v>
      </c>
      <c r="S3032" s="74">
        <f t="shared" si="288"/>
        <v>55</v>
      </c>
      <c r="T3032" s="6" t="s">
        <v>431</v>
      </c>
      <c r="U3032" s="47" t="s">
        <v>432</v>
      </c>
      <c r="V3032" s="47">
        <v>1</v>
      </c>
      <c r="W3032" s="47">
        <v>1</v>
      </c>
      <c r="X3032" s="47">
        <v>1</v>
      </c>
      <c r="Y3032" s="47">
        <v>1</v>
      </c>
      <c r="Z3032" s="75">
        <v>40855.637789351851</v>
      </c>
      <c r="AA3032" s="6" t="s">
        <v>433</v>
      </c>
      <c r="AB3032" s="47" t="s">
        <v>3705</v>
      </c>
      <c r="AC3032" s="47" t="s">
        <v>4861</v>
      </c>
      <c r="AD3032" s="47" t="s">
        <v>10623</v>
      </c>
      <c r="AE3032" s="47" t="s">
        <v>13387</v>
      </c>
      <c r="AF3032" s="6" t="s">
        <v>13388</v>
      </c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</row>
    <row r="3033" spans="1:43" s="1" customFormat="1" ht="15.75" x14ac:dyDescent="0.25">
      <c r="A3033" s="47">
        <v>3037</v>
      </c>
      <c r="B3033" s="47" t="s">
        <v>13389</v>
      </c>
      <c r="C3033" s="47" t="s">
        <v>5602</v>
      </c>
      <c r="D3033" s="69" t="s">
        <v>5603</v>
      </c>
      <c r="E3033" s="47">
        <v>2004</v>
      </c>
      <c r="F3033" s="69" t="s">
        <v>428</v>
      </c>
      <c r="G3033" s="69" t="s">
        <v>3889</v>
      </c>
      <c r="H3033" s="69" t="s">
        <v>905</v>
      </c>
      <c r="I3033" s="70">
        <v>510.75513525352051</v>
      </c>
      <c r="J3033" s="47" t="s">
        <v>430</v>
      </c>
      <c r="K3033" s="47">
        <v>9.0887173355458497</v>
      </c>
      <c r="L3033" s="71"/>
      <c r="M3033" s="47">
        <v>75</v>
      </c>
      <c r="N3033" s="48">
        <f t="shared" si="283"/>
        <v>0</v>
      </c>
      <c r="O3033" s="48">
        <f t="shared" si="284"/>
        <v>0</v>
      </c>
      <c r="P3033" s="72">
        <f t="shared" si="285"/>
        <v>0</v>
      </c>
      <c r="Q3033" s="73">
        <f t="shared" si="286"/>
        <v>0</v>
      </c>
      <c r="R3033" s="48">
        <f t="shared" si="287"/>
        <v>0</v>
      </c>
      <c r="S3033" s="74">
        <f t="shared" si="288"/>
        <v>55</v>
      </c>
      <c r="T3033" s="6" t="s">
        <v>431</v>
      </c>
      <c r="U3033" s="47" t="s">
        <v>432</v>
      </c>
      <c r="V3033" s="47">
        <v>1</v>
      </c>
      <c r="W3033" s="47">
        <v>1</v>
      </c>
      <c r="X3033" s="47">
        <v>1</v>
      </c>
      <c r="Y3033" s="47">
        <v>1</v>
      </c>
      <c r="Z3033" s="75">
        <v>40855.637789351851</v>
      </c>
      <c r="AA3033" s="6" t="s">
        <v>433</v>
      </c>
      <c r="AB3033" s="47" t="s">
        <v>3890</v>
      </c>
      <c r="AC3033" s="47" t="s">
        <v>5605</v>
      </c>
      <c r="AD3033" s="47" t="s">
        <v>13390</v>
      </c>
      <c r="AE3033" s="47" t="s">
        <v>13391</v>
      </c>
      <c r="AF3033" s="6" t="s">
        <v>13392</v>
      </c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</row>
    <row r="3034" spans="1:43" s="1" customFormat="1" ht="15.75" x14ac:dyDescent="0.25">
      <c r="A3034" s="47">
        <v>3038</v>
      </c>
      <c r="B3034" s="47" t="s">
        <v>13393</v>
      </c>
      <c r="C3034" s="47" t="s">
        <v>1684</v>
      </c>
      <c r="D3034" s="69" t="s">
        <v>5603</v>
      </c>
      <c r="E3034" s="47">
        <v>2004</v>
      </c>
      <c r="F3034" s="69" t="s">
        <v>428</v>
      </c>
      <c r="G3034" s="69" t="s">
        <v>3889</v>
      </c>
      <c r="H3034" s="69" t="s">
        <v>905</v>
      </c>
      <c r="I3034" s="70">
        <v>341.31346694971461</v>
      </c>
      <c r="J3034" s="47" t="s">
        <v>430</v>
      </c>
      <c r="K3034" s="47">
        <v>9.0890130010184595</v>
      </c>
      <c r="L3034" s="71"/>
      <c r="M3034" s="47">
        <v>75</v>
      </c>
      <c r="N3034" s="48">
        <f t="shared" si="283"/>
        <v>0</v>
      </c>
      <c r="O3034" s="48">
        <f t="shared" si="284"/>
        <v>0</v>
      </c>
      <c r="P3034" s="72">
        <f t="shared" si="285"/>
        <v>0</v>
      </c>
      <c r="Q3034" s="73">
        <f t="shared" si="286"/>
        <v>0</v>
      </c>
      <c r="R3034" s="48">
        <f t="shared" si="287"/>
        <v>0</v>
      </c>
      <c r="S3034" s="74">
        <f t="shared" si="288"/>
        <v>55</v>
      </c>
      <c r="T3034" s="6" t="s">
        <v>431</v>
      </c>
      <c r="U3034" s="47" t="s">
        <v>432</v>
      </c>
      <c r="V3034" s="47">
        <v>1</v>
      </c>
      <c r="W3034" s="47">
        <v>1</v>
      </c>
      <c r="X3034" s="47">
        <v>1</v>
      </c>
      <c r="Y3034" s="47">
        <v>1</v>
      </c>
      <c r="Z3034" s="75">
        <v>44277.371134259258</v>
      </c>
      <c r="AA3034" s="6" t="s">
        <v>1221</v>
      </c>
      <c r="AB3034" s="47" t="s">
        <v>3890</v>
      </c>
      <c r="AC3034" s="47" t="s">
        <v>13394</v>
      </c>
      <c r="AD3034" s="47" t="s">
        <v>3891</v>
      </c>
      <c r="AE3034" s="47" t="s">
        <v>13395</v>
      </c>
      <c r="AF3034" s="6" t="s">
        <v>13396</v>
      </c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</row>
    <row r="3035" spans="1:43" s="1" customFormat="1" ht="31.5" x14ac:dyDescent="0.25">
      <c r="A3035" s="47">
        <v>3039</v>
      </c>
      <c r="B3035" s="47" t="s">
        <v>13397</v>
      </c>
      <c r="C3035" s="47" t="s">
        <v>2924</v>
      </c>
      <c r="D3035" s="69" t="s">
        <v>2925</v>
      </c>
      <c r="E3035" s="47">
        <v>2003</v>
      </c>
      <c r="F3035" s="69" t="s">
        <v>904</v>
      </c>
      <c r="G3035" s="69" t="s">
        <v>812</v>
      </c>
      <c r="H3035" s="69" t="s">
        <v>1677</v>
      </c>
      <c r="I3035" s="70">
        <v>44.637596958042003</v>
      </c>
      <c r="J3035" s="47" t="s">
        <v>430</v>
      </c>
      <c r="K3035" s="47">
        <v>9.08930866649108</v>
      </c>
      <c r="L3035" s="71"/>
      <c r="M3035" s="47">
        <v>75</v>
      </c>
      <c r="N3035" s="48">
        <f t="shared" ref="N3035:N3098" si="289">IF(K3035=4,100,IF(K3035=6,140,IF(K3035=8,160,IF(K3035=10,180,IF(K3035=12,200,IF(K3035=14,225,IF(K3035=16,275,IF(K3035=18,350,0))))))))</f>
        <v>0</v>
      </c>
      <c r="O3035" s="48">
        <f t="shared" si="284"/>
        <v>0</v>
      </c>
      <c r="P3035" s="72">
        <f t="shared" si="285"/>
        <v>0</v>
      </c>
      <c r="Q3035" s="73">
        <f t="shared" si="286"/>
        <v>0</v>
      </c>
      <c r="R3035" s="48">
        <f t="shared" si="287"/>
        <v>0</v>
      </c>
      <c r="S3035" s="74">
        <f t="shared" si="288"/>
        <v>54</v>
      </c>
      <c r="T3035" s="6" t="s">
        <v>431</v>
      </c>
      <c r="U3035" s="47" t="s">
        <v>432</v>
      </c>
      <c r="V3035" s="47">
        <v>1</v>
      </c>
      <c r="W3035" s="47">
        <v>1</v>
      </c>
      <c r="X3035" s="47">
        <v>1</v>
      </c>
      <c r="Y3035" s="47">
        <v>1</v>
      </c>
      <c r="Z3035" s="75">
        <v>40855.637789351851</v>
      </c>
      <c r="AA3035" s="6" t="s">
        <v>433</v>
      </c>
      <c r="AB3035" s="47" t="s">
        <v>2926</v>
      </c>
      <c r="AC3035" s="47" t="s">
        <v>10474</v>
      </c>
      <c r="AD3035" s="47" t="s">
        <v>13398</v>
      </c>
      <c r="AE3035" s="47" t="s">
        <v>13399</v>
      </c>
      <c r="AF3035" s="6" t="s">
        <v>13400</v>
      </c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</row>
    <row r="3036" spans="1:43" s="1" customFormat="1" ht="15.75" x14ac:dyDescent="0.25">
      <c r="A3036" s="47">
        <v>3040</v>
      </c>
      <c r="B3036" s="47" t="s">
        <v>13401</v>
      </c>
      <c r="C3036" s="47" t="s">
        <v>4524</v>
      </c>
      <c r="D3036" s="69" t="s">
        <v>5609</v>
      </c>
      <c r="E3036" s="47">
        <v>2002</v>
      </c>
      <c r="F3036" s="69" t="s">
        <v>1677</v>
      </c>
      <c r="G3036" s="69" t="s">
        <v>904</v>
      </c>
      <c r="H3036" s="69" t="s">
        <v>451</v>
      </c>
      <c r="I3036" s="70">
        <v>99.84048137095273</v>
      </c>
      <c r="J3036" s="47" t="s">
        <v>430</v>
      </c>
      <c r="K3036" s="47">
        <v>9.0896043319636899</v>
      </c>
      <c r="L3036" s="71"/>
      <c r="M3036" s="47">
        <v>75</v>
      </c>
      <c r="N3036" s="48">
        <f t="shared" si="289"/>
        <v>0</v>
      </c>
      <c r="O3036" s="48">
        <f t="shared" si="284"/>
        <v>0</v>
      </c>
      <c r="P3036" s="72">
        <f t="shared" si="285"/>
        <v>0</v>
      </c>
      <c r="Q3036" s="73">
        <f t="shared" si="286"/>
        <v>0</v>
      </c>
      <c r="R3036" s="48">
        <f t="shared" si="287"/>
        <v>0</v>
      </c>
      <c r="S3036" s="74">
        <f t="shared" si="288"/>
        <v>53</v>
      </c>
      <c r="T3036" s="6" t="s">
        <v>431</v>
      </c>
      <c r="U3036" s="47" t="s">
        <v>432</v>
      </c>
      <c r="V3036" s="47">
        <v>1</v>
      </c>
      <c r="W3036" s="47">
        <v>1</v>
      </c>
      <c r="X3036" s="47">
        <v>1</v>
      </c>
      <c r="Y3036" s="47">
        <v>1</v>
      </c>
      <c r="Z3036" s="75">
        <v>40855.637789351851</v>
      </c>
      <c r="AA3036" s="6" t="s">
        <v>433</v>
      </c>
      <c r="AB3036" s="47" t="s">
        <v>5611</v>
      </c>
      <c r="AC3036" s="47" t="s">
        <v>10409</v>
      </c>
      <c r="AD3036" s="47" t="s">
        <v>11111</v>
      </c>
      <c r="AE3036" s="47" t="s">
        <v>13402</v>
      </c>
      <c r="AF3036" s="6" t="s">
        <v>13403</v>
      </c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</row>
    <row r="3037" spans="1:43" s="1" customFormat="1" ht="15.75" x14ac:dyDescent="0.25">
      <c r="A3037" s="47">
        <v>3041</v>
      </c>
      <c r="B3037" s="47" t="s">
        <v>13404</v>
      </c>
      <c r="C3037" s="47" t="s">
        <v>1684</v>
      </c>
      <c r="D3037" s="69" t="s">
        <v>1685</v>
      </c>
      <c r="E3037" s="47">
        <v>1979</v>
      </c>
      <c r="F3037" s="69" t="s">
        <v>1677</v>
      </c>
      <c r="G3037" s="69" t="s">
        <v>904</v>
      </c>
      <c r="H3037" s="69" t="s">
        <v>1676</v>
      </c>
      <c r="I3037" s="70">
        <v>193.64799826871339</v>
      </c>
      <c r="J3037" s="47" t="s">
        <v>430</v>
      </c>
      <c r="K3037" s="47">
        <v>9.0898999974363104</v>
      </c>
      <c r="L3037" s="71"/>
      <c r="M3037" s="47">
        <v>75</v>
      </c>
      <c r="N3037" s="48">
        <f t="shared" si="289"/>
        <v>0</v>
      </c>
      <c r="O3037" s="48">
        <f t="shared" si="284"/>
        <v>0</v>
      </c>
      <c r="P3037" s="72">
        <f t="shared" si="285"/>
        <v>0</v>
      </c>
      <c r="Q3037" s="73">
        <f t="shared" si="286"/>
        <v>0</v>
      </c>
      <c r="R3037" s="48">
        <f t="shared" si="287"/>
        <v>0</v>
      </c>
      <c r="S3037" s="74">
        <f t="shared" si="288"/>
        <v>30</v>
      </c>
      <c r="T3037" s="6" t="s">
        <v>431</v>
      </c>
      <c r="U3037" s="47" t="s">
        <v>432</v>
      </c>
      <c r="V3037" s="47">
        <v>1</v>
      </c>
      <c r="W3037" s="47">
        <v>1</v>
      </c>
      <c r="X3037" s="47">
        <v>1</v>
      </c>
      <c r="Y3037" s="47">
        <v>1</v>
      </c>
      <c r="Z3037" s="75">
        <v>40855.637789351851</v>
      </c>
      <c r="AA3037" s="6" t="s">
        <v>433</v>
      </c>
      <c r="AB3037" s="47" t="s">
        <v>1686</v>
      </c>
      <c r="AC3037" s="47" t="s">
        <v>11776</v>
      </c>
      <c r="AD3037" s="47" t="s">
        <v>13405</v>
      </c>
      <c r="AE3037" s="47" t="s">
        <v>13406</v>
      </c>
      <c r="AF3037" s="6" t="s">
        <v>13407</v>
      </c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</row>
    <row r="3038" spans="1:43" s="1" customFormat="1" ht="15.75" x14ac:dyDescent="0.25">
      <c r="A3038" s="47">
        <v>3042</v>
      </c>
      <c r="B3038" s="47" t="s">
        <v>13408</v>
      </c>
      <c r="C3038" s="47" t="s">
        <v>4524</v>
      </c>
      <c r="D3038" s="69" t="s">
        <v>5609</v>
      </c>
      <c r="E3038" s="47">
        <v>2002</v>
      </c>
      <c r="F3038" s="69" t="s">
        <v>904</v>
      </c>
      <c r="G3038" s="69" t="s">
        <v>4511</v>
      </c>
      <c r="H3038" s="69" t="s">
        <v>5610</v>
      </c>
      <c r="I3038" s="70">
        <v>57.475843770028447</v>
      </c>
      <c r="J3038" s="47" t="s">
        <v>430</v>
      </c>
      <c r="K3038" s="47">
        <v>9.0901956629089202</v>
      </c>
      <c r="L3038" s="71"/>
      <c r="M3038" s="47">
        <v>75</v>
      </c>
      <c r="N3038" s="48">
        <f t="shared" si="289"/>
        <v>0</v>
      </c>
      <c r="O3038" s="48">
        <f t="shared" si="284"/>
        <v>0</v>
      </c>
      <c r="P3038" s="72">
        <f t="shared" si="285"/>
        <v>0</v>
      </c>
      <c r="Q3038" s="73">
        <f t="shared" si="286"/>
        <v>0</v>
      </c>
      <c r="R3038" s="48">
        <f t="shared" si="287"/>
        <v>0</v>
      </c>
      <c r="S3038" s="74">
        <f t="shared" si="288"/>
        <v>53</v>
      </c>
      <c r="T3038" s="6" t="s">
        <v>431</v>
      </c>
      <c r="U3038" s="47" t="s">
        <v>432</v>
      </c>
      <c r="V3038" s="47">
        <v>1</v>
      </c>
      <c r="W3038" s="47">
        <v>1</v>
      </c>
      <c r="X3038" s="47">
        <v>1</v>
      </c>
      <c r="Y3038" s="47">
        <v>1</v>
      </c>
      <c r="Z3038" s="75">
        <v>40855.637789351851</v>
      </c>
      <c r="AA3038" s="6" t="s">
        <v>433</v>
      </c>
      <c r="AB3038" s="47" t="s">
        <v>5611</v>
      </c>
      <c r="AC3038" s="47" t="s">
        <v>11255</v>
      </c>
      <c r="AD3038" s="47" t="s">
        <v>10373</v>
      </c>
      <c r="AE3038" s="47" t="s">
        <v>13409</v>
      </c>
      <c r="AF3038" s="6" t="s">
        <v>13410</v>
      </c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</row>
    <row r="3039" spans="1:43" s="1" customFormat="1" ht="15.75" x14ac:dyDescent="0.25">
      <c r="A3039" s="47">
        <v>3043</v>
      </c>
      <c r="B3039" s="47" t="s">
        <v>13411</v>
      </c>
      <c r="C3039" s="47" t="s">
        <v>1735</v>
      </c>
      <c r="D3039" s="69" t="s">
        <v>5609</v>
      </c>
      <c r="E3039" s="47">
        <v>2002</v>
      </c>
      <c r="F3039" s="69" t="s">
        <v>904</v>
      </c>
      <c r="G3039" s="69" t="s">
        <v>1736</v>
      </c>
      <c r="H3039" s="69" t="s">
        <v>4511</v>
      </c>
      <c r="I3039" s="70">
        <v>185.47407592834429</v>
      </c>
      <c r="J3039" s="47" t="s">
        <v>430</v>
      </c>
      <c r="K3039" s="47">
        <v>9.0904913283815407</v>
      </c>
      <c r="L3039" s="71"/>
      <c r="M3039" s="47">
        <v>75</v>
      </c>
      <c r="N3039" s="48">
        <f t="shared" si="289"/>
        <v>0</v>
      </c>
      <c r="O3039" s="48">
        <f t="shared" si="284"/>
        <v>0</v>
      </c>
      <c r="P3039" s="72">
        <f t="shared" si="285"/>
        <v>0</v>
      </c>
      <c r="Q3039" s="73">
        <f t="shared" si="286"/>
        <v>0</v>
      </c>
      <c r="R3039" s="48">
        <f t="shared" si="287"/>
        <v>0</v>
      </c>
      <c r="S3039" s="74">
        <f t="shared" si="288"/>
        <v>53</v>
      </c>
      <c r="T3039" s="6" t="s">
        <v>431</v>
      </c>
      <c r="U3039" s="47" t="s">
        <v>432</v>
      </c>
      <c r="V3039" s="47">
        <v>1</v>
      </c>
      <c r="W3039" s="47">
        <v>1</v>
      </c>
      <c r="X3039" s="47">
        <v>1</v>
      </c>
      <c r="Y3039" s="47">
        <v>1</v>
      </c>
      <c r="Z3039" s="75">
        <v>40855.637789351851</v>
      </c>
      <c r="AA3039" s="6" t="s">
        <v>433</v>
      </c>
      <c r="AB3039" s="47" t="s">
        <v>5611</v>
      </c>
      <c r="AC3039" s="47" t="s">
        <v>10374</v>
      </c>
      <c r="AD3039" s="47" t="s">
        <v>10368</v>
      </c>
      <c r="AE3039" s="47" t="s">
        <v>13412</v>
      </c>
      <c r="AF3039" s="6" t="s">
        <v>13413</v>
      </c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</row>
    <row r="3040" spans="1:43" s="1" customFormat="1" ht="15.75" x14ac:dyDescent="0.25">
      <c r="A3040" s="47">
        <v>3044</v>
      </c>
      <c r="B3040" s="47" t="s">
        <v>13414</v>
      </c>
      <c r="C3040" s="47" t="s">
        <v>4150</v>
      </c>
      <c r="D3040" s="69" t="s">
        <v>4151</v>
      </c>
      <c r="E3040" s="47">
        <v>2002</v>
      </c>
      <c r="F3040" s="69" t="s">
        <v>4152</v>
      </c>
      <c r="G3040" s="69" t="s">
        <v>4153</v>
      </c>
      <c r="H3040" s="69" t="s">
        <v>451</v>
      </c>
      <c r="I3040" s="70">
        <v>345.32137859585299</v>
      </c>
      <c r="J3040" s="47" t="s">
        <v>430</v>
      </c>
      <c r="K3040" s="47">
        <v>9.0907869938541506</v>
      </c>
      <c r="L3040" s="71"/>
      <c r="M3040" s="47">
        <v>75</v>
      </c>
      <c r="N3040" s="48">
        <f t="shared" si="289"/>
        <v>0</v>
      </c>
      <c r="O3040" s="48">
        <f t="shared" si="284"/>
        <v>0</v>
      </c>
      <c r="P3040" s="72">
        <f t="shared" si="285"/>
        <v>0</v>
      </c>
      <c r="Q3040" s="73">
        <f t="shared" si="286"/>
        <v>0</v>
      </c>
      <c r="R3040" s="48">
        <f t="shared" si="287"/>
        <v>0</v>
      </c>
      <c r="S3040" s="74">
        <f t="shared" si="288"/>
        <v>53</v>
      </c>
      <c r="T3040" s="6" t="s">
        <v>431</v>
      </c>
      <c r="U3040" s="47" t="s">
        <v>432</v>
      </c>
      <c r="V3040" s="47">
        <v>1</v>
      </c>
      <c r="W3040" s="47">
        <v>1</v>
      </c>
      <c r="X3040" s="47">
        <v>1</v>
      </c>
      <c r="Y3040" s="47">
        <v>1</v>
      </c>
      <c r="Z3040" s="75">
        <v>40855.637789351851</v>
      </c>
      <c r="AA3040" s="6" t="s">
        <v>433</v>
      </c>
      <c r="AB3040" s="47" t="s">
        <v>4154</v>
      </c>
      <c r="AC3040" s="47" t="s">
        <v>10364</v>
      </c>
      <c r="AD3040" s="47" t="s">
        <v>4155</v>
      </c>
      <c r="AE3040" s="47" t="s">
        <v>13415</v>
      </c>
      <c r="AF3040" s="6" t="s">
        <v>13416</v>
      </c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</row>
    <row r="3041" spans="1:43" s="1" customFormat="1" ht="15.75" x14ac:dyDescent="0.25">
      <c r="A3041" s="47">
        <v>3045</v>
      </c>
      <c r="B3041" s="47" t="s">
        <v>13417</v>
      </c>
      <c r="C3041" s="47" t="s">
        <v>4150</v>
      </c>
      <c r="D3041" s="69" t="s">
        <v>4151</v>
      </c>
      <c r="E3041" s="47">
        <v>2002</v>
      </c>
      <c r="F3041" s="69" t="s">
        <v>4165</v>
      </c>
      <c r="G3041" s="69" t="s">
        <v>4166</v>
      </c>
      <c r="H3041" s="69" t="s">
        <v>451</v>
      </c>
      <c r="I3041" s="70">
        <v>268.47392296704658</v>
      </c>
      <c r="J3041" s="47" t="s">
        <v>430</v>
      </c>
      <c r="K3041" s="47">
        <v>9.0910826593267693</v>
      </c>
      <c r="L3041" s="71"/>
      <c r="M3041" s="47">
        <v>75</v>
      </c>
      <c r="N3041" s="48">
        <f t="shared" si="289"/>
        <v>0</v>
      </c>
      <c r="O3041" s="48">
        <f t="shared" si="284"/>
        <v>0</v>
      </c>
      <c r="P3041" s="72">
        <f t="shared" si="285"/>
        <v>0</v>
      </c>
      <c r="Q3041" s="73">
        <f t="shared" si="286"/>
        <v>0</v>
      </c>
      <c r="R3041" s="48">
        <f t="shared" si="287"/>
        <v>0</v>
      </c>
      <c r="S3041" s="74">
        <f t="shared" si="288"/>
        <v>53</v>
      </c>
      <c r="T3041" s="6" t="s">
        <v>431</v>
      </c>
      <c r="U3041" s="47" t="s">
        <v>432</v>
      </c>
      <c r="V3041" s="47">
        <v>1</v>
      </c>
      <c r="W3041" s="47">
        <v>1</v>
      </c>
      <c r="X3041" s="47">
        <v>1</v>
      </c>
      <c r="Y3041" s="47">
        <v>1</v>
      </c>
      <c r="Z3041" s="75">
        <v>40855.637789351851</v>
      </c>
      <c r="AA3041" s="6" t="s">
        <v>433</v>
      </c>
      <c r="AB3041" s="47" t="s">
        <v>4154</v>
      </c>
      <c r="AC3041" s="47" t="s">
        <v>10332</v>
      </c>
      <c r="AD3041" s="47" t="s">
        <v>13418</v>
      </c>
      <c r="AE3041" s="47" t="s">
        <v>13419</v>
      </c>
      <c r="AF3041" s="6" t="s">
        <v>13420</v>
      </c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</row>
    <row r="3042" spans="1:43" s="1" customFormat="1" ht="15.75" x14ac:dyDescent="0.25">
      <c r="A3042" s="47">
        <v>3046</v>
      </c>
      <c r="B3042" s="47" t="s">
        <v>13421</v>
      </c>
      <c r="C3042" s="47" t="s">
        <v>4150</v>
      </c>
      <c r="D3042" s="69" t="s">
        <v>4151</v>
      </c>
      <c r="E3042" s="47">
        <v>2002</v>
      </c>
      <c r="F3042" s="69" t="s">
        <v>4165</v>
      </c>
      <c r="G3042" s="69" t="s">
        <v>451</v>
      </c>
      <c r="H3042" s="69" t="s">
        <v>451</v>
      </c>
      <c r="I3042" s="70">
        <v>97.268245629446767</v>
      </c>
      <c r="J3042" s="47" t="s">
        <v>430</v>
      </c>
      <c r="K3042" s="47">
        <v>9.0913783247993791</v>
      </c>
      <c r="L3042" s="71"/>
      <c r="M3042" s="47">
        <v>75</v>
      </c>
      <c r="N3042" s="48">
        <f t="shared" si="289"/>
        <v>0</v>
      </c>
      <c r="O3042" s="48">
        <f t="shared" si="284"/>
        <v>0</v>
      </c>
      <c r="P3042" s="72">
        <f t="shared" si="285"/>
        <v>0</v>
      </c>
      <c r="Q3042" s="73">
        <f t="shared" si="286"/>
        <v>0</v>
      </c>
      <c r="R3042" s="48">
        <f t="shared" si="287"/>
        <v>0</v>
      </c>
      <c r="S3042" s="74">
        <f t="shared" si="288"/>
        <v>53</v>
      </c>
      <c r="T3042" s="6" t="s">
        <v>3727</v>
      </c>
      <c r="U3042" s="47" t="s">
        <v>432</v>
      </c>
      <c r="V3042" s="47">
        <v>1</v>
      </c>
      <c r="W3042" s="47">
        <v>1</v>
      </c>
      <c r="X3042" s="47">
        <v>1</v>
      </c>
      <c r="Y3042" s="47">
        <v>1</v>
      </c>
      <c r="Z3042" s="75">
        <v>40855.637789351851</v>
      </c>
      <c r="AA3042" s="6" t="s">
        <v>433</v>
      </c>
      <c r="AB3042" s="47" t="s">
        <v>4154</v>
      </c>
      <c r="AC3042" s="47" t="s">
        <v>13418</v>
      </c>
      <c r="AD3042" s="47" t="s">
        <v>10326</v>
      </c>
      <c r="AE3042" s="47" t="s">
        <v>13422</v>
      </c>
      <c r="AF3042" s="6" t="s">
        <v>13423</v>
      </c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</row>
    <row r="3043" spans="1:43" s="1" customFormat="1" ht="15.75" x14ac:dyDescent="0.25">
      <c r="A3043" s="47">
        <v>3047</v>
      </c>
      <c r="B3043" s="47" t="s">
        <v>13424</v>
      </c>
      <c r="C3043" s="47" t="s">
        <v>4150</v>
      </c>
      <c r="D3043" s="69" t="s">
        <v>4151</v>
      </c>
      <c r="E3043" s="47">
        <v>2002</v>
      </c>
      <c r="F3043" s="69" t="s">
        <v>4152</v>
      </c>
      <c r="G3043" s="69" t="s">
        <v>451</v>
      </c>
      <c r="H3043" s="69" t="s">
        <v>451</v>
      </c>
      <c r="I3043" s="70">
        <v>56.645205100432193</v>
      </c>
      <c r="J3043" s="47" t="s">
        <v>430</v>
      </c>
      <c r="K3043" s="47">
        <v>9.0916739902719996</v>
      </c>
      <c r="L3043" s="71"/>
      <c r="M3043" s="47">
        <v>75</v>
      </c>
      <c r="N3043" s="48">
        <f t="shared" si="289"/>
        <v>0</v>
      </c>
      <c r="O3043" s="48">
        <f t="shared" si="284"/>
        <v>0</v>
      </c>
      <c r="P3043" s="72">
        <f t="shared" si="285"/>
        <v>0</v>
      </c>
      <c r="Q3043" s="73">
        <f t="shared" si="286"/>
        <v>0</v>
      </c>
      <c r="R3043" s="48">
        <f t="shared" si="287"/>
        <v>0</v>
      </c>
      <c r="S3043" s="74">
        <f t="shared" si="288"/>
        <v>53</v>
      </c>
      <c r="T3043" s="6" t="s">
        <v>3727</v>
      </c>
      <c r="U3043" s="47" t="s">
        <v>432</v>
      </c>
      <c r="V3043" s="47">
        <v>1</v>
      </c>
      <c r="W3043" s="47">
        <v>1</v>
      </c>
      <c r="X3043" s="47">
        <v>1</v>
      </c>
      <c r="Y3043" s="47">
        <v>1</v>
      </c>
      <c r="Z3043" s="75">
        <v>40855.637789351851</v>
      </c>
      <c r="AA3043" s="6" t="s">
        <v>433</v>
      </c>
      <c r="AB3043" s="47" t="s">
        <v>4154</v>
      </c>
      <c r="AC3043" s="47" t="s">
        <v>10327</v>
      </c>
      <c r="AD3043" s="47" t="s">
        <v>10322</v>
      </c>
      <c r="AE3043" s="47" t="s">
        <v>13425</v>
      </c>
      <c r="AF3043" s="6" t="s">
        <v>13426</v>
      </c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</row>
    <row r="3044" spans="1:43" s="1" customFormat="1" ht="31.5" x14ac:dyDescent="0.25">
      <c r="A3044" s="47">
        <v>3048</v>
      </c>
      <c r="B3044" s="47" t="s">
        <v>13427</v>
      </c>
      <c r="C3044" s="47" t="s">
        <v>9778</v>
      </c>
      <c r="D3044" s="69" t="s">
        <v>1589</v>
      </c>
      <c r="E3044" s="47">
        <v>2004</v>
      </c>
      <c r="F3044" s="69" t="s">
        <v>904</v>
      </c>
      <c r="G3044" s="69" t="s">
        <v>1896</v>
      </c>
      <c r="H3044" s="69" t="s">
        <v>427</v>
      </c>
      <c r="I3044" s="70">
        <v>393.51856002862633</v>
      </c>
      <c r="J3044" s="47" t="s">
        <v>430</v>
      </c>
      <c r="K3044" s="47">
        <v>9.0919696557446095</v>
      </c>
      <c r="L3044" s="71"/>
      <c r="M3044" s="47">
        <v>75</v>
      </c>
      <c r="N3044" s="48">
        <f t="shared" si="289"/>
        <v>0</v>
      </c>
      <c r="O3044" s="48">
        <f t="shared" si="284"/>
        <v>0</v>
      </c>
      <c r="P3044" s="72">
        <f t="shared" si="285"/>
        <v>0</v>
      </c>
      <c r="Q3044" s="73">
        <f t="shared" si="286"/>
        <v>0</v>
      </c>
      <c r="R3044" s="48">
        <f t="shared" si="287"/>
        <v>0</v>
      </c>
      <c r="S3044" s="74">
        <f t="shared" si="288"/>
        <v>55</v>
      </c>
      <c r="T3044" s="6" t="s">
        <v>431</v>
      </c>
      <c r="U3044" s="47" t="s">
        <v>432</v>
      </c>
      <c r="V3044" s="47">
        <v>1</v>
      </c>
      <c r="W3044" s="47">
        <v>1</v>
      </c>
      <c r="X3044" s="47">
        <v>1</v>
      </c>
      <c r="Y3044" s="47">
        <v>1</v>
      </c>
      <c r="Z3044" s="75">
        <v>40855.637789351851</v>
      </c>
      <c r="AA3044" s="6" t="s">
        <v>433</v>
      </c>
      <c r="AB3044" s="47" t="s">
        <v>1591</v>
      </c>
      <c r="AC3044" s="47" t="s">
        <v>9780</v>
      </c>
      <c r="AD3044" s="47" t="s">
        <v>13428</v>
      </c>
      <c r="AE3044" s="47" t="s">
        <v>13429</v>
      </c>
      <c r="AF3044" s="6" t="s">
        <v>13430</v>
      </c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</row>
    <row r="3045" spans="1:43" s="1" customFormat="1" ht="31.5" x14ac:dyDescent="0.25">
      <c r="A3045" s="47">
        <v>3049</v>
      </c>
      <c r="B3045" s="47" t="s">
        <v>13431</v>
      </c>
      <c r="C3045" s="47" t="s">
        <v>9778</v>
      </c>
      <c r="D3045" s="69" t="s">
        <v>1589</v>
      </c>
      <c r="E3045" s="47">
        <v>2004</v>
      </c>
      <c r="F3045" s="69" t="s">
        <v>904</v>
      </c>
      <c r="G3045" s="69" t="s">
        <v>1896</v>
      </c>
      <c r="H3045" s="69" t="s">
        <v>427</v>
      </c>
      <c r="I3045" s="70">
        <v>420.17731898771939</v>
      </c>
      <c r="J3045" s="47" t="s">
        <v>430</v>
      </c>
      <c r="K3045" s="47">
        <v>9.09226532121723</v>
      </c>
      <c r="L3045" s="71"/>
      <c r="M3045" s="47">
        <v>75</v>
      </c>
      <c r="N3045" s="48">
        <f t="shared" si="289"/>
        <v>0</v>
      </c>
      <c r="O3045" s="48">
        <f t="shared" si="284"/>
        <v>0</v>
      </c>
      <c r="P3045" s="72">
        <f t="shared" si="285"/>
        <v>0</v>
      </c>
      <c r="Q3045" s="73">
        <f t="shared" si="286"/>
        <v>0</v>
      </c>
      <c r="R3045" s="48">
        <f t="shared" si="287"/>
        <v>0</v>
      </c>
      <c r="S3045" s="74">
        <f t="shared" si="288"/>
        <v>55</v>
      </c>
      <c r="T3045" s="6" t="s">
        <v>431</v>
      </c>
      <c r="U3045" s="47" t="s">
        <v>432</v>
      </c>
      <c r="V3045" s="47">
        <v>1</v>
      </c>
      <c r="W3045" s="47">
        <v>1</v>
      </c>
      <c r="X3045" s="47">
        <v>1</v>
      </c>
      <c r="Y3045" s="47">
        <v>1</v>
      </c>
      <c r="Z3045" s="75">
        <v>40855.637789351851</v>
      </c>
      <c r="AA3045" s="6" t="s">
        <v>433</v>
      </c>
      <c r="AB3045" s="47" t="s">
        <v>1591</v>
      </c>
      <c r="AC3045" s="47" t="s">
        <v>13428</v>
      </c>
      <c r="AD3045" s="47" t="s">
        <v>13432</v>
      </c>
      <c r="AE3045" s="47" t="s">
        <v>13433</v>
      </c>
      <c r="AF3045" s="6" t="s">
        <v>13434</v>
      </c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</row>
    <row r="3046" spans="1:43" s="1" customFormat="1" ht="31.5" x14ac:dyDescent="0.25">
      <c r="A3046" s="47">
        <v>3050</v>
      </c>
      <c r="B3046" s="47" t="s">
        <v>13435</v>
      </c>
      <c r="C3046" s="47" t="s">
        <v>9778</v>
      </c>
      <c r="D3046" s="69" t="s">
        <v>1589</v>
      </c>
      <c r="E3046" s="47">
        <v>2004</v>
      </c>
      <c r="F3046" s="69" t="s">
        <v>904</v>
      </c>
      <c r="G3046" s="69" t="s">
        <v>1896</v>
      </c>
      <c r="H3046" s="69" t="s">
        <v>427</v>
      </c>
      <c r="I3046" s="70">
        <v>444.36244868632332</v>
      </c>
      <c r="J3046" s="47" t="s">
        <v>430</v>
      </c>
      <c r="K3046" s="47">
        <v>9.0925609866898505</v>
      </c>
      <c r="L3046" s="71"/>
      <c r="M3046" s="47">
        <v>75</v>
      </c>
      <c r="N3046" s="48">
        <f t="shared" si="289"/>
        <v>0</v>
      </c>
      <c r="O3046" s="48">
        <f t="shared" si="284"/>
        <v>0</v>
      </c>
      <c r="P3046" s="72">
        <f t="shared" si="285"/>
        <v>0</v>
      </c>
      <c r="Q3046" s="73">
        <f t="shared" si="286"/>
        <v>0</v>
      </c>
      <c r="R3046" s="48">
        <f t="shared" si="287"/>
        <v>0</v>
      </c>
      <c r="S3046" s="74">
        <f t="shared" si="288"/>
        <v>55</v>
      </c>
      <c r="T3046" s="6" t="s">
        <v>431</v>
      </c>
      <c r="U3046" s="47" t="s">
        <v>432</v>
      </c>
      <c r="V3046" s="47">
        <v>1</v>
      </c>
      <c r="W3046" s="47">
        <v>1</v>
      </c>
      <c r="X3046" s="47">
        <v>1</v>
      </c>
      <c r="Y3046" s="47">
        <v>1</v>
      </c>
      <c r="Z3046" s="75">
        <v>40855.637789351851</v>
      </c>
      <c r="AA3046" s="6" t="s">
        <v>433</v>
      </c>
      <c r="AB3046" s="47" t="s">
        <v>1591</v>
      </c>
      <c r="AC3046" s="47" t="s">
        <v>13432</v>
      </c>
      <c r="AD3046" s="47" t="s">
        <v>11307</v>
      </c>
      <c r="AE3046" s="47" t="s">
        <v>13436</v>
      </c>
      <c r="AF3046" s="6" t="s">
        <v>13437</v>
      </c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</row>
    <row r="3047" spans="1:43" s="1" customFormat="1" ht="15.75" x14ac:dyDescent="0.25">
      <c r="A3047" s="47">
        <v>3051</v>
      </c>
      <c r="B3047" s="47" t="s">
        <v>13438</v>
      </c>
      <c r="C3047" s="47" t="s">
        <v>688</v>
      </c>
      <c r="D3047" s="69" t="s">
        <v>4892</v>
      </c>
      <c r="E3047" s="47">
        <v>2002</v>
      </c>
      <c r="F3047" s="69" t="s">
        <v>4893</v>
      </c>
      <c r="G3047" s="69" t="s">
        <v>451</v>
      </c>
      <c r="H3047" s="69" t="s">
        <v>457</v>
      </c>
      <c r="I3047" s="70">
        <v>196.1824912188745</v>
      </c>
      <c r="J3047" s="47" t="s">
        <v>430</v>
      </c>
      <c r="K3047" s="47">
        <v>9.0928566521624603</v>
      </c>
      <c r="L3047" s="71"/>
      <c r="M3047" s="47">
        <v>75</v>
      </c>
      <c r="N3047" s="48">
        <f t="shared" si="289"/>
        <v>0</v>
      </c>
      <c r="O3047" s="48">
        <f t="shared" si="284"/>
        <v>0</v>
      </c>
      <c r="P3047" s="72">
        <f t="shared" si="285"/>
        <v>0</v>
      </c>
      <c r="Q3047" s="73">
        <f t="shared" si="286"/>
        <v>0</v>
      </c>
      <c r="R3047" s="48">
        <f t="shared" si="287"/>
        <v>0</v>
      </c>
      <c r="S3047" s="74">
        <f t="shared" si="288"/>
        <v>53</v>
      </c>
      <c r="T3047" s="6" t="s">
        <v>431</v>
      </c>
      <c r="U3047" s="47" t="s">
        <v>432</v>
      </c>
      <c r="V3047" s="47">
        <v>1</v>
      </c>
      <c r="W3047" s="47">
        <v>1</v>
      </c>
      <c r="X3047" s="47">
        <v>1</v>
      </c>
      <c r="Y3047" s="47">
        <v>1</v>
      </c>
      <c r="Z3047" s="75">
        <v>40855.637789351851</v>
      </c>
      <c r="AA3047" s="6" t="s">
        <v>433</v>
      </c>
      <c r="AB3047" s="47" t="s">
        <v>4894</v>
      </c>
      <c r="AC3047" s="47" t="s">
        <v>5236</v>
      </c>
      <c r="AD3047" s="47" t="s">
        <v>10984</v>
      </c>
      <c r="AE3047" s="47" t="s">
        <v>13439</v>
      </c>
      <c r="AF3047" s="6" t="s">
        <v>13440</v>
      </c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</row>
    <row r="3048" spans="1:43" s="1" customFormat="1" ht="15.75" x14ac:dyDescent="0.25">
      <c r="A3048" s="47">
        <v>3052</v>
      </c>
      <c r="B3048" s="47" t="s">
        <v>13441</v>
      </c>
      <c r="C3048" s="47" t="s">
        <v>688</v>
      </c>
      <c r="D3048" s="69" t="s">
        <v>4892</v>
      </c>
      <c r="E3048" s="47">
        <v>2002</v>
      </c>
      <c r="F3048" s="69" t="s">
        <v>9289</v>
      </c>
      <c r="G3048" s="69" t="s">
        <v>457</v>
      </c>
      <c r="H3048" s="69" t="s">
        <v>457</v>
      </c>
      <c r="I3048" s="70">
        <v>413.3456588955309</v>
      </c>
      <c r="J3048" s="47" t="s">
        <v>430</v>
      </c>
      <c r="K3048" s="47">
        <v>9.0931523176350808</v>
      </c>
      <c r="L3048" s="71"/>
      <c r="M3048" s="47">
        <v>75</v>
      </c>
      <c r="N3048" s="48">
        <f t="shared" si="289"/>
        <v>0</v>
      </c>
      <c r="O3048" s="48">
        <f t="shared" si="284"/>
        <v>0</v>
      </c>
      <c r="P3048" s="72">
        <f t="shared" si="285"/>
        <v>0</v>
      </c>
      <c r="Q3048" s="73">
        <f t="shared" si="286"/>
        <v>0</v>
      </c>
      <c r="R3048" s="48">
        <f t="shared" si="287"/>
        <v>0</v>
      </c>
      <c r="S3048" s="74">
        <f t="shared" si="288"/>
        <v>53</v>
      </c>
      <c r="T3048" s="6" t="s">
        <v>431</v>
      </c>
      <c r="U3048" s="47" t="s">
        <v>432</v>
      </c>
      <c r="V3048" s="47">
        <v>1</v>
      </c>
      <c r="W3048" s="47">
        <v>1</v>
      </c>
      <c r="X3048" s="47">
        <v>1</v>
      </c>
      <c r="Y3048" s="47">
        <v>1</v>
      </c>
      <c r="Z3048" s="75">
        <v>40855.637800925928</v>
      </c>
      <c r="AA3048" s="6" t="s">
        <v>433</v>
      </c>
      <c r="AB3048" s="47" t="s">
        <v>4894</v>
      </c>
      <c r="AC3048" s="47" t="s">
        <v>9291</v>
      </c>
      <c r="AD3048" s="47" t="s">
        <v>13442</v>
      </c>
      <c r="AE3048" s="47" t="s">
        <v>13443</v>
      </c>
      <c r="AF3048" s="6" t="s">
        <v>13444</v>
      </c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</row>
    <row r="3049" spans="1:43" s="1" customFormat="1" ht="31.5" x14ac:dyDescent="0.25">
      <c r="A3049" s="47">
        <v>3053</v>
      </c>
      <c r="B3049" s="47" t="s">
        <v>13445</v>
      </c>
      <c r="C3049" s="47" t="s">
        <v>4354</v>
      </c>
      <c r="D3049" s="69" t="s">
        <v>1657</v>
      </c>
      <c r="E3049" s="47">
        <v>2004</v>
      </c>
      <c r="F3049" s="69" t="s">
        <v>812</v>
      </c>
      <c r="G3049" s="69" t="s">
        <v>10832</v>
      </c>
      <c r="H3049" s="69" t="s">
        <v>812</v>
      </c>
      <c r="I3049" s="70">
        <v>566.69735424087321</v>
      </c>
      <c r="J3049" s="47" t="s">
        <v>430</v>
      </c>
      <c r="K3049" s="47">
        <v>9.0934479831076906</v>
      </c>
      <c r="L3049" s="71"/>
      <c r="M3049" s="47">
        <v>75</v>
      </c>
      <c r="N3049" s="48">
        <f t="shared" si="289"/>
        <v>0</v>
      </c>
      <c r="O3049" s="48">
        <f t="shared" si="284"/>
        <v>0</v>
      </c>
      <c r="P3049" s="72">
        <f t="shared" si="285"/>
        <v>0</v>
      </c>
      <c r="Q3049" s="73">
        <f t="shared" si="286"/>
        <v>0</v>
      </c>
      <c r="R3049" s="48">
        <f t="shared" si="287"/>
        <v>0</v>
      </c>
      <c r="S3049" s="74">
        <f t="shared" si="288"/>
        <v>55</v>
      </c>
      <c r="T3049" s="6" t="s">
        <v>431</v>
      </c>
      <c r="U3049" s="47" t="s">
        <v>432</v>
      </c>
      <c r="V3049" s="47">
        <v>1</v>
      </c>
      <c r="W3049" s="47">
        <v>1</v>
      </c>
      <c r="X3049" s="47">
        <v>1</v>
      </c>
      <c r="Y3049" s="47">
        <v>1</v>
      </c>
      <c r="Z3049" s="75">
        <v>40855.637800925928</v>
      </c>
      <c r="AA3049" s="6" t="s">
        <v>433</v>
      </c>
      <c r="AB3049" s="47" t="s">
        <v>1658</v>
      </c>
      <c r="AC3049" s="47" t="s">
        <v>10834</v>
      </c>
      <c r="AD3049" s="47" t="s">
        <v>10826</v>
      </c>
      <c r="AE3049" s="47" t="s">
        <v>13446</v>
      </c>
      <c r="AF3049" s="6" t="s">
        <v>13447</v>
      </c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</row>
    <row r="3050" spans="1:43" s="1" customFormat="1" ht="31.5" x14ac:dyDescent="0.25">
      <c r="A3050" s="47">
        <v>3054</v>
      </c>
      <c r="B3050" s="47" t="s">
        <v>13448</v>
      </c>
      <c r="C3050" s="47" t="s">
        <v>4878</v>
      </c>
      <c r="D3050" s="69" t="s">
        <v>1657</v>
      </c>
      <c r="E3050" s="47">
        <v>2004</v>
      </c>
      <c r="F3050" s="69" t="s">
        <v>812</v>
      </c>
      <c r="G3050" s="69" t="s">
        <v>812</v>
      </c>
      <c r="H3050" s="69" t="s">
        <v>690</v>
      </c>
      <c r="I3050" s="70">
        <v>505.41739931133668</v>
      </c>
      <c r="J3050" s="47" t="s">
        <v>430</v>
      </c>
      <c r="K3050" s="47">
        <v>9.0937436485803094</v>
      </c>
      <c r="L3050" s="71"/>
      <c r="M3050" s="47">
        <v>75</v>
      </c>
      <c r="N3050" s="48">
        <f t="shared" si="289"/>
        <v>0</v>
      </c>
      <c r="O3050" s="48">
        <f t="shared" si="284"/>
        <v>0</v>
      </c>
      <c r="P3050" s="72">
        <f t="shared" si="285"/>
        <v>0</v>
      </c>
      <c r="Q3050" s="73">
        <f t="shared" si="286"/>
        <v>0</v>
      </c>
      <c r="R3050" s="48">
        <f t="shared" si="287"/>
        <v>0</v>
      </c>
      <c r="S3050" s="74">
        <f t="shared" si="288"/>
        <v>55</v>
      </c>
      <c r="T3050" s="6" t="s">
        <v>431</v>
      </c>
      <c r="U3050" s="47" t="s">
        <v>432</v>
      </c>
      <c r="V3050" s="47">
        <v>1</v>
      </c>
      <c r="W3050" s="47">
        <v>1</v>
      </c>
      <c r="X3050" s="47">
        <v>1</v>
      </c>
      <c r="Y3050" s="47">
        <v>1</v>
      </c>
      <c r="Z3050" s="75">
        <v>40855.637800925928</v>
      </c>
      <c r="AA3050" s="6" t="s">
        <v>433</v>
      </c>
      <c r="AB3050" s="47" t="s">
        <v>1658</v>
      </c>
      <c r="AC3050" s="47" t="s">
        <v>10965</v>
      </c>
      <c r="AD3050" s="47" t="s">
        <v>10867</v>
      </c>
      <c r="AE3050" s="47" t="s">
        <v>13449</v>
      </c>
      <c r="AF3050" s="6" t="s">
        <v>13450</v>
      </c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</row>
    <row r="3051" spans="1:43" s="1" customFormat="1" ht="31.5" x14ac:dyDescent="0.25">
      <c r="A3051" s="47">
        <v>3055</v>
      </c>
      <c r="B3051" s="47" t="s">
        <v>13451</v>
      </c>
      <c r="C3051" s="47" t="s">
        <v>578</v>
      </c>
      <c r="D3051" s="69" t="s">
        <v>1657</v>
      </c>
      <c r="E3051" s="47">
        <v>2004</v>
      </c>
      <c r="F3051" s="69" t="s">
        <v>812</v>
      </c>
      <c r="G3051" s="69" t="s">
        <v>9736</v>
      </c>
      <c r="H3051" s="69" t="s">
        <v>1641</v>
      </c>
      <c r="I3051" s="70">
        <v>296.73989159800237</v>
      </c>
      <c r="J3051" s="47" t="s">
        <v>430</v>
      </c>
      <c r="K3051" s="47">
        <v>9.0940393140529192</v>
      </c>
      <c r="L3051" s="71"/>
      <c r="M3051" s="47">
        <v>75</v>
      </c>
      <c r="N3051" s="48">
        <f t="shared" si="289"/>
        <v>0</v>
      </c>
      <c r="O3051" s="48">
        <f t="shared" si="284"/>
        <v>0</v>
      </c>
      <c r="P3051" s="72">
        <f t="shared" si="285"/>
        <v>0</v>
      </c>
      <c r="Q3051" s="73">
        <f t="shared" si="286"/>
        <v>0</v>
      </c>
      <c r="R3051" s="48">
        <f t="shared" si="287"/>
        <v>0</v>
      </c>
      <c r="S3051" s="74">
        <f t="shared" si="288"/>
        <v>55</v>
      </c>
      <c r="T3051" s="6" t="s">
        <v>431</v>
      </c>
      <c r="U3051" s="47" t="s">
        <v>432</v>
      </c>
      <c r="V3051" s="47">
        <v>1</v>
      </c>
      <c r="W3051" s="47">
        <v>1</v>
      </c>
      <c r="X3051" s="47">
        <v>1</v>
      </c>
      <c r="Y3051" s="47">
        <v>1</v>
      </c>
      <c r="Z3051" s="75">
        <v>40855.637800925928</v>
      </c>
      <c r="AA3051" s="6" t="s">
        <v>433</v>
      </c>
      <c r="AB3051" s="47" t="s">
        <v>1658</v>
      </c>
      <c r="AC3051" s="47" t="s">
        <v>10876</v>
      </c>
      <c r="AD3051" s="47" t="s">
        <v>10776</v>
      </c>
      <c r="AE3051" s="47" t="s">
        <v>13452</v>
      </c>
      <c r="AF3051" s="6" t="s">
        <v>13453</v>
      </c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</row>
    <row r="3052" spans="1:43" s="1" customFormat="1" ht="31.5" x14ac:dyDescent="0.25">
      <c r="A3052" s="47">
        <v>3056</v>
      </c>
      <c r="B3052" s="47" t="s">
        <v>13454</v>
      </c>
      <c r="C3052" s="47" t="s">
        <v>578</v>
      </c>
      <c r="D3052" s="69" t="s">
        <v>1657</v>
      </c>
      <c r="E3052" s="47">
        <v>2004</v>
      </c>
      <c r="F3052" s="69" t="s">
        <v>812</v>
      </c>
      <c r="G3052" s="69" t="s">
        <v>9736</v>
      </c>
      <c r="H3052" s="69" t="s">
        <v>1641</v>
      </c>
      <c r="I3052" s="70">
        <v>137.83621856828799</v>
      </c>
      <c r="J3052" s="47" t="s">
        <v>430</v>
      </c>
      <c r="K3052" s="47">
        <v>9.0943349795255397</v>
      </c>
      <c r="L3052" s="71"/>
      <c r="M3052" s="47">
        <v>75</v>
      </c>
      <c r="N3052" s="48">
        <f t="shared" si="289"/>
        <v>0</v>
      </c>
      <c r="O3052" s="48">
        <f t="shared" si="284"/>
        <v>0</v>
      </c>
      <c r="P3052" s="72">
        <f t="shared" si="285"/>
        <v>0</v>
      </c>
      <c r="Q3052" s="73">
        <f t="shared" si="286"/>
        <v>0</v>
      </c>
      <c r="R3052" s="48">
        <f t="shared" si="287"/>
        <v>0</v>
      </c>
      <c r="S3052" s="74">
        <f t="shared" si="288"/>
        <v>55</v>
      </c>
      <c r="T3052" s="6" t="s">
        <v>431</v>
      </c>
      <c r="U3052" s="47" t="s">
        <v>432</v>
      </c>
      <c r="V3052" s="47">
        <v>1</v>
      </c>
      <c r="W3052" s="47">
        <v>1</v>
      </c>
      <c r="X3052" s="47">
        <v>1</v>
      </c>
      <c r="Y3052" s="47">
        <v>1</v>
      </c>
      <c r="Z3052" s="75">
        <v>40855.637800925928</v>
      </c>
      <c r="AA3052" s="6" t="s">
        <v>433</v>
      </c>
      <c r="AB3052" s="47" t="s">
        <v>1658</v>
      </c>
      <c r="AC3052" s="47" t="s">
        <v>10776</v>
      </c>
      <c r="AD3052" s="47" t="s">
        <v>10771</v>
      </c>
      <c r="AE3052" s="47" t="s">
        <v>13455</v>
      </c>
      <c r="AF3052" s="6" t="s">
        <v>13456</v>
      </c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</row>
    <row r="3053" spans="1:43" s="1" customFormat="1" ht="31.5" x14ac:dyDescent="0.25">
      <c r="A3053" s="47">
        <v>3057</v>
      </c>
      <c r="B3053" s="47" t="s">
        <v>13457</v>
      </c>
      <c r="C3053" s="47" t="s">
        <v>578</v>
      </c>
      <c r="D3053" s="69" t="s">
        <v>1657</v>
      </c>
      <c r="E3053" s="47">
        <v>2004</v>
      </c>
      <c r="F3053" s="69" t="s">
        <v>812</v>
      </c>
      <c r="G3053" s="69" t="s">
        <v>9736</v>
      </c>
      <c r="H3053" s="69" t="s">
        <v>1641</v>
      </c>
      <c r="I3053" s="70">
        <v>310.95837854645509</v>
      </c>
      <c r="J3053" s="47" t="s">
        <v>430</v>
      </c>
      <c r="K3053" s="47">
        <v>9.0946306449981495</v>
      </c>
      <c r="L3053" s="71"/>
      <c r="M3053" s="47">
        <v>75</v>
      </c>
      <c r="N3053" s="48">
        <f t="shared" si="289"/>
        <v>0</v>
      </c>
      <c r="O3053" s="48">
        <f t="shared" si="284"/>
        <v>0</v>
      </c>
      <c r="P3053" s="72">
        <f t="shared" si="285"/>
        <v>0</v>
      </c>
      <c r="Q3053" s="73">
        <f t="shared" si="286"/>
        <v>0</v>
      </c>
      <c r="R3053" s="48">
        <f t="shared" si="287"/>
        <v>0</v>
      </c>
      <c r="S3053" s="74">
        <f t="shared" si="288"/>
        <v>55</v>
      </c>
      <c r="T3053" s="6" t="s">
        <v>431</v>
      </c>
      <c r="U3053" s="47" t="s">
        <v>432</v>
      </c>
      <c r="V3053" s="47">
        <v>1</v>
      </c>
      <c r="W3053" s="47">
        <v>1</v>
      </c>
      <c r="X3053" s="47">
        <v>1</v>
      </c>
      <c r="Y3053" s="47">
        <v>1</v>
      </c>
      <c r="Z3053" s="75">
        <v>40855.637800925928</v>
      </c>
      <c r="AA3053" s="6" t="s">
        <v>433</v>
      </c>
      <c r="AB3053" s="47" t="s">
        <v>1658</v>
      </c>
      <c r="AC3053" s="47" t="s">
        <v>10771</v>
      </c>
      <c r="AD3053" s="47" t="s">
        <v>10738</v>
      </c>
      <c r="AE3053" s="47" t="s">
        <v>13458</v>
      </c>
      <c r="AF3053" s="6" t="s">
        <v>13459</v>
      </c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</row>
    <row r="3054" spans="1:43" s="1" customFormat="1" ht="31.5" x14ac:dyDescent="0.25">
      <c r="A3054" s="47">
        <v>3058</v>
      </c>
      <c r="B3054" s="47" t="s">
        <v>13460</v>
      </c>
      <c r="C3054" s="47" t="s">
        <v>578</v>
      </c>
      <c r="D3054" s="69" t="s">
        <v>1657</v>
      </c>
      <c r="E3054" s="47">
        <v>2004</v>
      </c>
      <c r="F3054" s="69" t="s">
        <v>812</v>
      </c>
      <c r="G3054" s="69" t="s">
        <v>9735</v>
      </c>
      <c r="H3054" s="69" t="s">
        <v>9736</v>
      </c>
      <c r="I3054" s="70">
        <v>303.62838024477583</v>
      </c>
      <c r="J3054" s="47" t="s">
        <v>430</v>
      </c>
      <c r="K3054" s="47">
        <v>9.09492631047077</v>
      </c>
      <c r="L3054" s="71"/>
      <c r="M3054" s="47">
        <v>75</v>
      </c>
      <c r="N3054" s="48">
        <f t="shared" si="289"/>
        <v>0</v>
      </c>
      <c r="O3054" s="48">
        <f t="shared" si="284"/>
        <v>0</v>
      </c>
      <c r="P3054" s="72">
        <f t="shared" si="285"/>
        <v>0</v>
      </c>
      <c r="Q3054" s="73">
        <f t="shared" si="286"/>
        <v>0</v>
      </c>
      <c r="R3054" s="48">
        <f t="shared" si="287"/>
        <v>0</v>
      </c>
      <c r="S3054" s="74">
        <f t="shared" si="288"/>
        <v>55</v>
      </c>
      <c r="T3054" s="6" t="s">
        <v>431</v>
      </c>
      <c r="U3054" s="47" t="s">
        <v>432</v>
      </c>
      <c r="V3054" s="47">
        <v>1</v>
      </c>
      <c r="W3054" s="47">
        <v>1</v>
      </c>
      <c r="X3054" s="47">
        <v>1</v>
      </c>
      <c r="Y3054" s="47">
        <v>1</v>
      </c>
      <c r="Z3054" s="75">
        <v>41158.650694444441</v>
      </c>
      <c r="AA3054" s="6" t="s">
        <v>433</v>
      </c>
      <c r="AB3054" s="47" t="s">
        <v>1658</v>
      </c>
      <c r="AC3054" s="47" t="s">
        <v>10711</v>
      </c>
      <c r="AD3054" s="47" t="s">
        <v>13461</v>
      </c>
      <c r="AE3054" s="47" t="s">
        <v>13462</v>
      </c>
      <c r="AF3054" s="6" t="s">
        <v>13463</v>
      </c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</row>
    <row r="3055" spans="1:43" s="1" customFormat="1" ht="31.5" x14ac:dyDescent="0.25">
      <c r="A3055" s="47">
        <v>3059</v>
      </c>
      <c r="B3055" s="47" t="s">
        <v>13464</v>
      </c>
      <c r="C3055" s="47" t="s">
        <v>10683</v>
      </c>
      <c r="D3055" s="69" t="s">
        <v>1657</v>
      </c>
      <c r="E3055" s="47">
        <v>2004</v>
      </c>
      <c r="F3055" s="69" t="s">
        <v>812</v>
      </c>
      <c r="G3055" s="69" t="s">
        <v>9735</v>
      </c>
      <c r="H3055" s="69" t="s">
        <v>9736</v>
      </c>
      <c r="I3055" s="70">
        <v>517.17933505198437</v>
      </c>
      <c r="J3055" s="47" t="s">
        <v>430</v>
      </c>
      <c r="K3055" s="47">
        <v>9.0952219759433799</v>
      </c>
      <c r="L3055" s="71"/>
      <c r="M3055" s="47">
        <v>75</v>
      </c>
      <c r="N3055" s="48">
        <f t="shared" si="289"/>
        <v>0</v>
      </c>
      <c r="O3055" s="48">
        <f t="shared" si="284"/>
        <v>0</v>
      </c>
      <c r="P3055" s="72">
        <f t="shared" si="285"/>
        <v>0</v>
      </c>
      <c r="Q3055" s="73">
        <f t="shared" si="286"/>
        <v>0</v>
      </c>
      <c r="R3055" s="48">
        <f t="shared" si="287"/>
        <v>0</v>
      </c>
      <c r="S3055" s="74">
        <f t="shared" si="288"/>
        <v>55</v>
      </c>
      <c r="T3055" s="6" t="s">
        <v>431</v>
      </c>
      <c r="U3055" s="47" t="s">
        <v>432</v>
      </c>
      <c r="V3055" s="47">
        <v>1</v>
      </c>
      <c r="W3055" s="47">
        <v>1</v>
      </c>
      <c r="X3055" s="47">
        <v>1</v>
      </c>
      <c r="Y3055" s="47">
        <v>1</v>
      </c>
      <c r="Z3055" s="75">
        <v>40855.637800925928</v>
      </c>
      <c r="AA3055" s="6" t="s">
        <v>433</v>
      </c>
      <c r="AB3055" s="47" t="s">
        <v>1658</v>
      </c>
      <c r="AC3055" s="47" t="s">
        <v>10725</v>
      </c>
      <c r="AD3055" s="47" t="s">
        <v>10698</v>
      </c>
      <c r="AE3055" s="47" t="s">
        <v>13465</v>
      </c>
      <c r="AF3055" s="6" t="s">
        <v>13466</v>
      </c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</row>
    <row r="3056" spans="1:43" s="1" customFormat="1" ht="31.5" x14ac:dyDescent="0.25">
      <c r="A3056" s="47">
        <v>3060</v>
      </c>
      <c r="B3056" s="47" t="s">
        <v>13467</v>
      </c>
      <c r="C3056" s="47" t="s">
        <v>1664</v>
      </c>
      <c r="D3056" s="69" t="s">
        <v>13468</v>
      </c>
      <c r="E3056" s="47">
        <v>2002</v>
      </c>
      <c r="F3056" s="69" t="s">
        <v>1666</v>
      </c>
      <c r="G3056" s="69" t="s">
        <v>5778</v>
      </c>
      <c r="H3056" s="69" t="s">
        <v>1667</v>
      </c>
      <c r="I3056" s="70">
        <v>43.748344812383827</v>
      </c>
      <c r="J3056" s="47" t="s">
        <v>430</v>
      </c>
      <c r="K3056" s="47">
        <v>9.0955176414160004</v>
      </c>
      <c r="L3056" s="71"/>
      <c r="M3056" s="47">
        <v>75</v>
      </c>
      <c r="N3056" s="48">
        <f t="shared" si="289"/>
        <v>0</v>
      </c>
      <c r="O3056" s="48">
        <f t="shared" si="284"/>
        <v>0</v>
      </c>
      <c r="P3056" s="72">
        <f t="shared" si="285"/>
        <v>0</v>
      </c>
      <c r="Q3056" s="73">
        <f t="shared" si="286"/>
        <v>0</v>
      </c>
      <c r="R3056" s="48">
        <f t="shared" si="287"/>
        <v>0</v>
      </c>
      <c r="S3056" s="74">
        <f t="shared" si="288"/>
        <v>53</v>
      </c>
      <c r="T3056" s="6" t="s">
        <v>431</v>
      </c>
      <c r="U3056" s="47" t="s">
        <v>432</v>
      </c>
      <c r="V3056" s="47">
        <v>1</v>
      </c>
      <c r="W3056" s="47">
        <v>1</v>
      </c>
      <c r="X3056" s="47">
        <v>1</v>
      </c>
      <c r="Y3056" s="47">
        <v>1</v>
      </c>
      <c r="Z3056" s="75">
        <v>40855.637800925928</v>
      </c>
      <c r="AA3056" s="6" t="s">
        <v>433</v>
      </c>
      <c r="AB3056" s="47" t="s">
        <v>13469</v>
      </c>
      <c r="AC3056" s="47" t="s">
        <v>5780</v>
      </c>
      <c r="AD3056" s="47" t="s">
        <v>13470</v>
      </c>
      <c r="AE3056" s="47" t="s">
        <v>13471</v>
      </c>
      <c r="AF3056" s="6" t="s">
        <v>13472</v>
      </c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</row>
    <row r="3057" spans="1:43" s="1" customFormat="1" ht="31.5" x14ac:dyDescent="0.25">
      <c r="A3057" s="47">
        <v>3061</v>
      </c>
      <c r="B3057" s="47" t="s">
        <v>13473</v>
      </c>
      <c r="C3057" s="47" t="s">
        <v>5787</v>
      </c>
      <c r="D3057" s="69" t="s">
        <v>13468</v>
      </c>
      <c r="E3057" s="47">
        <v>2002</v>
      </c>
      <c r="F3057" s="69" t="s">
        <v>1666</v>
      </c>
      <c r="G3057" s="69" t="s">
        <v>5778</v>
      </c>
      <c r="H3057" s="69" t="s">
        <v>1667</v>
      </c>
      <c r="I3057" s="70">
        <v>318.23462813347362</v>
      </c>
      <c r="J3057" s="47" t="s">
        <v>430</v>
      </c>
      <c r="K3057" s="47">
        <v>9.0958133068886102</v>
      </c>
      <c r="L3057" s="71"/>
      <c r="M3057" s="47">
        <v>75</v>
      </c>
      <c r="N3057" s="48">
        <f t="shared" si="289"/>
        <v>0</v>
      </c>
      <c r="O3057" s="48">
        <f t="shared" si="284"/>
        <v>0</v>
      </c>
      <c r="P3057" s="72">
        <f t="shared" si="285"/>
        <v>0</v>
      </c>
      <c r="Q3057" s="73">
        <f t="shared" si="286"/>
        <v>0</v>
      </c>
      <c r="R3057" s="48">
        <f t="shared" si="287"/>
        <v>0</v>
      </c>
      <c r="S3057" s="74">
        <f t="shared" si="288"/>
        <v>53</v>
      </c>
      <c r="T3057" s="6" t="s">
        <v>431</v>
      </c>
      <c r="U3057" s="47" t="s">
        <v>432</v>
      </c>
      <c r="V3057" s="47">
        <v>1</v>
      </c>
      <c r="W3057" s="47">
        <v>1</v>
      </c>
      <c r="X3057" s="47">
        <v>1</v>
      </c>
      <c r="Y3057" s="47">
        <v>1</v>
      </c>
      <c r="Z3057" s="75">
        <v>40855.637800925928</v>
      </c>
      <c r="AA3057" s="6" t="s">
        <v>433</v>
      </c>
      <c r="AB3057" s="47" t="s">
        <v>13469</v>
      </c>
      <c r="AC3057" s="47" t="s">
        <v>13470</v>
      </c>
      <c r="AD3057" s="47" t="s">
        <v>5788</v>
      </c>
      <c r="AE3057" s="47" t="s">
        <v>13474</v>
      </c>
      <c r="AF3057" s="6" t="s">
        <v>13475</v>
      </c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</row>
    <row r="3058" spans="1:43" s="1" customFormat="1" ht="15.75" x14ac:dyDescent="0.25">
      <c r="A3058" s="47">
        <v>3062</v>
      </c>
      <c r="B3058" s="47" t="s">
        <v>13476</v>
      </c>
      <c r="C3058" s="47" t="s">
        <v>2924</v>
      </c>
      <c r="D3058" s="69" t="s">
        <v>11341</v>
      </c>
      <c r="E3058" s="47">
        <v>2000</v>
      </c>
      <c r="F3058" s="69" t="s">
        <v>11343</v>
      </c>
      <c r="G3058" s="69" t="s">
        <v>812</v>
      </c>
      <c r="H3058" s="69" t="s">
        <v>5055</v>
      </c>
      <c r="I3058" s="70">
        <v>359.6524180007176</v>
      </c>
      <c r="J3058" s="47" t="s">
        <v>430</v>
      </c>
      <c r="K3058" s="47">
        <v>9.0961089723612307</v>
      </c>
      <c r="L3058" s="71"/>
      <c r="M3058" s="47">
        <v>75</v>
      </c>
      <c r="N3058" s="48">
        <f t="shared" si="289"/>
        <v>0</v>
      </c>
      <c r="O3058" s="48">
        <f t="shared" si="284"/>
        <v>0</v>
      </c>
      <c r="P3058" s="72">
        <f t="shared" si="285"/>
        <v>0</v>
      </c>
      <c r="Q3058" s="73">
        <f t="shared" si="286"/>
        <v>0</v>
      </c>
      <c r="R3058" s="48">
        <f t="shared" si="287"/>
        <v>0</v>
      </c>
      <c r="S3058" s="74">
        <f t="shared" si="288"/>
        <v>51</v>
      </c>
      <c r="T3058" s="6" t="s">
        <v>431</v>
      </c>
      <c r="U3058" s="47" t="s">
        <v>432</v>
      </c>
      <c r="V3058" s="47">
        <v>1</v>
      </c>
      <c r="W3058" s="47">
        <v>1</v>
      </c>
      <c r="X3058" s="47">
        <v>1</v>
      </c>
      <c r="Y3058" s="47">
        <v>1</v>
      </c>
      <c r="Z3058" s="75">
        <v>41494.620567129627</v>
      </c>
      <c r="AA3058" s="6" t="s">
        <v>433</v>
      </c>
      <c r="AB3058" s="47" t="s">
        <v>11344</v>
      </c>
      <c r="AC3058" s="47" t="s">
        <v>5056</v>
      </c>
      <c r="AD3058" s="47" t="s">
        <v>13477</v>
      </c>
      <c r="AE3058" s="47" t="s">
        <v>13478</v>
      </c>
      <c r="AF3058" s="6" t="s">
        <v>13479</v>
      </c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</row>
    <row r="3059" spans="1:43" s="1" customFormat="1" ht="31.5" x14ac:dyDescent="0.25">
      <c r="A3059" s="47">
        <v>3063</v>
      </c>
      <c r="B3059" s="47" t="s">
        <v>13480</v>
      </c>
      <c r="C3059" s="47" t="s">
        <v>1762</v>
      </c>
      <c r="D3059" s="69" t="s">
        <v>2925</v>
      </c>
      <c r="E3059" s="47">
        <v>2003</v>
      </c>
      <c r="F3059" s="69" t="s">
        <v>1755</v>
      </c>
      <c r="G3059" s="69" t="s">
        <v>1753</v>
      </c>
      <c r="H3059" s="69" t="s">
        <v>904</v>
      </c>
      <c r="I3059" s="70">
        <v>56.192087668147728</v>
      </c>
      <c r="J3059" s="47" t="s">
        <v>430</v>
      </c>
      <c r="K3059" s="47">
        <v>9.0964046378338406</v>
      </c>
      <c r="L3059" s="71"/>
      <c r="M3059" s="47">
        <v>75</v>
      </c>
      <c r="N3059" s="48">
        <f t="shared" si="289"/>
        <v>0</v>
      </c>
      <c r="O3059" s="48">
        <f t="shared" si="284"/>
        <v>0</v>
      </c>
      <c r="P3059" s="72">
        <f t="shared" si="285"/>
        <v>0</v>
      </c>
      <c r="Q3059" s="73">
        <f t="shared" si="286"/>
        <v>0</v>
      </c>
      <c r="R3059" s="48">
        <f t="shared" si="287"/>
        <v>0</v>
      </c>
      <c r="S3059" s="74">
        <f t="shared" si="288"/>
        <v>54</v>
      </c>
      <c r="T3059" s="6" t="s">
        <v>431</v>
      </c>
      <c r="U3059" s="47" t="s">
        <v>432</v>
      </c>
      <c r="V3059" s="47">
        <v>1</v>
      </c>
      <c r="W3059" s="47">
        <v>1</v>
      </c>
      <c r="X3059" s="47">
        <v>1</v>
      </c>
      <c r="Y3059" s="47">
        <v>1</v>
      </c>
      <c r="Z3059" s="75">
        <v>40855.637800925928</v>
      </c>
      <c r="AA3059" s="6" t="s">
        <v>433</v>
      </c>
      <c r="AB3059" s="47" t="s">
        <v>2926</v>
      </c>
      <c r="AC3059" s="47" t="s">
        <v>10456</v>
      </c>
      <c r="AD3059" s="47" t="s">
        <v>1763</v>
      </c>
      <c r="AE3059" s="47" t="s">
        <v>13481</v>
      </c>
      <c r="AF3059" s="6" t="s">
        <v>13482</v>
      </c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</row>
    <row r="3060" spans="1:43" s="1" customFormat="1" ht="31.5" x14ac:dyDescent="0.25">
      <c r="A3060" s="47">
        <v>3064</v>
      </c>
      <c r="B3060" s="47" t="s">
        <v>13483</v>
      </c>
      <c r="C3060" s="47" t="s">
        <v>1735</v>
      </c>
      <c r="D3060" s="69" t="s">
        <v>1589</v>
      </c>
      <c r="E3060" s="47">
        <v>2004</v>
      </c>
      <c r="F3060" s="69" t="s">
        <v>427</v>
      </c>
      <c r="G3060" s="69" t="s">
        <v>904</v>
      </c>
      <c r="H3060" s="69" t="s">
        <v>1629</v>
      </c>
      <c r="I3060" s="70">
        <v>83.233373265977292</v>
      </c>
      <c r="J3060" s="47" t="s">
        <v>430</v>
      </c>
      <c r="K3060" s="47">
        <v>9.0967003033064593</v>
      </c>
      <c r="L3060" s="71"/>
      <c r="M3060" s="47">
        <v>75</v>
      </c>
      <c r="N3060" s="48">
        <f t="shared" si="289"/>
        <v>0</v>
      </c>
      <c r="O3060" s="48">
        <f t="shared" si="284"/>
        <v>0</v>
      </c>
      <c r="P3060" s="72">
        <f t="shared" si="285"/>
        <v>0</v>
      </c>
      <c r="Q3060" s="73">
        <f t="shared" si="286"/>
        <v>0</v>
      </c>
      <c r="R3060" s="48">
        <f t="shared" si="287"/>
        <v>0</v>
      </c>
      <c r="S3060" s="74">
        <f t="shared" si="288"/>
        <v>55</v>
      </c>
      <c r="T3060" s="6" t="s">
        <v>431</v>
      </c>
      <c r="U3060" s="47" t="s">
        <v>432</v>
      </c>
      <c r="V3060" s="47">
        <v>1</v>
      </c>
      <c r="W3060" s="47">
        <v>1</v>
      </c>
      <c r="X3060" s="47">
        <v>1</v>
      </c>
      <c r="Y3060" s="47">
        <v>1</v>
      </c>
      <c r="Z3060" s="75">
        <v>40855.637800925928</v>
      </c>
      <c r="AA3060" s="6" t="s">
        <v>433</v>
      </c>
      <c r="AB3060" s="47" t="s">
        <v>1591</v>
      </c>
      <c r="AC3060" s="47" t="s">
        <v>9774</v>
      </c>
      <c r="AD3060" s="47" t="s">
        <v>4865</v>
      </c>
      <c r="AE3060" s="47" t="s">
        <v>13484</v>
      </c>
      <c r="AF3060" s="6" t="s">
        <v>13485</v>
      </c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</row>
    <row r="3061" spans="1:43" s="1" customFormat="1" ht="15.75" x14ac:dyDescent="0.25">
      <c r="A3061" s="47">
        <v>3065</v>
      </c>
      <c r="B3061" s="47" t="s">
        <v>13486</v>
      </c>
      <c r="C3061" s="47" t="s">
        <v>3949</v>
      </c>
      <c r="D3061" s="69" t="s">
        <v>10151</v>
      </c>
      <c r="E3061" s="47">
        <v>2004</v>
      </c>
      <c r="F3061" s="69" t="s">
        <v>3992</v>
      </c>
      <c r="G3061" s="69" t="s">
        <v>1378</v>
      </c>
      <c r="H3061" s="69" t="s">
        <v>3992</v>
      </c>
      <c r="I3061" s="70">
        <v>320.82150134864571</v>
      </c>
      <c r="J3061" s="47" t="s">
        <v>430</v>
      </c>
      <c r="K3061" s="47">
        <v>9.0969959687790691</v>
      </c>
      <c r="L3061" s="71"/>
      <c r="M3061" s="47">
        <v>75</v>
      </c>
      <c r="N3061" s="48">
        <f t="shared" si="289"/>
        <v>0</v>
      </c>
      <c r="O3061" s="48">
        <f t="shared" si="284"/>
        <v>0</v>
      </c>
      <c r="P3061" s="72">
        <f t="shared" si="285"/>
        <v>0</v>
      </c>
      <c r="Q3061" s="73">
        <f t="shared" si="286"/>
        <v>0</v>
      </c>
      <c r="R3061" s="48">
        <f t="shared" si="287"/>
        <v>0</v>
      </c>
      <c r="S3061" s="74">
        <f t="shared" si="288"/>
        <v>55</v>
      </c>
      <c r="T3061" s="6" t="s">
        <v>431</v>
      </c>
      <c r="U3061" s="47" t="s">
        <v>432</v>
      </c>
      <c r="V3061" s="47">
        <v>1</v>
      </c>
      <c r="W3061" s="47">
        <v>1</v>
      </c>
      <c r="X3061" s="47">
        <v>1</v>
      </c>
      <c r="Y3061" s="47">
        <v>1</v>
      </c>
      <c r="Z3061" s="75">
        <v>40855.637800925928</v>
      </c>
      <c r="AA3061" s="6" t="s">
        <v>433</v>
      </c>
      <c r="AB3061" s="47" t="s">
        <v>10153</v>
      </c>
      <c r="AC3061" s="47"/>
      <c r="AD3061" s="47"/>
      <c r="AE3061" s="47" t="s">
        <v>13487</v>
      </c>
      <c r="AF3061" s="6" t="s">
        <v>13488</v>
      </c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</row>
    <row r="3062" spans="1:43" s="1" customFormat="1" ht="15.75" x14ac:dyDescent="0.25">
      <c r="A3062" s="47">
        <v>3066</v>
      </c>
      <c r="B3062" s="47" t="s">
        <v>13489</v>
      </c>
      <c r="C3062" s="47" t="s">
        <v>1684</v>
      </c>
      <c r="D3062" s="69" t="s">
        <v>3888</v>
      </c>
      <c r="E3062" s="47">
        <v>2004</v>
      </c>
      <c r="F3062" s="69" t="s">
        <v>428</v>
      </c>
      <c r="G3062" s="69" t="s">
        <v>3889</v>
      </c>
      <c r="H3062" s="69" t="s">
        <v>905</v>
      </c>
      <c r="I3062" s="70">
        <v>364.28541774584079</v>
      </c>
      <c r="J3062" s="47" t="s">
        <v>430</v>
      </c>
      <c r="K3062" s="47">
        <v>9.0972916342516896</v>
      </c>
      <c r="L3062" s="71"/>
      <c r="M3062" s="47">
        <v>75</v>
      </c>
      <c r="N3062" s="48">
        <f t="shared" si="289"/>
        <v>0</v>
      </c>
      <c r="O3062" s="48">
        <f t="shared" si="284"/>
        <v>0</v>
      </c>
      <c r="P3062" s="72">
        <f t="shared" si="285"/>
        <v>0</v>
      </c>
      <c r="Q3062" s="73">
        <f t="shared" si="286"/>
        <v>0</v>
      </c>
      <c r="R3062" s="48">
        <f t="shared" si="287"/>
        <v>0</v>
      </c>
      <c r="S3062" s="74">
        <f t="shared" si="288"/>
        <v>55</v>
      </c>
      <c r="T3062" s="6" t="s">
        <v>431</v>
      </c>
      <c r="U3062" s="47" t="s">
        <v>432</v>
      </c>
      <c r="V3062" s="47">
        <v>1</v>
      </c>
      <c r="W3062" s="47">
        <v>1</v>
      </c>
      <c r="X3062" s="47">
        <v>1</v>
      </c>
      <c r="Y3062" s="47">
        <v>1</v>
      </c>
      <c r="Z3062" s="75">
        <v>40855.637800925928</v>
      </c>
      <c r="AA3062" s="6" t="s">
        <v>433</v>
      </c>
      <c r="AB3062" s="47" t="s">
        <v>3890</v>
      </c>
      <c r="AC3062" s="47" t="s">
        <v>11167</v>
      </c>
      <c r="AD3062" s="47" t="s">
        <v>11157</v>
      </c>
      <c r="AE3062" s="47" t="s">
        <v>13490</v>
      </c>
      <c r="AF3062" s="6" t="s">
        <v>13491</v>
      </c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</row>
    <row r="3063" spans="1:43" s="1" customFormat="1" ht="15.75" x14ac:dyDescent="0.25">
      <c r="A3063" s="47">
        <v>3067</v>
      </c>
      <c r="B3063" s="47" t="s">
        <v>13492</v>
      </c>
      <c r="C3063" s="47" t="s">
        <v>1296</v>
      </c>
      <c r="D3063" s="69" t="s">
        <v>11138</v>
      </c>
      <c r="E3063" s="47">
        <v>2004</v>
      </c>
      <c r="F3063" s="69" t="s">
        <v>1299</v>
      </c>
      <c r="G3063" s="69" t="s">
        <v>562</v>
      </c>
      <c r="H3063" s="69" t="s">
        <v>1299</v>
      </c>
      <c r="I3063" s="70">
        <v>249.49634883994119</v>
      </c>
      <c r="J3063" s="47" t="s">
        <v>430</v>
      </c>
      <c r="K3063" s="47">
        <v>9.0975872997242995</v>
      </c>
      <c r="L3063" s="71"/>
      <c r="M3063" s="47">
        <v>75</v>
      </c>
      <c r="N3063" s="48">
        <f t="shared" si="289"/>
        <v>0</v>
      </c>
      <c r="O3063" s="48">
        <f t="shared" si="284"/>
        <v>0</v>
      </c>
      <c r="P3063" s="72">
        <f t="shared" si="285"/>
        <v>0</v>
      </c>
      <c r="Q3063" s="73">
        <f t="shared" si="286"/>
        <v>0</v>
      </c>
      <c r="R3063" s="48">
        <f t="shared" si="287"/>
        <v>0</v>
      </c>
      <c r="S3063" s="74">
        <f t="shared" si="288"/>
        <v>55</v>
      </c>
      <c r="T3063" s="6" t="s">
        <v>431</v>
      </c>
      <c r="U3063" s="47" t="s">
        <v>432</v>
      </c>
      <c r="V3063" s="47">
        <v>1</v>
      </c>
      <c r="W3063" s="47">
        <v>1</v>
      </c>
      <c r="X3063" s="47">
        <v>1</v>
      </c>
      <c r="Y3063" s="47">
        <v>1</v>
      </c>
      <c r="Z3063" s="75">
        <v>40855.637800925928</v>
      </c>
      <c r="AA3063" s="6" t="s">
        <v>433</v>
      </c>
      <c r="AB3063" s="47" t="s">
        <v>11139</v>
      </c>
      <c r="AC3063" s="47" t="s">
        <v>11149</v>
      </c>
      <c r="AD3063" s="47" t="s">
        <v>13493</v>
      </c>
      <c r="AE3063" s="47" t="s">
        <v>13494</v>
      </c>
      <c r="AF3063" s="6" t="s">
        <v>13495</v>
      </c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</row>
    <row r="3064" spans="1:43" s="1" customFormat="1" ht="15.75" x14ac:dyDescent="0.25">
      <c r="A3064" s="47">
        <v>3068</v>
      </c>
      <c r="B3064" s="47" t="s">
        <v>13496</v>
      </c>
      <c r="C3064" s="47" t="s">
        <v>1296</v>
      </c>
      <c r="D3064" s="69" t="s">
        <v>11138</v>
      </c>
      <c r="E3064" s="47">
        <v>2004</v>
      </c>
      <c r="F3064" s="69" t="s">
        <v>1299</v>
      </c>
      <c r="G3064" s="69" t="s">
        <v>1300</v>
      </c>
      <c r="H3064" s="69" t="s">
        <v>1298</v>
      </c>
      <c r="I3064" s="70">
        <v>373.06323995599251</v>
      </c>
      <c r="J3064" s="47" t="s">
        <v>430</v>
      </c>
      <c r="K3064" s="47">
        <v>9.09788296519692</v>
      </c>
      <c r="L3064" s="71"/>
      <c r="M3064" s="47">
        <v>75</v>
      </c>
      <c r="N3064" s="48">
        <f t="shared" si="289"/>
        <v>0</v>
      </c>
      <c r="O3064" s="48">
        <f t="shared" si="284"/>
        <v>0</v>
      </c>
      <c r="P3064" s="72">
        <f t="shared" si="285"/>
        <v>0</v>
      </c>
      <c r="Q3064" s="73">
        <f t="shared" si="286"/>
        <v>0</v>
      </c>
      <c r="R3064" s="48">
        <f t="shared" si="287"/>
        <v>0</v>
      </c>
      <c r="S3064" s="74">
        <f t="shared" si="288"/>
        <v>55</v>
      </c>
      <c r="T3064" s="6" t="s">
        <v>431</v>
      </c>
      <c r="U3064" s="47" t="s">
        <v>432</v>
      </c>
      <c r="V3064" s="47">
        <v>1</v>
      </c>
      <c r="W3064" s="47">
        <v>1</v>
      </c>
      <c r="X3064" s="47">
        <v>1</v>
      </c>
      <c r="Y3064" s="47">
        <v>1</v>
      </c>
      <c r="Z3064" s="75">
        <v>40855.637812499997</v>
      </c>
      <c r="AA3064" s="6" t="s">
        <v>433</v>
      </c>
      <c r="AB3064" s="47" t="s">
        <v>11139</v>
      </c>
      <c r="AC3064" s="47" t="s">
        <v>13493</v>
      </c>
      <c r="AD3064" s="47" t="s">
        <v>11144</v>
      </c>
      <c r="AE3064" s="47" t="s">
        <v>13497</v>
      </c>
      <c r="AF3064" s="6" t="s">
        <v>13498</v>
      </c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</row>
    <row r="3065" spans="1:43" s="1" customFormat="1" ht="15.75" x14ac:dyDescent="0.25">
      <c r="A3065" s="47">
        <v>3069</v>
      </c>
      <c r="B3065" s="47" t="s">
        <v>13499</v>
      </c>
      <c r="C3065" s="47" t="s">
        <v>2924</v>
      </c>
      <c r="D3065" s="69" t="s">
        <v>10413</v>
      </c>
      <c r="E3065" s="47">
        <v>1995</v>
      </c>
      <c r="F3065" s="69" t="s">
        <v>904</v>
      </c>
      <c r="G3065" s="69" t="s">
        <v>812</v>
      </c>
      <c r="H3065" s="69" t="s">
        <v>1677</v>
      </c>
      <c r="I3065" s="70">
        <v>176.02664240651029</v>
      </c>
      <c r="J3065" s="47" t="s">
        <v>430</v>
      </c>
      <c r="K3065" s="47">
        <v>9.0981786306695298</v>
      </c>
      <c r="L3065" s="71"/>
      <c r="M3065" s="47">
        <v>75</v>
      </c>
      <c r="N3065" s="48">
        <f t="shared" si="289"/>
        <v>0</v>
      </c>
      <c r="O3065" s="48">
        <f t="shared" si="284"/>
        <v>0</v>
      </c>
      <c r="P3065" s="72">
        <f t="shared" si="285"/>
        <v>0</v>
      </c>
      <c r="Q3065" s="73">
        <f t="shared" si="286"/>
        <v>0</v>
      </c>
      <c r="R3065" s="48">
        <f t="shared" si="287"/>
        <v>0</v>
      </c>
      <c r="S3065" s="74">
        <f t="shared" si="288"/>
        <v>46</v>
      </c>
      <c r="T3065" s="6" t="s">
        <v>1907</v>
      </c>
      <c r="U3065" s="47" t="s">
        <v>432</v>
      </c>
      <c r="V3065" s="47">
        <v>1</v>
      </c>
      <c r="W3065" s="47">
        <v>1</v>
      </c>
      <c r="X3065" s="47">
        <v>1</v>
      </c>
      <c r="Y3065" s="47">
        <v>1</v>
      </c>
      <c r="Z3065" s="75">
        <v>40855.637812499997</v>
      </c>
      <c r="AA3065" s="6" t="s">
        <v>433</v>
      </c>
      <c r="AB3065" s="47" t="s">
        <v>10414</v>
      </c>
      <c r="AC3065" s="47" t="s">
        <v>11131</v>
      </c>
      <c r="AD3065" s="47" t="s">
        <v>10415</v>
      </c>
      <c r="AE3065" s="47" t="s">
        <v>13500</v>
      </c>
      <c r="AF3065" s="6" t="s">
        <v>13501</v>
      </c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</row>
    <row r="3066" spans="1:43" s="1" customFormat="1" ht="31.5" x14ac:dyDescent="0.25">
      <c r="A3066" s="47">
        <v>3070</v>
      </c>
      <c r="B3066" s="47" t="s">
        <v>13502</v>
      </c>
      <c r="C3066" s="47" t="s">
        <v>4524</v>
      </c>
      <c r="D3066" s="69" t="s">
        <v>5609</v>
      </c>
      <c r="E3066" s="47">
        <v>2002</v>
      </c>
      <c r="F3066" s="69" t="s">
        <v>5610</v>
      </c>
      <c r="G3066" s="69" t="s">
        <v>451</v>
      </c>
      <c r="H3066" s="69" t="s">
        <v>451</v>
      </c>
      <c r="I3066" s="70">
        <v>8.5170516578792341</v>
      </c>
      <c r="J3066" s="47" t="s">
        <v>430</v>
      </c>
      <c r="K3066" s="47">
        <v>9.0984742961421503</v>
      </c>
      <c r="L3066" s="71"/>
      <c r="M3066" s="47">
        <v>75</v>
      </c>
      <c r="N3066" s="48">
        <f t="shared" si="289"/>
        <v>0</v>
      </c>
      <c r="O3066" s="48">
        <f t="shared" si="284"/>
        <v>0</v>
      </c>
      <c r="P3066" s="72">
        <f t="shared" si="285"/>
        <v>0</v>
      </c>
      <c r="Q3066" s="73">
        <f t="shared" si="286"/>
        <v>0</v>
      </c>
      <c r="R3066" s="48">
        <f t="shared" si="287"/>
        <v>0</v>
      </c>
      <c r="S3066" s="74">
        <f t="shared" si="288"/>
        <v>53</v>
      </c>
      <c r="T3066" s="6" t="s">
        <v>431</v>
      </c>
      <c r="U3066" s="47" t="s">
        <v>432</v>
      </c>
      <c r="V3066" s="47">
        <v>1</v>
      </c>
      <c r="W3066" s="47">
        <v>1</v>
      </c>
      <c r="X3066" s="47">
        <v>1</v>
      </c>
      <c r="Y3066" s="47">
        <v>1</v>
      </c>
      <c r="Z3066" s="75">
        <v>40855.637812499997</v>
      </c>
      <c r="AA3066" s="6" t="s">
        <v>433</v>
      </c>
      <c r="AB3066" s="47" t="s">
        <v>5611</v>
      </c>
      <c r="AC3066" s="47" t="s">
        <v>11241</v>
      </c>
      <c r="AD3066" s="47" t="s">
        <v>11233</v>
      </c>
      <c r="AE3066" s="47" t="s">
        <v>13503</v>
      </c>
      <c r="AF3066" s="6" t="s">
        <v>13504</v>
      </c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</row>
    <row r="3067" spans="1:43" s="1" customFormat="1" ht="31.5" x14ac:dyDescent="0.25">
      <c r="A3067" s="47">
        <v>3071</v>
      </c>
      <c r="B3067" s="47" t="s">
        <v>13505</v>
      </c>
      <c r="C3067" s="47" t="s">
        <v>4524</v>
      </c>
      <c r="D3067" s="69" t="s">
        <v>5609</v>
      </c>
      <c r="E3067" s="47">
        <v>2002</v>
      </c>
      <c r="F3067" s="69" t="s">
        <v>5610</v>
      </c>
      <c r="G3067" s="69" t="s">
        <v>451</v>
      </c>
      <c r="H3067" s="69" t="s">
        <v>451</v>
      </c>
      <c r="I3067" s="70">
        <v>119.95052549198201</v>
      </c>
      <c r="J3067" s="47" t="s">
        <v>430</v>
      </c>
      <c r="K3067" s="47">
        <v>9.0987699616147708</v>
      </c>
      <c r="L3067" s="71"/>
      <c r="M3067" s="47">
        <v>75</v>
      </c>
      <c r="N3067" s="48">
        <f t="shared" si="289"/>
        <v>0</v>
      </c>
      <c r="O3067" s="48">
        <f t="shared" si="284"/>
        <v>0</v>
      </c>
      <c r="P3067" s="72">
        <f t="shared" si="285"/>
        <v>0</v>
      </c>
      <c r="Q3067" s="73">
        <f t="shared" si="286"/>
        <v>0</v>
      </c>
      <c r="R3067" s="48">
        <f t="shared" si="287"/>
        <v>0</v>
      </c>
      <c r="S3067" s="74">
        <f t="shared" si="288"/>
        <v>53</v>
      </c>
      <c r="T3067" s="6" t="s">
        <v>431</v>
      </c>
      <c r="U3067" s="47" t="s">
        <v>432</v>
      </c>
      <c r="V3067" s="47">
        <v>1</v>
      </c>
      <c r="W3067" s="47">
        <v>1</v>
      </c>
      <c r="X3067" s="47">
        <v>1</v>
      </c>
      <c r="Y3067" s="47">
        <v>1</v>
      </c>
      <c r="Z3067" s="75">
        <v>40855.637812499997</v>
      </c>
      <c r="AA3067" s="6" t="s">
        <v>433</v>
      </c>
      <c r="AB3067" s="47" t="s">
        <v>5611</v>
      </c>
      <c r="AC3067" s="47" t="s">
        <v>11172</v>
      </c>
      <c r="AD3067" s="47" t="s">
        <v>11229</v>
      </c>
      <c r="AE3067" s="47" t="s">
        <v>13506</v>
      </c>
      <c r="AF3067" s="6" t="s">
        <v>13507</v>
      </c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</row>
    <row r="3068" spans="1:43" s="1" customFormat="1" ht="31.5" x14ac:dyDescent="0.25">
      <c r="A3068" s="47">
        <v>3072</v>
      </c>
      <c r="B3068" s="47" t="s">
        <v>13508</v>
      </c>
      <c r="C3068" s="47" t="s">
        <v>1735</v>
      </c>
      <c r="D3068" s="69" t="s">
        <v>5609</v>
      </c>
      <c r="E3068" s="47">
        <v>2002</v>
      </c>
      <c r="F3068" s="69" t="s">
        <v>5610</v>
      </c>
      <c r="G3068" s="69" t="s">
        <v>451</v>
      </c>
      <c r="H3068" s="69" t="s">
        <v>451</v>
      </c>
      <c r="I3068" s="70">
        <v>8.5720036726520625</v>
      </c>
      <c r="J3068" s="47" t="s">
        <v>430</v>
      </c>
      <c r="K3068" s="47">
        <v>9.0990656270873806</v>
      </c>
      <c r="L3068" s="71"/>
      <c r="M3068" s="47">
        <v>75</v>
      </c>
      <c r="N3068" s="48">
        <f t="shared" si="289"/>
        <v>0</v>
      </c>
      <c r="O3068" s="48">
        <f t="shared" si="284"/>
        <v>0</v>
      </c>
      <c r="P3068" s="72">
        <f t="shared" si="285"/>
        <v>0</v>
      </c>
      <c r="Q3068" s="73">
        <f t="shared" si="286"/>
        <v>0</v>
      </c>
      <c r="R3068" s="48">
        <f t="shared" si="287"/>
        <v>0</v>
      </c>
      <c r="S3068" s="74">
        <f t="shared" si="288"/>
        <v>53</v>
      </c>
      <c r="T3068" s="6" t="s">
        <v>431</v>
      </c>
      <c r="U3068" s="47" t="s">
        <v>432</v>
      </c>
      <c r="V3068" s="47">
        <v>1</v>
      </c>
      <c r="W3068" s="47">
        <v>1</v>
      </c>
      <c r="X3068" s="47">
        <v>1</v>
      </c>
      <c r="Y3068" s="47">
        <v>1</v>
      </c>
      <c r="Z3068" s="75">
        <v>40855.637812499997</v>
      </c>
      <c r="AA3068" s="6" t="s">
        <v>433</v>
      </c>
      <c r="AB3068" s="47" t="s">
        <v>5611</v>
      </c>
      <c r="AC3068" s="47" t="s">
        <v>11229</v>
      </c>
      <c r="AD3068" s="47" t="s">
        <v>11221</v>
      </c>
      <c r="AE3068" s="47" t="s">
        <v>13509</v>
      </c>
      <c r="AF3068" s="6" t="s">
        <v>13510</v>
      </c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</row>
    <row r="3069" spans="1:43" s="1" customFormat="1" ht="15.75" x14ac:dyDescent="0.25">
      <c r="A3069" s="47">
        <v>3073</v>
      </c>
      <c r="B3069" s="47" t="s">
        <v>13511</v>
      </c>
      <c r="C3069" s="47" t="s">
        <v>1735</v>
      </c>
      <c r="D3069" s="69" t="s">
        <v>1611</v>
      </c>
      <c r="E3069" s="47">
        <v>2004</v>
      </c>
      <c r="F3069" s="69" t="s">
        <v>427</v>
      </c>
      <c r="G3069" s="69" t="s">
        <v>904</v>
      </c>
      <c r="H3069" s="69" t="s">
        <v>1629</v>
      </c>
      <c r="I3069" s="70">
        <v>126.358783198658</v>
      </c>
      <c r="J3069" s="47" t="s">
        <v>430</v>
      </c>
      <c r="K3069" s="47">
        <v>9.0993612925599994</v>
      </c>
      <c r="L3069" s="71"/>
      <c r="M3069" s="47">
        <v>75</v>
      </c>
      <c r="N3069" s="48">
        <f t="shared" si="289"/>
        <v>0</v>
      </c>
      <c r="O3069" s="48">
        <f t="shared" si="284"/>
        <v>0</v>
      </c>
      <c r="P3069" s="72">
        <f t="shared" si="285"/>
        <v>0</v>
      </c>
      <c r="Q3069" s="73">
        <f t="shared" si="286"/>
        <v>0</v>
      </c>
      <c r="R3069" s="48">
        <f t="shared" si="287"/>
        <v>0</v>
      </c>
      <c r="S3069" s="74">
        <f t="shared" si="288"/>
        <v>55</v>
      </c>
      <c r="T3069" s="6" t="s">
        <v>431</v>
      </c>
      <c r="U3069" s="47" t="s">
        <v>432</v>
      </c>
      <c r="V3069" s="47">
        <v>1</v>
      </c>
      <c r="W3069" s="47">
        <v>1</v>
      </c>
      <c r="X3069" s="47">
        <v>1</v>
      </c>
      <c r="Y3069" s="47">
        <v>1</v>
      </c>
      <c r="Z3069" s="75">
        <v>40855.637812499997</v>
      </c>
      <c r="AA3069" s="6" t="s">
        <v>433</v>
      </c>
      <c r="AB3069" s="47" t="s">
        <v>1612</v>
      </c>
      <c r="AC3069" s="47" t="s">
        <v>1635</v>
      </c>
      <c r="AD3069" s="47" t="s">
        <v>9773</v>
      </c>
      <c r="AE3069" s="47" t="s">
        <v>13512</v>
      </c>
      <c r="AF3069" s="6" t="s">
        <v>13513</v>
      </c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</row>
    <row r="3070" spans="1:43" s="1" customFormat="1" ht="31.5" x14ac:dyDescent="0.25">
      <c r="A3070" s="47">
        <v>3074</v>
      </c>
      <c r="B3070" s="47" t="s">
        <v>13514</v>
      </c>
      <c r="C3070" s="47" t="s">
        <v>9734</v>
      </c>
      <c r="D3070" s="69" t="s">
        <v>1657</v>
      </c>
      <c r="E3070" s="47">
        <v>2004</v>
      </c>
      <c r="F3070" s="69" t="s">
        <v>812</v>
      </c>
      <c r="G3070" s="69" t="s">
        <v>9735</v>
      </c>
      <c r="H3070" s="69" t="s">
        <v>9736</v>
      </c>
      <c r="I3070" s="70">
        <v>103.1107040414507</v>
      </c>
      <c r="J3070" s="47" t="s">
        <v>430</v>
      </c>
      <c r="K3070" s="47">
        <v>9.0996569580326092</v>
      </c>
      <c r="L3070" s="71"/>
      <c r="M3070" s="47">
        <v>75</v>
      </c>
      <c r="N3070" s="48">
        <f t="shared" si="289"/>
        <v>0</v>
      </c>
      <c r="O3070" s="48">
        <f t="shared" si="284"/>
        <v>0</v>
      </c>
      <c r="P3070" s="72">
        <f t="shared" si="285"/>
        <v>0</v>
      </c>
      <c r="Q3070" s="73">
        <f t="shared" si="286"/>
        <v>0</v>
      </c>
      <c r="R3070" s="48">
        <f t="shared" si="287"/>
        <v>0</v>
      </c>
      <c r="S3070" s="74">
        <f t="shared" si="288"/>
        <v>55</v>
      </c>
      <c r="T3070" s="6" t="s">
        <v>431</v>
      </c>
      <c r="U3070" s="47" t="s">
        <v>432</v>
      </c>
      <c r="V3070" s="47">
        <v>1</v>
      </c>
      <c r="W3070" s="47">
        <v>1</v>
      </c>
      <c r="X3070" s="47">
        <v>1</v>
      </c>
      <c r="Y3070" s="47">
        <v>1</v>
      </c>
      <c r="Z3070" s="75">
        <v>40855.637812499997</v>
      </c>
      <c r="AA3070" s="6" t="s">
        <v>433</v>
      </c>
      <c r="AB3070" s="47" t="s">
        <v>1658</v>
      </c>
      <c r="AC3070" s="47" t="s">
        <v>10699</v>
      </c>
      <c r="AD3070" s="47" t="s">
        <v>13515</v>
      </c>
      <c r="AE3070" s="47" t="s">
        <v>13516</v>
      </c>
      <c r="AF3070" s="6" t="s">
        <v>13517</v>
      </c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</row>
    <row r="3071" spans="1:43" s="1" customFormat="1" ht="15.75" x14ac:dyDescent="0.25">
      <c r="A3071" s="47">
        <v>3075</v>
      </c>
      <c r="B3071" s="47" t="s">
        <v>13518</v>
      </c>
      <c r="C3071" s="47" t="s">
        <v>425</v>
      </c>
      <c r="D3071" s="69" t="s">
        <v>1611</v>
      </c>
      <c r="E3071" s="47">
        <v>2004</v>
      </c>
      <c r="F3071" s="69" t="s">
        <v>427</v>
      </c>
      <c r="G3071" s="69" t="s">
        <v>428</v>
      </c>
      <c r="H3071" s="69" t="s">
        <v>429</v>
      </c>
      <c r="I3071" s="70">
        <v>377.13953174479121</v>
      </c>
      <c r="J3071" s="47" t="s">
        <v>430</v>
      </c>
      <c r="K3071" s="47">
        <v>9.0999526235052297</v>
      </c>
      <c r="L3071" s="71"/>
      <c r="M3071" s="47">
        <v>75</v>
      </c>
      <c r="N3071" s="48">
        <f t="shared" si="289"/>
        <v>0</v>
      </c>
      <c r="O3071" s="48">
        <f t="shared" si="284"/>
        <v>0</v>
      </c>
      <c r="P3071" s="72">
        <f t="shared" si="285"/>
        <v>0</v>
      </c>
      <c r="Q3071" s="73">
        <f t="shared" si="286"/>
        <v>0</v>
      </c>
      <c r="R3071" s="48">
        <f t="shared" si="287"/>
        <v>0</v>
      </c>
      <c r="S3071" s="74">
        <f t="shared" si="288"/>
        <v>55</v>
      </c>
      <c r="T3071" s="6" t="s">
        <v>431</v>
      </c>
      <c r="U3071" s="47" t="s">
        <v>432</v>
      </c>
      <c r="V3071" s="47">
        <v>1</v>
      </c>
      <c r="W3071" s="47">
        <v>1</v>
      </c>
      <c r="X3071" s="47">
        <v>1</v>
      </c>
      <c r="Y3071" s="47">
        <v>1</v>
      </c>
      <c r="Z3071" s="75">
        <v>40855.637812499997</v>
      </c>
      <c r="AA3071" s="6" t="s">
        <v>433</v>
      </c>
      <c r="AB3071" s="47" t="s">
        <v>1612</v>
      </c>
      <c r="AC3071" s="47" t="s">
        <v>9814</v>
      </c>
      <c r="AD3071" s="47" t="s">
        <v>1619</v>
      </c>
      <c r="AE3071" s="47" t="s">
        <v>13519</v>
      </c>
      <c r="AF3071" s="6" t="s">
        <v>13520</v>
      </c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</row>
    <row r="3072" spans="1:43" s="1" customFormat="1" ht="15.75" x14ac:dyDescent="0.25">
      <c r="A3072" s="47">
        <v>3076</v>
      </c>
      <c r="B3072" s="47" t="s">
        <v>13521</v>
      </c>
      <c r="C3072" s="47" t="s">
        <v>1618</v>
      </c>
      <c r="D3072" s="69" t="s">
        <v>1611</v>
      </c>
      <c r="E3072" s="47">
        <v>2004</v>
      </c>
      <c r="F3072" s="69" t="s">
        <v>427</v>
      </c>
      <c r="G3072" s="69" t="s">
        <v>428</v>
      </c>
      <c r="H3072" s="69" t="s">
        <v>1624</v>
      </c>
      <c r="I3072" s="70">
        <v>237.856918400468</v>
      </c>
      <c r="J3072" s="47" t="s">
        <v>430</v>
      </c>
      <c r="K3072" s="47">
        <v>9.1002482889778396</v>
      </c>
      <c r="L3072" s="71"/>
      <c r="M3072" s="47">
        <v>75</v>
      </c>
      <c r="N3072" s="48">
        <f t="shared" si="289"/>
        <v>0</v>
      </c>
      <c r="O3072" s="48">
        <f t="shared" si="284"/>
        <v>0</v>
      </c>
      <c r="P3072" s="72">
        <f t="shared" si="285"/>
        <v>0</v>
      </c>
      <c r="Q3072" s="73">
        <f t="shared" si="286"/>
        <v>0</v>
      </c>
      <c r="R3072" s="48">
        <f t="shared" si="287"/>
        <v>0</v>
      </c>
      <c r="S3072" s="74">
        <f t="shared" si="288"/>
        <v>55</v>
      </c>
      <c r="T3072" s="6" t="s">
        <v>431</v>
      </c>
      <c r="U3072" s="47" t="s">
        <v>432</v>
      </c>
      <c r="V3072" s="47">
        <v>1</v>
      </c>
      <c r="W3072" s="47">
        <v>1</v>
      </c>
      <c r="X3072" s="47">
        <v>1</v>
      </c>
      <c r="Y3072" s="47">
        <v>1</v>
      </c>
      <c r="Z3072" s="75">
        <v>40855.637812499997</v>
      </c>
      <c r="AA3072" s="6" t="s">
        <v>433</v>
      </c>
      <c r="AB3072" s="47" t="s">
        <v>1612</v>
      </c>
      <c r="AC3072" s="47" t="s">
        <v>1625</v>
      </c>
      <c r="AD3072" s="47" t="s">
        <v>9796</v>
      </c>
      <c r="AE3072" s="47" t="s">
        <v>13522</v>
      </c>
      <c r="AF3072" s="6" t="s">
        <v>13523</v>
      </c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</row>
    <row r="3073" spans="1:43" s="1" customFormat="1" ht="15.75" x14ac:dyDescent="0.25">
      <c r="A3073" s="47">
        <v>3077</v>
      </c>
      <c r="B3073" s="47" t="s">
        <v>13524</v>
      </c>
      <c r="C3073" s="47" t="s">
        <v>4936</v>
      </c>
      <c r="D3073" s="69" t="s">
        <v>4928</v>
      </c>
      <c r="E3073" s="47">
        <v>1996</v>
      </c>
      <c r="F3073" s="69" t="s">
        <v>5147</v>
      </c>
      <c r="G3073" s="69" t="s">
        <v>451</v>
      </c>
      <c r="H3073" s="69" t="s">
        <v>457</v>
      </c>
      <c r="I3073" s="70">
        <v>44.576718306130509</v>
      </c>
      <c r="J3073" s="47" t="s">
        <v>430</v>
      </c>
      <c r="K3073" s="47">
        <v>9.10054395445046</v>
      </c>
      <c r="L3073" s="71"/>
      <c r="M3073" s="47">
        <v>75</v>
      </c>
      <c r="N3073" s="48">
        <f t="shared" si="289"/>
        <v>0</v>
      </c>
      <c r="O3073" s="48">
        <f t="shared" si="284"/>
        <v>0</v>
      </c>
      <c r="P3073" s="72">
        <f t="shared" si="285"/>
        <v>0</v>
      </c>
      <c r="Q3073" s="73">
        <f t="shared" si="286"/>
        <v>0</v>
      </c>
      <c r="R3073" s="48">
        <f t="shared" si="287"/>
        <v>0</v>
      </c>
      <c r="S3073" s="74">
        <f t="shared" si="288"/>
        <v>47</v>
      </c>
      <c r="T3073" s="6" t="s">
        <v>431</v>
      </c>
      <c r="U3073" s="47" t="s">
        <v>432</v>
      </c>
      <c r="V3073" s="47">
        <v>1</v>
      </c>
      <c r="W3073" s="47">
        <v>1</v>
      </c>
      <c r="X3073" s="47">
        <v>1</v>
      </c>
      <c r="Y3073" s="47">
        <v>1</v>
      </c>
      <c r="Z3073" s="75">
        <v>40855.637812499997</v>
      </c>
      <c r="AA3073" s="6" t="s">
        <v>433</v>
      </c>
      <c r="AB3073" s="47" t="s">
        <v>4931</v>
      </c>
      <c r="AC3073" s="47" t="s">
        <v>11513</v>
      </c>
      <c r="AD3073" s="47"/>
      <c r="AE3073" s="47" t="s">
        <v>13525</v>
      </c>
      <c r="AF3073" s="6" t="s">
        <v>13526</v>
      </c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</row>
    <row r="3074" spans="1:43" s="1" customFormat="1" ht="31.5" x14ac:dyDescent="0.25">
      <c r="A3074" s="47">
        <v>3078</v>
      </c>
      <c r="B3074" s="47" t="s">
        <v>13527</v>
      </c>
      <c r="C3074" s="47" t="s">
        <v>1481</v>
      </c>
      <c r="D3074" s="69" t="s">
        <v>1482</v>
      </c>
      <c r="E3074" s="47">
        <v>2002</v>
      </c>
      <c r="F3074" s="69" t="s">
        <v>1499</v>
      </c>
      <c r="G3074" s="69" t="s">
        <v>812</v>
      </c>
      <c r="H3074" s="69" t="s">
        <v>1485</v>
      </c>
      <c r="I3074" s="70">
        <v>320.37388265588078</v>
      </c>
      <c r="J3074" s="47" t="s">
        <v>430</v>
      </c>
      <c r="K3074" s="47">
        <v>9.1008396199230699</v>
      </c>
      <c r="L3074" s="71"/>
      <c r="M3074" s="47">
        <v>75</v>
      </c>
      <c r="N3074" s="48">
        <f t="shared" si="289"/>
        <v>0</v>
      </c>
      <c r="O3074" s="48">
        <f t="shared" si="284"/>
        <v>0</v>
      </c>
      <c r="P3074" s="72">
        <f t="shared" si="285"/>
        <v>0</v>
      </c>
      <c r="Q3074" s="73">
        <f t="shared" si="286"/>
        <v>0</v>
      </c>
      <c r="R3074" s="48">
        <f t="shared" si="287"/>
        <v>0</v>
      </c>
      <c r="S3074" s="74">
        <f t="shared" si="288"/>
        <v>53</v>
      </c>
      <c r="T3074" s="6" t="s">
        <v>431</v>
      </c>
      <c r="U3074" s="47" t="s">
        <v>432</v>
      </c>
      <c r="V3074" s="47">
        <v>1</v>
      </c>
      <c r="W3074" s="47">
        <v>1</v>
      </c>
      <c r="X3074" s="47">
        <v>1</v>
      </c>
      <c r="Y3074" s="47">
        <v>1</v>
      </c>
      <c r="Z3074" s="75">
        <v>40855.637812499997</v>
      </c>
      <c r="AA3074" s="6" t="s">
        <v>433</v>
      </c>
      <c r="AB3074" s="47" t="s">
        <v>1486</v>
      </c>
      <c r="AC3074" s="47" t="s">
        <v>11432</v>
      </c>
      <c r="AD3074" s="47" t="s">
        <v>11401</v>
      </c>
      <c r="AE3074" s="47" t="s">
        <v>13528</v>
      </c>
      <c r="AF3074" s="6" t="s">
        <v>13529</v>
      </c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</row>
    <row r="3075" spans="1:43" s="1" customFormat="1" ht="31.5" x14ac:dyDescent="0.25">
      <c r="A3075" s="47">
        <v>3079</v>
      </c>
      <c r="B3075" s="47" t="s">
        <v>13530</v>
      </c>
      <c r="C3075" s="47" t="s">
        <v>1588</v>
      </c>
      <c r="D3075" s="69" t="s">
        <v>1589</v>
      </c>
      <c r="E3075" s="47">
        <v>2004</v>
      </c>
      <c r="F3075" s="69" t="s">
        <v>1896</v>
      </c>
      <c r="G3075" s="69" t="s">
        <v>10273</v>
      </c>
      <c r="H3075" s="69" t="s">
        <v>3803</v>
      </c>
      <c r="I3075" s="70">
        <v>251.5559223286057</v>
      </c>
      <c r="J3075" s="47" t="s">
        <v>430</v>
      </c>
      <c r="K3075" s="47">
        <v>9.1011352853956904</v>
      </c>
      <c r="L3075" s="71"/>
      <c r="M3075" s="47">
        <v>75</v>
      </c>
      <c r="N3075" s="48">
        <f t="shared" si="289"/>
        <v>0</v>
      </c>
      <c r="O3075" s="48">
        <f t="shared" si="284"/>
        <v>0</v>
      </c>
      <c r="P3075" s="72">
        <f t="shared" si="285"/>
        <v>0</v>
      </c>
      <c r="Q3075" s="73">
        <f t="shared" si="286"/>
        <v>0</v>
      </c>
      <c r="R3075" s="48">
        <f t="shared" si="287"/>
        <v>0</v>
      </c>
      <c r="S3075" s="74">
        <f t="shared" si="288"/>
        <v>55</v>
      </c>
      <c r="T3075" s="6" t="s">
        <v>431</v>
      </c>
      <c r="U3075" s="47" t="s">
        <v>432</v>
      </c>
      <c r="V3075" s="47">
        <v>1</v>
      </c>
      <c r="W3075" s="47">
        <v>1</v>
      </c>
      <c r="X3075" s="47">
        <v>1</v>
      </c>
      <c r="Y3075" s="47">
        <v>1</v>
      </c>
      <c r="Z3075" s="75">
        <v>40855.637812499997</v>
      </c>
      <c r="AA3075" s="6" t="s">
        <v>433</v>
      </c>
      <c r="AB3075" s="47" t="s">
        <v>1591</v>
      </c>
      <c r="AC3075" s="47" t="s">
        <v>10294</v>
      </c>
      <c r="AD3075" s="47" t="s">
        <v>10279</v>
      </c>
      <c r="AE3075" s="47" t="s">
        <v>13531</v>
      </c>
      <c r="AF3075" s="6" t="s">
        <v>13532</v>
      </c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</row>
    <row r="3076" spans="1:43" s="1" customFormat="1" ht="15.75" x14ac:dyDescent="0.25">
      <c r="A3076" s="47">
        <v>3080</v>
      </c>
      <c r="B3076" s="47" t="s">
        <v>13533</v>
      </c>
      <c r="C3076" s="47" t="s">
        <v>3012</v>
      </c>
      <c r="D3076" s="69" t="s">
        <v>4586</v>
      </c>
      <c r="E3076" s="47">
        <v>1983</v>
      </c>
      <c r="F3076" s="69" t="s">
        <v>1255</v>
      </c>
      <c r="G3076" s="69" t="s">
        <v>12032</v>
      </c>
      <c r="H3076" s="69" t="s">
        <v>903</v>
      </c>
      <c r="I3076" s="70">
        <v>194.8765504573831</v>
      </c>
      <c r="J3076" s="47" t="s">
        <v>430</v>
      </c>
      <c r="K3076" s="47">
        <v>9.1014309508683002</v>
      </c>
      <c r="L3076" s="71"/>
      <c r="M3076" s="47">
        <v>75</v>
      </c>
      <c r="N3076" s="48">
        <f t="shared" si="289"/>
        <v>0</v>
      </c>
      <c r="O3076" s="48">
        <f t="shared" si="284"/>
        <v>0</v>
      </c>
      <c r="P3076" s="72">
        <f t="shared" si="285"/>
        <v>0</v>
      </c>
      <c r="Q3076" s="73">
        <f t="shared" si="286"/>
        <v>0</v>
      </c>
      <c r="R3076" s="48">
        <f t="shared" si="287"/>
        <v>0</v>
      </c>
      <c r="S3076" s="74">
        <f t="shared" si="288"/>
        <v>34</v>
      </c>
      <c r="T3076" s="6" t="s">
        <v>431</v>
      </c>
      <c r="U3076" s="47" t="s">
        <v>432</v>
      </c>
      <c r="V3076" s="47">
        <v>1</v>
      </c>
      <c r="W3076" s="47">
        <v>1</v>
      </c>
      <c r="X3076" s="47">
        <v>1</v>
      </c>
      <c r="Y3076" s="47">
        <v>1</v>
      </c>
      <c r="Z3076" s="75">
        <v>43997.418634259258</v>
      </c>
      <c r="AA3076" s="6" t="s">
        <v>1221</v>
      </c>
      <c r="AB3076" s="47" t="s">
        <v>4587</v>
      </c>
      <c r="AC3076" s="47" t="s">
        <v>5433</v>
      </c>
      <c r="AD3076" s="47" t="s">
        <v>13534</v>
      </c>
      <c r="AE3076" s="47" t="s">
        <v>13535</v>
      </c>
      <c r="AF3076" s="6" t="s">
        <v>13536</v>
      </c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</row>
    <row r="3077" spans="1:43" s="1" customFormat="1" ht="31.5" x14ac:dyDescent="0.25">
      <c r="A3077" s="47">
        <v>3081</v>
      </c>
      <c r="B3077" s="47" t="s">
        <v>13537</v>
      </c>
      <c r="C3077" s="47" t="s">
        <v>2708</v>
      </c>
      <c r="D3077" s="69" t="s">
        <v>5563</v>
      </c>
      <c r="E3077" s="47">
        <v>1987</v>
      </c>
      <c r="F3077" s="69" t="s">
        <v>2710</v>
      </c>
      <c r="G3077" s="69" t="s">
        <v>2711</v>
      </c>
      <c r="H3077" s="69" t="s">
        <v>451</v>
      </c>
      <c r="I3077" s="70">
        <v>451.36650421630532</v>
      </c>
      <c r="J3077" s="47" t="s">
        <v>430</v>
      </c>
      <c r="K3077" s="47">
        <v>9.1017266163409207</v>
      </c>
      <c r="L3077" s="71"/>
      <c r="M3077" s="47">
        <v>75</v>
      </c>
      <c r="N3077" s="48">
        <f t="shared" si="289"/>
        <v>0</v>
      </c>
      <c r="O3077" s="48">
        <f t="shared" si="284"/>
        <v>0</v>
      </c>
      <c r="P3077" s="72">
        <f t="shared" si="285"/>
        <v>0</v>
      </c>
      <c r="Q3077" s="73">
        <f t="shared" si="286"/>
        <v>0</v>
      </c>
      <c r="R3077" s="48">
        <f t="shared" si="287"/>
        <v>0</v>
      </c>
      <c r="S3077" s="74">
        <f t="shared" si="288"/>
        <v>38</v>
      </c>
      <c r="T3077" s="6" t="s">
        <v>431</v>
      </c>
      <c r="U3077" s="47" t="s">
        <v>432</v>
      </c>
      <c r="V3077" s="47">
        <v>1</v>
      </c>
      <c r="W3077" s="47">
        <v>1</v>
      </c>
      <c r="X3077" s="47">
        <v>1</v>
      </c>
      <c r="Y3077" s="47">
        <v>1</v>
      </c>
      <c r="Z3077" s="75">
        <v>40855.637812499997</v>
      </c>
      <c r="AA3077" s="6" t="s">
        <v>433</v>
      </c>
      <c r="AB3077" s="47" t="s">
        <v>3108</v>
      </c>
      <c r="AC3077" s="47" t="s">
        <v>2713</v>
      </c>
      <c r="AD3077" s="47" t="s">
        <v>13538</v>
      </c>
      <c r="AE3077" s="47" t="s">
        <v>13539</v>
      </c>
      <c r="AF3077" s="6" t="s">
        <v>13540</v>
      </c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</row>
    <row r="3078" spans="1:43" s="1" customFormat="1" ht="31.5" x14ac:dyDescent="0.25">
      <c r="A3078" s="47">
        <v>3082</v>
      </c>
      <c r="B3078" s="47" t="s">
        <v>13541</v>
      </c>
      <c r="C3078" s="47" t="s">
        <v>688</v>
      </c>
      <c r="D3078" s="69" t="s">
        <v>1482</v>
      </c>
      <c r="E3078" s="47">
        <v>2002</v>
      </c>
      <c r="F3078" s="69" t="s">
        <v>812</v>
      </c>
      <c r="G3078" s="69" t="s">
        <v>1600</v>
      </c>
      <c r="H3078" s="69" t="s">
        <v>2952</v>
      </c>
      <c r="I3078" s="70">
        <v>133.49469503842849</v>
      </c>
      <c r="J3078" s="47" t="s">
        <v>430</v>
      </c>
      <c r="K3078" s="47">
        <v>9.1020222818135306</v>
      </c>
      <c r="L3078" s="71"/>
      <c r="M3078" s="47">
        <v>75</v>
      </c>
      <c r="N3078" s="48">
        <f t="shared" si="289"/>
        <v>0</v>
      </c>
      <c r="O3078" s="48">
        <f t="shared" ref="O3078:O3141" si="290">N3078*I3078</f>
        <v>0</v>
      </c>
      <c r="P3078" s="72">
        <f t="shared" ref="P3078:P3141" si="291">O3078*0.1</f>
        <v>0</v>
      </c>
      <c r="Q3078" s="73">
        <f t="shared" ref="Q3078:Q3141" si="292">SUM(O3078:P3078)*0.15</f>
        <v>0</v>
      </c>
      <c r="R3078" s="48">
        <f t="shared" ref="R3078:R3141" si="293">SUM(O3078:Q3078)</f>
        <v>0</v>
      </c>
      <c r="S3078" s="74">
        <f t="shared" si="288"/>
        <v>53</v>
      </c>
      <c r="T3078" s="6" t="s">
        <v>431</v>
      </c>
      <c r="U3078" s="47" t="s">
        <v>432</v>
      </c>
      <c r="V3078" s="47">
        <v>1</v>
      </c>
      <c r="W3078" s="47">
        <v>1</v>
      </c>
      <c r="X3078" s="47">
        <v>1</v>
      </c>
      <c r="Y3078" s="47">
        <v>1</v>
      </c>
      <c r="Z3078" s="75">
        <v>40855.637812499997</v>
      </c>
      <c r="AA3078" s="6" t="s">
        <v>433</v>
      </c>
      <c r="AB3078" s="47" t="s">
        <v>1486</v>
      </c>
      <c r="AC3078" s="47" t="s">
        <v>5935</v>
      </c>
      <c r="AD3078" s="47" t="s">
        <v>5236</v>
      </c>
      <c r="AE3078" s="47" t="s">
        <v>13542</v>
      </c>
      <c r="AF3078" s="6" t="s">
        <v>13543</v>
      </c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</row>
    <row r="3079" spans="1:43" s="1" customFormat="1" ht="47.25" x14ac:dyDescent="0.25">
      <c r="A3079" s="47">
        <v>3083</v>
      </c>
      <c r="B3079" s="47" t="s">
        <v>13544</v>
      </c>
      <c r="C3079" s="47" t="s">
        <v>5462</v>
      </c>
      <c r="D3079" s="69" t="s">
        <v>13545</v>
      </c>
      <c r="E3079" s="47">
        <v>2001</v>
      </c>
      <c r="F3079" s="69" t="s">
        <v>5472</v>
      </c>
      <c r="G3079" s="69" t="s">
        <v>3935</v>
      </c>
      <c r="H3079" s="69" t="s">
        <v>451</v>
      </c>
      <c r="I3079" s="70">
        <v>239.82935134593589</v>
      </c>
      <c r="J3079" s="47" t="s">
        <v>430</v>
      </c>
      <c r="K3079" s="47">
        <v>9.1023179472861493</v>
      </c>
      <c r="L3079" s="71"/>
      <c r="M3079" s="47">
        <v>75</v>
      </c>
      <c r="N3079" s="48">
        <f t="shared" si="289"/>
        <v>0</v>
      </c>
      <c r="O3079" s="48">
        <f t="shared" si="290"/>
        <v>0</v>
      </c>
      <c r="P3079" s="72">
        <f t="shared" si="291"/>
        <v>0</v>
      </c>
      <c r="Q3079" s="73">
        <f t="shared" si="292"/>
        <v>0</v>
      </c>
      <c r="R3079" s="48">
        <f t="shared" si="293"/>
        <v>0</v>
      </c>
      <c r="S3079" s="74">
        <f t="shared" ref="S3079:S3142" si="294">M3079-ABS($I$2-E3079)</f>
        <v>52</v>
      </c>
      <c r="T3079" s="6" t="s">
        <v>431</v>
      </c>
      <c r="U3079" s="47" t="s">
        <v>432</v>
      </c>
      <c r="V3079" s="47">
        <v>1</v>
      </c>
      <c r="W3079" s="47">
        <v>1</v>
      </c>
      <c r="X3079" s="47">
        <v>1</v>
      </c>
      <c r="Y3079" s="47">
        <v>1</v>
      </c>
      <c r="Z3079" s="75">
        <v>44272.413784722223</v>
      </c>
      <c r="AA3079" s="6" t="s">
        <v>1221</v>
      </c>
      <c r="AB3079" s="47" t="s">
        <v>431</v>
      </c>
      <c r="AC3079" s="47" t="s">
        <v>5473</v>
      </c>
      <c r="AD3079" s="47" t="s">
        <v>13546</v>
      </c>
      <c r="AE3079" s="47" t="s">
        <v>13547</v>
      </c>
      <c r="AF3079" s="6" t="s">
        <v>13548</v>
      </c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</row>
    <row r="3080" spans="1:43" s="1" customFormat="1" ht="15.75" x14ac:dyDescent="0.25">
      <c r="A3080" s="47">
        <v>3084</v>
      </c>
      <c r="B3080" s="47" t="s">
        <v>13549</v>
      </c>
      <c r="C3080" s="47" t="s">
        <v>4125</v>
      </c>
      <c r="D3080" s="69" t="s">
        <v>4126</v>
      </c>
      <c r="E3080" s="47">
        <v>1978</v>
      </c>
      <c r="F3080" s="69" t="s">
        <v>5376</v>
      </c>
      <c r="G3080" s="69" t="s">
        <v>5371</v>
      </c>
      <c r="H3080" s="69" t="s">
        <v>12223</v>
      </c>
      <c r="I3080" s="70">
        <v>618.08808891621186</v>
      </c>
      <c r="J3080" s="47" t="s">
        <v>799</v>
      </c>
      <c r="K3080" s="47">
        <v>9.1026136127587591</v>
      </c>
      <c r="L3080" s="71"/>
      <c r="M3080" s="47">
        <v>75</v>
      </c>
      <c r="N3080" s="48">
        <f t="shared" si="289"/>
        <v>0</v>
      </c>
      <c r="O3080" s="48">
        <f t="shared" si="290"/>
        <v>0</v>
      </c>
      <c r="P3080" s="72">
        <f t="shared" si="291"/>
        <v>0</v>
      </c>
      <c r="Q3080" s="73">
        <f t="shared" si="292"/>
        <v>0</v>
      </c>
      <c r="R3080" s="48">
        <f t="shared" si="293"/>
        <v>0</v>
      </c>
      <c r="S3080" s="74">
        <f t="shared" si="294"/>
        <v>29</v>
      </c>
      <c r="T3080" s="6" t="s">
        <v>431</v>
      </c>
      <c r="U3080" s="47" t="s">
        <v>432</v>
      </c>
      <c r="V3080" s="47">
        <v>1</v>
      </c>
      <c r="W3080" s="47">
        <v>1</v>
      </c>
      <c r="X3080" s="47">
        <v>1</v>
      </c>
      <c r="Y3080" s="47">
        <v>1</v>
      </c>
      <c r="Z3080" s="75">
        <v>40855.637812499997</v>
      </c>
      <c r="AA3080" s="6" t="s">
        <v>433</v>
      </c>
      <c r="AB3080" s="47" t="s">
        <v>4120</v>
      </c>
      <c r="AC3080" s="47" t="s">
        <v>5377</v>
      </c>
      <c r="AD3080" s="47"/>
      <c r="AE3080" s="47" t="s">
        <v>13550</v>
      </c>
      <c r="AF3080" s="6" t="s">
        <v>13551</v>
      </c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</row>
    <row r="3081" spans="1:43" s="1" customFormat="1" ht="31.5" x14ac:dyDescent="0.25">
      <c r="A3081" s="47">
        <v>3085</v>
      </c>
      <c r="B3081" s="47" t="s">
        <v>13552</v>
      </c>
      <c r="C3081" s="47" t="s">
        <v>1742</v>
      </c>
      <c r="D3081" s="69" t="s">
        <v>918</v>
      </c>
      <c r="E3081" s="47">
        <v>1977</v>
      </c>
      <c r="F3081" s="69" t="s">
        <v>1485</v>
      </c>
      <c r="G3081" s="69" t="s">
        <v>1744</v>
      </c>
      <c r="H3081" s="69" t="s">
        <v>905</v>
      </c>
      <c r="I3081" s="70">
        <v>317.85059040908737</v>
      </c>
      <c r="J3081" s="47" t="s">
        <v>799</v>
      </c>
      <c r="K3081" s="47">
        <v>9.1029092782313796</v>
      </c>
      <c r="L3081" s="71"/>
      <c r="M3081" s="47">
        <v>75</v>
      </c>
      <c r="N3081" s="48">
        <f t="shared" si="289"/>
        <v>0</v>
      </c>
      <c r="O3081" s="48">
        <f t="shared" si="290"/>
        <v>0</v>
      </c>
      <c r="P3081" s="72">
        <f t="shared" si="291"/>
        <v>0</v>
      </c>
      <c r="Q3081" s="73">
        <f t="shared" si="292"/>
        <v>0</v>
      </c>
      <c r="R3081" s="48">
        <f t="shared" si="293"/>
        <v>0</v>
      </c>
      <c r="S3081" s="74">
        <f t="shared" si="294"/>
        <v>28</v>
      </c>
      <c r="T3081" s="6" t="s">
        <v>431</v>
      </c>
      <c r="U3081" s="47" t="s">
        <v>432</v>
      </c>
      <c r="V3081" s="47">
        <v>1</v>
      </c>
      <c r="W3081" s="47">
        <v>1</v>
      </c>
      <c r="X3081" s="47">
        <v>1</v>
      </c>
      <c r="Y3081" s="47">
        <v>1</v>
      </c>
      <c r="Z3081" s="75">
        <v>40855.637824074067</v>
      </c>
      <c r="AA3081" s="6" t="s">
        <v>433</v>
      </c>
      <c r="AB3081" s="47" t="s">
        <v>920</v>
      </c>
      <c r="AC3081" s="47" t="s">
        <v>8281</v>
      </c>
      <c r="AD3081" s="47" t="s">
        <v>8091</v>
      </c>
      <c r="AE3081" s="47" t="s">
        <v>13553</v>
      </c>
      <c r="AF3081" s="6" t="s">
        <v>13554</v>
      </c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</row>
    <row r="3082" spans="1:43" s="1" customFormat="1" ht="31.5" x14ac:dyDescent="0.25">
      <c r="A3082" s="47">
        <v>3086</v>
      </c>
      <c r="B3082" s="47" t="s">
        <v>13555</v>
      </c>
      <c r="C3082" s="47" t="s">
        <v>1068</v>
      </c>
      <c r="D3082" s="69" t="s">
        <v>918</v>
      </c>
      <c r="E3082" s="47">
        <v>1977</v>
      </c>
      <c r="F3082" s="69" t="s">
        <v>1485</v>
      </c>
      <c r="G3082" s="69" t="s">
        <v>1288</v>
      </c>
      <c r="H3082" s="69" t="s">
        <v>13556</v>
      </c>
      <c r="I3082" s="70">
        <v>623.91841337163601</v>
      </c>
      <c r="J3082" s="47" t="s">
        <v>799</v>
      </c>
      <c r="K3082" s="47">
        <v>9.1032049437039895</v>
      </c>
      <c r="L3082" s="71"/>
      <c r="M3082" s="47">
        <v>75</v>
      </c>
      <c r="N3082" s="48">
        <f t="shared" si="289"/>
        <v>0</v>
      </c>
      <c r="O3082" s="48">
        <f t="shared" si="290"/>
        <v>0</v>
      </c>
      <c r="P3082" s="72">
        <f t="shared" si="291"/>
        <v>0</v>
      </c>
      <c r="Q3082" s="73">
        <f t="shared" si="292"/>
        <v>0</v>
      </c>
      <c r="R3082" s="48">
        <f t="shared" si="293"/>
        <v>0</v>
      </c>
      <c r="S3082" s="74">
        <f t="shared" si="294"/>
        <v>28</v>
      </c>
      <c r="T3082" s="6" t="s">
        <v>431</v>
      </c>
      <c r="U3082" s="47" t="s">
        <v>432</v>
      </c>
      <c r="V3082" s="47">
        <v>1</v>
      </c>
      <c r="W3082" s="47">
        <v>1</v>
      </c>
      <c r="X3082" s="47">
        <v>1</v>
      </c>
      <c r="Y3082" s="47">
        <v>1</v>
      </c>
      <c r="Z3082" s="75">
        <v>43249.377418981479</v>
      </c>
      <c r="AA3082" s="6" t="s">
        <v>606</v>
      </c>
      <c r="AB3082" s="47" t="s">
        <v>920</v>
      </c>
      <c r="AC3082" s="47" t="s">
        <v>13557</v>
      </c>
      <c r="AD3082" s="47" t="s">
        <v>13558</v>
      </c>
      <c r="AE3082" s="47" t="s">
        <v>13559</v>
      </c>
      <c r="AF3082" s="6" t="s">
        <v>13560</v>
      </c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</row>
    <row r="3083" spans="1:43" s="1" customFormat="1" ht="31.5" x14ac:dyDescent="0.25">
      <c r="A3083" s="47">
        <v>3087</v>
      </c>
      <c r="B3083" s="47" t="s">
        <v>13561</v>
      </c>
      <c r="C3083" s="47" t="s">
        <v>3012</v>
      </c>
      <c r="D3083" s="69" t="s">
        <v>13562</v>
      </c>
      <c r="E3083" s="47">
        <v>1977</v>
      </c>
      <c r="F3083" s="69" t="s">
        <v>1942</v>
      </c>
      <c r="G3083" s="69" t="s">
        <v>451</v>
      </c>
      <c r="H3083" s="69" t="s">
        <v>451</v>
      </c>
      <c r="I3083" s="70">
        <v>414.09623505063098</v>
      </c>
      <c r="J3083" s="47" t="s">
        <v>799</v>
      </c>
      <c r="K3083" s="47">
        <v>9.10350060917661</v>
      </c>
      <c r="L3083" s="71"/>
      <c r="M3083" s="47">
        <v>75</v>
      </c>
      <c r="N3083" s="48">
        <f t="shared" si="289"/>
        <v>0</v>
      </c>
      <c r="O3083" s="48">
        <f t="shared" si="290"/>
        <v>0</v>
      </c>
      <c r="P3083" s="72">
        <f t="shared" si="291"/>
        <v>0</v>
      </c>
      <c r="Q3083" s="73">
        <f t="shared" si="292"/>
        <v>0</v>
      </c>
      <c r="R3083" s="48">
        <f t="shared" si="293"/>
        <v>0</v>
      </c>
      <c r="S3083" s="74">
        <f t="shared" si="294"/>
        <v>28</v>
      </c>
      <c r="T3083" s="6" t="s">
        <v>431</v>
      </c>
      <c r="U3083" s="47" t="s">
        <v>432</v>
      </c>
      <c r="V3083" s="47">
        <v>1</v>
      </c>
      <c r="W3083" s="47">
        <v>1</v>
      </c>
      <c r="X3083" s="47">
        <v>1</v>
      </c>
      <c r="Y3083" s="47">
        <v>1</v>
      </c>
      <c r="Z3083" s="75">
        <v>40855.637824074067</v>
      </c>
      <c r="AA3083" s="6" t="s">
        <v>433</v>
      </c>
      <c r="AB3083" s="47" t="s">
        <v>920</v>
      </c>
      <c r="AC3083" s="47" t="s">
        <v>5464</v>
      </c>
      <c r="AD3083" s="47" t="s">
        <v>6966</v>
      </c>
      <c r="AE3083" s="47" t="s">
        <v>13563</v>
      </c>
      <c r="AF3083" s="6" t="s">
        <v>13564</v>
      </c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</row>
    <row r="3084" spans="1:43" s="1" customFormat="1" ht="47.25" x14ac:dyDescent="0.25">
      <c r="A3084" s="47">
        <v>3088</v>
      </c>
      <c r="B3084" s="47" t="s">
        <v>13565</v>
      </c>
      <c r="C3084" s="47" t="s">
        <v>1648</v>
      </c>
      <c r="D3084" s="69" t="s">
        <v>1913</v>
      </c>
      <c r="E3084" s="47">
        <v>1993</v>
      </c>
      <c r="F3084" s="69" t="s">
        <v>1485</v>
      </c>
      <c r="G3084" s="69" t="s">
        <v>1650</v>
      </c>
      <c r="H3084" s="69" t="s">
        <v>1600</v>
      </c>
      <c r="I3084" s="70">
        <v>386.0000709826607</v>
      </c>
      <c r="J3084" s="47" t="s">
        <v>430</v>
      </c>
      <c r="K3084" s="47">
        <v>9.1037962746492198</v>
      </c>
      <c r="L3084" s="71"/>
      <c r="M3084" s="47">
        <v>75</v>
      </c>
      <c r="N3084" s="48">
        <f t="shared" si="289"/>
        <v>0</v>
      </c>
      <c r="O3084" s="48">
        <f t="shared" si="290"/>
        <v>0</v>
      </c>
      <c r="P3084" s="72">
        <f t="shared" si="291"/>
        <v>0</v>
      </c>
      <c r="Q3084" s="73">
        <f t="shared" si="292"/>
        <v>0</v>
      </c>
      <c r="R3084" s="48">
        <f t="shared" si="293"/>
        <v>0</v>
      </c>
      <c r="S3084" s="74">
        <f t="shared" si="294"/>
        <v>44</v>
      </c>
      <c r="T3084" s="6" t="s">
        <v>431</v>
      </c>
      <c r="U3084" s="47" t="s">
        <v>432</v>
      </c>
      <c r="V3084" s="47">
        <v>1</v>
      </c>
      <c r="W3084" s="47">
        <v>1</v>
      </c>
      <c r="X3084" s="47">
        <v>1</v>
      </c>
      <c r="Y3084" s="47">
        <v>1</v>
      </c>
      <c r="Z3084" s="75">
        <v>40855.637824074067</v>
      </c>
      <c r="AA3084" s="6" t="s">
        <v>433</v>
      </c>
      <c r="AB3084" s="47" t="s">
        <v>1914</v>
      </c>
      <c r="AC3084" s="47" t="s">
        <v>5910</v>
      </c>
      <c r="AD3084" s="47" t="s">
        <v>5890</v>
      </c>
      <c r="AE3084" s="47" t="s">
        <v>13566</v>
      </c>
      <c r="AF3084" s="6" t="s">
        <v>13567</v>
      </c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</row>
    <row r="3085" spans="1:43" s="1" customFormat="1" ht="47.25" x14ac:dyDescent="0.25">
      <c r="A3085" s="47">
        <v>3089</v>
      </c>
      <c r="B3085" s="47" t="s">
        <v>13568</v>
      </c>
      <c r="C3085" s="47" t="s">
        <v>1648</v>
      </c>
      <c r="D3085" s="69" t="s">
        <v>1913</v>
      </c>
      <c r="E3085" s="47">
        <v>1993</v>
      </c>
      <c r="F3085" s="69" t="s">
        <v>1485</v>
      </c>
      <c r="G3085" s="69" t="s">
        <v>1650</v>
      </c>
      <c r="H3085" s="69" t="s">
        <v>1600</v>
      </c>
      <c r="I3085" s="70">
        <v>23.999921056212902</v>
      </c>
      <c r="J3085" s="47" t="s">
        <v>430</v>
      </c>
      <c r="K3085" s="47">
        <v>9.1040919401218403</v>
      </c>
      <c r="L3085" s="71"/>
      <c r="M3085" s="47">
        <v>75</v>
      </c>
      <c r="N3085" s="48">
        <f t="shared" si="289"/>
        <v>0</v>
      </c>
      <c r="O3085" s="48">
        <f t="shared" si="290"/>
        <v>0</v>
      </c>
      <c r="P3085" s="72">
        <f t="shared" si="291"/>
        <v>0</v>
      </c>
      <c r="Q3085" s="73">
        <f t="shared" si="292"/>
        <v>0</v>
      </c>
      <c r="R3085" s="48">
        <f t="shared" si="293"/>
        <v>0</v>
      </c>
      <c r="S3085" s="74">
        <f t="shared" si="294"/>
        <v>44</v>
      </c>
      <c r="T3085" s="6" t="s">
        <v>431</v>
      </c>
      <c r="U3085" s="47" t="s">
        <v>432</v>
      </c>
      <c r="V3085" s="47">
        <v>1</v>
      </c>
      <c r="W3085" s="47">
        <v>1</v>
      </c>
      <c r="X3085" s="47">
        <v>1</v>
      </c>
      <c r="Y3085" s="47">
        <v>1</v>
      </c>
      <c r="Z3085" s="75">
        <v>40855.637824074067</v>
      </c>
      <c r="AA3085" s="6" t="s">
        <v>433</v>
      </c>
      <c r="AB3085" s="47" t="s">
        <v>1914</v>
      </c>
      <c r="AC3085" s="47" t="s">
        <v>5890</v>
      </c>
      <c r="AD3085" s="47" t="s">
        <v>5142</v>
      </c>
      <c r="AE3085" s="47" t="s">
        <v>13569</v>
      </c>
      <c r="AF3085" s="6" t="s">
        <v>13570</v>
      </c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</row>
    <row r="3086" spans="1:43" s="1" customFormat="1" ht="47.25" x14ac:dyDescent="0.25">
      <c r="A3086" s="47">
        <v>3090</v>
      </c>
      <c r="B3086" s="47" t="s">
        <v>13571</v>
      </c>
      <c r="C3086" s="47" t="s">
        <v>4936</v>
      </c>
      <c r="D3086" s="69" t="s">
        <v>1913</v>
      </c>
      <c r="E3086" s="47">
        <v>1993</v>
      </c>
      <c r="F3086" s="69" t="s">
        <v>1485</v>
      </c>
      <c r="G3086" s="69" t="s">
        <v>4929</v>
      </c>
      <c r="H3086" s="69" t="s">
        <v>1562</v>
      </c>
      <c r="I3086" s="70">
        <v>148.98766906465909</v>
      </c>
      <c r="J3086" s="47" t="s">
        <v>430</v>
      </c>
      <c r="K3086" s="47">
        <v>9.1043876055944502</v>
      </c>
      <c r="L3086" s="71"/>
      <c r="M3086" s="47">
        <v>75</v>
      </c>
      <c r="N3086" s="48">
        <f t="shared" si="289"/>
        <v>0</v>
      </c>
      <c r="O3086" s="48">
        <f t="shared" si="290"/>
        <v>0</v>
      </c>
      <c r="P3086" s="72">
        <f t="shared" si="291"/>
        <v>0</v>
      </c>
      <c r="Q3086" s="73">
        <f t="shared" si="292"/>
        <v>0</v>
      </c>
      <c r="R3086" s="48">
        <f t="shared" si="293"/>
        <v>0</v>
      </c>
      <c r="S3086" s="74">
        <f t="shared" si="294"/>
        <v>44</v>
      </c>
      <c r="T3086" s="6" t="s">
        <v>431</v>
      </c>
      <c r="U3086" s="47" t="s">
        <v>432</v>
      </c>
      <c r="V3086" s="47">
        <v>1</v>
      </c>
      <c r="W3086" s="47">
        <v>1</v>
      </c>
      <c r="X3086" s="47">
        <v>1</v>
      </c>
      <c r="Y3086" s="47">
        <v>1</v>
      </c>
      <c r="Z3086" s="75">
        <v>40855.637824074067</v>
      </c>
      <c r="AA3086" s="6" t="s">
        <v>433</v>
      </c>
      <c r="AB3086" s="47" t="s">
        <v>1914</v>
      </c>
      <c r="AC3086" s="47" t="s">
        <v>8045</v>
      </c>
      <c r="AD3086" s="47" t="s">
        <v>4948</v>
      </c>
      <c r="AE3086" s="47" t="s">
        <v>13572</v>
      </c>
      <c r="AF3086" s="6" t="s">
        <v>13573</v>
      </c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</row>
    <row r="3087" spans="1:43" s="1" customFormat="1" ht="15.75" x14ac:dyDescent="0.25">
      <c r="A3087" s="47">
        <v>3091</v>
      </c>
      <c r="B3087" s="47" t="s">
        <v>13574</v>
      </c>
      <c r="C3087" s="47" t="s">
        <v>1664</v>
      </c>
      <c r="D3087" s="69" t="s">
        <v>1665</v>
      </c>
      <c r="E3087" s="47">
        <v>2000</v>
      </c>
      <c r="F3087" s="69" t="s">
        <v>1666</v>
      </c>
      <c r="G3087" s="69" t="s">
        <v>1667</v>
      </c>
      <c r="H3087" s="69" t="s">
        <v>1668</v>
      </c>
      <c r="I3087" s="70">
        <v>66.038504209290565</v>
      </c>
      <c r="J3087" s="47" t="s">
        <v>430</v>
      </c>
      <c r="K3087" s="47">
        <v>9.1046832710670706</v>
      </c>
      <c r="L3087" s="71"/>
      <c r="M3087" s="47">
        <v>75</v>
      </c>
      <c r="N3087" s="48">
        <f t="shared" si="289"/>
        <v>0</v>
      </c>
      <c r="O3087" s="48">
        <f t="shared" si="290"/>
        <v>0</v>
      </c>
      <c r="P3087" s="72">
        <f t="shared" si="291"/>
        <v>0</v>
      </c>
      <c r="Q3087" s="73">
        <f t="shared" si="292"/>
        <v>0</v>
      </c>
      <c r="R3087" s="48">
        <f t="shared" si="293"/>
        <v>0</v>
      </c>
      <c r="S3087" s="74">
        <f t="shared" si="294"/>
        <v>51</v>
      </c>
      <c r="T3087" s="6" t="s">
        <v>431</v>
      </c>
      <c r="U3087" s="47" t="s">
        <v>432</v>
      </c>
      <c r="V3087" s="47">
        <v>1</v>
      </c>
      <c r="W3087" s="47">
        <v>1</v>
      </c>
      <c r="X3087" s="47">
        <v>1</v>
      </c>
      <c r="Y3087" s="47">
        <v>1</v>
      </c>
      <c r="Z3087" s="75">
        <v>40855.637824074067</v>
      </c>
      <c r="AA3087" s="6" t="s">
        <v>433</v>
      </c>
      <c r="AB3087" s="47" t="s">
        <v>1669</v>
      </c>
      <c r="AC3087" s="47" t="s">
        <v>9203</v>
      </c>
      <c r="AD3087" s="47" t="s">
        <v>5758</v>
      </c>
      <c r="AE3087" s="47" t="s">
        <v>13575</v>
      </c>
      <c r="AF3087" s="6" t="s">
        <v>13576</v>
      </c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</row>
    <row r="3088" spans="1:43" s="1" customFormat="1" ht="31.5" x14ac:dyDescent="0.25">
      <c r="A3088" s="47">
        <v>3092</v>
      </c>
      <c r="B3088" s="47" t="s">
        <v>13577</v>
      </c>
      <c r="C3088" s="47" t="s">
        <v>2708</v>
      </c>
      <c r="D3088" s="69" t="s">
        <v>5563</v>
      </c>
      <c r="E3088" s="47">
        <v>1987</v>
      </c>
      <c r="F3088" s="69" t="s">
        <v>2710</v>
      </c>
      <c r="G3088" s="69" t="s">
        <v>2711</v>
      </c>
      <c r="H3088" s="69" t="s">
        <v>451</v>
      </c>
      <c r="I3088" s="70">
        <v>340.90712517518563</v>
      </c>
      <c r="J3088" s="47" t="s">
        <v>430</v>
      </c>
      <c r="K3088" s="47">
        <v>9.1049789365396805</v>
      </c>
      <c r="L3088" s="71"/>
      <c r="M3088" s="47">
        <v>75</v>
      </c>
      <c r="N3088" s="48">
        <f t="shared" si="289"/>
        <v>0</v>
      </c>
      <c r="O3088" s="48">
        <f t="shared" si="290"/>
        <v>0</v>
      </c>
      <c r="P3088" s="72">
        <f t="shared" si="291"/>
        <v>0</v>
      </c>
      <c r="Q3088" s="73">
        <f t="shared" si="292"/>
        <v>0</v>
      </c>
      <c r="R3088" s="48">
        <f t="shared" si="293"/>
        <v>0</v>
      </c>
      <c r="S3088" s="74">
        <f t="shared" si="294"/>
        <v>38</v>
      </c>
      <c r="T3088" s="6" t="s">
        <v>431</v>
      </c>
      <c r="U3088" s="47" t="s">
        <v>432</v>
      </c>
      <c r="V3088" s="47">
        <v>1</v>
      </c>
      <c r="W3088" s="47">
        <v>1</v>
      </c>
      <c r="X3088" s="47">
        <v>1</v>
      </c>
      <c r="Y3088" s="47">
        <v>1</v>
      </c>
      <c r="Z3088" s="75">
        <v>40855.637824074067</v>
      </c>
      <c r="AA3088" s="6" t="s">
        <v>433</v>
      </c>
      <c r="AB3088" s="47" t="s">
        <v>3108</v>
      </c>
      <c r="AC3088" s="47" t="s">
        <v>13538</v>
      </c>
      <c r="AD3088" s="47" t="s">
        <v>13578</v>
      </c>
      <c r="AE3088" s="47" t="s">
        <v>13579</v>
      </c>
      <c r="AF3088" s="6" t="s">
        <v>13580</v>
      </c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</row>
    <row r="3089" spans="1:43" s="1" customFormat="1" ht="31.5" x14ac:dyDescent="0.25">
      <c r="A3089" s="47">
        <v>3093</v>
      </c>
      <c r="B3089" s="47" t="s">
        <v>13581</v>
      </c>
      <c r="C3089" s="47" t="s">
        <v>2708</v>
      </c>
      <c r="D3089" s="69" t="s">
        <v>5563</v>
      </c>
      <c r="E3089" s="47">
        <v>1987</v>
      </c>
      <c r="F3089" s="69" t="s">
        <v>2710</v>
      </c>
      <c r="G3089" s="69" t="s">
        <v>2711</v>
      </c>
      <c r="H3089" s="69" t="s">
        <v>451</v>
      </c>
      <c r="I3089" s="70">
        <v>31.481084294618132</v>
      </c>
      <c r="J3089" s="47" t="s">
        <v>430</v>
      </c>
      <c r="K3089" s="47">
        <v>9.1052746020122992</v>
      </c>
      <c r="L3089" s="71"/>
      <c r="M3089" s="47">
        <v>75</v>
      </c>
      <c r="N3089" s="48">
        <f t="shared" si="289"/>
        <v>0</v>
      </c>
      <c r="O3089" s="48">
        <f t="shared" si="290"/>
        <v>0</v>
      </c>
      <c r="P3089" s="72">
        <f t="shared" si="291"/>
        <v>0</v>
      </c>
      <c r="Q3089" s="73">
        <f t="shared" si="292"/>
        <v>0</v>
      </c>
      <c r="R3089" s="48">
        <f t="shared" si="293"/>
        <v>0</v>
      </c>
      <c r="S3089" s="74">
        <f t="shared" si="294"/>
        <v>38</v>
      </c>
      <c r="T3089" s="6" t="s">
        <v>431</v>
      </c>
      <c r="U3089" s="47" t="s">
        <v>432</v>
      </c>
      <c r="V3089" s="47">
        <v>1</v>
      </c>
      <c r="W3089" s="47">
        <v>1</v>
      </c>
      <c r="X3089" s="47">
        <v>1</v>
      </c>
      <c r="Y3089" s="47">
        <v>1</v>
      </c>
      <c r="Z3089" s="75">
        <v>40855.637824074067</v>
      </c>
      <c r="AA3089" s="6" t="s">
        <v>433</v>
      </c>
      <c r="AB3089" s="47" t="s">
        <v>3108</v>
      </c>
      <c r="AC3089" s="47" t="s">
        <v>13578</v>
      </c>
      <c r="AD3089" s="47" t="s">
        <v>5564</v>
      </c>
      <c r="AE3089" s="47" t="s">
        <v>13582</v>
      </c>
      <c r="AF3089" s="6" t="s">
        <v>13583</v>
      </c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</row>
    <row r="3090" spans="1:43" s="1" customFormat="1" ht="15.75" x14ac:dyDescent="0.25">
      <c r="A3090" s="47">
        <v>3094</v>
      </c>
      <c r="B3090" s="47" t="s">
        <v>13584</v>
      </c>
      <c r="C3090" s="47" t="s">
        <v>2721</v>
      </c>
      <c r="D3090" s="69" t="s">
        <v>3934</v>
      </c>
      <c r="E3090" s="47">
        <v>1991</v>
      </c>
      <c r="F3090" s="69" t="s">
        <v>6937</v>
      </c>
      <c r="G3090" s="69" t="s">
        <v>457</v>
      </c>
      <c r="H3090" s="69" t="s">
        <v>451</v>
      </c>
      <c r="I3090" s="70">
        <v>500.24175155951048</v>
      </c>
      <c r="J3090" s="47" t="s">
        <v>430</v>
      </c>
      <c r="K3090" s="47">
        <v>9.1055702674849108</v>
      </c>
      <c r="L3090" s="71"/>
      <c r="M3090" s="47">
        <v>75</v>
      </c>
      <c r="N3090" s="48">
        <f t="shared" si="289"/>
        <v>0</v>
      </c>
      <c r="O3090" s="48">
        <f t="shared" si="290"/>
        <v>0</v>
      </c>
      <c r="P3090" s="72">
        <f t="shared" si="291"/>
        <v>0</v>
      </c>
      <c r="Q3090" s="73">
        <f t="shared" si="292"/>
        <v>0</v>
      </c>
      <c r="R3090" s="48">
        <f t="shared" si="293"/>
        <v>0</v>
      </c>
      <c r="S3090" s="74">
        <f t="shared" si="294"/>
        <v>42</v>
      </c>
      <c r="T3090" s="6" t="s">
        <v>431</v>
      </c>
      <c r="U3090" s="47" t="s">
        <v>432</v>
      </c>
      <c r="V3090" s="47">
        <v>1</v>
      </c>
      <c r="W3090" s="47">
        <v>1</v>
      </c>
      <c r="X3090" s="47">
        <v>1</v>
      </c>
      <c r="Y3090" s="47">
        <v>1</v>
      </c>
      <c r="Z3090" s="75">
        <v>40855.637824074067</v>
      </c>
      <c r="AA3090" s="6" t="s">
        <v>433</v>
      </c>
      <c r="AB3090" s="47" t="s">
        <v>431</v>
      </c>
      <c r="AC3090" s="47" t="s">
        <v>11812</v>
      </c>
      <c r="AD3090" s="47" t="s">
        <v>13585</v>
      </c>
      <c r="AE3090" s="47" t="s">
        <v>13586</v>
      </c>
      <c r="AF3090" s="6" t="s">
        <v>13587</v>
      </c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</row>
    <row r="3091" spans="1:43" s="1" customFormat="1" ht="15.75" x14ac:dyDescent="0.25">
      <c r="A3091" s="47">
        <v>3095</v>
      </c>
      <c r="B3091" s="47" t="s">
        <v>13588</v>
      </c>
      <c r="C3091" s="47" t="s">
        <v>4125</v>
      </c>
      <c r="D3091" s="69" t="s">
        <v>5412</v>
      </c>
      <c r="E3091" s="47">
        <v>1985</v>
      </c>
      <c r="F3091" s="69" t="s">
        <v>4110</v>
      </c>
      <c r="G3091" s="69" t="s">
        <v>5413</v>
      </c>
      <c r="H3091" s="69" t="s">
        <v>1255</v>
      </c>
      <c r="I3091" s="70">
        <v>410.86453286327941</v>
      </c>
      <c r="J3091" s="47" t="s">
        <v>430</v>
      </c>
      <c r="K3091" s="47">
        <v>9.1058659329575296</v>
      </c>
      <c r="L3091" s="71"/>
      <c r="M3091" s="47">
        <v>75</v>
      </c>
      <c r="N3091" s="48">
        <f t="shared" si="289"/>
        <v>0</v>
      </c>
      <c r="O3091" s="48">
        <f t="shared" si="290"/>
        <v>0</v>
      </c>
      <c r="P3091" s="72">
        <f t="shared" si="291"/>
        <v>0</v>
      </c>
      <c r="Q3091" s="73">
        <f t="shared" si="292"/>
        <v>0</v>
      </c>
      <c r="R3091" s="48">
        <f t="shared" si="293"/>
        <v>0</v>
      </c>
      <c r="S3091" s="74">
        <f t="shared" si="294"/>
        <v>36</v>
      </c>
      <c r="T3091" s="6" t="s">
        <v>431</v>
      </c>
      <c r="U3091" s="47" t="s">
        <v>432</v>
      </c>
      <c r="V3091" s="47">
        <v>1</v>
      </c>
      <c r="W3091" s="47">
        <v>1</v>
      </c>
      <c r="X3091" s="47">
        <v>1</v>
      </c>
      <c r="Y3091" s="47">
        <v>1</v>
      </c>
      <c r="Z3091" s="75">
        <v>40855.637824074067</v>
      </c>
      <c r="AA3091" s="6" t="s">
        <v>433</v>
      </c>
      <c r="AB3091" s="47" t="s">
        <v>431</v>
      </c>
      <c r="AC3091" s="47" t="s">
        <v>9379</v>
      </c>
      <c r="AD3091" s="47" t="s">
        <v>13589</v>
      </c>
      <c r="AE3091" s="47" t="s">
        <v>13590</v>
      </c>
      <c r="AF3091" s="6" t="s">
        <v>13591</v>
      </c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</row>
    <row r="3092" spans="1:43" s="1" customFormat="1" ht="31.5" x14ac:dyDescent="0.25">
      <c r="A3092" s="47">
        <v>3096</v>
      </c>
      <c r="B3092" s="47" t="s">
        <v>13592</v>
      </c>
      <c r="C3092" s="47" t="s">
        <v>4125</v>
      </c>
      <c r="D3092" s="69" t="s">
        <v>918</v>
      </c>
      <c r="E3092" s="47">
        <v>1977</v>
      </c>
      <c r="F3092" s="69" t="s">
        <v>1255</v>
      </c>
      <c r="G3092" s="69" t="s">
        <v>4144</v>
      </c>
      <c r="H3092" s="69" t="s">
        <v>451</v>
      </c>
      <c r="I3092" s="70">
        <v>448.51275677684481</v>
      </c>
      <c r="J3092" s="47" t="s">
        <v>799</v>
      </c>
      <c r="K3092" s="47">
        <v>9.1061615984301394</v>
      </c>
      <c r="L3092" s="71"/>
      <c r="M3092" s="47">
        <v>75</v>
      </c>
      <c r="N3092" s="48">
        <f t="shared" si="289"/>
        <v>0</v>
      </c>
      <c r="O3092" s="48">
        <f t="shared" si="290"/>
        <v>0</v>
      </c>
      <c r="P3092" s="72">
        <f t="shared" si="291"/>
        <v>0</v>
      </c>
      <c r="Q3092" s="73">
        <f t="shared" si="292"/>
        <v>0</v>
      </c>
      <c r="R3092" s="48">
        <f t="shared" si="293"/>
        <v>0</v>
      </c>
      <c r="S3092" s="74">
        <f t="shared" si="294"/>
        <v>28</v>
      </c>
      <c r="T3092" s="6" t="s">
        <v>431</v>
      </c>
      <c r="U3092" s="47" t="s">
        <v>432</v>
      </c>
      <c r="V3092" s="47">
        <v>1</v>
      </c>
      <c r="W3092" s="47">
        <v>1</v>
      </c>
      <c r="X3092" s="47">
        <v>1</v>
      </c>
      <c r="Y3092" s="47">
        <v>1</v>
      </c>
      <c r="Z3092" s="75">
        <v>40855.637824074067</v>
      </c>
      <c r="AA3092" s="6" t="s">
        <v>433</v>
      </c>
      <c r="AB3092" s="47" t="s">
        <v>920</v>
      </c>
      <c r="AC3092" s="47" t="s">
        <v>9378</v>
      </c>
      <c r="AD3092" s="47" t="s">
        <v>13593</v>
      </c>
      <c r="AE3092" s="47" t="s">
        <v>13594</v>
      </c>
      <c r="AF3092" s="6" t="s">
        <v>13595</v>
      </c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</row>
    <row r="3093" spans="1:43" s="1" customFormat="1" ht="15.75" x14ac:dyDescent="0.25">
      <c r="A3093" s="47">
        <v>3097</v>
      </c>
      <c r="B3093" s="47" t="s">
        <v>13596</v>
      </c>
      <c r="C3093" s="47" t="s">
        <v>4125</v>
      </c>
      <c r="D3093" s="69" t="s">
        <v>5412</v>
      </c>
      <c r="E3093" s="47">
        <v>1985</v>
      </c>
      <c r="F3093" s="69" t="s">
        <v>4110</v>
      </c>
      <c r="G3093" s="69" t="s">
        <v>5413</v>
      </c>
      <c r="H3093" s="69" t="s">
        <v>1255</v>
      </c>
      <c r="I3093" s="70">
        <v>147.9977173150763</v>
      </c>
      <c r="J3093" s="47" t="s">
        <v>430</v>
      </c>
      <c r="K3093" s="47">
        <v>9.1064572639027599</v>
      </c>
      <c r="L3093" s="71"/>
      <c r="M3093" s="47">
        <v>75</v>
      </c>
      <c r="N3093" s="48">
        <f t="shared" si="289"/>
        <v>0</v>
      </c>
      <c r="O3093" s="48">
        <f t="shared" si="290"/>
        <v>0</v>
      </c>
      <c r="P3093" s="72">
        <f t="shared" si="291"/>
        <v>0</v>
      </c>
      <c r="Q3093" s="73">
        <f t="shared" si="292"/>
        <v>0</v>
      </c>
      <c r="R3093" s="48">
        <f t="shared" si="293"/>
        <v>0</v>
      </c>
      <c r="S3093" s="74">
        <f t="shared" si="294"/>
        <v>36</v>
      </c>
      <c r="T3093" s="6" t="s">
        <v>431</v>
      </c>
      <c r="U3093" s="47" t="s">
        <v>432</v>
      </c>
      <c r="V3093" s="47">
        <v>1</v>
      </c>
      <c r="W3093" s="47">
        <v>1</v>
      </c>
      <c r="X3093" s="47">
        <v>1</v>
      </c>
      <c r="Y3093" s="47">
        <v>1</v>
      </c>
      <c r="Z3093" s="75">
        <v>40855.637824074067</v>
      </c>
      <c r="AA3093" s="6" t="s">
        <v>433</v>
      </c>
      <c r="AB3093" s="47" t="s">
        <v>431</v>
      </c>
      <c r="AC3093" s="47" t="s">
        <v>13589</v>
      </c>
      <c r="AD3093" s="47" t="s">
        <v>5419</v>
      </c>
      <c r="AE3093" s="47" t="s">
        <v>13597</v>
      </c>
      <c r="AF3093" s="6" t="s">
        <v>13598</v>
      </c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</row>
    <row r="3094" spans="1:43" s="1" customFormat="1" ht="15.75" x14ac:dyDescent="0.25">
      <c r="A3094" s="47">
        <v>3098</v>
      </c>
      <c r="B3094" s="47" t="s">
        <v>13599</v>
      </c>
      <c r="C3094" s="47" t="s">
        <v>4125</v>
      </c>
      <c r="D3094" s="69" t="s">
        <v>4117</v>
      </c>
      <c r="E3094" s="47">
        <v>1978</v>
      </c>
      <c r="F3094" s="69" t="s">
        <v>4132</v>
      </c>
      <c r="G3094" s="69" t="s">
        <v>5371</v>
      </c>
      <c r="H3094" s="69" t="s">
        <v>451</v>
      </c>
      <c r="I3094" s="70">
        <v>296.96203814086232</v>
      </c>
      <c r="J3094" s="47" t="s">
        <v>799</v>
      </c>
      <c r="K3094" s="47">
        <v>9.1067529293753804</v>
      </c>
      <c r="L3094" s="71"/>
      <c r="M3094" s="47">
        <v>75</v>
      </c>
      <c r="N3094" s="48">
        <f t="shared" si="289"/>
        <v>0</v>
      </c>
      <c r="O3094" s="48">
        <f t="shared" si="290"/>
        <v>0</v>
      </c>
      <c r="P3094" s="72">
        <f t="shared" si="291"/>
        <v>0</v>
      </c>
      <c r="Q3094" s="73">
        <f t="shared" si="292"/>
        <v>0</v>
      </c>
      <c r="R3094" s="48">
        <f t="shared" si="293"/>
        <v>0</v>
      </c>
      <c r="S3094" s="74">
        <f t="shared" si="294"/>
        <v>29</v>
      </c>
      <c r="T3094" s="6" t="s">
        <v>431</v>
      </c>
      <c r="U3094" s="47" t="s">
        <v>432</v>
      </c>
      <c r="V3094" s="47">
        <v>1</v>
      </c>
      <c r="W3094" s="47">
        <v>1</v>
      </c>
      <c r="X3094" s="47">
        <v>1</v>
      </c>
      <c r="Y3094" s="47">
        <v>1</v>
      </c>
      <c r="Z3094" s="75">
        <v>40855.637824074067</v>
      </c>
      <c r="AA3094" s="6" t="s">
        <v>433</v>
      </c>
      <c r="AB3094" s="47" t="s">
        <v>4120</v>
      </c>
      <c r="AC3094" s="47" t="s">
        <v>9207</v>
      </c>
      <c r="AD3094" s="47"/>
      <c r="AE3094" s="47" t="s">
        <v>13600</v>
      </c>
      <c r="AF3094" s="6" t="s">
        <v>13601</v>
      </c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</row>
    <row r="3095" spans="1:43" s="1" customFormat="1" ht="15.75" x14ac:dyDescent="0.25">
      <c r="A3095" s="47">
        <v>3099</v>
      </c>
      <c r="B3095" s="47" t="s">
        <v>13602</v>
      </c>
      <c r="C3095" s="47" t="s">
        <v>4125</v>
      </c>
      <c r="D3095" s="69" t="s">
        <v>4117</v>
      </c>
      <c r="E3095" s="47">
        <v>1978</v>
      </c>
      <c r="F3095" s="69" t="s">
        <v>4132</v>
      </c>
      <c r="G3095" s="69" t="s">
        <v>451</v>
      </c>
      <c r="H3095" s="69" t="s">
        <v>451</v>
      </c>
      <c r="I3095" s="70">
        <v>17.809456517792832</v>
      </c>
      <c r="J3095" s="47" t="s">
        <v>799</v>
      </c>
      <c r="K3095" s="47">
        <v>9.1070485948479902</v>
      </c>
      <c r="L3095" s="71"/>
      <c r="M3095" s="47">
        <v>75</v>
      </c>
      <c r="N3095" s="48">
        <f t="shared" si="289"/>
        <v>0</v>
      </c>
      <c r="O3095" s="48">
        <f t="shared" si="290"/>
        <v>0</v>
      </c>
      <c r="P3095" s="72">
        <f t="shared" si="291"/>
        <v>0</v>
      </c>
      <c r="Q3095" s="73">
        <f t="shared" si="292"/>
        <v>0</v>
      </c>
      <c r="R3095" s="48">
        <f t="shared" si="293"/>
        <v>0</v>
      </c>
      <c r="S3095" s="74">
        <f t="shared" si="294"/>
        <v>29</v>
      </c>
      <c r="T3095" s="6" t="s">
        <v>431</v>
      </c>
      <c r="U3095" s="47" t="s">
        <v>432</v>
      </c>
      <c r="V3095" s="47">
        <v>1</v>
      </c>
      <c r="W3095" s="47">
        <v>1</v>
      </c>
      <c r="X3095" s="47">
        <v>1</v>
      </c>
      <c r="Y3095" s="47">
        <v>1</v>
      </c>
      <c r="Z3095" s="75">
        <v>40855.637835648158</v>
      </c>
      <c r="AA3095" s="6" t="s">
        <v>433</v>
      </c>
      <c r="AB3095" s="47" t="s">
        <v>4120</v>
      </c>
      <c r="AC3095" s="47" t="s">
        <v>4140</v>
      </c>
      <c r="AD3095" s="47" t="s">
        <v>5399</v>
      </c>
      <c r="AE3095" s="47" t="s">
        <v>13603</v>
      </c>
      <c r="AF3095" s="6" t="s">
        <v>13604</v>
      </c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</row>
    <row r="3096" spans="1:43" s="1" customFormat="1" ht="15.75" x14ac:dyDescent="0.25">
      <c r="A3096" s="47">
        <v>3100</v>
      </c>
      <c r="B3096" s="47" t="s">
        <v>13605</v>
      </c>
      <c r="C3096" s="47" t="s">
        <v>4125</v>
      </c>
      <c r="D3096" s="69" t="s">
        <v>9211</v>
      </c>
      <c r="E3096" s="47">
        <v>1996</v>
      </c>
      <c r="F3096" s="69" t="s">
        <v>5960</v>
      </c>
      <c r="G3096" s="69" t="s">
        <v>451</v>
      </c>
      <c r="H3096" s="69" t="s">
        <v>451</v>
      </c>
      <c r="I3096" s="70">
        <v>46.575970051921978</v>
      </c>
      <c r="J3096" s="47" t="s">
        <v>430</v>
      </c>
      <c r="K3096" s="47">
        <v>9.1073442603206107</v>
      </c>
      <c r="L3096" s="71"/>
      <c r="M3096" s="47">
        <v>75</v>
      </c>
      <c r="N3096" s="48">
        <f t="shared" si="289"/>
        <v>0</v>
      </c>
      <c r="O3096" s="48">
        <f t="shared" si="290"/>
        <v>0</v>
      </c>
      <c r="P3096" s="72">
        <f t="shared" si="291"/>
        <v>0</v>
      </c>
      <c r="Q3096" s="73">
        <f t="shared" si="292"/>
        <v>0</v>
      </c>
      <c r="R3096" s="48">
        <f t="shared" si="293"/>
        <v>0</v>
      </c>
      <c r="S3096" s="74">
        <f t="shared" si="294"/>
        <v>47</v>
      </c>
      <c r="T3096" s="6" t="s">
        <v>431</v>
      </c>
      <c r="U3096" s="47" t="s">
        <v>432</v>
      </c>
      <c r="V3096" s="47">
        <v>1</v>
      </c>
      <c r="W3096" s="47">
        <v>1</v>
      </c>
      <c r="X3096" s="47">
        <v>1</v>
      </c>
      <c r="Y3096" s="47">
        <v>1</v>
      </c>
      <c r="Z3096" s="75">
        <v>40855.637835648158</v>
      </c>
      <c r="AA3096" s="6" t="s">
        <v>433</v>
      </c>
      <c r="AB3096" s="47" t="s">
        <v>9213</v>
      </c>
      <c r="AC3096" s="47"/>
      <c r="AD3096" s="47" t="s">
        <v>9214</v>
      </c>
      <c r="AE3096" s="47" t="s">
        <v>13606</v>
      </c>
      <c r="AF3096" s="6" t="s">
        <v>13607</v>
      </c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</row>
    <row r="3097" spans="1:43" s="1" customFormat="1" ht="15.75" x14ac:dyDescent="0.25">
      <c r="A3097" s="47">
        <v>3101</v>
      </c>
      <c r="B3097" s="47" t="s">
        <v>13608</v>
      </c>
      <c r="C3097" s="47" t="s">
        <v>1742</v>
      </c>
      <c r="D3097" s="69" t="s">
        <v>1743</v>
      </c>
      <c r="E3097" s="47">
        <v>1981</v>
      </c>
      <c r="F3097" s="69" t="s">
        <v>1046</v>
      </c>
      <c r="G3097" s="69" t="s">
        <v>1744</v>
      </c>
      <c r="H3097" s="69" t="s">
        <v>905</v>
      </c>
      <c r="I3097" s="70">
        <v>462.31254307873212</v>
      </c>
      <c r="J3097" s="47" t="s">
        <v>430</v>
      </c>
      <c r="K3097" s="47">
        <v>9.1076399257932206</v>
      </c>
      <c r="L3097" s="71"/>
      <c r="M3097" s="47">
        <v>75</v>
      </c>
      <c r="N3097" s="48">
        <f t="shared" si="289"/>
        <v>0</v>
      </c>
      <c r="O3097" s="48">
        <f t="shared" si="290"/>
        <v>0</v>
      </c>
      <c r="P3097" s="72">
        <f t="shared" si="291"/>
        <v>0</v>
      </c>
      <c r="Q3097" s="73">
        <f t="shared" si="292"/>
        <v>0</v>
      </c>
      <c r="R3097" s="48">
        <f t="shared" si="293"/>
        <v>0</v>
      </c>
      <c r="S3097" s="74">
        <f t="shared" si="294"/>
        <v>32</v>
      </c>
      <c r="T3097" s="6" t="s">
        <v>431</v>
      </c>
      <c r="U3097" s="47" t="s">
        <v>432</v>
      </c>
      <c r="V3097" s="47">
        <v>1</v>
      </c>
      <c r="W3097" s="47">
        <v>1</v>
      </c>
      <c r="X3097" s="47">
        <v>1</v>
      </c>
      <c r="Y3097" s="47">
        <v>1</v>
      </c>
      <c r="Z3097" s="75">
        <v>40855.637835648158</v>
      </c>
      <c r="AA3097" s="6" t="s">
        <v>433</v>
      </c>
      <c r="AB3097" s="47" t="s">
        <v>1745</v>
      </c>
      <c r="AC3097" s="47" t="s">
        <v>13609</v>
      </c>
      <c r="AD3097" s="47" t="s">
        <v>5354</v>
      </c>
      <c r="AE3097" s="47" t="s">
        <v>13610</v>
      </c>
      <c r="AF3097" s="6" t="s">
        <v>13611</v>
      </c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</row>
    <row r="3098" spans="1:43" s="1" customFormat="1" ht="31.5" x14ac:dyDescent="0.25">
      <c r="A3098" s="47">
        <v>3102</v>
      </c>
      <c r="B3098" s="47" t="s">
        <v>13612</v>
      </c>
      <c r="C3098" s="47" t="s">
        <v>1742</v>
      </c>
      <c r="D3098" s="69" t="s">
        <v>918</v>
      </c>
      <c r="E3098" s="47">
        <v>1977</v>
      </c>
      <c r="F3098" s="69" t="s">
        <v>1485</v>
      </c>
      <c r="G3098" s="69" t="s">
        <v>1744</v>
      </c>
      <c r="H3098" s="69" t="s">
        <v>905</v>
      </c>
      <c r="I3098" s="70">
        <v>391.53145752169678</v>
      </c>
      <c r="J3098" s="47" t="s">
        <v>799</v>
      </c>
      <c r="K3098" s="47">
        <v>9.1079355912658393</v>
      </c>
      <c r="L3098" s="71"/>
      <c r="M3098" s="47">
        <v>75</v>
      </c>
      <c r="N3098" s="48">
        <f t="shared" si="289"/>
        <v>0</v>
      </c>
      <c r="O3098" s="48">
        <f t="shared" si="290"/>
        <v>0</v>
      </c>
      <c r="P3098" s="72">
        <f t="shared" si="291"/>
        <v>0</v>
      </c>
      <c r="Q3098" s="73">
        <f t="shared" si="292"/>
        <v>0</v>
      </c>
      <c r="R3098" s="48">
        <f t="shared" si="293"/>
        <v>0</v>
      </c>
      <c r="S3098" s="74">
        <f t="shared" si="294"/>
        <v>28</v>
      </c>
      <c r="T3098" s="6" t="s">
        <v>431</v>
      </c>
      <c r="U3098" s="47" t="s">
        <v>432</v>
      </c>
      <c r="V3098" s="47">
        <v>1</v>
      </c>
      <c r="W3098" s="47">
        <v>1</v>
      </c>
      <c r="X3098" s="47">
        <v>1</v>
      </c>
      <c r="Y3098" s="47">
        <v>1</v>
      </c>
      <c r="Z3098" s="75">
        <v>40855.637835648158</v>
      </c>
      <c r="AA3098" s="6" t="s">
        <v>433</v>
      </c>
      <c r="AB3098" s="47" t="s">
        <v>920</v>
      </c>
      <c r="AC3098" s="47" t="s">
        <v>8091</v>
      </c>
      <c r="AD3098" s="47" t="s">
        <v>5318</v>
      </c>
      <c r="AE3098" s="47" t="s">
        <v>13613</v>
      </c>
      <c r="AF3098" s="6" t="s">
        <v>13614</v>
      </c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</row>
    <row r="3099" spans="1:43" s="1" customFormat="1" ht="15.75" x14ac:dyDescent="0.25">
      <c r="A3099" s="47">
        <v>3103</v>
      </c>
      <c r="B3099" s="47" t="s">
        <v>13615</v>
      </c>
      <c r="C3099" s="47" t="s">
        <v>2965</v>
      </c>
      <c r="D3099" s="69" t="s">
        <v>4905</v>
      </c>
      <c r="E3099" s="47">
        <v>1996</v>
      </c>
      <c r="F3099" s="69" t="s">
        <v>2967</v>
      </c>
      <c r="G3099" s="69" t="s">
        <v>1485</v>
      </c>
      <c r="H3099" s="69" t="s">
        <v>1046</v>
      </c>
      <c r="I3099" s="70">
        <v>470.36888060449081</v>
      </c>
      <c r="J3099" s="47" t="s">
        <v>430</v>
      </c>
      <c r="K3099" s="47">
        <v>9.1082312567384491</v>
      </c>
      <c r="L3099" s="71"/>
      <c r="M3099" s="47">
        <v>75</v>
      </c>
      <c r="N3099" s="48">
        <f t="shared" ref="N3099:N3162" si="295">IF(K3099=4,100,IF(K3099=6,140,IF(K3099=8,160,IF(K3099=10,180,IF(K3099=12,200,IF(K3099=14,225,IF(K3099=16,275,IF(K3099=18,350,0))))))))</f>
        <v>0</v>
      </c>
      <c r="O3099" s="48">
        <f t="shared" si="290"/>
        <v>0</v>
      </c>
      <c r="P3099" s="72">
        <f t="shared" si="291"/>
        <v>0</v>
      </c>
      <c r="Q3099" s="73">
        <f t="shared" si="292"/>
        <v>0</v>
      </c>
      <c r="R3099" s="48">
        <f t="shared" si="293"/>
        <v>0</v>
      </c>
      <c r="S3099" s="74">
        <f t="shared" si="294"/>
        <v>47</v>
      </c>
      <c r="T3099" s="6" t="s">
        <v>431</v>
      </c>
      <c r="U3099" s="47" t="s">
        <v>432</v>
      </c>
      <c r="V3099" s="47">
        <v>1</v>
      </c>
      <c r="W3099" s="47">
        <v>1</v>
      </c>
      <c r="X3099" s="47">
        <v>1</v>
      </c>
      <c r="Y3099" s="47">
        <v>1</v>
      </c>
      <c r="Z3099" s="75">
        <v>40855.637835648158</v>
      </c>
      <c r="AA3099" s="6" t="s">
        <v>433</v>
      </c>
      <c r="AB3099" s="47" t="s">
        <v>4906</v>
      </c>
      <c r="AC3099" s="47" t="s">
        <v>5304</v>
      </c>
      <c r="AD3099" s="47" t="s">
        <v>5298</v>
      </c>
      <c r="AE3099" s="47" t="s">
        <v>13616</v>
      </c>
      <c r="AF3099" s="6" t="s">
        <v>13617</v>
      </c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</row>
    <row r="3100" spans="1:43" s="1" customFormat="1" ht="31.5" x14ac:dyDescent="0.25">
      <c r="A3100" s="47">
        <v>3104</v>
      </c>
      <c r="B3100" s="47" t="s">
        <v>13618</v>
      </c>
      <c r="C3100" s="47" t="s">
        <v>2965</v>
      </c>
      <c r="D3100" s="69" t="s">
        <v>918</v>
      </c>
      <c r="E3100" s="47">
        <v>1977</v>
      </c>
      <c r="F3100" s="69" t="s">
        <v>1485</v>
      </c>
      <c r="G3100" s="69" t="s">
        <v>5276</v>
      </c>
      <c r="H3100" s="69" t="s">
        <v>5277</v>
      </c>
      <c r="I3100" s="70">
        <v>619.38017251040139</v>
      </c>
      <c r="J3100" s="47" t="s">
        <v>799</v>
      </c>
      <c r="K3100" s="47">
        <v>9.1085269222110696</v>
      </c>
      <c r="L3100" s="71"/>
      <c r="M3100" s="47">
        <v>75</v>
      </c>
      <c r="N3100" s="48">
        <f t="shared" si="295"/>
        <v>0</v>
      </c>
      <c r="O3100" s="48">
        <f t="shared" si="290"/>
        <v>0</v>
      </c>
      <c r="P3100" s="72">
        <f t="shared" si="291"/>
        <v>0</v>
      </c>
      <c r="Q3100" s="73">
        <f t="shared" si="292"/>
        <v>0</v>
      </c>
      <c r="R3100" s="48">
        <f t="shared" si="293"/>
        <v>0</v>
      </c>
      <c r="S3100" s="74">
        <f t="shared" si="294"/>
        <v>28</v>
      </c>
      <c r="T3100" s="6" t="s">
        <v>431</v>
      </c>
      <c r="U3100" s="47" t="s">
        <v>432</v>
      </c>
      <c r="V3100" s="47">
        <v>1</v>
      </c>
      <c r="W3100" s="47">
        <v>1</v>
      </c>
      <c r="X3100" s="47">
        <v>1</v>
      </c>
      <c r="Y3100" s="47">
        <v>1</v>
      </c>
      <c r="Z3100" s="75">
        <v>40855.637835648158</v>
      </c>
      <c r="AA3100" s="6" t="s">
        <v>433</v>
      </c>
      <c r="AB3100" s="47" t="s">
        <v>920</v>
      </c>
      <c r="AC3100" s="47" t="s">
        <v>8062</v>
      </c>
      <c r="AD3100" s="47" t="s">
        <v>5278</v>
      </c>
      <c r="AE3100" s="47" t="s">
        <v>13619</v>
      </c>
      <c r="AF3100" s="6" t="s">
        <v>13620</v>
      </c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</row>
    <row r="3101" spans="1:43" s="1" customFormat="1" ht="47.25" x14ac:dyDescent="0.25">
      <c r="A3101" s="47">
        <v>3105</v>
      </c>
      <c r="B3101" s="47" t="s">
        <v>13621</v>
      </c>
      <c r="C3101" s="47" t="s">
        <v>4936</v>
      </c>
      <c r="D3101" s="69" t="s">
        <v>1913</v>
      </c>
      <c r="E3101" s="47">
        <v>1993</v>
      </c>
      <c r="F3101" s="69" t="s">
        <v>1600</v>
      </c>
      <c r="G3101" s="69" t="s">
        <v>1485</v>
      </c>
      <c r="H3101" s="69" t="s">
        <v>1046</v>
      </c>
      <c r="I3101" s="70">
        <v>176.16213065375359</v>
      </c>
      <c r="J3101" s="47" t="s">
        <v>430</v>
      </c>
      <c r="K3101" s="47">
        <v>9.1088225876836795</v>
      </c>
      <c r="L3101" s="71"/>
      <c r="M3101" s="47">
        <v>75</v>
      </c>
      <c r="N3101" s="48">
        <f t="shared" si="295"/>
        <v>0</v>
      </c>
      <c r="O3101" s="48">
        <f t="shared" si="290"/>
        <v>0</v>
      </c>
      <c r="P3101" s="72">
        <f t="shared" si="291"/>
        <v>0</v>
      </c>
      <c r="Q3101" s="73">
        <f t="shared" si="292"/>
        <v>0</v>
      </c>
      <c r="R3101" s="48">
        <f t="shared" si="293"/>
        <v>0</v>
      </c>
      <c r="S3101" s="74">
        <f t="shared" si="294"/>
        <v>44</v>
      </c>
      <c r="T3101" s="6" t="s">
        <v>431</v>
      </c>
      <c r="U3101" s="47" t="s">
        <v>432</v>
      </c>
      <c r="V3101" s="47">
        <v>1</v>
      </c>
      <c r="W3101" s="47">
        <v>1</v>
      </c>
      <c r="X3101" s="47">
        <v>1</v>
      </c>
      <c r="Y3101" s="47">
        <v>1</v>
      </c>
      <c r="Z3101" s="75">
        <v>40855.637835648158</v>
      </c>
      <c r="AA3101" s="6" t="s">
        <v>433</v>
      </c>
      <c r="AB3101" s="47" t="s">
        <v>1914</v>
      </c>
      <c r="AC3101" s="47"/>
      <c r="AD3101" s="47"/>
      <c r="AE3101" s="47" t="s">
        <v>13622</v>
      </c>
      <c r="AF3101" s="6" t="s">
        <v>13623</v>
      </c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</row>
    <row r="3102" spans="1:43" s="1" customFormat="1" ht="47.25" x14ac:dyDescent="0.25">
      <c r="A3102" s="47">
        <v>3106</v>
      </c>
      <c r="B3102" s="47" t="s">
        <v>13624</v>
      </c>
      <c r="C3102" s="47" t="s">
        <v>4936</v>
      </c>
      <c r="D3102" s="69" t="s">
        <v>1913</v>
      </c>
      <c r="E3102" s="47">
        <v>1993</v>
      </c>
      <c r="F3102" s="69" t="s">
        <v>1485</v>
      </c>
      <c r="G3102" s="69" t="s">
        <v>1600</v>
      </c>
      <c r="H3102" s="69" t="s">
        <v>5147</v>
      </c>
      <c r="I3102" s="70">
        <v>381.3966445848107</v>
      </c>
      <c r="J3102" s="47" t="s">
        <v>430</v>
      </c>
      <c r="K3102" s="47">
        <v>9.1091182531563</v>
      </c>
      <c r="L3102" s="71"/>
      <c r="M3102" s="47">
        <v>75</v>
      </c>
      <c r="N3102" s="48">
        <f t="shared" si="295"/>
        <v>0</v>
      </c>
      <c r="O3102" s="48">
        <f t="shared" si="290"/>
        <v>0</v>
      </c>
      <c r="P3102" s="72">
        <f t="shared" si="291"/>
        <v>0</v>
      </c>
      <c r="Q3102" s="73">
        <f t="shared" si="292"/>
        <v>0</v>
      </c>
      <c r="R3102" s="48">
        <f t="shared" si="293"/>
        <v>0</v>
      </c>
      <c r="S3102" s="74">
        <f t="shared" si="294"/>
        <v>44</v>
      </c>
      <c r="T3102" s="6" t="s">
        <v>431</v>
      </c>
      <c r="U3102" s="47" t="s">
        <v>432</v>
      </c>
      <c r="V3102" s="47">
        <v>1</v>
      </c>
      <c r="W3102" s="47">
        <v>1</v>
      </c>
      <c r="X3102" s="47">
        <v>1</v>
      </c>
      <c r="Y3102" s="47">
        <v>1</v>
      </c>
      <c r="Z3102" s="75">
        <v>40855.637835648158</v>
      </c>
      <c r="AA3102" s="6" t="s">
        <v>433</v>
      </c>
      <c r="AB3102" s="47" t="s">
        <v>1914</v>
      </c>
      <c r="AC3102" s="47" t="s">
        <v>5199</v>
      </c>
      <c r="AD3102" s="47" t="s">
        <v>5902</v>
      </c>
      <c r="AE3102" s="47" t="s">
        <v>13625</v>
      </c>
      <c r="AF3102" s="6" t="s">
        <v>13626</v>
      </c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</row>
    <row r="3103" spans="1:43" s="1" customFormat="1" ht="15.75" x14ac:dyDescent="0.25">
      <c r="A3103" s="47">
        <v>3107</v>
      </c>
      <c r="B3103" s="47" t="s">
        <v>13627</v>
      </c>
      <c r="C3103" s="47" t="s">
        <v>1648</v>
      </c>
      <c r="D3103" s="69" t="s">
        <v>1649</v>
      </c>
      <c r="E3103" s="47">
        <v>2002</v>
      </c>
      <c r="F3103" s="69" t="s">
        <v>1650</v>
      </c>
      <c r="G3103" s="69" t="s">
        <v>451</v>
      </c>
      <c r="H3103" s="69" t="s">
        <v>451</v>
      </c>
      <c r="I3103" s="70">
        <v>420.2586493643966</v>
      </c>
      <c r="J3103" s="47" t="s">
        <v>430</v>
      </c>
      <c r="K3103" s="47">
        <v>9.1094139186289098</v>
      </c>
      <c r="L3103" s="71"/>
      <c r="M3103" s="47">
        <v>75</v>
      </c>
      <c r="N3103" s="48">
        <f t="shared" si="295"/>
        <v>0</v>
      </c>
      <c r="O3103" s="48">
        <f t="shared" si="290"/>
        <v>0</v>
      </c>
      <c r="P3103" s="72">
        <f t="shared" si="291"/>
        <v>0</v>
      </c>
      <c r="Q3103" s="73">
        <f t="shared" si="292"/>
        <v>0</v>
      </c>
      <c r="R3103" s="48">
        <f t="shared" si="293"/>
        <v>0</v>
      </c>
      <c r="S3103" s="74">
        <f t="shared" si="294"/>
        <v>53</v>
      </c>
      <c r="T3103" s="6" t="s">
        <v>431</v>
      </c>
      <c r="U3103" s="47" t="s">
        <v>432</v>
      </c>
      <c r="V3103" s="47">
        <v>1</v>
      </c>
      <c r="W3103" s="47">
        <v>1</v>
      </c>
      <c r="X3103" s="47">
        <v>1</v>
      </c>
      <c r="Y3103" s="47">
        <v>1</v>
      </c>
      <c r="Z3103" s="75">
        <v>40855.637835648158</v>
      </c>
      <c r="AA3103" s="6" t="s">
        <v>433</v>
      </c>
      <c r="AB3103" s="47" t="s">
        <v>1651</v>
      </c>
      <c r="AC3103" s="47" t="s">
        <v>5129</v>
      </c>
      <c r="AD3103" s="47" t="s">
        <v>13628</v>
      </c>
      <c r="AE3103" s="47" t="s">
        <v>13629</v>
      </c>
      <c r="AF3103" s="6" t="s">
        <v>13630</v>
      </c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</row>
    <row r="3104" spans="1:43" s="1" customFormat="1" ht="15.75" x14ac:dyDescent="0.25">
      <c r="A3104" s="47">
        <v>3108</v>
      </c>
      <c r="B3104" s="47" t="s">
        <v>13631</v>
      </c>
      <c r="C3104" s="47" t="s">
        <v>1648</v>
      </c>
      <c r="D3104" s="69" t="s">
        <v>1649</v>
      </c>
      <c r="E3104" s="47">
        <v>2002</v>
      </c>
      <c r="F3104" s="69" t="s">
        <v>1650</v>
      </c>
      <c r="G3104" s="69" t="s">
        <v>451</v>
      </c>
      <c r="H3104" s="69" t="s">
        <v>451</v>
      </c>
      <c r="I3104" s="70">
        <v>249.11216081043949</v>
      </c>
      <c r="J3104" s="47" t="s">
        <v>430</v>
      </c>
      <c r="K3104" s="47">
        <v>9.1097095841015303</v>
      </c>
      <c r="L3104" s="71"/>
      <c r="M3104" s="47">
        <v>75</v>
      </c>
      <c r="N3104" s="48">
        <f t="shared" si="295"/>
        <v>0</v>
      </c>
      <c r="O3104" s="48">
        <f t="shared" si="290"/>
        <v>0</v>
      </c>
      <c r="P3104" s="72">
        <f t="shared" si="291"/>
        <v>0</v>
      </c>
      <c r="Q3104" s="73">
        <f t="shared" si="292"/>
        <v>0</v>
      </c>
      <c r="R3104" s="48">
        <f t="shared" si="293"/>
        <v>0</v>
      </c>
      <c r="S3104" s="74">
        <f t="shared" si="294"/>
        <v>53</v>
      </c>
      <c r="T3104" s="6" t="s">
        <v>431</v>
      </c>
      <c r="U3104" s="47" t="s">
        <v>432</v>
      </c>
      <c r="V3104" s="47">
        <v>1</v>
      </c>
      <c r="W3104" s="47">
        <v>1</v>
      </c>
      <c r="X3104" s="47">
        <v>1</v>
      </c>
      <c r="Y3104" s="47">
        <v>1</v>
      </c>
      <c r="Z3104" s="75">
        <v>40855.637835648158</v>
      </c>
      <c r="AA3104" s="6" t="s">
        <v>433</v>
      </c>
      <c r="AB3104" s="47" t="s">
        <v>1651</v>
      </c>
      <c r="AC3104" s="47" t="s">
        <v>13628</v>
      </c>
      <c r="AD3104" s="47" t="s">
        <v>5123</v>
      </c>
      <c r="AE3104" s="47" t="s">
        <v>13632</v>
      </c>
      <c r="AF3104" s="6" t="s">
        <v>13633</v>
      </c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</row>
    <row r="3105" spans="1:43" s="1" customFormat="1" ht="15.75" x14ac:dyDescent="0.25">
      <c r="A3105" s="47">
        <v>3109</v>
      </c>
      <c r="B3105" s="47" t="s">
        <v>13634</v>
      </c>
      <c r="C3105" s="47" t="s">
        <v>1648</v>
      </c>
      <c r="D3105" s="69" t="s">
        <v>1649</v>
      </c>
      <c r="E3105" s="47">
        <v>2002</v>
      </c>
      <c r="F3105" s="69" t="s">
        <v>1650</v>
      </c>
      <c r="G3105" s="69" t="s">
        <v>451</v>
      </c>
      <c r="H3105" s="69" t="s">
        <v>451</v>
      </c>
      <c r="I3105" s="70">
        <v>174.26354890255709</v>
      </c>
      <c r="J3105" s="47" t="s">
        <v>430</v>
      </c>
      <c r="K3105" s="47">
        <v>9.1100052495741402</v>
      </c>
      <c r="L3105" s="71"/>
      <c r="M3105" s="47">
        <v>75</v>
      </c>
      <c r="N3105" s="48">
        <f t="shared" si="295"/>
        <v>0</v>
      </c>
      <c r="O3105" s="48">
        <f t="shared" si="290"/>
        <v>0</v>
      </c>
      <c r="P3105" s="72">
        <f t="shared" si="291"/>
        <v>0</v>
      </c>
      <c r="Q3105" s="73">
        <f t="shared" si="292"/>
        <v>0</v>
      </c>
      <c r="R3105" s="48">
        <f t="shared" si="293"/>
        <v>0</v>
      </c>
      <c r="S3105" s="74">
        <f t="shared" si="294"/>
        <v>53</v>
      </c>
      <c r="T3105" s="6" t="s">
        <v>431</v>
      </c>
      <c r="U3105" s="47" t="s">
        <v>432</v>
      </c>
      <c r="V3105" s="47">
        <v>1</v>
      </c>
      <c r="W3105" s="47">
        <v>1</v>
      </c>
      <c r="X3105" s="47">
        <v>1</v>
      </c>
      <c r="Y3105" s="47">
        <v>1</v>
      </c>
      <c r="Z3105" s="75">
        <v>40855.637835648158</v>
      </c>
      <c r="AA3105" s="6" t="s">
        <v>433</v>
      </c>
      <c r="AB3105" s="47" t="s">
        <v>1651</v>
      </c>
      <c r="AC3105" s="47" t="s">
        <v>5123</v>
      </c>
      <c r="AD3105" s="47" t="s">
        <v>13635</v>
      </c>
      <c r="AE3105" s="47" t="s">
        <v>13636</v>
      </c>
      <c r="AF3105" s="6" t="s">
        <v>13637</v>
      </c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</row>
    <row r="3106" spans="1:43" s="1" customFormat="1" ht="31.5" x14ac:dyDescent="0.25">
      <c r="A3106" s="47">
        <v>3110</v>
      </c>
      <c r="B3106" s="47" t="s">
        <v>13638</v>
      </c>
      <c r="C3106" s="47" t="s">
        <v>1481</v>
      </c>
      <c r="D3106" s="69" t="s">
        <v>1482</v>
      </c>
      <c r="E3106" s="47">
        <v>2002</v>
      </c>
      <c r="F3106" s="69" t="s">
        <v>1483</v>
      </c>
      <c r="G3106" s="69" t="s">
        <v>1484</v>
      </c>
      <c r="H3106" s="69" t="s">
        <v>1485</v>
      </c>
      <c r="I3106" s="70">
        <v>20.93188022981801</v>
      </c>
      <c r="J3106" s="47" t="s">
        <v>430</v>
      </c>
      <c r="K3106" s="47">
        <v>9.1103009150467607</v>
      </c>
      <c r="L3106" s="71"/>
      <c r="M3106" s="47">
        <v>75</v>
      </c>
      <c r="N3106" s="48">
        <f t="shared" si="295"/>
        <v>0</v>
      </c>
      <c r="O3106" s="48">
        <f t="shared" si="290"/>
        <v>0</v>
      </c>
      <c r="P3106" s="72">
        <f t="shared" si="291"/>
        <v>0</v>
      </c>
      <c r="Q3106" s="73">
        <f t="shared" si="292"/>
        <v>0</v>
      </c>
      <c r="R3106" s="48">
        <f t="shared" si="293"/>
        <v>0</v>
      </c>
      <c r="S3106" s="74">
        <f t="shared" si="294"/>
        <v>53</v>
      </c>
      <c r="T3106" s="6" t="s">
        <v>431</v>
      </c>
      <c r="U3106" s="47" t="s">
        <v>432</v>
      </c>
      <c r="V3106" s="47">
        <v>1</v>
      </c>
      <c r="W3106" s="47">
        <v>1</v>
      </c>
      <c r="X3106" s="47">
        <v>1</v>
      </c>
      <c r="Y3106" s="47">
        <v>1</v>
      </c>
      <c r="Z3106" s="75">
        <v>40855.637835648158</v>
      </c>
      <c r="AA3106" s="6" t="s">
        <v>433</v>
      </c>
      <c r="AB3106" s="47" t="s">
        <v>1486</v>
      </c>
      <c r="AC3106" s="47" t="s">
        <v>11447</v>
      </c>
      <c r="AD3106" s="47" t="s">
        <v>13639</v>
      </c>
      <c r="AE3106" s="47" t="s">
        <v>13640</v>
      </c>
      <c r="AF3106" s="6" t="s">
        <v>13641</v>
      </c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</row>
    <row r="3107" spans="1:43" s="1" customFormat="1" ht="31.5" x14ac:dyDescent="0.25">
      <c r="A3107" s="47">
        <v>3111</v>
      </c>
      <c r="B3107" s="47" t="s">
        <v>13642</v>
      </c>
      <c r="C3107" s="47" t="s">
        <v>2924</v>
      </c>
      <c r="D3107" s="69" t="s">
        <v>918</v>
      </c>
      <c r="E3107" s="47">
        <v>1977</v>
      </c>
      <c r="F3107" s="69" t="s">
        <v>812</v>
      </c>
      <c r="G3107" s="69" t="s">
        <v>5061</v>
      </c>
      <c r="H3107" s="69" t="s">
        <v>13643</v>
      </c>
      <c r="I3107" s="70">
        <v>178.0041660555103</v>
      </c>
      <c r="J3107" s="47" t="s">
        <v>799</v>
      </c>
      <c r="K3107" s="47">
        <v>9.1105965805193705</v>
      </c>
      <c r="L3107" s="71"/>
      <c r="M3107" s="47">
        <v>75</v>
      </c>
      <c r="N3107" s="48">
        <f t="shared" si="295"/>
        <v>0</v>
      </c>
      <c r="O3107" s="48">
        <f t="shared" si="290"/>
        <v>0</v>
      </c>
      <c r="P3107" s="72">
        <f t="shared" si="291"/>
        <v>0</v>
      </c>
      <c r="Q3107" s="73">
        <f t="shared" si="292"/>
        <v>0</v>
      </c>
      <c r="R3107" s="48">
        <f t="shared" si="293"/>
        <v>0</v>
      </c>
      <c r="S3107" s="74">
        <f t="shared" si="294"/>
        <v>28</v>
      </c>
      <c r="T3107" s="6" t="s">
        <v>431</v>
      </c>
      <c r="U3107" s="47" t="s">
        <v>432</v>
      </c>
      <c r="V3107" s="47">
        <v>1</v>
      </c>
      <c r="W3107" s="47">
        <v>1</v>
      </c>
      <c r="X3107" s="47">
        <v>1</v>
      </c>
      <c r="Y3107" s="47">
        <v>1</v>
      </c>
      <c r="Z3107" s="75">
        <v>41494.620138888888</v>
      </c>
      <c r="AA3107" s="6" t="s">
        <v>433</v>
      </c>
      <c r="AB3107" s="47" t="s">
        <v>920</v>
      </c>
      <c r="AC3107" s="47" t="s">
        <v>13644</v>
      </c>
      <c r="AD3107" s="47" t="s">
        <v>5056</v>
      </c>
      <c r="AE3107" s="47" t="s">
        <v>13645</v>
      </c>
      <c r="AF3107" s="6" t="s">
        <v>13646</v>
      </c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</row>
    <row r="3108" spans="1:43" s="1" customFormat="1" ht="31.5" x14ac:dyDescent="0.25">
      <c r="A3108" s="47">
        <v>3112</v>
      </c>
      <c r="B3108" s="47" t="s">
        <v>13647</v>
      </c>
      <c r="C3108" s="47" t="s">
        <v>2924</v>
      </c>
      <c r="D3108" s="69" t="s">
        <v>918</v>
      </c>
      <c r="E3108" s="47">
        <v>1977</v>
      </c>
      <c r="F3108" s="69" t="s">
        <v>812</v>
      </c>
      <c r="G3108" s="69" t="s">
        <v>13648</v>
      </c>
      <c r="H3108" s="69" t="s">
        <v>4912</v>
      </c>
      <c r="I3108" s="70">
        <v>465.05796572784737</v>
      </c>
      <c r="J3108" s="47" t="s">
        <v>799</v>
      </c>
      <c r="K3108" s="47">
        <v>9.1108922459919892</v>
      </c>
      <c r="L3108" s="71"/>
      <c r="M3108" s="47">
        <v>75</v>
      </c>
      <c r="N3108" s="48">
        <f t="shared" si="295"/>
        <v>0</v>
      </c>
      <c r="O3108" s="48">
        <f t="shared" si="290"/>
        <v>0</v>
      </c>
      <c r="P3108" s="72">
        <f t="shared" si="291"/>
        <v>0</v>
      </c>
      <c r="Q3108" s="73">
        <f t="shared" si="292"/>
        <v>0</v>
      </c>
      <c r="R3108" s="48">
        <f t="shared" si="293"/>
        <v>0</v>
      </c>
      <c r="S3108" s="74">
        <f t="shared" si="294"/>
        <v>28</v>
      </c>
      <c r="T3108" s="6" t="s">
        <v>431</v>
      </c>
      <c r="U3108" s="47" t="s">
        <v>432</v>
      </c>
      <c r="V3108" s="47">
        <v>1</v>
      </c>
      <c r="W3108" s="47">
        <v>1</v>
      </c>
      <c r="X3108" s="47">
        <v>1</v>
      </c>
      <c r="Y3108" s="47">
        <v>1</v>
      </c>
      <c r="Z3108" s="75">
        <v>41494.619351851848</v>
      </c>
      <c r="AA3108" s="6" t="s">
        <v>433</v>
      </c>
      <c r="AB3108" s="47" t="s">
        <v>920</v>
      </c>
      <c r="AC3108" s="47" t="s">
        <v>5057</v>
      </c>
      <c r="AD3108" s="47" t="s">
        <v>12703</v>
      </c>
      <c r="AE3108" s="47" t="s">
        <v>13649</v>
      </c>
      <c r="AF3108" s="6" t="s">
        <v>13650</v>
      </c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</row>
    <row r="3109" spans="1:43" s="1" customFormat="1" ht="15.75" x14ac:dyDescent="0.25">
      <c r="A3109" s="47">
        <v>3113</v>
      </c>
      <c r="B3109" s="47" t="s">
        <v>13651</v>
      </c>
      <c r="C3109" s="47" t="s">
        <v>1742</v>
      </c>
      <c r="D3109" s="69" t="s">
        <v>1743</v>
      </c>
      <c r="E3109" s="47">
        <v>1981</v>
      </c>
      <c r="F3109" s="69" t="s">
        <v>1046</v>
      </c>
      <c r="G3109" s="69" t="s">
        <v>1744</v>
      </c>
      <c r="H3109" s="69" t="s">
        <v>905</v>
      </c>
      <c r="I3109" s="70">
        <v>9.9547715247874873</v>
      </c>
      <c r="J3109" s="47" t="s">
        <v>430</v>
      </c>
      <c r="K3109" s="47">
        <v>9.1111879114646008</v>
      </c>
      <c r="L3109" s="71"/>
      <c r="M3109" s="47">
        <v>75</v>
      </c>
      <c r="N3109" s="48">
        <f t="shared" si="295"/>
        <v>0</v>
      </c>
      <c r="O3109" s="48">
        <f t="shared" si="290"/>
        <v>0</v>
      </c>
      <c r="P3109" s="72">
        <f t="shared" si="291"/>
        <v>0</v>
      </c>
      <c r="Q3109" s="73">
        <f t="shared" si="292"/>
        <v>0</v>
      </c>
      <c r="R3109" s="48">
        <f t="shared" si="293"/>
        <v>0</v>
      </c>
      <c r="S3109" s="74">
        <f t="shared" si="294"/>
        <v>32</v>
      </c>
      <c r="T3109" s="6" t="s">
        <v>431</v>
      </c>
      <c r="U3109" s="47" t="s">
        <v>432</v>
      </c>
      <c r="V3109" s="47">
        <v>1</v>
      </c>
      <c r="W3109" s="47">
        <v>1</v>
      </c>
      <c r="X3109" s="47">
        <v>1</v>
      </c>
      <c r="Y3109" s="47">
        <v>1</v>
      </c>
      <c r="Z3109" s="75">
        <v>40855.637835648158</v>
      </c>
      <c r="AA3109" s="6" t="s">
        <v>433</v>
      </c>
      <c r="AB3109" s="47" t="s">
        <v>1745</v>
      </c>
      <c r="AC3109" s="47" t="s">
        <v>5671</v>
      </c>
      <c r="AD3109" s="47" t="s">
        <v>13609</v>
      </c>
      <c r="AE3109" s="47" t="s">
        <v>13652</v>
      </c>
      <c r="AF3109" s="6" t="s">
        <v>13653</v>
      </c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</row>
    <row r="3110" spans="1:43" s="1" customFormat="1" ht="15.75" x14ac:dyDescent="0.25">
      <c r="A3110" s="47">
        <v>3114</v>
      </c>
      <c r="B3110" s="47" t="s">
        <v>13654</v>
      </c>
      <c r="C3110" s="47" t="s">
        <v>1068</v>
      </c>
      <c r="D3110" s="69" t="s">
        <v>5020</v>
      </c>
      <c r="E3110" s="47">
        <v>1999</v>
      </c>
      <c r="F3110" s="69" t="s">
        <v>1288</v>
      </c>
      <c r="G3110" s="69" t="s">
        <v>451</v>
      </c>
      <c r="H3110" s="69" t="s">
        <v>451</v>
      </c>
      <c r="I3110" s="70">
        <v>125.0887469069222</v>
      </c>
      <c r="J3110" s="47" t="s">
        <v>430</v>
      </c>
      <c r="K3110" s="47">
        <v>9.1114835769372196</v>
      </c>
      <c r="L3110" s="71"/>
      <c r="M3110" s="47">
        <v>75</v>
      </c>
      <c r="N3110" s="48">
        <f t="shared" si="295"/>
        <v>0</v>
      </c>
      <c r="O3110" s="48">
        <f t="shared" si="290"/>
        <v>0</v>
      </c>
      <c r="P3110" s="72">
        <f t="shared" si="291"/>
        <v>0</v>
      </c>
      <c r="Q3110" s="73">
        <f t="shared" si="292"/>
        <v>0</v>
      </c>
      <c r="R3110" s="48">
        <f t="shared" si="293"/>
        <v>0</v>
      </c>
      <c r="S3110" s="74">
        <f t="shared" si="294"/>
        <v>50</v>
      </c>
      <c r="T3110" s="6" t="s">
        <v>431</v>
      </c>
      <c r="U3110" s="47" t="s">
        <v>432</v>
      </c>
      <c r="V3110" s="47">
        <v>1</v>
      </c>
      <c r="W3110" s="47">
        <v>1</v>
      </c>
      <c r="X3110" s="47">
        <v>1</v>
      </c>
      <c r="Y3110" s="47">
        <v>1</v>
      </c>
      <c r="Z3110" s="75">
        <v>40940.461226851847</v>
      </c>
      <c r="AA3110" s="6" t="s">
        <v>433</v>
      </c>
      <c r="AB3110" s="47" t="s">
        <v>431</v>
      </c>
      <c r="AC3110" s="47" t="s">
        <v>13655</v>
      </c>
      <c r="AD3110" s="47" t="s">
        <v>13656</v>
      </c>
      <c r="AE3110" s="47" t="s">
        <v>13657</v>
      </c>
      <c r="AF3110" s="6" t="s">
        <v>13658</v>
      </c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</row>
    <row r="3111" spans="1:43" s="1" customFormat="1" ht="31.5" x14ac:dyDescent="0.25">
      <c r="A3111" s="47">
        <v>3115</v>
      </c>
      <c r="B3111" s="47" t="s">
        <v>13659</v>
      </c>
      <c r="C3111" s="47" t="s">
        <v>2924</v>
      </c>
      <c r="D3111" s="69" t="s">
        <v>918</v>
      </c>
      <c r="E3111" s="47">
        <v>1977</v>
      </c>
      <c r="F3111" s="69" t="s">
        <v>812</v>
      </c>
      <c r="G3111" s="69" t="s">
        <v>451</v>
      </c>
      <c r="H3111" s="69" t="s">
        <v>451</v>
      </c>
      <c r="I3111" s="70">
        <v>17.76760097985494</v>
      </c>
      <c r="J3111" s="47" t="s">
        <v>799</v>
      </c>
      <c r="K3111" s="47">
        <v>9.1117792424098294</v>
      </c>
      <c r="L3111" s="71"/>
      <c r="M3111" s="47">
        <v>75</v>
      </c>
      <c r="N3111" s="48">
        <f t="shared" si="295"/>
        <v>0</v>
      </c>
      <c r="O3111" s="48">
        <f t="shared" si="290"/>
        <v>0</v>
      </c>
      <c r="P3111" s="72">
        <f t="shared" si="291"/>
        <v>0</v>
      </c>
      <c r="Q3111" s="73">
        <f t="shared" si="292"/>
        <v>0</v>
      </c>
      <c r="R3111" s="48">
        <f t="shared" si="293"/>
        <v>0</v>
      </c>
      <c r="S3111" s="74">
        <f t="shared" si="294"/>
        <v>28</v>
      </c>
      <c r="T3111" s="6" t="s">
        <v>431</v>
      </c>
      <c r="U3111" s="47" t="s">
        <v>432</v>
      </c>
      <c r="V3111" s="47">
        <v>1</v>
      </c>
      <c r="W3111" s="47">
        <v>1</v>
      </c>
      <c r="X3111" s="47">
        <v>1</v>
      </c>
      <c r="Y3111" s="47">
        <v>1</v>
      </c>
      <c r="Z3111" s="75">
        <v>40855.63784722222</v>
      </c>
      <c r="AA3111" s="6" t="s">
        <v>433</v>
      </c>
      <c r="AB3111" s="47" t="s">
        <v>920</v>
      </c>
      <c r="AC3111" s="47" t="s">
        <v>5051</v>
      </c>
      <c r="AD3111" s="47"/>
      <c r="AE3111" s="47" t="s">
        <v>5052</v>
      </c>
      <c r="AF3111" s="6" t="s">
        <v>13660</v>
      </c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</row>
    <row r="3112" spans="1:43" s="1" customFormat="1" ht="15.75" x14ac:dyDescent="0.25">
      <c r="A3112" s="47">
        <v>3116</v>
      </c>
      <c r="B3112" s="47" t="s">
        <v>13661</v>
      </c>
      <c r="C3112" s="47" t="s">
        <v>3796</v>
      </c>
      <c r="D3112" s="69" t="s">
        <v>3820</v>
      </c>
      <c r="E3112" s="47">
        <v>1999</v>
      </c>
      <c r="F3112" s="69" t="s">
        <v>3803</v>
      </c>
      <c r="G3112" s="69" t="s">
        <v>1896</v>
      </c>
      <c r="H3112" s="69" t="s">
        <v>3803</v>
      </c>
      <c r="I3112" s="70">
        <v>437.69413625840627</v>
      </c>
      <c r="J3112" s="47" t="s">
        <v>430</v>
      </c>
      <c r="K3112" s="47">
        <v>9.1120749078824499</v>
      </c>
      <c r="L3112" s="71"/>
      <c r="M3112" s="47">
        <v>75</v>
      </c>
      <c r="N3112" s="48">
        <f t="shared" si="295"/>
        <v>0</v>
      </c>
      <c r="O3112" s="48">
        <f t="shared" si="290"/>
        <v>0</v>
      </c>
      <c r="P3112" s="72">
        <f t="shared" si="291"/>
        <v>0</v>
      </c>
      <c r="Q3112" s="73">
        <f t="shared" si="292"/>
        <v>0</v>
      </c>
      <c r="R3112" s="48">
        <f t="shared" si="293"/>
        <v>0</v>
      </c>
      <c r="S3112" s="74">
        <f t="shared" si="294"/>
        <v>50</v>
      </c>
      <c r="T3112" s="6" t="s">
        <v>431</v>
      </c>
      <c r="U3112" s="47" t="s">
        <v>432</v>
      </c>
      <c r="V3112" s="47">
        <v>1</v>
      </c>
      <c r="W3112" s="47">
        <v>1</v>
      </c>
      <c r="X3112" s="47">
        <v>1</v>
      </c>
      <c r="Y3112" s="47">
        <v>1</v>
      </c>
      <c r="Z3112" s="75">
        <v>40855.63784722222</v>
      </c>
      <c r="AA3112" s="6" t="s">
        <v>433</v>
      </c>
      <c r="AB3112" s="47" t="s">
        <v>3821</v>
      </c>
      <c r="AC3112" s="47" t="s">
        <v>11882</v>
      </c>
      <c r="AD3112" s="47" t="s">
        <v>11874</v>
      </c>
      <c r="AE3112" s="47" t="s">
        <v>13662</v>
      </c>
      <c r="AF3112" s="6" t="s">
        <v>13663</v>
      </c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</row>
    <row r="3113" spans="1:43" s="1" customFormat="1" ht="15.75" x14ac:dyDescent="0.25">
      <c r="A3113" s="47">
        <v>3117</v>
      </c>
      <c r="B3113" s="47" t="s">
        <v>13664</v>
      </c>
      <c r="C3113" s="47" t="s">
        <v>3796</v>
      </c>
      <c r="D3113" s="69" t="s">
        <v>3820</v>
      </c>
      <c r="E3113" s="47">
        <v>1999</v>
      </c>
      <c r="F3113" s="69" t="s">
        <v>3803</v>
      </c>
      <c r="G3113" s="69" t="s">
        <v>3814</v>
      </c>
      <c r="H3113" s="69" t="s">
        <v>3767</v>
      </c>
      <c r="I3113" s="70">
        <v>57.310993713439998</v>
      </c>
      <c r="J3113" s="47" t="s">
        <v>430</v>
      </c>
      <c r="K3113" s="47">
        <v>9.1123705733550704</v>
      </c>
      <c r="L3113" s="71"/>
      <c r="M3113" s="47">
        <v>75</v>
      </c>
      <c r="N3113" s="48">
        <f t="shared" si="295"/>
        <v>0</v>
      </c>
      <c r="O3113" s="48">
        <f t="shared" si="290"/>
        <v>0</v>
      </c>
      <c r="P3113" s="72">
        <f t="shared" si="291"/>
        <v>0</v>
      </c>
      <c r="Q3113" s="73">
        <f t="shared" si="292"/>
        <v>0</v>
      </c>
      <c r="R3113" s="48">
        <f t="shared" si="293"/>
        <v>0</v>
      </c>
      <c r="S3113" s="74">
        <f t="shared" si="294"/>
        <v>50</v>
      </c>
      <c r="T3113" s="6" t="s">
        <v>431</v>
      </c>
      <c r="U3113" s="47" t="s">
        <v>432</v>
      </c>
      <c r="V3113" s="47">
        <v>1</v>
      </c>
      <c r="W3113" s="47">
        <v>1</v>
      </c>
      <c r="X3113" s="47">
        <v>1</v>
      </c>
      <c r="Y3113" s="47">
        <v>1</v>
      </c>
      <c r="Z3113" s="75">
        <v>40855.63784722222</v>
      </c>
      <c r="AA3113" s="6" t="s">
        <v>433</v>
      </c>
      <c r="AB3113" s="47" t="s">
        <v>3821</v>
      </c>
      <c r="AC3113" s="47" t="s">
        <v>11866</v>
      </c>
      <c r="AD3113" s="47" t="s">
        <v>4321</v>
      </c>
      <c r="AE3113" s="47" t="s">
        <v>13665</v>
      </c>
      <c r="AF3113" s="6" t="s">
        <v>13666</v>
      </c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</row>
    <row r="3114" spans="1:43" s="1" customFormat="1" ht="15.75" x14ac:dyDescent="0.25">
      <c r="A3114" s="47">
        <v>3118</v>
      </c>
      <c r="B3114" s="47" t="s">
        <v>13667</v>
      </c>
      <c r="C3114" s="47" t="s">
        <v>4847</v>
      </c>
      <c r="D3114" s="69" t="s">
        <v>13668</v>
      </c>
      <c r="E3114" s="47">
        <v>1980</v>
      </c>
      <c r="F3114" s="69" t="s">
        <v>562</v>
      </c>
      <c r="G3114" s="69" t="s">
        <v>4841</v>
      </c>
      <c r="H3114" s="69" t="s">
        <v>4849</v>
      </c>
      <c r="I3114" s="70">
        <v>3.706723677109049</v>
      </c>
      <c r="J3114" s="47" t="s">
        <v>799</v>
      </c>
      <c r="K3114" s="47">
        <v>9.1126662388276802</v>
      </c>
      <c r="L3114" s="71"/>
      <c r="M3114" s="47">
        <v>75</v>
      </c>
      <c r="N3114" s="48">
        <f t="shared" si="295"/>
        <v>0</v>
      </c>
      <c r="O3114" s="48">
        <f t="shared" si="290"/>
        <v>0</v>
      </c>
      <c r="P3114" s="72">
        <f t="shared" si="291"/>
        <v>0</v>
      </c>
      <c r="Q3114" s="73">
        <f t="shared" si="292"/>
        <v>0</v>
      </c>
      <c r="R3114" s="48">
        <f t="shared" si="293"/>
        <v>0</v>
      </c>
      <c r="S3114" s="74">
        <f t="shared" si="294"/>
        <v>31</v>
      </c>
      <c r="T3114" s="6" t="s">
        <v>431</v>
      </c>
      <c r="U3114" s="47" t="s">
        <v>432</v>
      </c>
      <c r="V3114" s="47">
        <v>1</v>
      </c>
      <c r="W3114" s="47">
        <v>1</v>
      </c>
      <c r="X3114" s="47">
        <v>1</v>
      </c>
      <c r="Y3114" s="47">
        <v>1</v>
      </c>
      <c r="Z3114" s="75">
        <v>40855.63784722222</v>
      </c>
      <c r="AA3114" s="6" t="s">
        <v>433</v>
      </c>
      <c r="AB3114" s="47" t="s">
        <v>431</v>
      </c>
      <c r="AC3114" s="47" t="s">
        <v>13669</v>
      </c>
      <c r="AD3114" s="47"/>
      <c r="AE3114" s="47" t="s">
        <v>13670</v>
      </c>
      <c r="AF3114" s="6" t="s">
        <v>13671</v>
      </c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</row>
    <row r="3115" spans="1:43" s="1" customFormat="1" ht="15.75" x14ac:dyDescent="0.25">
      <c r="A3115" s="47">
        <v>3119</v>
      </c>
      <c r="B3115" s="47" t="s">
        <v>13672</v>
      </c>
      <c r="C3115" s="47" t="s">
        <v>3725</v>
      </c>
      <c r="D3115" s="69" t="s">
        <v>1685</v>
      </c>
      <c r="E3115" s="47">
        <v>1979</v>
      </c>
      <c r="F3115" s="69" t="s">
        <v>1255</v>
      </c>
      <c r="G3115" s="69" t="s">
        <v>1896</v>
      </c>
      <c r="H3115" s="69" t="s">
        <v>3835</v>
      </c>
      <c r="I3115" s="70">
        <v>303.97768590494258</v>
      </c>
      <c r="J3115" s="47" t="s">
        <v>430</v>
      </c>
      <c r="K3115" s="47">
        <v>9.1129619043003007</v>
      </c>
      <c r="L3115" s="71"/>
      <c r="M3115" s="47">
        <v>75</v>
      </c>
      <c r="N3115" s="48">
        <f t="shared" si="295"/>
        <v>0</v>
      </c>
      <c r="O3115" s="48">
        <f t="shared" si="290"/>
        <v>0</v>
      </c>
      <c r="P3115" s="72">
        <f t="shared" si="291"/>
        <v>0</v>
      </c>
      <c r="Q3115" s="73">
        <f t="shared" si="292"/>
        <v>0</v>
      </c>
      <c r="R3115" s="48">
        <f t="shared" si="293"/>
        <v>0</v>
      </c>
      <c r="S3115" s="74">
        <f t="shared" si="294"/>
        <v>30</v>
      </c>
      <c r="T3115" s="6" t="s">
        <v>431</v>
      </c>
      <c r="U3115" s="47" t="s">
        <v>432</v>
      </c>
      <c r="V3115" s="47">
        <v>1</v>
      </c>
      <c r="W3115" s="47">
        <v>1</v>
      </c>
      <c r="X3115" s="47">
        <v>1</v>
      </c>
      <c r="Y3115" s="47">
        <v>1</v>
      </c>
      <c r="Z3115" s="75">
        <v>44273.553611111121</v>
      </c>
      <c r="AA3115" s="6" t="s">
        <v>1221</v>
      </c>
      <c r="AB3115" s="47" t="s">
        <v>1686</v>
      </c>
      <c r="AC3115" s="47" t="s">
        <v>3853</v>
      </c>
      <c r="AD3115" s="47" t="s">
        <v>13673</v>
      </c>
      <c r="AE3115" s="47" t="s">
        <v>13674</v>
      </c>
      <c r="AF3115" s="6" t="s">
        <v>13675</v>
      </c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</row>
    <row r="3116" spans="1:43" s="1" customFormat="1" ht="31.5" x14ac:dyDescent="0.25">
      <c r="A3116" s="47">
        <v>3120</v>
      </c>
      <c r="B3116" s="47" t="s">
        <v>13676</v>
      </c>
      <c r="C3116" s="47" t="s">
        <v>3725</v>
      </c>
      <c r="D3116" s="69" t="s">
        <v>1685</v>
      </c>
      <c r="E3116" s="47">
        <v>1979</v>
      </c>
      <c r="F3116" s="69" t="s">
        <v>1255</v>
      </c>
      <c r="G3116" s="69" t="s">
        <v>3726</v>
      </c>
      <c r="H3116" s="69" t="s">
        <v>1896</v>
      </c>
      <c r="I3116" s="70">
        <v>3.923192429572496</v>
      </c>
      <c r="J3116" s="47" t="s">
        <v>430</v>
      </c>
      <c r="K3116" s="47">
        <v>9.1132575697729106</v>
      </c>
      <c r="L3116" s="71"/>
      <c r="M3116" s="47">
        <v>75</v>
      </c>
      <c r="N3116" s="48">
        <f t="shared" si="295"/>
        <v>0</v>
      </c>
      <c r="O3116" s="48">
        <f t="shared" si="290"/>
        <v>0</v>
      </c>
      <c r="P3116" s="72">
        <f t="shared" si="291"/>
        <v>0</v>
      </c>
      <c r="Q3116" s="73">
        <f t="shared" si="292"/>
        <v>0</v>
      </c>
      <c r="R3116" s="48">
        <f t="shared" si="293"/>
        <v>0</v>
      </c>
      <c r="S3116" s="74">
        <f t="shared" si="294"/>
        <v>30</v>
      </c>
      <c r="T3116" s="6" t="s">
        <v>431</v>
      </c>
      <c r="U3116" s="47" t="s">
        <v>432</v>
      </c>
      <c r="V3116" s="47">
        <v>1</v>
      </c>
      <c r="W3116" s="47">
        <v>1</v>
      </c>
      <c r="X3116" s="47">
        <v>1</v>
      </c>
      <c r="Y3116" s="47">
        <v>1</v>
      </c>
      <c r="Z3116" s="75">
        <v>40855.63784722222</v>
      </c>
      <c r="AA3116" s="6" t="s">
        <v>433</v>
      </c>
      <c r="AB3116" s="47" t="s">
        <v>1686</v>
      </c>
      <c r="AC3116" s="47" t="s">
        <v>13677</v>
      </c>
      <c r="AD3116" s="47" t="s">
        <v>4695</v>
      </c>
      <c r="AE3116" s="47" t="s">
        <v>13678</v>
      </c>
      <c r="AF3116" s="6" t="s">
        <v>13679</v>
      </c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</row>
    <row r="3117" spans="1:43" s="1" customFormat="1" ht="31.5" x14ac:dyDescent="0.25">
      <c r="A3117" s="47">
        <v>3121</v>
      </c>
      <c r="B3117" s="47" t="s">
        <v>13680</v>
      </c>
      <c r="C3117" s="47" t="s">
        <v>3725</v>
      </c>
      <c r="D3117" s="69" t="s">
        <v>3733</v>
      </c>
      <c r="E3117" s="47">
        <v>2002</v>
      </c>
      <c r="F3117" s="69" t="s">
        <v>3734</v>
      </c>
      <c r="G3117" s="69" t="s">
        <v>457</v>
      </c>
      <c r="H3117" s="69" t="s">
        <v>457</v>
      </c>
      <c r="I3117" s="70">
        <v>336.44029952666278</v>
      </c>
      <c r="J3117" s="47" t="s">
        <v>430</v>
      </c>
      <c r="K3117" s="47">
        <v>9.1135532352455293</v>
      </c>
      <c r="L3117" s="71"/>
      <c r="M3117" s="47">
        <v>75</v>
      </c>
      <c r="N3117" s="48">
        <f t="shared" si="295"/>
        <v>0</v>
      </c>
      <c r="O3117" s="48">
        <f t="shared" si="290"/>
        <v>0</v>
      </c>
      <c r="P3117" s="72">
        <f t="shared" si="291"/>
        <v>0</v>
      </c>
      <c r="Q3117" s="73">
        <f t="shared" si="292"/>
        <v>0</v>
      </c>
      <c r="R3117" s="48">
        <f t="shared" si="293"/>
        <v>0</v>
      </c>
      <c r="S3117" s="74">
        <f t="shared" si="294"/>
        <v>53</v>
      </c>
      <c r="T3117" s="6" t="s">
        <v>431</v>
      </c>
      <c r="U3117" s="47" t="s">
        <v>432</v>
      </c>
      <c r="V3117" s="47">
        <v>1</v>
      </c>
      <c r="W3117" s="47">
        <v>1</v>
      </c>
      <c r="X3117" s="47">
        <v>1</v>
      </c>
      <c r="Y3117" s="47">
        <v>1</v>
      </c>
      <c r="Z3117" s="75">
        <v>40855.63784722222</v>
      </c>
      <c r="AA3117" s="6" t="s">
        <v>433</v>
      </c>
      <c r="AB3117" s="47" t="s">
        <v>431</v>
      </c>
      <c r="AC3117" s="47" t="s">
        <v>11753</v>
      </c>
      <c r="AD3117" s="47" t="s">
        <v>8215</v>
      </c>
      <c r="AE3117" s="47" t="s">
        <v>13681</v>
      </c>
      <c r="AF3117" s="6" t="s">
        <v>13682</v>
      </c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</row>
    <row r="3118" spans="1:43" s="1" customFormat="1" ht="31.5" x14ac:dyDescent="0.25">
      <c r="A3118" s="47">
        <v>3122</v>
      </c>
      <c r="B3118" s="47" t="s">
        <v>13683</v>
      </c>
      <c r="C3118" s="47" t="s">
        <v>1719</v>
      </c>
      <c r="D3118" s="69" t="s">
        <v>918</v>
      </c>
      <c r="E3118" s="47">
        <v>1977</v>
      </c>
      <c r="F3118" s="69" t="s">
        <v>1300</v>
      </c>
      <c r="G3118" s="69" t="s">
        <v>1942</v>
      </c>
      <c r="H3118" s="69" t="s">
        <v>1255</v>
      </c>
      <c r="I3118" s="70">
        <v>458.80324492898501</v>
      </c>
      <c r="J3118" s="47" t="s">
        <v>799</v>
      </c>
      <c r="K3118" s="47">
        <v>9.1138489007181391</v>
      </c>
      <c r="L3118" s="71"/>
      <c r="M3118" s="47">
        <v>75</v>
      </c>
      <c r="N3118" s="48">
        <f t="shared" si="295"/>
        <v>0</v>
      </c>
      <c r="O3118" s="48">
        <f t="shared" si="290"/>
        <v>0</v>
      </c>
      <c r="P3118" s="72">
        <f t="shared" si="291"/>
        <v>0</v>
      </c>
      <c r="Q3118" s="73">
        <f t="shared" si="292"/>
        <v>0</v>
      </c>
      <c r="R3118" s="48">
        <f t="shared" si="293"/>
        <v>0</v>
      </c>
      <c r="S3118" s="74">
        <f t="shared" si="294"/>
        <v>28</v>
      </c>
      <c r="T3118" s="6" t="s">
        <v>431</v>
      </c>
      <c r="U3118" s="47" t="s">
        <v>432</v>
      </c>
      <c r="V3118" s="47">
        <v>1</v>
      </c>
      <c r="W3118" s="47">
        <v>1</v>
      </c>
      <c r="X3118" s="47">
        <v>1</v>
      </c>
      <c r="Y3118" s="47">
        <v>1</v>
      </c>
      <c r="Z3118" s="75">
        <v>44273.545474537037</v>
      </c>
      <c r="AA3118" s="6" t="s">
        <v>1221</v>
      </c>
      <c r="AB3118" s="47" t="s">
        <v>920</v>
      </c>
      <c r="AC3118" s="47" t="s">
        <v>2272</v>
      </c>
      <c r="AD3118" s="47" t="s">
        <v>1943</v>
      </c>
      <c r="AE3118" s="47" t="s">
        <v>13684</v>
      </c>
      <c r="AF3118" s="6" t="s">
        <v>13685</v>
      </c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</row>
    <row r="3119" spans="1:43" s="1" customFormat="1" ht="31.5" x14ac:dyDescent="0.25">
      <c r="A3119" s="47">
        <v>3123</v>
      </c>
      <c r="B3119" s="47" t="s">
        <v>13686</v>
      </c>
      <c r="C3119" s="47" t="s">
        <v>1664</v>
      </c>
      <c r="D3119" s="69" t="s">
        <v>5538</v>
      </c>
      <c r="E3119" s="47">
        <v>2004</v>
      </c>
      <c r="F3119" s="69" t="s">
        <v>442</v>
      </c>
      <c r="G3119" s="69" t="s">
        <v>1666</v>
      </c>
      <c r="H3119" s="69" t="s">
        <v>451</v>
      </c>
      <c r="I3119" s="70">
        <v>47.202190201416961</v>
      </c>
      <c r="J3119" s="47" t="s">
        <v>430</v>
      </c>
      <c r="K3119" s="47">
        <v>9.1141445661907596</v>
      </c>
      <c r="L3119" s="71"/>
      <c r="M3119" s="47">
        <v>75</v>
      </c>
      <c r="N3119" s="48">
        <f t="shared" si="295"/>
        <v>0</v>
      </c>
      <c r="O3119" s="48">
        <f t="shared" si="290"/>
        <v>0</v>
      </c>
      <c r="P3119" s="72">
        <f t="shared" si="291"/>
        <v>0</v>
      </c>
      <c r="Q3119" s="73">
        <f t="shared" si="292"/>
        <v>0</v>
      </c>
      <c r="R3119" s="48">
        <f t="shared" si="293"/>
        <v>0</v>
      </c>
      <c r="S3119" s="74">
        <f t="shared" si="294"/>
        <v>55</v>
      </c>
      <c r="T3119" s="6" t="s">
        <v>431</v>
      </c>
      <c r="U3119" s="47" t="s">
        <v>432</v>
      </c>
      <c r="V3119" s="47">
        <v>1</v>
      </c>
      <c r="W3119" s="47">
        <v>1</v>
      </c>
      <c r="X3119" s="47">
        <v>1</v>
      </c>
      <c r="Y3119" s="47">
        <v>1</v>
      </c>
      <c r="Z3119" s="75">
        <v>40855.63784722222</v>
      </c>
      <c r="AA3119" s="6" t="s">
        <v>433</v>
      </c>
      <c r="AB3119" s="47" t="s">
        <v>5539</v>
      </c>
      <c r="AC3119" s="47"/>
      <c r="AD3119" s="47" t="s">
        <v>13356</v>
      </c>
      <c r="AE3119" s="47" t="s">
        <v>11582</v>
      </c>
      <c r="AF3119" s="6" t="s">
        <v>13687</v>
      </c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</row>
    <row r="3120" spans="1:43" s="1" customFormat="1" ht="15.75" x14ac:dyDescent="0.25">
      <c r="A3120" s="47">
        <v>3124</v>
      </c>
      <c r="B3120" s="47" t="s">
        <v>13688</v>
      </c>
      <c r="C3120" s="47" t="s">
        <v>2127</v>
      </c>
      <c r="D3120" s="69" t="s">
        <v>2128</v>
      </c>
      <c r="E3120" s="47">
        <v>2005</v>
      </c>
      <c r="F3120" s="69" t="s">
        <v>2130</v>
      </c>
      <c r="G3120" s="69" t="s">
        <v>2129</v>
      </c>
      <c r="H3120" s="69" t="s">
        <v>1896</v>
      </c>
      <c r="I3120" s="70">
        <v>25.40851144402572</v>
      </c>
      <c r="J3120" s="47" t="s">
        <v>430</v>
      </c>
      <c r="K3120" s="47">
        <v>9.1144402316633695</v>
      </c>
      <c r="L3120" s="71"/>
      <c r="M3120" s="47">
        <v>75</v>
      </c>
      <c r="N3120" s="48">
        <f t="shared" si="295"/>
        <v>0</v>
      </c>
      <c r="O3120" s="48">
        <f t="shared" si="290"/>
        <v>0</v>
      </c>
      <c r="P3120" s="72">
        <f t="shared" si="291"/>
        <v>0</v>
      </c>
      <c r="Q3120" s="73">
        <f t="shared" si="292"/>
        <v>0</v>
      </c>
      <c r="R3120" s="48">
        <f t="shared" si="293"/>
        <v>0</v>
      </c>
      <c r="S3120" s="74">
        <f t="shared" si="294"/>
        <v>56</v>
      </c>
      <c r="T3120" s="6" t="s">
        <v>431</v>
      </c>
      <c r="U3120" s="47" t="s">
        <v>432</v>
      </c>
      <c r="V3120" s="47">
        <v>1</v>
      </c>
      <c r="W3120" s="47">
        <v>1</v>
      </c>
      <c r="X3120" s="47">
        <v>1</v>
      </c>
      <c r="Y3120" s="47">
        <v>1</v>
      </c>
      <c r="Z3120" s="75">
        <v>40855.63784722222</v>
      </c>
      <c r="AA3120" s="6" t="s">
        <v>433</v>
      </c>
      <c r="AB3120" s="47" t="s">
        <v>2131</v>
      </c>
      <c r="AC3120" s="47" t="s">
        <v>13689</v>
      </c>
      <c r="AD3120" s="47" t="s">
        <v>13690</v>
      </c>
      <c r="AE3120" s="47" t="s">
        <v>13691</v>
      </c>
      <c r="AF3120" s="6" t="s">
        <v>13692</v>
      </c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</row>
    <row r="3121" spans="1:43" s="1" customFormat="1" ht="15.75" x14ac:dyDescent="0.25">
      <c r="A3121" s="47">
        <v>3125</v>
      </c>
      <c r="B3121" s="47" t="s">
        <v>13693</v>
      </c>
      <c r="C3121" s="47" t="s">
        <v>2127</v>
      </c>
      <c r="D3121" s="69" t="s">
        <v>2128</v>
      </c>
      <c r="E3121" s="47">
        <v>2005</v>
      </c>
      <c r="F3121" s="69" t="s">
        <v>2130</v>
      </c>
      <c r="G3121" s="69" t="s">
        <v>2129</v>
      </c>
      <c r="H3121" s="69" t="s">
        <v>1896</v>
      </c>
      <c r="I3121" s="70">
        <v>306.30973359302982</v>
      </c>
      <c r="J3121" s="47" t="s">
        <v>430</v>
      </c>
      <c r="K3121" s="47">
        <v>9.11473589713599</v>
      </c>
      <c r="L3121" s="71"/>
      <c r="M3121" s="47">
        <v>75</v>
      </c>
      <c r="N3121" s="48">
        <f t="shared" si="295"/>
        <v>0</v>
      </c>
      <c r="O3121" s="48">
        <f t="shared" si="290"/>
        <v>0</v>
      </c>
      <c r="P3121" s="72">
        <f t="shared" si="291"/>
        <v>0</v>
      </c>
      <c r="Q3121" s="73">
        <f t="shared" si="292"/>
        <v>0</v>
      </c>
      <c r="R3121" s="48">
        <f t="shared" si="293"/>
        <v>0</v>
      </c>
      <c r="S3121" s="74">
        <f t="shared" si="294"/>
        <v>56</v>
      </c>
      <c r="T3121" s="6" t="s">
        <v>431</v>
      </c>
      <c r="U3121" s="47" t="s">
        <v>432</v>
      </c>
      <c r="V3121" s="47">
        <v>1</v>
      </c>
      <c r="W3121" s="47">
        <v>1</v>
      </c>
      <c r="X3121" s="47">
        <v>1</v>
      </c>
      <c r="Y3121" s="47">
        <v>1</v>
      </c>
      <c r="Z3121" s="75">
        <v>40855.63784722222</v>
      </c>
      <c r="AA3121" s="6" t="s">
        <v>433</v>
      </c>
      <c r="AB3121" s="47" t="s">
        <v>2131</v>
      </c>
      <c r="AC3121" s="47" t="s">
        <v>13690</v>
      </c>
      <c r="AD3121" s="47" t="s">
        <v>13694</v>
      </c>
      <c r="AE3121" s="47" t="s">
        <v>13695</v>
      </c>
      <c r="AF3121" s="6" t="s">
        <v>13696</v>
      </c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</row>
    <row r="3122" spans="1:43" s="1" customFormat="1" ht="15.75" x14ac:dyDescent="0.25">
      <c r="A3122" s="47">
        <v>3126</v>
      </c>
      <c r="B3122" s="47" t="s">
        <v>13697</v>
      </c>
      <c r="C3122" s="47" t="s">
        <v>2127</v>
      </c>
      <c r="D3122" s="69" t="s">
        <v>2128</v>
      </c>
      <c r="E3122" s="47">
        <v>2005</v>
      </c>
      <c r="F3122" s="69" t="s">
        <v>2130</v>
      </c>
      <c r="G3122" s="69" t="s">
        <v>2129</v>
      </c>
      <c r="H3122" s="69" t="s">
        <v>1896</v>
      </c>
      <c r="I3122" s="70">
        <v>375.07295960502631</v>
      </c>
      <c r="J3122" s="47" t="s">
        <v>430</v>
      </c>
      <c r="K3122" s="47">
        <v>9.1150315626085998</v>
      </c>
      <c r="L3122" s="71"/>
      <c r="M3122" s="47">
        <v>75</v>
      </c>
      <c r="N3122" s="48">
        <f t="shared" si="295"/>
        <v>0</v>
      </c>
      <c r="O3122" s="48">
        <f t="shared" si="290"/>
        <v>0</v>
      </c>
      <c r="P3122" s="72">
        <f t="shared" si="291"/>
        <v>0</v>
      </c>
      <c r="Q3122" s="73">
        <f t="shared" si="292"/>
        <v>0</v>
      </c>
      <c r="R3122" s="48">
        <f t="shared" si="293"/>
        <v>0</v>
      </c>
      <c r="S3122" s="74">
        <f t="shared" si="294"/>
        <v>56</v>
      </c>
      <c r="T3122" s="6" t="s">
        <v>431</v>
      </c>
      <c r="U3122" s="47" t="s">
        <v>432</v>
      </c>
      <c r="V3122" s="47">
        <v>1</v>
      </c>
      <c r="W3122" s="47">
        <v>1</v>
      </c>
      <c r="X3122" s="47">
        <v>1</v>
      </c>
      <c r="Y3122" s="47">
        <v>1</v>
      </c>
      <c r="Z3122" s="75">
        <v>40855.63784722222</v>
      </c>
      <c r="AA3122" s="6" t="s">
        <v>433</v>
      </c>
      <c r="AB3122" s="47" t="s">
        <v>2131</v>
      </c>
      <c r="AC3122" s="47" t="s">
        <v>13694</v>
      </c>
      <c r="AD3122" s="47" t="s">
        <v>2132</v>
      </c>
      <c r="AE3122" s="47" t="s">
        <v>13698</v>
      </c>
      <c r="AF3122" s="6" t="s">
        <v>13699</v>
      </c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</row>
    <row r="3123" spans="1:43" s="1" customFormat="1" ht="15.75" x14ac:dyDescent="0.25">
      <c r="A3123" s="47">
        <v>3127</v>
      </c>
      <c r="B3123" s="47" t="s">
        <v>13700</v>
      </c>
      <c r="C3123" s="47" t="s">
        <v>2127</v>
      </c>
      <c r="D3123" s="69" t="s">
        <v>2128</v>
      </c>
      <c r="E3123" s="47">
        <v>2005</v>
      </c>
      <c r="F3123" s="69" t="s">
        <v>2129</v>
      </c>
      <c r="G3123" s="69" t="s">
        <v>2130</v>
      </c>
      <c r="H3123" s="69" t="s">
        <v>451</v>
      </c>
      <c r="I3123" s="70">
        <v>416.51419383337662</v>
      </c>
      <c r="J3123" s="47" t="s">
        <v>430</v>
      </c>
      <c r="K3123" s="47">
        <v>9.1153272280812203</v>
      </c>
      <c r="L3123" s="71"/>
      <c r="M3123" s="47">
        <v>75</v>
      </c>
      <c r="N3123" s="48">
        <f t="shared" si="295"/>
        <v>0</v>
      </c>
      <c r="O3123" s="48">
        <f t="shared" si="290"/>
        <v>0</v>
      </c>
      <c r="P3123" s="72">
        <f t="shared" si="291"/>
        <v>0</v>
      </c>
      <c r="Q3123" s="73">
        <f t="shared" si="292"/>
        <v>0</v>
      </c>
      <c r="R3123" s="48">
        <f t="shared" si="293"/>
        <v>0</v>
      </c>
      <c r="S3123" s="74">
        <f t="shared" si="294"/>
        <v>56</v>
      </c>
      <c r="T3123" s="6" t="s">
        <v>431</v>
      </c>
      <c r="U3123" s="47" t="s">
        <v>432</v>
      </c>
      <c r="V3123" s="47">
        <v>1</v>
      </c>
      <c r="W3123" s="47">
        <v>1</v>
      </c>
      <c r="X3123" s="47">
        <v>1</v>
      </c>
      <c r="Y3123" s="47">
        <v>1</v>
      </c>
      <c r="Z3123" s="75">
        <v>40855.63784722222</v>
      </c>
      <c r="AA3123" s="6" t="s">
        <v>433</v>
      </c>
      <c r="AB3123" s="47" t="s">
        <v>2131</v>
      </c>
      <c r="AC3123" s="47" t="s">
        <v>2141</v>
      </c>
      <c r="AD3123" s="47" t="s">
        <v>13701</v>
      </c>
      <c r="AE3123" s="47" t="s">
        <v>13702</v>
      </c>
      <c r="AF3123" s="6" t="s">
        <v>13703</v>
      </c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</row>
    <row r="3124" spans="1:43" s="1" customFormat="1" ht="15.75" x14ac:dyDescent="0.25">
      <c r="A3124" s="47">
        <v>3128</v>
      </c>
      <c r="B3124" s="47" t="s">
        <v>13704</v>
      </c>
      <c r="C3124" s="47" t="s">
        <v>2127</v>
      </c>
      <c r="D3124" s="69" t="s">
        <v>2128</v>
      </c>
      <c r="E3124" s="47">
        <v>2005</v>
      </c>
      <c r="F3124" s="69" t="s">
        <v>2129</v>
      </c>
      <c r="G3124" s="69" t="s">
        <v>2130</v>
      </c>
      <c r="H3124" s="69" t="s">
        <v>451</v>
      </c>
      <c r="I3124" s="70">
        <v>448.70623369234568</v>
      </c>
      <c r="J3124" s="47" t="s">
        <v>430</v>
      </c>
      <c r="K3124" s="47">
        <v>9.1156228935538302</v>
      </c>
      <c r="L3124" s="71"/>
      <c r="M3124" s="47">
        <v>75</v>
      </c>
      <c r="N3124" s="48">
        <f t="shared" si="295"/>
        <v>0</v>
      </c>
      <c r="O3124" s="48">
        <f t="shared" si="290"/>
        <v>0</v>
      </c>
      <c r="P3124" s="72">
        <f t="shared" si="291"/>
        <v>0</v>
      </c>
      <c r="Q3124" s="73">
        <f t="shared" si="292"/>
        <v>0</v>
      </c>
      <c r="R3124" s="48">
        <f t="shared" si="293"/>
        <v>0</v>
      </c>
      <c r="S3124" s="74">
        <f t="shared" si="294"/>
        <v>56</v>
      </c>
      <c r="T3124" s="6" t="s">
        <v>431</v>
      </c>
      <c r="U3124" s="47" t="s">
        <v>432</v>
      </c>
      <c r="V3124" s="47">
        <v>1</v>
      </c>
      <c r="W3124" s="47">
        <v>1</v>
      </c>
      <c r="X3124" s="47">
        <v>1</v>
      </c>
      <c r="Y3124" s="47">
        <v>1</v>
      </c>
      <c r="Z3124" s="75">
        <v>40855.63784722222</v>
      </c>
      <c r="AA3124" s="6" t="s">
        <v>433</v>
      </c>
      <c r="AB3124" s="47" t="s">
        <v>2131</v>
      </c>
      <c r="AC3124" s="47" t="s">
        <v>13701</v>
      </c>
      <c r="AD3124" s="47" t="s">
        <v>13705</v>
      </c>
      <c r="AE3124" s="47" t="s">
        <v>13706</v>
      </c>
      <c r="AF3124" s="6" t="s">
        <v>13707</v>
      </c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</row>
    <row r="3125" spans="1:43" s="1" customFormat="1" ht="15.75" x14ac:dyDescent="0.25">
      <c r="A3125" s="47">
        <v>3129</v>
      </c>
      <c r="B3125" s="47" t="s">
        <v>13708</v>
      </c>
      <c r="C3125" s="47" t="s">
        <v>2127</v>
      </c>
      <c r="D3125" s="69" t="s">
        <v>2128</v>
      </c>
      <c r="E3125" s="47">
        <v>2005</v>
      </c>
      <c r="F3125" s="69" t="s">
        <v>2129</v>
      </c>
      <c r="G3125" s="69" t="s">
        <v>2130</v>
      </c>
      <c r="H3125" s="69" t="s">
        <v>451</v>
      </c>
      <c r="I3125" s="70">
        <v>345.3255999764462</v>
      </c>
      <c r="J3125" s="47" t="s">
        <v>430</v>
      </c>
      <c r="K3125" s="47">
        <v>9.1159185590264507</v>
      </c>
      <c r="L3125" s="71"/>
      <c r="M3125" s="47">
        <v>75</v>
      </c>
      <c r="N3125" s="48">
        <f t="shared" si="295"/>
        <v>0</v>
      </c>
      <c r="O3125" s="48">
        <f t="shared" si="290"/>
        <v>0</v>
      </c>
      <c r="P3125" s="72">
        <f t="shared" si="291"/>
        <v>0</v>
      </c>
      <c r="Q3125" s="73">
        <f t="shared" si="292"/>
        <v>0</v>
      </c>
      <c r="R3125" s="48">
        <f t="shared" si="293"/>
        <v>0</v>
      </c>
      <c r="S3125" s="74">
        <f t="shared" si="294"/>
        <v>56</v>
      </c>
      <c r="T3125" s="6" t="s">
        <v>431</v>
      </c>
      <c r="U3125" s="47" t="s">
        <v>432</v>
      </c>
      <c r="V3125" s="47">
        <v>1</v>
      </c>
      <c r="W3125" s="47">
        <v>1</v>
      </c>
      <c r="X3125" s="47">
        <v>1</v>
      </c>
      <c r="Y3125" s="47">
        <v>1</v>
      </c>
      <c r="Z3125" s="75">
        <v>40855.63784722222</v>
      </c>
      <c r="AA3125" s="6" t="s">
        <v>433</v>
      </c>
      <c r="AB3125" s="47" t="s">
        <v>2131</v>
      </c>
      <c r="AC3125" s="47" t="s">
        <v>13705</v>
      </c>
      <c r="AD3125" s="47" t="s">
        <v>2145</v>
      </c>
      <c r="AE3125" s="47" t="s">
        <v>13709</v>
      </c>
      <c r="AF3125" s="6" t="s">
        <v>13710</v>
      </c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</row>
    <row r="3126" spans="1:43" s="1" customFormat="1" ht="15.75" x14ac:dyDescent="0.25">
      <c r="A3126" s="47">
        <v>3130</v>
      </c>
      <c r="B3126" s="47" t="s">
        <v>13711</v>
      </c>
      <c r="C3126" s="47" t="s">
        <v>2127</v>
      </c>
      <c r="D3126" s="69" t="s">
        <v>2128</v>
      </c>
      <c r="E3126" s="47">
        <v>2005</v>
      </c>
      <c r="F3126" s="69" t="s">
        <v>2130</v>
      </c>
      <c r="G3126" s="69" t="s">
        <v>2129</v>
      </c>
      <c r="H3126" s="69" t="s">
        <v>2129</v>
      </c>
      <c r="I3126" s="70">
        <v>196.14051566263529</v>
      </c>
      <c r="J3126" s="47" t="s">
        <v>430</v>
      </c>
      <c r="K3126" s="47">
        <v>9.1162142244990605</v>
      </c>
      <c r="L3126" s="71"/>
      <c r="M3126" s="47">
        <v>75</v>
      </c>
      <c r="N3126" s="48">
        <f t="shared" si="295"/>
        <v>0</v>
      </c>
      <c r="O3126" s="48">
        <f t="shared" si="290"/>
        <v>0</v>
      </c>
      <c r="P3126" s="72">
        <f t="shared" si="291"/>
        <v>0</v>
      </c>
      <c r="Q3126" s="73">
        <f t="shared" si="292"/>
        <v>0</v>
      </c>
      <c r="R3126" s="48">
        <f t="shared" si="293"/>
        <v>0</v>
      </c>
      <c r="S3126" s="74">
        <f t="shared" si="294"/>
        <v>56</v>
      </c>
      <c r="T3126" s="6" t="s">
        <v>431</v>
      </c>
      <c r="U3126" s="47" t="s">
        <v>432</v>
      </c>
      <c r="V3126" s="47">
        <v>1</v>
      </c>
      <c r="W3126" s="47">
        <v>1</v>
      </c>
      <c r="X3126" s="47">
        <v>1</v>
      </c>
      <c r="Y3126" s="47">
        <v>1</v>
      </c>
      <c r="Z3126" s="75">
        <v>40855.63784722222</v>
      </c>
      <c r="AA3126" s="6" t="s">
        <v>433</v>
      </c>
      <c r="AB3126" s="47" t="s">
        <v>2131</v>
      </c>
      <c r="AC3126" s="47" t="s">
        <v>2132</v>
      </c>
      <c r="AD3126" s="47" t="s">
        <v>13712</v>
      </c>
      <c r="AE3126" s="47" t="s">
        <v>13713</v>
      </c>
      <c r="AF3126" s="6" t="s">
        <v>13714</v>
      </c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</row>
    <row r="3127" spans="1:43" s="1" customFormat="1" ht="15.75" x14ac:dyDescent="0.25">
      <c r="A3127" s="47">
        <v>3131</v>
      </c>
      <c r="B3127" s="47" t="s">
        <v>13715</v>
      </c>
      <c r="C3127" s="47" t="s">
        <v>2127</v>
      </c>
      <c r="D3127" s="69" t="s">
        <v>2128</v>
      </c>
      <c r="E3127" s="47">
        <v>2005</v>
      </c>
      <c r="F3127" s="69" t="s">
        <v>2130</v>
      </c>
      <c r="G3127" s="69" t="s">
        <v>2129</v>
      </c>
      <c r="H3127" s="69" t="s">
        <v>2129</v>
      </c>
      <c r="I3127" s="70">
        <v>389.13759994968171</v>
      </c>
      <c r="J3127" s="47" t="s">
        <v>430</v>
      </c>
      <c r="K3127" s="47">
        <v>9.1165098899716792</v>
      </c>
      <c r="L3127" s="71"/>
      <c r="M3127" s="47">
        <v>75</v>
      </c>
      <c r="N3127" s="48">
        <f t="shared" si="295"/>
        <v>0</v>
      </c>
      <c r="O3127" s="48">
        <f t="shared" si="290"/>
        <v>0</v>
      </c>
      <c r="P3127" s="72">
        <f t="shared" si="291"/>
        <v>0</v>
      </c>
      <c r="Q3127" s="73">
        <f t="shared" si="292"/>
        <v>0</v>
      </c>
      <c r="R3127" s="48">
        <f t="shared" si="293"/>
        <v>0</v>
      </c>
      <c r="S3127" s="74">
        <f t="shared" si="294"/>
        <v>56</v>
      </c>
      <c r="T3127" s="6" t="s">
        <v>431</v>
      </c>
      <c r="U3127" s="47" t="s">
        <v>432</v>
      </c>
      <c r="V3127" s="47">
        <v>1</v>
      </c>
      <c r="W3127" s="47">
        <v>1</v>
      </c>
      <c r="X3127" s="47">
        <v>1</v>
      </c>
      <c r="Y3127" s="47">
        <v>1</v>
      </c>
      <c r="Z3127" s="75">
        <v>40855.637858796297</v>
      </c>
      <c r="AA3127" s="6" t="s">
        <v>433</v>
      </c>
      <c r="AB3127" s="47" t="s">
        <v>2131</v>
      </c>
      <c r="AC3127" s="47" t="s">
        <v>13712</v>
      </c>
      <c r="AD3127" s="47" t="s">
        <v>2150</v>
      </c>
      <c r="AE3127" s="47" t="s">
        <v>13716</v>
      </c>
      <c r="AF3127" s="6" t="s">
        <v>13717</v>
      </c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</row>
    <row r="3128" spans="1:43" s="1" customFormat="1" ht="15.75" x14ac:dyDescent="0.25">
      <c r="A3128" s="47">
        <v>3132</v>
      </c>
      <c r="B3128" s="47" t="s">
        <v>13718</v>
      </c>
      <c r="C3128" s="47" t="s">
        <v>2127</v>
      </c>
      <c r="D3128" s="69" t="s">
        <v>2128</v>
      </c>
      <c r="E3128" s="47">
        <v>2005</v>
      </c>
      <c r="F3128" s="69" t="s">
        <v>2129</v>
      </c>
      <c r="G3128" s="69" t="s">
        <v>2130</v>
      </c>
      <c r="H3128" s="69" t="s">
        <v>451</v>
      </c>
      <c r="I3128" s="70">
        <v>328.96797243584632</v>
      </c>
      <c r="J3128" s="47" t="s">
        <v>430</v>
      </c>
      <c r="K3128" s="47">
        <v>9.1168055554442908</v>
      </c>
      <c r="L3128" s="71"/>
      <c r="M3128" s="47">
        <v>75</v>
      </c>
      <c r="N3128" s="48">
        <f t="shared" si="295"/>
        <v>0</v>
      </c>
      <c r="O3128" s="48">
        <f t="shared" si="290"/>
        <v>0</v>
      </c>
      <c r="P3128" s="72">
        <f t="shared" si="291"/>
        <v>0</v>
      </c>
      <c r="Q3128" s="73">
        <f t="shared" si="292"/>
        <v>0</v>
      </c>
      <c r="R3128" s="48">
        <f t="shared" si="293"/>
        <v>0</v>
      </c>
      <c r="S3128" s="74">
        <f t="shared" si="294"/>
        <v>56</v>
      </c>
      <c r="T3128" s="6" t="s">
        <v>431</v>
      </c>
      <c r="U3128" s="47" t="s">
        <v>432</v>
      </c>
      <c r="V3128" s="47">
        <v>1</v>
      </c>
      <c r="W3128" s="47">
        <v>1</v>
      </c>
      <c r="X3128" s="47">
        <v>1</v>
      </c>
      <c r="Y3128" s="47">
        <v>1</v>
      </c>
      <c r="Z3128" s="75">
        <v>40855.637858796297</v>
      </c>
      <c r="AA3128" s="6" t="s">
        <v>433</v>
      </c>
      <c r="AB3128" s="47" t="s">
        <v>2131</v>
      </c>
      <c r="AC3128" s="47" t="s">
        <v>2133</v>
      </c>
      <c r="AD3128" s="47" t="s">
        <v>2179</v>
      </c>
      <c r="AE3128" s="47" t="s">
        <v>13719</v>
      </c>
      <c r="AF3128" s="6" t="s">
        <v>13720</v>
      </c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</row>
    <row r="3129" spans="1:43" s="1" customFormat="1" ht="31.5" x14ac:dyDescent="0.25">
      <c r="A3129" s="47">
        <v>3133</v>
      </c>
      <c r="B3129" s="47" t="s">
        <v>13721</v>
      </c>
      <c r="C3129" s="47" t="s">
        <v>1719</v>
      </c>
      <c r="D3129" s="69" t="s">
        <v>2194</v>
      </c>
      <c r="E3129" s="47">
        <v>2005</v>
      </c>
      <c r="F3129" s="69" t="s">
        <v>622</v>
      </c>
      <c r="G3129" s="69" t="s">
        <v>1994</v>
      </c>
      <c r="H3129" s="69" t="s">
        <v>1995</v>
      </c>
      <c r="I3129" s="70">
        <v>71.03839546819539</v>
      </c>
      <c r="J3129" s="47" t="s">
        <v>430</v>
      </c>
      <c r="K3129" s="47">
        <v>9.1171012209169096</v>
      </c>
      <c r="L3129" s="71"/>
      <c r="M3129" s="47">
        <v>75</v>
      </c>
      <c r="N3129" s="48">
        <f t="shared" si="295"/>
        <v>0</v>
      </c>
      <c r="O3129" s="48">
        <f t="shared" si="290"/>
        <v>0</v>
      </c>
      <c r="P3129" s="72">
        <f t="shared" si="291"/>
        <v>0</v>
      </c>
      <c r="Q3129" s="73">
        <f t="shared" si="292"/>
        <v>0</v>
      </c>
      <c r="R3129" s="48">
        <f t="shared" si="293"/>
        <v>0</v>
      </c>
      <c r="S3129" s="74">
        <f t="shared" si="294"/>
        <v>56</v>
      </c>
      <c r="T3129" s="6" t="s">
        <v>431</v>
      </c>
      <c r="U3129" s="47" t="s">
        <v>432</v>
      </c>
      <c r="V3129" s="47">
        <v>1</v>
      </c>
      <c r="W3129" s="47">
        <v>1</v>
      </c>
      <c r="X3129" s="47">
        <v>1</v>
      </c>
      <c r="Y3129" s="47">
        <v>1</v>
      </c>
      <c r="Z3129" s="75">
        <v>40855.637858796297</v>
      </c>
      <c r="AA3129" s="6" t="s">
        <v>433</v>
      </c>
      <c r="AB3129" s="47" t="s">
        <v>2195</v>
      </c>
      <c r="AC3129" s="47" t="s">
        <v>2196</v>
      </c>
      <c r="AD3129" s="47" t="s">
        <v>2200</v>
      </c>
      <c r="AE3129" s="47" t="s">
        <v>13722</v>
      </c>
      <c r="AF3129" s="6" t="s">
        <v>13723</v>
      </c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</row>
    <row r="3130" spans="1:43" s="1" customFormat="1" ht="31.5" x14ac:dyDescent="0.25">
      <c r="A3130" s="47">
        <v>3134</v>
      </c>
      <c r="B3130" s="47" t="s">
        <v>13724</v>
      </c>
      <c r="C3130" s="47" t="s">
        <v>1719</v>
      </c>
      <c r="D3130" s="69" t="s">
        <v>2194</v>
      </c>
      <c r="E3130" s="47">
        <v>2005</v>
      </c>
      <c r="F3130" s="69" t="s">
        <v>622</v>
      </c>
      <c r="G3130" s="69" t="s">
        <v>1994</v>
      </c>
      <c r="H3130" s="69" t="s">
        <v>1995</v>
      </c>
      <c r="I3130" s="70">
        <v>583.12967745163098</v>
      </c>
      <c r="J3130" s="47" t="s">
        <v>430</v>
      </c>
      <c r="K3130" s="47">
        <v>9.1173968863895194</v>
      </c>
      <c r="L3130" s="71"/>
      <c r="M3130" s="47">
        <v>75</v>
      </c>
      <c r="N3130" s="48">
        <f t="shared" si="295"/>
        <v>0</v>
      </c>
      <c r="O3130" s="48">
        <f t="shared" si="290"/>
        <v>0</v>
      </c>
      <c r="P3130" s="72">
        <f t="shared" si="291"/>
        <v>0</v>
      </c>
      <c r="Q3130" s="73">
        <f t="shared" si="292"/>
        <v>0</v>
      </c>
      <c r="R3130" s="48">
        <f t="shared" si="293"/>
        <v>0</v>
      </c>
      <c r="S3130" s="74">
        <f t="shared" si="294"/>
        <v>56</v>
      </c>
      <c r="T3130" s="6" t="s">
        <v>431</v>
      </c>
      <c r="U3130" s="47" t="s">
        <v>432</v>
      </c>
      <c r="V3130" s="47">
        <v>1</v>
      </c>
      <c r="W3130" s="47">
        <v>1</v>
      </c>
      <c r="X3130" s="47">
        <v>1</v>
      </c>
      <c r="Y3130" s="47">
        <v>1</v>
      </c>
      <c r="Z3130" s="75">
        <v>40855.637858796297</v>
      </c>
      <c r="AA3130" s="6" t="s">
        <v>433</v>
      </c>
      <c r="AB3130" s="47" t="s">
        <v>2195</v>
      </c>
      <c r="AC3130" s="47" t="s">
        <v>2200</v>
      </c>
      <c r="AD3130" s="47" t="s">
        <v>2207</v>
      </c>
      <c r="AE3130" s="47" t="s">
        <v>13725</v>
      </c>
      <c r="AF3130" s="6" t="s">
        <v>13726</v>
      </c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</row>
    <row r="3131" spans="1:43" s="1" customFormat="1" ht="31.5" x14ac:dyDescent="0.25">
      <c r="A3131" s="47">
        <v>3135</v>
      </c>
      <c r="B3131" s="47" t="s">
        <v>13727</v>
      </c>
      <c r="C3131" s="47" t="s">
        <v>2205</v>
      </c>
      <c r="D3131" s="69" t="s">
        <v>2194</v>
      </c>
      <c r="E3131" s="47">
        <v>2005</v>
      </c>
      <c r="F3131" s="69" t="s">
        <v>1995</v>
      </c>
      <c r="G3131" s="69" t="s">
        <v>622</v>
      </c>
      <c r="H3131" s="69" t="s">
        <v>2206</v>
      </c>
      <c r="I3131" s="70">
        <v>379.04063648796938</v>
      </c>
      <c r="J3131" s="47" t="s">
        <v>430</v>
      </c>
      <c r="K3131" s="47">
        <v>9.1176925518621399</v>
      </c>
      <c r="L3131" s="71"/>
      <c r="M3131" s="47">
        <v>75</v>
      </c>
      <c r="N3131" s="48">
        <f t="shared" si="295"/>
        <v>0</v>
      </c>
      <c r="O3131" s="48">
        <f t="shared" si="290"/>
        <v>0</v>
      </c>
      <c r="P3131" s="72">
        <f t="shared" si="291"/>
        <v>0</v>
      </c>
      <c r="Q3131" s="73">
        <f t="shared" si="292"/>
        <v>0</v>
      </c>
      <c r="R3131" s="48">
        <f t="shared" si="293"/>
        <v>0</v>
      </c>
      <c r="S3131" s="74">
        <f t="shared" si="294"/>
        <v>56</v>
      </c>
      <c r="T3131" s="6" t="s">
        <v>431</v>
      </c>
      <c r="U3131" s="47" t="s">
        <v>432</v>
      </c>
      <c r="V3131" s="47">
        <v>1</v>
      </c>
      <c r="W3131" s="47">
        <v>1</v>
      </c>
      <c r="X3131" s="47">
        <v>1</v>
      </c>
      <c r="Y3131" s="47">
        <v>1</v>
      </c>
      <c r="Z3131" s="75">
        <v>40855.637858796297</v>
      </c>
      <c r="AA3131" s="6" t="s">
        <v>433</v>
      </c>
      <c r="AB3131" s="47" t="s">
        <v>2195</v>
      </c>
      <c r="AC3131" s="47" t="s">
        <v>2208</v>
      </c>
      <c r="AD3131" s="47" t="s">
        <v>2213</v>
      </c>
      <c r="AE3131" s="47" t="s">
        <v>13728</v>
      </c>
      <c r="AF3131" s="6" t="s">
        <v>13729</v>
      </c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</row>
    <row r="3132" spans="1:43" s="1" customFormat="1" ht="15.75" x14ac:dyDescent="0.25">
      <c r="A3132" s="47">
        <v>3136</v>
      </c>
      <c r="B3132" s="47" t="s">
        <v>13730</v>
      </c>
      <c r="C3132" s="47" t="s">
        <v>3000</v>
      </c>
      <c r="D3132" s="69" t="s">
        <v>4297</v>
      </c>
      <c r="E3132" s="47">
        <v>2003</v>
      </c>
      <c r="F3132" s="69" t="s">
        <v>4777</v>
      </c>
      <c r="G3132" s="69" t="s">
        <v>451</v>
      </c>
      <c r="H3132" s="69" t="s">
        <v>457</v>
      </c>
      <c r="I3132" s="70">
        <v>251.92342582533541</v>
      </c>
      <c r="J3132" s="47" t="s">
        <v>430</v>
      </c>
      <c r="K3132" s="47">
        <v>9.1179882173347497</v>
      </c>
      <c r="L3132" s="71"/>
      <c r="M3132" s="47">
        <v>75</v>
      </c>
      <c r="N3132" s="48">
        <f t="shared" si="295"/>
        <v>0</v>
      </c>
      <c r="O3132" s="48">
        <f t="shared" si="290"/>
        <v>0</v>
      </c>
      <c r="P3132" s="72">
        <f t="shared" si="291"/>
        <v>0</v>
      </c>
      <c r="Q3132" s="73">
        <f t="shared" si="292"/>
        <v>0</v>
      </c>
      <c r="R3132" s="48">
        <f t="shared" si="293"/>
        <v>0</v>
      </c>
      <c r="S3132" s="74">
        <f t="shared" si="294"/>
        <v>54</v>
      </c>
      <c r="T3132" s="6" t="s">
        <v>431</v>
      </c>
      <c r="U3132" s="47" t="s">
        <v>432</v>
      </c>
      <c r="V3132" s="47">
        <v>1</v>
      </c>
      <c r="W3132" s="47">
        <v>1</v>
      </c>
      <c r="X3132" s="47">
        <v>1</v>
      </c>
      <c r="Y3132" s="47">
        <v>1</v>
      </c>
      <c r="Z3132" s="75">
        <v>40855.637858796297</v>
      </c>
      <c r="AA3132" s="6" t="s">
        <v>433</v>
      </c>
      <c r="AB3132" s="47" t="s">
        <v>431</v>
      </c>
      <c r="AC3132" s="47" t="s">
        <v>4787</v>
      </c>
      <c r="AD3132" s="47" t="s">
        <v>13731</v>
      </c>
      <c r="AE3132" s="47" t="s">
        <v>13732</v>
      </c>
      <c r="AF3132" s="6" t="s">
        <v>13733</v>
      </c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</row>
    <row r="3133" spans="1:43" s="1" customFormat="1" ht="15.75" x14ac:dyDescent="0.25">
      <c r="A3133" s="47">
        <v>3137</v>
      </c>
      <c r="B3133" s="47" t="s">
        <v>13734</v>
      </c>
      <c r="C3133" s="47" t="s">
        <v>1920</v>
      </c>
      <c r="D3133" s="69" t="s">
        <v>2277</v>
      </c>
      <c r="E3133" s="47">
        <v>2004</v>
      </c>
      <c r="F3133" s="69" t="s">
        <v>2302</v>
      </c>
      <c r="G3133" s="69" t="s">
        <v>457</v>
      </c>
      <c r="H3133" s="69" t="s">
        <v>451</v>
      </c>
      <c r="I3133" s="70">
        <v>145.65618519501879</v>
      </c>
      <c r="J3133" s="47" t="s">
        <v>430</v>
      </c>
      <c r="K3133" s="47">
        <v>9.1182838828073702</v>
      </c>
      <c r="L3133" s="71"/>
      <c r="M3133" s="47">
        <v>75</v>
      </c>
      <c r="N3133" s="48">
        <f t="shared" si="295"/>
        <v>0</v>
      </c>
      <c r="O3133" s="48">
        <f t="shared" si="290"/>
        <v>0</v>
      </c>
      <c r="P3133" s="72">
        <f t="shared" si="291"/>
        <v>0</v>
      </c>
      <c r="Q3133" s="73">
        <f t="shared" si="292"/>
        <v>0</v>
      </c>
      <c r="R3133" s="48">
        <f t="shared" si="293"/>
        <v>0</v>
      </c>
      <c r="S3133" s="74">
        <f t="shared" si="294"/>
        <v>55</v>
      </c>
      <c r="T3133" s="6" t="s">
        <v>431</v>
      </c>
      <c r="U3133" s="47" t="s">
        <v>432</v>
      </c>
      <c r="V3133" s="47">
        <v>1</v>
      </c>
      <c r="W3133" s="47">
        <v>1</v>
      </c>
      <c r="X3133" s="47">
        <v>1</v>
      </c>
      <c r="Y3133" s="47">
        <v>1</v>
      </c>
      <c r="Z3133" s="75">
        <v>40855.637858796297</v>
      </c>
      <c r="AA3133" s="6" t="s">
        <v>433</v>
      </c>
      <c r="AB3133" s="47" t="s">
        <v>2278</v>
      </c>
      <c r="AC3133" s="47" t="s">
        <v>2304</v>
      </c>
      <c r="AD3133" s="47" t="s">
        <v>2308</v>
      </c>
      <c r="AE3133" s="47" t="s">
        <v>13735</v>
      </c>
      <c r="AF3133" s="6" t="s">
        <v>13736</v>
      </c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</row>
    <row r="3134" spans="1:43" s="1" customFormat="1" ht="15.75" x14ac:dyDescent="0.25">
      <c r="A3134" s="47">
        <v>3138</v>
      </c>
      <c r="B3134" s="47" t="s">
        <v>13737</v>
      </c>
      <c r="C3134" s="47" t="s">
        <v>4179</v>
      </c>
      <c r="D3134" s="69" t="s">
        <v>431</v>
      </c>
      <c r="E3134" s="47">
        <v>1977</v>
      </c>
      <c r="F3134" s="69" t="s">
        <v>905</v>
      </c>
      <c r="G3134" s="69" t="s">
        <v>905</v>
      </c>
      <c r="H3134" s="69" t="s">
        <v>4181</v>
      </c>
      <c r="I3134" s="70">
        <v>687.08109792876121</v>
      </c>
      <c r="J3134" s="47" t="s">
        <v>799</v>
      </c>
      <c r="K3134" s="47">
        <v>9.1185795482799801</v>
      </c>
      <c r="L3134" s="71"/>
      <c r="M3134" s="47">
        <v>75</v>
      </c>
      <c r="N3134" s="48">
        <f t="shared" si="295"/>
        <v>0</v>
      </c>
      <c r="O3134" s="48">
        <f t="shared" si="290"/>
        <v>0</v>
      </c>
      <c r="P3134" s="72">
        <f t="shared" si="291"/>
        <v>0</v>
      </c>
      <c r="Q3134" s="73">
        <f t="shared" si="292"/>
        <v>0</v>
      </c>
      <c r="R3134" s="48">
        <f t="shared" si="293"/>
        <v>0</v>
      </c>
      <c r="S3134" s="74">
        <f t="shared" si="294"/>
        <v>28</v>
      </c>
      <c r="T3134" s="6" t="s">
        <v>431</v>
      </c>
      <c r="U3134" s="47" t="s">
        <v>432</v>
      </c>
      <c r="V3134" s="47">
        <v>1</v>
      </c>
      <c r="W3134" s="47">
        <v>1</v>
      </c>
      <c r="X3134" s="47">
        <v>1</v>
      </c>
      <c r="Y3134" s="47">
        <v>1</v>
      </c>
      <c r="Z3134" s="75">
        <v>43796.415243055562</v>
      </c>
      <c r="AA3134" s="6" t="s">
        <v>606</v>
      </c>
      <c r="AB3134" s="47" t="s">
        <v>431</v>
      </c>
      <c r="AC3134" s="47" t="s">
        <v>7007</v>
      </c>
      <c r="AD3134" s="47" t="s">
        <v>13738</v>
      </c>
      <c r="AE3134" s="47" t="s">
        <v>13739</v>
      </c>
      <c r="AF3134" s="6" t="s">
        <v>13740</v>
      </c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</row>
    <row r="3135" spans="1:43" s="1" customFormat="1" ht="15.75" x14ac:dyDescent="0.25">
      <c r="A3135" s="47">
        <v>3139</v>
      </c>
      <c r="B3135" s="47" t="s">
        <v>13741</v>
      </c>
      <c r="C3135" s="47" t="s">
        <v>4847</v>
      </c>
      <c r="D3135" s="69" t="s">
        <v>431</v>
      </c>
      <c r="E3135" s="47">
        <v>1980</v>
      </c>
      <c r="F3135" s="69" t="s">
        <v>562</v>
      </c>
      <c r="G3135" s="69" t="s">
        <v>4841</v>
      </c>
      <c r="H3135" s="69" t="s">
        <v>6853</v>
      </c>
      <c r="I3135" s="70">
        <v>940.11461651922127</v>
      </c>
      <c r="J3135" s="47" t="s">
        <v>799</v>
      </c>
      <c r="K3135" s="47">
        <v>9.1188752137526006</v>
      </c>
      <c r="L3135" s="71"/>
      <c r="M3135" s="47">
        <v>75</v>
      </c>
      <c r="N3135" s="48">
        <f t="shared" si="295"/>
        <v>0</v>
      </c>
      <c r="O3135" s="48">
        <f t="shared" si="290"/>
        <v>0</v>
      </c>
      <c r="P3135" s="72">
        <f t="shared" si="291"/>
        <v>0</v>
      </c>
      <c r="Q3135" s="73">
        <f t="shared" si="292"/>
        <v>0</v>
      </c>
      <c r="R3135" s="48">
        <f t="shared" si="293"/>
        <v>0</v>
      </c>
      <c r="S3135" s="74">
        <f t="shared" si="294"/>
        <v>31</v>
      </c>
      <c r="T3135" s="6" t="s">
        <v>431</v>
      </c>
      <c r="U3135" s="47" t="s">
        <v>432</v>
      </c>
      <c r="V3135" s="47">
        <v>1</v>
      </c>
      <c r="W3135" s="47">
        <v>1</v>
      </c>
      <c r="X3135" s="47">
        <v>1</v>
      </c>
      <c r="Y3135" s="47">
        <v>1</v>
      </c>
      <c r="Z3135" s="75">
        <v>40855.637858796297</v>
      </c>
      <c r="AA3135" s="6" t="s">
        <v>433</v>
      </c>
      <c r="AB3135" s="47" t="s">
        <v>431</v>
      </c>
      <c r="AC3135" s="47"/>
      <c r="AD3135" s="47" t="s">
        <v>13669</v>
      </c>
      <c r="AE3135" s="47" t="s">
        <v>13742</v>
      </c>
      <c r="AF3135" s="6" t="s">
        <v>13743</v>
      </c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</row>
    <row r="3136" spans="1:43" s="1" customFormat="1" ht="15.75" x14ac:dyDescent="0.25">
      <c r="A3136" s="47">
        <v>3140</v>
      </c>
      <c r="B3136" s="47" t="s">
        <v>13744</v>
      </c>
      <c r="C3136" s="47" t="s">
        <v>4847</v>
      </c>
      <c r="D3136" s="69" t="s">
        <v>431</v>
      </c>
      <c r="E3136" s="47">
        <v>1980</v>
      </c>
      <c r="F3136" s="69" t="s">
        <v>5485</v>
      </c>
      <c r="G3136" s="69" t="s">
        <v>13745</v>
      </c>
      <c r="H3136" s="69" t="s">
        <v>13746</v>
      </c>
      <c r="I3136" s="70">
        <v>1370.2277612767871</v>
      </c>
      <c r="J3136" s="47" t="s">
        <v>799</v>
      </c>
      <c r="K3136" s="47">
        <v>9.1191708792252104</v>
      </c>
      <c r="L3136" s="71"/>
      <c r="M3136" s="47">
        <v>75</v>
      </c>
      <c r="N3136" s="48">
        <f t="shared" si="295"/>
        <v>0</v>
      </c>
      <c r="O3136" s="48">
        <f t="shared" si="290"/>
        <v>0</v>
      </c>
      <c r="P3136" s="72">
        <f t="shared" si="291"/>
        <v>0</v>
      </c>
      <c r="Q3136" s="73">
        <f t="shared" si="292"/>
        <v>0</v>
      </c>
      <c r="R3136" s="48">
        <f t="shared" si="293"/>
        <v>0</v>
      </c>
      <c r="S3136" s="74">
        <f t="shared" si="294"/>
        <v>31</v>
      </c>
      <c r="T3136" s="6" t="s">
        <v>431</v>
      </c>
      <c r="U3136" s="47" t="s">
        <v>432</v>
      </c>
      <c r="V3136" s="47">
        <v>1</v>
      </c>
      <c r="W3136" s="47">
        <v>1</v>
      </c>
      <c r="X3136" s="47">
        <v>1</v>
      </c>
      <c r="Y3136" s="47">
        <v>1</v>
      </c>
      <c r="Z3136" s="75">
        <v>40855.637858796297</v>
      </c>
      <c r="AA3136" s="6" t="s">
        <v>433</v>
      </c>
      <c r="AB3136" s="47" t="s">
        <v>431</v>
      </c>
      <c r="AC3136" s="47"/>
      <c r="AD3136" s="47"/>
      <c r="AE3136" s="47" t="s">
        <v>13742</v>
      </c>
      <c r="AF3136" s="6" t="s">
        <v>13747</v>
      </c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</row>
    <row r="3137" spans="1:43" s="1" customFormat="1" ht="15.75" x14ac:dyDescent="0.25">
      <c r="A3137" s="47">
        <v>3141</v>
      </c>
      <c r="B3137" s="47" t="s">
        <v>13748</v>
      </c>
      <c r="C3137" s="47" t="s">
        <v>2313</v>
      </c>
      <c r="D3137" s="69" t="s">
        <v>2277</v>
      </c>
      <c r="E3137" s="47">
        <v>2004</v>
      </c>
      <c r="F3137" s="69" t="s">
        <v>1707</v>
      </c>
      <c r="G3137" s="69" t="s">
        <v>451</v>
      </c>
      <c r="H3137" s="69" t="s">
        <v>457</v>
      </c>
      <c r="I3137" s="70">
        <v>359.09746708121122</v>
      </c>
      <c r="J3137" s="47" t="s">
        <v>430</v>
      </c>
      <c r="K3137" s="47">
        <v>9.1194665446978291</v>
      </c>
      <c r="L3137" s="71"/>
      <c r="M3137" s="47">
        <v>75</v>
      </c>
      <c r="N3137" s="48">
        <f t="shared" si="295"/>
        <v>0</v>
      </c>
      <c r="O3137" s="48">
        <f t="shared" si="290"/>
        <v>0</v>
      </c>
      <c r="P3137" s="72">
        <f t="shared" si="291"/>
        <v>0</v>
      </c>
      <c r="Q3137" s="73">
        <f t="shared" si="292"/>
        <v>0</v>
      </c>
      <c r="R3137" s="48">
        <f t="shared" si="293"/>
        <v>0</v>
      </c>
      <c r="S3137" s="74">
        <f t="shared" si="294"/>
        <v>55</v>
      </c>
      <c r="T3137" s="6" t="s">
        <v>431</v>
      </c>
      <c r="U3137" s="47" t="s">
        <v>432</v>
      </c>
      <c r="V3137" s="47">
        <v>1</v>
      </c>
      <c r="W3137" s="47">
        <v>1</v>
      </c>
      <c r="X3137" s="47">
        <v>1</v>
      </c>
      <c r="Y3137" s="47">
        <v>1</v>
      </c>
      <c r="Z3137" s="75">
        <v>40855.637858796297</v>
      </c>
      <c r="AA3137" s="6" t="s">
        <v>433</v>
      </c>
      <c r="AB3137" s="47" t="s">
        <v>2278</v>
      </c>
      <c r="AC3137" s="47" t="s">
        <v>2340</v>
      </c>
      <c r="AD3137" s="47" t="s">
        <v>2344</v>
      </c>
      <c r="AE3137" s="47" t="s">
        <v>13749</v>
      </c>
      <c r="AF3137" s="6" t="s">
        <v>13750</v>
      </c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</row>
    <row r="3138" spans="1:43" s="1" customFormat="1" ht="15.75" x14ac:dyDescent="0.25">
      <c r="A3138" s="47">
        <v>3142</v>
      </c>
      <c r="B3138" s="47" t="s">
        <v>13751</v>
      </c>
      <c r="C3138" s="47" t="s">
        <v>13752</v>
      </c>
      <c r="D3138" s="69" t="s">
        <v>13753</v>
      </c>
      <c r="E3138" s="47">
        <v>2005</v>
      </c>
      <c r="F3138" s="69" t="s">
        <v>874</v>
      </c>
      <c r="G3138" s="69" t="s">
        <v>2796</v>
      </c>
      <c r="H3138" s="69" t="s">
        <v>457</v>
      </c>
      <c r="I3138" s="70">
        <v>632.54914788613576</v>
      </c>
      <c r="J3138" s="47" t="s">
        <v>430</v>
      </c>
      <c r="K3138" s="47">
        <v>9.1197622101704496</v>
      </c>
      <c r="L3138" s="71"/>
      <c r="M3138" s="47">
        <v>75</v>
      </c>
      <c r="N3138" s="48">
        <f t="shared" si="295"/>
        <v>0</v>
      </c>
      <c r="O3138" s="48">
        <f t="shared" si="290"/>
        <v>0</v>
      </c>
      <c r="P3138" s="72">
        <f t="shared" si="291"/>
        <v>0</v>
      </c>
      <c r="Q3138" s="73">
        <f t="shared" si="292"/>
        <v>0</v>
      </c>
      <c r="R3138" s="48">
        <f t="shared" si="293"/>
        <v>0</v>
      </c>
      <c r="S3138" s="74">
        <f t="shared" si="294"/>
        <v>56</v>
      </c>
      <c r="T3138" s="6" t="s">
        <v>431</v>
      </c>
      <c r="U3138" s="47" t="s">
        <v>432</v>
      </c>
      <c r="V3138" s="47">
        <v>1</v>
      </c>
      <c r="W3138" s="47">
        <v>1</v>
      </c>
      <c r="X3138" s="47">
        <v>1</v>
      </c>
      <c r="Y3138" s="47">
        <v>1</v>
      </c>
      <c r="Z3138" s="75">
        <v>40855.637858796297</v>
      </c>
      <c r="AA3138" s="6" t="s">
        <v>433</v>
      </c>
      <c r="AB3138" s="47" t="s">
        <v>431</v>
      </c>
      <c r="AC3138" s="47" t="s">
        <v>2798</v>
      </c>
      <c r="AD3138" s="47" t="s">
        <v>13754</v>
      </c>
      <c r="AE3138" s="47" t="s">
        <v>13755</v>
      </c>
      <c r="AF3138" s="6" t="s">
        <v>13756</v>
      </c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</row>
    <row r="3139" spans="1:43" s="1" customFormat="1" ht="15.75" x14ac:dyDescent="0.25">
      <c r="A3139" s="47">
        <v>3143</v>
      </c>
      <c r="B3139" s="47" t="s">
        <v>13757</v>
      </c>
      <c r="C3139" s="47" t="s">
        <v>13752</v>
      </c>
      <c r="D3139" s="69" t="s">
        <v>13753</v>
      </c>
      <c r="E3139" s="47">
        <v>2005</v>
      </c>
      <c r="F3139" s="69" t="s">
        <v>874</v>
      </c>
      <c r="G3139" s="69" t="s">
        <v>2796</v>
      </c>
      <c r="H3139" s="69" t="s">
        <v>457</v>
      </c>
      <c r="I3139" s="70">
        <v>330.41523161582512</v>
      </c>
      <c r="J3139" s="47" t="s">
        <v>430</v>
      </c>
      <c r="K3139" s="47">
        <v>9.1200578756430595</v>
      </c>
      <c r="L3139" s="71"/>
      <c r="M3139" s="47">
        <v>75</v>
      </c>
      <c r="N3139" s="48">
        <f t="shared" si="295"/>
        <v>0</v>
      </c>
      <c r="O3139" s="48">
        <f t="shared" si="290"/>
        <v>0</v>
      </c>
      <c r="P3139" s="72">
        <f t="shared" si="291"/>
        <v>0</v>
      </c>
      <c r="Q3139" s="73">
        <f t="shared" si="292"/>
        <v>0</v>
      </c>
      <c r="R3139" s="48">
        <f t="shared" si="293"/>
        <v>0</v>
      </c>
      <c r="S3139" s="74">
        <f t="shared" si="294"/>
        <v>56</v>
      </c>
      <c r="T3139" s="6" t="s">
        <v>431</v>
      </c>
      <c r="U3139" s="47" t="s">
        <v>432</v>
      </c>
      <c r="V3139" s="47">
        <v>1</v>
      </c>
      <c r="W3139" s="47">
        <v>1</v>
      </c>
      <c r="X3139" s="47">
        <v>1</v>
      </c>
      <c r="Y3139" s="47">
        <v>1</v>
      </c>
      <c r="Z3139" s="75">
        <v>40855.637858796297</v>
      </c>
      <c r="AA3139" s="6" t="s">
        <v>433</v>
      </c>
      <c r="AB3139" s="47" t="s">
        <v>431</v>
      </c>
      <c r="AC3139" s="47" t="s">
        <v>13758</v>
      </c>
      <c r="AD3139" s="47" t="s">
        <v>13759</v>
      </c>
      <c r="AE3139" s="47" t="s">
        <v>13760</v>
      </c>
      <c r="AF3139" s="6" t="s">
        <v>13761</v>
      </c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</row>
    <row r="3140" spans="1:43" s="1" customFormat="1" ht="31.5" x14ac:dyDescent="0.25">
      <c r="A3140" s="47">
        <v>3144</v>
      </c>
      <c r="B3140" s="47" t="s">
        <v>13762</v>
      </c>
      <c r="C3140" s="47" t="s">
        <v>2406</v>
      </c>
      <c r="D3140" s="69" t="s">
        <v>2400</v>
      </c>
      <c r="E3140" s="47">
        <v>2005</v>
      </c>
      <c r="F3140" s="69" t="s">
        <v>2411</v>
      </c>
      <c r="G3140" s="69" t="s">
        <v>457</v>
      </c>
      <c r="H3140" s="69" t="s">
        <v>457</v>
      </c>
      <c r="I3140" s="70">
        <v>206.90829557887679</v>
      </c>
      <c r="J3140" s="47" t="s">
        <v>430</v>
      </c>
      <c r="K3140" s="47">
        <v>9.1203535411156693</v>
      </c>
      <c r="L3140" s="71"/>
      <c r="M3140" s="47">
        <v>75</v>
      </c>
      <c r="N3140" s="48">
        <f t="shared" si="295"/>
        <v>0</v>
      </c>
      <c r="O3140" s="48">
        <f t="shared" si="290"/>
        <v>0</v>
      </c>
      <c r="P3140" s="72">
        <f t="shared" si="291"/>
        <v>0</v>
      </c>
      <c r="Q3140" s="73">
        <f t="shared" si="292"/>
        <v>0</v>
      </c>
      <c r="R3140" s="48">
        <f t="shared" si="293"/>
        <v>0</v>
      </c>
      <c r="S3140" s="74">
        <f t="shared" si="294"/>
        <v>56</v>
      </c>
      <c r="T3140" s="6" t="s">
        <v>431</v>
      </c>
      <c r="U3140" s="47" t="s">
        <v>432</v>
      </c>
      <c r="V3140" s="47">
        <v>1</v>
      </c>
      <c r="W3140" s="47">
        <v>1</v>
      </c>
      <c r="X3140" s="47">
        <v>1</v>
      </c>
      <c r="Y3140" s="47">
        <v>1</v>
      </c>
      <c r="Z3140" s="75">
        <v>40855.637858796297</v>
      </c>
      <c r="AA3140" s="6" t="s">
        <v>433</v>
      </c>
      <c r="AB3140" s="47" t="s">
        <v>2401</v>
      </c>
      <c r="AC3140" s="47" t="s">
        <v>2407</v>
      </c>
      <c r="AD3140" s="47" t="s">
        <v>2412</v>
      </c>
      <c r="AE3140" s="47" t="s">
        <v>13763</v>
      </c>
      <c r="AF3140" s="6" t="s">
        <v>13764</v>
      </c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</row>
    <row r="3141" spans="1:43" s="1" customFormat="1" ht="31.5" x14ac:dyDescent="0.25">
      <c r="A3141" s="47">
        <v>3145</v>
      </c>
      <c r="B3141" s="47" t="s">
        <v>13765</v>
      </c>
      <c r="C3141" s="47" t="s">
        <v>2406</v>
      </c>
      <c r="D3141" s="69" t="s">
        <v>2400</v>
      </c>
      <c r="E3141" s="47">
        <v>2005</v>
      </c>
      <c r="F3141" s="69" t="s">
        <v>2411</v>
      </c>
      <c r="G3141" s="69" t="s">
        <v>457</v>
      </c>
      <c r="H3141" s="69" t="s">
        <v>457</v>
      </c>
      <c r="I3141" s="70">
        <v>440.13134560454859</v>
      </c>
      <c r="J3141" s="47" t="s">
        <v>430</v>
      </c>
      <c r="K3141" s="47">
        <v>9.1206492065882898</v>
      </c>
      <c r="L3141" s="71"/>
      <c r="M3141" s="47">
        <v>75</v>
      </c>
      <c r="N3141" s="48">
        <f t="shared" si="295"/>
        <v>0</v>
      </c>
      <c r="O3141" s="48">
        <f t="shared" si="290"/>
        <v>0</v>
      </c>
      <c r="P3141" s="72">
        <f t="shared" si="291"/>
        <v>0</v>
      </c>
      <c r="Q3141" s="73">
        <f t="shared" si="292"/>
        <v>0</v>
      </c>
      <c r="R3141" s="48">
        <f t="shared" si="293"/>
        <v>0</v>
      </c>
      <c r="S3141" s="74">
        <f t="shared" si="294"/>
        <v>56</v>
      </c>
      <c r="T3141" s="6" t="s">
        <v>431</v>
      </c>
      <c r="U3141" s="47" t="s">
        <v>432</v>
      </c>
      <c r="V3141" s="47">
        <v>1</v>
      </c>
      <c r="W3141" s="47">
        <v>1</v>
      </c>
      <c r="X3141" s="47">
        <v>1</v>
      </c>
      <c r="Y3141" s="47">
        <v>1</v>
      </c>
      <c r="Z3141" s="75">
        <v>40855.637870370381</v>
      </c>
      <c r="AA3141" s="6" t="s">
        <v>433</v>
      </c>
      <c r="AB3141" s="47" t="s">
        <v>2401</v>
      </c>
      <c r="AC3141" s="47" t="s">
        <v>13766</v>
      </c>
      <c r="AD3141" s="47" t="s">
        <v>2421</v>
      </c>
      <c r="AE3141" s="47" t="s">
        <v>13767</v>
      </c>
      <c r="AF3141" s="6" t="s">
        <v>13768</v>
      </c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</row>
    <row r="3142" spans="1:43" s="1" customFormat="1" ht="31.5" x14ac:dyDescent="0.25">
      <c r="A3142" s="47">
        <v>3146</v>
      </c>
      <c r="B3142" s="47" t="s">
        <v>13769</v>
      </c>
      <c r="C3142" s="47" t="s">
        <v>1878</v>
      </c>
      <c r="D3142" s="69" t="s">
        <v>2400</v>
      </c>
      <c r="E3142" s="47">
        <v>2005</v>
      </c>
      <c r="F3142" s="69" t="s">
        <v>1929</v>
      </c>
      <c r="G3142" s="69" t="s">
        <v>1931</v>
      </c>
      <c r="H3142" s="69" t="s">
        <v>1255</v>
      </c>
      <c r="I3142" s="70">
        <v>325.66139183415959</v>
      </c>
      <c r="J3142" s="47" t="s">
        <v>430</v>
      </c>
      <c r="K3142" s="47">
        <v>9.1209448720608997</v>
      </c>
      <c r="L3142" s="71"/>
      <c r="M3142" s="47">
        <v>75</v>
      </c>
      <c r="N3142" s="48">
        <f t="shared" si="295"/>
        <v>0</v>
      </c>
      <c r="O3142" s="48">
        <f t="shared" ref="O3142:O3205" si="296">N3142*I3142</f>
        <v>0</v>
      </c>
      <c r="P3142" s="72">
        <f t="shared" ref="P3142:P3205" si="297">O3142*0.1</f>
        <v>0</v>
      </c>
      <c r="Q3142" s="73">
        <f t="shared" ref="Q3142:Q3205" si="298">SUM(O3142:P3142)*0.15</f>
        <v>0</v>
      </c>
      <c r="R3142" s="48">
        <f t="shared" ref="R3142:R3205" si="299">SUM(O3142:Q3142)</f>
        <v>0</v>
      </c>
      <c r="S3142" s="74">
        <f t="shared" si="294"/>
        <v>56</v>
      </c>
      <c r="T3142" s="6" t="s">
        <v>431</v>
      </c>
      <c r="U3142" s="47" t="s">
        <v>432</v>
      </c>
      <c r="V3142" s="47">
        <v>1</v>
      </c>
      <c r="W3142" s="47">
        <v>1</v>
      </c>
      <c r="X3142" s="47">
        <v>1</v>
      </c>
      <c r="Y3142" s="47">
        <v>1</v>
      </c>
      <c r="Z3142" s="75">
        <v>43314.393680555557</v>
      </c>
      <c r="AA3142" s="6" t="s">
        <v>606</v>
      </c>
      <c r="AB3142" s="47" t="s">
        <v>2401</v>
      </c>
      <c r="AC3142" s="47" t="s">
        <v>13770</v>
      </c>
      <c r="AD3142" s="47" t="s">
        <v>2426</v>
      </c>
      <c r="AE3142" s="47" t="s">
        <v>13771</v>
      </c>
      <c r="AF3142" s="6" t="s">
        <v>13772</v>
      </c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</row>
    <row r="3143" spans="1:43" s="1" customFormat="1" ht="31.5" x14ac:dyDescent="0.25">
      <c r="A3143" s="47">
        <v>3147</v>
      </c>
      <c r="B3143" s="47" t="s">
        <v>13773</v>
      </c>
      <c r="C3143" s="47" t="s">
        <v>4600</v>
      </c>
      <c r="D3143" s="69" t="s">
        <v>4601</v>
      </c>
      <c r="E3143" s="47">
        <v>2005</v>
      </c>
      <c r="F3143" s="69" t="s">
        <v>4730</v>
      </c>
      <c r="G3143" s="69" t="s">
        <v>3803</v>
      </c>
      <c r="H3143" s="69" t="s">
        <v>905</v>
      </c>
      <c r="I3143" s="70">
        <v>602.49900573589184</v>
      </c>
      <c r="J3143" s="47" t="s">
        <v>430</v>
      </c>
      <c r="K3143" s="47">
        <v>9.1212405375335202</v>
      </c>
      <c r="L3143" s="71"/>
      <c r="M3143" s="47">
        <v>75</v>
      </c>
      <c r="N3143" s="48">
        <f t="shared" si="295"/>
        <v>0</v>
      </c>
      <c r="O3143" s="48">
        <f t="shared" si="296"/>
        <v>0</v>
      </c>
      <c r="P3143" s="72">
        <f t="shared" si="297"/>
        <v>0</v>
      </c>
      <c r="Q3143" s="73">
        <f t="shared" si="298"/>
        <v>0</v>
      </c>
      <c r="R3143" s="48">
        <f t="shared" si="299"/>
        <v>0</v>
      </c>
      <c r="S3143" s="74">
        <f t="shared" ref="S3143:S3206" si="300">M3143-ABS($I$2-E3143)</f>
        <v>56</v>
      </c>
      <c r="T3143" s="6" t="s">
        <v>431</v>
      </c>
      <c r="U3143" s="47" t="s">
        <v>432</v>
      </c>
      <c r="V3143" s="47">
        <v>1</v>
      </c>
      <c r="W3143" s="47">
        <v>1</v>
      </c>
      <c r="X3143" s="47">
        <v>1</v>
      </c>
      <c r="Y3143" s="47">
        <v>1</v>
      </c>
      <c r="Z3143" s="75">
        <v>40855.637870370381</v>
      </c>
      <c r="AA3143" s="6" t="s">
        <v>433</v>
      </c>
      <c r="AB3143" s="47" t="s">
        <v>4603</v>
      </c>
      <c r="AC3143" s="47" t="s">
        <v>7498</v>
      </c>
      <c r="AD3143" s="47" t="s">
        <v>4763</v>
      </c>
      <c r="AE3143" s="47" t="s">
        <v>13774</v>
      </c>
      <c r="AF3143" s="6" t="s">
        <v>13775</v>
      </c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</row>
    <row r="3144" spans="1:43" s="1" customFormat="1" ht="31.5" x14ac:dyDescent="0.25">
      <c r="A3144" s="47">
        <v>3148</v>
      </c>
      <c r="B3144" s="47" t="s">
        <v>13776</v>
      </c>
      <c r="C3144" s="47" t="s">
        <v>4600</v>
      </c>
      <c r="D3144" s="69" t="s">
        <v>4601</v>
      </c>
      <c r="E3144" s="47">
        <v>2005</v>
      </c>
      <c r="F3144" s="69" t="s">
        <v>3803</v>
      </c>
      <c r="G3144" s="69" t="s">
        <v>3827</v>
      </c>
      <c r="H3144" s="69" t="s">
        <v>4602</v>
      </c>
      <c r="I3144" s="70">
        <v>397.04539045738761</v>
      </c>
      <c r="J3144" s="47" t="s">
        <v>430</v>
      </c>
      <c r="K3144" s="47">
        <v>9.1215362030061407</v>
      </c>
      <c r="L3144" s="71"/>
      <c r="M3144" s="47">
        <v>75</v>
      </c>
      <c r="N3144" s="48">
        <f t="shared" si="295"/>
        <v>0</v>
      </c>
      <c r="O3144" s="48">
        <f t="shared" si="296"/>
        <v>0</v>
      </c>
      <c r="P3144" s="72">
        <f t="shared" si="297"/>
        <v>0</v>
      </c>
      <c r="Q3144" s="73">
        <f t="shared" si="298"/>
        <v>0</v>
      </c>
      <c r="R3144" s="48">
        <f t="shared" si="299"/>
        <v>0</v>
      </c>
      <c r="S3144" s="74">
        <f t="shared" si="300"/>
        <v>56</v>
      </c>
      <c r="T3144" s="6" t="s">
        <v>431</v>
      </c>
      <c r="U3144" s="47" t="s">
        <v>432</v>
      </c>
      <c r="V3144" s="47">
        <v>1</v>
      </c>
      <c r="W3144" s="47">
        <v>1</v>
      </c>
      <c r="X3144" s="47">
        <v>1</v>
      </c>
      <c r="Y3144" s="47">
        <v>1</v>
      </c>
      <c r="Z3144" s="75">
        <v>40855.637870370381</v>
      </c>
      <c r="AA3144" s="6" t="s">
        <v>433</v>
      </c>
      <c r="AB3144" s="47" t="s">
        <v>4603</v>
      </c>
      <c r="AC3144" s="47" t="s">
        <v>4711</v>
      </c>
      <c r="AD3144" s="47" t="s">
        <v>13777</v>
      </c>
      <c r="AE3144" s="47" t="s">
        <v>13778</v>
      </c>
      <c r="AF3144" s="6" t="s">
        <v>13779</v>
      </c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</row>
    <row r="3145" spans="1:43" s="1" customFormat="1" ht="31.5" x14ac:dyDescent="0.25">
      <c r="A3145" s="47">
        <v>3149</v>
      </c>
      <c r="B3145" s="47" t="s">
        <v>13780</v>
      </c>
      <c r="C3145" s="47" t="s">
        <v>1588</v>
      </c>
      <c r="D3145" s="69" t="s">
        <v>4601</v>
      </c>
      <c r="E3145" s="47">
        <v>2005</v>
      </c>
      <c r="F3145" s="69" t="s">
        <v>3803</v>
      </c>
      <c r="G3145" s="69" t="s">
        <v>3827</v>
      </c>
      <c r="H3145" s="69" t="s">
        <v>4602</v>
      </c>
      <c r="I3145" s="70">
        <v>729.40522474167335</v>
      </c>
      <c r="J3145" s="47" t="s">
        <v>430</v>
      </c>
      <c r="K3145" s="47">
        <v>9.1218318684787505</v>
      </c>
      <c r="L3145" s="71"/>
      <c r="M3145" s="47">
        <v>75</v>
      </c>
      <c r="N3145" s="48">
        <f t="shared" si="295"/>
        <v>0</v>
      </c>
      <c r="O3145" s="48">
        <f t="shared" si="296"/>
        <v>0</v>
      </c>
      <c r="P3145" s="72">
        <f t="shared" si="297"/>
        <v>0</v>
      </c>
      <c r="Q3145" s="73">
        <f t="shared" si="298"/>
        <v>0</v>
      </c>
      <c r="R3145" s="48">
        <f t="shared" si="299"/>
        <v>0</v>
      </c>
      <c r="S3145" s="74">
        <f t="shared" si="300"/>
        <v>56</v>
      </c>
      <c r="T3145" s="6" t="s">
        <v>431</v>
      </c>
      <c r="U3145" s="47" t="s">
        <v>432</v>
      </c>
      <c r="V3145" s="47">
        <v>1</v>
      </c>
      <c r="W3145" s="47">
        <v>1</v>
      </c>
      <c r="X3145" s="47">
        <v>1</v>
      </c>
      <c r="Y3145" s="47">
        <v>1</v>
      </c>
      <c r="Z3145" s="75">
        <v>40855.637870370381</v>
      </c>
      <c r="AA3145" s="6" t="s">
        <v>433</v>
      </c>
      <c r="AB3145" s="47" t="s">
        <v>4603</v>
      </c>
      <c r="AC3145" s="47" t="s">
        <v>13777</v>
      </c>
      <c r="AD3145" s="47" t="s">
        <v>4707</v>
      </c>
      <c r="AE3145" s="47" t="s">
        <v>13781</v>
      </c>
      <c r="AF3145" s="6" t="s">
        <v>13782</v>
      </c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</row>
    <row r="3146" spans="1:43" s="1" customFormat="1" ht="31.5" x14ac:dyDescent="0.25">
      <c r="A3146" s="47">
        <v>3150</v>
      </c>
      <c r="B3146" s="47" t="s">
        <v>13783</v>
      </c>
      <c r="C3146" s="47" t="s">
        <v>1588</v>
      </c>
      <c r="D3146" s="69" t="s">
        <v>4601</v>
      </c>
      <c r="E3146" s="47">
        <v>2005</v>
      </c>
      <c r="F3146" s="69" t="s">
        <v>3803</v>
      </c>
      <c r="G3146" s="69" t="s">
        <v>1896</v>
      </c>
      <c r="H3146" s="69" t="s">
        <v>3827</v>
      </c>
      <c r="I3146" s="70">
        <v>145.62517046290469</v>
      </c>
      <c r="J3146" s="47" t="s">
        <v>430</v>
      </c>
      <c r="K3146" s="47">
        <v>9.1221275339513692</v>
      </c>
      <c r="L3146" s="71"/>
      <c r="M3146" s="47">
        <v>75</v>
      </c>
      <c r="N3146" s="48">
        <f t="shared" si="295"/>
        <v>0</v>
      </c>
      <c r="O3146" s="48">
        <f t="shared" si="296"/>
        <v>0</v>
      </c>
      <c r="P3146" s="72">
        <f t="shared" si="297"/>
        <v>0</v>
      </c>
      <c r="Q3146" s="73">
        <f t="shared" si="298"/>
        <v>0</v>
      </c>
      <c r="R3146" s="48">
        <f t="shared" si="299"/>
        <v>0</v>
      </c>
      <c r="S3146" s="74">
        <f t="shared" si="300"/>
        <v>56</v>
      </c>
      <c r="T3146" s="6" t="s">
        <v>431</v>
      </c>
      <c r="U3146" s="47" t="s">
        <v>432</v>
      </c>
      <c r="V3146" s="47">
        <v>1</v>
      </c>
      <c r="W3146" s="47">
        <v>1</v>
      </c>
      <c r="X3146" s="47">
        <v>1</v>
      </c>
      <c r="Y3146" s="47">
        <v>1</v>
      </c>
      <c r="Z3146" s="75">
        <v>40855.637870370381</v>
      </c>
      <c r="AA3146" s="6" t="s">
        <v>433</v>
      </c>
      <c r="AB3146" s="47" t="s">
        <v>4603</v>
      </c>
      <c r="AC3146" s="47" t="s">
        <v>3829</v>
      </c>
      <c r="AD3146" s="47" t="s">
        <v>4703</v>
      </c>
      <c r="AE3146" s="47" t="s">
        <v>13784</v>
      </c>
      <c r="AF3146" s="6" t="s">
        <v>13785</v>
      </c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</row>
    <row r="3147" spans="1:43" s="1" customFormat="1" ht="31.5" x14ac:dyDescent="0.25">
      <c r="A3147" s="47">
        <v>3151</v>
      </c>
      <c r="B3147" s="47" t="s">
        <v>13786</v>
      </c>
      <c r="C3147" s="47" t="s">
        <v>4600</v>
      </c>
      <c r="D3147" s="69" t="s">
        <v>4601</v>
      </c>
      <c r="E3147" s="47">
        <v>2005</v>
      </c>
      <c r="F3147" s="69" t="s">
        <v>3827</v>
      </c>
      <c r="G3147" s="69" t="s">
        <v>3803</v>
      </c>
      <c r="H3147" s="69" t="s">
        <v>3803</v>
      </c>
      <c r="I3147" s="70">
        <v>500.95321453377829</v>
      </c>
      <c r="J3147" s="47" t="s">
        <v>430</v>
      </c>
      <c r="K3147" s="47">
        <v>9.1224231994239808</v>
      </c>
      <c r="L3147" s="71"/>
      <c r="M3147" s="47">
        <v>75</v>
      </c>
      <c r="N3147" s="48">
        <f t="shared" si="295"/>
        <v>0</v>
      </c>
      <c r="O3147" s="48">
        <f t="shared" si="296"/>
        <v>0</v>
      </c>
      <c r="P3147" s="72">
        <f t="shared" si="297"/>
        <v>0</v>
      </c>
      <c r="Q3147" s="73">
        <f t="shared" si="298"/>
        <v>0</v>
      </c>
      <c r="R3147" s="48">
        <f t="shared" si="299"/>
        <v>0</v>
      </c>
      <c r="S3147" s="74">
        <f t="shared" si="300"/>
        <v>56</v>
      </c>
      <c r="T3147" s="6" t="s">
        <v>431</v>
      </c>
      <c r="U3147" s="47" t="s">
        <v>432</v>
      </c>
      <c r="V3147" s="47">
        <v>1</v>
      </c>
      <c r="W3147" s="47">
        <v>1</v>
      </c>
      <c r="X3147" s="47">
        <v>1</v>
      </c>
      <c r="Y3147" s="47">
        <v>1</v>
      </c>
      <c r="Z3147" s="75">
        <v>40855.637870370381</v>
      </c>
      <c r="AA3147" s="6" t="s">
        <v>433</v>
      </c>
      <c r="AB3147" s="47" t="s">
        <v>4603</v>
      </c>
      <c r="AC3147" s="47" t="s">
        <v>4699</v>
      </c>
      <c r="AD3147" s="47" t="s">
        <v>13787</v>
      </c>
      <c r="AE3147" s="47" t="s">
        <v>13788</v>
      </c>
      <c r="AF3147" s="6" t="s">
        <v>13789</v>
      </c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</row>
    <row r="3148" spans="1:43" s="1" customFormat="1" ht="31.5" x14ac:dyDescent="0.25">
      <c r="A3148" s="47">
        <v>3152</v>
      </c>
      <c r="B3148" s="47" t="s">
        <v>13790</v>
      </c>
      <c r="C3148" s="47" t="s">
        <v>4600</v>
      </c>
      <c r="D3148" s="69" t="s">
        <v>4601</v>
      </c>
      <c r="E3148" s="47">
        <v>2005</v>
      </c>
      <c r="F3148" s="69" t="s">
        <v>3827</v>
      </c>
      <c r="G3148" s="69" t="s">
        <v>3803</v>
      </c>
      <c r="H3148" s="69" t="s">
        <v>3803</v>
      </c>
      <c r="I3148" s="70">
        <v>416.41674556916098</v>
      </c>
      <c r="J3148" s="47" t="s">
        <v>430</v>
      </c>
      <c r="K3148" s="47">
        <v>9.1227188648965996</v>
      </c>
      <c r="L3148" s="71"/>
      <c r="M3148" s="47">
        <v>75</v>
      </c>
      <c r="N3148" s="48">
        <f t="shared" si="295"/>
        <v>0</v>
      </c>
      <c r="O3148" s="48">
        <f t="shared" si="296"/>
        <v>0</v>
      </c>
      <c r="P3148" s="72">
        <f t="shared" si="297"/>
        <v>0</v>
      </c>
      <c r="Q3148" s="73">
        <f t="shared" si="298"/>
        <v>0</v>
      </c>
      <c r="R3148" s="48">
        <f t="shared" si="299"/>
        <v>0</v>
      </c>
      <c r="S3148" s="74">
        <f t="shared" si="300"/>
        <v>56</v>
      </c>
      <c r="T3148" s="6" t="s">
        <v>431</v>
      </c>
      <c r="U3148" s="47" t="s">
        <v>432</v>
      </c>
      <c r="V3148" s="47">
        <v>1</v>
      </c>
      <c r="W3148" s="47">
        <v>1</v>
      </c>
      <c r="X3148" s="47">
        <v>1</v>
      </c>
      <c r="Y3148" s="47">
        <v>1</v>
      </c>
      <c r="Z3148" s="75">
        <v>40855.637870370381</v>
      </c>
      <c r="AA3148" s="6" t="s">
        <v>433</v>
      </c>
      <c r="AB3148" s="47" t="s">
        <v>4603</v>
      </c>
      <c r="AC3148" s="47" t="s">
        <v>13787</v>
      </c>
      <c r="AD3148" s="47" t="s">
        <v>4618</v>
      </c>
      <c r="AE3148" s="47" t="s">
        <v>13791</v>
      </c>
      <c r="AF3148" s="6" t="s">
        <v>13792</v>
      </c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</row>
    <row r="3149" spans="1:43" s="1" customFormat="1" ht="15.75" x14ac:dyDescent="0.25">
      <c r="A3149" s="47">
        <v>3153</v>
      </c>
      <c r="B3149" s="47" t="s">
        <v>13793</v>
      </c>
      <c r="C3149" s="47" t="s">
        <v>2455</v>
      </c>
      <c r="D3149" s="69" t="s">
        <v>2456</v>
      </c>
      <c r="E3149" s="47">
        <v>2005</v>
      </c>
      <c r="F3149" s="69" t="s">
        <v>548</v>
      </c>
      <c r="G3149" s="69" t="s">
        <v>554</v>
      </c>
      <c r="H3149" s="69" t="s">
        <v>2457</v>
      </c>
      <c r="I3149" s="70">
        <v>239.96907891778321</v>
      </c>
      <c r="J3149" s="47" t="s">
        <v>430</v>
      </c>
      <c r="K3149" s="47">
        <v>9.1230145303692094</v>
      </c>
      <c r="L3149" s="71"/>
      <c r="M3149" s="47">
        <v>75</v>
      </c>
      <c r="N3149" s="48">
        <f t="shared" si="295"/>
        <v>0</v>
      </c>
      <c r="O3149" s="48">
        <f t="shared" si="296"/>
        <v>0</v>
      </c>
      <c r="P3149" s="72">
        <f t="shared" si="297"/>
        <v>0</v>
      </c>
      <c r="Q3149" s="73">
        <f t="shared" si="298"/>
        <v>0</v>
      </c>
      <c r="R3149" s="48">
        <f t="shared" si="299"/>
        <v>0</v>
      </c>
      <c r="S3149" s="74">
        <f t="shared" si="300"/>
        <v>56</v>
      </c>
      <c r="T3149" s="6" t="s">
        <v>431</v>
      </c>
      <c r="U3149" s="47" t="s">
        <v>432</v>
      </c>
      <c r="V3149" s="47">
        <v>1</v>
      </c>
      <c r="W3149" s="47">
        <v>1</v>
      </c>
      <c r="X3149" s="47">
        <v>1</v>
      </c>
      <c r="Y3149" s="47">
        <v>1</v>
      </c>
      <c r="Z3149" s="75">
        <v>40855.637870370381</v>
      </c>
      <c r="AA3149" s="6" t="s">
        <v>433</v>
      </c>
      <c r="AB3149" s="47" t="s">
        <v>2458</v>
      </c>
      <c r="AC3149" s="47" t="s">
        <v>2460</v>
      </c>
      <c r="AD3149" s="47" t="s">
        <v>2494</v>
      </c>
      <c r="AE3149" s="47" t="s">
        <v>13794</v>
      </c>
      <c r="AF3149" s="6" t="s">
        <v>13795</v>
      </c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</row>
    <row r="3150" spans="1:43" s="1" customFormat="1" ht="31.5" x14ac:dyDescent="0.25">
      <c r="A3150" s="47">
        <v>3154</v>
      </c>
      <c r="B3150" s="47" t="s">
        <v>13796</v>
      </c>
      <c r="C3150" s="47" t="s">
        <v>2603</v>
      </c>
      <c r="D3150" s="69" t="s">
        <v>2520</v>
      </c>
      <c r="E3150" s="47">
        <v>2005</v>
      </c>
      <c r="F3150" s="69" t="s">
        <v>442</v>
      </c>
      <c r="G3150" s="69" t="s">
        <v>2598</v>
      </c>
      <c r="H3150" s="69" t="s">
        <v>457</v>
      </c>
      <c r="I3150" s="70">
        <v>412.87999725052708</v>
      </c>
      <c r="J3150" s="47" t="s">
        <v>430</v>
      </c>
      <c r="K3150" s="47">
        <v>9.1233101958418299</v>
      </c>
      <c r="L3150" s="71"/>
      <c r="M3150" s="47">
        <v>75</v>
      </c>
      <c r="N3150" s="48">
        <f t="shared" si="295"/>
        <v>0</v>
      </c>
      <c r="O3150" s="48">
        <f t="shared" si="296"/>
        <v>0</v>
      </c>
      <c r="P3150" s="72">
        <f t="shared" si="297"/>
        <v>0</v>
      </c>
      <c r="Q3150" s="73">
        <f t="shared" si="298"/>
        <v>0</v>
      </c>
      <c r="R3150" s="48">
        <f t="shared" si="299"/>
        <v>0</v>
      </c>
      <c r="S3150" s="74">
        <f t="shared" si="300"/>
        <v>56</v>
      </c>
      <c r="T3150" s="6" t="s">
        <v>431</v>
      </c>
      <c r="U3150" s="47" t="s">
        <v>432</v>
      </c>
      <c r="V3150" s="47">
        <v>1</v>
      </c>
      <c r="W3150" s="47">
        <v>1</v>
      </c>
      <c r="X3150" s="47">
        <v>1</v>
      </c>
      <c r="Y3150" s="47">
        <v>1</v>
      </c>
      <c r="Z3150" s="75">
        <v>41095.423981481479</v>
      </c>
      <c r="AA3150" s="6" t="s">
        <v>433</v>
      </c>
      <c r="AB3150" s="47" t="s">
        <v>2521</v>
      </c>
      <c r="AC3150" s="47" t="s">
        <v>13797</v>
      </c>
      <c r="AD3150" s="47" t="s">
        <v>13798</v>
      </c>
      <c r="AE3150" s="47" t="s">
        <v>13799</v>
      </c>
      <c r="AF3150" s="6" t="s">
        <v>13800</v>
      </c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</row>
    <row r="3151" spans="1:43" s="1" customFormat="1" ht="15.75" x14ac:dyDescent="0.25">
      <c r="A3151" s="47">
        <v>3155</v>
      </c>
      <c r="B3151" s="47" t="s">
        <v>13801</v>
      </c>
      <c r="C3151" s="47" t="s">
        <v>2073</v>
      </c>
      <c r="D3151" s="69" t="s">
        <v>2520</v>
      </c>
      <c r="E3151" s="47">
        <v>2005</v>
      </c>
      <c r="F3151" s="69" t="s">
        <v>2074</v>
      </c>
      <c r="G3151" s="69" t="s">
        <v>2616</v>
      </c>
      <c r="H3151" s="69" t="s">
        <v>2617</v>
      </c>
      <c r="I3151" s="70">
        <v>353.13316158888529</v>
      </c>
      <c r="J3151" s="47" t="s">
        <v>430</v>
      </c>
      <c r="K3151" s="47">
        <v>9.1236058613144397</v>
      </c>
      <c r="L3151" s="71"/>
      <c r="M3151" s="47">
        <v>75</v>
      </c>
      <c r="N3151" s="48">
        <f t="shared" si="295"/>
        <v>0</v>
      </c>
      <c r="O3151" s="48">
        <f t="shared" si="296"/>
        <v>0</v>
      </c>
      <c r="P3151" s="72">
        <f t="shared" si="297"/>
        <v>0</v>
      </c>
      <c r="Q3151" s="73">
        <f t="shared" si="298"/>
        <v>0</v>
      </c>
      <c r="R3151" s="48">
        <f t="shared" si="299"/>
        <v>0</v>
      </c>
      <c r="S3151" s="74">
        <f t="shared" si="300"/>
        <v>56</v>
      </c>
      <c r="T3151" s="6" t="s">
        <v>431</v>
      </c>
      <c r="U3151" s="47" t="s">
        <v>432</v>
      </c>
      <c r="V3151" s="47">
        <v>1</v>
      </c>
      <c r="W3151" s="47">
        <v>1</v>
      </c>
      <c r="X3151" s="47">
        <v>1</v>
      </c>
      <c r="Y3151" s="47">
        <v>1</v>
      </c>
      <c r="Z3151" s="75">
        <v>40855.637870370381</v>
      </c>
      <c r="AA3151" s="6" t="s">
        <v>433</v>
      </c>
      <c r="AB3151" s="47" t="s">
        <v>2521</v>
      </c>
      <c r="AC3151" s="47" t="s">
        <v>4596</v>
      </c>
      <c r="AD3151" s="47" t="s">
        <v>2618</v>
      </c>
      <c r="AE3151" s="47" t="s">
        <v>13802</v>
      </c>
      <c r="AF3151" s="6" t="s">
        <v>13803</v>
      </c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</row>
    <row r="3152" spans="1:43" s="1" customFormat="1" ht="15.75" x14ac:dyDescent="0.25">
      <c r="A3152" s="47">
        <v>3156</v>
      </c>
      <c r="B3152" s="47" t="s">
        <v>13804</v>
      </c>
      <c r="C3152" s="47" t="s">
        <v>2073</v>
      </c>
      <c r="D3152" s="69" t="s">
        <v>2520</v>
      </c>
      <c r="E3152" s="47">
        <v>2005</v>
      </c>
      <c r="F3152" s="69" t="s">
        <v>2074</v>
      </c>
      <c r="G3152" s="69" t="s">
        <v>2616</v>
      </c>
      <c r="H3152" s="69" t="s">
        <v>2617</v>
      </c>
      <c r="I3152" s="70">
        <v>454.04459898055188</v>
      </c>
      <c r="J3152" s="47" t="s">
        <v>430</v>
      </c>
      <c r="K3152" s="47">
        <v>9.1239015267870602</v>
      </c>
      <c r="L3152" s="71"/>
      <c r="M3152" s="47">
        <v>75</v>
      </c>
      <c r="N3152" s="48">
        <f t="shared" si="295"/>
        <v>0</v>
      </c>
      <c r="O3152" s="48">
        <f t="shared" si="296"/>
        <v>0</v>
      </c>
      <c r="P3152" s="72">
        <f t="shared" si="297"/>
        <v>0</v>
      </c>
      <c r="Q3152" s="73">
        <f t="shared" si="298"/>
        <v>0</v>
      </c>
      <c r="R3152" s="48">
        <f t="shared" si="299"/>
        <v>0</v>
      </c>
      <c r="S3152" s="74">
        <f t="shared" si="300"/>
        <v>56</v>
      </c>
      <c r="T3152" s="6" t="s">
        <v>431</v>
      </c>
      <c r="U3152" s="47" t="s">
        <v>432</v>
      </c>
      <c r="V3152" s="47">
        <v>1</v>
      </c>
      <c r="W3152" s="47">
        <v>1</v>
      </c>
      <c r="X3152" s="47">
        <v>1</v>
      </c>
      <c r="Y3152" s="47">
        <v>1</v>
      </c>
      <c r="Z3152" s="75">
        <v>40855.637870370381</v>
      </c>
      <c r="AA3152" s="6" t="s">
        <v>433</v>
      </c>
      <c r="AB3152" s="47" t="s">
        <v>2521</v>
      </c>
      <c r="AC3152" s="47" t="s">
        <v>13805</v>
      </c>
      <c r="AD3152" s="47"/>
      <c r="AE3152" s="47" t="s">
        <v>13806</v>
      </c>
      <c r="AF3152" s="6" t="s">
        <v>13807</v>
      </c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</row>
    <row r="3153" spans="1:43" s="1" customFormat="1" ht="15.75" x14ac:dyDescent="0.25">
      <c r="A3153" s="47">
        <v>3157</v>
      </c>
      <c r="B3153" s="47" t="s">
        <v>13808</v>
      </c>
      <c r="C3153" s="47" t="s">
        <v>2073</v>
      </c>
      <c r="D3153" s="69" t="s">
        <v>2520</v>
      </c>
      <c r="E3153" s="47">
        <v>2005</v>
      </c>
      <c r="F3153" s="69" t="s">
        <v>2616</v>
      </c>
      <c r="G3153" s="69" t="s">
        <v>2074</v>
      </c>
      <c r="H3153" s="69" t="s">
        <v>451</v>
      </c>
      <c r="I3153" s="70">
        <v>507.74606226928222</v>
      </c>
      <c r="J3153" s="47" t="s">
        <v>430</v>
      </c>
      <c r="K3153" s="47">
        <v>9.1241971922596701</v>
      </c>
      <c r="L3153" s="71"/>
      <c r="M3153" s="47">
        <v>75</v>
      </c>
      <c r="N3153" s="48">
        <f t="shared" si="295"/>
        <v>0</v>
      </c>
      <c r="O3153" s="48">
        <f t="shared" si="296"/>
        <v>0</v>
      </c>
      <c r="P3153" s="72">
        <f t="shared" si="297"/>
        <v>0</v>
      </c>
      <c r="Q3153" s="73">
        <f t="shared" si="298"/>
        <v>0</v>
      </c>
      <c r="R3153" s="48">
        <f t="shared" si="299"/>
        <v>0</v>
      </c>
      <c r="S3153" s="74">
        <f t="shared" si="300"/>
        <v>56</v>
      </c>
      <c r="T3153" s="6" t="s">
        <v>431</v>
      </c>
      <c r="U3153" s="47" t="s">
        <v>432</v>
      </c>
      <c r="V3153" s="47">
        <v>1</v>
      </c>
      <c r="W3153" s="47">
        <v>1</v>
      </c>
      <c r="X3153" s="47">
        <v>1</v>
      </c>
      <c r="Y3153" s="47">
        <v>1</v>
      </c>
      <c r="Z3153" s="75">
        <v>40855.637870370381</v>
      </c>
      <c r="AA3153" s="6" t="s">
        <v>433</v>
      </c>
      <c r="AB3153" s="47" t="s">
        <v>2521</v>
      </c>
      <c r="AC3153" s="47"/>
      <c r="AD3153" s="47" t="s">
        <v>2628</v>
      </c>
      <c r="AE3153" s="47" t="s">
        <v>13809</v>
      </c>
      <c r="AF3153" s="6" t="s">
        <v>13810</v>
      </c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</row>
    <row r="3154" spans="1:43" s="1" customFormat="1" ht="15.75" x14ac:dyDescent="0.25">
      <c r="A3154" s="47">
        <v>3158</v>
      </c>
      <c r="B3154" s="47" t="s">
        <v>13811</v>
      </c>
      <c r="C3154" s="47" t="s">
        <v>2073</v>
      </c>
      <c r="D3154" s="69" t="s">
        <v>2520</v>
      </c>
      <c r="E3154" s="47">
        <v>2005</v>
      </c>
      <c r="F3154" s="69" t="s">
        <v>2074</v>
      </c>
      <c r="G3154" s="69" t="s">
        <v>2616</v>
      </c>
      <c r="H3154" s="69" t="s">
        <v>1666</v>
      </c>
      <c r="I3154" s="70">
        <v>513.20826215223792</v>
      </c>
      <c r="J3154" s="47" t="s">
        <v>430</v>
      </c>
      <c r="K3154" s="47">
        <v>9.1244928577322906</v>
      </c>
      <c r="L3154" s="71"/>
      <c r="M3154" s="47">
        <v>75</v>
      </c>
      <c r="N3154" s="48">
        <f t="shared" si="295"/>
        <v>0</v>
      </c>
      <c r="O3154" s="48">
        <f t="shared" si="296"/>
        <v>0</v>
      </c>
      <c r="P3154" s="72">
        <f t="shared" si="297"/>
        <v>0</v>
      </c>
      <c r="Q3154" s="73">
        <f t="shared" si="298"/>
        <v>0</v>
      </c>
      <c r="R3154" s="48">
        <f t="shared" si="299"/>
        <v>0</v>
      </c>
      <c r="S3154" s="74">
        <f t="shared" si="300"/>
        <v>56</v>
      </c>
      <c r="T3154" s="6" t="s">
        <v>431</v>
      </c>
      <c r="U3154" s="47" t="s">
        <v>432</v>
      </c>
      <c r="V3154" s="47">
        <v>1</v>
      </c>
      <c r="W3154" s="47">
        <v>1</v>
      </c>
      <c r="X3154" s="47">
        <v>1</v>
      </c>
      <c r="Y3154" s="47">
        <v>1</v>
      </c>
      <c r="Z3154" s="75">
        <v>40855.637870370381</v>
      </c>
      <c r="AA3154" s="6" t="s">
        <v>433</v>
      </c>
      <c r="AB3154" s="47" t="s">
        <v>2521</v>
      </c>
      <c r="AC3154" s="47" t="s">
        <v>2644</v>
      </c>
      <c r="AD3154" s="47" t="s">
        <v>13812</v>
      </c>
      <c r="AE3154" s="47" t="s">
        <v>13813</v>
      </c>
      <c r="AF3154" s="6" t="s">
        <v>13814</v>
      </c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</row>
    <row r="3155" spans="1:43" s="1" customFormat="1" ht="15.75" x14ac:dyDescent="0.25">
      <c r="A3155" s="47">
        <v>3159</v>
      </c>
      <c r="B3155" s="47" t="s">
        <v>13815</v>
      </c>
      <c r="C3155" s="47" t="s">
        <v>1894</v>
      </c>
      <c r="D3155" s="69" t="s">
        <v>2655</v>
      </c>
      <c r="E3155" s="47">
        <v>2004</v>
      </c>
      <c r="F3155" s="69" t="s">
        <v>1895</v>
      </c>
      <c r="G3155" s="69" t="s">
        <v>1896</v>
      </c>
      <c r="H3155" s="69" t="s">
        <v>451</v>
      </c>
      <c r="I3155" s="70">
        <v>572.41504074671695</v>
      </c>
      <c r="J3155" s="47" t="s">
        <v>430</v>
      </c>
      <c r="K3155" s="47">
        <v>9.1247885232049004</v>
      </c>
      <c r="L3155" s="71"/>
      <c r="M3155" s="47">
        <v>75</v>
      </c>
      <c r="N3155" s="48">
        <f t="shared" si="295"/>
        <v>0</v>
      </c>
      <c r="O3155" s="48">
        <f t="shared" si="296"/>
        <v>0</v>
      </c>
      <c r="P3155" s="72">
        <f t="shared" si="297"/>
        <v>0</v>
      </c>
      <c r="Q3155" s="73">
        <f t="shared" si="298"/>
        <v>0</v>
      </c>
      <c r="R3155" s="48">
        <f t="shared" si="299"/>
        <v>0</v>
      </c>
      <c r="S3155" s="74">
        <f t="shared" si="300"/>
        <v>55</v>
      </c>
      <c r="T3155" s="6" t="s">
        <v>431</v>
      </c>
      <c r="U3155" s="47" t="s">
        <v>432</v>
      </c>
      <c r="V3155" s="47">
        <v>1</v>
      </c>
      <c r="W3155" s="47">
        <v>1</v>
      </c>
      <c r="X3155" s="47">
        <v>1</v>
      </c>
      <c r="Y3155" s="47">
        <v>1</v>
      </c>
      <c r="Z3155" s="75">
        <v>40855.637870370381</v>
      </c>
      <c r="AA3155" s="6" t="s">
        <v>433</v>
      </c>
      <c r="AB3155" s="47" t="s">
        <v>2656</v>
      </c>
      <c r="AC3155" s="47" t="s">
        <v>2657</v>
      </c>
      <c r="AD3155" s="47" t="s">
        <v>13816</v>
      </c>
      <c r="AE3155" s="47" t="s">
        <v>13817</v>
      </c>
      <c r="AF3155" s="6" t="s">
        <v>13818</v>
      </c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</row>
    <row r="3156" spans="1:43" s="1" customFormat="1" ht="15.75" x14ac:dyDescent="0.25">
      <c r="A3156" s="47">
        <v>3160</v>
      </c>
      <c r="B3156" s="47" t="s">
        <v>13819</v>
      </c>
      <c r="C3156" s="47" t="s">
        <v>2664</v>
      </c>
      <c r="D3156" s="69" t="s">
        <v>2665</v>
      </c>
      <c r="E3156" s="47">
        <v>2004</v>
      </c>
      <c r="F3156" s="69" t="s">
        <v>2666</v>
      </c>
      <c r="G3156" s="69" t="s">
        <v>451</v>
      </c>
      <c r="H3156" s="69" t="s">
        <v>451</v>
      </c>
      <c r="I3156" s="70">
        <v>404.50701169990532</v>
      </c>
      <c r="J3156" s="47" t="s">
        <v>3627</v>
      </c>
      <c r="K3156" s="47">
        <v>9.1250841886775191</v>
      </c>
      <c r="L3156" s="71"/>
      <c r="M3156" s="47">
        <v>75</v>
      </c>
      <c r="N3156" s="48">
        <f t="shared" si="295"/>
        <v>0</v>
      </c>
      <c r="O3156" s="48">
        <f t="shared" si="296"/>
        <v>0</v>
      </c>
      <c r="P3156" s="72">
        <f t="shared" si="297"/>
        <v>0</v>
      </c>
      <c r="Q3156" s="73">
        <f t="shared" si="298"/>
        <v>0</v>
      </c>
      <c r="R3156" s="48">
        <f t="shared" si="299"/>
        <v>0</v>
      </c>
      <c r="S3156" s="74">
        <f t="shared" si="300"/>
        <v>55</v>
      </c>
      <c r="T3156" s="6" t="s">
        <v>13820</v>
      </c>
      <c r="U3156" s="47" t="s">
        <v>432</v>
      </c>
      <c r="V3156" s="47">
        <v>1</v>
      </c>
      <c r="W3156" s="47">
        <v>1</v>
      </c>
      <c r="X3156" s="47">
        <v>1</v>
      </c>
      <c r="Y3156" s="47">
        <v>1</v>
      </c>
      <c r="Z3156" s="75">
        <v>40855.637870370381</v>
      </c>
      <c r="AA3156" s="6" t="s">
        <v>433</v>
      </c>
      <c r="AB3156" s="47" t="s">
        <v>2668</v>
      </c>
      <c r="AC3156" s="47" t="s">
        <v>2683</v>
      </c>
      <c r="AD3156" s="47"/>
      <c r="AE3156" s="47" t="s">
        <v>13821</v>
      </c>
      <c r="AF3156" s="6" t="s">
        <v>13822</v>
      </c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</row>
    <row r="3157" spans="1:43" s="1" customFormat="1" ht="15.75" x14ac:dyDescent="0.25">
      <c r="A3157" s="47">
        <v>3161</v>
      </c>
      <c r="B3157" s="47" t="s">
        <v>13823</v>
      </c>
      <c r="C3157" s="47" t="s">
        <v>2664</v>
      </c>
      <c r="D3157" s="69" t="s">
        <v>2665</v>
      </c>
      <c r="E3157" s="47">
        <v>2004</v>
      </c>
      <c r="F3157" s="69" t="s">
        <v>2667</v>
      </c>
      <c r="G3157" s="69" t="s">
        <v>2666</v>
      </c>
      <c r="H3157" s="69" t="s">
        <v>2819</v>
      </c>
      <c r="I3157" s="70">
        <v>293.66744618214528</v>
      </c>
      <c r="J3157" s="47" t="s">
        <v>430</v>
      </c>
      <c r="K3157" s="47">
        <v>9.1253798541501308</v>
      </c>
      <c r="L3157" s="71"/>
      <c r="M3157" s="47">
        <v>75</v>
      </c>
      <c r="N3157" s="48">
        <f t="shared" si="295"/>
        <v>0</v>
      </c>
      <c r="O3157" s="48">
        <f t="shared" si="296"/>
        <v>0</v>
      </c>
      <c r="P3157" s="72">
        <f t="shared" si="297"/>
        <v>0</v>
      </c>
      <c r="Q3157" s="73">
        <f t="shared" si="298"/>
        <v>0</v>
      </c>
      <c r="R3157" s="48">
        <f t="shared" si="299"/>
        <v>0</v>
      </c>
      <c r="S3157" s="74">
        <f t="shared" si="300"/>
        <v>55</v>
      </c>
      <c r="T3157" s="6" t="s">
        <v>431</v>
      </c>
      <c r="U3157" s="47" t="s">
        <v>432</v>
      </c>
      <c r="V3157" s="47">
        <v>1</v>
      </c>
      <c r="W3157" s="47">
        <v>1</v>
      </c>
      <c r="X3157" s="47">
        <v>1</v>
      </c>
      <c r="Y3157" s="47">
        <v>1</v>
      </c>
      <c r="Z3157" s="75">
        <v>40855.637881944444</v>
      </c>
      <c r="AA3157" s="6" t="s">
        <v>433</v>
      </c>
      <c r="AB3157" s="47" t="s">
        <v>2668</v>
      </c>
      <c r="AC3157" s="47" t="s">
        <v>2828</v>
      </c>
      <c r="AD3157" s="47" t="s">
        <v>2832</v>
      </c>
      <c r="AE3157" s="47" t="s">
        <v>13824</v>
      </c>
      <c r="AF3157" s="6" t="s">
        <v>13825</v>
      </c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</row>
    <row r="3158" spans="1:43" s="1" customFormat="1" ht="15.75" x14ac:dyDescent="0.25">
      <c r="A3158" s="47">
        <v>3162</v>
      </c>
      <c r="B3158" s="47" t="s">
        <v>13826</v>
      </c>
      <c r="C3158" s="47" t="s">
        <v>2664</v>
      </c>
      <c r="D3158" s="69" t="s">
        <v>2665</v>
      </c>
      <c r="E3158" s="47">
        <v>2004</v>
      </c>
      <c r="F3158" s="69" t="s">
        <v>2667</v>
      </c>
      <c r="G3158" s="69" t="s">
        <v>2837</v>
      </c>
      <c r="H3158" s="69" t="s">
        <v>451</v>
      </c>
      <c r="I3158" s="70">
        <v>99.614769899884934</v>
      </c>
      <c r="J3158" s="47" t="s">
        <v>430</v>
      </c>
      <c r="K3158" s="47">
        <v>9.1256755196227495</v>
      </c>
      <c r="L3158" s="71"/>
      <c r="M3158" s="47">
        <v>75</v>
      </c>
      <c r="N3158" s="48">
        <f t="shared" si="295"/>
        <v>0</v>
      </c>
      <c r="O3158" s="48">
        <f t="shared" si="296"/>
        <v>0</v>
      </c>
      <c r="P3158" s="72">
        <f t="shared" si="297"/>
        <v>0</v>
      </c>
      <c r="Q3158" s="73">
        <f t="shared" si="298"/>
        <v>0</v>
      </c>
      <c r="R3158" s="48">
        <f t="shared" si="299"/>
        <v>0</v>
      </c>
      <c r="S3158" s="74">
        <f t="shared" si="300"/>
        <v>55</v>
      </c>
      <c r="T3158" s="6" t="s">
        <v>431</v>
      </c>
      <c r="U3158" s="47" t="s">
        <v>432</v>
      </c>
      <c r="V3158" s="47">
        <v>1</v>
      </c>
      <c r="W3158" s="47">
        <v>1</v>
      </c>
      <c r="X3158" s="47">
        <v>1</v>
      </c>
      <c r="Y3158" s="47">
        <v>1</v>
      </c>
      <c r="Z3158" s="75">
        <v>40855.637881944444</v>
      </c>
      <c r="AA3158" s="6" t="s">
        <v>433</v>
      </c>
      <c r="AB3158" s="47" t="s">
        <v>2668</v>
      </c>
      <c r="AC3158" s="47" t="s">
        <v>4572</v>
      </c>
      <c r="AD3158" s="47" t="s">
        <v>2838</v>
      </c>
      <c r="AE3158" s="47" t="s">
        <v>13827</v>
      </c>
      <c r="AF3158" s="6" t="s">
        <v>13828</v>
      </c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</row>
    <row r="3159" spans="1:43" s="1" customFormat="1" ht="15.75" x14ac:dyDescent="0.25">
      <c r="A3159" s="47">
        <v>3163</v>
      </c>
      <c r="B3159" s="47" t="s">
        <v>13829</v>
      </c>
      <c r="C3159" s="47" t="s">
        <v>2664</v>
      </c>
      <c r="D3159" s="69" t="s">
        <v>2665</v>
      </c>
      <c r="E3159" s="47">
        <v>2004</v>
      </c>
      <c r="F3159" s="69" t="s">
        <v>2819</v>
      </c>
      <c r="G3159" s="69" t="s">
        <v>2667</v>
      </c>
      <c r="H3159" s="69" t="s">
        <v>1600</v>
      </c>
      <c r="I3159" s="70">
        <v>447.13495254803371</v>
      </c>
      <c r="J3159" s="47" t="s">
        <v>430</v>
      </c>
      <c r="K3159" s="47">
        <v>9.1259711850953593</v>
      </c>
      <c r="L3159" s="71"/>
      <c r="M3159" s="47">
        <v>75</v>
      </c>
      <c r="N3159" s="48">
        <f t="shared" si="295"/>
        <v>0</v>
      </c>
      <c r="O3159" s="48">
        <f t="shared" si="296"/>
        <v>0</v>
      </c>
      <c r="P3159" s="72">
        <f t="shared" si="297"/>
        <v>0</v>
      </c>
      <c r="Q3159" s="73">
        <f t="shared" si="298"/>
        <v>0</v>
      </c>
      <c r="R3159" s="48">
        <f t="shared" si="299"/>
        <v>0</v>
      </c>
      <c r="S3159" s="74">
        <f t="shared" si="300"/>
        <v>55</v>
      </c>
      <c r="T3159" s="6" t="s">
        <v>431</v>
      </c>
      <c r="U3159" s="47" t="s">
        <v>432</v>
      </c>
      <c r="V3159" s="47">
        <v>1</v>
      </c>
      <c r="W3159" s="47">
        <v>1</v>
      </c>
      <c r="X3159" s="47">
        <v>1</v>
      </c>
      <c r="Y3159" s="47">
        <v>1</v>
      </c>
      <c r="Z3159" s="75">
        <v>40855.637881944444</v>
      </c>
      <c r="AA3159" s="6" t="s">
        <v>433</v>
      </c>
      <c r="AB3159" s="47" t="s">
        <v>2668</v>
      </c>
      <c r="AC3159" s="47" t="s">
        <v>2843</v>
      </c>
      <c r="AD3159" s="47" t="s">
        <v>13830</v>
      </c>
      <c r="AE3159" s="47" t="s">
        <v>13831</v>
      </c>
      <c r="AF3159" s="6" t="s">
        <v>13832</v>
      </c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</row>
    <row r="3160" spans="1:43" s="1" customFormat="1" ht="15.75" x14ac:dyDescent="0.25">
      <c r="A3160" s="47">
        <v>3164</v>
      </c>
      <c r="B3160" s="47" t="s">
        <v>13833</v>
      </c>
      <c r="C3160" s="47" t="s">
        <v>2664</v>
      </c>
      <c r="D3160" s="69" t="s">
        <v>2665</v>
      </c>
      <c r="E3160" s="47">
        <v>2004</v>
      </c>
      <c r="F3160" s="69" t="s">
        <v>2819</v>
      </c>
      <c r="G3160" s="69" t="s">
        <v>2667</v>
      </c>
      <c r="H3160" s="69" t="s">
        <v>1600</v>
      </c>
      <c r="I3160" s="70">
        <v>489.5591105607773</v>
      </c>
      <c r="J3160" s="47" t="s">
        <v>430</v>
      </c>
      <c r="K3160" s="47">
        <v>9.1262668505679798</v>
      </c>
      <c r="L3160" s="71"/>
      <c r="M3160" s="47">
        <v>75</v>
      </c>
      <c r="N3160" s="48">
        <f t="shared" si="295"/>
        <v>0</v>
      </c>
      <c r="O3160" s="48">
        <f t="shared" si="296"/>
        <v>0</v>
      </c>
      <c r="P3160" s="72">
        <f t="shared" si="297"/>
        <v>0</v>
      </c>
      <c r="Q3160" s="73">
        <f t="shared" si="298"/>
        <v>0</v>
      </c>
      <c r="R3160" s="48">
        <f t="shared" si="299"/>
        <v>0</v>
      </c>
      <c r="S3160" s="74">
        <f t="shared" si="300"/>
        <v>55</v>
      </c>
      <c r="T3160" s="6" t="s">
        <v>431</v>
      </c>
      <c r="U3160" s="47" t="s">
        <v>432</v>
      </c>
      <c r="V3160" s="47">
        <v>1</v>
      </c>
      <c r="W3160" s="47">
        <v>1</v>
      </c>
      <c r="X3160" s="47">
        <v>1</v>
      </c>
      <c r="Y3160" s="47">
        <v>1</v>
      </c>
      <c r="Z3160" s="75">
        <v>40855.637881944444</v>
      </c>
      <c r="AA3160" s="6" t="s">
        <v>433</v>
      </c>
      <c r="AB3160" s="47" t="s">
        <v>2668</v>
      </c>
      <c r="AC3160" s="47" t="s">
        <v>13830</v>
      </c>
      <c r="AD3160" s="47" t="s">
        <v>2847</v>
      </c>
      <c r="AE3160" s="47" t="s">
        <v>13834</v>
      </c>
      <c r="AF3160" s="6" t="s">
        <v>13835</v>
      </c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</row>
    <row r="3161" spans="1:43" s="1" customFormat="1" ht="15.75" x14ac:dyDescent="0.25">
      <c r="A3161" s="47">
        <v>3165</v>
      </c>
      <c r="B3161" s="47" t="s">
        <v>13836</v>
      </c>
      <c r="C3161" s="47" t="s">
        <v>1735</v>
      </c>
      <c r="D3161" s="69" t="s">
        <v>4510</v>
      </c>
      <c r="E3161" s="47">
        <v>2004</v>
      </c>
      <c r="F3161" s="69" t="s">
        <v>427</v>
      </c>
      <c r="G3161" s="69" t="s">
        <v>4529</v>
      </c>
      <c r="H3161" s="69" t="s">
        <v>904</v>
      </c>
      <c r="I3161" s="70">
        <v>308.8659116143391</v>
      </c>
      <c r="J3161" s="47" t="s">
        <v>430</v>
      </c>
      <c r="K3161" s="47">
        <v>9.1265625160405897</v>
      </c>
      <c r="L3161" s="71"/>
      <c r="M3161" s="47">
        <v>75</v>
      </c>
      <c r="N3161" s="48">
        <f t="shared" si="295"/>
        <v>0</v>
      </c>
      <c r="O3161" s="48">
        <f t="shared" si="296"/>
        <v>0</v>
      </c>
      <c r="P3161" s="72">
        <f t="shared" si="297"/>
        <v>0</v>
      </c>
      <c r="Q3161" s="73">
        <f t="shared" si="298"/>
        <v>0</v>
      </c>
      <c r="R3161" s="48">
        <f t="shared" si="299"/>
        <v>0</v>
      </c>
      <c r="S3161" s="74">
        <f t="shared" si="300"/>
        <v>55</v>
      </c>
      <c r="T3161" s="6" t="s">
        <v>431</v>
      </c>
      <c r="U3161" s="47" t="s">
        <v>432</v>
      </c>
      <c r="V3161" s="47">
        <v>1</v>
      </c>
      <c r="W3161" s="47">
        <v>1</v>
      </c>
      <c r="X3161" s="47">
        <v>1</v>
      </c>
      <c r="Y3161" s="47">
        <v>1</v>
      </c>
      <c r="Z3161" s="75">
        <v>40855.637881944444</v>
      </c>
      <c r="AA3161" s="6" t="s">
        <v>433</v>
      </c>
      <c r="AB3161" s="47" t="s">
        <v>4314</v>
      </c>
      <c r="AC3161" s="47" t="s">
        <v>4564</v>
      </c>
      <c r="AD3161" s="47" t="s">
        <v>13837</v>
      </c>
      <c r="AE3161" s="47" t="s">
        <v>13838</v>
      </c>
      <c r="AF3161" s="6" t="s">
        <v>13839</v>
      </c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</row>
    <row r="3162" spans="1:43" s="1" customFormat="1" ht="15.75" x14ac:dyDescent="0.25">
      <c r="A3162" s="47">
        <v>3166</v>
      </c>
      <c r="B3162" s="47" t="s">
        <v>13840</v>
      </c>
      <c r="C3162" s="47" t="s">
        <v>1735</v>
      </c>
      <c r="D3162" s="69" t="s">
        <v>4510</v>
      </c>
      <c r="E3162" s="47">
        <v>2004</v>
      </c>
      <c r="F3162" s="69" t="s">
        <v>427</v>
      </c>
      <c r="G3162" s="69" t="s">
        <v>4529</v>
      </c>
      <c r="H3162" s="69" t="s">
        <v>904</v>
      </c>
      <c r="I3162" s="70">
        <v>298.29937701839742</v>
      </c>
      <c r="J3162" s="47" t="s">
        <v>430</v>
      </c>
      <c r="K3162" s="47">
        <v>9.1268581815132102</v>
      </c>
      <c r="L3162" s="71"/>
      <c r="M3162" s="47">
        <v>75</v>
      </c>
      <c r="N3162" s="48">
        <f t="shared" si="295"/>
        <v>0</v>
      </c>
      <c r="O3162" s="48">
        <f t="shared" si="296"/>
        <v>0</v>
      </c>
      <c r="P3162" s="72">
        <f t="shared" si="297"/>
        <v>0</v>
      </c>
      <c r="Q3162" s="73">
        <f t="shared" si="298"/>
        <v>0</v>
      </c>
      <c r="R3162" s="48">
        <f t="shared" si="299"/>
        <v>0</v>
      </c>
      <c r="S3162" s="74">
        <f t="shared" si="300"/>
        <v>55</v>
      </c>
      <c r="T3162" s="6" t="s">
        <v>431</v>
      </c>
      <c r="U3162" s="47" t="s">
        <v>432</v>
      </c>
      <c r="V3162" s="47">
        <v>1</v>
      </c>
      <c r="W3162" s="47">
        <v>1</v>
      </c>
      <c r="X3162" s="47">
        <v>1</v>
      </c>
      <c r="Y3162" s="47">
        <v>1</v>
      </c>
      <c r="Z3162" s="75">
        <v>40855.637881944444</v>
      </c>
      <c r="AA3162" s="6" t="s">
        <v>433</v>
      </c>
      <c r="AB3162" s="47" t="s">
        <v>4314</v>
      </c>
      <c r="AC3162" s="47" t="s">
        <v>13837</v>
      </c>
      <c r="AD3162" s="47" t="s">
        <v>13841</v>
      </c>
      <c r="AE3162" s="47" t="s">
        <v>13842</v>
      </c>
      <c r="AF3162" s="6" t="s">
        <v>13843</v>
      </c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</row>
    <row r="3163" spans="1:43" s="1" customFormat="1" ht="15.75" x14ac:dyDescent="0.25">
      <c r="A3163" s="47">
        <v>3167</v>
      </c>
      <c r="B3163" s="47" t="s">
        <v>13844</v>
      </c>
      <c r="C3163" s="47" t="s">
        <v>1735</v>
      </c>
      <c r="D3163" s="69" t="s">
        <v>4510</v>
      </c>
      <c r="E3163" s="47">
        <v>2004</v>
      </c>
      <c r="F3163" s="69" t="s">
        <v>427</v>
      </c>
      <c r="G3163" s="69" t="s">
        <v>4529</v>
      </c>
      <c r="H3163" s="69" t="s">
        <v>904</v>
      </c>
      <c r="I3163" s="70">
        <v>274.05297278019361</v>
      </c>
      <c r="J3163" s="47" t="s">
        <v>430</v>
      </c>
      <c r="K3163" s="47">
        <v>9.1271538469858307</v>
      </c>
      <c r="L3163" s="71"/>
      <c r="M3163" s="47">
        <v>75</v>
      </c>
      <c r="N3163" s="48">
        <f t="shared" ref="N3163:N3226" si="301">IF(K3163=4,100,IF(K3163=6,140,IF(K3163=8,160,IF(K3163=10,180,IF(K3163=12,200,IF(K3163=14,225,IF(K3163=16,275,IF(K3163=18,350,0))))))))</f>
        <v>0</v>
      </c>
      <c r="O3163" s="48">
        <f t="shared" si="296"/>
        <v>0</v>
      </c>
      <c r="P3163" s="72">
        <f t="shared" si="297"/>
        <v>0</v>
      </c>
      <c r="Q3163" s="73">
        <f t="shared" si="298"/>
        <v>0</v>
      </c>
      <c r="R3163" s="48">
        <f t="shared" si="299"/>
        <v>0</v>
      </c>
      <c r="S3163" s="74">
        <f t="shared" si="300"/>
        <v>55</v>
      </c>
      <c r="T3163" s="6" t="s">
        <v>431</v>
      </c>
      <c r="U3163" s="47" t="s">
        <v>432</v>
      </c>
      <c r="V3163" s="47">
        <v>1</v>
      </c>
      <c r="W3163" s="47">
        <v>1</v>
      </c>
      <c r="X3163" s="47">
        <v>1</v>
      </c>
      <c r="Y3163" s="47">
        <v>1</v>
      </c>
      <c r="Z3163" s="75">
        <v>40855.637881944444</v>
      </c>
      <c r="AA3163" s="6" t="s">
        <v>433</v>
      </c>
      <c r="AB3163" s="47" t="s">
        <v>4314</v>
      </c>
      <c r="AC3163" s="47" t="s">
        <v>13841</v>
      </c>
      <c r="AD3163" s="47" t="s">
        <v>13845</v>
      </c>
      <c r="AE3163" s="47" t="s">
        <v>13846</v>
      </c>
      <c r="AF3163" s="6" t="s">
        <v>13847</v>
      </c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</row>
    <row r="3164" spans="1:43" s="1" customFormat="1" ht="15.75" x14ac:dyDescent="0.25">
      <c r="A3164" s="47">
        <v>3168</v>
      </c>
      <c r="B3164" s="47" t="s">
        <v>13848</v>
      </c>
      <c r="C3164" s="47" t="s">
        <v>1735</v>
      </c>
      <c r="D3164" s="69" t="s">
        <v>4510</v>
      </c>
      <c r="E3164" s="47">
        <v>2004</v>
      </c>
      <c r="F3164" s="69" t="s">
        <v>427</v>
      </c>
      <c r="G3164" s="69" t="s">
        <v>4529</v>
      </c>
      <c r="H3164" s="69" t="s">
        <v>904</v>
      </c>
      <c r="I3164" s="70">
        <v>368.60476541784959</v>
      </c>
      <c r="J3164" s="47" t="s">
        <v>430</v>
      </c>
      <c r="K3164" s="47">
        <v>9.1274495124584405</v>
      </c>
      <c r="L3164" s="71"/>
      <c r="M3164" s="47">
        <v>75</v>
      </c>
      <c r="N3164" s="48">
        <f t="shared" si="301"/>
        <v>0</v>
      </c>
      <c r="O3164" s="48">
        <f t="shared" si="296"/>
        <v>0</v>
      </c>
      <c r="P3164" s="72">
        <f t="shared" si="297"/>
        <v>0</v>
      </c>
      <c r="Q3164" s="73">
        <f t="shared" si="298"/>
        <v>0</v>
      </c>
      <c r="R3164" s="48">
        <f t="shared" si="299"/>
        <v>0</v>
      </c>
      <c r="S3164" s="74">
        <f t="shared" si="300"/>
        <v>55</v>
      </c>
      <c r="T3164" s="6" t="s">
        <v>431</v>
      </c>
      <c r="U3164" s="47" t="s">
        <v>432</v>
      </c>
      <c r="V3164" s="47">
        <v>1</v>
      </c>
      <c r="W3164" s="47">
        <v>1</v>
      </c>
      <c r="X3164" s="47">
        <v>1</v>
      </c>
      <c r="Y3164" s="47">
        <v>1</v>
      </c>
      <c r="Z3164" s="75">
        <v>40855.637881944444</v>
      </c>
      <c r="AA3164" s="6" t="s">
        <v>433</v>
      </c>
      <c r="AB3164" s="47" t="s">
        <v>4314</v>
      </c>
      <c r="AC3164" s="47" t="s">
        <v>13845</v>
      </c>
      <c r="AD3164" s="47" t="s">
        <v>4559</v>
      </c>
      <c r="AE3164" s="47" t="s">
        <v>13849</v>
      </c>
      <c r="AF3164" s="6" t="s">
        <v>13850</v>
      </c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</row>
    <row r="3165" spans="1:43" s="1" customFormat="1" ht="15.75" x14ac:dyDescent="0.25">
      <c r="A3165" s="47">
        <v>3169</v>
      </c>
      <c r="B3165" s="47" t="s">
        <v>13851</v>
      </c>
      <c r="C3165" s="47" t="s">
        <v>1735</v>
      </c>
      <c r="D3165" s="69" t="s">
        <v>4510</v>
      </c>
      <c r="E3165" s="47">
        <v>2004</v>
      </c>
      <c r="F3165" s="69" t="s">
        <v>4511</v>
      </c>
      <c r="G3165" s="69" t="s">
        <v>427</v>
      </c>
      <c r="H3165" s="69" t="s">
        <v>904</v>
      </c>
      <c r="I3165" s="70">
        <v>277.75175541067489</v>
      </c>
      <c r="J3165" s="47" t="s">
        <v>430</v>
      </c>
      <c r="K3165" s="47">
        <v>9.1277451779310592</v>
      </c>
      <c r="L3165" s="71"/>
      <c r="M3165" s="47">
        <v>75</v>
      </c>
      <c r="N3165" s="48">
        <f t="shared" si="301"/>
        <v>0</v>
      </c>
      <c r="O3165" s="48">
        <f t="shared" si="296"/>
        <v>0</v>
      </c>
      <c r="P3165" s="72">
        <f t="shared" si="297"/>
        <v>0</v>
      </c>
      <c r="Q3165" s="73">
        <f t="shared" si="298"/>
        <v>0</v>
      </c>
      <c r="R3165" s="48">
        <f t="shared" si="299"/>
        <v>0</v>
      </c>
      <c r="S3165" s="74">
        <f t="shared" si="300"/>
        <v>55</v>
      </c>
      <c r="T3165" s="6" t="s">
        <v>431</v>
      </c>
      <c r="U3165" s="47" t="s">
        <v>432</v>
      </c>
      <c r="V3165" s="47">
        <v>1</v>
      </c>
      <c r="W3165" s="47">
        <v>1</v>
      </c>
      <c r="X3165" s="47">
        <v>1</v>
      </c>
      <c r="Y3165" s="47">
        <v>1</v>
      </c>
      <c r="Z3165" s="75">
        <v>40855.637881944444</v>
      </c>
      <c r="AA3165" s="6" t="s">
        <v>433</v>
      </c>
      <c r="AB3165" s="47" t="s">
        <v>4314</v>
      </c>
      <c r="AC3165" s="47" t="s">
        <v>4512</v>
      </c>
      <c r="AD3165" s="47" t="s">
        <v>11083</v>
      </c>
      <c r="AE3165" s="47" t="s">
        <v>13852</v>
      </c>
      <c r="AF3165" s="6" t="s">
        <v>13853</v>
      </c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</row>
    <row r="3166" spans="1:43" s="1" customFormat="1" ht="15.75" x14ac:dyDescent="0.25">
      <c r="A3166" s="47">
        <v>3170</v>
      </c>
      <c r="B3166" s="47" t="s">
        <v>13854</v>
      </c>
      <c r="C3166" s="47" t="s">
        <v>1481</v>
      </c>
      <c r="D3166" s="69" t="s">
        <v>4439</v>
      </c>
      <c r="E3166" s="47">
        <v>2004</v>
      </c>
      <c r="F3166" s="69" t="s">
        <v>1484</v>
      </c>
      <c r="G3166" s="69" t="s">
        <v>1483</v>
      </c>
      <c r="H3166" s="69" t="s">
        <v>451</v>
      </c>
      <c r="I3166" s="70">
        <v>26.00009104198471</v>
      </c>
      <c r="J3166" s="47" t="s">
        <v>430</v>
      </c>
      <c r="K3166" s="47">
        <v>9.1280408434036708</v>
      </c>
      <c r="L3166" s="71"/>
      <c r="M3166" s="47">
        <v>75</v>
      </c>
      <c r="N3166" s="48">
        <f t="shared" si="301"/>
        <v>0</v>
      </c>
      <c r="O3166" s="48">
        <f t="shared" si="296"/>
        <v>0</v>
      </c>
      <c r="P3166" s="72">
        <f t="shared" si="297"/>
        <v>0</v>
      </c>
      <c r="Q3166" s="73">
        <f t="shared" si="298"/>
        <v>0</v>
      </c>
      <c r="R3166" s="48">
        <f t="shared" si="299"/>
        <v>0</v>
      </c>
      <c r="S3166" s="74">
        <f t="shared" si="300"/>
        <v>55</v>
      </c>
      <c r="T3166" s="6" t="s">
        <v>431</v>
      </c>
      <c r="U3166" s="47" t="s">
        <v>432</v>
      </c>
      <c r="V3166" s="47">
        <v>1</v>
      </c>
      <c r="W3166" s="47">
        <v>1</v>
      </c>
      <c r="X3166" s="47">
        <v>1</v>
      </c>
      <c r="Y3166" s="47">
        <v>1</v>
      </c>
      <c r="Z3166" s="75">
        <v>40855.637881944444</v>
      </c>
      <c r="AA3166" s="6" t="s">
        <v>433</v>
      </c>
      <c r="AB3166" s="47" t="s">
        <v>4440</v>
      </c>
      <c r="AC3166" s="47" t="s">
        <v>5106</v>
      </c>
      <c r="AD3166" s="47" t="s">
        <v>4506</v>
      </c>
      <c r="AE3166" s="47" t="s">
        <v>13855</v>
      </c>
      <c r="AF3166" s="6" t="s">
        <v>13856</v>
      </c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</row>
    <row r="3167" spans="1:43" s="1" customFormat="1" ht="31.5" x14ac:dyDescent="0.25">
      <c r="A3167" s="47">
        <v>3171</v>
      </c>
      <c r="B3167" s="47" t="s">
        <v>13857</v>
      </c>
      <c r="C3167" s="47" t="s">
        <v>1496</v>
      </c>
      <c r="D3167" s="69" t="s">
        <v>4388</v>
      </c>
      <c r="E3167" s="47">
        <v>2004</v>
      </c>
      <c r="F3167" s="69" t="s">
        <v>1500</v>
      </c>
      <c r="G3167" s="69" t="s">
        <v>451</v>
      </c>
      <c r="H3167" s="69" t="s">
        <v>451</v>
      </c>
      <c r="I3167" s="70">
        <v>184.94427737650179</v>
      </c>
      <c r="J3167" s="47" t="s">
        <v>430</v>
      </c>
      <c r="K3167" s="47">
        <v>9.1283365088762896</v>
      </c>
      <c r="L3167" s="71"/>
      <c r="M3167" s="47">
        <v>75</v>
      </c>
      <c r="N3167" s="48">
        <f t="shared" si="301"/>
        <v>0</v>
      </c>
      <c r="O3167" s="48">
        <f t="shared" si="296"/>
        <v>0</v>
      </c>
      <c r="P3167" s="72">
        <f t="shared" si="297"/>
        <v>0</v>
      </c>
      <c r="Q3167" s="73">
        <f t="shared" si="298"/>
        <v>0</v>
      </c>
      <c r="R3167" s="48">
        <f t="shared" si="299"/>
        <v>0</v>
      </c>
      <c r="S3167" s="74">
        <f t="shared" si="300"/>
        <v>55</v>
      </c>
      <c r="T3167" s="6" t="s">
        <v>431</v>
      </c>
      <c r="U3167" s="47" t="s">
        <v>432</v>
      </c>
      <c r="V3167" s="47">
        <v>1</v>
      </c>
      <c r="W3167" s="47">
        <v>1</v>
      </c>
      <c r="X3167" s="47">
        <v>1</v>
      </c>
      <c r="Y3167" s="47">
        <v>1</v>
      </c>
      <c r="Z3167" s="75">
        <v>40855.637881944444</v>
      </c>
      <c r="AA3167" s="6" t="s">
        <v>433</v>
      </c>
      <c r="AB3167" s="47" t="s">
        <v>431</v>
      </c>
      <c r="AC3167" s="47" t="s">
        <v>4418</v>
      </c>
      <c r="AD3167" s="47" t="s">
        <v>4413</v>
      </c>
      <c r="AE3167" s="47" t="s">
        <v>13858</v>
      </c>
      <c r="AF3167" s="6" t="s">
        <v>13859</v>
      </c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</row>
    <row r="3168" spans="1:43" s="1" customFormat="1" ht="31.5" x14ac:dyDescent="0.25">
      <c r="A3168" s="47">
        <v>3172</v>
      </c>
      <c r="B3168" s="47" t="s">
        <v>13860</v>
      </c>
      <c r="C3168" s="47" t="s">
        <v>4354</v>
      </c>
      <c r="D3168" s="69" t="s">
        <v>4388</v>
      </c>
      <c r="E3168" s="47">
        <v>2004</v>
      </c>
      <c r="F3168" s="69" t="s">
        <v>1500</v>
      </c>
      <c r="G3168" s="69" t="s">
        <v>451</v>
      </c>
      <c r="H3168" s="69" t="s">
        <v>451</v>
      </c>
      <c r="I3168" s="70">
        <v>52.872823616287199</v>
      </c>
      <c r="J3168" s="47" t="s">
        <v>430</v>
      </c>
      <c r="K3168" s="47">
        <v>9.1286321743488994</v>
      </c>
      <c r="L3168" s="71"/>
      <c r="M3168" s="47">
        <v>75</v>
      </c>
      <c r="N3168" s="48">
        <f t="shared" si="301"/>
        <v>0</v>
      </c>
      <c r="O3168" s="48">
        <f t="shared" si="296"/>
        <v>0</v>
      </c>
      <c r="P3168" s="72">
        <f t="shared" si="297"/>
        <v>0</v>
      </c>
      <c r="Q3168" s="73">
        <f t="shared" si="298"/>
        <v>0</v>
      </c>
      <c r="R3168" s="48">
        <f t="shared" si="299"/>
        <v>0</v>
      </c>
      <c r="S3168" s="74">
        <f t="shared" si="300"/>
        <v>55</v>
      </c>
      <c r="T3168" s="6" t="s">
        <v>431</v>
      </c>
      <c r="U3168" s="47" t="s">
        <v>432</v>
      </c>
      <c r="V3168" s="47">
        <v>1</v>
      </c>
      <c r="W3168" s="47">
        <v>1</v>
      </c>
      <c r="X3168" s="47">
        <v>1</v>
      </c>
      <c r="Y3168" s="47">
        <v>1</v>
      </c>
      <c r="Z3168" s="75">
        <v>40855.637881944444</v>
      </c>
      <c r="AA3168" s="6" t="s">
        <v>433</v>
      </c>
      <c r="AB3168" s="47" t="s">
        <v>431</v>
      </c>
      <c r="AC3168" s="47" t="s">
        <v>4413</v>
      </c>
      <c r="AD3168" s="47"/>
      <c r="AE3168" s="47" t="s">
        <v>13861</v>
      </c>
      <c r="AF3168" s="6" t="s">
        <v>13862</v>
      </c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</row>
    <row r="3169" spans="1:43" s="1" customFormat="1" ht="31.5" x14ac:dyDescent="0.25">
      <c r="A3169" s="47">
        <v>3173</v>
      </c>
      <c r="B3169" s="47" t="s">
        <v>13863</v>
      </c>
      <c r="C3169" s="47" t="s">
        <v>1496</v>
      </c>
      <c r="D3169" s="69" t="s">
        <v>4388</v>
      </c>
      <c r="E3169" s="47">
        <v>2004</v>
      </c>
      <c r="F3169" s="69" t="s">
        <v>1500</v>
      </c>
      <c r="G3169" s="69" t="s">
        <v>451</v>
      </c>
      <c r="H3169" s="69" t="s">
        <v>451</v>
      </c>
      <c r="I3169" s="70">
        <v>322.71213327283692</v>
      </c>
      <c r="J3169" s="47" t="s">
        <v>430</v>
      </c>
      <c r="K3169" s="47">
        <v>9.1289278398215199</v>
      </c>
      <c r="L3169" s="71"/>
      <c r="M3169" s="47">
        <v>75</v>
      </c>
      <c r="N3169" s="48">
        <f t="shared" si="301"/>
        <v>0</v>
      </c>
      <c r="O3169" s="48">
        <f t="shared" si="296"/>
        <v>0</v>
      </c>
      <c r="P3169" s="72">
        <f t="shared" si="297"/>
        <v>0</v>
      </c>
      <c r="Q3169" s="73">
        <f t="shared" si="298"/>
        <v>0</v>
      </c>
      <c r="R3169" s="48">
        <f t="shared" si="299"/>
        <v>0</v>
      </c>
      <c r="S3169" s="74">
        <f t="shared" si="300"/>
        <v>55</v>
      </c>
      <c r="T3169" s="6" t="s">
        <v>431</v>
      </c>
      <c r="U3169" s="47" t="s">
        <v>432</v>
      </c>
      <c r="V3169" s="47">
        <v>1</v>
      </c>
      <c r="W3169" s="47">
        <v>1</v>
      </c>
      <c r="X3169" s="47">
        <v>1</v>
      </c>
      <c r="Y3169" s="47">
        <v>1</v>
      </c>
      <c r="Z3169" s="75">
        <v>40855.637881944444</v>
      </c>
      <c r="AA3169" s="6" t="s">
        <v>433</v>
      </c>
      <c r="AB3169" s="47" t="s">
        <v>431</v>
      </c>
      <c r="AC3169" s="47" t="s">
        <v>4418</v>
      </c>
      <c r="AD3169" s="47" t="s">
        <v>13864</v>
      </c>
      <c r="AE3169" s="47" t="s">
        <v>13865</v>
      </c>
      <c r="AF3169" s="6" t="s">
        <v>13866</v>
      </c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</row>
    <row r="3170" spans="1:43" s="1" customFormat="1" ht="31.5" x14ac:dyDescent="0.25">
      <c r="A3170" s="47">
        <v>3174</v>
      </c>
      <c r="B3170" s="47" t="s">
        <v>13867</v>
      </c>
      <c r="C3170" s="47" t="s">
        <v>1496</v>
      </c>
      <c r="D3170" s="69" t="s">
        <v>4388</v>
      </c>
      <c r="E3170" s="47">
        <v>2004</v>
      </c>
      <c r="F3170" s="69" t="s">
        <v>1500</v>
      </c>
      <c r="G3170" s="69" t="s">
        <v>451</v>
      </c>
      <c r="H3170" s="69" t="s">
        <v>451</v>
      </c>
      <c r="I3170" s="70">
        <v>524.58321968313203</v>
      </c>
      <c r="J3170" s="47" t="s">
        <v>430</v>
      </c>
      <c r="K3170" s="47">
        <v>9.1292235052941297</v>
      </c>
      <c r="L3170" s="71"/>
      <c r="M3170" s="47">
        <v>75</v>
      </c>
      <c r="N3170" s="48">
        <f t="shared" si="301"/>
        <v>0</v>
      </c>
      <c r="O3170" s="48">
        <f t="shared" si="296"/>
        <v>0</v>
      </c>
      <c r="P3170" s="72">
        <f t="shared" si="297"/>
        <v>0</v>
      </c>
      <c r="Q3170" s="73">
        <f t="shared" si="298"/>
        <v>0</v>
      </c>
      <c r="R3170" s="48">
        <f t="shared" si="299"/>
        <v>0</v>
      </c>
      <c r="S3170" s="74">
        <f t="shared" si="300"/>
        <v>55</v>
      </c>
      <c r="T3170" s="6" t="s">
        <v>431</v>
      </c>
      <c r="U3170" s="47" t="s">
        <v>432</v>
      </c>
      <c r="V3170" s="47">
        <v>1</v>
      </c>
      <c r="W3170" s="47">
        <v>1</v>
      </c>
      <c r="X3170" s="47">
        <v>1</v>
      </c>
      <c r="Y3170" s="47">
        <v>1</v>
      </c>
      <c r="Z3170" s="75">
        <v>40855.637881944444</v>
      </c>
      <c r="AA3170" s="6" t="s">
        <v>433</v>
      </c>
      <c r="AB3170" s="47" t="s">
        <v>431</v>
      </c>
      <c r="AC3170" s="47" t="s">
        <v>13864</v>
      </c>
      <c r="AD3170" s="47" t="s">
        <v>13868</v>
      </c>
      <c r="AE3170" s="47" t="s">
        <v>13869</v>
      </c>
      <c r="AF3170" s="6" t="s">
        <v>13870</v>
      </c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</row>
    <row r="3171" spans="1:43" s="1" customFormat="1" ht="31.5" x14ac:dyDescent="0.25">
      <c r="A3171" s="47">
        <v>3175</v>
      </c>
      <c r="B3171" s="47" t="s">
        <v>13871</v>
      </c>
      <c r="C3171" s="47" t="s">
        <v>4354</v>
      </c>
      <c r="D3171" s="69" t="s">
        <v>4388</v>
      </c>
      <c r="E3171" s="47">
        <v>2004</v>
      </c>
      <c r="F3171" s="69" t="s">
        <v>1500</v>
      </c>
      <c r="G3171" s="69" t="s">
        <v>451</v>
      </c>
      <c r="H3171" s="69" t="s">
        <v>451</v>
      </c>
      <c r="I3171" s="70">
        <v>21.706623297728971</v>
      </c>
      <c r="J3171" s="47" t="s">
        <v>430</v>
      </c>
      <c r="K3171" s="47">
        <v>9.1295191707667502</v>
      </c>
      <c r="L3171" s="71"/>
      <c r="M3171" s="47">
        <v>75</v>
      </c>
      <c r="N3171" s="48">
        <f t="shared" si="301"/>
        <v>0</v>
      </c>
      <c r="O3171" s="48">
        <f t="shared" si="296"/>
        <v>0</v>
      </c>
      <c r="P3171" s="72">
        <f t="shared" si="297"/>
        <v>0</v>
      </c>
      <c r="Q3171" s="73">
        <f t="shared" si="298"/>
        <v>0</v>
      </c>
      <c r="R3171" s="48">
        <f t="shared" si="299"/>
        <v>0</v>
      </c>
      <c r="S3171" s="74">
        <f t="shared" si="300"/>
        <v>55</v>
      </c>
      <c r="T3171" s="6" t="s">
        <v>431</v>
      </c>
      <c r="U3171" s="47" t="s">
        <v>432</v>
      </c>
      <c r="V3171" s="47">
        <v>1</v>
      </c>
      <c r="W3171" s="47">
        <v>1</v>
      </c>
      <c r="X3171" s="47">
        <v>1</v>
      </c>
      <c r="Y3171" s="47">
        <v>1</v>
      </c>
      <c r="Z3171" s="75">
        <v>40855.637881944444</v>
      </c>
      <c r="AA3171" s="6" t="s">
        <v>433</v>
      </c>
      <c r="AB3171" s="47" t="s">
        <v>431</v>
      </c>
      <c r="AC3171" s="47" t="s">
        <v>4401</v>
      </c>
      <c r="AD3171" s="47" t="s">
        <v>4397</v>
      </c>
      <c r="AE3171" s="47" t="s">
        <v>13872</v>
      </c>
      <c r="AF3171" s="6" t="s">
        <v>13873</v>
      </c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</row>
    <row r="3172" spans="1:43" s="1" customFormat="1" ht="31.5" x14ac:dyDescent="0.25">
      <c r="A3172" s="47">
        <v>3176</v>
      </c>
      <c r="B3172" s="47" t="s">
        <v>13874</v>
      </c>
      <c r="C3172" s="47" t="s">
        <v>4354</v>
      </c>
      <c r="D3172" s="69" t="s">
        <v>4388</v>
      </c>
      <c r="E3172" s="47">
        <v>2004</v>
      </c>
      <c r="F3172" s="69" t="s">
        <v>1500</v>
      </c>
      <c r="G3172" s="69" t="s">
        <v>451</v>
      </c>
      <c r="H3172" s="69" t="s">
        <v>451</v>
      </c>
      <c r="I3172" s="70">
        <v>15.4907359039758</v>
      </c>
      <c r="J3172" s="47" t="s">
        <v>430</v>
      </c>
      <c r="K3172" s="47">
        <v>9.1298148362393601</v>
      </c>
      <c r="L3172" s="71"/>
      <c r="M3172" s="47">
        <v>75</v>
      </c>
      <c r="N3172" s="48">
        <f t="shared" si="301"/>
        <v>0</v>
      </c>
      <c r="O3172" s="48">
        <f t="shared" si="296"/>
        <v>0</v>
      </c>
      <c r="P3172" s="72">
        <f t="shared" si="297"/>
        <v>0</v>
      </c>
      <c r="Q3172" s="73">
        <f t="shared" si="298"/>
        <v>0</v>
      </c>
      <c r="R3172" s="48">
        <f t="shared" si="299"/>
        <v>0</v>
      </c>
      <c r="S3172" s="74">
        <f t="shared" si="300"/>
        <v>55</v>
      </c>
      <c r="T3172" s="6" t="s">
        <v>431</v>
      </c>
      <c r="U3172" s="47" t="s">
        <v>432</v>
      </c>
      <c r="V3172" s="47">
        <v>1</v>
      </c>
      <c r="W3172" s="47">
        <v>1</v>
      </c>
      <c r="X3172" s="47">
        <v>1</v>
      </c>
      <c r="Y3172" s="47">
        <v>1</v>
      </c>
      <c r="Z3172" s="75">
        <v>40855.637881944444</v>
      </c>
      <c r="AA3172" s="6" t="s">
        <v>433</v>
      </c>
      <c r="AB3172" s="47" t="s">
        <v>431</v>
      </c>
      <c r="AC3172" s="47" t="s">
        <v>4393</v>
      </c>
      <c r="AD3172" s="47"/>
      <c r="AE3172" s="47" t="s">
        <v>13875</v>
      </c>
      <c r="AF3172" s="6" t="s">
        <v>13876</v>
      </c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</row>
    <row r="3173" spans="1:43" s="1" customFormat="1" ht="31.5" x14ac:dyDescent="0.25">
      <c r="A3173" s="47">
        <v>3177</v>
      </c>
      <c r="B3173" s="47" t="s">
        <v>13877</v>
      </c>
      <c r="C3173" s="47" t="s">
        <v>4354</v>
      </c>
      <c r="D3173" s="69" t="s">
        <v>4388</v>
      </c>
      <c r="E3173" s="47">
        <v>2004</v>
      </c>
      <c r="F3173" s="69" t="s">
        <v>1500</v>
      </c>
      <c r="G3173" s="69" t="s">
        <v>451</v>
      </c>
      <c r="H3173" s="69" t="s">
        <v>451</v>
      </c>
      <c r="I3173" s="70">
        <v>12.88511784608842</v>
      </c>
      <c r="J3173" s="47" t="s">
        <v>430</v>
      </c>
      <c r="K3173" s="47">
        <v>9.1301105017119806</v>
      </c>
      <c r="L3173" s="71"/>
      <c r="M3173" s="47">
        <v>75</v>
      </c>
      <c r="N3173" s="48">
        <f t="shared" si="301"/>
        <v>0</v>
      </c>
      <c r="O3173" s="48">
        <f t="shared" si="296"/>
        <v>0</v>
      </c>
      <c r="P3173" s="72">
        <f t="shared" si="297"/>
        <v>0</v>
      </c>
      <c r="Q3173" s="73">
        <f t="shared" si="298"/>
        <v>0</v>
      </c>
      <c r="R3173" s="48">
        <f t="shared" si="299"/>
        <v>0</v>
      </c>
      <c r="S3173" s="74">
        <f t="shared" si="300"/>
        <v>55</v>
      </c>
      <c r="T3173" s="6" t="s">
        <v>431</v>
      </c>
      <c r="U3173" s="47" t="s">
        <v>432</v>
      </c>
      <c r="V3173" s="47">
        <v>1</v>
      </c>
      <c r="W3173" s="47">
        <v>1</v>
      </c>
      <c r="X3173" s="47">
        <v>1</v>
      </c>
      <c r="Y3173" s="47">
        <v>1</v>
      </c>
      <c r="Z3173" s="75">
        <v>40855.637881944444</v>
      </c>
      <c r="AA3173" s="6" t="s">
        <v>433</v>
      </c>
      <c r="AB3173" s="47" t="s">
        <v>431</v>
      </c>
      <c r="AC3173" s="47" t="s">
        <v>4389</v>
      </c>
      <c r="AD3173" s="47"/>
      <c r="AE3173" s="47" t="s">
        <v>13878</v>
      </c>
      <c r="AF3173" s="6" t="s">
        <v>13879</v>
      </c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</row>
    <row r="3174" spans="1:43" s="1" customFormat="1" ht="31.5" x14ac:dyDescent="0.25">
      <c r="A3174" s="47">
        <v>3178</v>
      </c>
      <c r="B3174" s="47" t="s">
        <v>13880</v>
      </c>
      <c r="C3174" s="47" t="s">
        <v>4354</v>
      </c>
      <c r="D3174" s="69" t="s">
        <v>4388</v>
      </c>
      <c r="E3174" s="47">
        <v>2004</v>
      </c>
      <c r="F3174" s="69" t="s">
        <v>1500</v>
      </c>
      <c r="G3174" s="69" t="s">
        <v>451</v>
      </c>
      <c r="H3174" s="69" t="s">
        <v>451</v>
      </c>
      <c r="I3174" s="70">
        <v>249.24127453017169</v>
      </c>
      <c r="J3174" s="47" t="s">
        <v>430</v>
      </c>
      <c r="K3174" s="47">
        <v>9.1304061671845904</v>
      </c>
      <c r="L3174" s="71"/>
      <c r="M3174" s="47">
        <v>75</v>
      </c>
      <c r="N3174" s="48">
        <f t="shared" si="301"/>
        <v>0</v>
      </c>
      <c r="O3174" s="48">
        <f t="shared" si="296"/>
        <v>0</v>
      </c>
      <c r="P3174" s="72">
        <f t="shared" si="297"/>
        <v>0</v>
      </c>
      <c r="Q3174" s="73">
        <f t="shared" si="298"/>
        <v>0</v>
      </c>
      <c r="R3174" s="48">
        <f t="shared" si="299"/>
        <v>0</v>
      </c>
      <c r="S3174" s="74">
        <f t="shared" si="300"/>
        <v>55</v>
      </c>
      <c r="T3174" s="6" t="s">
        <v>431</v>
      </c>
      <c r="U3174" s="47" t="s">
        <v>432</v>
      </c>
      <c r="V3174" s="47">
        <v>1</v>
      </c>
      <c r="W3174" s="47">
        <v>1</v>
      </c>
      <c r="X3174" s="47">
        <v>1</v>
      </c>
      <c r="Y3174" s="47">
        <v>1</v>
      </c>
      <c r="Z3174" s="75">
        <v>40855.63789351852</v>
      </c>
      <c r="AA3174" s="6" t="s">
        <v>433</v>
      </c>
      <c r="AB3174" s="47" t="s">
        <v>431</v>
      </c>
      <c r="AC3174" s="47" t="s">
        <v>4397</v>
      </c>
      <c r="AD3174" s="47" t="s">
        <v>13868</v>
      </c>
      <c r="AE3174" s="47" t="s">
        <v>13881</v>
      </c>
      <c r="AF3174" s="6" t="s">
        <v>13882</v>
      </c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</row>
    <row r="3175" spans="1:43" s="1" customFormat="1" ht="31.5" x14ac:dyDescent="0.25">
      <c r="A3175" s="47">
        <v>3179</v>
      </c>
      <c r="B3175" s="47" t="s">
        <v>13883</v>
      </c>
      <c r="C3175" s="47" t="s">
        <v>1639</v>
      </c>
      <c r="D3175" s="69" t="s">
        <v>1640</v>
      </c>
      <c r="E3175" s="47">
        <v>2005</v>
      </c>
      <c r="F3175" s="69" t="s">
        <v>1641</v>
      </c>
      <c r="G3175" s="69" t="s">
        <v>1642</v>
      </c>
      <c r="H3175" s="69" t="s">
        <v>812</v>
      </c>
      <c r="I3175" s="70">
        <v>238.44766192258541</v>
      </c>
      <c r="J3175" s="47" t="s">
        <v>430</v>
      </c>
      <c r="K3175" s="47">
        <v>9.1307018326572091</v>
      </c>
      <c r="L3175" s="71"/>
      <c r="M3175" s="47">
        <v>75</v>
      </c>
      <c r="N3175" s="48">
        <f t="shared" si="301"/>
        <v>0</v>
      </c>
      <c r="O3175" s="48">
        <f t="shared" si="296"/>
        <v>0</v>
      </c>
      <c r="P3175" s="72">
        <f t="shared" si="297"/>
        <v>0</v>
      </c>
      <c r="Q3175" s="73">
        <f t="shared" si="298"/>
        <v>0</v>
      </c>
      <c r="R3175" s="48">
        <f t="shared" si="299"/>
        <v>0</v>
      </c>
      <c r="S3175" s="74">
        <f t="shared" si="300"/>
        <v>56</v>
      </c>
      <c r="T3175" s="6" t="s">
        <v>431</v>
      </c>
      <c r="U3175" s="47" t="s">
        <v>432</v>
      </c>
      <c r="V3175" s="47">
        <v>1</v>
      </c>
      <c r="W3175" s="47">
        <v>1</v>
      </c>
      <c r="X3175" s="47">
        <v>1</v>
      </c>
      <c r="Y3175" s="47">
        <v>1</v>
      </c>
      <c r="Z3175" s="75">
        <v>40855.63789351852</v>
      </c>
      <c r="AA3175" s="6" t="s">
        <v>433</v>
      </c>
      <c r="AB3175" s="47" t="s">
        <v>431</v>
      </c>
      <c r="AC3175" s="47" t="s">
        <v>4384</v>
      </c>
      <c r="AD3175" s="47" t="s">
        <v>13884</v>
      </c>
      <c r="AE3175" s="47" t="s">
        <v>13885</v>
      </c>
      <c r="AF3175" s="6" t="s">
        <v>13886</v>
      </c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</row>
    <row r="3176" spans="1:43" s="1" customFormat="1" ht="31.5" x14ac:dyDescent="0.25">
      <c r="A3176" s="47">
        <v>3180</v>
      </c>
      <c r="B3176" s="47" t="s">
        <v>13887</v>
      </c>
      <c r="C3176" s="47" t="s">
        <v>1639</v>
      </c>
      <c r="D3176" s="69" t="s">
        <v>1640</v>
      </c>
      <c r="E3176" s="47">
        <v>2005</v>
      </c>
      <c r="F3176" s="69" t="s">
        <v>1641</v>
      </c>
      <c r="G3176" s="69" t="s">
        <v>1642</v>
      </c>
      <c r="H3176" s="69" t="s">
        <v>812</v>
      </c>
      <c r="I3176" s="70">
        <v>199.86680652296411</v>
      </c>
      <c r="J3176" s="47" t="s">
        <v>430</v>
      </c>
      <c r="K3176" s="47">
        <v>9.1309974981298208</v>
      </c>
      <c r="L3176" s="71"/>
      <c r="M3176" s="47">
        <v>75</v>
      </c>
      <c r="N3176" s="48">
        <f t="shared" si="301"/>
        <v>0</v>
      </c>
      <c r="O3176" s="48">
        <f t="shared" si="296"/>
        <v>0</v>
      </c>
      <c r="P3176" s="72">
        <f t="shared" si="297"/>
        <v>0</v>
      </c>
      <c r="Q3176" s="73">
        <f t="shared" si="298"/>
        <v>0</v>
      </c>
      <c r="R3176" s="48">
        <f t="shared" si="299"/>
        <v>0</v>
      </c>
      <c r="S3176" s="74">
        <f t="shared" si="300"/>
        <v>56</v>
      </c>
      <c r="T3176" s="6" t="s">
        <v>431</v>
      </c>
      <c r="U3176" s="47" t="s">
        <v>432</v>
      </c>
      <c r="V3176" s="47">
        <v>1</v>
      </c>
      <c r="W3176" s="47">
        <v>1</v>
      </c>
      <c r="X3176" s="47">
        <v>1</v>
      </c>
      <c r="Y3176" s="47">
        <v>1</v>
      </c>
      <c r="Z3176" s="75">
        <v>40855.63789351852</v>
      </c>
      <c r="AA3176" s="6" t="s">
        <v>433</v>
      </c>
      <c r="AB3176" s="47" t="s">
        <v>431</v>
      </c>
      <c r="AC3176" s="47" t="s">
        <v>13884</v>
      </c>
      <c r="AD3176" s="47" t="s">
        <v>1643</v>
      </c>
      <c r="AE3176" s="47" t="s">
        <v>13888</v>
      </c>
      <c r="AF3176" s="6" t="s">
        <v>13889</v>
      </c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</row>
    <row r="3177" spans="1:43" s="1" customFormat="1" ht="31.5" x14ac:dyDescent="0.25">
      <c r="A3177" s="47">
        <v>3181</v>
      </c>
      <c r="B3177" s="47" t="s">
        <v>13890</v>
      </c>
      <c r="C3177" s="47" t="s">
        <v>1639</v>
      </c>
      <c r="D3177" s="69" t="s">
        <v>1640</v>
      </c>
      <c r="E3177" s="47">
        <v>2005</v>
      </c>
      <c r="F3177" s="69" t="s">
        <v>1642</v>
      </c>
      <c r="G3177" s="69" t="s">
        <v>451</v>
      </c>
      <c r="H3177" s="69" t="s">
        <v>451</v>
      </c>
      <c r="I3177" s="70">
        <v>5.2257514821445117</v>
      </c>
      <c r="J3177" s="47" t="s">
        <v>430</v>
      </c>
      <c r="K3177" s="47">
        <v>9.1312931636024395</v>
      </c>
      <c r="L3177" s="71"/>
      <c r="M3177" s="47">
        <v>75</v>
      </c>
      <c r="N3177" s="48">
        <f t="shared" si="301"/>
        <v>0</v>
      </c>
      <c r="O3177" s="48">
        <f t="shared" si="296"/>
        <v>0</v>
      </c>
      <c r="P3177" s="72">
        <f t="shared" si="297"/>
        <v>0</v>
      </c>
      <c r="Q3177" s="73">
        <f t="shared" si="298"/>
        <v>0</v>
      </c>
      <c r="R3177" s="48">
        <f t="shared" si="299"/>
        <v>0</v>
      </c>
      <c r="S3177" s="74">
        <f t="shared" si="300"/>
        <v>56</v>
      </c>
      <c r="T3177" s="6" t="s">
        <v>431</v>
      </c>
      <c r="U3177" s="47" t="s">
        <v>432</v>
      </c>
      <c r="V3177" s="47">
        <v>1</v>
      </c>
      <c r="W3177" s="47">
        <v>1</v>
      </c>
      <c r="X3177" s="47">
        <v>1</v>
      </c>
      <c r="Y3177" s="47">
        <v>1</v>
      </c>
      <c r="Z3177" s="75">
        <v>40855.63789351852</v>
      </c>
      <c r="AA3177" s="6" t="s">
        <v>433</v>
      </c>
      <c r="AB3177" s="47" t="s">
        <v>431</v>
      </c>
      <c r="AC3177" s="47"/>
      <c r="AD3177" s="47" t="s">
        <v>4366</v>
      </c>
      <c r="AE3177" s="47" t="s">
        <v>13891</v>
      </c>
      <c r="AF3177" s="6" t="s">
        <v>13892</v>
      </c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</row>
    <row r="3178" spans="1:43" s="1" customFormat="1" ht="31.5" x14ac:dyDescent="0.25">
      <c r="A3178" s="47">
        <v>3182</v>
      </c>
      <c r="B3178" s="47" t="s">
        <v>13893</v>
      </c>
      <c r="C3178" s="47" t="s">
        <v>1639</v>
      </c>
      <c r="D3178" s="69" t="s">
        <v>1640</v>
      </c>
      <c r="E3178" s="47">
        <v>2005</v>
      </c>
      <c r="F3178" s="69" t="s">
        <v>1641</v>
      </c>
      <c r="G3178" s="69" t="s">
        <v>1642</v>
      </c>
      <c r="H3178" s="69" t="s">
        <v>451</v>
      </c>
      <c r="I3178" s="70">
        <v>316.65289373337561</v>
      </c>
      <c r="J3178" s="47" t="s">
        <v>430</v>
      </c>
      <c r="K3178" s="47">
        <v>9.1315888290750493</v>
      </c>
      <c r="L3178" s="71"/>
      <c r="M3178" s="47">
        <v>75</v>
      </c>
      <c r="N3178" s="48">
        <f t="shared" si="301"/>
        <v>0</v>
      </c>
      <c r="O3178" s="48">
        <f t="shared" si="296"/>
        <v>0</v>
      </c>
      <c r="P3178" s="72">
        <f t="shared" si="297"/>
        <v>0</v>
      </c>
      <c r="Q3178" s="73">
        <f t="shared" si="298"/>
        <v>0</v>
      </c>
      <c r="R3178" s="48">
        <f t="shared" si="299"/>
        <v>0</v>
      </c>
      <c r="S3178" s="74">
        <f t="shared" si="300"/>
        <v>56</v>
      </c>
      <c r="T3178" s="6" t="s">
        <v>431</v>
      </c>
      <c r="U3178" s="47" t="s">
        <v>432</v>
      </c>
      <c r="V3178" s="47">
        <v>1</v>
      </c>
      <c r="W3178" s="47">
        <v>1</v>
      </c>
      <c r="X3178" s="47">
        <v>1</v>
      </c>
      <c r="Y3178" s="47">
        <v>1</v>
      </c>
      <c r="Z3178" s="75">
        <v>40855.63789351852</v>
      </c>
      <c r="AA3178" s="6" t="s">
        <v>433</v>
      </c>
      <c r="AB3178" s="47" t="s">
        <v>431</v>
      </c>
      <c r="AC3178" s="47" t="s">
        <v>1644</v>
      </c>
      <c r="AD3178" s="47" t="s">
        <v>4361</v>
      </c>
      <c r="AE3178" s="47" t="s">
        <v>13894</v>
      </c>
      <c r="AF3178" s="6" t="s">
        <v>13895</v>
      </c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</row>
    <row r="3179" spans="1:43" s="1" customFormat="1" ht="15.75" x14ac:dyDescent="0.25">
      <c r="A3179" s="47">
        <v>3183</v>
      </c>
      <c r="B3179" s="47" t="s">
        <v>13896</v>
      </c>
      <c r="C3179" s="47" t="s">
        <v>2073</v>
      </c>
      <c r="D3179" s="69" t="s">
        <v>2520</v>
      </c>
      <c r="E3179" s="47"/>
      <c r="F3179" s="69" t="s">
        <v>2074</v>
      </c>
      <c r="G3179" s="69" t="s">
        <v>2616</v>
      </c>
      <c r="H3179" s="69" t="s">
        <v>2617</v>
      </c>
      <c r="I3179" s="70">
        <v>4.1558278487451066</v>
      </c>
      <c r="J3179" s="47" t="s">
        <v>430</v>
      </c>
      <c r="K3179" s="47">
        <v>9.1318844945476698</v>
      </c>
      <c r="L3179" s="71"/>
      <c r="M3179" s="47">
        <v>75</v>
      </c>
      <c r="N3179" s="48">
        <f t="shared" si="301"/>
        <v>0</v>
      </c>
      <c r="O3179" s="48">
        <f t="shared" si="296"/>
        <v>0</v>
      </c>
      <c r="P3179" s="72">
        <f t="shared" si="297"/>
        <v>0</v>
      </c>
      <c r="Q3179" s="73">
        <f t="shared" si="298"/>
        <v>0</v>
      </c>
      <c r="R3179" s="48">
        <f t="shared" si="299"/>
        <v>0</v>
      </c>
      <c r="S3179" s="74">
        <f t="shared" si="300"/>
        <v>-1949</v>
      </c>
      <c r="T3179" s="6"/>
      <c r="U3179" s="47" t="s">
        <v>432</v>
      </c>
      <c r="V3179" s="47">
        <v>1</v>
      </c>
      <c r="W3179" s="47">
        <v>1</v>
      </c>
      <c r="X3179" s="47">
        <v>1</v>
      </c>
      <c r="Y3179" s="47">
        <v>1</v>
      </c>
      <c r="Z3179" s="75">
        <v>40855.63789351852</v>
      </c>
      <c r="AA3179" s="6" t="s">
        <v>433</v>
      </c>
      <c r="AB3179" s="47" t="s">
        <v>2521</v>
      </c>
      <c r="AC3179" s="47" t="s">
        <v>13897</v>
      </c>
      <c r="AD3179" s="47" t="s">
        <v>2612</v>
      </c>
      <c r="AE3179" s="47" t="s">
        <v>13898</v>
      </c>
      <c r="AF3179" s="6" t="s">
        <v>13899</v>
      </c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</row>
    <row r="3180" spans="1:43" s="1" customFormat="1" ht="15.75" x14ac:dyDescent="0.25">
      <c r="A3180" s="47">
        <v>3184</v>
      </c>
      <c r="B3180" s="47" t="s">
        <v>13900</v>
      </c>
      <c r="C3180" s="47" t="s">
        <v>2073</v>
      </c>
      <c r="D3180" s="69" t="s">
        <v>2520</v>
      </c>
      <c r="E3180" s="47">
        <v>2005</v>
      </c>
      <c r="F3180" s="69" t="s">
        <v>2074</v>
      </c>
      <c r="G3180" s="69" t="s">
        <v>2616</v>
      </c>
      <c r="H3180" s="69" t="s">
        <v>2617</v>
      </c>
      <c r="I3180" s="70">
        <v>141.6496492103162</v>
      </c>
      <c r="J3180" s="47" t="s">
        <v>430</v>
      </c>
      <c r="K3180" s="47">
        <v>9.1321801600202797</v>
      </c>
      <c r="L3180" s="71"/>
      <c r="M3180" s="47">
        <v>75</v>
      </c>
      <c r="N3180" s="48">
        <f t="shared" si="301"/>
        <v>0</v>
      </c>
      <c r="O3180" s="48">
        <f t="shared" si="296"/>
        <v>0</v>
      </c>
      <c r="P3180" s="72">
        <f t="shared" si="297"/>
        <v>0</v>
      </c>
      <c r="Q3180" s="73">
        <f t="shared" si="298"/>
        <v>0</v>
      </c>
      <c r="R3180" s="48">
        <f t="shared" si="299"/>
        <v>0</v>
      </c>
      <c r="S3180" s="74">
        <f t="shared" si="300"/>
        <v>56</v>
      </c>
      <c r="T3180" s="6"/>
      <c r="U3180" s="47" t="s">
        <v>432</v>
      </c>
      <c r="V3180" s="47">
        <v>1</v>
      </c>
      <c r="W3180" s="47">
        <v>1</v>
      </c>
      <c r="X3180" s="47">
        <v>1</v>
      </c>
      <c r="Y3180" s="47">
        <v>1</v>
      </c>
      <c r="Z3180" s="75">
        <v>40855.63789351852</v>
      </c>
      <c r="AA3180" s="6" t="s">
        <v>433</v>
      </c>
      <c r="AB3180" s="47" t="s">
        <v>2521</v>
      </c>
      <c r="AC3180" s="47" t="s">
        <v>13805</v>
      </c>
      <c r="AD3180" s="47" t="s">
        <v>13897</v>
      </c>
      <c r="AE3180" s="47" t="s">
        <v>13901</v>
      </c>
      <c r="AF3180" s="6" t="s">
        <v>13902</v>
      </c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</row>
    <row r="3181" spans="1:43" s="1" customFormat="1" ht="31.5" x14ac:dyDescent="0.25">
      <c r="A3181" s="47">
        <v>3185</v>
      </c>
      <c r="B3181" s="47" t="s">
        <v>13903</v>
      </c>
      <c r="C3181" s="47" t="s">
        <v>4524</v>
      </c>
      <c r="D3181" s="69" t="s">
        <v>5609</v>
      </c>
      <c r="E3181" s="47">
        <v>2002</v>
      </c>
      <c r="F3181" s="69" t="s">
        <v>904</v>
      </c>
      <c r="G3181" s="69" t="s">
        <v>5610</v>
      </c>
      <c r="H3181" s="69" t="s">
        <v>1677</v>
      </c>
      <c r="I3181" s="70">
        <v>90.684059084614574</v>
      </c>
      <c r="J3181" s="47" t="s">
        <v>430</v>
      </c>
      <c r="K3181" s="47">
        <v>9.1324758254929002</v>
      </c>
      <c r="L3181" s="71"/>
      <c r="M3181" s="47">
        <v>75</v>
      </c>
      <c r="N3181" s="48">
        <f t="shared" si="301"/>
        <v>0</v>
      </c>
      <c r="O3181" s="48">
        <f t="shared" si="296"/>
        <v>0</v>
      </c>
      <c r="P3181" s="72">
        <f t="shared" si="297"/>
        <v>0</v>
      </c>
      <c r="Q3181" s="73">
        <f t="shared" si="298"/>
        <v>0</v>
      </c>
      <c r="R3181" s="48">
        <f t="shared" si="299"/>
        <v>0</v>
      </c>
      <c r="S3181" s="74">
        <f t="shared" si="300"/>
        <v>53</v>
      </c>
      <c r="T3181" s="6" t="s">
        <v>431</v>
      </c>
      <c r="U3181" s="47" t="s">
        <v>432</v>
      </c>
      <c r="V3181" s="47">
        <v>1</v>
      </c>
      <c r="W3181" s="47">
        <v>1</v>
      </c>
      <c r="X3181" s="47">
        <v>1</v>
      </c>
      <c r="Y3181" s="47">
        <v>1</v>
      </c>
      <c r="Z3181" s="75">
        <v>40855.63789351852</v>
      </c>
      <c r="AA3181" s="6" t="s">
        <v>433</v>
      </c>
      <c r="AB3181" s="47"/>
      <c r="AC3181" s="47" t="s">
        <v>5612</v>
      </c>
      <c r="AD3181" s="47" t="s">
        <v>13904</v>
      </c>
      <c r="AE3181" s="47" t="s">
        <v>1574</v>
      </c>
      <c r="AF3181" s="6" t="s">
        <v>13905</v>
      </c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</row>
    <row r="3182" spans="1:43" s="1" customFormat="1" ht="31.5" x14ac:dyDescent="0.25">
      <c r="A3182" s="47">
        <v>3186</v>
      </c>
      <c r="B3182" s="47" t="s">
        <v>13906</v>
      </c>
      <c r="C3182" s="47" t="s">
        <v>4524</v>
      </c>
      <c r="D3182" s="69" t="s">
        <v>5609</v>
      </c>
      <c r="E3182" s="47">
        <v>2002</v>
      </c>
      <c r="F3182" s="69" t="s">
        <v>904</v>
      </c>
      <c r="G3182" s="69" t="s">
        <v>5610</v>
      </c>
      <c r="H3182" s="69" t="s">
        <v>1677</v>
      </c>
      <c r="I3182" s="70">
        <v>209.61705735815079</v>
      </c>
      <c r="J3182" s="47" t="s">
        <v>430</v>
      </c>
      <c r="K3182" s="47">
        <v>9.13277149096551</v>
      </c>
      <c r="L3182" s="71"/>
      <c r="M3182" s="47">
        <v>75</v>
      </c>
      <c r="N3182" s="48">
        <f t="shared" si="301"/>
        <v>0</v>
      </c>
      <c r="O3182" s="48">
        <f t="shared" si="296"/>
        <v>0</v>
      </c>
      <c r="P3182" s="72">
        <f t="shared" si="297"/>
        <v>0</v>
      </c>
      <c r="Q3182" s="73">
        <f t="shared" si="298"/>
        <v>0</v>
      </c>
      <c r="R3182" s="48">
        <f t="shared" si="299"/>
        <v>0</v>
      </c>
      <c r="S3182" s="74">
        <f t="shared" si="300"/>
        <v>53</v>
      </c>
      <c r="T3182" s="6" t="s">
        <v>431</v>
      </c>
      <c r="U3182" s="47" t="s">
        <v>432</v>
      </c>
      <c r="V3182" s="47">
        <v>1</v>
      </c>
      <c r="W3182" s="47">
        <v>1</v>
      </c>
      <c r="X3182" s="47">
        <v>1</v>
      </c>
      <c r="Y3182" s="47">
        <v>1</v>
      </c>
      <c r="Z3182" s="75">
        <v>40855.63789351852</v>
      </c>
      <c r="AA3182" s="6" t="s">
        <v>433</v>
      </c>
      <c r="AB3182" s="47"/>
      <c r="AC3182" s="47" t="s">
        <v>13904</v>
      </c>
      <c r="AD3182" s="47" t="s">
        <v>10385</v>
      </c>
      <c r="AE3182" s="47" t="s">
        <v>1574</v>
      </c>
      <c r="AF3182" s="6" t="s">
        <v>13907</v>
      </c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</row>
    <row r="3183" spans="1:43" s="1" customFormat="1" ht="31.5" x14ac:dyDescent="0.25">
      <c r="A3183" s="47">
        <v>3187</v>
      </c>
      <c r="B3183" s="47" t="s">
        <v>13908</v>
      </c>
      <c r="C3183" s="47" t="s">
        <v>4524</v>
      </c>
      <c r="D3183" s="69" t="s">
        <v>5609</v>
      </c>
      <c r="E3183" s="47">
        <v>2002</v>
      </c>
      <c r="F3183" s="69" t="s">
        <v>904</v>
      </c>
      <c r="G3183" s="69" t="s">
        <v>5610</v>
      </c>
      <c r="H3183" s="69" t="s">
        <v>1677</v>
      </c>
      <c r="I3183" s="70">
        <v>1.9382647020341119</v>
      </c>
      <c r="J3183" s="47" t="s">
        <v>430</v>
      </c>
      <c r="K3183" s="47">
        <v>9.1330671564381305</v>
      </c>
      <c r="L3183" s="71"/>
      <c r="M3183" s="47">
        <v>75</v>
      </c>
      <c r="N3183" s="48">
        <f t="shared" si="301"/>
        <v>0</v>
      </c>
      <c r="O3183" s="48">
        <f t="shared" si="296"/>
        <v>0</v>
      </c>
      <c r="P3183" s="72">
        <f t="shared" si="297"/>
        <v>0</v>
      </c>
      <c r="Q3183" s="73">
        <f t="shared" si="298"/>
        <v>0</v>
      </c>
      <c r="R3183" s="48">
        <f t="shared" si="299"/>
        <v>0</v>
      </c>
      <c r="S3183" s="74">
        <f t="shared" si="300"/>
        <v>53</v>
      </c>
      <c r="T3183" s="6"/>
      <c r="U3183" s="47" t="s">
        <v>432</v>
      </c>
      <c r="V3183" s="47">
        <v>1</v>
      </c>
      <c r="W3183" s="47">
        <v>1</v>
      </c>
      <c r="X3183" s="47">
        <v>1</v>
      </c>
      <c r="Y3183" s="47">
        <v>1</v>
      </c>
      <c r="Z3183" s="75">
        <v>40855.63789351852</v>
      </c>
      <c r="AA3183" s="6" t="s">
        <v>433</v>
      </c>
      <c r="AB3183" s="47"/>
      <c r="AC3183" s="47" t="s">
        <v>13904</v>
      </c>
      <c r="AD3183" s="47" t="s">
        <v>13909</v>
      </c>
      <c r="AE3183" s="47" t="s">
        <v>1574</v>
      </c>
      <c r="AF3183" s="6" t="s">
        <v>13910</v>
      </c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</row>
    <row r="3184" spans="1:43" s="1" customFormat="1" ht="31.5" x14ac:dyDescent="0.25">
      <c r="A3184" s="47">
        <v>3188</v>
      </c>
      <c r="B3184" s="47" t="s">
        <v>13911</v>
      </c>
      <c r="C3184" s="47" t="s">
        <v>4524</v>
      </c>
      <c r="D3184" s="69" t="s">
        <v>5609</v>
      </c>
      <c r="E3184" s="47">
        <v>2002</v>
      </c>
      <c r="F3184" s="69" t="s">
        <v>904</v>
      </c>
      <c r="G3184" s="69" t="s">
        <v>5610</v>
      </c>
      <c r="H3184" s="69" t="s">
        <v>1677</v>
      </c>
      <c r="I3184" s="70">
        <v>43.812723293723103</v>
      </c>
      <c r="J3184" s="47" t="s">
        <v>430</v>
      </c>
      <c r="K3184" s="47">
        <v>9.1333628219107403</v>
      </c>
      <c r="L3184" s="71"/>
      <c r="M3184" s="47">
        <v>75</v>
      </c>
      <c r="N3184" s="48">
        <f t="shared" si="301"/>
        <v>0</v>
      </c>
      <c r="O3184" s="48">
        <f t="shared" si="296"/>
        <v>0</v>
      </c>
      <c r="P3184" s="72">
        <f t="shared" si="297"/>
        <v>0</v>
      </c>
      <c r="Q3184" s="73">
        <f t="shared" si="298"/>
        <v>0</v>
      </c>
      <c r="R3184" s="48">
        <f t="shared" si="299"/>
        <v>0</v>
      </c>
      <c r="S3184" s="74">
        <f t="shared" si="300"/>
        <v>53</v>
      </c>
      <c r="T3184" s="6"/>
      <c r="U3184" s="47" t="s">
        <v>432</v>
      </c>
      <c r="V3184" s="47">
        <v>1</v>
      </c>
      <c r="W3184" s="47">
        <v>1</v>
      </c>
      <c r="X3184" s="47">
        <v>1</v>
      </c>
      <c r="Y3184" s="47">
        <v>1</v>
      </c>
      <c r="Z3184" s="75">
        <v>40855.63789351852</v>
      </c>
      <c r="AA3184" s="6" t="s">
        <v>433</v>
      </c>
      <c r="AB3184" s="47"/>
      <c r="AC3184" s="47" t="s">
        <v>13909</v>
      </c>
      <c r="AD3184" s="47" t="s">
        <v>13912</v>
      </c>
      <c r="AE3184" s="47" t="s">
        <v>1574</v>
      </c>
      <c r="AF3184" s="6" t="s">
        <v>13913</v>
      </c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</row>
    <row r="3185" spans="1:43" s="1" customFormat="1" ht="15.75" x14ac:dyDescent="0.25">
      <c r="A3185" s="47">
        <v>3190</v>
      </c>
      <c r="B3185" s="47" t="s">
        <v>13914</v>
      </c>
      <c r="C3185" s="47" t="s">
        <v>3915</v>
      </c>
      <c r="D3185" s="69" t="s">
        <v>13915</v>
      </c>
      <c r="E3185" s="47"/>
      <c r="F3185" s="69" t="s">
        <v>6354</v>
      </c>
      <c r="G3185" s="69" t="s">
        <v>561</v>
      </c>
      <c r="H3185" s="69" t="s">
        <v>451</v>
      </c>
      <c r="I3185" s="70">
        <v>0.37512031404856111</v>
      </c>
      <c r="J3185" s="47" t="s">
        <v>430</v>
      </c>
      <c r="K3185" s="47">
        <v>9.1339541528559796</v>
      </c>
      <c r="L3185" s="71"/>
      <c r="M3185" s="47">
        <v>75</v>
      </c>
      <c r="N3185" s="48">
        <f t="shared" si="301"/>
        <v>0</v>
      </c>
      <c r="O3185" s="48">
        <f t="shared" si="296"/>
        <v>0</v>
      </c>
      <c r="P3185" s="72">
        <f t="shared" si="297"/>
        <v>0</v>
      </c>
      <c r="Q3185" s="73">
        <f t="shared" si="298"/>
        <v>0</v>
      </c>
      <c r="R3185" s="48">
        <f t="shared" si="299"/>
        <v>0</v>
      </c>
      <c r="S3185" s="74">
        <f t="shared" si="300"/>
        <v>-1949</v>
      </c>
      <c r="T3185" s="6"/>
      <c r="U3185" s="47" t="s">
        <v>432</v>
      </c>
      <c r="V3185" s="47">
        <v>1</v>
      </c>
      <c r="W3185" s="47">
        <v>1</v>
      </c>
      <c r="X3185" s="47">
        <v>1</v>
      </c>
      <c r="Y3185" s="47">
        <v>1</v>
      </c>
      <c r="Z3185" s="75">
        <v>40855.63789351852</v>
      </c>
      <c r="AA3185" s="6" t="s">
        <v>433</v>
      </c>
      <c r="AB3185" s="47"/>
      <c r="AC3185" s="47" t="s">
        <v>13324</v>
      </c>
      <c r="AD3185" s="47" t="s">
        <v>13916</v>
      </c>
      <c r="AE3185" s="47" t="s">
        <v>1574</v>
      </c>
      <c r="AF3185" s="6" t="s">
        <v>13917</v>
      </c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</row>
    <row r="3186" spans="1:43" s="1" customFormat="1" ht="15.75" x14ac:dyDescent="0.25">
      <c r="A3186" s="47">
        <v>3191</v>
      </c>
      <c r="B3186" s="47" t="s">
        <v>13918</v>
      </c>
      <c r="C3186" s="47" t="s">
        <v>3915</v>
      </c>
      <c r="D3186" s="69" t="s">
        <v>13915</v>
      </c>
      <c r="E3186" s="47"/>
      <c r="F3186" s="69" t="s">
        <v>6345</v>
      </c>
      <c r="G3186" s="69" t="s">
        <v>561</v>
      </c>
      <c r="H3186" s="69" t="s">
        <v>451</v>
      </c>
      <c r="I3186" s="70">
        <v>135.38239948780171</v>
      </c>
      <c r="J3186" s="47" t="s">
        <v>430</v>
      </c>
      <c r="K3186" s="47">
        <v>9.1342498183285894</v>
      </c>
      <c r="L3186" s="71"/>
      <c r="M3186" s="47">
        <v>75</v>
      </c>
      <c r="N3186" s="48">
        <f t="shared" si="301"/>
        <v>0</v>
      </c>
      <c r="O3186" s="48">
        <f t="shared" si="296"/>
        <v>0</v>
      </c>
      <c r="P3186" s="72">
        <f t="shared" si="297"/>
        <v>0</v>
      </c>
      <c r="Q3186" s="73">
        <f t="shared" si="298"/>
        <v>0</v>
      </c>
      <c r="R3186" s="48">
        <f t="shared" si="299"/>
        <v>0</v>
      </c>
      <c r="S3186" s="74">
        <f t="shared" si="300"/>
        <v>-1949</v>
      </c>
      <c r="T3186" s="6"/>
      <c r="U3186" s="47" t="s">
        <v>432</v>
      </c>
      <c r="V3186" s="47">
        <v>1</v>
      </c>
      <c r="W3186" s="47">
        <v>1</v>
      </c>
      <c r="X3186" s="47">
        <v>1</v>
      </c>
      <c r="Y3186" s="47">
        <v>1</v>
      </c>
      <c r="Z3186" s="75">
        <v>40855.63789351852</v>
      </c>
      <c r="AA3186" s="6" t="s">
        <v>433</v>
      </c>
      <c r="AB3186" s="47"/>
      <c r="AC3186" s="47" t="s">
        <v>13916</v>
      </c>
      <c r="AD3186" s="47" t="s">
        <v>13919</v>
      </c>
      <c r="AE3186" s="47" t="s">
        <v>1574</v>
      </c>
      <c r="AF3186" s="6" t="s">
        <v>13920</v>
      </c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</row>
    <row r="3187" spans="1:43" s="1" customFormat="1" ht="15.75" x14ac:dyDescent="0.25">
      <c r="A3187" s="47">
        <v>3192</v>
      </c>
      <c r="B3187" s="47" t="s">
        <v>13921</v>
      </c>
      <c r="C3187" s="47" t="s">
        <v>3915</v>
      </c>
      <c r="D3187" s="69" t="s">
        <v>13915</v>
      </c>
      <c r="E3187" s="47"/>
      <c r="F3187" s="69" t="s">
        <v>6345</v>
      </c>
      <c r="G3187" s="69" t="s">
        <v>561</v>
      </c>
      <c r="H3187" s="69" t="s">
        <v>451</v>
      </c>
      <c r="I3187" s="70">
        <v>4.3150732420110156</v>
      </c>
      <c r="J3187" s="47" t="s">
        <v>430</v>
      </c>
      <c r="K3187" s="47">
        <v>9.1345454838011992</v>
      </c>
      <c r="L3187" s="71"/>
      <c r="M3187" s="47">
        <v>75</v>
      </c>
      <c r="N3187" s="48">
        <f t="shared" si="301"/>
        <v>0</v>
      </c>
      <c r="O3187" s="48">
        <f t="shared" si="296"/>
        <v>0</v>
      </c>
      <c r="P3187" s="72">
        <f t="shared" si="297"/>
        <v>0</v>
      </c>
      <c r="Q3187" s="73">
        <f t="shared" si="298"/>
        <v>0</v>
      </c>
      <c r="R3187" s="48">
        <f t="shared" si="299"/>
        <v>0</v>
      </c>
      <c r="S3187" s="74">
        <f t="shared" si="300"/>
        <v>-1949</v>
      </c>
      <c r="T3187" s="6"/>
      <c r="U3187" s="47" t="s">
        <v>432</v>
      </c>
      <c r="V3187" s="47">
        <v>1</v>
      </c>
      <c r="W3187" s="47">
        <v>1</v>
      </c>
      <c r="X3187" s="47">
        <v>1</v>
      </c>
      <c r="Y3187" s="47">
        <v>1</v>
      </c>
      <c r="Z3187" s="75">
        <v>40855.63789351852</v>
      </c>
      <c r="AA3187" s="6" t="s">
        <v>433</v>
      </c>
      <c r="AB3187" s="47"/>
      <c r="AC3187" s="47"/>
      <c r="AD3187" s="47" t="s">
        <v>13922</v>
      </c>
      <c r="AE3187" s="47" t="s">
        <v>1574</v>
      </c>
      <c r="AF3187" s="6" t="s">
        <v>13923</v>
      </c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</row>
    <row r="3188" spans="1:43" s="1" customFormat="1" ht="15.75" x14ac:dyDescent="0.25">
      <c r="A3188" s="47">
        <v>3193</v>
      </c>
      <c r="B3188" s="47" t="s">
        <v>13924</v>
      </c>
      <c r="C3188" s="47" t="s">
        <v>1068</v>
      </c>
      <c r="D3188" s="69"/>
      <c r="E3188" s="47"/>
      <c r="F3188" s="69" t="s">
        <v>13925</v>
      </c>
      <c r="G3188" s="69" t="s">
        <v>1288</v>
      </c>
      <c r="H3188" s="69" t="s">
        <v>451</v>
      </c>
      <c r="I3188" s="70">
        <v>126.1854174720209</v>
      </c>
      <c r="J3188" s="47" t="s">
        <v>430</v>
      </c>
      <c r="K3188" s="47">
        <v>9.1348411492738197</v>
      </c>
      <c r="L3188" s="71"/>
      <c r="M3188" s="47">
        <v>75</v>
      </c>
      <c r="N3188" s="48">
        <f t="shared" si="301"/>
        <v>0</v>
      </c>
      <c r="O3188" s="48">
        <f t="shared" si="296"/>
        <v>0</v>
      </c>
      <c r="P3188" s="72">
        <f t="shared" si="297"/>
        <v>0</v>
      </c>
      <c r="Q3188" s="73">
        <f t="shared" si="298"/>
        <v>0</v>
      </c>
      <c r="R3188" s="48">
        <f t="shared" si="299"/>
        <v>0</v>
      </c>
      <c r="S3188" s="74">
        <f t="shared" si="300"/>
        <v>-1949</v>
      </c>
      <c r="T3188" s="6" t="s">
        <v>13926</v>
      </c>
      <c r="U3188" s="47" t="s">
        <v>432</v>
      </c>
      <c r="V3188" s="47">
        <v>1</v>
      </c>
      <c r="W3188" s="47">
        <v>1</v>
      </c>
      <c r="X3188" s="47">
        <v>1</v>
      </c>
      <c r="Y3188" s="47">
        <v>1</v>
      </c>
      <c r="Z3188" s="75">
        <v>40940.451574074083</v>
      </c>
      <c r="AA3188" s="6" t="s">
        <v>433</v>
      </c>
      <c r="AB3188" s="47"/>
      <c r="AC3188" s="47" t="s">
        <v>4979</v>
      </c>
      <c r="AD3188" s="47"/>
      <c r="AE3188" s="47"/>
      <c r="AF3188" s="6" t="s">
        <v>13927</v>
      </c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</row>
    <row r="3189" spans="1:43" s="1" customFormat="1" ht="15.75" x14ac:dyDescent="0.25">
      <c r="A3189" s="47">
        <v>3194</v>
      </c>
      <c r="B3189" s="47" t="s">
        <v>13928</v>
      </c>
      <c r="C3189" s="47" t="s">
        <v>1068</v>
      </c>
      <c r="D3189" s="69" t="s">
        <v>5020</v>
      </c>
      <c r="E3189" s="47">
        <v>1999</v>
      </c>
      <c r="F3189" s="69" t="s">
        <v>1288</v>
      </c>
      <c r="G3189" s="69" t="s">
        <v>451</v>
      </c>
      <c r="H3189" s="69" t="s">
        <v>451</v>
      </c>
      <c r="I3189" s="70">
        <v>69.273901194805745</v>
      </c>
      <c r="J3189" s="47" t="s">
        <v>430</v>
      </c>
      <c r="K3189" s="47">
        <v>9.1351368147464402</v>
      </c>
      <c r="L3189" s="71"/>
      <c r="M3189" s="47">
        <v>75</v>
      </c>
      <c r="N3189" s="48">
        <f t="shared" si="301"/>
        <v>0</v>
      </c>
      <c r="O3189" s="48">
        <f t="shared" si="296"/>
        <v>0</v>
      </c>
      <c r="P3189" s="72">
        <f t="shared" si="297"/>
        <v>0</v>
      </c>
      <c r="Q3189" s="73">
        <f t="shared" si="298"/>
        <v>0</v>
      </c>
      <c r="R3189" s="48">
        <f t="shared" si="299"/>
        <v>0</v>
      </c>
      <c r="S3189" s="74">
        <f t="shared" si="300"/>
        <v>50</v>
      </c>
      <c r="T3189" s="6" t="s">
        <v>431</v>
      </c>
      <c r="U3189" s="47" t="s">
        <v>432</v>
      </c>
      <c r="V3189" s="47">
        <v>1</v>
      </c>
      <c r="W3189" s="47">
        <v>1</v>
      </c>
      <c r="X3189" s="47">
        <v>1</v>
      </c>
      <c r="Y3189" s="47">
        <v>1</v>
      </c>
      <c r="Z3189" s="75">
        <v>40940.462048611109</v>
      </c>
      <c r="AA3189" s="6" t="s">
        <v>433</v>
      </c>
      <c r="AB3189" s="47" t="s">
        <v>431</v>
      </c>
      <c r="AC3189" s="47" t="s">
        <v>5022</v>
      </c>
      <c r="AD3189" s="47" t="s">
        <v>13929</v>
      </c>
      <c r="AE3189" s="47" t="s">
        <v>13930</v>
      </c>
      <c r="AF3189" s="6" t="s">
        <v>13931</v>
      </c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</row>
    <row r="3190" spans="1:43" s="1" customFormat="1" ht="15.75" x14ac:dyDescent="0.25">
      <c r="A3190" s="47">
        <v>3195</v>
      </c>
      <c r="B3190" s="47" t="s">
        <v>13928</v>
      </c>
      <c r="C3190" s="47" t="s">
        <v>1068</v>
      </c>
      <c r="D3190" s="69" t="s">
        <v>5020</v>
      </c>
      <c r="E3190" s="47">
        <v>1999</v>
      </c>
      <c r="F3190" s="69" t="s">
        <v>1288</v>
      </c>
      <c r="G3190" s="69" t="s">
        <v>451</v>
      </c>
      <c r="H3190" s="69" t="s">
        <v>451</v>
      </c>
      <c r="I3190" s="70">
        <v>400.0891426516115</v>
      </c>
      <c r="J3190" s="47" t="s">
        <v>430</v>
      </c>
      <c r="K3190" s="47">
        <v>9.1354324802190501</v>
      </c>
      <c r="L3190" s="71"/>
      <c r="M3190" s="47">
        <v>75</v>
      </c>
      <c r="N3190" s="48">
        <f t="shared" si="301"/>
        <v>0</v>
      </c>
      <c r="O3190" s="48">
        <f t="shared" si="296"/>
        <v>0</v>
      </c>
      <c r="P3190" s="72">
        <f t="shared" si="297"/>
        <v>0</v>
      </c>
      <c r="Q3190" s="73">
        <f t="shared" si="298"/>
        <v>0</v>
      </c>
      <c r="R3190" s="48">
        <f t="shared" si="299"/>
        <v>0</v>
      </c>
      <c r="S3190" s="74">
        <f t="shared" si="300"/>
        <v>50</v>
      </c>
      <c r="T3190" s="6" t="s">
        <v>431</v>
      </c>
      <c r="U3190" s="47" t="s">
        <v>432</v>
      </c>
      <c r="V3190" s="47">
        <v>1</v>
      </c>
      <c r="W3190" s="47">
        <v>1</v>
      </c>
      <c r="X3190" s="47">
        <v>1</v>
      </c>
      <c r="Y3190" s="47">
        <v>1</v>
      </c>
      <c r="Z3190" s="75">
        <v>41334.460740740738</v>
      </c>
      <c r="AA3190" s="6" t="s">
        <v>433</v>
      </c>
      <c r="AB3190" s="47" t="s">
        <v>431</v>
      </c>
      <c r="AC3190" s="47" t="s">
        <v>13929</v>
      </c>
      <c r="AD3190" s="47" t="s">
        <v>13655</v>
      </c>
      <c r="AE3190" s="47" t="s">
        <v>13930</v>
      </c>
      <c r="AF3190" s="6" t="s">
        <v>13932</v>
      </c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</row>
    <row r="3191" spans="1:43" s="1" customFormat="1" ht="15.75" x14ac:dyDescent="0.25">
      <c r="A3191" s="47">
        <v>3196</v>
      </c>
      <c r="B3191" s="47" t="s">
        <v>13933</v>
      </c>
      <c r="C3191" s="47" t="s">
        <v>1068</v>
      </c>
      <c r="D3191" s="69" t="s">
        <v>5020</v>
      </c>
      <c r="E3191" s="47">
        <v>1999</v>
      </c>
      <c r="F3191" s="69" t="s">
        <v>1288</v>
      </c>
      <c r="G3191" s="69" t="s">
        <v>451</v>
      </c>
      <c r="H3191" s="69" t="s">
        <v>451</v>
      </c>
      <c r="I3191" s="70">
        <v>40.242649445449459</v>
      </c>
      <c r="J3191" s="47" t="s">
        <v>430</v>
      </c>
      <c r="K3191" s="47">
        <v>9.1357281456916706</v>
      </c>
      <c r="L3191" s="71"/>
      <c r="M3191" s="47">
        <v>75</v>
      </c>
      <c r="N3191" s="48">
        <f t="shared" si="301"/>
        <v>0</v>
      </c>
      <c r="O3191" s="48">
        <f t="shared" si="296"/>
        <v>0</v>
      </c>
      <c r="P3191" s="72">
        <f t="shared" si="297"/>
        <v>0</v>
      </c>
      <c r="Q3191" s="73">
        <f t="shared" si="298"/>
        <v>0</v>
      </c>
      <c r="R3191" s="48">
        <f t="shared" si="299"/>
        <v>0</v>
      </c>
      <c r="S3191" s="74">
        <f t="shared" si="300"/>
        <v>50</v>
      </c>
      <c r="T3191" s="6"/>
      <c r="U3191" s="47" t="s">
        <v>432</v>
      </c>
      <c r="V3191" s="47">
        <v>1</v>
      </c>
      <c r="W3191" s="47">
        <v>1</v>
      </c>
      <c r="X3191" s="47">
        <v>1</v>
      </c>
      <c r="Y3191" s="47">
        <v>1</v>
      </c>
      <c r="Z3191" s="75">
        <v>40940.462708333333</v>
      </c>
      <c r="AA3191" s="6" t="s">
        <v>433</v>
      </c>
      <c r="AB3191" s="47"/>
      <c r="AC3191" s="47" t="s">
        <v>13929</v>
      </c>
      <c r="AD3191" s="47" t="s">
        <v>13934</v>
      </c>
      <c r="AE3191" s="47"/>
      <c r="AF3191" s="6" t="s">
        <v>13935</v>
      </c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</row>
    <row r="3192" spans="1:43" s="1" customFormat="1" ht="31.5" x14ac:dyDescent="0.25">
      <c r="A3192" s="47">
        <v>3197</v>
      </c>
      <c r="B3192" s="47" t="s">
        <v>13796</v>
      </c>
      <c r="C3192" s="47" t="s">
        <v>1705</v>
      </c>
      <c r="D3192" s="69" t="s">
        <v>2520</v>
      </c>
      <c r="E3192" s="47">
        <v>2005</v>
      </c>
      <c r="F3192" s="69" t="s">
        <v>442</v>
      </c>
      <c r="G3192" s="69" t="s">
        <v>2598</v>
      </c>
      <c r="H3192" s="69" t="s">
        <v>1667</v>
      </c>
      <c r="I3192" s="70">
        <v>63.289363609343809</v>
      </c>
      <c r="J3192" s="47" t="s">
        <v>430</v>
      </c>
      <c r="K3192" s="47">
        <v>9.1360238111642804</v>
      </c>
      <c r="L3192" s="71"/>
      <c r="M3192" s="47">
        <v>75</v>
      </c>
      <c r="N3192" s="48">
        <f t="shared" si="301"/>
        <v>0</v>
      </c>
      <c r="O3192" s="48">
        <f t="shared" si="296"/>
        <v>0</v>
      </c>
      <c r="P3192" s="72">
        <f t="shared" si="297"/>
        <v>0</v>
      </c>
      <c r="Q3192" s="73">
        <f t="shared" si="298"/>
        <v>0</v>
      </c>
      <c r="R3192" s="48">
        <f t="shared" si="299"/>
        <v>0</v>
      </c>
      <c r="S3192" s="74">
        <f t="shared" si="300"/>
        <v>56</v>
      </c>
      <c r="T3192" s="6" t="s">
        <v>431</v>
      </c>
      <c r="U3192" s="47" t="s">
        <v>432</v>
      </c>
      <c r="V3192" s="47">
        <v>1</v>
      </c>
      <c r="W3192" s="47">
        <v>1</v>
      </c>
      <c r="X3192" s="47">
        <v>1</v>
      </c>
      <c r="Y3192" s="47">
        <v>1</v>
      </c>
      <c r="Z3192" s="75">
        <v>41093.660474537042</v>
      </c>
      <c r="AA3192" s="6" t="s">
        <v>433</v>
      </c>
      <c r="AB3192" s="47" t="s">
        <v>2521</v>
      </c>
      <c r="AC3192" s="47" t="s">
        <v>13936</v>
      </c>
      <c r="AD3192" s="47"/>
      <c r="AE3192" s="47" t="s">
        <v>13799</v>
      </c>
      <c r="AF3192" s="6" t="s">
        <v>13937</v>
      </c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</row>
    <row r="3193" spans="1:43" s="1" customFormat="1" ht="31.5" x14ac:dyDescent="0.25">
      <c r="A3193" s="47">
        <v>3198</v>
      </c>
      <c r="B3193" s="47" t="s">
        <v>13938</v>
      </c>
      <c r="C3193" s="47" t="s">
        <v>2603</v>
      </c>
      <c r="D3193" s="69" t="s">
        <v>13939</v>
      </c>
      <c r="E3193" s="47">
        <v>2011</v>
      </c>
      <c r="F3193" s="69" t="s">
        <v>442</v>
      </c>
      <c r="G3193" s="69" t="s">
        <v>2598</v>
      </c>
      <c r="H3193" s="69" t="s">
        <v>457</v>
      </c>
      <c r="I3193" s="70">
        <v>409.83598155579659</v>
      </c>
      <c r="J3193" s="47" t="s">
        <v>430</v>
      </c>
      <c r="K3193" s="47">
        <v>9.1363194766368991</v>
      </c>
      <c r="L3193" s="71"/>
      <c r="M3193" s="47">
        <v>75</v>
      </c>
      <c r="N3193" s="48">
        <f t="shared" si="301"/>
        <v>0</v>
      </c>
      <c r="O3193" s="48">
        <f t="shared" si="296"/>
        <v>0</v>
      </c>
      <c r="P3193" s="72">
        <f t="shared" si="297"/>
        <v>0</v>
      </c>
      <c r="Q3193" s="73">
        <f t="shared" si="298"/>
        <v>0</v>
      </c>
      <c r="R3193" s="48">
        <f t="shared" si="299"/>
        <v>0</v>
      </c>
      <c r="S3193" s="74">
        <f t="shared" si="300"/>
        <v>62</v>
      </c>
      <c r="T3193" s="6"/>
      <c r="U3193" s="47" t="s">
        <v>432</v>
      </c>
      <c r="V3193" s="47">
        <v>1</v>
      </c>
      <c r="W3193" s="47">
        <v>1</v>
      </c>
      <c r="X3193" s="47">
        <v>1</v>
      </c>
      <c r="Y3193" s="47">
        <v>1</v>
      </c>
      <c r="Z3193" s="75">
        <v>42142.356516203698</v>
      </c>
      <c r="AA3193" s="6" t="s">
        <v>433</v>
      </c>
      <c r="AB3193" s="47"/>
      <c r="AC3193" s="47" t="s">
        <v>13797</v>
      </c>
      <c r="AD3193" s="47" t="s">
        <v>13940</v>
      </c>
      <c r="AE3193" s="47"/>
      <c r="AF3193" s="6" t="s">
        <v>13941</v>
      </c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</row>
    <row r="3194" spans="1:43" s="1" customFormat="1" ht="31.5" x14ac:dyDescent="0.25">
      <c r="A3194" s="47">
        <v>3199</v>
      </c>
      <c r="B3194" s="47" t="s">
        <v>13938</v>
      </c>
      <c r="C3194" s="47" t="s">
        <v>2603</v>
      </c>
      <c r="D3194" s="69" t="s">
        <v>13939</v>
      </c>
      <c r="E3194" s="47">
        <v>2011</v>
      </c>
      <c r="F3194" s="69" t="s">
        <v>442</v>
      </c>
      <c r="G3194" s="69" t="s">
        <v>2598</v>
      </c>
      <c r="H3194" s="69" t="s">
        <v>457</v>
      </c>
      <c r="I3194" s="70">
        <v>27.339486153882589</v>
      </c>
      <c r="J3194" s="47" t="s">
        <v>430</v>
      </c>
      <c r="K3194" s="47">
        <v>9.1366151421095108</v>
      </c>
      <c r="L3194" s="71"/>
      <c r="M3194" s="47">
        <v>75</v>
      </c>
      <c r="N3194" s="48">
        <f t="shared" si="301"/>
        <v>0</v>
      </c>
      <c r="O3194" s="48">
        <f t="shared" si="296"/>
        <v>0</v>
      </c>
      <c r="P3194" s="72">
        <f t="shared" si="297"/>
        <v>0</v>
      </c>
      <c r="Q3194" s="73">
        <f t="shared" si="298"/>
        <v>0</v>
      </c>
      <c r="R3194" s="48">
        <f t="shared" si="299"/>
        <v>0</v>
      </c>
      <c r="S3194" s="74">
        <f t="shared" si="300"/>
        <v>62</v>
      </c>
      <c r="T3194" s="6"/>
      <c r="U3194" s="47" t="s">
        <v>432</v>
      </c>
      <c r="V3194" s="47">
        <v>1</v>
      </c>
      <c r="W3194" s="47">
        <v>1</v>
      </c>
      <c r="X3194" s="47">
        <v>1</v>
      </c>
      <c r="Y3194" s="47">
        <v>1</v>
      </c>
      <c r="Z3194" s="75">
        <v>42142.356458333343</v>
      </c>
      <c r="AA3194" s="6" t="s">
        <v>433</v>
      </c>
      <c r="AB3194" s="47"/>
      <c r="AC3194" s="47" t="s">
        <v>13940</v>
      </c>
      <c r="AD3194" s="47" t="s">
        <v>13942</v>
      </c>
      <c r="AE3194" s="47"/>
      <c r="AF3194" s="6" t="s">
        <v>13943</v>
      </c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</row>
    <row r="3195" spans="1:43" s="1" customFormat="1" ht="15.75" x14ac:dyDescent="0.25">
      <c r="A3195" s="47">
        <v>3200</v>
      </c>
      <c r="B3195" s="47" t="s">
        <v>13944</v>
      </c>
      <c r="C3195" s="47" t="s">
        <v>2603</v>
      </c>
      <c r="D3195" s="69" t="s">
        <v>13939</v>
      </c>
      <c r="E3195" s="47">
        <v>2011</v>
      </c>
      <c r="F3195" s="69" t="s">
        <v>2598</v>
      </c>
      <c r="G3195" s="69" t="s">
        <v>451</v>
      </c>
      <c r="H3195" s="69" t="s">
        <v>451</v>
      </c>
      <c r="I3195" s="70">
        <v>3.4864012062501208</v>
      </c>
      <c r="J3195" s="47" t="s">
        <v>430</v>
      </c>
      <c r="K3195" s="47">
        <v>9.1369108075821295</v>
      </c>
      <c r="L3195" s="71"/>
      <c r="M3195" s="47">
        <v>75</v>
      </c>
      <c r="N3195" s="48">
        <f t="shared" si="301"/>
        <v>0</v>
      </c>
      <c r="O3195" s="48">
        <f t="shared" si="296"/>
        <v>0</v>
      </c>
      <c r="P3195" s="72">
        <f t="shared" si="297"/>
        <v>0</v>
      </c>
      <c r="Q3195" s="73">
        <f t="shared" si="298"/>
        <v>0</v>
      </c>
      <c r="R3195" s="48">
        <f t="shared" si="299"/>
        <v>0</v>
      </c>
      <c r="S3195" s="74">
        <f t="shared" si="300"/>
        <v>62</v>
      </c>
      <c r="T3195" s="6"/>
      <c r="U3195" s="47" t="s">
        <v>432</v>
      </c>
      <c r="V3195" s="47">
        <v>1</v>
      </c>
      <c r="W3195" s="47">
        <v>1</v>
      </c>
      <c r="X3195" s="47">
        <v>1</v>
      </c>
      <c r="Y3195" s="47">
        <v>1</v>
      </c>
      <c r="Z3195" s="75">
        <v>42142.356504629628</v>
      </c>
      <c r="AA3195" s="6" t="s">
        <v>433</v>
      </c>
      <c r="AB3195" s="47"/>
      <c r="AC3195" s="47" t="s">
        <v>13942</v>
      </c>
      <c r="AD3195" s="47" t="s">
        <v>13945</v>
      </c>
      <c r="AE3195" s="47"/>
      <c r="AF3195" s="6" t="s">
        <v>13946</v>
      </c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</row>
    <row r="3196" spans="1:43" s="1" customFormat="1" ht="15.75" x14ac:dyDescent="0.25">
      <c r="A3196" s="47">
        <v>3201</v>
      </c>
      <c r="B3196" s="47" t="s">
        <v>13947</v>
      </c>
      <c r="C3196" s="47" t="s">
        <v>2603</v>
      </c>
      <c r="D3196" s="69" t="s">
        <v>13939</v>
      </c>
      <c r="E3196" s="47">
        <v>2011</v>
      </c>
      <c r="F3196" s="69" t="s">
        <v>13948</v>
      </c>
      <c r="G3196" s="69" t="s">
        <v>451</v>
      </c>
      <c r="H3196" s="69" t="s">
        <v>451</v>
      </c>
      <c r="I3196" s="70">
        <v>5.3657997683339804</v>
      </c>
      <c r="J3196" s="47" t="s">
        <v>430</v>
      </c>
      <c r="K3196" s="47">
        <v>9.1372064730547393</v>
      </c>
      <c r="L3196" s="71"/>
      <c r="M3196" s="47">
        <v>75</v>
      </c>
      <c r="N3196" s="48">
        <f t="shared" si="301"/>
        <v>0</v>
      </c>
      <c r="O3196" s="48">
        <f t="shared" si="296"/>
        <v>0</v>
      </c>
      <c r="P3196" s="72">
        <f t="shared" si="297"/>
        <v>0</v>
      </c>
      <c r="Q3196" s="73">
        <f t="shared" si="298"/>
        <v>0</v>
      </c>
      <c r="R3196" s="48">
        <f t="shared" si="299"/>
        <v>0</v>
      </c>
      <c r="S3196" s="74">
        <f t="shared" si="300"/>
        <v>62</v>
      </c>
      <c r="T3196" s="6"/>
      <c r="U3196" s="47" t="s">
        <v>432</v>
      </c>
      <c r="V3196" s="47">
        <v>1</v>
      </c>
      <c r="W3196" s="47">
        <v>1</v>
      </c>
      <c r="X3196" s="47">
        <v>1</v>
      </c>
      <c r="Y3196" s="47">
        <v>1</v>
      </c>
      <c r="Z3196" s="75">
        <v>42142.356504629628</v>
      </c>
      <c r="AA3196" s="6" t="s">
        <v>433</v>
      </c>
      <c r="AB3196" s="47"/>
      <c r="AC3196" s="47" t="s">
        <v>13942</v>
      </c>
      <c r="AD3196" s="47" t="s">
        <v>13949</v>
      </c>
      <c r="AE3196" s="47"/>
      <c r="AF3196" s="6" t="s">
        <v>13950</v>
      </c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</row>
    <row r="3197" spans="1:43" s="1" customFormat="1" ht="31.5" x14ac:dyDescent="0.25">
      <c r="A3197" s="47">
        <v>3202</v>
      </c>
      <c r="B3197" s="47" t="s">
        <v>13796</v>
      </c>
      <c r="C3197" s="47" t="s">
        <v>2603</v>
      </c>
      <c r="D3197" s="69" t="s">
        <v>2520</v>
      </c>
      <c r="E3197" s="47">
        <v>2005</v>
      </c>
      <c r="F3197" s="69" t="s">
        <v>442</v>
      </c>
      <c r="G3197" s="69" t="s">
        <v>2598</v>
      </c>
      <c r="H3197" s="69" t="s">
        <v>451</v>
      </c>
      <c r="I3197" s="70">
        <v>5.4558830571837724</v>
      </c>
      <c r="J3197" s="47" t="s">
        <v>430</v>
      </c>
      <c r="K3197" s="47">
        <v>9.1375021385273598</v>
      </c>
      <c r="L3197" s="71"/>
      <c r="M3197" s="47">
        <v>75</v>
      </c>
      <c r="N3197" s="48">
        <f t="shared" si="301"/>
        <v>0</v>
      </c>
      <c r="O3197" s="48">
        <f t="shared" si="296"/>
        <v>0</v>
      </c>
      <c r="P3197" s="72">
        <f t="shared" si="297"/>
        <v>0</v>
      </c>
      <c r="Q3197" s="73">
        <f t="shared" si="298"/>
        <v>0</v>
      </c>
      <c r="R3197" s="48">
        <f t="shared" si="299"/>
        <v>0</v>
      </c>
      <c r="S3197" s="74">
        <f t="shared" si="300"/>
        <v>56</v>
      </c>
      <c r="T3197" s="6" t="s">
        <v>431</v>
      </c>
      <c r="U3197" s="47" t="s">
        <v>432</v>
      </c>
      <c r="V3197" s="47">
        <v>1</v>
      </c>
      <c r="W3197" s="47">
        <v>1</v>
      </c>
      <c r="X3197" s="47">
        <v>1</v>
      </c>
      <c r="Y3197" s="47">
        <v>1</v>
      </c>
      <c r="Z3197" s="75">
        <v>41095.424027777779</v>
      </c>
      <c r="AA3197" s="6" t="s">
        <v>433</v>
      </c>
      <c r="AB3197" s="47" t="s">
        <v>2521</v>
      </c>
      <c r="AC3197" s="47" t="s">
        <v>13798</v>
      </c>
      <c r="AD3197" s="47" t="s">
        <v>13951</v>
      </c>
      <c r="AE3197" s="47" t="s">
        <v>13799</v>
      </c>
      <c r="AF3197" s="6" t="s">
        <v>13952</v>
      </c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</row>
    <row r="3198" spans="1:43" s="1" customFormat="1" ht="31.5" x14ac:dyDescent="0.25">
      <c r="A3198" s="47">
        <v>3203</v>
      </c>
      <c r="B3198" s="47" t="s">
        <v>13953</v>
      </c>
      <c r="C3198" s="47" t="s">
        <v>2603</v>
      </c>
      <c r="D3198" s="69" t="s">
        <v>13939</v>
      </c>
      <c r="E3198" s="47">
        <v>2011</v>
      </c>
      <c r="F3198" s="69" t="s">
        <v>442</v>
      </c>
      <c r="G3198" s="69" t="s">
        <v>2598</v>
      </c>
      <c r="H3198" s="69" t="s">
        <v>457</v>
      </c>
      <c r="I3198" s="70">
        <v>190.67192968662411</v>
      </c>
      <c r="J3198" s="47" t="s">
        <v>430</v>
      </c>
      <c r="K3198" s="47">
        <v>9.1377978039999697</v>
      </c>
      <c r="L3198" s="71"/>
      <c r="M3198" s="47">
        <v>75</v>
      </c>
      <c r="N3198" s="48">
        <f t="shared" si="301"/>
        <v>0</v>
      </c>
      <c r="O3198" s="48">
        <f t="shared" si="296"/>
        <v>0</v>
      </c>
      <c r="P3198" s="72">
        <f t="shared" si="297"/>
        <v>0</v>
      </c>
      <c r="Q3198" s="73">
        <f t="shared" si="298"/>
        <v>0</v>
      </c>
      <c r="R3198" s="48">
        <f t="shared" si="299"/>
        <v>0</v>
      </c>
      <c r="S3198" s="74">
        <f t="shared" si="300"/>
        <v>62</v>
      </c>
      <c r="T3198" s="6"/>
      <c r="U3198" s="47" t="s">
        <v>432</v>
      </c>
      <c r="V3198" s="47">
        <v>1</v>
      </c>
      <c r="W3198" s="47">
        <v>1</v>
      </c>
      <c r="X3198" s="47">
        <v>1</v>
      </c>
      <c r="Y3198" s="47">
        <v>1</v>
      </c>
      <c r="Z3198" s="75">
        <v>42142.356504629628</v>
      </c>
      <c r="AA3198" s="6" t="s">
        <v>433</v>
      </c>
      <c r="AB3198" s="47"/>
      <c r="AC3198" s="47" t="s">
        <v>13951</v>
      </c>
      <c r="AD3198" s="47" t="s">
        <v>13954</v>
      </c>
      <c r="AE3198" s="47"/>
      <c r="AF3198" s="6" t="s">
        <v>13955</v>
      </c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</row>
    <row r="3199" spans="1:43" s="1" customFormat="1" ht="15.75" x14ac:dyDescent="0.25">
      <c r="A3199" s="47">
        <v>3204</v>
      </c>
      <c r="B3199" s="47" t="s">
        <v>13956</v>
      </c>
      <c r="C3199" s="47" t="s">
        <v>2603</v>
      </c>
      <c r="D3199" s="69" t="s">
        <v>13939</v>
      </c>
      <c r="E3199" s="47">
        <v>2011</v>
      </c>
      <c r="F3199" s="69" t="s">
        <v>442</v>
      </c>
      <c r="G3199" s="69" t="s">
        <v>13957</v>
      </c>
      <c r="H3199" s="69" t="s">
        <v>2598</v>
      </c>
      <c r="I3199" s="70">
        <v>41.840977210807793</v>
      </c>
      <c r="J3199" s="47" t="s">
        <v>430</v>
      </c>
      <c r="K3199" s="47">
        <v>9.1380934694725902</v>
      </c>
      <c r="L3199" s="71"/>
      <c r="M3199" s="47">
        <v>75</v>
      </c>
      <c r="N3199" s="48">
        <f t="shared" si="301"/>
        <v>0</v>
      </c>
      <c r="O3199" s="48">
        <f t="shared" si="296"/>
        <v>0</v>
      </c>
      <c r="P3199" s="72">
        <f t="shared" si="297"/>
        <v>0</v>
      </c>
      <c r="Q3199" s="73">
        <f t="shared" si="298"/>
        <v>0</v>
      </c>
      <c r="R3199" s="48">
        <f t="shared" si="299"/>
        <v>0</v>
      </c>
      <c r="S3199" s="74">
        <f t="shared" si="300"/>
        <v>62</v>
      </c>
      <c r="T3199" s="6"/>
      <c r="U3199" s="47" t="s">
        <v>432</v>
      </c>
      <c r="V3199" s="47">
        <v>1</v>
      </c>
      <c r="W3199" s="47">
        <v>1</v>
      </c>
      <c r="X3199" s="47">
        <v>1</v>
      </c>
      <c r="Y3199" s="47">
        <v>1</v>
      </c>
      <c r="Z3199" s="75">
        <v>42892.417199074072</v>
      </c>
      <c r="AA3199" s="6" t="s">
        <v>433</v>
      </c>
      <c r="AB3199" s="47"/>
      <c r="AC3199" s="47" t="s">
        <v>13954</v>
      </c>
      <c r="AD3199" s="47" t="s">
        <v>13958</v>
      </c>
      <c r="AE3199" s="47"/>
      <c r="AF3199" s="6" t="s">
        <v>13959</v>
      </c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</row>
    <row r="3200" spans="1:43" s="1" customFormat="1" ht="31.5" x14ac:dyDescent="0.25">
      <c r="A3200" s="47">
        <v>3205</v>
      </c>
      <c r="B3200" s="47" t="s">
        <v>13960</v>
      </c>
      <c r="C3200" s="47" t="s">
        <v>2603</v>
      </c>
      <c r="D3200" s="69" t="s">
        <v>13939</v>
      </c>
      <c r="E3200" s="47">
        <v>2011</v>
      </c>
      <c r="F3200" s="69" t="s">
        <v>442</v>
      </c>
      <c r="G3200" s="69" t="s">
        <v>2598</v>
      </c>
      <c r="H3200" s="69" t="s">
        <v>451</v>
      </c>
      <c r="I3200" s="70">
        <v>1.42750760610144</v>
      </c>
      <c r="J3200" s="47" t="s">
        <v>430</v>
      </c>
      <c r="K3200" s="47">
        <v>9.1383891349452</v>
      </c>
      <c r="L3200" s="71"/>
      <c r="M3200" s="47">
        <v>75</v>
      </c>
      <c r="N3200" s="48">
        <f t="shared" si="301"/>
        <v>0</v>
      </c>
      <c r="O3200" s="48">
        <f t="shared" si="296"/>
        <v>0</v>
      </c>
      <c r="P3200" s="72">
        <f t="shared" si="297"/>
        <v>0</v>
      </c>
      <c r="Q3200" s="73">
        <f t="shared" si="298"/>
        <v>0</v>
      </c>
      <c r="R3200" s="48">
        <f t="shared" si="299"/>
        <v>0</v>
      </c>
      <c r="S3200" s="74">
        <f t="shared" si="300"/>
        <v>62</v>
      </c>
      <c r="T3200" s="6"/>
      <c r="U3200" s="47" t="s">
        <v>432</v>
      </c>
      <c r="V3200" s="47">
        <v>1</v>
      </c>
      <c r="W3200" s="47">
        <v>1</v>
      </c>
      <c r="X3200" s="47">
        <v>1</v>
      </c>
      <c r="Y3200" s="47">
        <v>1</v>
      </c>
      <c r="Z3200" s="75">
        <v>42142.356504629628</v>
      </c>
      <c r="AA3200" s="6" t="s">
        <v>433</v>
      </c>
      <c r="AB3200" s="47"/>
      <c r="AC3200" s="47" t="s">
        <v>13954</v>
      </c>
      <c r="AD3200" s="47" t="s">
        <v>13961</v>
      </c>
      <c r="AE3200" s="47"/>
      <c r="AF3200" s="6" t="s">
        <v>13962</v>
      </c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</row>
    <row r="3201" spans="1:43" s="1" customFormat="1" ht="15.75" x14ac:dyDescent="0.25">
      <c r="A3201" s="47">
        <v>3206</v>
      </c>
      <c r="B3201" s="47" t="s">
        <v>13963</v>
      </c>
      <c r="C3201" s="47" t="s">
        <v>2603</v>
      </c>
      <c r="D3201" s="69" t="s">
        <v>13939</v>
      </c>
      <c r="E3201" s="47">
        <v>2011</v>
      </c>
      <c r="F3201" s="69" t="s">
        <v>2598</v>
      </c>
      <c r="G3201" s="69" t="s">
        <v>442</v>
      </c>
      <c r="H3201" s="69" t="s">
        <v>451</v>
      </c>
      <c r="I3201" s="70">
        <v>46.158064122918731</v>
      </c>
      <c r="J3201" s="47" t="s">
        <v>430</v>
      </c>
      <c r="K3201" s="47">
        <v>9.1386848004178205</v>
      </c>
      <c r="L3201" s="71"/>
      <c r="M3201" s="47">
        <v>75</v>
      </c>
      <c r="N3201" s="48">
        <f t="shared" si="301"/>
        <v>0</v>
      </c>
      <c r="O3201" s="48">
        <f t="shared" si="296"/>
        <v>0</v>
      </c>
      <c r="P3201" s="72">
        <f t="shared" si="297"/>
        <v>0</v>
      </c>
      <c r="Q3201" s="73">
        <f t="shared" si="298"/>
        <v>0</v>
      </c>
      <c r="R3201" s="48">
        <f t="shared" si="299"/>
        <v>0</v>
      </c>
      <c r="S3201" s="74">
        <f t="shared" si="300"/>
        <v>62</v>
      </c>
      <c r="T3201" s="6"/>
      <c r="U3201" s="47" t="s">
        <v>432</v>
      </c>
      <c r="V3201" s="47">
        <v>1</v>
      </c>
      <c r="W3201" s="47">
        <v>1</v>
      </c>
      <c r="X3201" s="47">
        <v>1</v>
      </c>
      <c r="Y3201" s="47">
        <v>1</v>
      </c>
      <c r="Z3201" s="75">
        <v>42892.428749999999</v>
      </c>
      <c r="AA3201" s="6" t="s">
        <v>433</v>
      </c>
      <c r="AB3201" s="47"/>
      <c r="AC3201" s="47" t="s">
        <v>13961</v>
      </c>
      <c r="AD3201" s="47" t="s">
        <v>13964</v>
      </c>
      <c r="AE3201" s="47"/>
      <c r="AF3201" s="6" t="s">
        <v>13965</v>
      </c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</row>
    <row r="3202" spans="1:43" s="1" customFormat="1" ht="15.75" x14ac:dyDescent="0.25">
      <c r="A3202" s="47">
        <v>3207</v>
      </c>
      <c r="B3202" s="47" t="s">
        <v>13966</v>
      </c>
      <c r="C3202" s="47" t="s">
        <v>2603</v>
      </c>
      <c r="D3202" s="69" t="s">
        <v>13939</v>
      </c>
      <c r="E3202" s="47">
        <v>2011</v>
      </c>
      <c r="F3202" s="69" t="s">
        <v>2598</v>
      </c>
      <c r="G3202" s="69" t="s">
        <v>442</v>
      </c>
      <c r="H3202" s="69" t="s">
        <v>451</v>
      </c>
      <c r="I3202" s="70">
        <v>445.75940457720247</v>
      </c>
      <c r="J3202" s="47" t="s">
        <v>430</v>
      </c>
      <c r="K3202" s="47">
        <v>9.1389804658904303</v>
      </c>
      <c r="L3202" s="71"/>
      <c r="M3202" s="47">
        <v>75</v>
      </c>
      <c r="N3202" s="48">
        <f t="shared" si="301"/>
        <v>0</v>
      </c>
      <c r="O3202" s="48">
        <f t="shared" si="296"/>
        <v>0</v>
      </c>
      <c r="P3202" s="72">
        <f t="shared" si="297"/>
        <v>0</v>
      </c>
      <c r="Q3202" s="73">
        <f t="shared" si="298"/>
        <v>0</v>
      </c>
      <c r="R3202" s="48">
        <f t="shared" si="299"/>
        <v>0</v>
      </c>
      <c r="S3202" s="74">
        <f t="shared" si="300"/>
        <v>62</v>
      </c>
      <c r="T3202" s="6"/>
      <c r="U3202" s="47" t="s">
        <v>432</v>
      </c>
      <c r="V3202" s="47">
        <v>1</v>
      </c>
      <c r="W3202" s="47">
        <v>1</v>
      </c>
      <c r="X3202" s="47">
        <v>1</v>
      </c>
      <c r="Y3202" s="47">
        <v>1</v>
      </c>
      <c r="Z3202" s="75">
        <v>42892.428749999999</v>
      </c>
      <c r="AA3202" s="6" t="s">
        <v>433</v>
      </c>
      <c r="AB3202" s="47"/>
      <c r="AC3202" s="47" t="s">
        <v>13964</v>
      </c>
      <c r="AD3202" s="47" t="s">
        <v>13967</v>
      </c>
      <c r="AE3202" s="47"/>
      <c r="AF3202" s="6" t="s">
        <v>13968</v>
      </c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</row>
    <row r="3203" spans="1:43" s="1" customFormat="1" ht="31.5" x14ac:dyDescent="0.25">
      <c r="A3203" s="47">
        <v>3208</v>
      </c>
      <c r="B3203" s="47" t="s">
        <v>4338</v>
      </c>
      <c r="C3203" s="47" t="s">
        <v>4179</v>
      </c>
      <c r="D3203" s="69" t="s">
        <v>918</v>
      </c>
      <c r="E3203" s="47">
        <v>1977</v>
      </c>
      <c r="F3203" s="69" t="s">
        <v>905</v>
      </c>
      <c r="G3203" s="69" t="s">
        <v>7001</v>
      </c>
      <c r="H3203" s="69" t="s">
        <v>1499</v>
      </c>
      <c r="I3203" s="70">
        <v>107.9604405108207</v>
      </c>
      <c r="J3203" s="47" t="s">
        <v>430</v>
      </c>
      <c r="K3203" s="47">
        <v>9.1392761313630508</v>
      </c>
      <c r="L3203" s="71"/>
      <c r="M3203" s="47">
        <v>75</v>
      </c>
      <c r="N3203" s="48">
        <f t="shared" si="301"/>
        <v>0</v>
      </c>
      <c r="O3203" s="48">
        <f t="shared" si="296"/>
        <v>0</v>
      </c>
      <c r="P3203" s="72">
        <f t="shared" si="297"/>
        <v>0</v>
      </c>
      <c r="Q3203" s="73">
        <f t="shared" si="298"/>
        <v>0</v>
      </c>
      <c r="R3203" s="48">
        <f t="shared" si="299"/>
        <v>0</v>
      </c>
      <c r="S3203" s="74">
        <f t="shared" si="300"/>
        <v>28</v>
      </c>
      <c r="T3203" s="6" t="s">
        <v>431</v>
      </c>
      <c r="U3203" s="47" t="s">
        <v>432</v>
      </c>
      <c r="V3203" s="47">
        <v>1</v>
      </c>
      <c r="W3203" s="47">
        <v>1</v>
      </c>
      <c r="X3203" s="47">
        <v>1</v>
      </c>
      <c r="Y3203" s="47">
        <v>1</v>
      </c>
      <c r="Z3203" s="75">
        <v>43796.392175925917</v>
      </c>
      <c r="AA3203" s="6" t="s">
        <v>606</v>
      </c>
      <c r="AB3203" s="47" t="s">
        <v>920</v>
      </c>
      <c r="AC3203" s="47" t="s">
        <v>4339</v>
      </c>
      <c r="AD3203" s="47" t="s">
        <v>13073</v>
      </c>
      <c r="AE3203" s="47" t="s">
        <v>4340</v>
      </c>
      <c r="AF3203" s="6" t="s">
        <v>13969</v>
      </c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</row>
    <row r="3204" spans="1:43" s="1" customFormat="1" ht="15.75" x14ac:dyDescent="0.25">
      <c r="A3204" s="47">
        <v>3209</v>
      </c>
      <c r="B3204" s="47" t="s">
        <v>13970</v>
      </c>
      <c r="C3204" s="47" t="s">
        <v>8274</v>
      </c>
      <c r="D3204" s="69" t="s">
        <v>13971</v>
      </c>
      <c r="E3204" s="47">
        <v>2000</v>
      </c>
      <c r="F3204" s="69" t="s">
        <v>13972</v>
      </c>
      <c r="G3204" s="69" t="s">
        <v>905</v>
      </c>
      <c r="H3204" s="69" t="s">
        <v>457</v>
      </c>
      <c r="I3204" s="70">
        <v>53.723420946965028</v>
      </c>
      <c r="J3204" s="47" t="s">
        <v>430</v>
      </c>
      <c r="K3204" s="47">
        <v>9.1395717968356607</v>
      </c>
      <c r="L3204" s="71"/>
      <c r="M3204" s="47">
        <v>75</v>
      </c>
      <c r="N3204" s="48">
        <f t="shared" si="301"/>
        <v>0</v>
      </c>
      <c r="O3204" s="48">
        <f t="shared" si="296"/>
        <v>0</v>
      </c>
      <c r="P3204" s="72">
        <f t="shared" si="297"/>
        <v>0</v>
      </c>
      <c r="Q3204" s="73">
        <f t="shared" si="298"/>
        <v>0</v>
      </c>
      <c r="R3204" s="48">
        <f t="shared" si="299"/>
        <v>0</v>
      </c>
      <c r="S3204" s="74">
        <f t="shared" si="300"/>
        <v>51</v>
      </c>
      <c r="T3204" s="6"/>
      <c r="U3204" s="47" t="s">
        <v>432</v>
      </c>
      <c r="V3204" s="47">
        <v>1</v>
      </c>
      <c r="W3204" s="47">
        <v>1</v>
      </c>
      <c r="X3204" s="47">
        <v>1</v>
      </c>
      <c r="Y3204" s="47">
        <v>1</v>
      </c>
      <c r="Z3204" s="75">
        <v>43796.408900462957</v>
      </c>
      <c r="AA3204" s="6" t="s">
        <v>606</v>
      </c>
      <c r="AB3204" s="47"/>
      <c r="AC3204" s="47" t="s">
        <v>13973</v>
      </c>
      <c r="AD3204" s="47" t="s">
        <v>13974</v>
      </c>
      <c r="AE3204" s="47"/>
      <c r="AF3204" s="6" t="s">
        <v>13975</v>
      </c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</row>
    <row r="3205" spans="1:43" s="1" customFormat="1" ht="15.75" x14ac:dyDescent="0.25">
      <c r="A3205" s="47">
        <v>3210</v>
      </c>
      <c r="B3205" s="47" t="s">
        <v>13976</v>
      </c>
      <c r="C3205" s="47" t="s">
        <v>8274</v>
      </c>
      <c r="D3205" s="69" t="s">
        <v>13971</v>
      </c>
      <c r="E3205" s="47">
        <v>2000</v>
      </c>
      <c r="F3205" s="69" t="s">
        <v>13972</v>
      </c>
      <c r="G3205" s="69" t="s">
        <v>905</v>
      </c>
      <c r="H3205" s="69" t="s">
        <v>457</v>
      </c>
      <c r="I3205" s="70">
        <v>26.734739167490499</v>
      </c>
      <c r="J3205" s="47" t="s">
        <v>430</v>
      </c>
      <c r="K3205" s="47">
        <v>9.1398674623082794</v>
      </c>
      <c r="L3205" s="71"/>
      <c r="M3205" s="47">
        <v>75</v>
      </c>
      <c r="N3205" s="48">
        <f t="shared" si="301"/>
        <v>0</v>
      </c>
      <c r="O3205" s="48">
        <f t="shared" si="296"/>
        <v>0</v>
      </c>
      <c r="P3205" s="72">
        <f t="shared" si="297"/>
        <v>0</v>
      </c>
      <c r="Q3205" s="73">
        <f t="shared" si="298"/>
        <v>0</v>
      </c>
      <c r="R3205" s="48">
        <f t="shared" si="299"/>
        <v>0</v>
      </c>
      <c r="S3205" s="74">
        <f t="shared" si="300"/>
        <v>51</v>
      </c>
      <c r="T3205" s="6"/>
      <c r="U3205" s="47" t="s">
        <v>432</v>
      </c>
      <c r="V3205" s="47">
        <v>1</v>
      </c>
      <c r="W3205" s="47">
        <v>1</v>
      </c>
      <c r="X3205" s="47">
        <v>1</v>
      </c>
      <c r="Y3205" s="47">
        <v>1</v>
      </c>
      <c r="Z3205" s="75">
        <v>43796.392534722218</v>
      </c>
      <c r="AA3205" s="6" t="s">
        <v>606</v>
      </c>
      <c r="AB3205" s="47"/>
      <c r="AC3205" s="47" t="s">
        <v>13973</v>
      </c>
      <c r="AD3205" s="47"/>
      <c r="AE3205" s="47"/>
      <c r="AF3205" s="6" t="s">
        <v>13977</v>
      </c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</row>
    <row r="3206" spans="1:43" s="1" customFormat="1" ht="15.75" x14ac:dyDescent="0.25">
      <c r="A3206" s="47">
        <v>3211</v>
      </c>
      <c r="B3206" s="47" t="s">
        <v>13978</v>
      </c>
      <c r="C3206" s="47" t="s">
        <v>5462</v>
      </c>
      <c r="D3206" s="69" t="s">
        <v>13979</v>
      </c>
      <c r="E3206" s="47">
        <v>1995</v>
      </c>
      <c r="F3206" s="69" t="s">
        <v>3935</v>
      </c>
      <c r="G3206" s="69" t="s">
        <v>451</v>
      </c>
      <c r="H3206" s="69" t="s">
        <v>451</v>
      </c>
      <c r="I3206" s="70">
        <v>273.96297668628841</v>
      </c>
      <c r="J3206" s="47" t="s">
        <v>430</v>
      </c>
      <c r="K3206" s="47">
        <v>9.1401631277808892</v>
      </c>
      <c r="L3206" s="71"/>
      <c r="M3206" s="47">
        <v>75</v>
      </c>
      <c r="N3206" s="48">
        <f t="shared" si="301"/>
        <v>0</v>
      </c>
      <c r="O3206" s="48">
        <f t="shared" ref="O3206:O3269" si="302">N3206*I3206</f>
        <v>0</v>
      </c>
      <c r="P3206" s="72">
        <f t="shared" ref="P3206:P3269" si="303">O3206*0.1</f>
        <v>0</v>
      </c>
      <c r="Q3206" s="73">
        <f t="shared" ref="Q3206:Q3269" si="304">SUM(O3206:P3206)*0.15</f>
        <v>0</v>
      </c>
      <c r="R3206" s="48">
        <f t="shared" ref="R3206:R3269" si="305">SUM(O3206:Q3206)</f>
        <v>0</v>
      </c>
      <c r="S3206" s="74">
        <f t="shared" si="300"/>
        <v>46</v>
      </c>
      <c r="T3206" s="6"/>
      <c r="U3206" s="47" t="s">
        <v>432</v>
      </c>
      <c r="V3206" s="47">
        <v>1</v>
      </c>
      <c r="W3206" s="47">
        <v>1</v>
      </c>
      <c r="X3206" s="47">
        <v>1</v>
      </c>
      <c r="Y3206" s="47">
        <v>1</v>
      </c>
      <c r="Z3206" s="75">
        <v>41096.431516203702</v>
      </c>
      <c r="AA3206" s="6" t="s">
        <v>433</v>
      </c>
      <c r="AB3206" s="47"/>
      <c r="AC3206" s="47" t="s">
        <v>13980</v>
      </c>
      <c r="AD3206" s="47" t="s">
        <v>13981</v>
      </c>
      <c r="AE3206" s="47"/>
      <c r="AF3206" s="6" t="s">
        <v>13982</v>
      </c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</row>
    <row r="3207" spans="1:43" s="1" customFormat="1" ht="47.25" x14ac:dyDescent="0.25">
      <c r="A3207" s="47">
        <v>3212</v>
      </c>
      <c r="B3207" s="47" t="s">
        <v>13983</v>
      </c>
      <c r="C3207" s="47" t="s">
        <v>5462</v>
      </c>
      <c r="D3207" s="69" t="s">
        <v>13984</v>
      </c>
      <c r="E3207" s="47">
        <v>1981</v>
      </c>
      <c r="F3207" s="69" t="s">
        <v>3935</v>
      </c>
      <c r="G3207" s="69" t="s">
        <v>5472</v>
      </c>
      <c r="H3207" s="69" t="s">
        <v>553</v>
      </c>
      <c r="I3207" s="70">
        <v>27.631222752357228</v>
      </c>
      <c r="J3207" s="47" t="s">
        <v>430</v>
      </c>
      <c r="K3207" s="47">
        <v>9.1404587932535097</v>
      </c>
      <c r="L3207" s="71"/>
      <c r="M3207" s="47">
        <v>75</v>
      </c>
      <c r="N3207" s="48">
        <f t="shared" si="301"/>
        <v>0</v>
      </c>
      <c r="O3207" s="48">
        <f t="shared" si="302"/>
        <v>0</v>
      </c>
      <c r="P3207" s="72">
        <f t="shared" si="303"/>
        <v>0</v>
      </c>
      <c r="Q3207" s="73">
        <f t="shared" si="304"/>
        <v>0</v>
      </c>
      <c r="R3207" s="48">
        <f t="shared" si="305"/>
        <v>0</v>
      </c>
      <c r="S3207" s="74">
        <f t="shared" ref="S3207:S3270" si="306">M3207-ABS($I$2-E3207)</f>
        <v>32</v>
      </c>
      <c r="T3207" s="6"/>
      <c r="U3207" s="47" t="s">
        <v>432</v>
      </c>
      <c r="V3207" s="47">
        <v>1</v>
      </c>
      <c r="W3207" s="47">
        <v>1</v>
      </c>
      <c r="X3207" s="47">
        <v>1</v>
      </c>
      <c r="Y3207" s="47">
        <v>1</v>
      </c>
      <c r="Z3207" s="75">
        <v>44272.413078703707</v>
      </c>
      <c r="AA3207" s="6" t="s">
        <v>1221</v>
      </c>
      <c r="AB3207" s="47"/>
      <c r="AC3207" s="47" t="s">
        <v>12761</v>
      </c>
      <c r="AD3207" s="47" t="s">
        <v>12955</v>
      </c>
      <c r="AE3207" s="47"/>
      <c r="AF3207" s="6" t="s">
        <v>13985</v>
      </c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</row>
    <row r="3208" spans="1:43" s="1" customFormat="1" ht="15.75" x14ac:dyDescent="0.25">
      <c r="A3208" s="47">
        <v>3213</v>
      </c>
      <c r="B3208" s="47" t="s">
        <v>13986</v>
      </c>
      <c r="C3208" s="47" t="s">
        <v>5462</v>
      </c>
      <c r="D3208" s="69" t="s">
        <v>13979</v>
      </c>
      <c r="E3208" s="47">
        <v>1995</v>
      </c>
      <c r="F3208" s="69" t="s">
        <v>3935</v>
      </c>
      <c r="G3208" s="69" t="s">
        <v>451</v>
      </c>
      <c r="H3208" s="69" t="s">
        <v>451</v>
      </c>
      <c r="I3208" s="70">
        <v>3.82822310102758</v>
      </c>
      <c r="J3208" s="47" t="s">
        <v>430</v>
      </c>
      <c r="K3208" s="47">
        <v>9.1407544587261196</v>
      </c>
      <c r="L3208" s="71"/>
      <c r="M3208" s="47">
        <v>75</v>
      </c>
      <c r="N3208" s="48">
        <f t="shared" si="301"/>
        <v>0</v>
      </c>
      <c r="O3208" s="48">
        <f t="shared" si="302"/>
        <v>0</v>
      </c>
      <c r="P3208" s="72">
        <f t="shared" si="303"/>
        <v>0</v>
      </c>
      <c r="Q3208" s="73">
        <f t="shared" si="304"/>
        <v>0</v>
      </c>
      <c r="R3208" s="48">
        <f t="shared" si="305"/>
        <v>0</v>
      </c>
      <c r="S3208" s="74">
        <f t="shared" si="306"/>
        <v>46</v>
      </c>
      <c r="T3208" s="6"/>
      <c r="U3208" s="47" t="s">
        <v>432</v>
      </c>
      <c r="V3208" s="47">
        <v>1</v>
      </c>
      <c r="W3208" s="47">
        <v>1</v>
      </c>
      <c r="X3208" s="47">
        <v>1</v>
      </c>
      <c r="Y3208" s="47">
        <v>1</v>
      </c>
      <c r="Z3208" s="75">
        <v>44272.385578703703</v>
      </c>
      <c r="AA3208" s="6" t="s">
        <v>1221</v>
      </c>
      <c r="AB3208" s="47"/>
      <c r="AC3208" s="47" t="s">
        <v>12761</v>
      </c>
      <c r="AD3208" s="47" t="s">
        <v>13987</v>
      </c>
      <c r="AE3208" s="47"/>
      <c r="AF3208" s="6" t="s">
        <v>13988</v>
      </c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</row>
    <row r="3209" spans="1:43" s="1" customFormat="1" ht="15.75" x14ac:dyDescent="0.25">
      <c r="A3209" s="47">
        <v>3214</v>
      </c>
      <c r="B3209" s="47" t="s">
        <v>13989</v>
      </c>
      <c r="C3209" s="47" t="s">
        <v>5462</v>
      </c>
      <c r="D3209" s="69" t="s">
        <v>13979</v>
      </c>
      <c r="E3209" s="47">
        <v>1995</v>
      </c>
      <c r="F3209" s="69" t="s">
        <v>3935</v>
      </c>
      <c r="G3209" s="69" t="s">
        <v>451</v>
      </c>
      <c r="H3209" s="69" t="s">
        <v>451</v>
      </c>
      <c r="I3209" s="70">
        <v>309.02310318790131</v>
      </c>
      <c r="J3209" s="47" t="s">
        <v>430</v>
      </c>
      <c r="K3209" s="47">
        <v>9.1410501241987401</v>
      </c>
      <c r="L3209" s="71"/>
      <c r="M3209" s="47">
        <v>75</v>
      </c>
      <c r="N3209" s="48">
        <f t="shared" si="301"/>
        <v>0</v>
      </c>
      <c r="O3209" s="48">
        <f t="shared" si="302"/>
        <v>0</v>
      </c>
      <c r="P3209" s="72">
        <f t="shared" si="303"/>
        <v>0</v>
      </c>
      <c r="Q3209" s="73">
        <f t="shared" si="304"/>
        <v>0</v>
      </c>
      <c r="R3209" s="48">
        <f t="shared" si="305"/>
        <v>0</v>
      </c>
      <c r="S3209" s="74">
        <f t="shared" si="306"/>
        <v>46</v>
      </c>
      <c r="T3209" s="6"/>
      <c r="U3209" s="47" t="s">
        <v>432</v>
      </c>
      <c r="V3209" s="47">
        <v>1</v>
      </c>
      <c r="W3209" s="47">
        <v>1</v>
      </c>
      <c r="X3209" s="47">
        <v>1</v>
      </c>
      <c r="Y3209" s="47">
        <v>1</v>
      </c>
      <c r="Z3209" s="75">
        <v>44272.385405092587</v>
      </c>
      <c r="AA3209" s="6" t="s">
        <v>1221</v>
      </c>
      <c r="AB3209" s="47"/>
      <c r="AC3209" s="47" t="s">
        <v>13987</v>
      </c>
      <c r="AD3209" s="47" t="s">
        <v>13980</v>
      </c>
      <c r="AE3209" s="47"/>
      <c r="AF3209" s="6" t="s">
        <v>13990</v>
      </c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</row>
    <row r="3210" spans="1:43" s="1" customFormat="1" ht="15.75" x14ac:dyDescent="0.25">
      <c r="A3210" s="47">
        <v>3215</v>
      </c>
      <c r="B3210" s="47" t="s">
        <v>13991</v>
      </c>
      <c r="C3210" s="47" t="s">
        <v>3896</v>
      </c>
      <c r="D3210" s="69" t="s">
        <v>13992</v>
      </c>
      <c r="E3210" s="47">
        <v>2011</v>
      </c>
      <c r="F3210" s="69" t="s">
        <v>6354</v>
      </c>
      <c r="G3210" s="69" t="s">
        <v>451</v>
      </c>
      <c r="H3210" s="69" t="s">
        <v>451</v>
      </c>
      <c r="I3210" s="70">
        <v>347.44904328917801</v>
      </c>
      <c r="J3210" s="47" t="s">
        <v>430</v>
      </c>
      <c r="K3210" s="47">
        <v>9.1413457896713606</v>
      </c>
      <c r="L3210" s="71"/>
      <c r="M3210" s="47">
        <v>75</v>
      </c>
      <c r="N3210" s="48">
        <f t="shared" si="301"/>
        <v>0</v>
      </c>
      <c r="O3210" s="48">
        <f t="shared" si="302"/>
        <v>0</v>
      </c>
      <c r="P3210" s="72">
        <f t="shared" si="303"/>
        <v>0</v>
      </c>
      <c r="Q3210" s="73">
        <f t="shared" si="304"/>
        <v>0</v>
      </c>
      <c r="R3210" s="48">
        <f t="shared" si="305"/>
        <v>0</v>
      </c>
      <c r="S3210" s="74">
        <f t="shared" si="306"/>
        <v>62</v>
      </c>
      <c r="T3210" s="6"/>
      <c r="U3210" s="47" t="s">
        <v>432</v>
      </c>
      <c r="V3210" s="47">
        <v>1</v>
      </c>
      <c r="W3210" s="47">
        <v>1</v>
      </c>
      <c r="X3210" s="47">
        <v>1</v>
      </c>
      <c r="Y3210" s="47">
        <v>1</v>
      </c>
      <c r="Z3210" s="75">
        <v>41134.449490740742</v>
      </c>
      <c r="AA3210" s="6" t="s">
        <v>606</v>
      </c>
      <c r="AB3210" s="47"/>
      <c r="AC3210" s="47" t="s">
        <v>6356</v>
      </c>
      <c r="AD3210" s="47" t="s">
        <v>13993</v>
      </c>
      <c r="AE3210" s="47"/>
      <c r="AF3210" s="6" t="s">
        <v>13994</v>
      </c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</row>
    <row r="3211" spans="1:43" s="1" customFormat="1" ht="15.75" x14ac:dyDescent="0.25">
      <c r="A3211" s="47">
        <v>3216</v>
      </c>
      <c r="B3211" s="47" t="s">
        <v>13995</v>
      </c>
      <c r="C3211" s="47" t="s">
        <v>3896</v>
      </c>
      <c r="D3211" s="69" t="s">
        <v>13992</v>
      </c>
      <c r="E3211" s="47">
        <v>2011</v>
      </c>
      <c r="F3211" s="69" t="s">
        <v>6354</v>
      </c>
      <c r="G3211" s="69" t="s">
        <v>451</v>
      </c>
      <c r="H3211" s="69" t="s">
        <v>451</v>
      </c>
      <c r="I3211" s="70">
        <v>10.0000032805019</v>
      </c>
      <c r="J3211" s="47" t="s">
        <v>430</v>
      </c>
      <c r="K3211" s="47">
        <v>9.1416414551439704</v>
      </c>
      <c r="L3211" s="71"/>
      <c r="M3211" s="47">
        <v>75</v>
      </c>
      <c r="N3211" s="48">
        <f t="shared" si="301"/>
        <v>0</v>
      </c>
      <c r="O3211" s="48">
        <f t="shared" si="302"/>
        <v>0</v>
      </c>
      <c r="P3211" s="72">
        <f t="shared" si="303"/>
        <v>0</v>
      </c>
      <c r="Q3211" s="73">
        <f t="shared" si="304"/>
        <v>0</v>
      </c>
      <c r="R3211" s="48">
        <f t="shared" si="305"/>
        <v>0</v>
      </c>
      <c r="S3211" s="74">
        <f t="shared" si="306"/>
        <v>62</v>
      </c>
      <c r="T3211" s="6"/>
      <c r="U3211" s="47" t="s">
        <v>432</v>
      </c>
      <c r="V3211" s="47">
        <v>1</v>
      </c>
      <c r="W3211" s="47">
        <v>1</v>
      </c>
      <c r="X3211" s="47">
        <v>1</v>
      </c>
      <c r="Y3211" s="47">
        <v>1</v>
      </c>
      <c r="Z3211" s="75">
        <v>41134.449490740742</v>
      </c>
      <c r="AA3211" s="6" t="s">
        <v>606</v>
      </c>
      <c r="AB3211" s="47"/>
      <c r="AC3211" s="47" t="s">
        <v>13993</v>
      </c>
      <c r="AD3211" s="47" t="s">
        <v>13996</v>
      </c>
      <c r="AE3211" s="47"/>
      <c r="AF3211" s="6" t="s">
        <v>13997</v>
      </c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</row>
    <row r="3212" spans="1:43" s="1" customFormat="1" ht="15.75" x14ac:dyDescent="0.25">
      <c r="A3212" s="47">
        <v>3217</v>
      </c>
      <c r="B3212" s="47" t="s">
        <v>13998</v>
      </c>
      <c r="C3212" s="47" t="s">
        <v>3915</v>
      </c>
      <c r="D3212" s="69" t="s">
        <v>13992</v>
      </c>
      <c r="E3212" s="47">
        <v>2011</v>
      </c>
      <c r="F3212" s="69" t="s">
        <v>6354</v>
      </c>
      <c r="G3212" s="69" t="s">
        <v>451</v>
      </c>
      <c r="H3212" s="69" t="s">
        <v>451</v>
      </c>
      <c r="I3212" s="70">
        <v>194.54713004095771</v>
      </c>
      <c r="J3212" s="47" t="s">
        <v>430</v>
      </c>
      <c r="K3212" s="47">
        <v>9.1419371206165891</v>
      </c>
      <c r="L3212" s="71"/>
      <c r="M3212" s="47">
        <v>75</v>
      </c>
      <c r="N3212" s="48">
        <f t="shared" si="301"/>
        <v>0</v>
      </c>
      <c r="O3212" s="48">
        <f t="shared" si="302"/>
        <v>0</v>
      </c>
      <c r="P3212" s="72">
        <f t="shared" si="303"/>
        <v>0</v>
      </c>
      <c r="Q3212" s="73">
        <f t="shared" si="304"/>
        <v>0</v>
      </c>
      <c r="R3212" s="48">
        <f t="shared" si="305"/>
        <v>0</v>
      </c>
      <c r="S3212" s="74">
        <f t="shared" si="306"/>
        <v>62</v>
      </c>
      <c r="T3212" s="6"/>
      <c r="U3212" s="47" t="s">
        <v>432</v>
      </c>
      <c r="V3212" s="47">
        <v>1</v>
      </c>
      <c r="W3212" s="47">
        <v>1</v>
      </c>
      <c r="X3212" s="47">
        <v>1</v>
      </c>
      <c r="Y3212" s="47">
        <v>1</v>
      </c>
      <c r="Z3212" s="75">
        <v>41134.449490740742</v>
      </c>
      <c r="AA3212" s="6" t="s">
        <v>606</v>
      </c>
      <c r="AB3212" s="47"/>
      <c r="AC3212" s="47" t="s">
        <v>13993</v>
      </c>
      <c r="AD3212" s="47" t="s">
        <v>13999</v>
      </c>
      <c r="AE3212" s="47"/>
      <c r="AF3212" s="6" t="s">
        <v>14000</v>
      </c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</row>
    <row r="3213" spans="1:43" s="1" customFormat="1" ht="15.75" x14ac:dyDescent="0.25">
      <c r="A3213" s="47">
        <v>3218</v>
      </c>
      <c r="B3213" s="47" t="s">
        <v>14001</v>
      </c>
      <c r="C3213" s="47" t="s">
        <v>3915</v>
      </c>
      <c r="D3213" s="69" t="s">
        <v>13992</v>
      </c>
      <c r="E3213" s="47">
        <v>2011</v>
      </c>
      <c r="F3213" s="69" t="s">
        <v>6354</v>
      </c>
      <c r="G3213" s="69" t="s">
        <v>451</v>
      </c>
      <c r="H3213" s="69" t="s">
        <v>451</v>
      </c>
      <c r="I3213" s="70">
        <v>6.0310019900426672</v>
      </c>
      <c r="J3213" s="47" t="s">
        <v>430</v>
      </c>
      <c r="K3213" s="47">
        <v>9.1422327860892008</v>
      </c>
      <c r="L3213" s="71"/>
      <c r="M3213" s="47">
        <v>75</v>
      </c>
      <c r="N3213" s="48">
        <f t="shared" si="301"/>
        <v>0</v>
      </c>
      <c r="O3213" s="48">
        <f t="shared" si="302"/>
        <v>0</v>
      </c>
      <c r="P3213" s="72">
        <f t="shared" si="303"/>
        <v>0</v>
      </c>
      <c r="Q3213" s="73">
        <f t="shared" si="304"/>
        <v>0</v>
      </c>
      <c r="R3213" s="48">
        <f t="shared" si="305"/>
        <v>0</v>
      </c>
      <c r="S3213" s="74">
        <f t="shared" si="306"/>
        <v>62</v>
      </c>
      <c r="T3213" s="6"/>
      <c r="U3213" s="47" t="s">
        <v>432</v>
      </c>
      <c r="V3213" s="47">
        <v>1</v>
      </c>
      <c r="W3213" s="47">
        <v>1</v>
      </c>
      <c r="X3213" s="47">
        <v>1</v>
      </c>
      <c r="Y3213" s="47">
        <v>1</v>
      </c>
      <c r="Z3213" s="75">
        <v>41134.449490740742</v>
      </c>
      <c r="AA3213" s="6" t="s">
        <v>606</v>
      </c>
      <c r="AB3213" s="47"/>
      <c r="AC3213" s="47" t="s">
        <v>13999</v>
      </c>
      <c r="AD3213" s="47" t="s">
        <v>14002</v>
      </c>
      <c r="AE3213" s="47"/>
      <c r="AF3213" s="6" t="s">
        <v>14003</v>
      </c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</row>
    <row r="3214" spans="1:43" s="1" customFormat="1" ht="15.75" x14ac:dyDescent="0.25">
      <c r="A3214" s="47">
        <v>3219</v>
      </c>
      <c r="B3214" s="47" t="s">
        <v>14004</v>
      </c>
      <c r="C3214" s="47" t="s">
        <v>1762</v>
      </c>
      <c r="D3214" s="69" t="s">
        <v>14005</v>
      </c>
      <c r="E3214" s="47">
        <v>2011</v>
      </c>
      <c r="F3214" s="69" t="s">
        <v>1785</v>
      </c>
      <c r="G3214" s="69" t="s">
        <v>812</v>
      </c>
      <c r="H3214" s="69" t="s">
        <v>451</v>
      </c>
      <c r="I3214" s="70">
        <v>0.31163730484448671</v>
      </c>
      <c r="J3214" s="47" t="s">
        <v>430</v>
      </c>
      <c r="K3214" s="47">
        <v>9.1425284515618195</v>
      </c>
      <c r="L3214" s="71"/>
      <c r="M3214" s="47">
        <v>75</v>
      </c>
      <c r="N3214" s="48">
        <f t="shared" si="301"/>
        <v>0</v>
      </c>
      <c r="O3214" s="48">
        <f t="shared" si="302"/>
        <v>0</v>
      </c>
      <c r="P3214" s="72">
        <f t="shared" si="303"/>
        <v>0</v>
      </c>
      <c r="Q3214" s="73">
        <f t="shared" si="304"/>
        <v>0</v>
      </c>
      <c r="R3214" s="48">
        <f t="shared" si="305"/>
        <v>0</v>
      </c>
      <c r="S3214" s="74">
        <f t="shared" si="306"/>
        <v>62</v>
      </c>
      <c r="T3214" s="6"/>
      <c r="U3214" s="47" t="s">
        <v>432</v>
      </c>
      <c r="V3214" s="47">
        <v>1</v>
      </c>
      <c r="W3214" s="47">
        <v>1</v>
      </c>
      <c r="X3214" s="47">
        <v>1</v>
      </c>
      <c r="Y3214" s="47">
        <v>1</v>
      </c>
      <c r="Z3214" s="75">
        <v>41134.576736111107</v>
      </c>
      <c r="AA3214" s="6" t="s">
        <v>606</v>
      </c>
      <c r="AB3214" s="47"/>
      <c r="AC3214" s="47" t="s">
        <v>14006</v>
      </c>
      <c r="AD3214" s="47"/>
      <c r="AE3214" s="47"/>
      <c r="AF3214" s="6" t="s">
        <v>14007</v>
      </c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</row>
    <row r="3215" spans="1:43" s="1" customFormat="1" ht="15.75" x14ac:dyDescent="0.25">
      <c r="A3215" s="47">
        <v>3220</v>
      </c>
      <c r="B3215" s="47" t="s">
        <v>14008</v>
      </c>
      <c r="C3215" s="47" t="s">
        <v>1762</v>
      </c>
      <c r="D3215" s="69" t="s">
        <v>14005</v>
      </c>
      <c r="E3215" s="47">
        <v>2011</v>
      </c>
      <c r="F3215" s="69" t="s">
        <v>1785</v>
      </c>
      <c r="G3215" s="69" t="s">
        <v>812</v>
      </c>
      <c r="H3215" s="69" t="s">
        <v>457</v>
      </c>
      <c r="I3215" s="70">
        <v>221.5253634469947</v>
      </c>
      <c r="J3215" s="47" t="s">
        <v>430</v>
      </c>
      <c r="K3215" s="47">
        <v>9.1428241170344293</v>
      </c>
      <c r="L3215" s="71"/>
      <c r="M3215" s="47">
        <v>75</v>
      </c>
      <c r="N3215" s="48">
        <f t="shared" si="301"/>
        <v>0</v>
      </c>
      <c r="O3215" s="48">
        <f t="shared" si="302"/>
        <v>0</v>
      </c>
      <c r="P3215" s="72">
        <f t="shared" si="303"/>
        <v>0</v>
      </c>
      <c r="Q3215" s="73">
        <f t="shared" si="304"/>
        <v>0</v>
      </c>
      <c r="R3215" s="48">
        <f t="shared" si="305"/>
        <v>0</v>
      </c>
      <c r="S3215" s="74">
        <f t="shared" si="306"/>
        <v>62</v>
      </c>
      <c r="T3215" s="6"/>
      <c r="U3215" s="47" t="s">
        <v>432</v>
      </c>
      <c r="V3215" s="47">
        <v>1</v>
      </c>
      <c r="W3215" s="47">
        <v>1</v>
      </c>
      <c r="X3215" s="47">
        <v>1</v>
      </c>
      <c r="Y3215" s="47">
        <v>1</v>
      </c>
      <c r="Z3215" s="75">
        <v>41134.597175925926</v>
      </c>
      <c r="AA3215" s="6" t="s">
        <v>606</v>
      </c>
      <c r="AB3215" s="47"/>
      <c r="AC3215" s="47" t="s">
        <v>14009</v>
      </c>
      <c r="AD3215" s="47"/>
      <c r="AE3215" s="47"/>
      <c r="AF3215" s="6" t="s">
        <v>14010</v>
      </c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</row>
    <row r="3216" spans="1:43" s="1" customFormat="1" ht="15.75" x14ac:dyDescent="0.25">
      <c r="A3216" s="47">
        <v>3221</v>
      </c>
      <c r="B3216" s="47" t="s">
        <v>14011</v>
      </c>
      <c r="C3216" s="47" t="s">
        <v>1762</v>
      </c>
      <c r="D3216" s="69" t="s">
        <v>14012</v>
      </c>
      <c r="E3216" s="47">
        <v>2002</v>
      </c>
      <c r="F3216" s="69" t="s">
        <v>1785</v>
      </c>
      <c r="G3216" s="69" t="s">
        <v>451</v>
      </c>
      <c r="H3216" s="69" t="s">
        <v>457</v>
      </c>
      <c r="I3216" s="70">
        <v>253.82873250240141</v>
      </c>
      <c r="J3216" s="47" t="s">
        <v>430</v>
      </c>
      <c r="K3216" s="47">
        <v>9.1431197825070498</v>
      </c>
      <c r="L3216" s="71"/>
      <c r="M3216" s="47">
        <v>75</v>
      </c>
      <c r="N3216" s="48">
        <f t="shared" si="301"/>
        <v>0</v>
      </c>
      <c r="O3216" s="48">
        <f t="shared" si="302"/>
        <v>0</v>
      </c>
      <c r="P3216" s="72">
        <f t="shared" si="303"/>
        <v>0</v>
      </c>
      <c r="Q3216" s="73">
        <f t="shared" si="304"/>
        <v>0</v>
      </c>
      <c r="R3216" s="48">
        <f t="shared" si="305"/>
        <v>0</v>
      </c>
      <c r="S3216" s="74">
        <f t="shared" si="306"/>
        <v>53</v>
      </c>
      <c r="T3216" s="6"/>
      <c r="U3216" s="47" t="s">
        <v>432</v>
      </c>
      <c r="V3216" s="47">
        <v>1</v>
      </c>
      <c r="W3216" s="47">
        <v>1</v>
      </c>
      <c r="X3216" s="47">
        <v>1</v>
      </c>
      <c r="Y3216" s="47">
        <v>1</v>
      </c>
      <c r="Z3216" s="75">
        <v>41135.534814814811</v>
      </c>
      <c r="AA3216" s="6" t="s">
        <v>433</v>
      </c>
      <c r="AB3216" s="47"/>
      <c r="AC3216" s="47" t="s">
        <v>14013</v>
      </c>
      <c r="AD3216" s="47" t="s">
        <v>14014</v>
      </c>
      <c r="AE3216" s="47"/>
      <c r="AF3216" s="6" t="s">
        <v>14015</v>
      </c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</row>
    <row r="3217" spans="1:43" s="1" customFormat="1" ht="15.75" x14ac:dyDescent="0.25">
      <c r="A3217" s="47">
        <v>3222</v>
      </c>
      <c r="B3217" s="47" t="s">
        <v>14016</v>
      </c>
      <c r="C3217" s="47" t="s">
        <v>10831</v>
      </c>
      <c r="D3217" s="69" t="s">
        <v>14017</v>
      </c>
      <c r="E3217" s="47">
        <v>2007</v>
      </c>
      <c r="F3217" s="69" t="s">
        <v>14018</v>
      </c>
      <c r="G3217" s="69" t="s">
        <v>451</v>
      </c>
      <c r="H3217" s="69" t="s">
        <v>457</v>
      </c>
      <c r="I3217" s="70">
        <v>4.4350605169302311</v>
      </c>
      <c r="J3217" s="47" t="s">
        <v>430</v>
      </c>
      <c r="K3217" s="47">
        <v>9.1434154479796597</v>
      </c>
      <c r="L3217" s="71"/>
      <c r="M3217" s="47">
        <v>75</v>
      </c>
      <c r="N3217" s="48">
        <f t="shared" si="301"/>
        <v>0</v>
      </c>
      <c r="O3217" s="48">
        <f t="shared" si="302"/>
        <v>0</v>
      </c>
      <c r="P3217" s="72">
        <f t="shared" si="303"/>
        <v>0</v>
      </c>
      <c r="Q3217" s="73">
        <f t="shared" si="304"/>
        <v>0</v>
      </c>
      <c r="R3217" s="48">
        <f t="shared" si="305"/>
        <v>0</v>
      </c>
      <c r="S3217" s="74">
        <f t="shared" si="306"/>
        <v>58</v>
      </c>
      <c r="T3217" s="6"/>
      <c r="U3217" s="47" t="s">
        <v>432</v>
      </c>
      <c r="V3217" s="47">
        <v>1</v>
      </c>
      <c r="W3217" s="47">
        <v>1</v>
      </c>
      <c r="X3217" s="47">
        <v>1</v>
      </c>
      <c r="Y3217" s="47">
        <v>1</v>
      </c>
      <c r="Z3217" s="75">
        <v>41152.615347222221</v>
      </c>
      <c r="AA3217" s="6" t="s">
        <v>433</v>
      </c>
      <c r="AB3217" s="47"/>
      <c r="AC3217" s="47" t="s">
        <v>14019</v>
      </c>
      <c r="AD3217" s="47" t="s">
        <v>14020</v>
      </c>
      <c r="AE3217" s="47"/>
      <c r="AF3217" s="6" t="s">
        <v>14021</v>
      </c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</row>
    <row r="3218" spans="1:43" s="1" customFormat="1" ht="15.75" x14ac:dyDescent="0.25">
      <c r="A3218" s="47">
        <v>3223</v>
      </c>
      <c r="B3218" s="47" t="s">
        <v>14022</v>
      </c>
      <c r="C3218" s="47" t="s">
        <v>10831</v>
      </c>
      <c r="D3218" s="69" t="s">
        <v>14017</v>
      </c>
      <c r="E3218" s="47">
        <v>2007</v>
      </c>
      <c r="F3218" s="69" t="s">
        <v>14018</v>
      </c>
      <c r="G3218" s="69" t="s">
        <v>451</v>
      </c>
      <c r="H3218" s="69" t="s">
        <v>457</v>
      </c>
      <c r="I3218" s="70">
        <v>14.858756368080551</v>
      </c>
      <c r="J3218" s="47" t="s">
        <v>430</v>
      </c>
      <c r="K3218" s="47">
        <v>9.1437111134522802</v>
      </c>
      <c r="L3218" s="71"/>
      <c r="M3218" s="47">
        <v>75</v>
      </c>
      <c r="N3218" s="48">
        <f t="shared" si="301"/>
        <v>0</v>
      </c>
      <c r="O3218" s="48">
        <f t="shared" si="302"/>
        <v>0</v>
      </c>
      <c r="P3218" s="72">
        <f t="shared" si="303"/>
        <v>0</v>
      </c>
      <c r="Q3218" s="73">
        <f t="shared" si="304"/>
        <v>0</v>
      </c>
      <c r="R3218" s="48">
        <f t="shared" si="305"/>
        <v>0</v>
      </c>
      <c r="S3218" s="74">
        <f t="shared" si="306"/>
        <v>58</v>
      </c>
      <c r="T3218" s="6"/>
      <c r="U3218" s="47" t="s">
        <v>432</v>
      </c>
      <c r="V3218" s="47">
        <v>1</v>
      </c>
      <c r="W3218" s="47">
        <v>1</v>
      </c>
      <c r="X3218" s="47">
        <v>1</v>
      </c>
      <c r="Y3218" s="47">
        <v>1</v>
      </c>
      <c r="Z3218" s="75">
        <v>41152.615381944437</v>
      </c>
      <c r="AA3218" s="6" t="s">
        <v>433</v>
      </c>
      <c r="AB3218" s="47"/>
      <c r="AC3218" s="47" t="s">
        <v>14020</v>
      </c>
      <c r="AD3218" s="47" t="s">
        <v>14023</v>
      </c>
      <c r="AE3218" s="47"/>
      <c r="AF3218" s="6" t="s">
        <v>14024</v>
      </c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</row>
    <row r="3219" spans="1:43" s="1" customFormat="1" ht="15.75" x14ac:dyDescent="0.25">
      <c r="A3219" s="47">
        <v>3224</v>
      </c>
      <c r="B3219" s="47" t="s">
        <v>14025</v>
      </c>
      <c r="C3219" s="47" t="s">
        <v>4354</v>
      </c>
      <c r="D3219" s="69" t="s">
        <v>14017</v>
      </c>
      <c r="E3219" s="47">
        <v>2007</v>
      </c>
      <c r="F3219" s="69" t="s">
        <v>14018</v>
      </c>
      <c r="G3219" s="69" t="s">
        <v>451</v>
      </c>
      <c r="H3219" s="69" t="s">
        <v>457</v>
      </c>
      <c r="I3219" s="70">
        <v>40.06653019919267</v>
      </c>
      <c r="J3219" s="47" t="s">
        <v>430</v>
      </c>
      <c r="K3219" s="47">
        <v>9.14400677892489</v>
      </c>
      <c r="L3219" s="71"/>
      <c r="M3219" s="47">
        <v>75</v>
      </c>
      <c r="N3219" s="48">
        <f t="shared" si="301"/>
        <v>0</v>
      </c>
      <c r="O3219" s="48">
        <f t="shared" si="302"/>
        <v>0</v>
      </c>
      <c r="P3219" s="72">
        <f t="shared" si="303"/>
        <v>0</v>
      </c>
      <c r="Q3219" s="73">
        <f t="shared" si="304"/>
        <v>0</v>
      </c>
      <c r="R3219" s="48">
        <f t="shared" si="305"/>
        <v>0</v>
      </c>
      <c r="S3219" s="74">
        <f t="shared" si="306"/>
        <v>58</v>
      </c>
      <c r="T3219" s="6"/>
      <c r="U3219" s="47" t="s">
        <v>432</v>
      </c>
      <c r="V3219" s="47">
        <v>1</v>
      </c>
      <c r="W3219" s="47">
        <v>1</v>
      </c>
      <c r="X3219" s="47">
        <v>1</v>
      </c>
      <c r="Y3219" s="47">
        <v>1</v>
      </c>
      <c r="Z3219" s="75">
        <v>41152.615405092591</v>
      </c>
      <c r="AA3219" s="6" t="s">
        <v>433</v>
      </c>
      <c r="AB3219" s="47"/>
      <c r="AC3219" s="47" t="s">
        <v>14023</v>
      </c>
      <c r="AD3219" s="47" t="s">
        <v>14026</v>
      </c>
      <c r="AE3219" s="47"/>
      <c r="AF3219" s="6" t="s">
        <v>14027</v>
      </c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</row>
    <row r="3220" spans="1:43" s="1" customFormat="1" ht="15.75" x14ac:dyDescent="0.25">
      <c r="A3220" s="47">
        <v>3225</v>
      </c>
      <c r="B3220" s="47" t="s">
        <v>14028</v>
      </c>
      <c r="C3220" s="47" t="s">
        <v>4354</v>
      </c>
      <c r="D3220" s="69" t="s">
        <v>14017</v>
      </c>
      <c r="E3220" s="47">
        <v>2007</v>
      </c>
      <c r="F3220" s="69" t="s">
        <v>14018</v>
      </c>
      <c r="G3220" s="69" t="s">
        <v>451</v>
      </c>
      <c r="H3220" s="69" t="s">
        <v>457</v>
      </c>
      <c r="I3220" s="70">
        <v>88.458250552118855</v>
      </c>
      <c r="J3220" s="47" t="s">
        <v>430</v>
      </c>
      <c r="K3220" s="47">
        <v>9.1443024443975105</v>
      </c>
      <c r="L3220" s="71"/>
      <c r="M3220" s="47">
        <v>75</v>
      </c>
      <c r="N3220" s="48">
        <f t="shared" si="301"/>
        <v>0</v>
      </c>
      <c r="O3220" s="48">
        <f t="shared" si="302"/>
        <v>0</v>
      </c>
      <c r="P3220" s="72">
        <f t="shared" si="303"/>
        <v>0</v>
      </c>
      <c r="Q3220" s="73">
        <f t="shared" si="304"/>
        <v>0</v>
      </c>
      <c r="R3220" s="48">
        <f t="shared" si="305"/>
        <v>0</v>
      </c>
      <c r="S3220" s="74">
        <f t="shared" si="306"/>
        <v>58</v>
      </c>
      <c r="T3220" s="6"/>
      <c r="U3220" s="47" t="s">
        <v>432</v>
      </c>
      <c r="V3220" s="47">
        <v>1</v>
      </c>
      <c r="W3220" s="47">
        <v>1</v>
      </c>
      <c r="X3220" s="47">
        <v>1</v>
      </c>
      <c r="Y3220" s="47">
        <v>1</v>
      </c>
      <c r="Z3220" s="75">
        <v>41152.616643518522</v>
      </c>
      <c r="AA3220" s="6" t="s">
        <v>433</v>
      </c>
      <c r="AB3220" s="47"/>
      <c r="AC3220" s="47" t="s">
        <v>14026</v>
      </c>
      <c r="AD3220" s="47" t="s">
        <v>14029</v>
      </c>
      <c r="AE3220" s="47"/>
      <c r="AF3220" s="6" t="s">
        <v>14030</v>
      </c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</row>
    <row r="3221" spans="1:43" s="1" customFormat="1" ht="15.75" x14ac:dyDescent="0.25">
      <c r="A3221" s="47">
        <v>3226</v>
      </c>
      <c r="B3221" s="47" t="s">
        <v>14031</v>
      </c>
      <c r="C3221" s="47" t="s">
        <v>4354</v>
      </c>
      <c r="D3221" s="69" t="s">
        <v>14017</v>
      </c>
      <c r="E3221" s="47">
        <v>2007</v>
      </c>
      <c r="F3221" s="69" t="s">
        <v>14018</v>
      </c>
      <c r="G3221" s="69" t="s">
        <v>451</v>
      </c>
      <c r="H3221" s="69" t="s">
        <v>457</v>
      </c>
      <c r="I3221" s="70">
        <v>29.740267271444338</v>
      </c>
      <c r="J3221" s="47" t="s">
        <v>430</v>
      </c>
      <c r="K3221" s="47">
        <v>9.1445981098701203</v>
      </c>
      <c r="L3221" s="71"/>
      <c r="M3221" s="47">
        <v>75</v>
      </c>
      <c r="N3221" s="48">
        <f t="shared" si="301"/>
        <v>0</v>
      </c>
      <c r="O3221" s="48">
        <f t="shared" si="302"/>
        <v>0</v>
      </c>
      <c r="P3221" s="72">
        <f t="shared" si="303"/>
        <v>0</v>
      </c>
      <c r="Q3221" s="73">
        <f t="shared" si="304"/>
        <v>0</v>
      </c>
      <c r="R3221" s="48">
        <f t="shared" si="305"/>
        <v>0</v>
      </c>
      <c r="S3221" s="74">
        <f t="shared" si="306"/>
        <v>58</v>
      </c>
      <c r="T3221" s="6"/>
      <c r="U3221" s="47" t="s">
        <v>432</v>
      </c>
      <c r="V3221" s="47">
        <v>1</v>
      </c>
      <c r="W3221" s="47">
        <v>1</v>
      </c>
      <c r="X3221" s="47">
        <v>1</v>
      </c>
      <c r="Y3221" s="47">
        <v>1</v>
      </c>
      <c r="Z3221" s="75">
        <v>41152.616701388899</v>
      </c>
      <c r="AA3221" s="6" t="s">
        <v>433</v>
      </c>
      <c r="AB3221" s="47"/>
      <c r="AC3221" s="47" t="s">
        <v>14029</v>
      </c>
      <c r="AD3221" s="47" t="s">
        <v>14032</v>
      </c>
      <c r="AE3221" s="47"/>
      <c r="AF3221" s="6" t="s">
        <v>14033</v>
      </c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</row>
    <row r="3222" spans="1:43" s="1" customFormat="1" ht="15.75" x14ac:dyDescent="0.25">
      <c r="A3222" s="47">
        <v>3227</v>
      </c>
      <c r="B3222" s="47" t="s">
        <v>14034</v>
      </c>
      <c r="C3222" s="47" t="s">
        <v>4354</v>
      </c>
      <c r="D3222" s="69" t="s">
        <v>14017</v>
      </c>
      <c r="E3222" s="47">
        <v>2007</v>
      </c>
      <c r="F3222" s="69" t="s">
        <v>14018</v>
      </c>
      <c r="G3222" s="69" t="s">
        <v>451</v>
      </c>
      <c r="H3222" s="69" t="s">
        <v>457</v>
      </c>
      <c r="I3222" s="70">
        <v>100.66166055385671</v>
      </c>
      <c r="J3222" s="47" t="s">
        <v>430</v>
      </c>
      <c r="K3222" s="47">
        <v>9.1448937753427408</v>
      </c>
      <c r="L3222" s="71"/>
      <c r="M3222" s="47">
        <v>75</v>
      </c>
      <c r="N3222" s="48">
        <f t="shared" si="301"/>
        <v>0</v>
      </c>
      <c r="O3222" s="48">
        <f t="shared" si="302"/>
        <v>0</v>
      </c>
      <c r="P3222" s="72">
        <f t="shared" si="303"/>
        <v>0</v>
      </c>
      <c r="Q3222" s="73">
        <f t="shared" si="304"/>
        <v>0</v>
      </c>
      <c r="R3222" s="48">
        <f t="shared" si="305"/>
        <v>0</v>
      </c>
      <c r="S3222" s="74">
        <f t="shared" si="306"/>
        <v>58</v>
      </c>
      <c r="T3222" s="6"/>
      <c r="U3222" s="47" t="s">
        <v>432</v>
      </c>
      <c r="V3222" s="47">
        <v>1</v>
      </c>
      <c r="W3222" s="47">
        <v>1</v>
      </c>
      <c r="X3222" s="47">
        <v>1</v>
      </c>
      <c r="Y3222" s="47">
        <v>1</v>
      </c>
      <c r="Z3222" s="75">
        <v>41152.616886574076</v>
      </c>
      <c r="AA3222" s="6" t="s">
        <v>433</v>
      </c>
      <c r="AB3222" s="47"/>
      <c r="AC3222" s="47" t="s">
        <v>14032</v>
      </c>
      <c r="AD3222" s="47" t="s">
        <v>14035</v>
      </c>
      <c r="AE3222" s="47"/>
      <c r="AF3222" s="6" t="s">
        <v>14036</v>
      </c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</row>
    <row r="3223" spans="1:43" s="1" customFormat="1" ht="15.75" x14ac:dyDescent="0.25">
      <c r="A3223" s="47">
        <v>3228</v>
      </c>
      <c r="B3223" s="47" t="s">
        <v>14037</v>
      </c>
      <c r="C3223" s="47" t="s">
        <v>4354</v>
      </c>
      <c r="D3223" s="69" t="s">
        <v>14017</v>
      </c>
      <c r="E3223" s="47">
        <v>2007</v>
      </c>
      <c r="F3223" s="69" t="s">
        <v>14018</v>
      </c>
      <c r="G3223" s="69" t="s">
        <v>451</v>
      </c>
      <c r="H3223" s="69" t="s">
        <v>457</v>
      </c>
      <c r="I3223" s="70">
        <v>8.0780410548756443</v>
      </c>
      <c r="J3223" s="47" t="s">
        <v>430</v>
      </c>
      <c r="K3223" s="47">
        <v>9.1451894408153507</v>
      </c>
      <c r="L3223" s="71"/>
      <c r="M3223" s="47">
        <v>75</v>
      </c>
      <c r="N3223" s="48">
        <f t="shared" si="301"/>
        <v>0</v>
      </c>
      <c r="O3223" s="48">
        <f t="shared" si="302"/>
        <v>0</v>
      </c>
      <c r="P3223" s="72">
        <f t="shared" si="303"/>
        <v>0</v>
      </c>
      <c r="Q3223" s="73">
        <f t="shared" si="304"/>
        <v>0</v>
      </c>
      <c r="R3223" s="48">
        <f t="shared" si="305"/>
        <v>0</v>
      </c>
      <c r="S3223" s="74">
        <f t="shared" si="306"/>
        <v>58</v>
      </c>
      <c r="T3223" s="6"/>
      <c r="U3223" s="47" t="s">
        <v>432</v>
      </c>
      <c r="V3223" s="47">
        <v>1</v>
      </c>
      <c r="W3223" s="47">
        <v>1</v>
      </c>
      <c r="X3223" s="47">
        <v>1</v>
      </c>
      <c r="Y3223" s="47">
        <v>1</v>
      </c>
      <c r="Z3223" s="75">
        <v>41152.615613425944</v>
      </c>
      <c r="AA3223" s="6" t="s">
        <v>433</v>
      </c>
      <c r="AB3223" s="47"/>
      <c r="AC3223" s="47" t="s">
        <v>14035</v>
      </c>
      <c r="AD3223" s="47" t="s">
        <v>14038</v>
      </c>
      <c r="AE3223" s="47"/>
      <c r="AF3223" s="6" t="s">
        <v>14039</v>
      </c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</row>
    <row r="3224" spans="1:43" s="1" customFormat="1" ht="31.5" x14ac:dyDescent="0.25">
      <c r="A3224" s="47">
        <v>3229</v>
      </c>
      <c r="B3224" s="47" t="s">
        <v>14040</v>
      </c>
      <c r="C3224" s="47" t="s">
        <v>4354</v>
      </c>
      <c r="D3224" s="69" t="s">
        <v>4355</v>
      </c>
      <c r="E3224" s="47">
        <v>2005</v>
      </c>
      <c r="F3224" s="69" t="s">
        <v>4356</v>
      </c>
      <c r="G3224" s="69" t="s">
        <v>451</v>
      </c>
      <c r="H3224" s="69" t="s">
        <v>451</v>
      </c>
      <c r="I3224" s="70">
        <v>95.648649805923938</v>
      </c>
      <c r="J3224" s="47" t="s">
        <v>430</v>
      </c>
      <c r="K3224" s="47">
        <v>9.1454851062879694</v>
      </c>
      <c r="L3224" s="71"/>
      <c r="M3224" s="47">
        <v>75</v>
      </c>
      <c r="N3224" s="48">
        <f t="shared" si="301"/>
        <v>0</v>
      </c>
      <c r="O3224" s="48">
        <f t="shared" si="302"/>
        <v>0</v>
      </c>
      <c r="P3224" s="72">
        <f t="shared" si="303"/>
        <v>0</v>
      </c>
      <c r="Q3224" s="73">
        <f t="shared" si="304"/>
        <v>0</v>
      </c>
      <c r="R3224" s="48">
        <f t="shared" si="305"/>
        <v>0</v>
      </c>
      <c r="S3224" s="74">
        <f t="shared" si="306"/>
        <v>56</v>
      </c>
      <c r="T3224" s="6"/>
      <c r="U3224" s="47" t="s">
        <v>432</v>
      </c>
      <c r="V3224" s="47">
        <v>1</v>
      </c>
      <c r="W3224" s="47">
        <v>1</v>
      </c>
      <c r="X3224" s="47">
        <v>1</v>
      </c>
      <c r="Y3224" s="47">
        <v>1</v>
      </c>
      <c r="Z3224" s="75">
        <v>41156.587245370371</v>
      </c>
      <c r="AA3224" s="6" t="s">
        <v>433</v>
      </c>
      <c r="AB3224" s="47"/>
      <c r="AC3224" s="47" t="s">
        <v>14041</v>
      </c>
      <c r="AD3224" s="47" t="s">
        <v>14042</v>
      </c>
      <c r="AE3224" s="47"/>
      <c r="AF3224" s="6" t="s">
        <v>14043</v>
      </c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</row>
    <row r="3225" spans="1:43" s="1" customFormat="1" ht="31.5" x14ac:dyDescent="0.25">
      <c r="A3225" s="47">
        <v>3230</v>
      </c>
      <c r="B3225" s="47" t="s">
        <v>14044</v>
      </c>
      <c r="C3225" s="47" t="s">
        <v>4354</v>
      </c>
      <c r="D3225" s="69" t="s">
        <v>4355</v>
      </c>
      <c r="E3225" s="47">
        <v>2005</v>
      </c>
      <c r="F3225" s="69" t="s">
        <v>4356</v>
      </c>
      <c r="G3225" s="69" t="s">
        <v>451</v>
      </c>
      <c r="H3225" s="69" t="s">
        <v>451</v>
      </c>
      <c r="I3225" s="70">
        <v>116.4001996397449</v>
      </c>
      <c r="J3225" s="47" t="s">
        <v>430</v>
      </c>
      <c r="K3225" s="47">
        <v>9.1457807717605792</v>
      </c>
      <c r="L3225" s="71"/>
      <c r="M3225" s="47">
        <v>75</v>
      </c>
      <c r="N3225" s="48">
        <f t="shared" si="301"/>
        <v>0</v>
      </c>
      <c r="O3225" s="48">
        <f t="shared" si="302"/>
        <v>0</v>
      </c>
      <c r="P3225" s="72">
        <f t="shared" si="303"/>
        <v>0</v>
      </c>
      <c r="Q3225" s="73">
        <f t="shared" si="304"/>
        <v>0</v>
      </c>
      <c r="R3225" s="48">
        <f t="shared" si="305"/>
        <v>0</v>
      </c>
      <c r="S3225" s="74">
        <f t="shared" si="306"/>
        <v>56</v>
      </c>
      <c r="T3225" s="6"/>
      <c r="U3225" s="47" t="s">
        <v>432</v>
      </c>
      <c r="V3225" s="47">
        <v>1</v>
      </c>
      <c r="W3225" s="47">
        <v>1</v>
      </c>
      <c r="X3225" s="47">
        <v>1</v>
      </c>
      <c r="Y3225" s="47">
        <v>1</v>
      </c>
      <c r="Z3225" s="75">
        <v>41156.587314814817</v>
      </c>
      <c r="AA3225" s="6" t="s">
        <v>433</v>
      </c>
      <c r="AB3225" s="47"/>
      <c r="AC3225" s="47" t="s">
        <v>14042</v>
      </c>
      <c r="AD3225" s="47" t="s">
        <v>14045</v>
      </c>
      <c r="AE3225" s="47"/>
      <c r="AF3225" s="6" t="s">
        <v>14046</v>
      </c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</row>
    <row r="3226" spans="1:43" s="1" customFormat="1" ht="31.5" x14ac:dyDescent="0.25">
      <c r="A3226" s="47">
        <v>3231</v>
      </c>
      <c r="B3226" s="47" t="s">
        <v>14047</v>
      </c>
      <c r="C3226" s="47" t="s">
        <v>4354</v>
      </c>
      <c r="D3226" s="69" t="s">
        <v>4355</v>
      </c>
      <c r="E3226" s="47">
        <v>2005</v>
      </c>
      <c r="F3226" s="69" t="s">
        <v>4356</v>
      </c>
      <c r="G3226" s="69" t="s">
        <v>451</v>
      </c>
      <c r="H3226" s="69" t="s">
        <v>451</v>
      </c>
      <c r="I3226" s="70">
        <v>20.90845142542134</v>
      </c>
      <c r="J3226" s="47" t="s">
        <v>430</v>
      </c>
      <c r="K3226" s="47">
        <v>9.1460764372331997</v>
      </c>
      <c r="L3226" s="71"/>
      <c r="M3226" s="47">
        <v>75</v>
      </c>
      <c r="N3226" s="48">
        <f t="shared" si="301"/>
        <v>0</v>
      </c>
      <c r="O3226" s="48">
        <f t="shared" si="302"/>
        <v>0</v>
      </c>
      <c r="P3226" s="72">
        <f t="shared" si="303"/>
        <v>0</v>
      </c>
      <c r="Q3226" s="73">
        <f t="shared" si="304"/>
        <v>0</v>
      </c>
      <c r="R3226" s="48">
        <f t="shared" si="305"/>
        <v>0</v>
      </c>
      <c r="S3226" s="74">
        <f t="shared" si="306"/>
        <v>56</v>
      </c>
      <c r="T3226" s="6"/>
      <c r="U3226" s="47" t="s">
        <v>432</v>
      </c>
      <c r="V3226" s="47">
        <v>1</v>
      </c>
      <c r="W3226" s="47">
        <v>1</v>
      </c>
      <c r="X3226" s="47">
        <v>1</v>
      </c>
      <c r="Y3226" s="47">
        <v>1</v>
      </c>
      <c r="Z3226" s="75">
        <v>41156.587361111109</v>
      </c>
      <c r="AA3226" s="6" t="s">
        <v>433</v>
      </c>
      <c r="AB3226" s="47"/>
      <c r="AC3226" s="47" t="s">
        <v>14045</v>
      </c>
      <c r="AD3226" s="47" t="s">
        <v>14048</v>
      </c>
      <c r="AE3226" s="47"/>
      <c r="AF3226" s="6" t="s">
        <v>14049</v>
      </c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</row>
    <row r="3227" spans="1:43" s="1" customFormat="1" ht="31.5" x14ac:dyDescent="0.25">
      <c r="A3227" s="47">
        <v>3232</v>
      </c>
      <c r="B3227" s="47" t="s">
        <v>14050</v>
      </c>
      <c r="C3227" s="47" t="s">
        <v>1639</v>
      </c>
      <c r="D3227" s="69" t="s">
        <v>4355</v>
      </c>
      <c r="E3227" s="47">
        <v>2005</v>
      </c>
      <c r="F3227" s="69" t="s">
        <v>4356</v>
      </c>
      <c r="G3227" s="69" t="s">
        <v>451</v>
      </c>
      <c r="H3227" s="69" t="s">
        <v>451</v>
      </c>
      <c r="I3227" s="70">
        <v>58.700079523341167</v>
      </c>
      <c r="J3227" s="47" t="s">
        <v>430</v>
      </c>
      <c r="K3227" s="47">
        <v>9.1463721027058096</v>
      </c>
      <c r="L3227" s="71"/>
      <c r="M3227" s="47">
        <v>75</v>
      </c>
      <c r="N3227" s="48">
        <f t="shared" ref="N3227:N3290" si="307">IF(K3227=4,100,IF(K3227=6,140,IF(K3227=8,160,IF(K3227=10,180,IF(K3227=12,200,IF(K3227=14,225,IF(K3227=16,275,IF(K3227=18,350,0))))))))</f>
        <v>0</v>
      </c>
      <c r="O3227" s="48">
        <f t="shared" si="302"/>
        <v>0</v>
      </c>
      <c r="P3227" s="72">
        <f t="shared" si="303"/>
        <v>0</v>
      </c>
      <c r="Q3227" s="73">
        <f t="shared" si="304"/>
        <v>0</v>
      </c>
      <c r="R3227" s="48">
        <f t="shared" si="305"/>
        <v>0</v>
      </c>
      <c r="S3227" s="74">
        <f t="shared" si="306"/>
        <v>56</v>
      </c>
      <c r="T3227" s="6"/>
      <c r="U3227" s="47" t="s">
        <v>432</v>
      </c>
      <c r="V3227" s="47">
        <v>1</v>
      </c>
      <c r="W3227" s="47">
        <v>1</v>
      </c>
      <c r="X3227" s="47">
        <v>1</v>
      </c>
      <c r="Y3227" s="47">
        <v>1</v>
      </c>
      <c r="Z3227" s="75">
        <v>41156.587395833332</v>
      </c>
      <c r="AA3227" s="6" t="s">
        <v>433</v>
      </c>
      <c r="AB3227" s="47"/>
      <c r="AC3227" s="47" t="s">
        <v>14048</v>
      </c>
      <c r="AD3227" s="47" t="s">
        <v>14051</v>
      </c>
      <c r="AE3227" s="47"/>
      <c r="AF3227" s="6" t="s">
        <v>14052</v>
      </c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</row>
    <row r="3228" spans="1:43" s="1" customFormat="1" ht="31.5" x14ac:dyDescent="0.25">
      <c r="A3228" s="47">
        <v>3233</v>
      </c>
      <c r="B3228" s="47" t="s">
        <v>14053</v>
      </c>
      <c r="C3228" s="47" t="s">
        <v>1639</v>
      </c>
      <c r="D3228" s="69" t="s">
        <v>4355</v>
      </c>
      <c r="E3228" s="47">
        <v>2005</v>
      </c>
      <c r="F3228" s="69" t="s">
        <v>4356</v>
      </c>
      <c r="G3228" s="69" t="s">
        <v>451</v>
      </c>
      <c r="H3228" s="69" t="s">
        <v>451</v>
      </c>
      <c r="I3228" s="70">
        <v>19.4723603199999</v>
      </c>
      <c r="J3228" s="47" t="s">
        <v>430</v>
      </c>
      <c r="K3228" s="47">
        <v>9.1466677681784301</v>
      </c>
      <c r="L3228" s="71"/>
      <c r="M3228" s="47">
        <v>75</v>
      </c>
      <c r="N3228" s="48">
        <f t="shared" si="307"/>
        <v>0</v>
      </c>
      <c r="O3228" s="48">
        <f t="shared" si="302"/>
        <v>0</v>
      </c>
      <c r="P3228" s="72">
        <f t="shared" si="303"/>
        <v>0</v>
      </c>
      <c r="Q3228" s="73">
        <f t="shared" si="304"/>
        <v>0</v>
      </c>
      <c r="R3228" s="48">
        <f t="shared" si="305"/>
        <v>0</v>
      </c>
      <c r="S3228" s="74">
        <f t="shared" si="306"/>
        <v>56</v>
      </c>
      <c r="T3228" s="6"/>
      <c r="U3228" s="47" t="s">
        <v>432</v>
      </c>
      <c r="V3228" s="47">
        <v>1</v>
      </c>
      <c r="W3228" s="47">
        <v>1</v>
      </c>
      <c r="X3228" s="47">
        <v>1</v>
      </c>
      <c r="Y3228" s="47">
        <v>1</v>
      </c>
      <c r="Z3228" s="75">
        <v>41156.587465277778</v>
      </c>
      <c r="AA3228" s="6" t="s">
        <v>433</v>
      </c>
      <c r="AB3228" s="47"/>
      <c r="AC3228" s="47" t="s">
        <v>14051</v>
      </c>
      <c r="AD3228" s="47" t="s">
        <v>14054</v>
      </c>
      <c r="AE3228" s="47"/>
      <c r="AF3228" s="6" t="s">
        <v>14055</v>
      </c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</row>
    <row r="3229" spans="1:43" s="1" customFormat="1" ht="31.5" x14ac:dyDescent="0.25">
      <c r="A3229" s="47">
        <v>3234</v>
      </c>
      <c r="B3229" s="47" t="s">
        <v>14056</v>
      </c>
      <c r="C3229" s="47" t="s">
        <v>1639</v>
      </c>
      <c r="D3229" s="69" t="s">
        <v>4355</v>
      </c>
      <c r="E3229" s="47">
        <v>2005</v>
      </c>
      <c r="F3229" s="69" t="s">
        <v>4356</v>
      </c>
      <c r="G3229" s="69" t="s">
        <v>451</v>
      </c>
      <c r="H3229" s="69" t="s">
        <v>451</v>
      </c>
      <c r="I3229" s="70">
        <v>23.504957487743649</v>
      </c>
      <c r="J3229" s="47" t="s">
        <v>799</v>
      </c>
      <c r="K3229" s="47">
        <v>9.1469634336510399</v>
      </c>
      <c r="L3229" s="71"/>
      <c r="M3229" s="47">
        <v>75</v>
      </c>
      <c r="N3229" s="48">
        <f t="shared" si="307"/>
        <v>0</v>
      </c>
      <c r="O3229" s="48">
        <f t="shared" si="302"/>
        <v>0</v>
      </c>
      <c r="P3229" s="72">
        <f t="shared" si="303"/>
        <v>0</v>
      </c>
      <c r="Q3229" s="73">
        <f t="shared" si="304"/>
        <v>0</v>
      </c>
      <c r="R3229" s="48">
        <f t="shared" si="305"/>
        <v>0</v>
      </c>
      <c r="S3229" s="74">
        <f t="shared" si="306"/>
        <v>56</v>
      </c>
      <c r="T3229" s="6"/>
      <c r="U3229" s="47" t="s">
        <v>432</v>
      </c>
      <c r="V3229" s="47">
        <v>1</v>
      </c>
      <c r="W3229" s="47">
        <v>1</v>
      </c>
      <c r="X3229" s="47">
        <v>1</v>
      </c>
      <c r="Y3229" s="47">
        <v>1</v>
      </c>
      <c r="Z3229" s="75">
        <v>41156.587939814817</v>
      </c>
      <c r="AA3229" s="6" t="s">
        <v>433</v>
      </c>
      <c r="AB3229" s="47"/>
      <c r="AC3229" s="47" t="s">
        <v>14054</v>
      </c>
      <c r="AD3229" s="47"/>
      <c r="AE3229" s="47"/>
      <c r="AF3229" s="6" t="s">
        <v>14057</v>
      </c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</row>
    <row r="3230" spans="1:43" s="1" customFormat="1" ht="15.75" x14ac:dyDescent="0.25">
      <c r="A3230" s="47">
        <v>3235</v>
      </c>
      <c r="B3230" s="47" t="s">
        <v>14058</v>
      </c>
      <c r="C3230" s="47" t="s">
        <v>4354</v>
      </c>
      <c r="D3230" s="69" t="s">
        <v>14059</v>
      </c>
      <c r="E3230" s="47">
        <v>2007</v>
      </c>
      <c r="F3230" s="69" t="s">
        <v>4423</v>
      </c>
      <c r="G3230" s="69" t="s">
        <v>451</v>
      </c>
      <c r="H3230" s="69" t="s">
        <v>451</v>
      </c>
      <c r="I3230" s="70">
        <v>5.5364230217596901</v>
      </c>
      <c r="J3230" s="47" t="s">
        <v>430</v>
      </c>
      <c r="K3230" s="47">
        <v>9.1472590991236604</v>
      </c>
      <c r="L3230" s="71"/>
      <c r="M3230" s="47">
        <v>75</v>
      </c>
      <c r="N3230" s="48">
        <f t="shared" si="307"/>
        <v>0</v>
      </c>
      <c r="O3230" s="48">
        <f t="shared" si="302"/>
        <v>0</v>
      </c>
      <c r="P3230" s="72">
        <f t="shared" si="303"/>
        <v>0</v>
      </c>
      <c r="Q3230" s="73">
        <f t="shared" si="304"/>
        <v>0</v>
      </c>
      <c r="R3230" s="48">
        <f t="shared" si="305"/>
        <v>0</v>
      </c>
      <c r="S3230" s="74">
        <f t="shared" si="306"/>
        <v>58</v>
      </c>
      <c r="T3230" s="6"/>
      <c r="U3230" s="47" t="s">
        <v>432</v>
      </c>
      <c r="V3230" s="47">
        <v>1</v>
      </c>
      <c r="W3230" s="47">
        <v>1</v>
      </c>
      <c r="X3230" s="47">
        <v>1</v>
      </c>
      <c r="Y3230" s="47">
        <v>1</v>
      </c>
      <c r="Z3230" s="75">
        <v>41157.647951388899</v>
      </c>
      <c r="AA3230" s="6" t="s">
        <v>433</v>
      </c>
      <c r="AB3230" s="47"/>
      <c r="AC3230" s="47" t="s">
        <v>14060</v>
      </c>
      <c r="AD3230" s="47" t="s">
        <v>14061</v>
      </c>
      <c r="AE3230" s="47"/>
      <c r="AF3230" s="6" t="s">
        <v>14062</v>
      </c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</row>
    <row r="3231" spans="1:43" s="1" customFormat="1" ht="15.75" x14ac:dyDescent="0.25">
      <c r="A3231" s="47">
        <v>3236</v>
      </c>
      <c r="B3231" s="47" t="s">
        <v>14063</v>
      </c>
      <c r="C3231" s="47" t="s">
        <v>4354</v>
      </c>
      <c r="D3231" s="69" t="s">
        <v>14059</v>
      </c>
      <c r="E3231" s="47">
        <v>2007</v>
      </c>
      <c r="F3231" s="69" t="s">
        <v>4423</v>
      </c>
      <c r="G3231" s="69" t="s">
        <v>451</v>
      </c>
      <c r="H3231" s="69" t="s">
        <v>451</v>
      </c>
      <c r="I3231" s="70">
        <v>15.77049518657299</v>
      </c>
      <c r="J3231" s="47" t="s">
        <v>430</v>
      </c>
      <c r="K3231" s="47">
        <v>9.1475547645962791</v>
      </c>
      <c r="L3231" s="71"/>
      <c r="M3231" s="47">
        <v>75</v>
      </c>
      <c r="N3231" s="48">
        <f t="shared" si="307"/>
        <v>0</v>
      </c>
      <c r="O3231" s="48">
        <f t="shared" si="302"/>
        <v>0</v>
      </c>
      <c r="P3231" s="72">
        <f t="shared" si="303"/>
        <v>0</v>
      </c>
      <c r="Q3231" s="73">
        <f t="shared" si="304"/>
        <v>0</v>
      </c>
      <c r="R3231" s="48">
        <f t="shared" si="305"/>
        <v>0</v>
      </c>
      <c r="S3231" s="74">
        <f t="shared" si="306"/>
        <v>58</v>
      </c>
      <c r="T3231" s="6"/>
      <c r="U3231" s="47" t="s">
        <v>432</v>
      </c>
      <c r="V3231" s="47">
        <v>1</v>
      </c>
      <c r="W3231" s="47">
        <v>1</v>
      </c>
      <c r="X3231" s="47">
        <v>1</v>
      </c>
      <c r="Y3231" s="47">
        <v>1</v>
      </c>
      <c r="Z3231" s="75">
        <v>41157.646747685183</v>
      </c>
      <c r="AA3231" s="6" t="s">
        <v>433</v>
      </c>
      <c r="AB3231" s="47"/>
      <c r="AC3231" s="47" t="s">
        <v>14061</v>
      </c>
      <c r="AD3231" s="47" t="s">
        <v>14064</v>
      </c>
      <c r="AE3231" s="47"/>
      <c r="AF3231" s="6" t="s">
        <v>14065</v>
      </c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</row>
    <row r="3232" spans="1:43" s="1" customFormat="1" ht="15.75" x14ac:dyDescent="0.25">
      <c r="A3232" s="47">
        <v>3237</v>
      </c>
      <c r="B3232" s="47" t="s">
        <v>14066</v>
      </c>
      <c r="C3232" s="47" t="s">
        <v>4354</v>
      </c>
      <c r="D3232" s="69" t="s">
        <v>14059</v>
      </c>
      <c r="E3232" s="47">
        <v>2007</v>
      </c>
      <c r="F3232" s="69" t="s">
        <v>4423</v>
      </c>
      <c r="G3232" s="69" t="s">
        <v>451</v>
      </c>
      <c r="H3232" s="69" t="s">
        <v>451</v>
      </c>
      <c r="I3232" s="70">
        <v>9.7269860293206811</v>
      </c>
      <c r="J3232" s="47" t="s">
        <v>430</v>
      </c>
      <c r="K3232" s="47">
        <v>9.1478504300688908</v>
      </c>
      <c r="L3232" s="71"/>
      <c r="M3232" s="47">
        <v>75</v>
      </c>
      <c r="N3232" s="48">
        <f t="shared" si="307"/>
        <v>0</v>
      </c>
      <c r="O3232" s="48">
        <f t="shared" si="302"/>
        <v>0</v>
      </c>
      <c r="P3232" s="72">
        <f t="shared" si="303"/>
        <v>0</v>
      </c>
      <c r="Q3232" s="73">
        <f t="shared" si="304"/>
        <v>0</v>
      </c>
      <c r="R3232" s="48">
        <f t="shared" si="305"/>
        <v>0</v>
      </c>
      <c r="S3232" s="74">
        <f t="shared" si="306"/>
        <v>58</v>
      </c>
      <c r="T3232" s="6"/>
      <c r="U3232" s="47" t="s">
        <v>432</v>
      </c>
      <c r="V3232" s="47">
        <v>1</v>
      </c>
      <c r="W3232" s="47">
        <v>1</v>
      </c>
      <c r="X3232" s="47">
        <v>1</v>
      </c>
      <c r="Y3232" s="47">
        <v>1</v>
      </c>
      <c r="Z3232" s="75">
        <v>41157.646817129629</v>
      </c>
      <c r="AA3232" s="6" t="s">
        <v>433</v>
      </c>
      <c r="AB3232" s="47"/>
      <c r="AC3232" s="47" t="s">
        <v>14064</v>
      </c>
      <c r="AD3232" s="47" t="s">
        <v>14067</v>
      </c>
      <c r="AE3232" s="47"/>
      <c r="AF3232" s="6" t="s">
        <v>14068</v>
      </c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</row>
    <row r="3233" spans="1:43" s="1" customFormat="1" ht="15.75" x14ac:dyDescent="0.25">
      <c r="A3233" s="47">
        <v>3238</v>
      </c>
      <c r="B3233" s="47" t="s">
        <v>14069</v>
      </c>
      <c r="C3233" s="47" t="s">
        <v>4354</v>
      </c>
      <c r="D3233" s="69" t="s">
        <v>14059</v>
      </c>
      <c r="E3233" s="47">
        <v>2007</v>
      </c>
      <c r="F3233" s="69" t="s">
        <v>4423</v>
      </c>
      <c r="G3233" s="69" t="s">
        <v>451</v>
      </c>
      <c r="H3233" s="69" t="s">
        <v>451</v>
      </c>
      <c r="I3233" s="70">
        <v>10.77439057089175</v>
      </c>
      <c r="J3233" s="47" t="s">
        <v>430</v>
      </c>
      <c r="K3233" s="47">
        <v>9.1481460955415095</v>
      </c>
      <c r="L3233" s="71"/>
      <c r="M3233" s="47">
        <v>75</v>
      </c>
      <c r="N3233" s="48">
        <f t="shared" si="307"/>
        <v>0</v>
      </c>
      <c r="O3233" s="48">
        <f t="shared" si="302"/>
        <v>0</v>
      </c>
      <c r="P3233" s="72">
        <f t="shared" si="303"/>
        <v>0</v>
      </c>
      <c r="Q3233" s="73">
        <f t="shared" si="304"/>
        <v>0</v>
      </c>
      <c r="R3233" s="48">
        <f t="shared" si="305"/>
        <v>0</v>
      </c>
      <c r="S3233" s="74">
        <f t="shared" si="306"/>
        <v>58</v>
      </c>
      <c r="T3233" s="6"/>
      <c r="U3233" s="47" t="s">
        <v>432</v>
      </c>
      <c r="V3233" s="47">
        <v>1</v>
      </c>
      <c r="W3233" s="47">
        <v>1</v>
      </c>
      <c r="X3233" s="47">
        <v>1</v>
      </c>
      <c r="Y3233" s="47">
        <v>1</v>
      </c>
      <c r="Z3233" s="75">
        <v>41157.646886574083</v>
      </c>
      <c r="AA3233" s="6" t="s">
        <v>433</v>
      </c>
      <c r="AB3233" s="47"/>
      <c r="AC3233" s="47" t="s">
        <v>14067</v>
      </c>
      <c r="AD3233" s="47" t="s">
        <v>14070</v>
      </c>
      <c r="AE3233" s="47"/>
      <c r="AF3233" s="6" t="s">
        <v>14071</v>
      </c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</row>
    <row r="3234" spans="1:43" s="1" customFormat="1" ht="15.75" x14ac:dyDescent="0.25">
      <c r="A3234" s="47">
        <v>3239</v>
      </c>
      <c r="B3234" s="47" t="s">
        <v>14072</v>
      </c>
      <c r="C3234" s="47" t="s">
        <v>4354</v>
      </c>
      <c r="D3234" s="69" t="s">
        <v>14059</v>
      </c>
      <c r="E3234" s="47">
        <v>2007</v>
      </c>
      <c r="F3234" s="69" t="s">
        <v>4423</v>
      </c>
      <c r="G3234" s="69" t="s">
        <v>451</v>
      </c>
      <c r="H3234" s="69" t="s">
        <v>451</v>
      </c>
      <c r="I3234" s="70">
        <v>70.636605377407363</v>
      </c>
      <c r="J3234" s="47" t="s">
        <v>430</v>
      </c>
      <c r="K3234" s="47">
        <v>9.1484417610141193</v>
      </c>
      <c r="L3234" s="71"/>
      <c r="M3234" s="47">
        <v>75</v>
      </c>
      <c r="N3234" s="48">
        <f t="shared" si="307"/>
        <v>0</v>
      </c>
      <c r="O3234" s="48">
        <f t="shared" si="302"/>
        <v>0</v>
      </c>
      <c r="P3234" s="72">
        <f t="shared" si="303"/>
        <v>0</v>
      </c>
      <c r="Q3234" s="73">
        <f t="shared" si="304"/>
        <v>0</v>
      </c>
      <c r="R3234" s="48">
        <f t="shared" si="305"/>
        <v>0</v>
      </c>
      <c r="S3234" s="74">
        <f t="shared" si="306"/>
        <v>58</v>
      </c>
      <c r="T3234" s="6"/>
      <c r="U3234" s="47" t="s">
        <v>432</v>
      </c>
      <c r="V3234" s="47">
        <v>1</v>
      </c>
      <c r="W3234" s="47">
        <v>1</v>
      </c>
      <c r="X3234" s="47">
        <v>1</v>
      </c>
      <c r="Y3234" s="47">
        <v>1</v>
      </c>
      <c r="Z3234" s="75">
        <v>41157.646956018529</v>
      </c>
      <c r="AA3234" s="6" t="s">
        <v>433</v>
      </c>
      <c r="AB3234" s="47"/>
      <c r="AC3234" s="47"/>
      <c r="AD3234" s="47" t="s">
        <v>14073</v>
      </c>
      <c r="AE3234" s="47"/>
      <c r="AF3234" s="6" t="s">
        <v>14074</v>
      </c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</row>
    <row r="3235" spans="1:43" s="1" customFormat="1" ht="15.75" x14ac:dyDescent="0.25">
      <c r="A3235" s="47">
        <v>3240</v>
      </c>
      <c r="B3235" s="47" t="s">
        <v>14075</v>
      </c>
      <c r="C3235" s="47" t="s">
        <v>4354</v>
      </c>
      <c r="D3235" s="69" t="s">
        <v>14059</v>
      </c>
      <c r="E3235" s="47">
        <v>2007</v>
      </c>
      <c r="F3235" s="69" t="s">
        <v>4423</v>
      </c>
      <c r="G3235" s="69" t="s">
        <v>451</v>
      </c>
      <c r="H3235" s="69" t="s">
        <v>451</v>
      </c>
      <c r="I3235" s="70">
        <v>5.5327303453434231</v>
      </c>
      <c r="J3235" s="47" t="s">
        <v>430</v>
      </c>
      <c r="K3235" s="47">
        <v>9.1487374264867292</v>
      </c>
      <c r="L3235" s="71"/>
      <c r="M3235" s="47">
        <v>75</v>
      </c>
      <c r="N3235" s="48">
        <f t="shared" si="307"/>
        <v>0</v>
      </c>
      <c r="O3235" s="48">
        <f t="shared" si="302"/>
        <v>0</v>
      </c>
      <c r="P3235" s="72">
        <f t="shared" si="303"/>
        <v>0</v>
      </c>
      <c r="Q3235" s="73">
        <f t="shared" si="304"/>
        <v>0</v>
      </c>
      <c r="R3235" s="48">
        <f t="shared" si="305"/>
        <v>0</v>
      </c>
      <c r="S3235" s="74">
        <f t="shared" si="306"/>
        <v>58</v>
      </c>
      <c r="T3235" s="6"/>
      <c r="U3235" s="47" t="s">
        <v>432</v>
      </c>
      <c r="V3235" s="47">
        <v>1</v>
      </c>
      <c r="W3235" s="47">
        <v>1</v>
      </c>
      <c r="X3235" s="47">
        <v>1</v>
      </c>
      <c r="Y3235" s="47">
        <v>1</v>
      </c>
      <c r="Z3235" s="75">
        <v>41157.647013888891</v>
      </c>
      <c r="AA3235" s="6" t="s">
        <v>433</v>
      </c>
      <c r="AB3235" s="47"/>
      <c r="AC3235" s="47" t="s">
        <v>14073</v>
      </c>
      <c r="AD3235" s="47" t="s">
        <v>14076</v>
      </c>
      <c r="AE3235" s="47"/>
      <c r="AF3235" s="6" t="s">
        <v>14077</v>
      </c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</row>
    <row r="3236" spans="1:43" s="1" customFormat="1" ht="15.75" x14ac:dyDescent="0.25">
      <c r="A3236" s="47">
        <v>3241</v>
      </c>
      <c r="B3236" s="47" t="s">
        <v>14078</v>
      </c>
      <c r="C3236" s="47" t="s">
        <v>4354</v>
      </c>
      <c r="D3236" s="69" t="s">
        <v>14059</v>
      </c>
      <c r="E3236" s="47">
        <v>2007</v>
      </c>
      <c r="F3236" s="69" t="s">
        <v>4423</v>
      </c>
      <c r="G3236" s="69" t="s">
        <v>451</v>
      </c>
      <c r="H3236" s="69" t="s">
        <v>451</v>
      </c>
      <c r="I3236" s="70">
        <v>28.57751988183654</v>
      </c>
      <c r="J3236" s="47" t="s">
        <v>430</v>
      </c>
      <c r="K3236" s="47">
        <v>9.1490330919593497</v>
      </c>
      <c r="L3236" s="71"/>
      <c r="M3236" s="47">
        <v>75</v>
      </c>
      <c r="N3236" s="48">
        <f t="shared" si="307"/>
        <v>0</v>
      </c>
      <c r="O3236" s="48">
        <f t="shared" si="302"/>
        <v>0</v>
      </c>
      <c r="P3236" s="72">
        <f t="shared" si="303"/>
        <v>0</v>
      </c>
      <c r="Q3236" s="73">
        <f t="shared" si="304"/>
        <v>0</v>
      </c>
      <c r="R3236" s="48">
        <f t="shared" si="305"/>
        <v>0</v>
      </c>
      <c r="S3236" s="74">
        <f t="shared" si="306"/>
        <v>58</v>
      </c>
      <c r="T3236" s="6"/>
      <c r="U3236" s="47" t="s">
        <v>432</v>
      </c>
      <c r="V3236" s="47">
        <v>1</v>
      </c>
      <c r="W3236" s="47">
        <v>1</v>
      </c>
      <c r="X3236" s="47">
        <v>1</v>
      </c>
      <c r="Y3236" s="47">
        <v>1</v>
      </c>
      <c r="Z3236" s="75">
        <v>41157.647141203714</v>
      </c>
      <c r="AA3236" s="6" t="s">
        <v>433</v>
      </c>
      <c r="AB3236" s="47"/>
      <c r="AC3236" s="47" t="s">
        <v>14076</v>
      </c>
      <c r="AD3236" s="47" t="s">
        <v>14079</v>
      </c>
      <c r="AE3236" s="47"/>
      <c r="AF3236" s="6" t="s">
        <v>14080</v>
      </c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</row>
    <row r="3237" spans="1:43" s="1" customFormat="1" ht="15.75" x14ac:dyDescent="0.25">
      <c r="A3237" s="47">
        <v>3242</v>
      </c>
      <c r="B3237" s="47" t="s">
        <v>14081</v>
      </c>
      <c r="C3237" s="47" t="s">
        <v>578</v>
      </c>
      <c r="D3237" s="69" t="s">
        <v>14082</v>
      </c>
      <c r="E3237" s="47">
        <v>2007</v>
      </c>
      <c r="F3237" s="69" t="s">
        <v>10729</v>
      </c>
      <c r="G3237" s="69" t="s">
        <v>812</v>
      </c>
      <c r="H3237" s="69" t="s">
        <v>451</v>
      </c>
      <c r="I3237" s="70">
        <v>7.4757689527525031</v>
      </c>
      <c r="J3237" s="47" t="s">
        <v>430</v>
      </c>
      <c r="K3237" s="47">
        <v>9.1493287574319702</v>
      </c>
      <c r="L3237" s="71"/>
      <c r="M3237" s="47">
        <v>75</v>
      </c>
      <c r="N3237" s="48">
        <f t="shared" si="307"/>
        <v>0</v>
      </c>
      <c r="O3237" s="48">
        <f t="shared" si="302"/>
        <v>0</v>
      </c>
      <c r="P3237" s="72">
        <f t="shared" si="303"/>
        <v>0</v>
      </c>
      <c r="Q3237" s="73">
        <f t="shared" si="304"/>
        <v>0</v>
      </c>
      <c r="R3237" s="48">
        <f t="shared" si="305"/>
        <v>0</v>
      </c>
      <c r="S3237" s="74">
        <f t="shared" si="306"/>
        <v>58</v>
      </c>
      <c r="T3237" s="6"/>
      <c r="U3237" s="47" t="s">
        <v>432</v>
      </c>
      <c r="V3237" s="47">
        <v>1</v>
      </c>
      <c r="W3237" s="47">
        <v>1</v>
      </c>
      <c r="X3237" s="47">
        <v>1</v>
      </c>
      <c r="Y3237" s="47">
        <v>1</v>
      </c>
      <c r="Z3237" s="75">
        <v>41158.650694444441</v>
      </c>
      <c r="AA3237" s="6" t="s">
        <v>433</v>
      </c>
      <c r="AB3237" s="47"/>
      <c r="AC3237" s="47" t="s">
        <v>10730</v>
      </c>
      <c r="AD3237" s="47" t="s">
        <v>14083</v>
      </c>
      <c r="AE3237" s="47"/>
      <c r="AF3237" s="6" t="s">
        <v>14084</v>
      </c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</row>
    <row r="3238" spans="1:43" s="1" customFormat="1" ht="15.75" x14ac:dyDescent="0.25">
      <c r="A3238" s="47">
        <v>3243</v>
      </c>
      <c r="B3238" s="47" t="s">
        <v>14085</v>
      </c>
      <c r="C3238" s="47" t="s">
        <v>578</v>
      </c>
      <c r="D3238" s="69" t="s">
        <v>14082</v>
      </c>
      <c r="E3238" s="47">
        <v>2007</v>
      </c>
      <c r="F3238" s="69" t="s">
        <v>10729</v>
      </c>
      <c r="G3238" s="69" t="s">
        <v>812</v>
      </c>
      <c r="H3238" s="69" t="s">
        <v>451</v>
      </c>
      <c r="I3238" s="70">
        <v>22.771940001322161</v>
      </c>
      <c r="J3238" s="47" t="s">
        <v>430</v>
      </c>
      <c r="K3238" s="47">
        <v>9.14962442290458</v>
      </c>
      <c r="L3238" s="71"/>
      <c r="M3238" s="47">
        <v>75</v>
      </c>
      <c r="N3238" s="48">
        <f t="shared" si="307"/>
        <v>0</v>
      </c>
      <c r="O3238" s="48">
        <f t="shared" si="302"/>
        <v>0</v>
      </c>
      <c r="P3238" s="72">
        <f t="shared" si="303"/>
        <v>0</v>
      </c>
      <c r="Q3238" s="73">
        <f t="shared" si="304"/>
        <v>0</v>
      </c>
      <c r="R3238" s="48">
        <f t="shared" si="305"/>
        <v>0</v>
      </c>
      <c r="S3238" s="74">
        <f t="shared" si="306"/>
        <v>58</v>
      </c>
      <c r="T3238" s="6"/>
      <c r="U3238" s="47" t="s">
        <v>432</v>
      </c>
      <c r="V3238" s="47">
        <v>1</v>
      </c>
      <c r="W3238" s="47">
        <v>1</v>
      </c>
      <c r="X3238" s="47">
        <v>1</v>
      </c>
      <c r="Y3238" s="47">
        <v>1</v>
      </c>
      <c r="Z3238" s="75">
        <v>41158.649861111109</v>
      </c>
      <c r="AA3238" s="6" t="s">
        <v>433</v>
      </c>
      <c r="AB3238" s="47"/>
      <c r="AC3238" s="47" t="s">
        <v>14083</v>
      </c>
      <c r="AD3238" s="47" t="s">
        <v>14086</v>
      </c>
      <c r="AE3238" s="47"/>
      <c r="AF3238" s="6" t="s">
        <v>14087</v>
      </c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</row>
    <row r="3239" spans="1:43" s="1" customFormat="1" ht="15.75" x14ac:dyDescent="0.25">
      <c r="A3239" s="47">
        <v>3244</v>
      </c>
      <c r="B3239" s="47" t="s">
        <v>14088</v>
      </c>
      <c r="C3239" s="47" t="s">
        <v>578</v>
      </c>
      <c r="D3239" s="69" t="s">
        <v>14082</v>
      </c>
      <c r="E3239" s="47">
        <v>2007</v>
      </c>
      <c r="F3239" s="69" t="s">
        <v>10729</v>
      </c>
      <c r="G3239" s="69" t="s">
        <v>451</v>
      </c>
      <c r="H3239" s="69" t="s">
        <v>451</v>
      </c>
      <c r="I3239" s="70">
        <v>73.355875186929808</v>
      </c>
      <c r="J3239" s="47" t="s">
        <v>430</v>
      </c>
      <c r="K3239" s="47">
        <v>9.1499200883772005</v>
      </c>
      <c r="L3239" s="71"/>
      <c r="M3239" s="47">
        <v>75</v>
      </c>
      <c r="N3239" s="48">
        <f t="shared" si="307"/>
        <v>0</v>
      </c>
      <c r="O3239" s="48">
        <f t="shared" si="302"/>
        <v>0</v>
      </c>
      <c r="P3239" s="72">
        <f t="shared" si="303"/>
        <v>0</v>
      </c>
      <c r="Q3239" s="73">
        <f t="shared" si="304"/>
        <v>0</v>
      </c>
      <c r="R3239" s="48">
        <f t="shared" si="305"/>
        <v>0</v>
      </c>
      <c r="S3239" s="74">
        <f t="shared" si="306"/>
        <v>58</v>
      </c>
      <c r="T3239" s="6"/>
      <c r="U3239" s="47" t="s">
        <v>432</v>
      </c>
      <c r="V3239" s="47">
        <v>1</v>
      </c>
      <c r="W3239" s="47">
        <v>1</v>
      </c>
      <c r="X3239" s="47">
        <v>1</v>
      </c>
      <c r="Y3239" s="47">
        <v>1</v>
      </c>
      <c r="Z3239" s="75">
        <v>41158.650034722217</v>
      </c>
      <c r="AA3239" s="6" t="s">
        <v>433</v>
      </c>
      <c r="AB3239" s="47"/>
      <c r="AC3239" s="47" t="s">
        <v>14086</v>
      </c>
      <c r="AD3239" s="47" t="s">
        <v>14089</v>
      </c>
      <c r="AE3239" s="47"/>
      <c r="AF3239" s="6" t="s">
        <v>14090</v>
      </c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</row>
    <row r="3240" spans="1:43" s="1" customFormat="1" ht="15.75" x14ac:dyDescent="0.25">
      <c r="A3240" s="47">
        <v>3245</v>
      </c>
      <c r="B3240" s="47" t="s">
        <v>14091</v>
      </c>
      <c r="C3240" s="47" t="s">
        <v>578</v>
      </c>
      <c r="D3240" s="69" t="s">
        <v>14082</v>
      </c>
      <c r="E3240" s="47">
        <v>2007</v>
      </c>
      <c r="F3240" s="69" t="s">
        <v>10729</v>
      </c>
      <c r="G3240" s="69" t="s">
        <v>451</v>
      </c>
      <c r="H3240" s="69" t="s">
        <v>451</v>
      </c>
      <c r="I3240" s="70">
        <v>69.612477877192163</v>
      </c>
      <c r="J3240" s="47" t="s">
        <v>430</v>
      </c>
      <c r="K3240" s="47">
        <v>9.1502157538498103</v>
      </c>
      <c r="L3240" s="71"/>
      <c r="M3240" s="47">
        <v>75</v>
      </c>
      <c r="N3240" s="48">
        <f t="shared" si="307"/>
        <v>0</v>
      </c>
      <c r="O3240" s="48">
        <f t="shared" si="302"/>
        <v>0</v>
      </c>
      <c r="P3240" s="72">
        <f t="shared" si="303"/>
        <v>0</v>
      </c>
      <c r="Q3240" s="73">
        <f t="shared" si="304"/>
        <v>0</v>
      </c>
      <c r="R3240" s="48">
        <f t="shared" si="305"/>
        <v>0</v>
      </c>
      <c r="S3240" s="74">
        <f t="shared" si="306"/>
        <v>58</v>
      </c>
      <c r="T3240" s="6"/>
      <c r="U3240" s="47" t="s">
        <v>432</v>
      </c>
      <c r="V3240" s="47">
        <v>1</v>
      </c>
      <c r="W3240" s="47">
        <v>1</v>
      </c>
      <c r="X3240" s="47">
        <v>1</v>
      </c>
      <c r="Y3240" s="47">
        <v>1</v>
      </c>
      <c r="Z3240" s="75">
        <v>41158.650138888886</v>
      </c>
      <c r="AA3240" s="6" t="s">
        <v>433</v>
      </c>
      <c r="AB3240" s="47"/>
      <c r="AC3240" s="47" t="s">
        <v>14089</v>
      </c>
      <c r="AD3240" s="47" t="s">
        <v>14092</v>
      </c>
      <c r="AE3240" s="47"/>
      <c r="AF3240" s="6" t="s">
        <v>14093</v>
      </c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</row>
    <row r="3241" spans="1:43" s="1" customFormat="1" ht="15.75" x14ac:dyDescent="0.25">
      <c r="A3241" s="47">
        <v>3246</v>
      </c>
      <c r="B3241" s="47" t="s">
        <v>14094</v>
      </c>
      <c r="C3241" s="47" t="s">
        <v>578</v>
      </c>
      <c r="D3241" s="69" t="s">
        <v>14082</v>
      </c>
      <c r="E3241" s="47">
        <v>2007</v>
      </c>
      <c r="F3241" s="69" t="s">
        <v>10729</v>
      </c>
      <c r="G3241" s="69" t="s">
        <v>451</v>
      </c>
      <c r="H3241" s="69" t="s">
        <v>451</v>
      </c>
      <c r="I3241" s="70">
        <v>5.2427669791614768</v>
      </c>
      <c r="J3241" s="47" t="s">
        <v>430</v>
      </c>
      <c r="K3241" s="47">
        <v>9.1505114193224308</v>
      </c>
      <c r="L3241" s="71"/>
      <c r="M3241" s="47">
        <v>75</v>
      </c>
      <c r="N3241" s="48">
        <f t="shared" si="307"/>
        <v>0</v>
      </c>
      <c r="O3241" s="48">
        <f t="shared" si="302"/>
        <v>0</v>
      </c>
      <c r="P3241" s="72">
        <f t="shared" si="303"/>
        <v>0</v>
      </c>
      <c r="Q3241" s="73">
        <f t="shared" si="304"/>
        <v>0</v>
      </c>
      <c r="R3241" s="48">
        <f t="shared" si="305"/>
        <v>0</v>
      </c>
      <c r="S3241" s="74">
        <f t="shared" si="306"/>
        <v>58</v>
      </c>
      <c r="T3241" s="6"/>
      <c r="U3241" s="47" t="s">
        <v>432</v>
      </c>
      <c r="V3241" s="47">
        <v>1</v>
      </c>
      <c r="W3241" s="47">
        <v>1</v>
      </c>
      <c r="X3241" s="47">
        <v>1</v>
      </c>
      <c r="Y3241" s="47">
        <v>1</v>
      </c>
      <c r="Z3241" s="75">
        <v>41158.651747685188</v>
      </c>
      <c r="AA3241" s="6" t="s">
        <v>433</v>
      </c>
      <c r="AB3241" s="47"/>
      <c r="AC3241" s="47" t="s">
        <v>14092</v>
      </c>
      <c r="AD3241" s="47" t="s">
        <v>14095</v>
      </c>
      <c r="AE3241" s="47"/>
      <c r="AF3241" s="6" t="s">
        <v>14096</v>
      </c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</row>
    <row r="3242" spans="1:43" s="1" customFormat="1" ht="31.5" x14ac:dyDescent="0.25">
      <c r="A3242" s="47">
        <v>3247</v>
      </c>
      <c r="B3242" s="47" t="s">
        <v>14097</v>
      </c>
      <c r="C3242" s="47" t="s">
        <v>4258</v>
      </c>
      <c r="D3242" s="69" t="s">
        <v>14098</v>
      </c>
      <c r="E3242" s="47">
        <v>2012</v>
      </c>
      <c r="F3242" s="69" t="s">
        <v>2724</v>
      </c>
      <c r="G3242" s="69" t="s">
        <v>548</v>
      </c>
      <c r="H3242" s="69" t="s">
        <v>4259</v>
      </c>
      <c r="I3242" s="70">
        <v>25.653623174860911</v>
      </c>
      <c r="J3242" s="47" t="s">
        <v>430</v>
      </c>
      <c r="K3242" s="47">
        <v>9.1508070847950407</v>
      </c>
      <c r="L3242" s="71"/>
      <c r="M3242" s="47">
        <v>75</v>
      </c>
      <c r="N3242" s="48">
        <f t="shared" si="307"/>
        <v>0</v>
      </c>
      <c r="O3242" s="48">
        <f t="shared" si="302"/>
        <v>0</v>
      </c>
      <c r="P3242" s="72">
        <f t="shared" si="303"/>
        <v>0</v>
      </c>
      <c r="Q3242" s="73">
        <f t="shared" si="304"/>
        <v>0</v>
      </c>
      <c r="R3242" s="48">
        <f t="shared" si="305"/>
        <v>0</v>
      </c>
      <c r="S3242" s="74">
        <f t="shared" si="306"/>
        <v>63</v>
      </c>
      <c r="T3242" s="6"/>
      <c r="U3242" s="47" t="s">
        <v>432</v>
      </c>
      <c r="V3242" s="47">
        <v>1</v>
      </c>
      <c r="W3242" s="47">
        <v>1</v>
      </c>
      <c r="X3242" s="47">
        <v>1</v>
      </c>
      <c r="Y3242" s="47">
        <v>1</v>
      </c>
      <c r="Z3242" s="75">
        <v>41339.552939814806</v>
      </c>
      <c r="AA3242" s="6" t="s">
        <v>433</v>
      </c>
      <c r="AB3242" s="47"/>
      <c r="AC3242" s="47" t="s">
        <v>4261</v>
      </c>
      <c r="AD3242" s="47" t="s">
        <v>14099</v>
      </c>
      <c r="AE3242" s="47"/>
      <c r="AF3242" s="6" t="s">
        <v>14100</v>
      </c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</row>
    <row r="3243" spans="1:43" s="1" customFormat="1" ht="31.5" x14ac:dyDescent="0.25">
      <c r="A3243" s="47">
        <v>3248</v>
      </c>
      <c r="B3243" s="47" t="s">
        <v>14101</v>
      </c>
      <c r="C3243" s="47" t="s">
        <v>4258</v>
      </c>
      <c r="D3243" s="69" t="s">
        <v>14098</v>
      </c>
      <c r="E3243" s="47">
        <v>2012</v>
      </c>
      <c r="F3243" s="69" t="s">
        <v>548</v>
      </c>
      <c r="G3243" s="69" t="s">
        <v>2457</v>
      </c>
      <c r="H3243" s="69" t="s">
        <v>2724</v>
      </c>
      <c r="I3243" s="70">
        <v>2.6689707372640208</v>
      </c>
      <c r="J3243" s="47" t="s">
        <v>430</v>
      </c>
      <c r="K3243" s="47">
        <v>9.1511027502676594</v>
      </c>
      <c r="L3243" s="71"/>
      <c r="M3243" s="47">
        <v>75</v>
      </c>
      <c r="N3243" s="48">
        <f t="shared" si="307"/>
        <v>0</v>
      </c>
      <c r="O3243" s="48">
        <f t="shared" si="302"/>
        <v>0</v>
      </c>
      <c r="P3243" s="72">
        <f t="shared" si="303"/>
        <v>0</v>
      </c>
      <c r="Q3243" s="73">
        <f t="shared" si="304"/>
        <v>0</v>
      </c>
      <c r="R3243" s="48">
        <f t="shared" si="305"/>
        <v>0</v>
      </c>
      <c r="S3243" s="74">
        <f t="shared" si="306"/>
        <v>63</v>
      </c>
      <c r="T3243" s="6"/>
      <c r="U3243" s="47" t="s">
        <v>432</v>
      </c>
      <c r="V3243" s="47">
        <v>1</v>
      </c>
      <c r="W3243" s="47">
        <v>1</v>
      </c>
      <c r="X3243" s="47">
        <v>1</v>
      </c>
      <c r="Y3243" s="47">
        <v>1</v>
      </c>
      <c r="Z3243" s="75">
        <v>41339.553217592591</v>
      </c>
      <c r="AA3243" s="6" t="s">
        <v>433</v>
      </c>
      <c r="AB3243" s="47"/>
      <c r="AC3243" s="47" t="s">
        <v>14102</v>
      </c>
      <c r="AD3243" s="47" t="s">
        <v>14099</v>
      </c>
      <c r="AE3243" s="47"/>
      <c r="AF3243" s="6" t="s">
        <v>14103</v>
      </c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</row>
    <row r="3244" spans="1:43" s="1" customFormat="1" ht="31.5" x14ac:dyDescent="0.25">
      <c r="A3244" s="47">
        <v>3249</v>
      </c>
      <c r="B3244" s="47" t="s">
        <v>14104</v>
      </c>
      <c r="C3244" s="47" t="s">
        <v>4258</v>
      </c>
      <c r="D3244" s="69" t="s">
        <v>14098</v>
      </c>
      <c r="E3244" s="47">
        <v>2012</v>
      </c>
      <c r="F3244" s="69" t="s">
        <v>548</v>
      </c>
      <c r="G3244" s="69" t="s">
        <v>2457</v>
      </c>
      <c r="H3244" s="69" t="s">
        <v>2724</v>
      </c>
      <c r="I3244" s="70">
        <v>3.9607431147212671</v>
      </c>
      <c r="J3244" s="47" t="s">
        <v>430</v>
      </c>
      <c r="K3244" s="47">
        <v>9.1513984157402692</v>
      </c>
      <c r="L3244" s="71"/>
      <c r="M3244" s="47">
        <v>75</v>
      </c>
      <c r="N3244" s="48">
        <f t="shared" si="307"/>
        <v>0</v>
      </c>
      <c r="O3244" s="48">
        <f t="shared" si="302"/>
        <v>0</v>
      </c>
      <c r="P3244" s="72">
        <f t="shared" si="303"/>
        <v>0</v>
      </c>
      <c r="Q3244" s="73">
        <f t="shared" si="304"/>
        <v>0</v>
      </c>
      <c r="R3244" s="48">
        <f t="shared" si="305"/>
        <v>0</v>
      </c>
      <c r="S3244" s="74">
        <f t="shared" si="306"/>
        <v>63</v>
      </c>
      <c r="T3244" s="6"/>
      <c r="U3244" s="47" t="s">
        <v>432</v>
      </c>
      <c r="V3244" s="47">
        <v>1</v>
      </c>
      <c r="W3244" s="47">
        <v>1</v>
      </c>
      <c r="X3244" s="47">
        <v>1</v>
      </c>
      <c r="Y3244" s="47">
        <v>1</v>
      </c>
      <c r="Z3244" s="75">
        <v>41339.553310185183</v>
      </c>
      <c r="AA3244" s="6" t="s">
        <v>433</v>
      </c>
      <c r="AB3244" s="47"/>
      <c r="AC3244" s="47" t="s">
        <v>14099</v>
      </c>
      <c r="AD3244" s="47" t="s">
        <v>14105</v>
      </c>
      <c r="AE3244" s="47"/>
      <c r="AF3244" s="6" t="s">
        <v>14106</v>
      </c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</row>
    <row r="3245" spans="1:43" s="1" customFormat="1" ht="31.5" x14ac:dyDescent="0.25">
      <c r="A3245" s="47">
        <v>3250</v>
      </c>
      <c r="B3245" s="47" t="s">
        <v>14107</v>
      </c>
      <c r="C3245" s="47" t="s">
        <v>4258</v>
      </c>
      <c r="D3245" s="69" t="s">
        <v>14098</v>
      </c>
      <c r="E3245" s="47">
        <v>2012</v>
      </c>
      <c r="F3245" s="69" t="s">
        <v>548</v>
      </c>
      <c r="G3245" s="69" t="s">
        <v>2457</v>
      </c>
      <c r="H3245" s="69" t="s">
        <v>2724</v>
      </c>
      <c r="I3245" s="70">
        <v>282.34428321057311</v>
      </c>
      <c r="J3245" s="47" t="s">
        <v>430</v>
      </c>
      <c r="K3245" s="47">
        <v>9.1516940812128897</v>
      </c>
      <c r="L3245" s="71"/>
      <c r="M3245" s="47">
        <v>75</v>
      </c>
      <c r="N3245" s="48">
        <f t="shared" si="307"/>
        <v>0</v>
      </c>
      <c r="O3245" s="48">
        <f t="shared" si="302"/>
        <v>0</v>
      </c>
      <c r="P3245" s="72">
        <f t="shared" si="303"/>
        <v>0</v>
      </c>
      <c r="Q3245" s="73">
        <f t="shared" si="304"/>
        <v>0</v>
      </c>
      <c r="R3245" s="48">
        <f t="shared" si="305"/>
        <v>0</v>
      </c>
      <c r="S3245" s="74">
        <f t="shared" si="306"/>
        <v>63</v>
      </c>
      <c r="T3245" s="6"/>
      <c r="U3245" s="47" t="s">
        <v>432</v>
      </c>
      <c r="V3245" s="47">
        <v>1</v>
      </c>
      <c r="W3245" s="47">
        <v>1</v>
      </c>
      <c r="X3245" s="47">
        <v>1</v>
      </c>
      <c r="Y3245" s="47">
        <v>1</v>
      </c>
      <c r="Z3245" s="75">
        <v>41339.553703703707</v>
      </c>
      <c r="AA3245" s="6" t="s">
        <v>433</v>
      </c>
      <c r="AB3245" s="47"/>
      <c r="AC3245" s="47" t="s">
        <v>14105</v>
      </c>
      <c r="AD3245" s="47" t="s">
        <v>14108</v>
      </c>
      <c r="AE3245" s="47"/>
      <c r="AF3245" s="6" t="s">
        <v>14109</v>
      </c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</row>
    <row r="3246" spans="1:43" s="1" customFormat="1" ht="31.5" x14ac:dyDescent="0.25">
      <c r="A3246" s="47">
        <v>3251</v>
      </c>
      <c r="B3246" s="47" t="s">
        <v>14110</v>
      </c>
      <c r="C3246" s="47" t="s">
        <v>4258</v>
      </c>
      <c r="D3246" s="69" t="s">
        <v>14098</v>
      </c>
      <c r="E3246" s="47">
        <v>2012</v>
      </c>
      <c r="F3246" s="69" t="s">
        <v>548</v>
      </c>
      <c r="G3246" s="69" t="s">
        <v>2457</v>
      </c>
      <c r="H3246" s="69" t="s">
        <v>2724</v>
      </c>
      <c r="I3246" s="70">
        <v>379.26865449884508</v>
      </c>
      <c r="J3246" s="47" t="s">
        <v>430</v>
      </c>
      <c r="K3246" s="47">
        <v>9.1519897466854996</v>
      </c>
      <c r="L3246" s="71"/>
      <c r="M3246" s="47">
        <v>75</v>
      </c>
      <c r="N3246" s="48">
        <f t="shared" si="307"/>
        <v>0</v>
      </c>
      <c r="O3246" s="48">
        <f t="shared" si="302"/>
        <v>0</v>
      </c>
      <c r="P3246" s="72">
        <f t="shared" si="303"/>
        <v>0</v>
      </c>
      <c r="Q3246" s="73">
        <f t="shared" si="304"/>
        <v>0</v>
      </c>
      <c r="R3246" s="48">
        <f t="shared" si="305"/>
        <v>0</v>
      </c>
      <c r="S3246" s="74">
        <f t="shared" si="306"/>
        <v>63</v>
      </c>
      <c r="T3246" s="6"/>
      <c r="U3246" s="47" t="s">
        <v>432</v>
      </c>
      <c r="V3246" s="47">
        <v>1</v>
      </c>
      <c r="W3246" s="47">
        <v>1</v>
      </c>
      <c r="X3246" s="47">
        <v>1</v>
      </c>
      <c r="Y3246" s="47">
        <v>1</v>
      </c>
      <c r="Z3246" s="75">
        <v>41339.554097222222</v>
      </c>
      <c r="AA3246" s="6" t="s">
        <v>433</v>
      </c>
      <c r="AB3246" s="47"/>
      <c r="AC3246" s="47" t="s">
        <v>14108</v>
      </c>
      <c r="AD3246" s="47" t="s">
        <v>14111</v>
      </c>
      <c r="AE3246" s="47"/>
      <c r="AF3246" s="6" t="s">
        <v>14112</v>
      </c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</row>
    <row r="3247" spans="1:43" s="1" customFormat="1" ht="31.5" x14ac:dyDescent="0.25">
      <c r="A3247" s="47">
        <v>3252</v>
      </c>
      <c r="B3247" s="47" t="s">
        <v>14113</v>
      </c>
      <c r="C3247" s="47" t="s">
        <v>4258</v>
      </c>
      <c r="D3247" s="69" t="s">
        <v>14098</v>
      </c>
      <c r="E3247" s="47">
        <v>2012</v>
      </c>
      <c r="F3247" s="69" t="s">
        <v>548</v>
      </c>
      <c r="G3247" s="69" t="s">
        <v>2457</v>
      </c>
      <c r="H3247" s="69" t="s">
        <v>2724</v>
      </c>
      <c r="I3247" s="70">
        <v>8.8437587869283281</v>
      </c>
      <c r="J3247" s="47" t="s">
        <v>430</v>
      </c>
      <c r="K3247" s="47">
        <v>9.1522854121581201</v>
      </c>
      <c r="L3247" s="71"/>
      <c r="M3247" s="47">
        <v>75</v>
      </c>
      <c r="N3247" s="48">
        <f t="shared" si="307"/>
        <v>0</v>
      </c>
      <c r="O3247" s="48">
        <f t="shared" si="302"/>
        <v>0</v>
      </c>
      <c r="P3247" s="72">
        <f t="shared" si="303"/>
        <v>0</v>
      </c>
      <c r="Q3247" s="73">
        <f t="shared" si="304"/>
        <v>0</v>
      </c>
      <c r="R3247" s="48">
        <f t="shared" si="305"/>
        <v>0</v>
      </c>
      <c r="S3247" s="74">
        <f t="shared" si="306"/>
        <v>63</v>
      </c>
      <c r="T3247" s="6"/>
      <c r="U3247" s="47" t="s">
        <v>432</v>
      </c>
      <c r="V3247" s="47">
        <v>1</v>
      </c>
      <c r="W3247" s="47">
        <v>1</v>
      </c>
      <c r="X3247" s="47">
        <v>1</v>
      </c>
      <c r="Y3247" s="47">
        <v>1</v>
      </c>
      <c r="Z3247" s="75">
        <v>41339.554629629631</v>
      </c>
      <c r="AA3247" s="6" t="s">
        <v>433</v>
      </c>
      <c r="AB3247" s="47"/>
      <c r="AC3247" s="47" t="s">
        <v>14114</v>
      </c>
      <c r="AD3247" s="47" t="s">
        <v>14115</v>
      </c>
      <c r="AE3247" s="47"/>
      <c r="AF3247" s="6" t="s">
        <v>14116</v>
      </c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</row>
    <row r="3248" spans="1:43" s="1" customFormat="1" ht="31.5" x14ac:dyDescent="0.25">
      <c r="A3248" s="47">
        <v>3253</v>
      </c>
      <c r="B3248" s="47" t="s">
        <v>14117</v>
      </c>
      <c r="C3248" s="47" t="s">
        <v>4258</v>
      </c>
      <c r="D3248" s="69" t="s">
        <v>14098</v>
      </c>
      <c r="E3248" s="47">
        <v>2012</v>
      </c>
      <c r="F3248" s="69" t="s">
        <v>548</v>
      </c>
      <c r="G3248" s="69" t="s">
        <v>2457</v>
      </c>
      <c r="H3248" s="69" t="s">
        <v>2724</v>
      </c>
      <c r="I3248" s="70">
        <v>5.9258008919570813</v>
      </c>
      <c r="J3248" s="47" t="s">
        <v>430</v>
      </c>
      <c r="K3248" s="47">
        <v>9.1525810776307299</v>
      </c>
      <c r="L3248" s="71"/>
      <c r="M3248" s="47">
        <v>75</v>
      </c>
      <c r="N3248" s="48">
        <f t="shared" si="307"/>
        <v>0</v>
      </c>
      <c r="O3248" s="48">
        <f t="shared" si="302"/>
        <v>0</v>
      </c>
      <c r="P3248" s="72">
        <f t="shared" si="303"/>
        <v>0</v>
      </c>
      <c r="Q3248" s="73">
        <f t="shared" si="304"/>
        <v>0</v>
      </c>
      <c r="R3248" s="48">
        <f t="shared" si="305"/>
        <v>0</v>
      </c>
      <c r="S3248" s="74">
        <f t="shared" si="306"/>
        <v>63</v>
      </c>
      <c r="T3248" s="6"/>
      <c r="U3248" s="47" t="s">
        <v>432</v>
      </c>
      <c r="V3248" s="47">
        <v>1</v>
      </c>
      <c r="W3248" s="47">
        <v>1</v>
      </c>
      <c r="X3248" s="47">
        <v>1</v>
      </c>
      <c r="Y3248" s="47">
        <v>1</v>
      </c>
      <c r="Z3248" s="75">
        <v>41339.554664351846</v>
      </c>
      <c r="AA3248" s="6" t="s">
        <v>433</v>
      </c>
      <c r="AB3248" s="47"/>
      <c r="AC3248" s="47" t="s">
        <v>14114</v>
      </c>
      <c r="AD3248" s="47" t="s">
        <v>14118</v>
      </c>
      <c r="AE3248" s="47"/>
      <c r="AF3248" s="6" t="s">
        <v>14119</v>
      </c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</row>
    <row r="3249" spans="1:43" s="1" customFormat="1" ht="31.5" x14ac:dyDescent="0.25">
      <c r="A3249" s="47">
        <v>3254</v>
      </c>
      <c r="B3249" s="47" t="s">
        <v>14120</v>
      </c>
      <c r="C3249" s="47" t="s">
        <v>2313</v>
      </c>
      <c r="D3249" s="69" t="s">
        <v>14098</v>
      </c>
      <c r="E3249" s="47">
        <v>2012</v>
      </c>
      <c r="F3249" s="69" t="s">
        <v>548</v>
      </c>
      <c r="G3249" s="69" t="s">
        <v>2457</v>
      </c>
      <c r="H3249" s="69" t="s">
        <v>2724</v>
      </c>
      <c r="I3249" s="70">
        <v>234.89512258026161</v>
      </c>
      <c r="J3249" s="47" t="s">
        <v>430</v>
      </c>
      <c r="K3249" s="47">
        <v>9.1528767431033504</v>
      </c>
      <c r="L3249" s="71"/>
      <c r="M3249" s="47">
        <v>75</v>
      </c>
      <c r="N3249" s="48">
        <f t="shared" si="307"/>
        <v>0</v>
      </c>
      <c r="O3249" s="48">
        <f t="shared" si="302"/>
        <v>0</v>
      </c>
      <c r="P3249" s="72">
        <f t="shared" si="303"/>
        <v>0</v>
      </c>
      <c r="Q3249" s="73">
        <f t="shared" si="304"/>
        <v>0</v>
      </c>
      <c r="R3249" s="48">
        <f t="shared" si="305"/>
        <v>0</v>
      </c>
      <c r="S3249" s="74">
        <f t="shared" si="306"/>
        <v>63</v>
      </c>
      <c r="T3249" s="6"/>
      <c r="U3249" s="47" t="s">
        <v>432</v>
      </c>
      <c r="V3249" s="47">
        <v>1</v>
      </c>
      <c r="W3249" s="47">
        <v>1</v>
      </c>
      <c r="X3249" s="47">
        <v>1</v>
      </c>
      <c r="Y3249" s="47">
        <v>1</v>
      </c>
      <c r="Z3249" s="75">
        <v>41339.582025462973</v>
      </c>
      <c r="AA3249" s="6" t="s">
        <v>433</v>
      </c>
      <c r="AB3249" s="47"/>
      <c r="AC3249" s="47" t="s">
        <v>14111</v>
      </c>
      <c r="AD3249" s="47" t="s">
        <v>14121</v>
      </c>
      <c r="AE3249" s="47"/>
      <c r="AF3249" s="6" t="s">
        <v>14122</v>
      </c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</row>
    <row r="3250" spans="1:43" s="1" customFormat="1" ht="31.5" x14ac:dyDescent="0.25">
      <c r="A3250" s="47">
        <v>3255</v>
      </c>
      <c r="B3250" s="47" t="s">
        <v>14123</v>
      </c>
      <c r="C3250" s="47" t="s">
        <v>2313</v>
      </c>
      <c r="D3250" s="69" t="s">
        <v>14098</v>
      </c>
      <c r="E3250" s="47">
        <v>2012</v>
      </c>
      <c r="F3250" s="69" t="s">
        <v>548</v>
      </c>
      <c r="G3250" s="69" t="s">
        <v>2457</v>
      </c>
      <c r="H3250" s="69" t="s">
        <v>2724</v>
      </c>
      <c r="I3250" s="70">
        <v>354.94882038164508</v>
      </c>
      <c r="J3250" s="47" t="s">
        <v>430</v>
      </c>
      <c r="K3250" s="47">
        <v>9.1531724085759603</v>
      </c>
      <c r="L3250" s="71"/>
      <c r="M3250" s="47">
        <v>75</v>
      </c>
      <c r="N3250" s="48">
        <f t="shared" si="307"/>
        <v>0</v>
      </c>
      <c r="O3250" s="48">
        <f t="shared" si="302"/>
        <v>0</v>
      </c>
      <c r="P3250" s="72">
        <f t="shared" si="303"/>
        <v>0</v>
      </c>
      <c r="Q3250" s="73">
        <f t="shared" si="304"/>
        <v>0</v>
      </c>
      <c r="R3250" s="48">
        <f t="shared" si="305"/>
        <v>0</v>
      </c>
      <c r="S3250" s="74">
        <f t="shared" si="306"/>
        <v>63</v>
      </c>
      <c r="T3250" s="6"/>
      <c r="U3250" s="47" t="s">
        <v>432</v>
      </c>
      <c r="V3250" s="47">
        <v>1</v>
      </c>
      <c r="W3250" s="47">
        <v>1</v>
      </c>
      <c r="X3250" s="47">
        <v>1</v>
      </c>
      <c r="Y3250" s="47">
        <v>1</v>
      </c>
      <c r="Z3250" s="75">
        <v>41339.60392361111</v>
      </c>
      <c r="AA3250" s="6" t="s">
        <v>433</v>
      </c>
      <c r="AB3250" s="47"/>
      <c r="AC3250" s="47" t="s">
        <v>14124</v>
      </c>
      <c r="AD3250" s="47" t="s">
        <v>14121</v>
      </c>
      <c r="AE3250" s="47"/>
      <c r="AF3250" s="6" t="s">
        <v>14125</v>
      </c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</row>
    <row r="3251" spans="1:43" s="1" customFormat="1" ht="31.5" x14ac:dyDescent="0.25">
      <c r="A3251" s="47">
        <v>3256</v>
      </c>
      <c r="B3251" s="47" t="s">
        <v>14126</v>
      </c>
      <c r="C3251" s="47" t="s">
        <v>2313</v>
      </c>
      <c r="D3251" s="69" t="s">
        <v>14098</v>
      </c>
      <c r="E3251" s="47">
        <v>2012</v>
      </c>
      <c r="F3251" s="69" t="s">
        <v>548</v>
      </c>
      <c r="G3251" s="69" t="s">
        <v>2457</v>
      </c>
      <c r="H3251" s="69" t="s">
        <v>2724</v>
      </c>
      <c r="I3251" s="70">
        <v>6.5814541587752409</v>
      </c>
      <c r="J3251" s="47" t="s">
        <v>430</v>
      </c>
      <c r="K3251" s="47">
        <v>9.1534680740485808</v>
      </c>
      <c r="L3251" s="71"/>
      <c r="M3251" s="47">
        <v>75</v>
      </c>
      <c r="N3251" s="48">
        <f t="shared" si="307"/>
        <v>0</v>
      </c>
      <c r="O3251" s="48">
        <f t="shared" si="302"/>
        <v>0</v>
      </c>
      <c r="P3251" s="72">
        <f t="shared" si="303"/>
        <v>0</v>
      </c>
      <c r="Q3251" s="73">
        <f t="shared" si="304"/>
        <v>0</v>
      </c>
      <c r="R3251" s="48">
        <f t="shared" si="305"/>
        <v>0</v>
      </c>
      <c r="S3251" s="74">
        <f t="shared" si="306"/>
        <v>63</v>
      </c>
      <c r="T3251" s="6"/>
      <c r="U3251" s="47" t="s">
        <v>432</v>
      </c>
      <c r="V3251" s="47">
        <v>1</v>
      </c>
      <c r="W3251" s="47">
        <v>1</v>
      </c>
      <c r="X3251" s="47">
        <v>1</v>
      </c>
      <c r="Y3251" s="47">
        <v>1</v>
      </c>
      <c r="Z3251" s="75">
        <v>41339.584097222221</v>
      </c>
      <c r="AA3251" s="6" t="s">
        <v>433</v>
      </c>
      <c r="AB3251" s="47"/>
      <c r="AC3251" s="47" t="s">
        <v>14121</v>
      </c>
      <c r="AD3251" s="47" t="s">
        <v>14127</v>
      </c>
      <c r="AE3251" s="47"/>
      <c r="AF3251" s="6" t="s">
        <v>14128</v>
      </c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</row>
    <row r="3252" spans="1:43" s="1" customFormat="1" ht="31.5" x14ac:dyDescent="0.25">
      <c r="A3252" s="47">
        <v>3257</v>
      </c>
      <c r="B3252" s="47" t="s">
        <v>14129</v>
      </c>
      <c r="C3252" s="47" t="s">
        <v>2313</v>
      </c>
      <c r="D3252" s="69" t="s">
        <v>14098</v>
      </c>
      <c r="E3252" s="47">
        <v>2012</v>
      </c>
      <c r="F3252" s="69" t="s">
        <v>548</v>
      </c>
      <c r="G3252" s="69" t="s">
        <v>2457</v>
      </c>
      <c r="H3252" s="69" t="s">
        <v>2724</v>
      </c>
      <c r="I3252" s="70">
        <v>57.117398398904342</v>
      </c>
      <c r="J3252" s="47" t="s">
        <v>430</v>
      </c>
      <c r="K3252" s="47">
        <v>9.1537637395211906</v>
      </c>
      <c r="L3252" s="71"/>
      <c r="M3252" s="47">
        <v>75</v>
      </c>
      <c r="N3252" s="48">
        <f t="shared" si="307"/>
        <v>0</v>
      </c>
      <c r="O3252" s="48">
        <f t="shared" si="302"/>
        <v>0</v>
      </c>
      <c r="P3252" s="72">
        <f t="shared" si="303"/>
        <v>0</v>
      </c>
      <c r="Q3252" s="73">
        <f t="shared" si="304"/>
        <v>0</v>
      </c>
      <c r="R3252" s="48">
        <f t="shared" si="305"/>
        <v>0</v>
      </c>
      <c r="S3252" s="74">
        <f t="shared" si="306"/>
        <v>63</v>
      </c>
      <c r="T3252" s="6"/>
      <c r="U3252" s="47" t="s">
        <v>432</v>
      </c>
      <c r="V3252" s="47">
        <v>1</v>
      </c>
      <c r="W3252" s="47">
        <v>1</v>
      </c>
      <c r="X3252" s="47">
        <v>1</v>
      </c>
      <c r="Y3252" s="47">
        <v>1</v>
      </c>
      <c r="Z3252" s="75">
        <v>41339.584155092591</v>
      </c>
      <c r="AA3252" s="6" t="s">
        <v>433</v>
      </c>
      <c r="AB3252" s="47"/>
      <c r="AC3252" s="47" t="s">
        <v>14127</v>
      </c>
      <c r="AD3252" s="47" t="s">
        <v>14130</v>
      </c>
      <c r="AE3252" s="47"/>
      <c r="AF3252" s="6" t="s">
        <v>14131</v>
      </c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</row>
    <row r="3253" spans="1:43" s="1" customFormat="1" ht="31.5" x14ac:dyDescent="0.25">
      <c r="A3253" s="47">
        <v>3258</v>
      </c>
      <c r="B3253" s="47" t="s">
        <v>14132</v>
      </c>
      <c r="C3253" s="47" t="s">
        <v>4258</v>
      </c>
      <c r="D3253" s="69" t="s">
        <v>14098</v>
      </c>
      <c r="E3253" s="47">
        <v>2012</v>
      </c>
      <c r="F3253" s="69" t="s">
        <v>548</v>
      </c>
      <c r="G3253" s="69" t="s">
        <v>2457</v>
      </c>
      <c r="H3253" s="69" t="s">
        <v>2724</v>
      </c>
      <c r="I3253" s="70">
        <v>3.6122031831091719</v>
      </c>
      <c r="J3253" s="47" t="s">
        <v>430</v>
      </c>
      <c r="K3253" s="47">
        <v>9.1540594049938093</v>
      </c>
      <c r="L3253" s="71"/>
      <c r="M3253" s="47">
        <v>75</v>
      </c>
      <c r="N3253" s="48">
        <f t="shared" si="307"/>
        <v>0</v>
      </c>
      <c r="O3253" s="48">
        <f t="shared" si="302"/>
        <v>0</v>
      </c>
      <c r="P3253" s="72">
        <f t="shared" si="303"/>
        <v>0</v>
      </c>
      <c r="Q3253" s="73">
        <f t="shared" si="304"/>
        <v>0</v>
      </c>
      <c r="R3253" s="48">
        <f t="shared" si="305"/>
        <v>0</v>
      </c>
      <c r="S3253" s="74">
        <f t="shared" si="306"/>
        <v>63</v>
      </c>
      <c r="T3253" s="6"/>
      <c r="U3253" s="47" t="s">
        <v>432</v>
      </c>
      <c r="V3253" s="47">
        <v>1</v>
      </c>
      <c r="W3253" s="47">
        <v>1</v>
      </c>
      <c r="X3253" s="47">
        <v>1</v>
      </c>
      <c r="Y3253" s="47">
        <v>1</v>
      </c>
      <c r="Z3253" s="75">
        <v>41339.584479166668</v>
      </c>
      <c r="AA3253" s="6" t="s">
        <v>433</v>
      </c>
      <c r="AB3253" s="47"/>
      <c r="AC3253" s="47" t="s">
        <v>14111</v>
      </c>
      <c r="AD3253" s="47" t="s">
        <v>14133</v>
      </c>
      <c r="AE3253" s="47"/>
      <c r="AF3253" s="6" t="s">
        <v>14134</v>
      </c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</row>
    <row r="3254" spans="1:43" s="1" customFormat="1" ht="31.5" x14ac:dyDescent="0.25">
      <c r="A3254" s="47">
        <v>3259</v>
      </c>
      <c r="B3254" s="47" t="s">
        <v>14135</v>
      </c>
      <c r="C3254" s="47" t="s">
        <v>4258</v>
      </c>
      <c r="D3254" s="69" t="s">
        <v>14098</v>
      </c>
      <c r="E3254" s="47">
        <v>2012</v>
      </c>
      <c r="F3254" s="69" t="s">
        <v>548</v>
      </c>
      <c r="G3254" s="69" t="s">
        <v>2457</v>
      </c>
      <c r="H3254" s="69" t="s">
        <v>2724</v>
      </c>
      <c r="I3254" s="70">
        <v>50.860433540619233</v>
      </c>
      <c r="J3254" s="47" t="s">
        <v>430</v>
      </c>
      <c r="K3254" s="47">
        <v>9.1543550704664192</v>
      </c>
      <c r="L3254" s="71"/>
      <c r="M3254" s="47">
        <v>75</v>
      </c>
      <c r="N3254" s="48">
        <f t="shared" si="307"/>
        <v>0</v>
      </c>
      <c r="O3254" s="48">
        <f t="shared" si="302"/>
        <v>0</v>
      </c>
      <c r="P3254" s="72">
        <f t="shared" si="303"/>
        <v>0</v>
      </c>
      <c r="Q3254" s="73">
        <f t="shared" si="304"/>
        <v>0</v>
      </c>
      <c r="R3254" s="48">
        <f t="shared" si="305"/>
        <v>0</v>
      </c>
      <c r="S3254" s="74">
        <f t="shared" si="306"/>
        <v>63</v>
      </c>
      <c r="T3254" s="6"/>
      <c r="U3254" s="47" t="s">
        <v>432</v>
      </c>
      <c r="V3254" s="47">
        <v>1</v>
      </c>
      <c r="W3254" s="47">
        <v>1</v>
      </c>
      <c r="X3254" s="47">
        <v>1</v>
      </c>
      <c r="Y3254" s="47">
        <v>1</v>
      </c>
      <c r="Z3254" s="75">
        <v>41339.584513888891</v>
      </c>
      <c r="AA3254" s="6" t="s">
        <v>433</v>
      </c>
      <c r="AB3254" s="47"/>
      <c r="AC3254" s="47" t="s">
        <v>14133</v>
      </c>
      <c r="AD3254" s="47" t="s">
        <v>14136</v>
      </c>
      <c r="AE3254" s="47"/>
      <c r="AF3254" s="6" t="s">
        <v>14137</v>
      </c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</row>
    <row r="3255" spans="1:43" s="1" customFormat="1" ht="31.5" x14ac:dyDescent="0.25">
      <c r="A3255" s="47">
        <v>3260</v>
      </c>
      <c r="B3255" s="47" t="s">
        <v>14138</v>
      </c>
      <c r="C3255" s="47" t="s">
        <v>2455</v>
      </c>
      <c r="D3255" s="69" t="s">
        <v>14098</v>
      </c>
      <c r="E3255" s="47">
        <v>2012</v>
      </c>
      <c r="F3255" s="69" t="s">
        <v>548</v>
      </c>
      <c r="G3255" s="69" t="s">
        <v>554</v>
      </c>
      <c r="H3255" s="69" t="s">
        <v>2457</v>
      </c>
      <c r="I3255" s="70">
        <v>18.819566679801579</v>
      </c>
      <c r="J3255" s="47" t="s">
        <v>430</v>
      </c>
      <c r="K3255" s="47">
        <v>9.1546507359390397</v>
      </c>
      <c r="L3255" s="71"/>
      <c r="M3255" s="47">
        <v>75</v>
      </c>
      <c r="N3255" s="48">
        <f t="shared" si="307"/>
        <v>0</v>
      </c>
      <c r="O3255" s="48">
        <f t="shared" si="302"/>
        <v>0</v>
      </c>
      <c r="P3255" s="72">
        <f t="shared" si="303"/>
        <v>0</v>
      </c>
      <c r="Q3255" s="73">
        <f t="shared" si="304"/>
        <v>0</v>
      </c>
      <c r="R3255" s="48">
        <f t="shared" si="305"/>
        <v>0</v>
      </c>
      <c r="S3255" s="74">
        <f t="shared" si="306"/>
        <v>63</v>
      </c>
      <c r="T3255" s="6"/>
      <c r="U3255" s="47" t="s">
        <v>432</v>
      </c>
      <c r="V3255" s="47">
        <v>1</v>
      </c>
      <c r="W3255" s="47">
        <v>1</v>
      </c>
      <c r="X3255" s="47">
        <v>1</v>
      </c>
      <c r="Y3255" s="47">
        <v>1</v>
      </c>
      <c r="Z3255" s="75">
        <v>41339.603541666656</v>
      </c>
      <c r="AA3255" s="6" t="s">
        <v>433</v>
      </c>
      <c r="AB3255" s="47"/>
      <c r="AC3255" s="47" t="s">
        <v>2505</v>
      </c>
      <c r="AD3255" s="47" t="s">
        <v>14139</v>
      </c>
      <c r="AE3255" s="47"/>
      <c r="AF3255" s="6" t="s">
        <v>14140</v>
      </c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</row>
    <row r="3256" spans="1:43" s="1" customFormat="1" ht="31.5" x14ac:dyDescent="0.25">
      <c r="A3256" s="47">
        <v>3261</v>
      </c>
      <c r="B3256" s="47" t="s">
        <v>14141</v>
      </c>
      <c r="C3256" s="47" t="s">
        <v>4258</v>
      </c>
      <c r="D3256" s="69" t="s">
        <v>14098</v>
      </c>
      <c r="E3256" s="47">
        <v>2012</v>
      </c>
      <c r="F3256" s="69" t="s">
        <v>2457</v>
      </c>
      <c r="G3256" s="69" t="s">
        <v>548</v>
      </c>
      <c r="H3256" s="69" t="s">
        <v>451</v>
      </c>
      <c r="I3256" s="70">
        <v>3.1952537622379849</v>
      </c>
      <c r="J3256" s="47" t="s">
        <v>430</v>
      </c>
      <c r="K3256" s="47">
        <v>9.1549464014116495</v>
      </c>
      <c r="L3256" s="71"/>
      <c r="M3256" s="47">
        <v>75</v>
      </c>
      <c r="N3256" s="48">
        <f t="shared" si="307"/>
        <v>0</v>
      </c>
      <c r="O3256" s="48">
        <f t="shared" si="302"/>
        <v>0</v>
      </c>
      <c r="P3256" s="72">
        <f t="shared" si="303"/>
        <v>0</v>
      </c>
      <c r="Q3256" s="73">
        <f t="shared" si="304"/>
        <v>0</v>
      </c>
      <c r="R3256" s="48">
        <f t="shared" si="305"/>
        <v>0</v>
      </c>
      <c r="S3256" s="74">
        <f t="shared" si="306"/>
        <v>63</v>
      </c>
      <c r="T3256" s="6"/>
      <c r="U3256" s="47" t="s">
        <v>432</v>
      </c>
      <c r="V3256" s="47">
        <v>1</v>
      </c>
      <c r="W3256" s="47">
        <v>1</v>
      </c>
      <c r="X3256" s="47">
        <v>1</v>
      </c>
      <c r="Y3256" s="47">
        <v>1</v>
      </c>
      <c r="Z3256" s="75">
        <v>41339.598854166667</v>
      </c>
      <c r="AA3256" s="6" t="s">
        <v>433</v>
      </c>
      <c r="AB3256" s="47"/>
      <c r="AC3256" s="47" t="s">
        <v>14142</v>
      </c>
      <c r="AD3256" s="47" t="s">
        <v>14143</v>
      </c>
      <c r="AE3256" s="47"/>
      <c r="AF3256" s="6" t="s">
        <v>14144</v>
      </c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</row>
    <row r="3257" spans="1:43" s="1" customFormat="1" ht="31.5" x14ac:dyDescent="0.25">
      <c r="A3257" s="47">
        <v>3262</v>
      </c>
      <c r="B3257" s="47" t="s">
        <v>14145</v>
      </c>
      <c r="C3257" s="47" t="s">
        <v>2313</v>
      </c>
      <c r="D3257" s="69" t="s">
        <v>14098</v>
      </c>
      <c r="E3257" s="47">
        <v>2012</v>
      </c>
      <c r="F3257" s="69" t="s">
        <v>2457</v>
      </c>
      <c r="G3257" s="69" t="s">
        <v>548</v>
      </c>
      <c r="H3257" s="69" t="s">
        <v>451</v>
      </c>
      <c r="I3257" s="70">
        <v>92.95669240768612</v>
      </c>
      <c r="J3257" s="47" t="s">
        <v>430</v>
      </c>
      <c r="K3257" s="47">
        <v>9.15524206688427</v>
      </c>
      <c r="L3257" s="71"/>
      <c r="M3257" s="47">
        <v>75</v>
      </c>
      <c r="N3257" s="48">
        <f t="shared" si="307"/>
        <v>0</v>
      </c>
      <c r="O3257" s="48">
        <f t="shared" si="302"/>
        <v>0</v>
      </c>
      <c r="P3257" s="72">
        <f t="shared" si="303"/>
        <v>0</v>
      </c>
      <c r="Q3257" s="73">
        <f t="shared" si="304"/>
        <v>0</v>
      </c>
      <c r="R3257" s="48">
        <f t="shared" si="305"/>
        <v>0</v>
      </c>
      <c r="S3257" s="74">
        <f t="shared" si="306"/>
        <v>63</v>
      </c>
      <c r="T3257" s="6"/>
      <c r="U3257" s="47" t="s">
        <v>432</v>
      </c>
      <c r="V3257" s="47">
        <v>1</v>
      </c>
      <c r="W3257" s="47">
        <v>1</v>
      </c>
      <c r="X3257" s="47">
        <v>1</v>
      </c>
      <c r="Y3257" s="47">
        <v>1</v>
      </c>
      <c r="Z3257" s="75">
        <v>41339.599050925928</v>
      </c>
      <c r="AA3257" s="6" t="s">
        <v>433</v>
      </c>
      <c r="AB3257" s="47"/>
      <c r="AC3257" s="47" t="s">
        <v>14143</v>
      </c>
      <c r="AD3257" s="47" t="s">
        <v>14146</v>
      </c>
      <c r="AE3257" s="47"/>
      <c r="AF3257" s="6" t="s">
        <v>14147</v>
      </c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</row>
    <row r="3258" spans="1:43" s="1" customFormat="1" ht="31.5" x14ac:dyDescent="0.25">
      <c r="A3258" s="47">
        <v>3263</v>
      </c>
      <c r="B3258" s="47" t="s">
        <v>14148</v>
      </c>
      <c r="C3258" s="47" t="s">
        <v>2313</v>
      </c>
      <c r="D3258" s="69" t="s">
        <v>14098</v>
      </c>
      <c r="E3258" s="47">
        <v>2012</v>
      </c>
      <c r="F3258" s="69" t="s">
        <v>548</v>
      </c>
      <c r="G3258" s="69" t="s">
        <v>2457</v>
      </c>
      <c r="H3258" s="69" t="s">
        <v>2724</v>
      </c>
      <c r="I3258" s="70">
        <v>43.37593557952318</v>
      </c>
      <c r="J3258" s="47" t="s">
        <v>430</v>
      </c>
      <c r="K3258" s="47">
        <v>9.1555377323568905</v>
      </c>
      <c r="L3258" s="71"/>
      <c r="M3258" s="47">
        <v>75</v>
      </c>
      <c r="N3258" s="48">
        <f t="shared" si="307"/>
        <v>0</v>
      </c>
      <c r="O3258" s="48">
        <f t="shared" si="302"/>
        <v>0</v>
      </c>
      <c r="P3258" s="72">
        <f t="shared" si="303"/>
        <v>0</v>
      </c>
      <c r="Q3258" s="73">
        <f t="shared" si="304"/>
        <v>0</v>
      </c>
      <c r="R3258" s="48">
        <f t="shared" si="305"/>
        <v>0</v>
      </c>
      <c r="S3258" s="74">
        <f t="shared" si="306"/>
        <v>63</v>
      </c>
      <c r="T3258" s="6"/>
      <c r="U3258" s="47" t="s">
        <v>432</v>
      </c>
      <c r="V3258" s="47">
        <v>1</v>
      </c>
      <c r="W3258" s="47">
        <v>1</v>
      </c>
      <c r="X3258" s="47">
        <v>1</v>
      </c>
      <c r="Y3258" s="47">
        <v>1</v>
      </c>
      <c r="Z3258" s="75">
        <v>41339.599490740751</v>
      </c>
      <c r="AA3258" s="6" t="s">
        <v>433</v>
      </c>
      <c r="AB3258" s="47"/>
      <c r="AC3258" s="47" t="s">
        <v>14149</v>
      </c>
      <c r="AD3258" s="47" t="s">
        <v>14124</v>
      </c>
      <c r="AE3258" s="47"/>
      <c r="AF3258" s="6" t="s">
        <v>14150</v>
      </c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</row>
    <row r="3259" spans="1:43" s="1" customFormat="1" ht="31.5" x14ac:dyDescent="0.25">
      <c r="A3259" s="47">
        <v>3264</v>
      </c>
      <c r="B3259" s="47" t="s">
        <v>14151</v>
      </c>
      <c r="C3259" s="47" t="s">
        <v>2313</v>
      </c>
      <c r="D3259" s="69" t="s">
        <v>14098</v>
      </c>
      <c r="E3259" s="47">
        <v>2012</v>
      </c>
      <c r="F3259" s="69" t="s">
        <v>548</v>
      </c>
      <c r="G3259" s="69" t="s">
        <v>2457</v>
      </c>
      <c r="H3259" s="69" t="s">
        <v>2724</v>
      </c>
      <c r="I3259" s="70">
        <v>3.4232895825198222</v>
      </c>
      <c r="J3259" s="47" t="s">
        <v>430</v>
      </c>
      <c r="K3259" s="47">
        <v>9.1558333978295003</v>
      </c>
      <c r="L3259" s="71"/>
      <c r="M3259" s="47">
        <v>75</v>
      </c>
      <c r="N3259" s="48">
        <f t="shared" si="307"/>
        <v>0</v>
      </c>
      <c r="O3259" s="48">
        <f t="shared" si="302"/>
        <v>0</v>
      </c>
      <c r="P3259" s="72">
        <f t="shared" si="303"/>
        <v>0</v>
      </c>
      <c r="Q3259" s="73">
        <f t="shared" si="304"/>
        <v>0</v>
      </c>
      <c r="R3259" s="48">
        <f t="shared" si="305"/>
        <v>0</v>
      </c>
      <c r="S3259" s="74">
        <f t="shared" si="306"/>
        <v>63</v>
      </c>
      <c r="T3259" s="6"/>
      <c r="U3259" s="47" t="s">
        <v>432</v>
      </c>
      <c r="V3259" s="47">
        <v>1</v>
      </c>
      <c r="W3259" s="47">
        <v>1</v>
      </c>
      <c r="X3259" s="47">
        <v>1</v>
      </c>
      <c r="Y3259" s="47">
        <v>1</v>
      </c>
      <c r="Z3259" s="75">
        <v>41339.600578703707</v>
      </c>
      <c r="AA3259" s="6" t="s">
        <v>433</v>
      </c>
      <c r="AB3259" s="47"/>
      <c r="AC3259" s="47" t="s">
        <v>14149</v>
      </c>
      <c r="AD3259" s="47" t="s">
        <v>14139</v>
      </c>
      <c r="AE3259" s="47"/>
      <c r="AF3259" s="6" t="s">
        <v>14152</v>
      </c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</row>
    <row r="3260" spans="1:43" s="1" customFormat="1" ht="31.5" x14ac:dyDescent="0.25">
      <c r="A3260" s="47">
        <v>3265</v>
      </c>
      <c r="B3260" s="47" t="s">
        <v>14153</v>
      </c>
      <c r="C3260" s="47" t="s">
        <v>2313</v>
      </c>
      <c r="D3260" s="69" t="s">
        <v>14098</v>
      </c>
      <c r="E3260" s="47">
        <v>2012</v>
      </c>
      <c r="F3260" s="69" t="s">
        <v>2457</v>
      </c>
      <c r="G3260" s="69" t="s">
        <v>548</v>
      </c>
      <c r="H3260" s="69" t="s">
        <v>451</v>
      </c>
      <c r="I3260" s="70">
        <v>5.9417221033541354</v>
      </c>
      <c r="J3260" s="47" t="s">
        <v>430</v>
      </c>
      <c r="K3260" s="47">
        <v>9.1561290633021208</v>
      </c>
      <c r="L3260" s="71"/>
      <c r="M3260" s="47">
        <v>75</v>
      </c>
      <c r="N3260" s="48">
        <f t="shared" si="307"/>
        <v>0</v>
      </c>
      <c r="O3260" s="48">
        <f t="shared" si="302"/>
        <v>0</v>
      </c>
      <c r="P3260" s="72">
        <f t="shared" si="303"/>
        <v>0</v>
      </c>
      <c r="Q3260" s="73">
        <f t="shared" si="304"/>
        <v>0</v>
      </c>
      <c r="R3260" s="48">
        <f t="shared" si="305"/>
        <v>0</v>
      </c>
      <c r="S3260" s="74">
        <f t="shared" si="306"/>
        <v>63</v>
      </c>
      <c r="T3260" s="6"/>
      <c r="U3260" s="47" t="s">
        <v>432</v>
      </c>
      <c r="V3260" s="47">
        <v>1</v>
      </c>
      <c r="W3260" s="47">
        <v>1</v>
      </c>
      <c r="X3260" s="47">
        <v>1</v>
      </c>
      <c r="Y3260" s="47">
        <v>1</v>
      </c>
      <c r="Z3260" s="75">
        <v>41339.600729166668</v>
      </c>
      <c r="AA3260" s="6" t="s">
        <v>433</v>
      </c>
      <c r="AB3260" s="47"/>
      <c r="AC3260" s="47" t="s">
        <v>14139</v>
      </c>
      <c r="AD3260" s="47" t="s">
        <v>14146</v>
      </c>
      <c r="AE3260" s="47"/>
      <c r="AF3260" s="6" t="s">
        <v>14154</v>
      </c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</row>
    <row r="3261" spans="1:43" s="1" customFormat="1" ht="31.5" x14ac:dyDescent="0.25">
      <c r="A3261" s="47">
        <v>3266</v>
      </c>
      <c r="B3261" s="47" t="s">
        <v>14155</v>
      </c>
      <c r="C3261" s="47" t="s">
        <v>2313</v>
      </c>
      <c r="D3261" s="69" t="s">
        <v>14098</v>
      </c>
      <c r="E3261" s="47">
        <v>2012</v>
      </c>
      <c r="F3261" s="69" t="s">
        <v>2457</v>
      </c>
      <c r="G3261" s="69" t="s">
        <v>548</v>
      </c>
      <c r="H3261" s="69" t="s">
        <v>2509</v>
      </c>
      <c r="I3261" s="70">
        <v>5.5317298923508513</v>
      </c>
      <c r="J3261" s="47" t="s">
        <v>430</v>
      </c>
      <c r="K3261" s="47">
        <v>9.1564247287747307</v>
      </c>
      <c r="L3261" s="71"/>
      <c r="M3261" s="47">
        <v>75</v>
      </c>
      <c r="N3261" s="48">
        <f t="shared" si="307"/>
        <v>0</v>
      </c>
      <c r="O3261" s="48">
        <f t="shared" si="302"/>
        <v>0</v>
      </c>
      <c r="P3261" s="72">
        <f t="shared" si="303"/>
        <v>0</v>
      </c>
      <c r="Q3261" s="73">
        <f t="shared" si="304"/>
        <v>0</v>
      </c>
      <c r="R3261" s="48">
        <f t="shared" si="305"/>
        <v>0</v>
      </c>
      <c r="S3261" s="74">
        <f t="shared" si="306"/>
        <v>63</v>
      </c>
      <c r="T3261" s="6"/>
      <c r="U3261" s="47" t="s">
        <v>432</v>
      </c>
      <c r="V3261" s="47">
        <v>1</v>
      </c>
      <c r="W3261" s="47">
        <v>1</v>
      </c>
      <c r="X3261" s="47">
        <v>1</v>
      </c>
      <c r="Y3261" s="47">
        <v>1</v>
      </c>
      <c r="Z3261" s="75">
        <v>41339.60337962964</v>
      </c>
      <c r="AA3261" s="6" t="s">
        <v>433</v>
      </c>
      <c r="AB3261" s="47"/>
      <c r="AC3261" s="47" t="s">
        <v>2510</v>
      </c>
      <c r="AD3261" s="47" t="s">
        <v>14139</v>
      </c>
      <c r="AE3261" s="47"/>
      <c r="AF3261" s="6" t="s">
        <v>14156</v>
      </c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</row>
    <row r="3262" spans="1:43" s="1" customFormat="1" ht="31.5" x14ac:dyDescent="0.25">
      <c r="A3262" s="47">
        <v>3267</v>
      </c>
      <c r="B3262" s="47" t="s">
        <v>14157</v>
      </c>
      <c r="C3262" s="47" t="s">
        <v>2313</v>
      </c>
      <c r="D3262" s="69" t="s">
        <v>14098</v>
      </c>
      <c r="E3262" s="47">
        <v>2012</v>
      </c>
      <c r="F3262" s="69" t="s">
        <v>2271</v>
      </c>
      <c r="G3262" s="69" t="s">
        <v>548</v>
      </c>
      <c r="H3262" s="69" t="s">
        <v>451</v>
      </c>
      <c r="I3262" s="70">
        <v>24.004280170990839</v>
      </c>
      <c r="J3262" s="47" t="s">
        <v>430</v>
      </c>
      <c r="K3262" s="47">
        <v>9.1567203942473494</v>
      </c>
      <c r="L3262" s="71"/>
      <c r="M3262" s="47">
        <v>75</v>
      </c>
      <c r="N3262" s="48">
        <f t="shared" si="307"/>
        <v>0</v>
      </c>
      <c r="O3262" s="48">
        <f t="shared" si="302"/>
        <v>0</v>
      </c>
      <c r="P3262" s="72">
        <f t="shared" si="303"/>
        <v>0</v>
      </c>
      <c r="Q3262" s="73">
        <f t="shared" si="304"/>
        <v>0</v>
      </c>
      <c r="R3262" s="48">
        <f t="shared" si="305"/>
        <v>0</v>
      </c>
      <c r="S3262" s="74">
        <f t="shared" si="306"/>
        <v>63</v>
      </c>
      <c r="T3262" s="6"/>
      <c r="U3262" s="47" t="s">
        <v>432</v>
      </c>
      <c r="V3262" s="47">
        <v>1</v>
      </c>
      <c r="W3262" s="47">
        <v>1</v>
      </c>
      <c r="X3262" s="47">
        <v>1</v>
      </c>
      <c r="Y3262" s="47">
        <v>1</v>
      </c>
      <c r="Z3262" s="75">
        <v>41339.604363425933</v>
      </c>
      <c r="AA3262" s="6" t="s">
        <v>433</v>
      </c>
      <c r="AB3262" s="47"/>
      <c r="AC3262" s="47" t="s">
        <v>14158</v>
      </c>
      <c r="AD3262" s="47" t="s">
        <v>14159</v>
      </c>
      <c r="AE3262" s="47"/>
      <c r="AF3262" s="6" t="s">
        <v>14160</v>
      </c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</row>
    <row r="3263" spans="1:43" s="1" customFormat="1" ht="31.5" x14ac:dyDescent="0.25">
      <c r="A3263" s="47">
        <v>3268</v>
      </c>
      <c r="B3263" s="47" t="s">
        <v>14161</v>
      </c>
      <c r="C3263" s="47" t="s">
        <v>2313</v>
      </c>
      <c r="D3263" s="69" t="s">
        <v>14098</v>
      </c>
      <c r="E3263" s="47">
        <v>2012</v>
      </c>
      <c r="F3263" s="69" t="s">
        <v>2271</v>
      </c>
      <c r="G3263" s="69" t="s">
        <v>548</v>
      </c>
      <c r="H3263" s="69" t="s">
        <v>451</v>
      </c>
      <c r="I3263" s="70">
        <v>3.0201647981446289</v>
      </c>
      <c r="J3263" s="47" t="s">
        <v>430</v>
      </c>
      <c r="K3263" s="47">
        <v>9.1570160597199592</v>
      </c>
      <c r="L3263" s="71"/>
      <c r="M3263" s="47">
        <v>75</v>
      </c>
      <c r="N3263" s="48">
        <f t="shared" si="307"/>
        <v>0</v>
      </c>
      <c r="O3263" s="48">
        <f t="shared" si="302"/>
        <v>0</v>
      </c>
      <c r="P3263" s="72">
        <f t="shared" si="303"/>
        <v>0</v>
      </c>
      <c r="Q3263" s="73">
        <f t="shared" si="304"/>
        <v>0</v>
      </c>
      <c r="R3263" s="48">
        <f t="shared" si="305"/>
        <v>0</v>
      </c>
      <c r="S3263" s="74">
        <f t="shared" si="306"/>
        <v>63</v>
      </c>
      <c r="T3263" s="6"/>
      <c r="U3263" s="47" t="s">
        <v>432</v>
      </c>
      <c r="V3263" s="47">
        <v>1</v>
      </c>
      <c r="W3263" s="47">
        <v>1</v>
      </c>
      <c r="X3263" s="47">
        <v>1</v>
      </c>
      <c r="Y3263" s="47">
        <v>1</v>
      </c>
      <c r="Z3263" s="75">
        <v>41339.604444444441</v>
      </c>
      <c r="AA3263" s="6" t="s">
        <v>433</v>
      </c>
      <c r="AB3263" s="47"/>
      <c r="AC3263" s="47" t="s">
        <v>14159</v>
      </c>
      <c r="AD3263" s="47" t="s">
        <v>14162</v>
      </c>
      <c r="AE3263" s="47"/>
      <c r="AF3263" s="6" t="s">
        <v>14163</v>
      </c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</row>
    <row r="3264" spans="1:43" s="1" customFormat="1" ht="31.5" x14ac:dyDescent="0.25">
      <c r="A3264" s="47">
        <v>3269</v>
      </c>
      <c r="B3264" s="47" t="s">
        <v>14164</v>
      </c>
      <c r="C3264" s="47" t="s">
        <v>2313</v>
      </c>
      <c r="D3264" s="69" t="s">
        <v>14098</v>
      </c>
      <c r="E3264" s="47">
        <v>2012</v>
      </c>
      <c r="F3264" s="69" t="s">
        <v>2271</v>
      </c>
      <c r="G3264" s="69" t="s">
        <v>548</v>
      </c>
      <c r="H3264" s="69" t="s">
        <v>451</v>
      </c>
      <c r="I3264" s="70">
        <v>62.28161521433114</v>
      </c>
      <c r="J3264" s="47" t="s">
        <v>799</v>
      </c>
      <c r="K3264" s="47">
        <v>9.1573117251925797</v>
      </c>
      <c r="L3264" s="71"/>
      <c r="M3264" s="47">
        <v>75</v>
      </c>
      <c r="N3264" s="48">
        <f t="shared" si="307"/>
        <v>0</v>
      </c>
      <c r="O3264" s="48">
        <f t="shared" si="302"/>
        <v>0</v>
      </c>
      <c r="P3264" s="72">
        <f t="shared" si="303"/>
        <v>0</v>
      </c>
      <c r="Q3264" s="73">
        <f t="shared" si="304"/>
        <v>0</v>
      </c>
      <c r="R3264" s="48">
        <f t="shared" si="305"/>
        <v>0</v>
      </c>
      <c r="S3264" s="74">
        <f t="shared" si="306"/>
        <v>63</v>
      </c>
      <c r="T3264" s="6"/>
      <c r="U3264" s="47" t="s">
        <v>432</v>
      </c>
      <c r="V3264" s="47">
        <v>1</v>
      </c>
      <c r="W3264" s="47">
        <v>1</v>
      </c>
      <c r="X3264" s="47">
        <v>1</v>
      </c>
      <c r="Y3264" s="47">
        <v>1</v>
      </c>
      <c r="Z3264" s="75">
        <v>41339.604907407418</v>
      </c>
      <c r="AA3264" s="6" t="s">
        <v>433</v>
      </c>
      <c r="AB3264" s="47"/>
      <c r="AC3264" s="47" t="s">
        <v>14162</v>
      </c>
      <c r="AD3264" s="47"/>
      <c r="AE3264" s="47"/>
      <c r="AF3264" s="6" t="s">
        <v>14165</v>
      </c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</row>
    <row r="3265" spans="1:43" s="1" customFormat="1" ht="15.75" x14ac:dyDescent="0.25">
      <c r="A3265" s="47">
        <v>3270</v>
      </c>
      <c r="B3265" s="47" t="s">
        <v>14166</v>
      </c>
      <c r="C3265" s="47" t="s">
        <v>7537</v>
      </c>
      <c r="D3265" s="69" t="s">
        <v>1569</v>
      </c>
      <c r="E3265" s="47">
        <v>2006</v>
      </c>
      <c r="F3265" s="69" t="s">
        <v>8888</v>
      </c>
      <c r="G3265" s="69" t="s">
        <v>451</v>
      </c>
      <c r="H3265" s="69" t="s">
        <v>451</v>
      </c>
      <c r="I3265" s="70">
        <v>38.241057647370241</v>
      </c>
      <c r="J3265" s="47" t="s">
        <v>799</v>
      </c>
      <c r="K3265" s="47">
        <v>9.1576073906651896</v>
      </c>
      <c r="L3265" s="71"/>
      <c r="M3265" s="47">
        <v>75</v>
      </c>
      <c r="N3265" s="48">
        <f t="shared" si="307"/>
        <v>0</v>
      </c>
      <c r="O3265" s="48">
        <f t="shared" si="302"/>
        <v>0</v>
      </c>
      <c r="P3265" s="72">
        <f t="shared" si="303"/>
        <v>0</v>
      </c>
      <c r="Q3265" s="73">
        <f t="shared" si="304"/>
        <v>0</v>
      </c>
      <c r="R3265" s="48">
        <f t="shared" si="305"/>
        <v>0</v>
      </c>
      <c r="S3265" s="74">
        <f t="shared" si="306"/>
        <v>57</v>
      </c>
      <c r="T3265" s="6"/>
      <c r="U3265" s="47" t="s">
        <v>14167</v>
      </c>
      <c r="V3265" s="47">
        <v>1</v>
      </c>
      <c r="W3265" s="47">
        <v>1</v>
      </c>
      <c r="X3265" s="47">
        <v>1</v>
      </c>
      <c r="Y3265" s="47">
        <v>1</v>
      </c>
      <c r="Z3265" s="75">
        <v>41352.382071759261</v>
      </c>
      <c r="AA3265" s="6" t="s">
        <v>433</v>
      </c>
      <c r="AB3265" s="47"/>
      <c r="AC3265" s="47" t="s">
        <v>14168</v>
      </c>
      <c r="AD3265" s="47" t="s">
        <v>14169</v>
      </c>
      <c r="AE3265" s="47"/>
      <c r="AF3265" s="6" t="s">
        <v>14170</v>
      </c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</row>
    <row r="3266" spans="1:43" s="1" customFormat="1" ht="15.75" x14ac:dyDescent="0.25">
      <c r="A3266" s="47">
        <v>3271</v>
      </c>
      <c r="B3266" s="47" t="s">
        <v>14171</v>
      </c>
      <c r="C3266" s="47" t="s">
        <v>7537</v>
      </c>
      <c r="D3266" s="69" t="s">
        <v>1569</v>
      </c>
      <c r="E3266" s="47">
        <v>2006</v>
      </c>
      <c r="F3266" s="69" t="s">
        <v>8888</v>
      </c>
      <c r="G3266" s="69" t="s">
        <v>451</v>
      </c>
      <c r="H3266" s="69" t="s">
        <v>451</v>
      </c>
      <c r="I3266" s="70">
        <v>21.877755205668699</v>
      </c>
      <c r="J3266" s="47" t="s">
        <v>799</v>
      </c>
      <c r="K3266" s="47">
        <v>9.1579030561378101</v>
      </c>
      <c r="L3266" s="71"/>
      <c r="M3266" s="47">
        <v>75</v>
      </c>
      <c r="N3266" s="48">
        <f t="shared" si="307"/>
        <v>0</v>
      </c>
      <c r="O3266" s="48">
        <f t="shared" si="302"/>
        <v>0</v>
      </c>
      <c r="P3266" s="72">
        <f t="shared" si="303"/>
        <v>0</v>
      </c>
      <c r="Q3266" s="73">
        <f t="shared" si="304"/>
        <v>0</v>
      </c>
      <c r="R3266" s="48">
        <f t="shared" si="305"/>
        <v>0</v>
      </c>
      <c r="S3266" s="74">
        <f t="shared" si="306"/>
        <v>57</v>
      </c>
      <c r="T3266" s="6"/>
      <c r="U3266" s="47" t="s">
        <v>14167</v>
      </c>
      <c r="V3266" s="47">
        <v>1</v>
      </c>
      <c r="W3266" s="47">
        <v>1</v>
      </c>
      <c r="X3266" s="47">
        <v>1</v>
      </c>
      <c r="Y3266" s="47">
        <v>1</v>
      </c>
      <c r="Z3266" s="75">
        <v>41352.382071759261</v>
      </c>
      <c r="AA3266" s="6" t="s">
        <v>433</v>
      </c>
      <c r="AB3266" s="47"/>
      <c r="AC3266" s="47" t="s">
        <v>14169</v>
      </c>
      <c r="AD3266" s="47" t="s">
        <v>14172</v>
      </c>
      <c r="AE3266" s="47"/>
      <c r="AF3266" s="6" t="s">
        <v>14173</v>
      </c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</row>
    <row r="3267" spans="1:43" s="1" customFormat="1" ht="15.75" x14ac:dyDescent="0.25">
      <c r="A3267" s="47">
        <v>3272</v>
      </c>
      <c r="B3267" s="47" t="s">
        <v>14174</v>
      </c>
      <c r="C3267" s="47" t="s">
        <v>7537</v>
      </c>
      <c r="D3267" s="69" t="s">
        <v>1569</v>
      </c>
      <c r="E3267" s="47">
        <v>2006</v>
      </c>
      <c r="F3267" s="69" t="s">
        <v>8888</v>
      </c>
      <c r="G3267" s="69" t="s">
        <v>451</v>
      </c>
      <c r="H3267" s="69" t="s">
        <v>451</v>
      </c>
      <c r="I3267" s="70">
        <v>18.973441144173261</v>
      </c>
      <c r="J3267" s="47" t="s">
        <v>799</v>
      </c>
      <c r="K3267" s="47">
        <v>9.1581987216104199</v>
      </c>
      <c r="L3267" s="71"/>
      <c r="M3267" s="47">
        <v>75</v>
      </c>
      <c r="N3267" s="48">
        <f t="shared" si="307"/>
        <v>0</v>
      </c>
      <c r="O3267" s="48">
        <f t="shared" si="302"/>
        <v>0</v>
      </c>
      <c r="P3267" s="72">
        <f t="shared" si="303"/>
        <v>0</v>
      </c>
      <c r="Q3267" s="73">
        <f t="shared" si="304"/>
        <v>0</v>
      </c>
      <c r="R3267" s="48">
        <f t="shared" si="305"/>
        <v>0</v>
      </c>
      <c r="S3267" s="74">
        <f t="shared" si="306"/>
        <v>57</v>
      </c>
      <c r="T3267" s="6"/>
      <c r="U3267" s="47" t="s">
        <v>14167</v>
      </c>
      <c r="V3267" s="47">
        <v>1</v>
      </c>
      <c r="W3267" s="47">
        <v>1</v>
      </c>
      <c r="X3267" s="47">
        <v>1</v>
      </c>
      <c r="Y3267" s="47">
        <v>1</v>
      </c>
      <c r="Z3267" s="75">
        <v>41352.382071759261</v>
      </c>
      <c r="AA3267" s="6" t="s">
        <v>433</v>
      </c>
      <c r="AB3267" s="47"/>
      <c r="AC3267" s="47" t="s">
        <v>14175</v>
      </c>
      <c r="AD3267" s="47" t="s">
        <v>14176</v>
      </c>
      <c r="AE3267" s="47"/>
      <c r="AF3267" s="6" t="s">
        <v>14177</v>
      </c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</row>
    <row r="3268" spans="1:43" s="1" customFormat="1" ht="15.75" x14ac:dyDescent="0.25">
      <c r="A3268" s="47">
        <v>3273</v>
      </c>
      <c r="B3268" s="47" t="s">
        <v>14178</v>
      </c>
      <c r="C3268" s="47" t="s">
        <v>7537</v>
      </c>
      <c r="D3268" s="69" t="s">
        <v>1569</v>
      </c>
      <c r="E3268" s="47">
        <v>2006</v>
      </c>
      <c r="F3268" s="69" t="s">
        <v>8888</v>
      </c>
      <c r="G3268" s="69" t="s">
        <v>451</v>
      </c>
      <c r="H3268" s="69" t="s">
        <v>451</v>
      </c>
      <c r="I3268" s="70">
        <v>22.313321105016609</v>
      </c>
      <c r="J3268" s="47" t="s">
        <v>799</v>
      </c>
      <c r="K3268" s="47">
        <v>9.1584943870830404</v>
      </c>
      <c r="L3268" s="71"/>
      <c r="M3268" s="47">
        <v>75</v>
      </c>
      <c r="N3268" s="48">
        <f t="shared" si="307"/>
        <v>0</v>
      </c>
      <c r="O3268" s="48">
        <f t="shared" si="302"/>
        <v>0</v>
      </c>
      <c r="P3268" s="72">
        <f t="shared" si="303"/>
        <v>0</v>
      </c>
      <c r="Q3268" s="73">
        <f t="shared" si="304"/>
        <v>0</v>
      </c>
      <c r="R3268" s="48">
        <f t="shared" si="305"/>
        <v>0</v>
      </c>
      <c r="S3268" s="74">
        <f t="shared" si="306"/>
        <v>57</v>
      </c>
      <c r="T3268" s="6"/>
      <c r="U3268" s="47" t="s">
        <v>14167</v>
      </c>
      <c r="V3268" s="47">
        <v>1</v>
      </c>
      <c r="W3268" s="47">
        <v>1</v>
      </c>
      <c r="X3268" s="47">
        <v>1</v>
      </c>
      <c r="Y3268" s="47">
        <v>1</v>
      </c>
      <c r="Z3268" s="75">
        <v>41352.382071759261</v>
      </c>
      <c r="AA3268" s="6" t="s">
        <v>433</v>
      </c>
      <c r="AB3268" s="47"/>
      <c r="AC3268" s="47" t="s">
        <v>14176</v>
      </c>
      <c r="AD3268" s="47" t="s">
        <v>14179</v>
      </c>
      <c r="AE3268" s="47"/>
      <c r="AF3268" s="6" t="s">
        <v>14180</v>
      </c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</row>
    <row r="3269" spans="1:43" s="1" customFormat="1" ht="15.75" x14ac:dyDescent="0.25">
      <c r="A3269" s="47">
        <v>3274</v>
      </c>
      <c r="B3269" s="47" t="s">
        <v>14181</v>
      </c>
      <c r="C3269" s="47" t="s">
        <v>7537</v>
      </c>
      <c r="D3269" s="69" t="s">
        <v>1569</v>
      </c>
      <c r="E3269" s="47">
        <v>2006</v>
      </c>
      <c r="F3269" s="69" t="s">
        <v>8888</v>
      </c>
      <c r="G3269" s="69" t="s">
        <v>451</v>
      </c>
      <c r="H3269" s="69" t="s">
        <v>451</v>
      </c>
      <c r="I3269" s="70">
        <v>45.657714816380903</v>
      </c>
      <c r="J3269" s="47" t="s">
        <v>799</v>
      </c>
      <c r="K3269" s="47">
        <v>9.1587900525556503</v>
      </c>
      <c r="L3269" s="71"/>
      <c r="M3269" s="47">
        <v>75</v>
      </c>
      <c r="N3269" s="48">
        <f t="shared" si="307"/>
        <v>0</v>
      </c>
      <c r="O3269" s="48">
        <f t="shared" si="302"/>
        <v>0</v>
      </c>
      <c r="P3269" s="72">
        <f t="shared" si="303"/>
        <v>0</v>
      </c>
      <c r="Q3269" s="73">
        <f t="shared" si="304"/>
        <v>0</v>
      </c>
      <c r="R3269" s="48">
        <f t="shared" si="305"/>
        <v>0</v>
      </c>
      <c r="S3269" s="74">
        <f t="shared" si="306"/>
        <v>57</v>
      </c>
      <c r="T3269" s="6"/>
      <c r="U3269" s="47" t="s">
        <v>14167</v>
      </c>
      <c r="V3269" s="47">
        <v>1</v>
      </c>
      <c r="W3269" s="47">
        <v>1</v>
      </c>
      <c r="X3269" s="47">
        <v>1</v>
      </c>
      <c r="Y3269" s="47">
        <v>1</v>
      </c>
      <c r="Z3269" s="75">
        <v>41352.382256944453</v>
      </c>
      <c r="AA3269" s="6" t="s">
        <v>433</v>
      </c>
      <c r="AB3269" s="47"/>
      <c r="AC3269" s="47" t="s">
        <v>14182</v>
      </c>
      <c r="AD3269" s="47" t="s">
        <v>14183</v>
      </c>
      <c r="AE3269" s="47"/>
      <c r="AF3269" s="6" t="s">
        <v>14184</v>
      </c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</row>
    <row r="3270" spans="1:43" s="1" customFormat="1" ht="15.75" x14ac:dyDescent="0.25">
      <c r="A3270" s="47">
        <v>3275</v>
      </c>
      <c r="B3270" s="47" t="s">
        <v>14185</v>
      </c>
      <c r="C3270" s="47" t="s">
        <v>7537</v>
      </c>
      <c r="D3270" s="69" t="s">
        <v>1569</v>
      </c>
      <c r="E3270" s="47">
        <v>2006</v>
      </c>
      <c r="F3270" s="69" t="s">
        <v>8888</v>
      </c>
      <c r="G3270" s="69" t="s">
        <v>451</v>
      </c>
      <c r="H3270" s="69" t="s">
        <v>451</v>
      </c>
      <c r="I3270" s="70">
        <v>21.962185941937399</v>
      </c>
      <c r="J3270" s="47" t="s">
        <v>799</v>
      </c>
      <c r="K3270" s="47">
        <v>9.1590857180282708</v>
      </c>
      <c r="L3270" s="71"/>
      <c r="M3270" s="47">
        <v>75</v>
      </c>
      <c r="N3270" s="48">
        <f t="shared" si="307"/>
        <v>0</v>
      </c>
      <c r="O3270" s="48">
        <f t="shared" ref="O3270:O3333" si="308">N3270*I3270</f>
        <v>0</v>
      </c>
      <c r="P3270" s="72">
        <f t="shared" ref="P3270:P3333" si="309">O3270*0.1</f>
        <v>0</v>
      </c>
      <c r="Q3270" s="73">
        <f t="shared" ref="Q3270:Q3333" si="310">SUM(O3270:P3270)*0.15</f>
        <v>0</v>
      </c>
      <c r="R3270" s="48">
        <f t="shared" ref="R3270:R3333" si="311">SUM(O3270:Q3270)</f>
        <v>0</v>
      </c>
      <c r="S3270" s="74">
        <f t="shared" si="306"/>
        <v>57</v>
      </c>
      <c r="T3270" s="6"/>
      <c r="U3270" s="47" t="s">
        <v>14167</v>
      </c>
      <c r="V3270" s="47">
        <v>1</v>
      </c>
      <c r="W3270" s="47">
        <v>1</v>
      </c>
      <c r="X3270" s="47">
        <v>1</v>
      </c>
      <c r="Y3270" s="47">
        <v>1</v>
      </c>
      <c r="Z3270" s="75">
        <v>41352.382256944453</v>
      </c>
      <c r="AA3270" s="6" t="s">
        <v>433</v>
      </c>
      <c r="AB3270" s="47"/>
      <c r="AC3270" s="47" t="s">
        <v>14183</v>
      </c>
      <c r="AD3270" s="47" t="s">
        <v>14186</v>
      </c>
      <c r="AE3270" s="47"/>
      <c r="AF3270" s="6" t="s">
        <v>14187</v>
      </c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</row>
    <row r="3271" spans="1:43" s="1" customFormat="1" ht="15.75" x14ac:dyDescent="0.25">
      <c r="A3271" s="47">
        <v>3276</v>
      </c>
      <c r="B3271" s="47" t="s">
        <v>14188</v>
      </c>
      <c r="C3271" s="47" t="s">
        <v>7537</v>
      </c>
      <c r="D3271" s="69" t="s">
        <v>1569</v>
      </c>
      <c r="E3271" s="47">
        <v>2006</v>
      </c>
      <c r="F3271" s="69" t="s">
        <v>8888</v>
      </c>
      <c r="G3271" s="69" t="s">
        <v>451</v>
      </c>
      <c r="H3271" s="69" t="s">
        <v>451</v>
      </c>
      <c r="I3271" s="70">
        <v>49.252828300075059</v>
      </c>
      <c r="J3271" s="47" t="s">
        <v>799</v>
      </c>
      <c r="K3271" s="47">
        <v>9.1593813835008806</v>
      </c>
      <c r="L3271" s="71"/>
      <c r="M3271" s="47">
        <v>75</v>
      </c>
      <c r="N3271" s="48">
        <f t="shared" si="307"/>
        <v>0</v>
      </c>
      <c r="O3271" s="48">
        <f t="shared" si="308"/>
        <v>0</v>
      </c>
      <c r="P3271" s="72">
        <f t="shared" si="309"/>
        <v>0</v>
      </c>
      <c r="Q3271" s="73">
        <f t="shared" si="310"/>
        <v>0</v>
      </c>
      <c r="R3271" s="48">
        <f t="shared" si="311"/>
        <v>0</v>
      </c>
      <c r="S3271" s="74">
        <f t="shared" ref="S3271:S3334" si="312">M3271-ABS($I$2-E3271)</f>
        <v>57</v>
      </c>
      <c r="T3271" s="6"/>
      <c r="U3271" s="47" t="s">
        <v>432</v>
      </c>
      <c r="V3271" s="47">
        <v>1</v>
      </c>
      <c r="W3271" s="47">
        <v>1</v>
      </c>
      <c r="X3271" s="47">
        <v>1</v>
      </c>
      <c r="Y3271" s="47">
        <v>1</v>
      </c>
      <c r="Z3271" s="75">
        <v>41352.377928240741</v>
      </c>
      <c r="AA3271" s="6" t="s">
        <v>433</v>
      </c>
      <c r="AB3271" s="47"/>
      <c r="AC3271" s="47" t="s">
        <v>14189</v>
      </c>
      <c r="AD3271" s="47" t="s">
        <v>14190</v>
      </c>
      <c r="AE3271" s="47"/>
      <c r="AF3271" s="6" t="s">
        <v>14191</v>
      </c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</row>
    <row r="3272" spans="1:43" s="1" customFormat="1" ht="15.75" x14ac:dyDescent="0.25">
      <c r="A3272" s="47">
        <v>3277</v>
      </c>
      <c r="B3272" s="47" t="s">
        <v>14192</v>
      </c>
      <c r="C3272" s="47" t="s">
        <v>7537</v>
      </c>
      <c r="D3272" s="69" t="s">
        <v>1569</v>
      </c>
      <c r="E3272" s="47">
        <v>2006</v>
      </c>
      <c r="F3272" s="69" t="s">
        <v>8888</v>
      </c>
      <c r="G3272" s="69" t="s">
        <v>451</v>
      </c>
      <c r="H3272" s="69" t="s">
        <v>451</v>
      </c>
      <c r="I3272" s="70">
        <v>22.57207198524787</v>
      </c>
      <c r="J3272" s="47" t="s">
        <v>799</v>
      </c>
      <c r="K3272" s="47">
        <v>9.1596770489734993</v>
      </c>
      <c r="L3272" s="71"/>
      <c r="M3272" s="47">
        <v>75</v>
      </c>
      <c r="N3272" s="48">
        <f t="shared" si="307"/>
        <v>0</v>
      </c>
      <c r="O3272" s="48">
        <f t="shared" si="308"/>
        <v>0</v>
      </c>
      <c r="P3272" s="72">
        <f t="shared" si="309"/>
        <v>0</v>
      </c>
      <c r="Q3272" s="73">
        <f t="shared" si="310"/>
        <v>0</v>
      </c>
      <c r="R3272" s="48">
        <f t="shared" si="311"/>
        <v>0</v>
      </c>
      <c r="S3272" s="74">
        <f t="shared" si="312"/>
        <v>57</v>
      </c>
      <c r="T3272" s="6"/>
      <c r="U3272" s="47" t="s">
        <v>432</v>
      </c>
      <c r="V3272" s="47">
        <v>1</v>
      </c>
      <c r="W3272" s="47">
        <v>1</v>
      </c>
      <c r="X3272" s="47">
        <v>1</v>
      </c>
      <c r="Y3272" s="47">
        <v>1</v>
      </c>
      <c r="Z3272" s="75">
        <v>41352.377962962957</v>
      </c>
      <c r="AA3272" s="6" t="s">
        <v>433</v>
      </c>
      <c r="AB3272" s="47"/>
      <c r="AC3272" s="47" t="s">
        <v>14190</v>
      </c>
      <c r="AD3272" s="47" t="s">
        <v>14193</v>
      </c>
      <c r="AE3272" s="47"/>
      <c r="AF3272" s="6" t="s">
        <v>14194</v>
      </c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</row>
    <row r="3273" spans="1:43" s="1" customFormat="1" ht="15.75" x14ac:dyDescent="0.25">
      <c r="A3273" s="47">
        <v>3278</v>
      </c>
      <c r="B3273" s="47" t="s">
        <v>14195</v>
      </c>
      <c r="C3273" s="47" t="s">
        <v>7537</v>
      </c>
      <c r="D3273" s="69" t="s">
        <v>1569</v>
      </c>
      <c r="E3273" s="47">
        <v>2006</v>
      </c>
      <c r="F3273" s="69" t="s">
        <v>8888</v>
      </c>
      <c r="G3273" s="69" t="s">
        <v>451</v>
      </c>
      <c r="H3273" s="69" t="s">
        <v>451</v>
      </c>
      <c r="I3273" s="70">
        <v>171.22205845273601</v>
      </c>
      <c r="J3273" s="47" t="s">
        <v>799</v>
      </c>
      <c r="K3273" s="47">
        <v>9.1599727144461092</v>
      </c>
      <c r="L3273" s="71"/>
      <c r="M3273" s="47">
        <v>75</v>
      </c>
      <c r="N3273" s="48">
        <f t="shared" si="307"/>
        <v>0</v>
      </c>
      <c r="O3273" s="48">
        <f t="shared" si="308"/>
        <v>0</v>
      </c>
      <c r="P3273" s="72">
        <f t="shared" si="309"/>
        <v>0</v>
      </c>
      <c r="Q3273" s="73">
        <f t="shared" si="310"/>
        <v>0</v>
      </c>
      <c r="R3273" s="48">
        <f t="shared" si="311"/>
        <v>0</v>
      </c>
      <c r="S3273" s="74">
        <f t="shared" si="312"/>
        <v>57</v>
      </c>
      <c r="T3273" s="6"/>
      <c r="U3273" s="47" t="s">
        <v>432</v>
      </c>
      <c r="V3273" s="47">
        <v>1</v>
      </c>
      <c r="W3273" s="47">
        <v>1</v>
      </c>
      <c r="X3273" s="47">
        <v>1</v>
      </c>
      <c r="Y3273" s="47">
        <v>1</v>
      </c>
      <c r="Z3273" s="75">
        <v>41352.378298611111</v>
      </c>
      <c r="AA3273" s="6" t="s">
        <v>433</v>
      </c>
      <c r="AB3273" s="47"/>
      <c r="AC3273" s="47"/>
      <c r="AD3273" s="47" t="s">
        <v>8890</v>
      </c>
      <c r="AE3273" s="47"/>
      <c r="AF3273" s="6" t="s">
        <v>14196</v>
      </c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</row>
    <row r="3274" spans="1:43" s="1" customFormat="1" ht="15.75" x14ac:dyDescent="0.25">
      <c r="A3274" s="47">
        <v>3279</v>
      </c>
      <c r="B3274" s="47" t="s">
        <v>14197</v>
      </c>
      <c r="C3274" s="47" t="s">
        <v>7537</v>
      </c>
      <c r="D3274" s="69" t="s">
        <v>1569</v>
      </c>
      <c r="E3274" s="47">
        <v>2006</v>
      </c>
      <c r="F3274" s="69" t="s">
        <v>8888</v>
      </c>
      <c r="G3274" s="69" t="s">
        <v>451</v>
      </c>
      <c r="H3274" s="69" t="s">
        <v>451</v>
      </c>
      <c r="I3274" s="70">
        <v>80.339022015934091</v>
      </c>
      <c r="J3274" s="47" t="s">
        <v>799</v>
      </c>
      <c r="K3274" s="47">
        <v>9.1602683799187297</v>
      </c>
      <c r="L3274" s="71"/>
      <c r="M3274" s="47">
        <v>75</v>
      </c>
      <c r="N3274" s="48">
        <f t="shared" si="307"/>
        <v>0</v>
      </c>
      <c r="O3274" s="48">
        <f t="shared" si="308"/>
        <v>0</v>
      </c>
      <c r="P3274" s="72">
        <f t="shared" si="309"/>
        <v>0</v>
      </c>
      <c r="Q3274" s="73">
        <f t="shared" si="310"/>
        <v>0</v>
      </c>
      <c r="R3274" s="48">
        <f t="shared" si="311"/>
        <v>0</v>
      </c>
      <c r="S3274" s="74">
        <f t="shared" si="312"/>
        <v>57</v>
      </c>
      <c r="T3274" s="6"/>
      <c r="U3274" s="47" t="s">
        <v>14167</v>
      </c>
      <c r="V3274" s="47">
        <v>1</v>
      </c>
      <c r="W3274" s="47">
        <v>1</v>
      </c>
      <c r="X3274" s="47">
        <v>1</v>
      </c>
      <c r="Y3274" s="47">
        <v>1</v>
      </c>
      <c r="Z3274" s="75">
        <v>41352.382071759261</v>
      </c>
      <c r="AA3274" s="6" t="s">
        <v>433</v>
      </c>
      <c r="AB3274" s="47"/>
      <c r="AC3274" s="47" t="s">
        <v>14198</v>
      </c>
      <c r="AD3274" s="47" t="s">
        <v>14199</v>
      </c>
      <c r="AE3274" s="47"/>
      <c r="AF3274" s="6" t="s">
        <v>14200</v>
      </c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</row>
    <row r="3275" spans="1:43" s="1" customFormat="1" ht="15.75" x14ac:dyDescent="0.25">
      <c r="A3275" s="47">
        <v>3280</v>
      </c>
      <c r="B3275" s="47" t="s">
        <v>14201</v>
      </c>
      <c r="C3275" s="47" t="s">
        <v>7537</v>
      </c>
      <c r="D3275" s="69" t="s">
        <v>1569</v>
      </c>
      <c r="E3275" s="47">
        <v>2006</v>
      </c>
      <c r="F3275" s="69" t="s">
        <v>8888</v>
      </c>
      <c r="G3275" s="69" t="s">
        <v>451</v>
      </c>
      <c r="H3275" s="69" t="s">
        <v>451</v>
      </c>
      <c r="I3275" s="70">
        <v>4.4619468501763526</v>
      </c>
      <c r="J3275" s="47" t="s">
        <v>799</v>
      </c>
      <c r="K3275" s="47">
        <v>9.1605640453913395</v>
      </c>
      <c r="L3275" s="71"/>
      <c r="M3275" s="47">
        <v>75</v>
      </c>
      <c r="N3275" s="48">
        <f t="shared" si="307"/>
        <v>0</v>
      </c>
      <c r="O3275" s="48">
        <f t="shared" si="308"/>
        <v>0</v>
      </c>
      <c r="P3275" s="72">
        <f t="shared" si="309"/>
        <v>0</v>
      </c>
      <c r="Q3275" s="73">
        <f t="shared" si="310"/>
        <v>0</v>
      </c>
      <c r="R3275" s="48">
        <f t="shared" si="311"/>
        <v>0</v>
      </c>
      <c r="S3275" s="74">
        <f t="shared" si="312"/>
        <v>57</v>
      </c>
      <c r="T3275" s="6"/>
      <c r="U3275" s="47" t="s">
        <v>14167</v>
      </c>
      <c r="V3275" s="47">
        <v>1</v>
      </c>
      <c r="W3275" s="47">
        <v>1</v>
      </c>
      <c r="X3275" s="47">
        <v>1</v>
      </c>
      <c r="Y3275" s="47">
        <v>1</v>
      </c>
      <c r="Z3275" s="75">
        <v>41352.382071759261</v>
      </c>
      <c r="AA3275" s="6" t="s">
        <v>433</v>
      </c>
      <c r="AB3275" s="47"/>
      <c r="AC3275" s="47" t="s">
        <v>14172</v>
      </c>
      <c r="AD3275" s="47" t="s">
        <v>14198</v>
      </c>
      <c r="AE3275" s="47"/>
      <c r="AF3275" s="6" t="s">
        <v>14202</v>
      </c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</row>
    <row r="3276" spans="1:43" s="1" customFormat="1" ht="15.75" x14ac:dyDescent="0.25">
      <c r="A3276" s="47">
        <v>3281</v>
      </c>
      <c r="B3276" s="47" t="s">
        <v>14203</v>
      </c>
      <c r="C3276" s="47" t="s">
        <v>7537</v>
      </c>
      <c r="D3276" s="69" t="s">
        <v>1569</v>
      </c>
      <c r="E3276" s="47">
        <v>2006</v>
      </c>
      <c r="F3276" s="69" t="s">
        <v>8888</v>
      </c>
      <c r="G3276" s="69" t="s">
        <v>451</v>
      </c>
      <c r="H3276" s="69" t="s">
        <v>451</v>
      </c>
      <c r="I3276" s="70">
        <v>149.0562483189928</v>
      </c>
      <c r="J3276" s="47" t="s">
        <v>799</v>
      </c>
      <c r="K3276" s="47">
        <v>9.16085971086396</v>
      </c>
      <c r="L3276" s="71"/>
      <c r="M3276" s="47">
        <v>75</v>
      </c>
      <c r="N3276" s="48">
        <f t="shared" si="307"/>
        <v>0</v>
      </c>
      <c r="O3276" s="48">
        <f t="shared" si="308"/>
        <v>0</v>
      </c>
      <c r="P3276" s="72">
        <f t="shared" si="309"/>
        <v>0</v>
      </c>
      <c r="Q3276" s="73">
        <f t="shared" si="310"/>
        <v>0</v>
      </c>
      <c r="R3276" s="48">
        <f t="shared" si="311"/>
        <v>0</v>
      </c>
      <c r="S3276" s="74">
        <f t="shared" si="312"/>
        <v>57</v>
      </c>
      <c r="T3276" s="6"/>
      <c r="U3276" s="47" t="s">
        <v>14167</v>
      </c>
      <c r="V3276" s="47">
        <v>1</v>
      </c>
      <c r="W3276" s="47">
        <v>1</v>
      </c>
      <c r="X3276" s="47">
        <v>1</v>
      </c>
      <c r="Y3276" s="47">
        <v>1</v>
      </c>
      <c r="Z3276" s="75">
        <v>41352.382071759261</v>
      </c>
      <c r="AA3276" s="6" t="s">
        <v>433</v>
      </c>
      <c r="AB3276" s="47"/>
      <c r="AC3276" s="47" t="s">
        <v>14172</v>
      </c>
      <c r="AD3276" s="47" t="s">
        <v>14179</v>
      </c>
      <c r="AE3276" s="47"/>
      <c r="AF3276" s="6" t="s">
        <v>14204</v>
      </c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</row>
    <row r="3277" spans="1:43" s="1" customFormat="1" ht="15.75" x14ac:dyDescent="0.25">
      <c r="A3277" s="47">
        <v>3282</v>
      </c>
      <c r="B3277" s="47" t="s">
        <v>14205</v>
      </c>
      <c r="C3277" s="47" t="s">
        <v>7537</v>
      </c>
      <c r="D3277" s="69" t="s">
        <v>1569</v>
      </c>
      <c r="E3277" s="47">
        <v>2006</v>
      </c>
      <c r="F3277" s="69" t="s">
        <v>8888</v>
      </c>
      <c r="G3277" s="69" t="s">
        <v>451</v>
      </c>
      <c r="H3277" s="69" t="s">
        <v>451</v>
      </c>
      <c r="I3277" s="70">
        <v>117.9856931406987</v>
      </c>
      <c r="J3277" s="47" t="s">
        <v>799</v>
      </c>
      <c r="K3277" s="47">
        <v>9.1611553763365698</v>
      </c>
      <c r="L3277" s="71"/>
      <c r="M3277" s="47">
        <v>75</v>
      </c>
      <c r="N3277" s="48">
        <f t="shared" si="307"/>
        <v>0</v>
      </c>
      <c r="O3277" s="48">
        <f t="shared" si="308"/>
        <v>0</v>
      </c>
      <c r="P3277" s="72">
        <f t="shared" si="309"/>
        <v>0</v>
      </c>
      <c r="Q3277" s="73">
        <f t="shared" si="310"/>
        <v>0</v>
      </c>
      <c r="R3277" s="48">
        <f t="shared" si="311"/>
        <v>0</v>
      </c>
      <c r="S3277" s="74">
        <f t="shared" si="312"/>
        <v>57</v>
      </c>
      <c r="T3277" s="6"/>
      <c r="U3277" s="47" t="s">
        <v>14167</v>
      </c>
      <c r="V3277" s="47">
        <v>1</v>
      </c>
      <c r="W3277" s="47">
        <v>1</v>
      </c>
      <c r="X3277" s="47">
        <v>1</v>
      </c>
      <c r="Y3277" s="47">
        <v>1</v>
      </c>
      <c r="Z3277" s="75">
        <v>41352.382071759261</v>
      </c>
      <c r="AA3277" s="6" t="s">
        <v>433</v>
      </c>
      <c r="AB3277" s="47"/>
      <c r="AC3277" s="47" t="s">
        <v>14179</v>
      </c>
      <c r="AD3277" s="47" t="s">
        <v>14206</v>
      </c>
      <c r="AE3277" s="47"/>
      <c r="AF3277" s="6" t="s">
        <v>14207</v>
      </c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</row>
    <row r="3278" spans="1:43" s="1" customFormat="1" ht="15.75" x14ac:dyDescent="0.25">
      <c r="A3278" s="47">
        <v>3283</v>
      </c>
      <c r="B3278" s="47" t="s">
        <v>14208</v>
      </c>
      <c r="C3278" s="47" t="s">
        <v>7537</v>
      </c>
      <c r="D3278" s="69" t="s">
        <v>1569</v>
      </c>
      <c r="E3278" s="47">
        <v>2006</v>
      </c>
      <c r="F3278" s="69" t="s">
        <v>8888</v>
      </c>
      <c r="G3278" s="69" t="s">
        <v>451</v>
      </c>
      <c r="H3278" s="69" t="s">
        <v>451</v>
      </c>
      <c r="I3278" s="70">
        <v>24.888984410704349</v>
      </c>
      <c r="J3278" s="47" t="s">
        <v>799</v>
      </c>
      <c r="K3278" s="47">
        <v>9.1614510418091903</v>
      </c>
      <c r="L3278" s="71"/>
      <c r="M3278" s="47">
        <v>75</v>
      </c>
      <c r="N3278" s="48">
        <f t="shared" si="307"/>
        <v>0</v>
      </c>
      <c r="O3278" s="48">
        <f t="shared" si="308"/>
        <v>0</v>
      </c>
      <c r="P3278" s="72">
        <f t="shared" si="309"/>
        <v>0</v>
      </c>
      <c r="Q3278" s="73">
        <f t="shared" si="310"/>
        <v>0</v>
      </c>
      <c r="R3278" s="48">
        <f t="shared" si="311"/>
        <v>0</v>
      </c>
      <c r="S3278" s="74">
        <f t="shared" si="312"/>
        <v>57</v>
      </c>
      <c r="T3278" s="6"/>
      <c r="U3278" s="47" t="s">
        <v>14167</v>
      </c>
      <c r="V3278" s="47">
        <v>1</v>
      </c>
      <c r="W3278" s="47">
        <v>1</v>
      </c>
      <c r="X3278" s="47">
        <v>1</v>
      </c>
      <c r="Y3278" s="47">
        <v>1</v>
      </c>
      <c r="Z3278" s="75">
        <v>41352.382604166669</v>
      </c>
      <c r="AA3278" s="6" t="s">
        <v>433</v>
      </c>
      <c r="AB3278" s="47"/>
      <c r="AC3278" s="47" t="s">
        <v>14206</v>
      </c>
      <c r="AD3278" s="47" t="s">
        <v>14186</v>
      </c>
      <c r="AE3278" s="47"/>
      <c r="AF3278" s="6" t="s">
        <v>14209</v>
      </c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</row>
    <row r="3279" spans="1:43" s="1" customFormat="1" ht="15.75" x14ac:dyDescent="0.25">
      <c r="A3279" s="47">
        <v>3284</v>
      </c>
      <c r="B3279" s="47" t="s">
        <v>14210</v>
      </c>
      <c r="C3279" s="47" t="s">
        <v>7537</v>
      </c>
      <c r="D3279" s="69" t="s">
        <v>1569</v>
      </c>
      <c r="E3279" s="47">
        <v>2006</v>
      </c>
      <c r="F3279" s="69" t="s">
        <v>8888</v>
      </c>
      <c r="G3279" s="69" t="s">
        <v>451</v>
      </c>
      <c r="H3279" s="69" t="s">
        <v>451</v>
      </c>
      <c r="I3279" s="70">
        <v>143.5327242034854</v>
      </c>
      <c r="J3279" s="47" t="s">
        <v>799</v>
      </c>
      <c r="K3279" s="47">
        <v>9.1617467072818108</v>
      </c>
      <c r="L3279" s="71"/>
      <c r="M3279" s="47">
        <v>75</v>
      </c>
      <c r="N3279" s="48">
        <f t="shared" si="307"/>
        <v>0</v>
      </c>
      <c r="O3279" s="48">
        <f t="shared" si="308"/>
        <v>0</v>
      </c>
      <c r="P3279" s="72">
        <f t="shared" si="309"/>
        <v>0</v>
      </c>
      <c r="Q3279" s="73">
        <f t="shared" si="310"/>
        <v>0</v>
      </c>
      <c r="R3279" s="48">
        <f t="shared" si="311"/>
        <v>0</v>
      </c>
      <c r="S3279" s="74">
        <f t="shared" si="312"/>
        <v>57</v>
      </c>
      <c r="T3279" s="6"/>
      <c r="U3279" s="47" t="s">
        <v>14167</v>
      </c>
      <c r="V3279" s="47">
        <v>1</v>
      </c>
      <c r="W3279" s="47">
        <v>1</v>
      </c>
      <c r="X3279" s="47">
        <v>1</v>
      </c>
      <c r="Y3279" s="47">
        <v>1</v>
      </c>
      <c r="Z3279" s="75">
        <v>41352.382800925923</v>
      </c>
      <c r="AA3279" s="6" t="s">
        <v>433</v>
      </c>
      <c r="AB3279" s="47"/>
      <c r="AC3279" s="47" t="s">
        <v>14186</v>
      </c>
      <c r="AD3279" s="47" t="s">
        <v>14193</v>
      </c>
      <c r="AE3279" s="47"/>
      <c r="AF3279" s="6" t="s">
        <v>14211</v>
      </c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</row>
    <row r="3280" spans="1:43" s="1" customFormat="1" ht="15.75" x14ac:dyDescent="0.25">
      <c r="A3280" s="47">
        <v>3285</v>
      </c>
      <c r="B3280" s="47" t="s">
        <v>14212</v>
      </c>
      <c r="C3280" s="47" t="s">
        <v>7537</v>
      </c>
      <c r="D3280" s="69" t="s">
        <v>1569</v>
      </c>
      <c r="E3280" s="47">
        <v>2006</v>
      </c>
      <c r="F3280" s="69" t="s">
        <v>8888</v>
      </c>
      <c r="G3280" s="69" t="s">
        <v>451</v>
      </c>
      <c r="H3280" s="69" t="s">
        <v>451</v>
      </c>
      <c r="I3280" s="70">
        <v>3.657082035128655</v>
      </c>
      <c r="J3280" s="47" t="s">
        <v>799</v>
      </c>
      <c r="K3280" s="47">
        <v>9.1620423727544207</v>
      </c>
      <c r="L3280" s="71"/>
      <c r="M3280" s="47">
        <v>75</v>
      </c>
      <c r="N3280" s="48">
        <f t="shared" si="307"/>
        <v>0</v>
      </c>
      <c r="O3280" s="48">
        <f t="shared" si="308"/>
        <v>0</v>
      </c>
      <c r="P3280" s="72">
        <f t="shared" si="309"/>
        <v>0</v>
      </c>
      <c r="Q3280" s="73">
        <f t="shared" si="310"/>
        <v>0</v>
      </c>
      <c r="R3280" s="48">
        <f t="shared" si="311"/>
        <v>0</v>
      </c>
      <c r="S3280" s="74">
        <f t="shared" si="312"/>
        <v>57</v>
      </c>
      <c r="T3280" s="6"/>
      <c r="U3280" s="47" t="s">
        <v>14167</v>
      </c>
      <c r="V3280" s="47">
        <v>1</v>
      </c>
      <c r="W3280" s="47">
        <v>1</v>
      </c>
      <c r="X3280" s="47">
        <v>1</v>
      </c>
      <c r="Y3280" s="47">
        <v>1</v>
      </c>
      <c r="Z3280" s="75">
        <v>41352.383321759262</v>
      </c>
      <c r="AA3280" s="6" t="s">
        <v>433</v>
      </c>
      <c r="AB3280" s="47"/>
      <c r="AC3280" s="47" t="s">
        <v>14193</v>
      </c>
      <c r="AD3280" s="47" t="s">
        <v>14213</v>
      </c>
      <c r="AE3280" s="47"/>
      <c r="AF3280" s="6" t="s">
        <v>14214</v>
      </c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</row>
    <row r="3281" spans="1:43" s="1" customFormat="1" ht="15.75" x14ac:dyDescent="0.25">
      <c r="A3281" s="47">
        <v>3286</v>
      </c>
      <c r="B3281" s="47" t="s">
        <v>14215</v>
      </c>
      <c r="C3281" s="47" t="s">
        <v>7537</v>
      </c>
      <c r="D3281" s="69" t="s">
        <v>1569</v>
      </c>
      <c r="E3281" s="47">
        <v>2006</v>
      </c>
      <c r="F3281" s="69" t="s">
        <v>8888</v>
      </c>
      <c r="G3281" s="69" t="s">
        <v>451</v>
      </c>
      <c r="H3281" s="69" t="s">
        <v>451</v>
      </c>
      <c r="I3281" s="70">
        <v>64.055432069227948</v>
      </c>
      <c r="J3281" s="47" t="s">
        <v>799</v>
      </c>
      <c r="K3281" s="47">
        <v>9.1623380382270394</v>
      </c>
      <c r="L3281" s="71"/>
      <c r="M3281" s="47">
        <v>75</v>
      </c>
      <c r="N3281" s="48">
        <f t="shared" si="307"/>
        <v>0</v>
      </c>
      <c r="O3281" s="48">
        <f t="shared" si="308"/>
        <v>0</v>
      </c>
      <c r="P3281" s="72">
        <f t="shared" si="309"/>
        <v>0</v>
      </c>
      <c r="Q3281" s="73">
        <f t="shared" si="310"/>
        <v>0</v>
      </c>
      <c r="R3281" s="48">
        <f t="shared" si="311"/>
        <v>0</v>
      </c>
      <c r="S3281" s="74">
        <f t="shared" si="312"/>
        <v>57</v>
      </c>
      <c r="T3281" s="6"/>
      <c r="U3281" s="47" t="s">
        <v>14167</v>
      </c>
      <c r="V3281" s="47">
        <v>1</v>
      </c>
      <c r="W3281" s="47">
        <v>1</v>
      </c>
      <c r="X3281" s="47">
        <v>1</v>
      </c>
      <c r="Y3281" s="47">
        <v>1</v>
      </c>
      <c r="Z3281" s="75">
        <v>41352.383773148147</v>
      </c>
      <c r="AA3281" s="6" t="s">
        <v>433</v>
      </c>
      <c r="AB3281" s="47"/>
      <c r="AC3281" s="47" t="s">
        <v>14206</v>
      </c>
      <c r="AD3281" s="47"/>
      <c r="AE3281" s="47"/>
      <c r="AF3281" s="6" t="s">
        <v>14216</v>
      </c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</row>
    <row r="3282" spans="1:43" s="1" customFormat="1" ht="15.75" x14ac:dyDescent="0.25">
      <c r="A3282" s="47">
        <v>3287</v>
      </c>
      <c r="B3282" s="47" t="s">
        <v>14217</v>
      </c>
      <c r="C3282" s="47" t="s">
        <v>7537</v>
      </c>
      <c r="D3282" s="69" t="s">
        <v>1569</v>
      </c>
      <c r="E3282" s="47">
        <v>2006</v>
      </c>
      <c r="F3282" s="69" t="s">
        <v>8888</v>
      </c>
      <c r="G3282" s="69" t="s">
        <v>451</v>
      </c>
      <c r="H3282" s="69" t="s">
        <v>451</v>
      </c>
      <c r="I3282" s="70">
        <v>45.794528857957587</v>
      </c>
      <c r="J3282" s="47" t="s">
        <v>799</v>
      </c>
      <c r="K3282" s="47">
        <v>9.1626337036996492</v>
      </c>
      <c r="L3282" s="71"/>
      <c r="M3282" s="47">
        <v>75</v>
      </c>
      <c r="N3282" s="48">
        <f t="shared" si="307"/>
        <v>0</v>
      </c>
      <c r="O3282" s="48">
        <f t="shared" si="308"/>
        <v>0</v>
      </c>
      <c r="P3282" s="72">
        <f t="shared" si="309"/>
        <v>0</v>
      </c>
      <c r="Q3282" s="73">
        <f t="shared" si="310"/>
        <v>0</v>
      </c>
      <c r="R3282" s="48">
        <f t="shared" si="311"/>
        <v>0</v>
      </c>
      <c r="S3282" s="74">
        <f t="shared" si="312"/>
        <v>57</v>
      </c>
      <c r="T3282" s="6"/>
      <c r="U3282" s="47" t="s">
        <v>432</v>
      </c>
      <c r="V3282" s="47">
        <v>1</v>
      </c>
      <c r="W3282" s="47">
        <v>1</v>
      </c>
      <c r="X3282" s="47">
        <v>1</v>
      </c>
      <c r="Y3282" s="47">
        <v>1</v>
      </c>
      <c r="Z3282" s="75">
        <v>41352.391956018517</v>
      </c>
      <c r="AA3282" s="6" t="s">
        <v>433</v>
      </c>
      <c r="AB3282" s="47"/>
      <c r="AC3282" s="47"/>
      <c r="AD3282" s="47" t="s">
        <v>14218</v>
      </c>
      <c r="AE3282" s="47"/>
      <c r="AF3282" s="6" t="s">
        <v>14219</v>
      </c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</row>
    <row r="3283" spans="1:43" s="1" customFormat="1" ht="15.75" x14ac:dyDescent="0.25">
      <c r="A3283" s="47">
        <v>3288</v>
      </c>
      <c r="B3283" s="47" t="s">
        <v>14220</v>
      </c>
      <c r="C3283" s="47" t="s">
        <v>7537</v>
      </c>
      <c r="D3283" s="69" t="s">
        <v>1569</v>
      </c>
      <c r="E3283" s="47">
        <v>2006</v>
      </c>
      <c r="F3283" s="69" t="s">
        <v>8888</v>
      </c>
      <c r="G3283" s="69" t="s">
        <v>451</v>
      </c>
      <c r="H3283" s="69" t="s">
        <v>451</v>
      </c>
      <c r="I3283" s="70">
        <v>3.5709211843027679</v>
      </c>
      <c r="J3283" s="47" t="s">
        <v>799</v>
      </c>
      <c r="K3283" s="47">
        <v>9.1629293691722609</v>
      </c>
      <c r="L3283" s="71"/>
      <c r="M3283" s="47">
        <v>75</v>
      </c>
      <c r="N3283" s="48">
        <f t="shared" si="307"/>
        <v>0</v>
      </c>
      <c r="O3283" s="48">
        <f t="shared" si="308"/>
        <v>0</v>
      </c>
      <c r="P3283" s="72">
        <f t="shared" si="309"/>
        <v>0</v>
      </c>
      <c r="Q3283" s="73">
        <f t="shared" si="310"/>
        <v>0</v>
      </c>
      <c r="R3283" s="48">
        <f t="shared" si="311"/>
        <v>0</v>
      </c>
      <c r="S3283" s="74">
        <f t="shared" si="312"/>
        <v>57</v>
      </c>
      <c r="T3283" s="6"/>
      <c r="U3283" s="47" t="s">
        <v>432</v>
      </c>
      <c r="V3283" s="47">
        <v>1</v>
      </c>
      <c r="W3283" s="47">
        <v>1</v>
      </c>
      <c r="X3283" s="47">
        <v>1</v>
      </c>
      <c r="Y3283" s="47">
        <v>1</v>
      </c>
      <c r="Z3283" s="75">
        <v>41352.394120370373</v>
      </c>
      <c r="AA3283" s="6" t="s">
        <v>433</v>
      </c>
      <c r="AB3283" s="47"/>
      <c r="AC3283" s="47"/>
      <c r="AD3283" s="47" t="s">
        <v>14221</v>
      </c>
      <c r="AE3283" s="47"/>
      <c r="AF3283" s="6" t="s">
        <v>14222</v>
      </c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</row>
    <row r="3284" spans="1:43" s="1" customFormat="1" ht="15.75" x14ac:dyDescent="0.25">
      <c r="A3284" s="47">
        <v>3289</v>
      </c>
      <c r="B3284" s="47" t="s">
        <v>14223</v>
      </c>
      <c r="C3284" s="47" t="s">
        <v>7537</v>
      </c>
      <c r="D3284" s="69" t="s">
        <v>1569</v>
      </c>
      <c r="E3284" s="47">
        <v>2006</v>
      </c>
      <c r="F3284" s="69" t="s">
        <v>8888</v>
      </c>
      <c r="G3284" s="69" t="s">
        <v>451</v>
      </c>
      <c r="H3284" s="69" t="s">
        <v>451</v>
      </c>
      <c r="I3284" s="70">
        <v>127.6049380437548</v>
      </c>
      <c r="J3284" s="47" t="s">
        <v>799</v>
      </c>
      <c r="K3284" s="47">
        <v>9.1632250346448796</v>
      </c>
      <c r="L3284" s="71"/>
      <c r="M3284" s="47">
        <v>75</v>
      </c>
      <c r="N3284" s="48">
        <f t="shared" si="307"/>
        <v>0</v>
      </c>
      <c r="O3284" s="48">
        <f t="shared" si="308"/>
        <v>0</v>
      </c>
      <c r="P3284" s="72">
        <f t="shared" si="309"/>
        <v>0</v>
      </c>
      <c r="Q3284" s="73">
        <f t="shared" si="310"/>
        <v>0</v>
      </c>
      <c r="R3284" s="48">
        <f t="shared" si="311"/>
        <v>0</v>
      </c>
      <c r="S3284" s="74">
        <f t="shared" si="312"/>
        <v>57</v>
      </c>
      <c r="T3284" s="6"/>
      <c r="U3284" s="47" t="s">
        <v>432</v>
      </c>
      <c r="V3284" s="47">
        <v>1</v>
      </c>
      <c r="W3284" s="47">
        <v>1</v>
      </c>
      <c r="X3284" s="47">
        <v>1</v>
      </c>
      <c r="Y3284" s="47">
        <v>1</v>
      </c>
      <c r="Z3284" s="75">
        <v>41352.394247685203</v>
      </c>
      <c r="AA3284" s="6" t="s">
        <v>433</v>
      </c>
      <c r="AB3284" s="47"/>
      <c r="AC3284" s="47" t="s">
        <v>14221</v>
      </c>
      <c r="AD3284" s="47" t="s">
        <v>14218</v>
      </c>
      <c r="AE3284" s="47"/>
      <c r="AF3284" s="6" t="s">
        <v>14224</v>
      </c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</row>
    <row r="3285" spans="1:43" s="1" customFormat="1" ht="15.75" x14ac:dyDescent="0.25">
      <c r="A3285" s="47">
        <v>3290</v>
      </c>
      <c r="B3285" s="47" t="s">
        <v>14225</v>
      </c>
      <c r="C3285" s="47" t="s">
        <v>7537</v>
      </c>
      <c r="D3285" s="69" t="s">
        <v>1569</v>
      </c>
      <c r="E3285" s="47">
        <v>2006</v>
      </c>
      <c r="F3285" s="69" t="s">
        <v>8888</v>
      </c>
      <c r="G3285" s="69" t="s">
        <v>451</v>
      </c>
      <c r="H3285" s="69" t="s">
        <v>451</v>
      </c>
      <c r="I3285" s="70">
        <v>3.3915827693879241</v>
      </c>
      <c r="J3285" s="47" t="s">
        <v>799</v>
      </c>
      <c r="K3285" s="47">
        <v>9.1635207001175001</v>
      </c>
      <c r="L3285" s="71"/>
      <c r="M3285" s="47">
        <v>75</v>
      </c>
      <c r="N3285" s="48">
        <f t="shared" si="307"/>
        <v>0</v>
      </c>
      <c r="O3285" s="48">
        <f t="shared" si="308"/>
        <v>0</v>
      </c>
      <c r="P3285" s="72">
        <f t="shared" si="309"/>
        <v>0</v>
      </c>
      <c r="Q3285" s="73">
        <f t="shared" si="310"/>
        <v>0</v>
      </c>
      <c r="R3285" s="48">
        <f t="shared" si="311"/>
        <v>0</v>
      </c>
      <c r="S3285" s="74">
        <f t="shared" si="312"/>
        <v>57</v>
      </c>
      <c r="T3285" s="6"/>
      <c r="U3285" s="47" t="s">
        <v>432</v>
      </c>
      <c r="V3285" s="47">
        <v>1</v>
      </c>
      <c r="W3285" s="47">
        <v>1</v>
      </c>
      <c r="X3285" s="47">
        <v>1</v>
      </c>
      <c r="Y3285" s="47">
        <v>1</v>
      </c>
      <c r="Z3285" s="75">
        <v>41352.395127314812</v>
      </c>
      <c r="AA3285" s="6" t="s">
        <v>433</v>
      </c>
      <c r="AB3285" s="47"/>
      <c r="AC3285" s="47" t="s">
        <v>14218</v>
      </c>
      <c r="AD3285" s="47" t="s">
        <v>14226</v>
      </c>
      <c r="AE3285" s="47"/>
      <c r="AF3285" s="6" t="s">
        <v>14227</v>
      </c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</row>
    <row r="3286" spans="1:43" s="1" customFormat="1" ht="15.75" x14ac:dyDescent="0.25">
      <c r="A3286" s="47">
        <v>3291</v>
      </c>
      <c r="B3286" s="47" t="s">
        <v>14228</v>
      </c>
      <c r="C3286" s="47" t="s">
        <v>7537</v>
      </c>
      <c r="D3286" s="69" t="s">
        <v>1569</v>
      </c>
      <c r="E3286" s="47">
        <v>2006</v>
      </c>
      <c r="F3286" s="69" t="s">
        <v>8888</v>
      </c>
      <c r="G3286" s="69" t="s">
        <v>451</v>
      </c>
      <c r="H3286" s="69" t="s">
        <v>451</v>
      </c>
      <c r="I3286" s="70">
        <v>285.30380038186348</v>
      </c>
      <c r="J3286" s="47" t="s">
        <v>799</v>
      </c>
      <c r="K3286" s="47">
        <v>9.1638163655901099</v>
      </c>
      <c r="L3286" s="71"/>
      <c r="M3286" s="47">
        <v>75</v>
      </c>
      <c r="N3286" s="48">
        <f t="shared" si="307"/>
        <v>0</v>
      </c>
      <c r="O3286" s="48">
        <f t="shared" si="308"/>
        <v>0</v>
      </c>
      <c r="P3286" s="72">
        <f t="shared" si="309"/>
        <v>0</v>
      </c>
      <c r="Q3286" s="73">
        <f t="shared" si="310"/>
        <v>0</v>
      </c>
      <c r="R3286" s="48">
        <f t="shared" si="311"/>
        <v>0</v>
      </c>
      <c r="S3286" s="74">
        <f t="shared" si="312"/>
        <v>57</v>
      </c>
      <c r="T3286" s="6"/>
      <c r="U3286" s="47" t="s">
        <v>432</v>
      </c>
      <c r="V3286" s="47">
        <v>1</v>
      </c>
      <c r="W3286" s="47">
        <v>1</v>
      </c>
      <c r="X3286" s="47">
        <v>1</v>
      </c>
      <c r="Y3286" s="47">
        <v>1</v>
      </c>
      <c r="Z3286" s="75">
        <v>42891.37395833333</v>
      </c>
      <c r="AA3286" s="6" t="s">
        <v>433</v>
      </c>
      <c r="AB3286" s="47"/>
      <c r="AC3286" s="47" t="s">
        <v>14226</v>
      </c>
      <c r="AD3286" s="47" t="s">
        <v>14229</v>
      </c>
      <c r="AE3286" s="47"/>
      <c r="AF3286" s="6" t="s">
        <v>14230</v>
      </c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</row>
    <row r="3287" spans="1:43" s="1" customFormat="1" ht="15.75" x14ac:dyDescent="0.25">
      <c r="A3287" s="47">
        <v>3292</v>
      </c>
      <c r="B3287" s="47" t="s">
        <v>14231</v>
      </c>
      <c r="C3287" s="47" t="s">
        <v>7537</v>
      </c>
      <c r="D3287" s="69" t="s">
        <v>1569</v>
      </c>
      <c r="E3287" s="47">
        <v>2006</v>
      </c>
      <c r="F3287" s="69" t="s">
        <v>8888</v>
      </c>
      <c r="G3287" s="69" t="s">
        <v>451</v>
      </c>
      <c r="H3287" s="69" t="s">
        <v>451</v>
      </c>
      <c r="I3287" s="70">
        <v>226.19758555605529</v>
      </c>
      <c r="J3287" s="47" t="s">
        <v>799</v>
      </c>
      <c r="K3287" s="47">
        <v>9.1641120310627304</v>
      </c>
      <c r="L3287" s="71"/>
      <c r="M3287" s="47">
        <v>75</v>
      </c>
      <c r="N3287" s="48">
        <f t="shared" si="307"/>
        <v>0</v>
      </c>
      <c r="O3287" s="48">
        <f t="shared" si="308"/>
        <v>0</v>
      </c>
      <c r="P3287" s="72">
        <f t="shared" si="309"/>
        <v>0</v>
      </c>
      <c r="Q3287" s="73">
        <f t="shared" si="310"/>
        <v>0</v>
      </c>
      <c r="R3287" s="48">
        <f t="shared" si="311"/>
        <v>0</v>
      </c>
      <c r="S3287" s="74">
        <f t="shared" si="312"/>
        <v>57</v>
      </c>
      <c r="T3287" s="6"/>
      <c r="U3287" s="47" t="s">
        <v>432</v>
      </c>
      <c r="V3287" s="47">
        <v>1</v>
      </c>
      <c r="W3287" s="47">
        <v>1</v>
      </c>
      <c r="X3287" s="47">
        <v>1</v>
      </c>
      <c r="Y3287" s="47">
        <v>1</v>
      </c>
      <c r="Z3287" s="75">
        <v>42891.384930555563</v>
      </c>
      <c r="AA3287" s="6" t="s">
        <v>433</v>
      </c>
      <c r="AB3287" s="47"/>
      <c r="AC3287" s="47" t="s">
        <v>14229</v>
      </c>
      <c r="AD3287" s="47" t="s">
        <v>14232</v>
      </c>
      <c r="AE3287" s="47"/>
      <c r="AF3287" s="6" t="s">
        <v>14233</v>
      </c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</row>
    <row r="3288" spans="1:43" s="1" customFormat="1" ht="15.75" x14ac:dyDescent="0.25">
      <c r="A3288" s="47">
        <v>3293</v>
      </c>
      <c r="B3288" s="47" t="s">
        <v>14234</v>
      </c>
      <c r="C3288" s="47" t="s">
        <v>1664</v>
      </c>
      <c r="D3288" s="69" t="s">
        <v>14235</v>
      </c>
      <c r="E3288" s="47">
        <v>2012</v>
      </c>
      <c r="F3288" s="69" t="s">
        <v>14236</v>
      </c>
      <c r="G3288" s="69" t="s">
        <v>451</v>
      </c>
      <c r="H3288" s="69" t="s">
        <v>451</v>
      </c>
      <c r="I3288" s="70">
        <v>423.44072642050651</v>
      </c>
      <c r="J3288" s="47" t="s">
        <v>430</v>
      </c>
      <c r="K3288" s="47">
        <v>9.1644076965353403</v>
      </c>
      <c r="L3288" s="71"/>
      <c r="M3288" s="47">
        <v>75</v>
      </c>
      <c r="N3288" s="48">
        <f t="shared" si="307"/>
        <v>0</v>
      </c>
      <c r="O3288" s="48">
        <f t="shared" si="308"/>
        <v>0</v>
      </c>
      <c r="P3288" s="72">
        <f t="shared" si="309"/>
        <v>0</v>
      </c>
      <c r="Q3288" s="73">
        <f t="shared" si="310"/>
        <v>0</v>
      </c>
      <c r="R3288" s="48">
        <f t="shared" si="311"/>
        <v>0</v>
      </c>
      <c r="S3288" s="74">
        <f t="shared" si="312"/>
        <v>63</v>
      </c>
      <c r="T3288" s="6"/>
      <c r="U3288" s="47" t="s">
        <v>432</v>
      </c>
      <c r="V3288" s="47">
        <v>1</v>
      </c>
      <c r="W3288" s="47">
        <v>1</v>
      </c>
      <c r="X3288" s="47">
        <v>1</v>
      </c>
      <c r="Y3288" s="47">
        <v>1</v>
      </c>
      <c r="Z3288" s="75">
        <v>41478.45417824074</v>
      </c>
      <c r="AA3288" s="6" t="s">
        <v>433</v>
      </c>
      <c r="AB3288" s="47"/>
      <c r="AC3288" s="47" t="s">
        <v>9984</v>
      </c>
      <c r="AD3288" s="47" t="s">
        <v>14237</v>
      </c>
      <c r="AE3288" s="47"/>
      <c r="AF3288" s="6" t="s">
        <v>14238</v>
      </c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</row>
    <row r="3289" spans="1:43" s="1" customFormat="1" ht="15.75" x14ac:dyDescent="0.25">
      <c r="A3289" s="47">
        <v>3294</v>
      </c>
      <c r="B3289" s="47" t="s">
        <v>14239</v>
      </c>
      <c r="C3289" s="47" t="s">
        <v>1664</v>
      </c>
      <c r="D3289" s="69" t="s">
        <v>14235</v>
      </c>
      <c r="E3289" s="47">
        <v>2012</v>
      </c>
      <c r="F3289" s="69" t="s">
        <v>14236</v>
      </c>
      <c r="G3289" s="69" t="s">
        <v>451</v>
      </c>
      <c r="H3289" s="69" t="s">
        <v>451</v>
      </c>
      <c r="I3289" s="70">
        <v>98.000035038405287</v>
      </c>
      <c r="J3289" s="47" t="s">
        <v>430</v>
      </c>
      <c r="K3289" s="47">
        <v>9.1647033620079608</v>
      </c>
      <c r="L3289" s="71"/>
      <c r="M3289" s="47">
        <v>75</v>
      </c>
      <c r="N3289" s="48">
        <f t="shared" si="307"/>
        <v>0</v>
      </c>
      <c r="O3289" s="48">
        <f t="shared" si="308"/>
        <v>0</v>
      </c>
      <c r="P3289" s="72">
        <f t="shared" si="309"/>
        <v>0</v>
      </c>
      <c r="Q3289" s="73">
        <f t="shared" si="310"/>
        <v>0</v>
      </c>
      <c r="R3289" s="48">
        <f t="shared" si="311"/>
        <v>0</v>
      </c>
      <c r="S3289" s="74">
        <f t="shared" si="312"/>
        <v>63</v>
      </c>
      <c r="T3289" s="6"/>
      <c r="U3289" s="47" t="s">
        <v>432</v>
      </c>
      <c r="V3289" s="47">
        <v>1</v>
      </c>
      <c r="W3289" s="47">
        <v>1</v>
      </c>
      <c r="X3289" s="47">
        <v>1</v>
      </c>
      <c r="Y3289" s="47">
        <v>1</v>
      </c>
      <c r="Z3289" s="75">
        <v>41478.45417824074</v>
      </c>
      <c r="AA3289" s="6" t="s">
        <v>433</v>
      </c>
      <c r="AB3289" s="47"/>
      <c r="AC3289" s="47" t="s">
        <v>14237</v>
      </c>
      <c r="AD3289" s="47" t="s">
        <v>14240</v>
      </c>
      <c r="AE3289" s="47"/>
      <c r="AF3289" s="6" t="s">
        <v>14241</v>
      </c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</row>
    <row r="3290" spans="1:43" s="1" customFormat="1" ht="15.75" x14ac:dyDescent="0.25">
      <c r="A3290" s="47">
        <v>3295</v>
      </c>
      <c r="B3290" s="47" t="s">
        <v>14242</v>
      </c>
      <c r="C3290" s="47" t="s">
        <v>1664</v>
      </c>
      <c r="D3290" s="69" t="s">
        <v>14235</v>
      </c>
      <c r="E3290" s="47">
        <v>2012</v>
      </c>
      <c r="F3290" s="69" t="s">
        <v>14236</v>
      </c>
      <c r="G3290" s="69" t="s">
        <v>451</v>
      </c>
      <c r="H3290" s="69" t="s">
        <v>451</v>
      </c>
      <c r="I3290" s="70">
        <v>4.1112427233633024</v>
      </c>
      <c r="J3290" s="47" t="s">
        <v>430</v>
      </c>
      <c r="K3290" s="47">
        <v>9.1649990274805706</v>
      </c>
      <c r="L3290" s="71"/>
      <c r="M3290" s="47">
        <v>75</v>
      </c>
      <c r="N3290" s="48">
        <f t="shared" si="307"/>
        <v>0</v>
      </c>
      <c r="O3290" s="48">
        <f t="shared" si="308"/>
        <v>0</v>
      </c>
      <c r="P3290" s="72">
        <f t="shared" si="309"/>
        <v>0</v>
      </c>
      <c r="Q3290" s="73">
        <f t="shared" si="310"/>
        <v>0</v>
      </c>
      <c r="R3290" s="48">
        <f t="shared" si="311"/>
        <v>0</v>
      </c>
      <c r="S3290" s="74">
        <f t="shared" si="312"/>
        <v>63</v>
      </c>
      <c r="T3290" s="6"/>
      <c r="U3290" s="47" t="s">
        <v>432</v>
      </c>
      <c r="V3290" s="47">
        <v>1</v>
      </c>
      <c r="W3290" s="47">
        <v>1</v>
      </c>
      <c r="X3290" s="47">
        <v>1</v>
      </c>
      <c r="Y3290" s="47">
        <v>1</v>
      </c>
      <c r="Z3290" s="75">
        <v>41478.45417824074</v>
      </c>
      <c r="AA3290" s="6" t="s">
        <v>433</v>
      </c>
      <c r="AB3290" s="47"/>
      <c r="AC3290" s="47" t="s">
        <v>14240</v>
      </c>
      <c r="AD3290" s="47" t="s">
        <v>14243</v>
      </c>
      <c r="AE3290" s="47"/>
      <c r="AF3290" s="6" t="s">
        <v>14244</v>
      </c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</row>
    <row r="3291" spans="1:43" s="1" customFormat="1" ht="31.5" x14ac:dyDescent="0.25">
      <c r="A3291" s="47">
        <v>3296</v>
      </c>
      <c r="B3291" s="47" t="s">
        <v>14245</v>
      </c>
      <c r="C3291" s="47" t="s">
        <v>1664</v>
      </c>
      <c r="D3291" s="69" t="s">
        <v>14246</v>
      </c>
      <c r="E3291" s="47">
        <v>2007</v>
      </c>
      <c r="F3291" s="69" t="s">
        <v>1668</v>
      </c>
      <c r="G3291" s="69" t="s">
        <v>451</v>
      </c>
      <c r="H3291" s="69" t="s">
        <v>451</v>
      </c>
      <c r="I3291" s="70">
        <v>95.194792637421301</v>
      </c>
      <c r="J3291" s="47" t="s">
        <v>430</v>
      </c>
      <c r="K3291" s="47">
        <v>9.1652946929531893</v>
      </c>
      <c r="L3291" s="71"/>
      <c r="M3291" s="47">
        <v>75</v>
      </c>
      <c r="N3291" s="48">
        <f t="shared" ref="N3291:N3354" si="313">IF(K3291=4,100,IF(K3291=6,140,IF(K3291=8,160,IF(K3291=10,180,IF(K3291=12,200,IF(K3291=14,225,IF(K3291=16,275,IF(K3291=18,350,0))))))))</f>
        <v>0</v>
      </c>
      <c r="O3291" s="48">
        <f t="shared" si="308"/>
        <v>0</v>
      </c>
      <c r="P3291" s="72">
        <f t="shared" si="309"/>
        <v>0</v>
      </c>
      <c r="Q3291" s="73">
        <f t="shared" si="310"/>
        <v>0</v>
      </c>
      <c r="R3291" s="48">
        <f t="shared" si="311"/>
        <v>0</v>
      </c>
      <c r="S3291" s="74">
        <f t="shared" si="312"/>
        <v>58</v>
      </c>
      <c r="T3291" s="6"/>
      <c r="U3291" s="47" t="s">
        <v>432</v>
      </c>
      <c r="V3291" s="47">
        <v>1</v>
      </c>
      <c r="W3291" s="47">
        <v>1</v>
      </c>
      <c r="X3291" s="47">
        <v>1</v>
      </c>
      <c r="Y3291" s="47">
        <v>1</v>
      </c>
      <c r="Z3291" s="75">
        <v>41499.355370370373</v>
      </c>
      <c r="AA3291" s="6" t="s">
        <v>433</v>
      </c>
      <c r="AB3291" s="47"/>
      <c r="AC3291" s="47"/>
      <c r="AD3291" s="47" t="s">
        <v>9979</v>
      </c>
      <c r="AE3291" s="47"/>
      <c r="AF3291" s="6" t="s">
        <v>14247</v>
      </c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</row>
    <row r="3292" spans="1:43" s="1" customFormat="1" ht="31.5" x14ac:dyDescent="0.25">
      <c r="A3292" s="47">
        <v>3297</v>
      </c>
      <c r="B3292" s="47" t="s">
        <v>14248</v>
      </c>
      <c r="C3292" s="47" t="s">
        <v>1664</v>
      </c>
      <c r="D3292" s="69" t="s">
        <v>14246</v>
      </c>
      <c r="E3292" s="47">
        <v>2007</v>
      </c>
      <c r="F3292" s="69" t="s">
        <v>1668</v>
      </c>
      <c r="G3292" s="69" t="s">
        <v>451</v>
      </c>
      <c r="H3292" s="69" t="s">
        <v>451</v>
      </c>
      <c r="I3292" s="70">
        <v>208.0690910222115</v>
      </c>
      <c r="J3292" s="47" t="s">
        <v>430</v>
      </c>
      <c r="K3292" s="47">
        <v>9.1655903584257992</v>
      </c>
      <c r="L3292" s="71"/>
      <c r="M3292" s="47">
        <v>75</v>
      </c>
      <c r="N3292" s="48">
        <f t="shared" si="313"/>
        <v>0</v>
      </c>
      <c r="O3292" s="48">
        <f t="shared" si="308"/>
        <v>0</v>
      </c>
      <c r="P3292" s="72">
        <f t="shared" si="309"/>
        <v>0</v>
      </c>
      <c r="Q3292" s="73">
        <f t="shared" si="310"/>
        <v>0</v>
      </c>
      <c r="R3292" s="48">
        <f t="shared" si="311"/>
        <v>0</v>
      </c>
      <c r="S3292" s="74">
        <f t="shared" si="312"/>
        <v>58</v>
      </c>
      <c r="T3292" s="6"/>
      <c r="U3292" s="47" t="s">
        <v>432</v>
      </c>
      <c r="V3292" s="47">
        <v>1</v>
      </c>
      <c r="W3292" s="47">
        <v>1</v>
      </c>
      <c r="X3292" s="47">
        <v>1</v>
      </c>
      <c r="Y3292" s="47">
        <v>1</v>
      </c>
      <c r="Z3292" s="75">
        <v>41499.355150462958</v>
      </c>
      <c r="AA3292" s="6" t="s">
        <v>433</v>
      </c>
      <c r="AB3292" s="47"/>
      <c r="AC3292" s="47" t="s">
        <v>9979</v>
      </c>
      <c r="AD3292" s="47" t="s">
        <v>14249</v>
      </c>
      <c r="AE3292" s="47"/>
      <c r="AF3292" s="6" t="s">
        <v>14250</v>
      </c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</row>
    <row r="3293" spans="1:43" s="1" customFormat="1" ht="31.5" x14ac:dyDescent="0.25">
      <c r="A3293" s="47">
        <v>3298</v>
      </c>
      <c r="B3293" s="47" t="s">
        <v>14251</v>
      </c>
      <c r="C3293" s="47" t="s">
        <v>1664</v>
      </c>
      <c r="D3293" s="69" t="s">
        <v>14246</v>
      </c>
      <c r="E3293" s="47">
        <v>2007</v>
      </c>
      <c r="F3293" s="69" t="s">
        <v>1668</v>
      </c>
      <c r="G3293" s="69" t="s">
        <v>451</v>
      </c>
      <c r="H3293" s="69" t="s">
        <v>451</v>
      </c>
      <c r="I3293" s="70">
        <v>48.412344821933132</v>
      </c>
      <c r="J3293" s="47" t="s">
        <v>430</v>
      </c>
      <c r="K3293" s="47">
        <v>9.1658860238984197</v>
      </c>
      <c r="L3293" s="71"/>
      <c r="M3293" s="47">
        <v>75</v>
      </c>
      <c r="N3293" s="48">
        <f t="shared" si="313"/>
        <v>0</v>
      </c>
      <c r="O3293" s="48">
        <f t="shared" si="308"/>
        <v>0</v>
      </c>
      <c r="P3293" s="72">
        <f t="shared" si="309"/>
        <v>0</v>
      </c>
      <c r="Q3293" s="73">
        <f t="shared" si="310"/>
        <v>0</v>
      </c>
      <c r="R3293" s="48">
        <f t="shared" si="311"/>
        <v>0</v>
      </c>
      <c r="S3293" s="74">
        <f t="shared" si="312"/>
        <v>58</v>
      </c>
      <c r="T3293" s="6"/>
      <c r="U3293" s="47" t="s">
        <v>432</v>
      </c>
      <c r="V3293" s="47">
        <v>1</v>
      </c>
      <c r="W3293" s="47">
        <v>1</v>
      </c>
      <c r="X3293" s="47">
        <v>1</v>
      </c>
      <c r="Y3293" s="47">
        <v>1</v>
      </c>
      <c r="Z3293" s="75">
        <v>41499.355150462958</v>
      </c>
      <c r="AA3293" s="6" t="s">
        <v>433</v>
      </c>
      <c r="AB3293" s="47"/>
      <c r="AC3293" s="47" t="s">
        <v>14249</v>
      </c>
      <c r="AD3293" s="47" t="s">
        <v>14252</v>
      </c>
      <c r="AE3293" s="47"/>
      <c r="AF3293" s="6" t="s">
        <v>14253</v>
      </c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</row>
    <row r="3294" spans="1:43" s="1" customFormat="1" ht="31.5" x14ac:dyDescent="0.25">
      <c r="A3294" s="47">
        <v>3299</v>
      </c>
      <c r="B3294" s="47" t="s">
        <v>14254</v>
      </c>
      <c r="C3294" s="47" t="s">
        <v>1664</v>
      </c>
      <c r="D3294" s="69" t="s">
        <v>14246</v>
      </c>
      <c r="E3294" s="47">
        <v>2007</v>
      </c>
      <c r="F3294" s="69" t="s">
        <v>1668</v>
      </c>
      <c r="G3294" s="69" t="s">
        <v>451</v>
      </c>
      <c r="H3294" s="69" t="s">
        <v>451</v>
      </c>
      <c r="I3294" s="70">
        <v>113.6880588522266</v>
      </c>
      <c r="J3294" s="47" t="s">
        <v>430</v>
      </c>
      <c r="K3294" s="47">
        <v>9.1661816893710295</v>
      </c>
      <c r="L3294" s="71"/>
      <c r="M3294" s="47">
        <v>75</v>
      </c>
      <c r="N3294" s="48">
        <f t="shared" si="313"/>
        <v>0</v>
      </c>
      <c r="O3294" s="48">
        <f t="shared" si="308"/>
        <v>0</v>
      </c>
      <c r="P3294" s="72">
        <f t="shared" si="309"/>
        <v>0</v>
      </c>
      <c r="Q3294" s="73">
        <f t="shared" si="310"/>
        <v>0</v>
      </c>
      <c r="R3294" s="48">
        <f t="shared" si="311"/>
        <v>0</v>
      </c>
      <c r="S3294" s="74">
        <f t="shared" si="312"/>
        <v>58</v>
      </c>
      <c r="T3294" s="6"/>
      <c r="U3294" s="47" t="s">
        <v>432</v>
      </c>
      <c r="V3294" s="47">
        <v>1</v>
      </c>
      <c r="W3294" s="47">
        <v>1</v>
      </c>
      <c r="X3294" s="47">
        <v>1</v>
      </c>
      <c r="Y3294" s="47">
        <v>1</v>
      </c>
      <c r="Z3294" s="75">
        <v>41499.355150462958</v>
      </c>
      <c r="AA3294" s="6" t="s">
        <v>433</v>
      </c>
      <c r="AB3294" s="47"/>
      <c r="AC3294" s="47" t="s">
        <v>14252</v>
      </c>
      <c r="AD3294" s="47" t="s">
        <v>14255</v>
      </c>
      <c r="AE3294" s="47"/>
      <c r="AF3294" s="6" t="s">
        <v>14256</v>
      </c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</row>
    <row r="3295" spans="1:43" s="1" customFormat="1" ht="31.5" x14ac:dyDescent="0.25">
      <c r="A3295" s="47">
        <v>3300</v>
      </c>
      <c r="B3295" s="47" t="s">
        <v>14257</v>
      </c>
      <c r="C3295" s="47" t="s">
        <v>1664</v>
      </c>
      <c r="D3295" s="69" t="s">
        <v>14246</v>
      </c>
      <c r="E3295" s="47">
        <v>2007</v>
      </c>
      <c r="F3295" s="69" t="s">
        <v>1668</v>
      </c>
      <c r="G3295" s="69" t="s">
        <v>451</v>
      </c>
      <c r="H3295" s="69" t="s">
        <v>451</v>
      </c>
      <c r="I3295" s="70">
        <v>140.0020266047496</v>
      </c>
      <c r="J3295" s="47" t="s">
        <v>430</v>
      </c>
      <c r="K3295" s="47">
        <v>9.16647735484365</v>
      </c>
      <c r="L3295" s="71"/>
      <c r="M3295" s="47">
        <v>75</v>
      </c>
      <c r="N3295" s="48">
        <f t="shared" si="313"/>
        <v>0</v>
      </c>
      <c r="O3295" s="48">
        <f t="shared" si="308"/>
        <v>0</v>
      </c>
      <c r="P3295" s="72">
        <f t="shared" si="309"/>
        <v>0</v>
      </c>
      <c r="Q3295" s="73">
        <f t="shared" si="310"/>
        <v>0</v>
      </c>
      <c r="R3295" s="48">
        <f t="shared" si="311"/>
        <v>0</v>
      </c>
      <c r="S3295" s="74">
        <f t="shared" si="312"/>
        <v>58</v>
      </c>
      <c r="T3295" s="6"/>
      <c r="U3295" s="47" t="s">
        <v>432</v>
      </c>
      <c r="V3295" s="47">
        <v>1</v>
      </c>
      <c r="W3295" s="47">
        <v>1</v>
      </c>
      <c r="X3295" s="47">
        <v>1</v>
      </c>
      <c r="Y3295" s="47">
        <v>1</v>
      </c>
      <c r="Z3295" s="75">
        <v>41499.355150462958</v>
      </c>
      <c r="AA3295" s="6" t="s">
        <v>433</v>
      </c>
      <c r="AB3295" s="47"/>
      <c r="AC3295" s="47" t="s">
        <v>14252</v>
      </c>
      <c r="AD3295" s="47" t="s">
        <v>14258</v>
      </c>
      <c r="AE3295" s="47"/>
      <c r="AF3295" s="6" t="s">
        <v>14259</v>
      </c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</row>
    <row r="3296" spans="1:43" s="1" customFormat="1" ht="31.5" x14ac:dyDescent="0.25">
      <c r="A3296" s="47">
        <v>3301</v>
      </c>
      <c r="B3296" s="47" t="s">
        <v>14254</v>
      </c>
      <c r="C3296" s="47" t="s">
        <v>1664</v>
      </c>
      <c r="D3296" s="69" t="s">
        <v>14246</v>
      </c>
      <c r="E3296" s="47">
        <v>2007</v>
      </c>
      <c r="F3296" s="69" t="s">
        <v>1668</v>
      </c>
      <c r="G3296" s="69" t="s">
        <v>451</v>
      </c>
      <c r="H3296" s="69" t="s">
        <v>451</v>
      </c>
      <c r="I3296" s="70">
        <v>14.30973224555226</v>
      </c>
      <c r="J3296" s="47" t="s">
        <v>430</v>
      </c>
      <c r="K3296" s="47">
        <v>9.1667730203162598</v>
      </c>
      <c r="L3296" s="71"/>
      <c r="M3296" s="47">
        <v>75</v>
      </c>
      <c r="N3296" s="48">
        <f t="shared" si="313"/>
        <v>0</v>
      </c>
      <c r="O3296" s="48">
        <f t="shared" si="308"/>
        <v>0</v>
      </c>
      <c r="P3296" s="72">
        <f t="shared" si="309"/>
        <v>0</v>
      </c>
      <c r="Q3296" s="73">
        <f t="shared" si="310"/>
        <v>0</v>
      </c>
      <c r="R3296" s="48">
        <f t="shared" si="311"/>
        <v>0</v>
      </c>
      <c r="S3296" s="74">
        <f t="shared" si="312"/>
        <v>58</v>
      </c>
      <c r="T3296" s="6"/>
      <c r="U3296" s="47" t="s">
        <v>432</v>
      </c>
      <c r="V3296" s="47">
        <v>1</v>
      </c>
      <c r="W3296" s="47">
        <v>1</v>
      </c>
      <c r="X3296" s="47">
        <v>1</v>
      </c>
      <c r="Y3296" s="47">
        <v>1</v>
      </c>
      <c r="Z3296" s="75">
        <v>41499.355150462958</v>
      </c>
      <c r="AA3296" s="6" t="s">
        <v>433</v>
      </c>
      <c r="AB3296" s="47"/>
      <c r="AC3296" s="47" t="s">
        <v>14252</v>
      </c>
      <c r="AD3296" s="47" t="s">
        <v>14255</v>
      </c>
      <c r="AE3296" s="47"/>
      <c r="AF3296" s="6" t="s">
        <v>14260</v>
      </c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</row>
    <row r="3297" spans="1:43" s="1" customFormat="1" ht="31.5" x14ac:dyDescent="0.25">
      <c r="A3297" s="47">
        <v>3302</v>
      </c>
      <c r="B3297" s="47" t="s">
        <v>14261</v>
      </c>
      <c r="C3297" s="47" t="s">
        <v>1664</v>
      </c>
      <c r="D3297" s="69" t="s">
        <v>14246</v>
      </c>
      <c r="E3297" s="47">
        <v>2007</v>
      </c>
      <c r="F3297" s="69" t="s">
        <v>1668</v>
      </c>
      <c r="G3297" s="69" t="s">
        <v>451</v>
      </c>
      <c r="H3297" s="69" t="s">
        <v>451</v>
      </c>
      <c r="I3297" s="70">
        <v>65.301002901694247</v>
      </c>
      <c r="J3297" s="47" t="s">
        <v>430</v>
      </c>
      <c r="K3297" s="47">
        <v>9.1670686857888803</v>
      </c>
      <c r="L3297" s="71"/>
      <c r="M3297" s="47">
        <v>75</v>
      </c>
      <c r="N3297" s="48">
        <f t="shared" si="313"/>
        <v>0</v>
      </c>
      <c r="O3297" s="48">
        <f t="shared" si="308"/>
        <v>0</v>
      </c>
      <c r="P3297" s="72">
        <f t="shared" si="309"/>
        <v>0</v>
      </c>
      <c r="Q3297" s="73">
        <f t="shared" si="310"/>
        <v>0</v>
      </c>
      <c r="R3297" s="48">
        <f t="shared" si="311"/>
        <v>0</v>
      </c>
      <c r="S3297" s="74">
        <f t="shared" si="312"/>
        <v>58</v>
      </c>
      <c r="T3297" s="6"/>
      <c r="U3297" s="47" t="s">
        <v>432</v>
      </c>
      <c r="V3297" s="47">
        <v>1</v>
      </c>
      <c r="W3297" s="47">
        <v>1</v>
      </c>
      <c r="X3297" s="47">
        <v>1</v>
      </c>
      <c r="Y3297" s="47">
        <v>1</v>
      </c>
      <c r="Z3297" s="75">
        <v>41499.356076388889</v>
      </c>
      <c r="AA3297" s="6" t="s">
        <v>433</v>
      </c>
      <c r="AB3297" s="47"/>
      <c r="AC3297" s="47" t="s">
        <v>14262</v>
      </c>
      <c r="AD3297" s="47"/>
      <c r="AE3297" s="47"/>
      <c r="AF3297" s="6" t="s">
        <v>14263</v>
      </c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</row>
    <row r="3298" spans="1:43" s="1" customFormat="1" ht="15.75" x14ac:dyDescent="0.25">
      <c r="A3298" s="47">
        <v>3303</v>
      </c>
      <c r="B3298" s="47" t="s">
        <v>600</v>
      </c>
      <c r="C3298" s="47" t="s">
        <v>601</v>
      </c>
      <c r="D3298" s="69" t="s">
        <v>602</v>
      </c>
      <c r="E3298" s="47">
        <v>2007</v>
      </c>
      <c r="F3298" s="69" t="s">
        <v>603</v>
      </c>
      <c r="G3298" s="69" t="s">
        <v>604</v>
      </c>
      <c r="H3298" s="69" t="s">
        <v>451</v>
      </c>
      <c r="I3298" s="70">
        <v>3.3658685626805762</v>
      </c>
      <c r="J3298" s="47" t="s">
        <v>430</v>
      </c>
      <c r="K3298" s="47">
        <v>9.1673643512614902</v>
      </c>
      <c r="L3298" s="71"/>
      <c r="M3298" s="47">
        <v>75</v>
      </c>
      <c r="N3298" s="48">
        <f t="shared" si="313"/>
        <v>0</v>
      </c>
      <c r="O3298" s="48">
        <f t="shared" si="308"/>
        <v>0</v>
      </c>
      <c r="P3298" s="72">
        <f t="shared" si="309"/>
        <v>0</v>
      </c>
      <c r="Q3298" s="73">
        <f t="shared" si="310"/>
        <v>0</v>
      </c>
      <c r="R3298" s="48">
        <f t="shared" si="311"/>
        <v>0</v>
      </c>
      <c r="S3298" s="74">
        <f t="shared" si="312"/>
        <v>58</v>
      </c>
      <c r="T3298" s="6" t="s">
        <v>605</v>
      </c>
      <c r="U3298" s="47" t="s">
        <v>432</v>
      </c>
      <c r="V3298" s="47">
        <v>1</v>
      </c>
      <c r="W3298" s="47">
        <v>1</v>
      </c>
      <c r="X3298" s="47">
        <v>1</v>
      </c>
      <c r="Y3298" s="47">
        <v>1</v>
      </c>
      <c r="Z3298" s="75">
        <v>41499.602152777778</v>
      </c>
      <c r="AA3298" s="6" t="s">
        <v>433</v>
      </c>
      <c r="AB3298" s="47" t="s">
        <v>431</v>
      </c>
      <c r="AC3298" s="47" t="s">
        <v>14264</v>
      </c>
      <c r="AD3298" s="47"/>
      <c r="AE3298" s="47" t="s">
        <v>609</v>
      </c>
      <c r="AF3298" s="6" t="s">
        <v>14265</v>
      </c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</row>
    <row r="3299" spans="1:43" s="1" customFormat="1" ht="15.75" x14ac:dyDescent="0.25">
      <c r="A3299" s="47">
        <v>3304</v>
      </c>
      <c r="B3299" s="47" t="s">
        <v>5724</v>
      </c>
      <c r="C3299" s="47" t="s">
        <v>601</v>
      </c>
      <c r="D3299" s="69" t="s">
        <v>1863</v>
      </c>
      <c r="E3299" s="47">
        <v>1998</v>
      </c>
      <c r="F3299" s="69" t="s">
        <v>604</v>
      </c>
      <c r="G3299" s="69" t="s">
        <v>621</v>
      </c>
      <c r="H3299" s="69" t="s">
        <v>2024</v>
      </c>
      <c r="I3299" s="70">
        <v>95.709188231667497</v>
      </c>
      <c r="J3299" s="47" t="s">
        <v>430</v>
      </c>
      <c r="K3299" s="47">
        <v>9.1676600167341107</v>
      </c>
      <c r="L3299" s="71"/>
      <c r="M3299" s="47">
        <v>75</v>
      </c>
      <c r="N3299" s="48">
        <f t="shared" si="313"/>
        <v>0</v>
      </c>
      <c r="O3299" s="48">
        <f t="shared" si="308"/>
        <v>0</v>
      </c>
      <c r="P3299" s="72">
        <f t="shared" si="309"/>
        <v>0</v>
      </c>
      <c r="Q3299" s="73">
        <f t="shared" si="310"/>
        <v>0</v>
      </c>
      <c r="R3299" s="48">
        <f t="shared" si="311"/>
        <v>0</v>
      </c>
      <c r="S3299" s="74">
        <f t="shared" si="312"/>
        <v>49</v>
      </c>
      <c r="T3299" s="6" t="s">
        <v>431</v>
      </c>
      <c r="U3299" s="47" t="s">
        <v>432</v>
      </c>
      <c r="V3299" s="47">
        <v>1</v>
      </c>
      <c r="W3299" s="47">
        <v>1</v>
      </c>
      <c r="X3299" s="47">
        <v>1</v>
      </c>
      <c r="Y3299" s="47">
        <v>1</v>
      </c>
      <c r="Z3299" s="75">
        <v>40855.635729166657</v>
      </c>
      <c r="AA3299" s="6" t="s">
        <v>433</v>
      </c>
      <c r="AB3299" s="47" t="s">
        <v>1866</v>
      </c>
      <c r="AC3299" s="47" t="s">
        <v>5725</v>
      </c>
      <c r="AD3299" s="47"/>
      <c r="AE3299" s="47" t="s">
        <v>5726</v>
      </c>
      <c r="AF3299" s="6" t="s">
        <v>14266</v>
      </c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</row>
    <row r="3300" spans="1:43" s="1" customFormat="1" ht="15.75" x14ac:dyDescent="0.25">
      <c r="A3300" s="47">
        <v>3305</v>
      </c>
      <c r="B3300" s="47" t="s">
        <v>14267</v>
      </c>
      <c r="C3300" s="47" t="s">
        <v>1618</v>
      </c>
      <c r="D3300" s="69" t="s">
        <v>14268</v>
      </c>
      <c r="E3300" s="47">
        <v>2013</v>
      </c>
      <c r="F3300" s="69" t="s">
        <v>11273</v>
      </c>
      <c r="G3300" s="69" t="s">
        <v>451</v>
      </c>
      <c r="H3300" s="69" t="s">
        <v>457</v>
      </c>
      <c r="I3300" s="70">
        <v>302.4888826733021</v>
      </c>
      <c r="J3300" s="47" t="s">
        <v>430</v>
      </c>
      <c r="K3300" s="47">
        <v>9.1679556822067205</v>
      </c>
      <c r="L3300" s="71"/>
      <c r="M3300" s="47">
        <v>75</v>
      </c>
      <c r="N3300" s="48">
        <f t="shared" si="313"/>
        <v>0</v>
      </c>
      <c r="O3300" s="48">
        <f t="shared" si="308"/>
        <v>0</v>
      </c>
      <c r="P3300" s="72">
        <f t="shared" si="309"/>
        <v>0</v>
      </c>
      <c r="Q3300" s="73">
        <f t="shared" si="310"/>
        <v>0</v>
      </c>
      <c r="R3300" s="48">
        <f t="shared" si="311"/>
        <v>0</v>
      </c>
      <c r="S3300" s="74">
        <f t="shared" si="312"/>
        <v>64</v>
      </c>
      <c r="T3300" s="6"/>
      <c r="U3300" s="47" t="s">
        <v>432</v>
      </c>
      <c r="V3300" s="47">
        <v>1</v>
      </c>
      <c r="W3300" s="47">
        <v>1</v>
      </c>
      <c r="X3300" s="47">
        <v>1</v>
      </c>
      <c r="Y3300" s="47">
        <v>1</v>
      </c>
      <c r="Z3300" s="75">
        <v>41577.647349537037</v>
      </c>
      <c r="AA3300" s="6" t="s">
        <v>433</v>
      </c>
      <c r="AB3300" s="47"/>
      <c r="AC3300" s="47" t="s">
        <v>9802</v>
      </c>
      <c r="AD3300" s="47" t="s">
        <v>14269</v>
      </c>
      <c r="AE3300" s="47"/>
      <c r="AF3300" s="6" t="s">
        <v>14270</v>
      </c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</row>
    <row r="3301" spans="1:43" s="1" customFormat="1" ht="15.75" x14ac:dyDescent="0.25">
      <c r="A3301" s="47">
        <v>3306</v>
      </c>
      <c r="B3301" s="47" t="s">
        <v>14271</v>
      </c>
      <c r="C3301" s="47" t="s">
        <v>1618</v>
      </c>
      <c r="D3301" s="69" t="s">
        <v>14268</v>
      </c>
      <c r="E3301" s="47">
        <v>2013</v>
      </c>
      <c r="F3301" s="69" t="s">
        <v>11273</v>
      </c>
      <c r="G3301" s="69" t="s">
        <v>451</v>
      </c>
      <c r="H3301" s="69" t="s">
        <v>457</v>
      </c>
      <c r="I3301" s="70">
        <v>17.67240260924401</v>
      </c>
      <c r="J3301" s="47" t="s">
        <v>430</v>
      </c>
      <c r="K3301" s="47">
        <v>9.1682513476793392</v>
      </c>
      <c r="L3301" s="71"/>
      <c r="M3301" s="47">
        <v>75</v>
      </c>
      <c r="N3301" s="48">
        <f t="shared" si="313"/>
        <v>0</v>
      </c>
      <c r="O3301" s="48">
        <f t="shared" si="308"/>
        <v>0</v>
      </c>
      <c r="P3301" s="72">
        <f t="shared" si="309"/>
        <v>0</v>
      </c>
      <c r="Q3301" s="73">
        <f t="shared" si="310"/>
        <v>0</v>
      </c>
      <c r="R3301" s="48">
        <f t="shared" si="311"/>
        <v>0</v>
      </c>
      <c r="S3301" s="74">
        <f t="shared" si="312"/>
        <v>64</v>
      </c>
      <c r="T3301" s="6"/>
      <c r="U3301" s="47" t="s">
        <v>432</v>
      </c>
      <c r="V3301" s="47">
        <v>1</v>
      </c>
      <c r="W3301" s="47">
        <v>1</v>
      </c>
      <c r="X3301" s="47">
        <v>1</v>
      </c>
      <c r="Y3301" s="47">
        <v>1</v>
      </c>
      <c r="Z3301" s="75">
        <v>41577.644861111112</v>
      </c>
      <c r="AA3301" s="6" t="s">
        <v>433</v>
      </c>
      <c r="AB3301" s="47"/>
      <c r="AC3301" s="47" t="s">
        <v>14269</v>
      </c>
      <c r="AD3301" s="47" t="s">
        <v>14272</v>
      </c>
      <c r="AE3301" s="47"/>
      <c r="AF3301" s="6" t="s">
        <v>14273</v>
      </c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</row>
    <row r="3302" spans="1:43" s="1" customFormat="1" ht="15.75" x14ac:dyDescent="0.25">
      <c r="A3302" s="47">
        <v>3307</v>
      </c>
      <c r="B3302" s="47" t="s">
        <v>14274</v>
      </c>
      <c r="C3302" s="47" t="s">
        <v>1618</v>
      </c>
      <c r="D3302" s="69" t="s">
        <v>14268</v>
      </c>
      <c r="E3302" s="47">
        <v>2013</v>
      </c>
      <c r="F3302" s="69" t="s">
        <v>11273</v>
      </c>
      <c r="G3302" s="69" t="s">
        <v>451</v>
      </c>
      <c r="H3302" s="69" t="s">
        <v>457</v>
      </c>
      <c r="I3302" s="70">
        <v>207.3010048951426</v>
      </c>
      <c r="J3302" s="47" t="s">
        <v>430</v>
      </c>
      <c r="K3302" s="47">
        <v>9.1685470131519509</v>
      </c>
      <c r="L3302" s="71"/>
      <c r="M3302" s="47">
        <v>75</v>
      </c>
      <c r="N3302" s="48">
        <f t="shared" si="313"/>
        <v>0</v>
      </c>
      <c r="O3302" s="48">
        <f t="shared" si="308"/>
        <v>0</v>
      </c>
      <c r="P3302" s="72">
        <f t="shared" si="309"/>
        <v>0</v>
      </c>
      <c r="Q3302" s="73">
        <f t="shared" si="310"/>
        <v>0</v>
      </c>
      <c r="R3302" s="48">
        <f t="shared" si="311"/>
        <v>0</v>
      </c>
      <c r="S3302" s="74">
        <f t="shared" si="312"/>
        <v>64</v>
      </c>
      <c r="T3302" s="6"/>
      <c r="U3302" s="47" t="s">
        <v>432</v>
      </c>
      <c r="V3302" s="47">
        <v>1</v>
      </c>
      <c r="W3302" s="47">
        <v>1</v>
      </c>
      <c r="X3302" s="47">
        <v>1</v>
      </c>
      <c r="Y3302" s="47">
        <v>1</v>
      </c>
      <c r="Z3302" s="75">
        <v>41577.658773148149</v>
      </c>
      <c r="AA3302" s="6" t="s">
        <v>433</v>
      </c>
      <c r="AB3302" s="47"/>
      <c r="AC3302" s="47" t="s">
        <v>14272</v>
      </c>
      <c r="AD3302" s="47" t="s">
        <v>14275</v>
      </c>
      <c r="AE3302" s="47"/>
      <c r="AF3302" s="6" t="s">
        <v>14276</v>
      </c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</row>
    <row r="3303" spans="1:43" s="1" customFormat="1" ht="31.5" x14ac:dyDescent="0.25">
      <c r="A3303" s="47">
        <v>3308</v>
      </c>
      <c r="B3303" s="47" t="s">
        <v>8106</v>
      </c>
      <c r="C3303" s="47" t="s">
        <v>1862</v>
      </c>
      <c r="D3303" s="69" t="s">
        <v>2080</v>
      </c>
      <c r="E3303" s="47">
        <v>1996</v>
      </c>
      <c r="F3303" s="69" t="s">
        <v>5519</v>
      </c>
      <c r="G3303" s="69" t="s">
        <v>451</v>
      </c>
      <c r="H3303" s="69" t="s">
        <v>451</v>
      </c>
      <c r="I3303" s="70">
        <v>2.7502149230789059</v>
      </c>
      <c r="J3303" s="47" t="s">
        <v>430</v>
      </c>
      <c r="K3303" s="47">
        <v>9.1688426786245696</v>
      </c>
      <c r="L3303" s="71"/>
      <c r="M3303" s="47">
        <v>75</v>
      </c>
      <c r="N3303" s="48">
        <f t="shared" si="313"/>
        <v>0</v>
      </c>
      <c r="O3303" s="48">
        <f t="shared" si="308"/>
        <v>0</v>
      </c>
      <c r="P3303" s="72">
        <f t="shared" si="309"/>
        <v>0</v>
      </c>
      <c r="Q3303" s="73">
        <f t="shared" si="310"/>
        <v>0</v>
      </c>
      <c r="R3303" s="48">
        <f t="shared" si="311"/>
        <v>0</v>
      </c>
      <c r="S3303" s="74">
        <f t="shared" si="312"/>
        <v>47</v>
      </c>
      <c r="T3303" s="6" t="s">
        <v>431</v>
      </c>
      <c r="U3303" s="47" t="s">
        <v>432</v>
      </c>
      <c r="V3303" s="47">
        <v>1</v>
      </c>
      <c r="W3303" s="47">
        <v>1</v>
      </c>
      <c r="X3303" s="47">
        <v>1</v>
      </c>
      <c r="Y3303" s="47">
        <v>1</v>
      </c>
      <c r="Z3303" s="75">
        <v>40855.636400462958</v>
      </c>
      <c r="AA3303" s="6" t="s">
        <v>433</v>
      </c>
      <c r="AB3303" s="47" t="s">
        <v>2081</v>
      </c>
      <c r="AC3303" s="47" t="s">
        <v>5521</v>
      </c>
      <c r="AD3303" s="47" t="s">
        <v>8108</v>
      </c>
      <c r="AE3303" s="47" t="s">
        <v>8109</v>
      </c>
      <c r="AF3303" s="6" t="s">
        <v>14277</v>
      </c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</row>
    <row r="3304" spans="1:43" s="1" customFormat="1" ht="15.75" x14ac:dyDescent="0.25">
      <c r="A3304" s="47">
        <v>3309</v>
      </c>
      <c r="B3304" s="47" t="s">
        <v>14278</v>
      </c>
      <c r="C3304" s="47" t="s">
        <v>1862</v>
      </c>
      <c r="D3304" s="69" t="s">
        <v>14279</v>
      </c>
      <c r="E3304" s="47">
        <v>2012</v>
      </c>
      <c r="F3304" s="69" t="s">
        <v>1864</v>
      </c>
      <c r="G3304" s="69" t="s">
        <v>451</v>
      </c>
      <c r="H3304" s="69" t="s">
        <v>451</v>
      </c>
      <c r="I3304" s="70">
        <v>3.9198295829232168</v>
      </c>
      <c r="J3304" s="47" t="s">
        <v>430</v>
      </c>
      <c r="K3304" s="47">
        <v>9.1691383440971794</v>
      </c>
      <c r="L3304" s="71"/>
      <c r="M3304" s="47">
        <v>75</v>
      </c>
      <c r="N3304" s="48">
        <f t="shared" si="313"/>
        <v>0</v>
      </c>
      <c r="O3304" s="48">
        <f t="shared" si="308"/>
        <v>0</v>
      </c>
      <c r="P3304" s="72">
        <f t="shared" si="309"/>
        <v>0</v>
      </c>
      <c r="Q3304" s="73">
        <f t="shared" si="310"/>
        <v>0</v>
      </c>
      <c r="R3304" s="48">
        <f t="shared" si="311"/>
        <v>0</v>
      </c>
      <c r="S3304" s="74">
        <f t="shared" si="312"/>
        <v>63</v>
      </c>
      <c r="T3304" s="6"/>
      <c r="U3304" s="47" t="s">
        <v>432</v>
      </c>
      <c r="V3304" s="47">
        <v>1</v>
      </c>
      <c r="W3304" s="47">
        <v>1</v>
      </c>
      <c r="X3304" s="47">
        <v>1</v>
      </c>
      <c r="Y3304" s="47">
        <v>1</v>
      </c>
      <c r="Z3304" s="75">
        <v>41660.352187500001</v>
      </c>
      <c r="AA3304" s="6" t="s">
        <v>433</v>
      </c>
      <c r="AB3304" s="47"/>
      <c r="AC3304" s="47" t="s">
        <v>5721</v>
      </c>
      <c r="AD3304" s="47" t="s">
        <v>14280</v>
      </c>
      <c r="AE3304" s="47"/>
      <c r="AF3304" s="6" t="s">
        <v>14281</v>
      </c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</row>
    <row r="3305" spans="1:43" s="1" customFormat="1" ht="15.75" x14ac:dyDescent="0.25">
      <c r="A3305" s="47">
        <v>3310</v>
      </c>
      <c r="B3305" s="47" t="s">
        <v>14282</v>
      </c>
      <c r="C3305" s="47" t="s">
        <v>1862</v>
      </c>
      <c r="D3305" s="69" t="s">
        <v>14279</v>
      </c>
      <c r="E3305" s="47">
        <v>2012</v>
      </c>
      <c r="F3305" s="69" t="s">
        <v>1864</v>
      </c>
      <c r="G3305" s="69" t="s">
        <v>451</v>
      </c>
      <c r="H3305" s="69" t="s">
        <v>451</v>
      </c>
      <c r="I3305" s="70">
        <v>4.589367750057824</v>
      </c>
      <c r="J3305" s="47" t="s">
        <v>430</v>
      </c>
      <c r="K3305" s="47">
        <v>9.1694340095697999</v>
      </c>
      <c r="L3305" s="71"/>
      <c r="M3305" s="47">
        <v>75</v>
      </c>
      <c r="N3305" s="48">
        <f t="shared" si="313"/>
        <v>0</v>
      </c>
      <c r="O3305" s="48">
        <f t="shared" si="308"/>
        <v>0</v>
      </c>
      <c r="P3305" s="72">
        <f t="shared" si="309"/>
        <v>0</v>
      </c>
      <c r="Q3305" s="73">
        <f t="shared" si="310"/>
        <v>0</v>
      </c>
      <c r="R3305" s="48">
        <f t="shared" si="311"/>
        <v>0</v>
      </c>
      <c r="S3305" s="74">
        <f t="shared" si="312"/>
        <v>63</v>
      </c>
      <c r="T3305" s="6"/>
      <c r="U3305" s="47" t="s">
        <v>432</v>
      </c>
      <c r="V3305" s="47">
        <v>1</v>
      </c>
      <c r="W3305" s="47">
        <v>1</v>
      </c>
      <c r="X3305" s="47">
        <v>1</v>
      </c>
      <c r="Y3305" s="47">
        <v>1</v>
      </c>
      <c r="Z3305" s="75">
        <v>41660.354027777779</v>
      </c>
      <c r="AA3305" s="6" t="s">
        <v>433</v>
      </c>
      <c r="AB3305" s="47"/>
      <c r="AC3305" s="47" t="s">
        <v>14283</v>
      </c>
      <c r="AD3305" s="47" t="s">
        <v>14284</v>
      </c>
      <c r="AE3305" s="47"/>
      <c r="AF3305" s="6" t="s">
        <v>14285</v>
      </c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</row>
    <row r="3306" spans="1:43" s="1" customFormat="1" ht="15.75" x14ac:dyDescent="0.25">
      <c r="A3306" s="47">
        <v>3311</v>
      </c>
      <c r="B3306" s="47" t="s">
        <v>14286</v>
      </c>
      <c r="C3306" s="47" t="s">
        <v>1862</v>
      </c>
      <c r="D3306" s="69" t="s">
        <v>14279</v>
      </c>
      <c r="E3306" s="47">
        <v>2012</v>
      </c>
      <c r="F3306" s="69" t="s">
        <v>1864</v>
      </c>
      <c r="G3306" s="69" t="s">
        <v>451</v>
      </c>
      <c r="H3306" s="69" t="s">
        <v>451</v>
      </c>
      <c r="I3306" s="70">
        <v>3.3837087973305651</v>
      </c>
      <c r="J3306" s="47" t="s">
        <v>430</v>
      </c>
      <c r="K3306" s="47">
        <v>9.1697296750424204</v>
      </c>
      <c r="L3306" s="71"/>
      <c r="M3306" s="47">
        <v>75</v>
      </c>
      <c r="N3306" s="48">
        <f t="shared" si="313"/>
        <v>0</v>
      </c>
      <c r="O3306" s="48">
        <f t="shared" si="308"/>
        <v>0</v>
      </c>
      <c r="P3306" s="72">
        <f t="shared" si="309"/>
        <v>0</v>
      </c>
      <c r="Q3306" s="73">
        <f t="shared" si="310"/>
        <v>0</v>
      </c>
      <c r="R3306" s="48">
        <f t="shared" si="311"/>
        <v>0</v>
      </c>
      <c r="S3306" s="74">
        <f t="shared" si="312"/>
        <v>63</v>
      </c>
      <c r="T3306" s="6"/>
      <c r="U3306" s="47" t="s">
        <v>432</v>
      </c>
      <c r="V3306" s="47">
        <v>1</v>
      </c>
      <c r="W3306" s="47">
        <v>1</v>
      </c>
      <c r="X3306" s="47">
        <v>1</v>
      </c>
      <c r="Y3306" s="47">
        <v>1</v>
      </c>
      <c r="Z3306" s="75">
        <v>41660.370416666658</v>
      </c>
      <c r="AA3306" s="6" t="s">
        <v>433</v>
      </c>
      <c r="AB3306" s="47"/>
      <c r="AC3306" s="47" t="s">
        <v>14284</v>
      </c>
      <c r="AD3306" s="47" t="s">
        <v>14287</v>
      </c>
      <c r="AE3306" s="47"/>
      <c r="AF3306" s="6" t="s">
        <v>14288</v>
      </c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</row>
    <row r="3307" spans="1:43" s="1" customFormat="1" ht="15.75" x14ac:dyDescent="0.25">
      <c r="A3307" s="47">
        <v>3312</v>
      </c>
      <c r="B3307" s="47" t="s">
        <v>14289</v>
      </c>
      <c r="C3307" s="47" t="s">
        <v>1862</v>
      </c>
      <c r="D3307" s="69" t="s">
        <v>14279</v>
      </c>
      <c r="E3307" s="47">
        <v>2012</v>
      </c>
      <c r="F3307" s="69" t="s">
        <v>1864</v>
      </c>
      <c r="G3307" s="69" t="s">
        <v>451</v>
      </c>
      <c r="H3307" s="69" t="s">
        <v>451</v>
      </c>
      <c r="I3307" s="70">
        <v>165.2064992767171</v>
      </c>
      <c r="J3307" s="47" t="s">
        <v>430</v>
      </c>
      <c r="K3307" s="47">
        <v>9.1700253405150303</v>
      </c>
      <c r="L3307" s="71"/>
      <c r="M3307" s="47">
        <v>75</v>
      </c>
      <c r="N3307" s="48">
        <f t="shared" si="313"/>
        <v>0</v>
      </c>
      <c r="O3307" s="48">
        <f t="shared" si="308"/>
        <v>0</v>
      </c>
      <c r="P3307" s="72">
        <f t="shared" si="309"/>
        <v>0</v>
      </c>
      <c r="Q3307" s="73">
        <f t="shared" si="310"/>
        <v>0</v>
      </c>
      <c r="R3307" s="48">
        <f t="shared" si="311"/>
        <v>0</v>
      </c>
      <c r="S3307" s="74">
        <f t="shared" si="312"/>
        <v>63</v>
      </c>
      <c r="T3307" s="6"/>
      <c r="U3307" s="47" t="s">
        <v>432</v>
      </c>
      <c r="V3307" s="47">
        <v>1</v>
      </c>
      <c r="W3307" s="47">
        <v>1</v>
      </c>
      <c r="X3307" s="47">
        <v>1</v>
      </c>
      <c r="Y3307" s="47">
        <v>1</v>
      </c>
      <c r="Z3307" s="75">
        <v>41660.373831018529</v>
      </c>
      <c r="AA3307" s="6" t="s">
        <v>433</v>
      </c>
      <c r="AB3307" s="47"/>
      <c r="AC3307" s="47" t="s">
        <v>14287</v>
      </c>
      <c r="AD3307" s="47"/>
      <c r="AE3307" s="47"/>
      <c r="AF3307" s="6" t="s">
        <v>14290</v>
      </c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</row>
    <row r="3308" spans="1:43" s="1" customFormat="1" ht="15.75" x14ac:dyDescent="0.25">
      <c r="A3308" s="47">
        <v>3313</v>
      </c>
      <c r="B3308" s="47" t="s">
        <v>14291</v>
      </c>
      <c r="C3308" s="47" t="s">
        <v>1862</v>
      </c>
      <c r="D3308" s="69" t="s">
        <v>14279</v>
      </c>
      <c r="E3308" s="47">
        <v>2012</v>
      </c>
      <c r="F3308" s="69" t="s">
        <v>1864</v>
      </c>
      <c r="G3308" s="69" t="s">
        <v>451</v>
      </c>
      <c r="H3308" s="69" t="s">
        <v>451</v>
      </c>
      <c r="I3308" s="70">
        <v>2.9037607979567568</v>
      </c>
      <c r="J3308" s="47" t="s">
        <v>430</v>
      </c>
      <c r="K3308" s="47">
        <v>9.1703210059876508</v>
      </c>
      <c r="L3308" s="71"/>
      <c r="M3308" s="47">
        <v>75</v>
      </c>
      <c r="N3308" s="48">
        <f t="shared" si="313"/>
        <v>0</v>
      </c>
      <c r="O3308" s="48">
        <f t="shared" si="308"/>
        <v>0</v>
      </c>
      <c r="P3308" s="72">
        <f t="shared" si="309"/>
        <v>0</v>
      </c>
      <c r="Q3308" s="73">
        <f t="shared" si="310"/>
        <v>0</v>
      </c>
      <c r="R3308" s="48">
        <f t="shared" si="311"/>
        <v>0</v>
      </c>
      <c r="S3308" s="74">
        <f t="shared" si="312"/>
        <v>63</v>
      </c>
      <c r="T3308" s="6"/>
      <c r="U3308" s="47" t="s">
        <v>432</v>
      </c>
      <c r="V3308" s="47">
        <v>1</v>
      </c>
      <c r="W3308" s="47">
        <v>1</v>
      </c>
      <c r="X3308" s="47">
        <v>1</v>
      </c>
      <c r="Y3308" s="47">
        <v>1</v>
      </c>
      <c r="Z3308" s="75">
        <v>41660.354456018518</v>
      </c>
      <c r="AA3308" s="6" t="s">
        <v>433</v>
      </c>
      <c r="AB3308" s="47"/>
      <c r="AC3308" s="47" t="s">
        <v>14284</v>
      </c>
      <c r="AD3308" s="47" t="s">
        <v>14292</v>
      </c>
      <c r="AE3308" s="47"/>
      <c r="AF3308" s="6" t="s">
        <v>14293</v>
      </c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</row>
    <row r="3309" spans="1:43" s="1" customFormat="1" ht="15.75" x14ac:dyDescent="0.25">
      <c r="A3309" s="47">
        <v>3314</v>
      </c>
      <c r="B3309" s="47" t="s">
        <v>14294</v>
      </c>
      <c r="C3309" s="47" t="s">
        <v>1862</v>
      </c>
      <c r="D3309" s="69" t="s">
        <v>14279</v>
      </c>
      <c r="E3309" s="47">
        <v>2012</v>
      </c>
      <c r="F3309" s="69" t="s">
        <v>1864</v>
      </c>
      <c r="G3309" s="69" t="s">
        <v>451</v>
      </c>
      <c r="H3309" s="69" t="s">
        <v>451</v>
      </c>
      <c r="I3309" s="70">
        <v>3.960736309748647</v>
      </c>
      <c r="J3309" s="47" t="s">
        <v>430</v>
      </c>
      <c r="K3309" s="47">
        <v>9.1706166714602606</v>
      </c>
      <c r="L3309" s="71"/>
      <c r="M3309" s="47">
        <v>75</v>
      </c>
      <c r="N3309" s="48">
        <f t="shared" si="313"/>
        <v>0</v>
      </c>
      <c r="O3309" s="48">
        <f t="shared" si="308"/>
        <v>0</v>
      </c>
      <c r="P3309" s="72">
        <f t="shared" si="309"/>
        <v>0</v>
      </c>
      <c r="Q3309" s="73">
        <f t="shared" si="310"/>
        <v>0</v>
      </c>
      <c r="R3309" s="48">
        <f t="shared" si="311"/>
        <v>0</v>
      </c>
      <c r="S3309" s="74">
        <f t="shared" si="312"/>
        <v>63</v>
      </c>
      <c r="T3309" s="6"/>
      <c r="U3309" s="47" t="s">
        <v>432</v>
      </c>
      <c r="V3309" s="47">
        <v>1</v>
      </c>
      <c r="W3309" s="47">
        <v>1</v>
      </c>
      <c r="X3309" s="47">
        <v>1</v>
      </c>
      <c r="Y3309" s="47">
        <v>1</v>
      </c>
      <c r="Z3309" s="75">
        <v>41660.354502314833</v>
      </c>
      <c r="AA3309" s="6" t="s">
        <v>433</v>
      </c>
      <c r="AB3309" s="47"/>
      <c r="AC3309" s="47" t="s">
        <v>14292</v>
      </c>
      <c r="AD3309" s="47" t="s">
        <v>14295</v>
      </c>
      <c r="AE3309" s="47"/>
      <c r="AF3309" s="6" t="s">
        <v>14296</v>
      </c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</row>
    <row r="3310" spans="1:43" s="1" customFormat="1" ht="15.75" x14ac:dyDescent="0.25">
      <c r="A3310" s="47">
        <v>3315</v>
      </c>
      <c r="B3310" s="47" t="s">
        <v>14297</v>
      </c>
      <c r="C3310" s="47" t="s">
        <v>1862</v>
      </c>
      <c r="D3310" s="69" t="s">
        <v>14279</v>
      </c>
      <c r="E3310" s="47">
        <v>2012</v>
      </c>
      <c r="F3310" s="69" t="s">
        <v>1864</v>
      </c>
      <c r="G3310" s="69" t="s">
        <v>451</v>
      </c>
      <c r="H3310" s="69" t="s">
        <v>451</v>
      </c>
      <c r="I3310" s="70">
        <v>104.0978313824814</v>
      </c>
      <c r="J3310" s="47" t="s">
        <v>430</v>
      </c>
      <c r="K3310" s="47">
        <v>9.1709123369328793</v>
      </c>
      <c r="L3310" s="71"/>
      <c r="M3310" s="47">
        <v>75</v>
      </c>
      <c r="N3310" s="48">
        <f t="shared" si="313"/>
        <v>0</v>
      </c>
      <c r="O3310" s="48">
        <f t="shared" si="308"/>
        <v>0</v>
      </c>
      <c r="P3310" s="72">
        <f t="shared" si="309"/>
        <v>0</v>
      </c>
      <c r="Q3310" s="73">
        <f t="shared" si="310"/>
        <v>0</v>
      </c>
      <c r="R3310" s="48">
        <f t="shared" si="311"/>
        <v>0</v>
      </c>
      <c r="S3310" s="74">
        <f t="shared" si="312"/>
        <v>63</v>
      </c>
      <c r="T3310" s="6"/>
      <c r="U3310" s="47" t="s">
        <v>432</v>
      </c>
      <c r="V3310" s="47">
        <v>1</v>
      </c>
      <c r="W3310" s="47">
        <v>1</v>
      </c>
      <c r="X3310" s="47">
        <v>1</v>
      </c>
      <c r="Y3310" s="47">
        <v>1</v>
      </c>
      <c r="Z3310" s="75">
        <v>41660.355069444442</v>
      </c>
      <c r="AA3310" s="6" t="s">
        <v>433</v>
      </c>
      <c r="AB3310" s="47"/>
      <c r="AC3310" s="47" t="s">
        <v>14295</v>
      </c>
      <c r="AD3310" s="47" t="s">
        <v>14298</v>
      </c>
      <c r="AE3310" s="47"/>
      <c r="AF3310" s="6" t="s">
        <v>14299</v>
      </c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</row>
    <row r="3311" spans="1:43" s="1" customFormat="1" ht="15.75" x14ac:dyDescent="0.25">
      <c r="A3311" s="47">
        <v>3316</v>
      </c>
      <c r="B3311" s="47" t="s">
        <v>14300</v>
      </c>
      <c r="C3311" s="47" t="s">
        <v>1862</v>
      </c>
      <c r="D3311" s="69" t="s">
        <v>14279</v>
      </c>
      <c r="E3311" s="47">
        <v>2012</v>
      </c>
      <c r="F3311" s="69" t="s">
        <v>1864</v>
      </c>
      <c r="G3311" s="69" t="s">
        <v>451</v>
      </c>
      <c r="H3311" s="69" t="s">
        <v>451</v>
      </c>
      <c r="I3311" s="70">
        <v>11.050077673085379</v>
      </c>
      <c r="J3311" s="47" t="s">
        <v>430</v>
      </c>
      <c r="K3311" s="47">
        <v>9.1712080024054892</v>
      </c>
      <c r="L3311" s="71"/>
      <c r="M3311" s="47">
        <v>75</v>
      </c>
      <c r="N3311" s="48">
        <f t="shared" si="313"/>
        <v>0</v>
      </c>
      <c r="O3311" s="48">
        <f t="shared" si="308"/>
        <v>0</v>
      </c>
      <c r="P3311" s="72">
        <f t="shared" si="309"/>
        <v>0</v>
      </c>
      <c r="Q3311" s="73">
        <f t="shared" si="310"/>
        <v>0</v>
      </c>
      <c r="R3311" s="48">
        <f t="shared" si="311"/>
        <v>0</v>
      </c>
      <c r="S3311" s="74">
        <f t="shared" si="312"/>
        <v>63</v>
      </c>
      <c r="T3311" s="6"/>
      <c r="U3311" s="47" t="s">
        <v>432</v>
      </c>
      <c r="V3311" s="47">
        <v>1</v>
      </c>
      <c r="W3311" s="47">
        <v>1</v>
      </c>
      <c r="X3311" s="47">
        <v>1</v>
      </c>
      <c r="Y3311" s="47">
        <v>1</v>
      </c>
      <c r="Z3311" s="75">
        <v>41660.35601851852</v>
      </c>
      <c r="AA3311" s="6" t="s">
        <v>433</v>
      </c>
      <c r="AB3311" s="47"/>
      <c r="AC3311" s="47" t="s">
        <v>14301</v>
      </c>
      <c r="AD3311" s="47" t="s">
        <v>14298</v>
      </c>
      <c r="AE3311" s="47"/>
      <c r="AF3311" s="6" t="s">
        <v>14302</v>
      </c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</row>
    <row r="3312" spans="1:43" s="1" customFormat="1" ht="15.75" x14ac:dyDescent="0.25">
      <c r="A3312" s="47">
        <v>3317</v>
      </c>
      <c r="B3312" s="47" t="s">
        <v>14303</v>
      </c>
      <c r="C3312" s="47" t="s">
        <v>1862</v>
      </c>
      <c r="D3312" s="69" t="s">
        <v>14279</v>
      </c>
      <c r="E3312" s="47">
        <v>2012</v>
      </c>
      <c r="F3312" s="69" t="s">
        <v>1864</v>
      </c>
      <c r="G3312" s="69" t="s">
        <v>451</v>
      </c>
      <c r="H3312" s="69" t="s">
        <v>451</v>
      </c>
      <c r="I3312" s="70">
        <v>87.113644983966012</v>
      </c>
      <c r="J3312" s="47" t="s">
        <v>430</v>
      </c>
      <c r="K3312" s="47">
        <v>9.1715036678781097</v>
      </c>
      <c r="L3312" s="71"/>
      <c r="M3312" s="47">
        <v>75</v>
      </c>
      <c r="N3312" s="48">
        <f t="shared" si="313"/>
        <v>0</v>
      </c>
      <c r="O3312" s="48">
        <f t="shared" si="308"/>
        <v>0</v>
      </c>
      <c r="P3312" s="72">
        <f t="shared" si="309"/>
        <v>0</v>
      </c>
      <c r="Q3312" s="73">
        <f t="shared" si="310"/>
        <v>0</v>
      </c>
      <c r="R3312" s="48">
        <f t="shared" si="311"/>
        <v>0</v>
      </c>
      <c r="S3312" s="74">
        <f t="shared" si="312"/>
        <v>63</v>
      </c>
      <c r="T3312" s="6"/>
      <c r="U3312" s="47" t="s">
        <v>432</v>
      </c>
      <c r="V3312" s="47">
        <v>1</v>
      </c>
      <c r="W3312" s="47">
        <v>1</v>
      </c>
      <c r="X3312" s="47">
        <v>1</v>
      </c>
      <c r="Y3312" s="47">
        <v>1</v>
      </c>
      <c r="Z3312" s="75">
        <v>41660.363842592589</v>
      </c>
      <c r="AA3312" s="6" t="s">
        <v>433</v>
      </c>
      <c r="AB3312" s="47"/>
      <c r="AC3312" s="47" t="s">
        <v>14304</v>
      </c>
      <c r="AD3312" s="47" t="s">
        <v>14305</v>
      </c>
      <c r="AE3312" s="47"/>
      <c r="AF3312" s="6" t="s">
        <v>14306</v>
      </c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</row>
    <row r="3313" spans="1:43" s="1" customFormat="1" ht="15.75" x14ac:dyDescent="0.25">
      <c r="A3313" s="47">
        <v>3318</v>
      </c>
      <c r="B3313" s="47" t="s">
        <v>14307</v>
      </c>
      <c r="C3313" s="47" t="s">
        <v>1862</v>
      </c>
      <c r="D3313" s="69" t="s">
        <v>14279</v>
      </c>
      <c r="E3313" s="47">
        <v>2012</v>
      </c>
      <c r="F3313" s="69" t="s">
        <v>1864</v>
      </c>
      <c r="G3313" s="69" t="s">
        <v>451</v>
      </c>
      <c r="H3313" s="69" t="s">
        <v>451</v>
      </c>
      <c r="I3313" s="70">
        <v>7.9798999987542629</v>
      </c>
      <c r="J3313" s="47" t="s">
        <v>430</v>
      </c>
      <c r="K3313" s="47">
        <v>9.1717993333507195</v>
      </c>
      <c r="L3313" s="71"/>
      <c r="M3313" s="47">
        <v>75</v>
      </c>
      <c r="N3313" s="48">
        <f t="shared" si="313"/>
        <v>0</v>
      </c>
      <c r="O3313" s="48">
        <f t="shared" si="308"/>
        <v>0</v>
      </c>
      <c r="P3313" s="72">
        <f t="shared" si="309"/>
        <v>0</v>
      </c>
      <c r="Q3313" s="73">
        <f t="shared" si="310"/>
        <v>0</v>
      </c>
      <c r="R3313" s="48">
        <f t="shared" si="311"/>
        <v>0</v>
      </c>
      <c r="S3313" s="74">
        <f t="shared" si="312"/>
        <v>63</v>
      </c>
      <c r="T3313" s="6"/>
      <c r="U3313" s="47" t="s">
        <v>432</v>
      </c>
      <c r="V3313" s="47">
        <v>1</v>
      </c>
      <c r="W3313" s="47">
        <v>1</v>
      </c>
      <c r="X3313" s="47">
        <v>1</v>
      </c>
      <c r="Y3313" s="47">
        <v>1</v>
      </c>
      <c r="Z3313" s="75">
        <v>41660.363888888889</v>
      </c>
      <c r="AA3313" s="6" t="s">
        <v>433</v>
      </c>
      <c r="AB3313" s="47"/>
      <c r="AC3313" s="47" t="s">
        <v>14305</v>
      </c>
      <c r="AD3313" s="47" t="s">
        <v>14308</v>
      </c>
      <c r="AE3313" s="47"/>
      <c r="AF3313" s="6" t="s">
        <v>14309</v>
      </c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</row>
    <row r="3314" spans="1:43" s="1" customFormat="1" ht="15.75" x14ac:dyDescent="0.25">
      <c r="A3314" s="47">
        <v>3319</v>
      </c>
      <c r="B3314" s="47" t="s">
        <v>14310</v>
      </c>
      <c r="C3314" s="47" t="s">
        <v>1862</v>
      </c>
      <c r="D3314" s="69" t="s">
        <v>14279</v>
      </c>
      <c r="E3314" s="47">
        <v>2012</v>
      </c>
      <c r="F3314" s="69" t="s">
        <v>1864</v>
      </c>
      <c r="G3314" s="69" t="s">
        <v>451</v>
      </c>
      <c r="H3314" s="69" t="s">
        <v>451</v>
      </c>
      <c r="I3314" s="70">
        <v>225.70523598625959</v>
      </c>
      <c r="J3314" s="47" t="s">
        <v>430</v>
      </c>
      <c r="K3314" s="47">
        <v>9.17209499882334</v>
      </c>
      <c r="L3314" s="71"/>
      <c r="M3314" s="47">
        <v>75</v>
      </c>
      <c r="N3314" s="48">
        <f t="shared" si="313"/>
        <v>0</v>
      </c>
      <c r="O3314" s="48">
        <f t="shared" si="308"/>
        <v>0</v>
      </c>
      <c r="P3314" s="72">
        <f t="shared" si="309"/>
        <v>0</v>
      </c>
      <c r="Q3314" s="73">
        <f t="shared" si="310"/>
        <v>0</v>
      </c>
      <c r="R3314" s="48">
        <f t="shared" si="311"/>
        <v>0</v>
      </c>
      <c r="S3314" s="74">
        <f t="shared" si="312"/>
        <v>63</v>
      </c>
      <c r="T3314" s="6"/>
      <c r="U3314" s="47" t="s">
        <v>432</v>
      </c>
      <c r="V3314" s="47">
        <v>1</v>
      </c>
      <c r="W3314" s="47">
        <v>1</v>
      </c>
      <c r="X3314" s="47">
        <v>1</v>
      </c>
      <c r="Y3314" s="47">
        <v>1</v>
      </c>
      <c r="Z3314" s="75">
        <v>41660.36414351852</v>
      </c>
      <c r="AA3314" s="6" t="s">
        <v>433</v>
      </c>
      <c r="AB3314" s="47"/>
      <c r="AC3314" s="47" t="s">
        <v>14305</v>
      </c>
      <c r="AD3314" s="47" t="s">
        <v>14311</v>
      </c>
      <c r="AE3314" s="47"/>
      <c r="AF3314" s="6" t="s">
        <v>14312</v>
      </c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</row>
    <row r="3315" spans="1:43" s="1" customFormat="1" ht="15.75" x14ac:dyDescent="0.25">
      <c r="A3315" s="47">
        <v>3320</v>
      </c>
      <c r="B3315" s="47" t="s">
        <v>14313</v>
      </c>
      <c r="C3315" s="47" t="s">
        <v>1862</v>
      </c>
      <c r="D3315" s="69" t="s">
        <v>14279</v>
      </c>
      <c r="E3315" s="47">
        <v>2012</v>
      </c>
      <c r="F3315" s="69" t="s">
        <v>1864</v>
      </c>
      <c r="G3315" s="69" t="s">
        <v>2024</v>
      </c>
      <c r="H3315" s="69" t="s">
        <v>451</v>
      </c>
      <c r="I3315" s="70">
        <v>4.7893385423080153</v>
      </c>
      <c r="J3315" s="47" t="s">
        <v>430</v>
      </c>
      <c r="K3315" s="47">
        <v>9.1723906642959498</v>
      </c>
      <c r="L3315" s="71"/>
      <c r="M3315" s="47">
        <v>75</v>
      </c>
      <c r="N3315" s="48">
        <f t="shared" si="313"/>
        <v>0</v>
      </c>
      <c r="O3315" s="48">
        <f t="shared" si="308"/>
        <v>0</v>
      </c>
      <c r="P3315" s="72">
        <f t="shared" si="309"/>
        <v>0</v>
      </c>
      <c r="Q3315" s="73">
        <f t="shared" si="310"/>
        <v>0</v>
      </c>
      <c r="R3315" s="48">
        <f t="shared" si="311"/>
        <v>0</v>
      </c>
      <c r="S3315" s="74">
        <f t="shared" si="312"/>
        <v>63</v>
      </c>
      <c r="T3315" s="6"/>
      <c r="U3315" s="47" t="s">
        <v>432</v>
      </c>
      <c r="V3315" s="47">
        <v>1</v>
      </c>
      <c r="W3315" s="47">
        <v>1</v>
      </c>
      <c r="X3315" s="47">
        <v>1</v>
      </c>
      <c r="Y3315" s="47">
        <v>1</v>
      </c>
      <c r="Z3315" s="75">
        <v>41660.364201388889</v>
      </c>
      <c r="AA3315" s="6" t="s">
        <v>433</v>
      </c>
      <c r="AB3315" s="47"/>
      <c r="AC3315" s="47" t="s">
        <v>14311</v>
      </c>
      <c r="AD3315" s="47" t="s">
        <v>14314</v>
      </c>
      <c r="AE3315" s="47"/>
      <c r="AF3315" s="6" t="s">
        <v>14315</v>
      </c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</row>
    <row r="3316" spans="1:43" s="1" customFormat="1" ht="15.75" x14ac:dyDescent="0.25">
      <c r="A3316" s="47">
        <v>3321</v>
      </c>
      <c r="B3316" s="47" t="s">
        <v>14316</v>
      </c>
      <c r="C3316" s="47" t="s">
        <v>1862</v>
      </c>
      <c r="D3316" s="69" t="s">
        <v>14279</v>
      </c>
      <c r="E3316" s="47">
        <v>2012</v>
      </c>
      <c r="F3316" s="69" t="s">
        <v>1864</v>
      </c>
      <c r="G3316" s="69" t="s">
        <v>451</v>
      </c>
      <c r="H3316" s="69" t="s">
        <v>451</v>
      </c>
      <c r="I3316" s="70">
        <v>17.88527228795299</v>
      </c>
      <c r="J3316" s="47" t="s">
        <v>430</v>
      </c>
      <c r="K3316" s="47">
        <v>9.1726863297685703</v>
      </c>
      <c r="L3316" s="71"/>
      <c r="M3316" s="47">
        <v>75</v>
      </c>
      <c r="N3316" s="48">
        <f t="shared" si="313"/>
        <v>0</v>
      </c>
      <c r="O3316" s="48">
        <f t="shared" si="308"/>
        <v>0</v>
      </c>
      <c r="P3316" s="72">
        <f t="shared" si="309"/>
        <v>0</v>
      </c>
      <c r="Q3316" s="73">
        <f t="shared" si="310"/>
        <v>0</v>
      </c>
      <c r="R3316" s="48">
        <f t="shared" si="311"/>
        <v>0</v>
      </c>
      <c r="S3316" s="74">
        <f t="shared" si="312"/>
        <v>63</v>
      </c>
      <c r="T3316" s="6"/>
      <c r="U3316" s="47" t="s">
        <v>432</v>
      </c>
      <c r="V3316" s="47">
        <v>1</v>
      </c>
      <c r="W3316" s="47">
        <v>1</v>
      </c>
      <c r="X3316" s="47">
        <v>1</v>
      </c>
      <c r="Y3316" s="47">
        <v>1</v>
      </c>
      <c r="Z3316" s="75">
        <v>41660.368761574071</v>
      </c>
      <c r="AA3316" s="6" t="s">
        <v>433</v>
      </c>
      <c r="AB3316" s="47"/>
      <c r="AC3316" s="47" t="s">
        <v>14317</v>
      </c>
      <c r="AD3316" s="47" t="s">
        <v>14318</v>
      </c>
      <c r="AE3316" s="47"/>
      <c r="AF3316" s="6" t="s">
        <v>14319</v>
      </c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</row>
    <row r="3317" spans="1:43" s="1" customFormat="1" ht="15.75" x14ac:dyDescent="0.25">
      <c r="A3317" s="47">
        <v>3322</v>
      </c>
      <c r="B3317" s="47" t="s">
        <v>14320</v>
      </c>
      <c r="C3317" s="47" t="s">
        <v>1862</v>
      </c>
      <c r="D3317" s="69" t="s">
        <v>14279</v>
      </c>
      <c r="E3317" s="47">
        <v>2012</v>
      </c>
      <c r="F3317" s="69" t="s">
        <v>1864</v>
      </c>
      <c r="G3317" s="69" t="s">
        <v>451</v>
      </c>
      <c r="H3317" s="69" t="s">
        <v>451</v>
      </c>
      <c r="I3317" s="70">
        <v>3.0394396675656501</v>
      </c>
      <c r="J3317" s="47" t="s">
        <v>430</v>
      </c>
      <c r="K3317" s="47">
        <v>9.1729819952411802</v>
      </c>
      <c r="L3317" s="71"/>
      <c r="M3317" s="47">
        <v>75</v>
      </c>
      <c r="N3317" s="48">
        <f t="shared" si="313"/>
        <v>0</v>
      </c>
      <c r="O3317" s="48">
        <f t="shared" si="308"/>
        <v>0</v>
      </c>
      <c r="P3317" s="72">
        <f t="shared" si="309"/>
        <v>0</v>
      </c>
      <c r="Q3317" s="73">
        <f t="shared" si="310"/>
        <v>0</v>
      </c>
      <c r="R3317" s="48">
        <f t="shared" si="311"/>
        <v>0</v>
      </c>
      <c r="S3317" s="74">
        <f t="shared" si="312"/>
        <v>63</v>
      </c>
      <c r="T3317" s="6"/>
      <c r="U3317" s="47" t="s">
        <v>432</v>
      </c>
      <c r="V3317" s="47">
        <v>1</v>
      </c>
      <c r="W3317" s="47">
        <v>1</v>
      </c>
      <c r="X3317" s="47">
        <v>1</v>
      </c>
      <c r="Y3317" s="47">
        <v>1</v>
      </c>
      <c r="Z3317" s="75">
        <v>41660.370405092603</v>
      </c>
      <c r="AA3317" s="6" t="s">
        <v>433</v>
      </c>
      <c r="AB3317" s="47"/>
      <c r="AC3317" s="47" t="s">
        <v>14318</v>
      </c>
      <c r="AD3317" s="47" t="s">
        <v>14321</v>
      </c>
      <c r="AE3317" s="47"/>
      <c r="AF3317" s="6" t="s">
        <v>14322</v>
      </c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</row>
    <row r="3318" spans="1:43" s="1" customFormat="1" ht="15.75" x14ac:dyDescent="0.25">
      <c r="A3318" s="47">
        <v>3323</v>
      </c>
      <c r="B3318" s="47" t="s">
        <v>14323</v>
      </c>
      <c r="C3318" s="47" t="s">
        <v>1862</v>
      </c>
      <c r="D3318" s="69" t="s">
        <v>14279</v>
      </c>
      <c r="E3318" s="47">
        <v>2012</v>
      </c>
      <c r="F3318" s="69" t="s">
        <v>1864</v>
      </c>
      <c r="G3318" s="69" t="s">
        <v>451</v>
      </c>
      <c r="H3318" s="69" t="s">
        <v>451</v>
      </c>
      <c r="I3318" s="70">
        <v>342.08643585770199</v>
      </c>
      <c r="J3318" s="47" t="s">
        <v>430</v>
      </c>
      <c r="K3318" s="47">
        <v>9.1732776607138007</v>
      </c>
      <c r="L3318" s="71"/>
      <c r="M3318" s="47">
        <v>75</v>
      </c>
      <c r="N3318" s="48">
        <f t="shared" si="313"/>
        <v>0</v>
      </c>
      <c r="O3318" s="48">
        <f t="shared" si="308"/>
        <v>0</v>
      </c>
      <c r="P3318" s="72">
        <f t="shared" si="309"/>
        <v>0</v>
      </c>
      <c r="Q3318" s="73">
        <f t="shared" si="310"/>
        <v>0</v>
      </c>
      <c r="R3318" s="48">
        <f t="shared" si="311"/>
        <v>0</v>
      </c>
      <c r="S3318" s="74">
        <f t="shared" si="312"/>
        <v>63</v>
      </c>
      <c r="T3318" s="6"/>
      <c r="U3318" s="47" t="s">
        <v>432</v>
      </c>
      <c r="V3318" s="47">
        <v>1</v>
      </c>
      <c r="W3318" s="47">
        <v>1</v>
      </c>
      <c r="X3318" s="47">
        <v>1</v>
      </c>
      <c r="Y3318" s="47">
        <v>1</v>
      </c>
      <c r="Z3318" s="75">
        <v>41660.37158564815</v>
      </c>
      <c r="AA3318" s="6" t="s">
        <v>433</v>
      </c>
      <c r="AB3318" s="47"/>
      <c r="AC3318" s="47" t="s">
        <v>14324</v>
      </c>
      <c r="AD3318" s="47" t="s">
        <v>14321</v>
      </c>
      <c r="AE3318" s="47"/>
      <c r="AF3318" s="6" t="s">
        <v>14325</v>
      </c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</row>
    <row r="3319" spans="1:43" s="1" customFormat="1" ht="15.75" x14ac:dyDescent="0.25">
      <c r="A3319" s="47">
        <v>3324</v>
      </c>
      <c r="B3319" s="47" t="s">
        <v>14326</v>
      </c>
      <c r="C3319" s="47" t="s">
        <v>1862</v>
      </c>
      <c r="D3319" s="69" t="s">
        <v>14279</v>
      </c>
      <c r="E3319" s="47">
        <v>2012</v>
      </c>
      <c r="F3319" s="69" t="s">
        <v>1864</v>
      </c>
      <c r="G3319" s="69" t="s">
        <v>451</v>
      </c>
      <c r="H3319" s="69" t="s">
        <v>451</v>
      </c>
      <c r="I3319" s="70">
        <v>32.59941842114344</v>
      </c>
      <c r="J3319" s="47" t="s">
        <v>430</v>
      </c>
      <c r="K3319" s="47">
        <v>9.1735733261864105</v>
      </c>
      <c r="L3319" s="71"/>
      <c r="M3319" s="47">
        <v>75</v>
      </c>
      <c r="N3319" s="48">
        <f t="shared" si="313"/>
        <v>0</v>
      </c>
      <c r="O3319" s="48">
        <f t="shared" si="308"/>
        <v>0</v>
      </c>
      <c r="P3319" s="72">
        <f t="shared" si="309"/>
        <v>0</v>
      </c>
      <c r="Q3319" s="73">
        <f t="shared" si="310"/>
        <v>0</v>
      </c>
      <c r="R3319" s="48">
        <f t="shared" si="311"/>
        <v>0</v>
      </c>
      <c r="S3319" s="74">
        <f t="shared" si="312"/>
        <v>63</v>
      </c>
      <c r="T3319" s="6"/>
      <c r="U3319" s="47" t="s">
        <v>432</v>
      </c>
      <c r="V3319" s="47">
        <v>1</v>
      </c>
      <c r="W3319" s="47">
        <v>1</v>
      </c>
      <c r="X3319" s="47">
        <v>1</v>
      </c>
      <c r="Y3319" s="47">
        <v>1</v>
      </c>
      <c r="Z3319" s="75">
        <v>41660.373993055553</v>
      </c>
      <c r="AA3319" s="6" t="s">
        <v>433</v>
      </c>
      <c r="AB3319" s="47"/>
      <c r="AC3319" s="47" t="s">
        <v>14327</v>
      </c>
      <c r="AD3319" s="47" t="s">
        <v>14321</v>
      </c>
      <c r="AE3319" s="47"/>
      <c r="AF3319" s="6" t="s">
        <v>14328</v>
      </c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</row>
    <row r="3320" spans="1:43" s="1" customFormat="1" ht="15.75" x14ac:dyDescent="0.25">
      <c r="A3320" s="47">
        <v>3325</v>
      </c>
      <c r="B3320" s="47" t="s">
        <v>14329</v>
      </c>
      <c r="C3320" s="47" t="s">
        <v>1862</v>
      </c>
      <c r="D3320" s="69" t="s">
        <v>14279</v>
      </c>
      <c r="E3320" s="47">
        <v>2012</v>
      </c>
      <c r="F3320" s="69" t="s">
        <v>1864</v>
      </c>
      <c r="G3320" s="69" t="s">
        <v>451</v>
      </c>
      <c r="H3320" s="69" t="s">
        <v>451</v>
      </c>
      <c r="I3320" s="70">
        <v>49.299957308295667</v>
      </c>
      <c r="J3320" s="47" t="s">
        <v>430</v>
      </c>
      <c r="K3320" s="47">
        <v>9.1738689916590292</v>
      </c>
      <c r="L3320" s="71"/>
      <c r="M3320" s="47">
        <v>75</v>
      </c>
      <c r="N3320" s="48">
        <f t="shared" si="313"/>
        <v>0</v>
      </c>
      <c r="O3320" s="48">
        <f t="shared" si="308"/>
        <v>0</v>
      </c>
      <c r="P3320" s="72">
        <f t="shared" si="309"/>
        <v>0</v>
      </c>
      <c r="Q3320" s="73">
        <f t="shared" si="310"/>
        <v>0</v>
      </c>
      <c r="R3320" s="48">
        <f t="shared" si="311"/>
        <v>0</v>
      </c>
      <c r="S3320" s="74">
        <f t="shared" si="312"/>
        <v>63</v>
      </c>
      <c r="T3320" s="6"/>
      <c r="U3320" s="47" t="s">
        <v>432</v>
      </c>
      <c r="V3320" s="47">
        <v>1</v>
      </c>
      <c r="W3320" s="47">
        <v>1</v>
      </c>
      <c r="X3320" s="47">
        <v>1</v>
      </c>
      <c r="Y3320" s="47">
        <v>1</v>
      </c>
      <c r="Z3320" s="75">
        <v>41660.375520833331</v>
      </c>
      <c r="AA3320" s="6" t="s">
        <v>433</v>
      </c>
      <c r="AB3320" s="47"/>
      <c r="AC3320" s="47" t="s">
        <v>14330</v>
      </c>
      <c r="AD3320" s="47" t="s">
        <v>14331</v>
      </c>
      <c r="AE3320" s="47"/>
      <c r="AF3320" s="6" t="s">
        <v>14332</v>
      </c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</row>
    <row r="3321" spans="1:43" s="1" customFormat="1" ht="15.75" x14ac:dyDescent="0.25">
      <c r="A3321" s="47">
        <v>3326</v>
      </c>
      <c r="B3321" s="47" t="s">
        <v>14333</v>
      </c>
      <c r="C3321" s="47" t="s">
        <v>1862</v>
      </c>
      <c r="D3321" s="69" t="s">
        <v>14279</v>
      </c>
      <c r="E3321" s="47">
        <v>2012</v>
      </c>
      <c r="F3321" s="69" t="s">
        <v>1864</v>
      </c>
      <c r="G3321" s="69" t="s">
        <v>451</v>
      </c>
      <c r="H3321" s="69" t="s">
        <v>451</v>
      </c>
      <c r="I3321" s="70">
        <v>2.9627332317742869</v>
      </c>
      <c r="J3321" s="47" t="s">
        <v>430</v>
      </c>
      <c r="K3321" s="47">
        <v>9.1741646571316409</v>
      </c>
      <c r="L3321" s="71"/>
      <c r="M3321" s="47">
        <v>75</v>
      </c>
      <c r="N3321" s="48">
        <f t="shared" si="313"/>
        <v>0</v>
      </c>
      <c r="O3321" s="48">
        <f t="shared" si="308"/>
        <v>0</v>
      </c>
      <c r="P3321" s="72">
        <f t="shared" si="309"/>
        <v>0</v>
      </c>
      <c r="Q3321" s="73">
        <f t="shared" si="310"/>
        <v>0</v>
      </c>
      <c r="R3321" s="48">
        <f t="shared" si="311"/>
        <v>0</v>
      </c>
      <c r="S3321" s="74">
        <f t="shared" si="312"/>
        <v>63</v>
      </c>
      <c r="T3321" s="6"/>
      <c r="U3321" s="47" t="s">
        <v>432</v>
      </c>
      <c r="V3321" s="47">
        <v>1</v>
      </c>
      <c r="W3321" s="47">
        <v>1</v>
      </c>
      <c r="X3321" s="47">
        <v>1</v>
      </c>
      <c r="Y3321" s="47">
        <v>1</v>
      </c>
      <c r="Z3321" s="75">
        <v>41660.375555555547</v>
      </c>
      <c r="AA3321" s="6" t="s">
        <v>433</v>
      </c>
      <c r="AB3321" s="47"/>
      <c r="AC3321" s="47" t="s">
        <v>14331</v>
      </c>
      <c r="AD3321" s="47" t="s">
        <v>14334</v>
      </c>
      <c r="AE3321" s="47"/>
      <c r="AF3321" s="6" t="s">
        <v>14335</v>
      </c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</row>
    <row r="3322" spans="1:43" s="1" customFormat="1" ht="15.75" x14ac:dyDescent="0.25">
      <c r="A3322" s="47">
        <v>3327</v>
      </c>
      <c r="B3322" s="47" t="s">
        <v>14336</v>
      </c>
      <c r="C3322" s="47" t="s">
        <v>1862</v>
      </c>
      <c r="D3322" s="69" t="s">
        <v>14279</v>
      </c>
      <c r="E3322" s="47">
        <v>2012</v>
      </c>
      <c r="F3322" s="69" t="s">
        <v>1864</v>
      </c>
      <c r="G3322" s="69" t="s">
        <v>451</v>
      </c>
      <c r="H3322" s="69" t="s">
        <v>451</v>
      </c>
      <c r="I3322" s="70">
        <v>25.873658074193241</v>
      </c>
      <c r="J3322" s="47" t="s">
        <v>430</v>
      </c>
      <c r="K3322" s="47">
        <v>9.1744603226042596</v>
      </c>
      <c r="L3322" s="71"/>
      <c r="M3322" s="47">
        <v>75</v>
      </c>
      <c r="N3322" s="48">
        <f t="shared" si="313"/>
        <v>0</v>
      </c>
      <c r="O3322" s="48">
        <f t="shared" si="308"/>
        <v>0</v>
      </c>
      <c r="P3322" s="72">
        <f t="shared" si="309"/>
        <v>0</v>
      </c>
      <c r="Q3322" s="73">
        <f t="shared" si="310"/>
        <v>0</v>
      </c>
      <c r="R3322" s="48">
        <f t="shared" si="311"/>
        <v>0</v>
      </c>
      <c r="S3322" s="74">
        <f t="shared" si="312"/>
        <v>63</v>
      </c>
      <c r="T3322" s="6"/>
      <c r="U3322" s="47" t="s">
        <v>432</v>
      </c>
      <c r="V3322" s="47">
        <v>1</v>
      </c>
      <c r="W3322" s="47">
        <v>1</v>
      </c>
      <c r="X3322" s="47">
        <v>1</v>
      </c>
      <c r="Y3322" s="47">
        <v>1</v>
      </c>
      <c r="Z3322" s="75">
        <v>41660.375787037039</v>
      </c>
      <c r="AA3322" s="6" t="s">
        <v>433</v>
      </c>
      <c r="AB3322" s="47"/>
      <c r="AC3322" s="47" t="s">
        <v>14337</v>
      </c>
      <c r="AD3322" s="47" t="s">
        <v>14338</v>
      </c>
      <c r="AE3322" s="47"/>
      <c r="AF3322" s="6" t="s">
        <v>14339</v>
      </c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</row>
    <row r="3323" spans="1:43" s="1" customFormat="1" ht="15.75" x14ac:dyDescent="0.25">
      <c r="A3323" s="47">
        <v>3328</v>
      </c>
      <c r="B3323" s="47" t="s">
        <v>14340</v>
      </c>
      <c r="C3323" s="47" t="s">
        <v>1862</v>
      </c>
      <c r="D3323" s="69" t="s">
        <v>14279</v>
      </c>
      <c r="E3323" s="47">
        <v>2012</v>
      </c>
      <c r="F3323" s="69" t="s">
        <v>1864</v>
      </c>
      <c r="G3323" s="69" t="s">
        <v>451</v>
      </c>
      <c r="H3323" s="69" t="s">
        <v>451</v>
      </c>
      <c r="I3323" s="70">
        <v>3.1681164451266648</v>
      </c>
      <c r="J3323" s="47" t="s">
        <v>430</v>
      </c>
      <c r="K3323" s="47">
        <v>9.1747559880768694</v>
      </c>
      <c r="L3323" s="71"/>
      <c r="M3323" s="47">
        <v>75</v>
      </c>
      <c r="N3323" s="48">
        <f t="shared" si="313"/>
        <v>0</v>
      </c>
      <c r="O3323" s="48">
        <f t="shared" si="308"/>
        <v>0</v>
      </c>
      <c r="P3323" s="72">
        <f t="shared" si="309"/>
        <v>0</v>
      </c>
      <c r="Q3323" s="73">
        <f t="shared" si="310"/>
        <v>0</v>
      </c>
      <c r="R3323" s="48">
        <f t="shared" si="311"/>
        <v>0</v>
      </c>
      <c r="S3323" s="74">
        <f t="shared" si="312"/>
        <v>63</v>
      </c>
      <c r="T3323" s="6"/>
      <c r="U3323" s="47" t="s">
        <v>432</v>
      </c>
      <c r="V3323" s="47">
        <v>1</v>
      </c>
      <c r="W3323" s="47">
        <v>1</v>
      </c>
      <c r="X3323" s="47">
        <v>1</v>
      </c>
      <c r="Y3323" s="47">
        <v>1</v>
      </c>
      <c r="Z3323" s="75">
        <v>41660.375821759269</v>
      </c>
      <c r="AA3323" s="6" t="s">
        <v>433</v>
      </c>
      <c r="AB3323" s="47"/>
      <c r="AC3323" s="47" t="s">
        <v>14338</v>
      </c>
      <c r="AD3323" s="47" t="s">
        <v>14341</v>
      </c>
      <c r="AE3323" s="47"/>
      <c r="AF3323" s="6" t="s">
        <v>14342</v>
      </c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</row>
    <row r="3324" spans="1:43" s="1" customFormat="1" ht="15.75" x14ac:dyDescent="0.25">
      <c r="A3324" s="47">
        <v>3329</v>
      </c>
      <c r="B3324" s="47" t="s">
        <v>14343</v>
      </c>
      <c r="C3324" s="47" t="s">
        <v>1862</v>
      </c>
      <c r="D3324" s="69" t="s">
        <v>14279</v>
      </c>
      <c r="E3324" s="47">
        <v>2012</v>
      </c>
      <c r="F3324" s="69" t="s">
        <v>1864</v>
      </c>
      <c r="G3324" s="69" t="s">
        <v>451</v>
      </c>
      <c r="H3324" s="69" t="s">
        <v>451</v>
      </c>
      <c r="I3324" s="70">
        <v>64.621759409731226</v>
      </c>
      <c r="J3324" s="47" t="s">
        <v>430</v>
      </c>
      <c r="K3324" s="47">
        <v>9.1750516535494899</v>
      </c>
      <c r="L3324" s="71"/>
      <c r="M3324" s="47">
        <v>75</v>
      </c>
      <c r="N3324" s="48">
        <f t="shared" si="313"/>
        <v>0</v>
      </c>
      <c r="O3324" s="48">
        <f t="shared" si="308"/>
        <v>0</v>
      </c>
      <c r="P3324" s="72">
        <f t="shared" si="309"/>
        <v>0</v>
      </c>
      <c r="Q3324" s="73">
        <f t="shared" si="310"/>
        <v>0</v>
      </c>
      <c r="R3324" s="48">
        <f t="shared" si="311"/>
        <v>0</v>
      </c>
      <c r="S3324" s="74">
        <f t="shared" si="312"/>
        <v>63</v>
      </c>
      <c r="T3324" s="6"/>
      <c r="U3324" s="47" t="s">
        <v>432</v>
      </c>
      <c r="V3324" s="47">
        <v>1</v>
      </c>
      <c r="W3324" s="47">
        <v>1</v>
      </c>
      <c r="X3324" s="47">
        <v>1</v>
      </c>
      <c r="Y3324" s="47">
        <v>1</v>
      </c>
      <c r="Z3324" s="75">
        <v>41660.376655092587</v>
      </c>
      <c r="AA3324" s="6" t="s">
        <v>433</v>
      </c>
      <c r="AB3324" s="47"/>
      <c r="AC3324" s="47" t="s">
        <v>14344</v>
      </c>
      <c r="AD3324" s="47" t="s">
        <v>14345</v>
      </c>
      <c r="AE3324" s="47"/>
      <c r="AF3324" s="6" t="s">
        <v>14346</v>
      </c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</row>
    <row r="3325" spans="1:43" s="1" customFormat="1" ht="15.75" x14ac:dyDescent="0.25">
      <c r="A3325" s="47">
        <v>3330</v>
      </c>
      <c r="B3325" s="47" t="s">
        <v>14347</v>
      </c>
      <c r="C3325" s="47" t="s">
        <v>1862</v>
      </c>
      <c r="D3325" s="69" t="s">
        <v>14279</v>
      </c>
      <c r="E3325" s="47">
        <v>2012</v>
      </c>
      <c r="F3325" s="69" t="s">
        <v>1864</v>
      </c>
      <c r="G3325" s="69" t="s">
        <v>451</v>
      </c>
      <c r="H3325" s="69" t="s">
        <v>451</v>
      </c>
      <c r="I3325" s="70">
        <v>4.0279814307373778</v>
      </c>
      <c r="J3325" s="47" t="s">
        <v>430</v>
      </c>
      <c r="K3325" s="47">
        <v>9.1753473190221104</v>
      </c>
      <c r="L3325" s="71"/>
      <c r="M3325" s="47">
        <v>75</v>
      </c>
      <c r="N3325" s="48">
        <f t="shared" si="313"/>
        <v>0</v>
      </c>
      <c r="O3325" s="48">
        <f t="shared" si="308"/>
        <v>0</v>
      </c>
      <c r="P3325" s="72">
        <f t="shared" si="309"/>
        <v>0</v>
      </c>
      <c r="Q3325" s="73">
        <f t="shared" si="310"/>
        <v>0</v>
      </c>
      <c r="R3325" s="48">
        <f t="shared" si="311"/>
        <v>0</v>
      </c>
      <c r="S3325" s="74">
        <f t="shared" si="312"/>
        <v>63</v>
      </c>
      <c r="T3325" s="6"/>
      <c r="U3325" s="47" t="s">
        <v>432</v>
      </c>
      <c r="V3325" s="47">
        <v>1</v>
      </c>
      <c r="W3325" s="47">
        <v>1</v>
      </c>
      <c r="X3325" s="47">
        <v>1</v>
      </c>
      <c r="Y3325" s="47">
        <v>1</v>
      </c>
      <c r="Z3325" s="75">
        <v>41660.376701388886</v>
      </c>
      <c r="AA3325" s="6" t="s">
        <v>433</v>
      </c>
      <c r="AB3325" s="47"/>
      <c r="AC3325" s="47" t="s">
        <v>14345</v>
      </c>
      <c r="AD3325" s="47" t="s">
        <v>14348</v>
      </c>
      <c r="AE3325" s="47"/>
      <c r="AF3325" s="6" t="s">
        <v>14349</v>
      </c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</row>
    <row r="3326" spans="1:43" s="1" customFormat="1" ht="15.75" x14ac:dyDescent="0.25">
      <c r="A3326" s="47">
        <v>3331</v>
      </c>
      <c r="B3326" s="47" t="s">
        <v>14350</v>
      </c>
      <c r="C3326" s="47" t="s">
        <v>1862</v>
      </c>
      <c r="D3326" s="69" t="s">
        <v>14279</v>
      </c>
      <c r="E3326" s="47">
        <v>2012</v>
      </c>
      <c r="F3326" s="69" t="s">
        <v>1864</v>
      </c>
      <c r="G3326" s="69" t="s">
        <v>451</v>
      </c>
      <c r="H3326" s="69" t="s">
        <v>451</v>
      </c>
      <c r="I3326" s="70">
        <v>3.154173410619173</v>
      </c>
      <c r="J3326" s="47" t="s">
        <v>430</v>
      </c>
      <c r="K3326" s="47">
        <v>9.1756429844947203</v>
      </c>
      <c r="L3326" s="71"/>
      <c r="M3326" s="47">
        <v>75</v>
      </c>
      <c r="N3326" s="48">
        <f t="shared" si="313"/>
        <v>0</v>
      </c>
      <c r="O3326" s="48">
        <f t="shared" si="308"/>
        <v>0</v>
      </c>
      <c r="P3326" s="72">
        <f t="shared" si="309"/>
        <v>0</v>
      </c>
      <c r="Q3326" s="73">
        <f t="shared" si="310"/>
        <v>0</v>
      </c>
      <c r="R3326" s="48">
        <f t="shared" si="311"/>
        <v>0</v>
      </c>
      <c r="S3326" s="74">
        <f t="shared" si="312"/>
        <v>63</v>
      </c>
      <c r="T3326" s="6"/>
      <c r="U3326" s="47" t="s">
        <v>432</v>
      </c>
      <c r="V3326" s="47">
        <v>1</v>
      </c>
      <c r="W3326" s="47">
        <v>1</v>
      </c>
      <c r="X3326" s="47">
        <v>1</v>
      </c>
      <c r="Y3326" s="47">
        <v>1</v>
      </c>
      <c r="Z3326" s="75">
        <v>41660.381018518521</v>
      </c>
      <c r="AA3326" s="6" t="s">
        <v>433</v>
      </c>
      <c r="AB3326" s="47"/>
      <c r="AC3326" s="47" t="s">
        <v>14348</v>
      </c>
      <c r="AD3326" s="47" t="s">
        <v>14351</v>
      </c>
      <c r="AE3326" s="47"/>
      <c r="AF3326" s="6" t="s">
        <v>14352</v>
      </c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</row>
    <row r="3327" spans="1:43" s="1" customFormat="1" ht="15.75" x14ac:dyDescent="0.25">
      <c r="A3327" s="47">
        <v>3332</v>
      </c>
      <c r="B3327" s="47" t="s">
        <v>14353</v>
      </c>
      <c r="C3327" s="47" t="s">
        <v>1862</v>
      </c>
      <c r="D3327" s="69" t="s">
        <v>14279</v>
      </c>
      <c r="E3327" s="47">
        <v>2012</v>
      </c>
      <c r="F3327" s="69" t="s">
        <v>1864</v>
      </c>
      <c r="G3327" s="69" t="s">
        <v>451</v>
      </c>
      <c r="H3327" s="69" t="s">
        <v>451</v>
      </c>
      <c r="I3327" s="70">
        <v>84.359172856014283</v>
      </c>
      <c r="J3327" s="47" t="s">
        <v>430</v>
      </c>
      <c r="K3327" s="47">
        <v>9.1759386499673408</v>
      </c>
      <c r="L3327" s="71"/>
      <c r="M3327" s="47">
        <v>75</v>
      </c>
      <c r="N3327" s="48">
        <f t="shared" si="313"/>
        <v>0</v>
      </c>
      <c r="O3327" s="48">
        <f t="shared" si="308"/>
        <v>0</v>
      </c>
      <c r="P3327" s="72">
        <f t="shared" si="309"/>
        <v>0</v>
      </c>
      <c r="Q3327" s="73">
        <f t="shared" si="310"/>
        <v>0</v>
      </c>
      <c r="R3327" s="48">
        <f t="shared" si="311"/>
        <v>0</v>
      </c>
      <c r="S3327" s="74">
        <f t="shared" si="312"/>
        <v>63</v>
      </c>
      <c r="T3327" s="6"/>
      <c r="U3327" s="47" t="s">
        <v>432</v>
      </c>
      <c r="V3327" s="47">
        <v>1</v>
      </c>
      <c r="W3327" s="47">
        <v>1</v>
      </c>
      <c r="X3327" s="47">
        <v>1</v>
      </c>
      <c r="Y3327" s="47">
        <v>1</v>
      </c>
      <c r="Z3327" s="75">
        <v>41660.381111111114</v>
      </c>
      <c r="AA3327" s="6" t="s">
        <v>433</v>
      </c>
      <c r="AB3327" s="47"/>
      <c r="AC3327" s="47" t="s">
        <v>14351</v>
      </c>
      <c r="AD3327" s="47" t="s">
        <v>14354</v>
      </c>
      <c r="AE3327" s="47"/>
      <c r="AF3327" s="6" t="s">
        <v>14355</v>
      </c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</row>
    <row r="3328" spans="1:43" s="1" customFormat="1" ht="15.75" x14ac:dyDescent="0.25">
      <c r="A3328" s="47">
        <v>3333</v>
      </c>
      <c r="B3328" s="47" t="s">
        <v>14356</v>
      </c>
      <c r="C3328" s="47" t="s">
        <v>1862</v>
      </c>
      <c r="D3328" s="69" t="s">
        <v>14279</v>
      </c>
      <c r="E3328" s="47">
        <v>2012</v>
      </c>
      <c r="F3328" s="69" t="s">
        <v>1864</v>
      </c>
      <c r="G3328" s="69" t="s">
        <v>451</v>
      </c>
      <c r="H3328" s="69" t="s">
        <v>451</v>
      </c>
      <c r="I3328" s="70">
        <v>7.2079592585588763</v>
      </c>
      <c r="J3328" s="47" t="s">
        <v>430</v>
      </c>
      <c r="K3328" s="47">
        <v>9.1762343154399506</v>
      </c>
      <c r="L3328" s="71"/>
      <c r="M3328" s="47">
        <v>75</v>
      </c>
      <c r="N3328" s="48">
        <f t="shared" si="313"/>
        <v>0</v>
      </c>
      <c r="O3328" s="48">
        <f t="shared" si="308"/>
        <v>0</v>
      </c>
      <c r="P3328" s="72">
        <f t="shared" si="309"/>
        <v>0</v>
      </c>
      <c r="Q3328" s="73">
        <f t="shared" si="310"/>
        <v>0</v>
      </c>
      <c r="R3328" s="48">
        <f t="shared" si="311"/>
        <v>0</v>
      </c>
      <c r="S3328" s="74">
        <f t="shared" si="312"/>
        <v>63</v>
      </c>
      <c r="T3328" s="6"/>
      <c r="U3328" s="47" t="s">
        <v>432</v>
      </c>
      <c r="V3328" s="47">
        <v>1</v>
      </c>
      <c r="W3328" s="47">
        <v>1</v>
      </c>
      <c r="X3328" s="47">
        <v>1</v>
      </c>
      <c r="Y3328" s="47">
        <v>1</v>
      </c>
      <c r="Z3328" s="75">
        <v>41660.385416666657</v>
      </c>
      <c r="AA3328" s="6" t="s">
        <v>433</v>
      </c>
      <c r="AB3328" s="47"/>
      <c r="AC3328" s="47" t="s">
        <v>14357</v>
      </c>
      <c r="AD3328" s="47" t="s">
        <v>14358</v>
      </c>
      <c r="AE3328" s="47"/>
      <c r="AF3328" s="6" t="s">
        <v>14359</v>
      </c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</row>
    <row r="3329" spans="1:43" s="1" customFormat="1" ht="15.75" x14ac:dyDescent="0.25">
      <c r="A3329" s="47">
        <v>3334</v>
      </c>
      <c r="B3329" s="47" t="s">
        <v>14360</v>
      </c>
      <c r="C3329" s="47" t="s">
        <v>1862</v>
      </c>
      <c r="D3329" s="69" t="s">
        <v>14279</v>
      </c>
      <c r="E3329" s="47">
        <v>2012</v>
      </c>
      <c r="F3329" s="69" t="s">
        <v>1864</v>
      </c>
      <c r="G3329" s="69" t="s">
        <v>451</v>
      </c>
      <c r="H3329" s="69" t="s">
        <v>451</v>
      </c>
      <c r="I3329" s="70">
        <v>87.747974966380568</v>
      </c>
      <c r="J3329" s="47" t="s">
        <v>430</v>
      </c>
      <c r="K3329" s="47">
        <v>9.1765299809125693</v>
      </c>
      <c r="L3329" s="71"/>
      <c r="M3329" s="47">
        <v>75</v>
      </c>
      <c r="N3329" s="48">
        <f t="shared" si="313"/>
        <v>0</v>
      </c>
      <c r="O3329" s="48">
        <f t="shared" si="308"/>
        <v>0</v>
      </c>
      <c r="P3329" s="72">
        <f t="shared" si="309"/>
        <v>0</v>
      </c>
      <c r="Q3329" s="73">
        <f t="shared" si="310"/>
        <v>0</v>
      </c>
      <c r="R3329" s="48">
        <f t="shared" si="311"/>
        <v>0</v>
      </c>
      <c r="S3329" s="74">
        <f t="shared" si="312"/>
        <v>63</v>
      </c>
      <c r="T3329" s="6"/>
      <c r="U3329" s="47" t="s">
        <v>432</v>
      </c>
      <c r="V3329" s="47">
        <v>1</v>
      </c>
      <c r="W3329" s="47">
        <v>1</v>
      </c>
      <c r="X3329" s="47">
        <v>1</v>
      </c>
      <c r="Y3329" s="47">
        <v>1</v>
      </c>
      <c r="Z3329" s="75">
        <v>41660.386087962957</v>
      </c>
      <c r="AA3329" s="6" t="s">
        <v>433</v>
      </c>
      <c r="AB3329" s="47"/>
      <c r="AC3329" s="47" t="s">
        <v>14358</v>
      </c>
      <c r="AD3329" s="47" t="s">
        <v>14361</v>
      </c>
      <c r="AE3329" s="47"/>
      <c r="AF3329" s="6" t="s">
        <v>14362</v>
      </c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</row>
    <row r="3330" spans="1:43" s="1" customFormat="1" ht="15.75" x14ac:dyDescent="0.25">
      <c r="A3330" s="47">
        <v>3335</v>
      </c>
      <c r="B3330" s="47" t="s">
        <v>14363</v>
      </c>
      <c r="C3330" s="47" t="s">
        <v>1862</v>
      </c>
      <c r="D3330" s="69" t="s">
        <v>14279</v>
      </c>
      <c r="E3330" s="47">
        <v>2012</v>
      </c>
      <c r="F3330" s="69" t="s">
        <v>1864</v>
      </c>
      <c r="G3330" s="69" t="s">
        <v>451</v>
      </c>
      <c r="H3330" s="69" t="s">
        <v>451</v>
      </c>
      <c r="I3330" s="70">
        <v>49.348262285391279</v>
      </c>
      <c r="J3330" s="47" t="s">
        <v>430</v>
      </c>
      <c r="K3330" s="47">
        <v>9.1768256463851792</v>
      </c>
      <c r="L3330" s="71"/>
      <c r="M3330" s="47">
        <v>75</v>
      </c>
      <c r="N3330" s="48">
        <f t="shared" si="313"/>
        <v>0</v>
      </c>
      <c r="O3330" s="48">
        <f t="shared" si="308"/>
        <v>0</v>
      </c>
      <c r="P3330" s="72">
        <f t="shared" si="309"/>
        <v>0</v>
      </c>
      <c r="Q3330" s="73">
        <f t="shared" si="310"/>
        <v>0</v>
      </c>
      <c r="R3330" s="48">
        <f t="shared" si="311"/>
        <v>0</v>
      </c>
      <c r="S3330" s="74">
        <f t="shared" si="312"/>
        <v>63</v>
      </c>
      <c r="T3330" s="6"/>
      <c r="U3330" s="47" t="s">
        <v>432</v>
      </c>
      <c r="V3330" s="47">
        <v>1</v>
      </c>
      <c r="W3330" s="47">
        <v>1</v>
      </c>
      <c r="X3330" s="47">
        <v>1</v>
      </c>
      <c r="Y3330" s="47">
        <v>1</v>
      </c>
      <c r="Z3330" s="75">
        <v>41660.386145833327</v>
      </c>
      <c r="AA3330" s="6" t="s">
        <v>433</v>
      </c>
      <c r="AB3330" s="47"/>
      <c r="AC3330" s="47" t="s">
        <v>14361</v>
      </c>
      <c r="AD3330" s="47" t="s">
        <v>14364</v>
      </c>
      <c r="AE3330" s="47"/>
      <c r="AF3330" s="6" t="s">
        <v>14365</v>
      </c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</row>
    <row r="3331" spans="1:43" s="1" customFormat="1" ht="15.75" x14ac:dyDescent="0.25">
      <c r="A3331" s="47">
        <v>3336</v>
      </c>
      <c r="B3331" s="47" t="s">
        <v>14366</v>
      </c>
      <c r="C3331" s="47" t="s">
        <v>1862</v>
      </c>
      <c r="D3331" s="69" t="s">
        <v>14279</v>
      </c>
      <c r="E3331" s="47">
        <v>2012</v>
      </c>
      <c r="F3331" s="69" t="s">
        <v>1864</v>
      </c>
      <c r="G3331" s="69" t="s">
        <v>451</v>
      </c>
      <c r="H3331" s="69" t="s">
        <v>451</v>
      </c>
      <c r="I3331" s="70">
        <v>185.1241977531368</v>
      </c>
      <c r="J3331" s="47" t="s">
        <v>430</v>
      </c>
      <c r="K3331" s="47">
        <v>9.1771213118577997</v>
      </c>
      <c r="L3331" s="71"/>
      <c r="M3331" s="47">
        <v>75</v>
      </c>
      <c r="N3331" s="48">
        <f t="shared" si="313"/>
        <v>0</v>
      </c>
      <c r="O3331" s="48">
        <f t="shared" si="308"/>
        <v>0</v>
      </c>
      <c r="P3331" s="72">
        <f t="shared" si="309"/>
        <v>0</v>
      </c>
      <c r="Q3331" s="73">
        <f t="shared" si="310"/>
        <v>0</v>
      </c>
      <c r="R3331" s="48">
        <f t="shared" si="311"/>
        <v>0</v>
      </c>
      <c r="S3331" s="74">
        <f t="shared" si="312"/>
        <v>63</v>
      </c>
      <c r="T3331" s="6"/>
      <c r="U3331" s="47" t="s">
        <v>432</v>
      </c>
      <c r="V3331" s="47">
        <v>1</v>
      </c>
      <c r="W3331" s="47">
        <v>1</v>
      </c>
      <c r="X3331" s="47">
        <v>1</v>
      </c>
      <c r="Y3331" s="47">
        <v>1</v>
      </c>
      <c r="Z3331" s="75">
        <v>41660.386238425926</v>
      </c>
      <c r="AA3331" s="6" t="s">
        <v>433</v>
      </c>
      <c r="AB3331" s="47"/>
      <c r="AC3331" s="47" t="s">
        <v>14364</v>
      </c>
      <c r="AD3331" s="47" t="s">
        <v>14354</v>
      </c>
      <c r="AE3331" s="47"/>
      <c r="AF3331" s="6" t="s">
        <v>14367</v>
      </c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</row>
    <row r="3332" spans="1:43" s="1" customFormat="1" ht="15.75" x14ac:dyDescent="0.25">
      <c r="A3332" s="47">
        <v>3337</v>
      </c>
      <c r="B3332" s="47" t="s">
        <v>14368</v>
      </c>
      <c r="C3332" s="47" t="s">
        <v>1862</v>
      </c>
      <c r="D3332" s="69" t="s">
        <v>14279</v>
      </c>
      <c r="E3332" s="47">
        <v>2012</v>
      </c>
      <c r="F3332" s="69" t="s">
        <v>1864</v>
      </c>
      <c r="G3332" s="69" t="s">
        <v>451</v>
      </c>
      <c r="H3332" s="69" t="s">
        <v>451</v>
      </c>
      <c r="I3332" s="70">
        <v>116.39088414698671</v>
      </c>
      <c r="J3332" s="47" t="s">
        <v>430</v>
      </c>
      <c r="K3332" s="47">
        <v>9.1774169773304095</v>
      </c>
      <c r="L3332" s="71"/>
      <c r="M3332" s="47">
        <v>75</v>
      </c>
      <c r="N3332" s="48">
        <f t="shared" si="313"/>
        <v>0</v>
      </c>
      <c r="O3332" s="48">
        <f t="shared" si="308"/>
        <v>0</v>
      </c>
      <c r="P3332" s="72">
        <f t="shared" si="309"/>
        <v>0</v>
      </c>
      <c r="Q3332" s="73">
        <f t="shared" si="310"/>
        <v>0</v>
      </c>
      <c r="R3332" s="48">
        <f t="shared" si="311"/>
        <v>0</v>
      </c>
      <c r="S3332" s="74">
        <f t="shared" si="312"/>
        <v>63</v>
      </c>
      <c r="T3332" s="6"/>
      <c r="U3332" s="47" t="s">
        <v>432</v>
      </c>
      <c r="V3332" s="47">
        <v>1</v>
      </c>
      <c r="W3332" s="47">
        <v>1</v>
      </c>
      <c r="X3332" s="47">
        <v>1</v>
      </c>
      <c r="Y3332" s="47">
        <v>1</v>
      </c>
      <c r="Z3332" s="75">
        <v>41660.386342592603</v>
      </c>
      <c r="AA3332" s="6" t="s">
        <v>433</v>
      </c>
      <c r="AB3332" s="47"/>
      <c r="AC3332" s="47" t="s">
        <v>14354</v>
      </c>
      <c r="AD3332" s="47" t="s">
        <v>14334</v>
      </c>
      <c r="AE3332" s="47"/>
      <c r="AF3332" s="6" t="s">
        <v>14369</v>
      </c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</row>
    <row r="3333" spans="1:43" s="1" customFormat="1" ht="15.75" x14ac:dyDescent="0.25">
      <c r="A3333" s="47">
        <v>3338</v>
      </c>
      <c r="B3333" s="47" t="s">
        <v>14370</v>
      </c>
      <c r="C3333" s="47" t="s">
        <v>1862</v>
      </c>
      <c r="D3333" s="69" t="s">
        <v>14279</v>
      </c>
      <c r="E3333" s="47">
        <v>2012</v>
      </c>
      <c r="F3333" s="69" t="s">
        <v>1864</v>
      </c>
      <c r="G3333" s="69" t="s">
        <v>451</v>
      </c>
      <c r="H3333" s="69" t="s">
        <v>451</v>
      </c>
      <c r="I3333" s="70">
        <v>208.94691387551731</v>
      </c>
      <c r="J3333" s="47" t="s">
        <v>430</v>
      </c>
      <c r="K3333" s="47">
        <v>9.17771264280303</v>
      </c>
      <c r="L3333" s="71"/>
      <c r="M3333" s="47">
        <v>75</v>
      </c>
      <c r="N3333" s="48">
        <f t="shared" si="313"/>
        <v>0</v>
      </c>
      <c r="O3333" s="48">
        <f t="shared" si="308"/>
        <v>0</v>
      </c>
      <c r="P3333" s="72">
        <f t="shared" si="309"/>
        <v>0</v>
      </c>
      <c r="Q3333" s="73">
        <f t="shared" si="310"/>
        <v>0</v>
      </c>
      <c r="R3333" s="48">
        <f t="shared" si="311"/>
        <v>0</v>
      </c>
      <c r="S3333" s="74">
        <f t="shared" si="312"/>
        <v>63</v>
      </c>
      <c r="T3333" s="6"/>
      <c r="U3333" s="47" t="s">
        <v>432</v>
      </c>
      <c r="V3333" s="47">
        <v>1</v>
      </c>
      <c r="W3333" s="47">
        <v>1</v>
      </c>
      <c r="X3333" s="47">
        <v>1</v>
      </c>
      <c r="Y3333" s="47">
        <v>1</v>
      </c>
      <c r="Z3333" s="75">
        <v>41660.386469907397</v>
      </c>
      <c r="AA3333" s="6" t="s">
        <v>433</v>
      </c>
      <c r="AB3333" s="47"/>
      <c r="AC3333" s="47" t="s">
        <v>14334</v>
      </c>
      <c r="AD3333" s="47" t="s">
        <v>14341</v>
      </c>
      <c r="AE3333" s="47"/>
      <c r="AF3333" s="6" t="s">
        <v>14371</v>
      </c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</row>
    <row r="3334" spans="1:43" s="1" customFormat="1" ht="15.75" x14ac:dyDescent="0.25">
      <c r="A3334" s="47">
        <v>3339</v>
      </c>
      <c r="B3334" s="47" t="s">
        <v>14372</v>
      </c>
      <c r="C3334" s="47" t="s">
        <v>1862</v>
      </c>
      <c r="D3334" s="69" t="s">
        <v>14279</v>
      </c>
      <c r="E3334" s="47">
        <v>2012</v>
      </c>
      <c r="F3334" s="69" t="s">
        <v>1864</v>
      </c>
      <c r="G3334" s="69" t="s">
        <v>451</v>
      </c>
      <c r="H3334" s="69" t="s">
        <v>451</v>
      </c>
      <c r="I3334" s="70">
        <v>178.3567515426063</v>
      </c>
      <c r="J3334" s="47" t="s">
        <v>430</v>
      </c>
      <c r="K3334" s="47">
        <v>9.1780083082756398</v>
      </c>
      <c r="L3334" s="71"/>
      <c r="M3334" s="47">
        <v>75</v>
      </c>
      <c r="N3334" s="48">
        <f t="shared" si="313"/>
        <v>0</v>
      </c>
      <c r="O3334" s="48">
        <f t="shared" ref="O3334:O3397" si="314">N3334*I3334</f>
        <v>0</v>
      </c>
      <c r="P3334" s="72">
        <f t="shared" ref="P3334:P3397" si="315">O3334*0.1</f>
        <v>0</v>
      </c>
      <c r="Q3334" s="73">
        <f t="shared" ref="Q3334:Q3397" si="316">SUM(O3334:P3334)*0.15</f>
        <v>0</v>
      </c>
      <c r="R3334" s="48">
        <f t="shared" ref="R3334:R3397" si="317">SUM(O3334:Q3334)</f>
        <v>0</v>
      </c>
      <c r="S3334" s="74">
        <f t="shared" si="312"/>
        <v>63</v>
      </c>
      <c r="T3334" s="6"/>
      <c r="U3334" s="47" t="s">
        <v>432</v>
      </c>
      <c r="V3334" s="47">
        <v>1</v>
      </c>
      <c r="W3334" s="47">
        <v>1</v>
      </c>
      <c r="X3334" s="47">
        <v>1</v>
      </c>
      <c r="Y3334" s="47">
        <v>1</v>
      </c>
      <c r="Z3334" s="75">
        <v>41660.386550925927</v>
      </c>
      <c r="AA3334" s="6" t="s">
        <v>433</v>
      </c>
      <c r="AB3334" s="47"/>
      <c r="AC3334" s="47" t="s">
        <v>14341</v>
      </c>
      <c r="AD3334" s="47" t="s">
        <v>14324</v>
      </c>
      <c r="AE3334" s="47"/>
      <c r="AF3334" s="6" t="s">
        <v>14373</v>
      </c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</row>
    <row r="3335" spans="1:43" s="1" customFormat="1" ht="15.75" x14ac:dyDescent="0.25">
      <c r="A3335" s="47">
        <v>3340</v>
      </c>
      <c r="B3335" s="47" t="s">
        <v>14374</v>
      </c>
      <c r="C3335" s="47" t="s">
        <v>1920</v>
      </c>
      <c r="D3335" s="69" t="s">
        <v>14375</v>
      </c>
      <c r="E3335" s="47">
        <v>2013</v>
      </c>
      <c r="F3335" s="69" t="s">
        <v>2577</v>
      </c>
      <c r="G3335" s="69" t="s">
        <v>451</v>
      </c>
      <c r="H3335" s="69" t="s">
        <v>451</v>
      </c>
      <c r="I3335" s="70">
        <v>4.6209215096454237</v>
      </c>
      <c r="J3335" s="47" t="s">
        <v>430</v>
      </c>
      <c r="K3335" s="47">
        <v>9.1783039737482603</v>
      </c>
      <c r="L3335" s="71"/>
      <c r="M3335" s="47">
        <v>75</v>
      </c>
      <c r="N3335" s="48">
        <f t="shared" si="313"/>
        <v>0</v>
      </c>
      <c r="O3335" s="48">
        <f t="shared" si="314"/>
        <v>0</v>
      </c>
      <c r="P3335" s="72">
        <f t="shared" si="315"/>
        <v>0</v>
      </c>
      <c r="Q3335" s="73">
        <f t="shared" si="316"/>
        <v>0</v>
      </c>
      <c r="R3335" s="48">
        <f t="shared" si="317"/>
        <v>0</v>
      </c>
      <c r="S3335" s="74">
        <f t="shared" ref="S3335:S3398" si="318">M3335-ABS($I$2-E3335)</f>
        <v>64</v>
      </c>
      <c r="T3335" s="6"/>
      <c r="U3335" s="47" t="s">
        <v>432</v>
      </c>
      <c r="V3335" s="47">
        <v>1</v>
      </c>
      <c r="W3335" s="47">
        <v>1</v>
      </c>
      <c r="X3335" s="47">
        <v>1</v>
      </c>
      <c r="Y3335" s="47">
        <v>1</v>
      </c>
      <c r="Z3335" s="75">
        <v>41694.377476851849</v>
      </c>
      <c r="AA3335" s="6" t="s">
        <v>433</v>
      </c>
      <c r="AB3335" s="47"/>
      <c r="AC3335" s="47" t="s">
        <v>14376</v>
      </c>
      <c r="AD3335" s="47" t="s">
        <v>14377</v>
      </c>
      <c r="AE3335" s="47"/>
      <c r="AF3335" s="6" t="s">
        <v>14378</v>
      </c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</row>
    <row r="3336" spans="1:43" s="1" customFormat="1" ht="15.75" x14ac:dyDescent="0.25">
      <c r="A3336" s="47">
        <v>3341</v>
      </c>
      <c r="B3336" s="47" t="s">
        <v>14379</v>
      </c>
      <c r="C3336" s="47" t="s">
        <v>1920</v>
      </c>
      <c r="D3336" s="69" t="s">
        <v>14375</v>
      </c>
      <c r="E3336" s="47">
        <v>2013</v>
      </c>
      <c r="F3336" s="69" t="s">
        <v>2577</v>
      </c>
      <c r="G3336" s="69" t="s">
        <v>451</v>
      </c>
      <c r="H3336" s="69" t="s">
        <v>451</v>
      </c>
      <c r="I3336" s="70">
        <v>73.538403536303306</v>
      </c>
      <c r="J3336" s="47" t="s">
        <v>430</v>
      </c>
      <c r="K3336" s="47">
        <v>9.1785996392208702</v>
      </c>
      <c r="L3336" s="71"/>
      <c r="M3336" s="47">
        <v>75</v>
      </c>
      <c r="N3336" s="48">
        <f t="shared" si="313"/>
        <v>0</v>
      </c>
      <c r="O3336" s="48">
        <f t="shared" si="314"/>
        <v>0</v>
      </c>
      <c r="P3336" s="72">
        <f t="shared" si="315"/>
        <v>0</v>
      </c>
      <c r="Q3336" s="73">
        <f t="shared" si="316"/>
        <v>0</v>
      </c>
      <c r="R3336" s="48">
        <f t="shared" si="317"/>
        <v>0</v>
      </c>
      <c r="S3336" s="74">
        <f t="shared" si="318"/>
        <v>64</v>
      </c>
      <c r="T3336" s="6"/>
      <c r="U3336" s="47" t="s">
        <v>432</v>
      </c>
      <c r="V3336" s="47">
        <v>1</v>
      </c>
      <c r="W3336" s="47">
        <v>1</v>
      </c>
      <c r="X3336" s="47">
        <v>1</v>
      </c>
      <c r="Y3336" s="47">
        <v>1</v>
      </c>
      <c r="Z3336" s="75">
        <v>41694.377893518518</v>
      </c>
      <c r="AA3336" s="6" t="s">
        <v>433</v>
      </c>
      <c r="AB3336" s="47"/>
      <c r="AC3336" s="47" t="s">
        <v>14377</v>
      </c>
      <c r="AD3336" s="47" t="s">
        <v>14380</v>
      </c>
      <c r="AE3336" s="47"/>
      <c r="AF3336" s="6" t="s">
        <v>14381</v>
      </c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</row>
    <row r="3337" spans="1:43" s="1" customFormat="1" ht="15.75" x14ac:dyDescent="0.25">
      <c r="A3337" s="47">
        <v>3342</v>
      </c>
      <c r="B3337" s="47" t="s">
        <v>14382</v>
      </c>
      <c r="C3337" s="47" t="s">
        <v>1920</v>
      </c>
      <c r="D3337" s="69" t="s">
        <v>14375</v>
      </c>
      <c r="E3337" s="47">
        <v>2013</v>
      </c>
      <c r="F3337" s="69" t="s">
        <v>2577</v>
      </c>
      <c r="G3337" s="69" t="s">
        <v>451</v>
      </c>
      <c r="H3337" s="69" t="s">
        <v>451</v>
      </c>
      <c r="I3337" s="70">
        <v>88.590264287403869</v>
      </c>
      <c r="J3337" s="47" t="s">
        <v>430</v>
      </c>
      <c r="K3337" s="47">
        <v>9.1788953046934907</v>
      </c>
      <c r="L3337" s="71"/>
      <c r="M3337" s="47">
        <v>75</v>
      </c>
      <c r="N3337" s="48">
        <f t="shared" si="313"/>
        <v>0</v>
      </c>
      <c r="O3337" s="48">
        <f t="shared" si="314"/>
        <v>0</v>
      </c>
      <c r="P3337" s="72">
        <f t="shared" si="315"/>
        <v>0</v>
      </c>
      <c r="Q3337" s="73">
        <f t="shared" si="316"/>
        <v>0</v>
      </c>
      <c r="R3337" s="48">
        <f t="shared" si="317"/>
        <v>0</v>
      </c>
      <c r="S3337" s="74">
        <f t="shared" si="318"/>
        <v>64</v>
      </c>
      <c r="T3337" s="6"/>
      <c r="U3337" s="47" t="s">
        <v>432</v>
      </c>
      <c r="V3337" s="47">
        <v>1</v>
      </c>
      <c r="W3337" s="47">
        <v>1</v>
      </c>
      <c r="X3337" s="47">
        <v>1</v>
      </c>
      <c r="Y3337" s="47">
        <v>1</v>
      </c>
      <c r="Z3337" s="75">
        <v>41694.377962962957</v>
      </c>
      <c r="AA3337" s="6" t="s">
        <v>433</v>
      </c>
      <c r="AB3337" s="47"/>
      <c r="AC3337" s="47" t="s">
        <v>14380</v>
      </c>
      <c r="AD3337" s="47" t="s">
        <v>14383</v>
      </c>
      <c r="AE3337" s="47"/>
      <c r="AF3337" s="6" t="s">
        <v>14384</v>
      </c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</row>
    <row r="3338" spans="1:43" s="1" customFormat="1" ht="15.75" x14ac:dyDescent="0.25">
      <c r="A3338" s="47">
        <v>3343</v>
      </c>
      <c r="B3338" s="47" t="s">
        <v>14385</v>
      </c>
      <c r="C3338" s="47" t="s">
        <v>1920</v>
      </c>
      <c r="D3338" s="69" t="s">
        <v>14375</v>
      </c>
      <c r="E3338" s="47">
        <v>2013</v>
      </c>
      <c r="F3338" s="69" t="s">
        <v>2577</v>
      </c>
      <c r="G3338" s="69" t="s">
        <v>451</v>
      </c>
      <c r="H3338" s="69" t="s">
        <v>451</v>
      </c>
      <c r="I3338" s="70">
        <v>40.000014244724547</v>
      </c>
      <c r="J3338" s="47" t="s">
        <v>430</v>
      </c>
      <c r="K3338" s="47">
        <v>9.1791909701661005</v>
      </c>
      <c r="L3338" s="71"/>
      <c r="M3338" s="47">
        <v>75</v>
      </c>
      <c r="N3338" s="48">
        <f t="shared" si="313"/>
        <v>0</v>
      </c>
      <c r="O3338" s="48">
        <f t="shared" si="314"/>
        <v>0</v>
      </c>
      <c r="P3338" s="72">
        <f t="shared" si="315"/>
        <v>0</v>
      </c>
      <c r="Q3338" s="73">
        <f t="shared" si="316"/>
        <v>0</v>
      </c>
      <c r="R3338" s="48">
        <f t="shared" si="317"/>
        <v>0</v>
      </c>
      <c r="S3338" s="74">
        <f t="shared" si="318"/>
        <v>64</v>
      </c>
      <c r="T3338" s="6"/>
      <c r="U3338" s="47" t="s">
        <v>432</v>
      </c>
      <c r="V3338" s="47">
        <v>1</v>
      </c>
      <c r="W3338" s="47">
        <v>1</v>
      </c>
      <c r="X3338" s="47">
        <v>1</v>
      </c>
      <c r="Y3338" s="47">
        <v>1</v>
      </c>
      <c r="Z3338" s="75">
        <v>41694.37804398148</v>
      </c>
      <c r="AA3338" s="6" t="s">
        <v>433</v>
      </c>
      <c r="AB3338" s="47"/>
      <c r="AC3338" s="47" t="s">
        <v>14383</v>
      </c>
      <c r="AD3338" s="47" t="s">
        <v>14386</v>
      </c>
      <c r="AE3338" s="47"/>
      <c r="AF3338" s="6" t="s">
        <v>14387</v>
      </c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</row>
    <row r="3339" spans="1:43" s="1" customFormat="1" ht="15.75" x14ac:dyDescent="0.25">
      <c r="A3339" s="47">
        <v>3344</v>
      </c>
      <c r="B3339" s="47" t="s">
        <v>14388</v>
      </c>
      <c r="C3339" s="47" t="s">
        <v>1920</v>
      </c>
      <c r="D3339" s="69" t="s">
        <v>14375</v>
      </c>
      <c r="E3339" s="47">
        <v>2013</v>
      </c>
      <c r="F3339" s="69" t="s">
        <v>2577</v>
      </c>
      <c r="G3339" s="69" t="s">
        <v>451</v>
      </c>
      <c r="H3339" s="69" t="s">
        <v>451</v>
      </c>
      <c r="I3339" s="70">
        <v>4.9846964880306901</v>
      </c>
      <c r="J3339" s="47" t="s">
        <v>430</v>
      </c>
      <c r="K3339" s="47">
        <v>9.1794866356387192</v>
      </c>
      <c r="L3339" s="71"/>
      <c r="M3339" s="47">
        <v>75</v>
      </c>
      <c r="N3339" s="48">
        <f t="shared" si="313"/>
        <v>0</v>
      </c>
      <c r="O3339" s="48">
        <f t="shared" si="314"/>
        <v>0</v>
      </c>
      <c r="P3339" s="72">
        <f t="shared" si="315"/>
        <v>0</v>
      </c>
      <c r="Q3339" s="73">
        <f t="shared" si="316"/>
        <v>0</v>
      </c>
      <c r="R3339" s="48">
        <f t="shared" si="317"/>
        <v>0</v>
      </c>
      <c r="S3339" s="74">
        <f t="shared" si="318"/>
        <v>64</v>
      </c>
      <c r="T3339" s="6"/>
      <c r="U3339" s="47" t="s">
        <v>432</v>
      </c>
      <c r="V3339" s="47">
        <v>1</v>
      </c>
      <c r="W3339" s="47">
        <v>1</v>
      </c>
      <c r="X3339" s="47">
        <v>1</v>
      </c>
      <c r="Y3339" s="47">
        <v>1</v>
      </c>
      <c r="Z3339" s="75">
        <v>41694.378182870372</v>
      </c>
      <c r="AA3339" s="6" t="s">
        <v>433</v>
      </c>
      <c r="AB3339" s="47"/>
      <c r="AC3339" s="47" t="s">
        <v>14386</v>
      </c>
      <c r="AD3339" s="47" t="s">
        <v>14389</v>
      </c>
      <c r="AE3339" s="47"/>
      <c r="AF3339" s="6" t="s">
        <v>14390</v>
      </c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</row>
    <row r="3340" spans="1:43" s="1" customFormat="1" ht="15.75" x14ac:dyDescent="0.25">
      <c r="A3340" s="47">
        <v>3345</v>
      </c>
      <c r="B3340" s="47" t="s">
        <v>14391</v>
      </c>
      <c r="C3340" s="47" t="s">
        <v>1920</v>
      </c>
      <c r="D3340" s="69" t="s">
        <v>14375</v>
      </c>
      <c r="E3340" s="47">
        <v>2013</v>
      </c>
      <c r="F3340" s="69" t="s">
        <v>2577</v>
      </c>
      <c r="G3340" s="69" t="s">
        <v>451</v>
      </c>
      <c r="H3340" s="69" t="s">
        <v>451</v>
      </c>
      <c r="I3340" s="70">
        <v>4.500048170961545</v>
      </c>
      <c r="J3340" s="47" t="s">
        <v>430</v>
      </c>
      <c r="K3340" s="47">
        <v>9.1797823011113309</v>
      </c>
      <c r="L3340" s="71"/>
      <c r="M3340" s="47">
        <v>75</v>
      </c>
      <c r="N3340" s="48">
        <f t="shared" si="313"/>
        <v>0</v>
      </c>
      <c r="O3340" s="48">
        <f t="shared" si="314"/>
        <v>0</v>
      </c>
      <c r="P3340" s="72">
        <f t="shared" si="315"/>
        <v>0</v>
      </c>
      <c r="Q3340" s="73">
        <f t="shared" si="316"/>
        <v>0</v>
      </c>
      <c r="R3340" s="48">
        <f t="shared" si="317"/>
        <v>0</v>
      </c>
      <c r="S3340" s="74">
        <f t="shared" si="318"/>
        <v>64</v>
      </c>
      <c r="T3340" s="6"/>
      <c r="U3340" s="47" t="s">
        <v>432</v>
      </c>
      <c r="V3340" s="47">
        <v>1</v>
      </c>
      <c r="W3340" s="47">
        <v>1</v>
      </c>
      <c r="X3340" s="47">
        <v>1</v>
      </c>
      <c r="Y3340" s="47">
        <v>1</v>
      </c>
      <c r="Z3340" s="75">
        <v>41694.378275462957</v>
      </c>
      <c r="AA3340" s="6" t="s">
        <v>433</v>
      </c>
      <c r="AB3340" s="47"/>
      <c r="AC3340" s="47" t="s">
        <v>14386</v>
      </c>
      <c r="AD3340" s="47" t="s">
        <v>14392</v>
      </c>
      <c r="AE3340" s="47"/>
      <c r="AF3340" s="6" t="s">
        <v>14393</v>
      </c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</row>
    <row r="3341" spans="1:43" s="1" customFormat="1" ht="15.75" x14ac:dyDescent="0.25">
      <c r="A3341" s="47">
        <v>3346</v>
      </c>
      <c r="B3341" s="47" t="s">
        <v>14394</v>
      </c>
      <c r="C3341" s="47" t="s">
        <v>3896</v>
      </c>
      <c r="D3341" s="69" t="s">
        <v>14395</v>
      </c>
      <c r="E3341" s="47">
        <v>2013</v>
      </c>
      <c r="F3341" s="69" t="s">
        <v>6354</v>
      </c>
      <c r="G3341" s="69" t="s">
        <v>451</v>
      </c>
      <c r="H3341" s="69" t="s">
        <v>451</v>
      </c>
      <c r="I3341" s="70">
        <v>9.3040864363379026</v>
      </c>
      <c r="J3341" s="47" t="s">
        <v>430</v>
      </c>
      <c r="K3341" s="47">
        <v>9.1800779665839496</v>
      </c>
      <c r="L3341" s="71"/>
      <c r="M3341" s="47">
        <v>75</v>
      </c>
      <c r="N3341" s="48">
        <f t="shared" si="313"/>
        <v>0</v>
      </c>
      <c r="O3341" s="48">
        <f t="shared" si="314"/>
        <v>0</v>
      </c>
      <c r="P3341" s="72">
        <f t="shared" si="315"/>
        <v>0</v>
      </c>
      <c r="Q3341" s="73">
        <f t="shared" si="316"/>
        <v>0</v>
      </c>
      <c r="R3341" s="48">
        <f t="shared" si="317"/>
        <v>0</v>
      </c>
      <c r="S3341" s="74">
        <f t="shared" si="318"/>
        <v>64</v>
      </c>
      <c r="T3341" s="6"/>
      <c r="U3341" s="47" t="s">
        <v>432</v>
      </c>
      <c r="V3341" s="47">
        <v>1</v>
      </c>
      <c r="W3341" s="47">
        <v>1</v>
      </c>
      <c r="X3341" s="47">
        <v>1</v>
      </c>
      <c r="Y3341" s="47">
        <v>1</v>
      </c>
      <c r="Z3341" s="75">
        <v>41834.375659722216</v>
      </c>
      <c r="AA3341" s="6" t="s">
        <v>433</v>
      </c>
      <c r="AB3341" s="47"/>
      <c r="AC3341" s="47" t="s">
        <v>13996</v>
      </c>
      <c r="AD3341" s="47" t="s">
        <v>14396</v>
      </c>
      <c r="AE3341" s="47"/>
      <c r="AF3341" s="6" t="s">
        <v>14397</v>
      </c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</row>
    <row r="3342" spans="1:43" s="1" customFormat="1" ht="15.75" x14ac:dyDescent="0.25">
      <c r="A3342" s="47">
        <v>3347</v>
      </c>
      <c r="B3342" s="47" t="s">
        <v>14398</v>
      </c>
      <c r="C3342" s="47" t="s">
        <v>3896</v>
      </c>
      <c r="D3342" s="69" t="s">
        <v>14395</v>
      </c>
      <c r="E3342" s="47">
        <v>2013</v>
      </c>
      <c r="F3342" s="69" t="s">
        <v>6354</v>
      </c>
      <c r="G3342" s="69" t="s">
        <v>451</v>
      </c>
      <c r="H3342" s="69" t="s">
        <v>451</v>
      </c>
      <c r="I3342" s="70">
        <v>137.62927525321311</v>
      </c>
      <c r="J3342" s="47" t="s">
        <v>430</v>
      </c>
      <c r="K3342" s="47">
        <v>9.1803736320565594</v>
      </c>
      <c r="L3342" s="71"/>
      <c r="M3342" s="47">
        <v>75</v>
      </c>
      <c r="N3342" s="48">
        <f t="shared" si="313"/>
        <v>0</v>
      </c>
      <c r="O3342" s="48">
        <f t="shared" si="314"/>
        <v>0</v>
      </c>
      <c r="P3342" s="72">
        <f t="shared" si="315"/>
        <v>0</v>
      </c>
      <c r="Q3342" s="73">
        <f t="shared" si="316"/>
        <v>0</v>
      </c>
      <c r="R3342" s="48">
        <f t="shared" si="317"/>
        <v>0</v>
      </c>
      <c r="S3342" s="74">
        <f t="shared" si="318"/>
        <v>64</v>
      </c>
      <c r="T3342" s="6"/>
      <c r="U3342" s="47" t="s">
        <v>432</v>
      </c>
      <c r="V3342" s="47">
        <v>1</v>
      </c>
      <c r="W3342" s="47">
        <v>1</v>
      </c>
      <c r="X3342" s="47">
        <v>1</v>
      </c>
      <c r="Y3342" s="47">
        <v>1</v>
      </c>
      <c r="Z3342" s="75">
        <v>41834.375856481478</v>
      </c>
      <c r="AA3342" s="6" t="s">
        <v>433</v>
      </c>
      <c r="AB3342" s="47"/>
      <c r="AC3342" s="47" t="s">
        <v>14396</v>
      </c>
      <c r="AD3342" s="47" t="s">
        <v>14399</v>
      </c>
      <c r="AE3342" s="47"/>
      <c r="AF3342" s="6" t="s">
        <v>14400</v>
      </c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</row>
    <row r="3343" spans="1:43" s="1" customFormat="1" ht="31.5" x14ac:dyDescent="0.25">
      <c r="A3343" s="47">
        <v>3348</v>
      </c>
      <c r="B3343" s="47" t="s">
        <v>14401</v>
      </c>
      <c r="C3343" s="47" t="s">
        <v>1068</v>
      </c>
      <c r="D3343" s="69" t="s">
        <v>1287</v>
      </c>
      <c r="E3343" s="47">
        <v>1993</v>
      </c>
      <c r="F3343" s="69" t="s">
        <v>4930</v>
      </c>
      <c r="G3343" s="69" t="s">
        <v>1046</v>
      </c>
      <c r="H3343" s="69" t="s">
        <v>451</v>
      </c>
      <c r="I3343" s="70">
        <v>4.2113815120771596</v>
      </c>
      <c r="J3343" s="47" t="s">
        <v>430</v>
      </c>
      <c r="K3343" s="47">
        <v>9.1806692975291799</v>
      </c>
      <c r="L3343" s="71"/>
      <c r="M3343" s="47">
        <v>75</v>
      </c>
      <c r="N3343" s="48">
        <f t="shared" si="313"/>
        <v>0</v>
      </c>
      <c r="O3343" s="48">
        <f t="shared" si="314"/>
        <v>0</v>
      </c>
      <c r="P3343" s="72">
        <f t="shared" si="315"/>
        <v>0</v>
      </c>
      <c r="Q3343" s="73">
        <f t="shared" si="316"/>
        <v>0</v>
      </c>
      <c r="R3343" s="48">
        <f t="shared" si="317"/>
        <v>0</v>
      </c>
      <c r="S3343" s="74">
        <f t="shared" si="318"/>
        <v>44</v>
      </c>
      <c r="T3343" s="6"/>
      <c r="U3343" s="47" t="s">
        <v>432</v>
      </c>
      <c r="V3343" s="47">
        <v>1</v>
      </c>
      <c r="W3343" s="47">
        <v>1</v>
      </c>
      <c r="X3343" s="47">
        <v>1</v>
      </c>
      <c r="Y3343" s="47">
        <v>1</v>
      </c>
      <c r="Z3343" s="75">
        <v>41858.442685185182</v>
      </c>
      <c r="AA3343" s="6" t="s">
        <v>433</v>
      </c>
      <c r="AB3343" s="47"/>
      <c r="AC3343" s="47" t="s">
        <v>14402</v>
      </c>
      <c r="AD3343" s="47" t="s">
        <v>14403</v>
      </c>
      <c r="AE3343" s="47"/>
      <c r="AF3343" s="6" t="s">
        <v>14404</v>
      </c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</row>
    <row r="3344" spans="1:43" s="1" customFormat="1" ht="15.75" x14ac:dyDescent="0.25">
      <c r="A3344" s="47">
        <v>3349</v>
      </c>
      <c r="B3344" s="47" t="s">
        <v>14405</v>
      </c>
      <c r="C3344" s="47" t="s">
        <v>4524</v>
      </c>
      <c r="D3344" s="69"/>
      <c r="E3344" s="47"/>
      <c r="F3344" s="69" t="s">
        <v>14406</v>
      </c>
      <c r="G3344" s="69" t="s">
        <v>451</v>
      </c>
      <c r="H3344" s="69" t="s">
        <v>451</v>
      </c>
      <c r="I3344" s="70">
        <v>168.5119442501917</v>
      </c>
      <c r="J3344" s="47" t="s">
        <v>799</v>
      </c>
      <c r="K3344" s="47">
        <v>9.1809649630017898</v>
      </c>
      <c r="L3344" s="71"/>
      <c r="M3344" s="47">
        <v>75</v>
      </c>
      <c r="N3344" s="48">
        <f t="shared" si="313"/>
        <v>0</v>
      </c>
      <c r="O3344" s="48">
        <f t="shared" si="314"/>
        <v>0</v>
      </c>
      <c r="P3344" s="72">
        <f t="shared" si="315"/>
        <v>0</v>
      </c>
      <c r="Q3344" s="73">
        <f t="shared" si="316"/>
        <v>0</v>
      </c>
      <c r="R3344" s="48">
        <f t="shared" si="317"/>
        <v>0</v>
      </c>
      <c r="S3344" s="74">
        <f t="shared" si="318"/>
        <v>-1949</v>
      </c>
      <c r="T3344" s="6"/>
      <c r="U3344" s="47" t="s">
        <v>432</v>
      </c>
      <c r="V3344" s="47">
        <v>1</v>
      </c>
      <c r="W3344" s="47">
        <v>1</v>
      </c>
      <c r="X3344" s="47">
        <v>4</v>
      </c>
      <c r="Y3344" s="47">
        <v>4</v>
      </c>
      <c r="Z3344" s="75">
        <v>42088.579745370371</v>
      </c>
      <c r="AA3344" s="6" t="s">
        <v>433</v>
      </c>
      <c r="AB3344" s="47"/>
      <c r="AC3344" s="47" t="s">
        <v>14407</v>
      </c>
      <c r="AD3344" s="47" t="s">
        <v>14408</v>
      </c>
      <c r="AE3344" s="47"/>
      <c r="AF3344" s="6" t="s">
        <v>14409</v>
      </c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</row>
    <row r="3345" spans="1:43" s="1" customFormat="1" ht="31.5" x14ac:dyDescent="0.25">
      <c r="A3345" s="47">
        <v>3350</v>
      </c>
      <c r="B3345" s="47" t="s">
        <v>1560</v>
      </c>
      <c r="C3345" s="47" t="s">
        <v>1068</v>
      </c>
      <c r="D3345" s="69" t="s">
        <v>918</v>
      </c>
      <c r="E3345" s="47">
        <v>1977</v>
      </c>
      <c r="F3345" s="69" t="s">
        <v>1485</v>
      </c>
      <c r="G3345" s="69" t="s">
        <v>4960</v>
      </c>
      <c r="H3345" s="69" t="s">
        <v>1288</v>
      </c>
      <c r="I3345" s="70">
        <v>0.27198367433638848</v>
      </c>
      <c r="J3345" s="47" t="s">
        <v>430</v>
      </c>
      <c r="K3345" s="47">
        <v>9.1812606284744103</v>
      </c>
      <c r="L3345" s="71"/>
      <c r="M3345" s="47">
        <v>75</v>
      </c>
      <c r="N3345" s="48">
        <f t="shared" si="313"/>
        <v>0</v>
      </c>
      <c r="O3345" s="48">
        <f t="shared" si="314"/>
        <v>0</v>
      </c>
      <c r="P3345" s="72">
        <f t="shared" si="315"/>
        <v>0</v>
      </c>
      <c r="Q3345" s="73">
        <f t="shared" si="316"/>
        <v>0</v>
      </c>
      <c r="R3345" s="48">
        <f t="shared" si="317"/>
        <v>0</v>
      </c>
      <c r="S3345" s="74">
        <f t="shared" si="318"/>
        <v>28</v>
      </c>
      <c r="T3345" s="6" t="s">
        <v>431</v>
      </c>
      <c r="U3345" s="47" t="s">
        <v>432</v>
      </c>
      <c r="V3345" s="47">
        <v>1</v>
      </c>
      <c r="W3345" s="47">
        <v>1</v>
      </c>
      <c r="X3345" s="47">
        <v>1</v>
      </c>
      <c r="Y3345" s="47">
        <v>1</v>
      </c>
      <c r="Z3345" s="75">
        <v>40855.634849537048</v>
      </c>
      <c r="AA3345" s="6" t="s">
        <v>433</v>
      </c>
      <c r="AB3345" s="47" t="s">
        <v>920</v>
      </c>
      <c r="AC3345" s="47" t="s">
        <v>1563</v>
      </c>
      <c r="AD3345" s="47" t="s">
        <v>1564</v>
      </c>
      <c r="AE3345" s="47" t="s">
        <v>1565</v>
      </c>
      <c r="AF3345" s="6" t="s">
        <v>14410</v>
      </c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</row>
    <row r="3346" spans="1:43" s="1" customFormat="1" ht="47.25" x14ac:dyDescent="0.25">
      <c r="A3346" s="47">
        <v>3351</v>
      </c>
      <c r="B3346" s="47" t="s">
        <v>14411</v>
      </c>
      <c r="C3346" s="47" t="s">
        <v>1068</v>
      </c>
      <c r="D3346" s="69" t="s">
        <v>1913</v>
      </c>
      <c r="E3346" s="47">
        <v>1993</v>
      </c>
      <c r="F3346" s="69" t="s">
        <v>1562</v>
      </c>
      <c r="G3346" s="69" t="s">
        <v>1485</v>
      </c>
      <c r="H3346" s="69" t="s">
        <v>451</v>
      </c>
      <c r="I3346" s="70">
        <v>2.5611377184987139</v>
      </c>
      <c r="J3346" s="47" t="s">
        <v>430</v>
      </c>
      <c r="K3346" s="47">
        <v>9.1815562939470201</v>
      </c>
      <c r="L3346" s="71"/>
      <c r="M3346" s="47">
        <v>75</v>
      </c>
      <c r="N3346" s="48">
        <f t="shared" si="313"/>
        <v>0</v>
      </c>
      <c r="O3346" s="48">
        <f t="shared" si="314"/>
        <v>0</v>
      </c>
      <c r="P3346" s="72">
        <f t="shared" si="315"/>
        <v>0</v>
      </c>
      <c r="Q3346" s="73">
        <f t="shared" si="316"/>
        <v>0</v>
      </c>
      <c r="R3346" s="48">
        <f t="shared" si="317"/>
        <v>0</v>
      </c>
      <c r="S3346" s="74">
        <f t="shared" si="318"/>
        <v>44</v>
      </c>
      <c r="T3346" s="6" t="s">
        <v>431</v>
      </c>
      <c r="U3346" s="47" t="s">
        <v>432</v>
      </c>
      <c r="V3346" s="47">
        <v>1</v>
      </c>
      <c r="W3346" s="47">
        <v>1</v>
      </c>
      <c r="X3346" s="47">
        <v>1</v>
      </c>
      <c r="Y3346" s="47">
        <v>1</v>
      </c>
      <c r="Z3346" s="75">
        <v>42201.416087962964</v>
      </c>
      <c r="AA3346" s="6" t="s">
        <v>433</v>
      </c>
      <c r="AB3346" s="47" t="s">
        <v>1914</v>
      </c>
      <c r="AC3346" s="47" t="s">
        <v>14412</v>
      </c>
      <c r="AD3346" s="47" t="s">
        <v>8049</v>
      </c>
      <c r="AE3346" s="47" t="s">
        <v>8050</v>
      </c>
      <c r="AF3346" s="6" t="s">
        <v>14413</v>
      </c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</row>
    <row r="3347" spans="1:43" s="1" customFormat="1" ht="31.5" x14ac:dyDescent="0.25">
      <c r="A3347" s="47">
        <v>3352</v>
      </c>
      <c r="B3347" s="47" t="s">
        <v>14414</v>
      </c>
      <c r="C3347" s="47"/>
      <c r="D3347" s="69" t="s">
        <v>14415</v>
      </c>
      <c r="E3347" s="47">
        <v>2014</v>
      </c>
      <c r="F3347" s="69" t="s">
        <v>5078</v>
      </c>
      <c r="G3347" s="69" t="s">
        <v>904</v>
      </c>
      <c r="H3347" s="69" t="s">
        <v>451</v>
      </c>
      <c r="I3347" s="70">
        <v>567.55138039897929</v>
      </c>
      <c r="J3347" s="47" t="s">
        <v>430</v>
      </c>
      <c r="K3347" s="47">
        <v>9.1818519594196406</v>
      </c>
      <c r="L3347" s="71"/>
      <c r="M3347" s="47">
        <v>75</v>
      </c>
      <c r="N3347" s="48">
        <f t="shared" si="313"/>
        <v>0</v>
      </c>
      <c r="O3347" s="48">
        <f t="shared" si="314"/>
        <v>0</v>
      </c>
      <c r="P3347" s="72">
        <f t="shared" si="315"/>
        <v>0</v>
      </c>
      <c r="Q3347" s="73">
        <f t="shared" si="316"/>
        <v>0</v>
      </c>
      <c r="R3347" s="48">
        <f t="shared" si="317"/>
        <v>0</v>
      </c>
      <c r="S3347" s="74">
        <f t="shared" si="318"/>
        <v>65</v>
      </c>
      <c r="T3347" s="6"/>
      <c r="U3347" s="47" t="s">
        <v>432</v>
      </c>
      <c r="V3347" s="47">
        <v>1</v>
      </c>
      <c r="W3347" s="47">
        <v>1</v>
      </c>
      <c r="X3347" s="47">
        <v>1</v>
      </c>
      <c r="Y3347" s="47">
        <v>1</v>
      </c>
      <c r="Z3347" s="75">
        <v>42485.561840277784</v>
      </c>
      <c r="AA3347" s="6" t="s">
        <v>433</v>
      </c>
      <c r="AB3347" s="47"/>
      <c r="AC3347" s="47" t="s">
        <v>14416</v>
      </c>
      <c r="AD3347" s="47" t="s">
        <v>14417</v>
      </c>
      <c r="AE3347" s="47"/>
      <c r="AF3347" s="6" t="s">
        <v>14418</v>
      </c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</row>
    <row r="3348" spans="1:43" s="1" customFormat="1" ht="31.5" x14ac:dyDescent="0.25">
      <c r="A3348" s="47">
        <v>3353</v>
      </c>
      <c r="B3348" s="47" t="s">
        <v>14419</v>
      </c>
      <c r="C3348" s="47"/>
      <c r="D3348" s="69" t="s">
        <v>14415</v>
      </c>
      <c r="E3348" s="47">
        <v>2014</v>
      </c>
      <c r="F3348" s="69" t="s">
        <v>5078</v>
      </c>
      <c r="G3348" s="69" t="s">
        <v>904</v>
      </c>
      <c r="H3348" s="69" t="s">
        <v>451</v>
      </c>
      <c r="I3348" s="70">
        <v>8.324518989946597</v>
      </c>
      <c r="J3348" s="47" t="s">
        <v>430</v>
      </c>
      <c r="K3348" s="47">
        <v>9.1821476248922504</v>
      </c>
      <c r="L3348" s="71"/>
      <c r="M3348" s="47">
        <v>75</v>
      </c>
      <c r="N3348" s="48">
        <f t="shared" si="313"/>
        <v>0</v>
      </c>
      <c r="O3348" s="48">
        <f t="shared" si="314"/>
        <v>0</v>
      </c>
      <c r="P3348" s="72">
        <f t="shared" si="315"/>
        <v>0</v>
      </c>
      <c r="Q3348" s="73">
        <f t="shared" si="316"/>
        <v>0</v>
      </c>
      <c r="R3348" s="48">
        <f t="shared" si="317"/>
        <v>0</v>
      </c>
      <c r="S3348" s="74">
        <f t="shared" si="318"/>
        <v>65</v>
      </c>
      <c r="T3348" s="6"/>
      <c r="U3348" s="47" t="s">
        <v>432</v>
      </c>
      <c r="V3348" s="47">
        <v>1</v>
      </c>
      <c r="W3348" s="47">
        <v>1</v>
      </c>
      <c r="X3348" s="47">
        <v>1</v>
      </c>
      <c r="Y3348" s="47">
        <v>1</v>
      </c>
      <c r="Z3348" s="75">
        <v>42485.563599537039</v>
      </c>
      <c r="AA3348" s="6" t="s">
        <v>433</v>
      </c>
      <c r="AB3348" s="47"/>
      <c r="AC3348" s="47" t="s">
        <v>14417</v>
      </c>
      <c r="AD3348" s="47" t="s">
        <v>14420</v>
      </c>
      <c r="AE3348" s="47"/>
      <c r="AF3348" s="6" t="s">
        <v>14421</v>
      </c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</row>
    <row r="3349" spans="1:43" s="1" customFormat="1" ht="31.5" x14ac:dyDescent="0.25">
      <c r="A3349" s="47">
        <v>3354</v>
      </c>
      <c r="B3349" s="47" t="s">
        <v>14422</v>
      </c>
      <c r="C3349" s="47"/>
      <c r="D3349" s="69" t="s">
        <v>14415</v>
      </c>
      <c r="E3349" s="47">
        <v>2014</v>
      </c>
      <c r="F3349" s="69" t="s">
        <v>5078</v>
      </c>
      <c r="G3349" s="69" t="s">
        <v>5079</v>
      </c>
      <c r="H3349" s="69" t="s">
        <v>451</v>
      </c>
      <c r="I3349" s="70">
        <v>3.6324318594294258</v>
      </c>
      <c r="J3349" s="47" t="s">
        <v>430</v>
      </c>
      <c r="K3349" s="47">
        <v>9.1824432903648692</v>
      </c>
      <c r="L3349" s="71"/>
      <c r="M3349" s="47">
        <v>75</v>
      </c>
      <c r="N3349" s="48">
        <f t="shared" si="313"/>
        <v>0</v>
      </c>
      <c r="O3349" s="48">
        <f t="shared" si="314"/>
        <v>0</v>
      </c>
      <c r="P3349" s="72">
        <f t="shared" si="315"/>
        <v>0</v>
      </c>
      <c r="Q3349" s="73">
        <f t="shared" si="316"/>
        <v>0</v>
      </c>
      <c r="R3349" s="48">
        <f t="shared" si="317"/>
        <v>0</v>
      </c>
      <c r="S3349" s="74">
        <f t="shared" si="318"/>
        <v>65</v>
      </c>
      <c r="T3349" s="6"/>
      <c r="U3349" s="47" t="s">
        <v>432</v>
      </c>
      <c r="V3349" s="47">
        <v>1</v>
      </c>
      <c r="W3349" s="47">
        <v>1</v>
      </c>
      <c r="X3349" s="47">
        <v>1</v>
      </c>
      <c r="Y3349" s="47">
        <v>1</v>
      </c>
      <c r="Z3349" s="75">
        <v>42485.569837962961</v>
      </c>
      <c r="AA3349" s="6" t="s">
        <v>433</v>
      </c>
      <c r="AB3349" s="47"/>
      <c r="AC3349" s="47" t="s">
        <v>14420</v>
      </c>
      <c r="AD3349" s="47" t="s">
        <v>14423</v>
      </c>
      <c r="AE3349" s="47"/>
      <c r="AF3349" s="6" t="s">
        <v>14424</v>
      </c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</row>
    <row r="3350" spans="1:43" s="1" customFormat="1" ht="31.5" x14ac:dyDescent="0.25">
      <c r="A3350" s="47">
        <v>3355</v>
      </c>
      <c r="B3350" s="47" t="s">
        <v>14425</v>
      </c>
      <c r="C3350" s="47"/>
      <c r="D3350" s="69" t="s">
        <v>14415</v>
      </c>
      <c r="E3350" s="47">
        <v>2014</v>
      </c>
      <c r="F3350" s="69" t="s">
        <v>5078</v>
      </c>
      <c r="G3350" s="69" t="s">
        <v>5079</v>
      </c>
      <c r="H3350" s="69" t="s">
        <v>451</v>
      </c>
      <c r="I3350" s="70">
        <v>345.88350109068762</v>
      </c>
      <c r="J3350" s="47" t="s">
        <v>430</v>
      </c>
      <c r="K3350" s="47">
        <v>9.1827389558374897</v>
      </c>
      <c r="L3350" s="71"/>
      <c r="M3350" s="47">
        <v>75</v>
      </c>
      <c r="N3350" s="48">
        <f t="shared" si="313"/>
        <v>0</v>
      </c>
      <c r="O3350" s="48">
        <f t="shared" si="314"/>
        <v>0</v>
      </c>
      <c r="P3350" s="72">
        <f t="shared" si="315"/>
        <v>0</v>
      </c>
      <c r="Q3350" s="73">
        <f t="shared" si="316"/>
        <v>0</v>
      </c>
      <c r="R3350" s="48">
        <f t="shared" si="317"/>
        <v>0</v>
      </c>
      <c r="S3350" s="74">
        <f t="shared" si="318"/>
        <v>65</v>
      </c>
      <c r="T3350" s="6"/>
      <c r="U3350" s="47" t="s">
        <v>432</v>
      </c>
      <c r="V3350" s="47">
        <v>1</v>
      </c>
      <c r="W3350" s="47">
        <v>1</v>
      </c>
      <c r="X3350" s="47">
        <v>1</v>
      </c>
      <c r="Y3350" s="47">
        <v>1</v>
      </c>
      <c r="Z3350" s="75">
        <v>42485.570011574076</v>
      </c>
      <c r="AA3350" s="6" t="s">
        <v>433</v>
      </c>
      <c r="AB3350" s="47"/>
      <c r="AC3350" s="47" t="s">
        <v>14423</v>
      </c>
      <c r="AD3350" s="47" t="s">
        <v>14426</v>
      </c>
      <c r="AE3350" s="47"/>
      <c r="AF3350" s="6" t="s">
        <v>14427</v>
      </c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</row>
    <row r="3351" spans="1:43" s="1" customFormat="1" ht="31.5" x14ac:dyDescent="0.25">
      <c r="A3351" s="47">
        <v>3356</v>
      </c>
      <c r="B3351" s="47" t="s">
        <v>14428</v>
      </c>
      <c r="C3351" s="47"/>
      <c r="D3351" s="69" t="s">
        <v>14415</v>
      </c>
      <c r="E3351" s="47">
        <v>2014</v>
      </c>
      <c r="F3351" s="69" t="s">
        <v>5078</v>
      </c>
      <c r="G3351" s="69" t="s">
        <v>5079</v>
      </c>
      <c r="H3351" s="69" t="s">
        <v>451</v>
      </c>
      <c r="I3351" s="70">
        <v>300.87125852674239</v>
      </c>
      <c r="J3351" s="47" t="s">
        <v>430</v>
      </c>
      <c r="K3351" s="47">
        <v>9.1830346213100995</v>
      </c>
      <c r="L3351" s="71"/>
      <c r="M3351" s="47">
        <v>75</v>
      </c>
      <c r="N3351" s="48">
        <f t="shared" si="313"/>
        <v>0</v>
      </c>
      <c r="O3351" s="48">
        <f t="shared" si="314"/>
        <v>0</v>
      </c>
      <c r="P3351" s="72">
        <f t="shared" si="315"/>
        <v>0</v>
      </c>
      <c r="Q3351" s="73">
        <f t="shared" si="316"/>
        <v>0</v>
      </c>
      <c r="R3351" s="48">
        <f t="shared" si="317"/>
        <v>0</v>
      </c>
      <c r="S3351" s="74">
        <f t="shared" si="318"/>
        <v>65</v>
      </c>
      <c r="T3351" s="6"/>
      <c r="U3351" s="47" t="s">
        <v>432</v>
      </c>
      <c r="V3351" s="47">
        <v>1</v>
      </c>
      <c r="W3351" s="47">
        <v>1</v>
      </c>
      <c r="X3351" s="47">
        <v>1</v>
      </c>
      <c r="Y3351" s="47">
        <v>1</v>
      </c>
      <c r="Z3351" s="75">
        <v>42485.590740740743</v>
      </c>
      <c r="AA3351" s="6" t="s">
        <v>433</v>
      </c>
      <c r="AB3351" s="47"/>
      <c r="AC3351" s="47" t="s">
        <v>14426</v>
      </c>
      <c r="AD3351" s="47" t="s">
        <v>14429</v>
      </c>
      <c r="AE3351" s="47"/>
      <c r="AF3351" s="6" t="s">
        <v>14430</v>
      </c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</row>
    <row r="3352" spans="1:43" s="1" customFormat="1" ht="31.5" x14ac:dyDescent="0.25">
      <c r="A3352" s="47">
        <v>3357</v>
      </c>
      <c r="B3352" s="47" t="s">
        <v>14431</v>
      </c>
      <c r="C3352" s="47"/>
      <c r="D3352" s="69" t="s">
        <v>14415</v>
      </c>
      <c r="E3352" s="47">
        <v>2014</v>
      </c>
      <c r="F3352" s="69" t="s">
        <v>5078</v>
      </c>
      <c r="G3352" s="69" t="s">
        <v>5079</v>
      </c>
      <c r="H3352" s="69" t="s">
        <v>451</v>
      </c>
      <c r="I3352" s="70">
        <v>398.7268765623985</v>
      </c>
      <c r="J3352" s="47" t="s">
        <v>430</v>
      </c>
      <c r="K3352" s="47">
        <v>9.1833302867827094</v>
      </c>
      <c r="L3352" s="71"/>
      <c r="M3352" s="47">
        <v>75</v>
      </c>
      <c r="N3352" s="48">
        <f t="shared" si="313"/>
        <v>0</v>
      </c>
      <c r="O3352" s="48">
        <f t="shared" si="314"/>
        <v>0</v>
      </c>
      <c r="P3352" s="72">
        <f t="shared" si="315"/>
        <v>0</v>
      </c>
      <c r="Q3352" s="73">
        <f t="shared" si="316"/>
        <v>0</v>
      </c>
      <c r="R3352" s="48">
        <f t="shared" si="317"/>
        <v>0</v>
      </c>
      <c r="S3352" s="74">
        <f t="shared" si="318"/>
        <v>65</v>
      </c>
      <c r="T3352" s="6"/>
      <c r="U3352" s="47" t="s">
        <v>432</v>
      </c>
      <c r="V3352" s="47">
        <v>1</v>
      </c>
      <c r="W3352" s="47">
        <v>1</v>
      </c>
      <c r="X3352" s="47">
        <v>1</v>
      </c>
      <c r="Y3352" s="47">
        <v>1</v>
      </c>
      <c r="Z3352" s="75">
        <v>42485.590914351851</v>
      </c>
      <c r="AA3352" s="6" t="s">
        <v>433</v>
      </c>
      <c r="AB3352" s="47"/>
      <c r="AC3352" s="47" t="s">
        <v>14429</v>
      </c>
      <c r="AD3352" s="47" t="s">
        <v>14432</v>
      </c>
      <c r="AE3352" s="47"/>
      <c r="AF3352" s="6" t="s">
        <v>14433</v>
      </c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</row>
    <row r="3353" spans="1:43" s="1" customFormat="1" ht="31.5" x14ac:dyDescent="0.25">
      <c r="A3353" s="47">
        <v>3358</v>
      </c>
      <c r="B3353" s="47" t="s">
        <v>14434</v>
      </c>
      <c r="C3353" s="47"/>
      <c r="D3353" s="69" t="s">
        <v>14415</v>
      </c>
      <c r="E3353" s="47">
        <v>2014</v>
      </c>
      <c r="F3353" s="69" t="s">
        <v>5078</v>
      </c>
      <c r="G3353" s="69" t="s">
        <v>5079</v>
      </c>
      <c r="H3353" s="69" t="s">
        <v>457</v>
      </c>
      <c r="I3353" s="70">
        <v>3.8091998765635169</v>
      </c>
      <c r="J3353" s="47" t="s">
        <v>430</v>
      </c>
      <c r="K3353" s="47">
        <v>9.1836259522553298</v>
      </c>
      <c r="L3353" s="71"/>
      <c r="M3353" s="47">
        <v>75</v>
      </c>
      <c r="N3353" s="48">
        <f t="shared" si="313"/>
        <v>0</v>
      </c>
      <c r="O3353" s="48">
        <f t="shared" si="314"/>
        <v>0</v>
      </c>
      <c r="P3353" s="72">
        <f t="shared" si="315"/>
        <v>0</v>
      </c>
      <c r="Q3353" s="73">
        <f t="shared" si="316"/>
        <v>0</v>
      </c>
      <c r="R3353" s="48">
        <f t="shared" si="317"/>
        <v>0</v>
      </c>
      <c r="S3353" s="74">
        <f t="shared" si="318"/>
        <v>65</v>
      </c>
      <c r="T3353" s="6"/>
      <c r="U3353" s="47" t="s">
        <v>432</v>
      </c>
      <c r="V3353" s="47">
        <v>1</v>
      </c>
      <c r="W3353" s="47">
        <v>1</v>
      </c>
      <c r="X3353" s="47">
        <v>1</v>
      </c>
      <c r="Y3353" s="47">
        <v>1</v>
      </c>
      <c r="Z3353" s="75">
        <v>42485.574837962973</v>
      </c>
      <c r="AA3353" s="6" t="s">
        <v>433</v>
      </c>
      <c r="AB3353" s="47"/>
      <c r="AC3353" s="47" t="s">
        <v>14432</v>
      </c>
      <c r="AD3353" s="47" t="s">
        <v>14435</v>
      </c>
      <c r="AE3353" s="47"/>
      <c r="AF3353" s="6" t="s">
        <v>14436</v>
      </c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</row>
    <row r="3354" spans="1:43" s="1" customFormat="1" ht="31.5" x14ac:dyDescent="0.25">
      <c r="A3354" s="47">
        <v>3359</v>
      </c>
      <c r="B3354" s="47" t="s">
        <v>14437</v>
      </c>
      <c r="C3354" s="47"/>
      <c r="D3354" s="69" t="s">
        <v>14415</v>
      </c>
      <c r="E3354" s="47">
        <v>2014</v>
      </c>
      <c r="F3354" s="69" t="s">
        <v>5078</v>
      </c>
      <c r="G3354" s="69" t="s">
        <v>5079</v>
      </c>
      <c r="H3354" s="69" t="s">
        <v>451</v>
      </c>
      <c r="I3354" s="70">
        <v>3.7294278020731109</v>
      </c>
      <c r="J3354" s="47" t="s">
        <v>430</v>
      </c>
      <c r="K3354" s="47">
        <v>9.1839216177279503</v>
      </c>
      <c r="L3354" s="71"/>
      <c r="M3354" s="47">
        <v>75</v>
      </c>
      <c r="N3354" s="48">
        <f t="shared" si="313"/>
        <v>0</v>
      </c>
      <c r="O3354" s="48">
        <f t="shared" si="314"/>
        <v>0</v>
      </c>
      <c r="P3354" s="72">
        <f t="shared" si="315"/>
        <v>0</v>
      </c>
      <c r="Q3354" s="73">
        <f t="shared" si="316"/>
        <v>0</v>
      </c>
      <c r="R3354" s="48">
        <f t="shared" si="317"/>
        <v>0</v>
      </c>
      <c r="S3354" s="74">
        <f t="shared" si="318"/>
        <v>65</v>
      </c>
      <c r="T3354" s="6"/>
      <c r="U3354" s="47" t="s">
        <v>432</v>
      </c>
      <c r="V3354" s="47">
        <v>1</v>
      </c>
      <c r="W3354" s="47">
        <v>1</v>
      </c>
      <c r="X3354" s="47">
        <v>1</v>
      </c>
      <c r="Y3354" s="47">
        <v>1</v>
      </c>
      <c r="Z3354" s="75">
        <v>42485.570462962962</v>
      </c>
      <c r="AA3354" s="6" t="s">
        <v>433</v>
      </c>
      <c r="AB3354" s="47"/>
      <c r="AC3354" s="47" t="s">
        <v>14435</v>
      </c>
      <c r="AD3354" s="47" t="s">
        <v>14438</v>
      </c>
      <c r="AE3354" s="47"/>
      <c r="AF3354" s="6" t="s">
        <v>14439</v>
      </c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</row>
    <row r="3355" spans="1:43" s="1" customFormat="1" ht="31.5" x14ac:dyDescent="0.25">
      <c r="A3355" s="47">
        <v>3360</v>
      </c>
      <c r="B3355" s="47" t="s">
        <v>14440</v>
      </c>
      <c r="C3355" s="47"/>
      <c r="D3355" s="69" t="s">
        <v>14415</v>
      </c>
      <c r="E3355" s="47">
        <v>2014</v>
      </c>
      <c r="F3355" s="69" t="s">
        <v>5078</v>
      </c>
      <c r="G3355" s="69" t="s">
        <v>1600</v>
      </c>
      <c r="H3355" s="69" t="s">
        <v>5079</v>
      </c>
      <c r="I3355" s="70">
        <v>331.53603408696188</v>
      </c>
      <c r="J3355" s="47" t="s">
        <v>430</v>
      </c>
      <c r="K3355" s="47">
        <v>9.1842172832005602</v>
      </c>
      <c r="L3355" s="71"/>
      <c r="M3355" s="47">
        <v>75</v>
      </c>
      <c r="N3355" s="48">
        <f t="shared" ref="N3355:N3418" si="319">IF(K3355=4,100,IF(K3355=6,140,IF(K3355=8,160,IF(K3355=10,180,IF(K3355=12,200,IF(K3355=14,225,IF(K3355=16,275,IF(K3355=18,350,0))))))))</f>
        <v>0</v>
      </c>
      <c r="O3355" s="48">
        <f t="shared" si="314"/>
        <v>0</v>
      </c>
      <c r="P3355" s="72">
        <f t="shared" si="315"/>
        <v>0</v>
      </c>
      <c r="Q3355" s="73">
        <f t="shared" si="316"/>
        <v>0</v>
      </c>
      <c r="R3355" s="48">
        <f t="shared" si="317"/>
        <v>0</v>
      </c>
      <c r="S3355" s="74">
        <f t="shared" si="318"/>
        <v>65</v>
      </c>
      <c r="T3355" s="6"/>
      <c r="U3355" s="47" t="s">
        <v>432</v>
      </c>
      <c r="V3355" s="47">
        <v>1</v>
      </c>
      <c r="W3355" s="47">
        <v>1</v>
      </c>
      <c r="X3355" s="47">
        <v>1</v>
      </c>
      <c r="Y3355" s="47">
        <v>1</v>
      </c>
      <c r="Z3355" s="75">
        <v>42485.591238425928</v>
      </c>
      <c r="AA3355" s="6" t="s">
        <v>433</v>
      </c>
      <c r="AB3355" s="47"/>
      <c r="AC3355" s="47" t="s">
        <v>14438</v>
      </c>
      <c r="AD3355" s="47" t="s">
        <v>14441</v>
      </c>
      <c r="AE3355" s="47"/>
      <c r="AF3355" s="6" t="s">
        <v>14442</v>
      </c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</row>
    <row r="3356" spans="1:43" s="1" customFormat="1" ht="31.5" x14ac:dyDescent="0.25">
      <c r="A3356" s="47">
        <v>3361</v>
      </c>
      <c r="B3356" s="47" t="s">
        <v>14443</v>
      </c>
      <c r="C3356" s="47"/>
      <c r="D3356" s="69" t="s">
        <v>14415</v>
      </c>
      <c r="E3356" s="47">
        <v>2014</v>
      </c>
      <c r="F3356" s="69" t="s">
        <v>5078</v>
      </c>
      <c r="G3356" s="69" t="s">
        <v>1600</v>
      </c>
      <c r="H3356" s="69" t="s">
        <v>5079</v>
      </c>
      <c r="I3356" s="70">
        <v>534.77619445159394</v>
      </c>
      <c r="J3356" s="47" t="s">
        <v>430</v>
      </c>
      <c r="K3356" s="47">
        <v>9.1845129486731807</v>
      </c>
      <c r="L3356" s="71"/>
      <c r="M3356" s="47">
        <v>75</v>
      </c>
      <c r="N3356" s="48">
        <f t="shared" si="319"/>
        <v>0</v>
      </c>
      <c r="O3356" s="48">
        <f t="shared" si="314"/>
        <v>0</v>
      </c>
      <c r="P3356" s="72">
        <f t="shared" si="315"/>
        <v>0</v>
      </c>
      <c r="Q3356" s="73">
        <f t="shared" si="316"/>
        <v>0</v>
      </c>
      <c r="R3356" s="48">
        <f t="shared" si="317"/>
        <v>0</v>
      </c>
      <c r="S3356" s="74">
        <f t="shared" si="318"/>
        <v>65</v>
      </c>
      <c r="T3356" s="6"/>
      <c r="U3356" s="47" t="s">
        <v>432</v>
      </c>
      <c r="V3356" s="47">
        <v>1</v>
      </c>
      <c r="W3356" s="47">
        <v>1</v>
      </c>
      <c r="X3356" s="47">
        <v>1</v>
      </c>
      <c r="Y3356" s="47">
        <v>1</v>
      </c>
      <c r="Z3356" s="75">
        <v>42485.591423611113</v>
      </c>
      <c r="AA3356" s="6" t="s">
        <v>433</v>
      </c>
      <c r="AB3356" s="47"/>
      <c r="AC3356" s="47" t="s">
        <v>14441</v>
      </c>
      <c r="AD3356" s="47" t="s">
        <v>5617</v>
      </c>
      <c r="AE3356" s="47"/>
      <c r="AF3356" s="6" t="s">
        <v>14444</v>
      </c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</row>
    <row r="3357" spans="1:43" s="1" customFormat="1" ht="31.5" x14ac:dyDescent="0.25">
      <c r="A3357" s="47">
        <v>3362</v>
      </c>
      <c r="B3357" s="47" t="s">
        <v>14445</v>
      </c>
      <c r="C3357" s="47"/>
      <c r="D3357" s="69" t="s">
        <v>14415</v>
      </c>
      <c r="E3357" s="47">
        <v>2014</v>
      </c>
      <c r="F3357" s="69" t="s">
        <v>5079</v>
      </c>
      <c r="G3357" s="69" t="s">
        <v>1600</v>
      </c>
      <c r="H3357" s="69" t="s">
        <v>5078</v>
      </c>
      <c r="I3357" s="70">
        <v>494.03893603038358</v>
      </c>
      <c r="J3357" s="47" t="s">
        <v>430</v>
      </c>
      <c r="K3357" s="47">
        <v>9.1848086141457905</v>
      </c>
      <c r="L3357" s="71"/>
      <c r="M3357" s="47">
        <v>75</v>
      </c>
      <c r="N3357" s="48">
        <f t="shared" si="319"/>
        <v>0</v>
      </c>
      <c r="O3357" s="48">
        <f t="shared" si="314"/>
        <v>0</v>
      </c>
      <c r="P3357" s="72">
        <f t="shared" si="315"/>
        <v>0</v>
      </c>
      <c r="Q3357" s="73">
        <f t="shared" si="316"/>
        <v>0</v>
      </c>
      <c r="R3357" s="48">
        <f t="shared" si="317"/>
        <v>0</v>
      </c>
      <c r="S3357" s="74">
        <f t="shared" si="318"/>
        <v>65</v>
      </c>
      <c r="T3357" s="6"/>
      <c r="U3357" s="47" t="s">
        <v>432</v>
      </c>
      <c r="V3357" s="47">
        <v>1</v>
      </c>
      <c r="W3357" s="47">
        <v>1</v>
      </c>
      <c r="X3357" s="47">
        <v>1</v>
      </c>
      <c r="Y3357" s="47">
        <v>1</v>
      </c>
      <c r="Z3357" s="75">
        <v>42485.625879629632</v>
      </c>
      <c r="AA3357" s="6" t="s">
        <v>433</v>
      </c>
      <c r="AB3357" s="47"/>
      <c r="AC3357" s="47" t="s">
        <v>14446</v>
      </c>
      <c r="AD3357" s="47" t="s">
        <v>14447</v>
      </c>
      <c r="AE3357" s="47"/>
      <c r="AF3357" s="6" t="s">
        <v>14448</v>
      </c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</row>
    <row r="3358" spans="1:43" s="1" customFormat="1" ht="31.5" x14ac:dyDescent="0.25">
      <c r="A3358" s="47">
        <v>3363</v>
      </c>
      <c r="B3358" s="47" t="s">
        <v>14449</v>
      </c>
      <c r="C3358" s="47"/>
      <c r="D3358" s="69" t="s">
        <v>14415</v>
      </c>
      <c r="E3358" s="47">
        <v>2014</v>
      </c>
      <c r="F3358" s="69" t="s">
        <v>5079</v>
      </c>
      <c r="G3358" s="69" t="s">
        <v>1600</v>
      </c>
      <c r="H3358" s="69" t="s">
        <v>5078</v>
      </c>
      <c r="I3358" s="70">
        <v>434.47813690223018</v>
      </c>
      <c r="J3358" s="47" t="s">
        <v>430</v>
      </c>
      <c r="K3358" s="47">
        <v>9.1851042796184093</v>
      </c>
      <c r="L3358" s="71"/>
      <c r="M3358" s="47">
        <v>75</v>
      </c>
      <c r="N3358" s="48">
        <f t="shared" si="319"/>
        <v>0</v>
      </c>
      <c r="O3358" s="48">
        <f t="shared" si="314"/>
        <v>0</v>
      </c>
      <c r="P3358" s="72">
        <f t="shared" si="315"/>
        <v>0</v>
      </c>
      <c r="Q3358" s="73">
        <f t="shared" si="316"/>
        <v>0</v>
      </c>
      <c r="R3358" s="48">
        <f t="shared" si="317"/>
        <v>0</v>
      </c>
      <c r="S3358" s="74">
        <f t="shared" si="318"/>
        <v>65</v>
      </c>
      <c r="T3358" s="6"/>
      <c r="U3358" s="47" t="s">
        <v>432</v>
      </c>
      <c r="V3358" s="47">
        <v>1</v>
      </c>
      <c r="W3358" s="47">
        <v>1</v>
      </c>
      <c r="X3358" s="47">
        <v>1</v>
      </c>
      <c r="Y3358" s="47">
        <v>1</v>
      </c>
      <c r="Z3358" s="75">
        <v>42485.625219907408</v>
      </c>
      <c r="AA3358" s="6" t="s">
        <v>433</v>
      </c>
      <c r="AB3358" s="47"/>
      <c r="AC3358" s="47" t="s">
        <v>14447</v>
      </c>
      <c r="AD3358" s="47" t="s">
        <v>14450</v>
      </c>
      <c r="AE3358" s="47"/>
      <c r="AF3358" s="6" t="s">
        <v>14451</v>
      </c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</row>
    <row r="3359" spans="1:43" s="1" customFormat="1" ht="31.5" x14ac:dyDescent="0.25">
      <c r="A3359" s="47">
        <v>3364</v>
      </c>
      <c r="B3359" s="47" t="s">
        <v>14452</v>
      </c>
      <c r="C3359" s="47"/>
      <c r="D3359" s="69" t="s">
        <v>14415</v>
      </c>
      <c r="E3359" s="47">
        <v>2014</v>
      </c>
      <c r="F3359" s="69" t="s">
        <v>5079</v>
      </c>
      <c r="G3359" s="69" t="s">
        <v>1600</v>
      </c>
      <c r="H3359" s="69" t="s">
        <v>5078</v>
      </c>
      <c r="I3359" s="70">
        <v>437.81647308515892</v>
      </c>
      <c r="J3359" s="47" t="s">
        <v>430</v>
      </c>
      <c r="K3359" s="47">
        <v>9.1853999450910209</v>
      </c>
      <c r="L3359" s="71"/>
      <c r="M3359" s="47">
        <v>75</v>
      </c>
      <c r="N3359" s="48">
        <f t="shared" si="319"/>
        <v>0</v>
      </c>
      <c r="O3359" s="48">
        <f t="shared" si="314"/>
        <v>0</v>
      </c>
      <c r="P3359" s="72">
        <f t="shared" si="315"/>
        <v>0</v>
      </c>
      <c r="Q3359" s="73">
        <f t="shared" si="316"/>
        <v>0</v>
      </c>
      <c r="R3359" s="48">
        <f t="shared" si="317"/>
        <v>0</v>
      </c>
      <c r="S3359" s="74">
        <f t="shared" si="318"/>
        <v>65</v>
      </c>
      <c r="T3359" s="6"/>
      <c r="U3359" s="47" t="s">
        <v>432</v>
      </c>
      <c r="V3359" s="47">
        <v>1</v>
      </c>
      <c r="W3359" s="47">
        <v>1</v>
      </c>
      <c r="X3359" s="47">
        <v>1</v>
      </c>
      <c r="Y3359" s="47">
        <v>1</v>
      </c>
      <c r="Z3359" s="75">
        <v>42485.624583333331</v>
      </c>
      <c r="AA3359" s="6" t="s">
        <v>433</v>
      </c>
      <c r="AB3359" s="47"/>
      <c r="AC3359" s="47" t="s">
        <v>14450</v>
      </c>
      <c r="AD3359" s="47" t="s">
        <v>14453</v>
      </c>
      <c r="AE3359" s="47"/>
      <c r="AF3359" s="6" t="s">
        <v>14454</v>
      </c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</row>
    <row r="3360" spans="1:43" s="1" customFormat="1" ht="31.5" x14ac:dyDescent="0.25">
      <c r="A3360" s="47">
        <v>3365</v>
      </c>
      <c r="B3360" s="47" t="s">
        <v>14455</v>
      </c>
      <c r="C3360" s="47"/>
      <c r="D3360" s="69" t="s">
        <v>14415</v>
      </c>
      <c r="E3360" s="47">
        <v>2014</v>
      </c>
      <c r="F3360" s="69" t="s">
        <v>5079</v>
      </c>
      <c r="G3360" s="69" t="s">
        <v>1600</v>
      </c>
      <c r="H3360" s="69" t="s">
        <v>5078</v>
      </c>
      <c r="I3360" s="70">
        <v>2.6838461624801409</v>
      </c>
      <c r="J3360" s="47" t="s">
        <v>430</v>
      </c>
      <c r="K3360" s="47">
        <v>9.1856956105636396</v>
      </c>
      <c r="L3360" s="71"/>
      <c r="M3360" s="47">
        <v>75</v>
      </c>
      <c r="N3360" s="48">
        <f t="shared" si="319"/>
        <v>0</v>
      </c>
      <c r="O3360" s="48">
        <f t="shared" si="314"/>
        <v>0</v>
      </c>
      <c r="P3360" s="72">
        <f t="shared" si="315"/>
        <v>0</v>
      </c>
      <c r="Q3360" s="73">
        <f t="shared" si="316"/>
        <v>0</v>
      </c>
      <c r="R3360" s="48">
        <f t="shared" si="317"/>
        <v>0</v>
      </c>
      <c r="S3360" s="74">
        <f t="shared" si="318"/>
        <v>65</v>
      </c>
      <c r="T3360" s="6"/>
      <c r="U3360" s="47" t="s">
        <v>432</v>
      </c>
      <c r="V3360" s="47">
        <v>1</v>
      </c>
      <c r="W3360" s="47">
        <v>1</v>
      </c>
      <c r="X3360" s="47">
        <v>1</v>
      </c>
      <c r="Y3360" s="47">
        <v>1</v>
      </c>
      <c r="Z3360" s="75">
        <v>42485.620972222219</v>
      </c>
      <c r="AA3360" s="6" t="s">
        <v>433</v>
      </c>
      <c r="AB3360" s="47"/>
      <c r="AC3360" s="47"/>
      <c r="AD3360" s="47" t="s">
        <v>14456</v>
      </c>
      <c r="AE3360" s="47"/>
      <c r="AF3360" s="6" t="s">
        <v>14457</v>
      </c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</row>
    <row r="3361" spans="1:43" s="1" customFormat="1" ht="15.75" x14ac:dyDescent="0.25">
      <c r="A3361" s="47">
        <v>3366</v>
      </c>
      <c r="B3361" s="47" t="s">
        <v>14458</v>
      </c>
      <c r="C3361" s="47"/>
      <c r="D3361" s="69" t="s">
        <v>14459</v>
      </c>
      <c r="E3361" s="47">
        <v>2014</v>
      </c>
      <c r="F3361" s="69" t="s">
        <v>1896</v>
      </c>
      <c r="G3361" s="69" t="s">
        <v>1895</v>
      </c>
      <c r="H3361" s="69" t="s">
        <v>1600</v>
      </c>
      <c r="I3361" s="70">
        <v>6.8549311309947392</v>
      </c>
      <c r="J3361" s="47" t="s">
        <v>430</v>
      </c>
      <c r="K3361" s="47">
        <v>9.1859912760362494</v>
      </c>
      <c r="L3361" s="71"/>
      <c r="M3361" s="47">
        <v>75</v>
      </c>
      <c r="N3361" s="48">
        <f t="shared" si="319"/>
        <v>0</v>
      </c>
      <c r="O3361" s="48">
        <f t="shared" si="314"/>
        <v>0</v>
      </c>
      <c r="P3361" s="72">
        <f t="shared" si="315"/>
        <v>0</v>
      </c>
      <c r="Q3361" s="73">
        <f t="shared" si="316"/>
        <v>0</v>
      </c>
      <c r="R3361" s="48">
        <f t="shared" si="317"/>
        <v>0</v>
      </c>
      <c r="S3361" s="74">
        <f t="shared" si="318"/>
        <v>65</v>
      </c>
      <c r="T3361" s="6"/>
      <c r="U3361" s="47" t="s">
        <v>432</v>
      </c>
      <c r="V3361" s="47">
        <v>1</v>
      </c>
      <c r="W3361" s="47">
        <v>1</v>
      </c>
      <c r="X3361" s="47">
        <v>1</v>
      </c>
      <c r="Y3361" s="47">
        <v>1</v>
      </c>
      <c r="Z3361" s="75">
        <v>42529.613125000011</v>
      </c>
      <c r="AA3361" s="6" t="s">
        <v>433</v>
      </c>
      <c r="AB3361" s="47"/>
      <c r="AC3361" s="47" t="s">
        <v>10206</v>
      </c>
      <c r="AD3361" s="47" t="s">
        <v>14460</v>
      </c>
      <c r="AE3361" s="47"/>
      <c r="AF3361" s="6" t="s">
        <v>14461</v>
      </c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</row>
    <row r="3362" spans="1:43" s="1" customFormat="1" ht="15.75" x14ac:dyDescent="0.25">
      <c r="A3362" s="47">
        <v>3367</v>
      </c>
      <c r="B3362" s="47" t="s">
        <v>14462</v>
      </c>
      <c r="C3362" s="47"/>
      <c r="D3362" s="69" t="s">
        <v>14459</v>
      </c>
      <c r="E3362" s="47">
        <v>2014</v>
      </c>
      <c r="F3362" s="69" t="s">
        <v>1896</v>
      </c>
      <c r="G3362" s="69" t="s">
        <v>1895</v>
      </c>
      <c r="H3362" s="69" t="s">
        <v>1600</v>
      </c>
      <c r="I3362" s="70">
        <v>42.799302507035449</v>
      </c>
      <c r="J3362" s="47" t="s">
        <v>430</v>
      </c>
      <c r="K3362" s="47">
        <v>9.1862869415088699</v>
      </c>
      <c r="L3362" s="71"/>
      <c r="M3362" s="47">
        <v>75</v>
      </c>
      <c r="N3362" s="48">
        <f t="shared" si="319"/>
        <v>0</v>
      </c>
      <c r="O3362" s="48">
        <f t="shared" si="314"/>
        <v>0</v>
      </c>
      <c r="P3362" s="72">
        <f t="shared" si="315"/>
        <v>0</v>
      </c>
      <c r="Q3362" s="73">
        <f t="shared" si="316"/>
        <v>0</v>
      </c>
      <c r="R3362" s="48">
        <f t="shared" si="317"/>
        <v>0</v>
      </c>
      <c r="S3362" s="74">
        <f t="shared" si="318"/>
        <v>65</v>
      </c>
      <c r="T3362" s="6"/>
      <c r="U3362" s="47" t="s">
        <v>432</v>
      </c>
      <c r="V3362" s="47">
        <v>1</v>
      </c>
      <c r="W3362" s="47">
        <v>1</v>
      </c>
      <c r="X3362" s="47">
        <v>1</v>
      </c>
      <c r="Y3362" s="47">
        <v>1</v>
      </c>
      <c r="Z3362" s="75">
        <v>42529.61341435185</v>
      </c>
      <c r="AA3362" s="6" t="s">
        <v>433</v>
      </c>
      <c r="AB3362" s="47"/>
      <c r="AC3362" s="47" t="s">
        <v>14460</v>
      </c>
      <c r="AD3362" s="47"/>
      <c r="AE3362" s="47"/>
      <c r="AF3362" s="6" t="s">
        <v>14463</v>
      </c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</row>
    <row r="3363" spans="1:43" s="1" customFormat="1" ht="15.75" x14ac:dyDescent="0.25">
      <c r="A3363" s="47">
        <v>3368</v>
      </c>
      <c r="B3363" s="47" t="s">
        <v>14464</v>
      </c>
      <c r="C3363" s="47"/>
      <c r="D3363" s="69" t="s">
        <v>14459</v>
      </c>
      <c r="E3363" s="47">
        <v>2014</v>
      </c>
      <c r="F3363" s="69" t="s">
        <v>1600</v>
      </c>
      <c r="G3363" s="69" t="s">
        <v>1896</v>
      </c>
      <c r="H3363" s="69" t="s">
        <v>2162</v>
      </c>
      <c r="I3363" s="70">
        <v>224.52605311772521</v>
      </c>
      <c r="J3363" s="47" t="s">
        <v>430</v>
      </c>
      <c r="K3363" s="47">
        <v>9.1865826069814798</v>
      </c>
      <c r="L3363" s="71"/>
      <c r="M3363" s="47">
        <v>75</v>
      </c>
      <c r="N3363" s="48">
        <f t="shared" si="319"/>
        <v>0</v>
      </c>
      <c r="O3363" s="48">
        <f t="shared" si="314"/>
        <v>0</v>
      </c>
      <c r="P3363" s="72">
        <f t="shared" si="315"/>
        <v>0</v>
      </c>
      <c r="Q3363" s="73">
        <f t="shared" si="316"/>
        <v>0</v>
      </c>
      <c r="R3363" s="48">
        <f t="shared" si="317"/>
        <v>0</v>
      </c>
      <c r="S3363" s="74">
        <f t="shared" si="318"/>
        <v>65</v>
      </c>
      <c r="T3363" s="6"/>
      <c r="U3363" s="47" t="s">
        <v>432</v>
      </c>
      <c r="V3363" s="47">
        <v>1</v>
      </c>
      <c r="W3363" s="47">
        <v>1</v>
      </c>
      <c r="X3363" s="47">
        <v>1</v>
      </c>
      <c r="Y3363" s="47">
        <v>1</v>
      </c>
      <c r="Z3363" s="75">
        <v>42529.625092592592</v>
      </c>
      <c r="AA3363" s="6" t="s">
        <v>433</v>
      </c>
      <c r="AB3363" s="47"/>
      <c r="AC3363" s="47" t="s">
        <v>14465</v>
      </c>
      <c r="AD3363" s="47" t="s">
        <v>14466</v>
      </c>
      <c r="AE3363" s="47"/>
      <c r="AF3363" s="6" t="s">
        <v>14467</v>
      </c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</row>
    <row r="3364" spans="1:43" s="1" customFormat="1" ht="15.75" x14ac:dyDescent="0.25">
      <c r="A3364" s="47">
        <v>3369</v>
      </c>
      <c r="B3364" s="47" t="s">
        <v>14468</v>
      </c>
      <c r="C3364" s="47"/>
      <c r="D3364" s="69" t="s">
        <v>14459</v>
      </c>
      <c r="E3364" s="47">
        <v>2014</v>
      </c>
      <c r="F3364" s="69" t="s">
        <v>1600</v>
      </c>
      <c r="G3364" s="69" t="s">
        <v>1896</v>
      </c>
      <c r="H3364" s="69" t="s">
        <v>2162</v>
      </c>
      <c r="I3364" s="70">
        <v>7.0983471133709823</v>
      </c>
      <c r="J3364" s="47" t="s">
        <v>430</v>
      </c>
      <c r="K3364" s="47">
        <v>9.1868782724541003</v>
      </c>
      <c r="L3364" s="71"/>
      <c r="M3364" s="47">
        <v>75</v>
      </c>
      <c r="N3364" s="48">
        <f t="shared" si="319"/>
        <v>0</v>
      </c>
      <c r="O3364" s="48">
        <f t="shared" si="314"/>
        <v>0</v>
      </c>
      <c r="P3364" s="72">
        <f t="shared" si="315"/>
        <v>0</v>
      </c>
      <c r="Q3364" s="73">
        <f t="shared" si="316"/>
        <v>0</v>
      </c>
      <c r="R3364" s="48">
        <f t="shared" si="317"/>
        <v>0</v>
      </c>
      <c r="S3364" s="74">
        <f t="shared" si="318"/>
        <v>65</v>
      </c>
      <c r="T3364" s="6"/>
      <c r="U3364" s="47" t="s">
        <v>432</v>
      </c>
      <c r="V3364" s="47">
        <v>1</v>
      </c>
      <c r="W3364" s="47">
        <v>1</v>
      </c>
      <c r="X3364" s="47">
        <v>1</v>
      </c>
      <c r="Y3364" s="47">
        <v>1</v>
      </c>
      <c r="Z3364" s="75">
        <v>42529.624467592592</v>
      </c>
      <c r="AA3364" s="6" t="s">
        <v>433</v>
      </c>
      <c r="AB3364" s="47"/>
      <c r="AC3364" s="47" t="s">
        <v>14466</v>
      </c>
      <c r="AD3364" s="47" t="s">
        <v>10248</v>
      </c>
      <c r="AE3364" s="47"/>
      <c r="AF3364" s="6" t="s">
        <v>14469</v>
      </c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</row>
    <row r="3365" spans="1:43" s="1" customFormat="1" ht="31.5" x14ac:dyDescent="0.25">
      <c r="A3365" s="47">
        <v>3370</v>
      </c>
      <c r="B3365" s="47" t="s">
        <v>14470</v>
      </c>
      <c r="C3365" s="47"/>
      <c r="D3365" s="69" t="s">
        <v>1598</v>
      </c>
      <c r="E3365" s="47">
        <v>1998</v>
      </c>
      <c r="F3365" s="69" t="s">
        <v>1600</v>
      </c>
      <c r="G3365" s="69" t="s">
        <v>2666</v>
      </c>
      <c r="H3365" s="69" t="s">
        <v>2819</v>
      </c>
      <c r="I3365" s="70">
        <v>19.35981943426852</v>
      </c>
      <c r="J3365" s="47" t="s">
        <v>430</v>
      </c>
      <c r="K3365" s="47">
        <v>9.1871739379267101</v>
      </c>
      <c r="L3365" s="71"/>
      <c r="M3365" s="47">
        <v>75</v>
      </c>
      <c r="N3365" s="48">
        <f t="shared" si="319"/>
        <v>0</v>
      </c>
      <c r="O3365" s="48">
        <f t="shared" si="314"/>
        <v>0</v>
      </c>
      <c r="P3365" s="72">
        <f t="shared" si="315"/>
        <v>0</v>
      </c>
      <c r="Q3365" s="73">
        <f t="shared" si="316"/>
        <v>0</v>
      </c>
      <c r="R3365" s="48">
        <f t="shared" si="317"/>
        <v>0</v>
      </c>
      <c r="S3365" s="74">
        <f t="shared" si="318"/>
        <v>49</v>
      </c>
      <c r="T3365" s="6"/>
      <c r="U3365" s="47" t="s">
        <v>432</v>
      </c>
      <c r="V3365" s="47">
        <v>1</v>
      </c>
      <c r="W3365" s="47">
        <v>1</v>
      </c>
      <c r="X3365" s="47">
        <v>1</v>
      </c>
      <c r="Y3365" s="47">
        <v>1</v>
      </c>
      <c r="Z3365" s="75">
        <v>42530.332951388889</v>
      </c>
      <c r="AA3365" s="6" t="s">
        <v>433</v>
      </c>
      <c r="AB3365" s="47" t="s">
        <v>1601</v>
      </c>
      <c r="AC3365" s="47" t="s">
        <v>11017</v>
      </c>
      <c r="AD3365" s="47" t="s">
        <v>2853</v>
      </c>
      <c r="AE3365" s="47"/>
      <c r="AF3365" s="6" t="s">
        <v>14471</v>
      </c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</row>
    <row r="3366" spans="1:43" s="1" customFormat="1" ht="15.75" x14ac:dyDescent="0.25">
      <c r="A3366" s="47">
        <v>3371</v>
      </c>
      <c r="B3366" s="47" t="s">
        <v>14472</v>
      </c>
      <c r="C3366" s="47"/>
      <c r="D3366" s="69" t="s">
        <v>14459</v>
      </c>
      <c r="E3366" s="47">
        <v>2014</v>
      </c>
      <c r="F3366" s="69" t="s">
        <v>1600</v>
      </c>
      <c r="G3366" s="69" t="s">
        <v>2819</v>
      </c>
      <c r="H3366" s="69" t="s">
        <v>11015</v>
      </c>
      <c r="I3366" s="70">
        <v>72.749906489992341</v>
      </c>
      <c r="J3366" s="47" t="s">
        <v>430</v>
      </c>
      <c r="K3366" s="47">
        <v>9.1874696033993306</v>
      </c>
      <c r="L3366" s="71"/>
      <c r="M3366" s="47">
        <v>75</v>
      </c>
      <c r="N3366" s="48">
        <f t="shared" si="319"/>
        <v>0</v>
      </c>
      <c r="O3366" s="48">
        <f t="shared" si="314"/>
        <v>0</v>
      </c>
      <c r="P3366" s="72">
        <f t="shared" si="315"/>
        <v>0</v>
      </c>
      <c r="Q3366" s="73">
        <f t="shared" si="316"/>
        <v>0</v>
      </c>
      <c r="R3366" s="48">
        <f t="shared" si="317"/>
        <v>0</v>
      </c>
      <c r="S3366" s="74">
        <f t="shared" si="318"/>
        <v>65</v>
      </c>
      <c r="T3366" s="6"/>
      <c r="U3366" s="47" t="s">
        <v>432</v>
      </c>
      <c r="V3366" s="47">
        <v>1</v>
      </c>
      <c r="W3366" s="47">
        <v>1</v>
      </c>
      <c r="X3366" s="47">
        <v>1</v>
      </c>
      <c r="Y3366" s="47">
        <v>1</v>
      </c>
      <c r="Z3366" s="75">
        <v>42530.343449074076</v>
      </c>
      <c r="AA3366" s="6" t="s">
        <v>433</v>
      </c>
      <c r="AB3366" s="47"/>
      <c r="AC3366" s="47" t="s">
        <v>14473</v>
      </c>
      <c r="AD3366" s="47" t="s">
        <v>14474</v>
      </c>
      <c r="AE3366" s="47"/>
      <c r="AF3366" s="6" t="s">
        <v>14475</v>
      </c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</row>
    <row r="3367" spans="1:43" s="1" customFormat="1" ht="15.75" x14ac:dyDescent="0.25">
      <c r="A3367" s="47">
        <v>3372</v>
      </c>
      <c r="B3367" s="47" t="s">
        <v>14476</v>
      </c>
      <c r="C3367" s="47"/>
      <c r="D3367" s="69" t="s">
        <v>14459</v>
      </c>
      <c r="E3367" s="47">
        <v>2014</v>
      </c>
      <c r="F3367" s="69" t="s">
        <v>1600</v>
      </c>
      <c r="G3367" s="69" t="s">
        <v>2819</v>
      </c>
      <c r="H3367" s="69" t="s">
        <v>11015</v>
      </c>
      <c r="I3367" s="70">
        <v>1.2499400008507151</v>
      </c>
      <c r="J3367" s="47" t="s">
        <v>430</v>
      </c>
      <c r="K3367" s="47">
        <v>9.1877652688719404</v>
      </c>
      <c r="L3367" s="71"/>
      <c r="M3367" s="47">
        <v>75</v>
      </c>
      <c r="N3367" s="48">
        <f t="shared" si="319"/>
        <v>0</v>
      </c>
      <c r="O3367" s="48">
        <f t="shared" si="314"/>
        <v>0</v>
      </c>
      <c r="P3367" s="72">
        <f t="shared" si="315"/>
        <v>0</v>
      </c>
      <c r="Q3367" s="73">
        <f t="shared" si="316"/>
        <v>0</v>
      </c>
      <c r="R3367" s="48">
        <f t="shared" si="317"/>
        <v>0</v>
      </c>
      <c r="S3367" s="74">
        <f t="shared" si="318"/>
        <v>65</v>
      </c>
      <c r="T3367" s="6"/>
      <c r="U3367" s="47" t="s">
        <v>432</v>
      </c>
      <c r="V3367" s="47">
        <v>1</v>
      </c>
      <c r="W3367" s="47">
        <v>1</v>
      </c>
      <c r="X3367" s="47">
        <v>1</v>
      </c>
      <c r="Y3367" s="47">
        <v>1</v>
      </c>
      <c r="Z3367" s="75">
        <v>42530.343449074076</v>
      </c>
      <c r="AA3367" s="6" t="s">
        <v>433</v>
      </c>
      <c r="AB3367" s="47"/>
      <c r="AC3367" s="47" t="s">
        <v>14474</v>
      </c>
      <c r="AD3367" s="47" t="s">
        <v>11017</v>
      </c>
      <c r="AE3367" s="47"/>
      <c r="AF3367" s="6" t="s">
        <v>14477</v>
      </c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</row>
    <row r="3368" spans="1:43" s="1" customFormat="1" ht="31.5" x14ac:dyDescent="0.25">
      <c r="A3368" s="47">
        <v>3373</v>
      </c>
      <c r="B3368" s="47" t="s">
        <v>14478</v>
      </c>
      <c r="C3368" s="47" t="s">
        <v>2664</v>
      </c>
      <c r="D3368" s="69" t="s">
        <v>2116</v>
      </c>
      <c r="E3368" s="47">
        <v>1998</v>
      </c>
      <c r="F3368" s="69" t="s">
        <v>1600</v>
      </c>
      <c r="G3368" s="69" t="s">
        <v>2819</v>
      </c>
      <c r="H3368" s="69" t="s">
        <v>11015</v>
      </c>
      <c r="I3368" s="70">
        <v>107.71679021745121</v>
      </c>
      <c r="J3368" s="47" t="s">
        <v>430</v>
      </c>
      <c r="K3368" s="47">
        <v>9.1880609343445592</v>
      </c>
      <c r="L3368" s="71"/>
      <c r="M3368" s="47">
        <v>75</v>
      </c>
      <c r="N3368" s="48">
        <f t="shared" si="319"/>
        <v>0</v>
      </c>
      <c r="O3368" s="48">
        <f t="shared" si="314"/>
        <v>0</v>
      </c>
      <c r="P3368" s="72">
        <f t="shared" si="315"/>
        <v>0</v>
      </c>
      <c r="Q3368" s="73">
        <f t="shared" si="316"/>
        <v>0</v>
      </c>
      <c r="R3368" s="48">
        <f t="shared" si="317"/>
        <v>0</v>
      </c>
      <c r="S3368" s="74">
        <f t="shared" si="318"/>
        <v>49</v>
      </c>
      <c r="T3368" s="6" t="s">
        <v>431</v>
      </c>
      <c r="U3368" s="47" t="s">
        <v>432</v>
      </c>
      <c r="V3368" s="47">
        <v>1</v>
      </c>
      <c r="W3368" s="47">
        <v>1</v>
      </c>
      <c r="X3368" s="47">
        <v>1</v>
      </c>
      <c r="Y3368" s="47">
        <v>1</v>
      </c>
      <c r="Z3368" s="75">
        <v>42530.367592592593</v>
      </c>
      <c r="AA3368" s="6" t="s">
        <v>433</v>
      </c>
      <c r="AB3368" s="47" t="s">
        <v>1601</v>
      </c>
      <c r="AC3368" s="47"/>
      <c r="AD3368" s="47" t="s">
        <v>14479</v>
      </c>
      <c r="AE3368" s="47" t="s">
        <v>14480</v>
      </c>
      <c r="AF3368" s="6" t="s">
        <v>14481</v>
      </c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</row>
    <row r="3369" spans="1:43" s="1" customFormat="1" ht="15.75" x14ac:dyDescent="0.25">
      <c r="A3369" s="47">
        <v>3374</v>
      </c>
      <c r="B3369" s="47" t="s">
        <v>14482</v>
      </c>
      <c r="C3369" s="47"/>
      <c r="D3369" s="69" t="s">
        <v>14483</v>
      </c>
      <c r="E3369" s="47">
        <v>1998</v>
      </c>
      <c r="F3369" s="69" t="s">
        <v>1600</v>
      </c>
      <c r="G3369" s="69" t="s">
        <v>2819</v>
      </c>
      <c r="H3369" s="69" t="s">
        <v>11015</v>
      </c>
      <c r="I3369" s="70">
        <v>265.27356227843939</v>
      </c>
      <c r="J3369" s="47" t="s">
        <v>430</v>
      </c>
      <c r="K3369" s="47">
        <v>9.1883565998171708</v>
      </c>
      <c r="L3369" s="71"/>
      <c r="M3369" s="47">
        <v>75</v>
      </c>
      <c r="N3369" s="48">
        <f t="shared" si="319"/>
        <v>0</v>
      </c>
      <c r="O3369" s="48">
        <f t="shared" si="314"/>
        <v>0</v>
      </c>
      <c r="P3369" s="72">
        <f t="shared" si="315"/>
        <v>0</v>
      </c>
      <c r="Q3369" s="73">
        <f t="shared" si="316"/>
        <v>0</v>
      </c>
      <c r="R3369" s="48">
        <f t="shared" si="317"/>
        <v>0</v>
      </c>
      <c r="S3369" s="74">
        <f t="shared" si="318"/>
        <v>49</v>
      </c>
      <c r="T3369" s="6"/>
      <c r="U3369" s="47" t="s">
        <v>432</v>
      </c>
      <c r="V3369" s="47">
        <v>1</v>
      </c>
      <c r="W3369" s="47">
        <v>1</v>
      </c>
      <c r="X3369" s="47">
        <v>1</v>
      </c>
      <c r="Y3369" s="47">
        <v>1</v>
      </c>
      <c r="Z3369" s="75">
        <v>42530.349189814813</v>
      </c>
      <c r="AA3369" s="6" t="s">
        <v>433</v>
      </c>
      <c r="AB3369" s="47"/>
      <c r="AC3369" s="47" t="s">
        <v>11016</v>
      </c>
      <c r="AD3369" s="47" t="s">
        <v>14484</v>
      </c>
      <c r="AE3369" s="47"/>
      <c r="AF3369" s="6" t="s">
        <v>14485</v>
      </c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</row>
    <row r="3370" spans="1:43" s="1" customFormat="1" ht="15.75" x14ac:dyDescent="0.25">
      <c r="A3370" s="47">
        <v>3375</v>
      </c>
      <c r="B3370" s="47" t="s">
        <v>14486</v>
      </c>
      <c r="C3370" s="47"/>
      <c r="D3370" s="69" t="s">
        <v>14483</v>
      </c>
      <c r="E3370" s="47">
        <v>1998</v>
      </c>
      <c r="F3370" s="69" t="s">
        <v>1600</v>
      </c>
      <c r="G3370" s="69" t="s">
        <v>2819</v>
      </c>
      <c r="H3370" s="69" t="s">
        <v>11015</v>
      </c>
      <c r="I3370" s="70">
        <v>87.090918202437777</v>
      </c>
      <c r="J3370" s="47" t="s">
        <v>430</v>
      </c>
      <c r="K3370" s="47">
        <v>9.1886522652897895</v>
      </c>
      <c r="L3370" s="71"/>
      <c r="M3370" s="47">
        <v>75</v>
      </c>
      <c r="N3370" s="48">
        <f t="shared" si="319"/>
        <v>0</v>
      </c>
      <c r="O3370" s="48">
        <f t="shared" si="314"/>
        <v>0</v>
      </c>
      <c r="P3370" s="72">
        <f t="shared" si="315"/>
        <v>0</v>
      </c>
      <c r="Q3370" s="73">
        <f t="shared" si="316"/>
        <v>0</v>
      </c>
      <c r="R3370" s="48">
        <f t="shared" si="317"/>
        <v>0</v>
      </c>
      <c r="S3370" s="74">
        <f t="shared" si="318"/>
        <v>49</v>
      </c>
      <c r="T3370" s="6"/>
      <c r="U3370" s="47" t="s">
        <v>432</v>
      </c>
      <c r="V3370" s="47">
        <v>1</v>
      </c>
      <c r="W3370" s="47">
        <v>1</v>
      </c>
      <c r="X3370" s="47">
        <v>1</v>
      </c>
      <c r="Y3370" s="47">
        <v>1</v>
      </c>
      <c r="Z3370" s="75">
        <v>42530.349282407413</v>
      </c>
      <c r="AA3370" s="6" t="s">
        <v>433</v>
      </c>
      <c r="AB3370" s="47"/>
      <c r="AC3370" s="47" t="s">
        <v>14484</v>
      </c>
      <c r="AD3370" s="47" t="s">
        <v>14479</v>
      </c>
      <c r="AE3370" s="47"/>
      <c r="AF3370" s="6" t="s">
        <v>14487</v>
      </c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</row>
    <row r="3371" spans="1:43" s="1" customFormat="1" ht="15.75" x14ac:dyDescent="0.25">
      <c r="A3371" s="47">
        <v>3376</v>
      </c>
      <c r="B3371" s="47" t="s">
        <v>14488</v>
      </c>
      <c r="C3371" s="47"/>
      <c r="D3371" s="69" t="s">
        <v>14483</v>
      </c>
      <c r="E3371" s="47">
        <v>1998</v>
      </c>
      <c r="F3371" s="69" t="s">
        <v>1600</v>
      </c>
      <c r="G3371" s="69" t="s">
        <v>2819</v>
      </c>
      <c r="H3371" s="69" t="s">
        <v>11015</v>
      </c>
      <c r="I3371" s="70">
        <v>6.7325091793909024</v>
      </c>
      <c r="J3371" s="47" t="s">
        <v>430</v>
      </c>
      <c r="K3371" s="47">
        <v>9.1889479307623994</v>
      </c>
      <c r="L3371" s="71"/>
      <c r="M3371" s="47">
        <v>75</v>
      </c>
      <c r="N3371" s="48">
        <f t="shared" si="319"/>
        <v>0</v>
      </c>
      <c r="O3371" s="48">
        <f t="shared" si="314"/>
        <v>0</v>
      </c>
      <c r="P3371" s="72">
        <f t="shared" si="315"/>
        <v>0</v>
      </c>
      <c r="Q3371" s="73">
        <f t="shared" si="316"/>
        <v>0</v>
      </c>
      <c r="R3371" s="48">
        <f t="shared" si="317"/>
        <v>0</v>
      </c>
      <c r="S3371" s="74">
        <f t="shared" si="318"/>
        <v>49</v>
      </c>
      <c r="T3371" s="6"/>
      <c r="U3371" s="47" t="s">
        <v>432</v>
      </c>
      <c r="V3371" s="47">
        <v>1</v>
      </c>
      <c r="W3371" s="47">
        <v>1</v>
      </c>
      <c r="X3371" s="47">
        <v>1</v>
      </c>
      <c r="Y3371" s="47">
        <v>1</v>
      </c>
      <c r="Z3371" s="75">
        <v>42530.367962962962</v>
      </c>
      <c r="AA3371" s="6" t="s">
        <v>433</v>
      </c>
      <c r="AB3371" s="47"/>
      <c r="AC3371" s="47" t="s">
        <v>14489</v>
      </c>
      <c r="AD3371" s="47" t="s">
        <v>11022</v>
      </c>
      <c r="AE3371" s="47"/>
      <c r="AF3371" s="6" t="s">
        <v>14490</v>
      </c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</row>
    <row r="3372" spans="1:43" s="1" customFormat="1" ht="15.75" x14ac:dyDescent="0.25">
      <c r="A3372" s="47">
        <v>3377</v>
      </c>
      <c r="B3372" s="47" t="s">
        <v>14491</v>
      </c>
      <c r="C3372" s="47"/>
      <c r="D3372" s="69" t="s">
        <v>14459</v>
      </c>
      <c r="E3372" s="47">
        <v>2014</v>
      </c>
      <c r="F3372" s="69" t="s">
        <v>1600</v>
      </c>
      <c r="G3372" s="69" t="s">
        <v>2819</v>
      </c>
      <c r="H3372" s="69" t="s">
        <v>11015</v>
      </c>
      <c r="I3372" s="70">
        <v>1.4251320392529201</v>
      </c>
      <c r="J3372" s="47" t="s">
        <v>430</v>
      </c>
      <c r="K3372" s="47">
        <v>9.1892435962350199</v>
      </c>
      <c r="L3372" s="71"/>
      <c r="M3372" s="47">
        <v>75</v>
      </c>
      <c r="N3372" s="48">
        <f t="shared" si="319"/>
        <v>0</v>
      </c>
      <c r="O3372" s="48">
        <f t="shared" si="314"/>
        <v>0</v>
      </c>
      <c r="P3372" s="72">
        <f t="shared" si="315"/>
        <v>0</v>
      </c>
      <c r="Q3372" s="73">
        <f t="shared" si="316"/>
        <v>0</v>
      </c>
      <c r="R3372" s="48">
        <f t="shared" si="317"/>
        <v>0</v>
      </c>
      <c r="S3372" s="74">
        <f t="shared" si="318"/>
        <v>65</v>
      </c>
      <c r="T3372" s="6"/>
      <c r="U3372" s="47" t="s">
        <v>432</v>
      </c>
      <c r="V3372" s="47">
        <v>1</v>
      </c>
      <c r="W3372" s="47">
        <v>1</v>
      </c>
      <c r="X3372" s="47">
        <v>1</v>
      </c>
      <c r="Y3372" s="47">
        <v>1</v>
      </c>
      <c r="Z3372" s="75">
        <v>42530.368703703702</v>
      </c>
      <c r="AA3372" s="6" t="s">
        <v>433</v>
      </c>
      <c r="AB3372" s="47"/>
      <c r="AC3372" s="47" t="s">
        <v>14489</v>
      </c>
      <c r="AD3372" s="47"/>
      <c r="AE3372" s="47"/>
      <c r="AF3372" s="6" t="s">
        <v>14492</v>
      </c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</row>
    <row r="3373" spans="1:43" s="1" customFormat="1" ht="15.75" x14ac:dyDescent="0.25">
      <c r="A3373" s="47">
        <v>3378</v>
      </c>
      <c r="B3373" s="47" t="s">
        <v>14493</v>
      </c>
      <c r="C3373" s="47"/>
      <c r="D3373" s="69" t="s">
        <v>14459</v>
      </c>
      <c r="E3373" s="47">
        <v>2014</v>
      </c>
      <c r="F3373" s="69" t="s">
        <v>1600</v>
      </c>
      <c r="G3373" s="69" t="s">
        <v>2819</v>
      </c>
      <c r="H3373" s="69" t="s">
        <v>11015</v>
      </c>
      <c r="I3373" s="70">
        <v>66.736001852706465</v>
      </c>
      <c r="J3373" s="47" t="s">
        <v>430</v>
      </c>
      <c r="K3373" s="47">
        <v>9.1895392617076403</v>
      </c>
      <c r="L3373" s="71"/>
      <c r="M3373" s="47">
        <v>75</v>
      </c>
      <c r="N3373" s="48">
        <f t="shared" si="319"/>
        <v>0</v>
      </c>
      <c r="O3373" s="48">
        <f t="shared" si="314"/>
        <v>0</v>
      </c>
      <c r="P3373" s="72">
        <f t="shared" si="315"/>
        <v>0</v>
      </c>
      <c r="Q3373" s="73">
        <f t="shared" si="316"/>
        <v>0</v>
      </c>
      <c r="R3373" s="48">
        <f t="shared" si="317"/>
        <v>0</v>
      </c>
      <c r="S3373" s="74">
        <f t="shared" si="318"/>
        <v>65</v>
      </c>
      <c r="T3373" s="6"/>
      <c r="U3373" s="47" t="s">
        <v>432</v>
      </c>
      <c r="V3373" s="47">
        <v>1</v>
      </c>
      <c r="W3373" s="47">
        <v>1</v>
      </c>
      <c r="X3373" s="47">
        <v>1</v>
      </c>
      <c r="Y3373" s="47">
        <v>1</v>
      </c>
      <c r="Z3373" s="75">
        <v>42530.369305555563</v>
      </c>
      <c r="AA3373" s="6" t="s">
        <v>433</v>
      </c>
      <c r="AB3373" s="47"/>
      <c r="AC3373" s="47" t="s">
        <v>14494</v>
      </c>
      <c r="AD3373" s="47" t="s">
        <v>14495</v>
      </c>
      <c r="AE3373" s="47"/>
      <c r="AF3373" s="6" t="s">
        <v>14496</v>
      </c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</row>
    <row r="3374" spans="1:43" s="1" customFormat="1" ht="31.5" x14ac:dyDescent="0.25">
      <c r="A3374" s="47">
        <v>3379</v>
      </c>
      <c r="B3374" s="47" t="s">
        <v>11020</v>
      </c>
      <c r="C3374" s="47" t="s">
        <v>4546</v>
      </c>
      <c r="D3374" s="69" t="s">
        <v>2116</v>
      </c>
      <c r="E3374" s="47">
        <v>1998</v>
      </c>
      <c r="F3374" s="69" t="s">
        <v>1600</v>
      </c>
      <c r="G3374" s="69" t="s">
        <v>2819</v>
      </c>
      <c r="H3374" s="69" t="s">
        <v>11015</v>
      </c>
      <c r="I3374" s="70">
        <v>110.1796371946575</v>
      </c>
      <c r="J3374" s="47" t="s">
        <v>430</v>
      </c>
      <c r="K3374" s="47">
        <v>9.1898349271802502</v>
      </c>
      <c r="L3374" s="71"/>
      <c r="M3374" s="47">
        <v>75</v>
      </c>
      <c r="N3374" s="48">
        <f t="shared" si="319"/>
        <v>0</v>
      </c>
      <c r="O3374" s="48">
        <f t="shared" si="314"/>
        <v>0</v>
      </c>
      <c r="P3374" s="72">
        <f t="shared" si="315"/>
        <v>0</v>
      </c>
      <c r="Q3374" s="73">
        <f t="shared" si="316"/>
        <v>0</v>
      </c>
      <c r="R3374" s="48">
        <f t="shared" si="317"/>
        <v>0</v>
      </c>
      <c r="S3374" s="74">
        <f t="shared" si="318"/>
        <v>49</v>
      </c>
      <c r="T3374" s="6" t="s">
        <v>431</v>
      </c>
      <c r="U3374" s="47" t="s">
        <v>432</v>
      </c>
      <c r="V3374" s="47">
        <v>1</v>
      </c>
      <c r="W3374" s="47">
        <v>1</v>
      </c>
      <c r="X3374" s="47">
        <v>1</v>
      </c>
      <c r="Y3374" s="47">
        <v>1</v>
      </c>
      <c r="Z3374" s="75">
        <v>42530.37767361111</v>
      </c>
      <c r="AA3374" s="6" t="s">
        <v>433</v>
      </c>
      <c r="AB3374" s="47" t="s">
        <v>1601</v>
      </c>
      <c r="AC3374" s="47"/>
      <c r="AD3374" s="47" t="s">
        <v>11021</v>
      </c>
      <c r="AE3374" s="47" t="s">
        <v>11023</v>
      </c>
      <c r="AF3374" s="6" t="s">
        <v>14497</v>
      </c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</row>
    <row r="3375" spans="1:43" s="1" customFormat="1" ht="15.75" x14ac:dyDescent="0.25">
      <c r="A3375" s="47">
        <v>3380</v>
      </c>
      <c r="B3375" s="47" t="s">
        <v>14498</v>
      </c>
      <c r="C3375" s="47"/>
      <c r="D3375" s="69" t="s">
        <v>14459</v>
      </c>
      <c r="E3375" s="47">
        <v>2014</v>
      </c>
      <c r="F3375" s="69" t="s">
        <v>1600</v>
      </c>
      <c r="G3375" s="69" t="s">
        <v>2819</v>
      </c>
      <c r="H3375" s="69" t="s">
        <v>11015</v>
      </c>
      <c r="I3375" s="70">
        <v>3.821439909219956</v>
      </c>
      <c r="J3375" s="47" t="s">
        <v>430</v>
      </c>
      <c r="K3375" s="47">
        <v>9.1901305926528707</v>
      </c>
      <c r="L3375" s="71"/>
      <c r="M3375" s="47">
        <v>75</v>
      </c>
      <c r="N3375" s="48">
        <f t="shared" si="319"/>
        <v>0</v>
      </c>
      <c r="O3375" s="48">
        <f t="shared" si="314"/>
        <v>0</v>
      </c>
      <c r="P3375" s="72">
        <f t="shared" si="315"/>
        <v>0</v>
      </c>
      <c r="Q3375" s="73">
        <f t="shared" si="316"/>
        <v>0</v>
      </c>
      <c r="R3375" s="48">
        <f t="shared" si="317"/>
        <v>0</v>
      </c>
      <c r="S3375" s="74">
        <f t="shared" si="318"/>
        <v>65</v>
      </c>
      <c r="T3375" s="6"/>
      <c r="U3375" s="47" t="s">
        <v>432</v>
      </c>
      <c r="V3375" s="47">
        <v>1</v>
      </c>
      <c r="W3375" s="47">
        <v>1</v>
      </c>
      <c r="X3375" s="47">
        <v>1</v>
      </c>
      <c r="Y3375" s="47">
        <v>1</v>
      </c>
      <c r="Z3375" s="75">
        <v>42530.375891203701</v>
      </c>
      <c r="AA3375" s="6" t="s">
        <v>433</v>
      </c>
      <c r="AB3375" s="47"/>
      <c r="AC3375" s="47" t="s">
        <v>11021</v>
      </c>
      <c r="AD3375" s="47" t="s">
        <v>14499</v>
      </c>
      <c r="AE3375" s="47"/>
      <c r="AF3375" s="6" t="s">
        <v>14500</v>
      </c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</row>
    <row r="3376" spans="1:43" s="1" customFormat="1" ht="15.75" x14ac:dyDescent="0.25">
      <c r="A3376" s="47">
        <v>3381</v>
      </c>
      <c r="B3376" s="47" t="s">
        <v>14501</v>
      </c>
      <c r="C3376" s="47"/>
      <c r="D3376" s="69" t="s">
        <v>14459</v>
      </c>
      <c r="E3376" s="47">
        <v>2014</v>
      </c>
      <c r="F3376" s="69" t="s">
        <v>1600</v>
      </c>
      <c r="G3376" s="69" t="s">
        <v>2819</v>
      </c>
      <c r="H3376" s="69" t="s">
        <v>11015</v>
      </c>
      <c r="I3376" s="70">
        <v>39.619153988158828</v>
      </c>
      <c r="J3376" s="47" t="s">
        <v>430</v>
      </c>
      <c r="K3376" s="47">
        <v>9.1904262581254805</v>
      </c>
      <c r="L3376" s="71"/>
      <c r="M3376" s="47">
        <v>75</v>
      </c>
      <c r="N3376" s="48">
        <f t="shared" si="319"/>
        <v>0</v>
      </c>
      <c r="O3376" s="48">
        <f t="shared" si="314"/>
        <v>0</v>
      </c>
      <c r="P3376" s="72">
        <f t="shared" si="315"/>
        <v>0</v>
      </c>
      <c r="Q3376" s="73">
        <f t="shared" si="316"/>
        <v>0</v>
      </c>
      <c r="R3376" s="48">
        <f t="shared" si="317"/>
        <v>0</v>
      </c>
      <c r="S3376" s="74">
        <f t="shared" si="318"/>
        <v>65</v>
      </c>
      <c r="T3376" s="6"/>
      <c r="U3376" s="47" t="s">
        <v>432</v>
      </c>
      <c r="V3376" s="47">
        <v>1</v>
      </c>
      <c r="W3376" s="47">
        <v>1</v>
      </c>
      <c r="X3376" s="47">
        <v>1</v>
      </c>
      <c r="Y3376" s="47">
        <v>1</v>
      </c>
      <c r="Z3376" s="75">
        <v>42530.37599537037</v>
      </c>
      <c r="AA3376" s="6" t="s">
        <v>433</v>
      </c>
      <c r="AB3376" s="47"/>
      <c r="AC3376" s="47" t="s">
        <v>14499</v>
      </c>
      <c r="AD3376" s="47" t="s">
        <v>14502</v>
      </c>
      <c r="AE3376" s="47"/>
      <c r="AF3376" s="6" t="s">
        <v>14503</v>
      </c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</row>
    <row r="3377" spans="1:43" s="1" customFormat="1" ht="15.75" x14ac:dyDescent="0.25">
      <c r="A3377" s="47">
        <v>3382</v>
      </c>
      <c r="B3377" s="47" t="s">
        <v>14504</v>
      </c>
      <c r="C3377" s="47"/>
      <c r="D3377" s="69" t="s">
        <v>14459</v>
      </c>
      <c r="E3377" s="47">
        <v>2014</v>
      </c>
      <c r="F3377" s="69" t="s">
        <v>1600</v>
      </c>
      <c r="G3377" s="69" t="s">
        <v>2819</v>
      </c>
      <c r="H3377" s="69" t="s">
        <v>11015</v>
      </c>
      <c r="I3377" s="70">
        <v>2.633922041496418</v>
      </c>
      <c r="J3377" s="47" t="s">
        <v>430</v>
      </c>
      <c r="K3377" s="47">
        <v>9.1907219235980993</v>
      </c>
      <c r="L3377" s="71"/>
      <c r="M3377" s="47">
        <v>75</v>
      </c>
      <c r="N3377" s="48">
        <f t="shared" si="319"/>
        <v>0</v>
      </c>
      <c r="O3377" s="48">
        <f t="shared" si="314"/>
        <v>0</v>
      </c>
      <c r="P3377" s="72">
        <f t="shared" si="315"/>
        <v>0</v>
      </c>
      <c r="Q3377" s="73">
        <f t="shared" si="316"/>
        <v>0</v>
      </c>
      <c r="R3377" s="48">
        <f t="shared" si="317"/>
        <v>0</v>
      </c>
      <c r="S3377" s="74">
        <f t="shared" si="318"/>
        <v>65</v>
      </c>
      <c r="T3377" s="6"/>
      <c r="U3377" s="47" t="s">
        <v>432</v>
      </c>
      <c r="V3377" s="47">
        <v>1</v>
      </c>
      <c r="W3377" s="47">
        <v>1</v>
      </c>
      <c r="X3377" s="47">
        <v>1</v>
      </c>
      <c r="Y3377" s="47">
        <v>1</v>
      </c>
      <c r="Z3377" s="75">
        <v>42530.377812500003</v>
      </c>
      <c r="AA3377" s="6" t="s">
        <v>433</v>
      </c>
      <c r="AB3377" s="47"/>
      <c r="AC3377" s="47" t="s">
        <v>14505</v>
      </c>
      <c r="AD3377" s="47" t="s">
        <v>14506</v>
      </c>
      <c r="AE3377" s="47"/>
      <c r="AF3377" s="6" t="s">
        <v>14507</v>
      </c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</row>
    <row r="3378" spans="1:43" s="1" customFormat="1" ht="15.75" x14ac:dyDescent="0.25">
      <c r="A3378" s="47">
        <v>3383</v>
      </c>
      <c r="B3378" s="47" t="s">
        <v>14508</v>
      </c>
      <c r="C3378" s="47"/>
      <c r="D3378" s="69" t="s">
        <v>14483</v>
      </c>
      <c r="E3378" s="47">
        <v>1998</v>
      </c>
      <c r="F3378" s="69" t="s">
        <v>1600</v>
      </c>
      <c r="G3378" s="69" t="s">
        <v>11015</v>
      </c>
      <c r="H3378" s="69" t="s">
        <v>5079</v>
      </c>
      <c r="I3378" s="70">
        <v>21.30481229134627</v>
      </c>
      <c r="J3378" s="47" t="s">
        <v>430</v>
      </c>
      <c r="K3378" s="47">
        <v>9.1910175890707109</v>
      </c>
      <c r="L3378" s="71"/>
      <c r="M3378" s="47">
        <v>75</v>
      </c>
      <c r="N3378" s="48">
        <f t="shared" si="319"/>
        <v>0</v>
      </c>
      <c r="O3378" s="48">
        <f t="shared" si="314"/>
        <v>0</v>
      </c>
      <c r="P3378" s="72">
        <f t="shared" si="315"/>
        <v>0</v>
      </c>
      <c r="Q3378" s="73">
        <f t="shared" si="316"/>
        <v>0</v>
      </c>
      <c r="R3378" s="48">
        <f t="shared" si="317"/>
        <v>0</v>
      </c>
      <c r="S3378" s="74">
        <f t="shared" si="318"/>
        <v>49</v>
      </c>
      <c r="T3378" s="6"/>
      <c r="U3378" s="47" t="s">
        <v>432</v>
      </c>
      <c r="V3378" s="47">
        <v>1</v>
      </c>
      <c r="W3378" s="47">
        <v>1</v>
      </c>
      <c r="X3378" s="47">
        <v>1</v>
      </c>
      <c r="Y3378" s="47">
        <v>1</v>
      </c>
      <c r="Z3378" s="75">
        <v>42530.37972222222</v>
      </c>
      <c r="AA3378" s="6" t="s">
        <v>433</v>
      </c>
      <c r="AB3378" s="47"/>
      <c r="AC3378" s="47" t="s">
        <v>14505</v>
      </c>
      <c r="AD3378" s="47" t="s">
        <v>11027</v>
      </c>
      <c r="AE3378" s="47"/>
      <c r="AF3378" s="6" t="s">
        <v>14509</v>
      </c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</row>
    <row r="3379" spans="1:43" s="1" customFormat="1" ht="15.75" x14ac:dyDescent="0.25">
      <c r="A3379" s="47">
        <v>3384</v>
      </c>
      <c r="B3379" s="47" t="s">
        <v>14510</v>
      </c>
      <c r="C3379" s="47"/>
      <c r="D3379" s="69" t="s">
        <v>14459</v>
      </c>
      <c r="E3379" s="47">
        <v>2014</v>
      </c>
      <c r="F3379" s="69" t="s">
        <v>5078</v>
      </c>
      <c r="G3379" s="69" t="s">
        <v>1600</v>
      </c>
      <c r="H3379" s="69" t="s">
        <v>451</v>
      </c>
      <c r="I3379" s="70">
        <v>2.3899662852731591</v>
      </c>
      <c r="J3379" s="47" t="s">
        <v>430</v>
      </c>
      <c r="K3379" s="47">
        <v>9.1913132545433296</v>
      </c>
      <c r="L3379" s="71"/>
      <c r="M3379" s="47">
        <v>75</v>
      </c>
      <c r="N3379" s="48">
        <f t="shared" si="319"/>
        <v>0</v>
      </c>
      <c r="O3379" s="48">
        <f t="shared" si="314"/>
        <v>0</v>
      </c>
      <c r="P3379" s="72">
        <f t="shared" si="315"/>
        <v>0</v>
      </c>
      <c r="Q3379" s="73">
        <f t="shared" si="316"/>
        <v>0</v>
      </c>
      <c r="R3379" s="48">
        <f t="shared" si="317"/>
        <v>0</v>
      </c>
      <c r="S3379" s="74">
        <f t="shared" si="318"/>
        <v>65</v>
      </c>
      <c r="T3379" s="6"/>
      <c r="U3379" s="47" t="s">
        <v>432</v>
      </c>
      <c r="V3379" s="47">
        <v>1</v>
      </c>
      <c r="W3379" s="47">
        <v>1</v>
      </c>
      <c r="X3379" s="47">
        <v>1</v>
      </c>
      <c r="Y3379" s="47">
        <v>1</v>
      </c>
      <c r="Z3379" s="75">
        <v>42530.38554398148</v>
      </c>
      <c r="AA3379" s="6" t="s">
        <v>433</v>
      </c>
      <c r="AB3379" s="47"/>
      <c r="AC3379" s="47" t="s">
        <v>5742</v>
      </c>
      <c r="AD3379" s="47" t="s">
        <v>14511</v>
      </c>
      <c r="AE3379" s="47"/>
      <c r="AF3379" s="6" t="s">
        <v>14512</v>
      </c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</row>
    <row r="3380" spans="1:43" s="1" customFormat="1" ht="15.75" x14ac:dyDescent="0.25">
      <c r="A3380" s="47">
        <v>3385</v>
      </c>
      <c r="B3380" s="47" t="s">
        <v>14513</v>
      </c>
      <c r="C3380" s="47"/>
      <c r="D3380" s="69" t="s">
        <v>14459</v>
      </c>
      <c r="E3380" s="47">
        <v>2014</v>
      </c>
      <c r="F3380" s="69" t="s">
        <v>5078</v>
      </c>
      <c r="G3380" s="69" t="s">
        <v>1600</v>
      </c>
      <c r="H3380" s="69" t="s">
        <v>451</v>
      </c>
      <c r="I3380" s="70">
        <v>59.998762901138008</v>
      </c>
      <c r="J3380" s="47" t="s">
        <v>430</v>
      </c>
      <c r="K3380" s="47">
        <v>9.1916089200159394</v>
      </c>
      <c r="L3380" s="71"/>
      <c r="M3380" s="47">
        <v>75</v>
      </c>
      <c r="N3380" s="48">
        <f t="shared" si="319"/>
        <v>0</v>
      </c>
      <c r="O3380" s="48">
        <f t="shared" si="314"/>
        <v>0</v>
      </c>
      <c r="P3380" s="72">
        <f t="shared" si="315"/>
        <v>0</v>
      </c>
      <c r="Q3380" s="73">
        <f t="shared" si="316"/>
        <v>0</v>
      </c>
      <c r="R3380" s="48">
        <f t="shared" si="317"/>
        <v>0</v>
      </c>
      <c r="S3380" s="74">
        <f t="shared" si="318"/>
        <v>65</v>
      </c>
      <c r="T3380" s="6"/>
      <c r="U3380" s="47" t="s">
        <v>432</v>
      </c>
      <c r="V3380" s="47">
        <v>1</v>
      </c>
      <c r="W3380" s="47">
        <v>1</v>
      </c>
      <c r="X3380" s="47">
        <v>1</v>
      </c>
      <c r="Y3380" s="47">
        <v>1</v>
      </c>
      <c r="Z3380" s="75">
        <v>42530.385625000003</v>
      </c>
      <c r="AA3380" s="6" t="s">
        <v>433</v>
      </c>
      <c r="AB3380" s="47"/>
      <c r="AC3380" s="47" t="s">
        <v>14511</v>
      </c>
      <c r="AD3380" s="47" t="s">
        <v>14514</v>
      </c>
      <c r="AE3380" s="47"/>
      <c r="AF3380" s="6" t="s">
        <v>14515</v>
      </c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</row>
    <row r="3381" spans="1:43" s="1" customFormat="1" ht="15.75" x14ac:dyDescent="0.25">
      <c r="A3381" s="47">
        <v>3386</v>
      </c>
      <c r="B3381" s="47" t="s">
        <v>14516</v>
      </c>
      <c r="C3381" s="47"/>
      <c r="D3381" s="69" t="s">
        <v>14483</v>
      </c>
      <c r="E3381" s="47">
        <v>1998</v>
      </c>
      <c r="F3381" s="69" t="s">
        <v>1600</v>
      </c>
      <c r="G3381" s="69" t="s">
        <v>5824</v>
      </c>
      <c r="H3381" s="69" t="s">
        <v>1753</v>
      </c>
      <c r="I3381" s="70">
        <v>14.030044368256521</v>
      </c>
      <c r="J3381" s="47" t="s">
        <v>430</v>
      </c>
      <c r="K3381" s="47">
        <v>9.1919045854885599</v>
      </c>
      <c r="L3381" s="71"/>
      <c r="M3381" s="47">
        <v>75</v>
      </c>
      <c r="N3381" s="48">
        <f t="shared" si="319"/>
        <v>0</v>
      </c>
      <c r="O3381" s="48">
        <f t="shared" si="314"/>
        <v>0</v>
      </c>
      <c r="P3381" s="72">
        <f t="shared" si="315"/>
        <v>0</v>
      </c>
      <c r="Q3381" s="73">
        <f t="shared" si="316"/>
        <v>0</v>
      </c>
      <c r="R3381" s="48">
        <f t="shared" si="317"/>
        <v>0</v>
      </c>
      <c r="S3381" s="74">
        <f t="shared" si="318"/>
        <v>49</v>
      </c>
      <c r="T3381" s="6"/>
      <c r="U3381" s="47" t="s">
        <v>432</v>
      </c>
      <c r="V3381" s="47">
        <v>1</v>
      </c>
      <c r="W3381" s="47">
        <v>1</v>
      </c>
      <c r="X3381" s="47">
        <v>1</v>
      </c>
      <c r="Y3381" s="47">
        <v>1</v>
      </c>
      <c r="Z3381" s="75">
        <v>42530.386192129627</v>
      </c>
      <c r="AA3381" s="6" t="s">
        <v>433</v>
      </c>
      <c r="AB3381" s="47"/>
      <c r="AC3381" s="47" t="s">
        <v>5742</v>
      </c>
      <c r="AD3381" s="47" t="s">
        <v>5080</v>
      </c>
      <c r="AE3381" s="47"/>
      <c r="AF3381" s="6" t="s">
        <v>14517</v>
      </c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</row>
    <row r="3382" spans="1:43" s="1" customFormat="1" ht="31.5" x14ac:dyDescent="0.25">
      <c r="A3382" s="47">
        <v>3387</v>
      </c>
      <c r="B3382" s="47" t="s">
        <v>12699</v>
      </c>
      <c r="C3382" s="47" t="s">
        <v>4150</v>
      </c>
      <c r="D3382" s="69" t="s">
        <v>918</v>
      </c>
      <c r="E3382" s="47">
        <v>1977</v>
      </c>
      <c r="F3382" s="69" t="s">
        <v>905</v>
      </c>
      <c r="G3382" s="69" t="s">
        <v>903</v>
      </c>
      <c r="H3382" s="69" t="s">
        <v>1255</v>
      </c>
      <c r="I3382" s="70">
        <v>32.584877293742167</v>
      </c>
      <c r="J3382" s="47" t="s">
        <v>430</v>
      </c>
      <c r="K3382" s="47">
        <v>9.1922002509611698</v>
      </c>
      <c r="L3382" s="71"/>
      <c r="M3382" s="47">
        <v>75</v>
      </c>
      <c r="N3382" s="48">
        <f t="shared" si="319"/>
        <v>0</v>
      </c>
      <c r="O3382" s="48">
        <f t="shared" si="314"/>
        <v>0</v>
      </c>
      <c r="P3382" s="72">
        <f t="shared" si="315"/>
        <v>0</v>
      </c>
      <c r="Q3382" s="73">
        <f t="shared" si="316"/>
        <v>0</v>
      </c>
      <c r="R3382" s="48">
        <f t="shared" si="317"/>
        <v>0</v>
      </c>
      <c r="S3382" s="74">
        <f t="shared" si="318"/>
        <v>28</v>
      </c>
      <c r="T3382" s="6" t="s">
        <v>431</v>
      </c>
      <c r="U3382" s="47" t="s">
        <v>432</v>
      </c>
      <c r="V3382" s="47">
        <v>1</v>
      </c>
      <c r="W3382" s="47">
        <v>1</v>
      </c>
      <c r="X3382" s="47">
        <v>1</v>
      </c>
      <c r="Y3382" s="47">
        <v>1</v>
      </c>
      <c r="Z3382" s="75">
        <v>40855.637650462973</v>
      </c>
      <c r="AA3382" s="6" t="s">
        <v>433</v>
      </c>
      <c r="AB3382" s="47" t="s">
        <v>920</v>
      </c>
      <c r="AC3382" s="47" t="s">
        <v>12054</v>
      </c>
      <c r="AD3382" s="47" t="s">
        <v>12061</v>
      </c>
      <c r="AE3382" s="47" t="s">
        <v>12700</v>
      </c>
      <c r="AF3382" s="6" t="s">
        <v>14518</v>
      </c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</row>
    <row r="3383" spans="1:43" s="1" customFormat="1" ht="31.5" x14ac:dyDescent="0.25">
      <c r="A3383" s="47">
        <v>3388</v>
      </c>
      <c r="B3383" s="47" t="s">
        <v>12699</v>
      </c>
      <c r="C3383" s="47" t="s">
        <v>4150</v>
      </c>
      <c r="D3383" s="69" t="s">
        <v>918</v>
      </c>
      <c r="E3383" s="47">
        <v>1977</v>
      </c>
      <c r="F3383" s="69" t="s">
        <v>905</v>
      </c>
      <c r="G3383" s="69" t="s">
        <v>903</v>
      </c>
      <c r="H3383" s="69" t="s">
        <v>1255</v>
      </c>
      <c r="I3383" s="70">
        <v>6.3880298282402794</v>
      </c>
      <c r="J3383" s="47" t="s">
        <v>430</v>
      </c>
      <c r="K3383" s="47">
        <v>9.1924959164337903</v>
      </c>
      <c r="L3383" s="71"/>
      <c r="M3383" s="47">
        <v>75</v>
      </c>
      <c r="N3383" s="48">
        <f t="shared" si="319"/>
        <v>0</v>
      </c>
      <c r="O3383" s="48">
        <f t="shared" si="314"/>
        <v>0</v>
      </c>
      <c r="P3383" s="72">
        <f t="shared" si="315"/>
        <v>0</v>
      </c>
      <c r="Q3383" s="73">
        <f t="shared" si="316"/>
        <v>0</v>
      </c>
      <c r="R3383" s="48">
        <f t="shared" si="317"/>
        <v>0</v>
      </c>
      <c r="S3383" s="74">
        <f t="shared" si="318"/>
        <v>28</v>
      </c>
      <c r="T3383" s="6" t="s">
        <v>431</v>
      </c>
      <c r="U3383" s="47" t="s">
        <v>432</v>
      </c>
      <c r="V3383" s="47">
        <v>1</v>
      </c>
      <c r="W3383" s="47">
        <v>1</v>
      </c>
      <c r="X3383" s="47">
        <v>1</v>
      </c>
      <c r="Y3383" s="47">
        <v>1</v>
      </c>
      <c r="Z3383" s="75">
        <v>40855.637650462973</v>
      </c>
      <c r="AA3383" s="6" t="s">
        <v>433</v>
      </c>
      <c r="AB3383" s="47" t="s">
        <v>920</v>
      </c>
      <c r="AC3383" s="47" t="s">
        <v>12054</v>
      </c>
      <c r="AD3383" s="47" t="s">
        <v>12061</v>
      </c>
      <c r="AE3383" s="47" t="s">
        <v>12700</v>
      </c>
      <c r="AF3383" s="6" t="s">
        <v>14519</v>
      </c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</row>
    <row r="3384" spans="1:43" s="1" customFormat="1" ht="31.5" x14ac:dyDescent="0.25">
      <c r="A3384" s="47">
        <v>3389</v>
      </c>
      <c r="B3384" s="47" t="s">
        <v>14520</v>
      </c>
      <c r="C3384" s="47"/>
      <c r="D3384" s="69" t="s">
        <v>14521</v>
      </c>
      <c r="E3384" s="47">
        <v>2015</v>
      </c>
      <c r="F3384" s="69" t="s">
        <v>5991</v>
      </c>
      <c r="G3384" s="69" t="s">
        <v>457</v>
      </c>
      <c r="H3384" s="69" t="s">
        <v>451</v>
      </c>
      <c r="I3384" s="70">
        <v>12.8640482024884</v>
      </c>
      <c r="J3384" s="47" t="s">
        <v>430</v>
      </c>
      <c r="K3384" s="47">
        <v>9.1927915819064001</v>
      </c>
      <c r="L3384" s="71"/>
      <c r="M3384" s="47">
        <v>75</v>
      </c>
      <c r="N3384" s="48">
        <f t="shared" si="319"/>
        <v>0</v>
      </c>
      <c r="O3384" s="48">
        <f t="shared" si="314"/>
        <v>0</v>
      </c>
      <c r="P3384" s="72">
        <f t="shared" si="315"/>
        <v>0</v>
      </c>
      <c r="Q3384" s="73">
        <f t="shared" si="316"/>
        <v>0</v>
      </c>
      <c r="R3384" s="48">
        <f t="shared" si="317"/>
        <v>0</v>
      </c>
      <c r="S3384" s="74">
        <f t="shared" si="318"/>
        <v>66</v>
      </c>
      <c r="T3384" s="6"/>
      <c r="U3384" s="47" t="s">
        <v>432</v>
      </c>
      <c r="V3384" s="47">
        <v>1</v>
      </c>
      <c r="W3384" s="47">
        <v>1</v>
      </c>
      <c r="X3384" s="47">
        <v>1</v>
      </c>
      <c r="Y3384" s="47">
        <v>1</v>
      </c>
      <c r="Z3384" s="75">
        <v>42697.373576388891</v>
      </c>
      <c r="AA3384" s="6" t="s">
        <v>433</v>
      </c>
      <c r="AB3384" s="47"/>
      <c r="AC3384" s="47" t="s">
        <v>5993</v>
      </c>
      <c r="AD3384" s="47" t="s">
        <v>14522</v>
      </c>
      <c r="AE3384" s="47"/>
      <c r="AF3384" s="6" t="s">
        <v>14523</v>
      </c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</row>
    <row r="3385" spans="1:43" s="1" customFormat="1" ht="31.5" x14ac:dyDescent="0.25">
      <c r="A3385" s="47">
        <v>3390</v>
      </c>
      <c r="B3385" s="47" t="s">
        <v>14524</v>
      </c>
      <c r="C3385" s="47"/>
      <c r="D3385" s="69" t="s">
        <v>14521</v>
      </c>
      <c r="E3385" s="47">
        <v>2015</v>
      </c>
      <c r="F3385" s="69" t="s">
        <v>5991</v>
      </c>
      <c r="G3385" s="69" t="s">
        <v>457</v>
      </c>
      <c r="H3385" s="69" t="s">
        <v>451</v>
      </c>
      <c r="I3385" s="70">
        <v>196.6499989156936</v>
      </c>
      <c r="J3385" s="47" t="s">
        <v>430</v>
      </c>
      <c r="K3385" s="47">
        <v>9.1930872473790206</v>
      </c>
      <c r="L3385" s="71"/>
      <c r="M3385" s="47">
        <v>75</v>
      </c>
      <c r="N3385" s="48">
        <f t="shared" si="319"/>
        <v>0</v>
      </c>
      <c r="O3385" s="48">
        <f t="shared" si="314"/>
        <v>0</v>
      </c>
      <c r="P3385" s="72">
        <f t="shared" si="315"/>
        <v>0</v>
      </c>
      <c r="Q3385" s="73">
        <f t="shared" si="316"/>
        <v>0</v>
      </c>
      <c r="R3385" s="48">
        <f t="shared" si="317"/>
        <v>0</v>
      </c>
      <c r="S3385" s="74">
        <f t="shared" si="318"/>
        <v>66</v>
      </c>
      <c r="T3385" s="6"/>
      <c r="U3385" s="47" t="s">
        <v>432</v>
      </c>
      <c r="V3385" s="47">
        <v>1</v>
      </c>
      <c r="W3385" s="47">
        <v>1</v>
      </c>
      <c r="X3385" s="47">
        <v>1</v>
      </c>
      <c r="Y3385" s="47">
        <v>1</v>
      </c>
      <c r="Z3385" s="75">
        <v>42697.368900462963</v>
      </c>
      <c r="AA3385" s="6" t="s">
        <v>433</v>
      </c>
      <c r="AB3385" s="47"/>
      <c r="AC3385" s="47" t="s">
        <v>14522</v>
      </c>
      <c r="AD3385" s="47"/>
      <c r="AE3385" s="47"/>
      <c r="AF3385" s="6" t="s">
        <v>14525</v>
      </c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</row>
    <row r="3386" spans="1:43" s="1" customFormat="1" ht="31.5" x14ac:dyDescent="0.25">
      <c r="A3386" s="47">
        <v>3391</v>
      </c>
      <c r="B3386" s="47" t="s">
        <v>14526</v>
      </c>
      <c r="C3386" s="47"/>
      <c r="D3386" s="69" t="s">
        <v>14521</v>
      </c>
      <c r="E3386" s="47">
        <v>2015</v>
      </c>
      <c r="F3386" s="69" t="s">
        <v>5991</v>
      </c>
      <c r="G3386" s="69" t="s">
        <v>457</v>
      </c>
      <c r="H3386" s="69" t="s">
        <v>451</v>
      </c>
      <c r="I3386" s="70">
        <v>106.4351000003517</v>
      </c>
      <c r="J3386" s="47" t="s">
        <v>430</v>
      </c>
      <c r="K3386" s="47">
        <v>9.1933829128516305</v>
      </c>
      <c r="L3386" s="71"/>
      <c r="M3386" s="47">
        <v>75</v>
      </c>
      <c r="N3386" s="48">
        <f t="shared" si="319"/>
        <v>0</v>
      </c>
      <c r="O3386" s="48">
        <f t="shared" si="314"/>
        <v>0</v>
      </c>
      <c r="P3386" s="72">
        <f t="shared" si="315"/>
        <v>0</v>
      </c>
      <c r="Q3386" s="73">
        <f t="shared" si="316"/>
        <v>0</v>
      </c>
      <c r="R3386" s="48">
        <f t="shared" si="317"/>
        <v>0</v>
      </c>
      <c r="S3386" s="74">
        <f t="shared" si="318"/>
        <v>66</v>
      </c>
      <c r="T3386" s="6"/>
      <c r="U3386" s="47" t="s">
        <v>432</v>
      </c>
      <c r="V3386" s="47">
        <v>1</v>
      </c>
      <c r="W3386" s="47">
        <v>1</v>
      </c>
      <c r="X3386" s="47">
        <v>1</v>
      </c>
      <c r="Y3386" s="47">
        <v>1</v>
      </c>
      <c r="Z3386" s="75">
        <v>42697.370115740741</v>
      </c>
      <c r="AA3386" s="6" t="s">
        <v>433</v>
      </c>
      <c r="AB3386" s="47"/>
      <c r="AC3386" s="47" t="s">
        <v>14527</v>
      </c>
      <c r="AD3386" s="47" t="s">
        <v>14528</v>
      </c>
      <c r="AE3386" s="47"/>
      <c r="AF3386" s="6" t="s">
        <v>14529</v>
      </c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</row>
    <row r="3387" spans="1:43" s="1" customFormat="1" ht="31.5" x14ac:dyDescent="0.25">
      <c r="A3387" s="47">
        <v>3392</v>
      </c>
      <c r="B3387" s="47" t="s">
        <v>14530</v>
      </c>
      <c r="C3387" s="47"/>
      <c r="D3387" s="69" t="s">
        <v>14521</v>
      </c>
      <c r="E3387" s="47">
        <v>2015</v>
      </c>
      <c r="F3387" s="69" t="s">
        <v>5991</v>
      </c>
      <c r="G3387" s="69" t="s">
        <v>451</v>
      </c>
      <c r="H3387" s="69" t="s">
        <v>451</v>
      </c>
      <c r="I3387" s="70">
        <v>3.735700000077486</v>
      </c>
      <c r="J3387" s="47" t="s">
        <v>430</v>
      </c>
      <c r="K3387" s="47">
        <v>9.1936785783242492</v>
      </c>
      <c r="L3387" s="71"/>
      <c r="M3387" s="47">
        <v>75</v>
      </c>
      <c r="N3387" s="48">
        <f t="shared" si="319"/>
        <v>0</v>
      </c>
      <c r="O3387" s="48">
        <f t="shared" si="314"/>
        <v>0</v>
      </c>
      <c r="P3387" s="72">
        <f t="shared" si="315"/>
        <v>0</v>
      </c>
      <c r="Q3387" s="73">
        <f t="shared" si="316"/>
        <v>0</v>
      </c>
      <c r="R3387" s="48">
        <f t="shared" si="317"/>
        <v>0</v>
      </c>
      <c r="S3387" s="74">
        <f t="shared" si="318"/>
        <v>66</v>
      </c>
      <c r="T3387" s="6"/>
      <c r="U3387" s="47" t="s">
        <v>432</v>
      </c>
      <c r="V3387" s="47">
        <v>1</v>
      </c>
      <c r="W3387" s="47">
        <v>1</v>
      </c>
      <c r="X3387" s="47">
        <v>1</v>
      </c>
      <c r="Y3387" s="47">
        <v>1</v>
      </c>
      <c r="Z3387" s="75">
        <v>42697.370162037027</v>
      </c>
      <c r="AA3387" s="6" t="s">
        <v>433</v>
      </c>
      <c r="AB3387" s="47"/>
      <c r="AC3387" s="47" t="s">
        <v>14528</v>
      </c>
      <c r="AD3387" s="47" t="s">
        <v>14531</v>
      </c>
      <c r="AE3387" s="47"/>
      <c r="AF3387" s="6" t="s">
        <v>14532</v>
      </c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</row>
    <row r="3388" spans="1:43" s="1" customFormat="1" ht="31.5" x14ac:dyDescent="0.25">
      <c r="A3388" s="47">
        <v>3393</v>
      </c>
      <c r="B3388" s="47" t="s">
        <v>14533</v>
      </c>
      <c r="C3388" s="47"/>
      <c r="D3388" s="69" t="s">
        <v>14521</v>
      </c>
      <c r="E3388" s="47">
        <v>2015</v>
      </c>
      <c r="F3388" s="69" t="s">
        <v>5991</v>
      </c>
      <c r="G3388" s="69" t="s">
        <v>457</v>
      </c>
      <c r="H3388" s="69" t="s">
        <v>451</v>
      </c>
      <c r="I3388" s="70">
        <v>56.55689999833703</v>
      </c>
      <c r="J3388" s="47" t="s">
        <v>430</v>
      </c>
      <c r="K3388" s="47">
        <v>9.1939742437968608</v>
      </c>
      <c r="L3388" s="71"/>
      <c r="M3388" s="47">
        <v>75</v>
      </c>
      <c r="N3388" s="48">
        <f t="shared" si="319"/>
        <v>0</v>
      </c>
      <c r="O3388" s="48">
        <f t="shared" si="314"/>
        <v>0</v>
      </c>
      <c r="P3388" s="72">
        <f t="shared" si="315"/>
        <v>0</v>
      </c>
      <c r="Q3388" s="73">
        <f t="shared" si="316"/>
        <v>0</v>
      </c>
      <c r="R3388" s="48">
        <f t="shared" si="317"/>
        <v>0</v>
      </c>
      <c r="S3388" s="74">
        <f t="shared" si="318"/>
        <v>66</v>
      </c>
      <c r="T3388" s="6"/>
      <c r="U3388" s="47" t="s">
        <v>432</v>
      </c>
      <c r="V3388" s="47">
        <v>1</v>
      </c>
      <c r="W3388" s="47">
        <v>1</v>
      </c>
      <c r="X3388" s="47">
        <v>1</v>
      </c>
      <c r="Y3388" s="47">
        <v>1</v>
      </c>
      <c r="Z3388" s="75">
        <v>42697.37023148148</v>
      </c>
      <c r="AA3388" s="6" t="s">
        <v>433</v>
      </c>
      <c r="AB3388" s="47"/>
      <c r="AC3388" s="47" t="s">
        <v>14531</v>
      </c>
      <c r="AD3388" s="47" t="s">
        <v>14534</v>
      </c>
      <c r="AE3388" s="47"/>
      <c r="AF3388" s="6" t="s">
        <v>14535</v>
      </c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</row>
    <row r="3389" spans="1:43" s="1" customFormat="1" ht="31.5" x14ac:dyDescent="0.25">
      <c r="A3389" s="47">
        <v>3394</v>
      </c>
      <c r="B3389" s="47" t="s">
        <v>14536</v>
      </c>
      <c r="C3389" s="47"/>
      <c r="D3389" s="69" t="s">
        <v>14521</v>
      </c>
      <c r="E3389" s="47">
        <v>2015</v>
      </c>
      <c r="F3389" s="69" t="s">
        <v>5991</v>
      </c>
      <c r="G3389" s="69" t="s">
        <v>457</v>
      </c>
      <c r="H3389" s="69" t="s">
        <v>451</v>
      </c>
      <c r="I3389" s="70">
        <v>13.42969999834895</v>
      </c>
      <c r="J3389" s="47" t="s">
        <v>430</v>
      </c>
      <c r="K3389" s="47">
        <v>9.1942699092694795</v>
      </c>
      <c r="L3389" s="71"/>
      <c r="M3389" s="47">
        <v>75</v>
      </c>
      <c r="N3389" s="48">
        <f t="shared" si="319"/>
        <v>0</v>
      </c>
      <c r="O3389" s="48">
        <f t="shared" si="314"/>
        <v>0</v>
      </c>
      <c r="P3389" s="72">
        <f t="shared" si="315"/>
        <v>0</v>
      </c>
      <c r="Q3389" s="73">
        <f t="shared" si="316"/>
        <v>0</v>
      </c>
      <c r="R3389" s="48">
        <f t="shared" si="317"/>
        <v>0</v>
      </c>
      <c r="S3389" s="74">
        <f t="shared" si="318"/>
        <v>66</v>
      </c>
      <c r="T3389" s="6"/>
      <c r="U3389" s="47" t="s">
        <v>432</v>
      </c>
      <c r="V3389" s="47">
        <v>1</v>
      </c>
      <c r="W3389" s="47">
        <v>1</v>
      </c>
      <c r="X3389" s="47">
        <v>1</v>
      </c>
      <c r="Y3389" s="47">
        <v>1</v>
      </c>
      <c r="Z3389" s="75">
        <v>42697.370925925927</v>
      </c>
      <c r="AA3389" s="6" t="s">
        <v>433</v>
      </c>
      <c r="AB3389" s="47"/>
      <c r="AC3389" s="47" t="s">
        <v>14528</v>
      </c>
      <c r="AD3389" s="47" t="s">
        <v>14537</v>
      </c>
      <c r="AE3389" s="47"/>
      <c r="AF3389" s="6" t="s">
        <v>14538</v>
      </c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</row>
    <row r="3390" spans="1:43" s="1" customFormat="1" ht="31.5" x14ac:dyDescent="0.25">
      <c r="A3390" s="47">
        <v>3395</v>
      </c>
      <c r="B3390" s="47" t="s">
        <v>14539</v>
      </c>
      <c r="C3390" s="47"/>
      <c r="D3390" s="69" t="s">
        <v>14521</v>
      </c>
      <c r="E3390" s="47">
        <v>2015</v>
      </c>
      <c r="F3390" s="69" t="s">
        <v>5991</v>
      </c>
      <c r="G3390" s="69" t="s">
        <v>457</v>
      </c>
      <c r="H3390" s="69" t="s">
        <v>451</v>
      </c>
      <c r="I3390" s="70">
        <v>81.508700001984835</v>
      </c>
      <c r="J3390" s="47" t="s">
        <v>430</v>
      </c>
      <c r="K3390" s="47">
        <v>9.1945655747421</v>
      </c>
      <c r="L3390" s="71"/>
      <c r="M3390" s="47">
        <v>75</v>
      </c>
      <c r="N3390" s="48">
        <f t="shared" si="319"/>
        <v>0</v>
      </c>
      <c r="O3390" s="48">
        <f t="shared" si="314"/>
        <v>0</v>
      </c>
      <c r="P3390" s="72">
        <f t="shared" si="315"/>
        <v>0</v>
      </c>
      <c r="Q3390" s="73">
        <f t="shared" si="316"/>
        <v>0</v>
      </c>
      <c r="R3390" s="48">
        <f t="shared" si="317"/>
        <v>0</v>
      </c>
      <c r="S3390" s="74">
        <f t="shared" si="318"/>
        <v>66</v>
      </c>
      <c r="T3390" s="6"/>
      <c r="U3390" s="47" t="s">
        <v>432</v>
      </c>
      <c r="V3390" s="47">
        <v>1</v>
      </c>
      <c r="W3390" s="47">
        <v>1</v>
      </c>
      <c r="X3390" s="47">
        <v>1</v>
      </c>
      <c r="Y3390" s="47">
        <v>1</v>
      </c>
      <c r="Z3390" s="75">
        <v>42697.605891203697</v>
      </c>
      <c r="AA3390" s="6" t="s">
        <v>433</v>
      </c>
      <c r="AB3390" s="47"/>
      <c r="AC3390" s="47" t="s">
        <v>14537</v>
      </c>
      <c r="AD3390" s="47" t="s">
        <v>14540</v>
      </c>
      <c r="AE3390" s="47"/>
      <c r="AF3390" s="6" t="s">
        <v>14541</v>
      </c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</row>
    <row r="3391" spans="1:43" s="1" customFormat="1" ht="31.5" x14ac:dyDescent="0.25">
      <c r="A3391" s="47">
        <v>3396</v>
      </c>
      <c r="B3391" s="47" t="s">
        <v>14542</v>
      </c>
      <c r="C3391" s="47"/>
      <c r="D3391" s="69" t="s">
        <v>14521</v>
      </c>
      <c r="E3391" s="47">
        <v>2015</v>
      </c>
      <c r="F3391" s="69" t="s">
        <v>5991</v>
      </c>
      <c r="G3391" s="69" t="s">
        <v>457</v>
      </c>
      <c r="H3391" s="69" t="s">
        <v>451</v>
      </c>
      <c r="I3391" s="70">
        <v>23.162299998104569</v>
      </c>
      <c r="J3391" s="47" t="s">
        <v>430</v>
      </c>
      <c r="K3391" s="47">
        <v>9.1948612402147099</v>
      </c>
      <c r="L3391" s="71"/>
      <c r="M3391" s="47">
        <v>75</v>
      </c>
      <c r="N3391" s="48">
        <f t="shared" si="319"/>
        <v>0</v>
      </c>
      <c r="O3391" s="48">
        <f t="shared" si="314"/>
        <v>0</v>
      </c>
      <c r="P3391" s="72">
        <f t="shared" si="315"/>
        <v>0</v>
      </c>
      <c r="Q3391" s="73">
        <f t="shared" si="316"/>
        <v>0</v>
      </c>
      <c r="R3391" s="48">
        <f t="shared" si="317"/>
        <v>0</v>
      </c>
      <c r="S3391" s="74">
        <f t="shared" si="318"/>
        <v>66</v>
      </c>
      <c r="T3391" s="6"/>
      <c r="U3391" s="47" t="s">
        <v>432</v>
      </c>
      <c r="V3391" s="47">
        <v>1</v>
      </c>
      <c r="W3391" s="47">
        <v>1</v>
      </c>
      <c r="X3391" s="47">
        <v>1</v>
      </c>
      <c r="Y3391" s="47">
        <v>1</v>
      </c>
      <c r="Z3391" s="75">
        <v>42697.605891203697</v>
      </c>
      <c r="AA3391" s="6" t="s">
        <v>433</v>
      </c>
      <c r="AB3391" s="47"/>
      <c r="AC3391" s="47" t="s">
        <v>14540</v>
      </c>
      <c r="AD3391" s="47" t="s">
        <v>14543</v>
      </c>
      <c r="AE3391" s="47"/>
      <c r="AF3391" s="6" t="s">
        <v>14544</v>
      </c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</row>
    <row r="3392" spans="1:43" s="1" customFormat="1" ht="31.5" x14ac:dyDescent="0.25">
      <c r="A3392" s="47">
        <v>3397</v>
      </c>
      <c r="B3392" s="47" t="s">
        <v>14545</v>
      </c>
      <c r="C3392" s="47"/>
      <c r="D3392" s="69" t="s">
        <v>14521</v>
      </c>
      <c r="E3392" s="47">
        <v>2015</v>
      </c>
      <c r="F3392" s="69" t="s">
        <v>5991</v>
      </c>
      <c r="G3392" s="69" t="s">
        <v>451</v>
      </c>
      <c r="H3392" s="69" t="s">
        <v>451</v>
      </c>
      <c r="I3392" s="70">
        <v>4.7994999997317791</v>
      </c>
      <c r="J3392" s="47" t="s">
        <v>430</v>
      </c>
      <c r="K3392" s="47">
        <v>9.1951569056873304</v>
      </c>
      <c r="L3392" s="71"/>
      <c r="M3392" s="47">
        <v>75</v>
      </c>
      <c r="N3392" s="48">
        <f t="shared" si="319"/>
        <v>0</v>
      </c>
      <c r="O3392" s="48">
        <f t="shared" si="314"/>
        <v>0</v>
      </c>
      <c r="P3392" s="72">
        <f t="shared" si="315"/>
        <v>0</v>
      </c>
      <c r="Q3392" s="73">
        <f t="shared" si="316"/>
        <v>0</v>
      </c>
      <c r="R3392" s="48">
        <f t="shared" si="317"/>
        <v>0</v>
      </c>
      <c r="S3392" s="74">
        <f t="shared" si="318"/>
        <v>66</v>
      </c>
      <c r="T3392" s="6"/>
      <c r="U3392" s="47" t="s">
        <v>432</v>
      </c>
      <c r="V3392" s="47">
        <v>1</v>
      </c>
      <c r="W3392" s="47">
        <v>1</v>
      </c>
      <c r="X3392" s="47">
        <v>1</v>
      </c>
      <c r="Y3392" s="47">
        <v>1</v>
      </c>
      <c r="Z3392" s="75">
        <v>42697.372800925928</v>
      </c>
      <c r="AA3392" s="6" t="s">
        <v>433</v>
      </c>
      <c r="AB3392" s="47"/>
      <c r="AC3392" s="47" t="s">
        <v>14527</v>
      </c>
      <c r="AD3392" s="47" t="s">
        <v>14546</v>
      </c>
      <c r="AE3392" s="47"/>
      <c r="AF3392" s="6" t="s">
        <v>14547</v>
      </c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</row>
    <row r="3393" spans="1:43" s="1" customFormat="1" ht="31.5" x14ac:dyDescent="0.25">
      <c r="A3393" s="47">
        <v>3398</v>
      </c>
      <c r="B3393" s="47" t="s">
        <v>14548</v>
      </c>
      <c r="C3393" s="47"/>
      <c r="D3393" s="69" t="s">
        <v>14521</v>
      </c>
      <c r="E3393" s="47">
        <v>2015</v>
      </c>
      <c r="F3393" s="69" t="s">
        <v>5991</v>
      </c>
      <c r="G3393" s="69" t="s">
        <v>457</v>
      </c>
      <c r="H3393" s="69" t="s">
        <v>451</v>
      </c>
      <c r="I3393" s="70">
        <v>40.786299999803298</v>
      </c>
      <c r="J3393" s="47" t="s">
        <v>430</v>
      </c>
      <c r="K3393" s="47">
        <v>9.1954525711599402</v>
      </c>
      <c r="L3393" s="71"/>
      <c r="M3393" s="47">
        <v>75</v>
      </c>
      <c r="N3393" s="48">
        <f t="shared" si="319"/>
        <v>0</v>
      </c>
      <c r="O3393" s="48">
        <f t="shared" si="314"/>
        <v>0</v>
      </c>
      <c r="P3393" s="72">
        <f t="shared" si="315"/>
        <v>0</v>
      </c>
      <c r="Q3393" s="73">
        <f t="shared" si="316"/>
        <v>0</v>
      </c>
      <c r="R3393" s="48">
        <f t="shared" si="317"/>
        <v>0</v>
      </c>
      <c r="S3393" s="74">
        <f t="shared" si="318"/>
        <v>66</v>
      </c>
      <c r="T3393" s="6"/>
      <c r="U3393" s="47" t="s">
        <v>432</v>
      </c>
      <c r="V3393" s="47">
        <v>1</v>
      </c>
      <c r="W3393" s="47">
        <v>1</v>
      </c>
      <c r="X3393" s="47">
        <v>1</v>
      </c>
      <c r="Y3393" s="47">
        <v>1</v>
      </c>
      <c r="Z3393" s="75">
        <v>42697.373067129629</v>
      </c>
      <c r="AA3393" s="6" t="s">
        <v>433</v>
      </c>
      <c r="AB3393" s="47"/>
      <c r="AC3393" s="47" t="s">
        <v>14546</v>
      </c>
      <c r="AD3393" s="47" t="s">
        <v>14549</v>
      </c>
      <c r="AE3393" s="47"/>
      <c r="AF3393" s="6" t="s">
        <v>14550</v>
      </c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</row>
    <row r="3394" spans="1:43" s="1" customFormat="1" ht="31.5" x14ac:dyDescent="0.25">
      <c r="A3394" s="47">
        <v>3399</v>
      </c>
      <c r="B3394" s="47" t="s">
        <v>14551</v>
      </c>
      <c r="C3394" s="47"/>
      <c r="D3394" s="69" t="s">
        <v>14521</v>
      </c>
      <c r="E3394" s="47">
        <v>2015</v>
      </c>
      <c r="F3394" s="69" t="s">
        <v>5991</v>
      </c>
      <c r="G3394" s="69" t="s">
        <v>457</v>
      </c>
      <c r="H3394" s="69" t="s">
        <v>451</v>
      </c>
      <c r="I3394" s="70">
        <v>8</v>
      </c>
      <c r="J3394" s="47" t="s">
        <v>430</v>
      </c>
      <c r="K3394" s="47">
        <v>9.1957482366325607</v>
      </c>
      <c r="L3394" s="71"/>
      <c r="M3394" s="47">
        <v>75</v>
      </c>
      <c r="N3394" s="48">
        <f t="shared" si="319"/>
        <v>0</v>
      </c>
      <c r="O3394" s="48">
        <f t="shared" si="314"/>
        <v>0</v>
      </c>
      <c r="P3394" s="72">
        <f t="shared" si="315"/>
        <v>0</v>
      </c>
      <c r="Q3394" s="73">
        <f t="shared" si="316"/>
        <v>0</v>
      </c>
      <c r="R3394" s="48">
        <f t="shared" si="317"/>
        <v>0</v>
      </c>
      <c r="S3394" s="74">
        <f t="shared" si="318"/>
        <v>66</v>
      </c>
      <c r="T3394" s="6"/>
      <c r="U3394" s="47" t="s">
        <v>432</v>
      </c>
      <c r="V3394" s="47">
        <v>1</v>
      </c>
      <c r="W3394" s="47">
        <v>1</v>
      </c>
      <c r="X3394" s="47">
        <v>1</v>
      </c>
      <c r="Y3394" s="47">
        <v>1</v>
      </c>
      <c r="Z3394" s="75">
        <v>42697.373090277782</v>
      </c>
      <c r="AA3394" s="6" t="s">
        <v>433</v>
      </c>
      <c r="AB3394" s="47"/>
      <c r="AC3394" s="47" t="s">
        <v>14549</v>
      </c>
      <c r="AD3394" s="47" t="s">
        <v>14552</v>
      </c>
      <c r="AE3394" s="47"/>
      <c r="AF3394" s="6" t="s">
        <v>14553</v>
      </c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</row>
    <row r="3395" spans="1:43" s="1" customFormat="1" ht="31.5" x14ac:dyDescent="0.25">
      <c r="A3395" s="47">
        <v>3400</v>
      </c>
      <c r="B3395" s="47" t="s">
        <v>14554</v>
      </c>
      <c r="C3395" s="47"/>
      <c r="D3395" s="69" t="s">
        <v>14521</v>
      </c>
      <c r="E3395" s="47">
        <v>2015</v>
      </c>
      <c r="F3395" s="69" t="s">
        <v>5991</v>
      </c>
      <c r="G3395" s="69" t="s">
        <v>457</v>
      </c>
      <c r="H3395" s="69" t="s">
        <v>451</v>
      </c>
      <c r="I3395" s="70">
        <v>7.167233477633868</v>
      </c>
      <c r="J3395" s="47" t="s">
        <v>430</v>
      </c>
      <c r="K3395" s="47">
        <v>9.1960439021051705</v>
      </c>
      <c r="L3395" s="71"/>
      <c r="M3395" s="47">
        <v>75</v>
      </c>
      <c r="N3395" s="48">
        <f t="shared" si="319"/>
        <v>0</v>
      </c>
      <c r="O3395" s="48">
        <f t="shared" si="314"/>
        <v>0</v>
      </c>
      <c r="P3395" s="72">
        <f t="shared" si="315"/>
        <v>0</v>
      </c>
      <c r="Q3395" s="73">
        <f t="shared" si="316"/>
        <v>0</v>
      </c>
      <c r="R3395" s="48">
        <f t="shared" si="317"/>
        <v>0</v>
      </c>
      <c r="S3395" s="74">
        <f t="shared" si="318"/>
        <v>66</v>
      </c>
      <c r="T3395" s="6"/>
      <c r="U3395" s="47" t="s">
        <v>432</v>
      </c>
      <c r="V3395" s="47">
        <v>1</v>
      </c>
      <c r="W3395" s="47">
        <v>1</v>
      </c>
      <c r="X3395" s="47">
        <v>1</v>
      </c>
      <c r="Y3395" s="47">
        <v>1</v>
      </c>
      <c r="Z3395" s="75">
        <v>42697.374097222222</v>
      </c>
      <c r="AA3395" s="6" t="s">
        <v>433</v>
      </c>
      <c r="AB3395" s="47"/>
      <c r="AC3395" s="47" t="s">
        <v>14534</v>
      </c>
      <c r="AD3395" s="47" t="s">
        <v>14555</v>
      </c>
      <c r="AE3395" s="47"/>
      <c r="AF3395" s="6" t="s">
        <v>14556</v>
      </c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</row>
    <row r="3396" spans="1:43" s="1" customFormat="1" ht="31.5" x14ac:dyDescent="0.25">
      <c r="A3396" s="47">
        <v>3401</v>
      </c>
      <c r="B3396" s="47" t="s">
        <v>14557</v>
      </c>
      <c r="C3396" s="47"/>
      <c r="D3396" s="69" t="s">
        <v>14521</v>
      </c>
      <c r="E3396" s="47">
        <v>2015</v>
      </c>
      <c r="F3396" s="69" t="s">
        <v>5991</v>
      </c>
      <c r="G3396" s="69" t="s">
        <v>457</v>
      </c>
      <c r="H3396" s="69" t="s">
        <v>451</v>
      </c>
      <c r="I3396" s="70">
        <v>13.929556919730651</v>
      </c>
      <c r="J3396" s="47" t="s">
        <v>430</v>
      </c>
      <c r="K3396" s="47">
        <v>9.1963395675777893</v>
      </c>
      <c r="L3396" s="71"/>
      <c r="M3396" s="47">
        <v>75</v>
      </c>
      <c r="N3396" s="48">
        <f t="shared" si="319"/>
        <v>0</v>
      </c>
      <c r="O3396" s="48">
        <f t="shared" si="314"/>
        <v>0</v>
      </c>
      <c r="P3396" s="72">
        <f t="shared" si="315"/>
        <v>0</v>
      </c>
      <c r="Q3396" s="73">
        <f t="shared" si="316"/>
        <v>0</v>
      </c>
      <c r="R3396" s="48">
        <f t="shared" si="317"/>
        <v>0</v>
      </c>
      <c r="S3396" s="74">
        <f t="shared" si="318"/>
        <v>66</v>
      </c>
      <c r="T3396" s="6"/>
      <c r="U3396" s="47" t="s">
        <v>432</v>
      </c>
      <c r="V3396" s="47">
        <v>1</v>
      </c>
      <c r="W3396" s="47">
        <v>1</v>
      </c>
      <c r="X3396" s="47">
        <v>1</v>
      </c>
      <c r="Y3396" s="47">
        <v>1</v>
      </c>
      <c r="Z3396" s="75">
        <v>42697.37431712963</v>
      </c>
      <c r="AA3396" s="6" t="s">
        <v>433</v>
      </c>
      <c r="AB3396" s="47"/>
      <c r="AC3396" s="47" t="s">
        <v>14555</v>
      </c>
      <c r="AD3396" s="47" t="s">
        <v>14558</v>
      </c>
      <c r="AE3396" s="47"/>
      <c r="AF3396" s="6" t="s">
        <v>14559</v>
      </c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</row>
    <row r="3397" spans="1:43" s="1" customFormat="1" ht="31.5" x14ac:dyDescent="0.25">
      <c r="A3397" s="47">
        <v>3402</v>
      </c>
      <c r="B3397" s="47" t="s">
        <v>14560</v>
      </c>
      <c r="C3397" s="47"/>
      <c r="D3397" s="69" t="s">
        <v>14521</v>
      </c>
      <c r="E3397" s="47">
        <v>2015</v>
      </c>
      <c r="F3397" s="69" t="s">
        <v>5991</v>
      </c>
      <c r="G3397" s="69" t="s">
        <v>457</v>
      </c>
      <c r="H3397" s="69" t="s">
        <v>451</v>
      </c>
      <c r="I3397" s="70">
        <v>144.2914665951813</v>
      </c>
      <c r="J3397" s="47" t="s">
        <v>430</v>
      </c>
      <c r="K3397" s="47">
        <v>9.1966352330504009</v>
      </c>
      <c r="L3397" s="71"/>
      <c r="M3397" s="47">
        <v>75</v>
      </c>
      <c r="N3397" s="48">
        <f t="shared" si="319"/>
        <v>0</v>
      </c>
      <c r="O3397" s="48">
        <f t="shared" si="314"/>
        <v>0</v>
      </c>
      <c r="P3397" s="72">
        <f t="shared" si="315"/>
        <v>0</v>
      </c>
      <c r="Q3397" s="73">
        <f t="shared" si="316"/>
        <v>0</v>
      </c>
      <c r="R3397" s="48">
        <f t="shared" si="317"/>
        <v>0</v>
      </c>
      <c r="S3397" s="74">
        <f t="shared" si="318"/>
        <v>66</v>
      </c>
      <c r="T3397" s="6"/>
      <c r="U3397" s="47" t="s">
        <v>432</v>
      </c>
      <c r="V3397" s="47">
        <v>1</v>
      </c>
      <c r="W3397" s="47">
        <v>1</v>
      </c>
      <c r="X3397" s="47">
        <v>1</v>
      </c>
      <c r="Y3397" s="47">
        <v>1</v>
      </c>
      <c r="Z3397" s="75">
        <v>42697.374652777777</v>
      </c>
      <c r="AA3397" s="6" t="s">
        <v>433</v>
      </c>
      <c r="AB3397" s="47"/>
      <c r="AC3397" s="47" t="s">
        <v>14558</v>
      </c>
      <c r="AD3397" s="47"/>
      <c r="AE3397" s="47"/>
      <c r="AF3397" s="6" t="s">
        <v>14561</v>
      </c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</row>
    <row r="3398" spans="1:43" s="1" customFormat="1" ht="31.5" x14ac:dyDescent="0.25">
      <c r="A3398" s="47">
        <v>3403</v>
      </c>
      <c r="B3398" s="47" t="s">
        <v>14562</v>
      </c>
      <c r="C3398" s="47"/>
      <c r="D3398" s="69" t="s">
        <v>14521</v>
      </c>
      <c r="E3398" s="47">
        <v>2015</v>
      </c>
      <c r="F3398" s="69" t="s">
        <v>5991</v>
      </c>
      <c r="G3398" s="69" t="s">
        <v>457</v>
      </c>
      <c r="H3398" s="69" t="s">
        <v>451</v>
      </c>
      <c r="I3398" s="70">
        <v>112.089065485856</v>
      </c>
      <c r="J3398" s="47" t="s">
        <v>430</v>
      </c>
      <c r="K3398" s="47">
        <v>6</v>
      </c>
      <c r="L3398" s="71"/>
      <c r="M3398" s="47">
        <v>75</v>
      </c>
      <c r="N3398" s="48">
        <f t="shared" si="319"/>
        <v>140</v>
      </c>
      <c r="O3398" s="48">
        <f t="shared" ref="O3398:O3461" si="320">N3398*I3398</f>
        <v>15692.469168019839</v>
      </c>
      <c r="P3398" s="72">
        <f t="shared" ref="P3398:P3461" si="321">O3398*0.1</f>
        <v>1569.2469168019841</v>
      </c>
      <c r="Q3398" s="73">
        <f t="shared" ref="Q3398:Q3461" si="322">SUM(O3398:P3398)*0.15</f>
        <v>2589.2574127232733</v>
      </c>
      <c r="R3398" s="48">
        <f t="shared" ref="R3398:R3461" si="323">SUM(O3398:Q3398)</f>
        <v>19850.973497545096</v>
      </c>
      <c r="S3398" s="74">
        <f t="shared" si="318"/>
        <v>66</v>
      </c>
      <c r="T3398" s="6"/>
      <c r="U3398" s="47" t="s">
        <v>432</v>
      </c>
      <c r="V3398" s="47">
        <v>1</v>
      </c>
      <c r="W3398" s="47">
        <v>1</v>
      </c>
      <c r="X3398" s="47">
        <v>1</v>
      </c>
      <c r="Y3398" s="47">
        <v>1</v>
      </c>
      <c r="Z3398" s="75">
        <v>42697.375289351847</v>
      </c>
      <c r="AA3398" s="6" t="s">
        <v>433</v>
      </c>
      <c r="AB3398" s="47"/>
      <c r="AC3398" s="47" t="s">
        <v>14563</v>
      </c>
      <c r="AD3398" s="47" t="s">
        <v>14564</v>
      </c>
      <c r="AE3398" s="47"/>
      <c r="AF3398" s="6" t="s">
        <v>14565</v>
      </c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</row>
    <row r="3399" spans="1:43" s="1" customFormat="1" ht="31.5" x14ac:dyDescent="0.25">
      <c r="A3399" s="47">
        <v>3404</v>
      </c>
      <c r="B3399" s="47" t="s">
        <v>14566</v>
      </c>
      <c r="C3399" s="47"/>
      <c r="D3399" s="69" t="s">
        <v>14521</v>
      </c>
      <c r="E3399" s="47">
        <v>2015</v>
      </c>
      <c r="F3399" s="69" t="s">
        <v>5991</v>
      </c>
      <c r="G3399" s="69" t="s">
        <v>451</v>
      </c>
      <c r="H3399" s="69" t="s">
        <v>451</v>
      </c>
      <c r="I3399" s="70">
        <v>4.6755679828717227</v>
      </c>
      <c r="J3399" s="47" t="s">
        <v>430</v>
      </c>
      <c r="K3399" s="47">
        <v>6</v>
      </c>
      <c r="L3399" s="71"/>
      <c r="M3399" s="47">
        <v>75</v>
      </c>
      <c r="N3399" s="48">
        <f t="shared" si="319"/>
        <v>140</v>
      </c>
      <c r="O3399" s="48">
        <f t="shared" si="320"/>
        <v>654.57951760204116</v>
      </c>
      <c r="P3399" s="72">
        <f t="shared" si="321"/>
        <v>65.457951760204125</v>
      </c>
      <c r="Q3399" s="73">
        <f t="shared" si="322"/>
        <v>108.00562040433678</v>
      </c>
      <c r="R3399" s="48">
        <f t="shared" si="323"/>
        <v>828.04308976658206</v>
      </c>
      <c r="S3399" s="74">
        <f t="shared" ref="S3399:S3462" si="324">M3399-ABS($I$2-E3399)</f>
        <v>66</v>
      </c>
      <c r="T3399" s="6"/>
      <c r="U3399" s="47" t="s">
        <v>432</v>
      </c>
      <c r="V3399" s="47">
        <v>1</v>
      </c>
      <c r="W3399" s="47">
        <v>1</v>
      </c>
      <c r="X3399" s="47">
        <v>1</v>
      </c>
      <c r="Y3399" s="47">
        <v>1</v>
      </c>
      <c r="Z3399" s="75">
        <v>42697.375324074077</v>
      </c>
      <c r="AA3399" s="6" t="s">
        <v>433</v>
      </c>
      <c r="AB3399" s="47"/>
      <c r="AC3399" s="47" t="s">
        <v>14564</v>
      </c>
      <c r="AD3399" s="47" t="s">
        <v>10355</v>
      </c>
      <c r="AE3399" s="47"/>
      <c r="AF3399" s="6" t="s">
        <v>14567</v>
      </c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</row>
    <row r="3400" spans="1:43" s="1" customFormat="1" ht="31.5" x14ac:dyDescent="0.25">
      <c r="A3400" s="47">
        <v>3405</v>
      </c>
      <c r="B3400" s="47" t="s">
        <v>14568</v>
      </c>
      <c r="C3400" s="47"/>
      <c r="D3400" s="69" t="s">
        <v>14521</v>
      </c>
      <c r="E3400" s="47">
        <v>2015</v>
      </c>
      <c r="F3400" s="69" t="s">
        <v>5991</v>
      </c>
      <c r="G3400" s="69" t="s">
        <v>457</v>
      </c>
      <c r="H3400" s="69" t="s">
        <v>451</v>
      </c>
      <c r="I3400" s="70">
        <v>36.642700001597397</v>
      </c>
      <c r="J3400" s="47" t="s">
        <v>430</v>
      </c>
      <c r="K3400" s="47">
        <v>6</v>
      </c>
      <c r="L3400" s="71"/>
      <c r="M3400" s="47">
        <v>75</v>
      </c>
      <c r="N3400" s="48">
        <f t="shared" si="319"/>
        <v>140</v>
      </c>
      <c r="O3400" s="48">
        <f t="shared" si="320"/>
        <v>5129.9780002236357</v>
      </c>
      <c r="P3400" s="72">
        <f t="shared" si="321"/>
        <v>512.99780002236355</v>
      </c>
      <c r="Q3400" s="73">
        <f t="shared" si="322"/>
        <v>846.44637003689991</v>
      </c>
      <c r="R3400" s="48">
        <f t="shared" si="323"/>
        <v>6489.4221702828991</v>
      </c>
      <c r="S3400" s="74">
        <f t="shared" si="324"/>
        <v>66</v>
      </c>
      <c r="T3400" s="6"/>
      <c r="U3400" s="47" t="s">
        <v>432</v>
      </c>
      <c r="V3400" s="47">
        <v>1</v>
      </c>
      <c r="W3400" s="47">
        <v>1</v>
      </c>
      <c r="X3400" s="47">
        <v>1</v>
      </c>
      <c r="Y3400" s="47">
        <v>1</v>
      </c>
      <c r="Z3400" s="75">
        <v>42697.533668981479</v>
      </c>
      <c r="AA3400" s="6" t="s">
        <v>433</v>
      </c>
      <c r="AB3400" s="47"/>
      <c r="AC3400" s="47" t="s">
        <v>14534</v>
      </c>
      <c r="AD3400" s="47" t="s">
        <v>14569</v>
      </c>
      <c r="AE3400" s="47"/>
      <c r="AF3400" s="6" t="s">
        <v>14570</v>
      </c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</row>
    <row r="3401" spans="1:43" s="1" customFormat="1" ht="31.5" x14ac:dyDescent="0.25">
      <c r="A3401" s="47">
        <v>3406</v>
      </c>
      <c r="B3401" s="47" t="s">
        <v>14571</v>
      </c>
      <c r="C3401" s="47"/>
      <c r="D3401" s="69" t="s">
        <v>14521</v>
      </c>
      <c r="E3401" s="47">
        <v>2015</v>
      </c>
      <c r="F3401" s="69" t="s">
        <v>5991</v>
      </c>
      <c r="G3401" s="69" t="s">
        <v>457</v>
      </c>
      <c r="H3401" s="69" t="s">
        <v>451</v>
      </c>
      <c r="I3401" s="70">
        <v>15.209871114845001</v>
      </c>
      <c r="J3401" s="47" t="s">
        <v>430</v>
      </c>
      <c r="K3401" s="47">
        <v>6</v>
      </c>
      <c r="L3401" s="71"/>
      <c r="M3401" s="47">
        <v>75</v>
      </c>
      <c r="N3401" s="48">
        <f t="shared" si="319"/>
        <v>140</v>
      </c>
      <c r="O3401" s="48">
        <f t="shared" si="320"/>
        <v>2129.3819560782999</v>
      </c>
      <c r="P3401" s="72">
        <f t="shared" si="321"/>
        <v>212.93819560783001</v>
      </c>
      <c r="Q3401" s="73">
        <f t="shared" si="322"/>
        <v>351.34802275291946</v>
      </c>
      <c r="R3401" s="48">
        <f t="shared" si="323"/>
        <v>2693.6681744390494</v>
      </c>
      <c r="S3401" s="74">
        <f t="shared" si="324"/>
        <v>66</v>
      </c>
      <c r="T3401" s="6"/>
      <c r="U3401" s="47" t="s">
        <v>432</v>
      </c>
      <c r="V3401" s="47">
        <v>1</v>
      </c>
      <c r="W3401" s="47">
        <v>1</v>
      </c>
      <c r="X3401" s="47">
        <v>1</v>
      </c>
      <c r="Y3401" s="47">
        <v>1</v>
      </c>
      <c r="Z3401" s="75">
        <v>42697.533831018518</v>
      </c>
      <c r="AA3401" s="6" t="s">
        <v>433</v>
      </c>
      <c r="AB3401" s="47"/>
      <c r="AC3401" s="47" t="s">
        <v>14569</v>
      </c>
      <c r="AD3401" s="47" t="s">
        <v>14572</v>
      </c>
      <c r="AE3401" s="47"/>
      <c r="AF3401" s="6" t="s">
        <v>14573</v>
      </c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</row>
    <row r="3402" spans="1:43" s="1" customFormat="1" ht="31.5" x14ac:dyDescent="0.25">
      <c r="A3402" s="47">
        <v>3407</v>
      </c>
      <c r="B3402" s="47" t="s">
        <v>14574</v>
      </c>
      <c r="C3402" s="47"/>
      <c r="D3402" s="69" t="s">
        <v>14521</v>
      </c>
      <c r="E3402" s="47">
        <v>2015</v>
      </c>
      <c r="F3402" s="69" t="s">
        <v>5991</v>
      </c>
      <c r="G3402" s="69" t="s">
        <v>457</v>
      </c>
      <c r="H3402" s="69" t="s">
        <v>451</v>
      </c>
      <c r="I3402" s="70">
        <v>40.029446254037893</v>
      </c>
      <c r="J3402" s="47" t="s">
        <v>430</v>
      </c>
      <c r="K3402" s="47">
        <v>6</v>
      </c>
      <c r="L3402" s="71"/>
      <c r="M3402" s="47">
        <v>75</v>
      </c>
      <c r="N3402" s="48">
        <f t="shared" si="319"/>
        <v>140</v>
      </c>
      <c r="O3402" s="48">
        <f t="shared" si="320"/>
        <v>5604.1224755653047</v>
      </c>
      <c r="P3402" s="72">
        <f t="shared" si="321"/>
        <v>560.41224755653047</v>
      </c>
      <c r="Q3402" s="73">
        <f t="shared" si="322"/>
        <v>924.68020846827517</v>
      </c>
      <c r="R3402" s="48">
        <f t="shared" si="323"/>
        <v>7089.2149315901097</v>
      </c>
      <c r="S3402" s="74">
        <f t="shared" si="324"/>
        <v>66</v>
      </c>
      <c r="T3402" s="6"/>
      <c r="U3402" s="47" t="s">
        <v>432</v>
      </c>
      <c r="V3402" s="47">
        <v>1</v>
      </c>
      <c r="W3402" s="47">
        <v>1</v>
      </c>
      <c r="X3402" s="47">
        <v>1</v>
      </c>
      <c r="Y3402" s="47">
        <v>1</v>
      </c>
      <c r="Z3402" s="75">
        <v>42697.534942129627</v>
      </c>
      <c r="AA3402" s="6" t="s">
        <v>433</v>
      </c>
      <c r="AB3402" s="47"/>
      <c r="AC3402" s="47" t="s">
        <v>14572</v>
      </c>
      <c r="AD3402" s="47"/>
      <c r="AE3402" s="47"/>
      <c r="AF3402" s="6" t="s">
        <v>14575</v>
      </c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</row>
    <row r="3403" spans="1:43" s="1" customFormat="1" ht="31.5" x14ac:dyDescent="0.25">
      <c r="A3403" s="47">
        <v>3408</v>
      </c>
      <c r="B3403" s="47" t="s">
        <v>14576</v>
      </c>
      <c r="C3403" s="47"/>
      <c r="D3403" s="69" t="s">
        <v>14521</v>
      </c>
      <c r="E3403" s="47">
        <v>2015</v>
      </c>
      <c r="F3403" s="69" t="s">
        <v>5991</v>
      </c>
      <c r="G3403" s="69" t="s">
        <v>457</v>
      </c>
      <c r="H3403" s="69" t="s">
        <v>451</v>
      </c>
      <c r="I3403" s="70">
        <v>10.124600000679489</v>
      </c>
      <c r="J3403" s="47" t="s">
        <v>799</v>
      </c>
      <c r="K3403" s="47">
        <v>6</v>
      </c>
      <c r="L3403" s="71"/>
      <c r="M3403" s="47">
        <v>75</v>
      </c>
      <c r="N3403" s="48">
        <f t="shared" si="319"/>
        <v>140</v>
      </c>
      <c r="O3403" s="48">
        <f t="shared" si="320"/>
        <v>1417.4440000951286</v>
      </c>
      <c r="P3403" s="72">
        <f t="shared" si="321"/>
        <v>141.74440000951287</v>
      </c>
      <c r="Q3403" s="73">
        <f t="shared" si="322"/>
        <v>233.87826001569621</v>
      </c>
      <c r="R3403" s="48">
        <f t="shared" si="323"/>
        <v>1793.0666601203377</v>
      </c>
      <c r="S3403" s="74">
        <f t="shared" si="324"/>
        <v>66</v>
      </c>
      <c r="T3403" s="6"/>
      <c r="U3403" s="47" t="s">
        <v>432</v>
      </c>
      <c r="V3403" s="47">
        <v>1</v>
      </c>
      <c r="W3403" s="47">
        <v>1</v>
      </c>
      <c r="X3403" s="47">
        <v>1</v>
      </c>
      <c r="Y3403" s="47">
        <v>1</v>
      </c>
      <c r="Z3403" s="75">
        <v>42697.535555555558</v>
      </c>
      <c r="AA3403" s="6" t="s">
        <v>433</v>
      </c>
      <c r="AB3403" s="47"/>
      <c r="AC3403" s="47"/>
      <c r="AD3403" s="47"/>
      <c r="AE3403" s="47"/>
      <c r="AF3403" s="6" t="s">
        <v>14577</v>
      </c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</row>
    <row r="3404" spans="1:43" s="1" customFormat="1" ht="31.5" x14ac:dyDescent="0.25">
      <c r="A3404" s="47">
        <v>3409</v>
      </c>
      <c r="B3404" s="47" t="s">
        <v>14578</v>
      </c>
      <c r="C3404" s="47"/>
      <c r="D3404" s="69" t="s">
        <v>14521</v>
      </c>
      <c r="E3404" s="47">
        <v>2015</v>
      </c>
      <c r="F3404" s="69" t="s">
        <v>5991</v>
      </c>
      <c r="G3404" s="69" t="s">
        <v>457</v>
      </c>
      <c r="H3404" s="69" t="s">
        <v>451</v>
      </c>
      <c r="I3404" s="70">
        <v>112.54652696484931</v>
      </c>
      <c r="J3404" s="47" t="s">
        <v>430</v>
      </c>
      <c r="K3404" s="47">
        <v>6</v>
      </c>
      <c r="L3404" s="71"/>
      <c r="M3404" s="47">
        <v>75</v>
      </c>
      <c r="N3404" s="48">
        <f t="shared" si="319"/>
        <v>140</v>
      </c>
      <c r="O3404" s="48">
        <f t="shared" si="320"/>
        <v>15756.513775078904</v>
      </c>
      <c r="P3404" s="72">
        <f t="shared" si="321"/>
        <v>1575.6513775078904</v>
      </c>
      <c r="Q3404" s="73">
        <f t="shared" si="322"/>
        <v>2599.8247728880187</v>
      </c>
      <c r="R3404" s="48">
        <f t="shared" si="323"/>
        <v>19931.989925474812</v>
      </c>
      <c r="S3404" s="74">
        <f t="shared" si="324"/>
        <v>66</v>
      </c>
      <c r="T3404" s="6"/>
      <c r="U3404" s="47" t="s">
        <v>432</v>
      </c>
      <c r="V3404" s="47">
        <v>1</v>
      </c>
      <c r="W3404" s="47">
        <v>1</v>
      </c>
      <c r="X3404" s="47">
        <v>1</v>
      </c>
      <c r="Y3404" s="47">
        <v>1</v>
      </c>
      <c r="Z3404" s="75">
        <v>42697.53460648148</v>
      </c>
      <c r="AA3404" s="6" t="s">
        <v>433</v>
      </c>
      <c r="AB3404" s="47"/>
      <c r="AC3404" s="47" t="s">
        <v>14572</v>
      </c>
      <c r="AD3404" s="47"/>
      <c r="AE3404" s="47"/>
      <c r="AF3404" s="6" t="s">
        <v>14579</v>
      </c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</row>
    <row r="3405" spans="1:43" s="1" customFormat="1" ht="31.5" x14ac:dyDescent="0.25">
      <c r="A3405" s="47">
        <v>3410</v>
      </c>
      <c r="B3405" s="47" t="s">
        <v>14580</v>
      </c>
      <c r="C3405" s="47"/>
      <c r="D3405" s="69" t="s">
        <v>14521</v>
      </c>
      <c r="E3405" s="47">
        <v>2015</v>
      </c>
      <c r="F3405" s="69" t="s">
        <v>5991</v>
      </c>
      <c r="G3405" s="69" t="s">
        <v>457</v>
      </c>
      <c r="H3405" s="69" t="s">
        <v>451</v>
      </c>
      <c r="I3405" s="70">
        <v>25.708000000566241</v>
      </c>
      <c r="J3405" s="47" t="s">
        <v>799</v>
      </c>
      <c r="K3405" s="47">
        <v>6</v>
      </c>
      <c r="L3405" s="71"/>
      <c r="M3405" s="47">
        <v>75</v>
      </c>
      <c r="N3405" s="48">
        <f t="shared" si="319"/>
        <v>140</v>
      </c>
      <c r="O3405" s="48">
        <f t="shared" si="320"/>
        <v>3599.1200000792737</v>
      </c>
      <c r="P3405" s="72">
        <f t="shared" si="321"/>
        <v>359.91200000792742</v>
      </c>
      <c r="Q3405" s="73">
        <f t="shared" si="322"/>
        <v>593.85480001308019</v>
      </c>
      <c r="R3405" s="48">
        <f t="shared" si="323"/>
        <v>4552.8868001002811</v>
      </c>
      <c r="S3405" s="74">
        <f t="shared" si="324"/>
        <v>66</v>
      </c>
      <c r="T3405" s="6"/>
      <c r="U3405" s="47" t="s">
        <v>432</v>
      </c>
      <c r="V3405" s="47">
        <v>1</v>
      </c>
      <c r="W3405" s="47">
        <v>1</v>
      </c>
      <c r="X3405" s="47">
        <v>1</v>
      </c>
      <c r="Y3405" s="47">
        <v>1</v>
      </c>
      <c r="Z3405" s="75">
        <v>42697.53570601852</v>
      </c>
      <c r="AA3405" s="6" t="s">
        <v>433</v>
      </c>
      <c r="AB3405" s="47"/>
      <c r="AC3405" s="47"/>
      <c r="AD3405" s="47"/>
      <c r="AE3405" s="47"/>
      <c r="AF3405" s="6" t="s">
        <v>14581</v>
      </c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</row>
    <row r="3406" spans="1:43" s="1" customFormat="1" ht="31.5" x14ac:dyDescent="0.25">
      <c r="A3406" s="47">
        <v>3411</v>
      </c>
      <c r="B3406" s="47" t="s">
        <v>14578</v>
      </c>
      <c r="C3406" s="47"/>
      <c r="D3406" s="69" t="s">
        <v>14521</v>
      </c>
      <c r="E3406" s="47">
        <v>2015</v>
      </c>
      <c r="F3406" s="69" t="s">
        <v>5991</v>
      </c>
      <c r="G3406" s="69" t="s">
        <v>457</v>
      </c>
      <c r="H3406" s="69" t="s">
        <v>451</v>
      </c>
      <c r="I3406" s="70">
        <v>34.250800002366297</v>
      </c>
      <c r="J3406" s="47" t="s">
        <v>430</v>
      </c>
      <c r="K3406" s="47">
        <v>6</v>
      </c>
      <c r="L3406" s="71"/>
      <c r="M3406" s="47">
        <v>75</v>
      </c>
      <c r="N3406" s="48">
        <f t="shared" si="319"/>
        <v>140</v>
      </c>
      <c r="O3406" s="48">
        <f t="shared" si="320"/>
        <v>4795.1120003312817</v>
      </c>
      <c r="P3406" s="72">
        <f t="shared" si="321"/>
        <v>479.5112000331282</v>
      </c>
      <c r="Q3406" s="73">
        <f t="shared" si="322"/>
        <v>791.19348005466145</v>
      </c>
      <c r="R3406" s="48">
        <f t="shared" si="323"/>
        <v>6065.8166804190714</v>
      </c>
      <c r="S3406" s="74">
        <f t="shared" si="324"/>
        <v>66</v>
      </c>
      <c r="T3406" s="6"/>
      <c r="U3406" s="47" t="s">
        <v>432</v>
      </c>
      <c r="V3406" s="47">
        <v>1</v>
      </c>
      <c r="W3406" s="47">
        <v>1</v>
      </c>
      <c r="X3406" s="47">
        <v>1</v>
      </c>
      <c r="Y3406" s="47">
        <v>1</v>
      </c>
      <c r="Z3406" s="75">
        <v>42697.53460648148</v>
      </c>
      <c r="AA3406" s="6" t="s">
        <v>433</v>
      </c>
      <c r="AB3406" s="47"/>
      <c r="AC3406" s="47" t="s">
        <v>14572</v>
      </c>
      <c r="AD3406" s="47"/>
      <c r="AE3406" s="47"/>
      <c r="AF3406" s="6" t="s">
        <v>14582</v>
      </c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</row>
    <row r="3407" spans="1:43" s="1" customFormat="1" ht="15.75" x14ac:dyDescent="0.25">
      <c r="A3407" s="47">
        <v>3412</v>
      </c>
      <c r="B3407" s="47" t="s">
        <v>14583</v>
      </c>
      <c r="C3407" s="47"/>
      <c r="D3407" s="69" t="s">
        <v>14584</v>
      </c>
      <c r="E3407" s="47">
        <v>2015</v>
      </c>
      <c r="F3407" s="69" t="s">
        <v>1562</v>
      </c>
      <c r="G3407" s="69" t="s">
        <v>451</v>
      </c>
      <c r="H3407" s="69" t="s">
        <v>451</v>
      </c>
      <c r="I3407" s="70">
        <v>333.61312947374688</v>
      </c>
      <c r="J3407" s="47" t="s">
        <v>430</v>
      </c>
      <c r="K3407" s="47">
        <v>12</v>
      </c>
      <c r="L3407" s="71"/>
      <c r="M3407" s="47">
        <v>75</v>
      </c>
      <c r="N3407" s="48">
        <f t="shared" si="319"/>
        <v>200</v>
      </c>
      <c r="O3407" s="48">
        <f t="shared" si="320"/>
        <v>66722.625894749377</v>
      </c>
      <c r="P3407" s="72">
        <f t="shared" si="321"/>
        <v>6672.2625894749381</v>
      </c>
      <c r="Q3407" s="73">
        <f t="shared" si="322"/>
        <v>11009.233272633646</v>
      </c>
      <c r="R3407" s="48">
        <f t="shared" si="323"/>
        <v>84404.12175685796</v>
      </c>
      <c r="S3407" s="74">
        <f t="shared" si="324"/>
        <v>66</v>
      </c>
      <c r="T3407" s="6"/>
      <c r="U3407" s="47" t="s">
        <v>432</v>
      </c>
      <c r="V3407" s="47">
        <v>1</v>
      </c>
      <c r="W3407" s="47">
        <v>1</v>
      </c>
      <c r="X3407" s="47">
        <v>1</v>
      </c>
      <c r="Y3407" s="47">
        <v>1</v>
      </c>
      <c r="Z3407" s="75">
        <v>42702.6640162037</v>
      </c>
      <c r="AA3407" s="6" t="s">
        <v>433</v>
      </c>
      <c r="AB3407" s="47"/>
      <c r="AC3407" s="47" t="s">
        <v>14585</v>
      </c>
      <c r="AD3407" s="47"/>
      <c r="AE3407" s="47"/>
      <c r="AF3407" s="6" t="s">
        <v>14586</v>
      </c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</row>
    <row r="3408" spans="1:43" s="1" customFormat="1" ht="31.5" x14ac:dyDescent="0.25">
      <c r="A3408" s="47">
        <v>3413</v>
      </c>
      <c r="B3408" s="47" t="s">
        <v>14587</v>
      </c>
      <c r="C3408" s="47"/>
      <c r="D3408" s="69" t="s">
        <v>14588</v>
      </c>
      <c r="E3408" s="47">
        <v>2013</v>
      </c>
      <c r="F3408" s="69" t="s">
        <v>10673</v>
      </c>
      <c r="G3408" s="69" t="s">
        <v>451</v>
      </c>
      <c r="H3408" s="69" t="s">
        <v>451</v>
      </c>
      <c r="I3408" s="70">
        <v>134.0346569465128</v>
      </c>
      <c r="J3408" s="47" t="s">
        <v>430</v>
      </c>
      <c r="K3408" s="47">
        <v>12</v>
      </c>
      <c r="L3408" s="71"/>
      <c r="M3408" s="47">
        <v>75</v>
      </c>
      <c r="N3408" s="48">
        <f t="shared" si="319"/>
        <v>200</v>
      </c>
      <c r="O3408" s="48">
        <f t="shared" si="320"/>
        <v>26806.931389302561</v>
      </c>
      <c r="P3408" s="72">
        <f t="shared" si="321"/>
        <v>2680.6931389302563</v>
      </c>
      <c r="Q3408" s="73">
        <f t="shared" si="322"/>
        <v>4423.1436792349223</v>
      </c>
      <c r="R3408" s="48">
        <f t="shared" si="323"/>
        <v>33910.768207467736</v>
      </c>
      <c r="S3408" s="74">
        <f t="shared" si="324"/>
        <v>64</v>
      </c>
      <c r="T3408" s="6"/>
      <c r="U3408" s="47" t="s">
        <v>432</v>
      </c>
      <c r="V3408" s="47">
        <v>1</v>
      </c>
      <c r="W3408" s="47">
        <v>1</v>
      </c>
      <c r="X3408" s="47">
        <v>1</v>
      </c>
      <c r="Y3408" s="47">
        <v>1</v>
      </c>
      <c r="Z3408" s="75">
        <v>42709.658449074072</v>
      </c>
      <c r="AA3408" s="6" t="s">
        <v>433</v>
      </c>
      <c r="AB3408" s="47"/>
      <c r="AC3408" s="47" t="s">
        <v>14589</v>
      </c>
      <c r="AD3408" s="47" t="s">
        <v>10684</v>
      </c>
      <c r="AE3408" s="47"/>
      <c r="AF3408" s="6" t="s">
        <v>14590</v>
      </c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</row>
    <row r="3409" spans="1:43" s="1" customFormat="1" ht="31.5" x14ac:dyDescent="0.25">
      <c r="A3409" s="47">
        <v>3414</v>
      </c>
      <c r="B3409" s="47" t="s">
        <v>14591</v>
      </c>
      <c r="C3409" s="47"/>
      <c r="D3409" s="69" t="s">
        <v>14588</v>
      </c>
      <c r="E3409" s="47">
        <v>2013</v>
      </c>
      <c r="F3409" s="69" t="s">
        <v>10688</v>
      </c>
      <c r="G3409" s="69" t="s">
        <v>451</v>
      </c>
      <c r="H3409" s="69" t="s">
        <v>451</v>
      </c>
      <c r="I3409" s="70">
        <v>4.6120849191359614</v>
      </c>
      <c r="J3409" s="47" t="s">
        <v>430</v>
      </c>
      <c r="K3409" s="47">
        <v>12</v>
      </c>
      <c r="L3409" s="71"/>
      <c r="M3409" s="47">
        <v>75</v>
      </c>
      <c r="N3409" s="48">
        <f t="shared" si="319"/>
        <v>200</v>
      </c>
      <c r="O3409" s="48">
        <f t="shared" si="320"/>
        <v>922.41698382719233</v>
      </c>
      <c r="P3409" s="72">
        <f t="shared" si="321"/>
        <v>92.241698382719235</v>
      </c>
      <c r="Q3409" s="73">
        <f t="shared" si="322"/>
        <v>152.19880233148675</v>
      </c>
      <c r="R3409" s="48">
        <f t="shared" si="323"/>
        <v>1166.8574845413984</v>
      </c>
      <c r="S3409" s="74">
        <f t="shared" si="324"/>
        <v>64</v>
      </c>
      <c r="T3409" s="6"/>
      <c r="U3409" s="47" t="s">
        <v>432</v>
      </c>
      <c r="V3409" s="47">
        <v>1</v>
      </c>
      <c r="W3409" s="47">
        <v>1</v>
      </c>
      <c r="X3409" s="47">
        <v>1</v>
      </c>
      <c r="Y3409" s="47">
        <v>1</v>
      </c>
      <c r="Z3409" s="75">
        <v>42709.652939814812</v>
      </c>
      <c r="AA3409" s="6" t="s">
        <v>433</v>
      </c>
      <c r="AB3409" s="47"/>
      <c r="AC3409" s="47" t="s">
        <v>14592</v>
      </c>
      <c r="AD3409" s="47" t="s">
        <v>14593</v>
      </c>
      <c r="AE3409" s="47"/>
      <c r="AF3409" s="6" t="s">
        <v>14594</v>
      </c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</row>
    <row r="3410" spans="1:43" s="1" customFormat="1" ht="31.5" x14ac:dyDescent="0.25">
      <c r="A3410" s="47">
        <v>3415</v>
      </c>
      <c r="B3410" s="47" t="s">
        <v>14595</v>
      </c>
      <c r="C3410" s="47"/>
      <c r="D3410" s="69" t="s">
        <v>14588</v>
      </c>
      <c r="E3410" s="47">
        <v>2013</v>
      </c>
      <c r="F3410" s="69" t="s">
        <v>10688</v>
      </c>
      <c r="G3410" s="69" t="s">
        <v>451</v>
      </c>
      <c r="H3410" s="69" t="s">
        <v>451</v>
      </c>
      <c r="I3410" s="70">
        <v>5.7195289888446679</v>
      </c>
      <c r="J3410" s="47" t="s">
        <v>430</v>
      </c>
      <c r="K3410" s="47">
        <v>12</v>
      </c>
      <c r="L3410" s="71"/>
      <c r="M3410" s="47">
        <v>75</v>
      </c>
      <c r="N3410" s="48">
        <f t="shared" si="319"/>
        <v>200</v>
      </c>
      <c r="O3410" s="48">
        <f t="shared" si="320"/>
        <v>1143.9057977689336</v>
      </c>
      <c r="P3410" s="72">
        <f t="shared" si="321"/>
        <v>114.39057977689336</v>
      </c>
      <c r="Q3410" s="73">
        <f t="shared" si="322"/>
        <v>188.74445663187404</v>
      </c>
      <c r="R3410" s="48">
        <f t="shared" si="323"/>
        <v>1447.0408341777011</v>
      </c>
      <c r="S3410" s="74">
        <f t="shared" si="324"/>
        <v>64</v>
      </c>
      <c r="T3410" s="6"/>
      <c r="U3410" s="47" t="s">
        <v>432</v>
      </c>
      <c r="V3410" s="47">
        <v>1</v>
      </c>
      <c r="W3410" s="47">
        <v>1</v>
      </c>
      <c r="X3410" s="47">
        <v>1</v>
      </c>
      <c r="Y3410" s="47">
        <v>1</v>
      </c>
      <c r="Z3410" s="75">
        <v>42709.653020833342</v>
      </c>
      <c r="AA3410" s="6" t="s">
        <v>433</v>
      </c>
      <c r="AB3410" s="47"/>
      <c r="AC3410" s="47" t="s">
        <v>14593</v>
      </c>
      <c r="AD3410" s="47" t="s">
        <v>14596</v>
      </c>
      <c r="AE3410" s="47"/>
      <c r="AF3410" s="6" t="s">
        <v>14597</v>
      </c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</row>
    <row r="3411" spans="1:43" s="1" customFormat="1" ht="31.5" x14ac:dyDescent="0.25">
      <c r="A3411" s="47">
        <v>3416</v>
      </c>
      <c r="B3411" s="47" t="s">
        <v>14598</v>
      </c>
      <c r="C3411" s="47"/>
      <c r="D3411" s="69" t="s">
        <v>14588</v>
      </c>
      <c r="E3411" s="47">
        <v>2013</v>
      </c>
      <c r="F3411" s="69" t="s">
        <v>10673</v>
      </c>
      <c r="G3411" s="69" t="s">
        <v>451</v>
      </c>
      <c r="H3411" s="69" t="s">
        <v>451</v>
      </c>
      <c r="I3411" s="70">
        <v>93.692020619387762</v>
      </c>
      <c r="J3411" s="47" t="s">
        <v>430</v>
      </c>
      <c r="K3411" s="47">
        <v>12</v>
      </c>
      <c r="L3411" s="71"/>
      <c r="M3411" s="47">
        <v>75</v>
      </c>
      <c r="N3411" s="48">
        <f t="shared" si="319"/>
        <v>200</v>
      </c>
      <c r="O3411" s="48">
        <f t="shared" si="320"/>
        <v>18738.404123877554</v>
      </c>
      <c r="P3411" s="72">
        <f t="shared" si="321"/>
        <v>1873.8404123877554</v>
      </c>
      <c r="Q3411" s="73">
        <f t="shared" si="322"/>
        <v>3091.8366804397961</v>
      </c>
      <c r="R3411" s="48">
        <f t="shared" si="323"/>
        <v>23704.081216705104</v>
      </c>
      <c r="S3411" s="74">
        <f t="shared" si="324"/>
        <v>64</v>
      </c>
      <c r="T3411" s="6"/>
      <c r="U3411" s="47" t="s">
        <v>432</v>
      </c>
      <c r="V3411" s="47">
        <v>1</v>
      </c>
      <c r="W3411" s="47">
        <v>1</v>
      </c>
      <c r="X3411" s="47">
        <v>1</v>
      </c>
      <c r="Y3411" s="47">
        <v>1</v>
      </c>
      <c r="Z3411" s="75">
        <v>42709.653738425928</v>
      </c>
      <c r="AA3411" s="6" t="s">
        <v>433</v>
      </c>
      <c r="AB3411" s="47"/>
      <c r="AC3411" s="47" t="s">
        <v>14596</v>
      </c>
      <c r="AD3411" s="47" t="s">
        <v>14599</v>
      </c>
      <c r="AE3411" s="47"/>
      <c r="AF3411" s="6" t="s">
        <v>14600</v>
      </c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</row>
    <row r="3412" spans="1:43" s="1" customFormat="1" ht="31.5" x14ac:dyDescent="0.25">
      <c r="A3412" s="47">
        <v>3417</v>
      </c>
      <c r="B3412" s="47" t="s">
        <v>14601</v>
      </c>
      <c r="C3412" s="47"/>
      <c r="D3412" s="69" t="s">
        <v>14588</v>
      </c>
      <c r="E3412" s="47">
        <v>2013</v>
      </c>
      <c r="F3412" s="69" t="s">
        <v>10673</v>
      </c>
      <c r="G3412" s="69" t="s">
        <v>451</v>
      </c>
      <c r="H3412" s="69" t="s">
        <v>451</v>
      </c>
      <c r="I3412" s="70">
        <v>30.699049245407409</v>
      </c>
      <c r="J3412" s="47" t="s">
        <v>430</v>
      </c>
      <c r="K3412" s="47">
        <v>12</v>
      </c>
      <c r="L3412" s="71"/>
      <c r="M3412" s="47">
        <v>75</v>
      </c>
      <c r="N3412" s="48">
        <f t="shared" si="319"/>
        <v>200</v>
      </c>
      <c r="O3412" s="48">
        <f t="shared" si="320"/>
        <v>6139.8098490814818</v>
      </c>
      <c r="P3412" s="72">
        <f t="shared" si="321"/>
        <v>613.98098490814823</v>
      </c>
      <c r="Q3412" s="73">
        <f t="shared" si="322"/>
        <v>1013.0686250984445</v>
      </c>
      <c r="R3412" s="48">
        <f t="shared" si="323"/>
        <v>7766.8594590880748</v>
      </c>
      <c r="S3412" s="74">
        <f t="shared" si="324"/>
        <v>64</v>
      </c>
      <c r="T3412" s="6"/>
      <c r="U3412" s="47" t="s">
        <v>432</v>
      </c>
      <c r="V3412" s="47">
        <v>1</v>
      </c>
      <c r="W3412" s="47">
        <v>1</v>
      </c>
      <c r="X3412" s="47">
        <v>1</v>
      </c>
      <c r="Y3412" s="47">
        <v>1</v>
      </c>
      <c r="Z3412" s="75">
        <v>42709.655138888891</v>
      </c>
      <c r="AA3412" s="6" t="s">
        <v>433</v>
      </c>
      <c r="AB3412" s="47"/>
      <c r="AC3412" s="47" t="s">
        <v>14602</v>
      </c>
      <c r="AD3412" s="47" t="s">
        <v>14592</v>
      </c>
      <c r="AE3412" s="47"/>
      <c r="AF3412" s="6" t="s">
        <v>14603</v>
      </c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</row>
    <row r="3413" spans="1:43" s="1" customFormat="1" ht="31.5" x14ac:dyDescent="0.25">
      <c r="A3413" s="47">
        <v>3418</v>
      </c>
      <c r="B3413" s="47" t="s">
        <v>14604</v>
      </c>
      <c r="C3413" s="47"/>
      <c r="D3413" s="69" t="s">
        <v>14588</v>
      </c>
      <c r="E3413" s="47">
        <v>2013</v>
      </c>
      <c r="F3413" s="69" t="s">
        <v>10673</v>
      </c>
      <c r="G3413" s="69" t="s">
        <v>451</v>
      </c>
      <c r="H3413" s="69" t="s">
        <v>451</v>
      </c>
      <c r="I3413" s="70">
        <v>86.854360272984962</v>
      </c>
      <c r="J3413" s="47" t="s">
        <v>430</v>
      </c>
      <c r="K3413" s="47">
        <v>12</v>
      </c>
      <c r="L3413" s="71"/>
      <c r="M3413" s="47">
        <v>75</v>
      </c>
      <c r="N3413" s="48">
        <f t="shared" si="319"/>
        <v>200</v>
      </c>
      <c r="O3413" s="48">
        <f t="shared" si="320"/>
        <v>17370.872054596992</v>
      </c>
      <c r="P3413" s="72">
        <f t="shared" si="321"/>
        <v>1737.0872054596994</v>
      </c>
      <c r="Q3413" s="73">
        <f t="shared" si="322"/>
        <v>2866.1938890085034</v>
      </c>
      <c r="R3413" s="48">
        <f t="shared" si="323"/>
        <v>21974.153149065194</v>
      </c>
      <c r="S3413" s="74">
        <f t="shared" si="324"/>
        <v>64</v>
      </c>
      <c r="T3413" s="6"/>
      <c r="U3413" s="47" t="s">
        <v>432</v>
      </c>
      <c r="V3413" s="47">
        <v>1</v>
      </c>
      <c r="W3413" s="47">
        <v>1</v>
      </c>
      <c r="X3413" s="47">
        <v>1</v>
      </c>
      <c r="Y3413" s="47">
        <v>1</v>
      </c>
      <c r="Z3413" s="75">
        <v>42709.655462962961</v>
      </c>
      <c r="AA3413" s="6" t="s">
        <v>433</v>
      </c>
      <c r="AB3413" s="47"/>
      <c r="AC3413" s="47" t="s">
        <v>14593</v>
      </c>
      <c r="AD3413" s="47" t="s">
        <v>14605</v>
      </c>
      <c r="AE3413" s="47"/>
      <c r="AF3413" s="6" t="s">
        <v>14606</v>
      </c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</row>
    <row r="3414" spans="1:43" s="1" customFormat="1" ht="31.5" x14ac:dyDescent="0.25">
      <c r="A3414" s="47">
        <v>3419</v>
      </c>
      <c r="B3414" s="47" t="s">
        <v>14607</v>
      </c>
      <c r="C3414" s="47"/>
      <c r="D3414" s="69" t="s">
        <v>14588</v>
      </c>
      <c r="E3414" s="47">
        <v>2013</v>
      </c>
      <c r="F3414" s="69" t="s">
        <v>10673</v>
      </c>
      <c r="G3414" s="69" t="s">
        <v>451</v>
      </c>
      <c r="H3414" s="69" t="s">
        <v>451</v>
      </c>
      <c r="I3414" s="70">
        <v>248.52234274461301</v>
      </c>
      <c r="J3414" s="47" t="s">
        <v>430</v>
      </c>
      <c r="K3414" s="47">
        <v>12</v>
      </c>
      <c r="L3414" s="71"/>
      <c r="M3414" s="47">
        <v>75</v>
      </c>
      <c r="N3414" s="48">
        <f t="shared" si="319"/>
        <v>200</v>
      </c>
      <c r="O3414" s="48">
        <f t="shared" si="320"/>
        <v>49704.468548922603</v>
      </c>
      <c r="P3414" s="72">
        <f t="shared" si="321"/>
        <v>4970.4468548922605</v>
      </c>
      <c r="Q3414" s="73">
        <f t="shared" si="322"/>
        <v>8201.237310572229</v>
      </c>
      <c r="R3414" s="48">
        <f t="shared" si="323"/>
        <v>62876.152714387092</v>
      </c>
      <c r="S3414" s="74">
        <f t="shared" si="324"/>
        <v>64</v>
      </c>
      <c r="T3414" s="6"/>
      <c r="U3414" s="47" t="s">
        <v>432</v>
      </c>
      <c r="V3414" s="47">
        <v>1</v>
      </c>
      <c r="W3414" s="47">
        <v>1</v>
      </c>
      <c r="X3414" s="47">
        <v>1</v>
      </c>
      <c r="Y3414" s="47">
        <v>1</v>
      </c>
      <c r="Z3414" s="75">
        <v>42709.65556712963</v>
      </c>
      <c r="AA3414" s="6" t="s">
        <v>433</v>
      </c>
      <c r="AB3414" s="47"/>
      <c r="AC3414" s="47" t="s">
        <v>14605</v>
      </c>
      <c r="AD3414" s="47" t="s">
        <v>10674</v>
      </c>
      <c r="AE3414" s="47"/>
      <c r="AF3414" s="6" t="s">
        <v>14608</v>
      </c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</row>
    <row r="3415" spans="1:43" s="1" customFormat="1" ht="31.5" x14ac:dyDescent="0.25">
      <c r="A3415" s="47">
        <v>3420</v>
      </c>
      <c r="B3415" s="47" t="s">
        <v>14609</v>
      </c>
      <c r="C3415" s="47"/>
      <c r="D3415" s="69" t="s">
        <v>14588</v>
      </c>
      <c r="E3415" s="47">
        <v>2013</v>
      </c>
      <c r="F3415" s="69" t="s">
        <v>10688</v>
      </c>
      <c r="G3415" s="69" t="s">
        <v>451</v>
      </c>
      <c r="H3415" s="69" t="s">
        <v>451</v>
      </c>
      <c r="I3415" s="70">
        <v>3.4460782414143671</v>
      </c>
      <c r="J3415" s="47" t="s">
        <v>430</v>
      </c>
      <c r="K3415" s="47">
        <v>12</v>
      </c>
      <c r="L3415" s="71"/>
      <c r="M3415" s="47">
        <v>75</v>
      </c>
      <c r="N3415" s="48">
        <f t="shared" si="319"/>
        <v>200</v>
      </c>
      <c r="O3415" s="48">
        <f t="shared" si="320"/>
        <v>689.21564828287342</v>
      </c>
      <c r="P3415" s="72">
        <f t="shared" si="321"/>
        <v>68.921564828287345</v>
      </c>
      <c r="Q3415" s="73">
        <f t="shared" si="322"/>
        <v>113.72058196667412</v>
      </c>
      <c r="R3415" s="48">
        <f t="shared" si="323"/>
        <v>871.85779507783491</v>
      </c>
      <c r="S3415" s="74">
        <f t="shared" si="324"/>
        <v>64</v>
      </c>
      <c r="T3415" s="6"/>
      <c r="U3415" s="47" t="s">
        <v>432</v>
      </c>
      <c r="V3415" s="47">
        <v>1</v>
      </c>
      <c r="W3415" s="47">
        <v>1</v>
      </c>
      <c r="X3415" s="47">
        <v>1</v>
      </c>
      <c r="Y3415" s="47">
        <v>1</v>
      </c>
      <c r="Z3415" s="75">
        <v>42709.655844907407</v>
      </c>
      <c r="AA3415" s="6" t="s">
        <v>433</v>
      </c>
      <c r="AB3415" s="47"/>
      <c r="AC3415" s="47" t="s">
        <v>14605</v>
      </c>
      <c r="AD3415" s="47" t="s">
        <v>14610</v>
      </c>
      <c r="AE3415" s="47"/>
      <c r="AF3415" s="6" t="s">
        <v>14611</v>
      </c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</row>
    <row r="3416" spans="1:43" s="1" customFormat="1" ht="31.5" x14ac:dyDescent="0.25">
      <c r="A3416" s="47">
        <v>3421</v>
      </c>
      <c r="B3416" s="47" t="s">
        <v>14612</v>
      </c>
      <c r="C3416" s="47"/>
      <c r="D3416" s="69" t="s">
        <v>14588</v>
      </c>
      <c r="E3416" s="47">
        <v>2013</v>
      </c>
      <c r="F3416" s="69" t="s">
        <v>10673</v>
      </c>
      <c r="G3416" s="69" t="s">
        <v>451</v>
      </c>
      <c r="H3416" s="69" t="s">
        <v>451</v>
      </c>
      <c r="I3416" s="70">
        <v>49.498670696055783</v>
      </c>
      <c r="J3416" s="47" t="s">
        <v>430</v>
      </c>
      <c r="K3416" s="47">
        <v>12</v>
      </c>
      <c r="L3416" s="71"/>
      <c r="M3416" s="47">
        <v>75</v>
      </c>
      <c r="N3416" s="48">
        <f t="shared" si="319"/>
        <v>200</v>
      </c>
      <c r="O3416" s="48">
        <f t="shared" si="320"/>
        <v>9899.7341392111557</v>
      </c>
      <c r="P3416" s="72">
        <f t="shared" si="321"/>
        <v>989.97341392111559</v>
      </c>
      <c r="Q3416" s="73">
        <f t="shared" si="322"/>
        <v>1633.4561329698406</v>
      </c>
      <c r="R3416" s="48">
        <f t="shared" si="323"/>
        <v>12523.163686102112</v>
      </c>
      <c r="S3416" s="74">
        <f t="shared" si="324"/>
        <v>64</v>
      </c>
      <c r="T3416" s="6"/>
      <c r="U3416" s="47" t="s">
        <v>432</v>
      </c>
      <c r="V3416" s="47">
        <v>1</v>
      </c>
      <c r="W3416" s="47">
        <v>1</v>
      </c>
      <c r="X3416" s="47">
        <v>1</v>
      </c>
      <c r="Y3416" s="47">
        <v>1</v>
      </c>
      <c r="Z3416" s="75">
        <v>42709.655925925923</v>
      </c>
      <c r="AA3416" s="6" t="s">
        <v>433</v>
      </c>
      <c r="AB3416" s="47"/>
      <c r="AC3416" s="47" t="s">
        <v>14610</v>
      </c>
      <c r="AD3416" s="47"/>
      <c r="AE3416" s="47"/>
      <c r="AF3416" s="6" t="s">
        <v>14613</v>
      </c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</row>
    <row r="3417" spans="1:43" s="1" customFormat="1" ht="15.75" x14ac:dyDescent="0.25">
      <c r="A3417" s="47">
        <v>3422</v>
      </c>
      <c r="B3417" s="47" t="s">
        <v>14614</v>
      </c>
      <c r="C3417" s="47"/>
      <c r="D3417" s="69" t="s">
        <v>14615</v>
      </c>
      <c r="E3417" s="47">
        <v>2014</v>
      </c>
      <c r="F3417" s="69" t="s">
        <v>427</v>
      </c>
      <c r="G3417" s="69" t="s">
        <v>904</v>
      </c>
      <c r="H3417" s="69" t="s">
        <v>1629</v>
      </c>
      <c r="I3417" s="70">
        <v>17.654369007515569</v>
      </c>
      <c r="J3417" s="47" t="s">
        <v>430</v>
      </c>
      <c r="K3417" s="47">
        <v>8</v>
      </c>
      <c r="L3417" s="71"/>
      <c r="M3417" s="47">
        <v>75</v>
      </c>
      <c r="N3417" s="48">
        <f t="shared" si="319"/>
        <v>160</v>
      </c>
      <c r="O3417" s="48">
        <f t="shared" si="320"/>
        <v>2824.6990412024911</v>
      </c>
      <c r="P3417" s="72">
        <f t="shared" si="321"/>
        <v>282.46990412024911</v>
      </c>
      <c r="Q3417" s="73">
        <f t="shared" si="322"/>
        <v>466.07534179841099</v>
      </c>
      <c r="R3417" s="48">
        <f t="shared" si="323"/>
        <v>3573.244287121151</v>
      </c>
      <c r="S3417" s="74">
        <f t="shared" si="324"/>
        <v>65</v>
      </c>
      <c r="T3417" s="6"/>
      <c r="U3417" s="47" t="s">
        <v>432</v>
      </c>
      <c r="V3417" s="47">
        <v>1</v>
      </c>
      <c r="W3417" s="47">
        <v>1</v>
      </c>
      <c r="X3417" s="47">
        <v>1</v>
      </c>
      <c r="Y3417" s="47">
        <v>1</v>
      </c>
      <c r="Z3417" s="75">
        <v>42767.428391203714</v>
      </c>
      <c r="AA3417" s="6" t="s">
        <v>433</v>
      </c>
      <c r="AB3417" s="47"/>
      <c r="AC3417" s="47" t="s">
        <v>14616</v>
      </c>
      <c r="AD3417" s="47" t="s">
        <v>14617</v>
      </c>
      <c r="AE3417" s="47"/>
      <c r="AF3417" s="6" t="s">
        <v>14618</v>
      </c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</row>
    <row r="3418" spans="1:43" s="1" customFormat="1" ht="15.75" x14ac:dyDescent="0.25">
      <c r="A3418" s="47">
        <v>3423</v>
      </c>
      <c r="B3418" s="47" t="s">
        <v>14619</v>
      </c>
      <c r="C3418" s="47"/>
      <c r="D3418" s="69" t="s">
        <v>14615</v>
      </c>
      <c r="E3418" s="47">
        <v>2014</v>
      </c>
      <c r="F3418" s="69" t="s">
        <v>427</v>
      </c>
      <c r="G3418" s="69" t="s">
        <v>904</v>
      </c>
      <c r="H3418" s="69" t="s">
        <v>1629</v>
      </c>
      <c r="I3418" s="70">
        <v>21.004918544609819</v>
      </c>
      <c r="J3418" s="47" t="s">
        <v>430</v>
      </c>
      <c r="K3418" s="47">
        <v>6</v>
      </c>
      <c r="L3418" s="71"/>
      <c r="M3418" s="47">
        <v>75</v>
      </c>
      <c r="N3418" s="48">
        <f t="shared" si="319"/>
        <v>140</v>
      </c>
      <c r="O3418" s="48">
        <f t="shared" si="320"/>
        <v>2940.6885962453748</v>
      </c>
      <c r="P3418" s="72">
        <f t="shared" si="321"/>
        <v>294.06885962453748</v>
      </c>
      <c r="Q3418" s="73">
        <f t="shared" si="322"/>
        <v>485.21361838048688</v>
      </c>
      <c r="R3418" s="48">
        <f t="shared" si="323"/>
        <v>3719.9710742503994</v>
      </c>
      <c r="S3418" s="74">
        <f t="shared" si="324"/>
        <v>65</v>
      </c>
      <c r="T3418" s="6"/>
      <c r="U3418" s="47" t="s">
        <v>432</v>
      </c>
      <c r="V3418" s="47">
        <v>1</v>
      </c>
      <c r="W3418" s="47">
        <v>1</v>
      </c>
      <c r="X3418" s="47">
        <v>1</v>
      </c>
      <c r="Y3418" s="47">
        <v>1</v>
      </c>
      <c r="Z3418" s="75">
        <v>42767.380219907413</v>
      </c>
      <c r="AA3418" s="6" t="s">
        <v>433</v>
      </c>
      <c r="AB3418" s="47"/>
      <c r="AC3418" s="47" t="s">
        <v>14620</v>
      </c>
      <c r="AD3418" s="47" t="s">
        <v>14621</v>
      </c>
      <c r="AE3418" s="47"/>
      <c r="AF3418" s="6" t="s">
        <v>14622</v>
      </c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</row>
    <row r="3419" spans="1:43" s="1" customFormat="1" ht="15.75" x14ac:dyDescent="0.25">
      <c r="A3419" s="47">
        <v>3424</v>
      </c>
      <c r="B3419" s="47" t="s">
        <v>14623</v>
      </c>
      <c r="C3419" s="47"/>
      <c r="D3419" s="69" t="s">
        <v>14615</v>
      </c>
      <c r="E3419" s="47">
        <v>2014</v>
      </c>
      <c r="F3419" s="69" t="s">
        <v>427</v>
      </c>
      <c r="G3419" s="69" t="s">
        <v>904</v>
      </c>
      <c r="H3419" s="69" t="s">
        <v>428</v>
      </c>
      <c r="I3419" s="70">
        <v>13.22235750006744</v>
      </c>
      <c r="J3419" s="47" t="s">
        <v>430</v>
      </c>
      <c r="K3419" s="47">
        <v>8</v>
      </c>
      <c r="L3419" s="71"/>
      <c r="M3419" s="47">
        <v>75</v>
      </c>
      <c r="N3419" s="48">
        <f t="shared" ref="N3419:N3482" si="325">IF(K3419=4,100,IF(K3419=6,140,IF(K3419=8,160,IF(K3419=10,180,IF(K3419=12,200,IF(K3419=14,225,IF(K3419=16,275,IF(K3419=18,350,0))))))))</f>
        <v>160</v>
      </c>
      <c r="O3419" s="48">
        <f t="shared" si="320"/>
        <v>2115.5772000107904</v>
      </c>
      <c r="P3419" s="72">
        <f t="shared" si="321"/>
        <v>211.55772000107905</v>
      </c>
      <c r="Q3419" s="73">
        <f t="shared" si="322"/>
        <v>349.07023800178041</v>
      </c>
      <c r="R3419" s="48">
        <f t="shared" si="323"/>
        <v>2676.2051580136499</v>
      </c>
      <c r="S3419" s="74">
        <f t="shared" si="324"/>
        <v>65</v>
      </c>
      <c r="T3419" s="6"/>
      <c r="U3419" s="47" t="s">
        <v>432</v>
      </c>
      <c r="V3419" s="47">
        <v>1</v>
      </c>
      <c r="W3419" s="47">
        <v>1</v>
      </c>
      <c r="X3419" s="47">
        <v>1</v>
      </c>
      <c r="Y3419" s="47">
        <v>1</v>
      </c>
      <c r="Z3419" s="75">
        <v>42767.380312499998</v>
      </c>
      <c r="AA3419" s="6" t="s">
        <v>433</v>
      </c>
      <c r="AB3419" s="47"/>
      <c r="AC3419" s="47" t="s">
        <v>14620</v>
      </c>
      <c r="AD3419" s="47" t="s">
        <v>14624</v>
      </c>
      <c r="AE3419" s="47"/>
      <c r="AF3419" s="6" t="s">
        <v>14625</v>
      </c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</row>
    <row r="3420" spans="1:43" s="1" customFormat="1" ht="15.75" x14ac:dyDescent="0.25">
      <c r="A3420" s="47">
        <v>3425</v>
      </c>
      <c r="B3420" s="47" t="s">
        <v>14626</v>
      </c>
      <c r="C3420" s="47"/>
      <c r="D3420" s="69" t="s">
        <v>14615</v>
      </c>
      <c r="E3420" s="47">
        <v>2014</v>
      </c>
      <c r="F3420" s="69" t="s">
        <v>427</v>
      </c>
      <c r="G3420" s="69" t="s">
        <v>904</v>
      </c>
      <c r="H3420" s="69" t="s">
        <v>1629</v>
      </c>
      <c r="I3420" s="70">
        <v>121.6246062259131</v>
      </c>
      <c r="J3420" s="47" t="s">
        <v>430</v>
      </c>
      <c r="K3420" s="47">
        <v>8</v>
      </c>
      <c r="L3420" s="71"/>
      <c r="M3420" s="47">
        <v>75</v>
      </c>
      <c r="N3420" s="48">
        <f t="shared" si="325"/>
        <v>160</v>
      </c>
      <c r="O3420" s="48">
        <f t="shared" si="320"/>
        <v>19459.936996146094</v>
      </c>
      <c r="P3420" s="72">
        <f t="shared" si="321"/>
        <v>1945.9936996146096</v>
      </c>
      <c r="Q3420" s="73">
        <f t="shared" si="322"/>
        <v>3210.8896043641057</v>
      </c>
      <c r="R3420" s="48">
        <f t="shared" si="323"/>
        <v>24616.820300124811</v>
      </c>
      <c r="S3420" s="74">
        <f t="shared" si="324"/>
        <v>65</v>
      </c>
      <c r="T3420" s="6"/>
      <c r="U3420" s="47" t="s">
        <v>432</v>
      </c>
      <c r="V3420" s="47">
        <v>1</v>
      </c>
      <c r="W3420" s="47">
        <v>1</v>
      </c>
      <c r="X3420" s="47">
        <v>1</v>
      </c>
      <c r="Y3420" s="47">
        <v>1</v>
      </c>
      <c r="Z3420" s="75">
        <v>42767.380706018521</v>
      </c>
      <c r="AA3420" s="6" t="s">
        <v>433</v>
      </c>
      <c r="AB3420" s="47"/>
      <c r="AC3420" s="47" t="s">
        <v>14627</v>
      </c>
      <c r="AD3420" s="47" t="s">
        <v>14624</v>
      </c>
      <c r="AE3420" s="47"/>
      <c r="AF3420" s="6" t="s">
        <v>14628</v>
      </c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</row>
    <row r="3421" spans="1:43" s="1" customFormat="1" ht="15.75" x14ac:dyDescent="0.25">
      <c r="A3421" s="47">
        <v>3426</v>
      </c>
      <c r="B3421" s="47" t="s">
        <v>14629</v>
      </c>
      <c r="C3421" s="47"/>
      <c r="D3421" s="69" t="s">
        <v>14615</v>
      </c>
      <c r="E3421" s="47">
        <v>2014</v>
      </c>
      <c r="F3421" s="69" t="s">
        <v>427</v>
      </c>
      <c r="G3421" s="69" t="s">
        <v>904</v>
      </c>
      <c r="H3421" s="69" t="s">
        <v>1629</v>
      </c>
      <c r="I3421" s="70">
        <v>27.06129282625438</v>
      </c>
      <c r="J3421" s="47" t="s">
        <v>430</v>
      </c>
      <c r="K3421" s="47">
        <v>6</v>
      </c>
      <c r="L3421" s="71"/>
      <c r="M3421" s="47">
        <v>75</v>
      </c>
      <c r="N3421" s="48">
        <f t="shared" si="325"/>
        <v>140</v>
      </c>
      <c r="O3421" s="48">
        <f t="shared" si="320"/>
        <v>3788.5809956756134</v>
      </c>
      <c r="P3421" s="72">
        <f t="shared" si="321"/>
        <v>378.85809956756134</v>
      </c>
      <c r="Q3421" s="73">
        <f t="shared" si="322"/>
        <v>625.11586428647627</v>
      </c>
      <c r="R3421" s="48">
        <f t="shared" si="323"/>
        <v>4792.5549595296516</v>
      </c>
      <c r="S3421" s="74">
        <f t="shared" si="324"/>
        <v>65</v>
      </c>
      <c r="T3421" s="6"/>
      <c r="U3421" s="47" t="s">
        <v>432</v>
      </c>
      <c r="V3421" s="47">
        <v>1</v>
      </c>
      <c r="W3421" s="47">
        <v>1</v>
      </c>
      <c r="X3421" s="47">
        <v>1</v>
      </c>
      <c r="Y3421" s="47">
        <v>1</v>
      </c>
      <c r="Z3421" s="75">
        <v>42767.381782407407</v>
      </c>
      <c r="AA3421" s="6" t="s">
        <v>433</v>
      </c>
      <c r="AB3421" s="47"/>
      <c r="AC3421" s="47" t="s">
        <v>14627</v>
      </c>
      <c r="AD3421" s="47" t="s">
        <v>14630</v>
      </c>
      <c r="AE3421" s="47"/>
      <c r="AF3421" s="6" t="s">
        <v>14631</v>
      </c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</row>
    <row r="3422" spans="1:43" s="1" customFormat="1" ht="15.75" x14ac:dyDescent="0.25">
      <c r="A3422" s="47">
        <v>3427</v>
      </c>
      <c r="B3422" s="47" t="s">
        <v>14632</v>
      </c>
      <c r="C3422" s="47"/>
      <c r="D3422" s="69" t="s">
        <v>14615</v>
      </c>
      <c r="E3422" s="47">
        <v>2014</v>
      </c>
      <c r="F3422" s="69" t="s">
        <v>427</v>
      </c>
      <c r="G3422" s="69" t="s">
        <v>904</v>
      </c>
      <c r="H3422" s="69" t="s">
        <v>1629</v>
      </c>
      <c r="I3422" s="70">
        <v>81.97814889484934</v>
      </c>
      <c r="J3422" s="47" t="s">
        <v>430</v>
      </c>
      <c r="K3422" s="47">
        <v>8</v>
      </c>
      <c r="L3422" s="71"/>
      <c r="M3422" s="47">
        <v>75</v>
      </c>
      <c r="N3422" s="48">
        <f t="shared" si="325"/>
        <v>160</v>
      </c>
      <c r="O3422" s="48">
        <f t="shared" si="320"/>
        <v>13116.503823175895</v>
      </c>
      <c r="P3422" s="72">
        <f t="shared" si="321"/>
        <v>1311.6503823175897</v>
      </c>
      <c r="Q3422" s="73">
        <f t="shared" si="322"/>
        <v>2164.2231308240225</v>
      </c>
      <c r="R3422" s="48">
        <f t="shared" si="323"/>
        <v>16592.377336317506</v>
      </c>
      <c r="S3422" s="74">
        <f t="shared" si="324"/>
        <v>65</v>
      </c>
      <c r="T3422" s="6"/>
      <c r="U3422" s="47" t="s">
        <v>432</v>
      </c>
      <c r="V3422" s="47">
        <v>1</v>
      </c>
      <c r="W3422" s="47">
        <v>1</v>
      </c>
      <c r="X3422" s="47">
        <v>1</v>
      </c>
      <c r="Y3422" s="47">
        <v>1</v>
      </c>
      <c r="Z3422" s="75">
        <v>42767.381944444453</v>
      </c>
      <c r="AA3422" s="6" t="s">
        <v>433</v>
      </c>
      <c r="AB3422" s="47"/>
      <c r="AC3422" s="47" t="s">
        <v>14627</v>
      </c>
      <c r="AD3422" s="47" t="s">
        <v>14617</v>
      </c>
      <c r="AE3422" s="47"/>
      <c r="AF3422" s="6" t="s">
        <v>14633</v>
      </c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</row>
    <row r="3423" spans="1:43" s="1" customFormat="1" ht="15.75" x14ac:dyDescent="0.25">
      <c r="A3423" s="47">
        <v>3428</v>
      </c>
      <c r="B3423" s="47" t="s">
        <v>14634</v>
      </c>
      <c r="C3423" s="47"/>
      <c r="D3423" s="69" t="s">
        <v>14615</v>
      </c>
      <c r="E3423" s="47">
        <v>2014</v>
      </c>
      <c r="F3423" s="69" t="s">
        <v>427</v>
      </c>
      <c r="G3423" s="69" t="s">
        <v>904</v>
      </c>
      <c r="H3423" s="69" t="s">
        <v>1629</v>
      </c>
      <c r="I3423" s="70">
        <v>80.50016509173021</v>
      </c>
      <c r="J3423" s="47" t="s">
        <v>430</v>
      </c>
      <c r="K3423" s="47">
        <v>8</v>
      </c>
      <c r="L3423" s="71"/>
      <c r="M3423" s="47">
        <v>75</v>
      </c>
      <c r="N3423" s="48">
        <f t="shared" si="325"/>
        <v>160</v>
      </c>
      <c r="O3423" s="48">
        <f t="shared" si="320"/>
        <v>12880.026414676833</v>
      </c>
      <c r="P3423" s="72">
        <f t="shared" si="321"/>
        <v>1288.0026414676834</v>
      </c>
      <c r="Q3423" s="73">
        <f t="shared" si="322"/>
        <v>2125.2043584216772</v>
      </c>
      <c r="R3423" s="48">
        <f t="shared" si="323"/>
        <v>16293.233414566193</v>
      </c>
      <c r="S3423" s="74">
        <f t="shared" si="324"/>
        <v>65</v>
      </c>
      <c r="T3423" s="6"/>
      <c r="U3423" s="47" t="s">
        <v>432</v>
      </c>
      <c r="V3423" s="47">
        <v>1</v>
      </c>
      <c r="W3423" s="47">
        <v>1</v>
      </c>
      <c r="X3423" s="47">
        <v>1</v>
      </c>
      <c r="Y3423" s="47">
        <v>1</v>
      </c>
      <c r="Z3423" s="75">
        <v>42767.408229166656</v>
      </c>
      <c r="AA3423" s="6" t="s">
        <v>433</v>
      </c>
      <c r="AB3423" s="47"/>
      <c r="AC3423" s="47" t="s">
        <v>14635</v>
      </c>
      <c r="AD3423" s="47" t="s">
        <v>14617</v>
      </c>
      <c r="AE3423" s="47"/>
      <c r="AF3423" s="6" t="s">
        <v>14636</v>
      </c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</row>
    <row r="3424" spans="1:43" s="1" customFormat="1" ht="15.75" x14ac:dyDescent="0.25">
      <c r="A3424" s="47">
        <v>3429</v>
      </c>
      <c r="B3424" s="47" t="s">
        <v>14637</v>
      </c>
      <c r="C3424" s="47"/>
      <c r="D3424" s="69" t="s">
        <v>14615</v>
      </c>
      <c r="E3424" s="47">
        <v>2014</v>
      </c>
      <c r="F3424" s="69" t="s">
        <v>427</v>
      </c>
      <c r="G3424" s="69" t="s">
        <v>904</v>
      </c>
      <c r="H3424" s="69" t="s">
        <v>1629</v>
      </c>
      <c r="I3424" s="70">
        <v>32.279324055632713</v>
      </c>
      <c r="J3424" s="47" t="s">
        <v>430</v>
      </c>
      <c r="K3424" s="47">
        <v>6</v>
      </c>
      <c r="L3424" s="71"/>
      <c r="M3424" s="47">
        <v>75</v>
      </c>
      <c r="N3424" s="48">
        <f t="shared" si="325"/>
        <v>140</v>
      </c>
      <c r="O3424" s="48">
        <f t="shared" si="320"/>
        <v>4519.1053677885802</v>
      </c>
      <c r="P3424" s="72">
        <f t="shared" si="321"/>
        <v>451.91053677885805</v>
      </c>
      <c r="Q3424" s="73">
        <f t="shared" si="322"/>
        <v>745.65238568511575</v>
      </c>
      <c r="R3424" s="48">
        <f t="shared" si="323"/>
        <v>5716.6682902525536</v>
      </c>
      <c r="S3424" s="74">
        <f t="shared" si="324"/>
        <v>65</v>
      </c>
      <c r="T3424" s="6"/>
      <c r="U3424" s="47" t="s">
        <v>432</v>
      </c>
      <c r="V3424" s="47">
        <v>1</v>
      </c>
      <c r="W3424" s="47">
        <v>1</v>
      </c>
      <c r="X3424" s="47">
        <v>1</v>
      </c>
      <c r="Y3424" s="47">
        <v>1</v>
      </c>
      <c r="Z3424" s="75">
        <v>42767.409120370372</v>
      </c>
      <c r="AA3424" s="6" t="s">
        <v>433</v>
      </c>
      <c r="AB3424" s="47"/>
      <c r="AC3424" s="47" t="s">
        <v>14635</v>
      </c>
      <c r="AD3424" s="47" t="s">
        <v>14638</v>
      </c>
      <c r="AE3424" s="47"/>
      <c r="AF3424" s="6" t="s">
        <v>14639</v>
      </c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</row>
    <row r="3425" spans="1:43" s="1" customFormat="1" ht="15.75" x14ac:dyDescent="0.25">
      <c r="A3425" s="47">
        <v>3430</v>
      </c>
      <c r="B3425" s="47" t="s">
        <v>14640</v>
      </c>
      <c r="C3425" s="47"/>
      <c r="D3425" s="69" t="s">
        <v>14641</v>
      </c>
      <c r="E3425" s="47">
        <v>2015</v>
      </c>
      <c r="F3425" s="69" t="s">
        <v>8888</v>
      </c>
      <c r="G3425" s="69" t="s">
        <v>451</v>
      </c>
      <c r="H3425" s="69" t="s">
        <v>451</v>
      </c>
      <c r="I3425" s="70">
        <v>486.2675016576008</v>
      </c>
      <c r="J3425" s="47" t="s">
        <v>430</v>
      </c>
      <c r="K3425" s="47">
        <v>18</v>
      </c>
      <c r="L3425" s="71"/>
      <c r="M3425" s="47">
        <v>75</v>
      </c>
      <c r="N3425" s="48">
        <f t="shared" si="325"/>
        <v>350</v>
      </c>
      <c r="O3425" s="48">
        <f t="shared" si="320"/>
        <v>170193.62558016027</v>
      </c>
      <c r="P3425" s="72">
        <f t="shared" si="321"/>
        <v>17019.362558016026</v>
      </c>
      <c r="Q3425" s="73">
        <f t="shared" si="322"/>
        <v>28081.948220726445</v>
      </c>
      <c r="R3425" s="48">
        <f t="shared" si="323"/>
        <v>215294.93635890275</v>
      </c>
      <c r="S3425" s="74">
        <f t="shared" si="324"/>
        <v>66</v>
      </c>
      <c r="T3425" s="6"/>
      <c r="U3425" s="47" t="s">
        <v>432</v>
      </c>
      <c r="V3425" s="47">
        <v>1</v>
      </c>
      <c r="W3425" s="47">
        <v>1</v>
      </c>
      <c r="X3425" s="47">
        <v>1</v>
      </c>
      <c r="Y3425" s="47">
        <v>1</v>
      </c>
      <c r="Z3425" s="75">
        <v>42891.386701388888</v>
      </c>
      <c r="AA3425" s="6" t="s">
        <v>433</v>
      </c>
      <c r="AB3425" s="47"/>
      <c r="AC3425" s="47" t="s">
        <v>14232</v>
      </c>
      <c r="AD3425" s="47"/>
      <c r="AE3425" s="47"/>
      <c r="AF3425" s="6" t="s">
        <v>14642</v>
      </c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</row>
    <row r="3426" spans="1:43" s="1" customFormat="1" ht="15.75" x14ac:dyDescent="0.25">
      <c r="A3426" s="47">
        <v>3431</v>
      </c>
      <c r="B3426" s="47" t="s">
        <v>14643</v>
      </c>
      <c r="C3426" s="47"/>
      <c r="D3426" s="69" t="s">
        <v>14641</v>
      </c>
      <c r="E3426" s="47">
        <v>2015</v>
      </c>
      <c r="F3426" s="69" t="s">
        <v>14644</v>
      </c>
      <c r="G3426" s="69" t="s">
        <v>457</v>
      </c>
      <c r="H3426" s="69" t="s">
        <v>457</v>
      </c>
      <c r="I3426" s="70">
        <v>505.81972793321989</v>
      </c>
      <c r="J3426" s="47" t="s">
        <v>430</v>
      </c>
      <c r="K3426" s="47">
        <v>18</v>
      </c>
      <c r="L3426" s="71"/>
      <c r="M3426" s="47">
        <v>75</v>
      </c>
      <c r="N3426" s="48">
        <f t="shared" si="325"/>
        <v>350</v>
      </c>
      <c r="O3426" s="48">
        <f t="shared" si="320"/>
        <v>177036.90477662697</v>
      </c>
      <c r="P3426" s="72">
        <f t="shared" si="321"/>
        <v>17703.690477662698</v>
      </c>
      <c r="Q3426" s="73">
        <f t="shared" si="322"/>
        <v>29211.089288143448</v>
      </c>
      <c r="R3426" s="48">
        <f t="shared" si="323"/>
        <v>223951.6845424331</v>
      </c>
      <c r="S3426" s="74">
        <f t="shared" si="324"/>
        <v>66</v>
      </c>
      <c r="T3426" s="6"/>
      <c r="U3426" s="47" t="s">
        <v>432</v>
      </c>
      <c r="V3426" s="47">
        <v>1</v>
      </c>
      <c r="W3426" s="47">
        <v>1</v>
      </c>
      <c r="X3426" s="47">
        <v>1</v>
      </c>
      <c r="Y3426" s="47">
        <v>1</v>
      </c>
      <c r="Z3426" s="75">
        <v>42891.391203703701</v>
      </c>
      <c r="AA3426" s="6" t="s">
        <v>433</v>
      </c>
      <c r="AB3426" s="47"/>
      <c r="AC3426" s="47" t="s">
        <v>14645</v>
      </c>
      <c r="AD3426" s="47"/>
      <c r="AE3426" s="47"/>
      <c r="AF3426" s="6" t="s">
        <v>14646</v>
      </c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</row>
    <row r="3427" spans="1:43" s="1" customFormat="1" ht="15.75" x14ac:dyDescent="0.25">
      <c r="A3427" s="47">
        <v>3432</v>
      </c>
      <c r="B3427" s="47" t="s">
        <v>14647</v>
      </c>
      <c r="C3427" s="47"/>
      <c r="D3427" s="69" t="s">
        <v>14641</v>
      </c>
      <c r="E3427" s="47">
        <v>2015</v>
      </c>
      <c r="F3427" s="69" t="s">
        <v>14648</v>
      </c>
      <c r="G3427" s="69" t="s">
        <v>451</v>
      </c>
      <c r="H3427" s="69" t="s">
        <v>451</v>
      </c>
      <c r="I3427" s="70">
        <v>1.7795258837656009</v>
      </c>
      <c r="J3427" s="47" t="s">
        <v>430</v>
      </c>
      <c r="K3427" s="47">
        <v>8</v>
      </c>
      <c r="L3427" s="71"/>
      <c r="M3427" s="47">
        <v>75</v>
      </c>
      <c r="N3427" s="48">
        <f t="shared" si="325"/>
        <v>160</v>
      </c>
      <c r="O3427" s="48">
        <f t="shared" si="320"/>
        <v>284.72414140249617</v>
      </c>
      <c r="P3427" s="72">
        <f t="shared" si="321"/>
        <v>28.472414140249619</v>
      </c>
      <c r="Q3427" s="73">
        <f t="shared" si="322"/>
        <v>46.979483331411863</v>
      </c>
      <c r="R3427" s="48">
        <f t="shared" si="323"/>
        <v>360.17603887415765</v>
      </c>
      <c r="S3427" s="74">
        <f t="shared" si="324"/>
        <v>66</v>
      </c>
      <c r="T3427" s="6"/>
      <c r="U3427" s="47" t="s">
        <v>432</v>
      </c>
      <c r="V3427" s="47">
        <v>1</v>
      </c>
      <c r="W3427" s="47">
        <v>1</v>
      </c>
      <c r="X3427" s="47">
        <v>1</v>
      </c>
      <c r="Y3427" s="47">
        <v>1</v>
      </c>
      <c r="Z3427" s="75">
        <v>44305.577314814807</v>
      </c>
      <c r="AA3427" s="6" t="s">
        <v>1221</v>
      </c>
      <c r="AB3427" s="47"/>
      <c r="AC3427" s="47" t="s">
        <v>14649</v>
      </c>
      <c r="AD3427" s="47" t="s">
        <v>14650</v>
      </c>
      <c r="AE3427" s="47"/>
      <c r="AF3427" s="6" t="s">
        <v>14651</v>
      </c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</row>
    <row r="3428" spans="1:43" s="1" customFormat="1" ht="15.75" x14ac:dyDescent="0.25">
      <c r="A3428" s="47">
        <v>3433</v>
      </c>
      <c r="B3428" s="47" t="s">
        <v>14652</v>
      </c>
      <c r="C3428" s="47"/>
      <c r="D3428" s="69" t="s">
        <v>14641</v>
      </c>
      <c r="E3428" s="47">
        <v>2015</v>
      </c>
      <c r="F3428" s="69" t="s">
        <v>14648</v>
      </c>
      <c r="G3428" s="69" t="s">
        <v>451</v>
      </c>
      <c r="H3428" s="69" t="s">
        <v>451</v>
      </c>
      <c r="I3428" s="70">
        <v>47.430821669802718</v>
      </c>
      <c r="J3428" s="47" t="s">
        <v>430</v>
      </c>
      <c r="K3428" s="47">
        <v>8</v>
      </c>
      <c r="L3428" s="71"/>
      <c r="M3428" s="47">
        <v>75</v>
      </c>
      <c r="N3428" s="48">
        <f t="shared" si="325"/>
        <v>160</v>
      </c>
      <c r="O3428" s="48">
        <f t="shared" si="320"/>
        <v>7588.9314671684351</v>
      </c>
      <c r="P3428" s="72">
        <f t="shared" si="321"/>
        <v>758.8931467168436</v>
      </c>
      <c r="Q3428" s="73">
        <f t="shared" si="322"/>
        <v>1252.1736920827918</v>
      </c>
      <c r="R3428" s="48">
        <f t="shared" si="323"/>
        <v>9599.9983059680708</v>
      </c>
      <c r="S3428" s="74">
        <f t="shared" si="324"/>
        <v>66</v>
      </c>
      <c r="T3428" s="6"/>
      <c r="U3428" s="47" t="s">
        <v>432</v>
      </c>
      <c r="V3428" s="47">
        <v>1</v>
      </c>
      <c r="W3428" s="47">
        <v>1</v>
      </c>
      <c r="X3428" s="47">
        <v>1</v>
      </c>
      <c r="Y3428" s="47">
        <v>1</v>
      </c>
      <c r="Z3428" s="75">
        <v>44305.577314814807</v>
      </c>
      <c r="AA3428" s="6" t="s">
        <v>1221</v>
      </c>
      <c r="AB3428" s="47"/>
      <c r="AC3428" s="47" t="s">
        <v>14650</v>
      </c>
      <c r="AD3428" s="47" t="s">
        <v>14653</v>
      </c>
      <c r="AE3428" s="47"/>
      <c r="AF3428" s="6" t="s">
        <v>14654</v>
      </c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</row>
    <row r="3429" spans="1:43" s="1" customFormat="1" ht="15.75" x14ac:dyDescent="0.25">
      <c r="A3429" s="47">
        <v>3434</v>
      </c>
      <c r="B3429" s="47" t="s">
        <v>14655</v>
      </c>
      <c r="C3429" s="47"/>
      <c r="D3429" s="69" t="s">
        <v>14641</v>
      </c>
      <c r="E3429" s="47">
        <v>2015</v>
      </c>
      <c r="F3429" s="69" t="s">
        <v>14644</v>
      </c>
      <c r="G3429" s="69" t="s">
        <v>457</v>
      </c>
      <c r="H3429" s="69" t="s">
        <v>457</v>
      </c>
      <c r="I3429" s="70">
        <v>6.4202532688807663</v>
      </c>
      <c r="J3429" s="47" t="s">
        <v>430</v>
      </c>
      <c r="K3429" s="47">
        <v>8</v>
      </c>
      <c r="L3429" s="71"/>
      <c r="M3429" s="47">
        <v>75</v>
      </c>
      <c r="N3429" s="48">
        <f t="shared" si="325"/>
        <v>160</v>
      </c>
      <c r="O3429" s="48">
        <f t="shared" si="320"/>
        <v>1027.2405230209226</v>
      </c>
      <c r="P3429" s="72">
        <f t="shared" si="321"/>
        <v>102.72405230209228</v>
      </c>
      <c r="Q3429" s="73">
        <f t="shared" si="322"/>
        <v>169.49468629845225</v>
      </c>
      <c r="R3429" s="48">
        <f t="shared" si="323"/>
        <v>1299.4592616214672</v>
      </c>
      <c r="S3429" s="74">
        <f t="shared" si="324"/>
        <v>66</v>
      </c>
      <c r="T3429" s="6"/>
      <c r="U3429" s="47" t="s">
        <v>432</v>
      </c>
      <c r="V3429" s="47">
        <v>1</v>
      </c>
      <c r="W3429" s="47">
        <v>1</v>
      </c>
      <c r="X3429" s="47">
        <v>1</v>
      </c>
      <c r="Y3429" s="47">
        <v>1</v>
      </c>
      <c r="Z3429" s="75">
        <v>44305.581585648149</v>
      </c>
      <c r="AA3429" s="6" t="s">
        <v>1221</v>
      </c>
      <c r="AB3429" s="47"/>
      <c r="AC3429" s="47" t="s">
        <v>14656</v>
      </c>
      <c r="AD3429" s="47" t="s">
        <v>14657</v>
      </c>
      <c r="AE3429" s="47"/>
      <c r="AF3429" s="6" t="s">
        <v>14658</v>
      </c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</row>
    <row r="3430" spans="1:43" s="1" customFormat="1" ht="15.75" x14ac:dyDescent="0.25">
      <c r="A3430" s="47">
        <v>3435</v>
      </c>
      <c r="B3430" s="47" t="s">
        <v>14659</v>
      </c>
      <c r="C3430" s="47"/>
      <c r="D3430" s="69" t="s">
        <v>14641</v>
      </c>
      <c r="E3430" s="47">
        <v>2015</v>
      </c>
      <c r="F3430" s="69" t="s">
        <v>14644</v>
      </c>
      <c r="G3430" s="69" t="s">
        <v>457</v>
      </c>
      <c r="H3430" s="69" t="s">
        <v>457</v>
      </c>
      <c r="I3430" s="70">
        <v>18.531331936103161</v>
      </c>
      <c r="J3430" s="47" t="s">
        <v>430</v>
      </c>
      <c r="K3430" s="47">
        <v>8</v>
      </c>
      <c r="L3430" s="71"/>
      <c r="M3430" s="47">
        <v>75</v>
      </c>
      <c r="N3430" s="48">
        <f t="shared" si="325"/>
        <v>160</v>
      </c>
      <c r="O3430" s="48">
        <f t="shared" si="320"/>
        <v>2965.0131097765056</v>
      </c>
      <c r="P3430" s="72">
        <f t="shared" si="321"/>
        <v>296.50131097765058</v>
      </c>
      <c r="Q3430" s="73">
        <f t="shared" si="322"/>
        <v>489.22716311312342</v>
      </c>
      <c r="R3430" s="48">
        <f t="shared" si="323"/>
        <v>3750.7415838672796</v>
      </c>
      <c r="S3430" s="74">
        <f t="shared" si="324"/>
        <v>66</v>
      </c>
      <c r="T3430" s="6"/>
      <c r="U3430" s="47" t="s">
        <v>432</v>
      </c>
      <c r="V3430" s="47">
        <v>1</v>
      </c>
      <c r="W3430" s="47">
        <v>1</v>
      </c>
      <c r="X3430" s="47">
        <v>1</v>
      </c>
      <c r="Y3430" s="47">
        <v>1</v>
      </c>
      <c r="Z3430" s="75">
        <v>44305.581585648149</v>
      </c>
      <c r="AA3430" s="6" t="s">
        <v>1221</v>
      </c>
      <c r="AB3430" s="47"/>
      <c r="AC3430" s="47" t="s">
        <v>14657</v>
      </c>
      <c r="AD3430" s="47" t="s">
        <v>14660</v>
      </c>
      <c r="AE3430" s="47"/>
      <c r="AF3430" s="6" t="s">
        <v>14661</v>
      </c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</row>
    <row r="3431" spans="1:43" s="1" customFormat="1" ht="15.75" x14ac:dyDescent="0.25">
      <c r="A3431" s="47">
        <v>3436</v>
      </c>
      <c r="B3431" s="47" t="s">
        <v>14662</v>
      </c>
      <c r="C3431" s="47"/>
      <c r="D3431" s="69" t="s">
        <v>14641</v>
      </c>
      <c r="E3431" s="47">
        <v>2015</v>
      </c>
      <c r="F3431" s="69" t="s">
        <v>14663</v>
      </c>
      <c r="G3431" s="69" t="s">
        <v>451</v>
      </c>
      <c r="H3431" s="69" t="s">
        <v>451</v>
      </c>
      <c r="I3431" s="70">
        <v>4.7385915737608482</v>
      </c>
      <c r="J3431" s="47" t="s">
        <v>430</v>
      </c>
      <c r="K3431" s="47">
        <v>18</v>
      </c>
      <c r="L3431" s="71"/>
      <c r="M3431" s="47">
        <v>75</v>
      </c>
      <c r="N3431" s="48">
        <f t="shared" si="325"/>
        <v>350</v>
      </c>
      <c r="O3431" s="48">
        <f t="shared" si="320"/>
        <v>1658.5070508162969</v>
      </c>
      <c r="P3431" s="72">
        <f t="shared" si="321"/>
        <v>165.85070508162971</v>
      </c>
      <c r="Q3431" s="73">
        <f t="shared" si="322"/>
        <v>273.65366338468897</v>
      </c>
      <c r="R3431" s="48">
        <f t="shared" si="323"/>
        <v>2098.0114192826154</v>
      </c>
      <c r="S3431" s="74">
        <f t="shared" si="324"/>
        <v>66</v>
      </c>
      <c r="T3431" s="6"/>
      <c r="U3431" s="47" t="s">
        <v>432</v>
      </c>
      <c r="V3431" s="47">
        <v>1</v>
      </c>
      <c r="W3431" s="47">
        <v>1</v>
      </c>
      <c r="X3431" s="47">
        <v>1</v>
      </c>
      <c r="Y3431" s="47">
        <v>1</v>
      </c>
      <c r="Z3431" s="75">
        <v>42891.39466435185</v>
      </c>
      <c r="AA3431" s="6" t="s">
        <v>433</v>
      </c>
      <c r="AB3431" s="47"/>
      <c r="AC3431" s="47" t="s">
        <v>14664</v>
      </c>
      <c r="AD3431" s="47" t="s">
        <v>14656</v>
      </c>
      <c r="AE3431" s="47"/>
      <c r="AF3431" s="6" t="s">
        <v>14665</v>
      </c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</row>
    <row r="3432" spans="1:43" s="1" customFormat="1" ht="15.75" x14ac:dyDescent="0.25">
      <c r="A3432" s="47">
        <v>3437</v>
      </c>
      <c r="B3432" s="47" t="s">
        <v>14666</v>
      </c>
      <c r="C3432" s="47"/>
      <c r="D3432" s="69" t="s">
        <v>14641</v>
      </c>
      <c r="E3432" s="47">
        <v>2015</v>
      </c>
      <c r="F3432" s="69" t="s">
        <v>14644</v>
      </c>
      <c r="G3432" s="69" t="s">
        <v>457</v>
      </c>
      <c r="H3432" s="69" t="s">
        <v>457</v>
      </c>
      <c r="I3432" s="70">
        <v>409.81216368667231</v>
      </c>
      <c r="J3432" s="47" t="s">
        <v>430</v>
      </c>
      <c r="K3432" s="47">
        <v>18</v>
      </c>
      <c r="L3432" s="71"/>
      <c r="M3432" s="47">
        <v>75</v>
      </c>
      <c r="N3432" s="48">
        <f t="shared" si="325"/>
        <v>350</v>
      </c>
      <c r="O3432" s="48">
        <f t="shared" si="320"/>
        <v>143434.25729033531</v>
      </c>
      <c r="P3432" s="72">
        <f t="shared" si="321"/>
        <v>14343.425729033532</v>
      </c>
      <c r="Q3432" s="73">
        <f t="shared" si="322"/>
        <v>23666.652452905328</v>
      </c>
      <c r="R3432" s="48">
        <f t="shared" si="323"/>
        <v>181444.33547227416</v>
      </c>
      <c r="S3432" s="74">
        <f t="shared" si="324"/>
        <v>66</v>
      </c>
      <c r="T3432" s="6"/>
      <c r="U3432" s="47" t="s">
        <v>432</v>
      </c>
      <c r="V3432" s="47">
        <v>1</v>
      </c>
      <c r="W3432" s="47">
        <v>1</v>
      </c>
      <c r="X3432" s="47">
        <v>1</v>
      </c>
      <c r="Y3432" s="47">
        <v>1</v>
      </c>
      <c r="Z3432" s="75">
        <v>44305.591111111113</v>
      </c>
      <c r="AA3432" s="6" t="s">
        <v>1221</v>
      </c>
      <c r="AB3432" s="47"/>
      <c r="AC3432" s="47" t="s">
        <v>14664</v>
      </c>
      <c r="AD3432" s="47" t="s">
        <v>14667</v>
      </c>
      <c r="AE3432" s="47"/>
      <c r="AF3432" s="6" t="s">
        <v>14668</v>
      </c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</row>
    <row r="3433" spans="1:43" s="1" customFormat="1" ht="15.75" x14ac:dyDescent="0.25">
      <c r="A3433" s="47">
        <v>3438</v>
      </c>
      <c r="B3433" s="47" t="s">
        <v>14669</v>
      </c>
      <c r="C3433" s="47"/>
      <c r="D3433" s="69" t="s">
        <v>14641</v>
      </c>
      <c r="E3433" s="47">
        <v>2015</v>
      </c>
      <c r="F3433" s="69" t="s">
        <v>14663</v>
      </c>
      <c r="G3433" s="69" t="s">
        <v>451</v>
      </c>
      <c r="H3433" s="69" t="s">
        <v>451</v>
      </c>
      <c r="I3433" s="70">
        <v>3.4519759674499961</v>
      </c>
      <c r="J3433" s="47" t="s">
        <v>430</v>
      </c>
      <c r="K3433" s="47">
        <v>8</v>
      </c>
      <c r="L3433" s="71"/>
      <c r="M3433" s="47">
        <v>75</v>
      </c>
      <c r="N3433" s="48">
        <f t="shared" si="325"/>
        <v>160</v>
      </c>
      <c r="O3433" s="48">
        <f t="shared" si="320"/>
        <v>552.31615479199934</v>
      </c>
      <c r="P3433" s="72">
        <f t="shared" si="321"/>
        <v>55.231615479199938</v>
      </c>
      <c r="Q3433" s="73">
        <f t="shared" si="322"/>
        <v>91.132165540679893</v>
      </c>
      <c r="R3433" s="48">
        <f t="shared" si="323"/>
        <v>698.6799358118792</v>
      </c>
      <c r="S3433" s="74">
        <f t="shared" si="324"/>
        <v>66</v>
      </c>
      <c r="T3433" s="6"/>
      <c r="U3433" s="47" t="s">
        <v>432</v>
      </c>
      <c r="V3433" s="47">
        <v>1</v>
      </c>
      <c r="W3433" s="47">
        <v>1</v>
      </c>
      <c r="X3433" s="47">
        <v>1</v>
      </c>
      <c r="Y3433" s="47">
        <v>1</v>
      </c>
      <c r="Z3433" s="75">
        <v>44305.583854166667</v>
      </c>
      <c r="AA3433" s="6" t="s">
        <v>1221</v>
      </c>
      <c r="AB3433" s="47"/>
      <c r="AC3433" s="47" t="s">
        <v>14670</v>
      </c>
      <c r="AD3433" s="47" t="s">
        <v>14671</v>
      </c>
      <c r="AE3433" s="47"/>
      <c r="AF3433" s="6" t="s">
        <v>14672</v>
      </c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</row>
    <row r="3434" spans="1:43" s="1" customFormat="1" ht="15.75" x14ac:dyDescent="0.25">
      <c r="A3434" s="47">
        <v>3439</v>
      </c>
      <c r="B3434" s="47" t="s">
        <v>14673</v>
      </c>
      <c r="C3434" s="47"/>
      <c r="D3434" s="69" t="s">
        <v>14641</v>
      </c>
      <c r="E3434" s="47">
        <v>2015</v>
      </c>
      <c r="F3434" s="69" t="s">
        <v>14644</v>
      </c>
      <c r="G3434" s="69" t="s">
        <v>457</v>
      </c>
      <c r="H3434" s="69" t="s">
        <v>457</v>
      </c>
      <c r="I3434" s="70">
        <v>22.264193321106891</v>
      </c>
      <c r="J3434" s="47" t="s">
        <v>430</v>
      </c>
      <c r="K3434" s="47">
        <v>8</v>
      </c>
      <c r="L3434" s="71"/>
      <c r="M3434" s="47">
        <v>75</v>
      </c>
      <c r="N3434" s="48">
        <f t="shared" si="325"/>
        <v>160</v>
      </c>
      <c r="O3434" s="48">
        <f t="shared" si="320"/>
        <v>3562.2709313771024</v>
      </c>
      <c r="P3434" s="72">
        <f t="shared" si="321"/>
        <v>356.22709313771026</v>
      </c>
      <c r="Q3434" s="73">
        <f t="shared" si="322"/>
        <v>587.77470367722185</v>
      </c>
      <c r="R3434" s="48">
        <f t="shared" si="323"/>
        <v>4506.2727281920343</v>
      </c>
      <c r="S3434" s="74">
        <f t="shared" si="324"/>
        <v>66</v>
      </c>
      <c r="T3434" s="6"/>
      <c r="U3434" s="47" t="s">
        <v>432</v>
      </c>
      <c r="V3434" s="47">
        <v>1</v>
      </c>
      <c r="W3434" s="47">
        <v>1</v>
      </c>
      <c r="X3434" s="47">
        <v>1</v>
      </c>
      <c r="Y3434" s="47">
        <v>1</v>
      </c>
      <c r="Z3434" s="75">
        <v>44305.584004629629</v>
      </c>
      <c r="AA3434" s="6" t="s">
        <v>1221</v>
      </c>
      <c r="AB3434" s="47"/>
      <c r="AC3434" s="47" t="s">
        <v>14671</v>
      </c>
      <c r="AD3434" s="47" t="s">
        <v>14674</v>
      </c>
      <c r="AE3434" s="47"/>
      <c r="AF3434" s="6" t="s">
        <v>14675</v>
      </c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</row>
    <row r="3435" spans="1:43" s="1" customFormat="1" ht="15.75" x14ac:dyDescent="0.25">
      <c r="A3435" s="47">
        <v>3440</v>
      </c>
      <c r="B3435" s="47" t="s">
        <v>14676</v>
      </c>
      <c r="C3435" s="47"/>
      <c r="D3435" s="69" t="s">
        <v>14641</v>
      </c>
      <c r="E3435" s="47">
        <v>2015</v>
      </c>
      <c r="F3435" s="69" t="s">
        <v>14644</v>
      </c>
      <c r="G3435" s="69" t="s">
        <v>457</v>
      </c>
      <c r="H3435" s="69" t="s">
        <v>457</v>
      </c>
      <c r="I3435" s="70">
        <v>403.31347038190182</v>
      </c>
      <c r="J3435" s="47" t="s">
        <v>430</v>
      </c>
      <c r="K3435" s="47">
        <v>18</v>
      </c>
      <c r="L3435" s="71"/>
      <c r="M3435" s="47">
        <v>75</v>
      </c>
      <c r="N3435" s="48">
        <f t="shared" si="325"/>
        <v>350</v>
      </c>
      <c r="O3435" s="48">
        <f t="shared" si="320"/>
        <v>141159.71463366563</v>
      </c>
      <c r="P3435" s="72">
        <f t="shared" si="321"/>
        <v>14115.971463366564</v>
      </c>
      <c r="Q3435" s="73">
        <f t="shared" si="322"/>
        <v>23291.352914554827</v>
      </c>
      <c r="R3435" s="48">
        <f t="shared" si="323"/>
        <v>178567.03901158701</v>
      </c>
      <c r="S3435" s="74">
        <f t="shared" si="324"/>
        <v>66</v>
      </c>
      <c r="T3435" s="6"/>
      <c r="U3435" s="47" t="s">
        <v>432</v>
      </c>
      <c r="V3435" s="47">
        <v>1</v>
      </c>
      <c r="W3435" s="47">
        <v>1</v>
      </c>
      <c r="X3435" s="47">
        <v>1</v>
      </c>
      <c r="Y3435" s="47">
        <v>1</v>
      </c>
      <c r="Z3435" s="75">
        <v>42892.341689814813</v>
      </c>
      <c r="AA3435" s="6" t="s">
        <v>433</v>
      </c>
      <c r="AB3435" s="47"/>
      <c r="AC3435" s="47" t="s">
        <v>14656</v>
      </c>
      <c r="AD3435" s="47" t="s">
        <v>14670</v>
      </c>
      <c r="AE3435" s="47"/>
      <c r="AF3435" s="6" t="s">
        <v>14677</v>
      </c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</row>
    <row r="3436" spans="1:43" s="1" customFormat="1" ht="15.75" x14ac:dyDescent="0.25">
      <c r="A3436" s="47">
        <v>3441</v>
      </c>
      <c r="B3436" s="47" t="s">
        <v>14678</v>
      </c>
      <c r="C3436" s="47"/>
      <c r="D3436" s="69" t="s">
        <v>14641</v>
      </c>
      <c r="E3436" s="47">
        <v>2015</v>
      </c>
      <c r="F3436" s="69" t="s">
        <v>14644</v>
      </c>
      <c r="G3436" s="69" t="s">
        <v>457</v>
      </c>
      <c r="H3436" s="69" t="s">
        <v>457</v>
      </c>
      <c r="I3436" s="70">
        <v>188.4864850689531</v>
      </c>
      <c r="J3436" s="47" t="s">
        <v>430</v>
      </c>
      <c r="K3436" s="47">
        <v>18</v>
      </c>
      <c r="L3436" s="71"/>
      <c r="M3436" s="47">
        <v>75</v>
      </c>
      <c r="N3436" s="48">
        <f t="shared" si="325"/>
        <v>350</v>
      </c>
      <c r="O3436" s="48">
        <f t="shared" si="320"/>
        <v>65970.269774133587</v>
      </c>
      <c r="P3436" s="72">
        <f t="shared" si="321"/>
        <v>6597.0269774133594</v>
      </c>
      <c r="Q3436" s="73">
        <f t="shared" si="322"/>
        <v>10885.094512732043</v>
      </c>
      <c r="R3436" s="48">
        <f t="shared" si="323"/>
        <v>83452.391264278995</v>
      </c>
      <c r="S3436" s="74">
        <f t="shared" si="324"/>
        <v>66</v>
      </c>
      <c r="T3436" s="6"/>
      <c r="U3436" s="47" t="s">
        <v>432</v>
      </c>
      <c r="V3436" s="47">
        <v>1</v>
      </c>
      <c r="W3436" s="47">
        <v>1</v>
      </c>
      <c r="X3436" s="47">
        <v>1</v>
      </c>
      <c r="Y3436" s="47">
        <v>1</v>
      </c>
      <c r="Z3436" s="75">
        <v>44305.584664351853</v>
      </c>
      <c r="AA3436" s="6" t="s">
        <v>1221</v>
      </c>
      <c r="AB3436" s="47"/>
      <c r="AC3436" s="47" t="s">
        <v>14670</v>
      </c>
      <c r="AD3436" s="47" t="s">
        <v>14679</v>
      </c>
      <c r="AE3436" s="47"/>
      <c r="AF3436" s="6" t="s">
        <v>14680</v>
      </c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</row>
    <row r="3437" spans="1:43" s="1" customFormat="1" ht="15.75" x14ac:dyDescent="0.25">
      <c r="A3437" s="47">
        <v>3442</v>
      </c>
      <c r="B3437" s="47" t="s">
        <v>14681</v>
      </c>
      <c r="C3437" s="47"/>
      <c r="D3437" s="69" t="s">
        <v>14641</v>
      </c>
      <c r="E3437" s="47">
        <v>2015</v>
      </c>
      <c r="F3437" s="69" t="s">
        <v>14644</v>
      </c>
      <c r="G3437" s="69" t="s">
        <v>457</v>
      </c>
      <c r="H3437" s="69" t="s">
        <v>457</v>
      </c>
      <c r="I3437" s="70">
        <v>131.51315760291459</v>
      </c>
      <c r="J3437" s="47" t="s">
        <v>430</v>
      </c>
      <c r="K3437" s="47">
        <v>18</v>
      </c>
      <c r="L3437" s="71"/>
      <c r="M3437" s="47">
        <v>75</v>
      </c>
      <c r="N3437" s="48">
        <f t="shared" si="325"/>
        <v>350</v>
      </c>
      <c r="O3437" s="48">
        <f t="shared" si="320"/>
        <v>46029.605161020103</v>
      </c>
      <c r="P3437" s="72">
        <f t="shared" si="321"/>
        <v>4602.9605161020108</v>
      </c>
      <c r="Q3437" s="73">
        <f t="shared" si="322"/>
        <v>7594.8848515683167</v>
      </c>
      <c r="R3437" s="48">
        <f t="shared" si="323"/>
        <v>58227.450528690431</v>
      </c>
      <c r="S3437" s="74">
        <f t="shared" si="324"/>
        <v>66</v>
      </c>
      <c r="T3437" s="6"/>
      <c r="U3437" s="47" t="s">
        <v>432</v>
      </c>
      <c r="V3437" s="47">
        <v>1</v>
      </c>
      <c r="W3437" s="47">
        <v>1</v>
      </c>
      <c r="X3437" s="47">
        <v>1</v>
      </c>
      <c r="Y3437" s="47">
        <v>1</v>
      </c>
      <c r="Z3437" s="75">
        <v>44305.584756944438</v>
      </c>
      <c r="AA3437" s="6" t="s">
        <v>1221</v>
      </c>
      <c r="AB3437" s="47"/>
      <c r="AC3437" s="47" t="s">
        <v>14679</v>
      </c>
      <c r="AD3437" s="47" t="s">
        <v>14682</v>
      </c>
      <c r="AE3437" s="47"/>
      <c r="AF3437" s="6" t="s">
        <v>14683</v>
      </c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</row>
    <row r="3438" spans="1:43" s="1" customFormat="1" ht="15.75" x14ac:dyDescent="0.25">
      <c r="A3438" s="47">
        <v>3443</v>
      </c>
      <c r="B3438" s="47" t="s">
        <v>14684</v>
      </c>
      <c r="C3438" s="47"/>
      <c r="D3438" s="69" t="s">
        <v>14641</v>
      </c>
      <c r="E3438" s="47">
        <v>2015</v>
      </c>
      <c r="F3438" s="69" t="s">
        <v>14644</v>
      </c>
      <c r="G3438" s="69" t="s">
        <v>457</v>
      </c>
      <c r="H3438" s="69" t="s">
        <v>457</v>
      </c>
      <c r="I3438" s="70">
        <v>267.30718558653689</v>
      </c>
      <c r="J3438" s="47" t="s">
        <v>430</v>
      </c>
      <c r="K3438" s="47">
        <v>18</v>
      </c>
      <c r="L3438" s="71"/>
      <c r="M3438" s="47">
        <v>75</v>
      </c>
      <c r="N3438" s="48">
        <f t="shared" si="325"/>
        <v>350</v>
      </c>
      <c r="O3438" s="48">
        <f t="shared" si="320"/>
        <v>93557.514955287916</v>
      </c>
      <c r="P3438" s="72">
        <f t="shared" si="321"/>
        <v>9355.7514955287916</v>
      </c>
      <c r="Q3438" s="73">
        <f t="shared" si="322"/>
        <v>15436.989967622505</v>
      </c>
      <c r="R3438" s="48">
        <f t="shared" si="323"/>
        <v>118350.25641843921</v>
      </c>
      <c r="S3438" s="74">
        <f t="shared" si="324"/>
        <v>66</v>
      </c>
      <c r="T3438" s="6"/>
      <c r="U3438" s="47" t="s">
        <v>432</v>
      </c>
      <c r="V3438" s="47">
        <v>1</v>
      </c>
      <c r="W3438" s="47">
        <v>1</v>
      </c>
      <c r="X3438" s="47">
        <v>1</v>
      </c>
      <c r="Y3438" s="47">
        <v>1</v>
      </c>
      <c r="Z3438" s="75">
        <v>44305.584756944438</v>
      </c>
      <c r="AA3438" s="6" t="s">
        <v>1221</v>
      </c>
      <c r="AB3438" s="47"/>
      <c r="AC3438" s="47" t="s">
        <v>14682</v>
      </c>
      <c r="AD3438" s="47" t="s">
        <v>14685</v>
      </c>
      <c r="AE3438" s="47"/>
      <c r="AF3438" s="6" t="s">
        <v>14686</v>
      </c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</row>
    <row r="3439" spans="1:43" s="1" customFormat="1" ht="15.75" x14ac:dyDescent="0.25">
      <c r="A3439" s="47">
        <v>3444</v>
      </c>
      <c r="B3439" s="47" t="s">
        <v>14687</v>
      </c>
      <c r="C3439" s="47"/>
      <c r="D3439" s="69" t="s">
        <v>14641</v>
      </c>
      <c r="E3439" s="47">
        <v>2015</v>
      </c>
      <c r="F3439" s="69" t="s">
        <v>14644</v>
      </c>
      <c r="G3439" s="69" t="s">
        <v>457</v>
      </c>
      <c r="H3439" s="69" t="s">
        <v>457</v>
      </c>
      <c r="I3439" s="70">
        <v>2.412143897880493</v>
      </c>
      <c r="J3439" s="47" t="s">
        <v>430</v>
      </c>
      <c r="K3439" s="47">
        <v>6</v>
      </c>
      <c r="L3439" s="71"/>
      <c r="M3439" s="47">
        <v>75</v>
      </c>
      <c r="N3439" s="48">
        <f t="shared" si="325"/>
        <v>140</v>
      </c>
      <c r="O3439" s="48">
        <f t="shared" si="320"/>
        <v>337.70014570326902</v>
      </c>
      <c r="P3439" s="72">
        <f t="shared" si="321"/>
        <v>33.7700145703269</v>
      </c>
      <c r="Q3439" s="73">
        <f t="shared" si="322"/>
        <v>55.72052404103939</v>
      </c>
      <c r="R3439" s="48">
        <f t="shared" si="323"/>
        <v>427.19068431463529</v>
      </c>
      <c r="S3439" s="74">
        <f t="shared" si="324"/>
        <v>66</v>
      </c>
      <c r="T3439" s="6"/>
      <c r="U3439" s="47" t="s">
        <v>432</v>
      </c>
      <c r="V3439" s="47">
        <v>1</v>
      </c>
      <c r="W3439" s="47">
        <v>1</v>
      </c>
      <c r="X3439" s="47">
        <v>1</v>
      </c>
      <c r="Y3439" s="47">
        <v>1</v>
      </c>
      <c r="Z3439" s="75">
        <v>42892.335509259261</v>
      </c>
      <c r="AA3439" s="6" t="s">
        <v>433</v>
      </c>
      <c r="AB3439" s="47"/>
      <c r="AC3439" s="47"/>
      <c r="AD3439" s="47" t="s">
        <v>14688</v>
      </c>
      <c r="AE3439" s="47"/>
      <c r="AF3439" s="6" t="s">
        <v>14689</v>
      </c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</row>
    <row r="3440" spans="1:43" s="1" customFormat="1" ht="15.75" x14ac:dyDescent="0.25">
      <c r="A3440" s="47">
        <v>3445</v>
      </c>
      <c r="B3440" s="47" t="s">
        <v>14690</v>
      </c>
      <c r="C3440" s="47"/>
      <c r="D3440" s="69" t="s">
        <v>14641</v>
      </c>
      <c r="E3440" s="47">
        <v>2015</v>
      </c>
      <c r="F3440" s="69" t="s">
        <v>14644</v>
      </c>
      <c r="G3440" s="69" t="s">
        <v>3221</v>
      </c>
      <c r="H3440" s="69" t="s">
        <v>451</v>
      </c>
      <c r="I3440" s="70">
        <v>318.95080146247631</v>
      </c>
      <c r="J3440" s="47" t="s">
        <v>430</v>
      </c>
      <c r="K3440" s="47">
        <v>18</v>
      </c>
      <c r="L3440" s="71"/>
      <c r="M3440" s="47">
        <v>75</v>
      </c>
      <c r="N3440" s="48">
        <f t="shared" si="325"/>
        <v>350</v>
      </c>
      <c r="O3440" s="48">
        <f t="shared" si="320"/>
        <v>111632.7805118667</v>
      </c>
      <c r="P3440" s="72">
        <f t="shared" si="321"/>
        <v>11163.278051186671</v>
      </c>
      <c r="Q3440" s="73">
        <f t="shared" si="322"/>
        <v>18419.408784458006</v>
      </c>
      <c r="R3440" s="48">
        <f t="shared" si="323"/>
        <v>141215.46734751138</v>
      </c>
      <c r="S3440" s="74">
        <f t="shared" si="324"/>
        <v>66</v>
      </c>
      <c r="T3440" s="6"/>
      <c r="U3440" s="47" t="s">
        <v>432</v>
      </c>
      <c r="V3440" s="47">
        <v>1</v>
      </c>
      <c r="W3440" s="47">
        <v>1</v>
      </c>
      <c r="X3440" s="47">
        <v>1</v>
      </c>
      <c r="Y3440" s="47">
        <v>1</v>
      </c>
      <c r="Z3440" s="75">
        <v>42892.337372685193</v>
      </c>
      <c r="AA3440" s="6" t="s">
        <v>433</v>
      </c>
      <c r="AB3440" s="47"/>
      <c r="AC3440" s="47" t="s">
        <v>14685</v>
      </c>
      <c r="AD3440" s="47" t="s">
        <v>14691</v>
      </c>
      <c r="AE3440" s="47"/>
      <c r="AF3440" s="6" t="s">
        <v>14692</v>
      </c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</row>
    <row r="3441" spans="1:43" s="1" customFormat="1" ht="15.75" x14ac:dyDescent="0.25">
      <c r="A3441" s="47">
        <v>3446</v>
      </c>
      <c r="B3441" s="47" t="s">
        <v>14693</v>
      </c>
      <c r="C3441" s="47"/>
      <c r="D3441" s="69" t="s">
        <v>14641</v>
      </c>
      <c r="E3441" s="47">
        <v>2015</v>
      </c>
      <c r="F3441" s="69" t="s">
        <v>14644</v>
      </c>
      <c r="G3441" s="69" t="s">
        <v>3221</v>
      </c>
      <c r="H3441" s="69" t="s">
        <v>451</v>
      </c>
      <c r="I3441" s="70">
        <v>19.275420732521759</v>
      </c>
      <c r="J3441" s="47" t="s">
        <v>430</v>
      </c>
      <c r="K3441" s="47">
        <v>18</v>
      </c>
      <c r="L3441" s="71"/>
      <c r="M3441" s="47">
        <v>75</v>
      </c>
      <c r="N3441" s="48">
        <f t="shared" si="325"/>
        <v>350</v>
      </c>
      <c r="O3441" s="48">
        <f t="shared" si="320"/>
        <v>6746.3972563826155</v>
      </c>
      <c r="P3441" s="72">
        <f t="shared" si="321"/>
        <v>674.63972563826155</v>
      </c>
      <c r="Q3441" s="73">
        <f t="shared" si="322"/>
        <v>1113.1555473031315</v>
      </c>
      <c r="R3441" s="48">
        <f t="shared" si="323"/>
        <v>8534.1925293240092</v>
      </c>
      <c r="S3441" s="74">
        <f t="shared" si="324"/>
        <v>66</v>
      </c>
      <c r="T3441" s="6"/>
      <c r="U3441" s="47" t="s">
        <v>432</v>
      </c>
      <c r="V3441" s="47">
        <v>1</v>
      </c>
      <c r="W3441" s="47">
        <v>1</v>
      </c>
      <c r="X3441" s="47">
        <v>1</v>
      </c>
      <c r="Y3441" s="47">
        <v>1</v>
      </c>
      <c r="Z3441" s="75">
        <v>42892.337372685193</v>
      </c>
      <c r="AA3441" s="6" t="s">
        <v>433</v>
      </c>
      <c r="AB3441" s="47"/>
      <c r="AC3441" s="47" t="s">
        <v>14691</v>
      </c>
      <c r="AD3441" s="47" t="s">
        <v>14694</v>
      </c>
      <c r="AE3441" s="47"/>
      <c r="AF3441" s="6" t="s">
        <v>14695</v>
      </c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</row>
    <row r="3442" spans="1:43" s="1" customFormat="1" ht="15.75" x14ac:dyDescent="0.25">
      <c r="A3442" s="47">
        <v>3447</v>
      </c>
      <c r="B3442" s="47" t="s">
        <v>14696</v>
      </c>
      <c r="C3442" s="47"/>
      <c r="D3442" s="69" t="s">
        <v>14641</v>
      </c>
      <c r="E3442" s="47">
        <v>2015</v>
      </c>
      <c r="F3442" s="69" t="s">
        <v>3221</v>
      </c>
      <c r="G3442" s="69" t="s">
        <v>3222</v>
      </c>
      <c r="H3442" s="69" t="s">
        <v>562</v>
      </c>
      <c r="I3442" s="70">
        <v>3.5896599235271172</v>
      </c>
      <c r="J3442" s="47" t="s">
        <v>430</v>
      </c>
      <c r="K3442" s="47">
        <v>18</v>
      </c>
      <c r="L3442" s="71"/>
      <c r="M3442" s="47">
        <v>75</v>
      </c>
      <c r="N3442" s="48">
        <f t="shared" si="325"/>
        <v>350</v>
      </c>
      <c r="O3442" s="48">
        <f t="shared" si="320"/>
        <v>1256.380973234491</v>
      </c>
      <c r="P3442" s="72">
        <f t="shared" si="321"/>
        <v>125.6380973234491</v>
      </c>
      <c r="Q3442" s="73">
        <f t="shared" si="322"/>
        <v>207.302860583691</v>
      </c>
      <c r="R3442" s="48">
        <f t="shared" si="323"/>
        <v>1589.321931141631</v>
      </c>
      <c r="S3442" s="74">
        <f t="shared" si="324"/>
        <v>66</v>
      </c>
      <c r="T3442" s="6"/>
      <c r="U3442" s="47" t="s">
        <v>432</v>
      </c>
      <c r="V3442" s="47">
        <v>1</v>
      </c>
      <c r="W3442" s="47">
        <v>1</v>
      </c>
      <c r="X3442" s="47">
        <v>1</v>
      </c>
      <c r="Y3442" s="47">
        <v>1</v>
      </c>
      <c r="Z3442" s="75">
        <v>42892.337372685193</v>
      </c>
      <c r="AA3442" s="6" t="s">
        <v>433</v>
      </c>
      <c r="AB3442" s="47"/>
      <c r="AC3442" s="47" t="s">
        <v>14694</v>
      </c>
      <c r="AD3442" s="47" t="s">
        <v>14697</v>
      </c>
      <c r="AE3442" s="47"/>
      <c r="AF3442" s="6" t="s">
        <v>14698</v>
      </c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</row>
    <row r="3443" spans="1:43" s="1" customFormat="1" ht="15.75" x14ac:dyDescent="0.25">
      <c r="A3443" s="47">
        <v>3448</v>
      </c>
      <c r="B3443" s="47" t="s">
        <v>14699</v>
      </c>
      <c r="C3443" s="47"/>
      <c r="D3443" s="69" t="s">
        <v>14641</v>
      </c>
      <c r="E3443" s="47">
        <v>2015</v>
      </c>
      <c r="F3443" s="69" t="s">
        <v>14700</v>
      </c>
      <c r="G3443" s="69" t="s">
        <v>3221</v>
      </c>
      <c r="H3443" s="69" t="s">
        <v>451</v>
      </c>
      <c r="I3443" s="70">
        <v>14.517082982516319</v>
      </c>
      <c r="J3443" s="47" t="s">
        <v>430</v>
      </c>
      <c r="K3443" s="47">
        <v>18</v>
      </c>
      <c r="L3443" s="71"/>
      <c r="M3443" s="47">
        <v>75</v>
      </c>
      <c r="N3443" s="48">
        <f t="shared" si="325"/>
        <v>350</v>
      </c>
      <c r="O3443" s="48">
        <f t="shared" si="320"/>
        <v>5080.9790438807113</v>
      </c>
      <c r="P3443" s="72">
        <f t="shared" si="321"/>
        <v>508.09790438807113</v>
      </c>
      <c r="Q3443" s="73">
        <f t="shared" si="322"/>
        <v>838.36154224031736</v>
      </c>
      <c r="R3443" s="48">
        <f t="shared" si="323"/>
        <v>6427.4384905091001</v>
      </c>
      <c r="S3443" s="74">
        <f t="shared" si="324"/>
        <v>66</v>
      </c>
      <c r="T3443" s="6"/>
      <c r="U3443" s="47" t="s">
        <v>432</v>
      </c>
      <c r="V3443" s="47">
        <v>1</v>
      </c>
      <c r="W3443" s="47">
        <v>1</v>
      </c>
      <c r="X3443" s="47">
        <v>1</v>
      </c>
      <c r="Y3443" s="47">
        <v>1</v>
      </c>
      <c r="Z3443" s="75">
        <v>42892.33738425927</v>
      </c>
      <c r="AA3443" s="6" t="s">
        <v>433</v>
      </c>
      <c r="AB3443" s="47"/>
      <c r="AC3443" s="47" t="s">
        <v>14694</v>
      </c>
      <c r="AD3443" s="47" t="s">
        <v>14701</v>
      </c>
      <c r="AE3443" s="47"/>
      <c r="AF3443" s="6" t="s">
        <v>14702</v>
      </c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</row>
    <row r="3444" spans="1:43" s="1" customFormat="1" ht="15.75" x14ac:dyDescent="0.25">
      <c r="A3444" s="47">
        <v>3449</v>
      </c>
      <c r="B3444" s="47" t="s">
        <v>14703</v>
      </c>
      <c r="C3444" s="47"/>
      <c r="D3444" s="69" t="s">
        <v>14641</v>
      </c>
      <c r="E3444" s="47">
        <v>2015</v>
      </c>
      <c r="F3444" s="69" t="s">
        <v>14700</v>
      </c>
      <c r="G3444" s="69" t="s">
        <v>457</v>
      </c>
      <c r="H3444" s="69" t="s">
        <v>451</v>
      </c>
      <c r="I3444" s="70">
        <v>27.238015043097469</v>
      </c>
      <c r="J3444" s="47" t="s">
        <v>430</v>
      </c>
      <c r="K3444" s="47">
        <v>18</v>
      </c>
      <c r="L3444" s="71"/>
      <c r="M3444" s="47">
        <v>75</v>
      </c>
      <c r="N3444" s="48">
        <f t="shared" si="325"/>
        <v>350</v>
      </c>
      <c r="O3444" s="48">
        <f t="shared" si="320"/>
        <v>9533.3052650841146</v>
      </c>
      <c r="P3444" s="72">
        <f t="shared" si="321"/>
        <v>953.33052650841148</v>
      </c>
      <c r="Q3444" s="73">
        <f t="shared" si="322"/>
        <v>1572.9953687388788</v>
      </c>
      <c r="R3444" s="48">
        <f t="shared" si="323"/>
        <v>12059.631160331404</v>
      </c>
      <c r="S3444" s="74">
        <f t="shared" si="324"/>
        <v>66</v>
      </c>
      <c r="T3444" s="6"/>
      <c r="U3444" s="47" t="s">
        <v>432</v>
      </c>
      <c r="V3444" s="47">
        <v>1</v>
      </c>
      <c r="W3444" s="47">
        <v>1</v>
      </c>
      <c r="X3444" s="47">
        <v>1</v>
      </c>
      <c r="Y3444" s="47">
        <v>1</v>
      </c>
      <c r="Z3444" s="75">
        <v>42892.339837962973</v>
      </c>
      <c r="AA3444" s="6" t="s">
        <v>433</v>
      </c>
      <c r="AB3444" s="47"/>
      <c r="AC3444" s="47" t="s">
        <v>14701</v>
      </c>
      <c r="AD3444" s="47" t="s">
        <v>14704</v>
      </c>
      <c r="AE3444" s="47"/>
      <c r="AF3444" s="6" t="s">
        <v>14705</v>
      </c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</row>
    <row r="3445" spans="1:43" s="1" customFormat="1" ht="15.75" x14ac:dyDescent="0.25">
      <c r="A3445" s="47">
        <v>3450</v>
      </c>
      <c r="B3445" s="47" t="s">
        <v>14706</v>
      </c>
      <c r="C3445" s="47"/>
      <c r="D3445" s="69" t="s">
        <v>14641</v>
      </c>
      <c r="E3445" s="47">
        <v>2015</v>
      </c>
      <c r="F3445" s="69" t="s">
        <v>14700</v>
      </c>
      <c r="G3445" s="69" t="s">
        <v>457</v>
      </c>
      <c r="H3445" s="69" t="s">
        <v>451</v>
      </c>
      <c r="I3445" s="70">
        <v>26.884036848530609</v>
      </c>
      <c r="J3445" s="47" t="s">
        <v>430</v>
      </c>
      <c r="K3445" s="47">
        <v>18</v>
      </c>
      <c r="L3445" s="71"/>
      <c r="M3445" s="47">
        <v>75</v>
      </c>
      <c r="N3445" s="48">
        <f t="shared" si="325"/>
        <v>350</v>
      </c>
      <c r="O3445" s="48">
        <f t="shared" si="320"/>
        <v>9409.4128969857138</v>
      </c>
      <c r="P3445" s="72">
        <f t="shared" si="321"/>
        <v>940.94128969857138</v>
      </c>
      <c r="Q3445" s="73">
        <f t="shared" si="322"/>
        <v>1552.5531280026428</v>
      </c>
      <c r="R3445" s="48">
        <f t="shared" si="323"/>
        <v>11902.907314686929</v>
      </c>
      <c r="S3445" s="74">
        <f t="shared" si="324"/>
        <v>66</v>
      </c>
      <c r="T3445" s="6"/>
      <c r="U3445" s="47" t="s">
        <v>432</v>
      </c>
      <c r="V3445" s="47">
        <v>1</v>
      </c>
      <c r="W3445" s="47">
        <v>1</v>
      </c>
      <c r="X3445" s="47">
        <v>1</v>
      </c>
      <c r="Y3445" s="47">
        <v>1</v>
      </c>
      <c r="Z3445" s="75">
        <v>42892.339733796303</v>
      </c>
      <c r="AA3445" s="6" t="s">
        <v>433</v>
      </c>
      <c r="AB3445" s="47"/>
      <c r="AC3445" s="47" t="s">
        <v>14704</v>
      </c>
      <c r="AD3445" s="47" t="s">
        <v>14707</v>
      </c>
      <c r="AE3445" s="47"/>
      <c r="AF3445" s="6" t="s">
        <v>14708</v>
      </c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</row>
    <row r="3446" spans="1:43" s="1" customFormat="1" ht="15.75" x14ac:dyDescent="0.25">
      <c r="A3446" s="47">
        <v>3451</v>
      </c>
      <c r="B3446" s="47" t="s">
        <v>14709</v>
      </c>
      <c r="C3446" s="47"/>
      <c r="D3446" s="69" t="s">
        <v>14710</v>
      </c>
      <c r="E3446" s="47">
        <v>2015</v>
      </c>
      <c r="F3446" s="69" t="s">
        <v>3221</v>
      </c>
      <c r="G3446" s="69" t="s">
        <v>3222</v>
      </c>
      <c r="H3446" s="69" t="s">
        <v>562</v>
      </c>
      <c r="I3446" s="70">
        <v>207.13122255251551</v>
      </c>
      <c r="J3446" s="47" t="s">
        <v>430</v>
      </c>
      <c r="K3446" s="47">
        <v>18</v>
      </c>
      <c r="L3446" s="71"/>
      <c r="M3446" s="47">
        <v>75</v>
      </c>
      <c r="N3446" s="48">
        <f t="shared" si="325"/>
        <v>350</v>
      </c>
      <c r="O3446" s="48">
        <f t="shared" si="320"/>
        <v>72495.927893380431</v>
      </c>
      <c r="P3446" s="72">
        <f t="shared" si="321"/>
        <v>7249.5927893380431</v>
      </c>
      <c r="Q3446" s="73">
        <f t="shared" si="322"/>
        <v>11961.828102407771</v>
      </c>
      <c r="R3446" s="48">
        <f t="shared" si="323"/>
        <v>91707.348785126247</v>
      </c>
      <c r="S3446" s="74">
        <f t="shared" si="324"/>
        <v>66</v>
      </c>
      <c r="T3446" s="6"/>
      <c r="U3446" s="47" t="s">
        <v>432</v>
      </c>
      <c r="V3446" s="47">
        <v>1</v>
      </c>
      <c r="W3446" s="47">
        <v>1</v>
      </c>
      <c r="X3446" s="47">
        <v>1</v>
      </c>
      <c r="Y3446" s="47">
        <v>1</v>
      </c>
      <c r="Z3446" s="75">
        <v>42892.36136574074</v>
      </c>
      <c r="AA3446" s="6" t="s">
        <v>433</v>
      </c>
      <c r="AB3446" s="47"/>
      <c r="AC3446" s="47" t="s">
        <v>14697</v>
      </c>
      <c r="AD3446" s="47" t="s">
        <v>14711</v>
      </c>
      <c r="AE3446" s="47"/>
      <c r="AF3446" s="6" t="s">
        <v>14712</v>
      </c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</row>
    <row r="3447" spans="1:43" s="1" customFormat="1" ht="15.75" x14ac:dyDescent="0.25">
      <c r="A3447" s="47">
        <v>3452</v>
      </c>
      <c r="B3447" s="47" t="s">
        <v>14713</v>
      </c>
      <c r="C3447" s="47"/>
      <c r="D3447" s="69" t="s">
        <v>14710</v>
      </c>
      <c r="E3447" s="47">
        <v>2015</v>
      </c>
      <c r="F3447" s="69" t="s">
        <v>3221</v>
      </c>
      <c r="G3447" s="69" t="s">
        <v>3222</v>
      </c>
      <c r="H3447" s="69" t="s">
        <v>562</v>
      </c>
      <c r="I3447" s="70">
        <v>78.78860566963607</v>
      </c>
      <c r="J3447" s="47" t="s">
        <v>430</v>
      </c>
      <c r="K3447" s="47">
        <v>18</v>
      </c>
      <c r="L3447" s="71"/>
      <c r="M3447" s="47">
        <v>75</v>
      </c>
      <c r="N3447" s="48">
        <f t="shared" si="325"/>
        <v>350</v>
      </c>
      <c r="O3447" s="48">
        <f t="shared" si="320"/>
        <v>27576.011984372624</v>
      </c>
      <c r="P3447" s="72">
        <f t="shared" si="321"/>
        <v>2757.6011984372626</v>
      </c>
      <c r="Q3447" s="73">
        <f t="shared" si="322"/>
        <v>4550.0419774214834</v>
      </c>
      <c r="R3447" s="48">
        <f t="shared" si="323"/>
        <v>34883.65516023137</v>
      </c>
      <c r="S3447" s="74">
        <f t="shared" si="324"/>
        <v>66</v>
      </c>
      <c r="T3447" s="6"/>
      <c r="U3447" s="47" t="s">
        <v>432</v>
      </c>
      <c r="V3447" s="47">
        <v>1</v>
      </c>
      <c r="W3447" s="47">
        <v>1</v>
      </c>
      <c r="X3447" s="47">
        <v>1</v>
      </c>
      <c r="Y3447" s="47">
        <v>1</v>
      </c>
      <c r="Z3447" s="75">
        <v>42892.361574074072</v>
      </c>
      <c r="AA3447" s="6" t="s">
        <v>433</v>
      </c>
      <c r="AB3447" s="47"/>
      <c r="AC3447" s="47" t="s">
        <v>14711</v>
      </c>
      <c r="AD3447" s="47" t="s">
        <v>14714</v>
      </c>
      <c r="AE3447" s="47"/>
      <c r="AF3447" s="6" t="s">
        <v>14715</v>
      </c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</row>
    <row r="3448" spans="1:43" s="1" customFormat="1" ht="15.75" x14ac:dyDescent="0.25">
      <c r="A3448" s="47">
        <v>3453</v>
      </c>
      <c r="B3448" s="47" t="s">
        <v>14716</v>
      </c>
      <c r="C3448" s="47"/>
      <c r="D3448" s="69" t="s">
        <v>14710</v>
      </c>
      <c r="E3448" s="47">
        <v>2015</v>
      </c>
      <c r="F3448" s="69" t="s">
        <v>3221</v>
      </c>
      <c r="G3448" s="69" t="s">
        <v>3222</v>
      </c>
      <c r="H3448" s="69" t="s">
        <v>562</v>
      </c>
      <c r="I3448" s="70">
        <v>13.51970341816962</v>
      </c>
      <c r="J3448" s="47" t="s">
        <v>430</v>
      </c>
      <c r="K3448" s="47">
        <v>8</v>
      </c>
      <c r="L3448" s="71"/>
      <c r="M3448" s="47">
        <v>75</v>
      </c>
      <c r="N3448" s="48">
        <f t="shared" si="325"/>
        <v>160</v>
      </c>
      <c r="O3448" s="48">
        <f t="shared" si="320"/>
        <v>2163.1525469071394</v>
      </c>
      <c r="P3448" s="72">
        <f t="shared" si="321"/>
        <v>216.31525469071394</v>
      </c>
      <c r="Q3448" s="73">
        <f t="shared" si="322"/>
        <v>356.92017023967799</v>
      </c>
      <c r="R3448" s="48">
        <f t="shared" si="323"/>
        <v>2736.3879718375315</v>
      </c>
      <c r="S3448" s="74">
        <f t="shared" si="324"/>
        <v>66</v>
      </c>
      <c r="T3448" s="6"/>
      <c r="U3448" s="47" t="s">
        <v>432</v>
      </c>
      <c r="V3448" s="47">
        <v>1</v>
      </c>
      <c r="W3448" s="47">
        <v>1</v>
      </c>
      <c r="X3448" s="47">
        <v>1</v>
      </c>
      <c r="Y3448" s="47">
        <v>1</v>
      </c>
      <c r="Z3448" s="75">
        <v>42892.361921296288</v>
      </c>
      <c r="AA3448" s="6" t="s">
        <v>433</v>
      </c>
      <c r="AB3448" s="47"/>
      <c r="AC3448" s="47" t="s">
        <v>14714</v>
      </c>
      <c r="AD3448" s="47" t="s">
        <v>14717</v>
      </c>
      <c r="AE3448" s="47"/>
      <c r="AF3448" s="6" t="s">
        <v>14718</v>
      </c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</row>
    <row r="3449" spans="1:43" s="1" customFormat="1" ht="15.75" x14ac:dyDescent="0.25">
      <c r="A3449" s="47">
        <v>3454</v>
      </c>
      <c r="B3449" s="47" t="s">
        <v>14719</v>
      </c>
      <c r="C3449" s="47"/>
      <c r="D3449" s="69" t="s">
        <v>14710</v>
      </c>
      <c r="E3449" s="47">
        <v>2015</v>
      </c>
      <c r="F3449" s="69" t="s">
        <v>3221</v>
      </c>
      <c r="G3449" s="69" t="s">
        <v>3222</v>
      </c>
      <c r="H3449" s="69" t="s">
        <v>562</v>
      </c>
      <c r="I3449" s="70">
        <v>6.6625313948455247</v>
      </c>
      <c r="J3449" s="47" t="s">
        <v>430</v>
      </c>
      <c r="K3449" s="47">
        <v>8</v>
      </c>
      <c r="L3449" s="71"/>
      <c r="M3449" s="47">
        <v>75</v>
      </c>
      <c r="N3449" s="48">
        <f t="shared" si="325"/>
        <v>160</v>
      </c>
      <c r="O3449" s="48">
        <f t="shared" si="320"/>
        <v>1066.0050231752839</v>
      </c>
      <c r="P3449" s="72">
        <f t="shared" si="321"/>
        <v>106.6005023175284</v>
      </c>
      <c r="Q3449" s="73">
        <f t="shared" si="322"/>
        <v>175.89082882392185</v>
      </c>
      <c r="R3449" s="48">
        <f t="shared" si="323"/>
        <v>1348.4963543167341</v>
      </c>
      <c r="S3449" s="74">
        <f t="shared" si="324"/>
        <v>66</v>
      </c>
      <c r="T3449" s="6"/>
      <c r="U3449" s="47" t="s">
        <v>432</v>
      </c>
      <c r="V3449" s="47">
        <v>1</v>
      </c>
      <c r="W3449" s="47">
        <v>1</v>
      </c>
      <c r="X3449" s="47">
        <v>1</v>
      </c>
      <c r="Y3449" s="47">
        <v>1</v>
      </c>
      <c r="Z3449" s="75">
        <v>42892.361944444441</v>
      </c>
      <c r="AA3449" s="6" t="s">
        <v>433</v>
      </c>
      <c r="AB3449" s="47"/>
      <c r="AC3449" s="47" t="s">
        <v>14717</v>
      </c>
      <c r="AD3449" s="47" t="s">
        <v>14720</v>
      </c>
      <c r="AE3449" s="47"/>
      <c r="AF3449" s="6" t="s">
        <v>14721</v>
      </c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</row>
    <row r="3450" spans="1:43" s="1" customFormat="1" ht="15.75" x14ac:dyDescent="0.25">
      <c r="A3450" s="47">
        <v>3455</v>
      </c>
      <c r="B3450" s="47" t="s">
        <v>14722</v>
      </c>
      <c r="C3450" s="47"/>
      <c r="D3450" s="69" t="s">
        <v>14710</v>
      </c>
      <c r="E3450" s="47">
        <v>2015</v>
      </c>
      <c r="F3450" s="69" t="s">
        <v>3221</v>
      </c>
      <c r="G3450" s="69" t="s">
        <v>3222</v>
      </c>
      <c r="H3450" s="69" t="s">
        <v>562</v>
      </c>
      <c r="I3450" s="70">
        <v>10.963287415746789</v>
      </c>
      <c r="J3450" s="47" t="s">
        <v>430</v>
      </c>
      <c r="K3450" s="47">
        <v>8</v>
      </c>
      <c r="L3450" s="71"/>
      <c r="M3450" s="47">
        <v>75</v>
      </c>
      <c r="N3450" s="48">
        <f t="shared" si="325"/>
        <v>160</v>
      </c>
      <c r="O3450" s="48">
        <f t="shared" si="320"/>
        <v>1754.1259865194863</v>
      </c>
      <c r="P3450" s="72">
        <f t="shared" si="321"/>
        <v>175.41259865194866</v>
      </c>
      <c r="Q3450" s="73">
        <f t="shared" si="322"/>
        <v>289.43078777571526</v>
      </c>
      <c r="R3450" s="48">
        <f t="shared" si="323"/>
        <v>2218.9693729471501</v>
      </c>
      <c r="S3450" s="74">
        <f t="shared" si="324"/>
        <v>66</v>
      </c>
      <c r="T3450" s="6"/>
      <c r="U3450" s="47" t="s">
        <v>432</v>
      </c>
      <c r="V3450" s="47">
        <v>1</v>
      </c>
      <c r="W3450" s="47">
        <v>1</v>
      </c>
      <c r="X3450" s="47">
        <v>1</v>
      </c>
      <c r="Y3450" s="47">
        <v>1</v>
      </c>
      <c r="Z3450" s="75">
        <v>42892.361979166657</v>
      </c>
      <c r="AA3450" s="6" t="s">
        <v>433</v>
      </c>
      <c r="AB3450" s="47"/>
      <c r="AC3450" s="47" t="s">
        <v>14720</v>
      </c>
      <c r="AD3450" s="47" t="s">
        <v>14723</v>
      </c>
      <c r="AE3450" s="47"/>
      <c r="AF3450" s="6" t="s">
        <v>14724</v>
      </c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</row>
    <row r="3451" spans="1:43" s="1" customFormat="1" ht="15.75" x14ac:dyDescent="0.25">
      <c r="A3451" s="47">
        <v>3456</v>
      </c>
      <c r="B3451" s="47" t="s">
        <v>14725</v>
      </c>
      <c r="C3451" s="47"/>
      <c r="D3451" s="69" t="s">
        <v>14710</v>
      </c>
      <c r="E3451" s="47">
        <v>2015</v>
      </c>
      <c r="F3451" s="69" t="s">
        <v>3221</v>
      </c>
      <c r="G3451" s="69" t="s">
        <v>3222</v>
      </c>
      <c r="H3451" s="69" t="s">
        <v>562</v>
      </c>
      <c r="I3451" s="70">
        <v>2.7077211896948801</v>
      </c>
      <c r="J3451" s="47" t="s">
        <v>430</v>
      </c>
      <c r="K3451" s="47">
        <v>6</v>
      </c>
      <c r="L3451" s="71"/>
      <c r="M3451" s="47">
        <v>75</v>
      </c>
      <c r="N3451" s="48">
        <f t="shared" si="325"/>
        <v>140</v>
      </c>
      <c r="O3451" s="48">
        <f t="shared" si="320"/>
        <v>379.0809665572832</v>
      </c>
      <c r="P3451" s="72">
        <f t="shared" si="321"/>
        <v>37.908096655728322</v>
      </c>
      <c r="Q3451" s="73">
        <f t="shared" si="322"/>
        <v>62.548359481951728</v>
      </c>
      <c r="R3451" s="48">
        <f t="shared" si="323"/>
        <v>479.53742269496325</v>
      </c>
      <c r="S3451" s="74">
        <f t="shared" si="324"/>
        <v>66</v>
      </c>
      <c r="T3451" s="6"/>
      <c r="U3451" s="47" t="s">
        <v>432</v>
      </c>
      <c r="V3451" s="47">
        <v>1</v>
      </c>
      <c r="W3451" s="47">
        <v>1</v>
      </c>
      <c r="X3451" s="47">
        <v>1</v>
      </c>
      <c r="Y3451" s="47">
        <v>1</v>
      </c>
      <c r="Z3451" s="75">
        <v>42892.362129629633</v>
      </c>
      <c r="AA3451" s="6" t="s">
        <v>433</v>
      </c>
      <c r="AB3451" s="47"/>
      <c r="AC3451" s="47"/>
      <c r="AD3451" s="47" t="s">
        <v>14726</v>
      </c>
      <c r="AE3451" s="47"/>
      <c r="AF3451" s="6" t="s">
        <v>14727</v>
      </c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</row>
    <row r="3452" spans="1:43" s="1" customFormat="1" ht="15.75" x14ac:dyDescent="0.25">
      <c r="A3452" s="47">
        <v>3457</v>
      </c>
      <c r="B3452" s="47" t="s">
        <v>14728</v>
      </c>
      <c r="C3452" s="47"/>
      <c r="D3452" s="69" t="s">
        <v>14710</v>
      </c>
      <c r="E3452" s="47">
        <v>2015</v>
      </c>
      <c r="F3452" s="69" t="s">
        <v>3221</v>
      </c>
      <c r="G3452" s="69" t="s">
        <v>3222</v>
      </c>
      <c r="H3452" s="69" t="s">
        <v>562</v>
      </c>
      <c r="I3452" s="70">
        <v>195.73578767867301</v>
      </c>
      <c r="J3452" s="47" t="s">
        <v>430</v>
      </c>
      <c r="K3452" s="47">
        <v>18</v>
      </c>
      <c r="L3452" s="71"/>
      <c r="M3452" s="47">
        <v>75</v>
      </c>
      <c r="N3452" s="48">
        <f t="shared" si="325"/>
        <v>350</v>
      </c>
      <c r="O3452" s="48">
        <f t="shared" si="320"/>
        <v>68507.525687535555</v>
      </c>
      <c r="P3452" s="72">
        <f t="shared" si="321"/>
        <v>6850.7525687535563</v>
      </c>
      <c r="Q3452" s="73">
        <f t="shared" si="322"/>
        <v>11303.741738443367</v>
      </c>
      <c r="R3452" s="48">
        <f t="shared" si="323"/>
        <v>86662.019994732473</v>
      </c>
      <c r="S3452" s="74">
        <f t="shared" si="324"/>
        <v>66</v>
      </c>
      <c r="T3452" s="6"/>
      <c r="U3452" s="47" t="s">
        <v>432</v>
      </c>
      <c r="V3452" s="47">
        <v>1</v>
      </c>
      <c r="W3452" s="47">
        <v>1</v>
      </c>
      <c r="X3452" s="47">
        <v>1</v>
      </c>
      <c r="Y3452" s="47">
        <v>1</v>
      </c>
      <c r="Z3452" s="75">
        <v>42892.363125000011</v>
      </c>
      <c r="AA3452" s="6" t="s">
        <v>433</v>
      </c>
      <c r="AB3452" s="47"/>
      <c r="AC3452" s="47" t="s">
        <v>14729</v>
      </c>
      <c r="AD3452" s="47" t="s">
        <v>14714</v>
      </c>
      <c r="AE3452" s="47"/>
      <c r="AF3452" s="6" t="s">
        <v>14730</v>
      </c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</row>
    <row r="3453" spans="1:43" s="1" customFormat="1" ht="15.75" x14ac:dyDescent="0.25">
      <c r="A3453" s="47">
        <v>3458</v>
      </c>
      <c r="B3453" s="47" t="s">
        <v>14731</v>
      </c>
      <c r="C3453" s="47"/>
      <c r="D3453" s="69" t="s">
        <v>14710</v>
      </c>
      <c r="E3453" s="47">
        <v>2015</v>
      </c>
      <c r="F3453" s="69" t="s">
        <v>3221</v>
      </c>
      <c r="G3453" s="69" t="s">
        <v>3222</v>
      </c>
      <c r="H3453" s="69" t="s">
        <v>562</v>
      </c>
      <c r="I3453" s="70">
        <v>54.986596141059209</v>
      </c>
      <c r="J3453" s="47" t="s">
        <v>430</v>
      </c>
      <c r="K3453" s="47">
        <v>6</v>
      </c>
      <c r="L3453" s="71"/>
      <c r="M3453" s="47">
        <v>75</v>
      </c>
      <c r="N3453" s="48">
        <f t="shared" si="325"/>
        <v>140</v>
      </c>
      <c r="O3453" s="48">
        <f t="shared" si="320"/>
        <v>7698.123459748289</v>
      </c>
      <c r="P3453" s="72">
        <f t="shared" si="321"/>
        <v>769.81234597482899</v>
      </c>
      <c r="Q3453" s="73">
        <f t="shared" si="322"/>
        <v>1270.1903708584678</v>
      </c>
      <c r="R3453" s="48">
        <f t="shared" si="323"/>
        <v>9738.1261765815871</v>
      </c>
      <c r="S3453" s="74">
        <f t="shared" si="324"/>
        <v>66</v>
      </c>
      <c r="T3453" s="6"/>
      <c r="U3453" s="47" t="s">
        <v>432</v>
      </c>
      <c r="V3453" s="47">
        <v>1</v>
      </c>
      <c r="W3453" s="47">
        <v>1</v>
      </c>
      <c r="X3453" s="47">
        <v>1</v>
      </c>
      <c r="Y3453" s="47">
        <v>1</v>
      </c>
      <c r="Z3453" s="75">
        <v>42892.363564814812</v>
      </c>
      <c r="AA3453" s="6" t="s">
        <v>433</v>
      </c>
      <c r="AB3453" s="47"/>
      <c r="AC3453" s="47" t="s">
        <v>14729</v>
      </c>
      <c r="AD3453" s="47" t="s">
        <v>14732</v>
      </c>
      <c r="AE3453" s="47"/>
      <c r="AF3453" s="6" t="s">
        <v>14733</v>
      </c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</row>
    <row r="3454" spans="1:43" s="1" customFormat="1" ht="15.75" x14ac:dyDescent="0.25">
      <c r="A3454" s="47">
        <v>3459</v>
      </c>
      <c r="B3454" s="47" t="s">
        <v>14734</v>
      </c>
      <c r="C3454" s="47"/>
      <c r="D3454" s="69" t="s">
        <v>14710</v>
      </c>
      <c r="E3454" s="47">
        <v>2015</v>
      </c>
      <c r="F3454" s="69" t="s">
        <v>3221</v>
      </c>
      <c r="G3454" s="69" t="s">
        <v>3222</v>
      </c>
      <c r="H3454" s="69" t="s">
        <v>562</v>
      </c>
      <c r="I3454" s="70">
        <v>37.199644558969837</v>
      </c>
      <c r="J3454" s="47" t="s">
        <v>430</v>
      </c>
      <c r="K3454" s="47">
        <v>18</v>
      </c>
      <c r="L3454" s="71"/>
      <c r="M3454" s="47">
        <v>75</v>
      </c>
      <c r="N3454" s="48">
        <f t="shared" si="325"/>
        <v>350</v>
      </c>
      <c r="O3454" s="48">
        <f t="shared" si="320"/>
        <v>13019.875595639443</v>
      </c>
      <c r="P3454" s="72">
        <f t="shared" si="321"/>
        <v>1301.9875595639444</v>
      </c>
      <c r="Q3454" s="73">
        <f t="shared" si="322"/>
        <v>2148.2794732805082</v>
      </c>
      <c r="R3454" s="48">
        <f t="shared" si="323"/>
        <v>16470.142628483896</v>
      </c>
      <c r="S3454" s="74">
        <f t="shared" si="324"/>
        <v>66</v>
      </c>
      <c r="T3454" s="6"/>
      <c r="U3454" s="47" t="s">
        <v>432</v>
      </c>
      <c r="V3454" s="47">
        <v>1</v>
      </c>
      <c r="W3454" s="47">
        <v>1</v>
      </c>
      <c r="X3454" s="47">
        <v>1</v>
      </c>
      <c r="Y3454" s="47">
        <v>1</v>
      </c>
      <c r="Z3454" s="75">
        <v>42892.365185185183</v>
      </c>
      <c r="AA3454" s="6" t="s">
        <v>433</v>
      </c>
      <c r="AB3454" s="47"/>
      <c r="AC3454" s="47" t="s">
        <v>14729</v>
      </c>
      <c r="AD3454" s="47" t="s">
        <v>14735</v>
      </c>
      <c r="AE3454" s="47"/>
      <c r="AF3454" s="6" t="s">
        <v>14736</v>
      </c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</row>
    <row r="3455" spans="1:43" s="1" customFormat="1" ht="15.75" x14ac:dyDescent="0.25">
      <c r="A3455" s="47">
        <v>3460</v>
      </c>
      <c r="B3455" s="47" t="s">
        <v>14737</v>
      </c>
      <c r="C3455" s="47"/>
      <c r="D3455" s="69" t="s">
        <v>14710</v>
      </c>
      <c r="E3455" s="47">
        <v>2015</v>
      </c>
      <c r="F3455" s="69" t="s">
        <v>3221</v>
      </c>
      <c r="G3455" s="69" t="s">
        <v>3222</v>
      </c>
      <c r="H3455" s="69" t="s">
        <v>562</v>
      </c>
      <c r="I3455" s="70">
        <v>15.108474348380909</v>
      </c>
      <c r="J3455" s="47" t="s">
        <v>430</v>
      </c>
      <c r="K3455" s="47">
        <v>8</v>
      </c>
      <c r="L3455" s="71"/>
      <c r="M3455" s="47">
        <v>75</v>
      </c>
      <c r="N3455" s="48">
        <f t="shared" si="325"/>
        <v>160</v>
      </c>
      <c r="O3455" s="48">
        <f t="shared" si="320"/>
        <v>2417.3558957409455</v>
      </c>
      <c r="P3455" s="72">
        <f t="shared" si="321"/>
        <v>241.73558957409455</v>
      </c>
      <c r="Q3455" s="73">
        <f t="shared" si="322"/>
        <v>398.86372279725595</v>
      </c>
      <c r="R3455" s="48">
        <f t="shared" si="323"/>
        <v>3057.9552081122956</v>
      </c>
      <c r="S3455" s="74">
        <f t="shared" si="324"/>
        <v>66</v>
      </c>
      <c r="T3455" s="6"/>
      <c r="U3455" s="47" t="s">
        <v>432</v>
      </c>
      <c r="V3455" s="47">
        <v>1</v>
      </c>
      <c r="W3455" s="47">
        <v>1</v>
      </c>
      <c r="X3455" s="47">
        <v>1</v>
      </c>
      <c r="Y3455" s="47">
        <v>1</v>
      </c>
      <c r="Z3455" s="75">
        <v>42892.365358796298</v>
      </c>
      <c r="AA3455" s="6" t="s">
        <v>433</v>
      </c>
      <c r="AB3455" s="47"/>
      <c r="AC3455" s="47" t="s">
        <v>14735</v>
      </c>
      <c r="AD3455" s="47" t="s">
        <v>14738</v>
      </c>
      <c r="AE3455" s="47"/>
      <c r="AF3455" s="6" t="s">
        <v>14739</v>
      </c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</row>
    <row r="3456" spans="1:43" s="1" customFormat="1" ht="15.75" x14ac:dyDescent="0.25">
      <c r="A3456" s="47">
        <v>3461</v>
      </c>
      <c r="B3456" s="47" t="s">
        <v>14740</v>
      </c>
      <c r="C3456" s="47"/>
      <c r="D3456" s="69" t="s">
        <v>14710</v>
      </c>
      <c r="E3456" s="47">
        <v>2015</v>
      </c>
      <c r="F3456" s="69" t="s">
        <v>3221</v>
      </c>
      <c r="G3456" s="69" t="s">
        <v>3222</v>
      </c>
      <c r="H3456" s="69" t="s">
        <v>562</v>
      </c>
      <c r="I3456" s="70">
        <v>199.43944637922749</v>
      </c>
      <c r="J3456" s="47" t="s">
        <v>430</v>
      </c>
      <c r="K3456" s="47">
        <v>18</v>
      </c>
      <c r="L3456" s="71"/>
      <c r="M3456" s="47">
        <v>75</v>
      </c>
      <c r="N3456" s="48">
        <f t="shared" si="325"/>
        <v>350</v>
      </c>
      <c r="O3456" s="48">
        <f t="shared" si="320"/>
        <v>69803.806232729621</v>
      </c>
      <c r="P3456" s="72">
        <f t="shared" si="321"/>
        <v>6980.3806232729621</v>
      </c>
      <c r="Q3456" s="73">
        <f t="shared" si="322"/>
        <v>11517.628028400386</v>
      </c>
      <c r="R3456" s="48">
        <f t="shared" si="323"/>
        <v>88301.814884402964</v>
      </c>
      <c r="S3456" s="74">
        <f t="shared" si="324"/>
        <v>66</v>
      </c>
      <c r="T3456" s="6"/>
      <c r="U3456" s="47" t="s">
        <v>432</v>
      </c>
      <c r="V3456" s="47">
        <v>1</v>
      </c>
      <c r="W3456" s="47">
        <v>1</v>
      </c>
      <c r="X3456" s="47">
        <v>1</v>
      </c>
      <c r="Y3456" s="47">
        <v>1</v>
      </c>
      <c r="Z3456" s="75">
        <v>42892.367268518523</v>
      </c>
      <c r="AA3456" s="6" t="s">
        <v>433</v>
      </c>
      <c r="AB3456" s="47"/>
      <c r="AC3456" s="47" t="s">
        <v>14735</v>
      </c>
      <c r="AD3456" s="47" t="s">
        <v>14741</v>
      </c>
      <c r="AE3456" s="47"/>
      <c r="AF3456" s="6" t="s">
        <v>14742</v>
      </c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</row>
    <row r="3457" spans="1:43" s="1" customFormat="1" ht="15.75" x14ac:dyDescent="0.25">
      <c r="A3457" s="47">
        <v>3462</v>
      </c>
      <c r="B3457" s="47" t="s">
        <v>14743</v>
      </c>
      <c r="C3457" s="47"/>
      <c r="D3457" s="69" t="s">
        <v>14710</v>
      </c>
      <c r="E3457" s="47">
        <v>2015</v>
      </c>
      <c r="F3457" s="69" t="s">
        <v>3221</v>
      </c>
      <c r="G3457" s="69" t="s">
        <v>3222</v>
      </c>
      <c r="H3457" s="69" t="s">
        <v>562</v>
      </c>
      <c r="I3457" s="70">
        <v>79.357641135796257</v>
      </c>
      <c r="J3457" s="47" t="s">
        <v>430</v>
      </c>
      <c r="K3457" s="47">
        <v>18</v>
      </c>
      <c r="L3457" s="71"/>
      <c r="M3457" s="47">
        <v>75</v>
      </c>
      <c r="N3457" s="48">
        <f t="shared" si="325"/>
        <v>350</v>
      </c>
      <c r="O3457" s="48">
        <f t="shared" si="320"/>
        <v>27775.174397528688</v>
      </c>
      <c r="P3457" s="72">
        <f t="shared" si="321"/>
        <v>2777.517439752869</v>
      </c>
      <c r="Q3457" s="73">
        <f t="shared" si="322"/>
        <v>4582.9037755922336</v>
      </c>
      <c r="R3457" s="48">
        <f t="shared" si="323"/>
        <v>35135.595612873789</v>
      </c>
      <c r="S3457" s="74">
        <f t="shared" si="324"/>
        <v>66</v>
      </c>
      <c r="T3457" s="6"/>
      <c r="U3457" s="47" t="s">
        <v>432</v>
      </c>
      <c r="V3457" s="47">
        <v>1</v>
      </c>
      <c r="W3457" s="47">
        <v>1</v>
      </c>
      <c r="X3457" s="47">
        <v>1</v>
      </c>
      <c r="Y3457" s="47">
        <v>1</v>
      </c>
      <c r="Z3457" s="75">
        <v>42892.367361111108</v>
      </c>
      <c r="AA3457" s="6" t="s">
        <v>433</v>
      </c>
      <c r="AB3457" s="47"/>
      <c r="AC3457" s="47" t="s">
        <v>14741</v>
      </c>
      <c r="AD3457" s="47" t="s">
        <v>14744</v>
      </c>
      <c r="AE3457" s="47"/>
      <c r="AF3457" s="6" t="s">
        <v>14745</v>
      </c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</row>
    <row r="3458" spans="1:43" s="1" customFormat="1" ht="15.75" x14ac:dyDescent="0.25">
      <c r="A3458" s="47">
        <v>3463</v>
      </c>
      <c r="B3458" s="47" t="s">
        <v>14746</v>
      </c>
      <c r="C3458" s="47"/>
      <c r="D3458" s="69" t="s">
        <v>14710</v>
      </c>
      <c r="E3458" s="47">
        <v>2015</v>
      </c>
      <c r="F3458" s="69" t="s">
        <v>3221</v>
      </c>
      <c r="G3458" s="69" t="s">
        <v>3222</v>
      </c>
      <c r="H3458" s="69" t="s">
        <v>562</v>
      </c>
      <c r="I3458" s="70">
        <v>112.89831505032021</v>
      </c>
      <c r="J3458" s="47" t="s">
        <v>430</v>
      </c>
      <c r="K3458" s="47">
        <v>18</v>
      </c>
      <c r="L3458" s="71"/>
      <c r="M3458" s="47">
        <v>75</v>
      </c>
      <c r="N3458" s="48">
        <f t="shared" si="325"/>
        <v>350</v>
      </c>
      <c r="O3458" s="48">
        <f t="shared" si="320"/>
        <v>39514.410267612075</v>
      </c>
      <c r="P3458" s="72">
        <f t="shared" si="321"/>
        <v>3951.4410267612075</v>
      </c>
      <c r="Q3458" s="73">
        <f t="shared" si="322"/>
        <v>6519.8776941559918</v>
      </c>
      <c r="R3458" s="48">
        <f t="shared" si="323"/>
        <v>49985.72898852927</v>
      </c>
      <c r="S3458" s="74">
        <f t="shared" si="324"/>
        <v>66</v>
      </c>
      <c r="T3458" s="6"/>
      <c r="U3458" s="47" t="s">
        <v>432</v>
      </c>
      <c r="V3458" s="47">
        <v>1</v>
      </c>
      <c r="W3458" s="47">
        <v>1</v>
      </c>
      <c r="X3458" s="47">
        <v>1</v>
      </c>
      <c r="Y3458" s="47">
        <v>1</v>
      </c>
      <c r="Z3458" s="75">
        <v>42892.367627314823</v>
      </c>
      <c r="AA3458" s="6" t="s">
        <v>433</v>
      </c>
      <c r="AB3458" s="47"/>
      <c r="AC3458" s="47" t="s">
        <v>14744</v>
      </c>
      <c r="AD3458" s="47" t="s">
        <v>14747</v>
      </c>
      <c r="AE3458" s="47"/>
      <c r="AF3458" s="6" t="s">
        <v>14748</v>
      </c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</row>
    <row r="3459" spans="1:43" s="1" customFormat="1" ht="15.75" x14ac:dyDescent="0.25">
      <c r="A3459" s="47">
        <v>3464</v>
      </c>
      <c r="B3459" s="47" t="s">
        <v>14749</v>
      </c>
      <c r="C3459" s="47"/>
      <c r="D3459" s="69" t="s">
        <v>14710</v>
      </c>
      <c r="E3459" s="47">
        <v>2015</v>
      </c>
      <c r="F3459" s="69" t="s">
        <v>562</v>
      </c>
      <c r="G3459" s="69" t="s">
        <v>3221</v>
      </c>
      <c r="H3459" s="69" t="s">
        <v>442</v>
      </c>
      <c r="I3459" s="70">
        <v>11.029702563498899</v>
      </c>
      <c r="J3459" s="47" t="s">
        <v>430</v>
      </c>
      <c r="K3459" s="47">
        <v>10</v>
      </c>
      <c r="L3459" s="71"/>
      <c r="M3459" s="47">
        <v>75</v>
      </c>
      <c r="N3459" s="48">
        <f t="shared" si="325"/>
        <v>180</v>
      </c>
      <c r="O3459" s="48">
        <f t="shared" si="320"/>
        <v>1985.3464614298018</v>
      </c>
      <c r="P3459" s="72">
        <f t="shared" si="321"/>
        <v>198.53464614298019</v>
      </c>
      <c r="Q3459" s="73">
        <f t="shared" si="322"/>
        <v>327.5821661359173</v>
      </c>
      <c r="R3459" s="48">
        <f t="shared" si="323"/>
        <v>2511.4632737086995</v>
      </c>
      <c r="S3459" s="74">
        <f t="shared" si="324"/>
        <v>66</v>
      </c>
      <c r="T3459" s="6"/>
      <c r="U3459" s="47" t="s">
        <v>432</v>
      </c>
      <c r="V3459" s="47">
        <v>1</v>
      </c>
      <c r="W3459" s="47">
        <v>1</v>
      </c>
      <c r="X3459" s="47">
        <v>1</v>
      </c>
      <c r="Y3459" s="47">
        <v>1</v>
      </c>
      <c r="Z3459" s="75">
        <v>42892.369907407417</v>
      </c>
      <c r="AA3459" s="6" t="s">
        <v>433</v>
      </c>
      <c r="AB3459" s="47"/>
      <c r="AC3459" s="47" t="s">
        <v>14747</v>
      </c>
      <c r="AD3459" s="47" t="s">
        <v>14750</v>
      </c>
      <c r="AE3459" s="47"/>
      <c r="AF3459" s="6" t="s">
        <v>14751</v>
      </c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</row>
    <row r="3460" spans="1:43" s="1" customFormat="1" ht="15.75" x14ac:dyDescent="0.25">
      <c r="A3460" s="47">
        <v>3465</v>
      </c>
      <c r="B3460" s="47" t="s">
        <v>14752</v>
      </c>
      <c r="C3460" s="47"/>
      <c r="D3460" s="69" t="s">
        <v>14710</v>
      </c>
      <c r="E3460" s="47">
        <v>2015</v>
      </c>
      <c r="F3460" s="69" t="s">
        <v>562</v>
      </c>
      <c r="G3460" s="69" t="s">
        <v>3221</v>
      </c>
      <c r="H3460" s="69" t="s">
        <v>442</v>
      </c>
      <c r="I3460" s="70">
        <v>77.708268328403634</v>
      </c>
      <c r="J3460" s="47" t="s">
        <v>430</v>
      </c>
      <c r="K3460" s="47">
        <v>10</v>
      </c>
      <c r="L3460" s="71"/>
      <c r="M3460" s="47">
        <v>75</v>
      </c>
      <c r="N3460" s="48">
        <f t="shared" si="325"/>
        <v>180</v>
      </c>
      <c r="O3460" s="48">
        <f t="shared" si="320"/>
        <v>13987.488299112654</v>
      </c>
      <c r="P3460" s="72">
        <f t="shared" si="321"/>
        <v>1398.7488299112656</v>
      </c>
      <c r="Q3460" s="73">
        <f t="shared" si="322"/>
        <v>2307.9355693535881</v>
      </c>
      <c r="R3460" s="48">
        <f t="shared" si="323"/>
        <v>17694.172698377508</v>
      </c>
      <c r="S3460" s="74">
        <f t="shared" si="324"/>
        <v>66</v>
      </c>
      <c r="T3460" s="6"/>
      <c r="U3460" s="47" t="s">
        <v>432</v>
      </c>
      <c r="V3460" s="47">
        <v>1</v>
      </c>
      <c r="W3460" s="47">
        <v>1</v>
      </c>
      <c r="X3460" s="47">
        <v>1</v>
      </c>
      <c r="Y3460" s="47">
        <v>1</v>
      </c>
      <c r="Z3460" s="75">
        <v>42892.370023148149</v>
      </c>
      <c r="AA3460" s="6" t="s">
        <v>433</v>
      </c>
      <c r="AB3460" s="47"/>
      <c r="AC3460" s="47" t="s">
        <v>14750</v>
      </c>
      <c r="AD3460" s="47" t="s">
        <v>14753</v>
      </c>
      <c r="AE3460" s="47"/>
      <c r="AF3460" s="6" t="s">
        <v>14754</v>
      </c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</row>
    <row r="3461" spans="1:43" s="1" customFormat="1" ht="15.75" x14ac:dyDescent="0.25">
      <c r="A3461" s="47">
        <v>3466</v>
      </c>
      <c r="B3461" s="47" t="s">
        <v>14755</v>
      </c>
      <c r="C3461" s="47"/>
      <c r="D3461" s="69" t="s">
        <v>14710</v>
      </c>
      <c r="E3461" s="47">
        <v>2015</v>
      </c>
      <c r="F3461" s="69" t="s">
        <v>14756</v>
      </c>
      <c r="G3461" s="69" t="s">
        <v>441</v>
      </c>
      <c r="H3461" s="69" t="s">
        <v>457</v>
      </c>
      <c r="I3461" s="70">
        <v>24.373165954125412</v>
      </c>
      <c r="J3461" s="47" t="s">
        <v>430</v>
      </c>
      <c r="K3461" s="47">
        <v>8</v>
      </c>
      <c r="L3461" s="71"/>
      <c r="M3461" s="47">
        <v>75</v>
      </c>
      <c r="N3461" s="48">
        <f t="shared" si="325"/>
        <v>160</v>
      </c>
      <c r="O3461" s="48">
        <f t="shared" si="320"/>
        <v>3899.7065526600659</v>
      </c>
      <c r="P3461" s="72">
        <f t="shared" si="321"/>
        <v>389.97065526600659</v>
      </c>
      <c r="Q3461" s="73">
        <f t="shared" si="322"/>
        <v>643.45158118891084</v>
      </c>
      <c r="R3461" s="48">
        <f t="shared" si="323"/>
        <v>4933.1287891149832</v>
      </c>
      <c r="S3461" s="74">
        <f t="shared" si="324"/>
        <v>66</v>
      </c>
      <c r="T3461" s="6"/>
      <c r="U3461" s="47" t="s">
        <v>432</v>
      </c>
      <c r="V3461" s="47">
        <v>1</v>
      </c>
      <c r="W3461" s="47">
        <v>1</v>
      </c>
      <c r="X3461" s="47">
        <v>1</v>
      </c>
      <c r="Y3461" s="47">
        <v>1</v>
      </c>
      <c r="Z3461" s="75">
        <v>42892.370138888888</v>
      </c>
      <c r="AA3461" s="6" t="s">
        <v>433</v>
      </c>
      <c r="AB3461" s="47"/>
      <c r="AC3461" s="47" t="s">
        <v>14753</v>
      </c>
      <c r="AD3461" s="47" t="s">
        <v>14757</v>
      </c>
      <c r="AE3461" s="47"/>
      <c r="AF3461" s="6" t="s">
        <v>14758</v>
      </c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</row>
    <row r="3462" spans="1:43" s="1" customFormat="1" ht="15.75" x14ac:dyDescent="0.25">
      <c r="A3462" s="47">
        <v>3467</v>
      </c>
      <c r="B3462" s="47" t="s">
        <v>14759</v>
      </c>
      <c r="C3462" s="47"/>
      <c r="D3462" s="69" t="s">
        <v>14710</v>
      </c>
      <c r="E3462" s="47">
        <v>2015</v>
      </c>
      <c r="F3462" s="69" t="s">
        <v>441</v>
      </c>
      <c r="G3462" s="69" t="s">
        <v>442</v>
      </c>
      <c r="H3462" s="69" t="s">
        <v>443</v>
      </c>
      <c r="I3462" s="70">
        <v>68.469874229984939</v>
      </c>
      <c r="J3462" s="47" t="s">
        <v>430</v>
      </c>
      <c r="K3462" s="47">
        <v>10</v>
      </c>
      <c r="L3462" s="71"/>
      <c r="M3462" s="47">
        <v>75</v>
      </c>
      <c r="N3462" s="48">
        <f t="shared" si="325"/>
        <v>180</v>
      </c>
      <c r="O3462" s="48">
        <f t="shared" ref="O3462:O3525" si="326">N3462*I3462</f>
        <v>12324.577361397289</v>
      </c>
      <c r="P3462" s="72">
        <f t="shared" ref="P3462:P3525" si="327">O3462*0.1</f>
        <v>1232.4577361397289</v>
      </c>
      <c r="Q3462" s="73">
        <f t="shared" ref="Q3462:Q3525" si="328">SUM(O3462:P3462)*0.15</f>
        <v>2033.5552646305528</v>
      </c>
      <c r="R3462" s="48">
        <f t="shared" ref="R3462:R3525" si="329">SUM(O3462:Q3462)</f>
        <v>15590.590362167572</v>
      </c>
      <c r="S3462" s="74">
        <f t="shared" si="324"/>
        <v>66</v>
      </c>
      <c r="T3462" s="6"/>
      <c r="U3462" s="47" t="s">
        <v>432</v>
      </c>
      <c r="V3462" s="47">
        <v>1</v>
      </c>
      <c r="W3462" s="47">
        <v>1</v>
      </c>
      <c r="X3462" s="47">
        <v>1</v>
      </c>
      <c r="Y3462" s="47">
        <v>1</v>
      </c>
      <c r="Z3462" s="75">
        <v>42892.370578703703</v>
      </c>
      <c r="AA3462" s="6" t="s">
        <v>433</v>
      </c>
      <c r="AB3462" s="47"/>
      <c r="AC3462" s="47" t="s">
        <v>14753</v>
      </c>
      <c r="AD3462" s="47" t="s">
        <v>14760</v>
      </c>
      <c r="AE3462" s="47"/>
      <c r="AF3462" s="6" t="s">
        <v>14761</v>
      </c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</row>
    <row r="3463" spans="1:43" s="1" customFormat="1" ht="15.75" x14ac:dyDescent="0.25">
      <c r="A3463" s="47">
        <v>3468</v>
      </c>
      <c r="B3463" s="47" t="s">
        <v>14762</v>
      </c>
      <c r="C3463" s="47"/>
      <c r="D3463" s="69" t="s">
        <v>14710</v>
      </c>
      <c r="E3463" s="47">
        <v>2015</v>
      </c>
      <c r="F3463" s="69" t="s">
        <v>442</v>
      </c>
      <c r="G3463" s="69" t="s">
        <v>562</v>
      </c>
      <c r="H3463" s="69" t="s">
        <v>14756</v>
      </c>
      <c r="I3463" s="70">
        <v>372.97031421996218</v>
      </c>
      <c r="J3463" s="47" t="s">
        <v>430</v>
      </c>
      <c r="K3463" s="47">
        <v>18</v>
      </c>
      <c r="L3463" s="71"/>
      <c r="M3463" s="47">
        <v>75</v>
      </c>
      <c r="N3463" s="48">
        <f t="shared" si="325"/>
        <v>350</v>
      </c>
      <c r="O3463" s="48">
        <f t="shared" si="326"/>
        <v>130539.60997698676</v>
      </c>
      <c r="P3463" s="72">
        <f t="shared" si="327"/>
        <v>13053.960997698676</v>
      </c>
      <c r="Q3463" s="73">
        <f t="shared" si="328"/>
        <v>21539.035646202814</v>
      </c>
      <c r="R3463" s="48">
        <f t="shared" si="329"/>
        <v>165132.60662088823</v>
      </c>
      <c r="S3463" s="74">
        <f t="shared" ref="S3463:S3526" si="330">M3463-ABS($I$2-E3463)</f>
        <v>66</v>
      </c>
      <c r="T3463" s="6"/>
      <c r="U3463" s="47" t="s">
        <v>432</v>
      </c>
      <c r="V3463" s="47">
        <v>1</v>
      </c>
      <c r="W3463" s="47">
        <v>1</v>
      </c>
      <c r="X3463" s="47">
        <v>1</v>
      </c>
      <c r="Y3463" s="47">
        <v>1</v>
      </c>
      <c r="Z3463" s="75">
        <v>42892.371828703697</v>
      </c>
      <c r="AA3463" s="6" t="s">
        <v>433</v>
      </c>
      <c r="AB3463" s="47"/>
      <c r="AC3463" s="47" t="s">
        <v>14747</v>
      </c>
      <c r="AD3463" s="47" t="s">
        <v>14763</v>
      </c>
      <c r="AE3463" s="47"/>
      <c r="AF3463" s="6" t="s">
        <v>14764</v>
      </c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</row>
    <row r="3464" spans="1:43" s="1" customFormat="1" ht="15.75" x14ac:dyDescent="0.25">
      <c r="A3464" s="47">
        <v>3469</v>
      </c>
      <c r="B3464" s="47" t="s">
        <v>14765</v>
      </c>
      <c r="C3464" s="47"/>
      <c r="D3464" s="69" t="s">
        <v>14710</v>
      </c>
      <c r="E3464" s="47">
        <v>2015</v>
      </c>
      <c r="F3464" s="69" t="s">
        <v>14756</v>
      </c>
      <c r="G3464" s="69" t="s">
        <v>562</v>
      </c>
      <c r="H3464" s="69" t="s">
        <v>442</v>
      </c>
      <c r="I3464" s="70">
        <v>4.8044639305447268</v>
      </c>
      <c r="J3464" s="47" t="s">
        <v>430</v>
      </c>
      <c r="K3464" s="47">
        <v>8</v>
      </c>
      <c r="L3464" s="71"/>
      <c r="M3464" s="47">
        <v>75</v>
      </c>
      <c r="N3464" s="48">
        <f t="shared" si="325"/>
        <v>160</v>
      </c>
      <c r="O3464" s="48">
        <f t="shared" si="326"/>
        <v>768.71422888715631</v>
      </c>
      <c r="P3464" s="72">
        <f t="shared" si="327"/>
        <v>76.871422888715642</v>
      </c>
      <c r="Q3464" s="73">
        <f t="shared" si="328"/>
        <v>126.83784776638079</v>
      </c>
      <c r="R3464" s="48">
        <f t="shared" si="329"/>
        <v>972.42349954225278</v>
      </c>
      <c r="S3464" s="74">
        <f t="shared" si="330"/>
        <v>66</v>
      </c>
      <c r="T3464" s="6"/>
      <c r="U3464" s="47" t="s">
        <v>432</v>
      </c>
      <c r="V3464" s="47">
        <v>1</v>
      </c>
      <c r="W3464" s="47">
        <v>1</v>
      </c>
      <c r="X3464" s="47">
        <v>1</v>
      </c>
      <c r="Y3464" s="47">
        <v>1</v>
      </c>
      <c r="Z3464" s="75">
        <v>42892.373692129629</v>
      </c>
      <c r="AA3464" s="6" t="s">
        <v>433</v>
      </c>
      <c r="AB3464" s="47"/>
      <c r="AC3464" s="47" t="s">
        <v>14766</v>
      </c>
      <c r="AD3464" s="47" t="s">
        <v>14767</v>
      </c>
      <c r="AE3464" s="47"/>
      <c r="AF3464" s="6" t="s">
        <v>14768</v>
      </c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</row>
    <row r="3465" spans="1:43" s="1" customFormat="1" ht="15.75" x14ac:dyDescent="0.25">
      <c r="A3465" s="47">
        <v>3470</v>
      </c>
      <c r="B3465" s="47" t="s">
        <v>14769</v>
      </c>
      <c r="C3465" s="47"/>
      <c r="D3465" s="69" t="s">
        <v>14710</v>
      </c>
      <c r="E3465" s="47">
        <v>2015</v>
      </c>
      <c r="F3465" s="69" t="s">
        <v>442</v>
      </c>
      <c r="G3465" s="69" t="s">
        <v>14756</v>
      </c>
      <c r="H3465" s="69" t="s">
        <v>2598</v>
      </c>
      <c r="I3465" s="70">
        <v>5.5741337273316036</v>
      </c>
      <c r="J3465" s="47" t="s">
        <v>430</v>
      </c>
      <c r="K3465" s="47">
        <v>18</v>
      </c>
      <c r="L3465" s="71"/>
      <c r="M3465" s="47">
        <v>75</v>
      </c>
      <c r="N3465" s="48">
        <f t="shared" si="325"/>
        <v>350</v>
      </c>
      <c r="O3465" s="48">
        <f t="shared" si="326"/>
        <v>1950.9468045660612</v>
      </c>
      <c r="P3465" s="72">
        <f t="shared" si="327"/>
        <v>195.09468045660614</v>
      </c>
      <c r="Q3465" s="73">
        <f t="shared" si="328"/>
        <v>321.90622275340013</v>
      </c>
      <c r="R3465" s="48">
        <f t="shared" si="329"/>
        <v>2467.9477077760675</v>
      </c>
      <c r="S3465" s="74">
        <f t="shared" si="330"/>
        <v>66</v>
      </c>
      <c r="T3465" s="6"/>
      <c r="U3465" s="47" t="s">
        <v>432</v>
      </c>
      <c r="V3465" s="47">
        <v>1</v>
      </c>
      <c r="W3465" s="47">
        <v>1</v>
      </c>
      <c r="X3465" s="47">
        <v>1</v>
      </c>
      <c r="Y3465" s="47">
        <v>1</v>
      </c>
      <c r="Z3465" s="75">
        <v>42892.373796296299</v>
      </c>
      <c r="AA3465" s="6" t="s">
        <v>433</v>
      </c>
      <c r="AB3465" s="47"/>
      <c r="AC3465" s="47" t="s">
        <v>14767</v>
      </c>
      <c r="AD3465" s="47" t="s">
        <v>14770</v>
      </c>
      <c r="AE3465" s="47"/>
      <c r="AF3465" s="6" t="s">
        <v>14771</v>
      </c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</row>
    <row r="3466" spans="1:43" s="1" customFormat="1" ht="15.75" x14ac:dyDescent="0.25">
      <c r="A3466" s="47">
        <v>3471</v>
      </c>
      <c r="B3466" s="47" t="s">
        <v>14772</v>
      </c>
      <c r="C3466" s="47"/>
      <c r="D3466" s="69" t="s">
        <v>14710</v>
      </c>
      <c r="E3466" s="47">
        <v>2015</v>
      </c>
      <c r="F3466" s="69" t="s">
        <v>442</v>
      </c>
      <c r="G3466" s="69" t="s">
        <v>14756</v>
      </c>
      <c r="H3466" s="69" t="s">
        <v>2598</v>
      </c>
      <c r="I3466" s="70">
        <v>13.74195759138296</v>
      </c>
      <c r="J3466" s="47" t="s">
        <v>430</v>
      </c>
      <c r="K3466" s="47">
        <v>18</v>
      </c>
      <c r="L3466" s="71"/>
      <c r="M3466" s="47">
        <v>75</v>
      </c>
      <c r="N3466" s="48">
        <f t="shared" si="325"/>
        <v>350</v>
      </c>
      <c r="O3466" s="48">
        <f t="shared" si="326"/>
        <v>4809.6851569840355</v>
      </c>
      <c r="P3466" s="72">
        <f t="shared" si="327"/>
        <v>480.96851569840356</v>
      </c>
      <c r="Q3466" s="73">
        <f t="shared" si="328"/>
        <v>793.5980509023658</v>
      </c>
      <c r="R3466" s="48">
        <f t="shared" si="329"/>
        <v>6084.2517235848045</v>
      </c>
      <c r="S3466" s="74">
        <f t="shared" si="330"/>
        <v>66</v>
      </c>
      <c r="T3466" s="6"/>
      <c r="U3466" s="47" t="s">
        <v>432</v>
      </c>
      <c r="V3466" s="47">
        <v>1</v>
      </c>
      <c r="W3466" s="47">
        <v>1</v>
      </c>
      <c r="X3466" s="47">
        <v>1</v>
      </c>
      <c r="Y3466" s="47">
        <v>1</v>
      </c>
      <c r="Z3466" s="75">
        <v>42892.373877314807</v>
      </c>
      <c r="AA3466" s="6" t="s">
        <v>433</v>
      </c>
      <c r="AB3466" s="47"/>
      <c r="AC3466" s="47" t="s">
        <v>14770</v>
      </c>
      <c r="AD3466" s="47" t="s">
        <v>14773</v>
      </c>
      <c r="AE3466" s="47"/>
      <c r="AF3466" s="6" t="s">
        <v>14774</v>
      </c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</row>
    <row r="3467" spans="1:43" s="1" customFormat="1" ht="15.75" x14ac:dyDescent="0.25">
      <c r="A3467" s="47">
        <v>3472</v>
      </c>
      <c r="B3467" s="47" t="s">
        <v>14775</v>
      </c>
      <c r="C3467" s="47"/>
      <c r="D3467" s="69" t="s">
        <v>14710</v>
      </c>
      <c r="E3467" s="47">
        <v>2015</v>
      </c>
      <c r="F3467" s="69" t="s">
        <v>442</v>
      </c>
      <c r="G3467" s="69" t="s">
        <v>562</v>
      </c>
      <c r="H3467" s="69" t="s">
        <v>14756</v>
      </c>
      <c r="I3467" s="70">
        <v>193.29368534820381</v>
      </c>
      <c r="J3467" s="47" t="s">
        <v>430</v>
      </c>
      <c r="K3467" s="47">
        <v>18</v>
      </c>
      <c r="L3467" s="71"/>
      <c r="M3467" s="47">
        <v>75</v>
      </c>
      <c r="N3467" s="48">
        <f t="shared" si="325"/>
        <v>350</v>
      </c>
      <c r="O3467" s="48">
        <f t="shared" si="326"/>
        <v>67652.789871871326</v>
      </c>
      <c r="P3467" s="72">
        <f t="shared" si="327"/>
        <v>6765.2789871871328</v>
      </c>
      <c r="Q3467" s="73">
        <f t="shared" si="328"/>
        <v>11162.71032885877</v>
      </c>
      <c r="R3467" s="48">
        <f t="shared" si="329"/>
        <v>85580.779187917229</v>
      </c>
      <c r="S3467" s="74">
        <f t="shared" si="330"/>
        <v>66</v>
      </c>
      <c r="T3467" s="6"/>
      <c r="U3467" s="47" t="s">
        <v>432</v>
      </c>
      <c r="V3467" s="47">
        <v>1</v>
      </c>
      <c r="W3467" s="47">
        <v>1</v>
      </c>
      <c r="X3467" s="47">
        <v>1</v>
      </c>
      <c r="Y3467" s="47">
        <v>1</v>
      </c>
      <c r="Z3467" s="75">
        <v>42892.374050925922</v>
      </c>
      <c r="AA3467" s="6" t="s">
        <v>433</v>
      </c>
      <c r="AB3467" s="47"/>
      <c r="AC3467" s="47" t="s">
        <v>14773</v>
      </c>
      <c r="AD3467" s="47" t="s">
        <v>14763</v>
      </c>
      <c r="AE3467" s="47"/>
      <c r="AF3467" s="6" t="s">
        <v>14776</v>
      </c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</row>
    <row r="3468" spans="1:43" s="1" customFormat="1" ht="15.75" x14ac:dyDescent="0.25">
      <c r="A3468" s="47">
        <v>3473</v>
      </c>
      <c r="B3468" s="47" t="s">
        <v>14777</v>
      </c>
      <c r="C3468" s="47"/>
      <c r="D3468" s="69" t="s">
        <v>14710</v>
      </c>
      <c r="E3468" s="47">
        <v>2015</v>
      </c>
      <c r="F3468" s="69" t="s">
        <v>442</v>
      </c>
      <c r="G3468" s="69" t="s">
        <v>562</v>
      </c>
      <c r="H3468" s="69" t="s">
        <v>14756</v>
      </c>
      <c r="I3468" s="70">
        <v>65.956646183890086</v>
      </c>
      <c r="J3468" s="47" t="s">
        <v>430</v>
      </c>
      <c r="K3468" s="47">
        <v>8</v>
      </c>
      <c r="L3468" s="71"/>
      <c r="M3468" s="47">
        <v>75</v>
      </c>
      <c r="N3468" s="48">
        <f t="shared" si="325"/>
        <v>160</v>
      </c>
      <c r="O3468" s="48">
        <f t="shared" si="326"/>
        <v>10553.063389422414</v>
      </c>
      <c r="P3468" s="72">
        <f t="shared" si="327"/>
        <v>1055.3063389422414</v>
      </c>
      <c r="Q3468" s="73">
        <f t="shared" si="328"/>
        <v>1741.2554592546981</v>
      </c>
      <c r="R3468" s="48">
        <f t="shared" si="329"/>
        <v>13349.625187619353</v>
      </c>
      <c r="S3468" s="74">
        <f t="shared" si="330"/>
        <v>66</v>
      </c>
      <c r="T3468" s="6"/>
      <c r="U3468" s="47" t="s">
        <v>432</v>
      </c>
      <c r="V3468" s="47">
        <v>1</v>
      </c>
      <c r="W3468" s="47">
        <v>1</v>
      </c>
      <c r="X3468" s="47">
        <v>1</v>
      </c>
      <c r="Y3468" s="47">
        <v>1</v>
      </c>
      <c r="Z3468" s="75">
        <v>42892.375543981492</v>
      </c>
      <c r="AA3468" s="6" t="s">
        <v>433</v>
      </c>
      <c r="AB3468" s="47"/>
      <c r="AC3468" s="47"/>
      <c r="AD3468" s="47" t="s">
        <v>14778</v>
      </c>
      <c r="AE3468" s="47"/>
      <c r="AF3468" s="6" t="s">
        <v>14779</v>
      </c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</row>
    <row r="3469" spans="1:43" s="1" customFormat="1" ht="15.75" x14ac:dyDescent="0.25">
      <c r="A3469" s="47">
        <v>3474</v>
      </c>
      <c r="B3469" s="47" t="s">
        <v>14777</v>
      </c>
      <c r="C3469" s="47"/>
      <c r="D3469" s="69" t="s">
        <v>14710</v>
      </c>
      <c r="E3469" s="47">
        <v>2015</v>
      </c>
      <c r="F3469" s="69" t="s">
        <v>442</v>
      </c>
      <c r="G3469" s="69" t="s">
        <v>14756</v>
      </c>
      <c r="H3469" s="69" t="s">
        <v>562</v>
      </c>
      <c r="I3469" s="70">
        <v>0.48604120371323611</v>
      </c>
      <c r="J3469" s="47" t="s">
        <v>430</v>
      </c>
      <c r="K3469" s="47">
        <v>8</v>
      </c>
      <c r="L3469" s="71"/>
      <c r="M3469" s="47">
        <v>75</v>
      </c>
      <c r="N3469" s="48">
        <f t="shared" si="325"/>
        <v>160</v>
      </c>
      <c r="O3469" s="48">
        <f t="shared" si="326"/>
        <v>77.766592594117782</v>
      </c>
      <c r="P3469" s="72">
        <f t="shared" si="327"/>
        <v>7.7766592594117787</v>
      </c>
      <c r="Q3469" s="73">
        <f t="shared" si="328"/>
        <v>12.831487778029432</v>
      </c>
      <c r="R3469" s="48">
        <f t="shared" si="329"/>
        <v>98.374739631558981</v>
      </c>
      <c r="S3469" s="74">
        <f t="shared" si="330"/>
        <v>66</v>
      </c>
      <c r="T3469" s="6"/>
      <c r="U3469" s="47" t="s">
        <v>432</v>
      </c>
      <c r="V3469" s="47">
        <v>1</v>
      </c>
      <c r="W3469" s="47">
        <v>1</v>
      </c>
      <c r="X3469" s="47">
        <v>1</v>
      </c>
      <c r="Y3469" s="47">
        <v>1</v>
      </c>
      <c r="Z3469" s="75">
        <v>42892.375543981492</v>
      </c>
      <c r="AA3469" s="6" t="s">
        <v>433</v>
      </c>
      <c r="AB3469" s="47"/>
      <c r="AC3469" s="47" t="s">
        <v>14773</v>
      </c>
      <c r="AD3469" s="47"/>
      <c r="AE3469" s="47"/>
      <c r="AF3469" s="6" t="s">
        <v>14780</v>
      </c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</row>
    <row r="3470" spans="1:43" s="1" customFormat="1" ht="15.75" x14ac:dyDescent="0.25">
      <c r="A3470" s="47">
        <v>3475</v>
      </c>
      <c r="B3470" s="47" t="s">
        <v>14781</v>
      </c>
      <c r="C3470" s="47"/>
      <c r="D3470" s="69" t="s">
        <v>14710</v>
      </c>
      <c r="E3470" s="47">
        <v>2015</v>
      </c>
      <c r="F3470" s="69" t="s">
        <v>442</v>
      </c>
      <c r="G3470" s="69" t="s">
        <v>562</v>
      </c>
      <c r="H3470" s="69" t="s">
        <v>14756</v>
      </c>
      <c r="I3470" s="70">
        <v>8.5552357839607929</v>
      </c>
      <c r="J3470" s="47" t="s">
        <v>430</v>
      </c>
      <c r="K3470" s="47">
        <v>8</v>
      </c>
      <c r="L3470" s="71"/>
      <c r="M3470" s="47">
        <v>75</v>
      </c>
      <c r="N3470" s="48">
        <f t="shared" si="325"/>
        <v>160</v>
      </c>
      <c r="O3470" s="48">
        <f t="shared" si="326"/>
        <v>1368.837725433727</v>
      </c>
      <c r="P3470" s="72">
        <f t="shared" si="327"/>
        <v>136.88377254337271</v>
      </c>
      <c r="Q3470" s="73">
        <f t="shared" si="328"/>
        <v>225.85822469656495</v>
      </c>
      <c r="R3470" s="48">
        <f t="shared" si="329"/>
        <v>1731.5797226736647</v>
      </c>
      <c r="S3470" s="74">
        <f t="shared" si="330"/>
        <v>66</v>
      </c>
      <c r="T3470" s="6"/>
      <c r="U3470" s="47" t="s">
        <v>432</v>
      </c>
      <c r="V3470" s="47">
        <v>1</v>
      </c>
      <c r="W3470" s="47">
        <v>1</v>
      </c>
      <c r="X3470" s="47">
        <v>1</v>
      </c>
      <c r="Y3470" s="47">
        <v>1</v>
      </c>
      <c r="Z3470" s="75">
        <v>42892.377141203702</v>
      </c>
      <c r="AA3470" s="6" t="s">
        <v>433</v>
      </c>
      <c r="AB3470" s="47"/>
      <c r="AC3470" s="47" t="s">
        <v>14778</v>
      </c>
      <c r="AD3470" s="47" t="s">
        <v>14782</v>
      </c>
      <c r="AE3470" s="47"/>
      <c r="AF3470" s="6" t="s">
        <v>14783</v>
      </c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</row>
    <row r="3471" spans="1:43" s="1" customFormat="1" ht="15.75" x14ac:dyDescent="0.25">
      <c r="A3471" s="47">
        <v>3476</v>
      </c>
      <c r="B3471" s="47" t="s">
        <v>14784</v>
      </c>
      <c r="C3471" s="47"/>
      <c r="D3471" s="69" t="s">
        <v>14710</v>
      </c>
      <c r="E3471" s="47">
        <v>2015</v>
      </c>
      <c r="F3471" s="69" t="s">
        <v>442</v>
      </c>
      <c r="G3471" s="69" t="s">
        <v>14756</v>
      </c>
      <c r="H3471" s="69" t="s">
        <v>2598</v>
      </c>
      <c r="I3471" s="70">
        <v>13.344250251565651</v>
      </c>
      <c r="J3471" s="47" t="s">
        <v>430</v>
      </c>
      <c r="K3471" s="47">
        <v>18</v>
      </c>
      <c r="L3471" s="71"/>
      <c r="M3471" s="47">
        <v>75</v>
      </c>
      <c r="N3471" s="48">
        <f t="shared" si="325"/>
        <v>350</v>
      </c>
      <c r="O3471" s="48">
        <f t="shared" si="326"/>
        <v>4670.4875880479776</v>
      </c>
      <c r="P3471" s="72">
        <f t="shared" si="327"/>
        <v>467.04875880479779</v>
      </c>
      <c r="Q3471" s="73">
        <f t="shared" si="328"/>
        <v>770.63045202791636</v>
      </c>
      <c r="R3471" s="48">
        <f t="shared" si="329"/>
        <v>5908.1667988806921</v>
      </c>
      <c r="S3471" s="74">
        <f t="shared" si="330"/>
        <v>66</v>
      </c>
      <c r="T3471" s="6"/>
      <c r="U3471" s="47" t="s">
        <v>432</v>
      </c>
      <c r="V3471" s="47">
        <v>1</v>
      </c>
      <c r="W3471" s="47">
        <v>1</v>
      </c>
      <c r="X3471" s="47">
        <v>1</v>
      </c>
      <c r="Y3471" s="47">
        <v>1</v>
      </c>
      <c r="Z3471" s="75">
        <v>42892.38925925926</v>
      </c>
      <c r="AA3471" s="6" t="s">
        <v>433</v>
      </c>
      <c r="AB3471" s="47"/>
      <c r="AC3471" s="47" t="s">
        <v>14767</v>
      </c>
      <c r="AD3471" s="47" t="s">
        <v>14785</v>
      </c>
      <c r="AE3471" s="47"/>
      <c r="AF3471" s="6" t="s">
        <v>14786</v>
      </c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</row>
    <row r="3472" spans="1:43" s="1" customFormat="1" ht="15.75" x14ac:dyDescent="0.25">
      <c r="A3472" s="47">
        <v>3477</v>
      </c>
      <c r="B3472" s="47" t="s">
        <v>14787</v>
      </c>
      <c r="C3472" s="47"/>
      <c r="D3472" s="69" t="s">
        <v>14710</v>
      </c>
      <c r="E3472" s="47">
        <v>2015</v>
      </c>
      <c r="F3472" s="69" t="s">
        <v>442</v>
      </c>
      <c r="G3472" s="69" t="s">
        <v>14756</v>
      </c>
      <c r="H3472" s="69" t="s">
        <v>2598</v>
      </c>
      <c r="I3472" s="70">
        <v>12.56677432037662</v>
      </c>
      <c r="J3472" s="47" t="s">
        <v>430</v>
      </c>
      <c r="K3472" s="47">
        <v>8</v>
      </c>
      <c r="L3472" s="71"/>
      <c r="M3472" s="47">
        <v>75</v>
      </c>
      <c r="N3472" s="48">
        <f t="shared" si="325"/>
        <v>160</v>
      </c>
      <c r="O3472" s="48">
        <f t="shared" si="326"/>
        <v>2010.6838912602593</v>
      </c>
      <c r="P3472" s="72">
        <f t="shared" si="327"/>
        <v>201.06838912602595</v>
      </c>
      <c r="Q3472" s="73">
        <f t="shared" si="328"/>
        <v>331.76284205794281</v>
      </c>
      <c r="R3472" s="48">
        <f t="shared" si="329"/>
        <v>2543.5151224442279</v>
      </c>
      <c r="S3472" s="74">
        <f t="shared" si="330"/>
        <v>66</v>
      </c>
      <c r="T3472" s="6"/>
      <c r="U3472" s="47" t="s">
        <v>432</v>
      </c>
      <c r="V3472" s="47">
        <v>1</v>
      </c>
      <c r="W3472" s="47">
        <v>1</v>
      </c>
      <c r="X3472" s="47">
        <v>1</v>
      </c>
      <c r="Y3472" s="47">
        <v>1</v>
      </c>
      <c r="Z3472" s="75">
        <v>42892.390196759261</v>
      </c>
      <c r="AA3472" s="6" t="s">
        <v>433</v>
      </c>
      <c r="AB3472" s="47"/>
      <c r="AC3472" s="47" t="s">
        <v>14788</v>
      </c>
      <c r="AD3472" s="47" t="s">
        <v>14789</v>
      </c>
      <c r="AE3472" s="47"/>
      <c r="AF3472" s="6" t="s">
        <v>14790</v>
      </c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</row>
    <row r="3473" spans="1:43" s="1" customFormat="1" ht="15.75" x14ac:dyDescent="0.25">
      <c r="A3473" s="47">
        <v>3478</v>
      </c>
      <c r="B3473" s="47" t="s">
        <v>14791</v>
      </c>
      <c r="C3473" s="47"/>
      <c r="D3473" s="69" t="s">
        <v>14710</v>
      </c>
      <c r="E3473" s="47">
        <v>2015</v>
      </c>
      <c r="F3473" s="69" t="s">
        <v>442</v>
      </c>
      <c r="G3473" s="69" t="s">
        <v>14756</v>
      </c>
      <c r="H3473" s="69" t="s">
        <v>2598</v>
      </c>
      <c r="I3473" s="70">
        <v>62.912994602022017</v>
      </c>
      <c r="J3473" s="47" t="s">
        <v>430</v>
      </c>
      <c r="K3473" s="47">
        <v>8</v>
      </c>
      <c r="L3473" s="71"/>
      <c r="M3473" s="47">
        <v>75</v>
      </c>
      <c r="N3473" s="48">
        <f t="shared" si="325"/>
        <v>160</v>
      </c>
      <c r="O3473" s="48">
        <f t="shared" si="326"/>
        <v>10066.079136323522</v>
      </c>
      <c r="P3473" s="72">
        <f t="shared" si="327"/>
        <v>1006.6079136323523</v>
      </c>
      <c r="Q3473" s="73">
        <f t="shared" si="328"/>
        <v>1660.9030574933811</v>
      </c>
      <c r="R3473" s="48">
        <f t="shared" si="329"/>
        <v>12733.590107449254</v>
      </c>
      <c r="S3473" s="74">
        <f t="shared" si="330"/>
        <v>66</v>
      </c>
      <c r="T3473" s="6"/>
      <c r="U3473" s="47" t="s">
        <v>432</v>
      </c>
      <c r="V3473" s="47">
        <v>1</v>
      </c>
      <c r="W3473" s="47">
        <v>1</v>
      </c>
      <c r="X3473" s="47">
        <v>1</v>
      </c>
      <c r="Y3473" s="47">
        <v>1</v>
      </c>
      <c r="Z3473" s="75">
        <v>42892.390405092592</v>
      </c>
      <c r="AA3473" s="6" t="s">
        <v>433</v>
      </c>
      <c r="AB3473" s="47"/>
      <c r="AC3473" s="47" t="s">
        <v>14789</v>
      </c>
      <c r="AD3473" s="47" t="s">
        <v>14792</v>
      </c>
      <c r="AE3473" s="47"/>
      <c r="AF3473" s="6" t="s">
        <v>14793</v>
      </c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</row>
    <row r="3474" spans="1:43" s="1" customFormat="1" ht="15.75" x14ac:dyDescent="0.25">
      <c r="A3474" s="47">
        <v>3479</v>
      </c>
      <c r="B3474" s="47" t="s">
        <v>14794</v>
      </c>
      <c r="C3474" s="47"/>
      <c r="D3474" s="69" t="s">
        <v>14710</v>
      </c>
      <c r="E3474" s="47">
        <v>2015</v>
      </c>
      <c r="F3474" s="69" t="s">
        <v>442</v>
      </c>
      <c r="G3474" s="69" t="s">
        <v>14756</v>
      </c>
      <c r="H3474" s="69" t="s">
        <v>2598</v>
      </c>
      <c r="I3474" s="70">
        <v>2.443387436179445</v>
      </c>
      <c r="J3474" s="47" t="s">
        <v>430</v>
      </c>
      <c r="K3474" s="47">
        <v>8</v>
      </c>
      <c r="L3474" s="71"/>
      <c r="M3474" s="47">
        <v>75</v>
      </c>
      <c r="N3474" s="48">
        <f t="shared" si="325"/>
        <v>160</v>
      </c>
      <c r="O3474" s="48">
        <f t="shared" si="326"/>
        <v>390.94198978871123</v>
      </c>
      <c r="P3474" s="72">
        <f t="shared" si="327"/>
        <v>39.094198978871127</v>
      </c>
      <c r="Q3474" s="73">
        <f t="shared" si="328"/>
        <v>64.505428315137351</v>
      </c>
      <c r="R3474" s="48">
        <f t="shared" si="329"/>
        <v>494.54161708271971</v>
      </c>
      <c r="S3474" s="74">
        <f t="shared" si="330"/>
        <v>66</v>
      </c>
      <c r="T3474" s="6"/>
      <c r="U3474" s="47" t="s">
        <v>432</v>
      </c>
      <c r="V3474" s="47">
        <v>1</v>
      </c>
      <c r="W3474" s="47">
        <v>1</v>
      </c>
      <c r="X3474" s="47">
        <v>1</v>
      </c>
      <c r="Y3474" s="47">
        <v>1</v>
      </c>
      <c r="Z3474" s="75">
        <v>42892.390462962961</v>
      </c>
      <c r="AA3474" s="6" t="s">
        <v>433</v>
      </c>
      <c r="AB3474" s="47"/>
      <c r="AC3474" s="47" t="s">
        <v>14792</v>
      </c>
      <c r="AD3474" s="47" t="s">
        <v>14795</v>
      </c>
      <c r="AE3474" s="47"/>
      <c r="AF3474" s="6" t="s">
        <v>14796</v>
      </c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</row>
    <row r="3475" spans="1:43" s="1" customFormat="1" ht="15.75" x14ac:dyDescent="0.25">
      <c r="A3475" s="47">
        <v>3480</v>
      </c>
      <c r="B3475" s="47" t="s">
        <v>14797</v>
      </c>
      <c r="C3475" s="47"/>
      <c r="D3475" s="69" t="s">
        <v>14710</v>
      </c>
      <c r="E3475" s="47">
        <v>2015</v>
      </c>
      <c r="F3475" s="69" t="s">
        <v>442</v>
      </c>
      <c r="G3475" s="69" t="s">
        <v>14756</v>
      </c>
      <c r="H3475" s="69" t="s">
        <v>2598</v>
      </c>
      <c r="I3475" s="70">
        <v>377.30903012523851</v>
      </c>
      <c r="J3475" s="47" t="s">
        <v>430</v>
      </c>
      <c r="K3475" s="47">
        <v>18</v>
      </c>
      <c r="L3475" s="71"/>
      <c r="M3475" s="47">
        <v>75</v>
      </c>
      <c r="N3475" s="48">
        <f t="shared" si="325"/>
        <v>350</v>
      </c>
      <c r="O3475" s="48">
        <f t="shared" si="326"/>
        <v>132058.16054383348</v>
      </c>
      <c r="P3475" s="72">
        <f t="shared" si="327"/>
        <v>13205.816054383349</v>
      </c>
      <c r="Q3475" s="73">
        <f t="shared" si="328"/>
        <v>21789.596489732525</v>
      </c>
      <c r="R3475" s="48">
        <f t="shared" si="329"/>
        <v>167053.57308794936</v>
      </c>
      <c r="S3475" s="74">
        <f t="shared" si="330"/>
        <v>66</v>
      </c>
      <c r="T3475" s="6"/>
      <c r="U3475" s="47" t="s">
        <v>432</v>
      </c>
      <c r="V3475" s="47">
        <v>1</v>
      </c>
      <c r="W3475" s="47">
        <v>1</v>
      </c>
      <c r="X3475" s="47">
        <v>1</v>
      </c>
      <c r="Y3475" s="47">
        <v>1</v>
      </c>
      <c r="Z3475" s="75">
        <v>42892.3908912037</v>
      </c>
      <c r="AA3475" s="6" t="s">
        <v>433</v>
      </c>
      <c r="AB3475" s="47"/>
      <c r="AC3475" s="47" t="s">
        <v>14795</v>
      </c>
      <c r="AD3475" s="47" t="s">
        <v>14785</v>
      </c>
      <c r="AE3475" s="47"/>
      <c r="AF3475" s="6" t="s">
        <v>14798</v>
      </c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</row>
    <row r="3476" spans="1:43" s="1" customFormat="1" ht="15.75" x14ac:dyDescent="0.25">
      <c r="A3476" s="47">
        <v>3481</v>
      </c>
      <c r="B3476" s="47" t="s">
        <v>14799</v>
      </c>
      <c r="C3476" s="47"/>
      <c r="D3476" s="69" t="s">
        <v>14710</v>
      </c>
      <c r="E3476" s="47">
        <v>2015</v>
      </c>
      <c r="F3476" s="69" t="s">
        <v>442</v>
      </c>
      <c r="G3476" s="69" t="s">
        <v>14756</v>
      </c>
      <c r="H3476" s="69" t="s">
        <v>2598</v>
      </c>
      <c r="I3476" s="70">
        <v>12.171096137458351</v>
      </c>
      <c r="J3476" s="47" t="s">
        <v>430</v>
      </c>
      <c r="K3476" s="47">
        <v>8</v>
      </c>
      <c r="L3476" s="71"/>
      <c r="M3476" s="47">
        <v>75</v>
      </c>
      <c r="N3476" s="48">
        <f t="shared" si="325"/>
        <v>160</v>
      </c>
      <c r="O3476" s="48">
        <f t="shared" si="326"/>
        <v>1947.3753819933361</v>
      </c>
      <c r="P3476" s="72">
        <f t="shared" si="327"/>
        <v>194.73753819933361</v>
      </c>
      <c r="Q3476" s="73">
        <f t="shared" si="328"/>
        <v>321.31693802890044</v>
      </c>
      <c r="R3476" s="48">
        <f t="shared" si="329"/>
        <v>2463.4298582215702</v>
      </c>
      <c r="S3476" s="74">
        <f t="shared" si="330"/>
        <v>66</v>
      </c>
      <c r="T3476" s="6"/>
      <c r="U3476" s="47" t="s">
        <v>432</v>
      </c>
      <c r="V3476" s="47">
        <v>1</v>
      </c>
      <c r="W3476" s="47">
        <v>1</v>
      </c>
      <c r="X3476" s="47">
        <v>1</v>
      </c>
      <c r="Y3476" s="47">
        <v>1</v>
      </c>
      <c r="Z3476" s="75">
        <v>42892.398842592593</v>
      </c>
      <c r="AA3476" s="6" t="s">
        <v>433</v>
      </c>
      <c r="AB3476" s="47"/>
      <c r="AC3476" s="47" t="s">
        <v>14800</v>
      </c>
      <c r="AD3476" s="47" t="s">
        <v>14801</v>
      </c>
      <c r="AE3476" s="47"/>
      <c r="AF3476" s="6" t="s">
        <v>14802</v>
      </c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</row>
    <row r="3477" spans="1:43" s="1" customFormat="1" ht="15.75" x14ac:dyDescent="0.25">
      <c r="A3477" s="47">
        <v>3482</v>
      </c>
      <c r="B3477" s="47" t="s">
        <v>14803</v>
      </c>
      <c r="C3477" s="47"/>
      <c r="D3477" s="69" t="s">
        <v>14710</v>
      </c>
      <c r="E3477" s="47">
        <v>2015</v>
      </c>
      <c r="F3477" s="69" t="s">
        <v>442</v>
      </c>
      <c r="G3477" s="69" t="s">
        <v>14756</v>
      </c>
      <c r="H3477" s="69" t="s">
        <v>2598</v>
      </c>
      <c r="I3477" s="70">
        <v>64.571622455454317</v>
      </c>
      <c r="J3477" s="47" t="s">
        <v>430</v>
      </c>
      <c r="K3477" s="47">
        <v>8</v>
      </c>
      <c r="L3477" s="71"/>
      <c r="M3477" s="47">
        <v>75</v>
      </c>
      <c r="N3477" s="48">
        <f t="shared" si="325"/>
        <v>160</v>
      </c>
      <c r="O3477" s="48">
        <f t="shared" si="326"/>
        <v>10331.45959287269</v>
      </c>
      <c r="P3477" s="72">
        <f t="shared" si="327"/>
        <v>1033.1459592872691</v>
      </c>
      <c r="Q3477" s="73">
        <f t="shared" si="328"/>
        <v>1704.6908328239938</v>
      </c>
      <c r="R3477" s="48">
        <f t="shared" si="329"/>
        <v>13069.296384983953</v>
      </c>
      <c r="S3477" s="74">
        <f t="shared" si="330"/>
        <v>66</v>
      </c>
      <c r="T3477" s="6"/>
      <c r="U3477" s="47" t="s">
        <v>432</v>
      </c>
      <c r="V3477" s="47">
        <v>1</v>
      </c>
      <c r="W3477" s="47">
        <v>1</v>
      </c>
      <c r="X3477" s="47">
        <v>1</v>
      </c>
      <c r="Y3477" s="47">
        <v>1</v>
      </c>
      <c r="Z3477" s="75">
        <v>42892.398993055547</v>
      </c>
      <c r="AA3477" s="6" t="s">
        <v>433</v>
      </c>
      <c r="AB3477" s="47"/>
      <c r="AC3477" s="47" t="s">
        <v>14801</v>
      </c>
      <c r="AD3477" s="47" t="s">
        <v>14804</v>
      </c>
      <c r="AE3477" s="47"/>
      <c r="AF3477" s="6" t="s">
        <v>14805</v>
      </c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</row>
    <row r="3478" spans="1:43" s="1" customFormat="1" ht="15.75" x14ac:dyDescent="0.25">
      <c r="A3478" s="47">
        <v>3483</v>
      </c>
      <c r="B3478" s="47" t="s">
        <v>14806</v>
      </c>
      <c r="C3478" s="47"/>
      <c r="D3478" s="69" t="s">
        <v>14710</v>
      </c>
      <c r="E3478" s="47">
        <v>2015</v>
      </c>
      <c r="F3478" s="69" t="s">
        <v>442</v>
      </c>
      <c r="G3478" s="69" t="s">
        <v>14756</v>
      </c>
      <c r="H3478" s="69" t="s">
        <v>2598</v>
      </c>
      <c r="I3478" s="70">
        <v>3.16913976635733</v>
      </c>
      <c r="J3478" s="47" t="s">
        <v>430</v>
      </c>
      <c r="K3478" s="47">
        <v>8</v>
      </c>
      <c r="L3478" s="71"/>
      <c r="M3478" s="47">
        <v>75</v>
      </c>
      <c r="N3478" s="48">
        <f t="shared" si="325"/>
        <v>160</v>
      </c>
      <c r="O3478" s="48">
        <f t="shared" si="326"/>
        <v>507.06236261717277</v>
      </c>
      <c r="P3478" s="72">
        <f t="shared" si="327"/>
        <v>50.706236261717279</v>
      </c>
      <c r="Q3478" s="73">
        <f t="shared" si="328"/>
        <v>83.665289831833505</v>
      </c>
      <c r="R3478" s="48">
        <f t="shared" si="329"/>
        <v>641.43388871072364</v>
      </c>
      <c r="S3478" s="74">
        <f t="shared" si="330"/>
        <v>66</v>
      </c>
      <c r="T3478" s="6"/>
      <c r="U3478" s="47" t="s">
        <v>432</v>
      </c>
      <c r="V3478" s="47">
        <v>1</v>
      </c>
      <c r="W3478" s="47">
        <v>1</v>
      </c>
      <c r="X3478" s="47">
        <v>1</v>
      </c>
      <c r="Y3478" s="47">
        <v>1</v>
      </c>
      <c r="Z3478" s="75">
        <v>42892.399027777778</v>
      </c>
      <c r="AA3478" s="6" t="s">
        <v>433</v>
      </c>
      <c r="AB3478" s="47"/>
      <c r="AC3478" s="47" t="s">
        <v>14804</v>
      </c>
      <c r="AD3478" s="47" t="s">
        <v>14807</v>
      </c>
      <c r="AE3478" s="47"/>
      <c r="AF3478" s="6" t="s">
        <v>14808</v>
      </c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</row>
    <row r="3479" spans="1:43" s="1" customFormat="1" ht="15.75" x14ac:dyDescent="0.25">
      <c r="A3479" s="47">
        <v>3484</v>
      </c>
      <c r="B3479" s="47" t="s">
        <v>14809</v>
      </c>
      <c r="C3479" s="47"/>
      <c r="D3479" s="69" t="s">
        <v>14710</v>
      </c>
      <c r="E3479" s="47">
        <v>2015</v>
      </c>
      <c r="F3479" s="69" t="s">
        <v>442</v>
      </c>
      <c r="G3479" s="69" t="s">
        <v>14756</v>
      </c>
      <c r="H3479" s="69" t="s">
        <v>2598</v>
      </c>
      <c r="I3479" s="70">
        <v>399.63975553093729</v>
      </c>
      <c r="J3479" s="47" t="s">
        <v>430</v>
      </c>
      <c r="K3479" s="47">
        <v>18</v>
      </c>
      <c r="L3479" s="71"/>
      <c r="M3479" s="47">
        <v>75</v>
      </c>
      <c r="N3479" s="48">
        <f t="shared" si="325"/>
        <v>350</v>
      </c>
      <c r="O3479" s="48">
        <f t="shared" si="326"/>
        <v>139873.91443582805</v>
      </c>
      <c r="P3479" s="72">
        <f t="shared" si="327"/>
        <v>13987.391443582805</v>
      </c>
      <c r="Q3479" s="73">
        <f t="shared" si="328"/>
        <v>23079.195881911626</v>
      </c>
      <c r="R3479" s="48">
        <f t="shared" si="329"/>
        <v>176940.50176132249</v>
      </c>
      <c r="S3479" s="74">
        <f t="shared" si="330"/>
        <v>66</v>
      </c>
      <c r="T3479" s="6"/>
      <c r="U3479" s="47" t="s">
        <v>432</v>
      </c>
      <c r="V3479" s="47">
        <v>1</v>
      </c>
      <c r="W3479" s="47">
        <v>1</v>
      </c>
      <c r="X3479" s="47">
        <v>1</v>
      </c>
      <c r="Y3479" s="47">
        <v>1</v>
      </c>
      <c r="Z3479" s="75">
        <v>42892.39949074074</v>
      </c>
      <c r="AA3479" s="6" t="s">
        <v>433</v>
      </c>
      <c r="AB3479" s="47"/>
      <c r="AC3479" s="47" t="s">
        <v>14807</v>
      </c>
      <c r="AD3479" s="47" t="s">
        <v>14795</v>
      </c>
      <c r="AE3479" s="47"/>
      <c r="AF3479" s="6" t="s">
        <v>14810</v>
      </c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</row>
    <row r="3480" spans="1:43" s="1" customFormat="1" ht="15.75" x14ac:dyDescent="0.25">
      <c r="A3480" s="47">
        <v>3485</v>
      </c>
      <c r="B3480" s="47" t="s">
        <v>14811</v>
      </c>
      <c r="C3480" s="47"/>
      <c r="D3480" s="69" t="s">
        <v>14710</v>
      </c>
      <c r="E3480" s="47">
        <v>2015</v>
      </c>
      <c r="F3480" s="69" t="s">
        <v>442</v>
      </c>
      <c r="G3480" s="69" t="s">
        <v>14756</v>
      </c>
      <c r="H3480" s="69" t="s">
        <v>2598</v>
      </c>
      <c r="I3480" s="70">
        <v>15.26416240811036</v>
      </c>
      <c r="J3480" s="47" t="s">
        <v>430</v>
      </c>
      <c r="K3480" s="47">
        <v>18</v>
      </c>
      <c r="L3480" s="71"/>
      <c r="M3480" s="47">
        <v>75</v>
      </c>
      <c r="N3480" s="48">
        <f t="shared" si="325"/>
        <v>350</v>
      </c>
      <c r="O3480" s="48">
        <f t="shared" si="326"/>
        <v>5342.4568428386265</v>
      </c>
      <c r="P3480" s="72">
        <f t="shared" si="327"/>
        <v>534.24568428386272</v>
      </c>
      <c r="Q3480" s="73">
        <f t="shared" si="328"/>
        <v>881.50537906837337</v>
      </c>
      <c r="R3480" s="48">
        <f t="shared" si="329"/>
        <v>6758.2079061908626</v>
      </c>
      <c r="S3480" s="74">
        <f t="shared" si="330"/>
        <v>66</v>
      </c>
      <c r="T3480" s="6"/>
      <c r="U3480" s="47" t="s">
        <v>432</v>
      </c>
      <c r="V3480" s="47">
        <v>1</v>
      </c>
      <c r="W3480" s="47">
        <v>1</v>
      </c>
      <c r="X3480" s="47">
        <v>1</v>
      </c>
      <c r="Y3480" s="47">
        <v>1</v>
      </c>
      <c r="Z3480" s="75">
        <v>42892.40420138889</v>
      </c>
      <c r="AA3480" s="6" t="s">
        <v>433</v>
      </c>
      <c r="AB3480" s="47"/>
      <c r="AC3480" s="47" t="s">
        <v>14812</v>
      </c>
      <c r="AD3480" s="47" t="s">
        <v>14813</v>
      </c>
      <c r="AE3480" s="47"/>
      <c r="AF3480" s="6" t="s">
        <v>14814</v>
      </c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</row>
    <row r="3481" spans="1:43" s="1" customFormat="1" ht="15.75" x14ac:dyDescent="0.25">
      <c r="A3481" s="47">
        <v>3486</v>
      </c>
      <c r="B3481" s="47" t="s">
        <v>14815</v>
      </c>
      <c r="C3481" s="47"/>
      <c r="D3481" s="69" t="s">
        <v>14710</v>
      </c>
      <c r="E3481" s="47">
        <v>2015</v>
      </c>
      <c r="F3481" s="69" t="s">
        <v>442</v>
      </c>
      <c r="G3481" s="69" t="s">
        <v>14756</v>
      </c>
      <c r="H3481" s="69" t="s">
        <v>2598</v>
      </c>
      <c r="I3481" s="70">
        <v>405.07316250836868</v>
      </c>
      <c r="J3481" s="47" t="s">
        <v>430</v>
      </c>
      <c r="K3481" s="47">
        <v>18</v>
      </c>
      <c r="L3481" s="71"/>
      <c r="M3481" s="47">
        <v>75</v>
      </c>
      <c r="N3481" s="48">
        <f t="shared" si="325"/>
        <v>350</v>
      </c>
      <c r="O3481" s="48">
        <f t="shared" si="326"/>
        <v>141775.60687792904</v>
      </c>
      <c r="P3481" s="72">
        <f t="shared" si="327"/>
        <v>14177.560687792904</v>
      </c>
      <c r="Q3481" s="73">
        <f t="shared" si="328"/>
        <v>23392.97513485829</v>
      </c>
      <c r="R3481" s="48">
        <f t="shared" si="329"/>
        <v>179346.14270058021</v>
      </c>
      <c r="S3481" s="74">
        <f t="shared" si="330"/>
        <v>66</v>
      </c>
      <c r="T3481" s="6"/>
      <c r="U3481" s="47" t="s">
        <v>432</v>
      </c>
      <c r="V3481" s="47">
        <v>1</v>
      </c>
      <c r="W3481" s="47">
        <v>1</v>
      </c>
      <c r="X3481" s="47">
        <v>1</v>
      </c>
      <c r="Y3481" s="47">
        <v>1</v>
      </c>
      <c r="Z3481" s="75">
        <v>42892.404386574082</v>
      </c>
      <c r="AA3481" s="6" t="s">
        <v>433</v>
      </c>
      <c r="AB3481" s="47"/>
      <c r="AC3481" s="47" t="s">
        <v>14813</v>
      </c>
      <c r="AD3481" s="47" t="s">
        <v>14807</v>
      </c>
      <c r="AE3481" s="47"/>
      <c r="AF3481" s="6" t="s">
        <v>14816</v>
      </c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</row>
    <row r="3482" spans="1:43" s="1" customFormat="1" ht="15.75" x14ac:dyDescent="0.25">
      <c r="A3482" s="47">
        <v>3487</v>
      </c>
      <c r="B3482" s="47" t="s">
        <v>14817</v>
      </c>
      <c r="C3482" s="47"/>
      <c r="D3482" s="69" t="s">
        <v>14710</v>
      </c>
      <c r="E3482" s="47">
        <v>2015</v>
      </c>
      <c r="F3482" s="69" t="s">
        <v>442</v>
      </c>
      <c r="G3482" s="69" t="s">
        <v>14756</v>
      </c>
      <c r="H3482" s="69" t="s">
        <v>2598</v>
      </c>
      <c r="I3482" s="70">
        <v>179.23882044706019</v>
      </c>
      <c r="J3482" s="47" t="s">
        <v>430</v>
      </c>
      <c r="K3482" s="47">
        <v>18</v>
      </c>
      <c r="L3482" s="71"/>
      <c r="M3482" s="47">
        <v>75</v>
      </c>
      <c r="N3482" s="48">
        <f t="shared" si="325"/>
        <v>350</v>
      </c>
      <c r="O3482" s="48">
        <f t="shared" si="326"/>
        <v>62733.587156471069</v>
      </c>
      <c r="P3482" s="72">
        <f t="shared" si="327"/>
        <v>6273.3587156471076</v>
      </c>
      <c r="Q3482" s="73">
        <f t="shared" si="328"/>
        <v>10351.041880817726</v>
      </c>
      <c r="R3482" s="48">
        <f t="shared" si="329"/>
        <v>79357.987752935893</v>
      </c>
      <c r="S3482" s="74">
        <f t="shared" si="330"/>
        <v>66</v>
      </c>
      <c r="T3482" s="6"/>
      <c r="U3482" s="47" t="s">
        <v>432</v>
      </c>
      <c r="V3482" s="47">
        <v>1</v>
      </c>
      <c r="W3482" s="47">
        <v>1</v>
      </c>
      <c r="X3482" s="47">
        <v>1</v>
      </c>
      <c r="Y3482" s="47">
        <v>1</v>
      </c>
      <c r="Z3482" s="75">
        <v>42892.40693287037</v>
      </c>
      <c r="AA3482" s="6" t="s">
        <v>433</v>
      </c>
      <c r="AB3482" s="47"/>
      <c r="AC3482" s="47" t="s">
        <v>14812</v>
      </c>
      <c r="AD3482" s="47" t="s">
        <v>14818</v>
      </c>
      <c r="AE3482" s="47"/>
      <c r="AF3482" s="6" t="s">
        <v>14819</v>
      </c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</row>
    <row r="3483" spans="1:43" s="1" customFormat="1" ht="15.75" x14ac:dyDescent="0.25">
      <c r="A3483" s="47">
        <v>3488</v>
      </c>
      <c r="B3483" s="47" t="s">
        <v>14820</v>
      </c>
      <c r="C3483" s="47"/>
      <c r="D3483" s="69" t="s">
        <v>14710</v>
      </c>
      <c r="E3483" s="47">
        <v>2015</v>
      </c>
      <c r="F3483" s="69" t="s">
        <v>442</v>
      </c>
      <c r="G3483" s="69" t="s">
        <v>14756</v>
      </c>
      <c r="H3483" s="69" t="s">
        <v>2598</v>
      </c>
      <c r="I3483" s="70">
        <v>17.706042215621629</v>
      </c>
      <c r="J3483" s="47" t="s">
        <v>430</v>
      </c>
      <c r="K3483" s="47">
        <v>18</v>
      </c>
      <c r="L3483" s="71"/>
      <c r="M3483" s="47">
        <v>75</v>
      </c>
      <c r="N3483" s="48">
        <f t="shared" ref="N3483:N3546" si="331">IF(K3483=4,100,IF(K3483=6,140,IF(K3483=8,160,IF(K3483=10,180,IF(K3483=12,200,IF(K3483=14,225,IF(K3483=16,275,IF(K3483=18,350,0))))))))</f>
        <v>350</v>
      </c>
      <c r="O3483" s="48">
        <f t="shared" si="326"/>
        <v>6197.1147754675703</v>
      </c>
      <c r="P3483" s="72">
        <f t="shared" si="327"/>
        <v>619.71147754675712</v>
      </c>
      <c r="Q3483" s="73">
        <f t="shared" si="328"/>
        <v>1022.523937952149</v>
      </c>
      <c r="R3483" s="48">
        <f t="shared" si="329"/>
        <v>7839.3501909664765</v>
      </c>
      <c r="S3483" s="74">
        <f t="shared" si="330"/>
        <v>66</v>
      </c>
      <c r="T3483" s="6"/>
      <c r="U3483" s="47" t="s">
        <v>432</v>
      </c>
      <c r="V3483" s="47">
        <v>1</v>
      </c>
      <c r="W3483" s="47">
        <v>1</v>
      </c>
      <c r="X3483" s="47">
        <v>1</v>
      </c>
      <c r="Y3483" s="47">
        <v>1</v>
      </c>
      <c r="Z3483" s="75">
        <v>42892.407002314823</v>
      </c>
      <c r="AA3483" s="6" t="s">
        <v>433</v>
      </c>
      <c r="AB3483" s="47"/>
      <c r="AC3483" s="47" t="s">
        <v>14818</v>
      </c>
      <c r="AD3483" s="47" t="s">
        <v>14821</v>
      </c>
      <c r="AE3483" s="47"/>
      <c r="AF3483" s="6" t="s">
        <v>14822</v>
      </c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</row>
    <row r="3484" spans="1:43" s="1" customFormat="1" ht="15.75" x14ac:dyDescent="0.25">
      <c r="A3484" s="47">
        <v>3489</v>
      </c>
      <c r="B3484" s="47" t="s">
        <v>14823</v>
      </c>
      <c r="C3484" s="47"/>
      <c r="D3484" s="69" t="s">
        <v>14710</v>
      </c>
      <c r="E3484" s="47">
        <v>2015</v>
      </c>
      <c r="F3484" s="69" t="s">
        <v>442</v>
      </c>
      <c r="G3484" s="69" t="s">
        <v>14756</v>
      </c>
      <c r="H3484" s="69" t="s">
        <v>2598</v>
      </c>
      <c r="I3484" s="70">
        <v>3.424282691500788</v>
      </c>
      <c r="J3484" s="47" t="s">
        <v>430</v>
      </c>
      <c r="K3484" s="47">
        <v>16</v>
      </c>
      <c r="L3484" s="71"/>
      <c r="M3484" s="47">
        <v>75</v>
      </c>
      <c r="N3484" s="48">
        <f t="shared" si="331"/>
        <v>275</v>
      </c>
      <c r="O3484" s="48">
        <f t="shared" si="326"/>
        <v>941.67774016271676</v>
      </c>
      <c r="P3484" s="72">
        <f t="shared" si="327"/>
        <v>94.167774016271679</v>
      </c>
      <c r="Q3484" s="73">
        <f t="shared" si="328"/>
        <v>155.37682712684827</v>
      </c>
      <c r="R3484" s="48">
        <f t="shared" si="329"/>
        <v>1191.2223413058366</v>
      </c>
      <c r="S3484" s="74">
        <f t="shared" si="330"/>
        <v>66</v>
      </c>
      <c r="T3484" s="6"/>
      <c r="U3484" s="47" t="s">
        <v>432</v>
      </c>
      <c r="V3484" s="47">
        <v>1</v>
      </c>
      <c r="W3484" s="47">
        <v>1</v>
      </c>
      <c r="X3484" s="47">
        <v>1</v>
      </c>
      <c r="Y3484" s="47">
        <v>1</v>
      </c>
      <c r="Z3484" s="75">
        <v>42892.407974537047</v>
      </c>
      <c r="AA3484" s="6" t="s">
        <v>433</v>
      </c>
      <c r="AB3484" s="47"/>
      <c r="AC3484" s="47" t="s">
        <v>14821</v>
      </c>
      <c r="AD3484" s="47" t="s">
        <v>14824</v>
      </c>
      <c r="AE3484" s="47"/>
      <c r="AF3484" s="6" t="s">
        <v>14825</v>
      </c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</row>
    <row r="3485" spans="1:43" s="1" customFormat="1" ht="15.75" x14ac:dyDescent="0.25">
      <c r="A3485" s="47">
        <v>3490</v>
      </c>
      <c r="B3485" s="47" t="s">
        <v>14826</v>
      </c>
      <c r="C3485" s="47"/>
      <c r="D3485" s="69" t="s">
        <v>14710</v>
      </c>
      <c r="E3485" s="47">
        <v>2015</v>
      </c>
      <c r="F3485" s="69" t="s">
        <v>442</v>
      </c>
      <c r="G3485" s="69" t="s">
        <v>14756</v>
      </c>
      <c r="H3485" s="69" t="s">
        <v>2598</v>
      </c>
      <c r="I3485" s="70">
        <v>5.7647069340709596</v>
      </c>
      <c r="J3485" s="47" t="s">
        <v>430</v>
      </c>
      <c r="K3485" s="47">
        <v>16</v>
      </c>
      <c r="L3485" s="71"/>
      <c r="M3485" s="47">
        <v>75</v>
      </c>
      <c r="N3485" s="48">
        <f t="shared" si="331"/>
        <v>275</v>
      </c>
      <c r="O3485" s="48">
        <f t="shared" si="326"/>
        <v>1585.294406869514</v>
      </c>
      <c r="P3485" s="72">
        <f t="shared" si="327"/>
        <v>158.5294406869514</v>
      </c>
      <c r="Q3485" s="73">
        <f t="shared" si="328"/>
        <v>261.57357713346977</v>
      </c>
      <c r="R3485" s="48">
        <f t="shared" si="329"/>
        <v>2005.3974246899352</v>
      </c>
      <c r="S3485" s="74">
        <f t="shared" si="330"/>
        <v>66</v>
      </c>
      <c r="T3485" s="6"/>
      <c r="U3485" s="47" t="s">
        <v>432</v>
      </c>
      <c r="V3485" s="47">
        <v>1</v>
      </c>
      <c r="W3485" s="47">
        <v>1</v>
      </c>
      <c r="X3485" s="47">
        <v>1</v>
      </c>
      <c r="Y3485" s="47">
        <v>1</v>
      </c>
      <c r="Z3485" s="75">
        <v>42892.408090277779</v>
      </c>
      <c r="AA3485" s="6" t="s">
        <v>433</v>
      </c>
      <c r="AB3485" s="47"/>
      <c r="AC3485" s="47" t="s">
        <v>14824</v>
      </c>
      <c r="AD3485" s="47" t="s">
        <v>14827</v>
      </c>
      <c r="AE3485" s="47"/>
      <c r="AF3485" s="6" t="s">
        <v>14828</v>
      </c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</row>
    <row r="3486" spans="1:43" s="1" customFormat="1" ht="15.75" x14ac:dyDescent="0.25">
      <c r="A3486" s="47">
        <v>3491</v>
      </c>
      <c r="B3486" s="47" t="s">
        <v>14829</v>
      </c>
      <c r="C3486" s="47"/>
      <c r="D3486" s="69" t="s">
        <v>14710</v>
      </c>
      <c r="E3486" s="47">
        <v>2015</v>
      </c>
      <c r="F3486" s="69" t="s">
        <v>442</v>
      </c>
      <c r="G3486" s="69" t="s">
        <v>14756</v>
      </c>
      <c r="H3486" s="69" t="s">
        <v>2598</v>
      </c>
      <c r="I3486" s="70">
        <v>136.68519218312471</v>
      </c>
      <c r="J3486" s="47" t="s">
        <v>430</v>
      </c>
      <c r="K3486" s="47">
        <v>16</v>
      </c>
      <c r="L3486" s="71"/>
      <c r="M3486" s="47">
        <v>75</v>
      </c>
      <c r="N3486" s="48">
        <f t="shared" si="331"/>
        <v>275</v>
      </c>
      <c r="O3486" s="48">
        <f t="shared" si="326"/>
        <v>37588.427850359294</v>
      </c>
      <c r="P3486" s="72">
        <f t="shared" si="327"/>
        <v>3758.8427850359294</v>
      </c>
      <c r="Q3486" s="73">
        <f t="shared" si="328"/>
        <v>6202.0905953092833</v>
      </c>
      <c r="R3486" s="48">
        <f t="shared" si="329"/>
        <v>47549.361230704504</v>
      </c>
      <c r="S3486" s="74">
        <f t="shared" si="330"/>
        <v>66</v>
      </c>
      <c r="T3486" s="6"/>
      <c r="U3486" s="47" t="s">
        <v>432</v>
      </c>
      <c r="V3486" s="47">
        <v>1</v>
      </c>
      <c r="W3486" s="47">
        <v>1</v>
      </c>
      <c r="X3486" s="47">
        <v>1</v>
      </c>
      <c r="Y3486" s="47">
        <v>1</v>
      </c>
      <c r="Z3486" s="75">
        <v>42892.408437500002</v>
      </c>
      <c r="AA3486" s="6" t="s">
        <v>433</v>
      </c>
      <c r="AB3486" s="47"/>
      <c r="AC3486" s="47" t="s">
        <v>14827</v>
      </c>
      <c r="AD3486" s="47" t="s">
        <v>14830</v>
      </c>
      <c r="AE3486" s="47"/>
      <c r="AF3486" s="6" t="s">
        <v>14831</v>
      </c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</row>
    <row r="3487" spans="1:43" s="1" customFormat="1" ht="15.75" x14ac:dyDescent="0.25">
      <c r="A3487" s="47">
        <v>3492</v>
      </c>
      <c r="B3487" s="47" t="s">
        <v>14832</v>
      </c>
      <c r="C3487" s="47"/>
      <c r="D3487" s="69" t="s">
        <v>14710</v>
      </c>
      <c r="E3487" s="47">
        <v>2015</v>
      </c>
      <c r="F3487" s="69" t="s">
        <v>442</v>
      </c>
      <c r="G3487" s="69" t="s">
        <v>14756</v>
      </c>
      <c r="H3487" s="69" t="s">
        <v>2598</v>
      </c>
      <c r="I3487" s="70">
        <v>173.5145943086157</v>
      </c>
      <c r="J3487" s="47" t="s">
        <v>430</v>
      </c>
      <c r="K3487" s="47">
        <v>16</v>
      </c>
      <c r="L3487" s="71"/>
      <c r="M3487" s="47">
        <v>75</v>
      </c>
      <c r="N3487" s="48">
        <f t="shared" si="331"/>
        <v>275</v>
      </c>
      <c r="O3487" s="48">
        <f t="shared" si="326"/>
        <v>47716.513434869317</v>
      </c>
      <c r="P3487" s="72">
        <f t="shared" si="327"/>
        <v>4771.6513434869321</v>
      </c>
      <c r="Q3487" s="73">
        <f t="shared" si="328"/>
        <v>7873.224716753437</v>
      </c>
      <c r="R3487" s="48">
        <f t="shared" si="329"/>
        <v>60361.389495109688</v>
      </c>
      <c r="S3487" s="74">
        <f t="shared" si="330"/>
        <v>66</v>
      </c>
      <c r="T3487" s="6"/>
      <c r="U3487" s="47" t="s">
        <v>432</v>
      </c>
      <c r="V3487" s="47">
        <v>1</v>
      </c>
      <c r="W3487" s="47">
        <v>1</v>
      </c>
      <c r="X3487" s="47">
        <v>1</v>
      </c>
      <c r="Y3487" s="47">
        <v>1</v>
      </c>
      <c r="Z3487" s="75">
        <v>42892.409328703703</v>
      </c>
      <c r="AA3487" s="6" t="s">
        <v>433</v>
      </c>
      <c r="AB3487" s="47"/>
      <c r="AC3487" s="47" t="s">
        <v>14821</v>
      </c>
      <c r="AD3487" s="47" t="s">
        <v>14833</v>
      </c>
      <c r="AE3487" s="47"/>
      <c r="AF3487" s="6" t="s">
        <v>14834</v>
      </c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</row>
    <row r="3488" spans="1:43" s="1" customFormat="1" ht="15.75" x14ac:dyDescent="0.25">
      <c r="A3488" s="47">
        <v>3493</v>
      </c>
      <c r="B3488" s="47" t="s">
        <v>14835</v>
      </c>
      <c r="C3488" s="47"/>
      <c r="D3488" s="69" t="s">
        <v>14710</v>
      </c>
      <c r="E3488" s="47">
        <v>2015</v>
      </c>
      <c r="F3488" s="69" t="s">
        <v>442</v>
      </c>
      <c r="G3488" s="69" t="s">
        <v>14756</v>
      </c>
      <c r="H3488" s="69" t="s">
        <v>2598</v>
      </c>
      <c r="I3488" s="70">
        <v>10.795657856205951</v>
      </c>
      <c r="J3488" s="47" t="s">
        <v>430</v>
      </c>
      <c r="K3488" s="47">
        <v>8</v>
      </c>
      <c r="L3488" s="71"/>
      <c r="M3488" s="47">
        <v>75</v>
      </c>
      <c r="N3488" s="48">
        <f t="shared" si="331"/>
        <v>160</v>
      </c>
      <c r="O3488" s="48">
        <f t="shared" si="326"/>
        <v>1727.3052569929521</v>
      </c>
      <c r="P3488" s="72">
        <f t="shared" si="327"/>
        <v>172.73052569929521</v>
      </c>
      <c r="Q3488" s="73">
        <f t="shared" si="328"/>
        <v>285.00536740383706</v>
      </c>
      <c r="R3488" s="48">
        <f t="shared" si="329"/>
        <v>2185.0411500960845</v>
      </c>
      <c r="S3488" s="74">
        <f t="shared" si="330"/>
        <v>66</v>
      </c>
      <c r="T3488" s="6"/>
      <c r="U3488" s="47" t="s">
        <v>432</v>
      </c>
      <c r="V3488" s="47">
        <v>1</v>
      </c>
      <c r="W3488" s="47">
        <v>1</v>
      </c>
      <c r="X3488" s="47">
        <v>1</v>
      </c>
      <c r="Y3488" s="47">
        <v>1</v>
      </c>
      <c r="Z3488" s="75">
        <v>42892.410555555558</v>
      </c>
      <c r="AA3488" s="6" t="s">
        <v>433</v>
      </c>
      <c r="AB3488" s="47"/>
      <c r="AC3488" s="47" t="s">
        <v>14836</v>
      </c>
      <c r="AD3488" s="47" t="s">
        <v>14837</v>
      </c>
      <c r="AE3488" s="47"/>
      <c r="AF3488" s="6" t="s">
        <v>14838</v>
      </c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</row>
    <row r="3489" spans="1:43" s="1" customFormat="1" ht="15.75" x14ac:dyDescent="0.25">
      <c r="A3489" s="47">
        <v>3494</v>
      </c>
      <c r="B3489" s="47" t="s">
        <v>14839</v>
      </c>
      <c r="C3489" s="47"/>
      <c r="D3489" s="69" t="s">
        <v>14710</v>
      </c>
      <c r="E3489" s="47">
        <v>2015</v>
      </c>
      <c r="F3489" s="69" t="s">
        <v>442</v>
      </c>
      <c r="G3489" s="69" t="s">
        <v>14756</v>
      </c>
      <c r="H3489" s="69" t="s">
        <v>2598</v>
      </c>
      <c r="I3489" s="70">
        <v>72.161636582257657</v>
      </c>
      <c r="J3489" s="47" t="s">
        <v>430</v>
      </c>
      <c r="K3489" s="47">
        <v>8</v>
      </c>
      <c r="L3489" s="71"/>
      <c r="M3489" s="47">
        <v>75</v>
      </c>
      <c r="N3489" s="48">
        <f t="shared" si="331"/>
        <v>160</v>
      </c>
      <c r="O3489" s="48">
        <f t="shared" si="326"/>
        <v>11545.861853161225</v>
      </c>
      <c r="P3489" s="72">
        <f t="shared" si="327"/>
        <v>1154.5861853161225</v>
      </c>
      <c r="Q3489" s="73">
        <f t="shared" si="328"/>
        <v>1905.0672057716019</v>
      </c>
      <c r="R3489" s="48">
        <f t="shared" si="329"/>
        <v>14605.515244248949</v>
      </c>
      <c r="S3489" s="74">
        <f t="shared" si="330"/>
        <v>66</v>
      </c>
      <c r="T3489" s="6"/>
      <c r="U3489" s="47" t="s">
        <v>432</v>
      </c>
      <c r="V3489" s="47">
        <v>1</v>
      </c>
      <c r="W3489" s="47">
        <v>1</v>
      </c>
      <c r="X3489" s="47">
        <v>1</v>
      </c>
      <c r="Y3489" s="47">
        <v>1</v>
      </c>
      <c r="Z3489" s="75">
        <v>42892.410682870381</v>
      </c>
      <c r="AA3489" s="6" t="s">
        <v>433</v>
      </c>
      <c r="AB3489" s="47"/>
      <c r="AC3489" s="47" t="s">
        <v>14837</v>
      </c>
      <c r="AD3489" s="47" t="s">
        <v>14840</v>
      </c>
      <c r="AE3489" s="47"/>
      <c r="AF3489" s="6" t="s">
        <v>14841</v>
      </c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</row>
    <row r="3490" spans="1:43" s="1" customFormat="1" ht="15.75" x14ac:dyDescent="0.25">
      <c r="A3490" s="47">
        <v>3495</v>
      </c>
      <c r="B3490" s="47" t="s">
        <v>14842</v>
      </c>
      <c r="C3490" s="47"/>
      <c r="D3490" s="69" t="s">
        <v>14710</v>
      </c>
      <c r="E3490" s="47">
        <v>2015</v>
      </c>
      <c r="F3490" s="69" t="s">
        <v>442</v>
      </c>
      <c r="G3490" s="69" t="s">
        <v>14756</v>
      </c>
      <c r="H3490" s="69" t="s">
        <v>2598</v>
      </c>
      <c r="I3490" s="70">
        <v>6.3940346438247886</v>
      </c>
      <c r="J3490" s="47" t="s">
        <v>430</v>
      </c>
      <c r="K3490" s="47">
        <v>8</v>
      </c>
      <c r="L3490" s="71"/>
      <c r="M3490" s="47">
        <v>75</v>
      </c>
      <c r="N3490" s="48">
        <f t="shared" si="331"/>
        <v>160</v>
      </c>
      <c r="O3490" s="48">
        <f t="shared" si="326"/>
        <v>1023.0455430119662</v>
      </c>
      <c r="P3490" s="72">
        <f t="shared" si="327"/>
        <v>102.30455430119662</v>
      </c>
      <c r="Q3490" s="73">
        <f t="shared" si="328"/>
        <v>168.80251459697439</v>
      </c>
      <c r="R3490" s="48">
        <f t="shared" si="329"/>
        <v>1294.152611910137</v>
      </c>
      <c r="S3490" s="74">
        <f t="shared" si="330"/>
        <v>66</v>
      </c>
      <c r="T3490" s="6"/>
      <c r="U3490" s="47" t="s">
        <v>432</v>
      </c>
      <c r="V3490" s="47">
        <v>1</v>
      </c>
      <c r="W3490" s="47">
        <v>1</v>
      </c>
      <c r="X3490" s="47">
        <v>1</v>
      </c>
      <c r="Y3490" s="47">
        <v>1</v>
      </c>
      <c r="Z3490" s="75">
        <v>42892.410717592589</v>
      </c>
      <c r="AA3490" s="6" t="s">
        <v>433</v>
      </c>
      <c r="AB3490" s="47"/>
      <c r="AC3490" s="47"/>
      <c r="AD3490" s="47" t="s">
        <v>14843</v>
      </c>
      <c r="AE3490" s="47"/>
      <c r="AF3490" s="6" t="s">
        <v>14844</v>
      </c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</row>
    <row r="3491" spans="1:43" s="1" customFormat="1" ht="15.75" x14ac:dyDescent="0.25">
      <c r="A3491" s="47">
        <v>3496</v>
      </c>
      <c r="B3491" s="47" t="s">
        <v>14845</v>
      </c>
      <c r="C3491" s="47"/>
      <c r="D3491" s="69" t="s">
        <v>14710</v>
      </c>
      <c r="E3491" s="47">
        <v>2015</v>
      </c>
      <c r="F3491" s="69" t="s">
        <v>442</v>
      </c>
      <c r="G3491" s="69" t="s">
        <v>14756</v>
      </c>
      <c r="H3491" s="69" t="s">
        <v>2598</v>
      </c>
      <c r="I3491" s="70">
        <v>4.9718951711279313</v>
      </c>
      <c r="J3491" s="47" t="s">
        <v>430</v>
      </c>
      <c r="K3491" s="47">
        <v>16</v>
      </c>
      <c r="L3491" s="71"/>
      <c r="M3491" s="47">
        <v>75</v>
      </c>
      <c r="N3491" s="48">
        <f t="shared" si="331"/>
        <v>275</v>
      </c>
      <c r="O3491" s="48">
        <f t="shared" si="326"/>
        <v>1367.271172060181</v>
      </c>
      <c r="P3491" s="72">
        <f t="shared" si="327"/>
        <v>136.72711720601811</v>
      </c>
      <c r="Q3491" s="73">
        <f t="shared" si="328"/>
        <v>225.59974338992987</v>
      </c>
      <c r="R3491" s="48">
        <f t="shared" si="329"/>
        <v>1729.5980326561291</v>
      </c>
      <c r="S3491" s="74">
        <f t="shared" si="330"/>
        <v>66</v>
      </c>
      <c r="T3491" s="6"/>
      <c r="U3491" s="47" t="s">
        <v>432</v>
      </c>
      <c r="V3491" s="47">
        <v>1</v>
      </c>
      <c r="W3491" s="47">
        <v>1</v>
      </c>
      <c r="X3491" s="47">
        <v>1</v>
      </c>
      <c r="Y3491" s="47">
        <v>1</v>
      </c>
      <c r="Z3491" s="75">
        <v>42892.411874999998</v>
      </c>
      <c r="AA3491" s="6" t="s">
        <v>433</v>
      </c>
      <c r="AB3491" s="47"/>
      <c r="AC3491" s="47" t="s">
        <v>14843</v>
      </c>
      <c r="AD3491" s="47" t="s">
        <v>14846</v>
      </c>
      <c r="AE3491" s="47"/>
      <c r="AF3491" s="6" t="s">
        <v>14847</v>
      </c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</row>
    <row r="3492" spans="1:43" s="1" customFormat="1" ht="15.75" x14ac:dyDescent="0.25">
      <c r="A3492" s="47">
        <v>3497</v>
      </c>
      <c r="B3492" s="47" t="s">
        <v>14848</v>
      </c>
      <c r="C3492" s="47"/>
      <c r="D3492" s="69" t="s">
        <v>14710</v>
      </c>
      <c r="E3492" s="47">
        <v>2015</v>
      </c>
      <c r="F3492" s="69" t="s">
        <v>442</v>
      </c>
      <c r="G3492" s="69" t="s">
        <v>14756</v>
      </c>
      <c r="H3492" s="69" t="s">
        <v>2598</v>
      </c>
      <c r="I3492" s="70">
        <v>203.03365296947959</v>
      </c>
      <c r="J3492" s="47" t="s">
        <v>430</v>
      </c>
      <c r="K3492" s="47">
        <v>16</v>
      </c>
      <c r="L3492" s="71"/>
      <c r="M3492" s="47">
        <v>75</v>
      </c>
      <c r="N3492" s="48">
        <f t="shared" si="331"/>
        <v>275</v>
      </c>
      <c r="O3492" s="48">
        <f t="shared" si="326"/>
        <v>55834.254566606891</v>
      </c>
      <c r="P3492" s="72">
        <f t="shared" si="327"/>
        <v>5583.4254566606896</v>
      </c>
      <c r="Q3492" s="73">
        <f t="shared" si="328"/>
        <v>9212.6520034901368</v>
      </c>
      <c r="R3492" s="48">
        <f t="shared" si="329"/>
        <v>70630.332026757722</v>
      </c>
      <c r="S3492" s="74">
        <f t="shared" si="330"/>
        <v>66</v>
      </c>
      <c r="T3492" s="6"/>
      <c r="U3492" s="47" t="s">
        <v>432</v>
      </c>
      <c r="V3492" s="47">
        <v>1</v>
      </c>
      <c r="W3492" s="47">
        <v>1</v>
      </c>
      <c r="X3492" s="47">
        <v>1</v>
      </c>
      <c r="Y3492" s="47">
        <v>1</v>
      </c>
      <c r="Z3492" s="75">
        <v>42892.412037037036</v>
      </c>
      <c r="AA3492" s="6" t="s">
        <v>433</v>
      </c>
      <c r="AB3492" s="47"/>
      <c r="AC3492" s="47" t="s">
        <v>14846</v>
      </c>
      <c r="AD3492" s="47" t="s">
        <v>14833</v>
      </c>
      <c r="AE3492" s="47"/>
      <c r="AF3492" s="6" t="s">
        <v>14849</v>
      </c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</row>
    <row r="3493" spans="1:43" s="1" customFormat="1" ht="15.75" x14ac:dyDescent="0.25">
      <c r="A3493" s="47">
        <v>3498</v>
      </c>
      <c r="B3493" s="47" t="s">
        <v>14850</v>
      </c>
      <c r="C3493" s="47"/>
      <c r="D3493" s="69" t="s">
        <v>14710</v>
      </c>
      <c r="E3493" s="47">
        <v>2015</v>
      </c>
      <c r="F3493" s="69" t="s">
        <v>442</v>
      </c>
      <c r="G3493" s="69" t="s">
        <v>14756</v>
      </c>
      <c r="H3493" s="69" t="s">
        <v>2598</v>
      </c>
      <c r="I3493" s="70">
        <v>14.061198310343009</v>
      </c>
      <c r="J3493" s="47" t="s">
        <v>430</v>
      </c>
      <c r="K3493" s="47">
        <v>8</v>
      </c>
      <c r="L3493" s="71"/>
      <c r="M3493" s="47">
        <v>75</v>
      </c>
      <c r="N3493" s="48">
        <f t="shared" si="331"/>
        <v>160</v>
      </c>
      <c r="O3493" s="48">
        <f t="shared" si="326"/>
        <v>2249.7917296548812</v>
      </c>
      <c r="P3493" s="72">
        <f t="shared" si="327"/>
        <v>224.97917296548815</v>
      </c>
      <c r="Q3493" s="73">
        <f t="shared" si="328"/>
        <v>371.21563539305538</v>
      </c>
      <c r="R3493" s="48">
        <f t="shared" si="329"/>
        <v>2845.9865380134247</v>
      </c>
      <c r="S3493" s="74">
        <f t="shared" si="330"/>
        <v>66</v>
      </c>
      <c r="T3493" s="6"/>
      <c r="U3493" s="47" t="s">
        <v>432</v>
      </c>
      <c r="V3493" s="47">
        <v>1</v>
      </c>
      <c r="W3493" s="47">
        <v>1</v>
      </c>
      <c r="X3493" s="47">
        <v>1</v>
      </c>
      <c r="Y3493" s="47">
        <v>1</v>
      </c>
      <c r="Z3493" s="75">
        <v>42892.413993055547</v>
      </c>
      <c r="AA3493" s="6" t="s">
        <v>433</v>
      </c>
      <c r="AB3493" s="47"/>
      <c r="AC3493" s="47" t="s">
        <v>14851</v>
      </c>
      <c r="AD3493" s="47" t="s">
        <v>14852</v>
      </c>
      <c r="AE3493" s="47"/>
      <c r="AF3493" s="6" t="s">
        <v>14853</v>
      </c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</row>
    <row r="3494" spans="1:43" s="1" customFormat="1" ht="15.75" x14ac:dyDescent="0.25">
      <c r="A3494" s="47">
        <v>3499</v>
      </c>
      <c r="B3494" s="47" t="s">
        <v>14854</v>
      </c>
      <c r="C3494" s="47"/>
      <c r="D3494" s="69" t="s">
        <v>14710</v>
      </c>
      <c r="E3494" s="47">
        <v>2015</v>
      </c>
      <c r="F3494" s="69" t="s">
        <v>442</v>
      </c>
      <c r="G3494" s="69" t="s">
        <v>14756</v>
      </c>
      <c r="H3494" s="69" t="s">
        <v>2598</v>
      </c>
      <c r="I3494" s="70">
        <v>70.191564467713732</v>
      </c>
      <c r="J3494" s="47" t="s">
        <v>430</v>
      </c>
      <c r="K3494" s="47">
        <v>8</v>
      </c>
      <c r="L3494" s="71"/>
      <c r="M3494" s="47">
        <v>75</v>
      </c>
      <c r="N3494" s="48">
        <f t="shared" si="331"/>
        <v>160</v>
      </c>
      <c r="O3494" s="48">
        <f t="shared" si="326"/>
        <v>11230.650314834198</v>
      </c>
      <c r="P3494" s="72">
        <f t="shared" si="327"/>
        <v>1123.0650314834199</v>
      </c>
      <c r="Q3494" s="73">
        <f t="shared" si="328"/>
        <v>1853.0573019476426</v>
      </c>
      <c r="R3494" s="48">
        <f t="shared" si="329"/>
        <v>14206.772648265262</v>
      </c>
      <c r="S3494" s="74">
        <f t="shared" si="330"/>
        <v>66</v>
      </c>
      <c r="T3494" s="6"/>
      <c r="U3494" s="47" t="s">
        <v>432</v>
      </c>
      <c r="V3494" s="47">
        <v>1</v>
      </c>
      <c r="W3494" s="47">
        <v>1</v>
      </c>
      <c r="X3494" s="47">
        <v>1</v>
      </c>
      <c r="Y3494" s="47">
        <v>1</v>
      </c>
      <c r="Z3494" s="75">
        <v>42892.414108796307</v>
      </c>
      <c r="AA3494" s="6" t="s">
        <v>433</v>
      </c>
      <c r="AB3494" s="47"/>
      <c r="AC3494" s="47" t="s">
        <v>14852</v>
      </c>
      <c r="AD3494" s="47" t="s">
        <v>14855</v>
      </c>
      <c r="AE3494" s="47"/>
      <c r="AF3494" s="6" t="s">
        <v>14856</v>
      </c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</row>
    <row r="3495" spans="1:43" s="1" customFormat="1" ht="15.75" x14ac:dyDescent="0.25">
      <c r="A3495" s="47">
        <v>3500</v>
      </c>
      <c r="B3495" s="47" t="s">
        <v>14857</v>
      </c>
      <c r="C3495" s="47"/>
      <c r="D3495" s="69" t="s">
        <v>14710</v>
      </c>
      <c r="E3495" s="47">
        <v>2015</v>
      </c>
      <c r="F3495" s="69" t="s">
        <v>442</v>
      </c>
      <c r="G3495" s="69" t="s">
        <v>14756</v>
      </c>
      <c r="H3495" s="69" t="s">
        <v>2598</v>
      </c>
      <c r="I3495" s="70">
        <v>5.2512950911090748</v>
      </c>
      <c r="J3495" s="47" t="s">
        <v>430</v>
      </c>
      <c r="K3495" s="47">
        <v>8</v>
      </c>
      <c r="L3495" s="71"/>
      <c r="M3495" s="47">
        <v>75</v>
      </c>
      <c r="N3495" s="48">
        <f t="shared" si="331"/>
        <v>160</v>
      </c>
      <c r="O3495" s="48">
        <f t="shared" si="326"/>
        <v>840.20721457745196</v>
      </c>
      <c r="P3495" s="72">
        <f t="shared" si="327"/>
        <v>84.020721457745196</v>
      </c>
      <c r="Q3495" s="73">
        <f t="shared" si="328"/>
        <v>138.63419040527958</v>
      </c>
      <c r="R3495" s="48">
        <f t="shared" si="329"/>
        <v>1062.8621264404769</v>
      </c>
      <c r="S3495" s="74">
        <f t="shared" si="330"/>
        <v>66</v>
      </c>
      <c r="T3495" s="6"/>
      <c r="U3495" s="47" t="s">
        <v>432</v>
      </c>
      <c r="V3495" s="47">
        <v>1</v>
      </c>
      <c r="W3495" s="47">
        <v>1</v>
      </c>
      <c r="X3495" s="47">
        <v>1</v>
      </c>
      <c r="Y3495" s="47">
        <v>1</v>
      </c>
      <c r="Z3495" s="75">
        <v>42892.414155092592</v>
      </c>
      <c r="AA3495" s="6" t="s">
        <v>433</v>
      </c>
      <c r="AB3495" s="47"/>
      <c r="AC3495" s="47" t="s">
        <v>14855</v>
      </c>
      <c r="AD3495" s="47" t="s">
        <v>14858</v>
      </c>
      <c r="AE3495" s="47"/>
      <c r="AF3495" s="6" t="s">
        <v>14859</v>
      </c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</row>
    <row r="3496" spans="1:43" s="1" customFormat="1" ht="15.75" x14ac:dyDescent="0.25">
      <c r="A3496" s="47">
        <v>3501</v>
      </c>
      <c r="B3496" s="47" t="s">
        <v>14860</v>
      </c>
      <c r="C3496" s="47"/>
      <c r="D3496" s="69" t="s">
        <v>14710</v>
      </c>
      <c r="E3496" s="47">
        <v>2015</v>
      </c>
      <c r="F3496" s="69" t="s">
        <v>442</v>
      </c>
      <c r="G3496" s="69" t="s">
        <v>14756</v>
      </c>
      <c r="H3496" s="69" t="s">
        <v>2598</v>
      </c>
      <c r="I3496" s="70">
        <v>371.29195510156671</v>
      </c>
      <c r="J3496" s="47" t="s">
        <v>430</v>
      </c>
      <c r="K3496" s="47">
        <v>16</v>
      </c>
      <c r="L3496" s="71"/>
      <c r="M3496" s="47">
        <v>75</v>
      </c>
      <c r="N3496" s="48">
        <f t="shared" si="331"/>
        <v>275</v>
      </c>
      <c r="O3496" s="48">
        <f t="shared" si="326"/>
        <v>102105.28765293084</v>
      </c>
      <c r="P3496" s="72">
        <f t="shared" si="327"/>
        <v>10210.528765293086</v>
      </c>
      <c r="Q3496" s="73">
        <f t="shared" si="328"/>
        <v>16847.372462733587</v>
      </c>
      <c r="R3496" s="48">
        <f t="shared" si="329"/>
        <v>129163.18888095752</v>
      </c>
      <c r="S3496" s="74">
        <f t="shared" si="330"/>
        <v>66</v>
      </c>
      <c r="T3496" s="6"/>
      <c r="U3496" s="47" t="s">
        <v>432</v>
      </c>
      <c r="V3496" s="47">
        <v>1</v>
      </c>
      <c r="W3496" s="47">
        <v>1</v>
      </c>
      <c r="X3496" s="47">
        <v>1</v>
      </c>
      <c r="Y3496" s="47">
        <v>1</v>
      </c>
      <c r="Z3496" s="75">
        <v>42892.414409722223</v>
      </c>
      <c r="AA3496" s="6" t="s">
        <v>433</v>
      </c>
      <c r="AB3496" s="47"/>
      <c r="AC3496" s="47" t="s">
        <v>14858</v>
      </c>
      <c r="AD3496" s="47" t="s">
        <v>14843</v>
      </c>
      <c r="AE3496" s="47"/>
      <c r="AF3496" s="6" t="s">
        <v>14861</v>
      </c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</row>
    <row r="3497" spans="1:43" s="1" customFormat="1" ht="15.75" x14ac:dyDescent="0.25">
      <c r="A3497" s="47">
        <v>3502</v>
      </c>
      <c r="B3497" s="47" t="s">
        <v>14862</v>
      </c>
      <c r="C3497" s="47"/>
      <c r="D3497" s="69" t="s">
        <v>14710</v>
      </c>
      <c r="E3497" s="47">
        <v>2015</v>
      </c>
      <c r="F3497" s="69" t="s">
        <v>442</v>
      </c>
      <c r="G3497" s="69" t="s">
        <v>14756</v>
      </c>
      <c r="H3497" s="69" t="s">
        <v>2598</v>
      </c>
      <c r="I3497" s="70">
        <v>197.9521795117106</v>
      </c>
      <c r="J3497" s="47" t="s">
        <v>430</v>
      </c>
      <c r="K3497" s="47">
        <v>16</v>
      </c>
      <c r="L3497" s="71"/>
      <c r="M3497" s="47">
        <v>75</v>
      </c>
      <c r="N3497" s="48">
        <f t="shared" si="331"/>
        <v>275</v>
      </c>
      <c r="O3497" s="48">
        <f t="shared" si="326"/>
        <v>54436.849365720416</v>
      </c>
      <c r="P3497" s="72">
        <f t="shared" si="327"/>
        <v>5443.6849365720418</v>
      </c>
      <c r="Q3497" s="73">
        <f t="shared" si="328"/>
        <v>8982.0801453438689</v>
      </c>
      <c r="R3497" s="48">
        <f t="shared" si="329"/>
        <v>68862.614447636326</v>
      </c>
      <c r="S3497" s="74">
        <f t="shared" si="330"/>
        <v>66</v>
      </c>
      <c r="T3497" s="6"/>
      <c r="U3497" s="47" t="s">
        <v>432</v>
      </c>
      <c r="V3497" s="47">
        <v>1</v>
      </c>
      <c r="W3497" s="47">
        <v>1</v>
      </c>
      <c r="X3497" s="47">
        <v>1</v>
      </c>
      <c r="Y3497" s="47">
        <v>1</v>
      </c>
      <c r="Z3497" s="75">
        <v>42892.415868055563</v>
      </c>
      <c r="AA3497" s="6" t="s">
        <v>433</v>
      </c>
      <c r="AB3497" s="47"/>
      <c r="AC3497" s="47" t="s">
        <v>13958</v>
      </c>
      <c r="AD3497" s="47" t="s">
        <v>14863</v>
      </c>
      <c r="AE3497" s="47"/>
      <c r="AF3497" s="6" t="s">
        <v>14864</v>
      </c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</row>
    <row r="3498" spans="1:43" s="1" customFormat="1" ht="15.75" x14ac:dyDescent="0.25">
      <c r="A3498" s="47">
        <v>3503</v>
      </c>
      <c r="B3498" s="47" t="s">
        <v>14865</v>
      </c>
      <c r="C3498" s="47"/>
      <c r="D3498" s="69" t="s">
        <v>14710</v>
      </c>
      <c r="E3498" s="47">
        <v>2015</v>
      </c>
      <c r="F3498" s="69" t="s">
        <v>442</v>
      </c>
      <c r="G3498" s="69" t="s">
        <v>14756</v>
      </c>
      <c r="H3498" s="69" t="s">
        <v>2598</v>
      </c>
      <c r="I3498" s="70">
        <v>158.60934890566571</v>
      </c>
      <c r="J3498" s="47" t="s">
        <v>430</v>
      </c>
      <c r="K3498" s="47">
        <v>16</v>
      </c>
      <c r="L3498" s="71"/>
      <c r="M3498" s="47">
        <v>75</v>
      </c>
      <c r="N3498" s="48">
        <f t="shared" si="331"/>
        <v>275</v>
      </c>
      <c r="O3498" s="48">
        <f t="shared" si="326"/>
        <v>43617.57094905807</v>
      </c>
      <c r="P3498" s="72">
        <f t="shared" si="327"/>
        <v>4361.7570949058072</v>
      </c>
      <c r="Q3498" s="73">
        <f t="shared" si="328"/>
        <v>7196.8992065945813</v>
      </c>
      <c r="R3498" s="48">
        <f t="shared" si="329"/>
        <v>55176.227250558455</v>
      </c>
      <c r="S3498" s="74">
        <f t="shared" si="330"/>
        <v>66</v>
      </c>
      <c r="T3498" s="6"/>
      <c r="U3498" s="47" t="s">
        <v>432</v>
      </c>
      <c r="V3498" s="47">
        <v>1</v>
      </c>
      <c r="W3498" s="47">
        <v>1</v>
      </c>
      <c r="X3498" s="47">
        <v>1</v>
      </c>
      <c r="Y3498" s="47">
        <v>1</v>
      </c>
      <c r="Z3498" s="75">
        <v>42892.415983796287</v>
      </c>
      <c r="AA3498" s="6" t="s">
        <v>433</v>
      </c>
      <c r="AB3498" s="47"/>
      <c r="AC3498" s="47" t="s">
        <v>14863</v>
      </c>
      <c r="AD3498" s="47" t="s">
        <v>14866</v>
      </c>
      <c r="AE3498" s="47"/>
      <c r="AF3498" s="6" t="s">
        <v>14867</v>
      </c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</row>
    <row r="3499" spans="1:43" s="1" customFormat="1" ht="15.75" x14ac:dyDescent="0.25">
      <c r="A3499" s="47">
        <v>3504</v>
      </c>
      <c r="B3499" s="47" t="s">
        <v>14868</v>
      </c>
      <c r="C3499" s="47"/>
      <c r="D3499" s="69" t="s">
        <v>14710</v>
      </c>
      <c r="E3499" s="47">
        <v>2015</v>
      </c>
      <c r="F3499" s="69" t="s">
        <v>442</v>
      </c>
      <c r="G3499" s="69" t="s">
        <v>14756</v>
      </c>
      <c r="H3499" s="69" t="s">
        <v>2598</v>
      </c>
      <c r="I3499" s="70">
        <v>156.99203167449539</v>
      </c>
      <c r="J3499" s="47" t="s">
        <v>430</v>
      </c>
      <c r="K3499" s="47">
        <v>16</v>
      </c>
      <c r="L3499" s="71"/>
      <c r="M3499" s="47">
        <v>75</v>
      </c>
      <c r="N3499" s="48">
        <f t="shared" si="331"/>
        <v>275</v>
      </c>
      <c r="O3499" s="48">
        <f t="shared" si="326"/>
        <v>43172.808710486235</v>
      </c>
      <c r="P3499" s="72">
        <f t="shared" si="327"/>
        <v>4317.2808710486233</v>
      </c>
      <c r="Q3499" s="73">
        <f t="shared" si="328"/>
        <v>7123.5134372302282</v>
      </c>
      <c r="R3499" s="48">
        <f t="shared" si="329"/>
        <v>54613.603018765083</v>
      </c>
      <c r="S3499" s="74">
        <f t="shared" si="330"/>
        <v>66</v>
      </c>
      <c r="T3499" s="6"/>
      <c r="U3499" s="47" t="s">
        <v>432</v>
      </c>
      <c r="V3499" s="47">
        <v>1</v>
      </c>
      <c r="W3499" s="47">
        <v>1</v>
      </c>
      <c r="X3499" s="47">
        <v>1</v>
      </c>
      <c r="Y3499" s="47">
        <v>1</v>
      </c>
      <c r="Z3499" s="75">
        <v>42892.416099537048</v>
      </c>
      <c r="AA3499" s="6" t="s">
        <v>433</v>
      </c>
      <c r="AB3499" s="47"/>
      <c r="AC3499" s="47" t="s">
        <v>14866</v>
      </c>
      <c r="AD3499" s="47" t="s">
        <v>14869</v>
      </c>
      <c r="AE3499" s="47"/>
      <c r="AF3499" s="6" t="s">
        <v>14870</v>
      </c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</row>
    <row r="3500" spans="1:43" s="1" customFormat="1" ht="15.75" x14ac:dyDescent="0.25">
      <c r="A3500" s="47">
        <v>3505</v>
      </c>
      <c r="B3500" s="47" t="s">
        <v>14871</v>
      </c>
      <c r="C3500" s="47"/>
      <c r="D3500" s="69" t="s">
        <v>14710</v>
      </c>
      <c r="E3500" s="47">
        <v>2015</v>
      </c>
      <c r="F3500" s="69" t="s">
        <v>442</v>
      </c>
      <c r="G3500" s="69" t="s">
        <v>14756</v>
      </c>
      <c r="H3500" s="69" t="s">
        <v>2598</v>
      </c>
      <c r="I3500" s="70">
        <v>209.93573602692709</v>
      </c>
      <c r="J3500" s="47" t="s">
        <v>430</v>
      </c>
      <c r="K3500" s="47">
        <v>16</v>
      </c>
      <c r="L3500" s="71"/>
      <c r="M3500" s="47">
        <v>75</v>
      </c>
      <c r="N3500" s="48">
        <f t="shared" si="331"/>
        <v>275</v>
      </c>
      <c r="O3500" s="48">
        <f t="shared" si="326"/>
        <v>57732.327407404948</v>
      </c>
      <c r="P3500" s="72">
        <f t="shared" si="327"/>
        <v>5773.2327407404955</v>
      </c>
      <c r="Q3500" s="73">
        <f t="shared" si="328"/>
        <v>9525.8340222218158</v>
      </c>
      <c r="R3500" s="48">
        <f t="shared" si="329"/>
        <v>73031.394170367261</v>
      </c>
      <c r="S3500" s="74">
        <f t="shared" si="330"/>
        <v>66</v>
      </c>
      <c r="T3500" s="6"/>
      <c r="U3500" s="47" t="s">
        <v>432</v>
      </c>
      <c r="V3500" s="47">
        <v>1</v>
      </c>
      <c r="W3500" s="47">
        <v>1</v>
      </c>
      <c r="X3500" s="47">
        <v>1</v>
      </c>
      <c r="Y3500" s="47">
        <v>1</v>
      </c>
      <c r="Z3500" s="75">
        <v>42892.416238425933</v>
      </c>
      <c r="AA3500" s="6" t="s">
        <v>433</v>
      </c>
      <c r="AB3500" s="47"/>
      <c r="AC3500" s="47" t="s">
        <v>14869</v>
      </c>
      <c r="AD3500" s="47" t="s">
        <v>14858</v>
      </c>
      <c r="AE3500" s="47"/>
      <c r="AF3500" s="6" t="s">
        <v>14872</v>
      </c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</row>
    <row r="3501" spans="1:43" s="1" customFormat="1" ht="15.75" x14ac:dyDescent="0.25">
      <c r="A3501" s="47">
        <v>3506</v>
      </c>
      <c r="B3501" s="47" t="s">
        <v>14873</v>
      </c>
      <c r="C3501" s="47" t="s">
        <v>14874</v>
      </c>
      <c r="D3501" s="69"/>
      <c r="E3501" s="47"/>
      <c r="F3501" s="69" t="s">
        <v>14756</v>
      </c>
      <c r="G3501" s="69" t="s">
        <v>562</v>
      </c>
      <c r="H3501" s="69" t="s">
        <v>442</v>
      </c>
      <c r="I3501" s="70">
        <v>24.373165954125412</v>
      </c>
      <c r="J3501" s="47" t="s">
        <v>430</v>
      </c>
      <c r="K3501" s="47">
        <v>8</v>
      </c>
      <c r="L3501" s="71"/>
      <c r="M3501" s="47">
        <v>75</v>
      </c>
      <c r="N3501" s="48">
        <f t="shared" si="331"/>
        <v>160</v>
      </c>
      <c r="O3501" s="48">
        <f t="shared" si="326"/>
        <v>3899.7065526600659</v>
      </c>
      <c r="P3501" s="72">
        <f t="shared" si="327"/>
        <v>389.97065526600659</v>
      </c>
      <c r="Q3501" s="73">
        <f t="shared" si="328"/>
        <v>643.45158118891084</v>
      </c>
      <c r="R3501" s="48">
        <f t="shared" si="329"/>
        <v>4933.1287891149832</v>
      </c>
      <c r="S3501" s="74">
        <f t="shared" si="330"/>
        <v>-1949</v>
      </c>
      <c r="T3501" s="6"/>
      <c r="U3501" s="47" t="s">
        <v>432</v>
      </c>
      <c r="V3501" s="47">
        <v>1</v>
      </c>
      <c r="W3501" s="47">
        <v>1</v>
      </c>
      <c r="X3501" s="47">
        <v>1</v>
      </c>
      <c r="Y3501" s="47">
        <v>1</v>
      </c>
      <c r="Z3501" s="75">
        <v>42895.471134259264</v>
      </c>
      <c r="AA3501" s="6" t="s">
        <v>14875</v>
      </c>
      <c r="AB3501" s="47"/>
      <c r="AC3501" s="47" t="s">
        <v>14757</v>
      </c>
      <c r="AD3501" s="47" t="s">
        <v>14753</v>
      </c>
      <c r="AE3501" s="47"/>
      <c r="AF3501" s="6" t="s">
        <v>14876</v>
      </c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</row>
    <row r="3502" spans="1:43" s="1" customFormat="1" ht="31.5" x14ac:dyDescent="0.25">
      <c r="A3502" s="47">
        <v>3507</v>
      </c>
      <c r="B3502" s="47" t="s">
        <v>14877</v>
      </c>
      <c r="C3502" s="47" t="s">
        <v>4524</v>
      </c>
      <c r="D3502" s="69" t="s">
        <v>5609</v>
      </c>
      <c r="E3502" s="47">
        <v>2002</v>
      </c>
      <c r="F3502" s="69" t="s">
        <v>904</v>
      </c>
      <c r="G3502" s="69" t="s">
        <v>5610</v>
      </c>
      <c r="H3502" s="69" t="s">
        <v>1677</v>
      </c>
      <c r="I3502" s="70">
        <v>141.6345488250688</v>
      </c>
      <c r="J3502" s="47" t="s">
        <v>430</v>
      </c>
      <c r="K3502" s="47">
        <v>10</v>
      </c>
      <c r="L3502" s="71"/>
      <c r="M3502" s="47">
        <v>75</v>
      </c>
      <c r="N3502" s="48">
        <f t="shared" si="331"/>
        <v>180</v>
      </c>
      <c r="O3502" s="48">
        <f t="shared" si="326"/>
        <v>25494.218788512386</v>
      </c>
      <c r="P3502" s="72">
        <f t="shared" si="327"/>
        <v>2549.4218788512389</v>
      </c>
      <c r="Q3502" s="73">
        <f t="shared" si="328"/>
        <v>4206.5461001045433</v>
      </c>
      <c r="R3502" s="48">
        <f t="shared" si="329"/>
        <v>32250.186767468167</v>
      </c>
      <c r="S3502" s="74">
        <f t="shared" si="330"/>
        <v>53</v>
      </c>
      <c r="T3502" s="6" t="s">
        <v>431</v>
      </c>
      <c r="U3502" s="47" t="s">
        <v>432</v>
      </c>
      <c r="V3502" s="47">
        <v>1</v>
      </c>
      <c r="W3502" s="47">
        <v>1</v>
      </c>
      <c r="X3502" s="47">
        <v>1</v>
      </c>
      <c r="Y3502" s="47">
        <v>1</v>
      </c>
      <c r="Z3502" s="75">
        <v>42901.397083333337</v>
      </c>
      <c r="AA3502" s="6" t="s">
        <v>433</v>
      </c>
      <c r="AB3502" s="47" t="s">
        <v>5611</v>
      </c>
      <c r="AC3502" s="47" t="s">
        <v>14878</v>
      </c>
      <c r="AD3502" s="47"/>
      <c r="AE3502" s="47" t="s">
        <v>14879</v>
      </c>
      <c r="AF3502" s="6" t="s">
        <v>14880</v>
      </c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</row>
    <row r="3503" spans="1:43" s="1" customFormat="1" ht="31.5" x14ac:dyDescent="0.25">
      <c r="A3503" s="47">
        <v>3508</v>
      </c>
      <c r="B3503" s="47" t="s">
        <v>14881</v>
      </c>
      <c r="C3503" s="47" t="s">
        <v>4524</v>
      </c>
      <c r="D3503" s="69" t="s">
        <v>5609</v>
      </c>
      <c r="E3503" s="47">
        <v>2002</v>
      </c>
      <c r="F3503" s="69" t="s">
        <v>904</v>
      </c>
      <c r="G3503" s="69" t="s">
        <v>5610</v>
      </c>
      <c r="H3503" s="69" t="s">
        <v>1677</v>
      </c>
      <c r="I3503" s="70">
        <v>220.0345181018503</v>
      </c>
      <c r="J3503" s="47" t="s">
        <v>430</v>
      </c>
      <c r="K3503" s="47">
        <v>10</v>
      </c>
      <c r="L3503" s="71"/>
      <c r="M3503" s="47">
        <v>75</v>
      </c>
      <c r="N3503" s="48">
        <f t="shared" si="331"/>
        <v>180</v>
      </c>
      <c r="O3503" s="48">
        <f t="shared" si="326"/>
        <v>39606.213258333053</v>
      </c>
      <c r="P3503" s="72">
        <f t="shared" si="327"/>
        <v>3960.6213258333055</v>
      </c>
      <c r="Q3503" s="73">
        <f t="shared" si="328"/>
        <v>6535.025187624954</v>
      </c>
      <c r="R3503" s="48">
        <f t="shared" si="329"/>
        <v>50101.859771791314</v>
      </c>
      <c r="S3503" s="74">
        <f t="shared" si="330"/>
        <v>53</v>
      </c>
      <c r="T3503" s="6" t="s">
        <v>431</v>
      </c>
      <c r="U3503" s="47" t="s">
        <v>432</v>
      </c>
      <c r="V3503" s="47">
        <v>1</v>
      </c>
      <c r="W3503" s="47">
        <v>1</v>
      </c>
      <c r="X3503" s="47">
        <v>1</v>
      </c>
      <c r="Y3503" s="47">
        <v>1</v>
      </c>
      <c r="Z3503" s="75">
        <v>42901.401354166657</v>
      </c>
      <c r="AA3503" s="6" t="s">
        <v>433</v>
      </c>
      <c r="AB3503" s="47" t="s">
        <v>5611</v>
      </c>
      <c r="AC3503" s="47" t="s">
        <v>14882</v>
      </c>
      <c r="AD3503" s="47" t="s">
        <v>14883</v>
      </c>
      <c r="AE3503" s="47" t="s">
        <v>14879</v>
      </c>
      <c r="AF3503" s="6" t="s">
        <v>14884</v>
      </c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</row>
    <row r="3504" spans="1:43" s="1" customFormat="1" ht="15.75" x14ac:dyDescent="0.25">
      <c r="A3504" s="47">
        <v>3509</v>
      </c>
      <c r="B3504" s="47" t="s">
        <v>14885</v>
      </c>
      <c r="C3504" s="47" t="s">
        <v>5462</v>
      </c>
      <c r="D3504" s="69" t="s">
        <v>2722</v>
      </c>
      <c r="E3504" s="47">
        <v>1995</v>
      </c>
      <c r="F3504" s="69" t="s">
        <v>553</v>
      </c>
      <c r="G3504" s="69" t="s">
        <v>3935</v>
      </c>
      <c r="H3504" s="69" t="s">
        <v>6010</v>
      </c>
      <c r="I3504" s="70">
        <v>34.823463722341728</v>
      </c>
      <c r="J3504" s="47" t="s">
        <v>430</v>
      </c>
      <c r="K3504" s="47">
        <v>8</v>
      </c>
      <c r="L3504" s="71"/>
      <c r="M3504" s="47">
        <v>75</v>
      </c>
      <c r="N3504" s="48">
        <f t="shared" si="331"/>
        <v>160</v>
      </c>
      <c r="O3504" s="48">
        <f t="shared" si="326"/>
        <v>5571.7541955746765</v>
      </c>
      <c r="P3504" s="72">
        <f t="shared" si="327"/>
        <v>557.17541955746765</v>
      </c>
      <c r="Q3504" s="73">
        <f t="shared" si="328"/>
        <v>919.33944226982157</v>
      </c>
      <c r="R3504" s="48">
        <f t="shared" si="329"/>
        <v>7048.2690574019653</v>
      </c>
      <c r="S3504" s="74">
        <f t="shared" si="330"/>
        <v>46</v>
      </c>
      <c r="T3504" s="6" t="s">
        <v>431</v>
      </c>
      <c r="U3504" s="47" t="s">
        <v>432</v>
      </c>
      <c r="V3504" s="47">
        <v>1</v>
      </c>
      <c r="W3504" s="47">
        <v>1</v>
      </c>
      <c r="X3504" s="47">
        <v>1</v>
      </c>
      <c r="Y3504" s="47">
        <v>1</v>
      </c>
      <c r="Z3504" s="75">
        <v>42901.426770833343</v>
      </c>
      <c r="AA3504" s="6" t="s">
        <v>433</v>
      </c>
      <c r="AB3504" s="47" t="s">
        <v>4343</v>
      </c>
      <c r="AC3504" s="47" t="s">
        <v>14886</v>
      </c>
      <c r="AD3504" s="47" t="s">
        <v>12712</v>
      </c>
      <c r="AE3504" s="47" t="s">
        <v>12713</v>
      </c>
      <c r="AF3504" s="6" t="s">
        <v>14887</v>
      </c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</row>
    <row r="3505" spans="1:43" s="1" customFormat="1" ht="15.75" x14ac:dyDescent="0.25">
      <c r="A3505" s="47">
        <v>3510</v>
      </c>
      <c r="B3505" s="47" t="s">
        <v>14888</v>
      </c>
      <c r="C3505" s="47" t="s">
        <v>3905</v>
      </c>
      <c r="D3505" s="69" t="s">
        <v>2722</v>
      </c>
      <c r="E3505" s="47">
        <v>1995</v>
      </c>
      <c r="F3505" s="69" t="s">
        <v>553</v>
      </c>
      <c r="G3505" s="69" t="s">
        <v>6010</v>
      </c>
      <c r="H3505" s="69" t="s">
        <v>2723</v>
      </c>
      <c r="I3505" s="70">
        <v>68.157503309955615</v>
      </c>
      <c r="J3505" s="47" t="s">
        <v>430</v>
      </c>
      <c r="K3505" s="47">
        <v>8</v>
      </c>
      <c r="L3505" s="71"/>
      <c r="M3505" s="47">
        <v>75</v>
      </c>
      <c r="N3505" s="48">
        <f t="shared" si="331"/>
        <v>160</v>
      </c>
      <c r="O3505" s="48">
        <f t="shared" si="326"/>
        <v>10905.200529592898</v>
      </c>
      <c r="P3505" s="72">
        <f t="shared" si="327"/>
        <v>1090.5200529592898</v>
      </c>
      <c r="Q3505" s="73">
        <f t="shared" si="328"/>
        <v>1799.358087382828</v>
      </c>
      <c r="R3505" s="48">
        <f t="shared" si="329"/>
        <v>13795.078669935016</v>
      </c>
      <c r="S3505" s="74">
        <f t="shared" si="330"/>
        <v>46</v>
      </c>
      <c r="T3505" s="6" t="s">
        <v>431</v>
      </c>
      <c r="U3505" s="47" t="s">
        <v>432</v>
      </c>
      <c r="V3505" s="47">
        <v>1</v>
      </c>
      <c r="W3505" s="47">
        <v>1</v>
      </c>
      <c r="X3505" s="47">
        <v>1</v>
      </c>
      <c r="Y3505" s="47">
        <v>1</v>
      </c>
      <c r="Z3505" s="75">
        <v>42901.433541666673</v>
      </c>
      <c r="AA3505" s="6" t="s">
        <v>433</v>
      </c>
      <c r="AB3505" s="47" t="s">
        <v>4343</v>
      </c>
      <c r="AC3505" s="47" t="s">
        <v>14889</v>
      </c>
      <c r="AD3505" s="47" t="s">
        <v>14886</v>
      </c>
      <c r="AE3505" s="47" t="s">
        <v>12709</v>
      </c>
      <c r="AF3505" s="6" t="s">
        <v>14890</v>
      </c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</row>
    <row r="3506" spans="1:43" s="1" customFormat="1" ht="31.5" x14ac:dyDescent="0.25">
      <c r="A3506" s="47">
        <v>3511</v>
      </c>
      <c r="B3506" s="47" t="s">
        <v>14891</v>
      </c>
      <c r="C3506" s="47" t="s">
        <v>2924</v>
      </c>
      <c r="D3506" s="69" t="s">
        <v>2925</v>
      </c>
      <c r="E3506" s="47">
        <v>2003</v>
      </c>
      <c r="F3506" s="69" t="s">
        <v>904</v>
      </c>
      <c r="G3506" s="69" t="s">
        <v>812</v>
      </c>
      <c r="H3506" s="69" t="s">
        <v>1677</v>
      </c>
      <c r="I3506" s="70">
        <v>21.639612452116339</v>
      </c>
      <c r="J3506" s="47" t="s">
        <v>430</v>
      </c>
      <c r="K3506" s="47">
        <v>10</v>
      </c>
      <c r="L3506" s="71"/>
      <c r="M3506" s="47">
        <v>75</v>
      </c>
      <c r="N3506" s="48">
        <f t="shared" si="331"/>
        <v>180</v>
      </c>
      <c r="O3506" s="48">
        <f t="shared" si="326"/>
        <v>3895.1302413809408</v>
      </c>
      <c r="P3506" s="72">
        <f t="shared" si="327"/>
        <v>389.51302413809412</v>
      </c>
      <c r="Q3506" s="73">
        <f t="shared" si="328"/>
        <v>642.6964898278552</v>
      </c>
      <c r="R3506" s="48">
        <f t="shared" si="329"/>
        <v>4927.3397553468894</v>
      </c>
      <c r="S3506" s="74">
        <f t="shared" si="330"/>
        <v>54</v>
      </c>
      <c r="T3506" s="6" t="s">
        <v>431</v>
      </c>
      <c r="U3506" s="47" t="s">
        <v>432</v>
      </c>
      <c r="V3506" s="47">
        <v>1</v>
      </c>
      <c r="W3506" s="47">
        <v>1</v>
      </c>
      <c r="X3506" s="47">
        <v>1</v>
      </c>
      <c r="Y3506" s="47">
        <v>1</v>
      </c>
      <c r="Z3506" s="75">
        <v>42913.611805555563</v>
      </c>
      <c r="AA3506" s="6" t="s">
        <v>433</v>
      </c>
      <c r="AB3506" s="47" t="s">
        <v>2926</v>
      </c>
      <c r="AC3506" s="47" t="s">
        <v>14892</v>
      </c>
      <c r="AD3506" s="47" t="s">
        <v>2927</v>
      </c>
      <c r="AE3506" s="47" t="s">
        <v>10428</v>
      </c>
      <c r="AF3506" s="6" t="s">
        <v>14893</v>
      </c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</row>
    <row r="3507" spans="1:43" s="1" customFormat="1" ht="31.5" x14ac:dyDescent="0.25">
      <c r="A3507" s="47">
        <v>3512</v>
      </c>
      <c r="B3507" s="47" t="s">
        <v>14894</v>
      </c>
      <c r="C3507" s="47" t="s">
        <v>2924</v>
      </c>
      <c r="D3507" s="69" t="s">
        <v>2925</v>
      </c>
      <c r="E3507" s="47">
        <v>2003</v>
      </c>
      <c r="F3507" s="69" t="s">
        <v>1755</v>
      </c>
      <c r="G3507" s="69" t="s">
        <v>904</v>
      </c>
      <c r="H3507" s="69" t="s">
        <v>451</v>
      </c>
      <c r="I3507" s="70">
        <v>3.9724698436177421</v>
      </c>
      <c r="J3507" s="47" t="s">
        <v>430</v>
      </c>
      <c r="K3507" s="47">
        <v>8</v>
      </c>
      <c r="L3507" s="71"/>
      <c r="M3507" s="47">
        <v>75</v>
      </c>
      <c r="N3507" s="48">
        <f t="shared" si="331"/>
        <v>160</v>
      </c>
      <c r="O3507" s="48">
        <f t="shared" si="326"/>
        <v>635.59517497883871</v>
      </c>
      <c r="P3507" s="72">
        <f t="shared" si="327"/>
        <v>63.559517497883874</v>
      </c>
      <c r="Q3507" s="73">
        <f t="shared" si="328"/>
        <v>104.87320387150839</v>
      </c>
      <c r="R3507" s="48">
        <f t="shared" si="329"/>
        <v>804.02789634823102</v>
      </c>
      <c r="S3507" s="74">
        <f t="shared" si="330"/>
        <v>54</v>
      </c>
      <c r="T3507" s="6" t="s">
        <v>431</v>
      </c>
      <c r="U3507" s="47" t="s">
        <v>432</v>
      </c>
      <c r="V3507" s="47">
        <v>1</v>
      </c>
      <c r="W3507" s="47">
        <v>1</v>
      </c>
      <c r="X3507" s="47">
        <v>1</v>
      </c>
      <c r="Y3507" s="47">
        <v>1</v>
      </c>
      <c r="Z3507" s="75">
        <v>42913.612407407418</v>
      </c>
      <c r="AA3507" s="6" t="s">
        <v>433</v>
      </c>
      <c r="AB3507" s="47" t="s">
        <v>2926</v>
      </c>
      <c r="AC3507" s="47" t="s">
        <v>2932</v>
      </c>
      <c r="AD3507" s="47" t="s">
        <v>14892</v>
      </c>
      <c r="AE3507" s="47" t="s">
        <v>2934</v>
      </c>
      <c r="AF3507" s="6" t="s">
        <v>14895</v>
      </c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</row>
    <row r="3508" spans="1:43" s="1" customFormat="1" ht="15.75" x14ac:dyDescent="0.25">
      <c r="A3508" s="47">
        <v>3513</v>
      </c>
      <c r="B3508" s="47" t="s">
        <v>14896</v>
      </c>
      <c r="C3508" s="47"/>
      <c r="D3508" s="69" t="s">
        <v>14897</v>
      </c>
      <c r="E3508" s="47">
        <v>2016</v>
      </c>
      <c r="F3508" s="69" t="s">
        <v>6543</v>
      </c>
      <c r="G3508" s="69" t="s">
        <v>451</v>
      </c>
      <c r="H3508" s="69" t="s">
        <v>451</v>
      </c>
      <c r="I3508" s="70">
        <v>330.75362247442831</v>
      </c>
      <c r="J3508" s="47" t="s">
        <v>430</v>
      </c>
      <c r="K3508" s="47">
        <v>6</v>
      </c>
      <c r="L3508" s="71"/>
      <c r="M3508" s="47">
        <v>75</v>
      </c>
      <c r="N3508" s="48">
        <f t="shared" si="331"/>
        <v>140</v>
      </c>
      <c r="O3508" s="48">
        <f t="shared" si="326"/>
        <v>46305.507146419965</v>
      </c>
      <c r="P3508" s="72">
        <f t="shared" si="327"/>
        <v>4630.5507146419968</v>
      </c>
      <c r="Q3508" s="73">
        <f t="shared" si="328"/>
        <v>7640.4086791592945</v>
      </c>
      <c r="R3508" s="48">
        <f t="shared" si="329"/>
        <v>58576.466540221256</v>
      </c>
      <c r="S3508" s="74">
        <f t="shared" si="330"/>
        <v>67</v>
      </c>
      <c r="T3508" s="6"/>
      <c r="U3508" s="47" t="s">
        <v>432</v>
      </c>
      <c r="V3508" s="47">
        <v>1</v>
      </c>
      <c r="W3508" s="47">
        <v>1</v>
      </c>
      <c r="X3508" s="47">
        <v>1</v>
      </c>
      <c r="Y3508" s="47">
        <v>1</v>
      </c>
      <c r="Z3508" s="75">
        <v>42915.351134259261</v>
      </c>
      <c r="AA3508" s="6" t="s">
        <v>433</v>
      </c>
      <c r="AB3508" s="47"/>
      <c r="AC3508" s="47"/>
      <c r="AD3508" s="47" t="s">
        <v>14898</v>
      </c>
      <c r="AE3508" s="47"/>
      <c r="AF3508" s="6" t="s">
        <v>14899</v>
      </c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</row>
    <row r="3509" spans="1:43" s="1" customFormat="1" ht="15.75" x14ac:dyDescent="0.25">
      <c r="A3509" s="47">
        <v>3514</v>
      </c>
      <c r="B3509" s="47" t="s">
        <v>14900</v>
      </c>
      <c r="C3509" s="47" t="s">
        <v>1481</v>
      </c>
      <c r="D3509" s="69" t="s">
        <v>14901</v>
      </c>
      <c r="E3509" s="47">
        <v>2015</v>
      </c>
      <c r="F3509" s="69" t="s">
        <v>1485</v>
      </c>
      <c r="G3509" s="69" t="s">
        <v>10848</v>
      </c>
      <c r="H3509" s="69" t="s">
        <v>1483</v>
      </c>
      <c r="I3509" s="70">
        <v>380.14734528003788</v>
      </c>
      <c r="J3509" s="47" t="s">
        <v>430</v>
      </c>
      <c r="K3509" s="47">
        <v>10</v>
      </c>
      <c r="L3509" s="71"/>
      <c r="M3509" s="47">
        <v>75</v>
      </c>
      <c r="N3509" s="48">
        <f t="shared" si="331"/>
        <v>180</v>
      </c>
      <c r="O3509" s="48">
        <f t="shared" si="326"/>
        <v>68426.522150406818</v>
      </c>
      <c r="P3509" s="72">
        <f t="shared" si="327"/>
        <v>6842.6522150406818</v>
      </c>
      <c r="Q3509" s="73">
        <f t="shared" si="328"/>
        <v>11290.376154817124</v>
      </c>
      <c r="R3509" s="48">
        <f t="shared" si="329"/>
        <v>86559.550520264631</v>
      </c>
      <c r="S3509" s="74">
        <f t="shared" si="330"/>
        <v>66</v>
      </c>
      <c r="T3509" s="6"/>
      <c r="U3509" s="47" t="s">
        <v>432</v>
      </c>
      <c r="V3509" s="47">
        <v>1</v>
      </c>
      <c r="W3509" s="47">
        <v>1</v>
      </c>
      <c r="X3509" s="47">
        <v>1</v>
      </c>
      <c r="Y3509" s="47">
        <v>1</v>
      </c>
      <c r="Z3509" s="75">
        <v>43111.478159722217</v>
      </c>
      <c r="AA3509" s="6" t="s">
        <v>606</v>
      </c>
      <c r="AB3509" s="47"/>
      <c r="AC3509" s="47" t="s">
        <v>14902</v>
      </c>
      <c r="AD3509" s="47" t="s">
        <v>14903</v>
      </c>
      <c r="AE3509" s="47"/>
      <c r="AF3509" s="6" t="s">
        <v>14904</v>
      </c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</row>
    <row r="3510" spans="1:43" s="1" customFormat="1" ht="15.75" x14ac:dyDescent="0.25">
      <c r="A3510" s="47">
        <v>3515</v>
      </c>
      <c r="B3510" s="47" t="s">
        <v>14905</v>
      </c>
      <c r="C3510" s="47" t="s">
        <v>1481</v>
      </c>
      <c r="D3510" s="69" t="s">
        <v>14901</v>
      </c>
      <c r="E3510" s="47">
        <v>2015</v>
      </c>
      <c r="F3510" s="69" t="s">
        <v>1485</v>
      </c>
      <c r="G3510" s="69" t="s">
        <v>10848</v>
      </c>
      <c r="H3510" s="69" t="s">
        <v>1483</v>
      </c>
      <c r="I3510" s="70">
        <v>3.9863019068409371</v>
      </c>
      <c r="J3510" s="47" t="s">
        <v>430</v>
      </c>
      <c r="K3510" s="47">
        <v>10</v>
      </c>
      <c r="L3510" s="71"/>
      <c r="M3510" s="47">
        <v>75</v>
      </c>
      <c r="N3510" s="48">
        <f t="shared" si="331"/>
        <v>180</v>
      </c>
      <c r="O3510" s="48">
        <f t="shared" si="326"/>
        <v>717.53434323136867</v>
      </c>
      <c r="P3510" s="72">
        <f t="shared" si="327"/>
        <v>71.753434323136872</v>
      </c>
      <c r="Q3510" s="73">
        <f t="shared" si="328"/>
        <v>118.39316663317582</v>
      </c>
      <c r="R3510" s="48">
        <f t="shared" si="329"/>
        <v>907.68094418768135</v>
      </c>
      <c r="S3510" s="74">
        <f t="shared" si="330"/>
        <v>66</v>
      </c>
      <c r="T3510" s="6"/>
      <c r="U3510" s="47" t="s">
        <v>432</v>
      </c>
      <c r="V3510" s="47">
        <v>1</v>
      </c>
      <c r="W3510" s="47">
        <v>1</v>
      </c>
      <c r="X3510" s="47">
        <v>1</v>
      </c>
      <c r="Y3510" s="47">
        <v>1</v>
      </c>
      <c r="Z3510" s="75">
        <v>43111.442627314813</v>
      </c>
      <c r="AA3510" s="6" t="s">
        <v>606</v>
      </c>
      <c r="AB3510" s="47"/>
      <c r="AC3510" s="47" t="s">
        <v>14906</v>
      </c>
      <c r="AD3510" s="47" t="s">
        <v>14907</v>
      </c>
      <c r="AE3510" s="47"/>
      <c r="AF3510" s="6" t="s">
        <v>14908</v>
      </c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</row>
    <row r="3511" spans="1:43" s="1" customFormat="1" ht="15.75" x14ac:dyDescent="0.25">
      <c r="A3511" s="47">
        <v>3516</v>
      </c>
      <c r="B3511" s="47" t="s">
        <v>14909</v>
      </c>
      <c r="C3511" s="47" t="s">
        <v>1481</v>
      </c>
      <c r="D3511" s="69" t="s">
        <v>14901</v>
      </c>
      <c r="E3511" s="47">
        <v>2015</v>
      </c>
      <c r="F3511" s="69" t="s">
        <v>1485</v>
      </c>
      <c r="G3511" s="69" t="s">
        <v>10848</v>
      </c>
      <c r="H3511" s="69" t="s">
        <v>1483</v>
      </c>
      <c r="I3511" s="70">
        <v>3.9151446596837531</v>
      </c>
      <c r="J3511" s="47" t="s">
        <v>430</v>
      </c>
      <c r="K3511" s="47">
        <v>8</v>
      </c>
      <c r="L3511" s="71"/>
      <c r="M3511" s="47">
        <v>75</v>
      </c>
      <c r="N3511" s="48">
        <f t="shared" si="331"/>
        <v>160</v>
      </c>
      <c r="O3511" s="48">
        <f t="shared" si="326"/>
        <v>626.42314554940049</v>
      </c>
      <c r="P3511" s="72">
        <f t="shared" si="327"/>
        <v>62.64231455494005</v>
      </c>
      <c r="Q3511" s="73">
        <f t="shared" si="328"/>
        <v>103.35981901565108</v>
      </c>
      <c r="R3511" s="48">
        <f t="shared" si="329"/>
        <v>792.42527911999161</v>
      </c>
      <c r="S3511" s="74">
        <f t="shared" si="330"/>
        <v>66</v>
      </c>
      <c r="T3511" s="6"/>
      <c r="U3511" s="47" t="s">
        <v>432</v>
      </c>
      <c r="V3511" s="47">
        <v>1</v>
      </c>
      <c r="W3511" s="47">
        <v>1</v>
      </c>
      <c r="X3511" s="47">
        <v>1</v>
      </c>
      <c r="Y3511" s="47">
        <v>1</v>
      </c>
      <c r="Z3511" s="75">
        <v>43111.442974537043</v>
      </c>
      <c r="AA3511" s="6" t="s">
        <v>606</v>
      </c>
      <c r="AB3511" s="47"/>
      <c r="AC3511" s="47" t="s">
        <v>14907</v>
      </c>
      <c r="AD3511" s="47" t="s">
        <v>14910</v>
      </c>
      <c r="AE3511" s="47"/>
      <c r="AF3511" s="6" t="s">
        <v>14911</v>
      </c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</row>
    <row r="3512" spans="1:43" s="1" customFormat="1" ht="15.75" x14ac:dyDescent="0.25">
      <c r="A3512" s="47">
        <v>3517</v>
      </c>
      <c r="B3512" s="47" t="s">
        <v>14912</v>
      </c>
      <c r="C3512" s="47" t="s">
        <v>1481</v>
      </c>
      <c r="D3512" s="69" t="s">
        <v>14901</v>
      </c>
      <c r="E3512" s="47">
        <v>2015</v>
      </c>
      <c r="F3512" s="69" t="s">
        <v>1485</v>
      </c>
      <c r="G3512" s="69" t="s">
        <v>10848</v>
      </c>
      <c r="H3512" s="69" t="s">
        <v>1483</v>
      </c>
      <c r="I3512" s="70">
        <v>42.057577443555999</v>
      </c>
      <c r="J3512" s="47" t="s">
        <v>430</v>
      </c>
      <c r="K3512" s="47">
        <v>8</v>
      </c>
      <c r="L3512" s="71"/>
      <c r="M3512" s="47">
        <v>75</v>
      </c>
      <c r="N3512" s="48">
        <f t="shared" si="331"/>
        <v>160</v>
      </c>
      <c r="O3512" s="48">
        <f t="shared" si="326"/>
        <v>6729.2123909689599</v>
      </c>
      <c r="P3512" s="72">
        <f t="shared" si="327"/>
        <v>672.92123909689599</v>
      </c>
      <c r="Q3512" s="73">
        <f t="shared" si="328"/>
        <v>1110.3200445098782</v>
      </c>
      <c r="R3512" s="48">
        <f t="shared" si="329"/>
        <v>8512.4536745757341</v>
      </c>
      <c r="S3512" s="74">
        <f t="shared" si="330"/>
        <v>66</v>
      </c>
      <c r="T3512" s="6"/>
      <c r="U3512" s="47" t="s">
        <v>432</v>
      </c>
      <c r="V3512" s="47">
        <v>1</v>
      </c>
      <c r="W3512" s="47">
        <v>1</v>
      </c>
      <c r="X3512" s="47">
        <v>1</v>
      </c>
      <c r="Y3512" s="47">
        <v>1</v>
      </c>
      <c r="Z3512" s="75">
        <v>43111.443657407413</v>
      </c>
      <c r="AA3512" s="6" t="s">
        <v>606</v>
      </c>
      <c r="AB3512" s="47"/>
      <c r="AC3512" s="47" t="s">
        <v>14910</v>
      </c>
      <c r="AD3512" s="47" t="s">
        <v>14913</v>
      </c>
      <c r="AE3512" s="47"/>
      <c r="AF3512" s="6" t="s">
        <v>14914</v>
      </c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</row>
    <row r="3513" spans="1:43" s="1" customFormat="1" ht="15.75" x14ac:dyDescent="0.25">
      <c r="A3513" s="47">
        <v>3518</v>
      </c>
      <c r="B3513" s="47" t="s">
        <v>14915</v>
      </c>
      <c r="C3513" s="47" t="s">
        <v>14916</v>
      </c>
      <c r="D3513" s="69" t="s">
        <v>14901</v>
      </c>
      <c r="E3513" s="47">
        <v>2015</v>
      </c>
      <c r="F3513" s="69" t="s">
        <v>1485</v>
      </c>
      <c r="G3513" s="69" t="s">
        <v>10848</v>
      </c>
      <c r="H3513" s="69" t="s">
        <v>1483</v>
      </c>
      <c r="I3513" s="70">
        <v>321.30985192869639</v>
      </c>
      <c r="J3513" s="47" t="s">
        <v>430</v>
      </c>
      <c r="K3513" s="47">
        <v>10</v>
      </c>
      <c r="L3513" s="71"/>
      <c r="M3513" s="47">
        <v>75</v>
      </c>
      <c r="N3513" s="48">
        <f t="shared" si="331"/>
        <v>180</v>
      </c>
      <c r="O3513" s="48">
        <f t="shared" si="326"/>
        <v>57835.773347165348</v>
      </c>
      <c r="P3513" s="72">
        <f t="shared" si="327"/>
        <v>5783.577334716535</v>
      </c>
      <c r="Q3513" s="73">
        <f t="shared" si="328"/>
        <v>9542.9026022822818</v>
      </c>
      <c r="R3513" s="48">
        <f t="shared" si="329"/>
        <v>73162.253284164166</v>
      </c>
      <c r="S3513" s="74">
        <f t="shared" si="330"/>
        <v>66</v>
      </c>
      <c r="T3513" s="6"/>
      <c r="U3513" s="47" t="s">
        <v>432</v>
      </c>
      <c r="V3513" s="47">
        <v>1</v>
      </c>
      <c r="W3513" s="47">
        <v>1</v>
      </c>
      <c r="X3513" s="47">
        <v>1</v>
      </c>
      <c r="Y3513" s="47">
        <v>1</v>
      </c>
      <c r="Z3513" s="75">
        <v>43111.445115740738</v>
      </c>
      <c r="AA3513" s="6" t="s">
        <v>606</v>
      </c>
      <c r="AB3513" s="47"/>
      <c r="AC3513" s="47" t="s">
        <v>14907</v>
      </c>
      <c r="AD3513" s="47" t="s">
        <v>14917</v>
      </c>
      <c r="AE3513" s="47"/>
      <c r="AF3513" s="6" t="s">
        <v>14918</v>
      </c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</row>
    <row r="3514" spans="1:43" s="1" customFormat="1" ht="15.75" x14ac:dyDescent="0.25">
      <c r="A3514" s="47">
        <v>3519</v>
      </c>
      <c r="B3514" s="47" t="s">
        <v>14919</v>
      </c>
      <c r="C3514" s="47" t="s">
        <v>14916</v>
      </c>
      <c r="D3514" s="69" t="s">
        <v>14901</v>
      </c>
      <c r="E3514" s="47">
        <v>2015</v>
      </c>
      <c r="F3514" s="69" t="s">
        <v>1485</v>
      </c>
      <c r="G3514" s="69" t="s">
        <v>10848</v>
      </c>
      <c r="H3514" s="69" t="s">
        <v>1483</v>
      </c>
      <c r="I3514" s="70">
        <v>21.569461160087549</v>
      </c>
      <c r="J3514" s="47" t="s">
        <v>430</v>
      </c>
      <c r="K3514" s="47">
        <v>10</v>
      </c>
      <c r="L3514" s="71"/>
      <c r="M3514" s="47">
        <v>75</v>
      </c>
      <c r="N3514" s="48">
        <f t="shared" si="331"/>
        <v>180</v>
      </c>
      <c r="O3514" s="48">
        <f t="shared" si="326"/>
        <v>3882.5030088157587</v>
      </c>
      <c r="P3514" s="72">
        <f t="shared" si="327"/>
        <v>388.25030088157587</v>
      </c>
      <c r="Q3514" s="73">
        <f t="shared" si="328"/>
        <v>640.61299645460019</v>
      </c>
      <c r="R3514" s="48">
        <f t="shared" si="329"/>
        <v>4911.3663061519346</v>
      </c>
      <c r="S3514" s="74">
        <f t="shared" si="330"/>
        <v>66</v>
      </c>
      <c r="T3514" s="6"/>
      <c r="U3514" s="47" t="s">
        <v>432</v>
      </c>
      <c r="V3514" s="47">
        <v>1</v>
      </c>
      <c r="W3514" s="47">
        <v>1</v>
      </c>
      <c r="X3514" s="47">
        <v>1</v>
      </c>
      <c r="Y3514" s="47">
        <v>1</v>
      </c>
      <c r="Z3514" s="75">
        <v>43111.445219907408</v>
      </c>
      <c r="AA3514" s="6" t="s">
        <v>606</v>
      </c>
      <c r="AB3514" s="47"/>
      <c r="AC3514" s="47" t="s">
        <v>14920</v>
      </c>
      <c r="AD3514" s="47" t="s">
        <v>14921</v>
      </c>
      <c r="AE3514" s="47"/>
      <c r="AF3514" s="6" t="s">
        <v>14922</v>
      </c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</row>
    <row r="3515" spans="1:43" s="1" customFormat="1" ht="15.75" x14ac:dyDescent="0.25">
      <c r="A3515" s="47">
        <v>3520</v>
      </c>
      <c r="B3515" s="47" t="s">
        <v>14923</v>
      </c>
      <c r="C3515" s="47" t="s">
        <v>14916</v>
      </c>
      <c r="D3515" s="69" t="s">
        <v>14901</v>
      </c>
      <c r="E3515" s="47">
        <v>2015</v>
      </c>
      <c r="F3515" s="69" t="s">
        <v>1485</v>
      </c>
      <c r="G3515" s="69" t="s">
        <v>10848</v>
      </c>
      <c r="H3515" s="69" t="s">
        <v>1483</v>
      </c>
      <c r="I3515" s="70">
        <v>6.1413905624970866</v>
      </c>
      <c r="J3515" s="47" t="s">
        <v>430</v>
      </c>
      <c r="K3515" s="47">
        <v>10</v>
      </c>
      <c r="L3515" s="71"/>
      <c r="M3515" s="47">
        <v>75</v>
      </c>
      <c r="N3515" s="48">
        <f t="shared" si="331"/>
        <v>180</v>
      </c>
      <c r="O3515" s="48">
        <f t="shared" si="326"/>
        <v>1105.4503012494756</v>
      </c>
      <c r="P3515" s="72">
        <f t="shared" si="327"/>
        <v>110.54503012494757</v>
      </c>
      <c r="Q3515" s="73">
        <f t="shared" si="328"/>
        <v>182.39929970616348</v>
      </c>
      <c r="R3515" s="48">
        <f t="shared" si="329"/>
        <v>1398.3946310805866</v>
      </c>
      <c r="S3515" s="74">
        <f t="shared" si="330"/>
        <v>66</v>
      </c>
      <c r="T3515" s="6"/>
      <c r="U3515" s="47" t="s">
        <v>432</v>
      </c>
      <c r="V3515" s="47">
        <v>1</v>
      </c>
      <c r="W3515" s="47">
        <v>1</v>
      </c>
      <c r="X3515" s="47">
        <v>1</v>
      </c>
      <c r="Y3515" s="47">
        <v>1</v>
      </c>
      <c r="Z3515" s="75">
        <v>43111.445289351846</v>
      </c>
      <c r="AA3515" s="6" t="s">
        <v>606</v>
      </c>
      <c r="AB3515" s="47"/>
      <c r="AC3515" s="47" t="s">
        <v>14921</v>
      </c>
      <c r="AD3515" s="47" t="s">
        <v>14924</v>
      </c>
      <c r="AE3515" s="47"/>
      <c r="AF3515" s="6" t="s">
        <v>14925</v>
      </c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</row>
    <row r="3516" spans="1:43" s="1" customFormat="1" ht="15.75" x14ac:dyDescent="0.25">
      <c r="A3516" s="47">
        <v>3521</v>
      </c>
      <c r="B3516" s="47" t="s">
        <v>14926</v>
      </c>
      <c r="C3516" s="47" t="s">
        <v>14916</v>
      </c>
      <c r="D3516" s="69" t="s">
        <v>14901</v>
      </c>
      <c r="E3516" s="47">
        <v>2015</v>
      </c>
      <c r="F3516" s="69" t="s">
        <v>1485</v>
      </c>
      <c r="G3516" s="69" t="s">
        <v>10848</v>
      </c>
      <c r="H3516" s="69" t="s">
        <v>1483</v>
      </c>
      <c r="I3516" s="70">
        <v>3.0031170859610068</v>
      </c>
      <c r="J3516" s="47" t="s">
        <v>430</v>
      </c>
      <c r="K3516" s="47">
        <v>10</v>
      </c>
      <c r="L3516" s="71"/>
      <c r="M3516" s="47">
        <v>75</v>
      </c>
      <c r="N3516" s="48">
        <f t="shared" si="331"/>
        <v>180</v>
      </c>
      <c r="O3516" s="48">
        <f t="shared" si="326"/>
        <v>540.5610754729812</v>
      </c>
      <c r="P3516" s="72">
        <f t="shared" si="327"/>
        <v>54.056107547298126</v>
      </c>
      <c r="Q3516" s="73">
        <f t="shared" si="328"/>
        <v>89.192577453041892</v>
      </c>
      <c r="R3516" s="48">
        <f t="shared" si="329"/>
        <v>683.80976047332115</v>
      </c>
      <c r="S3516" s="74">
        <f t="shared" si="330"/>
        <v>66</v>
      </c>
      <c r="T3516" s="6"/>
      <c r="U3516" s="47" t="s">
        <v>432</v>
      </c>
      <c r="V3516" s="47">
        <v>1</v>
      </c>
      <c r="W3516" s="47">
        <v>1</v>
      </c>
      <c r="X3516" s="47">
        <v>1</v>
      </c>
      <c r="Y3516" s="47">
        <v>1</v>
      </c>
      <c r="Z3516" s="75">
        <v>43111.445393518523</v>
      </c>
      <c r="AA3516" s="6" t="s">
        <v>606</v>
      </c>
      <c r="AB3516" s="47"/>
      <c r="AC3516" s="47" t="s">
        <v>14917</v>
      </c>
      <c r="AD3516" s="47" t="s">
        <v>14920</v>
      </c>
      <c r="AE3516" s="47"/>
      <c r="AF3516" s="6" t="s">
        <v>14927</v>
      </c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</row>
    <row r="3517" spans="1:43" s="1" customFormat="1" ht="15.75" x14ac:dyDescent="0.25">
      <c r="A3517" s="47">
        <v>3522</v>
      </c>
      <c r="B3517" s="47" t="s">
        <v>14928</v>
      </c>
      <c r="C3517" s="47" t="s">
        <v>14916</v>
      </c>
      <c r="D3517" s="69" t="s">
        <v>14901</v>
      </c>
      <c r="E3517" s="47">
        <v>2015</v>
      </c>
      <c r="F3517" s="69" t="s">
        <v>1485</v>
      </c>
      <c r="G3517" s="69" t="s">
        <v>10848</v>
      </c>
      <c r="H3517" s="69" t="s">
        <v>1483</v>
      </c>
      <c r="I3517" s="70">
        <v>27.476800999484759</v>
      </c>
      <c r="J3517" s="47" t="s">
        <v>430</v>
      </c>
      <c r="K3517" s="47">
        <v>8</v>
      </c>
      <c r="L3517" s="71"/>
      <c r="M3517" s="47">
        <v>75</v>
      </c>
      <c r="N3517" s="48">
        <f t="shared" si="331"/>
        <v>160</v>
      </c>
      <c r="O3517" s="48">
        <f t="shared" si="326"/>
        <v>4396.2881599175616</v>
      </c>
      <c r="P3517" s="72">
        <f t="shared" si="327"/>
        <v>439.6288159917562</v>
      </c>
      <c r="Q3517" s="73">
        <f t="shared" si="328"/>
        <v>725.38754638639762</v>
      </c>
      <c r="R3517" s="48">
        <f t="shared" si="329"/>
        <v>5561.3045222957153</v>
      </c>
      <c r="S3517" s="74">
        <f t="shared" si="330"/>
        <v>66</v>
      </c>
      <c r="T3517" s="6"/>
      <c r="U3517" s="47" t="s">
        <v>432</v>
      </c>
      <c r="V3517" s="47">
        <v>1</v>
      </c>
      <c r="W3517" s="47">
        <v>1</v>
      </c>
      <c r="X3517" s="47">
        <v>1</v>
      </c>
      <c r="Y3517" s="47">
        <v>1</v>
      </c>
      <c r="Z3517" s="75">
        <v>43111.445462962962</v>
      </c>
      <c r="AA3517" s="6" t="s">
        <v>606</v>
      </c>
      <c r="AB3517" s="47"/>
      <c r="AC3517" s="47" t="s">
        <v>14920</v>
      </c>
      <c r="AD3517" s="47" t="s">
        <v>14929</v>
      </c>
      <c r="AE3517" s="47"/>
      <c r="AF3517" s="6" t="s">
        <v>14930</v>
      </c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</row>
    <row r="3518" spans="1:43" s="1" customFormat="1" ht="15.75" x14ac:dyDescent="0.25">
      <c r="A3518" s="47">
        <v>3523</v>
      </c>
      <c r="B3518" s="47" t="s">
        <v>14931</v>
      </c>
      <c r="C3518" s="47" t="s">
        <v>14916</v>
      </c>
      <c r="D3518" s="69" t="s">
        <v>14901</v>
      </c>
      <c r="E3518" s="47">
        <v>2015</v>
      </c>
      <c r="F3518" s="69" t="s">
        <v>1485</v>
      </c>
      <c r="G3518" s="69" t="s">
        <v>10848</v>
      </c>
      <c r="H3518" s="69" t="s">
        <v>1483</v>
      </c>
      <c r="I3518" s="70">
        <v>3.000011206648391</v>
      </c>
      <c r="J3518" s="47" t="s">
        <v>430</v>
      </c>
      <c r="K3518" s="47">
        <v>8</v>
      </c>
      <c r="L3518" s="71"/>
      <c r="M3518" s="47">
        <v>75</v>
      </c>
      <c r="N3518" s="48">
        <f t="shared" si="331"/>
        <v>160</v>
      </c>
      <c r="O3518" s="48">
        <f t="shared" si="326"/>
        <v>480.00179306374258</v>
      </c>
      <c r="P3518" s="72">
        <f t="shared" si="327"/>
        <v>48.000179306374264</v>
      </c>
      <c r="Q3518" s="73">
        <f t="shared" si="328"/>
        <v>79.200295855517524</v>
      </c>
      <c r="R3518" s="48">
        <f t="shared" si="329"/>
        <v>607.20226822563438</v>
      </c>
      <c r="S3518" s="74">
        <f t="shared" si="330"/>
        <v>66</v>
      </c>
      <c r="T3518" s="6"/>
      <c r="U3518" s="47" t="s">
        <v>432</v>
      </c>
      <c r="V3518" s="47">
        <v>1</v>
      </c>
      <c r="W3518" s="47">
        <v>1</v>
      </c>
      <c r="X3518" s="47">
        <v>1</v>
      </c>
      <c r="Y3518" s="47">
        <v>1</v>
      </c>
      <c r="Z3518" s="75">
        <v>43111.445509259262</v>
      </c>
      <c r="AA3518" s="6" t="s">
        <v>606</v>
      </c>
      <c r="AB3518" s="47"/>
      <c r="AC3518" s="47" t="s">
        <v>14929</v>
      </c>
      <c r="AD3518" s="47" t="s">
        <v>14932</v>
      </c>
      <c r="AE3518" s="47"/>
      <c r="AF3518" s="6" t="s">
        <v>14933</v>
      </c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</row>
    <row r="3519" spans="1:43" s="1" customFormat="1" ht="15.75" x14ac:dyDescent="0.25">
      <c r="A3519" s="47">
        <v>3524</v>
      </c>
      <c r="B3519" s="47" t="s">
        <v>14934</v>
      </c>
      <c r="C3519" s="47" t="s">
        <v>14916</v>
      </c>
      <c r="D3519" s="69" t="s">
        <v>14901</v>
      </c>
      <c r="E3519" s="47">
        <v>2015</v>
      </c>
      <c r="F3519" s="69" t="s">
        <v>1485</v>
      </c>
      <c r="G3519" s="69" t="s">
        <v>1499</v>
      </c>
      <c r="H3519" s="69" t="s">
        <v>1485</v>
      </c>
      <c r="I3519" s="70">
        <v>5.2203495553755674</v>
      </c>
      <c r="J3519" s="47" t="s">
        <v>430</v>
      </c>
      <c r="K3519" s="47">
        <v>12</v>
      </c>
      <c r="L3519" s="71"/>
      <c r="M3519" s="47">
        <v>75</v>
      </c>
      <c r="N3519" s="48">
        <f t="shared" si="331"/>
        <v>200</v>
      </c>
      <c r="O3519" s="48">
        <f t="shared" si="326"/>
        <v>1044.0699110751134</v>
      </c>
      <c r="P3519" s="72">
        <f t="shared" si="327"/>
        <v>104.40699110751135</v>
      </c>
      <c r="Q3519" s="73">
        <f t="shared" si="328"/>
        <v>172.27153532739371</v>
      </c>
      <c r="R3519" s="48">
        <f t="shared" si="329"/>
        <v>1320.7484375100184</v>
      </c>
      <c r="S3519" s="74">
        <f t="shared" si="330"/>
        <v>66</v>
      </c>
      <c r="T3519" s="6"/>
      <c r="U3519" s="47" t="s">
        <v>432</v>
      </c>
      <c r="V3519" s="47">
        <v>1</v>
      </c>
      <c r="W3519" s="47">
        <v>1</v>
      </c>
      <c r="X3519" s="47">
        <v>1</v>
      </c>
      <c r="Y3519" s="47">
        <v>1</v>
      </c>
      <c r="Z3519" s="75">
        <v>43111.446273148147</v>
      </c>
      <c r="AA3519" s="6" t="s">
        <v>606</v>
      </c>
      <c r="AB3519" s="47"/>
      <c r="AC3519" s="47" t="s">
        <v>14921</v>
      </c>
      <c r="AD3519" s="47" t="s">
        <v>14935</v>
      </c>
      <c r="AE3519" s="47"/>
      <c r="AF3519" s="6" t="s">
        <v>14936</v>
      </c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</row>
    <row r="3520" spans="1:43" s="1" customFormat="1" ht="15.75" x14ac:dyDescent="0.25">
      <c r="A3520" s="47">
        <v>3525</v>
      </c>
      <c r="B3520" s="47" t="s">
        <v>14937</v>
      </c>
      <c r="C3520" s="47" t="s">
        <v>14916</v>
      </c>
      <c r="D3520" s="69" t="s">
        <v>14901</v>
      </c>
      <c r="E3520" s="47">
        <v>2015</v>
      </c>
      <c r="F3520" s="69" t="s">
        <v>1485</v>
      </c>
      <c r="G3520" s="69" t="s">
        <v>10848</v>
      </c>
      <c r="H3520" s="69" t="s">
        <v>1483</v>
      </c>
      <c r="I3520" s="70">
        <v>82.943874212072799</v>
      </c>
      <c r="J3520" s="47" t="s">
        <v>430</v>
      </c>
      <c r="K3520" s="47">
        <v>10</v>
      </c>
      <c r="L3520" s="71"/>
      <c r="M3520" s="47">
        <v>75</v>
      </c>
      <c r="N3520" s="48">
        <f t="shared" si="331"/>
        <v>180</v>
      </c>
      <c r="O3520" s="48">
        <f t="shared" si="326"/>
        <v>14929.897358173104</v>
      </c>
      <c r="P3520" s="72">
        <f t="shared" si="327"/>
        <v>1492.9897358173105</v>
      </c>
      <c r="Q3520" s="73">
        <f t="shared" si="328"/>
        <v>2463.4330640985622</v>
      </c>
      <c r="R3520" s="48">
        <f t="shared" si="329"/>
        <v>18886.320158088976</v>
      </c>
      <c r="S3520" s="74">
        <f t="shared" si="330"/>
        <v>66</v>
      </c>
      <c r="T3520" s="6"/>
      <c r="U3520" s="47" t="s">
        <v>432</v>
      </c>
      <c r="V3520" s="47">
        <v>1</v>
      </c>
      <c r="W3520" s="47">
        <v>1</v>
      </c>
      <c r="X3520" s="47">
        <v>1</v>
      </c>
      <c r="Y3520" s="47">
        <v>1</v>
      </c>
      <c r="Z3520" s="75">
        <v>43111.477094907408</v>
      </c>
      <c r="AA3520" s="6" t="s">
        <v>606</v>
      </c>
      <c r="AB3520" s="47"/>
      <c r="AC3520" s="47" t="s">
        <v>14924</v>
      </c>
      <c r="AD3520" s="47" t="s">
        <v>14938</v>
      </c>
      <c r="AE3520" s="47"/>
      <c r="AF3520" s="6" t="s">
        <v>14939</v>
      </c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</row>
    <row r="3521" spans="1:43" s="1" customFormat="1" ht="15.75" x14ac:dyDescent="0.25">
      <c r="A3521" s="47">
        <v>3526</v>
      </c>
      <c r="B3521" s="47" t="s">
        <v>14940</v>
      </c>
      <c r="C3521" s="47" t="s">
        <v>14916</v>
      </c>
      <c r="D3521" s="69" t="s">
        <v>14901</v>
      </c>
      <c r="E3521" s="47">
        <v>2015</v>
      </c>
      <c r="F3521" s="69" t="s">
        <v>10848</v>
      </c>
      <c r="G3521" s="69" t="s">
        <v>1499</v>
      </c>
      <c r="H3521" s="69" t="s">
        <v>1485</v>
      </c>
      <c r="I3521" s="70">
        <v>599.59611031655254</v>
      </c>
      <c r="J3521" s="47" t="s">
        <v>430</v>
      </c>
      <c r="K3521" s="47">
        <v>12</v>
      </c>
      <c r="L3521" s="71"/>
      <c r="M3521" s="47">
        <v>75</v>
      </c>
      <c r="N3521" s="48">
        <f t="shared" si="331"/>
        <v>200</v>
      </c>
      <c r="O3521" s="48">
        <f t="shared" si="326"/>
        <v>119919.2220633105</v>
      </c>
      <c r="P3521" s="72">
        <f t="shared" si="327"/>
        <v>11991.922206331052</v>
      </c>
      <c r="Q3521" s="73">
        <f t="shared" si="328"/>
        <v>19786.671640446231</v>
      </c>
      <c r="R3521" s="48">
        <f t="shared" si="329"/>
        <v>151697.81591008778</v>
      </c>
      <c r="S3521" s="74">
        <f t="shared" si="330"/>
        <v>66</v>
      </c>
      <c r="T3521" s="6"/>
      <c r="U3521" s="47" t="s">
        <v>432</v>
      </c>
      <c r="V3521" s="47">
        <v>1</v>
      </c>
      <c r="W3521" s="47">
        <v>1</v>
      </c>
      <c r="X3521" s="47">
        <v>1</v>
      </c>
      <c r="Y3521" s="47">
        <v>1</v>
      </c>
      <c r="Z3521" s="75">
        <v>43111.476990740739</v>
      </c>
      <c r="AA3521" s="6" t="s">
        <v>606</v>
      </c>
      <c r="AB3521" s="47"/>
      <c r="AC3521" s="47" t="s">
        <v>14935</v>
      </c>
      <c r="AD3521" s="47" t="s">
        <v>14941</v>
      </c>
      <c r="AE3521" s="47"/>
      <c r="AF3521" s="6" t="s">
        <v>14942</v>
      </c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</row>
    <row r="3522" spans="1:43" s="1" customFormat="1" ht="15.75" x14ac:dyDescent="0.25">
      <c r="A3522" s="47">
        <v>3527</v>
      </c>
      <c r="B3522" s="47" t="s">
        <v>14943</v>
      </c>
      <c r="C3522" s="47" t="s">
        <v>10847</v>
      </c>
      <c r="D3522" s="69" t="s">
        <v>14901</v>
      </c>
      <c r="E3522" s="47">
        <v>2015</v>
      </c>
      <c r="F3522" s="69" t="s">
        <v>10848</v>
      </c>
      <c r="G3522" s="69" t="s">
        <v>1499</v>
      </c>
      <c r="H3522" s="69" t="s">
        <v>1485</v>
      </c>
      <c r="I3522" s="70">
        <v>322.3516330352553</v>
      </c>
      <c r="J3522" s="47" t="s">
        <v>430</v>
      </c>
      <c r="K3522" s="47">
        <v>12</v>
      </c>
      <c r="L3522" s="71"/>
      <c r="M3522" s="47">
        <v>75</v>
      </c>
      <c r="N3522" s="48">
        <f t="shared" si="331"/>
        <v>200</v>
      </c>
      <c r="O3522" s="48">
        <f t="shared" si="326"/>
        <v>64470.326607051058</v>
      </c>
      <c r="P3522" s="72">
        <f t="shared" si="327"/>
        <v>6447.0326607051065</v>
      </c>
      <c r="Q3522" s="73">
        <f t="shared" si="328"/>
        <v>10637.603890163426</v>
      </c>
      <c r="R3522" s="48">
        <f t="shared" si="329"/>
        <v>81554.963157919599</v>
      </c>
      <c r="S3522" s="74">
        <f t="shared" si="330"/>
        <v>66</v>
      </c>
      <c r="T3522" s="6"/>
      <c r="U3522" s="47" t="s">
        <v>432</v>
      </c>
      <c r="V3522" s="47">
        <v>1</v>
      </c>
      <c r="W3522" s="47">
        <v>1</v>
      </c>
      <c r="X3522" s="47">
        <v>1</v>
      </c>
      <c r="Y3522" s="47">
        <v>1</v>
      </c>
      <c r="Z3522" s="75">
        <v>43111.476851851847</v>
      </c>
      <c r="AA3522" s="6" t="s">
        <v>606</v>
      </c>
      <c r="AB3522" s="47"/>
      <c r="AC3522" s="47" t="s">
        <v>14941</v>
      </c>
      <c r="AD3522" s="47" t="s">
        <v>14944</v>
      </c>
      <c r="AE3522" s="47"/>
      <c r="AF3522" s="6" t="s">
        <v>14945</v>
      </c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</row>
    <row r="3523" spans="1:43" s="1" customFormat="1" ht="15.75" x14ac:dyDescent="0.25">
      <c r="A3523" s="47">
        <v>3528</v>
      </c>
      <c r="B3523" s="47" t="s">
        <v>14946</v>
      </c>
      <c r="C3523" s="47" t="s">
        <v>10847</v>
      </c>
      <c r="D3523" s="69" t="s">
        <v>14901</v>
      </c>
      <c r="E3523" s="47">
        <v>2015</v>
      </c>
      <c r="F3523" s="69" t="s">
        <v>10848</v>
      </c>
      <c r="G3523" s="69" t="s">
        <v>1499</v>
      </c>
      <c r="H3523" s="69" t="s">
        <v>1485</v>
      </c>
      <c r="I3523" s="70">
        <v>10.79286905669311</v>
      </c>
      <c r="J3523" s="47" t="s">
        <v>430</v>
      </c>
      <c r="K3523" s="47">
        <v>12</v>
      </c>
      <c r="L3523" s="71"/>
      <c r="M3523" s="47">
        <v>75</v>
      </c>
      <c r="N3523" s="48">
        <f t="shared" si="331"/>
        <v>200</v>
      </c>
      <c r="O3523" s="48">
        <f t="shared" si="326"/>
        <v>2158.5738113386219</v>
      </c>
      <c r="P3523" s="72">
        <f t="shared" si="327"/>
        <v>215.85738113386219</v>
      </c>
      <c r="Q3523" s="73">
        <f t="shared" si="328"/>
        <v>356.16467887087265</v>
      </c>
      <c r="R3523" s="48">
        <f t="shared" si="329"/>
        <v>2730.595871343357</v>
      </c>
      <c r="S3523" s="74">
        <f t="shared" si="330"/>
        <v>66</v>
      </c>
      <c r="T3523" s="6"/>
      <c r="U3523" s="47" t="s">
        <v>432</v>
      </c>
      <c r="V3523" s="47">
        <v>1</v>
      </c>
      <c r="W3523" s="47">
        <v>1</v>
      </c>
      <c r="X3523" s="47">
        <v>1</v>
      </c>
      <c r="Y3523" s="47">
        <v>1</v>
      </c>
      <c r="Z3523" s="75">
        <v>43111.448692129627</v>
      </c>
      <c r="AA3523" s="6" t="s">
        <v>606</v>
      </c>
      <c r="AB3523" s="47"/>
      <c r="AC3523" s="47" t="s">
        <v>14944</v>
      </c>
      <c r="AD3523" s="47" t="s">
        <v>14947</v>
      </c>
      <c r="AE3523" s="47"/>
      <c r="AF3523" s="6" t="s">
        <v>14948</v>
      </c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</row>
    <row r="3524" spans="1:43" s="1" customFormat="1" ht="15.75" x14ac:dyDescent="0.25">
      <c r="A3524" s="47">
        <v>3529</v>
      </c>
      <c r="B3524" s="47" t="s">
        <v>14949</v>
      </c>
      <c r="C3524" s="47" t="s">
        <v>10847</v>
      </c>
      <c r="D3524" s="69" t="s">
        <v>14901</v>
      </c>
      <c r="E3524" s="47">
        <v>2015</v>
      </c>
      <c r="F3524" s="69" t="s">
        <v>10848</v>
      </c>
      <c r="G3524" s="69" t="s">
        <v>1499</v>
      </c>
      <c r="H3524" s="69" t="s">
        <v>1485</v>
      </c>
      <c r="I3524" s="70">
        <v>6.6371895384354476</v>
      </c>
      <c r="J3524" s="47" t="s">
        <v>430</v>
      </c>
      <c r="K3524" s="47">
        <v>6</v>
      </c>
      <c r="L3524" s="71"/>
      <c r="M3524" s="47">
        <v>75</v>
      </c>
      <c r="N3524" s="48">
        <f t="shared" si="331"/>
        <v>140</v>
      </c>
      <c r="O3524" s="48">
        <f t="shared" si="326"/>
        <v>929.20653538096269</v>
      </c>
      <c r="P3524" s="72">
        <f t="shared" si="327"/>
        <v>92.920653538096275</v>
      </c>
      <c r="Q3524" s="73">
        <f t="shared" si="328"/>
        <v>153.31907833785885</v>
      </c>
      <c r="R3524" s="48">
        <f t="shared" si="329"/>
        <v>1175.446267256918</v>
      </c>
      <c r="S3524" s="74">
        <f t="shared" si="330"/>
        <v>66</v>
      </c>
      <c r="T3524" s="6"/>
      <c r="U3524" s="47" t="s">
        <v>432</v>
      </c>
      <c r="V3524" s="47">
        <v>1</v>
      </c>
      <c r="W3524" s="47">
        <v>1</v>
      </c>
      <c r="X3524" s="47">
        <v>1</v>
      </c>
      <c r="Y3524" s="47">
        <v>1</v>
      </c>
      <c r="Z3524" s="75">
        <v>43111.449074074073</v>
      </c>
      <c r="AA3524" s="6" t="s">
        <v>606</v>
      </c>
      <c r="AB3524" s="47"/>
      <c r="AC3524" s="47" t="s">
        <v>14947</v>
      </c>
      <c r="AD3524" s="47" t="s">
        <v>14950</v>
      </c>
      <c r="AE3524" s="47"/>
      <c r="AF3524" s="6" t="s">
        <v>14951</v>
      </c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</row>
    <row r="3525" spans="1:43" s="1" customFormat="1" ht="15.75" x14ac:dyDescent="0.25">
      <c r="A3525" s="47">
        <v>3530</v>
      </c>
      <c r="B3525" s="47" t="s">
        <v>14952</v>
      </c>
      <c r="C3525" s="47" t="s">
        <v>10847</v>
      </c>
      <c r="D3525" s="69" t="s">
        <v>14901</v>
      </c>
      <c r="E3525" s="47">
        <v>2015</v>
      </c>
      <c r="F3525" s="69" t="s">
        <v>10848</v>
      </c>
      <c r="G3525" s="69" t="s">
        <v>1499</v>
      </c>
      <c r="H3525" s="69" t="s">
        <v>1485</v>
      </c>
      <c r="I3525" s="70">
        <v>25.93294467169255</v>
      </c>
      <c r="J3525" s="47" t="s">
        <v>430</v>
      </c>
      <c r="K3525" s="47">
        <v>6</v>
      </c>
      <c r="L3525" s="71"/>
      <c r="M3525" s="47">
        <v>75</v>
      </c>
      <c r="N3525" s="48">
        <f t="shared" si="331"/>
        <v>140</v>
      </c>
      <c r="O3525" s="48">
        <f t="shared" si="326"/>
        <v>3630.612254036957</v>
      </c>
      <c r="P3525" s="72">
        <f t="shared" si="327"/>
        <v>363.06122540369574</v>
      </c>
      <c r="Q3525" s="73">
        <f t="shared" si="328"/>
        <v>599.05102191609797</v>
      </c>
      <c r="R3525" s="48">
        <f t="shared" si="329"/>
        <v>4592.7245013567508</v>
      </c>
      <c r="S3525" s="74">
        <f t="shared" si="330"/>
        <v>66</v>
      </c>
      <c r="T3525" s="6"/>
      <c r="U3525" s="47" t="s">
        <v>432</v>
      </c>
      <c r="V3525" s="47">
        <v>1</v>
      </c>
      <c r="W3525" s="47">
        <v>1</v>
      </c>
      <c r="X3525" s="47">
        <v>1</v>
      </c>
      <c r="Y3525" s="47">
        <v>1</v>
      </c>
      <c r="Z3525" s="75">
        <v>43111.449155092603</v>
      </c>
      <c r="AA3525" s="6" t="s">
        <v>606</v>
      </c>
      <c r="AB3525" s="47"/>
      <c r="AC3525" s="47" t="s">
        <v>14950</v>
      </c>
      <c r="AD3525" s="47" t="s">
        <v>14953</v>
      </c>
      <c r="AE3525" s="47"/>
      <c r="AF3525" s="6" t="s">
        <v>14954</v>
      </c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</row>
    <row r="3526" spans="1:43" s="1" customFormat="1" ht="15.75" x14ac:dyDescent="0.25">
      <c r="A3526" s="47">
        <v>3531</v>
      </c>
      <c r="B3526" s="47" t="s">
        <v>14955</v>
      </c>
      <c r="C3526" s="47" t="s">
        <v>10847</v>
      </c>
      <c r="D3526" s="69" t="s">
        <v>14901</v>
      </c>
      <c r="E3526" s="47">
        <v>2015</v>
      </c>
      <c r="F3526" s="69" t="s">
        <v>10848</v>
      </c>
      <c r="G3526" s="69" t="s">
        <v>1499</v>
      </c>
      <c r="H3526" s="69" t="s">
        <v>1485</v>
      </c>
      <c r="I3526" s="70">
        <v>220.74041964072089</v>
      </c>
      <c r="J3526" s="47" t="s">
        <v>430</v>
      </c>
      <c r="K3526" s="47">
        <v>12</v>
      </c>
      <c r="L3526" s="71"/>
      <c r="M3526" s="47">
        <v>75</v>
      </c>
      <c r="N3526" s="48">
        <f t="shared" si="331"/>
        <v>200</v>
      </c>
      <c r="O3526" s="48">
        <f t="shared" ref="O3526:O3589" si="332">N3526*I3526</f>
        <v>44148.08392814418</v>
      </c>
      <c r="P3526" s="72">
        <f t="shared" ref="P3526:P3589" si="333">O3526*0.1</f>
        <v>4414.8083928144179</v>
      </c>
      <c r="Q3526" s="73">
        <f t="shared" ref="Q3526:Q3589" si="334">SUM(O3526:P3526)*0.15</f>
        <v>7284.4338481437899</v>
      </c>
      <c r="R3526" s="48">
        <f t="shared" ref="R3526:R3589" si="335">SUM(O3526:Q3526)</f>
        <v>55847.326169102387</v>
      </c>
      <c r="S3526" s="74">
        <f t="shared" si="330"/>
        <v>66</v>
      </c>
      <c r="T3526" s="6"/>
      <c r="U3526" s="47" t="s">
        <v>432</v>
      </c>
      <c r="V3526" s="47">
        <v>1</v>
      </c>
      <c r="W3526" s="47">
        <v>1</v>
      </c>
      <c r="X3526" s="47">
        <v>1</v>
      </c>
      <c r="Y3526" s="47">
        <v>1</v>
      </c>
      <c r="Z3526" s="75">
        <v>43111.450266203698</v>
      </c>
      <c r="AA3526" s="6" t="s">
        <v>606</v>
      </c>
      <c r="AB3526" s="47"/>
      <c r="AC3526" s="47" t="s">
        <v>14947</v>
      </c>
      <c r="AD3526" s="47" t="s">
        <v>14956</v>
      </c>
      <c r="AE3526" s="47"/>
      <c r="AF3526" s="6" t="s">
        <v>14957</v>
      </c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</row>
    <row r="3527" spans="1:43" s="1" customFormat="1" ht="15.75" x14ac:dyDescent="0.25">
      <c r="A3527" s="47">
        <v>3532</v>
      </c>
      <c r="B3527" s="47" t="s">
        <v>14958</v>
      </c>
      <c r="C3527" s="47" t="s">
        <v>10847</v>
      </c>
      <c r="D3527" s="69" t="s">
        <v>14901</v>
      </c>
      <c r="E3527" s="47">
        <v>2015</v>
      </c>
      <c r="F3527" s="69" t="s">
        <v>10848</v>
      </c>
      <c r="G3527" s="69" t="s">
        <v>451</v>
      </c>
      <c r="H3527" s="69" t="s">
        <v>451</v>
      </c>
      <c r="I3527" s="70">
        <v>25.417720795461779</v>
      </c>
      <c r="J3527" s="47" t="s">
        <v>430</v>
      </c>
      <c r="K3527" s="47">
        <v>12</v>
      </c>
      <c r="L3527" s="71"/>
      <c r="M3527" s="47">
        <v>75</v>
      </c>
      <c r="N3527" s="48">
        <f t="shared" si="331"/>
        <v>200</v>
      </c>
      <c r="O3527" s="48">
        <f t="shared" si="332"/>
        <v>5083.5441590923556</v>
      </c>
      <c r="P3527" s="72">
        <f t="shared" si="333"/>
        <v>508.35441590923557</v>
      </c>
      <c r="Q3527" s="73">
        <f t="shared" si="334"/>
        <v>838.78478625023865</v>
      </c>
      <c r="R3527" s="48">
        <f t="shared" si="335"/>
        <v>6430.6833612518294</v>
      </c>
      <c r="S3527" s="74">
        <f t="shared" ref="S3527:S3590" si="336">M3527-ABS($I$2-E3527)</f>
        <v>66</v>
      </c>
      <c r="T3527" s="6"/>
      <c r="U3527" s="47" t="s">
        <v>432</v>
      </c>
      <c r="V3527" s="47">
        <v>1</v>
      </c>
      <c r="W3527" s="47">
        <v>1</v>
      </c>
      <c r="X3527" s="47">
        <v>1</v>
      </c>
      <c r="Y3527" s="47">
        <v>1</v>
      </c>
      <c r="Z3527" s="75">
        <v>43111.450312499997</v>
      </c>
      <c r="AA3527" s="6" t="s">
        <v>606</v>
      </c>
      <c r="AB3527" s="47"/>
      <c r="AC3527" s="47" t="s">
        <v>14956</v>
      </c>
      <c r="AD3527" s="47" t="s">
        <v>10850</v>
      </c>
      <c r="AE3527" s="47"/>
      <c r="AF3527" s="6" t="s">
        <v>14959</v>
      </c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</row>
    <row r="3528" spans="1:43" s="1" customFormat="1" ht="15.75" x14ac:dyDescent="0.25">
      <c r="A3528" s="47">
        <v>3533</v>
      </c>
      <c r="B3528" s="47" t="s">
        <v>14960</v>
      </c>
      <c r="C3528" s="47" t="s">
        <v>10847</v>
      </c>
      <c r="D3528" s="69" t="s">
        <v>14901</v>
      </c>
      <c r="E3528" s="47">
        <v>2015</v>
      </c>
      <c r="F3528" s="69" t="s">
        <v>10848</v>
      </c>
      <c r="G3528" s="69" t="s">
        <v>451</v>
      </c>
      <c r="H3528" s="69" t="s">
        <v>451</v>
      </c>
      <c r="I3528" s="70">
        <v>5.3224785795457894</v>
      </c>
      <c r="J3528" s="47" t="s">
        <v>430</v>
      </c>
      <c r="K3528" s="47">
        <v>8</v>
      </c>
      <c r="L3528" s="71"/>
      <c r="M3528" s="47">
        <v>75</v>
      </c>
      <c r="N3528" s="48">
        <f t="shared" si="331"/>
        <v>160</v>
      </c>
      <c r="O3528" s="48">
        <f t="shared" si="332"/>
        <v>851.59657272732625</v>
      </c>
      <c r="P3528" s="72">
        <f t="shared" si="333"/>
        <v>85.15965727273263</v>
      </c>
      <c r="Q3528" s="73">
        <f t="shared" si="334"/>
        <v>140.51343450000883</v>
      </c>
      <c r="R3528" s="48">
        <f t="shared" si="335"/>
        <v>1077.2696645000676</v>
      </c>
      <c r="S3528" s="74">
        <f t="shared" si="336"/>
        <v>66</v>
      </c>
      <c r="T3528" s="6"/>
      <c r="U3528" s="47" t="s">
        <v>432</v>
      </c>
      <c r="V3528" s="47">
        <v>1</v>
      </c>
      <c r="W3528" s="47">
        <v>1</v>
      </c>
      <c r="X3528" s="47">
        <v>1</v>
      </c>
      <c r="Y3528" s="47">
        <v>1</v>
      </c>
      <c r="Z3528" s="75">
        <v>43111.451307870368</v>
      </c>
      <c r="AA3528" s="6" t="s">
        <v>606</v>
      </c>
      <c r="AB3528" s="47"/>
      <c r="AC3528" s="47" t="s">
        <v>14956</v>
      </c>
      <c r="AD3528" s="47" t="s">
        <v>14961</v>
      </c>
      <c r="AE3528" s="47"/>
      <c r="AF3528" s="6" t="s">
        <v>14962</v>
      </c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</row>
    <row r="3529" spans="1:43" s="1" customFormat="1" ht="15.75" x14ac:dyDescent="0.25">
      <c r="A3529" s="47">
        <v>3534</v>
      </c>
      <c r="B3529" s="47" t="s">
        <v>14963</v>
      </c>
      <c r="C3529" s="47" t="s">
        <v>10847</v>
      </c>
      <c r="D3529" s="69" t="s">
        <v>14901</v>
      </c>
      <c r="E3529" s="47">
        <v>2015</v>
      </c>
      <c r="F3529" s="69" t="s">
        <v>10848</v>
      </c>
      <c r="G3529" s="69" t="s">
        <v>451</v>
      </c>
      <c r="H3529" s="69" t="s">
        <v>451</v>
      </c>
      <c r="I3529" s="70">
        <v>106.3313272008656</v>
      </c>
      <c r="J3529" s="47" t="s">
        <v>430</v>
      </c>
      <c r="K3529" s="47">
        <v>8</v>
      </c>
      <c r="L3529" s="71"/>
      <c r="M3529" s="47">
        <v>75</v>
      </c>
      <c r="N3529" s="48">
        <f t="shared" si="331"/>
        <v>160</v>
      </c>
      <c r="O3529" s="48">
        <f t="shared" si="332"/>
        <v>17013.012352138496</v>
      </c>
      <c r="P3529" s="72">
        <f t="shared" si="333"/>
        <v>1701.3012352138496</v>
      </c>
      <c r="Q3529" s="73">
        <f t="shared" si="334"/>
        <v>2807.1470381028516</v>
      </c>
      <c r="R3529" s="48">
        <f t="shared" si="335"/>
        <v>21521.460625455198</v>
      </c>
      <c r="S3529" s="74">
        <f t="shared" si="336"/>
        <v>66</v>
      </c>
      <c r="T3529" s="6"/>
      <c r="U3529" s="47" t="s">
        <v>432</v>
      </c>
      <c r="V3529" s="47">
        <v>1</v>
      </c>
      <c r="W3529" s="47">
        <v>1</v>
      </c>
      <c r="X3529" s="47">
        <v>1</v>
      </c>
      <c r="Y3529" s="47">
        <v>1</v>
      </c>
      <c r="Z3529" s="75">
        <v>43111.451388888891</v>
      </c>
      <c r="AA3529" s="6" t="s">
        <v>606</v>
      </c>
      <c r="AB3529" s="47"/>
      <c r="AC3529" s="47" t="s">
        <v>14961</v>
      </c>
      <c r="AD3529" s="47" t="s">
        <v>14964</v>
      </c>
      <c r="AE3529" s="47"/>
      <c r="AF3529" s="6" t="s">
        <v>14965</v>
      </c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</row>
    <row r="3530" spans="1:43" s="1" customFormat="1" ht="15.75" x14ac:dyDescent="0.25">
      <c r="A3530" s="47">
        <v>3535</v>
      </c>
      <c r="B3530" s="47" t="s">
        <v>14966</v>
      </c>
      <c r="C3530" s="47" t="s">
        <v>10847</v>
      </c>
      <c r="D3530" s="69" t="s">
        <v>14901</v>
      </c>
      <c r="E3530" s="47">
        <v>2015</v>
      </c>
      <c r="F3530" s="69" t="s">
        <v>10848</v>
      </c>
      <c r="G3530" s="69" t="s">
        <v>451</v>
      </c>
      <c r="H3530" s="69" t="s">
        <v>451</v>
      </c>
      <c r="I3530" s="70">
        <v>310.40728380475548</v>
      </c>
      <c r="J3530" s="47" t="s">
        <v>430</v>
      </c>
      <c r="K3530" s="47">
        <v>8</v>
      </c>
      <c r="L3530" s="71"/>
      <c r="M3530" s="47">
        <v>75</v>
      </c>
      <c r="N3530" s="48">
        <f t="shared" si="331"/>
        <v>160</v>
      </c>
      <c r="O3530" s="48">
        <f t="shared" si="332"/>
        <v>49665.165408760877</v>
      </c>
      <c r="P3530" s="72">
        <f t="shared" si="333"/>
        <v>4966.5165408760877</v>
      </c>
      <c r="Q3530" s="73">
        <f t="shared" si="334"/>
        <v>8194.7522924455443</v>
      </c>
      <c r="R3530" s="48">
        <f t="shared" si="335"/>
        <v>62826.434242082512</v>
      </c>
      <c r="S3530" s="74">
        <f t="shared" si="336"/>
        <v>66</v>
      </c>
      <c r="T3530" s="6"/>
      <c r="U3530" s="47" t="s">
        <v>432</v>
      </c>
      <c r="V3530" s="47">
        <v>1</v>
      </c>
      <c r="W3530" s="47">
        <v>1</v>
      </c>
      <c r="X3530" s="47">
        <v>1</v>
      </c>
      <c r="Y3530" s="47">
        <v>1</v>
      </c>
      <c r="Z3530" s="75">
        <v>43111.454606481479</v>
      </c>
      <c r="AA3530" s="6" t="s">
        <v>606</v>
      </c>
      <c r="AB3530" s="47"/>
      <c r="AC3530" s="47" t="s">
        <v>14964</v>
      </c>
      <c r="AD3530" s="47" t="s">
        <v>14967</v>
      </c>
      <c r="AE3530" s="47"/>
      <c r="AF3530" s="6" t="s">
        <v>14968</v>
      </c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</row>
    <row r="3531" spans="1:43" s="1" customFormat="1" ht="15.75" x14ac:dyDescent="0.25">
      <c r="A3531" s="47">
        <v>3536</v>
      </c>
      <c r="B3531" s="47" t="s">
        <v>14969</v>
      </c>
      <c r="C3531" s="47" t="s">
        <v>4354</v>
      </c>
      <c r="D3531" s="69" t="s">
        <v>14901</v>
      </c>
      <c r="E3531" s="47">
        <v>2015</v>
      </c>
      <c r="F3531" s="69" t="s">
        <v>10848</v>
      </c>
      <c r="G3531" s="69" t="s">
        <v>451</v>
      </c>
      <c r="H3531" s="69" t="s">
        <v>451</v>
      </c>
      <c r="I3531" s="70">
        <v>4.6232797233053962</v>
      </c>
      <c r="J3531" s="47" t="s">
        <v>430</v>
      </c>
      <c r="K3531" s="47">
        <v>8</v>
      </c>
      <c r="L3531" s="71"/>
      <c r="M3531" s="47">
        <v>75</v>
      </c>
      <c r="N3531" s="48">
        <f t="shared" si="331"/>
        <v>160</v>
      </c>
      <c r="O3531" s="48">
        <f t="shared" si="332"/>
        <v>739.72475572886333</v>
      </c>
      <c r="P3531" s="72">
        <f t="shared" si="333"/>
        <v>73.972475572886339</v>
      </c>
      <c r="Q3531" s="73">
        <f t="shared" si="334"/>
        <v>122.05458469526243</v>
      </c>
      <c r="R3531" s="48">
        <f t="shared" si="335"/>
        <v>935.75181599701205</v>
      </c>
      <c r="S3531" s="74">
        <f t="shared" si="336"/>
        <v>66</v>
      </c>
      <c r="T3531" s="6"/>
      <c r="U3531" s="47" t="s">
        <v>432</v>
      </c>
      <c r="V3531" s="47">
        <v>1</v>
      </c>
      <c r="W3531" s="47">
        <v>1</v>
      </c>
      <c r="X3531" s="47">
        <v>1</v>
      </c>
      <c r="Y3531" s="47">
        <v>1</v>
      </c>
      <c r="Z3531" s="75">
        <v>43111.454699074071</v>
      </c>
      <c r="AA3531" s="6" t="s">
        <v>606</v>
      </c>
      <c r="AB3531" s="47"/>
      <c r="AC3531" s="47" t="s">
        <v>14967</v>
      </c>
      <c r="AD3531" s="47" t="s">
        <v>14970</v>
      </c>
      <c r="AE3531" s="47"/>
      <c r="AF3531" s="6" t="s">
        <v>14971</v>
      </c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</row>
    <row r="3532" spans="1:43" s="1" customFormat="1" ht="15.75" x14ac:dyDescent="0.25">
      <c r="A3532" s="47">
        <v>3537</v>
      </c>
      <c r="B3532" s="47" t="s">
        <v>14972</v>
      </c>
      <c r="C3532" s="47" t="s">
        <v>4354</v>
      </c>
      <c r="D3532" s="69" t="s">
        <v>14901</v>
      </c>
      <c r="E3532" s="47">
        <v>2015</v>
      </c>
      <c r="F3532" s="69" t="s">
        <v>10848</v>
      </c>
      <c r="G3532" s="69" t="s">
        <v>451</v>
      </c>
      <c r="H3532" s="69" t="s">
        <v>451</v>
      </c>
      <c r="I3532" s="70">
        <v>55.212908515507138</v>
      </c>
      <c r="J3532" s="47" t="s">
        <v>430</v>
      </c>
      <c r="K3532" s="47">
        <v>8</v>
      </c>
      <c r="L3532" s="71"/>
      <c r="M3532" s="47">
        <v>75</v>
      </c>
      <c r="N3532" s="48">
        <f t="shared" si="331"/>
        <v>160</v>
      </c>
      <c r="O3532" s="48">
        <f t="shared" si="332"/>
        <v>8834.0653624811421</v>
      </c>
      <c r="P3532" s="72">
        <f t="shared" si="333"/>
        <v>883.40653624811421</v>
      </c>
      <c r="Q3532" s="73">
        <f t="shared" si="334"/>
        <v>1457.6207848093884</v>
      </c>
      <c r="R3532" s="48">
        <f t="shared" si="335"/>
        <v>11175.092683538645</v>
      </c>
      <c r="S3532" s="74">
        <f t="shared" si="336"/>
        <v>66</v>
      </c>
      <c r="T3532" s="6"/>
      <c r="U3532" s="47" t="s">
        <v>432</v>
      </c>
      <c r="V3532" s="47">
        <v>1</v>
      </c>
      <c r="W3532" s="47">
        <v>1</v>
      </c>
      <c r="X3532" s="47">
        <v>1</v>
      </c>
      <c r="Y3532" s="47">
        <v>1</v>
      </c>
      <c r="Z3532" s="75">
        <v>43111.454745370371</v>
      </c>
      <c r="AA3532" s="6" t="s">
        <v>606</v>
      </c>
      <c r="AB3532" s="47"/>
      <c r="AC3532" s="47" t="s">
        <v>14970</v>
      </c>
      <c r="AD3532" s="47" t="s">
        <v>14973</v>
      </c>
      <c r="AE3532" s="47"/>
      <c r="AF3532" s="6" t="s">
        <v>14974</v>
      </c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</row>
    <row r="3533" spans="1:43" s="1" customFormat="1" ht="15.75" x14ac:dyDescent="0.25">
      <c r="A3533" s="47">
        <v>3538</v>
      </c>
      <c r="B3533" s="47" t="s">
        <v>14975</v>
      </c>
      <c r="C3533" s="47" t="s">
        <v>4354</v>
      </c>
      <c r="D3533" s="69" t="s">
        <v>14901</v>
      </c>
      <c r="E3533" s="47">
        <v>2015</v>
      </c>
      <c r="F3533" s="69" t="s">
        <v>10848</v>
      </c>
      <c r="G3533" s="69" t="s">
        <v>451</v>
      </c>
      <c r="H3533" s="69" t="s">
        <v>451</v>
      </c>
      <c r="I3533" s="70">
        <v>16.732276106775949</v>
      </c>
      <c r="J3533" s="47" t="s">
        <v>430</v>
      </c>
      <c r="K3533" s="47">
        <v>8</v>
      </c>
      <c r="L3533" s="71"/>
      <c r="M3533" s="47">
        <v>75</v>
      </c>
      <c r="N3533" s="48">
        <f t="shared" si="331"/>
        <v>160</v>
      </c>
      <c r="O3533" s="48">
        <f t="shared" si="332"/>
        <v>2677.1641770841516</v>
      </c>
      <c r="P3533" s="72">
        <f t="shared" si="333"/>
        <v>267.71641770841518</v>
      </c>
      <c r="Q3533" s="73">
        <f t="shared" si="334"/>
        <v>441.73208921888499</v>
      </c>
      <c r="R3533" s="48">
        <f t="shared" si="335"/>
        <v>3386.6126840114516</v>
      </c>
      <c r="S3533" s="74">
        <f t="shared" si="336"/>
        <v>66</v>
      </c>
      <c r="T3533" s="6"/>
      <c r="U3533" s="47" t="s">
        <v>432</v>
      </c>
      <c r="V3533" s="47">
        <v>1</v>
      </c>
      <c r="W3533" s="47">
        <v>1</v>
      </c>
      <c r="X3533" s="47">
        <v>1</v>
      </c>
      <c r="Y3533" s="47">
        <v>1</v>
      </c>
      <c r="Z3533" s="75">
        <v>43111.455023148148</v>
      </c>
      <c r="AA3533" s="6" t="s">
        <v>606</v>
      </c>
      <c r="AB3533" s="47"/>
      <c r="AC3533" s="47" t="s">
        <v>14973</v>
      </c>
      <c r="AD3533" s="47" t="s">
        <v>14976</v>
      </c>
      <c r="AE3533" s="47"/>
      <c r="AF3533" s="6" t="s">
        <v>14977</v>
      </c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</row>
    <row r="3534" spans="1:43" s="1" customFormat="1" ht="15.75" x14ac:dyDescent="0.25">
      <c r="A3534" s="47">
        <v>3539</v>
      </c>
      <c r="B3534" s="47" t="s">
        <v>14978</v>
      </c>
      <c r="C3534" s="47" t="s">
        <v>4354</v>
      </c>
      <c r="D3534" s="69" t="s">
        <v>14901</v>
      </c>
      <c r="E3534" s="47">
        <v>2015</v>
      </c>
      <c r="F3534" s="69" t="s">
        <v>14979</v>
      </c>
      <c r="G3534" s="69" t="s">
        <v>9494</v>
      </c>
      <c r="H3534" s="69" t="s">
        <v>451</v>
      </c>
      <c r="I3534" s="70">
        <v>648.48653626608859</v>
      </c>
      <c r="J3534" s="47" t="s">
        <v>3627</v>
      </c>
      <c r="K3534" s="47">
        <v>8</v>
      </c>
      <c r="L3534" s="71"/>
      <c r="M3534" s="47">
        <v>75</v>
      </c>
      <c r="N3534" s="48">
        <f t="shared" si="331"/>
        <v>160</v>
      </c>
      <c r="O3534" s="48">
        <f t="shared" si="332"/>
        <v>103757.84580257417</v>
      </c>
      <c r="P3534" s="72">
        <f t="shared" si="333"/>
        <v>10375.784580257417</v>
      </c>
      <c r="Q3534" s="73">
        <f t="shared" si="334"/>
        <v>17120.044557424739</v>
      </c>
      <c r="R3534" s="48">
        <f t="shared" si="335"/>
        <v>131253.67494025631</v>
      </c>
      <c r="S3534" s="74">
        <f t="shared" si="336"/>
        <v>66</v>
      </c>
      <c r="T3534" s="6"/>
      <c r="U3534" s="47" t="s">
        <v>432</v>
      </c>
      <c r="V3534" s="47">
        <v>1</v>
      </c>
      <c r="W3534" s="47">
        <v>1</v>
      </c>
      <c r="X3534" s="47">
        <v>1</v>
      </c>
      <c r="Y3534" s="47">
        <v>1</v>
      </c>
      <c r="Z3534" s="75">
        <v>43111.457233796304</v>
      </c>
      <c r="AA3534" s="6" t="s">
        <v>606</v>
      </c>
      <c r="AB3534" s="47"/>
      <c r="AC3534" s="47" t="s">
        <v>14976</v>
      </c>
      <c r="AD3534" s="47" t="s">
        <v>14980</v>
      </c>
      <c r="AE3534" s="47"/>
      <c r="AF3534" s="6" t="s">
        <v>14981</v>
      </c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</row>
    <row r="3535" spans="1:43" s="1" customFormat="1" ht="31.5" x14ac:dyDescent="0.25">
      <c r="A3535" s="47">
        <v>3540</v>
      </c>
      <c r="B3535" s="47" t="s">
        <v>14982</v>
      </c>
      <c r="C3535" s="47" t="s">
        <v>4354</v>
      </c>
      <c r="D3535" s="69" t="s">
        <v>14901</v>
      </c>
      <c r="E3535" s="47">
        <v>2015</v>
      </c>
      <c r="F3535" s="69" t="s">
        <v>1498</v>
      </c>
      <c r="G3535" s="69" t="s">
        <v>1500</v>
      </c>
      <c r="H3535" s="69" t="s">
        <v>451</v>
      </c>
      <c r="I3535" s="70">
        <v>2.8538772214564729</v>
      </c>
      <c r="J3535" s="47" t="s">
        <v>430</v>
      </c>
      <c r="K3535" s="47">
        <v>8</v>
      </c>
      <c r="L3535" s="71"/>
      <c r="M3535" s="47">
        <v>75</v>
      </c>
      <c r="N3535" s="48">
        <f t="shared" si="331"/>
        <v>160</v>
      </c>
      <c r="O3535" s="48">
        <f t="shared" si="332"/>
        <v>456.62035543303568</v>
      </c>
      <c r="P3535" s="72">
        <f t="shared" si="333"/>
        <v>45.662035543303574</v>
      </c>
      <c r="Q3535" s="73">
        <f t="shared" si="334"/>
        <v>75.342358646450876</v>
      </c>
      <c r="R3535" s="48">
        <f t="shared" si="335"/>
        <v>577.62474962279009</v>
      </c>
      <c r="S3535" s="74">
        <f t="shared" si="336"/>
        <v>66</v>
      </c>
      <c r="T3535" s="6"/>
      <c r="U3535" s="47" t="s">
        <v>432</v>
      </c>
      <c r="V3535" s="47">
        <v>1</v>
      </c>
      <c r="W3535" s="47">
        <v>1</v>
      </c>
      <c r="X3535" s="47">
        <v>1</v>
      </c>
      <c r="Y3535" s="47">
        <v>1</v>
      </c>
      <c r="Z3535" s="75">
        <v>43111.456608796303</v>
      </c>
      <c r="AA3535" s="6" t="s">
        <v>606</v>
      </c>
      <c r="AB3535" s="47"/>
      <c r="AC3535" s="47" t="s">
        <v>14980</v>
      </c>
      <c r="AD3535" s="47" t="s">
        <v>14983</v>
      </c>
      <c r="AE3535" s="47"/>
      <c r="AF3535" s="6" t="s">
        <v>14984</v>
      </c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</row>
    <row r="3536" spans="1:43" s="1" customFormat="1" ht="15.75" x14ac:dyDescent="0.25">
      <c r="A3536" s="47">
        <v>3541</v>
      </c>
      <c r="B3536" s="47" t="s">
        <v>14985</v>
      </c>
      <c r="C3536" s="47" t="s">
        <v>601</v>
      </c>
      <c r="D3536" s="69" t="s">
        <v>14986</v>
      </c>
      <c r="E3536" s="47">
        <v>2017</v>
      </c>
      <c r="F3536" s="69" t="s">
        <v>603</v>
      </c>
      <c r="G3536" s="69" t="s">
        <v>451</v>
      </c>
      <c r="H3536" s="69" t="s">
        <v>451</v>
      </c>
      <c r="I3536" s="70">
        <v>64.878526511304358</v>
      </c>
      <c r="J3536" s="47" t="s">
        <v>430</v>
      </c>
      <c r="K3536" s="47">
        <v>8</v>
      </c>
      <c r="L3536" s="71"/>
      <c r="M3536" s="47">
        <v>75</v>
      </c>
      <c r="N3536" s="48">
        <f t="shared" si="331"/>
        <v>160</v>
      </c>
      <c r="O3536" s="48">
        <f t="shared" si="332"/>
        <v>10380.564241808697</v>
      </c>
      <c r="P3536" s="72">
        <f t="shared" si="333"/>
        <v>1038.0564241808697</v>
      </c>
      <c r="Q3536" s="73">
        <f t="shared" si="334"/>
        <v>1712.793099898435</v>
      </c>
      <c r="R3536" s="48">
        <f t="shared" si="335"/>
        <v>13131.413765888003</v>
      </c>
      <c r="S3536" s="74">
        <f t="shared" si="336"/>
        <v>68</v>
      </c>
      <c r="T3536" s="6"/>
      <c r="U3536" s="47" t="s">
        <v>432</v>
      </c>
      <c r="V3536" s="47">
        <v>1</v>
      </c>
      <c r="W3536" s="47">
        <v>1</v>
      </c>
      <c r="X3536" s="47">
        <v>1</v>
      </c>
      <c r="Y3536" s="47">
        <v>1</v>
      </c>
      <c r="Z3536" s="75">
        <v>43129.381238425944</v>
      </c>
      <c r="AA3536" s="6" t="s">
        <v>606</v>
      </c>
      <c r="AB3536" s="47"/>
      <c r="AC3536" s="47" t="s">
        <v>14987</v>
      </c>
      <c r="AD3536" s="47" t="s">
        <v>14988</v>
      </c>
      <c r="AE3536" s="47"/>
      <c r="AF3536" s="6" t="s">
        <v>14989</v>
      </c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</row>
    <row r="3537" spans="1:43" s="1" customFormat="1" ht="15.75" x14ac:dyDescent="0.25">
      <c r="A3537" s="47">
        <v>3542</v>
      </c>
      <c r="B3537" s="47" t="s">
        <v>14990</v>
      </c>
      <c r="C3537" s="47" t="s">
        <v>601</v>
      </c>
      <c r="D3537" s="69" t="s">
        <v>14986</v>
      </c>
      <c r="E3537" s="47">
        <v>2017</v>
      </c>
      <c r="F3537" s="69" t="s">
        <v>603</v>
      </c>
      <c r="G3537" s="69" t="s">
        <v>451</v>
      </c>
      <c r="H3537" s="69" t="s">
        <v>451</v>
      </c>
      <c r="I3537" s="70">
        <v>54.640406195919191</v>
      </c>
      <c r="J3537" s="47" t="s">
        <v>430</v>
      </c>
      <c r="K3537" s="47">
        <v>8</v>
      </c>
      <c r="L3537" s="71"/>
      <c r="M3537" s="47">
        <v>75</v>
      </c>
      <c r="N3537" s="48">
        <f t="shared" si="331"/>
        <v>160</v>
      </c>
      <c r="O3537" s="48">
        <f t="shared" si="332"/>
        <v>8742.4649913470712</v>
      </c>
      <c r="P3537" s="72">
        <f t="shared" si="333"/>
        <v>874.24649913470716</v>
      </c>
      <c r="Q3537" s="73">
        <f t="shared" si="334"/>
        <v>1442.5067235722668</v>
      </c>
      <c r="R3537" s="48">
        <f t="shared" si="335"/>
        <v>11059.218214054046</v>
      </c>
      <c r="S3537" s="74">
        <f t="shared" si="336"/>
        <v>68</v>
      </c>
      <c r="T3537" s="6"/>
      <c r="U3537" s="47" t="s">
        <v>432</v>
      </c>
      <c r="V3537" s="47">
        <v>1</v>
      </c>
      <c r="W3537" s="47">
        <v>1</v>
      </c>
      <c r="X3537" s="47">
        <v>1</v>
      </c>
      <c r="Y3537" s="47">
        <v>1</v>
      </c>
      <c r="Z3537" s="75">
        <v>43129.605891203697</v>
      </c>
      <c r="AA3537" s="6" t="s">
        <v>606</v>
      </c>
      <c r="AB3537" s="47"/>
      <c r="AC3537" s="47" t="s">
        <v>14988</v>
      </c>
      <c r="AD3537" s="47" t="s">
        <v>14991</v>
      </c>
      <c r="AE3537" s="47"/>
      <c r="AF3537" s="6" t="s">
        <v>14992</v>
      </c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</row>
    <row r="3538" spans="1:43" s="1" customFormat="1" ht="15.75" x14ac:dyDescent="0.25">
      <c r="A3538" s="47">
        <v>3543</v>
      </c>
      <c r="B3538" s="47" t="s">
        <v>14993</v>
      </c>
      <c r="C3538" s="47" t="s">
        <v>601</v>
      </c>
      <c r="D3538" s="69" t="s">
        <v>14986</v>
      </c>
      <c r="E3538" s="47">
        <v>2017</v>
      </c>
      <c r="F3538" s="69" t="s">
        <v>603</v>
      </c>
      <c r="G3538" s="69" t="s">
        <v>451</v>
      </c>
      <c r="H3538" s="69" t="s">
        <v>451</v>
      </c>
      <c r="I3538" s="70">
        <v>164.08918564009431</v>
      </c>
      <c r="J3538" s="47" t="s">
        <v>430</v>
      </c>
      <c r="K3538" s="47">
        <v>8</v>
      </c>
      <c r="L3538" s="71"/>
      <c r="M3538" s="47">
        <v>75</v>
      </c>
      <c r="N3538" s="48">
        <f t="shared" si="331"/>
        <v>160</v>
      </c>
      <c r="O3538" s="48">
        <f t="shared" si="332"/>
        <v>26254.269702415091</v>
      </c>
      <c r="P3538" s="72">
        <f t="shared" si="333"/>
        <v>2625.4269702415095</v>
      </c>
      <c r="Q3538" s="73">
        <f t="shared" si="334"/>
        <v>4331.9545008984906</v>
      </c>
      <c r="R3538" s="48">
        <f t="shared" si="335"/>
        <v>33211.651173555096</v>
      </c>
      <c r="S3538" s="74">
        <f t="shared" si="336"/>
        <v>68</v>
      </c>
      <c r="T3538" s="6"/>
      <c r="U3538" s="47" t="s">
        <v>432</v>
      </c>
      <c r="V3538" s="47">
        <v>1</v>
      </c>
      <c r="W3538" s="47">
        <v>1</v>
      </c>
      <c r="X3538" s="47">
        <v>1</v>
      </c>
      <c r="Y3538" s="47">
        <v>1</v>
      </c>
      <c r="Z3538" s="75">
        <v>43129.606921296298</v>
      </c>
      <c r="AA3538" s="6" t="s">
        <v>606</v>
      </c>
      <c r="AB3538" s="47"/>
      <c r="AC3538" s="47" t="s">
        <v>14994</v>
      </c>
      <c r="AD3538" s="47" t="s">
        <v>14988</v>
      </c>
      <c r="AE3538" s="47"/>
      <c r="AF3538" s="6" t="s">
        <v>14995</v>
      </c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</row>
    <row r="3539" spans="1:43" s="1" customFormat="1" ht="15.75" x14ac:dyDescent="0.25">
      <c r="A3539" s="47">
        <v>3544</v>
      </c>
      <c r="B3539" s="47" t="s">
        <v>14996</v>
      </c>
      <c r="C3539" s="47" t="s">
        <v>601</v>
      </c>
      <c r="D3539" s="69" t="s">
        <v>14986</v>
      </c>
      <c r="E3539" s="47">
        <v>2017</v>
      </c>
      <c r="F3539" s="69" t="s">
        <v>603</v>
      </c>
      <c r="G3539" s="69" t="s">
        <v>451</v>
      </c>
      <c r="H3539" s="69" t="s">
        <v>451</v>
      </c>
      <c r="I3539" s="70">
        <v>142.4285952590042</v>
      </c>
      <c r="J3539" s="47" t="s">
        <v>430</v>
      </c>
      <c r="K3539" s="47">
        <v>8</v>
      </c>
      <c r="L3539" s="71"/>
      <c r="M3539" s="47">
        <v>75</v>
      </c>
      <c r="N3539" s="48">
        <f t="shared" si="331"/>
        <v>160</v>
      </c>
      <c r="O3539" s="48">
        <f t="shared" si="332"/>
        <v>22788.575241440671</v>
      </c>
      <c r="P3539" s="72">
        <f t="shared" si="333"/>
        <v>2278.8575241440672</v>
      </c>
      <c r="Q3539" s="73">
        <f t="shared" si="334"/>
        <v>3760.1149148377103</v>
      </c>
      <c r="R3539" s="48">
        <f t="shared" si="335"/>
        <v>28827.547680422449</v>
      </c>
      <c r="S3539" s="74">
        <f t="shared" si="336"/>
        <v>68</v>
      </c>
      <c r="T3539" s="6"/>
      <c r="U3539" s="47" t="s">
        <v>432</v>
      </c>
      <c r="V3539" s="47">
        <v>1</v>
      </c>
      <c r="W3539" s="47">
        <v>1</v>
      </c>
      <c r="X3539" s="47">
        <v>1</v>
      </c>
      <c r="Y3539" s="47">
        <v>1</v>
      </c>
      <c r="Z3539" s="75">
        <v>43129.608564814807</v>
      </c>
      <c r="AA3539" s="6" t="s">
        <v>606</v>
      </c>
      <c r="AB3539" s="47"/>
      <c r="AC3539" s="47" t="s">
        <v>608</v>
      </c>
      <c r="AD3539" s="47" t="s">
        <v>14994</v>
      </c>
      <c r="AE3539" s="47"/>
      <c r="AF3539" s="6" t="s">
        <v>14997</v>
      </c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</row>
    <row r="3540" spans="1:43" s="1" customFormat="1" ht="15.75" x14ac:dyDescent="0.25">
      <c r="A3540" s="47">
        <v>3545</v>
      </c>
      <c r="B3540" s="47" t="s">
        <v>14998</v>
      </c>
      <c r="C3540" s="47" t="s">
        <v>601</v>
      </c>
      <c r="D3540" s="69" t="s">
        <v>14986</v>
      </c>
      <c r="E3540" s="47">
        <v>2017</v>
      </c>
      <c r="F3540" s="69" t="s">
        <v>603</v>
      </c>
      <c r="G3540" s="69" t="s">
        <v>451</v>
      </c>
      <c r="H3540" s="69" t="s">
        <v>451</v>
      </c>
      <c r="I3540" s="70">
        <v>271.95743003270559</v>
      </c>
      <c r="J3540" s="47" t="s">
        <v>430</v>
      </c>
      <c r="K3540" s="47">
        <v>8</v>
      </c>
      <c r="L3540" s="71"/>
      <c r="M3540" s="47">
        <v>75</v>
      </c>
      <c r="N3540" s="48">
        <f t="shared" si="331"/>
        <v>160</v>
      </c>
      <c r="O3540" s="48">
        <f t="shared" si="332"/>
        <v>43513.188805232894</v>
      </c>
      <c r="P3540" s="72">
        <f t="shared" si="333"/>
        <v>4351.3188805232894</v>
      </c>
      <c r="Q3540" s="73">
        <f t="shared" si="334"/>
        <v>7179.676152863427</v>
      </c>
      <c r="R3540" s="48">
        <f t="shared" si="335"/>
        <v>55044.183838619603</v>
      </c>
      <c r="S3540" s="74">
        <f t="shared" si="336"/>
        <v>68</v>
      </c>
      <c r="T3540" s="6"/>
      <c r="U3540" s="47" t="s">
        <v>432</v>
      </c>
      <c r="V3540" s="47">
        <v>1</v>
      </c>
      <c r="W3540" s="47">
        <v>1</v>
      </c>
      <c r="X3540" s="47">
        <v>1</v>
      </c>
      <c r="Y3540" s="47">
        <v>1</v>
      </c>
      <c r="Z3540" s="75">
        <v>43130.391296296293</v>
      </c>
      <c r="AA3540" s="6" t="s">
        <v>606</v>
      </c>
      <c r="AB3540" s="47"/>
      <c r="AC3540" s="47" t="s">
        <v>14999</v>
      </c>
      <c r="AD3540" s="47" t="s">
        <v>630</v>
      </c>
      <c r="AE3540" s="47"/>
      <c r="AF3540" s="6" t="s">
        <v>15000</v>
      </c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</row>
    <row r="3541" spans="1:43" s="1" customFormat="1" ht="15.75" x14ac:dyDescent="0.25">
      <c r="A3541" s="47">
        <v>3546</v>
      </c>
      <c r="B3541" s="47" t="s">
        <v>15001</v>
      </c>
      <c r="C3541" s="47" t="s">
        <v>601</v>
      </c>
      <c r="D3541" s="69" t="s">
        <v>14986</v>
      </c>
      <c r="E3541" s="47">
        <v>2017</v>
      </c>
      <c r="F3541" s="69" t="s">
        <v>603</v>
      </c>
      <c r="G3541" s="69" t="s">
        <v>451</v>
      </c>
      <c r="H3541" s="69" t="s">
        <v>451</v>
      </c>
      <c r="I3541" s="70">
        <v>233.5397759682171</v>
      </c>
      <c r="J3541" s="47" t="s">
        <v>430</v>
      </c>
      <c r="K3541" s="47">
        <v>8</v>
      </c>
      <c r="L3541" s="71"/>
      <c r="M3541" s="47">
        <v>75</v>
      </c>
      <c r="N3541" s="48">
        <f t="shared" si="331"/>
        <v>160</v>
      </c>
      <c r="O3541" s="48">
        <f t="shared" si="332"/>
        <v>37366.364154914736</v>
      </c>
      <c r="P3541" s="72">
        <f t="shared" si="333"/>
        <v>3736.6364154914736</v>
      </c>
      <c r="Q3541" s="73">
        <f t="shared" si="334"/>
        <v>6165.4500855609303</v>
      </c>
      <c r="R3541" s="48">
        <f t="shared" si="335"/>
        <v>47268.450655967135</v>
      </c>
      <c r="S3541" s="74">
        <f t="shared" si="336"/>
        <v>68</v>
      </c>
      <c r="T3541" s="6"/>
      <c r="U3541" s="47" t="s">
        <v>432</v>
      </c>
      <c r="V3541" s="47">
        <v>1</v>
      </c>
      <c r="W3541" s="47">
        <v>1</v>
      </c>
      <c r="X3541" s="47">
        <v>1</v>
      </c>
      <c r="Y3541" s="47">
        <v>1</v>
      </c>
      <c r="Z3541" s="75">
        <v>43130.392604166656</v>
      </c>
      <c r="AA3541" s="6" t="s">
        <v>606</v>
      </c>
      <c r="AB3541" s="47"/>
      <c r="AC3541" s="47" t="s">
        <v>14999</v>
      </c>
      <c r="AD3541" s="47" t="s">
        <v>15002</v>
      </c>
      <c r="AE3541" s="47"/>
      <c r="AF3541" s="6" t="s">
        <v>15003</v>
      </c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</row>
    <row r="3542" spans="1:43" s="1" customFormat="1" ht="15.75" x14ac:dyDescent="0.25">
      <c r="A3542" s="47">
        <v>3547</v>
      </c>
      <c r="B3542" s="47" t="s">
        <v>15004</v>
      </c>
      <c r="C3542" s="47" t="s">
        <v>601</v>
      </c>
      <c r="D3542" s="69" t="s">
        <v>14986</v>
      </c>
      <c r="E3542" s="47">
        <v>2017</v>
      </c>
      <c r="F3542" s="69" t="s">
        <v>603</v>
      </c>
      <c r="G3542" s="69" t="s">
        <v>451</v>
      </c>
      <c r="H3542" s="69" t="s">
        <v>451</v>
      </c>
      <c r="I3542" s="70">
        <v>110.3112808028319</v>
      </c>
      <c r="J3542" s="47" t="s">
        <v>430</v>
      </c>
      <c r="K3542" s="47">
        <v>8</v>
      </c>
      <c r="L3542" s="71"/>
      <c r="M3542" s="47">
        <v>75</v>
      </c>
      <c r="N3542" s="48">
        <f t="shared" si="331"/>
        <v>160</v>
      </c>
      <c r="O3542" s="48">
        <f t="shared" si="332"/>
        <v>17649.804928453104</v>
      </c>
      <c r="P3542" s="72">
        <f t="shared" si="333"/>
        <v>1764.9804928453104</v>
      </c>
      <c r="Q3542" s="73">
        <f t="shared" si="334"/>
        <v>2912.2178131947626</v>
      </c>
      <c r="R3542" s="48">
        <f t="shared" si="335"/>
        <v>22327.003234493179</v>
      </c>
      <c r="S3542" s="74">
        <f t="shared" si="336"/>
        <v>68</v>
      </c>
      <c r="T3542" s="6"/>
      <c r="U3542" s="47" t="s">
        <v>432</v>
      </c>
      <c r="V3542" s="47">
        <v>1</v>
      </c>
      <c r="W3542" s="47">
        <v>1</v>
      </c>
      <c r="X3542" s="47">
        <v>1</v>
      </c>
      <c r="Y3542" s="47">
        <v>1</v>
      </c>
      <c r="Z3542" s="75">
        <v>43130.393900462957</v>
      </c>
      <c r="AA3542" s="6" t="s">
        <v>606</v>
      </c>
      <c r="AB3542" s="47"/>
      <c r="AC3542" s="47" t="s">
        <v>15002</v>
      </c>
      <c r="AD3542" s="47" t="s">
        <v>15005</v>
      </c>
      <c r="AE3542" s="47"/>
      <c r="AF3542" s="6" t="s">
        <v>15006</v>
      </c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</row>
    <row r="3543" spans="1:43" s="1" customFormat="1" ht="15.75" x14ac:dyDescent="0.25">
      <c r="A3543" s="47">
        <v>3548</v>
      </c>
      <c r="B3543" s="47" t="s">
        <v>15007</v>
      </c>
      <c r="C3543" s="47" t="s">
        <v>601</v>
      </c>
      <c r="D3543" s="69" t="s">
        <v>14986</v>
      </c>
      <c r="E3543" s="47">
        <v>2017</v>
      </c>
      <c r="F3543" s="69" t="s">
        <v>603</v>
      </c>
      <c r="G3543" s="69" t="s">
        <v>451</v>
      </c>
      <c r="H3543" s="69" t="s">
        <v>451</v>
      </c>
      <c r="I3543" s="70">
        <v>4.3403000012040138</v>
      </c>
      <c r="J3543" s="47" t="s">
        <v>430</v>
      </c>
      <c r="K3543" s="47">
        <v>8</v>
      </c>
      <c r="L3543" s="71"/>
      <c r="M3543" s="47">
        <v>75</v>
      </c>
      <c r="N3543" s="48">
        <f t="shared" si="331"/>
        <v>160</v>
      </c>
      <c r="O3543" s="48">
        <f t="shared" si="332"/>
        <v>694.44800019264221</v>
      </c>
      <c r="P3543" s="72">
        <f t="shared" si="333"/>
        <v>69.444800019264221</v>
      </c>
      <c r="Q3543" s="73">
        <f t="shared" si="334"/>
        <v>114.58392003178596</v>
      </c>
      <c r="R3543" s="48">
        <f t="shared" si="335"/>
        <v>878.4767202436924</v>
      </c>
      <c r="S3543" s="74">
        <f t="shared" si="336"/>
        <v>68</v>
      </c>
      <c r="T3543" s="6"/>
      <c r="U3543" s="47" t="s">
        <v>432</v>
      </c>
      <c r="V3543" s="47">
        <v>1</v>
      </c>
      <c r="W3543" s="47">
        <v>1</v>
      </c>
      <c r="X3543" s="47">
        <v>1</v>
      </c>
      <c r="Y3543" s="47">
        <v>1</v>
      </c>
      <c r="Z3543" s="75">
        <v>43130.393935185188</v>
      </c>
      <c r="AA3543" s="6" t="s">
        <v>606</v>
      </c>
      <c r="AB3543" s="47"/>
      <c r="AC3543" s="47" t="s">
        <v>15005</v>
      </c>
      <c r="AD3543" s="47" t="s">
        <v>15008</v>
      </c>
      <c r="AE3543" s="47"/>
      <c r="AF3543" s="6" t="s">
        <v>15009</v>
      </c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</row>
    <row r="3544" spans="1:43" s="1" customFormat="1" ht="15.75" x14ac:dyDescent="0.25">
      <c r="A3544" s="47">
        <v>3549</v>
      </c>
      <c r="B3544" s="47" t="s">
        <v>15010</v>
      </c>
      <c r="C3544" s="47" t="s">
        <v>1862</v>
      </c>
      <c r="D3544" s="69" t="s">
        <v>14986</v>
      </c>
      <c r="E3544" s="47">
        <v>2017</v>
      </c>
      <c r="F3544" s="69" t="s">
        <v>603</v>
      </c>
      <c r="G3544" s="69" t="s">
        <v>621</v>
      </c>
      <c r="H3544" s="69" t="s">
        <v>451</v>
      </c>
      <c r="I3544" s="70">
        <v>8.9784304360079528</v>
      </c>
      <c r="J3544" s="47" t="s">
        <v>430</v>
      </c>
      <c r="K3544" s="47">
        <v>8</v>
      </c>
      <c r="L3544" s="71"/>
      <c r="M3544" s="47">
        <v>75</v>
      </c>
      <c r="N3544" s="48">
        <f t="shared" si="331"/>
        <v>160</v>
      </c>
      <c r="O3544" s="48">
        <f t="shared" si="332"/>
        <v>1436.5488697612725</v>
      </c>
      <c r="P3544" s="72">
        <f t="shared" si="333"/>
        <v>143.65488697612724</v>
      </c>
      <c r="Q3544" s="73">
        <f t="shared" si="334"/>
        <v>237.03056351060997</v>
      </c>
      <c r="R3544" s="48">
        <f t="shared" si="335"/>
        <v>1817.2343202480097</v>
      </c>
      <c r="S3544" s="74">
        <f t="shared" si="336"/>
        <v>68</v>
      </c>
      <c r="T3544" s="6"/>
      <c r="U3544" s="47" t="s">
        <v>432</v>
      </c>
      <c r="V3544" s="47">
        <v>1</v>
      </c>
      <c r="W3544" s="47">
        <v>1</v>
      </c>
      <c r="X3544" s="47">
        <v>1</v>
      </c>
      <c r="Y3544" s="47">
        <v>1</v>
      </c>
      <c r="Z3544" s="75">
        <v>43130.395972222221</v>
      </c>
      <c r="AA3544" s="6" t="s">
        <v>606</v>
      </c>
      <c r="AB3544" s="47"/>
      <c r="AC3544" s="47" t="s">
        <v>15011</v>
      </c>
      <c r="AD3544" s="47" t="s">
        <v>15012</v>
      </c>
      <c r="AE3544" s="47"/>
      <c r="AF3544" s="6" t="s">
        <v>15013</v>
      </c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</row>
    <row r="3545" spans="1:43" s="1" customFormat="1" ht="15.75" x14ac:dyDescent="0.25">
      <c r="A3545" s="47">
        <v>3550</v>
      </c>
      <c r="B3545" s="47" t="s">
        <v>15014</v>
      </c>
      <c r="C3545" s="47" t="s">
        <v>1862</v>
      </c>
      <c r="D3545" s="69" t="s">
        <v>14986</v>
      </c>
      <c r="E3545" s="47">
        <v>2017</v>
      </c>
      <c r="F3545" s="69" t="s">
        <v>603</v>
      </c>
      <c r="G3545" s="69" t="s">
        <v>621</v>
      </c>
      <c r="H3545" s="69" t="s">
        <v>451</v>
      </c>
      <c r="I3545" s="70">
        <v>300.47381610448588</v>
      </c>
      <c r="J3545" s="47" t="s">
        <v>430</v>
      </c>
      <c r="K3545" s="47">
        <v>8</v>
      </c>
      <c r="L3545" s="71"/>
      <c r="M3545" s="47">
        <v>75</v>
      </c>
      <c r="N3545" s="48">
        <f t="shared" si="331"/>
        <v>160</v>
      </c>
      <c r="O3545" s="48">
        <f t="shared" si="332"/>
        <v>48075.81057671774</v>
      </c>
      <c r="P3545" s="72">
        <f t="shared" si="333"/>
        <v>4807.581057671774</v>
      </c>
      <c r="Q3545" s="73">
        <f t="shared" si="334"/>
        <v>7932.5087451584259</v>
      </c>
      <c r="R3545" s="48">
        <f t="shared" si="335"/>
        <v>60815.900379547937</v>
      </c>
      <c r="S3545" s="74">
        <f t="shared" si="336"/>
        <v>68</v>
      </c>
      <c r="T3545" s="6"/>
      <c r="U3545" s="47" t="s">
        <v>432</v>
      </c>
      <c r="V3545" s="47">
        <v>1</v>
      </c>
      <c r="W3545" s="47">
        <v>1</v>
      </c>
      <c r="X3545" s="47">
        <v>1</v>
      </c>
      <c r="Y3545" s="47">
        <v>1</v>
      </c>
      <c r="Z3545" s="75">
        <v>43130.396053240751</v>
      </c>
      <c r="AA3545" s="6" t="s">
        <v>606</v>
      </c>
      <c r="AB3545" s="47"/>
      <c r="AC3545" s="47" t="s">
        <v>15012</v>
      </c>
      <c r="AD3545" s="47" t="s">
        <v>15005</v>
      </c>
      <c r="AE3545" s="47"/>
      <c r="AF3545" s="6" t="s">
        <v>15015</v>
      </c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</row>
    <row r="3546" spans="1:43" s="1" customFormat="1" ht="15.75" x14ac:dyDescent="0.25">
      <c r="A3546" s="47">
        <v>3551</v>
      </c>
      <c r="B3546" s="47" t="s">
        <v>15016</v>
      </c>
      <c r="C3546" s="47"/>
      <c r="D3546" s="69" t="s">
        <v>15017</v>
      </c>
      <c r="E3546" s="47">
        <v>2016</v>
      </c>
      <c r="F3546" s="69" t="s">
        <v>13556</v>
      </c>
      <c r="G3546" s="69" t="s">
        <v>1485</v>
      </c>
      <c r="H3546" s="69" t="s">
        <v>451</v>
      </c>
      <c r="I3546" s="70">
        <v>3.6550876616702812</v>
      </c>
      <c r="J3546" s="47" t="s">
        <v>799</v>
      </c>
      <c r="K3546" s="47">
        <v>6</v>
      </c>
      <c r="L3546" s="71"/>
      <c r="M3546" s="47">
        <v>75</v>
      </c>
      <c r="N3546" s="48">
        <f t="shared" si="331"/>
        <v>140</v>
      </c>
      <c r="O3546" s="48">
        <f t="shared" si="332"/>
        <v>511.71227263383935</v>
      </c>
      <c r="P3546" s="72">
        <f t="shared" si="333"/>
        <v>51.17122726338394</v>
      </c>
      <c r="Q3546" s="73">
        <f t="shared" si="334"/>
        <v>84.43252498458348</v>
      </c>
      <c r="R3546" s="48">
        <f t="shared" si="335"/>
        <v>647.3160248818067</v>
      </c>
      <c r="S3546" s="74">
        <f t="shared" si="336"/>
        <v>67</v>
      </c>
      <c r="T3546" s="6"/>
      <c r="U3546" s="47" t="s">
        <v>432</v>
      </c>
      <c r="V3546" s="47">
        <v>1</v>
      </c>
      <c r="W3546" s="47">
        <v>1</v>
      </c>
      <c r="X3546" s="47">
        <v>1</v>
      </c>
      <c r="Y3546" s="47">
        <v>1</v>
      </c>
      <c r="Z3546" s="75">
        <v>43249.377268518518</v>
      </c>
      <c r="AA3546" s="6" t="s">
        <v>606</v>
      </c>
      <c r="AB3546" s="47"/>
      <c r="AC3546" s="47" t="s">
        <v>15018</v>
      </c>
      <c r="AD3546" s="47" t="s">
        <v>15019</v>
      </c>
      <c r="AE3546" s="47"/>
      <c r="AF3546" s="6" t="s">
        <v>15020</v>
      </c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</row>
    <row r="3547" spans="1:43" s="1" customFormat="1" ht="15.75" x14ac:dyDescent="0.25">
      <c r="A3547" s="47">
        <v>3552</v>
      </c>
      <c r="B3547" s="47" t="s">
        <v>15021</v>
      </c>
      <c r="C3547" s="47"/>
      <c r="D3547" s="69" t="s">
        <v>15017</v>
      </c>
      <c r="E3547" s="47">
        <v>2016</v>
      </c>
      <c r="F3547" s="69" t="s">
        <v>13556</v>
      </c>
      <c r="G3547" s="69" t="s">
        <v>1485</v>
      </c>
      <c r="H3547" s="69" t="s">
        <v>451</v>
      </c>
      <c r="I3547" s="70">
        <v>6.8246900340865642</v>
      </c>
      <c r="J3547" s="47" t="s">
        <v>799</v>
      </c>
      <c r="K3547" s="47">
        <v>6</v>
      </c>
      <c r="L3547" s="71"/>
      <c r="M3547" s="47">
        <v>75</v>
      </c>
      <c r="N3547" s="48">
        <f t="shared" ref="N3547:N3610" si="337">IF(K3547=4,100,IF(K3547=6,140,IF(K3547=8,160,IF(K3547=10,180,IF(K3547=12,200,IF(K3547=14,225,IF(K3547=16,275,IF(K3547=18,350,0))))))))</f>
        <v>140</v>
      </c>
      <c r="O3547" s="48">
        <f t="shared" si="332"/>
        <v>955.45660477211902</v>
      </c>
      <c r="P3547" s="72">
        <f t="shared" si="333"/>
        <v>95.545660477211911</v>
      </c>
      <c r="Q3547" s="73">
        <f t="shared" si="334"/>
        <v>157.65033978739964</v>
      </c>
      <c r="R3547" s="48">
        <f t="shared" si="335"/>
        <v>1208.6526050367306</v>
      </c>
      <c r="S3547" s="74">
        <f t="shared" si="336"/>
        <v>67</v>
      </c>
      <c r="T3547" s="6"/>
      <c r="U3547" s="47" t="s">
        <v>432</v>
      </c>
      <c r="V3547" s="47">
        <v>1</v>
      </c>
      <c r="W3547" s="47">
        <v>1</v>
      </c>
      <c r="X3547" s="47">
        <v>1</v>
      </c>
      <c r="Y3547" s="47">
        <v>1</v>
      </c>
      <c r="Z3547" s="75">
        <v>43249.377303240741</v>
      </c>
      <c r="AA3547" s="6" t="s">
        <v>606</v>
      </c>
      <c r="AB3547" s="47"/>
      <c r="AC3547" s="47" t="s">
        <v>15019</v>
      </c>
      <c r="AD3547" s="47" t="s">
        <v>15022</v>
      </c>
      <c r="AE3547" s="47"/>
      <c r="AF3547" s="6" t="s">
        <v>15023</v>
      </c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</row>
    <row r="3548" spans="1:43" s="1" customFormat="1" ht="15.75" x14ac:dyDescent="0.25">
      <c r="A3548" s="47">
        <v>3553</v>
      </c>
      <c r="B3548" s="47" t="s">
        <v>15024</v>
      </c>
      <c r="C3548" s="47"/>
      <c r="D3548" s="69" t="s">
        <v>15017</v>
      </c>
      <c r="E3548" s="47">
        <v>2017</v>
      </c>
      <c r="F3548" s="69" t="s">
        <v>13556</v>
      </c>
      <c r="G3548" s="69" t="s">
        <v>1485</v>
      </c>
      <c r="H3548" s="69" t="s">
        <v>451</v>
      </c>
      <c r="I3548" s="70">
        <v>86.673577708866517</v>
      </c>
      <c r="J3548" s="47" t="s">
        <v>799</v>
      </c>
      <c r="K3548" s="47">
        <v>6</v>
      </c>
      <c r="L3548" s="71"/>
      <c r="M3548" s="47">
        <v>75</v>
      </c>
      <c r="N3548" s="48">
        <f t="shared" si="337"/>
        <v>140</v>
      </c>
      <c r="O3548" s="48">
        <f t="shared" si="332"/>
        <v>12134.300879241313</v>
      </c>
      <c r="P3548" s="72">
        <f t="shared" si="333"/>
        <v>1213.4300879241314</v>
      </c>
      <c r="Q3548" s="73">
        <f t="shared" si="334"/>
        <v>2002.1596450748166</v>
      </c>
      <c r="R3548" s="48">
        <f t="shared" si="335"/>
        <v>15349.89061224026</v>
      </c>
      <c r="S3548" s="74">
        <f t="shared" si="336"/>
        <v>68</v>
      </c>
      <c r="T3548" s="6"/>
      <c r="U3548" s="47" t="s">
        <v>432</v>
      </c>
      <c r="V3548" s="47">
        <v>1</v>
      </c>
      <c r="W3548" s="47">
        <v>1</v>
      </c>
      <c r="X3548" s="47">
        <v>1</v>
      </c>
      <c r="Y3548" s="47">
        <v>1</v>
      </c>
      <c r="Z3548" s="75">
        <v>43249.377569444441</v>
      </c>
      <c r="AA3548" s="6" t="s">
        <v>606</v>
      </c>
      <c r="AB3548" s="47"/>
      <c r="AC3548" s="47" t="s">
        <v>15022</v>
      </c>
      <c r="AD3548" s="47"/>
      <c r="AE3548" s="47"/>
      <c r="AF3548" s="6" t="s">
        <v>15025</v>
      </c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</row>
    <row r="3549" spans="1:43" s="1" customFormat="1" ht="15.75" x14ac:dyDescent="0.25">
      <c r="A3549" s="47">
        <v>3554</v>
      </c>
      <c r="B3549" s="47" t="s">
        <v>15026</v>
      </c>
      <c r="C3549" s="47"/>
      <c r="D3549" s="69" t="s">
        <v>15027</v>
      </c>
      <c r="E3549" s="47">
        <v>2017</v>
      </c>
      <c r="F3549" s="69" t="s">
        <v>10667</v>
      </c>
      <c r="G3549" s="69" t="s">
        <v>451</v>
      </c>
      <c r="H3549" s="69" t="s">
        <v>451</v>
      </c>
      <c r="I3549" s="70">
        <v>110.57397640512551</v>
      </c>
      <c r="J3549" s="47" t="s">
        <v>430</v>
      </c>
      <c r="K3549" s="47">
        <v>6</v>
      </c>
      <c r="L3549" s="71"/>
      <c r="M3549" s="47">
        <v>75</v>
      </c>
      <c r="N3549" s="48">
        <f t="shared" si="337"/>
        <v>140</v>
      </c>
      <c r="O3549" s="48">
        <f t="shared" si="332"/>
        <v>15480.35669671757</v>
      </c>
      <c r="P3549" s="72">
        <f t="shared" si="333"/>
        <v>1548.0356696717572</v>
      </c>
      <c r="Q3549" s="73">
        <f t="shared" si="334"/>
        <v>2554.2588549583993</v>
      </c>
      <c r="R3549" s="48">
        <f t="shared" si="335"/>
        <v>19582.651221347729</v>
      </c>
      <c r="S3549" s="74">
        <f t="shared" si="336"/>
        <v>68</v>
      </c>
      <c r="T3549" s="6"/>
      <c r="U3549" s="47" t="s">
        <v>432</v>
      </c>
      <c r="V3549" s="47">
        <v>1</v>
      </c>
      <c r="W3549" s="47">
        <v>1</v>
      </c>
      <c r="X3549" s="47">
        <v>1</v>
      </c>
      <c r="Y3549" s="47">
        <v>1</v>
      </c>
      <c r="Z3549" s="75">
        <v>43315.367685185192</v>
      </c>
      <c r="AA3549" s="6" t="s">
        <v>606</v>
      </c>
      <c r="AB3549" s="47"/>
      <c r="AC3549" s="47" t="s">
        <v>15028</v>
      </c>
      <c r="AD3549" s="47" t="s">
        <v>10669</v>
      </c>
      <c r="AE3549" s="47"/>
      <c r="AF3549" s="6" t="s">
        <v>15029</v>
      </c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</row>
    <row r="3550" spans="1:43" s="1" customFormat="1" ht="15.75" x14ac:dyDescent="0.25">
      <c r="A3550" s="47">
        <v>3555</v>
      </c>
      <c r="B3550" s="47" t="s">
        <v>15026</v>
      </c>
      <c r="C3550" s="47"/>
      <c r="D3550" s="69" t="s">
        <v>15027</v>
      </c>
      <c r="E3550" s="47">
        <v>2017</v>
      </c>
      <c r="F3550" s="69" t="s">
        <v>10667</v>
      </c>
      <c r="G3550" s="69" t="s">
        <v>451</v>
      </c>
      <c r="H3550" s="69" t="s">
        <v>451</v>
      </c>
      <c r="I3550" s="70">
        <v>98.712097875599397</v>
      </c>
      <c r="J3550" s="47" t="s">
        <v>430</v>
      </c>
      <c r="K3550" s="47">
        <v>6</v>
      </c>
      <c r="L3550" s="71"/>
      <c r="M3550" s="47">
        <v>75</v>
      </c>
      <c r="N3550" s="48">
        <f t="shared" si="337"/>
        <v>140</v>
      </c>
      <c r="O3550" s="48">
        <f t="shared" si="332"/>
        <v>13819.693702583916</v>
      </c>
      <c r="P3550" s="72">
        <f t="shared" si="333"/>
        <v>1381.9693702583918</v>
      </c>
      <c r="Q3550" s="73">
        <f t="shared" si="334"/>
        <v>2280.2494609263463</v>
      </c>
      <c r="R3550" s="48">
        <f t="shared" si="335"/>
        <v>17481.912533768653</v>
      </c>
      <c r="S3550" s="74">
        <f t="shared" si="336"/>
        <v>68</v>
      </c>
      <c r="T3550" s="6"/>
      <c r="U3550" s="47" t="s">
        <v>432</v>
      </c>
      <c r="V3550" s="47">
        <v>1</v>
      </c>
      <c r="W3550" s="47">
        <v>1</v>
      </c>
      <c r="X3550" s="47">
        <v>1</v>
      </c>
      <c r="Y3550" s="47">
        <v>1</v>
      </c>
      <c r="Z3550" s="75">
        <v>43315.367685185192</v>
      </c>
      <c r="AA3550" s="6" t="s">
        <v>606</v>
      </c>
      <c r="AB3550" s="47"/>
      <c r="AC3550" s="47" t="s">
        <v>15028</v>
      </c>
      <c r="AD3550" s="47" t="s">
        <v>10669</v>
      </c>
      <c r="AE3550" s="47"/>
      <c r="AF3550" s="6" t="s">
        <v>15030</v>
      </c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</row>
    <row r="3551" spans="1:43" s="1" customFormat="1" ht="15.75" x14ac:dyDescent="0.25">
      <c r="A3551" s="47">
        <v>3556</v>
      </c>
      <c r="B3551" s="47" t="s">
        <v>15031</v>
      </c>
      <c r="C3551" s="47" t="s">
        <v>2924</v>
      </c>
      <c r="D3551" s="69" t="s">
        <v>9139</v>
      </c>
      <c r="E3551" s="47">
        <v>1990</v>
      </c>
      <c r="F3551" s="69" t="s">
        <v>5067</v>
      </c>
      <c r="G3551" s="69" t="s">
        <v>812</v>
      </c>
      <c r="H3551" s="69" t="s">
        <v>451</v>
      </c>
      <c r="I3551" s="70">
        <v>216.72455886740011</v>
      </c>
      <c r="J3551" s="47" t="s">
        <v>430</v>
      </c>
      <c r="K3551" s="47">
        <v>8</v>
      </c>
      <c r="L3551" s="71"/>
      <c r="M3551" s="47">
        <v>75</v>
      </c>
      <c r="N3551" s="48">
        <f t="shared" si="337"/>
        <v>160</v>
      </c>
      <c r="O3551" s="48">
        <f t="shared" si="332"/>
        <v>34675.929418784013</v>
      </c>
      <c r="P3551" s="72">
        <f t="shared" si="333"/>
        <v>3467.5929418784017</v>
      </c>
      <c r="Q3551" s="73">
        <f t="shared" si="334"/>
        <v>5721.5283540993614</v>
      </c>
      <c r="R3551" s="48">
        <f t="shared" si="335"/>
        <v>43865.050714761775</v>
      </c>
      <c r="S3551" s="74">
        <f t="shared" si="336"/>
        <v>41</v>
      </c>
      <c r="T3551" s="6" t="s">
        <v>431</v>
      </c>
      <c r="U3551" s="47" t="s">
        <v>432</v>
      </c>
      <c r="V3551" s="47">
        <v>1</v>
      </c>
      <c r="W3551" s="47">
        <v>1</v>
      </c>
      <c r="X3551" s="47">
        <v>1</v>
      </c>
      <c r="Y3551" s="47">
        <v>1</v>
      </c>
      <c r="Z3551" s="75">
        <v>43315.619884259257</v>
      </c>
      <c r="AA3551" s="6" t="s">
        <v>606</v>
      </c>
      <c r="AB3551" s="47" t="s">
        <v>431</v>
      </c>
      <c r="AC3551" s="47" t="s">
        <v>15032</v>
      </c>
      <c r="AD3551" s="47"/>
      <c r="AE3551" s="47" t="s">
        <v>9251</v>
      </c>
      <c r="AF3551" s="6" t="s">
        <v>15033</v>
      </c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</row>
    <row r="3552" spans="1:43" s="1" customFormat="1" ht="15.75" x14ac:dyDescent="0.25">
      <c r="A3552" s="47">
        <v>3557</v>
      </c>
      <c r="B3552" s="47" t="s">
        <v>15034</v>
      </c>
      <c r="C3552" s="47"/>
      <c r="D3552" s="69" t="s">
        <v>9139</v>
      </c>
      <c r="E3552" s="47">
        <v>1990</v>
      </c>
      <c r="F3552" s="69" t="s">
        <v>5067</v>
      </c>
      <c r="G3552" s="69" t="s">
        <v>451</v>
      </c>
      <c r="H3552" s="69" t="s">
        <v>451</v>
      </c>
      <c r="I3552" s="70">
        <v>2.4955693178782141</v>
      </c>
      <c r="J3552" s="47" t="s">
        <v>430</v>
      </c>
      <c r="K3552" s="47">
        <v>6</v>
      </c>
      <c r="L3552" s="71"/>
      <c r="M3552" s="47">
        <v>75</v>
      </c>
      <c r="N3552" s="48">
        <f t="shared" si="337"/>
        <v>140</v>
      </c>
      <c r="O3552" s="48">
        <f t="shared" si="332"/>
        <v>349.37970450294995</v>
      </c>
      <c r="P3552" s="72">
        <f t="shared" si="333"/>
        <v>34.937970450294998</v>
      </c>
      <c r="Q3552" s="73">
        <f t="shared" si="334"/>
        <v>57.64765124298674</v>
      </c>
      <c r="R3552" s="48">
        <f t="shared" si="335"/>
        <v>441.96532619623167</v>
      </c>
      <c r="S3552" s="74">
        <f t="shared" si="336"/>
        <v>41</v>
      </c>
      <c r="T3552" s="6"/>
      <c r="U3552" s="47" t="s">
        <v>432</v>
      </c>
      <c r="V3552" s="47">
        <v>1</v>
      </c>
      <c r="W3552" s="47">
        <v>1</v>
      </c>
      <c r="X3552" s="47">
        <v>1</v>
      </c>
      <c r="Y3552" s="47">
        <v>1</v>
      </c>
      <c r="Z3552" s="75">
        <v>43315.620578703703</v>
      </c>
      <c r="AA3552" s="6" t="s">
        <v>606</v>
      </c>
      <c r="AB3552" s="47"/>
      <c r="AC3552" s="47" t="s">
        <v>15035</v>
      </c>
      <c r="AD3552" s="47" t="s">
        <v>15036</v>
      </c>
      <c r="AE3552" s="47"/>
      <c r="AF3552" s="6" t="s">
        <v>15037</v>
      </c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</row>
    <row r="3553" spans="1:43" s="1" customFormat="1" ht="15.75" x14ac:dyDescent="0.25">
      <c r="A3553" s="47">
        <v>3558</v>
      </c>
      <c r="B3553" s="47" t="s">
        <v>15038</v>
      </c>
      <c r="C3553" s="47"/>
      <c r="D3553" s="69" t="s">
        <v>9139</v>
      </c>
      <c r="E3553" s="47">
        <v>1990</v>
      </c>
      <c r="F3553" s="69" t="s">
        <v>5067</v>
      </c>
      <c r="G3553" s="69" t="s">
        <v>451</v>
      </c>
      <c r="H3553" s="69" t="s">
        <v>451</v>
      </c>
      <c r="I3553" s="70">
        <v>9.1889239351274927</v>
      </c>
      <c r="J3553" s="47" t="s">
        <v>430</v>
      </c>
      <c r="K3553" s="47">
        <v>6</v>
      </c>
      <c r="L3553" s="71"/>
      <c r="M3553" s="47">
        <v>75</v>
      </c>
      <c r="N3553" s="48">
        <f t="shared" si="337"/>
        <v>140</v>
      </c>
      <c r="O3553" s="48">
        <f t="shared" si="332"/>
        <v>1286.449350917849</v>
      </c>
      <c r="P3553" s="72">
        <f t="shared" si="333"/>
        <v>128.6449350917849</v>
      </c>
      <c r="Q3553" s="73">
        <f t="shared" si="334"/>
        <v>212.26414290144507</v>
      </c>
      <c r="R3553" s="48">
        <f t="shared" si="335"/>
        <v>1627.3584289110788</v>
      </c>
      <c r="S3553" s="74">
        <f t="shared" si="336"/>
        <v>41</v>
      </c>
      <c r="T3553" s="6"/>
      <c r="U3553" s="47" t="s">
        <v>432</v>
      </c>
      <c r="V3553" s="47">
        <v>1</v>
      </c>
      <c r="W3553" s="47">
        <v>1</v>
      </c>
      <c r="X3553" s="47">
        <v>1</v>
      </c>
      <c r="Y3553" s="47">
        <v>1</v>
      </c>
      <c r="Z3553" s="75">
        <v>43315.627534722233</v>
      </c>
      <c r="AA3553" s="6" t="s">
        <v>606</v>
      </c>
      <c r="AB3553" s="47"/>
      <c r="AC3553" s="47" t="s">
        <v>15039</v>
      </c>
      <c r="AD3553" s="47" t="s">
        <v>15040</v>
      </c>
      <c r="AE3553" s="47"/>
      <c r="AF3553" s="6" t="s">
        <v>15041</v>
      </c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</row>
    <row r="3554" spans="1:43" s="1" customFormat="1" ht="15.75" x14ac:dyDescent="0.25">
      <c r="A3554" s="47">
        <v>3559</v>
      </c>
      <c r="B3554" s="47" t="s">
        <v>15042</v>
      </c>
      <c r="C3554" s="47"/>
      <c r="D3554" s="69" t="s">
        <v>9139</v>
      </c>
      <c r="E3554" s="47">
        <v>1990</v>
      </c>
      <c r="F3554" s="69" t="s">
        <v>5067</v>
      </c>
      <c r="G3554" s="69" t="s">
        <v>451</v>
      </c>
      <c r="H3554" s="69" t="s">
        <v>451</v>
      </c>
      <c r="I3554" s="70">
        <v>218.7596143354364</v>
      </c>
      <c r="J3554" s="47" t="s">
        <v>430</v>
      </c>
      <c r="K3554" s="47">
        <v>6</v>
      </c>
      <c r="L3554" s="71"/>
      <c r="M3554" s="47">
        <v>75</v>
      </c>
      <c r="N3554" s="48">
        <f t="shared" si="337"/>
        <v>140</v>
      </c>
      <c r="O3554" s="48">
        <f t="shared" si="332"/>
        <v>30626.346006961096</v>
      </c>
      <c r="P3554" s="72">
        <f t="shared" si="333"/>
        <v>3062.6346006961098</v>
      </c>
      <c r="Q3554" s="73">
        <f t="shared" si="334"/>
        <v>5053.3470911485811</v>
      </c>
      <c r="R3554" s="48">
        <f t="shared" si="335"/>
        <v>38742.327698805784</v>
      </c>
      <c r="S3554" s="74">
        <f t="shared" si="336"/>
        <v>41</v>
      </c>
      <c r="T3554" s="6"/>
      <c r="U3554" s="47" t="s">
        <v>432</v>
      </c>
      <c r="V3554" s="47">
        <v>1</v>
      </c>
      <c r="W3554" s="47">
        <v>1</v>
      </c>
      <c r="X3554" s="47">
        <v>1</v>
      </c>
      <c r="Y3554" s="47">
        <v>1</v>
      </c>
      <c r="Z3554" s="75">
        <v>44259.396319444437</v>
      </c>
      <c r="AA3554" s="6" t="s">
        <v>1221</v>
      </c>
      <c r="AB3554" s="47"/>
      <c r="AC3554" s="47" t="s">
        <v>15040</v>
      </c>
      <c r="AD3554" s="47" t="s">
        <v>15036</v>
      </c>
      <c r="AE3554" s="47"/>
      <c r="AF3554" s="6" t="s">
        <v>15043</v>
      </c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</row>
    <row r="3555" spans="1:43" s="1" customFormat="1" ht="15.75" x14ac:dyDescent="0.25">
      <c r="A3555" s="47">
        <v>3560</v>
      </c>
      <c r="B3555" s="47" t="s">
        <v>15044</v>
      </c>
      <c r="C3555" s="47"/>
      <c r="D3555" s="69" t="s">
        <v>8388</v>
      </c>
      <c r="E3555" s="47">
        <v>2017</v>
      </c>
      <c r="F3555" s="69" t="s">
        <v>904</v>
      </c>
      <c r="G3555" s="69" t="s">
        <v>812</v>
      </c>
      <c r="H3555" s="69" t="s">
        <v>1677</v>
      </c>
      <c r="I3555" s="70">
        <v>2.3971043564164982</v>
      </c>
      <c r="J3555" s="47" t="s">
        <v>430</v>
      </c>
      <c r="K3555" s="47">
        <v>6</v>
      </c>
      <c r="L3555" s="71"/>
      <c r="M3555" s="47">
        <v>75</v>
      </c>
      <c r="N3555" s="48">
        <f t="shared" si="337"/>
        <v>140</v>
      </c>
      <c r="O3555" s="48">
        <f t="shared" si="332"/>
        <v>335.59460989830973</v>
      </c>
      <c r="P3555" s="72">
        <f t="shared" si="333"/>
        <v>33.559460989830974</v>
      </c>
      <c r="Q3555" s="73">
        <f t="shared" si="334"/>
        <v>55.37311063322111</v>
      </c>
      <c r="R3555" s="48">
        <f t="shared" si="335"/>
        <v>424.52718152136185</v>
      </c>
      <c r="S3555" s="74">
        <f t="shared" si="336"/>
        <v>68</v>
      </c>
      <c r="T3555" s="6"/>
      <c r="U3555" s="47" t="s">
        <v>432</v>
      </c>
      <c r="V3555" s="47">
        <v>1</v>
      </c>
      <c r="W3555" s="47">
        <v>1</v>
      </c>
      <c r="X3555" s="47">
        <v>1</v>
      </c>
      <c r="Y3555" s="47">
        <v>1</v>
      </c>
      <c r="Z3555" s="75">
        <v>43423.426446759258</v>
      </c>
      <c r="AA3555" s="6" t="s">
        <v>606</v>
      </c>
      <c r="AB3555" s="47"/>
      <c r="AC3555" s="47" t="s">
        <v>15045</v>
      </c>
      <c r="AD3555" s="47" t="s">
        <v>15046</v>
      </c>
      <c r="AE3555" s="47"/>
      <c r="AF3555" s="6" t="s">
        <v>15047</v>
      </c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</row>
    <row r="3556" spans="1:43" s="1" customFormat="1" ht="31.5" x14ac:dyDescent="0.25">
      <c r="A3556" s="47">
        <v>3561</v>
      </c>
      <c r="B3556" s="47" t="s">
        <v>15048</v>
      </c>
      <c r="C3556" s="47" t="s">
        <v>4179</v>
      </c>
      <c r="D3556" s="69" t="s">
        <v>918</v>
      </c>
      <c r="E3556" s="47">
        <v>1977</v>
      </c>
      <c r="F3556" s="69" t="s">
        <v>905</v>
      </c>
      <c r="G3556" s="69" t="s">
        <v>1677</v>
      </c>
      <c r="H3556" s="69" t="s">
        <v>812</v>
      </c>
      <c r="I3556" s="70">
        <v>95.281702849616707</v>
      </c>
      <c r="J3556" s="47" t="s">
        <v>430</v>
      </c>
      <c r="K3556" s="47">
        <v>10</v>
      </c>
      <c r="L3556" s="71"/>
      <c r="M3556" s="47">
        <v>75</v>
      </c>
      <c r="N3556" s="48">
        <f t="shared" si="337"/>
        <v>180</v>
      </c>
      <c r="O3556" s="48">
        <f t="shared" si="332"/>
        <v>17150.706512931007</v>
      </c>
      <c r="P3556" s="72">
        <f t="shared" si="333"/>
        <v>1715.0706512931008</v>
      </c>
      <c r="Q3556" s="73">
        <f t="shared" si="334"/>
        <v>2829.866574633616</v>
      </c>
      <c r="R3556" s="48">
        <f t="shared" si="335"/>
        <v>21695.643738857721</v>
      </c>
      <c r="S3556" s="74">
        <f t="shared" si="336"/>
        <v>28</v>
      </c>
      <c r="T3556" s="6" t="s">
        <v>431</v>
      </c>
      <c r="U3556" s="47" t="s">
        <v>432</v>
      </c>
      <c r="V3556" s="47">
        <v>1</v>
      </c>
      <c r="W3556" s="47">
        <v>1</v>
      </c>
      <c r="X3556" s="47">
        <v>1</v>
      </c>
      <c r="Y3556" s="47">
        <v>1</v>
      </c>
      <c r="Z3556" s="75">
        <v>43683.350925925923</v>
      </c>
      <c r="AA3556" s="6" t="s">
        <v>606</v>
      </c>
      <c r="AB3556" s="47" t="s">
        <v>920</v>
      </c>
      <c r="AC3556" s="47"/>
      <c r="AD3556" s="47" t="s">
        <v>8246</v>
      </c>
      <c r="AE3556" s="47" t="s">
        <v>8252</v>
      </c>
      <c r="AF3556" s="6" t="s">
        <v>15049</v>
      </c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</row>
    <row r="3557" spans="1:43" s="1" customFormat="1" ht="31.5" x14ac:dyDescent="0.25">
      <c r="A3557" s="47">
        <v>3562</v>
      </c>
      <c r="B3557" s="47" t="s">
        <v>15050</v>
      </c>
      <c r="C3557" s="47" t="s">
        <v>4179</v>
      </c>
      <c r="D3557" s="69" t="s">
        <v>918</v>
      </c>
      <c r="E3557" s="47">
        <v>1977</v>
      </c>
      <c r="F3557" s="69" t="s">
        <v>905</v>
      </c>
      <c r="G3557" s="69" t="s">
        <v>1677</v>
      </c>
      <c r="H3557" s="69" t="s">
        <v>812</v>
      </c>
      <c r="I3557" s="70">
        <v>49.710608189089747</v>
      </c>
      <c r="J3557" s="47" t="s">
        <v>430</v>
      </c>
      <c r="K3557" s="47">
        <v>10</v>
      </c>
      <c r="L3557" s="71"/>
      <c r="M3557" s="47">
        <v>75</v>
      </c>
      <c r="N3557" s="48">
        <f t="shared" si="337"/>
        <v>180</v>
      </c>
      <c r="O3557" s="48">
        <f t="shared" si="332"/>
        <v>8947.9094740361543</v>
      </c>
      <c r="P3557" s="72">
        <f t="shared" si="333"/>
        <v>894.79094740361552</v>
      </c>
      <c r="Q3557" s="73">
        <f t="shared" si="334"/>
        <v>1476.4050632159654</v>
      </c>
      <c r="R3557" s="48">
        <f t="shared" si="335"/>
        <v>11319.105484655734</v>
      </c>
      <c r="S3557" s="74">
        <f t="shared" si="336"/>
        <v>28</v>
      </c>
      <c r="T3557" s="6" t="s">
        <v>431</v>
      </c>
      <c r="U3557" s="47" t="s">
        <v>432</v>
      </c>
      <c r="V3557" s="47">
        <v>1</v>
      </c>
      <c r="W3557" s="47">
        <v>1</v>
      </c>
      <c r="X3557" s="47">
        <v>1</v>
      </c>
      <c r="Y3557" s="47">
        <v>1</v>
      </c>
      <c r="Z3557" s="75">
        <v>43683.373229166667</v>
      </c>
      <c r="AA3557" s="6" t="s">
        <v>606</v>
      </c>
      <c r="AB3557" s="47" t="s">
        <v>920</v>
      </c>
      <c r="AC3557" s="47"/>
      <c r="AD3557" s="47" t="s">
        <v>8250</v>
      </c>
      <c r="AE3557" s="47" t="s">
        <v>7726</v>
      </c>
      <c r="AF3557" s="6" t="s">
        <v>15051</v>
      </c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</row>
    <row r="3558" spans="1:43" s="1" customFormat="1" ht="15.75" x14ac:dyDescent="0.25">
      <c r="A3558" s="47">
        <v>3563</v>
      </c>
      <c r="B3558" s="47" t="s">
        <v>15052</v>
      </c>
      <c r="C3558" s="47"/>
      <c r="D3558" s="69" t="s">
        <v>15053</v>
      </c>
      <c r="E3558" s="47">
        <v>2018</v>
      </c>
      <c r="F3558" s="69" t="s">
        <v>905</v>
      </c>
      <c r="G3558" s="69" t="s">
        <v>1677</v>
      </c>
      <c r="H3558" s="69" t="s">
        <v>812</v>
      </c>
      <c r="I3558" s="70">
        <v>65.952306360689576</v>
      </c>
      <c r="J3558" s="47" t="s">
        <v>430</v>
      </c>
      <c r="K3558" s="47">
        <v>8</v>
      </c>
      <c r="L3558" s="71"/>
      <c r="M3558" s="47">
        <v>75</v>
      </c>
      <c r="N3558" s="48">
        <f t="shared" si="337"/>
        <v>160</v>
      </c>
      <c r="O3558" s="48">
        <f t="shared" si="332"/>
        <v>10552.369017710333</v>
      </c>
      <c r="P3558" s="72">
        <f t="shared" si="333"/>
        <v>1055.2369017710332</v>
      </c>
      <c r="Q3558" s="73">
        <f t="shared" si="334"/>
        <v>1741.1408879222049</v>
      </c>
      <c r="R3558" s="48">
        <f t="shared" si="335"/>
        <v>13348.746807403571</v>
      </c>
      <c r="S3558" s="74">
        <f t="shared" si="336"/>
        <v>69</v>
      </c>
      <c r="T3558" s="6"/>
      <c r="U3558" s="47" t="s">
        <v>432</v>
      </c>
      <c r="V3558" s="47">
        <v>1</v>
      </c>
      <c r="W3558" s="47">
        <v>1</v>
      </c>
      <c r="X3558" s="47">
        <v>1</v>
      </c>
      <c r="Y3558" s="47">
        <v>1</v>
      </c>
      <c r="Z3558" s="75">
        <v>44265.384189814817</v>
      </c>
      <c r="AA3558" s="6" t="s">
        <v>1221</v>
      </c>
      <c r="AB3558" s="47"/>
      <c r="AC3558" s="47" t="s">
        <v>7725</v>
      </c>
      <c r="AD3558" s="47" t="s">
        <v>15054</v>
      </c>
      <c r="AE3558" s="47"/>
      <c r="AF3558" s="6" t="s">
        <v>15055</v>
      </c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</row>
    <row r="3559" spans="1:43" s="1" customFormat="1" ht="15.75" x14ac:dyDescent="0.25">
      <c r="A3559" s="47">
        <v>3564</v>
      </c>
      <c r="B3559" s="47" t="s">
        <v>15056</v>
      </c>
      <c r="C3559" s="47"/>
      <c r="D3559" s="69" t="s">
        <v>15057</v>
      </c>
      <c r="E3559" s="47">
        <v>2018</v>
      </c>
      <c r="F3559" s="69" t="s">
        <v>15058</v>
      </c>
      <c r="G3559" s="69" t="s">
        <v>451</v>
      </c>
      <c r="H3559" s="69" t="s">
        <v>451</v>
      </c>
      <c r="I3559" s="70">
        <v>45.055288405863919</v>
      </c>
      <c r="J3559" s="47" t="s">
        <v>430</v>
      </c>
      <c r="K3559" s="47">
        <v>6</v>
      </c>
      <c r="L3559" s="71"/>
      <c r="M3559" s="47">
        <v>75</v>
      </c>
      <c r="N3559" s="48">
        <f t="shared" si="337"/>
        <v>140</v>
      </c>
      <c r="O3559" s="48">
        <f t="shared" si="332"/>
        <v>6307.7403768209488</v>
      </c>
      <c r="P3559" s="72">
        <f t="shared" si="333"/>
        <v>630.7740376820949</v>
      </c>
      <c r="Q3559" s="73">
        <f t="shared" si="334"/>
        <v>1040.7771621754564</v>
      </c>
      <c r="R3559" s="48">
        <f t="shared" si="335"/>
        <v>7979.2915766785</v>
      </c>
      <c r="S3559" s="74">
        <f t="shared" si="336"/>
        <v>69</v>
      </c>
      <c r="T3559" s="6"/>
      <c r="U3559" s="47" t="s">
        <v>432</v>
      </c>
      <c r="V3559" s="47">
        <v>1</v>
      </c>
      <c r="W3559" s="47">
        <v>1</v>
      </c>
      <c r="X3559" s="47">
        <v>1</v>
      </c>
      <c r="Y3559" s="47">
        <v>1</v>
      </c>
      <c r="Z3559" s="75">
        <v>43752.413449074083</v>
      </c>
      <c r="AA3559" s="6" t="s">
        <v>606</v>
      </c>
      <c r="AB3559" s="47"/>
      <c r="AC3559" s="47" t="s">
        <v>15059</v>
      </c>
      <c r="AD3559" s="47" t="s">
        <v>15060</v>
      </c>
      <c r="AE3559" s="47"/>
      <c r="AF3559" s="6" t="s">
        <v>15061</v>
      </c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</row>
    <row r="3560" spans="1:43" s="1" customFormat="1" ht="15.75" x14ac:dyDescent="0.25">
      <c r="A3560" s="47">
        <v>3565</v>
      </c>
      <c r="B3560" s="47" t="s">
        <v>15062</v>
      </c>
      <c r="C3560" s="47"/>
      <c r="D3560" s="69" t="s">
        <v>15057</v>
      </c>
      <c r="E3560" s="47">
        <v>2018</v>
      </c>
      <c r="F3560" s="69" t="s">
        <v>15058</v>
      </c>
      <c r="G3560" s="69" t="s">
        <v>451</v>
      </c>
      <c r="H3560" s="69" t="s">
        <v>451</v>
      </c>
      <c r="I3560" s="70">
        <v>37.298705190099923</v>
      </c>
      <c r="J3560" s="47" t="s">
        <v>430</v>
      </c>
      <c r="K3560" s="47">
        <v>6</v>
      </c>
      <c r="L3560" s="71"/>
      <c r="M3560" s="47">
        <v>75</v>
      </c>
      <c r="N3560" s="48">
        <f t="shared" si="337"/>
        <v>140</v>
      </c>
      <c r="O3560" s="48">
        <f t="shared" si="332"/>
        <v>5221.8187266139894</v>
      </c>
      <c r="P3560" s="72">
        <f t="shared" si="333"/>
        <v>522.18187266139898</v>
      </c>
      <c r="Q3560" s="73">
        <f t="shared" si="334"/>
        <v>861.60008989130824</v>
      </c>
      <c r="R3560" s="48">
        <f t="shared" si="335"/>
        <v>6605.6006891666966</v>
      </c>
      <c r="S3560" s="74">
        <f t="shared" si="336"/>
        <v>69</v>
      </c>
      <c r="T3560" s="6"/>
      <c r="U3560" s="47" t="s">
        <v>432</v>
      </c>
      <c r="V3560" s="47">
        <v>1</v>
      </c>
      <c r="W3560" s="47">
        <v>1</v>
      </c>
      <c r="X3560" s="47">
        <v>1</v>
      </c>
      <c r="Y3560" s="47">
        <v>1</v>
      </c>
      <c r="Z3560" s="75">
        <v>43752.413518518522</v>
      </c>
      <c r="AA3560" s="6" t="s">
        <v>606</v>
      </c>
      <c r="AB3560" s="47"/>
      <c r="AC3560" s="47" t="s">
        <v>15060</v>
      </c>
      <c r="AD3560" s="47" t="s">
        <v>15063</v>
      </c>
      <c r="AE3560" s="47"/>
      <c r="AF3560" s="6" t="s">
        <v>15064</v>
      </c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</row>
    <row r="3561" spans="1:43" s="1" customFormat="1" ht="15.75" x14ac:dyDescent="0.25">
      <c r="A3561" s="47">
        <v>3566</v>
      </c>
      <c r="B3561" s="47" t="s">
        <v>15065</v>
      </c>
      <c r="C3561" s="47"/>
      <c r="D3561" s="69" t="s">
        <v>15057</v>
      </c>
      <c r="E3561" s="47">
        <v>2018</v>
      </c>
      <c r="F3561" s="69" t="s">
        <v>15058</v>
      </c>
      <c r="G3561" s="69" t="s">
        <v>451</v>
      </c>
      <c r="H3561" s="69" t="s">
        <v>451</v>
      </c>
      <c r="I3561" s="70">
        <v>94.801416578241415</v>
      </c>
      <c r="J3561" s="47" t="s">
        <v>430</v>
      </c>
      <c r="K3561" s="47">
        <v>6</v>
      </c>
      <c r="L3561" s="71"/>
      <c r="M3561" s="47">
        <v>75</v>
      </c>
      <c r="N3561" s="48">
        <f t="shared" si="337"/>
        <v>140</v>
      </c>
      <c r="O3561" s="48">
        <f t="shared" si="332"/>
        <v>13272.198320953798</v>
      </c>
      <c r="P3561" s="72">
        <f t="shared" si="333"/>
        <v>1327.2198320953798</v>
      </c>
      <c r="Q3561" s="73">
        <f t="shared" si="334"/>
        <v>2189.9127229573764</v>
      </c>
      <c r="R3561" s="48">
        <f t="shared" si="335"/>
        <v>16789.330876006552</v>
      </c>
      <c r="S3561" s="74">
        <f t="shared" si="336"/>
        <v>69</v>
      </c>
      <c r="T3561" s="6"/>
      <c r="U3561" s="47" t="s">
        <v>432</v>
      </c>
      <c r="V3561" s="47">
        <v>1</v>
      </c>
      <c r="W3561" s="47">
        <v>1</v>
      </c>
      <c r="X3561" s="47">
        <v>1</v>
      </c>
      <c r="Y3561" s="47">
        <v>1</v>
      </c>
      <c r="Z3561" s="75">
        <v>43752.413587962961</v>
      </c>
      <c r="AA3561" s="6" t="s">
        <v>606</v>
      </c>
      <c r="AB3561" s="47"/>
      <c r="AC3561" s="47" t="s">
        <v>15063</v>
      </c>
      <c r="AD3561" s="47" t="s">
        <v>15066</v>
      </c>
      <c r="AE3561" s="47"/>
      <c r="AF3561" s="6" t="s">
        <v>15067</v>
      </c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</row>
    <row r="3562" spans="1:43" s="1" customFormat="1" ht="15.75" x14ac:dyDescent="0.25">
      <c r="A3562" s="47">
        <v>3567</v>
      </c>
      <c r="B3562" s="47" t="s">
        <v>15068</v>
      </c>
      <c r="C3562" s="47"/>
      <c r="D3562" s="69" t="s">
        <v>15057</v>
      </c>
      <c r="E3562" s="47">
        <v>2018</v>
      </c>
      <c r="F3562" s="69" t="s">
        <v>15058</v>
      </c>
      <c r="G3562" s="69" t="s">
        <v>451</v>
      </c>
      <c r="H3562" s="69" t="s">
        <v>451</v>
      </c>
      <c r="I3562" s="70">
        <v>181.2293876045911</v>
      </c>
      <c r="J3562" s="47" t="s">
        <v>430</v>
      </c>
      <c r="K3562" s="47">
        <v>6</v>
      </c>
      <c r="L3562" s="71"/>
      <c r="M3562" s="47">
        <v>75</v>
      </c>
      <c r="N3562" s="48">
        <f t="shared" si="337"/>
        <v>140</v>
      </c>
      <c r="O3562" s="48">
        <f t="shared" si="332"/>
        <v>25372.114264642754</v>
      </c>
      <c r="P3562" s="72">
        <f t="shared" si="333"/>
        <v>2537.2114264642755</v>
      </c>
      <c r="Q3562" s="73">
        <f t="shared" si="334"/>
        <v>4186.3988536660545</v>
      </c>
      <c r="R3562" s="48">
        <f t="shared" si="335"/>
        <v>32095.724544773086</v>
      </c>
      <c r="S3562" s="74">
        <f t="shared" si="336"/>
        <v>69</v>
      </c>
      <c r="T3562" s="6"/>
      <c r="U3562" s="47" t="s">
        <v>432</v>
      </c>
      <c r="V3562" s="47">
        <v>1</v>
      </c>
      <c r="W3562" s="47">
        <v>1</v>
      </c>
      <c r="X3562" s="47">
        <v>1</v>
      </c>
      <c r="Y3562" s="47">
        <v>1</v>
      </c>
      <c r="Z3562" s="75">
        <v>43752.414791666677</v>
      </c>
      <c r="AA3562" s="6" t="s">
        <v>606</v>
      </c>
      <c r="AB3562" s="47"/>
      <c r="AC3562" s="47" t="s">
        <v>15066</v>
      </c>
      <c r="AD3562" s="47" t="s">
        <v>15069</v>
      </c>
      <c r="AE3562" s="47"/>
      <c r="AF3562" s="6" t="s">
        <v>15070</v>
      </c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</row>
    <row r="3563" spans="1:43" s="1" customFormat="1" ht="15.75" x14ac:dyDescent="0.25">
      <c r="A3563" s="47">
        <v>3568</v>
      </c>
      <c r="B3563" s="47" t="s">
        <v>15071</v>
      </c>
      <c r="C3563" s="47"/>
      <c r="D3563" s="69" t="s">
        <v>15057</v>
      </c>
      <c r="E3563" s="47">
        <v>2018</v>
      </c>
      <c r="F3563" s="69" t="s">
        <v>15058</v>
      </c>
      <c r="G3563" s="69" t="s">
        <v>451</v>
      </c>
      <c r="H3563" s="69" t="s">
        <v>451</v>
      </c>
      <c r="I3563" s="70">
        <v>62.166217274159827</v>
      </c>
      <c r="J3563" s="47" t="s">
        <v>430</v>
      </c>
      <c r="K3563" s="47">
        <v>6</v>
      </c>
      <c r="L3563" s="71"/>
      <c r="M3563" s="47">
        <v>75</v>
      </c>
      <c r="N3563" s="48">
        <f t="shared" si="337"/>
        <v>140</v>
      </c>
      <c r="O3563" s="48">
        <f t="shared" si="332"/>
        <v>8703.2704183823753</v>
      </c>
      <c r="P3563" s="72">
        <f t="shared" si="333"/>
        <v>870.32704183823762</v>
      </c>
      <c r="Q3563" s="73">
        <f t="shared" si="334"/>
        <v>1436.0396190330919</v>
      </c>
      <c r="R3563" s="48">
        <f t="shared" si="335"/>
        <v>11009.637079253705</v>
      </c>
      <c r="S3563" s="74">
        <f t="shared" si="336"/>
        <v>69</v>
      </c>
      <c r="T3563" s="6"/>
      <c r="U3563" s="47" t="s">
        <v>432</v>
      </c>
      <c r="V3563" s="47">
        <v>1</v>
      </c>
      <c r="W3563" s="47">
        <v>1</v>
      </c>
      <c r="X3563" s="47">
        <v>1</v>
      </c>
      <c r="Y3563" s="47">
        <v>1</v>
      </c>
      <c r="Z3563" s="75">
        <v>43752.415381944447</v>
      </c>
      <c r="AA3563" s="6" t="s">
        <v>606</v>
      </c>
      <c r="AB3563" s="47"/>
      <c r="AC3563" s="47" t="s">
        <v>15063</v>
      </c>
      <c r="AD3563" s="47"/>
      <c r="AE3563" s="47"/>
      <c r="AF3563" s="6" t="s">
        <v>15072</v>
      </c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</row>
    <row r="3564" spans="1:43" s="1" customFormat="1" ht="15.75" x14ac:dyDescent="0.25">
      <c r="A3564" s="47">
        <v>3569</v>
      </c>
      <c r="B3564" s="47" t="s">
        <v>15073</v>
      </c>
      <c r="C3564" s="47"/>
      <c r="D3564" s="69" t="s">
        <v>15074</v>
      </c>
      <c r="E3564" s="47">
        <v>2014</v>
      </c>
      <c r="F3564" s="69" t="s">
        <v>15075</v>
      </c>
      <c r="G3564" s="69" t="s">
        <v>1667</v>
      </c>
      <c r="H3564" s="69" t="s">
        <v>451</v>
      </c>
      <c r="I3564" s="70">
        <v>3.287372965465182</v>
      </c>
      <c r="J3564" s="47" t="s">
        <v>430</v>
      </c>
      <c r="K3564" s="47">
        <v>6</v>
      </c>
      <c r="L3564" s="71"/>
      <c r="M3564" s="47">
        <v>75</v>
      </c>
      <c r="N3564" s="48">
        <f t="shared" si="337"/>
        <v>140</v>
      </c>
      <c r="O3564" s="48">
        <f t="shared" si="332"/>
        <v>460.23221516512547</v>
      </c>
      <c r="P3564" s="72">
        <f t="shared" si="333"/>
        <v>46.02322151651255</v>
      </c>
      <c r="Q3564" s="73">
        <f t="shared" si="334"/>
        <v>75.9383155022457</v>
      </c>
      <c r="R3564" s="48">
        <f t="shared" si="335"/>
        <v>582.1937521838837</v>
      </c>
      <c r="S3564" s="74">
        <f t="shared" si="336"/>
        <v>65</v>
      </c>
      <c r="T3564" s="6"/>
      <c r="U3564" s="47" t="s">
        <v>432</v>
      </c>
      <c r="V3564" s="47">
        <v>1</v>
      </c>
      <c r="W3564" s="47">
        <v>1</v>
      </c>
      <c r="X3564" s="47">
        <v>1</v>
      </c>
      <c r="Y3564" s="47">
        <v>1</v>
      </c>
      <c r="Z3564" s="75">
        <v>43752.640416666669</v>
      </c>
      <c r="AA3564" s="6" t="s">
        <v>606</v>
      </c>
      <c r="AB3564" s="47"/>
      <c r="AC3564" s="47" t="s">
        <v>15076</v>
      </c>
      <c r="AD3564" s="47" t="s">
        <v>15077</v>
      </c>
      <c r="AE3564" s="47"/>
      <c r="AF3564" s="6" t="s">
        <v>15078</v>
      </c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</row>
    <row r="3565" spans="1:43" s="1" customFormat="1" ht="15.75" x14ac:dyDescent="0.25">
      <c r="A3565" s="47">
        <v>3570</v>
      </c>
      <c r="B3565" s="47" t="s">
        <v>15079</v>
      </c>
      <c r="C3565" s="47"/>
      <c r="D3565" s="69" t="s">
        <v>15074</v>
      </c>
      <c r="E3565" s="47">
        <v>2014</v>
      </c>
      <c r="F3565" s="69" t="s">
        <v>15075</v>
      </c>
      <c r="G3565" s="69" t="s">
        <v>1667</v>
      </c>
      <c r="H3565" s="69" t="s">
        <v>451</v>
      </c>
      <c r="I3565" s="70">
        <v>51.544601638099373</v>
      </c>
      <c r="J3565" s="47" t="s">
        <v>430</v>
      </c>
      <c r="K3565" s="47">
        <v>6</v>
      </c>
      <c r="L3565" s="71"/>
      <c r="M3565" s="47">
        <v>75</v>
      </c>
      <c r="N3565" s="48">
        <f t="shared" si="337"/>
        <v>140</v>
      </c>
      <c r="O3565" s="48">
        <f t="shared" si="332"/>
        <v>7216.2442293339118</v>
      </c>
      <c r="P3565" s="72">
        <f t="shared" si="333"/>
        <v>721.6244229333912</v>
      </c>
      <c r="Q3565" s="73">
        <f t="shared" si="334"/>
        <v>1190.6802978400954</v>
      </c>
      <c r="R3565" s="48">
        <f t="shared" si="335"/>
        <v>9128.5489501073989</v>
      </c>
      <c r="S3565" s="74">
        <f t="shared" si="336"/>
        <v>65</v>
      </c>
      <c r="T3565" s="6"/>
      <c r="U3565" s="47" t="s">
        <v>432</v>
      </c>
      <c r="V3565" s="47">
        <v>1</v>
      </c>
      <c r="W3565" s="47">
        <v>1</v>
      </c>
      <c r="X3565" s="47">
        <v>1</v>
      </c>
      <c r="Y3565" s="47">
        <v>1</v>
      </c>
      <c r="Z3565" s="75">
        <v>43752.640798611108</v>
      </c>
      <c r="AA3565" s="6" t="s">
        <v>606</v>
      </c>
      <c r="AB3565" s="47"/>
      <c r="AC3565" s="47" t="s">
        <v>15077</v>
      </c>
      <c r="AD3565" s="47" t="s">
        <v>15080</v>
      </c>
      <c r="AE3565" s="47"/>
      <c r="AF3565" s="6" t="s">
        <v>15081</v>
      </c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</row>
    <row r="3566" spans="1:43" s="1" customFormat="1" ht="15.75" x14ac:dyDescent="0.25">
      <c r="A3566" s="47">
        <v>3571</v>
      </c>
      <c r="B3566" s="47" t="s">
        <v>15082</v>
      </c>
      <c r="C3566" s="47"/>
      <c r="D3566" s="69" t="s">
        <v>15074</v>
      </c>
      <c r="E3566" s="47">
        <v>2014</v>
      </c>
      <c r="F3566" s="69" t="s">
        <v>15075</v>
      </c>
      <c r="G3566" s="69" t="s">
        <v>451</v>
      </c>
      <c r="H3566" s="69" t="s">
        <v>451</v>
      </c>
      <c r="I3566" s="70">
        <v>149.41891391614229</v>
      </c>
      <c r="J3566" s="47" t="s">
        <v>430</v>
      </c>
      <c r="K3566" s="47">
        <v>6</v>
      </c>
      <c r="L3566" s="71"/>
      <c r="M3566" s="47">
        <v>75</v>
      </c>
      <c r="N3566" s="48">
        <f t="shared" si="337"/>
        <v>140</v>
      </c>
      <c r="O3566" s="48">
        <f t="shared" si="332"/>
        <v>20918.647948259921</v>
      </c>
      <c r="P3566" s="72">
        <f t="shared" si="333"/>
        <v>2091.8647948259922</v>
      </c>
      <c r="Q3566" s="73">
        <f t="shared" si="334"/>
        <v>3451.576911462887</v>
      </c>
      <c r="R3566" s="48">
        <f t="shared" si="335"/>
        <v>26462.089654548799</v>
      </c>
      <c r="S3566" s="74">
        <f t="shared" si="336"/>
        <v>65</v>
      </c>
      <c r="T3566" s="6"/>
      <c r="U3566" s="47" t="s">
        <v>432</v>
      </c>
      <c r="V3566" s="47">
        <v>1</v>
      </c>
      <c r="W3566" s="47">
        <v>1</v>
      </c>
      <c r="X3566" s="47">
        <v>1</v>
      </c>
      <c r="Y3566" s="47">
        <v>1</v>
      </c>
      <c r="Z3566" s="75">
        <v>43752.640983796293</v>
      </c>
      <c r="AA3566" s="6" t="s">
        <v>606</v>
      </c>
      <c r="AB3566" s="47"/>
      <c r="AC3566" s="47" t="s">
        <v>15080</v>
      </c>
      <c r="AD3566" s="47"/>
      <c r="AE3566" s="47"/>
      <c r="AF3566" s="6" t="s">
        <v>15083</v>
      </c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</row>
    <row r="3567" spans="1:43" s="1" customFormat="1" ht="15.75" x14ac:dyDescent="0.25">
      <c r="A3567" s="47">
        <v>3572</v>
      </c>
      <c r="B3567" s="47" t="s">
        <v>15084</v>
      </c>
      <c r="C3567" s="47" t="s">
        <v>8274</v>
      </c>
      <c r="D3567" s="69" t="s">
        <v>15053</v>
      </c>
      <c r="E3567" s="47">
        <v>2018</v>
      </c>
      <c r="F3567" s="69" t="s">
        <v>13972</v>
      </c>
      <c r="G3567" s="69" t="s">
        <v>905</v>
      </c>
      <c r="H3567" s="69" t="s">
        <v>457</v>
      </c>
      <c r="I3567" s="70">
        <v>1.720367409292257</v>
      </c>
      <c r="J3567" s="47" t="s">
        <v>430</v>
      </c>
      <c r="K3567" s="47">
        <v>6</v>
      </c>
      <c r="L3567" s="71"/>
      <c r="M3567" s="47">
        <v>75</v>
      </c>
      <c r="N3567" s="48">
        <f t="shared" si="337"/>
        <v>140</v>
      </c>
      <c r="O3567" s="48">
        <f t="shared" si="332"/>
        <v>240.85143730091596</v>
      </c>
      <c r="P3567" s="72">
        <f t="shared" si="333"/>
        <v>24.085143730091598</v>
      </c>
      <c r="Q3567" s="73">
        <f t="shared" si="334"/>
        <v>39.740487154651134</v>
      </c>
      <c r="R3567" s="48">
        <f t="shared" si="335"/>
        <v>304.6770681856587</v>
      </c>
      <c r="S3567" s="74">
        <f t="shared" si="336"/>
        <v>69</v>
      </c>
      <c r="T3567" s="6"/>
      <c r="U3567" s="47" t="s">
        <v>432</v>
      </c>
      <c r="V3567" s="47">
        <v>1</v>
      </c>
      <c r="W3567" s="47">
        <v>1</v>
      </c>
      <c r="X3567" s="47">
        <v>1</v>
      </c>
      <c r="Y3567" s="47">
        <v>1</v>
      </c>
      <c r="Z3567" s="75">
        <v>43796.408900462957</v>
      </c>
      <c r="AA3567" s="6" t="s">
        <v>606</v>
      </c>
      <c r="AB3567" s="47"/>
      <c r="AC3567" s="47" t="s">
        <v>13974</v>
      </c>
      <c r="AD3567" s="47" t="s">
        <v>4339</v>
      </c>
      <c r="AE3567" s="47"/>
      <c r="AF3567" s="6" t="s">
        <v>15085</v>
      </c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</row>
    <row r="3568" spans="1:43" s="1" customFormat="1" ht="15.75" x14ac:dyDescent="0.25">
      <c r="A3568" s="47">
        <v>3573</v>
      </c>
      <c r="B3568" s="47" t="s">
        <v>15086</v>
      </c>
      <c r="C3568" s="47"/>
      <c r="D3568" s="69" t="s">
        <v>15087</v>
      </c>
      <c r="E3568" s="47">
        <v>2018</v>
      </c>
      <c r="F3568" s="69" t="s">
        <v>903</v>
      </c>
      <c r="G3568" s="69" t="s">
        <v>905</v>
      </c>
      <c r="H3568" s="69" t="s">
        <v>1255</v>
      </c>
      <c r="I3568" s="70">
        <v>5.9557420543215711</v>
      </c>
      <c r="J3568" s="47" t="s">
        <v>430</v>
      </c>
      <c r="K3568" s="47">
        <v>12</v>
      </c>
      <c r="L3568" s="71"/>
      <c r="M3568" s="47">
        <v>75</v>
      </c>
      <c r="N3568" s="48">
        <f t="shared" si="337"/>
        <v>200</v>
      </c>
      <c r="O3568" s="48">
        <f t="shared" si="332"/>
        <v>1191.1484108643142</v>
      </c>
      <c r="P3568" s="72">
        <f t="shared" si="333"/>
        <v>119.11484108643143</v>
      </c>
      <c r="Q3568" s="73">
        <f t="shared" si="334"/>
        <v>196.53948779261182</v>
      </c>
      <c r="R3568" s="48">
        <f t="shared" si="335"/>
        <v>1506.8027397433575</v>
      </c>
      <c r="S3568" s="74">
        <f t="shared" si="336"/>
        <v>69</v>
      </c>
      <c r="T3568" s="6"/>
      <c r="U3568" s="47" t="s">
        <v>432</v>
      </c>
      <c r="V3568" s="47">
        <v>1</v>
      </c>
      <c r="W3568" s="47">
        <v>1</v>
      </c>
      <c r="X3568" s="47">
        <v>1</v>
      </c>
      <c r="Y3568" s="47">
        <v>1</v>
      </c>
      <c r="Z3568" s="75">
        <v>43990.673877314817</v>
      </c>
      <c r="AA3568" s="6" t="s">
        <v>1221</v>
      </c>
      <c r="AB3568" s="47"/>
      <c r="AC3568" s="47" t="s">
        <v>4581</v>
      </c>
      <c r="AD3568" s="47" t="s">
        <v>15088</v>
      </c>
      <c r="AE3568" s="47"/>
      <c r="AF3568" s="6" t="s">
        <v>15089</v>
      </c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</row>
    <row r="3569" spans="1:43" s="1" customFormat="1" ht="15.75" x14ac:dyDescent="0.25">
      <c r="A3569" s="47">
        <v>3574</v>
      </c>
      <c r="B3569" s="47" t="s">
        <v>15090</v>
      </c>
      <c r="C3569" s="47"/>
      <c r="D3569" s="69" t="s">
        <v>15087</v>
      </c>
      <c r="E3569" s="47">
        <v>2018</v>
      </c>
      <c r="F3569" s="69" t="s">
        <v>903</v>
      </c>
      <c r="G3569" s="69" t="s">
        <v>905</v>
      </c>
      <c r="H3569" s="69" t="s">
        <v>1255</v>
      </c>
      <c r="I3569" s="70">
        <v>77.988653782220695</v>
      </c>
      <c r="J3569" s="47" t="s">
        <v>430</v>
      </c>
      <c r="K3569" s="47">
        <v>12</v>
      </c>
      <c r="L3569" s="71"/>
      <c r="M3569" s="47">
        <v>75</v>
      </c>
      <c r="N3569" s="48">
        <f t="shared" si="337"/>
        <v>200</v>
      </c>
      <c r="O3569" s="48">
        <f t="shared" si="332"/>
        <v>15597.73075644414</v>
      </c>
      <c r="P3569" s="72">
        <f t="shared" si="333"/>
        <v>1559.7730756444141</v>
      </c>
      <c r="Q3569" s="73">
        <f t="shared" si="334"/>
        <v>2573.625574813283</v>
      </c>
      <c r="R3569" s="48">
        <f t="shared" si="335"/>
        <v>19731.129406901837</v>
      </c>
      <c r="S3569" s="74">
        <f t="shared" si="336"/>
        <v>69</v>
      </c>
      <c r="T3569" s="6"/>
      <c r="U3569" s="47" t="s">
        <v>432</v>
      </c>
      <c r="V3569" s="47">
        <v>1</v>
      </c>
      <c r="W3569" s="47">
        <v>1</v>
      </c>
      <c r="X3569" s="47">
        <v>1</v>
      </c>
      <c r="Y3569" s="47">
        <v>1</v>
      </c>
      <c r="Z3569" s="75">
        <v>43990.67400462964</v>
      </c>
      <c r="AA3569" s="6" t="s">
        <v>1221</v>
      </c>
      <c r="AB3569" s="47"/>
      <c r="AC3569" s="47" t="s">
        <v>15088</v>
      </c>
      <c r="AD3569" s="47" t="s">
        <v>15091</v>
      </c>
      <c r="AE3569" s="47"/>
      <c r="AF3569" s="6" t="s">
        <v>15092</v>
      </c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</row>
    <row r="3570" spans="1:43" s="1" customFormat="1" ht="15.75" x14ac:dyDescent="0.25">
      <c r="A3570" s="47">
        <v>3575</v>
      </c>
      <c r="B3570" s="47" t="s">
        <v>15093</v>
      </c>
      <c r="C3570" s="47"/>
      <c r="D3570" s="69" t="s">
        <v>15087</v>
      </c>
      <c r="E3570" s="47">
        <v>2018</v>
      </c>
      <c r="F3570" s="69" t="s">
        <v>1255</v>
      </c>
      <c r="G3570" s="69" t="s">
        <v>12032</v>
      </c>
      <c r="H3570" s="69" t="s">
        <v>903</v>
      </c>
      <c r="I3570" s="70">
        <v>19.423367862644248</v>
      </c>
      <c r="J3570" s="47" t="s">
        <v>430</v>
      </c>
      <c r="K3570" s="47">
        <v>8</v>
      </c>
      <c r="L3570" s="71"/>
      <c r="M3570" s="47">
        <v>75</v>
      </c>
      <c r="N3570" s="48">
        <f t="shared" si="337"/>
        <v>160</v>
      </c>
      <c r="O3570" s="48">
        <f t="shared" si="332"/>
        <v>3107.73885802308</v>
      </c>
      <c r="P3570" s="72">
        <f t="shared" si="333"/>
        <v>310.77388580230803</v>
      </c>
      <c r="Q3570" s="73">
        <f t="shared" si="334"/>
        <v>512.77691157380821</v>
      </c>
      <c r="R3570" s="48">
        <f t="shared" si="335"/>
        <v>3931.2896553991964</v>
      </c>
      <c r="S3570" s="74">
        <f t="shared" si="336"/>
        <v>69</v>
      </c>
      <c r="T3570" s="6"/>
      <c r="U3570" s="47" t="s">
        <v>432</v>
      </c>
      <c r="V3570" s="47">
        <v>1</v>
      </c>
      <c r="W3570" s="47">
        <v>1</v>
      </c>
      <c r="X3570" s="47">
        <v>1</v>
      </c>
      <c r="Y3570" s="47">
        <v>1</v>
      </c>
      <c r="Z3570" s="75">
        <v>43990.67423611111</v>
      </c>
      <c r="AA3570" s="6" t="s">
        <v>1221</v>
      </c>
      <c r="AB3570" s="47"/>
      <c r="AC3570" s="47" t="s">
        <v>15091</v>
      </c>
      <c r="AD3570" s="47" t="s">
        <v>13534</v>
      </c>
      <c r="AE3570" s="47"/>
      <c r="AF3570" s="6" t="s">
        <v>15094</v>
      </c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</row>
    <row r="3571" spans="1:43" s="1" customFormat="1" ht="15.75" x14ac:dyDescent="0.25">
      <c r="A3571" s="47">
        <v>3576</v>
      </c>
      <c r="B3571" s="47" t="s">
        <v>15095</v>
      </c>
      <c r="C3571" s="47"/>
      <c r="D3571" s="69" t="s">
        <v>15087</v>
      </c>
      <c r="E3571" s="47">
        <v>2018</v>
      </c>
      <c r="F3571" s="69" t="s">
        <v>903</v>
      </c>
      <c r="G3571" s="69" t="s">
        <v>1255</v>
      </c>
      <c r="H3571" s="69" t="s">
        <v>1942</v>
      </c>
      <c r="I3571" s="70">
        <v>271.46286031500227</v>
      </c>
      <c r="J3571" s="47" t="s">
        <v>430</v>
      </c>
      <c r="K3571" s="47">
        <v>12</v>
      </c>
      <c r="L3571" s="71"/>
      <c r="M3571" s="47">
        <v>75</v>
      </c>
      <c r="N3571" s="48">
        <f t="shared" si="337"/>
        <v>200</v>
      </c>
      <c r="O3571" s="48">
        <f t="shared" si="332"/>
        <v>54292.572063000458</v>
      </c>
      <c r="P3571" s="72">
        <f t="shared" si="333"/>
        <v>5429.2572063000462</v>
      </c>
      <c r="Q3571" s="73">
        <f t="shared" si="334"/>
        <v>8958.2743903950759</v>
      </c>
      <c r="R3571" s="48">
        <f t="shared" si="335"/>
        <v>68680.103659695582</v>
      </c>
      <c r="S3571" s="74">
        <f t="shared" si="336"/>
        <v>69</v>
      </c>
      <c r="T3571" s="6"/>
      <c r="U3571" s="47" t="s">
        <v>432</v>
      </c>
      <c r="V3571" s="47">
        <v>1</v>
      </c>
      <c r="W3571" s="47">
        <v>1</v>
      </c>
      <c r="X3571" s="47">
        <v>1</v>
      </c>
      <c r="Y3571" s="47">
        <v>1</v>
      </c>
      <c r="Z3571" s="75">
        <v>43990.677511574067</v>
      </c>
      <c r="AA3571" s="6" t="s">
        <v>1221</v>
      </c>
      <c r="AB3571" s="47"/>
      <c r="AC3571" s="47" t="s">
        <v>15091</v>
      </c>
      <c r="AD3571" s="47" t="s">
        <v>15096</v>
      </c>
      <c r="AE3571" s="47"/>
      <c r="AF3571" s="6" t="s">
        <v>15097</v>
      </c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</row>
    <row r="3572" spans="1:43" s="1" customFormat="1" ht="15.75" x14ac:dyDescent="0.25">
      <c r="A3572" s="47">
        <v>3577</v>
      </c>
      <c r="B3572" s="47" t="s">
        <v>15098</v>
      </c>
      <c r="C3572" s="47"/>
      <c r="D3572" s="69" t="s">
        <v>15087</v>
      </c>
      <c r="E3572" s="47">
        <v>2018</v>
      </c>
      <c r="F3572" s="69" t="s">
        <v>903</v>
      </c>
      <c r="G3572" s="69" t="s">
        <v>1942</v>
      </c>
      <c r="H3572" s="69" t="s">
        <v>3935</v>
      </c>
      <c r="I3572" s="70">
        <v>85.986794320410326</v>
      </c>
      <c r="J3572" s="47" t="s">
        <v>430</v>
      </c>
      <c r="K3572" s="47">
        <v>12</v>
      </c>
      <c r="L3572" s="71"/>
      <c r="M3572" s="47">
        <v>75</v>
      </c>
      <c r="N3572" s="48">
        <f t="shared" si="337"/>
        <v>200</v>
      </c>
      <c r="O3572" s="48">
        <f t="shared" si="332"/>
        <v>17197.358864082064</v>
      </c>
      <c r="P3572" s="72">
        <f t="shared" si="333"/>
        <v>1719.7358864082064</v>
      </c>
      <c r="Q3572" s="73">
        <f t="shared" si="334"/>
        <v>2837.5642125735403</v>
      </c>
      <c r="R3572" s="48">
        <f t="shared" si="335"/>
        <v>21754.658963063808</v>
      </c>
      <c r="S3572" s="74">
        <f t="shared" si="336"/>
        <v>69</v>
      </c>
      <c r="T3572" s="6"/>
      <c r="U3572" s="47" t="s">
        <v>432</v>
      </c>
      <c r="V3572" s="47">
        <v>1</v>
      </c>
      <c r="W3572" s="47">
        <v>1</v>
      </c>
      <c r="X3572" s="47">
        <v>1</v>
      </c>
      <c r="Y3572" s="47">
        <v>1</v>
      </c>
      <c r="Z3572" s="75">
        <v>43990.68005787037</v>
      </c>
      <c r="AA3572" s="6" t="s">
        <v>1221</v>
      </c>
      <c r="AB3572" s="47"/>
      <c r="AC3572" s="47" t="s">
        <v>15096</v>
      </c>
      <c r="AD3572" s="47" t="s">
        <v>15099</v>
      </c>
      <c r="AE3572" s="47"/>
      <c r="AF3572" s="6" t="s">
        <v>15100</v>
      </c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</row>
    <row r="3573" spans="1:43" s="1" customFormat="1" ht="15.75" x14ac:dyDescent="0.25">
      <c r="A3573" s="47">
        <v>3578</v>
      </c>
      <c r="B3573" s="47" t="s">
        <v>15101</v>
      </c>
      <c r="C3573" s="47"/>
      <c r="D3573" s="69" t="s">
        <v>15087</v>
      </c>
      <c r="E3573" s="47">
        <v>2018</v>
      </c>
      <c r="F3573" s="69" t="s">
        <v>903</v>
      </c>
      <c r="G3573" s="69" t="s">
        <v>1942</v>
      </c>
      <c r="H3573" s="69" t="s">
        <v>3935</v>
      </c>
      <c r="I3573" s="70">
        <v>35.12487675416957</v>
      </c>
      <c r="J3573" s="47" t="s">
        <v>430</v>
      </c>
      <c r="K3573" s="47">
        <v>6</v>
      </c>
      <c r="L3573" s="71"/>
      <c r="M3573" s="47">
        <v>75</v>
      </c>
      <c r="N3573" s="48">
        <f t="shared" si="337"/>
        <v>140</v>
      </c>
      <c r="O3573" s="48">
        <f t="shared" si="332"/>
        <v>4917.4827455837394</v>
      </c>
      <c r="P3573" s="72">
        <f t="shared" si="333"/>
        <v>491.74827455837396</v>
      </c>
      <c r="Q3573" s="73">
        <f t="shared" si="334"/>
        <v>811.38465302131692</v>
      </c>
      <c r="R3573" s="48">
        <f t="shared" si="335"/>
        <v>6220.6156731634301</v>
      </c>
      <c r="S3573" s="74">
        <f t="shared" si="336"/>
        <v>69</v>
      </c>
      <c r="T3573" s="6"/>
      <c r="U3573" s="47" t="s">
        <v>432</v>
      </c>
      <c r="V3573" s="47">
        <v>1</v>
      </c>
      <c r="W3573" s="47">
        <v>1</v>
      </c>
      <c r="X3573" s="47">
        <v>1</v>
      </c>
      <c r="Y3573" s="47">
        <v>1</v>
      </c>
      <c r="Z3573" s="75">
        <v>43990.681018518517</v>
      </c>
      <c r="AA3573" s="6" t="s">
        <v>1221</v>
      </c>
      <c r="AB3573" s="47"/>
      <c r="AC3573" s="47" t="s">
        <v>15099</v>
      </c>
      <c r="AD3573" s="47" t="s">
        <v>15102</v>
      </c>
      <c r="AE3573" s="47"/>
      <c r="AF3573" s="6" t="s">
        <v>15103</v>
      </c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</row>
    <row r="3574" spans="1:43" s="1" customFormat="1" ht="15.75" x14ac:dyDescent="0.25">
      <c r="A3574" s="47">
        <v>3579</v>
      </c>
      <c r="B3574" s="47" t="s">
        <v>15104</v>
      </c>
      <c r="C3574" s="47"/>
      <c r="D3574" s="69" t="s">
        <v>15087</v>
      </c>
      <c r="E3574" s="47">
        <v>2018</v>
      </c>
      <c r="F3574" s="69" t="s">
        <v>903</v>
      </c>
      <c r="G3574" s="69" t="s">
        <v>1942</v>
      </c>
      <c r="H3574" s="69" t="s">
        <v>3935</v>
      </c>
      <c r="I3574" s="70">
        <v>4.4508269066756494</v>
      </c>
      <c r="J3574" s="47" t="s">
        <v>430</v>
      </c>
      <c r="K3574" s="47">
        <v>6</v>
      </c>
      <c r="L3574" s="71"/>
      <c r="M3574" s="47">
        <v>75</v>
      </c>
      <c r="N3574" s="48">
        <f t="shared" si="337"/>
        <v>140</v>
      </c>
      <c r="O3574" s="48">
        <f t="shared" si="332"/>
        <v>623.11576693459097</v>
      </c>
      <c r="P3574" s="72">
        <f t="shared" si="333"/>
        <v>62.311576693459102</v>
      </c>
      <c r="Q3574" s="73">
        <f t="shared" si="334"/>
        <v>102.8141015442075</v>
      </c>
      <c r="R3574" s="48">
        <f t="shared" si="335"/>
        <v>788.2414451722575</v>
      </c>
      <c r="S3574" s="74">
        <f t="shared" si="336"/>
        <v>69</v>
      </c>
      <c r="T3574" s="6"/>
      <c r="U3574" s="47" t="s">
        <v>432</v>
      </c>
      <c r="V3574" s="47">
        <v>1</v>
      </c>
      <c r="W3574" s="47">
        <v>1</v>
      </c>
      <c r="X3574" s="47">
        <v>1</v>
      </c>
      <c r="Y3574" s="47">
        <v>1</v>
      </c>
      <c r="Z3574" s="75">
        <v>43990.68150462964</v>
      </c>
      <c r="AA3574" s="6" t="s">
        <v>1221</v>
      </c>
      <c r="AB3574" s="47"/>
      <c r="AC3574" s="47" t="s">
        <v>15102</v>
      </c>
      <c r="AD3574" s="47" t="s">
        <v>15105</v>
      </c>
      <c r="AE3574" s="47"/>
      <c r="AF3574" s="6" t="s">
        <v>15106</v>
      </c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</row>
    <row r="3575" spans="1:43" s="1" customFormat="1" ht="15.75" x14ac:dyDescent="0.25">
      <c r="A3575" s="47">
        <v>3580</v>
      </c>
      <c r="B3575" s="47" t="s">
        <v>15107</v>
      </c>
      <c r="C3575" s="47"/>
      <c r="D3575" s="69" t="s">
        <v>15087</v>
      </c>
      <c r="E3575" s="47">
        <v>2018</v>
      </c>
      <c r="F3575" s="69" t="s">
        <v>903</v>
      </c>
      <c r="G3575" s="69" t="s">
        <v>1942</v>
      </c>
      <c r="H3575" s="69" t="s">
        <v>3935</v>
      </c>
      <c r="I3575" s="70">
        <v>99.891259181751593</v>
      </c>
      <c r="J3575" s="47" t="s">
        <v>430</v>
      </c>
      <c r="K3575" s="47">
        <v>12</v>
      </c>
      <c r="L3575" s="71"/>
      <c r="M3575" s="47">
        <v>75</v>
      </c>
      <c r="N3575" s="48">
        <f t="shared" si="337"/>
        <v>200</v>
      </c>
      <c r="O3575" s="48">
        <f t="shared" si="332"/>
        <v>19978.251836350319</v>
      </c>
      <c r="P3575" s="72">
        <f t="shared" si="333"/>
        <v>1997.8251836350319</v>
      </c>
      <c r="Q3575" s="73">
        <f t="shared" si="334"/>
        <v>3296.4115529978026</v>
      </c>
      <c r="R3575" s="48">
        <f t="shared" si="335"/>
        <v>25272.488572983151</v>
      </c>
      <c r="S3575" s="74">
        <f t="shared" si="336"/>
        <v>69</v>
      </c>
      <c r="T3575" s="6"/>
      <c r="U3575" s="47" t="s">
        <v>432</v>
      </c>
      <c r="V3575" s="47">
        <v>1</v>
      </c>
      <c r="W3575" s="47">
        <v>1</v>
      </c>
      <c r="X3575" s="47">
        <v>1</v>
      </c>
      <c r="Y3575" s="47">
        <v>1</v>
      </c>
      <c r="Z3575" s="75">
        <v>43990.683749999997</v>
      </c>
      <c r="AA3575" s="6" t="s">
        <v>1221</v>
      </c>
      <c r="AB3575" s="47"/>
      <c r="AC3575" s="47" t="s">
        <v>15099</v>
      </c>
      <c r="AD3575" s="47" t="s">
        <v>15108</v>
      </c>
      <c r="AE3575" s="47"/>
      <c r="AF3575" s="6" t="s">
        <v>15109</v>
      </c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</row>
    <row r="3576" spans="1:43" s="1" customFormat="1" ht="15.75" x14ac:dyDescent="0.25">
      <c r="A3576" s="47">
        <v>3581</v>
      </c>
      <c r="B3576" s="47" t="s">
        <v>15110</v>
      </c>
      <c r="C3576" s="47"/>
      <c r="D3576" s="69" t="s">
        <v>15087</v>
      </c>
      <c r="E3576" s="47">
        <v>2018</v>
      </c>
      <c r="F3576" s="69" t="s">
        <v>903</v>
      </c>
      <c r="G3576" s="69" t="s">
        <v>451</v>
      </c>
      <c r="H3576" s="69" t="s">
        <v>451</v>
      </c>
      <c r="I3576" s="70">
        <v>3.0150393001433682</v>
      </c>
      <c r="J3576" s="47" t="s">
        <v>430</v>
      </c>
      <c r="K3576" s="47">
        <v>12</v>
      </c>
      <c r="L3576" s="71"/>
      <c r="M3576" s="47">
        <v>75</v>
      </c>
      <c r="N3576" s="48">
        <f t="shared" si="337"/>
        <v>200</v>
      </c>
      <c r="O3576" s="48">
        <f t="shared" si="332"/>
        <v>603.00786002867369</v>
      </c>
      <c r="P3576" s="72">
        <f t="shared" si="333"/>
        <v>60.300786002867369</v>
      </c>
      <c r="Q3576" s="73">
        <f t="shared" si="334"/>
        <v>99.496296904731153</v>
      </c>
      <c r="R3576" s="48">
        <f t="shared" si="335"/>
        <v>762.80494293627214</v>
      </c>
      <c r="S3576" s="74">
        <f t="shared" si="336"/>
        <v>69</v>
      </c>
      <c r="T3576" s="6"/>
      <c r="U3576" s="47" t="s">
        <v>432</v>
      </c>
      <c r="V3576" s="47">
        <v>1</v>
      </c>
      <c r="W3576" s="47">
        <v>1</v>
      </c>
      <c r="X3576" s="47">
        <v>1</v>
      </c>
      <c r="Y3576" s="47">
        <v>1</v>
      </c>
      <c r="Z3576" s="75">
        <v>43990.685381944437</v>
      </c>
      <c r="AA3576" s="6" t="s">
        <v>1221</v>
      </c>
      <c r="AB3576" s="47"/>
      <c r="AC3576" s="47" t="s">
        <v>15108</v>
      </c>
      <c r="AD3576" s="47" t="s">
        <v>15111</v>
      </c>
      <c r="AE3576" s="47"/>
      <c r="AF3576" s="6" t="s">
        <v>15112</v>
      </c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</row>
    <row r="3577" spans="1:43" s="1" customFormat="1" ht="15.75" x14ac:dyDescent="0.25">
      <c r="A3577" s="47">
        <v>3582</v>
      </c>
      <c r="B3577" s="47" t="s">
        <v>15113</v>
      </c>
      <c r="C3577" s="47"/>
      <c r="D3577" s="69" t="s">
        <v>15087</v>
      </c>
      <c r="E3577" s="47">
        <v>2018</v>
      </c>
      <c r="F3577" s="69" t="s">
        <v>903</v>
      </c>
      <c r="G3577" s="69" t="s">
        <v>1942</v>
      </c>
      <c r="H3577" s="69" t="s">
        <v>3935</v>
      </c>
      <c r="I3577" s="70">
        <v>284.78462766227449</v>
      </c>
      <c r="J3577" s="47" t="s">
        <v>430</v>
      </c>
      <c r="K3577" s="47">
        <v>12</v>
      </c>
      <c r="L3577" s="71"/>
      <c r="M3577" s="47">
        <v>75</v>
      </c>
      <c r="N3577" s="48">
        <f t="shared" si="337"/>
        <v>200</v>
      </c>
      <c r="O3577" s="48">
        <f t="shared" si="332"/>
        <v>56956.925532454901</v>
      </c>
      <c r="P3577" s="72">
        <f t="shared" si="333"/>
        <v>5695.6925532454907</v>
      </c>
      <c r="Q3577" s="73">
        <f t="shared" si="334"/>
        <v>9397.8927128550586</v>
      </c>
      <c r="R3577" s="48">
        <f t="shared" si="335"/>
        <v>72050.51079855545</v>
      </c>
      <c r="S3577" s="74">
        <f t="shared" si="336"/>
        <v>69</v>
      </c>
      <c r="T3577" s="6"/>
      <c r="U3577" s="47" t="s">
        <v>432</v>
      </c>
      <c r="V3577" s="47">
        <v>1</v>
      </c>
      <c r="W3577" s="47">
        <v>1</v>
      </c>
      <c r="X3577" s="47">
        <v>1</v>
      </c>
      <c r="Y3577" s="47">
        <v>1</v>
      </c>
      <c r="Z3577" s="75">
        <v>43990.685381944437</v>
      </c>
      <c r="AA3577" s="6" t="s">
        <v>1221</v>
      </c>
      <c r="AB3577" s="47"/>
      <c r="AC3577" s="47" t="s">
        <v>15111</v>
      </c>
      <c r="AD3577" s="47" t="s">
        <v>15114</v>
      </c>
      <c r="AE3577" s="47"/>
      <c r="AF3577" s="6" t="s">
        <v>15115</v>
      </c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</row>
    <row r="3578" spans="1:43" s="1" customFormat="1" ht="15.75" x14ac:dyDescent="0.25">
      <c r="A3578" s="47">
        <v>3583</v>
      </c>
      <c r="B3578" s="47" t="s">
        <v>15116</v>
      </c>
      <c r="C3578" s="47"/>
      <c r="D3578" s="69" t="s">
        <v>15087</v>
      </c>
      <c r="E3578" s="47">
        <v>2018</v>
      </c>
      <c r="F3578" s="69" t="s">
        <v>903</v>
      </c>
      <c r="G3578" s="69" t="s">
        <v>1942</v>
      </c>
      <c r="H3578" s="69" t="s">
        <v>3935</v>
      </c>
      <c r="I3578" s="70">
        <v>170.88931251955549</v>
      </c>
      <c r="J3578" s="47" t="s">
        <v>430</v>
      </c>
      <c r="K3578" s="47">
        <v>12</v>
      </c>
      <c r="L3578" s="71"/>
      <c r="M3578" s="47">
        <v>75</v>
      </c>
      <c r="N3578" s="48">
        <f t="shared" si="337"/>
        <v>200</v>
      </c>
      <c r="O3578" s="48">
        <f t="shared" si="332"/>
        <v>34177.862503911099</v>
      </c>
      <c r="P3578" s="72">
        <f t="shared" si="333"/>
        <v>3417.7862503911101</v>
      </c>
      <c r="Q3578" s="73">
        <f t="shared" si="334"/>
        <v>5639.3473131453311</v>
      </c>
      <c r="R3578" s="48">
        <f t="shared" si="335"/>
        <v>43234.996067447537</v>
      </c>
      <c r="S3578" s="74">
        <f t="shared" si="336"/>
        <v>69</v>
      </c>
      <c r="T3578" s="6"/>
      <c r="U3578" s="47" t="s">
        <v>432</v>
      </c>
      <c r="V3578" s="47">
        <v>1</v>
      </c>
      <c r="W3578" s="47">
        <v>1</v>
      </c>
      <c r="X3578" s="47">
        <v>1</v>
      </c>
      <c r="Y3578" s="47">
        <v>1</v>
      </c>
      <c r="Z3578" s="75">
        <v>43991.345914351848</v>
      </c>
      <c r="AA3578" s="6" t="s">
        <v>1221</v>
      </c>
      <c r="AB3578" s="47"/>
      <c r="AC3578" s="47" t="s">
        <v>15114</v>
      </c>
      <c r="AD3578" s="47" t="s">
        <v>15117</v>
      </c>
      <c r="AE3578" s="47"/>
      <c r="AF3578" s="6" t="s">
        <v>15118</v>
      </c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</row>
    <row r="3579" spans="1:43" s="1" customFormat="1" ht="15.75" x14ac:dyDescent="0.25">
      <c r="A3579" s="47">
        <v>3584</v>
      </c>
      <c r="B3579" s="47" t="s">
        <v>15119</v>
      </c>
      <c r="C3579" s="47"/>
      <c r="D3579" s="69" t="s">
        <v>15087</v>
      </c>
      <c r="E3579" s="47">
        <v>2018</v>
      </c>
      <c r="F3579" s="69" t="s">
        <v>903</v>
      </c>
      <c r="G3579" s="69" t="s">
        <v>1942</v>
      </c>
      <c r="H3579" s="69" t="s">
        <v>3935</v>
      </c>
      <c r="I3579" s="70">
        <v>6.613464178612686</v>
      </c>
      <c r="J3579" s="47" t="s">
        <v>430</v>
      </c>
      <c r="K3579" s="47">
        <v>12</v>
      </c>
      <c r="L3579" s="71"/>
      <c r="M3579" s="47">
        <v>75</v>
      </c>
      <c r="N3579" s="48">
        <f t="shared" si="337"/>
        <v>200</v>
      </c>
      <c r="O3579" s="48">
        <f t="shared" si="332"/>
        <v>1322.6928357225372</v>
      </c>
      <c r="P3579" s="72">
        <f t="shared" si="333"/>
        <v>132.26928357225373</v>
      </c>
      <c r="Q3579" s="73">
        <f t="shared" si="334"/>
        <v>218.24431789421863</v>
      </c>
      <c r="R3579" s="48">
        <f t="shared" si="335"/>
        <v>1673.2064371890096</v>
      </c>
      <c r="S3579" s="74">
        <f t="shared" si="336"/>
        <v>69</v>
      </c>
      <c r="T3579" s="6"/>
      <c r="U3579" s="47" t="s">
        <v>432</v>
      </c>
      <c r="V3579" s="47">
        <v>1</v>
      </c>
      <c r="W3579" s="47">
        <v>1</v>
      </c>
      <c r="X3579" s="47">
        <v>1</v>
      </c>
      <c r="Y3579" s="47">
        <v>1</v>
      </c>
      <c r="Z3579" s="75">
        <v>43991.345949074072</v>
      </c>
      <c r="AA3579" s="6" t="s">
        <v>1221</v>
      </c>
      <c r="AB3579" s="47"/>
      <c r="AC3579" s="47" t="s">
        <v>15117</v>
      </c>
      <c r="AD3579" s="47" t="s">
        <v>15120</v>
      </c>
      <c r="AE3579" s="47"/>
      <c r="AF3579" s="6" t="s">
        <v>15121</v>
      </c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</row>
    <row r="3580" spans="1:43" s="1" customFormat="1" ht="15.75" x14ac:dyDescent="0.25">
      <c r="A3580" s="47">
        <v>3585</v>
      </c>
      <c r="B3580" s="47" t="s">
        <v>15122</v>
      </c>
      <c r="C3580" s="47"/>
      <c r="D3580" s="69" t="s">
        <v>15087</v>
      </c>
      <c r="E3580" s="47">
        <v>2018</v>
      </c>
      <c r="F3580" s="69" t="s">
        <v>903</v>
      </c>
      <c r="G3580" s="69" t="s">
        <v>1942</v>
      </c>
      <c r="H3580" s="69" t="s">
        <v>3935</v>
      </c>
      <c r="I3580" s="70">
        <v>5.5046360385877549</v>
      </c>
      <c r="J3580" s="47" t="s">
        <v>430</v>
      </c>
      <c r="K3580" s="47">
        <v>12</v>
      </c>
      <c r="L3580" s="71"/>
      <c r="M3580" s="47">
        <v>75</v>
      </c>
      <c r="N3580" s="48">
        <f t="shared" si="337"/>
        <v>200</v>
      </c>
      <c r="O3580" s="48">
        <f t="shared" si="332"/>
        <v>1100.927207717551</v>
      </c>
      <c r="P3580" s="72">
        <f t="shared" si="333"/>
        <v>110.09272077175511</v>
      </c>
      <c r="Q3580" s="73">
        <f t="shared" si="334"/>
        <v>181.65298927339589</v>
      </c>
      <c r="R3580" s="48">
        <f t="shared" si="335"/>
        <v>1392.6729177627019</v>
      </c>
      <c r="S3580" s="74">
        <f t="shared" si="336"/>
        <v>69</v>
      </c>
      <c r="T3580" s="6"/>
      <c r="U3580" s="47" t="s">
        <v>432</v>
      </c>
      <c r="V3580" s="47">
        <v>1</v>
      </c>
      <c r="W3580" s="47">
        <v>1</v>
      </c>
      <c r="X3580" s="47">
        <v>1</v>
      </c>
      <c r="Y3580" s="47">
        <v>1</v>
      </c>
      <c r="Z3580" s="75">
        <v>43991.345983796287</v>
      </c>
      <c r="AA3580" s="6" t="s">
        <v>1221</v>
      </c>
      <c r="AB3580" s="47"/>
      <c r="AC3580" s="47" t="s">
        <v>15120</v>
      </c>
      <c r="AD3580" s="47" t="s">
        <v>15123</v>
      </c>
      <c r="AE3580" s="47"/>
      <c r="AF3580" s="6" t="s">
        <v>15124</v>
      </c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</row>
    <row r="3581" spans="1:43" s="1" customFormat="1" ht="15.75" x14ac:dyDescent="0.25">
      <c r="A3581" s="47">
        <v>3586</v>
      </c>
      <c r="B3581" s="47" t="s">
        <v>15125</v>
      </c>
      <c r="C3581" s="47"/>
      <c r="D3581" s="69" t="s">
        <v>15087</v>
      </c>
      <c r="E3581" s="47">
        <v>2018</v>
      </c>
      <c r="F3581" s="69" t="s">
        <v>903</v>
      </c>
      <c r="G3581" s="69" t="s">
        <v>451</v>
      </c>
      <c r="H3581" s="69" t="s">
        <v>451</v>
      </c>
      <c r="I3581" s="70">
        <v>7.6211615841479121</v>
      </c>
      <c r="J3581" s="47" t="s">
        <v>430</v>
      </c>
      <c r="K3581" s="47">
        <v>8</v>
      </c>
      <c r="L3581" s="71"/>
      <c r="M3581" s="47">
        <v>75</v>
      </c>
      <c r="N3581" s="48">
        <f t="shared" si="337"/>
        <v>160</v>
      </c>
      <c r="O3581" s="48">
        <f t="shared" si="332"/>
        <v>1219.3858534636659</v>
      </c>
      <c r="P3581" s="72">
        <f t="shared" si="333"/>
        <v>121.93858534636659</v>
      </c>
      <c r="Q3581" s="73">
        <f t="shared" si="334"/>
        <v>201.19866582150487</v>
      </c>
      <c r="R3581" s="48">
        <f t="shared" si="335"/>
        <v>1542.5231046315373</v>
      </c>
      <c r="S3581" s="74">
        <f t="shared" si="336"/>
        <v>69</v>
      </c>
      <c r="T3581" s="6"/>
      <c r="U3581" s="47" t="s">
        <v>432</v>
      </c>
      <c r="V3581" s="47">
        <v>1</v>
      </c>
      <c r="W3581" s="47">
        <v>1</v>
      </c>
      <c r="X3581" s="47">
        <v>1</v>
      </c>
      <c r="Y3581" s="47">
        <v>1</v>
      </c>
      <c r="Z3581" s="75">
        <v>43991.346678240741</v>
      </c>
      <c r="AA3581" s="6" t="s">
        <v>1221</v>
      </c>
      <c r="AB3581" s="47"/>
      <c r="AC3581" s="47" t="s">
        <v>15120</v>
      </c>
      <c r="AD3581" s="47" t="s">
        <v>15126</v>
      </c>
      <c r="AE3581" s="47"/>
      <c r="AF3581" s="6" t="s">
        <v>15127</v>
      </c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</row>
    <row r="3582" spans="1:43" s="1" customFormat="1" ht="15.75" x14ac:dyDescent="0.25">
      <c r="A3582" s="47">
        <v>3587</v>
      </c>
      <c r="B3582" s="47" t="s">
        <v>15128</v>
      </c>
      <c r="C3582" s="47"/>
      <c r="D3582" s="69" t="s">
        <v>15087</v>
      </c>
      <c r="E3582" s="47">
        <v>2018</v>
      </c>
      <c r="F3582" s="69" t="s">
        <v>903</v>
      </c>
      <c r="G3582" s="69" t="s">
        <v>1942</v>
      </c>
      <c r="H3582" s="69" t="s">
        <v>3935</v>
      </c>
      <c r="I3582" s="70">
        <v>46.415768834008936</v>
      </c>
      <c r="J3582" s="47" t="s">
        <v>430</v>
      </c>
      <c r="K3582" s="47">
        <v>8</v>
      </c>
      <c r="L3582" s="71"/>
      <c r="M3582" s="47">
        <v>75</v>
      </c>
      <c r="N3582" s="48">
        <f t="shared" si="337"/>
        <v>160</v>
      </c>
      <c r="O3582" s="48">
        <f t="shared" si="332"/>
        <v>7426.5230134414296</v>
      </c>
      <c r="P3582" s="72">
        <f t="shared" si="333"/>
        <v>742.65230134414298</v>
      </c>
      <c r="Q3582" s="73">
        <f t="shared" si="334"/>
        <v>1225.3762972178358</v>
      </c>
      <c r="R3582" s="48">
        <f t="shared" si="335"/>
        <v>9394.5516120034081</v>
      </c>
      <c r="S3582" s="74">
        <f t="shared" si="336"/>
        <v>69</v>
      </c>
      <c r="T3582" s="6"/>
      <c r="U3582" s="47" t="s">
        <v>432</v>
      </c>
      <c r="V3582" s="47">
        <v>1</v>
      </c>
      <c r="W3582" s="47">
        <v>1</v>
      </c>
      <c r="X3582" s="47">
        <v>1</v>
      </c>
      <c r="Y3582" s="47">
        <v>1</v>
      </c>
      <c r="Z3582" s="75">
        <v>43991.348935185182</v>
      </c>
      <c r="AA3582" s="6" t="s">
        <v>1221</v>
      </c>
      <c r="AB3582" s="47"/>
      <c r="AC3582" s="47" t="s">
        <v>15126</v>
      </c>
      <c r="AD3582" s="47" t="s">
        <v>15129</v>
      </c>
      <c r="AE3582" s="47"/>
      <c r="AF3582" s="6" t="s">
        <v>15130</v>
      </c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</row>
    <row r="3583" spans="1:43" s="1" customFormat="1" ht="15.75" x14ac:dyDescent="0.25">
      <c r="A3583" s="47">
        <v>3588</v>
      </c>
      <c r="B3583" s="47" t="s">
        <v>15131</v>
      </c>
      <c r="C3583" s="47"/>
      <c r="D3583" s="69" t="s">
        <v>15087</v>
      </c>
      <c r="E3583" s="47">
        <v>2018</v>
      </c>
      <c r="F3583" s="69" t="s">
        <v>903</v>
      </c>
      <c r="G3583" s="69" t="s">
        <v>1942</v>
      </c>
      <c r="H3583" s="69" t="s">
        <v>3935</v>
      </c>
      <c r="I3583" s="70">
        <v>7.4546053650175219</v>
      </c>
      <c r="J3583" s="47" t="s">
        <v>430</v>
      </c>
      <c r="K3583" s="47">
        <v>8</v>
      </c>
      <c r="L3583" s="71"/>
      <c r="M3583" s="47">
        <v>75</v>
      </c>
      <c r="N3583" s="48">
        <f t="shared" si="337"/>
        <v>160</v>
      </c>
      <c r="O3583" s="48">
        <f t="shared" si="332"/>
        <v>1192.7368584028036</v>
      </c>
      <c r="P3583" s="72">
        <f t="shared" si="333"/>
        <v>119.27368584028036</v>
      </c>
      <c r="Q3583" s="73">
        <f t="shared" si="334"/>
        <v>196.8015816364626</v>
      </c>
      <c r="R3583" s="48">
        <f t="shared" si="335"/>
        <v>1508.8121258795466</v>
      </c>
      <c r="S3583" s="74">
        <f t="shared" si="336"/>
        <v>69</v>
      </c>
      <c r="T3583" s="6"/>
      <c r="U3583" s="47" t="s">
        <v>432</v>
      </c>
      <c r="V3583" s="47">
        <v>1</v>
      </c>
      <c r="W3583" s="47">
        <v>1</v>
      </c>
      <c r="X3583" s="47">
        <v>1</v>
      </c>
      <c r="Y3583" s="47">
        <v>1</v>
      </c>
      <c r="Z3583" s="75">
        <v>43991.348321759258</v>
      </c>
      <c r="AA3583" s="6" t="s">
        <v>1221</v>
      </c>
      <c r="AB3583" s="47"/>
      <c r="AC3583" s="47" t="s">
        <v>15120</v>
      </c>
      <c r="AD3583" s="47" t="s">
        <v>15132</v>
      </c>
      <c r="AE3583" s="47"/>
      <c r="AF3583" s="6" t="s">
        <v>15133</v>
      </c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</row>
    <row r="3584" spans="1:43" s="1" customFormat="1" ht="15.75" x14ac:dyDescent="0.25">
      <c r="A3584" s="47">
        <v>3589</v>
      </c>
      <c r="B3584" s="47" t="s">
        <v>15134</v>
      </c>
      <c r="C3584" s="47"/>
      <c r="D3584" s="69" t="s">
        <v>15087</v>
      </c>
      <c r="E3584" s="47">
        <v>2018</v>
      </c>
      <c r="F3584" s="69" t="s">
        <v>903</v>
      </c>
      <c r="G3584" s="69" t="s">
        <v>1942</v>
      </c>
      <c r="H3584" s="69" t="s">
        <v>3935</v>
      </c>
      <c r="I3584" s="70">
        <v>89.265194906035788</v>
      </c>
      <c r="J3584" s="47" t="s">
        <v>430</v>
      </c>
      <c r="K3584" s="47">
        <v>8</v>
      </c>
      <c r="L3584" s="71"/>
      <c r="M3584" s="47">
        <v>75</v>
      </c>
      <c r="N3584" s="48">
        <f t="shared" si="337"/>
        <v>160</v>
      </c>
      <c r="O3584" s="48">
        <f t="shared" si="332"/>
        <v>14282.431184965726</v>
      </c>
      <c r="P3584" s="72">
        <f t="shared" si="333"/>
        <v>1428.2431184965726</v>
      </c>
      <c r="Q3584" s="73">
        <f t="shared" si="334"/>
        <v>2356.6011455193448</v>
      </c>
      <c r="R3584" s="48">
        <f t="shared" si="335"/>
        <v>18067.275448981643</v>
      </c>
      <c r="S3584" s="74">
        <f t="shared" si="336"/>
        <v>69</v>
      </c>
      <c r="T3584" s="6"/>
      <c r="U3584" s="47" t="s">
        <v>432</v>
      </c>
      <c r="V3584" s="47">
        <v>1</v>
      </c>
      <c r="W3584" s="47">
        <v>1</v>
      </c>
      <c r="X3584" s="47">
        <v>1</v>
      </c>
      <c r="Y3584" s="47">
        <v>1</v>
      </c>
      <c r="Z3584" s="75">
        <v>43991.349131944437</v>
      </c>
      <c r="AA3584" s="6" t="s">
        <v>1221</v>
      </c>
      <c r="AB3584" s="47"/>
      <c r="AC3584" s="47" t="s">
        <v>15132</v>
      </c>
      <c r="AD3584" s="47" t="s">
        <v>15135</v>
      </c>
      <c r="AE3584" s="47"/>
      <c r="AF3584" s="6" t="s">
        <v>15136</v>
      </c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</row>
    <row r="3585" spans="1:43" s="1" customFormat="1" ht="15.75" x14ac:dyDescent="0.25">
      <c r="A3585" s="47">
        <v>3590</v>
      </c>
      <c r="B3585" s="47" t="s">
        <v>15137</v>
      </c>
      <c r="C3585" s="47"/>
      <c r="D3585" s="69" t="s">
        <v>15087</v>
      </c>
      <c r="E3585" s="47">
        <v>2018</v>
      </c>
      <c r="F3585" s="69" t="s">
        <v>903</v>
      </c>
      <c r="G3585" s="69" t="s">
        <v>1942</v>
      </c>
      <c r="H3585" s="69" t="s">
        <v>3935</v>
      </c>
      <c r="I3585" s="70">
        <v>144.3905580549534</v>
      </c>
      <c r="J3585" s="47" t="s">
        <v>430</v>
      </c>
      <c r="K3585" s="47">
        <v>12</v>
      </c>
      <c r="L3585" s="71"/>
      <c r="M3585" s="47">
        <v>75</v>
      </c>
      <c r="N3585" s="48">
        <f t="shared" si="337"/>
        <v>200</v>
      </c>
      <c r="O3585" s="48">
        <f t="shared" si="332"/>
        <v>28878.11161099068</v>
      </c>
      <c r="P3585" s="72">
        <f t="shared" si="333"/>
        <v>2887.8111610990682</v>
      </c>
      <c r="Q3585" s="73">
        <f t="shared" si="334"/>
        <v>4764.8884158134615</v>
      </c>
      <c r="R3585" s="48">
        <f t="shared" si="335"/>
        <v>36530.811187903208</v>
      </c>
      <c r="S3585" s="74">
        <f t="shared" si="336"/>
        <v>69</v>
      </c>
      <c r="T3585" s="6"/>
      <c r="U3585" s="47" t="s">
        <v>432</v>
      </c>
      <c r="V3585" s="47">
        <v>1</v>
      </c>
      <c r="W3585" s="47">
        <v>1</v>
      </c>
      <c r="X3585" s="47">
        <v>1</v>
      </c>
      <c r="Y3585" s="47">
        <v>1</v>
      </c>
      <c r="Z3585" s="75">
        <v>43991.351261574076</v>
      </c>
      <c r="AA3585" s="6" t="s">
        <v>1221</v>
      </c>
      <c r="AB3585" s="47"/>
      <c r="AC3585" s="47" t="s">
        <v>15123</v>
      </c>
      <c r="AD3585" s="47" t="s">
        <v>15138</v>
      </c>
      <c r="AE3585" s="47"/>
      <c r="AF3585" s="6" t="s">
        <v>15139</v>
      </c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</row>
    <row r="3586" spans="1:43" s="1" customFormat="1" ht="15.75" x14ac:dyDescent="0.25">
      <c r="A3586" s="47">
        <v>3591</v>
      </c>
      <c r="B3586" s="47" t="s">
        <v>15140</v>
      </c>
      <c r="C3586" s="47"/>
      <c r="D3586" s="69" t="s">
        <v>15087</v>
      </c>
      <c r="E3586" s="47">
        <v>2018</v>
      </c>
      <c r="F3586" s="69" t="s">
        <v>903</v>
      </c>
      <c r="G3586" s="69" t="s">
        <v>1942</v>
      </c>
      <c r="H3586" s="69" t="s">
        <v>3935</v>
      </c>
      <c r="I3586" s="70">
        <v>47.491080236524191</v>
      </c>
      <c r="J3586" s="47" t="s">
        <v>430</v>
      </c>
      <c r="K3586" s="47">
        <v>6</v>
      </c>
      <c r="L3586" s="71"/>
      <c r="M3586" s="47">
        <v>75</v>
      </c>
      <c r="N3586" s="48">
        <f t="shared" si="337"/>
        <v>140</v>
      </c>
      <c r="O3586" s="48">
        <f t="shared" si="332"/>
        <v>6648.7512331133867</v>
      </c>
      <c r="P3586" s="72">
        <f t="shared" si="333"/>
        <v>664.87512331133871</v>
      </c>
      <c r="Q3586" s="73">
        <f t="shared" si="334"/>
        <v>1097.0439534637087</v>
      </c>
      <c r="R3586" s="48">
        <f t="shared" si="335"/>
        <v>8410.6703098884336</v>
      </c>
      <c r="S3586" s="74">
        <f t="shared" si="336"/>
        <v>69</v>
      </c>
      <c r="T3586" s="6"/>
      <c r="U3586" s="47" t="s">
        <v>432</v>
      </c>
      <c r="V3586" s="47">
        <v>1</v>
      </c>
      <c r="W3586" s="47">
        <v>1</v>
      </c>
      <c r="X3586" s="47">
        <v>1</v>
      </c>
      <c r="Y3586" s="47">
        <v>1</v>
      </c>
      <c r="Z3586" s="75">
        <v>43991.351377314822</v>
      </c>
      <c r="AA3586" s="6" t="s">
        <v>1221</v>
      </c>
      <c r="AB3586" s="47"/>
      <c r="AC3586" s="47" t="s">
        <v>15138</v>
      </c>
      <c r="AD3586" s="47" t="s">
        <v>15141</v>
      </c>
      <c r="AE3586" s="47"/>
      <c r="AF3586" s="6" t="s">
        <v>15142</v>
      </c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</row>
    <row r="3587" spans="1:43" s="1" customFormat="1" ht="15.75" x14ac:dyDescent="0.25">
      <c r="A3587" s="47">
        <v>3592</v>
      </c>
      <c r="B3587" s="47" t="s">
        <v>15143</v>
      </c>
      <c r="C3587" s="47"/>
      <c r="D3587" s="69" t="s">
        <v>15087</v>
      </c>
      <c r="E3587" s="47">
        <v>2018</v>
      </c>
      <c r="F3587" s="69" t="s">
        <v>903</v>
      </c>
      <c r="G3587" s="69" t="s">
        <v>1942</v>
      </c>
      <c r="H3587" s="69" t="s">
        <v>3935</v>
      </c>
      <c r="I3587" s="70">
        <v>73.239727609644746</v>
      </c>
      <c r="J3587" s="47" t="s">
        <v>430</v>
      </c>
      <c r="K3587" s="47">
        <v>6</v>
      </c>
      <c r="L3587" s="71"/>
      <c r="M3587" s="47">
        <v>75</v>
      </c>
      <c r="N3587" s="48">
        <f t="shared" si="337"/>
        <v>140</v>
      </c>
      <c r="O3587" s="48">
        <f t="shared" si="332"/>
        <v>10253.561865350264</v>
      </c>
      <c r="P3587" s="72">
        <f t="shared" si="333"/>
        <v>1025.3561865350264</v>
      </c>
      <c r="Q3587" s="73">
        <f t="shared" si="334"/>
        <v>1691.8377077827934</v>
      </c>
      <c r="R3587" s="48">
        <f t="shared" si="335"/>
        <v>12970.755759668084</v>
      </c>
      <c r="S3587" s="74">
        <f t="shared" si="336"/>
        <v>69</v>
      </c>
      <c r="T3587" s="6"/>
      <c r="U3587" s="47" t="s">
        <v>432</v>
      </c>
      <c r="V3587" s="47">
        <v>1</v>
      </c>
      <c r="W3587" s="47">
        <v>1</v>
      </c>
      <c r="X3587" s="47">
        <v>1</v>
      </c>
      <c r="Y3587" s="47">
        <v>1</v>
      </c>
      <c r="Z3587" s="75">
        <v>43991.351435185177</v>
      </c>
      <c r="AA3587" s="6" t="s">
        <v>1221</v>
      </c>
      <c r="AB3587" s="47"/>
      <c r="AC3587" s="47" t="s">
        <v>15138</v>
      </c>
      <c r="AD3587" s="47" t="s">
        <v>15144</v>
      </c>
      <c r="AE3587" s="47"/>
      <c r="AF3587" s="6" t="s">
        <v>15145</v>
      </c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</row>
    <row r="3588" spans="1:43" s="1" customFormat="1" ht="15.75" x14ac:dyDescent="0.25">
      <c r="A3588" s="47">
        <v>3593</v>
      </c>
      <c r="B3588" s="47" t="s">
        <v>15146</v>
      </c>
      <c r="C3588" s="47"/>
      <c r="D3588" s="69" t="s">
        <v>15087</v>
      </c>
      <c r="E3588" s="47">
        <v>2018</v>
      </c>
      <c r="F3588" s="69" t="s">
        <v>903</v>
      </c>
      <c r="G3588" s="69" t="s">
        <v>1942</v>
      </c>
      <c r="H3588" s="69" t="s">
        <v>3935</v>
      </c>
      <c r="I3588" s="70">
        <v>113.0073537157964</v>
      </c>
      <c r="J3588" s="47" t="s">
        <v>430</v>
      </c>
      <c r="K3588" s="47">
        <v>12</v>
      </c>
      <c r="L3588" s="71"/>
      <c r="M3588" s="47">
        <v>75</v>
      </c>
      <c r="N3588" s="48">
        <f t="shared" si="337"/>
        <v>200</v>
      </c>
      <c r="O3588" s="48">
        <f t="shared" si="332"/>
        <v>22601.47074315928</v>
      </c>
      <c r="P3588" s="72">
        <f t="shared" si="333"/>
        <v>2260.147074315928</v>
      </c>
      <c r="Q3588" s="73">
        <f t="shared" si="334"/>
        <v>3729.2426726212807</v>
      </c>
      <c r="R3588" s="48">
        <f t="shared" si="335"/>
        <v>28590.860490096486</v>
      </c>
      <c r="S3588" s="74">
        <f t="shared" si="336"/>
        <v>69</v>
      </c>
      <c r="T3588" s="6"/>
      <c r="U3588" s="47" t="s">
        <v>432</v>
      </c>
      <c r="V3588" s="47">
        <v>1</v>
      </c>
      <c r="W3588" s="47">
        <v>1</v>
      </c>
      <c r="X3588" s="47">
        <v>1</v>
      </c>
      <c r="Y3588" s="47">
        <v>1</v>
      </c>
      <c r="Z3588" s="75">
        <v>43991.352268518523</v>
      </c>
      <c r="AA3588" s="6" t="s">
        <v>1221</v>
      </c>
      <c r="AB3588" s="47"/>
      <c r="AC3588" s="47" t="s">
        <v>15138</v>
      </c>
      <c r="AD3588" s="47" t="s">
        <v>15147</v>
      </c>
      <c r="AE3588" s="47"/>
      <c r="AF3588" s="6" t="s">
        <v>15148</v>
      </c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</row>
    <row r="3589" spans="1:43" s="1" customFormat="1" ht="15.75" x14ac:dyDescent="0.25">
      <c r="A3589" s="47">
        <v>3594</v>
      </c>
      <c r="B3589" s="47" t="s">
        <v>15149</v>
      </c>
      <c r="C3589" s="47"/>
      <c r="D3589" s="69" t="s">
        <v>15087</v>
      </c>
      <c r="E3589" s="47">
        <v>2018</v>
      </c>
      <c r="F3589" s="69" t="s">
        <v>903</v>
      </c>
      <c r="G3589" s="69" t="s">
        <v>1942</v>
      </c>
      <c r="H3589" s="69" t="s">
        <v>3935</v>
      </c>
      <c r="I3589" s="70">
        <v>416.65382413708733</v>
      </c>
      <c r="J3589" s="47" t="s">
        <v>430</v>
      </c>
      <c r="K3589" s="47">
        <v>12</v>
      </c>
      <c r="L3589" s="71"/>
      <c r="M3589" s="47">
        <v>75</v>
      </c>
      <c r="N3589" s="48">
        <f t="shared" si="337"/>
        <v>200</v>
      </c>
      <c r="O3589" s="48">
        <f t="shared" si="332"/>
        <v>83330.764827417472</v>
      </c>
      <c r="P3589" s="72">
        <f t="shared" si="333"/>
        <v>8333.0764827417479</v>
      </c>
      <c r="Q3589" s="73">
        <f t="shared" si="334"/>
        <v>13749.576196523882</v>
      </c>
      <c r="R3589" s="48">
        <f t="shared" si="335"/>
        <v>105413.41750668309</v>
      </c>
      <c r="S3589" s="74">
        <f t="shared" si="336"/>
        <v>69</v>
      </c>
      <c r="T3589" s="6"/>
      <c r="U3589" s="47" t="s">
        <v>432</v>
      </c>
      <c r="V3589" s="47">
        <v>1</v>
      </c>
      <c r="W3589" s="47">
        <v>1</v>
      </c>
      <c r="X3589" s="47">
        <v>1</v>
      </c>
      <c r="Y3589" s="47">
        <v>1</v>
      </c>
      <c r="Z3589" s="75">
        <v>43991.353506944462</v>
      </c>
      <c r="AA3589" s="6" t="s">
        <v>1221</v>
      </c>
      <c r="AB3589" s="47"/>
      <c r="AC3589" s="47" t="s">
        <v>15147</v>
      </c>
      <c r="AD3589" s="47" t="s">
        <v>15150</v>
      </c>
      <c r="AE3589" s="47"/>
      <c r="AF3589" s="6" t="s">
        <v>15151</v>
      </c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</row>
    <row r="3590" spans="1:43" s="1" customFormat="1" ht="15.75" x14ac:dyDescent="0.25">
      <c r="A3590" s="47">
        <v>3595</v>
      </c>
      <c r="B3590" s="47" t="s">
        <v>15152</v>
      </c>
      <c r="C3590" s="47"/>
      <c r="D3590" s="69" t="s">
        <v>15087</v>
      </c>
      <c r="E3590" s="47">
        <v>2018</v>
      </c>
      <c r="F3590" s="69" t="s">
        <v>903</v>
      </c>
      <c r="G3590" s="69" t="s">
        <v>1942</v>
      </c>
      <c r="H3590" s="69" t="s">
        <v>3935</v>
      </c>
      <c r="I3590" s="70">
        <v>2.9999742015265052</v>
      </c>
      <c r="J3590" s="47" t="s">
        <v>430</v>
      </c>
      <c r="K3590" s="47">
        <v>12</v>
      </c>
      <c r="L3590" s="71"/>
      <c r="M3590" s="47">
        <v>75</v>
      </c>
      <c r="N3590" s="48">
        <f t="shared" si="337"/>
        <v>200</v>
      </c>
      <c r="O3590" s="48">
        <f t="shared" ref="O3590:O3653" si="338">N3590*I3590</f>
        <v>599.99484030530107</v>
      </c>
      <c r="P3590" s="72">
        <f t="shared" ref="P3590:P3653" si="339">O3590*0.1</f>
        <v>59.999484030530112</v>
      </c>
      <c r="Q3590" s="73">
        <f t="shared" ref="Q3590:Q3653" si="340">SUM(O3590:P3590)*0.15</f>
        <v>98.999148650374664</v>
      </c>
      <c r="R3590" s="48">
        <f t="shared" ref="R3590:R3653" si="341">SUM(O3590:Q3590)</f>
        <v>758.9934729862058</v>
      </c>
      <c r="S3590" s="74">
        <f t="shared" si="336"/>
        <v>69</v>
      </c>
      <c r="T3590" s="6"/>
      <c r="U3590" s="47" t="s">
        <v>432</v>
      </c>
      <c r="V3590" s="47">
        <v>1</v>
      </c>
      <c r="W3590" s="47">
        <v>1</v>
      </c>
      <c r="X3590" s="47">
        <v>1</v>
      </c>
      <c r="Y3590" s="47">
        <v>1</v>
      </c>
      <c r="Z3590" s="75">
        <v>43991.360289351847</v>
      </c>
      <c r="AA3590" s="6" t="s">
        <v>1221</v>
      </c>
      <c r="AB3590" s="47"/>
      <c r="AC3590" s="47" t="s">
        <v>15150</v>
      </c>
      <c r="AD3590" s="47" t="s">
        <v>15153</v>
      </c>
      <c r="AE3590" s="47"/>
      <c r="AF3590" s="6" t="s">
        <v>15154</v>
      </c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</row>
    <row r="3591" spans="1:43" s="1" customFormat="1" ht="15.75" x14ac:dyDescent="0.25">
      <c r="A3591" s="47">
        <v>3596</v>
      </c>
      <c r="B3591" s="47" t="s">
        <v>15155</v>
      </c>
      <c r="C3591" s="47"/>
      <c r="D3591" s="69" t="s">
        <v>15087</v>
      </c>
      <c r="E3591" s="47">
        <v>2018</v>
      </c>
      <c r="F3591" s="69" t="s">
        <v>3935</v>
      </c>
      <c r="G3591" s="69" t="s">
        <v>903</v>
      </c>
      <c r="H3591" s="69" t="s">
        <v>5485</v>
      </c>
      <c r="I3591" s="70">
        <v>34.489652370538849</v>
      </c>
      <c r="J3591" s="47" t="s">
        <v>430</v>
      </c>
      <c r="K3591" s="47">
        <v>12</v>
      </c>
      <c r="L3591" s="71"/>
      <c r="M3591" s="47">
        <v>75</v>
      </c>
      <c r="N3591" s="48">
        <f t="shared" si="337"/>
        <v>200</v>
      </c>
      <c r="O3591" s="48">
        <f t="shared" si="338"/>
        <v>6897.9304741077694</v>
      </c>
      <c r="P3591" s="72">
        <f t="shared" si="339"/>
        <v>689.79304741077704</v>
      </c>
      <c r="Q3591" s="73">
        <f t="shared" si="340"/>
        <v>1138.158528227782</v>
      </c>
      <c r="R3591" s="48">
        <f t="shared" si="341"/>
        <v>8725.8820497463275</v>
      </c>
      <c r="S3591" s="74">
        <f t="shared" ref="S3591:S3654" si="342">M3591-ABS($I$2-E3591)</f>
        <v>69</v>
      </c>
      <c r="T3591" s="6"/>
      <c r="U3591" s="47" t="s">
        <v>432</v>
      </c>
      <c r="V3591" s="47">
        <v>1</v>
      </c>
      <c r="W3591" s="47">
        <v>1</v>
      </c>
      <c r="X3591" s="47">
        <v>1</v>
      </c>
      <c r="Y3591" s="47">
        <v>1</v>
      </c>
      <c r="Z3591" s="75">
        <v>43991.37300925926</v>
      </c>
      <c r="AA3591" s="6" t="s">
        <v>1221</v>
      </c>
      <c r="AB3591" s="47"/>
      <c r="AC3591" s="47" t="s">
        <v>15153</v>
      </c>
      <c r="AD3591" s="47" t="s">
        <v>15156</v>
      </c>
      <c r="AE3591" s="47"/>
      <c r="AF3591" s="6" t="s">
        <v>15157</v>
      </c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</row>
    <row r="3592" spans="1:43" s="1" customFormat="1" ht="15.75" x14ac:dyDescent="0.25">
      <c r="A3592" s="47">
        <v>3597</v>
      </c>
      <c r="B3592" s="47" t="s">
        <v>15158</v>
      </c>
      <c r="C3592" s="47"/>
      <c r="D3592" s="69" t="s">
        <v>15087</v>
      </c>
      <c r="E3592" s="47">
        <v>2018</v>
      </c>
      <c r="F3592" s="69" t="s">
        <v>3935</v>
      </c>
      <c r="G3592" s="69" t="s">
        <v>903</v>
      </c>
      <c r="H3592" s="69" t="s">
        <v>5485</v>
      </c>
      <c r="I3592" s="70">
        <v>5.8322754041123943</v>
      </c>
      <c r="J3592" s="47" t="s">
        <v>430</v>
      </c>
      <c r="K3592" s="47">
        <v>12</v>
      </c>
      <c r="L3592" s="71"/>
      <c r="M3592" s="47">
        <v>75</v>
      </c>
      <c r="N3592" s="48">
        <f t="shared" si="337"/>
        <v>200</v>
      </c>
      <c r="O3592" s="48">
        <f t="shared" si="338"/>
        <v>1166.455080822479</v>
      </c>
      <c r="P3592" s="72">
        <f t="shared" si="339"/>
        <v>116.6455080822479</v>
      </c>
      <c r="Q3592" s="73">
        <f t="shared" si="340"/>
        <v>192.46508833570903</v>
      </c>
      <c r="R3592" s="48">
        <f t="shared" si="341"/>
        <v>1475.5656772404359</v>
      </c>
      <c r="S3592" s="74">
        <f t="shared" si="342"/>
        <v>69</v>
      </c>
      <c r="T3592" s="6"/>
      <c r="U3592" s="47" t="s">
        <v>432</v>
      </c>
      <c r="V3592" s="47">
        <v>1</v>
      </c>
      <c r="W3592" s="47">
        <v>1</v>
      </c>
      <c r="X3592" s="47">
        <v>1</v>
      </c>
      <c r="Y3592" s="47">
        <v>1</v>
      </c>
      <c r="Z3592" s="75">
        <v>43991.373101851852</v>
      </c>
      <c r="AA3592" s="6" t="s">
        <v>1221</v>
      </c>
      <c r="AB3592" s="47"/>
      <c r="AC3592" s="47" t="s">
        <v>15156</v>
      </c>
      <c r="AD3592" s="47" t="s">
        <v>12756</v>
      </c>
      <c r="AE3592" s="47"/>
      <c r="AF3592" s="6" t="s">
        <v>15159</v>
      </c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</row>
    <row r="3593" spans="1:43" s="1" customFormat="1" ht="15.75" x14ac:dyDescent="0.25">
      <c r="A3593" s="47">
        <v>3598</v>
      </c>
      <c r="B3593" s="47" t="s">
        <v>15160</v>
      </c>
      <c r="C3593" s="47"/>
      <c r="D3593" s="69" t="s">
        <v>15087</v>
      </c>
      <c r="E3593" s="47">
        <v>2018</v>
      </c>
      <c r="F3593" s="69" t="s">
        <v>903</v>
      </c>
      <c r="G3593" s="69" t="s">
        <v>3935</v>
      </c>
      <c r="H3593" s="69" t="s">
        <v>3907</v>
      </c>
      <c r="I3593" s="70">
        <v>15.999992005675599</v>
      </c>
      <c r="J3593" s="47" t="s">
        <v>430</v>
      </c>
      <c r="K3593" s="47">
        <v>12</v>
      </c>
      <c r="L3593" s="71"/>
      <c r="M3593" s="47">
        <v>75</v>
      </c>
      <c r="N3593" s="48">
        <f t="shared" si="337"/>
        <v>200</v>
      </c>
      <c r="O3593" s="48">
        <f t="shared" si="338"/>
        <v>3199.9984011351198</v>
      </c>
      <c r="P3593" s="72">
        <f t="shared" si="339"/>
        <v>319.99984011351199</v>
      </c>
      <c r="Q3593" s="73">
        <f t="shared" si="340"/>
        <v>527.99973618729473</v>
      </c>
      <c r="R3593" s="48">
        <f t="shared" si="341"/>
        <v>4047.9979774359267</v>
      </c>
      <c r="S3593" s="74">
        <f t="shared" si="342"/>
        <v>69</v>
      </c>
      <c r="T3593" s="6"/>
      <c r="U3593" s="47" t="s">
        <v>432</v>
      </c>
      <c r="V3593" s="47">
        <v>1</v>
      </c>
      <c r="W3593" s="47">
        <v>1</v>
      </c>
      <c r="X3593" s="47">
        <v>1</v>
      </c>
      <c r="Y3593" s="47">
        <v>1</v>
      </c>
      <c r="Z3593" s="75">
        <v>43991.390393518523</v>
      </c>
      <c r="AA3593" s="6" t="s">
        <v>1221</v>
      </c>
      <c r="AB3593" s="47"/>
      <c r="AC3593" s="47" t="s">
        <v>15156</v>
      </c>
      <c r="AD3593" s="47" t="s">
        <v>5479</v>
      </c>
      <c r="AE3593" s="47"/>
      <c r="AF3593" s="6" t="s">
        <v>15161</v>
      </c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</row>
    <row r="3594" spans="1:43" s="1" customFormat="1" ht="47.25" x14ac:dyDescent="0.25">
      <c r="A3594" s="47">
        <v>3599</v>
      </c>
      <c r="B3594" s="47" t="s">
        <v>15162</v>
      </c>
      <c r="C3594" s="47"/>
      <c r="D3594" s="69" t="s">
        <v>15087</v>
      </c>
      <c r="E3594" s="47">
        <v>2018</v>
      </c>
      <c r="F3594" s="69" t="s">
        <v>3935</v>
      </c>
      <c r="G3594" s="69" t="s">
        <v>5472</v>
      </c>
      <c r="H3594" s="69" t="s">
        <v>451</v>
      </c>
      <c r="I3594" s="70">
        <v>91.081635149646431</v>
      </c>
      <c r="J3594" s="47" t="s">
        <v>430</v>
      </c>
      <c r="K3594" s="47">
        <v>12</v>
      </c>
      <c r="L3594" s="71"/>
      <c r="M3594" s="47">
        <v>75</v>
      </c>
      <c r="N3594" s="48">
        <f t="shared" si="337"/>
        <v>200</v>
      </c>
      <c r="O3594" s="48">
        <f t="shared" si="338"/>
        <v>18216.327029929285</v>
      </c>
      <c r="P3594" s="72">
        <f t="shared" si="339"/>
        <v>1821.6327029929287</v>
      </c>
      <c r="Q3594" s="73">
        <f t="shared" si="340"/>
        <v>3005.6939599383318</v>
      </c>
      <c r="R3594" s="48">
        <f t="shared" si="341"/>
        <v>23043.653692860546</v>
      </c>
      <c r="S3594" s="74">
        <f t="shared" si="342"/>
        <v>69</v>
      </c>
      <c r="T3594" s="6"/>
      <c r="U3594" s="47" t="s">
        <v>432</v>
      </c>
      <c r="V3594" s="47">
        <v>1</v>
      </c>
      <c r="W3594" s="47">
        <v>1</v>
      </c>
      <c r="X3594" s="47">
        <v>1</v>
      </c>
      <c r="Y3594" s="47">
        <v>1</v>
      </c>
      <c r="Z3594" s="75">
        <v>43991.373703703714</v>
      </c>
      <c r="AA3594" s="6" t="s">
        <v>1221</v>
      </c>
      <c r="AB3594" s="47"/>
      <c r="AC3594" s="47" t="s">
        <v>15153</v>
      </c>
      <c r="AD3594" s="47" t="s">
        <v>15163</v>
      </c>
      <c r="AE3594" s="47"/>
      <c r="AF3594" s="6" t="s">
        <v>15164</v>
      </c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</row>
    <row r="3595" spans="1:43" s="1" customFormat="1" ht="47.25" x14ac:dyDescent="0.25">
      <c r="A3595" s="47">
        <v>3600</v>
      </c>
      <c r="B3595" s="47" t="s">
        <v>15165</v>
      </c>
      <c r="C3595" s="47"/>
      <c r="D3595" s="69" t="s">
        <v>15087</v>
      </c>
      <c r="E3595" s="47">
        <v>2018</v>
      </c>
      <c r="F3595" s="69" t="s">
        <v>3935</v>
      </c>
      <c r="G3595" s="69" t="s">
        <v>5472</v>
      </c>
      <c r="H3595" s="69" t="s">
        <v>451</v>
      </c>
      <c r="I3595" s="70">
        <v>3.985548797675476</v>
      </c>
      <c r="J3595" s="47" t="s">
        <v>430</v>
      </c>
      <c r="K3595" s="47">
        <v>12</v>
      </c>
      <c r="L3595" s="71"/>
      <c r="M3595" s="47">
        <v>75</v>
      </c>
      <c r="N3595" s="48">
        <f t="shared" si="337"/>
        <v>200</v>
      </c>
      <c r="O3595" s="48">
        <f t="shared" si="338"/>
        <v>797.10975953509524</v>
      </c>
      <c r="P3595" s="72">
        <f t="shared" si="339"/>
        <v>79.710975953509532</v>
      </c>
      <c r="Q3595" s="73">
        <f t="shared" si="340"/>
        <v>131.52311032329072</v>
      </c>
      <c r="R3595" s="48">
        <f t="shared" si="341"/>
        <v>1008.3438458118956</v>
      </c>
      <c r="S3595" s="74">
        <f t="shared" si="342"/>
        <v>69</v>
      </c>
      <c r="T3595" s="6"/>
      <c r="U3595" s="47" t="s">
        <v>432</v>
      </c>
      <c r="V3595" s="47">
        <v>1</v>
      </c>
      <c r="W3595" s="47">
        <v>1</v>
      </c>
      <c r="X3595" s="47">
        <v>1</v>
      </c>
      <c r="Y3595" s="47">
        <v>1</v>
      </c>
      <c r="Z3595" s="75">
        <v>43991.375046296307</v>
      </c>
      <c r="AA3595" s="6" t="s">
        <v>1221</v>
      </c>
      <c r="AB3595" s="47"/>
      <c r="AC3595" s="47" t="s">
        <v>5474</v>
      </c>
      <c r="AD3595" s="47" t="s">
        <v>15163</v>
      </c>
      <c r="AE3595" s="47"/>
      <c r="AF3595" s="6" t="s">
        <v>15166</v>
      </c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</row>
    <row r="3596" spans="1:43" s="1" customFormat="1" ht="15.75" x14ac:dyDescent="0.25">
      <c r="A3596" s="47">
        <v>3601</v>
      </c>
      <c r="B3596" s="47" t="s">
        <v>15167</v>
      </c>
      <c r="C3596" s="47"/>
      <c r="D3596" s="69" t="s">
        <v>15087</v>
      </c>
      <c r="E3596" s="47">
        <v>2018</v>
      </c>
      <c r="F3596" s="69" t="s">
        <v>903</v>
      </c>
      <c r="G3596" s="69" t="s">
        <v>2723</v>
      </c>
      <c r="H3596" s="69" t="s">
        <v>7157</v>
      </c>
      <c r="I3596" s="70">
        <v>5.8993256245410306</v>
      </c>
      <c r="J3596" s="47" t="s">
        <v>430</v>
      </c>
      <c r="K3596" s="47">
        <v>6</v>
      </c>
      <c r="L3596" s="71"/>
      <c r="M3596" s="47">
        <v>75</v>
      </c>
      <c r="N3596" s="48">
        <f t="shared" si="337"/>
        <v>140</v>
      </c>
      <c r="O3596" s="48">
        <f t="shared" si="338"/>
        <v>825.90558743574434</v>
      </c>
      <c r="P3596" s="72">
        <f t="shared" si="339"/>
        <v>82.590558743574434</v>
      </c>
      <c r="Q3596" s="73">
        <f t="shared" si="340"/>
        <v>136.27442192689782</v>
      </c>
      <c r="R3596" s="48">
        <f t="shared" si="341"/>
        <v>1044.7705681062166</v>
      </c>
      <c r="S3596" s="74">
        <f t="shared" si="342"/>
        <v>69</v>
      </c>
      <c r="T3596" s="6"/>
      <c r="U3596" s="47" t="s">
        <v>432</v>
      </c>
      <c r="V3596" s="47">
        <v>1</v>
      </c>
      <c r="W3596" s="47">
        <v>1</v>
      </c>
      <c r="X3596" s="47">
        <v>1</v>
      </c>
      <c r="Y3596" s="47">
        <v>1</v>
      </c>
      <c r="Z3596" s="75">
        <v>43991.412060185183</v>
      </c>
      <c r="AA3596" s="6" t="s">
        <v>1221</v>
      </c>
      <c r="AB3596" s="47"/>
      <c r="AC3596" s="47" t="s">
        <v>15168</v>
      </c>
      <c r="AD3596" s="47" t="s">
        <v>15169</v>
      </c>
      <c r="AE3596" s="47"/>
      <c r="AF3596" s="6" t="s">
        <v>15170</v>
      </c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</row>
    <row r="3597" spans="1:43" s="1" customFormat="1" ht="15.75" x14ac:dyDescent="0.25">
      <c r="A3597" s="47">
        <v>3602</v>
      </c>
      <c r="B3597" s="47" t="s">
        <v>15171</v>
      </c>
      <c r="C3597" s="47"/>
      <c r="D3597" s="69" t="s">
        <v>15087</v>
      </c>
      <c r="E3597" s="47">
        <v>2018</v>
      </c>
      <c r="F3597" s="69" t="s">
        <v>903</v>
      </c>
      <c r="G3597" s="69" t="s">
        <v>451</v>
      </c>
      <c r="H3597" s="69" t="s">
        <v>457</v>
      </c>
      <c r="I3597" s="70">
        <v>26.4920643525084</v>
      </c>
      <c r="J3597" s="47" t="s">
        <v>430</v>
      </c>
      <c r="K3597" s="47">
        <v>8</v>
      </c>
      <c r="L3597" s="71"/>
      <c r="M3597" s="47">
        <v>75</v>
      </c>
      <c r="N3597" s="48">
        <f t="shared" si="337"/>
        <v>160</v>
      </c>
      <c r="O3597" s="48">
        <f t="shared" si="338"/>
        <v>4238.7302964013443</v>
      </c>
      <c r="P3597" s="72">
        <f t="shared" si="339"/>
        <v>423.87302964013446</v>
      </c>
      <c r="Q3597" s="73">
        <f t="shared" si="340"/>
        <v>699.39049890622175</v>
      </c>
      <c r="R3597" s="48">
        <f t="shared" si="341"/>
        <v>5361.9938249477009</v>
      </c>
      <c r="S3597" s="74">
        <f t="shared" si="342"/>
        <v>69</v>
      </c>
      <c r="T3597" s="6"/>
      <c r="U3597" s="47" t="s">
        <v>432</v>
      </c>
      <c r="V3597" s="47">
        <v>1</v>
      </c>
      <c r="W3597" s="47">
        <v>1</v>
      </c>
      <c r="X3597" s="47">
        <v>1</v>
      </c>
      <c r="Y3597" s="47">
        <v>1</v>
      </c>
      <c r="Z3597" s="75">
        <v>43991.415532407409</v>
      </c>
      <c r="AA3597" s="6" t="s">
        <v>1221</v>
      </c>
      <c r="AB3597" s="47"/>
      <c r="AC3597" s="47" t="s">
        <v>15172</v>
      </c>
      <c r="AD3597" s="47" t="s">
        <v>15173</v>
      </c>
      <c r="AE3597" s="47"/>
      <c r="AF3597" s="6" t="s">
        <v>15174</v>
      </c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</row>
    <row r="3598" spans="1:43" s="1" customFormat="1" ht="15.75" x14ac:dyDescent="0.25">
      <c r="A3598" s="47">
        <v>3603</v>
      </c>
      <c r="B3598" s="47" t="s">
        <v>15175</v>
      </c>
      <c r="C3598" s="47" t="s">
        <v>6132</v>
      </c>
      <c r="D3598" s="69" t="s">
        <v>3532</v>
      </c>
      <c r="E3598" s="47">
        <v>1989</v>
      </c>
      <c r="F3598" s="69" t="s">
        <v>1334</v>
      </c>
      <c r="G3598" s="69" t="s">
        <v>11925</v>
      </c>
      <c r="H3598" s="69" t="s">
        <v>3508</v>
      </c>
      <c r="I3598" s="70">
        <v>5.3183744062496947</v>
      </c>
      <c r="J3598" s="47" t="s">
        <v>430</v>
      </c>
      <c r="K3598" s="47">
        <v>10</v>
      </c>
      <c r="L3598" s="71"/>
      <c r="M3598" s="47">
        <v>75</v>
      </c>
      <c r="N3598" s="48">
        <f t="shared" si="337"/>
        <v>180</v>
      </c>
      <c r="O3598" s="48">
        <f t="shared" si="338"/>
        <v>957.30739312494507</v>
      </c>
      <c r="P3598" s="72">
        <f t="shared" si="339"/>
        <v>95.730739312494507</v>
      </c>
      <c r="Q3598" s="73">
        <f t="shared" si="340"/>
        <v>157.95571986561592</v>
      </c>
      <c r="R3598" s="48">
        <f t="shared" si="341"/>
        <v>1210.9938523030555</v>
      </c>
      <c r="S3598" s="74">
        <f t="shared" si="342"/>
        <v>40</v>
      </c>
      <c r="T3598" s="6" t="s">
        <v>431</v>
      </c>
      <c r="U3598" s="47" t="s">
        <v>432</v>
      </c>
      <c r="V3598" s="47">
        <v>1</v>
      </c>
      <c r="W3598" s="47">
        <v>1</v>
      </c>
      <c r="X3598" s="47">
        <v>1</v>
      </c>
      <c r="Y3598" s="47">
        <v>1</v>
      </c>
      <c r="Z3598" s="75">
        <v>44263.523796296293</v>
      </c>
      <c r="AA3598" s="6" t="s">
        <v>1221</v>
      </c>
      <c r="AB3598" s="47" t="s">
        <v>3535</v>
      </c>
      <c r="AC3598" s="47" t="s">
        <v>12765</v>
      </c>
      <c r="AD3598" s="47" t="s">
        <v>6138</v>
      </c>
      <c r="AE3598" s="47" t="s">
        <v>12766</v>
      </c>
      <c r="AF3598" s="6" t="s">
        <v>15176</v>
      </c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</row>
    <row r="3599" spans="1:43" s="1" customFormat="1" ht="15.75" x14ac:dyDescent="0.25">
      <c r="A3599" s="47">
        <v>3604</v>
      </c>
      <c r="B3599" s="47" t="s">
        <v>15177</v>
      </c>
      <c r="C3599" s="47" t="s">
        <v>3541</v>
      </c>
      <c r="D3599" s="69" t="s">
        <v>3532</v>
      </c>
      <c r="E3599" s="47">
        <v>1989</v>
      </c>
      <c r="F3599" s="69" t="s">
        <v>1334</v>
      </c>
      <c r="G3599" s="69" t="s">
        <v>3533</v>
      </c>
      <c r="H3599" s="69" t="s">
        <v>3534</v>
      </c>
      <c r="I3599" s="70">
        <v>4.4541761626698868</v>
      </c>
      <c r="J3599" s="47" t="s">
        <v>430</v>
      </c>
      <c r="K3599" s="47">
        <v>10</v>
      </c>
      <c r="L3599" s="71"/>
      <c r="M3599" s="47">
        <v>75</v>
      </c>
      <c r="N3599" s="48">
        <f t="shared" si="337"/>
        <v>180</v>
      </c>
      <c r="O3599" s="48">
        <f t="shared" si="338"/>
        <v>801.75170928057958</v>
      </c>
      <c r="P3599" s="72">
        <f t="shared" si="339"/>
        <v>80.175170928057966</v>
      </c>
      <c r="Q3599" s="73">
        <f t="shared" si="340"/>
        <v>132.28903203129562</v>
      </c>
      <c r="R3599" s="48">
        <f t="shared" si="341"/>
        <v>1014.2159122399331</v>
      </c>
      <c r="S3599" s="74">
        <f t="shared" si="342"/>
        <v>40</v>
      </c>
      <c r="T3599" s="6" t="s">
        <v>431</v>
      </c>
      <c r="U3599" s="47" t="s">
        <v>432</v>
      </c>
      <c r="V3599" s="47">
        <v>1</v>
      </c>
      <c r="W3599" s="47">
        <v>1</v>
      </c>
      <c r="X3599" s="47">
        <v>1</v>
      </c>
      <c r="Y3599" s="47">
        <v>1</v>
      </c>
      <c r="Z3599" s="75">
        <v>44263.530474537038</v>
      </c>
      <c r="AA3599" s="6" t="s">
        <v>1221</v>
      </c>
      <c r="AB3599" s="47" t="s">
        <v>3535</v>
      </c>
      <c r="AC3599" s="47" t="s">
        <v>3542</v>
      </c>
      <c r="AD3599" s="47" t="s">
        <v>3536</v>
      </c>
      <c r="AE3599" s="47" t="s">
        <v>3543</v>
      </c>
      <c r="AF3599" s="6" t="s">
        <v>15178</v>
      </c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</row>
    <row r="3600" spans="1:43" s="1" customFormat="1" ht="15.75" x14ac:dyDescent="0.25">
      <c r="A3600" s="47">
        <v>3605</v>
      </c>
      <c r="B3600" s="47" t="s">
        <v>15179</v>
      </c>
      <c r="C3600" s="47" t="s">
        <v>3541</v>
      </c>
      <c r="D3600" s="69" t="s">
        <v>3532</v>
      </c>
      <c r="E3600" s="47">
        <v>1989</v>
      </c>
      <c r="F3600" s="69" t="s">
        <v>1334</v>
      </c>
      <c r="G3600" s="69" t="s">
        <v>3534</v>
      </c>
      <c r="H3600" s="69" t="s">
        <v>3559</v>
      </c>
      <c r="I3600" s="70">
        <v>2.3091841441543801</v>
      </c>
      <c r="J3600" s="47" t="s">
        <v>430</v>
      </c>
      <c r="K3600" s="47">
        <v>10</v>
      </c>
      <c r="L3600" s="71"/>
      <c r="M3600" s="47">
        <v>75</v>
      </c>
      <c r="N3600" s="48">
        <f t="shared" si="337"/>
        <v>180</v>
      </c>
      <c r="O3600" s="48">
        <f t="shared" si="338"/>
        <v>415.6531459477884</v>
      </c>
      <c r="P3600" s="72">
        <f t="shared" si="339"/>
        <v>41.56531459477884</v>
      </c>
      <c r="Q3600" s="73">
        <f t="shared" si="340"/>
        <v>68.582769081385081</v>
      </c>
      <c r="R3600" s="48">
        <f t="shared" si="341"/>
        <v>525.80122962395228</v>
      </c>
      <c r="S3600" s="74">
        <f t="shared" si="342"/>
        <v>40</v>
      </c>
      <c r="T3600" s="6" t="s">
        <v>431</v>
      </c>
      <c r="U3600" s="47" t="s">
        <v>432</v>
      </c>
      <c r="V3600" s="47">
        <v>1</v>
      </c>
      <c r="W3600" s="47">
        <v>1</v>
      </c>
      <c r="X3600" s="47">
        <v>1</v>
      </c>
      <c r="Y3600" s="47">
        <v>1</v>
      </c>
      <c r="Z3600" s="75">
        <v>44263.542395833327</v>
      </c>
      <c r="AA3600" s="6" t="s">
        <v>1221</v>
      </c>
      <c r="AB3600" s="47" t="s">
        <v>3535</v>
      </c>
      <c r="AC3600" s="47" t="s">
        <v>3561</v>
      </c>
      <c r="AD3600" s="47" t="s">
        <v>3555</v>
      </c>
      <c r="AE3600" s="47" t="s">
        <v>3562</v>
      </c>
      <c r="AF3600" s="6" t="s">
        <v>15180</v>
      </c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</row>
    <row r="3601" spans="1:43" s="1" customFormat="1" ht="15.75" x14ac:dyDescent="0.25">
      <c r="A3601" s="47">
        <v>3606</v>
      </c>
      <c r="B3601" s="47" t="s">
        <v>15181</v>
      </c>
      <c r="C3601" s="47"/>
      <c r="D3601" s="69" t="s">
        <v>3532</v>
      </c>
      <c r="E3601" s="47">
        <v>1989</v>
      </c>
      <c r="F3601" s="69" t="s">
        <v>1334</v>
      </c>
      <c r="G3601" s="69" t="s">
        <v>3559</v>
      </c>
      <c r="H3601" s="69" t="s">
        <v>1255</v>
      </c>
      <c r="I3601" s="70">
        <v>55.964287987460906</v>
      </c>
      <c r="J3601" s="47" t="s">
        <v>430</v>
      </c>
      <c r="K3601" s="47">
        <v>12</v>
      </c>
      <c r="L3601" s="71"/>
      <c r="M3601" s="47">
        <v>75</v>
      </c>
      <c r="N3601" s="48">
        <f t="shared" si="337"/>
        <v>200</v>
      </c>
      <c r="O3601" s="48">
        <f t="shared" si="338"/>
        <v>11192.857597492181</v>
      </c>
      <c r="P3601" s="72">
        <f t="shared" si="339"/>
        <v>1119.2857597492182</v>
      </c>
      <c r="Q3601" s="73">
        <f t="shared" si="340"/>
        <v>1846.8215035862097</v>
      </c>
      <c r="R3601" s="48">
        <f t="shared" si="341"/>
        <v>14158.964860827609</v>
      </c>
      <c r="S3601" s="74">
        <f t="shared" si="342"/>
        <v>40</v>
      </c>
      <c r="T3601" s="6"/>
      <c r="U3601" s="47" t="s">
        <v>432</v>
      </c>
      <c r="V3601" s="47">
        <v>1</v>
      </c>
      <c r="W3601" s="47">
        <v>1</v>
      </c>
      <c r="X3601" s="47">
        <v>1</v>
      </c>
      <c r="Y3601" s="47">
        <v>1</v>
      </c>
      <c r="Z3601" s="75">
        <v>44263.536736111113</v>
      </c>
      <c r="AA3601" s="6" t="s">
        <v>1221</v>
      </c>
      <c r="AB3601" s="47"/>
      <c r="AC3601" s="47"/>
      <c r="AD3601" s="47" t="s">
        <v>15182</v>
      </c>
      <c r="AE3601" s="47"/>
      <c r="AF3601" s="6" t="s">
        <v>15183</v>
      </c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</row>
    <row r="3602" spans="1:43" s="1" customFormat="1" ht="15.75" x14ac:dyDescent="0.25">
      <c r="A3602" s="47">
        <v>3607</v>
      </c>
      <c r="B3602" s="47" t="s">
        <v>15184</v>
      </c>
      <c r="C3602" s="47"/>
      <c r="D3602" s="69" t="s">
        <v>3532</v>
      </c>
      <c r="E3602" s="47">
        <v>1989</v>
      </c>
      <c r="F3602" s="69" t="s">
        <v>1334</v>
      </c>
      <c r="G3602" s="69" t="s">
        <v>3559</v>
      </c>
      <c r="H3602" s="69" t="s">
        <v>1255</v>
      </c>
      <c r="I3602" s="70">
        <v>57.801013254378503</v>
      </c>
      <c r="J3602" s="47" t="s">
        <v>430</v>
      </c>
      <c r="K3602" s="47">
        <v>12</v>
      </c>
      <c r="L3602" s="71"/>
      <c r="M3602" s="47">
        <v>75</v>
      </c>
      <c r="N3602" s="48">
        <f t="shared" si="337"/>
        <v>200</v>
      </c>
      <c r="O3602" s="48">
        <f t="shared" si="338"/>
        <v>11560.202650875701</v>
      </c>
      <c r="P3602" s="72">
        <f t="shared" si="339"/>
        <v>1156.0202650875701</v>
      </c>
      <c r="Q3602" s="73">
        <f t="shared" si="340"/>
        <v>1907.4334373944907</v>
      </c>
      <c r="R3602" s="48">
        <f t="shared" si="341"/>
        <v>14623.656353357763</v>
      </c>
      <c r="S3602" s="74">
        <f t="shared" si="342"/>
        <v>40</v>
      </c>
      <c r="T3602" s="6"/>
      <c r="U3602" s="47" t="s">
        <v>432</v>
      </c>
      <c r="V3602" s="47">
        <v>1</v>
      </c>
      <c r="W3602" s="47">
        <v>1</v>
      </c>
      <c r="X3602" s="47">
        <v>1</v>
      </c>
      <c r="Y3602" s="47">
        <v>1</v>
      </c>
      <c r="Z3602" s="75">
        <v>44263.537662037037</v>
      </c>
      <c r="AA3602" s="6" t="s">
        <v>1221</v>
      </c>
      <c r="AB3602" s="47"/>
      <c r="AC3602" s="47"/>
      <c r="AD3602" s="47" t="s">
        <v>15185</v>
      </c>
      <c r="AE3602" s="47"/>
      <c r="AF3602" s="6" t="s">
        <v>15186</v>
      </c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</row>
    <row r="3603" spans="1:43" s="1" customFormat="1" ht="15.75" x14ac:dyDescent="0.25">
      <c r="A3603" s="47">
        <v>3608</v>
      </c>
      <c r="B3603" s="47" t="s">
        <v>15187</v>
      </c>
      <c r="C3603" s="47"/>
      <c r="D3603" s="69" t="s">
        <v>15053</v>
      </c>
      <c r="E3603" s="47">
        <v>2018</v>
      </c>
      <c r="F3603" s="69" t="s">
        <v>905</v>
      </c>
      <c r="G3603" s="69" t="s">
        <v>1677</v>
      </c>
      <c r="H3603" s="69" t="s">
        <v>812</v>
      </c>
      <c r="I3603" s="70">
        <v>223.2931229197757</v>
      </c>
      <c r="J3603" s="47" t="s">
        <v>430</v>
      </c>
      <c r="K3603" s="47">
        <v>12</v>
      </c>
      <c r="L3603" s="71"/>
      <c r="M3603" s="47">
        <v>75</v>
      </c>
      <c r="N3603" s="48">
        <f t="shared" si="337"/>
        <v>200</v>
      </c>
      <c r="O3603" s="48">
        <f t="shared" si="338"/>
        <v>44658.624583955141</v>
      </c>
      <c r="P3603" s="72">
        <f t="shared" si="339"/>
        <v>4465.8624583955143</v>
      </c>
      <c r="Q3603" s="73">
        <f t="shared" si="340"/>
        <v>7368.673056352598</v>
      </c>
      <c r="R3603" s="48">
        <f t="shared" si="341"/>
        <v>56493.160098703258</v>
      </c>
      <c r="S3603" s="74">
        <f t="shared" si="342"/>
        <v>69</v>
      </c>
      <c r="T3603" s="6"/>
      <c r="U3603" s="47" t="s">
        <v>432</v>
      </c>
      <c r="V3603" s="47">
        <v>1</v>
      </c>
      <c r="W3603" s="47">
        <v>1</v>
      </c>
      <c r="X3603" s="47">
        <v>1</v>
      </c>
      <c r="Y3603" s="47">
        <v>1</v>
      </c>
      <c r="Z3603" s="75">
        <v>44265.382060185177</v>
      </c>
      <c r="AA3603" s="6" t="s">
        <v>1221</v>
      </c>
      <c r="AB3603" s="47"/>
      <c r="AC3603" s="47" t="s">
        <v>15188</v>
      </c>
      <c r="AD3603" s="47" t="s">
        <v>15189</v>
      </c>
      <c r="AE3603" s="47"/>
      <c r="AF3603" s="6" t="s">
        <v>15190</v>
      </c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</row>
    <row r="3604" spans="1:43" s="1" customFormat="1" ht="15.75" x14ac:dyDescent="0.25">
      <c r="A3604" s="47">
        <v>3609</v>
      </c>
      <c r="B3604" s="47" t="s">
        <v>15191</v>
      </c>
      <c r="C3604" s="47"/>
      <c r="D3604" s="69" t="s">
        <v>15053</v>
      </c>
      <c r="E3604" s="47">
        <v>2018</v>
      </c>
      <c r="F3604" s="69" t="s">
        <v>905</v>
      </c>
      <c r="G3604" s="69" t="s">
        <v>1677</v>
      </c>
      <c r="H3604" s="69" t="s">
        <v>812</v>
      </c>
      <c r="I3604" s="70">
        <v>27.14476577787422</v>
      </c>
      <c r="J3604" s="47" t="s">
        <v>430</v>
      </c>
      <c r="K3604" s="47">
        <v>12</v>
      </c>
      <c r="L3604" s="71"/>
      <c r="M3604" s="47">
        <v>75</v>
      </c>
      <c r="N3604" s="48">
        <f t="shared" si="337"/>
        <v>200</v>
      </c>
      <c r="O3604" s="48">
        <f t="shared" si="338"/>
        <v>5428.9531555748435</v>
      </c>
      <c r="P3604" s="72">
        <f t="shared" si="339"/>
        <v>542.89531555748442</v>
      </c>
      <c r="Q3604" s="73">
        <f t="shared" si="340"/>
        <v>895.77727066984914</v>
      </c>
      <c r="R3604" s="48">
        <f t="shared" si="341"/>
        <v>6867.6257418021769</v>
      </c>
      <c r="S3604" s="74">
        <f t="shared" si="342"/>
        <v>69</v>
      </c>
      <c r="T3604" s="6"/>
      <c r="U3604" s="47" t="s">
        <v>432</v>
      </c>
      <c r="V3604" s="47">
        <v>1</v>
      </c>
      <c r="W3604" s="47">
        <v>1</v>
      </c>
      <c r="X3604" s="47">
        <v>1</v>
      </c>
      <c r="Y3604" s="47">
        <v>1</v>
      </c>
      <c r="Z3604" s="75">
        <v>44265.38212962963</v>
      </c>
      <c r="AA3604" s="6" t="s">
        <v>1221</v>
      </c>
      <c r="AB3604" s="47"/>
      <c r="AC3604" s="47" t="s">
        <v>15189</v>
      </c>
      <c r="AD3604" s="47" t="s">
        <v>15192</v>
      </c>
      <c r="AE3604" s="47"/>
      <c r="AF3604" s="6" t="s">
        <v>15193</v>
      </c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</row>
    <row r="3605" spans="1:43" s="1" customFormat="1" ht="15.75" x14ac:dyDescent="0.25">
      <c r="A3605" s="47">
        <v>3610</v>
      </c>
      <c r="B3605" s="47" t="s">
        <v>15194</v>
      </c>
      <c r="C3605" s="47"/>
      <c r="D3605" s="69" t="s">
        <v>15053</v>
      </c>
      <c r="E3605" s="47">
        <v>2018</v>
      </c>
      <c r="F3605" s="69" t="s">
        <v>905</v>
      </c>
      <c r="G3605" s="69" t="s">
        <v>1677</v>
      </c>
      <c r="H3605" s="69" t="s">
        <v>812</v>
      </c>
      <c r="I3605" s="70">
        <v>6.4557916780552826</v>
      </c>
      <c r="J3605" s="47" t="s">
        <v>430</v>
      </c>
      <c r="K3605" s="47">
        <v>12</v>
      </c>
      <c r="L3605" s="71"/>
      <c r="M3605" s="47">
        <v>75</v>
      </c>
      <c r="N3605" s="48">
        <f t="shared" si="337"/>
        <v>200</v>
      </c>
      <c r="O3605" s="48">
        <f t="shared" si="338"/>
        <v>1291.1583356110566</v>
      </c>
      <c r="P3605" s="72">
        <f t="shared" si="339"/>
        <v>129.11583356110566</v>
      </c>
      <c r="Q3605" s="73">
        <f t="shared" si="340"/>
        <v>213.04112537582432</v>
      </c>
      <c r="R3605" s="48">
        <f t="shared" si="341"/>
        <v>1633.3152945479865</v>
      </c>
      <c r="S3605" s="74">
        <f t="shared" si="342"/>
        <v>69</v>
      </c>
      <c r="T3605" s="6"/>
      <c r="U3605" s="47" t="s">
        <v>432</v>
      </c>
      <c r="V3605" s="47">
        <v>1</v>
      </c>
      <c r="W3605" s="47">
        <v>1</v>
      </c>
      <c r="X3605" s="47">
        <v>1</v>
      </c>
      <c r="Y3605" s="47">
        <v>1</v>
      </c>
      <c r="Z3605" s="75">
        <v>44265.382175925923</v>
      </c>
      <c r="AA3605" s="6" t="s">
        <v>1221</v>
      </c>
      <c r="AB3605" s="47"/>
      <c r="AC3605" s="47" t="s">
        <v>15195</v>
      </c>
      <c r="AD3605" s="47" t="s">
        <v>15196</v>
      </c>
      <c r="AE3605" s="47"/>
      <c r="AF3605" s="6" t="s">
        <v>15197</v>
      </c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</row>
    <row r="3606" spans="1:43" s="1" customFormat="1" ht="15.75" x14ac:dyDescent="0.25">
      <c r="A3606" s="47">
        <v>3611</v>
      </c>
      <c r="B3606" s="47" t="s">
        <v>15198</v>
      </c>
      <c r="C3606" s="47"/>
      <c r="D3606" s="69" t="s">
        <v>15053</v>
      </c>
      <c r="E3606" s="47">
        <v>2018</v>
      </c>
      <c r="F3606" s="69" t="s">
        <v>905</v>
      </c>
      <c r="G3606" s="69" t="s">
        <v>1677</v>
      </c>
      <c r="H3606" s="69" t="s">
        <v>812</v>
      </c>
      <c r="I3606" s="70">
        <v>3.4594367506658359</v>
      </c>
      <c r="J3606" s="47" t="s">
        <v>430</v>
      </c>
      <c r="K3606" s="47">
        <v>12</v>
      </c>
      <c r="L3606" s="71"/>
      <c r="M3606" s="47">
        <v>75</v>
      </c>
      <c r="N3606" s="48">
        <f t="shared" si="337"/>
        <v>200</v>
      </c>
      <c r="O3606" s="48">
        <f t="shared" si="338"/>
        <v>691.88735013316716</v>
      </c>
      <c r="P3606" s="72">
        <f t="shared" si="339"/>
        <v>69.188735013316716</v>
      </c>
      <c r="Q3606" s="73">
        <f t="shared" si="340"/>
        <v>114.16141277197256</v>
      </c>
      <c r="R3606" s="48">
        <f t="shared" si="341"/>
        <v>875.23749791845637</v>
      </c>
      <c r="S3606" s="74">
        <f t="shared" si="342"/>
        <v>69</v>
      </c>
      <c r="T3606" s="6"/>
      <c r="U3606" s="47" t="s">
        <v>432</v>
      </c>
      <c r="V3606" s="47">
        <v>1</v>
      </c>
      <c r="W3606" s="47">
        <v>1</v>
      </c>
      <c r="X3606" s="47">
        <v>1</v>
      </c>
      <c r="Y3606" s="47">
        <v>1</v>
      </c>
      <c r="Z3606" s="75">
        <v>44265.384201388893</v>
      </c>
      <c r="AA3606" s="6" t="s">
        <v>1221</v>
      </c>
      <c r="AB3606" s="47"/>
      <c r="AC3606" s="47" t="s">
        <v>15054</v>
      </c>
      <c r="AD3606" s="47" t="s">
        <v>15199</v>
      </c>
      <c r="AE3606" s="47"/>
      <c r="AF3606" s="6" t="s">
        <v>15200</v>
      </c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</row>
    <row r="3607" spans="1:43" s="1" customFormat="1" ht="15.75" x14ac:dyDescent="0.25">
      <c r="A3607" s="47">
        <v>3612</v>
      </c>
      <c r="B3607" s="47" t="s">
        <v>15201</v>
      </c>
      <c r="C3607" s="47"/>
      <c r="D3607" s="69" t="s">
        <v>15202</v>
      </c>
      <c r="E3607" s="47">
        <v>2019</v>
      </c>
      <c r="F3607" s="69" t="s">
        <v>8383</v>
      </c>
      <c r="G3607" s="69" t="s">
        <v>451</v>
      </c>
      <c r="H3607" s="69" t="s">
        <v>451</v>
      </c>
      <c r="I3607" s="70">
        <v>27.852453051451342</v>
      </c>
      <c r="J3607" s="47" t="s">
        <v>430</v>
      </c>
      <c r="K3607" s="47">
        <v>8</v>
      </c>
      <c r="L3607" s="71"/>
      <c r="M3607" s="47">
        <v>75</v>
      </c>
      <c r="N3607" s="48">
        <f t="shared" si="337"/>
        <v>160</v>
      </c>
      <c r="O3607" s="48">
        <f t="shared" si="338"/>
        <v>4456.3924882322144</v>
      </c>
      <c r="P3607" s="72">
        <f t="shared" si="339"/>
        <v>445.63924882322146</v>
      </c>
      <c r="Q3607" s="73">
        <f t="shared" si="340"/>
        <v>735.30476055831537</v>
      </c>
      <c r="R3607" s="48">
        <f t="shared" si="341"/>
        <v>5637.3364976137509</v>
      </c>
      <c r="S3607" s="74">
        <f t="shared" si="342"/>
        <v>70</v>
      </c>
      <c r="T3607" s="6"/>
      <c r="U3607" s="47" t="s">
        <v>432</v>
      </c>
      <c r="V3607" s="47">
        <v>1</v>
      </c>
      <c r="W3607" s="47">
        <v>1</v>
      </c>
      <c r="X3607" s="47">
        <v>1</v>
      </c>
      <c r="Y3607" s="47">
        <v>1</v>
      </c>
      <c r="Z3607" s="75">
        <v>44267.412442129629</v>
      </c>
      <c r="AA3607" s="6" t="s">
        <v>1221</v>
      </c>
      <c r="AB3607" s="47"/>
      <c r="AC3607" s="47" t="s">
        <v>8389</v>
      </c>
      <c r="AD3607" s="47" t="s">
        <v>15203</v>
      </c>
      <c r="AE3607" s="47"/>
      <c r="AF3607" s="6" t="s">
        <v>15204</v>
      </c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</row>
    <row r="3608" spans="1:43" s="1" customFormat="1" ht="15.75" x14ac:dyDescent="0.25">
      <c r="A3608" s="47">
        <v>3613</v>
      </c>
      <c r="B3608" s="47" t="s">
        <v>15205</v>
      </c>
      <c r="C3608" s="47"/>
      <c r="D3608" s="69" t="s">
        <v>15202</v>
      </c>
      <c r="E3608" s="47">
        <v>2019</v>
      </c>
      <c r="F3608" s="69" t="s">
        <v>8383</v>
      </c>
      <c r="G3608" s="69" t="s">
        <v>451</v>
      </c>
      <c r="H3608" s="69" t="s">
        <v>451</v>
      </c>
      <c r="I3608" s="70">
        <v>254.75613877395591</v>
      </c>
      <c r="J3608" s="47" t="s">
        <v>430</v>
      </c>
      <c r="K3608" s="47">
        <v>8</v>
      </c>
      <c r="L3608" s="71"/>
      <c r="M3608" s="47">
        <v>75</v>
      </c>
      <c r="N3608" s="48">
        <f t="shared" si="337"/>
        <v>160</v>
      </c>
      <c r="O3608" s="48">
        <f t="shared" si="338"/>
        <v>40760.982203832944</v>
      </c>
      <c r="P3608" s="72">
        <f t="shared" si="339"/>
        <v>4076.0982203832946</v>
      </c>
      <c r="Q3608" s="73">
        <f t="shared" si="340"/>
        <v>6725.5620636324356</v>
      </c>
      <c r="R3608" s="48">
        <f t="shared" si="341"/>
        <v>51562.64248784868</v>
      </c>
      <c r="S3608" s="74">
        <f t="shared" si="342"/>
        <v>70</v>
      </c>
      <c r="T3608" s="6"/>
      <c r="U3608" s="47" t="s">
        <v>432</v>
      </c>
      <c r="V3608" s="47">
        <v>1</v>
      </c>
      <c r="W3608" s="47">
        <v>1</v>
      </c>
      <c r="X3608" s="47">
        <v>1</v>
      </c>
      <c r="Y3608" s="47">
        <v>1</v>
      </c>
      <c r="Z3608" s="75">
        <v>44267.412627314807</v>
      </c>
      <c r="AA3608" s="6" t="s">
        <v>1221</v>
      </c>
      <c r="AB3608" s="47"/>
      <c r="AC3608" s="47" t="s">
        <v>15203</v>
      </c>
      <c r="AD3608" s="47" t="s">
        <v>15206</v>
      </c>
      <c r="AE3608" s="47"/>
      <c r="AF3608" s="6" t="s">
        <v>15207</v>
      </c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</row>
    <row r="3609" spans="1:43" s="1" customFormat="1" ht="15.75" x14ac:dyDescent="0.25">
      <c r="A3609" s="47">
        <v>3614</v>
      </c>
      <c r="B3609" s="47" t="s">
        <v>15208</v>
      </c>
      <c r="C3609" s="47"/>
      <c r="D3609" s="69" t="s">
        <v>15202</v>
      </c>
      <c r="E3609" s="47">
        <v>2019</v>
      </c>
      <c r="F3609" s="69" t="s">
        <v>8383</v>
      </c>
      <c r="G3609" s="69" t="s">
        <v>451</v>
      </c>
      <c r="H3609" s="69" t="s">
        <v>451</v>
      </c>
      <c r="I3609" s="70">
        <v>293.83987248317442</v>
      </c>
      <c r="J3609" s="47" t="s">
        <v>430</v>
      </c>
      <c r="K3609" s="47">
        <v>8</v>
      </c>
      <c r="L3609" s="71"/>
      <c r="M3609" s="47">
        <v>75</v>
      </c>
      <c r="N3609" s="48">
        <f t="shared" si="337"/>
        <v>160</v>
      </c>
      <c r="O3609" s="48">
        <f t="shared" si="338"/>
        <v>47014.37959730791</v>
      </c>
      <c r="P3609" s="72">
        <f t="shared" si="339"/>
        <v>4701.4379597307916</v>
      </c>
      <c r="Q3609" s="73">
        <f t="shared" si="340"/>
        <v>7757.3726335558049</v>
      </c>
      <c r="R3609" s="48">
        <f t="shared" si="341"/>
        <v>59473.190190594505</v>
      </c>
      <c r="S3609" s="74">
        <f t="shared" si="342"/>
        <v>70</v>
      </c>
      <c r="T3609" s="6"/>
      <c r="U3609" s="47" t="s">
        <v>432</v>
      </c>
      <c r="V3609" s="47">
        <v>1</v>
      </c>
      <c r="W3609" s="47">
        <v>1</v>
      </c>
      <c r="X3609" s="47">
        <v>1</v>
      </c>
      <c r="Y3609" s="47">
        <v>1</v>
      </c>
      <c r="Z3609" s="75">
        <v>44267.566331018519</v>
      </c>
      <c r="AA3609" s="6" t="s">
        <v>1221</v>
      </c>
      <c r="AB3609" s="47"/>
      <c r="AC3609" s="47" t="s">
        <v>15206</v>
      </c>
      <c r="AD3609" s="47" t="s">
        <v>15209</v>
      </c>
      <c r="AE3609" s="47"/>
      <c r="AF3609" s="6" t="s">
        <v>15210</v>
      </c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</row>
    <row r="3610" spans="1:43" s="1" customFormat="1" ht="15.75" x14ac:dyDescent="0.25">
      <c r="A3610" s="47">
        <v>3615</v>
      </c>
      <c r="B3610" s="47" t="s">
        <v>15211</v>
      </c>
      <c r="C3610" s="47"/>
      <c r="D3610" s="69" t="s">
        <v>15202</v>
      </c>
      <c r="E3610" s="47">
        <v>2019</v>
      </c>
      <c r="F3610" s="69" t="s">
        <v>8383</v>
      </c>
      <c r="G3610" s="69" t="s">
        <v>451</v>
      </c>
      <c r="H3610" s="69" t="s">
        <v>451</v>
      </c>
      <c r="I3610" s="70">
        <v>14.781496407467969</v>
      </c>
      <c r="J3610" s="47" t="s">
        <v>430</v>
      </c>
      <c r="K3610" s="47">
        <v>8</v>
      </c>
      <c r="L3610" s="71"/>
      <c r="M3610" s="47">
        <v>75</v>
      </c>
      <c r="N3610" s="48">
        <f t="shared" si="337"/>
        <v>160</v>
      </c>
      <c r="O3610" s="48">
        <f t="shared" si="338"/>
        <v>2365.0394251948751</v>
      </c>
      <c r="P3610" s="72">
        <f t="shared" si="339"/>
        <v>236.50394251948751</v>
      </c>
      <c r="Q3610" s="73">
        <f t="shared" si="340"/>
        <v>390.2315051571544</v>
      </c>
      <c r="R3610" s="48">
        <f t="shared" si="341"/>
        <v>2991.7748728715173</v>
      </c>
      <c r="S3610" s="74">
        <f t="shared" si="342"/>
        <v>70</v>
      </c>
      <c r="T3610" s="6"/>
      <c r="U3610" s="47" t="s">
        <v>432</v>
      </c>
      <c r="V3610" s="47">
        <v>1</v>
      </c>
      <c r="W3610" s="47">
        <v>1</v>
      </c>
      <c r="X3610" s="47">
        <v>1</v>
      </c>
      <c r="Y3610" s="47">
        <v>1</v>
      </c>
      <c r="Z3610" s="75">
        <v>44267.413206018529</v>
      </c>
      <c r="AA3610" s="6" t="s">
        <v>1221</v>
      </c>
      <c r="AB3610" s="47"/>
      <c r="AC3610" s="47" t="s">
        <v>15209</v>
      </c>
      <c r="AD3610" s="47" t="s">
        <v>15212</v>
      </c>
      <c r="AE3610" s="47"/>
      <c r="AF3610" s="6" t="s">
        <v>15213</v>
      </c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</row>
    <row r="3611" spans="1:43" s="1" customFormat="1" ht="15.75" x14ac:dyDescent="0.25">
      <c r="A3611" s="47">
        <v>3616</v>
      </c>
      <c r="B3611" s="47" t="s">
        <v>15214</v>
      </c>
      <c r="C3611" s="47"/>
      <c r="D3611" s="69" t="s">
        <v>15202</v>
      </c>
      <c r="E3611" s="47">
        <v>2019</v>
      </c>
      <c r="F3611" s="69" t="s">
        <v>8383</v>
      </c>
      <c r="G3611" s="69" t="s">
        <v>451</v>
      </c>
      <c r="H3611" s="69" t="s">
        <v>451</v>
      </c>
      <c r="I3611" s="70">
        <v>18.29992842680921</v>
      </c>
      <c r="J3611" s="47" t="s">
        <v>430</v>
      </c>
      <c r="K3611" s="47">
        <v>8</v>
      </c>
      <c r="L3611" s="71"/>
      <c r="M3611" s="47">
        <v>75</v>
      </c>
      <c r="N3611" s="48">
        <f t="shared" ref="N3611:N3674" si="343">IF(K3611=4,100,IF(K3611=6,140,IF(K3611=8,160,IF(K3611=10,180,IF(K3611=12,200,IF(K3611=14,225,IF(K3611=16,275,IF(K3611=18,350,0))))))))</f>
        <v>160</v>
      </c>
      <c r="O3611" s="48">
        <f t="shared" si="338"/>
        <v>2927.9885482894733</v>
      </c>
      <c r="P3611" s="72">
        <f t="shared" si="339"/>
        <v>292.79885482894736</v>
      </c>
      <c r="Q3611" s="73">
        <f t="shared" si="340"/>
        <v>483.11811046776307</v>
      </c>
      <c r="R3611" s="48">
        <f t="shared" si="341"/>
        <v>3703.9055135861836</v>
      </c>
      <c r="S3611" s="74">
        <f t="shared" si="342"/>
        <v>70</v>
      </c>
      <c r="T3611" s="6"/>
      <c r="U3611" s="47" t="s">
        <v>432</v>
      </c>
      <c r="V3611" s="47">
        <v>1</v>
      </c>
      <c r="W3611" s="47">
        <v>1</v>
      </c>
      <c r="X3611" s="47">
        <v>1</v>
      </c>
      <c r="Y3611" s="47">
        <v>1</v>
      </c>
      <c r="Z3611" s="75">
        <v>44267.413240740738</v>
      </c>
      <c r="AA3611" s="6" t="s">
        <v>1221</v>
      </c>
      <c r="AB3611" s="47"/>
      <c r="AC3611" s="47" t="s">
        <v>15212</v>
      </c>
      <c r="AD3611" s="47" t="s">
        <v>15215</v>
      </c>
      <c r="AE3611" s="47"/>
      <c r="AF3611" s="6" t="s">
        <v>15216</v>
      </c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</row>
    <row r="3612" spans="1:43" s="1" customFormat="1" ht="15.75" x14ac:dyDescent="0.25">
      <c r="A3612" s="47">
        <v>3617</v>
      </c>
      <c r="B3612" s="47" t="s">
        <v>15217</v>
      </c>
      <c r="C3612" s="47"/>
      <c r="D3612" s="69" t="s">
        <v>15202</v>
      </c>
      <c r="E3612" s="47">
        <v>2019</v>
      </c>
      <c r="F3612" s="69" t="s">
        <v>8383</v>
      </c>
      <c r="G3612" s="69" t="s">
        <v>451</v>
      </c>
      <c r="H3612" s="69" t="s">
        <v>451</v>
      </c>
      <c r="I3612" s="70">
        <v>3.4983971977973982</v>
      </c>
      <c r="J3612" s="47" t="s">
        <v>430</v>
      </c>
      <c r="K3612" s="47">
        <v>8</v>
      </c>
      <c r="L3612" s="71"/>
      <c r="M3612" s="47">
        <v>75</v>
      </c>
      <c r="N3612" s="48">
        <f t="shared" si="343"/>
        <v>160</v>
      </c>
      <c r="O3612" s="48">
        <f t="shared" si="338"/>
        <v>559.74355164758367</v>
      </c>
      <c r="P3612" s="72">
        <f t="shared" si="339"/>
        <v>55.974355164758371</v>
      </c>
      <c r="Q3612" s="73">
        <f t="shared" si="340"/>
        <v>92.357686021851293</v>
      </c>
      <c r="R3612" s="48">
        <f t="shared" si="341"/>
        <v>708.07559283419323</v>
      </c>
      <c r="S3612" s="74">
        <f t="shared" si="342"/>
        <v>70</v>
      </c>
      <c r="T3612" s="6"/>
      <c r="U3612" s="47" t="s">
        <v>432</v>
      </c>
      <c r="V3612" s="47">
        <v>1</v>
      </c>
      <c r="W3612" s="47">
        <v>1</v>
      </c>
      <c r="X3612" s="47">
        <v>1</v>
      </c>
      <c r="Y3612" s="47">
        <v>1</v>
      </c>
      <c r="Z3612" s="75">
        <v>44267.413819444453</v>
      </c>
      <c r="AA3612" s="6" t="s">
        <v>1221</v>
      </c>
      <c r="AB3612" s="47"/>
      <c r="AC3612" s="47" t="s">
        <v>15215</v>
      </c>
      <c r="AD3612" s="47" t="s">
        <v>15218</v>
      </c>
      <c r="AE3612" s="47"/>
      <c r="AF3612" s="6" t="s">
        <v>15219</v>
      </c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</row>
    <row r="3613" spans="1:43" s="1" customFormat="1" ht="15.75" x14ac:dyDescent="0.25">
      <c r="A3613" s="47">
        <v>3618</v>
      </c>
      <c r="B3613" s="47" t="s">
        <v>15220</v>
      </c>
      <c r="C3613" s="47"/>
      <c r="D3613" s="69" t="s">
        <v>15202</v>
      </c>
      <c r="E3613" s="47">
        <v>2019</v>
      </c>
      <c r="F3613" s="69" t="s">
        <v>8383</v>
      </c>
      <c r="G3613" s="69" t="s">
        <v>451</v>
      </c>
      <c r="H3613" s="69" t="s">
        <v>451</v>
      </c>
      <c r="I3613" s="70">
        <v>91.185644392235929</v>
      </c>
      <c r="J3613" s="47" t="s">
        <v>430</v>
      </c>
      <c r="K3613" s="47">
        <v>8</v>
      </c>
      <c r="L3613" s="71"/>
      <c r="M3613" s="47">
        <v>75</v>
      </c>
      <c r="N3613" s="48">
        <f t="shared" si="343"/>
        <v>160</v>
      </c>
      <c r="O3613" s="48">
        <f t="shared" si="338"/>
        <v>14589.703102757749</v>
      </c>
      <c r="P3613" s="72">
        <f t="shared" si="339"/>
        <v>1458.9703102757749</v>
      </c>
      <c r="Q3613" s="73">
        <f t="shared" si="340"/>
        <v>2407.3010119550286</v>
      </c>
      <c r="R3613" s="48">
        <f t="shared" si="341"/>
        <v>18455.974424988552</v>
      </c>
      <c r="S3613" s="74">
        <f t="shared" si="342"/>
        <v>70</v>
      </c>
      <c r="T3613" s="6"/>
      <c r="U3613" s="47" t="s">
        <v>432</v>
      </c>
      <c r="V3613" s="47">
        <v>1</v>
      </c>
      <c r="W3613" s="47">
        <v>1</v>
      </c>
      <c r="X3613" s="47">
        <v>1</v>
      </c>
      <c r="Y3613" s="47">
        <v>1</v>
      </c>
      <c r="Z3613" s="75">
        <v>44267.413900462961</v>
      </c>
      <c r="AA3613" s="6" t="s">
        <v>1221</v>
      </c>
      <c r="AB3613" s="47"/>
      <c r="AC3613" s="47" t="s">
        <v>15218</v>
      </c>
      <c r="AD3613" s="47" t="s">
        <v>15221</v>
      </c>
      <c r="AE3613" s="47"/>
      <c r="AF3613" s="6" t="s">
        <v>15222</v>
      </c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</row>
    <row r="3614" spans="1:43" s="1" customFormat="1" ht="15.75" x14ac:dyDescent="0.25">
      <c r="A3614" s="47">
        <v>3619</v>
      </c>
      <c r="B3614" s="47" t="s">
        <v>15223</v>
      </c>
      <c r="C3614" s="47"/>
      <c r="D3614" s="69" t="s">
        <v>15202</v>
      </c>
      <c r="E3614" s="47">
        <v>2019</v>
      </c>
      <c r="F3614" s="69" t="s">
        <v>8383</v>
      </c>
      <c r="G3614" s="69" t="s">
        <v>451</v>
      </c>
      <c r="H3614" s="69" t="s">
        <v>451</v>
      </c>
      <c r="I3614" s="70">
        <v>25.892058462969299</v>
      </c>
      <c r="J3614" s="47" t="s">
        <v>430</v>
      </c>
      <c r="K3614" s="47">
        <v>8</v>
      </c>
      <c r="L3614" s="71"/>
      <c r="M3614" s="47">
        <v>75</v>
      </c>
      <c r="N3614" s="48">
        <f t="shared" si="343"/>
        <v>160</v>
      </c>
      <c r="O3614" s="48">
        <f t="shared" si="338"/>
        <v>4142.7293540750879</v>
      </c>
      <c r="P3614" s="72">
        <f t="shared" si="339"/>
        <v>414.27293540750884</v>
      </c>
      <c r="Q3614" s="73">
        <f t="shared" si="340"/>
        <v>683.55034342238957</v>
      </c>
      <c r="R3614" s="48">
        <f t="shared" si="341"/>
        <v>5240.5526329049862</v>
      </c>
      <c r="S3614" s="74">
        <f t="shared" si="342"/>
        <v>70</v>
      </c>
      <c r="T3614" s="6"/>
      <c r="U3614" s="47" t="s">
        <v>432</v>
      </c>
      <c r="V3614" s="47">
        <v>1</v>
      </c>
      <c r="W3614" s="47">
        <v>1</v>
      </c>
      <c r="X3614" s="47">
        <v>1</v>
      </c>
      <c r="Y3614" s="47">
        <v>1</v>
      </c>
      <c r="Z3614" s="75">
        <v>44267.413969907408</v>
      </c>
      <c r="AA3614" s="6" t="s">
        <v>1221</v>
      </c>
      <c r="AB3614" s="47"/>
      <c r="AC3614" s="47" t="s">
        <v>15221</v>
      </c>
      <c r="AD3614" s="47" t="s">
        <v>15224</v>
      </c>
      <c r="AE3614" s="47"/>
      <c r="AF3614" s="6" t="s">
        <v>15225</v>
      </c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</row>
    <row r="3615" spans="1:43" s="1" customFormat="1" ht="15.75" x14ac:dyDescent="0.25">
      <c r="A3615" s="47">
        <v>3620</v>
      </c>
      <c r="B3615" s="47" t="s">
        <v>15226</v>
      </c>
      <c r="C3615" s="47"/>
      <c r="D3615" s="69" t="s">
        <v>15202</v>
      </c>
      <c r="E3615" s="47">
        <v>2019</v>
      </c>
      <c r="F3615" s="69" t="s">
        <v>8383</v>
      </c>
      <c r="G3615" s="69" t="s">
        <v>451</v>
      </c>
      <c r="H3615" s="69" t="s">
        <v>451</v>
      </c>
      <c r="I3615" s="70">
        <v>218.2997629912056</v>
      </c>
      <c r="J3615" s="47" t="s">
        <v>430</v>
      </c>
      <c r="K3615" s="47">
        <v>8</v>
      </c>
      <c r="L3615" s="71"/>
      <c r="M3615" s="47">
        <v>75</v>
      </c>
      <c r="N3615" s="48">
        <f t="shared" si="343"/>
        <v>160</v>
      </c>
      <c r="O3615" s="48">
        <f t="shared" si="338"/>
        <v>34927.962078592893</v>
      </c>
      <c r="P3615" s="72">
        <f t="shared" si="339"/>
        <v>3492.7962078592896</v>
      </c>
      <c r="Q3615" s="73">
        <f t="shared" si="340"/>
        <v>5763.1137429678274</v>
      </c>
      <c r="R3615" s="48">
        <f t="shared" si="341"/>
        <v>44183.87202942001</v>
      </c>
      <c r="S3615" s="74">
        <f t="shared" si="342"/>
        <v>70</v>
      </c>
      <c r="T3615" s="6"/>
      <c r="U3615" s="47" t="s">
        <v>432</v>
      </c>
      <c r="V3615" s="47">
        <v>1</v>
      </c>
      <c r="W3615" s="47">
        <v>1</v>
      </c>
      <c r="X3615" s="47">
        <v>1</v>
      </c>
      <c r="Y3615" s="47">
        <v>1</v>
      </c>
      <c r="Z3615" s="75">
        <v>44267.414039351846</v>
      </c>
      <c r="AA3615" s="6" t="s">
        <v>1221</v>
      </c>
      <c r="AB3615" s="47"/>
      <c r="AC3615" s="47" t="s">
        <v>15224</v>
      </c>
      <c r="AD3615" s="47" t="s">
        <v>15227</v>
      </c>
      <c r="AE3615" s="47"/>
      <c r="AF3615" s="6" t="s">
        <v>15228</v>
      </c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</row>
    <row r="3616" spans="1:43" s="1" customFormat="1" ht="15.75" x14ac:dyDescent="0.25">
      <c r="A3616" s="47">
        <v>3621</v>
      </c>
      <c r="B3616" s="47" t="s">
        <v>15229</v>
      </c>
      <c r="C3616" s="47"/>
      <c r="D3616" s="69" t="s">
        <v>15202</v>
      </c>
      <c r="E3616" s="47">
        <v>2019</v>
      </c>
      <c r="F3616" s="69" t="s">
        <v>8383</v>
      </c>
      <c r="G3616" s="69" t="s">
        <v>451</v>
      </c>
      <c r="H3616" s="69" t="s">
        <v>451</v>
      </c>
      <c r="I3616" s="70">
        <v>292.93945872530622</v>
      </c>
      <c r="J3616" s="47" t="s">
        <v>430</v>
      </c>
      <c r="K3616" s="47">
        <v>8</v>
      </c>
      <c r="L3616" s="71"/>
      <c r="M3616" s="47">
        <v>75</v>
      </c>
      <c r="N3616" s="48">
        <f t="shared" si="343"/>
        <v>160</v>
      </c>
      <c r="O3616" s="48">
        <f t="shared" si="338"/>
        <v>46870.313396048994</v>
      </c>
      <c r="P3616" s="72">
        <f t="shared" si="339"/>
        <v>4687.0313396048996</v>
      </c>
      <c r="Q3616" s="73">
        <f t="shared" si="340"/>
        <v>7733.6017103480845</v>
      </c>
      <c r="R3616" s="48">
        <f t="shared" si="341"/>
        <v>59290.946446001981</v>
      </c>
      <c r="S3616" s="74">
        <f t="shared" si="342"/>
        <v>70</v>
      </c>
      <c r="T3616" s="6"/>
      <c r="U3616" s="47" t="s">
        <v>432</v>
      </c>
      <c r="V3616" s="47">
        <v>1</v>
      </c>
      <c r="W3616" s="47">
        <v>1</v>
      </c>
      <c r="X3616" s="47">
        <v>1</v>
      </c>
      <c r="Y3616" s="47">
        <v>1</v>
      </c>
      <c r="Z3616" s="75">
        <v>44267.415613425917</v>
      </c>
      <c r="AA3616" s="6" t="s">
        <v>1221</v>
      </c>
      <c r="AB3616" s="47"/>
      <c r="AC3616" s="47" t="s">
        <v>15227</v>
      </c>
      <c r="AD3616" s="47" t="s">
        <v>15230</v>
      </c>
      <c r="AE3616" s="47"/>
      <c r="AF3616" s="6" t="s">
        <v>15231</v>
      </c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</row>
    <row r="3617" spans="1:43" s="1" customFormat="1" ht="15.75" x14ac:dyDescent="0.25">
      <c r="A3617" s="47">
        <v>3622</v>
      </c>
      <c r="B3617" s="47" t="s">
        <v>15232</v>
      </c>
      <c r="C3617" s="47" t="s">
        <v>3933</v>
      </c>
      <c r="D3617" s="69" t="s">
        <v>3942</v>
      </c>
      <c r="E3617" s="47">
        <v>1989</v>
      </c>
      <c r="F3617" s="69" t="s">
        <v>6937</v>
      </c>
      <c r="G3617" s="69" t="s">
        <v>457</v>
      </c>
      <c r="H3617" s="69" t="s">
        <v>451</v>
      </c>
      <c r="I3617" s="70">
        <v>124.9182010502816</v>
      </c>
      <c r="J3617" s="47" t="s">
        <v>430</v>
      </c>
      <c r="K3617" s="47">
        <v>12</v>
      </c>
      <c r="L3617" s="71"/>
      <c r="M3617" s="47">
        <v>75</v>
      </c>
      <c r="N3617" s="48">
        <f t="shared" si="343"/>
        <v>200</v>
      </c>
      <c r="O3617" s="48">
        <f t="shared" si="338"/>
        <v>24983.640210056321</v>
      </c>
      <c r="P3617" s="72">
        <f t="shared" si="339"/>
        <v>2498.3640210056324</v>
      </c>
      <c r="Q3617" s="73">
        <f t="shared" si="340"/>
        <v>4122.3006346592929</v>
      </c>
      <c r="R3617" s="48">
        <f t="shared" si="341"/>
        <v>31604.304865721246</v>
      </c>
      <c r="S3617" s="74">
        <f t="shared" si="342"/>
        <v>40</v>
      </c>
      <c r="T3617" s="6" t="s">
        <v>431</v>
      </c>
      <c r="U3617" s="47" t="s">
        <v>432</v>
      </c>
      <c r="V3617" s="47">
        <v>1</v>
      </c>
      <c r="W3617" s="47">
        <v>1</v>
      </c>
      <c r="X3617" s="47">
        <v>1</v>
      </c>
      <c r="Y3617" s="47">
        <v>1</v>
      </c>
      <c r="Z3617" s="75">
        <v>44272.373518518529</v>
      </c>
      <c r="AA3617" s="6" t="s">
        <v>1221</v>
      </c>
      <c r="AB3617" s="47" t="s">
        <v>3943</v>
      </c>
      <c r="AC3617" s="47" t="s">
        <v>12602</v>
      </c>
      <c r="AD3617" s="47" t="s">
        <v>11937</v>
      </c>
      <c r="AE3617" s="47" t="s">
        <v>12603</v>
      </c>
      <c r="AF3617" s="6" t="s">
        <v>15233</v>
      </c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</row>
    <row r="3618" spans="1:43" s="1" customFormat="1" ht="47.25" x14ac:dyDescent="0.25">
      <c r="A3618" s="47">
        <v>3623</v>
      </c>
      <c r="B3618" s="47" t="s">
        <v>15234</v>
      </c>
      <c r="C3618" s="47" t="s">
        <v>5462</v>
      </c>
      <c r="D3618" s="69" t="s">
        <v>1743</v>
      </c>
      <c r="E3618" s="47">
        <v>1981</v>
      </c>
      <c r="F3618" s="69" t="s">
        <v>3935</v>
      </c>
      <c r="G3618" s="69" t="s">
        <v>5472</v>
      </c>
      <c r="H3618" s="69" t="s">
        <v>553</v>
      </c>
      <c r="I3618" s="70">
        <v>2.999989606953839</v>
      </c>
      <c r="J3618" s="47" t="s">
        <v>430</v>
      </c>
      <c r="K3618" s="47">
        <v>12</v>
      </c>
      <c r="L3618" s="71"/>
      <c r="M3618" s="47">
        <v>75</v>
      </c>
      <c r="N3618" s="48">
        <f t="shared" si="343"/>
        <v>200</v>
      </c>
      <c r="O3618" s="48">
        <f t="shared" si="338"/>
        <v>599.99792139076783</v>
      </c>
      <c r="P3618" s="72">
        <f t="shared" si="339"/>
        <v>59.999792139076789</v>
      </c>
      <c r="Q3618" s="73">
        <f t="shared" si="340"/>
        <v>98.999657029476694</v>
      </c>
      <c r="R3618" s="48">
        <f t="shared" si="341"/>
        <v>758.99737055932133</v>
      </c>
      <c r="S3618" s="74">
        <f t="shared" si="342"/>
        <v>32</v>
      </c>
      <c r="T3618" s="6" t="s">
        <v>431</v>
      </c>
      <c r="U3618" s="47" t="s">
        <v>432</v>
      </c>
      <c r="V3618" s="47">
        <v>1</v>
      </c>
      <c r="W3618" s="47">
        <v>1</v>
      </c>
      <c r="X3618" s="47">
        <v>1</v>
      </c>
      <c r="Y3618" s="47">
        <v>1</v>
      </c>
      <c r="Z3618" s="75">
        <v>44272.385578703703</v>
      </c>
      <c r="AA3618" s="6" t="s">
        <v>1221</v>
      </c>
      <c r="AB3618" s="47" t="s">
        <v>1745</v>
      </c>
      <c r="AC3618" s="47" t="s">
        <v>9391</v>
      </c>
      <c r="AD3618" s="47" t="s">
        <v>9392</v>
      </c>
      <c r="AE3618" s="47" t="s">
        <v>9393</v>
      </c>
      <c r="AF3618" s="6" t="s">
        <v>15235</v>
      </c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</row>
    <row r="3619" spans="1:43" s="1" customFormat="1" ht="47.25" x14ac:dyDescent="0.25">
      <c r="A3619" s="47">
        <v>3624</v>
      </c>
      <c r="B3619" s="47" t="s">
        <v>15236</v>
      </c>
      <c r="C3619" s="47" t="s">
        <v>5462</v>
      </c>
      <c r="D3619" s="69" t="s">
        <v>2722</v>
      </c>
      <c r="E3619" s="47">
        <v>1995</v>
      </c>
      <c r="F3619" s="69" t="s">
        <v>3935</v>
      </c>
      <c r="G3619" s="69" t="s">
        <v>5472</v>
      </c>
      <c r="H3619" s="69" t="s">
        <v>553</v>
      </c>
      <c r="I3619" s="70">
        <v>0.25510673985344862</v>
      </c>
      <c r="J3619" s="47" t="s">
        <v>430</v>
      </c>
      <c r="K3619" s="47">
        <v>8</v>
      </c>
      <c r="L3619" s="71"/>
      <c r="M3619" s="47">
        <v>75</v>
      </c>
      <c r="N3619" s="48">
        <f t="shared" si="343"/>
        <v>160</v>
      </c>
      <c r="O3619" s="48">
        <f t="shared" si="338"/>
        <v>40.817078376551777</v>
      </c>
      <c r="P3619" s="72">
        <f t="shared" si="339"/>
        <v>4.0817078376551779</v>
      </c>
      <c r="Q3619" s="73">
        <f t="shared" si="340"/>
        <v>6.7348179321310431</v>
      </c>
      <c r="R3619" s="48">
        <f t="shared" si="341"/>
        <v>51.633604146338001</v>
      </c>
      <c r="S3619" s="74">
        <f t="shared" si="342"/>
        <v>46</v>
      </c>
      <c r="T3619" s="6" t="s">
        <v>1907</v>
      </c>
      <c r="U3619" s="47" t="s">
        <v>432</v>
      </c>
      <c r="V3619" s="47">
        <v>1</v>
      </c>
      <c r="W3619" s="47">
        <v>1</v>
      </c>
      <c r="X3619" s="47">
        <v>1</v>
      </c>
      <c r="Y3619" s="47">
        <v>1</v>
      </c>
      <c r="Z3619" s="75">
        <v>44272.385578703703</v>
      </c>
      <c r="AA3619" s="6" t="s">
        <v>1221</v>
      </c>
      <c r="AB3619" s="47" t="s">
        <v>4343</v>
      </c>
      <c r="AC3619" s="47" t="s">
        <v>6011</v>
      </c>
      <c r="AD3619" s="47" t="s">
        <v>9392</v>
      </c>
      <c r="AE3619" s="47" t="s">
        <v>6013</v>
      </c>
      <c r="AF3619" s="6" t="s">
        <v>15237</v>
      </c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</row>
    <row r="3620" spans="1:43" s="1" customFormat="1" ht="15.75" x14ac:dyDescent="0.25">
      <c r="A3620" s="47">
        <v>3625</v>
      </c>
      <c r="B3620" s="47" t="s">
        <v>15238</v>
      </c>
      <c r="C3620" s="47"/>
      <c r="D3620" s="69" t="s">
        <v>2722</v>
      </c>
      <c r="E3620" s="47">
        <v>1995</v>
      </c>
      <c r="F3620" s="69" t="s">
        <v>3935</v>
      </c>
      <c r="G3620" s="69" t="s">
        <v>903</v>
      </c>
      <c r="H3620" s="69" t="s">
        <v>5485</v>
      </c>
      <c r="I3620" s="70">
        <v>2.942366762475237</v>
      </c>
      <c r="J3620" s="47" t="s">
        <v>430</v>
      </c>
      <c r="K3620" s="47">
        <v>12</v>
      </c>
      <c r="L3620" s="71"/>
      <c r="M3620" s="47">
        <v>75</v>
      </c>
      <c r="N3620" s="48">
        <f t="shared" si="343"/>
        <v>200</v>
      </c>
      <c r="O3620" s="48">
        <f t="shared" si="338"/>
        <v>588.47335249504738</v>
      </c>
      <c r="P3620" s="72">
        <f t="shared" si="339"/>
        <v>58.847335249504738</v>
      </c>
      <c r="Q3620" s="73">
        <f t="shared" si="340"/>
        <v>97.098103161682801</v>
      </c>
      <c r="R3620" s="48">
        <f t="shared" si="341"/>
        <v>744.4187909062349</v>
      </c>
      <c r="S3620" s="74">
        <f t="shared" si="342"/>
        <v>46</v>
      </c>
      <c r="T3620" s="6"/>
      <c r="U3620" s="47" t="s">
        <v>432</v>
      </c>
      <c r="V3620" s="47">
        <v>1</v>
      </c>
      <c r="W3620" s="47">
        <v>1</v>
      </c>
      <c r="X3620" s="47">
        <v>1</v>
      </c>
      <c r="Y3620" s="47">
        <v>1</v>
      </c>
      <c r="Z3620" s="75">
        <v>44272.39</v>
      </c>
      <c r="AA3620" s="6" t="s">
        <v>1221</v>
      </c>
      <c r="AB3620" s="47"/>
      <c r="AC3620" s="47"/>
      <c r="AD3620" s="47" t="s">
        <v>15239</v>
      </c>
      <c r="AE3620" s="47"/>
      <c r="AF3620" s="6" t="s">
        <v>15240</v>
      </c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</row>
    <row r="3621" spans="1:43" s="1" customFormat="1" ht="15.75" x14ac:dyDescent="0.25">
      <c r="A3621" s="47">
        <v>3626</v>
      </c>
      <c r="B3621" s="47" t="s">
        <v>15241</v>
      </c>
      <c r="C3621" s="47"/>
      <c r="D3621" s="69" t="s">
        <v>2722</v>
      </c>
      <c r="E3621" s="47">
        <v>1995</v>
      </c>
      <c r="F3621" s="69" t="s">
        <v>3935</v>
      </c>
      <c r="G3621" s="69" t="s">
        <v>903</v>
      </c>
      <c r="H3621" s="69" t="s">
        <v>5485</v>
      </c>
      <c r="I3621" s="70">
        <v>2.8491410325257962</v>
      </c>
      <c r="J3621" s="47" t="s">
        <v>430</v>
      </c>
      <c r="K3621" s="47">
        <v>12</v>
      </c>
      <c r="L3621" s="71"/>
      <c r="M3621" s="47">
        <v>75</v>
      </c>
      <c r="N3621" s="48">
        <f t="shared" si="343"/>
        <v>200</v>
      </c>
      <c r="O3621" s="48">
        <f t="shared" si="338"/>
        <v>569.82820650515919</v>
      </c>
      <c r="P3621" s="72">
        <f t="shared" si="339"/>
        <v>56.982820650515919</v>
      </c>
      <c r="Q3621" s="73">
        <f t="shared" si="340"/>
        <v>94.021654073351257</v>
      </c>
      <c r="R3621" s="48">
        <f t="shared" si="341"/>
        <v>720.83268122902632</v>
      </c>
      <c r="S3621" s="74">
        <f t="shared" si="342"/>
        <v>46</v>
      </c>
      <c r="T3621" s="6"/>
      <c r="U3621" s="47" t="s">
        <v>432</v>
      </c>
      <c r="V3621" s="47">
        <v>1</v>
      </c>
      <c r="W3621" s="47">
        <v>1</v>
      </c>
      <c r="X3621" s="47">
        <v>1</v>
      </c>
      <c r="Y3621" s="47">
        <v>1</v>
      </c>
      <c r="Z3621" s="75">
        <v>44272.393969907418</v>
      </c>
      <c r="AA3621" s="6" t="s">
        <v>1221</v>
      </c>
      <c r="AB3621" s="47"/>
      <c r="AC3621" s="47"/>
      <c r="AD3621" s="47" t="s">
        <v>15242</v>
      </c>
      <c r="AE3621" s="47"/>
      <c r="AF3621" s="6" t="s">
        <v>15243</v>
      </c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</row>
    <row r="3622" spans="1:43" s="1" customFormat="1" ht="15.75" x14ac:dyDescent="0.25">
      <c r="A3622" s="47">
        <v>3627</v>
      </c>
      <c r="B3622" s="47" t="s">
        <v>15244</v>
      </c>
      <c r="C3622" s="47"/>
      <c r="D3622" s="69" t="s">
        <v>2722</v>
      </c>
      <c r="E3622" s="47">
        <v>1995</v>
      </c>
      <c r="F3622" s="69" t="s">
        <v>6937</v>
      </c>
      <c r="G3622" s="69" t="s">
        <v>451</v>
      </c>
      <c r="H3622" s="69" t="s">
        <v>451</v>
      </c>
      <c r="I3622" s="70">
        <v>2.8436021270934488</v>
      </c>
      <c r="J3622" s="47" t="s">
        <v>430</v>
      </c>
      <c r="K3622" s="47">
        <v>12</v>
      </c>
      <c r="L3622" s="71"/>
      <c r="M3622" s="47">
        <v>75</v>
      </c>
      <c r="N3622" s="48">
        <f t="shared" si="343"/>
        <v>200</v>
      </c>
      <c r="O3622" s="48">
        <f t="shared" si="338"/>
        <v>568.72042541868973</v>
      </c>
      <c r="P3622" s="72">
        <f t="shared" si="339"/>
        <v>56.872042541868979</v>
      </c>
      <c r="Q3622" s="73">
        <f t="shared" si="340"/>
        <v>93.838870194083796</v>
      </c>
      <c r="R3622" s="48">
        <f t="shared" si="341"/>
        <v>719.4313381546425</v>
      </c>
      <c r="S3622" s="74">
        <f t="shared" si="342"/>
        <v>46</v>
      </c>
      <c r="T3622" s="6"/>
      <c r="U3622" s="47" t="s">
        <v>432</v>
      </c>
      <c r="V3622" s="47">
        <v>1</v>
      </c>
      <c r="W3622" s="47">
        <v>1</v>
      </c>
      <c r="X3622" s="47">
        <v>1</v>
      </c>
      <c r="Y3622" s="47">
        <v>1</v>
      </c>
      <c r="Z3622" s="75">
        <v>44272.397858796307</v>
      </c>
      <c r="AA3622" s="6" t="s">
        <v>1221</v>
      </c>
      <c r="AB3622" s="47"/>
      <c r="AC3622" s="47" t="s">
        <v>12602</v>
      </c>
      <c r="AD3622" s="47" t="s">
        <v>15245</v>
      </c>
      <c r="AE3622" s="47"/>
      <c r="AF3622" s="6" t="s">
        <v>15246</v>
      </c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</row>
    <row r="3623" spans="1:43" s="1" customFormat="1" ht="15.75" x14ac:dyDescent="0.25">
      <c r="A3623" s="47">
        <v>3628</v>
      </c>
      <c r="B3623" s="47" t="s">
        <v>15247</v>
      </c>
      <c r="C3623" s="47"/>
      <c r="D3623" s="69" t="s">
        <v>15248</v>
      </c>
      <c r="E3623" s="47"/>
      <c r="F3623" s="69" t="s">
        <v>15249</v>
      </c>
      <c r="G3623" s="69" t="s">
        <v>451</v>
      </c>
      <c r="H3623" s="69" t="s">
        <v>451</v>
      </c>
      <c r="I3623" s="70">
        <v>107.00560959222879</v>
      </c>
      <c r="J3623" s="47" t="s">
        <v>430</v>
      </c>
      <c r="K3623" s="47">
        <v>6</v>
      </c>
      <c r="L3623" s="71"/>
      <c r="M3623" s="47">
        <v>75</v>
      </c>
      <c r="N3623" s="48">
        <f t="shared" si="343"/>
        <v>140</v>
      </c>
      <c r="O3623" s="48">
        <f t="shared" si="338"/>
        <v>14980.785342912031</v>
      </c>
      <c r="P3623" s="72">
        <f t="shared" si="339"/>
        <v>1498.0785342912031</v>
      </c>
      <c r="Q3623" s="73">
        <f t="shared" si="340"/>
        <v>2471.8295815804854</v>
      </c>
      <c r="R3623" s="48">
        <f t="shared" si="341"/>
        <v>18950.69345878372</v>
      </c>
      <c r="S3623" s="74">
        <f t="shared" si="342"/>
        <v>-1949</v>
      </c>
      <c r="T3623" s="6"/>
      <c r="U3623" s="47" t="s">
        <v>432</v>
      </c>
      <c r="V3623" s="47">
        <v>1</v>
      </c>
      <c r="W3623" s="47">
        <v>1</v>
      </c>
      <c r="X3623" s="47">
        <v>1</v>
      </c>
      <c r="Y3623" s="47">
        <v>1</v>
      </c>
      <c r="Z3623" s="75">
        <v>44277.373923611121</v>
      </c>
      <c r="AA3623" s="6" t="s">
        <v>1221</v>
      </c>
      <c r="AB3623" s="47"/>
      <c r="AC3623" s="47" t="s">
        <v>15250</v>
      </c>
      <c r="AD3623" s="47"/>
      <c r="AE3623" s="47"/>
      <c r="AF3623" s="6" t="s">
        <v>15251</v>
      </c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</row>
    <row r="3624" spans="1:43" s="1" customFormat="1" ht="15.75" x14ac:dyDescent="0.25">
      <c r="A3624" s="47">
        <v>3629</v>
      </c>
      <c r="B3624" s="47" t="s">
        <v>15252</v>
      </c>
      <c r="C3624" s="47"/>
      <c r="D3624" s="69" t="s">
        <v>15248</v>
      </c>
      <c r="E3624" s="47"/>
      <c r="F3624" s="69" t="s">
        <v>15249</v>
      </c>
      <c r="G3624" s="69" t="s">
        <v>451</v>
      </c>
      <c r="H3624" s="69" t="s">
        <v>451</v>
      </c>
      <c r="I3624" s="70">
        <v>3.3777161713713868</v>
      </c>
      <c r="J3624" s="47" t="s">
        <v>430</v>
      </c>
      <c r="K3624" s="47">
        <v>6</v>
      </c>
      <c r="L3624" s="71"/>
      <c r="M3624" s="47">
        <v>75</v>
      </c>
      <c r="N3624" s="48">
        <f t="shared" si="343"/>
        <v>140</v>
      </c>
      <c r="O3624" s="48">
        <f t="shared" si="338"/>
        <v>472.88026399199413</v>
      </c>
      <c r="P3624" s="72">
        <f t="shared" si="339"/>
        <v>47.288026399199417</v>
      </c>
      <c r="Q3624" s="73">
        <f t="shared" si="340"/>
        <v>78.025243558679023</v>
      </c>
      <c r="R3624" s="48">
        <f t="shared" si="341"/>
        <v>598.19353394987252</v>
      </c>
      <c r="S3624" s="74">
        <f t="shared" si="342"/>
        <v>-1949</v>
      </c>
      <c r="T3624" s="6"/>
      <c r="U3624" s="47" t="s">
        <v>432</v>
      </c>
      <c r="V3624" s="47">
        <v>1</v>
      </c>
      <c r="W3624" s="47">
        <v>1</v>
      </c>
      <c r="X3624" s="47">
        <v>1</v>
      </c>
      <c r="Y3624" s="47">
        <v>1</v>
      </c>
      <c r="Z3624" s="75">
        <v>44277.373923611121</v>
      </c>
      <c r="AA3624" s="6" t="s">
        <v>1221</v>
      </c>
      <c r="AB3624" s="47"/>
      <c r="AC3624" s="47"/>
      <c r="AD3624" s="47" t="s">
        <v>15250</v>
      </c>
      <c r="AE3624" s="47"/>
      <c r="AF3624" s="6" t="s">
        <v>15253</v>
      </c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</row>
    <row r="3625" spans="1:43" s="1" customFormat="1" ht="15.75" x14ac:dyDescent="0.25">
      <c r="A3625" s="47">
        <v>3630</v>
      </c>
      <c r="B3625" s="47" t="s">
        <v>15254</v>
      </c>
      <c r="C3625" s="47"/>
      <c r="D3625" s="69" t="s">
        <v>15255</v>
      </c>
      <c r="E3625" s="47">
        <v>2020</v>
      </c>
      <c r="F3625" s="69" t="s">
        <v>15256</v>
      </c>
      <c r="G3625" s="69" t="s">
        <v>15257</v>
      </c>
      <c r="H3625" s="69" t="s">
        <v>15258</v>
      </c>
      <c r="I3625" s="70">
        <v>117.4318570204632</v>
      </c>
      <c r="J3625" s="47" t="s">
        <v>430</v>
      </c>
      <c r="K3625" s="47">
        <v>8</v>
      </c>
      <c r="L3625" s="71"/>
      <c r="M3625" s="47">
        <v>75</v>
      </c>
      <c r="N3625" s="48">
        <f t="shared" si="343"/>
        <v>160</v>
      </c>
      <c r="O3625" s="48">
        <f t="shared" si="338"/>
        <v>18789.09712327411</v>
      </c>
      <c r="P3625" s="72">
        <f t="shared" si="339"/>
        <v>1878.9097123274112</v>
      </c>
      <c r="Q3625" s="73">
        <f t="shared" si="340"/>
        <v>3100.2010253402282</v>
      </c>
      <c r="R3625" s="48">
        <f t="shared" si="341"/>
        <v>23768.207860941751</v>
      </c>
      <c r="S3625" s="74">
        <f t="shared" si="342"/>
        <v>71</v>
      </c>
      <c r="T3625" s="6"/>
      <c r="U3625" s="47" t="s">
        <v>432</v>
      </c>
      <c r="V3625" s="47">
        <v>1</v>
      </c>
      <c r="W3625" s="47">
        <v>1</v>
      </c>
      <c r="X3625" s="47">
        <v>1</v>
      </c>
      <c r="Y3625" s="47">
        <v>1</v>
      </c>
      <c r="Z3625" s="75">
        <v>44279.398935185192</v>
      </c>
      <c r="AA3625" s="6" t="s">
        <v>1221</v>
      </c>
      <c r="AB3625" s="47"/>
      <c r="AC3625" s="47" t="s">
        <v>15259</v>
      </c>
      <c r="AD3625" s="47" t="s">
        <v>15260</v>
      </c>
      <c r="AE3625" s="47"/>
      <c r="AF3625" s="6" t="s">
        <v>15261</v>
      </c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</row>
    <row r="3626" spans="1:43" s="1" customFormat="1" ht="15.75" x14ac:dyDescent="0.25">
      <c r="A3626" s="47">
        <v>3631</v>
      </c>
      <c r="B3626" s="47" t="s">
        <v>15262</v>
      </c>
      <c r="C3626" s="47"/>
      <c r="D3626" s="69" t="s">
        <v>15255</v>
      </c>
      <c r="E3626" s="47">
        <v>2020</v>
      </c>
      <c r="F3626" s="69" t="s">
        <v>15257</v>
      </c>
      <c r="G3626" s="69" t="s">
        <v>15256</v>
      </c>
      <c r="H3626" s="69" t="s">
        <v>451</v>
      </c>
      <c r="I3626" s="70">
        <v>29.33924435117369</v>
      </c>
      <c r="J3626" s="47" t="s">
        <v>430</v>
      </c>
      <c r="K3626" s="47">
        <v>8</v>
      </c>
      <c r="L3626" s="71"/>
      <c r="M3626" s="47">
        <v>75</v>
      </c>
      <c r="N3626" s="48">
        <f t="shared" si="343"/>
        <v>160</v>
      </c>
      <c r="O3626" s="48">
        <f t="shared" si="338"/>
        <v>4694.2790961877909</v>
      </c>
      <c r="P3626" s="72">
        <f t="shared" si="339"/>
        <v>469.4279096187791</v>
      </c>
      <c r="Q3626" s="73">
        <f t="shared" si="340"/>
        <v>774.55605087098547</v>
      </c>
      <c r="R3626" s="48">
        <f t="shared" si="341"/>
        <v>5938.2630566775551</v>
      </c>
      <c r="S3626" s="74">
        <f t="shared" si="342"/>
        <v>71</v>
      </c>
      <c r="T3626" s="6"/>
      <c r="U3626" s="47" t="s">
        <v>432</v>
      </c>
      <c r="V3626" s="47">
        <v>1</v>
      </c>
      <c r="W3626" s="47">
        <v>1</v>
      </c>
      <c r="X3626" s="47">
        <v>1</v>
      </c>
      <c r="Y3626" s="47">
        <v>1</v>
      </c>
      <c r="Z3626" s="75">
        <v>44279.373692129629</v>
      </c>
      <c r="AA3626" s="6" t="s">
        <v>1221</v>
      </c>
      <c r="AB3626" s="47"/>
      <c r="AC3626" s="47" t="s">
        <v>15263</v>
      </c>
      <c r="AD3626" s="47" t="s">
        <v>15264</v>
      </c>
      <c r="AE3626" s="47"/>
      <c r="AF3626" s="6" t="s">
        <v>15265</v>
      </c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</row>
    <row r="3627" spans="1:43" s="1" customFormat="1" ht="15.75" x14ac:dyDescent="0.25">
      <c r="A3627" s="47">
        <v>3632</v>
      </c>
      <c r="B3627" s="47" t="s">
        <v>15266</v>
      </c>
      <c r="C3627" s="47"/>
      <c r="D3627" s="69" t="s">
        <v>15255</v>
      </c>
      <c r="E3627" s="47">
        <v>2020</v>
      </c>
      <c r="F3627" s="69" t="s">
        <v>15256</v>
      </c>
      <c r="G3627" s="69" t="s">
        <v>15257</v>
      </c>
      <c r="H3627" s="69" t="s">
        <v>15267</v>
      </c>
      <c r="I3627" s="70">
        <v>412.56173328256841</v>
      </c>
      <c r="J3627" s="47" t="s">
        <v>430</v>
      </c>
      <c r="K3627" s="47">
        <v>8</v>
      </c>
      <c r="L3627" s="71"/>
      <c r="M3627" s="47">
        <v>75</v>
      </c>
      <c r="N3627" s="48">
        <f t="shared" si="343"/>
        <v>160</v>
      </c>
      <c r="O3627" s="48">
        <f t="shared" si="338"/>
        <v>66009.877325210953</v>
      </c>
      <c r="P3627" s="72">
        <f t="shared" si="339"/>
        <v>6600.9877325210955</v>
      </c>
      <c r="Q3627" s="73">
        <f t="shared" si="340"/>
        <v>10891.629758659807</v>
      </c>
      <c r="R3627" s="48">
        <f t="shared" si="341"/>
        <v>83502.49481639186</v>
      </c>
      <c r="S3627" s="74">
        <f t="shared" si="342"/>
        <v>71</v>
      </c>
      <c r="T3627" s="6"/>
      <c r="U3627" s="47" t="s">
        <v>432</v>
      </c>
      <c r="V3627" s="47">
        <v>1</v>
      </c>
      <c r="W3627" s="47">
        <v>1</v>
      </c>
      <c r="X3627" s="47">
        <v>1</v>
      </c>
      <c r="Y3627" s="47">
        <v>1</v>
      </c>
      <c r="Z3627" s="75">
        <v>44279.398715277777</v>
      </c>
      <c r="AA3627" s="6" t="s">
        <v>1221</v>
      </c>
      <c r="AB3627" s="47"/>
      <c r="AC3627" s="47" t="s">
        <v>15260</v>
      </c>
      <c r="AD3627" s="47" t="s">
        <v>15268</v>
      </c>
      <c r="AE3627" s="47"/>
      <c r="AF3627" s="6" t="s">
        <v>15269</v>
      </c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</row>
    <row r="3628" spans="1:43" s="1" customFormat="1" ht="15.75" x14ac:dyDescent="0.25">
      <c r="A3628" s="47">
        <v>3633</v>
      </c>
      <c r="B3628" s="47" t="s">
        <v>15270</v>
      </c>
      <c r="C3628" s="47"/>
      <c r="D3628" s="69" t="s">
        <v>15255</v>
      </c>
      <c r="E3628" s="47">
        <v>2020</v>
      </c>
      <c r="F3628" s="69" t="s">
        <v>15256</v>
      </c>
      <c r="G3628" s="69" t="s">
        <v>15257</v>
      </c>
      <c r="H3628" s="69" t="s">
        <v>15267</v>
      </c>
      <c r="I3628" s="70">
        <v>3.5509500027433809</v>
      </c>
      <c r="J3628" s="47" t="s">
        <v>430</v>
      </c>
      <c r="K3628" s="47">
        <v>8</v>
      </c>
      <c r="L3628" s="71"/>
      <c r="M3628" s="47">
        <v>75</v>
      </c>
      <c r="N3628" s="48">
        <f t="shared" si="343"/>
        <v>160</v>
      </c>
      <c r="O3628" s="48">
        <f t="shared" si="338"/>
        <v>568.15200043894095</v>
      </c>
      <c r="P3628" s="72">
        <f t="shared" si="339"/>
        <v>56.815200043894095</v>
      </c>
      <c r="Q3628" s="73">
        <f t="shared" si="340"/>
        <v>93.745080072425267</v>
      </c>
      <c r="R3628" s="48">
        <f t="shared" si="341"/>
        <v>718.71228055526035</v>
      </c>
      <c r="S3628" s="74">
        <f t="shared" si="342"/>
        <v>71</v>
      </c>
      <c r="T3628" s="6"/>
      <c r="U3628" s="47" t="s">
        <v>432</v>
      </c>
      <c r="V3628" s="47">
        <v>1</v>
      </c>
      <c r="W3628" s="47">
        <v>1</v>
      </c>
      <c r="X3628" s="47">
        <v>1</v>
      </c>
      <c r="Y3628" s="47">
        <v>1</v>
      </c>
      <c r="Z3628" s="75">
        <v>44279.397962962961</v>
      </c>
      <c r="AA3628" s="6" t="s">
        <v>1221</v>
      </c>
      <c r="AB3628" s="47"/>
      <c r="AC3628" s="47" t="s">
        <v>15271</v>
      </c>
      <c r="AD3628" s="47" t="s">
        <v>15272</v>
      </c>
      <c r="AE3628" s="47"/>
      <c r="AF3628" s="6" t="s">
        <v>15273</v>
      </c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</row>
    <row r="3629" spans="1:43" s="1" customFormat="1" ht="15.75" x14ac:dyDescent="0.25">
      <c r="A3629" s="47">
        <v>3634</v>
      </c>
      <c r="B3629" s="47" t="s">
        <v>15274</v>
      </c>
      <c r="C3629" s="47"/>
      <c r="D3629" s="69" t="s">
        <v>15255</v>
      </c>
      <c r="E3629" s="47">
        <v>2020</v>
      </c>
      <c r="F3629" s="69" t="s">
        <v>15256</v>
      </c>
      <c r="G3629" s="69" t="s">
        <v>15257</v>
      </c>
      <c r="H3629" s="69" t="s">
        <v>15267</v>
      </c>
      <c r="I3629" s="70">
        <v>359.94652982470478</v>
      </c>
      <c r="J3629" s="47" t="s">
        <v>430</v>
      </c>
      <c r="K3629" s="47">
        <v>8</v>
      </c>
      <c r="L3629" s="71"/>
      <c r="M3629" s="47">
        <v>75</v>
      </c>
      <c r="N3629" s="48">
        <f t="shared" si="343"/>
        <v>160</v>
      </c>
      <c r="O3629" s="48">
        <f t="shared" si="338"/>
        <v>57591.444771952767</v>
      </c>
      <c r="P3629" s="72">
        <f t="shared" si="339"/>
        <v>5759.1444771952774</v>
      </c>
      <c r="Q3629" s="73">
        <f t="shared" si="340"/>
        <v>9502.5883873722069</v>
      </c>
      <c r="R3629" s="48">
        <f t="shared" si="341"/>
        <v>72853.177636520253</v>
      </c>
      <c r="S3629" s="74">
        <f t="shared" si="342"/>
        <v>71</v>
      </c>
      <c r="T3629" s="6"/>
      <c r="U3629" s="47" t="s">
        <v>432</v>
      </c>
      <c r="V3629" s="47">
        <v>1</v>
      </c>
      <c r="W3629" s="47">
        <v>1</v>
      </c>
      <c r="X3629" s="47">
        <v>1</v>
      </c>
      <c r="Y3629" s="47">
        <v>1</v>
      </c>
      <c r="Z3629" s="75">
        <v>44279.398564814823</v>
      </c>
      <c r="AA3629" s="6" t="s">
        <v>1221</v>
      </c>
      <c r="AB3629" s="47"/>
      <c r="AC3629" s="47" t="s">
        <v>15272</v>
      </c>
      <c r="AD3629" s="47" t="s">
        <v>15268</v>
      </c>
      <c r="AE3629" s="47"/>
      <c r="AF3629" s="6" t="s">
        <v>15275</v>
      </c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</row>
    <row r="3630" spans="1:43" s="1" customFormat="1" ht="15.75" x14ac:dyDescent="0.25">
      <c r="A3630" s="47">
        <v>3635</v>
      </c>
      <c r="B3630" s="47" t="s">
        <v>15276</v>
      </c>
      <c r="C3630" s="47"/>
      <c r="D3630" s="69" t="s">
        <v>15255</v>
      </c>
      <c r="E3630" s="47">
        <v>2020</v>
      </c>
      <c r="F3630" s="69" t="s">
        <v>15267</v>
      </c>
      <c r="G3630" s="69" t="s">
        <v>15256</v>
      </c>
      <c r="H3630" s="69" t="s">
        <v>15277</v>
      </c>
      <c r="I3630" s="70">
        <v>3.0685507394887659</v>
      </c>
      <c r="J3630" s="47" t="s">
        <v>430</v>
      </c>
      <c r="K3630" s="47">
        <v>8</v>
      </c>
      <c r="L3630" s="71"/>
      <c r="M3630" s="47">
        <v>75</v>
      </c>
      <c r="N3630" s="48">
        <f t="shared" si="343"/>
        <v>160</v>
      </c>
      <c r="O3630" s="48">
        <f t="shared" si="338"/>
        <v>490.96811831820253</v>
      </c>
      <c r="P3630" s="72">
        <f t="shared" si="339"/>
        <v>49.096811831820254</v>
      </c>
      <c r="Q3630" s="73">
        <f t="shared" si="340"/>
        <v>81.009739522503409</v>
      </c>
      <c r="R3630" s="48">
        <f t="shared" si="341"/>
        <v>621.07466967252617</v>
      </c>
      <c r="S3630" s="74">
        <f t="shared" si="342"/>
        <v>71</v>
      </c>
      <c r="T3630" s="6"/>
      <c r="U3630" s="47" t="s">
        <v>432</v>
      </c>
      <c r="V3630" s="47">
        <v>1</v>
      </c>
      <c r="W3630" s="47">
        <v>1</v>
      </c>
      <c r="X3630" s="47">
        <v>1</v>
      </c>
      <c r="Y3630" s="47">
        <v>1</v>
      </c>
      <c r="Z3630" s="75">
        <v>44279.400856481479</v>
      </c>
      <c r="AA3630" s="6" t="s">
        <v>1221</v>
      </c>
      <c r="AB3630" s="47"/>
      <c r="AC3630" s="47" t="s">
        <v>15271</v>
      </c>
      <c r="AD3630" s="47" t="s">
        <v>15278</v>
      </c>
      <c r="AE3630" s="47"/>
      <c r="AF3630" s="6" t="s">
        <v>15279</v>
      </c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</row>
    <row r="3631" spans="1:43" s="1" customFormat="1" ht="15.75" x14ac:dyDescent="0.25">
      <c r="A3631" s="47">
        <v>3636</v>
      </c>
      <c r="B3631" s="47" t="s">
        <v>15280</v>
      </c>
      <c r="C3631" s="47"/>
      <c r="D3631" s="69" t="s">
        <v>15255</v>
      </c>
      <c r="E3631" s="47">
        <v>2020</v>
      </c>
      <c r="F3631" s="69" t="s">
        <v>15267</v>
      </c>
      <c r="G3631" s="69" t="s">
        <v>15256</v>
      </c>
      <c r="H3631" s="69" t="s">
        <v>15277</v>
      </c>
      <c r="I3631" s="70">
        <v>465.84288831896242</v>
      </c>
      <c r="J3631" s="47" t="s">
        <v>430</v>
      </c>
      <c r="K3631" s="47">
        <v>8</v>
      </c>
      <c r="L3631" s="71"/>
      <c r="M3631" s="47">
        <v>75</v>
      </c>
      <c r="N3631" s="48">
        <f t="shared" si="343"/>
        <v>160</v>
      </c>
      <c r="O3631" s="48">
        <f t="shared" si="338"/>
        <v>74534.862131033995</v>
      </c>
      <c r="P3631" s="72">
        <f t="shared" si="339"/>
        <v>7453.4862131033997</v>
      </c>
      <c r="Q3631" s="73">
        <f t="shared" si="340"/>
        <v>12298.25225162061</v>
      </c>
      <c r="R3631" s="48">
        <f t="shared" si="341"/>
        <v>94286.600595758006</v>
      </c>
      <c r="S3631" s="74">
        <f t="shared" si="342"/>
        <v>71</v>
      </c>
      <c r="T3631" s="6"/>
      <c r="U3631" s="47" t="s">
        <v>432</v>
      </c>
      <c r="V3631" s="47">
        <v>1</v>
      </c>
      <c r="W3631" s="47">
        <v>1</v>
      </c>
      <c r="X3631" s="47">
        <v>1</v>
      </c>
      <c r="Y3631" s="47">
        <v>1</v>
      </c>
      <c r="Z3631" s="75">
        <v>44279.403020833342</v>
      </c>
      <c r="AA3631" s="6" t="s">
        <v>1221</v>
      </c>
      <c r="AB3631" s="47"/>
      <c r="AC3631" s="47" t="s">
        <v>15278</v>
      </c>
      <c r="AD3631" s="47" t="s">
        <v>15281</v>
      </c>
      <c r="AE3631" s="47"/>
      <c r="AF3631" s="6" t="s">
        <v>15282</v>
      </c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</row>
    <row r="3632" spans="1:43" s="1" customFormat="1" ht="15.75" x14ac:dyDescent="0.25">
      <c r="A3632" s="47">
        <v>3637</v>
      </c>
      <c r="B3632" s="47" t="s">
        <v>15283</v>
      </c>
      <c r="C3632" s="47"/>
      <c r="D3632" s="69" t="s">
        <v>15255</v>
      </c>
      <c r="E3632" s="47">
        <v>2020</v>
      </c>
      <c r="F3632" s="69" t="s">
        <v>15267</v>
      </c>
      <c r="G3632" s="69" t="s">
        <v>15256</v>
      </c>
      <c r="H3632" s="69" t="s">
        <v>15277</v>
      </c>
      <c r="I3632" s="70">
        <v>339.34254854231051</v>
      </c>
      <c r="J3632" s="47" t="s">
        <v>430</v>
      </c>
      <c r="K3632" s="47">
        <v>8</v>
      </c>
      <c r="L3632" s="71"/>
      <c r="M3632" s="47">
        <v>75</v>
      </c>
      <c r="N3632" s="48">
        <f t="shared" si="343"/>
        <v>160</v>
      </c>
      <c r="O3632" s="48">
        <f t="shared" si="338"/>
        <v>54294.807766769678</v>
      </c>
      <c r="P3632" s="72">
        <f t="shared" si="339"/>
        <v>5429.4807766769682</v>
      </c>
      <c r="Q3632" s="73">
        <f t="shared" si="340"/>
        <v>8958.6432815169956</v>
      </c>
      <c r="R3632" s="48">
        <f t="shared" si="341"/>
        <v>68682.931824963642</v>
      </c>
      <c r="S3632" s="74">
        <f t="shared" si="342"/>
        <v>71</v>
      </c>
      <c r="T3632" s="6"/>
      <c r="U3632" s="47" t="s">
        <v>432</v>
      </c>
      <c r="V3632" s="47">
        <v>1</v>
      </c>
      <c r="W3632" s="47">
        <v>1</v>
      </c>
      <c r="X3632" s="47">
        <v>1</v>
      </c>
      <c r="Y3632" s="47">
        <v>1</v>
      </c>
      <c r="Z3632" s="75">
        <v>44279.402870370381</v>
      </c>
      <c r="AA3632" s="6" t="s">
        <v>1221</v>
      </c>
      <c r="AB3632" s="47"/>
      <c r="AC3632" s="47" t="s">
        <v>15281</v>
      </c>
      <c r="AD3632" s="47" t="s">
        <v>15284</v>
      </c>
      <c r="AE3632" s="47"/>
      <c r="AF3632" s="6" t="s">
        <v>15285</v>
      </c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</row>
    <row r="3633" spans="1:43" s="1" customFormat="1" ht="15.75" x14ac:dyDescent="0.25">
      <c r="A3633" s="47">
        <v>3638</v>
      </c>
      <c r="B3633" s="47" t="s">
        <v>15286</v>
      </c>
      <c r="C3633" s="47"/>
      <c r="D3633" s="69" t="s">
        <v>15255</v>
      </c>
      <c r="E3633" s="47">
        <v>2020</v>
      </c>
      <c r="F3633" s="69" t="s">
        <v>15256</v>
      </c>
      <c r="G3633" s="69" t="s">
        <v>15277</v>
      </c>
      <c r="H3633" s="69" t="s">
        <v>15287</v>
      </c>
      <c r="I3633" s="70">
        <v>3.421870425530821</v>
      </c>
      <c r="J3633" s="47" t="s">
        <v>430</v>
      </c>
      <c r="K3633" s="47">
        <v>8</v>
      </c>
      <c r="L3633" s="71"/>
      <c r="M3633" s="47">
        <v>75</v>
      </c>
      <c r="N3633" s="48">
        <f t="shared" si="343"/>
        <v>160</v>
      </c>
      <c r="O3633" s="48">
        <f t="shared" si="338"/>
        <v>547.49926808493137</v>
      </c>
      <c r="P3633" s="72">
        <f t="shared" si="339"/>
        <v>54.749926808493143</v>
      </c>
      <c r="Q3633" s="73">
        <f t="shared" si="340"/>
        <v>90.337379234013667</v>
      </c>
      <c r="R3633" s="48">
        <f t="shared" si="341"/>
        <v>692.5865741274381</v>
      </c>
      <c r="S3633" s="74">
        <f t="shared" si="342"/>
        <v>71</v>
      </c>
      <c r="T3633" s="6"/>
      <c r="U3633" s="47" t="s">
        <v>432</v>
      </c>
      <c r="V3633" s="47">
        <v>1</v>
      </c>
      <c r="W3633" s="47">
        <v>1</v>
      </c>
      <c r="X3633" s="47">
        <v>1</v>
      </c>
      <c r="Y3633" s="47">
        <v>1</v>
      </c>
      <c r="Z3633" s="75">
        <v>44279.404074074067</v>
      </c>
      <c r="AA3633" s="6" t="s">
        <v>1221</v>
      </c>
      <c r="AB3633" s="47"/>
      <c r="AC3633" s="47" t="s">
        <v>15284</v>
      </c>
      <c r="AD3633" s="47" t="s">
        <v>15288</v>
      </c>
      <c r="AE3633" s="47"/>
      <c r="AF3633" s="6" t="s">
        <v>15289</v>
      </c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</row>
    <row r="3634" spans="1:43" s="1" customFormat="1" ht="15.75" x14ac:dyDescent="0.25">
      <c r="A3634" s="47">
        <v>3639</v>
      </c>
      <c r="B3634" s="47" t="s">
        <v>15290</v>
      </c>
      <c r="C3634" s="47"/>
      <c r="D3634" s="69" t="s">
        <v>15255</v>
      </c>
      <c r="E3634" s="47">
        <v>2020</v>
      </c>
      <c r="F3634" s="69" t="s">
        <v>15256</v>
      </c>
      <c r="G3634" s="69" t="s">
        <v>15277</v>
      </c>
      <c r="H3634" s="69" t="s">
        <v>15287</v>
      </c>
      <c r="I3634" s="70">
        <v>2.654976884114447</v>
      </c>
      <c r="J3634" s="47" t="s">
        <v>430</v>
      </c>
      <c r="K3634" s="47">
        <v>8</v>
      </c>
      <c r="L3634" s="71"/>
      <c r="M3634" s="47">
        <v>75</v>
      </c>
      <c r="N3634" s="48">
        <f t="shared" si="343"/>
        <v>160</v>
      </c>
      <c r="O3634" s="48">
        <f t="shared" si="338"/>
        <v>424.79630145831152</v>
      </c>
      <c r="P3634" s="72">
        <f t="shared" si="339"/>
        <v>42.479630145831152</v>
      </c>
      <c r="Q3634" s="73">
        <f t="shared" si="340"/>
        <v>70.091389740621395</v>
      </c>
      <c r="R3634" s="48">
        <f t="shared" si="341"/>
        <v>537.36732134476404</v>
      </c>
      <c r="S3634" s="74">
        <f t="shared" si="342"/>
        <v>71</v>
      </c>
      <c r="T3634" s="6"/>
      <c r="U3634" s="47" t="s">
        <v>432</v>
      </c>
      <c r="V3634" s="47">
        <v>1</v>
      </c>
      <c r="W3634" s="47">
        <v>1</v>
      </c>
      <c r="X3634" s="47">
        <v>1</v>
      </c>
      <c r="Y3634" s="47">
        <v>1</v>
      </c>
      <c r="Z3634" s="75">
        <v>44279.404108796298</v>
      </c>
      <c r="AA3634" s="6" t="s">
        <v>1221</v>
      </c>
      <c r="AB3634" s="47"/>
      <c r="AC3634" s="47"/>
      <c r="AD3634" s="47" t="s">
        <v>15291</v>
      </c>
      <c r="AE3634" s="47"/>
      <c r="AF3634" s="6" t="s">
        <v>15292</v>
      </c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</row>
    <row r="3635" spans="1:43" s="1" customFormat="1" ht="15.75" x14ac:dyDescent="0.25">
      <c r="A3635" s="47">
        <v>3640</v>
      </c>
      <c r="B3635" s="47" t="s">
        <v>15293</v>
      </c>
      <c r="C3635" s="47"/>
      <c r="D3635" s="69" t="s">
        <v>15255</v>
      </c>
      <c r="E3635" s="47">
        <v>2020</v>
      </c>
      <c r="F3635" s="69" t="s">
        <v>15277</v>
      </c>
      <c r="G3635" s="69" t="s">
        <v>15267</v>
      </c>
      <c r="H3635" s="69" t="s">
        <v>15256</v>
      </c>
      <c r="I3635" s="70">
        <v>3.3595530722387599</v>
      </c>
      <c r="J3635" s="47" t="s">
        <v>430</v>
      </c>
      <c r="K3635" s="47">
        <v>8</v>
      </c>
      <c r="L3635" s="71"/>
      <c r="M3635" s="47">
        <v>75</v>
      </c>
      <c r="N3635" s="48">
        <f t="shared" si="343"/>
        <v>160</v>
      </c>
      <c r="O3635" s="48">
        <f t="shared" si="338"/>
        <v>537.52849155820161</v>
      </c>
      <c r="P3635" s="72">
        <f t="shared" si="339"/>
        <v>53.752849155820165</v>
      </c>
      <c r="Q3635" s="73">
        <f t="shared" si="340"/>
        <v>88.692201107103259</v>
      </c>
      <c r="R3635" s="48">
        <f t="shared" si="341"/>
        <v>679.97354182112508</v>
      </c>
      <c r="S3635" s="74">
        <f t="shared" si="342"/>
        <v>71</v>
      </c>
      <c r="T3635" s="6"/>
      <c r="U3635" s="47" t="s">
        <v>432</v>
      </c>
      <c r="V3635" s="47">
        <v>1</v>
      </c>
      <c r="W3635" s="47">
        <v>1</v>
      </c>
      <c r="X3635" s="47">
        <v>1</v>
      </c>
      <c r="Y3635" s="47">
        <v>1</v>
      </c>
      <c r="Z3635" s="75">
        <v>44279.404178240751</v>
      </c>
      <c r="AA3635" s="6" t="s">
        <v>1221</v>
      </c>
      <c r="AB3635" s="47"/>
      <c r="AC3635" s="47" t="s">
        <v>15288</v>
      </c>
      <c r="AD3635" s="47" t="s">
        <v>15294</v>
      </c>
      <c r="AE3635" s="47"/>
      <c r="AF3635" s="6" t="s">
        <v>15295</v>
      </c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</row>
    <row r="3636" spans="1:43" s="1" customFormat="1" ht="15.75" x14ac:dyDescent="0.25">
      <c r="A3636" s="47">
        <v>3641</v>
      </c>
      <c r="B3636" s="47" t="s">
        <v>15296</v>
      </c>
      <c r="C3636" s="47"/>
      <c r="D3636" s="69" t="s">
        <v>15255</v>
      </c>
      <c r="E3636" s="47">
        <v>2020</v>
      </c>
      <c r="F3636" s="69" t="s">
        <v>15256</v>
      </c>
      <c r="G3636" s="69" t="s">
        <v>15287</v>
      </c>
      <c r="H3636" s="69" t="s">
        <v>15297</v>
      </c>
      <c r="I3636" s="70">
        <v>2.667364156654652</v>
      </c>
      <c r="J3636" s="47" t="s">
        <v>430</v>
      </c>
      <c r="K3636" s="47">
        <v>8</v>
      </c>
      <c r="L3636" s="71"/>
      <c r="M3636" s="47">
        <v>75</v>
      </c>
      <c r="N3636" s="48">
        <f t="shared" si="343"/>
        <v>160</v>
      </c>
      <c r="O3636" s="48">
        <f t="shared" si="338"/>
        <v>426.77826506474435</v>
      </c>
      <c r="P3636" s="72">
        <f t="shared" si="339"/>
        <v>42.677826506474439</v>
      </c>
      <c r="Q3636" s="73">
        <f t="shared" si="340"/>
        <v>70.418413735682819</v>
      </c>
      <c r="R3636" s="48">
        <f t="shared" si="341"/>
        <v>539.8745053069016</v>
      </c>
      <c r="S3636" s="74">
        <f t="shared" si="342"/>
        <v>71</v>
      </c>
      <c r="T3636" s="6"/>
      <c r="U3636" s="47" t="s">
        <v>432</v>
      </c>
      <c r="V3636" s="47">
        <v>1</v>
      </c>
      <c r="W3636" s="47">
        <v>1</v>
      </c>
      <c r="X3636" s="47">
        <v>1</v>
      </c>
      <c r="Y3636" s="47">
        <v>1</v>
      </c>
      <c r="Z3636" s="75">
        <v>44279.404560185183</v>
      </c>
      <c r="AA3636" s="6" t="s">
        <v>1221</v>
      </c>
      <c r="AB3636" s="47"/>
      <c r="AC3636" s="47" t="s">
        <v>15298</v>
      </c>
      <c r="AD3636" s="47" t="s">
        <v>15299</v>
      </c>
      <c r="AE3636" s="47"/>
      <c r="AF3636" s="6" t="s">
        <v>15300</v>
      </c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</row>
    <row r="3637" spans="1:43" s="1" customFormat="1" ht="15.75" x14ac:dyDescent="0.25">
      <c r="A3637" s="47">
        <v>3642</v>
      </c>
      <c r="B3637" s="47" t="s">
        <v>15301</v>
      </c>
      <c r="C3637" s="47"/>
      <c r="D3637" s="69" t="s">
        <v>15255</v>
      </c>
      <c r="E3637" s="47">
        <v>2020</v>
      </c>
      <c r="F3637" s="69" t="s">
        <v>15256</v>
      </c>
      <c r="G3637" s="69" t="s">
        <v>15277</v>
      </c>
      <c r="H3637" s="69" t="s">
        <v>15287</v>
      </c>
      <c r="I3637" s="70">
        <v>2.9641241305008421</v>
      </c>
      <c r="J3637" s="47" t="s">
        <v>430</v>
      </c>
      <c r="K3637" s="47">
        <v>8</v>
      </c>
      <c r="L3637" s="71"/>
      <c r="M3637" s="47">
        <v>75</v>
      </c>
      <c r="N3637" s="48">
        <f t="shared" si="343"/>
        <v>160</v>
      </c>
      <c r="O3637" s="48">
        <f t="shared" si="338"/>
        <v>474.25986088013474</v>
      </c>
      <c r="P3637" s="72">
        <f t="shared" si="339"/>
        <v>47.425986088013474</v>
      </c>
      <c r="Q3637" s="73">
        <f t="shared" si="340"/>
        <v>78.252877045222235</v>
      </c>
      <c r="R3637" s="48">
        <f t="shared" si="341"/>
        <v>599.93872401337046</v>
      </c>
      <c r="S3637" s="74">
        <f t="shared" si="342"/>
        <v>71</v>
      </c>
      <c r="T3637" s="6"/>
      <c r="U3637" s="47" t="s">
        <v>432</v>
      </c>
      <c r="V3637" s="47">
        <v>1</v>
      </c>
      <c r="W3637" s="47">
        <v>1</v>
      </c>
      <c r="X3637" s="47">
        <v>1</v>
      </c>
      <c r="Y3637" s="47">
        <v>1</v>
      </c>
      <c r="Z3637" s="75">
        <v>44279.404594907413</v>
      </c>
      <c r="AA3637" s="6" t="s">
        <v>1221</v>
      </c>
      <c r="AB3637" s="47"/>
      <c r="AC3637" s="47" t="s">
        <v>15299</v>
      </c>
      <c r="AD3637" s="47" t="s">
        <v>15302</v>
      </c>
      <c r="AE3637" s="47"/>
      <c r="AF3637" s="6" t="s">
        <v>15303</v>
      </c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</row>
    <row r="3638" spans="1:43" s="1" customFormat="1" ht="15.75" x14ac:dyDescent="0.25">
      <c r="A3638" s="47">
        <v>3643</v>
      </c>
      <c r="B3638" s="47" t="s">
        <v>15304</v>
      </c>
      <c r="C3638" s="47"/>
      <c r="D3638" s="69" t="s">
        <v>15255</v>
      </c>
      <c r="E3638" s="47">
        <v>2020</v>
      </c>
      <c r="F3638" s="69" t="s">
        <v>15256</v>
      </c>
      <c r="G3638" s="69" t="s">
        <v>15277</v>
      </c>
      <c r="H3638" s="69" t="s">
        <v>15287</v>
      </c>
      <c r="I3638" s="70">
        <v>332.38664768499058</v>
      </c>
      <c r="J3638" s="47" t="s">
        <v>430</v>
      </c>
      <c r="K3638" s="47">
        <v>8</v>
      </c>
      <c r="L3638" s="71"/>
      <c r="M3638" s="47">
        <v>75</v>
      </c>
      <c r="N3638" s="48">
        <f t="shared" si="343"/>
        <v>160</v>
      </c>
      <c r="O3638" s="48">
        <f t="shared" si="338"/>
        <v>53181.863629598491</v>
      </c>
      <c r="P3638" s="72">
        <f t="shared" si="339"/>
        <v>5318.1863629598492</v>
      </c>
      <c r="Q3638" s="73">
        <f t="shared" si="340"/>
        <v>8775.0074988837514</v>
      </c>
      <c r="R3638" s="48">
        <f t="shared" si="341"/>
        <v>67275.057491442101</v>
      </c>
      <c r="S3638" s="74">
        <f t="shared" si="342"/>
        <v>71</v>
      </c>
      <c r="T3638" s="6"/>
      <c r="U3638" s="47" t="s">
        <v>432</v>
      </c>
      <c r="V3638" s="47">
        <v>1</v>
      </c>
      <c r="W3638" s="47">
        <v>1</v>
      </c>
      <c r="X3638" s="47">
        <v>1</v>
      </c>
      <c r="Y3638" s="47">
        <v>1</v>
      </c>
      <c r="Z3638" s="75">
        <v>44279.405104166668</v>
      </c>
      <c r="AA3638" s="6" t="s">
        <v>1221</v>
      </c>
      <c r="AB3638" s="47"/>
      <c r="AC3638" s="47" t="s">
        <v>15302</v>
      </c>
      <c r="AD3638" s="47" t="s">
        <v>15291</v>
      </c>
      <c r="AE3638" s="47"/>
      <c r="AF3638" s="6" t="s">
        <v>15305</v>
      </c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</row>
    <row r="3639" spans="1:43" s="1" customFormat="1" ht="15.75" x14ac:dyDescent="0.25">
      <c r="A3639" s="47">
        <v>3644</v>
      </c>
      <c r="B3639" s="47" t="s">
        <v>15306</v>
      </c>
      <c r="C3639" s="47"/>
      <c r="D3639" s="69" t="s">
        <v>15255</v>
      </c>
      <c r="E3639" s="47">
        <v>2020</v>
      </c>
      <c r="F3639" s="69" t="s">
        <v>15256</v>
      </c>
      <c r="G3639" s="69" t="s">
        <v>15287</v>
      </c>
      <c r="H3639" s="69" t="s">
        <v>15297</v>
      </c>
      <c r="I3639" s="70">
        <v>5.6541351947462184</v>
      </c>
      <c r="J3639" s="47" t="s">
        <v>430</v>
      </c>
      <c r="K3639" s="47">
        <v>8</v>
      </c>
      <c r="L3639" s="71"/>
      <c r="M3639" s="47">
        <v>75</v>
      </c>
      <c r="N3639" s="48">
        <f t="shared" si="343"/>
        <v>160</v>
      </c>
      <c r="O3639" s="48">
        <f t="shared" si="338"/>
        <v>904.66163115939491</v>
      </c>
      <c r="P3639" s="72">
        <f t="shared" si="339"/>
        <v>90.466163115939494</v>
      </c>
      <c r="Q3639" s="73">
        <f t="shared" si="340"/>
        <v>149.26916914130015</v>
      </c>
      <c r="R3639" s="48">
        <f t="shared" si="341"/>
        <v>1144.3969634166347</v>
      </c>
      <c r="S3639" s="74">
        <f t="shared" si="342"/>
        <v>71</v>
      </c>
      <c r="T3639" s="6"/>
      <c r="U3639" s="47" t="s">
        <v>432</v>
      </c>
      <c r="V3639" s="47">
        <v>1</v>
      </c>
      <c r="W3639" s="47">
        <v>1</v>
      </c>
      <c r="X3639" s="47">
        <v>1</v>
      </c>
      <c r="Y3639" s="47">
        <v>1</v>
      </c>
      <c r="Z3639" s="75">
        <v>44279.405590277784</v>
      </c>
      <c r="AA3639" s="6" t="s">
        <v>1221</v>
      </c>
      <c r="AB3639" s="47"/>
      <c r="AC3639" s="47" t="s">
        <v>15307</v>
      </c>
      <c r="AD3639" s="47" t="s">
        <v>15308</v>
      </c>
      <c r="AE3639" s="47"/>
      <c r="AF3639" s="6" t="s">
        <v>15309</v>
      </c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</row>
    <row r="3640" spans="1:43" s="1" customFormat="1" ht="15.75" x14ac:dyDescent="0.25">
      <c r="A3640" s="47">
        <v>3645</v>
      </c>
      <c r="B3640" s="47" t="s">
        <v>15310</v>
      </c>
      <c r="C3640" s="47"/>
      <c r="D3640" s="69" t="s">
        <v>15255</v>
      </c>
      <c r="E3640" s="47">
        <v>2020</v>
      </c>
      <c r="F3640" s="69" t="s">
        <v>15256</v>
      </c>
      <c r="G3640" s="69" t="s">
        <v>15287</v>
      </c>
      <c r="H3640" s="69" t="s">
        <v>15297</v>
      </c>
      <c r="I3640" s="70">
        <v>457.12396107692501</v>
      </c>
      <c r="J3640" s="47" t="s">
        <v>430</v>
      </c>
      <c r="K3640" s="47">
        <v>8</v>
      </c>
      <c r="L3640" s="71"/>
      <c r="M3640" s="47">
        <v>75</v>
      </c>
      <c r="N3640" s="48">
        <f t="shared" si="343"/>
        <v>160</v>
      </c>
      <c r="O3640" s="48">
        <f t="shared" si="338"/>
        <v>73139.833772308004</v>
      </c>
      <c r="P3640" s="72">
        <f t="shared" si="339"/>
        <v>7313.9833772308011</v>
      </c>
      <c r="Q3640" s="73">
        <f t="shared" si="340"/>
        <v>12068.072572430821</v>
      </c>
      <c r="R3640" s="48">
        <f t="shared" si="341"/>
        <v>92521.889721969637</v>
      </c>
      <c r="S3640" s="74">
        <f t="shared" si="342"/>
        <v>71</v>
      </c>
      <c r="T3640" s="6"/>
      <c r="U3640" s="47" t="s">
        <v>432</v>
      </c>
      <c r="V3640" s="47">
        <v>1</v>
      </c>
      <c r="W3640" s="47">
        <v>1</v>
      </c>
      <c r="X3640" s="47">
        <v>1</v>
      </c>
      <c r="Y3640" s="47">
        <v>1</v>
      </c>
      <c r="Z3640" s="75">
        <v>44279.406122685177</v>
      </c>
      <c r="AA3640" s="6" t="s">
        <v>1221</v>
      </c>
      <c r="AB3640" s="47"/>
      <c r="AC3640" s="47" t="s">
        <v>15308</v>
      </c>
      <c r="AD3640" s="47" t="s">
        <v>15298</v>
      </c>
      <c r="AE3640" s="47"/>
      <c r="AF3640" s="6" t="s">
        <v>15311</v>
      </c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</row>
    <row r="3641" spans="1:43" s="1" customFormat="1" ht="15.75" x14ac:dyDescent="0.25">
      <c r="A3641" s="47">
        <v>3646</v>
      </c>
      <c r="B3641" s="47" t="s">
        <v>15312</v>
      </c>
      <c r="C3641" s="47"/>
      <c r="D3641" s="69" t="s">
        <v>15255</v>
      </c>
      <c r="E3641" s="47">
        <v>2020</v>
      </c>
      <c r="F3641" s="69" t="s">
        <v>15256</v>
      </c>
      <c r="G3641" s="69" t="s">
        <v>15297</v>
      </c>
      <c r="H3641" s="69" t="s">
        <v>15313</v>
      </c>
      <c r="I3641" s="70">
        <v>263.08994634637992</v>
      </c>
      <c r="J3641" s="47" t="s">
        <v>430</v>
      </c>
      <c r="K3641" s="47">
        <v>16</v>
      </c>
      <c r="L3641" s="71"/>
      <c r="M3641" s="47">
        <v>75</v>
      </c>
      <c r="N3641" s="48">
        <f t="shared" si="343"/>
        <v>275</v>
      </c>
      <c r="O3641" s="48">
        <f t="shared" si="338"/>
        <v>72349.735245254473</v>
      </c>
      <c r="P3641" s="72">
        <f t="shared" si="339"/>
        <v>7234.9735245254478</v>
      </c>
      <c r="Q3641" s="73">
        <f t="shared" si="340"/>
        <v>11937.706315466987</v>
      </c>
      <c r="R3641" s="48">
        <f t="shared" si="341"/>
        <v>91522.415085246903</v>
      </c>
      <c r="S3641" s="74">
        <f t="shared" si="342"/>
        <v>71</v>
      </c>
      <c r="T3641" s="6"/>
      <c r="U3641" s="47" t="s">
        <v>432</v>
      </c>
      <c r="V3641" s="47">
        <v>1</v>
      </c>
      <c r="W3641" s="47">
        <v>1</v>
      </c>
      <c r="X3641" s="47">
        <v>1</v>
      </c>
      <c r="Y3641" s="47">
        <v>1</v>
      </c>
      <c r="Z3641" s="75">
        <v>44279.411111111112</v>
      </c>
      <c r="AA3641" s="6" t="s">
        <v>1221</v>
      </c>
      <c r="AB3641" s="47"/>
      <c r="AC3641" s="47" t="s">
        <v>15314</v>
      </c>
      <c r="AD3641" s="47" t="s">
        <v>15307</v>
      </c>
      <c r="AE3641" s="47"/>
      <c r="AF3641" s="6" t="s">
        <v>15315</v>
      </c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</row>
    <row r="3642" spans="1:43" s="1" customFormat="1" ht="15.75" x14ac:dyDescent="0.25">
      <c r="A3642" s="47">
        <v>3647</v>
      </c>
      <c r="B3642" s="47" t="s">
        <v>15316</v>
      </c>
      <c r="C3642" s="47"/>
      <c r="D3642" s="69" t="s">
        <v>15255</v>
      </c>
      <c r="E3642" s="47">
        <v>2020</v>
      </c>
      <c r="F3642" s="69" t="s">
        <v>15256</v>
      </c>
      <c r="G3642" s="69" t="s">
        <v>15297</v>
      </c>
      <c r="H3642" s="69" t="s">
        <v>15313</v>
      </c>
      <c r="I3642" s="70">
        <v>2.646598497981504</v>
      </c>
      <c r="J3642" s="47" t="s">
        <v>430</v>
      </c>
      <c r="K3642" s="47">
        <v>16</v>
      </c>
      <c r="L3642" s="71"/>
      <c r="M3642" s="47">
        <v>75</v>
      </c>
      <c r="N3642" s="48">
        <f t="shared" si="343"/>
        <v>275</v>
      </c>
      <c r="O3642" s="48">
        <f t="shared" si="338"/>
        <v>727.81458694491357</v>
      </c>
      <c r="P3642" s="72">
        <f t="shared" si="339"/>
        <v>72.781458694491363</v>
      </c>
      <c r="Q3642" s="73">
        <f t="shared" si="340"/>
        <v>120.08940684591073</v>
      </c>
      <c r="R3642" s="48">
        <f t="shared" si="341"/>
        <v>920.68545248531564</v>
      </c>
      <c r="S3642" s="74">
        <f t="shared" si="342"/>
        <v>71</v>
      </c>
      <c r="T3642" s="6"/>
      <c r="U3642" s="47" t="s">
        <v>432</v>
      </c>
      <c r="V3642" s="47">
        <v>1</v>
      </c>
      <c r="W3642" s="47">
        <v>1</v>
      </c>
      <c r="X3642" s="47">
        <v>1</v>
      </c>
      <c r="Y3642" s="47">
        <v>1</v>
      </c>
      <c r="Z3642" s="75">
        <v>44279.411249999997</v>
      </c>
      <c r="AA3642" s="6" t="s">
        <v>1221</v>
      </c>
      <c r="AB3642" s="47"/>
      <c r="AC3642" s="47" t="s">
        <v>15314</v>
      </c>
      <c r="AD3642" s="47" t="s">
        <v>15317</v>
      </c>
      <c r="AE3642" s="47"/>
      <c r="AF3642" s="6" t="s">
        <v>15318</v>
      </c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</row>
    <row r="3643" spans="1:43" s="1" customFormat="1" ht="15.75" x14ac:dyDescent="0.25">
      <c r="A3643" s="47">
        <v>3648</v>
      </c>
      <c r="B3643" s="47" t="s">
        <v>15319</v>
      </c>
      <c r="C3643" s="47"/>
      <c r="D3643" s="69" t="s">
        <v>15255</v>
      </c>
      <c r="E3643" s="47">
        <v>2020</v>
      </c>
      <c r="F3643" s="69" t="s">
        <v>15256</v>
      </c>
      <c r="G3643" s="69" t="s">
        <v>15313</v>
      </c>
      <c r="H3643" s="69" t="s">
        <v>562</v>
      </c>
      <c r="I3643" s="70">
        <v>3.6253472013485979</v>
      </c>
      <c r="J3643" s="47" t="s">
        <v>430</v>
      </c>
      <c r="K3643" s="47">
        <v>16</v>
      </c>
      <c r="L3643" s="71"/>
      <c r="M3643" s="47">
        <v>75</v>
      </c>
      <c r="N3643" s="48">
        <f t="shared" si="343"/>
        <v>275</v>
      </c>
      <c r="O3643" s="48">
        <f t="shared" si="338"/>
        <v>996.97048037086438</v>
      </c>
      <c r="P3643" s="72">
        <f t="shared" si="339"/>
        <v>99.697048037086446</v>
      </c>
      <c r="Q3643" s="73">
        <f t="shared" si="340"/>
        <v>164.50012926119263</v>
      </c>
      <c r="R3643" s="48">
        <f t="shared" si="341"/>
        <v>1261.1676576691434</v>
      </c>
      <c r="S3643" s="74">
        <f t="shared" si="342"/>
        <v>71</v>
      </c>
      <c r="T3643" s="6"/>
      <c r="U3643" s="47" t="s">
        <v>432</v>
      </c>
      <c r="V3643" s="47">
        <v>1</v>
      </c>
      <c r="W3643" s="47">
        <v>1</v>
      </c>
      <c r="X3643" s="47">
        <v>1</v>
      </c>
      <c r="Y3643" s="47">
        <v>1</v>
      </c>
      <c r="Z3643" s="75">
        <v>44279.41133101852</v>
      </c>
      <c r="AA3643" s="6" t="s">
        <v>1221</v>
      </c>
      <c r="AB3643" s="47"/>
      <c r="AC3643" s="47" t="s">
        <v>15317</v>
      </c>
      <c r="AD3643" s="47" t="s">
        <v>15320</v>
      </c>
      <c r="AE3643" s="47"/>
      <c r="AF3643" s="6" t="s">
        <v>15321</v>
      </c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</row>
    <row r="3644" spans="1:43" s="1" customFormat="1" ht="15.75" x14ac:dyDescent="0.25">
      <c r="A3644" s="47">
        <v>3649</v>
      </c>
      <c r="B3644" s="47" t="s">
        <v>15322</v>
      </c>
      <c r="C3644" s="47"/>
      <c r="D3644" s="69" t="s">
        <v>15255</v>
      </c>
      <c r="E3644" s="47">
        <v>2020</v>
      </c>
      <c r="F3644" s="69" t="s">
        <v>15313</v>
      </c>
      <c r="G3644" s="69" t="s">
        <v>15267</v>
      </c>
      <c r="H3644" s="69" t="s">
        <v>15256</v>
      </c>
      <c r="I3644" s="70">
        <v>2.357397313179479</v>
      </c>
      <c r="J3644" s="47" t="s">
        <v>430</v>
      </c>
      <c r="K3644" s="47">
        <v>12</v>
      </c>
      <c r="L3644" s="71"/>
      <c r="M3644" s="47">
        <v>75</v>
      </c>
      <c r="N3644" s="48">
        <f t="shared" si="343"/>
        <v>200</v>
      </c>
      <c r="O3644" s="48">
        <f t="shared" si="338"/>
        <v>471.4794626358958</v>
      </c>
      <c r="P3644" s="72">
        <f t="shared" si="339"/>
        <v>47.147946263589581</v>
      </c>
      <c r="Q3644" s="73">
        <f t="shared" si="340"/>
        <v>77.794111334922817</v>
      </c>
      <c r="R3644" s="48">
        <f t="shared" si="341"/>
        <v>596.42152023440826</v>
      </c>
      <c r="S3644" s="74">
        <f t="shared" si="342"/>
        <v>71</v>
      </c>
      <c r="T3644" s="6"/>
      <c r="U3644" s="47" t="s">
        <v>432</v>
      </c>
      <c r="V3644" s="47">
        <v>1</v>
      </c>
      <c r="W3644" s="47">
        <v>1</v>
      </c>
      <c r="X3644" s="47">
        <v>1</v>
      </c>
      <c r="Y3644" s="47">
        <v>1</v>
      </c>
      <c r="Z3644" s="75">
        <v>44279.411585648159</v>
      </c>
      <c r="AA3644" s="6" t="s">
        <v>1221</v>
      </c>
      <c r="AB3644" s="47"/>
      <c r="AC3644" s="47" t="s">
        <v>15317</v>
      </c>
      <c r="AD3644" s="47" t="s">
        <v>15323</v>
      </c>
      <c r="AE3644" s="47"/>
      <c r="AF3644" s="6" t="s">
        <v>15324</v>
      </c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</row>
    <row r="3645" spans="1:43" s="1" customFormat="1" ht="15.75" x14ac:dyDescent="0.25">
      <c r="A3645" s="47">
        <v>3650</v>
      </c>
      <c r="B3645" s="47" t="s">
        <v>15325</v>
      </c>
      <c r="C3645" s="47"/>
      <c r="D3645" s="69" t="s">
        <v>15255</v>
      </c>
      <c r="E3645" s="47">
        <v>2020</v>
      </c>
      <c r="F3645" s="69" t="s">
        <v>15256</v>
      </c>
      <c r="G3645" s="69" t="s">
        <v>15313</v>
      </c>
      <c r="H3645" s="69" t="s">
        <v>562</v>
      </c>
      <c r="I3645" s="70">
        <v>251.5937199489338</v>
      </c>
      <c r="J3645" s="47" t="s">
        <v>430</v>
      </c>
      <c r="K3645" s="47">
        <v>16</v>
      </c>
      <c r="L3645" s="71"/>
      <c r="M3645" s="47">
        <v>75</v>
      </c>
      <c r="N3645" s="48">
        <f t="shared" si="343"/>
        <v>275</v>
      </c>
      <c r="O3645" s="48">
        <f t="shared" si="338"/>
        <v>69188.272985956792</v>
      </c>
      <c r="P3645" s="72">
        <f t="shared" si="339"/>
        <v>6918.8272985956792</v>
      </c>
      <c r="Q3645" s="73">
        <f t="shared" si="340"/>
        <v>11416.065042682869</v>
      </c>
      <c r="R3645" s="48">
        <f t="shared" si="341"/>
        <v>87523.165327235329</v>
      </c>
      <c r="S3645" s="74">
        <f t="shared" si="342"/>
        <v>71</v>
      </c>
      <c r="T3645" s="6"/>
      <c r="U3645" s="47" t="s">
        <v>432</v>
      </c>
      <c r="V3645" s="47">
        <v>1</v>
      </c>
      <c r="W3645" s="47">
        <v>1</v>
      </c>
      <c r="X3645" s="47">
        <v>1</v>
      </c>
      <c r="Y3645" s="47">
        <v>1</v>
      </c>
      <c r="Z3645" s="75">
        <v>44279.412523148138</v>
      </c>
      <c r="AA3645" s="6" t="s">
        <v>1221</v>
      </c>
      <c r="AB3645" s="47"/>
      <c r="AC3645" s="47" t="s">
        <v>15326</v>
      </c>
      <c r="AD3645" s="47" t="s">
        <v>15320</v>
      </c>
      <c r="AE3645" s="47"/>
      <c r="AF3645" s="6" t="s">
        <v>15327</v>
      </c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</row>
    <row r="3646" spans="1:43" s="1" customFormat="1" ht="15.75" x14ac:dyDescent="0.25">
      <c r="A3646" s="47">
        <v>3651</v>
      </c>
      <c r="B3646" s="47" t="s">
        <v>15328</v>
      </c>
      <c r="C3646" s="47"/>
      <c r="D3646" s="69" t="s">
        <v>15255</v>
      </c>
      <c r="E3646" s="47">
        <v>2020</v>
      </c>
      <c r="F3646" s="69" t="s">
        <v>15256</v>
      </c>
      <c r="G3646" s="69" t="s">
        <v>15313</v>
      </c>
      <c r="H3646" s="69" t="s">
        <v>562</v>
      </c>
      <c r="I3646" s="70">
        <v>5.475361734274915</v>
      </c>
      <c r="J3646" s="47" t="s">
        <v>430</v>
      </c>
      <c r="K3646" s="47">
        <v>8</v>
      </c>
      <c r="L3646" s="71"/>
      <c r="M3646" s="47">
        <v>75</v>
      </c>
      <c r="N3646" s="48">
        <f t="shared" si="343"/>
        <v>160</v>
      </c>
      <c r="O3646" s="48">
        <f t="shared" si="338"/>
        <v>876.05787748398643</v>
      </c>
      <c r="P3646" s="72">
        <f t="shared" si="339"/>
        <v>87.605787748398654</v>
      </c>
      <c r="Q3646" s="73">
        <f t="shared" si="340"/>
        <v>144.54954978485776</v>
      </c>
      <c r="R3646" s="48">
        <f t="shared" si="341"/>
        <v>1108.2132150172429</v>
      </c>
      <c r="S3646" s="74">
        <f t="shared" si="342"/>
        <v>71</v>
      </c>
      <c r="T3646" s="6"/>
      <c r="U3646" s="47" t="s">
        <v>432</v>
      </c>
      <c r="V3646" s="47">
        <v>1</v>
      </c>
      <c r="W3646" s="47">
        <v>1</v>
      </c>
      <c r="X3646" s="47">
        <v>1</v>
      </c>
      <c r="Y3646" s="47">
        <v>1</v>
      </c>
      <c r="Z3646" s="75">
        <v>44279.412627314807</v>
      </c>
      <c r="AA3646" s="6" t="s">
        <v>1221</v>
      </c>
      <c r="AB3646" s="47"/>
      <c r="AC3646" s="47" t="s">
        <v>15326</v>
      </c>
      <c r="AD3646" s="47" t="s">
        <v>15329</v>
      </c>
      <c r="AE3646" s="47"/>
      <c r="AF3646" s="6" t="s">
        <v>15330</v>
      </c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</row>
    <row r="3647" spans="1:43" s="1" customFormat="1" ht="15.75" x14ac:dyDescent="0.25">
      <c r="A3647" s="47">
        <v>3652</v>
      </c>
      <c r="B3647" s="47" t="s">
        <v>15331</v>
      </c>
      <c r="C3647" s="47"/>
      <c r="D3647" s="69" t="s">
        <v>15255</v>
      </c>
      <c r="E3647" s="47">
        <v>2020</v>
      </c>
      <c r="F3647" s="69" t="s">
        <v>15256</v>
      </c>
      <c r="G3647" s="69" t="s">
        <v>15313</v>
      </c>
      <c r="H3647" s="69" t="s">
        <v>562</v>
      </c>
      <c r="I3647" s="70">
        <v>62.955985427111557</v>
      </c>
      <c r="J3647" s="47" t="s">
        <v>430</v>
      </c>
      <c r="K3647" s="47">
        <v>8</v>
      </c>
      <c r="L3647" s="71"/>
      <c r="M3647" s="47">
        <v>75</v>
      </c>
      <c r="N3647" s="48">
        <f t="shared" si="343"/>
        <v>160</v>
      </c>
      <c r="O3647" s="48">
        <f t="shared" si="338"/>
        <v>10072.957668337849</v>
      </c>
      <c r="P3647" s="72">
        <f t="shared" si="339"/>
        <v>1007.2957668337849</v>
      </c>
      <c r="Q3647" s="73">
        <f t="shared" si="340"/>
        <v>1662.0380152757452</v>
      </c>
      <c r="R3647" s="48">
        <f t="shared" si="341"/>
        <v>12742.291450447381</v>
      </c>
      <c r="S3647" s="74">
        <f t="shared" si="342"/>
        <v>71</v>
      </c>
      <c r="T3647" s="6"/>
      <c r="U3647" s="47" t="s">
        <v>432</v>
      </c>
      <c r="V3647" s="47">
        <v>1</v>
      </c>
      <c r="W3647" s="47">
        <v>1</v>
      </c>
      <c r="X3647" s="47">
        <v>1</v>
      </c>
      <c r="Y3647" s="47">
        <v>1</v>
      </c>
      <c r="Z3647" s="75">
        <v>44279.412766203714</v>
      </c>
      <c r="AA3647" s="6" t="s">
        <v>1221</v>
      </c>
      <c r="AB3647" s="47"/>
      <c r="AC3647" s="47" t="s">
        <v>15329</v>
      </c>
      <c r="AD3647" s="47" t="s">
        <v>15332</v>
      </c>
      <c r="AE3647" s="47"/>
      <c r="AF3647" s="6" t="s">
        <v>15333</v>
      </c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</row>
    <row r="3648" spans="1:43" s="1" customFormat="1" ht="15.75" x14ac:dyDescent="0.25">
      <c r="A3648" s="47">
        <v>3653</v>
      </c>
      <c r="B3648" s="47" t="s">
        <v>15334</v>
      </c>
      <c r="C3648" s="47"/>
      <c r="D3648" s="69" t="s">
        <v>15255</v>
      </c>
      <c r="E3648" s="47">
        <v>2020</v>
      </c>
      <c r="F3648" s="69" t="s">
        <v>15256</v>
      </c>
      <c r="G3648" s="69" t="s">
        <v>15313</v>
      </c>
      <c r="H3648" s="69" t="s">
        <v>562</v>
      </c>
      <c r="I3648" s="70">
        <v>5.0211326227738864</v>
      </c>
      <c r="J3648" s="47" t="s">
        <v>430</v>
      </c>
      <c r="K3648" s="47">
        <v>8</v>
      </c>
      <c r="L3648" s="71"/>
      <c r="M3648" s="47">
        <v>75</v>
      </c>
      <c r="N3648" s="48">
        <f t="shared" si="343"/>
        <v>160</v>
      </c>
      <c r="O3648" s="48">
        <f t="shared" si="338"/>
        <v>803.38121964382185</v>
      </c>
      <c r="P3648" s="72">
        <f t="shared" si="339"/>
        <v>80.338121964382196</v>
      </c>
      <c r="Q3648" s="73">
        <f t="shared" si="340"/>
        <v>132.55790124123061</v>
      </c>
      <c r="R3648" s="48">
        <f t="shared" si="341"/>
        <v>1016.2772428494347</v>
      </c>
      <c r="S3648" s="74">
        <f t="shared" si="342"/>
        <v>71</v>
      </c>
      <c r="T3648" s="6"/>
      <c r="U3648" s="47" t="s">
        <v>432</v>
      </c>
      <c r="V3648" s="47">
        <v>1</v>
      </c>
      <c r="W3648" s="47">
        <v>1</v>
      </c>
      <c r="X3648" s="47">
        <v>1</v>
      </c>
      <c r="Y3648" s="47">
        <v>1</v>
      </c>
      <c r="Z3648" s="75">
        <v>44279.41302083333</v>
      </c>
      <c r="AA3648" s="6" t="s">
        <v>1221</v>
      </c>
      <c r="AB3648" s="47"/>
      <c r="AC3648" s="47" t="s">
        <v>15332</v>
      </c>
      <c r="AD3648" s="47" t="s">
        <v>15335</v>
      </c>
      <c r="AE3648" s="47"/>
      <c r="AF3648" s="6" t="s">
        <v>15336</v>
      </c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</row>
    <row r="3649" spans="1:43" s="1" customFormat="1" ht="15.75" x14ac:dyDescent="0.25">
      <c r="A3649" s="47">
        <v>3654</v>
      </c>
      <c r="B3649" s="47" t="s">
        <v>15337</v>
      </c>
      <c r="C3649" s="47"/>
      <c r="D3649" s="69" t="s">
        <v>15255</v>
      </c>
      <c r="E3649" s="47">
        <v>2020</v>
      </c>
      <c r="F3649" s="69" t="s">
        <v>15256</v>
      </c>
      <c r="G3649" s="69" t="s">
        <v>15313</v>
      </c>
      <c r="H3649" s="69" t="s">
        <v>562</v>
      </c>
      <c r="I3649" s="70">
        <v>2.7949440961235661</v>
      </c>
      <c r="J3649" s="47" t="s">
        <v>430</v>
      </c>
      <c r="K3649" s="47">
        <v>8</v>
      </c>
      <c r="L3649" s="71"/>
      <c r="M3649" s="47">
        <v>75</v>
      </c>
      <c r="N3649" s="48">
        <f t="shared" si="343"/>
        <v>160</v>
      </c>
      <c r="O3649" s="48">
        <f t="shared" si="338"/>
        <v>447.19105537977055</v>
      </c>
      <c r="P3649" s="72">
        <f t="shared" si="339"/>
        <v>44.719105537977057</v>
      </c>
      <c r="Q3649" s="73">
        <f t="shared" si="340"/>
        <v>73.786524137662141</v>
      </c>
      <c r="R3649" s="48">
        <f t="shared" si="341"/>
        <v>565.69668505540972</v>
      </c>
      <c r="S3649" s="74">
        <f t="shared" si="342"/>
        <v>71</v>
      </c>
      <c r="T3649" s="6"/>
      <c r="U3649" s="47" t="s">
        <v>432</v>
      </c>
      <c r="V3649" s="47">
        <v>1</v>
      </c>
      <c r="W3649" s="47">
        <v>1</v>
      </c>
      <c r="X3649" s="47">
        <v>1</v>
      </c>
      <c r="Y3649" s="47">
        <v>1</v>
      </c>
      <c r="Z3649" s="75">
        <v>44279.4140162037</v>
      </c>
      <c r="AA3649" s="6" t="s">
        <v>1221</v>
      </c>
      <c r="AB3649" s="47"/>
      <c r="AC3649" s="47" t="s">
        <v>15338</v>
      </c>
      <c r="AD3649" s="47" t="s">
        <v>15339</v>
      </c>
      <c r="AE3649" s="47"/>
      <c r="AF3649" s="6" t="s">
        <v>15340</v>
      </c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</row>
    <row r="3650" spans="1:43" s="1" customFormat="1" ht="15.75" x14ac:dyDescent="0.25">
      <c r="A3650" s="47">
        <v>3655</v>
      </c>
      <c r="B3650" s="47" t="s">
        <v>15341</v>
      </c>
      <c r="C3650" s="47"/>
      <c r="D3650" s="69" t="s">
        <v>15255</v>
      </c>
      <c r="E3650" s="47">
        <v>2020</v>
      </c>
      <c r="F3650" s="69" t="s">
        <v>15256</v>
      </c>
      <c r="G3650" s="69" t="s">
        <v>15313</v>
      </c>
      <c r="H3650" s="69" t="s">
        <v>562</v>
      </c>
      <c r="I3650" s="70">
        <v>23.43462677027637</v>
      </c>
      <c r="J3650" s="47" t="s">
        <v>430</v>
      </c>
      <c r="K3650" s="47">
        <v>8</v>
      </c>
      <c r="L3650" s="71"/>
      <c r="M3650" s="47">
        <v>75</v>
      </c>
      <c r="N3650" s="48">
        <f t="shared" si="343"/>
        <v>160</v>
      </c>
      <c r="O3650" s="48">
        <f t="shared" si="338"/>
        <v>3749.5402832442192</v>
      </c>
      <c r="P3650" s="72">
        <f t="shared" si="339"/>
        <v>374.95402832442193</v>
      </c>
      <c r="Q3650" s="73">
        <f t="shared" si="340"/>
        <v>618.67414673529618</v>
      </c>
      <c r="R3650" s="48">
        <f t="shared" si="341"/>
        <v>4743.1684583039369</v>
      </c>
      <c r="S3650" s="74">
        <f t="shared" si="342"/>
        <v>71</v>
      </c>
      <c r="T3650" s="6"/>
      <c r="U3650" s="47" t="s">
        <v>432</v>
      </c>
      <c r="V3650" s="47">
        <v>1</v>
      </c>
      <c r="W3650" s="47">
        <v>1</v>
      </c>
      <c r="X3650" s="47">
        <v>1</v>
      </c>
      <c r="Y3650" s="47">
        <v>1</v>
      </c>
      <c r="Z3650" s="75">
        <v>44279.414050925923</v>
      </c>
      <c r="AA3650" s="6" t="s">
        <v>1221</v>
      </c>
      <c r="AB3650" s="47"/>
      <c r="AC3650" s="47" t="s">
        <v>15339</v>
      </c>
      <c r="AD3650" s="47" t="s">
        <v>15342</v>
      </c>
      <c r="AE3650" s="47"/>
      <c r="AF3650" s="6" t="s">
        <v>15343</v>
      </c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</row>
    <row r="3651" spans="1:43" s="1" customFormat="1" ht="15.75" x14ac:dyDescent="0.25">
      <c r="A3651" s="47">
        <v>3656</v>
      </c>
      <c r="B3651" s="47" t="s">
        <v>15344</v>
      </c>
      <c r="C3651" s="47"/>
      <c r="D3651" s="69" t="s">
        <v>15255</v>
      </c>
      <c r="E3651" s="47">
        <v>2020</v>
      </c>
      <c r="F3651" s="69" t="s">
        <v>15256</v>
      </c>
      <c r="G3651" s="69" t="s">
        <v>15313</v>
      </c>
      <c r="H3651" s="69" t="s">
        <v>562</v>
      </c>
      <c r="I3651" s="70">
        <v>397.57186925921701</v>
      </c>
      <c r="J3651" s="47" t="s">
        <v>430</v>
      </c>
      <c r="K3651" s="47">
        <v>16</v>
      </c>
      <c r="L3651" s="71"/>
      <c r="M3651" s="47">
        <v>75</v>
      </c>
      <c r="N3651" s="48">
        <f t="shared" si="343"/>
        <v>275</v>
      </c>
      <c r="O3651" s="48">
        <f t="shared" si="338"/>
        <v>109332.26404628468</v>
      </c>
      <c r="P3651" s="72">
        <f t="shared" si="339"/>
        <v>10933.226404628469</v>
      </c>
      <c r="Q3651" s="73">
        <f t="shared" si="340"/>
        <v>18039.82356763697</v>
      </c>
      <c r="R3651" s="48">
        <f t="shared" si="341"/>
        <v>138305.31401855013</v>
      </c>
      <c r="S3651" s="74">
        <f t="shared" si="342"/>
        <v>71</v>
      </c>
      <c r="T3651" s="6"/>
      <c r="U3651" s="47" t="s">
        <v>432</v>
      </c>
      <c r="V3651" s="47">
        <v>1</v>
      </c>
      <c r="W3651" s="47">
        <v>1</v>
      </c>
      <c r="X3651" s="47">
        <v>1</v>
      </c>
      <c r="Y3651" s="47">
        <v>1</v>
      </c>
      <c r="Z3651" s="75">
        <v>44279.414895833332</v>
      </c>
      <c r="AA3651" s="6" t="s">
        <v>1221</v>
      </c>
      <c r="AB3651" s="47"/>
      <c r="AC3651" s="47" t="s">
        <v>15338</v>
      </c>
      <c r="AD3651" s="47" t="s">
        <v>15326</v>
      </c>
      <c r="AE3651" s="47"/>
      <c r="AF3651" s="6" t="s">
        <v>15345</v>
      </c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</row>
    <row r="3652" spans="1:43" s="1" customFormat="1" ht="15.75" x14ac:dyDescent="0.25">
      <c r="A3652" s="47">
        <v>3657</v>
      </c>
      <c r="B3652" s="47" t="s">
        <v>15346</v>
      </c>
      <c r="C3652" s="47"/>
      <c r="D3652" s="69" t="s">
        <v>15255</v>
      </c>
      <c r="E3652" s="47">
        <v>2020</v>
      </c>
      <c r="F3652" s="69" t="s">
        <v>15256</v>
      </c>
      <c r="G3652" s="69" t="s">
        <v>15313</v>
      </c>
      <c r="H3652" s="69" t="s">
        <v>562</v>
      </c>
      <c r="I3652" s="70">
        <v>2.8830311579641879</v>
      </c>
      <c r="J3652" s="47" t="s">
        <v>430</v>
      </c>
      <c r="K3652" s="47">
        <v>16</v>
      </c>
      <c r="L3652" s="71"/>
      <c r="M3652" s="47">
        <v>75</v>
      </c>
      <c r="N3652" s="48">
        <f t="shared" si="343"/>
        <v>275</v>
      </c>
      <c r="O3652" s="48">
        <f t="shared" si="338"/>
        <v>792.83356844015168</v>
      </c>
      <c r="P3652" s="72">
        <f t="shared" si="339"/>
        <v>79.283356844015174</v>
      </c>
      <c r="Q3652" s="73">
        <f t="shared" si="340"/>
        <v>130.81753879262502</v>
      </c>
      <c r="R3652" s="48">
        <f t="shared" si="341"/>
        <v>1002.9344640767919</v>
      </c>
      <c r="S3652" s="74">
        <f t="shared" si="342"/>
        <v>71</v>
      </c>
      <c r="T3652" s="6"/>
      <c r="U3652" s="47" t="s">
        <v>432</v>
      </c>
      <c r="V3652" s="47">
        <v>1</v>
      </c>
      <c r="W3652" s="47">
        <v>1</v>
      </c>
      <c r="X3652" s="47">
        <v>1</v>
      </c>
      <c r="Y3652" s="47">
        <v>1</v>
      </c>
      <c r="Z3652" s="75">
        <v>44279.415717592587</v>
      </c>
      <c r="AA3652" s="6" t="s">
        <v>1221</v>
      </c>
      <c r="AB3652" s="47"/>
      <c r="AC3652" s="47" t="s">
        <v>15347</v>
      </c>
      <c r="AD3652" s="47" t="s">
        <v>15348</v>
      </c>
      <c r="AE3652" s="47"/>
      <c r="AF3652" s="6" t="s">
        <v>15349</v>
      </c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</row>
    <row r="3653" spans="1:43" s="1" customFormat="1" ht="15.75" x14ac:dyDescent="0.25">
      <c r="A3653" s="47">
        <v>3658</v>
      </c>
      <c r="B3653" s="47" t="s">
        <v>15350</v>
      </c>
      <c r="C3653" s="47"/>
      <c r="D3653" s="69" t="s">
        <v>15255</v>
      </c>
      <c r="E3653" s="47">
        <v>2020</v>
      </c>
      <c r="F3653" s="69" t="s">
        <v>15256</v>
      </c>
      <c r="G3653" s="69" t="s">
        <v>15313</v>
      </c>
      <c r="H3653" s="69" t="s">
        <v>562</v>
      </c>
      <c r="I3653" s="70">
        <v>268.81618544101173</v>
      </c>
      <c r="J3653" s="47" t="s">
        <v>430</v>
      </c>
      <c r="K3653" s="47">
        <v>16</v>
      </c>
      <c r="L3653" s="71"/>
      <c r="M3653" s="47">
        <v>75</v>
      </c>
      <c r="N3653" s="48">
        <f t="shared" si="343"/>
        <v>275</v>
      </c>
      <c r="O3653" s="48">
        <f t="shared" si="338"/>
        <v>73924.450996278218</v>
      </c>
      <c r="P3653" s="72">
        <f t="shared" si="339"/>
        <v>7392.4450996278219</v>
      </c>
      <c r="Q3653" s="73">
        <f t="shared" si="340"/>
        <v>12197.534414385906</v>
      </c>
      <c r="R3653" s="48">
        <f t="shared" si="341"/>
        <v>93514.430510291946</v>
      </c>
      <c r="S3653" s="74">
        <f t="shared" si="342"/>
        <v>71</v>
      </c>
      <c r="T3653" s="6"/>
      <c r="U3653" s="47" t="s">
        <v>432</v>
      </c>
      <c r="V3653" s="47">
        <v>1</v>
      </c>
      <c r="W3653" s="47">
        <v>1</v>
      </c>
      <c r="X3653" s="47">
        <v>1</v>
      </c>
      <c r="Y3653" s="47">
        <v>1</v>
      </c>
      <c r="Z3653" s="75">
        <v>44279.437685185178</v>
      </c>
      <c r="AA3653" s="6" t="s">
        <v>1221</v>
      </c>
      <c r="AB3653" s="47"/>
      <c r="AC3653" s="47" t="s">
        <v>15348</v>
      </c>
      <c r="AD3653" s="47" t="s">
        <v>15338</v>
      </c>
      <c r="AE3653" s="47"/>
      <c r="AF3653" s="6" t="s">
        <v>15351</v>
      </c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</row>
    <row r="3654" spans="1:43" s="1" customFormat="1" ht="15.75" x14ac:dyDescent="0.25">
      <c r="A3654" s="47">
        <v>3659</v>
      </c>
      <c r="B3654" s="47" t="s">
        <v>15352</v>
      </c>
      <c r="C3654" s="47"/>
      <c r="D3654" s="69" t="s">
        <v>15255</v>
      </c>
      <c r="E3654" s="47">
        <v>2020</v>
      </c>
      <c r="F3654" s="69" t="s">
        <v>15256</v>
      </c>
      <c r="G3654" s="69" t="s">
        <v>15313</v>
      </c>
      <c r="H3654" s="69" t="s">
        <v>562</v>
      </c>
      <c r="I3654" s="70">
        <v>109.8271193654035</v>
      </c>
      <c r="J3654" s="47" t="s">
        <v>430</v>
      </c>
      <c r="K3654" s="47">
        <v>16</v>
      </c>
      <c r="L3654" s="71"/>
      <c r="M3654" s="47">
        <v>75</v>
      </c>
      <c r="N3654" s="48">
        <f t="shared" si="343"/>
        <v>275</v>
      </c>
      <c r="O3654" s="48">
        <f t="shared" ref="O3654:O3717" si="344">N3654*I3654</f>
        <v>30202.457825485963</v>
      </c>
      <c r="P3654" s="72">
        <f t="shared" ref="P3654:P3717" si="345">O3654*0.1</f>
        <v>3020.2457825485963</v>
      </c>
      <c r="Q3654" s="73">
        <f t="shared" ref="Q3654:Q3717" si="346">SUM(O3654:P3654)*0.15</f>
        <v>4983.405541205183</v>
      </c>
      <c r="R3654" s="48">
        <f t="shared" ref="R3654:R3717" si="347">SUM(O3654:Q3654)</f>
        <v>38206.109149239739</v>
      </c>
      <c r="S3654" s="74">
        <f t="shared" si="342"/>
        <v>71</v>
      </c>
      <c r="T3654" s="6"/>
      <c r="U3654" s="47" t="s">
        <v>432</v>
      </c>
      <c r="V3654" s="47">
        <v>1</v>
      </c>
      <c r="W3654" s="47">
        <v>1</v>
      </c>
      <c r="X3654" s="47">
        <v>1</v>
      </c>
      <c r="Y3654" s="47">
        <v>1</v>
      </c>
      <c r="Z3654" s="75">
        <v>44279.41646990741</v>
      </c>
      <c r="AA3654" s="6" t="s">
        <v>1221</v>
      </c>
      <c r="AB3654" s="47"/>
      <c r="AC3654" s="47" t="s">
        <v>15353</v>
      </c>
      <c r="AD3654" s="47" t="s">
        <v>15347</v>
      </c>
      <c r="AE3654" s="47"/>
      <c r="AF3654" s="6" t="s">
        <v>15354</v>
      </c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</row>
    <row r="3655" spans="1:43" s="1" customFormat="1" ht="15.75" x14ac:dyDescent="0.25">
      <c r="A3655" s="47">
        <v>3660</v>
      </c>
      <c r="B3655" s="47" t="s">
        <v>15355</v>
      </c>
      <c r="C3655" s="47"/>
      <c r="D3655" s="69" t="s">
        <v>15255</v>
      </c>
      <c r="E3655" s="47">
        <v>2020</v>
      </c>
      <c r="F3655" s="69" t="s">
        <v>15297</v>
      </c>
      <c r="G3655" s="69" t="s">
        <v>15256</v>
      </c>
      <c r="H3655" s="69" t="s">
        <v>15356</v>
      </c>
      <c r="I3655" s="70">
        <v>59.051777916907177</v>
      </c>
      <c r="J3655" s="47" t="s">
        <v>430</v>
      </c>
      <c r="K3655" s="47">
        <v>16</v>
      </c>
      <c r="L3655" s="71"/>
      <c r="M3655" s="47">
        <v>75</v>
      </c>
      <c r="N3655" s="48">
        <f t="shared" si="343"/>
        <v>275</v>
      </c>
      <c r="O3655" s="48">
        <f t="shared" si="344"/>
        <v>16239.238927149474</v>
      </c>
      <c r="P3655" s="72">
        <f t="shared" si="345"/>
        <v>1623.9238927149474</v>
      </c>
      <c r="Q3655" s="73">
        <f t="shared" si="346"/>
        <v>2679.4744229796629</v>
      </c>
      <c r="R3655" s="48">
        <f t="shared" si="347"/>
        <v>20542.637242844085</v>
      </c>
      <c r="S3655" s="74">
        <f t="shared" ref="S3655:S3718" si="348">M3655-ABS($I$2-E3655)</f>
        <v>71</v>
      </c>
      <c r="T3655" s="6"/>
      <c r="U3655" s="47" t="s">
        <v>432</v>
      </c>
      <c r="V3655" s="47">
        <v>1</v>
      </c>
      <c r="W3655" s="47">
        <v>1</v>
      </c>
      <c r="X3655" s="47">
        <v>1</v>
      </c>
      <c r="Y3655" s="47">
        <v>1</v>
      </c>
      <c r="Z3655" s="75">
        <v>44279.442881944437</v>
      </c>
      <c r="AA3655" s="6" t="s">
        <v>1221</v>
      </c>
      <c r="AB3655" s="47"/>
      <c r="AC3655" s="47" t="s">
        <v>15307</v>
      </c>
      <c r="AD3655" s="47" t="s">
        <v>15357</v>
      </c>
      <c r="AE3655" s="47"/>
      <c r="AF3655" s="6" t="s">
        <v>15358</v>
      </c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</row>
    <row r="3656" spans="1:43" s="1" customFormat="1" ht="15.75" x14ac:dyDescent="0.25">
      <c r="A3656" s="47">
        <v>3661</v>
      </c>
      <c r="B3656" s="47" t="s">
        <v>15359</v>
      </c>
      <c r="C3656" s="47"/>
      <c r="D3656" s="69" t="s">
        <v>15255</v>
      </c>
      <c r="E3656" s="47">
        <v>2020</v>
      </c>
      <c r="F3656" s="69" t="s">
        <v>15297</v>
      </c>
      <c r="G3656" s="69" t="s">
        <v>15256</v>
      </c>
      <c r="H3656" s="69" t="s">
        <v>15356</v>
      </c>
      <c r="I3656" s="70">
        <v>3.1179487901337501</v>
      </c>
      <c r="J3656" s="47" t="s">
        <v>430</v>
      </c>
      <c r="K3656" s="47">
        <v>16</v>
      </c>
      <c r="L3656" s="71"/>
      <c r="M3656" s="47">
        <v>75</v>
      </c>
      <c r="N3656" s="48">
        <f t="shared" si="343"/>
        <v>275</v>
      </c>
      <c r="O3656" s="48">
        <f t="shared" si="344"/>
        <v>857.43591728678132</v>
      </c>
      <c r="P3656" s="72">
        <f t="shared" si="345"/>
        <v>85.74359172867814</v>
      </c>
      <c r="Q3656" s="73">
        <f t="shared" si="346"/>
        <v>141.47692635231891</v>
      </c>
      <c r="R3656" s="48">
        <f t="shared" si="347"/>
        <v>1084.6564353677784</v>
      </c>
      <c r="S3656" s="74">
        <f t="shared" si="348"/>
        <v>71</v>
      </c>
      <c r="T3656" s="6"/>
      <c r="U3656" s="47" t="s">
        <v>432</v>
      </c>
      <c r="V3656" s="47">
        <v>1</v>
      </c>
      <c r="W3656" s="47">
        <v>1</v>
      </c>
      <c r="X3656" s="47">
        <v>1</v>
      </c>
      <c r="Y3656" s="47">
        <v>1</v>
      </c>
      <c r="Z3656" s="75">
        <v>44279.444895833331</v>
      </c>
      <c r="AA3656" s="6" t="s">
        <v>1221</v>
      </c>
      <c r="AB3656" s="47"/>
      <c r="AC3656" s="47" t="s">
        <v>15357</v>
      </c>
      <c r="AD3656" s="47" t="s">
        <v>15360</v>
      </c>
      <c r="AE3656" s="47"/>
      <c r="AF3656" s="6" t="s">
        <v>15361</v>
      </c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</row>
    <row r="3657" spans="1:43" s="1" customFormat="1" ht="15.75" x14ac:dyDescent="0.25">
      <c r="A3657" s="47">
        <v>3662</v>
      </c>
      <c r="B3657" s="47" t="s">
        <v>15362</v>
      </c>
      <c r="C3657" s="47"/>
      <c r="D3657" s="69" t="s">
        <v>15255</v>
      </c>
      <c r="E3657" s="47">
        <v>2020</v>
      </c>
      <c r="F3657" s="69" t="s">
        <v>15297</v>
      </c>
      <c r="G3657" s="69" t="s">
        <v>15256</v>
      </c>
      <c r="H3657" s="69" t="s">
        <v>15356</v>
      </c>
      <c r="I3657" s="70">
        <v>388.58367680730191</v>
      </c>
      <c r="J3657" s="47" t="s">
        <v>430</v>
      </c>
      <c r="K3657" s="47">
        <v>16</v>
      </c>
      <c r="L3657" s="71"/>
      <c r="M3657" s="47">
        <v>75</v>
      </c>
      <c r="N3657" s="48">
        <f t="shared" si="343"/>
        <v>275</v>
      </c>
      <c r="O3657" s="48">
        <f t="shared" si="344"/>
        <v>106860.51112200803</v>
      </c>
      <c r="P3657" s="72">
        <f t="shared" si="345"/>
        <v>10686.051112200803</v>
      </c>
      <c r="Q3657" s="73">
        <f t="shared" si="346"/>
        <v>17631.984335131325</v>
      </c>
      <c r="R3657" s="48">
        <f t="shared" si="347"/>
        <v>135178.54656934016</v>
      </c>
      <c r="S3657" s="74">
        <f t="shared" si="348"/>
        <v>71</v>
      </c>
      <c r="T3657" s="6"/>
      <c r="U3657" s="47" t="s">
        <v>432</v>
      </c>
      <c r="V3657" s="47">
        <v>1</v>
      </c>
      <c r="W3657" s="47">
        <v>1</v>
      </c>
      <c r="X3657" s="47">
        <v>1</v>
      </c>
      <c r="Y3657" s="47">
        <v>1</v>
      </c>
      <c r="Z3657" s="75">
        <v>44279.449247685203</v>
      </c>
      <c r="AA3657" s="6" t="s">
        <v>1221</v>
      </c>
      <c r="AB3657" s="47"/>
      <c r="AC3657" s="47" t="s">
        <v>15363</v>
      </c>
      <c r="AD3657" s="47" t="s">
        <v>15360</v>
      </c>
      <c r="AE3657" s="47"/>
      <c r="AF3657" s="6" t="s">
        <v>15364</v>
      </c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</row>
    <row r="3658" spans="1:43" s="1" customFormat="1" ht="15.75" x14ac:dyDescent="0.25">
      <c r="A3658" s="47">
        <v>3663</v>
      </c>
      <c r="B3658" s="47" t="s">
        <v>15365</v>
      </c>
      <c r="C3658" s="47"/>
      <c r="D3658" s="69" t="s">
        <v>15255</v>
      </c>
      <c r="E3658" s="47">
        <v>2020</v>
      </c>
      <c r="F3658" s="69" t="s">
        <v>15366</v>
      </c>
      <c r="G3658" s="69" t="s">
        <v>15367</v>
      </c>
      <c r="H3658" s="69" t="s">
        <v>15368</v>
      </c>
      <c r="I3658" s="70">
        <v>2.2050518187847068</v>
      </c>
      <c r="J3658" s="47" t="s">
        <v>430</v>
      </c>
      <c r="K3658" s="47">
        <v>8</v>
      </c>
      <c r="L3658" s="71"/>
      <c r="M3658" s="47">
        <v>75</v>
      </c>
      <c r="N3658" s="48">
        <f t="shared" si="343"/>
        <v>160</v>
      </c>
      <c r="O3658" s="48">
        <f t="shared" si="344"/>
        <v>352.80829100555309</v>
      </c>
      <c r="P3658" s="72">
        <f t="shared" si="345"/>
        <v>35.280829100555309</v>
      </c>
      <c r="Q3658" s="73">
        <f t="shared" si="346"/>
        <v>58.213368015916259</v>
      </c>
      <c r="R3658" s="48">
        <f t="shared" si="347"/>
        <v>446.30248812202467</v>
      </c>
      <c r="S3658" s="74">
        <f t="shared" si="348"/>
        <v>71</v>
      </c>
      <c r="T3658" s="6"/>
      <c r="U3658" s="47" t="s">
        <v>432</v>
      </c>
      <c r="V3658" s="47">
        <v>1</v>
      </c>
      <c r="W3658" s="47">
        <v>1</v>
      </c>
      <c r="X3658" s="47">
        <v>1</v>
      </c>
      <c r="Y3658" s="47">
        <v>1</v>
      </c>
      <c r="Z3658" s="75">
        <v>44279.450810185182</v>
      </c>
      <c r="AA3658" s="6" t="s">
        <v>1221</v>
      </c>
      <c r="AB3658" s="47"/>
      <c r="AC3658" s="47" t="s">
        <v>15369</v>
      </c>
      <c r="AD3658" s="47" t="s">
        <v>15370</v>
      </c>
      <c r="AE3658" s="47"/>
      <c r="AF3658" s="6" t="s">
        <v>15371</v>
      </c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</row>
    <row r="3659" spans="1:43" s="1" customFormat="1" ht="15.75" x14ac:dyDescent="0.25">
      <c r="A3659" s="47">
        <v>3664</v>
      </c>
      <c r="B3659" s="47" t="s">
        <v>15372</v>
      </c>
      <c r="C3659" s="47"/>
      <c r="D3659" s="69" t="s">
        <v>15255</v>
      </c>
      <c r="E3659" s="47">
        <v>2020</v>
      </c>
      <c r="F3659" s="69" t="s">
        <v>15366</v>
      </c>
      <c r="G3659" s="69" t="s">
        <v>15367</v>
      </c>
      <c r="H3659" s="69" t="s">
        <v>15368</v>
      </c>
      <c r="I3659" s="70">
        <v>4.3609101158953516</v>
      </c>
      <c r="J3659" s="47" t="s">
        <v>430</v>
      </c>
      <c r="K3659" s="47">
        <v>8</v>
      </c>
      <c r="L3659" s="71"/>
      <c r="M3659" s="47">
        <v>75</v>
      </c>
      <c r="N3659" s="48">
        <f t="shared" si="343"/>
        <v>160</v>
      </c>
      <c r="O3659" s="48">
        <f t="shared" si="344"/>
        <v>697.74561854325623</v>
      </c>
      <c r="P3659" s="72">
        <f t="shared" si="345"/>
        <v>69.774561854325626</v>
      </c>
      <c r="Q3659" s="73">
        <f t="shared" si="346"/>
        <v>115.12802705963728</v>
      </c>
      <c r="R3659" s="48">
        <f t="shared" si="347"/>
        <v>882.64820745721909</v>
      </c>
      <c r="S3659" s="74">
        <f t="shared" si="348"/>
        <v>71</v>
      </c>
      <c r="T3659" s="6"/>
      <c r="U3659" s="47" t="s">
        <v>432</v>
      </c>
      <c r="V3659" s="47">
        <v>1</v>
      </c>
      <c r="W3659" s="47">
        <v>1</v>
      </c>
      <c r="X3659" s="47">
        <v>1</v>
      </c>
      <c r="Y3659" s="47">
        <v>1</v>
      </c>
      <c r="Z3659" s="75">
        <v>44279.450879629629</v>
      </c>
      <c r="AA3659" s="6" t="s">
        <v>1221</v>
      </c>
      <c r="AB3659" s="47"/>
      <c r="AC3659" s="47" t="s">
        <v>15369</v>
      </c>
      <c r="AD3659" s="47" t="s">
        <v>15373</v>
      </c>
      <c r="AE3659" s="47"/>
      <c r="AF3659" s="6" t="s">
        <v>15374</v>
      </c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</row>
    <row r="3660" spans="1:43" s="1" customFormat="1" ht="15.75" x14ac:dyDescent="0.25">
      <c r="A3660" s="47">
        <v>3665</v>
      </c>
      <c r="B3660" s="47" t="s">
        <v>15375</v>
      </c>
      <c r="C3660" s="47"/>
      <c r="D3660" s="69" t="s">
        <v>15255</v>
      </c>
      <c r="E3660" s="47">
        <v>2020</v>
      </c>
      <c r="F3660" s="69" t="s">
        <v>15297</v>
      </c>
      <c r="G3660" s="69" t="s">
        <v>15256</v>
      </c>
      <c r="H3660" s="69" t="s">
        <v>15366</v>
      </c>
      <c r="I3660" s="70">
        <v>2.9880340715129319</v>
      </c>
      <c r="J3660" s="47" t="s">
        <v>430</v>
      </c>
      <c r="K3660" s="47">
        <v>16</v>
      </c>
      <c r="L3660" s="71"/>
      <c r="M3660" s="47">
        <v>75</v>
      </c>
      <c r="N3660" s="48">
        <f t="shared" si="343"/>
        <v>275</v>
      </c>
      <c r="O3660" s="48">
        <f t="shared" si="344"/>
        <v>821.70936966605632</v>
      </c>
      <c r="P3660" s="72">
        <f t="shared" si="345"/>
        <v>82.170936966605638</v>
      </c>
      <c r="Q3660" s="73">
        <f t="shared" si="346"/>
        <v>135.58204599489929</v>
      </c>
      <c r="R3660" s="48">
        <f t="shared" si="347"/>
        <v>1039.4623526275611</v>
      </c>
      <c r="S3660" s="74">
        <f t="shared" si="348"/>
        <v>71</v>
      </c>
      <c r="T3660" s="6"/>
      <c r="U3660" s="47" t="s">
        <v>432</v>
      </c>
      <c r="V3660" s="47">
        <v>1</v>
      </c>
      <c r="W3660" s="47">
        <v>1</v>
      </c>
      <c r="X3660" s="47">
        <v>1</v>
      </c>
      <c r="Y3660" s="47">
        <v>1</v>
      </c>
      <c r="Z3660" s="75">
        <v>44279.450949074067</v>
      </c>
      <c r="AA3660" s="6" t="s">
        <v>1221</v>
      </c>
      <c r="AB3660" s="47"/>
      <c r="AC3660" s="47" t="s">
        <v>15369</v>
      </c>
      <c r="AD3660" s="47" t="s">
        <v>15376</v>
      </c>
      <c r="AE3660" s="47"/>
      <c r="AF3660" s="6" t="s">
        <v>15377</v>
      </c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</row>
    <row r="3661" spans="1:43" s="1" customFormat="1" ht="15.75" x14ac:dyDescent="0.25">
      <c r="A3661" s="47">
        <v>3666</v>
      </c>
      <c r="B3661" s="47" t="s">
        <v>15378</v>
      </c>
      <c r="C3661" s="47"/>
      <c r="D3661" s="69" t="s">
        <v>15255</v>
      </c>
      <c r="E3661" s="47">
        <v>2020</v>
      </c>
      <c r="F3661" s="69" t="s">
        <v>15297</v>
      </c>
      <c r="G3661" s="69" t="s">
        <v>15256</v>
      </c>
      <c r="H3661" s="69" t="s">
        <v>15356</v>
      </c>
      <c r="I3661" s="70">
        <v>3.7095964877161198</v>
      </c>
      <c r="J3661" s="47" t="s">
        <v>430</v>
      </c>
      <c r="K3661" s="47">
        <v>16</v>
      </c>
      <c r="L3661" s="71"/>
      <c r="M3661" s="47">
        <v>75</v>
      </c>
      <c r="N3661" s="48">
        <f t="shared" si="343"/>
        <v>275</v>
      </c>
      <c r="O3661" s="48">
        <f t="shared" si="344"/>
        <v>1020.1390341219329</v>
      </c>
      <c r="P3661" s="72">
        <f t="shared" si="345"/>
        <v>102.0139034121933</v>
      </c>
      <c r="Q3661" s="73">
        <f t="shared" si="346"/>
        <v>168.32294063011895</v>
      </c>
      <c r="R3661" s="48">
        <f t="shared" si="347"/>
        <v>1290.4758781642452</v>
      </c>
      <c r="S3661" s="74">
        <f t="shared" si="348"/>
        <v>71</v>
      </c>
      <c r="T3661" s="6"/>
      <c r="U3661" s="47" t="s">
        <v>432</v>
      </c>
      <c r="V3661" s="47">
        <v>1</v>
      </c>
      <c r="W3661" s="47">
        <v>1</v>
      </c>
      <c r="X3661" s="47">
        <v>1</v>
      </c>
      <c r="Y3661" s="47">
        <v>1</v>
      </c>
      <c r="Z3661" s="75">
        <v>44279.451018518521</v>
      </c>
      <c r="AA3661" s="6" t="s">
        <v>1221</v>
      </c>
      <c r="AB3661" s="47"/>
      <c r="AC3661" s="47" t="s">
        <v>15369</v>
      </c>
      <c r="AD3661" s="47" t="s">
        <v>15379</v>
      </c>
      <c r="AE3661" s="47"/>
      <c r="AF3661" s="6" t="s">
        <v>15380</v>
      </c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</row>
    <row r="3662" spans="1:43" s="1" customFormat="1" ht="15.75" x14ac:dyDescent="0.25">
      <c r="A3662" s="47">
        <v>3667</v>
      </c>
      <c r="B3662" s="47" t="s">
        <v>15381</v>
      </c>
      <c r="C3662" s="47"/>
      <c r="D3662" s="69" t="s">
        <v>15255</v>
      </c>
      <c r="E3662" s="47">
        <v>2020</v>
      </c>
      <c r="F3662" s="69" t="s">
        <v>15297</v>
      </c>
      <c r="G3662" s="69" t="s">
        <v>15256</v>
      </c>
      <c r="H3662" s="69" t="s">
        <v>15356</v>
      </c>
      <c r="I3662" s="70">
        <v>408.52127412916798</v>
      </c>
      <c r="J3662" s="47" t="s">
        <v>430</v>
      </c>
      <c r="K3662" s="47">
        <v>16</v>
      </c>
      <c r="L3662" s="71"/>
      <c r="M3662" s="47">
        <v>75</v>
      </c>
      <c r="N3662" s="48">
        <f t="shared" si="343"/>
        <v>275</v>
      </c>
      <c r="O3662" s="48">
        <f t="shared" si="344"/>
        <v>112343.35038552119</v>
      </c>
      <c r="P3662" s="72">
        <f t="shared" si="345"/>
        <v>11234.335038552119</v>
      </c>
      <c r="Q3662" s="73">
        <f t="shared" si="346"/>
        <v>18536.652813610996</v>
      </c>
      <c r="R3662" s="48">
        <f t="shared" si="347"/>
        <v>142114.33823768431</v>
      </c>
      <c r="S3662" s="74">
        <f t="shared" si="348"/>
        <v>71</v>
      </c>
      <c r="T3662" s="6"/>
      <c r="U3662" s="47" t="s">
        <v>432</v>
      </c>
      <c r="V3662" s="47">
        <v>1</v>
      </c>
      <c r="W3662" s="47">
        <v>1</v>
      </c>
      <c r="X3662" s="47">
        <v>1</v>
      </c>
      <c r="Y3662" s="47">
        <v>1</v>
      </c>
      <c r="Z3662" s="75">
        <v>44279.451412037037</v>
      </c>
      <c r="AA3662" s="6" t="s">
        <v>1221</v>
      </c>
      <c r="AB3662" s="47"/>
      <c r="AC3662" s="47" t="s">
        <v>15379</v>
      </c>
      <c r="AD3662" s="47" t="s">
        <v>15363</v>
      </c>
      <c r="AE3662" s="47"/>
      <c r="AF3662" s="6" t="s">
        <v>15382</v>
      </c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</row>
    <row r="3663" spans="1:43" s="1" customFormat="1" ht="15.75" x14ac:dyDescent="0.25">
      <c r="A3663" s="47">
        <v>3668</v>
      </c>
      <c r="B3663" s="47" t="s">
        <v>15383</v>
      </c>
      <c r="C3663" s="47"/>
      <c r="D3663" s="69" t="s">
        <v>15255</v>
      </c>
      <c r="E3663" s="47">
        <v>2020</v>
      </c>
      <c r="F3663" s="69" t="s">
        <v>15366</v>
      </c>
      <c r="G3663" s="69" t="s">
        <v>15367</v>
      </c>
      <c r="H3663" s="69" t="s">
        <v>15368</v>
      </c>
      <c r="I3663" s="70">
        <v>40.405162023875249</v>
      </c>
      <c r="J3663" s="47" t="s">
        <v>430</v>
      </c>
      <c r="K3663" s="47">
        <v>8</v>
      </c>
      <c r="L3663" s="71"/>
      <c r="M3663" s="47">
        <v>75</v>
      </c>
      <c r="N3663" s="48">
        <f t="shared" si="343"/>
        <v>160</v>
      </c>
      <c r="O3663" s="48">
        <f t="shared" si="344"/>
        <v>6464.8259238200399</v>
      </c>
      <c r="P3663" s="72">
        <f t="shared" si="345"/>
        <v>646.48259238200399</v>
      </c>
      <c r="Q3663" s="73">
        <f t="shared" si="346"/>
        <v>1066.6962774303065</v>
      </c>
      <c r="R3663" s="48">
        <f t="shared" si="347"/>
        <v>8178.0047936323499</v>
      </c>
      <c r="S3663" s="74">
        <f t="shared" si="348"/>
        <v>71</v>
      </c>
      <c r="T3663" s="6"/>
      <c r="U3663" s="47" t="s">
        <v>432</v>
      </c>
      <c r="V3663" s="47">
        <v>1</v>
      </c>
      <c r="W3663" s="47">
        <v>1</v>
      </c>
      <c r="X3663" s="47">
        <v>1</v>
      </c>
      <c r="Y3663" s="47">
        <v>1</v>
      </c>
      <c r="Z3663" s="75">
        <v>44279.45171296296</v>
      </c>
      <c r="AA3663" s="6" t="s">
        <v>1221</v>
      </c>
      <c r="AB3663" s="47"/>
      <c r="AC3663" s="47" t="s">
        <v>15373</v>
      </c>
      <c r="AD3663" s="47" t="s">
        <v>15384</v>
      </c>
      <c r="AE3663" s="47"/>
      <c r="AF3663" s="6" t="s">
        <v>15385</v>
      </c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</row>
    <row r="3664" spans="1:43" s="1" customFormat="1" ht="15.75" x14ac:dyDescent="0.25">
      <c r="A3664" s="47">
        <v>3669</v>
      </c>
      <c r="B3664" s="47" t="s">
        <v>15386</v>
      </c>
      <c r="C3664" s="47"/>
      <c r="D3664" s="69" t="s">
        <v>15255</v>
      </c>
      <c r="E3664" s="47">
        <v>2020</v>
      </c>
      <c r="F3664" s="69" t="s">
        <v>15366</v>
      </c>
      <c r="G3664" s="69" t="s">
        <v>15367</v>
      </c>
      <c r="H3664" s="69" t="s">
        <v>15368</v>
      </c>
      <c r="I3664" s="70">
        <v>3.8564116206130019</v>
      </c>
      <c r="J3664" s="47" t="s">
        <v>430</v>
      </c>
      <c r="K3664" s="47">
        <v>8</v>
      </c>
      <c r="L3664" s="71"/>
      <c r="M3664" s="47">
        <v>75</v>
      </c>
      <c r="N3664" s="48">
        <f t="shared" si="343"/>
        <v>160</v>
      </c>
      <c r="O3664" s="48">
        <f t="shared" si="344"/>
        <v>617.02585929808026</v>
      </c>
      <c r="P3664" s="72">
        <f t="shared" si="345"/>
        <v>61.702585929808031</v>
      </c>
      <c r="Q3664" s="73">
        <f t="shared" si="346"/>
        <v>101.80926678418324</v>
      </c>
      <c r="R3664" s="48">
        <f t="shared" si="347"/>
        <v>780.53771201207155</v>
      </c>
      <c r="S3664" s="74">
        <f t="shared" si="348"/>
        <v>71</v>
      </c>
      <c r="T3664" s="6"/>
      <c r="U3664" s="47" t="s">
        <v>432</v>
      </c>
      <c r="V3664" s="47">
        <v>1</v>
      </c>
      <c r="W3664" s="47">
        <v>1</v>
      </c>
      <c r="X3664" s="47">
        <v>1</v>
      </c>
      <c r="Y3664" s="47">
        <v>1</v>
      </c>
      <c r="Z3664" s="75">
        <v>44279.452719907407</v>
      </c>
      <c r="AA3664" s="6" t="s">
        <v>1221</v>
      </c>
      <c r="AB3664" s="47"/>
      <c r="AC3664" s="47" t="s">
        <v>15387</v>
      </c>
      <c r="AD3664" s="47" t="s">
        <v>15388</v>
      </c>
      <c r="AE3664" s="47"/>
      <c r="AF3664" s="6" t="s">
        <v>15389</v>
      </c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</row>
    <row r="3665" spans="1:43" s="1" customFormat="1" ht="15.75" x14ac:dyDescent="0.25">
      <c r="A3665" s="47">
        <v>3670</v>
      </c>
      <c r="B3665" s="47" t="s">
        <v>15390</v>
      </c>
      <c r="C3665" s="47"/>
      <c r="D3665" s="69" t="s">
        <v>15255</v>
      </c>
      <c r="E3665" s="47">
        <v>2020</v>
      </c>
      <c r="F3665" s="69" t="s">
        <v>15366</v>
      </c>
      <c r="G3665" s="69" t="s">
        <v>15367</v>
      </c>
      <c r="H3665" s="69" t="s">
        <v>15368</v>
      </c>
      <c r="I3665" s="70">
        <v>2.7681992173512708</v>
      </c>
      <c r="J3665" s="47" t="s">
        <v>430</v>
      </c>
      <c r="K3665" s="47">
        <v>8</v>
      </c>
      <c r="L3665" s="71"/>
      <c r="M3665" s="47">
        <v>75</v>
      </c>
      <c r="N3665" s="48">
        <f t="shared" si="343"/>
        <v>160</v>
      </c>
      <c r="O3665" s="48">
        <f t="shared" si="344"/>
        <v>442.91187477620332</v>
      </c>
      <c r="P3665" s="72">
        <f t="shared" si="345"/>
        <v>44.291187477620333</v>
      </c>
      <c r="Q3665" s="73">
        <f t="shared" si="346"/>
        <v>73.080459338073538</v>
      </c>
      <c r="R3665" s="48">
        <f t="shared" si="347"/>
        <v>560.28352159189717</v>
      </c>
      <c r="S3665" s="74">
        <f t="shared" si="348"/>
        <v>71</v>
      </c>
      <c r="T3665" s="6"/>
      <c r="U3665" s="47" t="s">
        <v>432</v>
      </c>
      <c r="V3665" s="47">
        <v>1</v>
      </c>
      <c r="W3665" s="47">
        <v>1</v>
      </c>
      <c r="X3665" s="47">
        <v>1</v>
      </c>
      <c r="Y3665" s="47">
        <v>1</v>
      </c>
      <c r="Z3665" s="75">
        <v>44279.45275462963</v>
      </c>
      <c r="AA3665" s="6" t="s">
        <v>1221</v>
      </c>
      <c r="AB3665" s="47"/>
      <c r="AC3665" s="47" t="s">
        <v>15388</v>
      </c>
      <c r="AD3665" s="47" t="s">
        <v>15391</v>
      </c>
      <c r="AE3665" s="47"/>
      <c r="AF3665" s="6" t="s">
        <v>15392</v>
      </c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</row>
    <row r="3666" spans="1:43" s="1" customFormat="1" ht="15.75" x14ac:dyDescent="0.25">
      <c r="A3666" s="47">
        <v>3671</v>
      </c>
      <c r="B3666" s="47" t="s">
        <v>15393</v>
      </c>
      <c r="C3666" s="47"/>
      <c r="D3666" s="69" t="s">
        <v>15255</v>
      </c>
      <c r="E3666" s="47">
        <v>2020</v>
      </c>
      <c r="F3666" s="69" t="s">
        <v>15366</v>
      </c>
      <c r="G3666" s="69" t="s">
        <v>15367</v>
      </c>
      <c r="H3666" s="69" t="s">
        <v>15368</v>
      </c>
      <c r="I3666" s="70">
        <v>483.10065878286832</v>
      </c>
      <c r="J3666" s="47" t="s">
        <v>430</v>
      </c>
      <c r="K3666" s="47">
        <v>8</v>
      </c>
      <c r="L3666" s="71"/>
      <c r="M3666" s="47">
        <v>75</v>
      </c>
      <c r="N3666" s="48">
        <f t="shared" si="343"/>
        <v>160</v>
      </c>
      <c r="O3666" s="48">
        <f t="shared" si="344"/>
        <v>77296.105405258932</v>
      </c>
      <c r="P3666" s="72">
        <f t="shared" si="345"/>
        <v>7729.6105405258932</v>
      </c>
      <c r="Q3666" s="73">
        <f t="shared" si="346"/>
        <v>12753.857391867723</v>
      </c>
      <c r="R3666" s="48">
        <f t="shared" si="347"/>
        <v>97779.573337652546</v>
      </c>
      <c r="S3666" s="74">
        <f t="shared" si="348"/>
        <v>71</v>
      </c>
      <c r="T3666" s="6"/>
      <c r="U3666" s="47" t="s">
        <v>432</v>
      </c>
      <c r="V3666" s="47">
        <v>1</v>
      </c>
      <c r="W3666" s="47">
        <v>1</v>
      </c>
      <c r="X3666" s="47">
        <v>1</v>
      </c>
      <c r="Y3666" s="47">
        <v>1</v>
      </c>
      <c r="Z3666" s="75">
        <v>44279.452870370369</v>
      </c>
      <c r="AA3666" s="6" t="s">
        <v>1221</v>
      </c>
      <c r="AB3666" s="47"/>
      <c r="AC3666" s="47" t="s">
        <v>15391</v>
      </c>
      <c r="AD3666" s="47" t="s">
        <v>15370</v>
      </c>
      <c r="AE3666" s="47"/>
      <c r="AF3666" s="6" t="s">
        <v>15394</v>
      </c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</row>
    <row r="3667" spans="1:43" s="1" customFormat="1" ht="15.75" x14ac:dyDescent="0.25">
      <c r="A3667" s="47">
        <v>3672</v>
      </c>
      <c r="B3667" s="47" t="s">
        <v>15395</v>
      </c>
      <c r="C3667" s="47"/>
      <c r="D3667" s="69" t="s">
        <v>15255</v>
      </c>
      <c r="E3667" s="47">
        <v>2020</v>
      </c>
      <c r="F3667" s="69" t="s">
        <v>15287</v>
      </c>
      <c r="G3667" s="69" t="s">
        <v>15256</v>
      </c>
      <c r="H3667" s="69" t="s">
        <v>15366</v>
      </c>
      <c r="I3667" s="70">
        <v>2.375618202736995</v>
      </c>
      <c r="J3667" s="47" t="s">
        <v>430</v>
      </c>
      <c r="K3667" s="47">
        <v>6</v>
      </c>
      <c r="L3667" s="71"/>
      <c r="M3667" s="47">
        <v>75</v>
      </c>
      <c r="N3667" s="48">
        <f t="shared" si="343"/>
        <v>140</v>
      </c>
      <c r="O3667" s="48">
        <f t="shared" si="344"/>
        <v>332.58654838317932</v>
      </c>
      <c r="P3667" s="72">
        <f t="shared" si="345"/>
        <v>33.258654838317931</v>
      </c>
      <c r="Q3667" s="73">
        <f t="shared" si="346"/>
        <v>54.876780483224586</v>
      </c>
      <c r="R3667" s="48">
        <f t="shared" si="347"/>
        <v>420.72198370472182</v>
      </c>
      <c r="S3667" s="74">
        <f t="shared" si="348"/>
        <v>71</v>
      </c>
      <c r="T3667" s="6"/>
      <c r="U3667" s="47" t="s">
        <v>432</v>
      </c>
      <c r="V3667" s="47">
        <v>1</v>
      </c>
      <c r="W3667" s="47">
        <v>1</v>
      </c>
      <c r="X3667" s="47">
        <v>1</v>
      </c>
      <c r="Y3667" s="47">
        <v>1</v>
      </c>
      <c r="Z3667" s="75">
        <v>44279.453796296293</v>
      </c>
      <c r="AA3667" s="6" t="s">
        <v>1221</v>
      </c>
      <c r="AB3667" s="47"/>
      <c r="AC3667" s="47" t="s">
        <v>15396</v>
      </c>
      <c r="AD3667" s="47" t="s">
        <v>15397</v>
      </c>
      <c r="AE3667" s="47"/>
      <c r="AF3667" s="6" t="s">
        <v>15398</v>
      </c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</row>
    <row r="3668" spans="1:43" s="1" customFormat="1" ht="15.75" x14ac:dyDescent="0.25">
      <c r="A3668" s="47">
        <v>3673</v>
      </c>
      <c r="B3668" s="47" t="s">
        <v>15399</v>
      </c>
      <c r="C3668" s="47"/>
      <c r="D3668" s="69" t="s">
        <v>15255</v>
      </c>
      <c r="E3668" s="47">
        <v>2020</v>
      </c>
      <c r="F3668" s="69" t="s">
        <v>15287</v>
      </c>
      <c r="G3668" s="69" t="s">
        <v>15256</v>
      </c>
      <c r="H3668" s="69" t="s">
        <v>15366</v>
      </c>
      <c r="I3668" s="70">
        <v>59.305150217637923</v>
      </c>
      <c r="J3668" s="47" t="s">
        <v>430</v>
      </c>
      <c r="K3668" s="47">
        <v>8</v>
      </c>
      <c r="L3668" s="71"/>
      <c r="M3668" s="47">
        <v>75</v>
      </c>
      <c r="N3668" s="48">
        <f t="shared" si="343"/>
        <v>160</v>
      </c>
      <c r="O3668" s="48">
        <f t="shared" si="344"/>
        <v>9488.8240348220679</v>
      </c>
      <c r="P3668" s="72">
        <f t="shared" si="345"/>
        <v>948.88240348220688</v>
      </c>
      <c r="Q3668" s="73">
        <f t="shared" si="346"/>
        <v>1565.6559657456412</v>
      </c>
      <c r="R3668" s="48">
        <f t="shared" si="347"/>
        <v>12003.362404049916</v>
      </c>
      <c r="S3668" s="74">
        <f t="shared" si="348"/>
        <v>71</v>
      </c>
      <c r="T3668" s="6"/>
      <c r="U3668" s="47" t="s">
        <v>432</v>
      </c>
      <c r="V3668" s="47">
        <v>1</v>
      </c>
      <c r="W3668" s="47">
        <v>1</v>
      </c>
      <c r="X3668" s="47">
        <v>1</v>
      </c>
      <c r="Y3668" s="47">
        <v>1</v>
      </c>
      <c r="Z3668" s="75">
        <v>44279.454479166663</v>
      </c>
      <c r="AA3668" s="6" t="s">
        <v>1221</v>
      </c>
      <c r="AB3668" s="47"/>
      <c r="AC3668" s="47" t="s">
        <v>15400</v>
      </c>
      <c r="AD3668" s="47" t="s">
        <v>15401</v>
      </c>
      <c r="AE3668" s="47"/>
      <c r="AF3668" s="6" t="s">
        <v>15402</v>
      </c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</row>
    <row r="3669" spans="1:43" s="1" customFormat="1" ht="15.75" x14ac:dyDescent="0.25">
      <c r="A3669" s="47">
        <v>3674</v>
      </c>
      <c r="B3669" s="47" t="s">
        <v>15403</v>
      </c>
      <c r="C3669" s="47"/>
      <c r="D3669" s="69" t="s">
        <v>15255</v>
      </c>
      <c r="E3669" s="47">
        <v>2020</v>
      </c>
      <c r="F3669" s="69" t="s">
        <v>15287</v>
      </c>
      <c r="G3669" s="69" t="s">
        <v>15256</v>
      </c>
      <c r="H3669" s="69" t="s">
        <v>15366</v>
      </c>
      <c r="I3669" s="70">
        <v>2.6766311106001179</v>
      </c>
      <c r="J3669" s="47" t="s">
        <v>430</v>
      </c>
      <c r="K3669" s="47">
        <v>8</v>
      </c>
      <c r="L3669" s="71"/>
      <c r="M3669" s="47">
        <v>75</v>
      </c>
      <c r="N3669" s="48">
        <f t="shared" si="343"/>
        <v>160</v>
      </c>
      <c r="O3669" s="48">
        <f t="shared" si="344"/>
        <v>428.26097769601887</v>
      </c>
      <c r="P3669" s="72">
        <f t="shared" si="345"/>
        <v>42.826097769601887</v>
      </c>
      <c r="Q3669" s="73">
        <f t="shared" si="346"/>
        <v>70.663061319843109</v>
      </c>
      <c r="R3669" s="48">
        <f t="shared" si="347"/>
        <v>541.75013678546384</v>
      </c>
      <c r="S3669" s="74">
        <f t="shared" si="348"/>
        <v>71</v>
      </c>
      <c r="T3669" s="6"/>
      <c r="U3669" s="47" t="s">
        <v>432</v>
      </c>
      <c r="V3669" s="47">
        <v>1</v>
      </c>
      <c r="W3669" s="47">
        <v>1</v>
      </c>
      <c r="X3669" s="47">
        <v>1</v>
      </c>
      <c r="Y3669" s="47">
        <v>1</v>
      </c>
      <c r="Z3669" s="75">
        <v>44279.45453703704</v>
      </c>
      <c r="AA3669" s="6" t="s">
        <v>1221</v>
      </c>
      <c r="AB3669" s="47"/>
      <c r="AC3669" s="47" t="s">
        <v>15400</v>
      </c>
      <c r="AD3669" s="47" t="s">
        <v>15299</v>
      </c>
      <c r="AE3669" s="47"/>
      <c r="AF3669" s="6" t="s">
        <v>15404</v>
      </c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</row>
    <row r="3670" spans="1:43" s="1" customFormat="1" ht="15.75" x14ac:dyDescent="0.25">
      <c r="A3670" s="47">
        <v>3675</v>
      </c>
      <c r="B3670" s="47" t="s">
        <v>15405</v>
      </c>
      <c r="C3670" s="47"/>
      <c r="D3670" s="69" t="s">
        <v>15255</v>
      </c>
      <c r="E3670" s="47">
        <v>2020</v>
      </c>
      <c r="F3670" s="69" t="s">
        <v>15287</v>
      </c>
      <c r="G3670" s="69" t="s">
        <v>15256</v>
      </c>
      <c r="H3670" s="69" t="s">
        <v>15366</v>
      </c>
      <c r="I3670" s="70">
        <v>389.70902941876841</v>
      </c>
      <c r="J3670" s="47" t="s">
        <v>430</v>
      </c>
      <c r="K3670" s="47">
        <v>8</v>
      </c>
      <c r="L3670" s="71"/>
      <c r="M3670" s="47">
        <v>75</v>
      </c>
      <c r="N3670" s="48">
        <f t="shared" si="343"/>
        <v>160</v>
      </c>
      <c r="O3670" s="48">
        <f t="shared" si="344"/>
        <v>62353.444707002942</v>
      </c>
      <c r="P3670" s="72">
        <f t="shared" si="345"/>
        <v>6235.3444707002946</v>
      </c>
      <c r="Q3670" s="73">
        <f t="shared" si="346"/>
        <v>10288.318376655485</v>
      </c>
      <c r="R3670" s="48">
        <f t="shared" si="347"/>
        <v>78877.107554358721</v>
      </c>
      <c r="S3670" s="74">
        <f t="shared" si="348"/>
        <v>71</v>
      </c>
      <c r="T3670" s="6"/>
      <c r="U3670" s="47" t="s">
        <v>432</v>
      </c>
      <c r="V3670" s="47">
        <v>1</v>
      </c>
      <c r="W3670" s="47">
        <v>1</v>
      </c>
      <c r="X3670" s="47">
        <v>1</v>
      </c>
      <c r="Y3670" s="47">
        <v>1</v>
      </c>
      <c r="Z3670" s="75">
        <v>44279.455162037048</v>
      </c>
      <c r="AA3670" s="6" t="s">
        <v>1221</v>
      </c>
      <c r="AB3670" s="47"/>
      <c r="AC3670" s="47" t="s">
        <v>15401</v>
      </c>
      <c r="AD3670" s="47" t="s">
        <v>15406</v>
      </c>
      <c r="AE3670" s="47"/>
      <c r="AF3670" s="6" t="s">
        <v>15407</v>
      </c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</row>
    <row r="3671" spans="1:43" s="1" customFormat="1" ht="15.75" x14ac:dyDescent="0.25">
      <c r="A3671" s="47">
        <v>3676</v>
      </c>
      <c r="B3671" s="47" t="s">
        <v>15408</v>
      </c>
      <c r="C3671" s="47"/>
      <c r="D3671" s="69" t="s">
        <v>15255</v>
      </c>
      <c r="E3671" s="47">
        <v>2020</v>
      </c>
      <c r="F3671" s="69" t="s">
        <v>15287</v>
      </c>
      <c r="G3671" s="69" t="s">
        <v>15256</v>
      </c>
      <c r="H3671" s="69" t="s">
        <v>15366</v>
      </c>
      <c r="I3671" s="70">
        <v>384.77900797776448</v>
      </c>
      <c r="J3671" s="47" t="s">
        <v>430</v>
      </c>
      <c r="K3671" s="47">
        <v>8</v>
      </c>
      <c r="L3671" s="71"/>
      <c r="M3671" s="47">
        <v>75</v>
      </c>
      <c r="N3671" s="48">
        <f t="shared" si="343"/>
        <v>160</v>
      </c>
      <c r="O3671" s="48">
        <f t="shared" si="344"/>
        <v>61564.641276442315</v>
      </c>
      <c r="P3671" s="72">
        <f t="shared" si="345"/>
        <v>6156.4641276442317</v>
      </c>
      <c r="Q3671" s="73">
        <f t="shared" si="346"/>
        <v>10158.165810612982</v>
      </c>
      <c r="R3671" s="48">
        <f t="shared" si="347"/>
        <v>77879.271214699518</v>
      </c>
      <c r="S3671" s="74">
        <f t="shared" si="348"/>
        <v>71</v>
      </c>
      <c r="T3671" s="6"/>
      <c r="U3671" s="47" t="s">
        <v>432</v>
      </c>
      <c r="V3671" s="47">
        <v>1</v>
      </c>
      <c r="W3671" s="47">
        <v>1</v>
      </c>
      <c r="X3671" s="47">
        <v>1</v>
      </c>
      <c r="Y3671" s="47">
        <v>1</v>
      </c>
      <c r="Z3671" s="75">
        <v>44279.454988425918</v>
      </c>
      <c r="AA3671" s="6" t="s">
        <v>1221</v>
      </c>
      <c r="AB3671" s="47"/>
      <c r="AC3671" s="47" t="s">
        <v>15406</v>
      </c>
      <c r="AD3671" s="47" t="s">
        <v>15396</v>
      </c>
      <c r="AE3671" s="47"/>
      <c r="AF3671" s="6" t="s">
        <v>15409</v>
      </c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</row>
    <row r="3672" spans="1:43" s="1" customFormat="1" ht="15.75" x14ac:dyDescent="0.25">
      <c r="A3672" s="47">
        <v>3677</v>
      </c>
      <c r="B3672" s="47" t="s">
        <v>15410</v>
      </c>
      <c r="C3672" s="47"/>
      <c r="D3672" s="69" t="s">
        <v>15255</v>
      </c>
      <c r="E3672" s="47">
        <v>2020</v>
      </c>
      <c r="F3672" s="69" t="s">
        <v>15366</v>
      </c>
      <c r="G3672" s="69" t="s">
        <v>15256</v>
      </c>
      <c r="H3672" s="69" t="s">
        <v>15287</v>
      </c>
      <c r="I3672" s="70">
        <v>397.93867129554911</v>
      </c>
      <c r="J3672" s="47" t="s">
        <v>430</v>
      </c>
      <c r="K3672" s="47">
        <v>8</v>
      </c>
      <c r="L3672" s="71"/>
      <c r="M3672" s="47">
        <v>75</v>
      </c>
      <c r="N3672" s="48">
        <f t="shared" si="343"/>
        <v>160</v>
      </c>
      <c r="O3672" s="48">
        <f t="shared" si="344"/>
        <v>63670.187407287856</v>
      </c>
      <c r="P3672" s="72">
        <f t="shared" si="345"/>
        <v>6367.0187407287858</v>
      </c>
      <c r="Q3672" s="73">
        <f t="shared" si="346"/>
        <v>10505.580922202496</v>
      </c>
      <c r="R3672" s="48">
        <f t="shared" si="347"/>
        <v>80542.787070219143</v>
      </c>
      <c r="S3672" s="74">
        <f t="shared" si="348"/>
        <v>71</v>
      </c>
      <c r="T3672" s="6"/>
      <c r="U3672" s="47" t="s">
        <v>432</v>
      </c>
      <c r="V3672" s="47">
        <v>1</v>
      </c>
      <c r="W3672" s="47">
        <v>1</v>
      </c>
      <c r="X3672" s="47">
        <v>1</v>
      </c>
      <c r="Y3672" s="47">
        <v>1</v>
      </c>
      <c r="Z3672" s="75">
        <v>44279.456354166658</v>
      </c>
      <c r="AA3672" s="6" t="s">
        <v>1221</v>
      </c>
      <c r="AB3672" s="47"/>
      <c r="AC3672" s="47" t="s">
        <v>15411</v>
      </c>
      <c r="AD3672" s="47" t="s">
        <v>15387</v>
      </c>
      <c r="AE3672" s="47"/>
      <c r="AF3672" s="6" t="s">
        <v>15412</v>
      </c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</row>
    <row r="3673" spans="1:43" s="1" customFormat="1" ht="15.75" x14ac:dyDescent="0.25">
      <c r="A3673" s="47">
        <v>3678</v>
      </c>
      <c r="B3673" s="47" t="s">
        <v>15413</v>
      </c>
      <c r="C3673" s="47"/>
      <c r="D3673" s="69" t="s">
        <v>15255</v>
      </c>
      <c r="E3673" s="47">
        <v>2020</v>
      </c>
      <c r="F3673" s="69" t="s">
        <v>15366</v>
      </c>
      <c r="G3673" s="69" t="s">
        <v>15256</v>
      </c>
      <c r="H3673" s="69" t="s">
        <v>15287</v>
      </c>
      <c r="I3673" s="70">
        <v>3.2229302354494842</v>
      </c>
      <c r="J3673" s="47" t="s">
        <v>430</v>
      </c>
      <c r="K3673" s="47">
        <v>6</v>
      </c>
      <c r="L3673" s="71"/>
      <c r="M3673" s="47">
        <v>75</v>
      </c>
      <c r="N3673" s="48">
        <f t="shared" si="343"/>
        <v>140</v>
      </c>
      <c r="O3673" s="48">
        <f t="shared" si="344"/>
        <v>451.21023296292776</v>
      </c>
      <c r="P3673" s="72">
        <f t="shared" si="345"/>
        <v>45.121023296292776</v>
      </c>
      <c r="Q3673" s="73">
        <f t="shared" si="346"/>
        <v>74.449688438883072</v>
      </c>
      <c r="R3673" s="48">
        <f t="shared" si="347"/>
        <v>570.78094469810367</v>
      </c>
      <c r="S3673" s="74">
        <f t="shared" si="348"/>
        <v>71</v>
      </c>
      <c r="T3673" s="6"/>
      <c r="U3673" s="47" t="s">
        <v>432</v>
      </c>
      <c r="V3673" s="47">
        <v>1</v>
      </c>
      <c r="W3673" s="47">
        <v>1</v>
      </c>
      <c r="X3673" s="47">
        <v>1</v>
      </c>
      <c r="Y3673" s="47">
        <v>1</v>
      </c>
      <c r="Z3673" s="75">
        <v>44279.456770833327</v>
      </c>
      <c r="AA3673" s="6" t="s">
        <v>1221</v>
      </c>
      <c r="AB3673" s="47"/>
      <c r="AC3673" s="47" t="s">
        <v>15271</v>
      </c>
      <c r="AD3673" s="47" t="s">
        <v>15414</v>
      </c>
      <c r="AE3673" s="47"/>
      <c r="AF3673" s="6" t="s">
        <v>15415</v>
      </c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</row>
    <row r="3674" spans="1:43" s="1" customFormat="1" ht="15.75" x14ac:dyDescent="0.25">
      <c r="A3674" s="47">
        <v>3679</v>
      </c>
      <c r="B3674" s="47" t="s">
        <v>15416</v>
      </c>
      <c r="C3674" s="47"/>
      <c r="D3674" s="69" t="s">
        <v>15255</v>
      </c>
      <c r="E3674" s="47">
        <v>2020</v>
      </c>
      <c r="F3674" s="69" t="s">
        <v>15366</v>
      </c>
      <c r="G3674" s="69" t="s">
        <v>15256</v>
      </c>
      <c r="H3674" s="69" t="s">
        <v>15287</v>
      </c>
      <c r="I3674" s="70">
        <v>58.462320748364426</v>
      </c>
      <c r="J3674" s="47" t="s">
        <v>430</v>
      </c>
      <c r="K3674" s="47">
        <v>6</v>
      </c>
      <c r="L3674" s="71"/>
      <c r="M3674" s="47">
        <v>75</v>
      </c>
      <c r="N3674" s="48">
        <f t="shared" si="343"/>
        <v>140</v>
      </c>
      <c r="O3674" s="48">
        <f t="shared" si="344"/>
        <v>8184.7249047710193</v>
      </c>
      <c r="P3674" s="72">
        <f t="shared" si="345"/>
        <v>818.47249047710193</v>
      </c>
      <c r="Q3674" s="73">
        <f t="shared" si="346"/>
        <v>1350.479609287218</v>
      </c>
      <c r="R3674" s="48">
        <f t="shared" si="347"/>
        <v>10353.677004535339</v>
      </c>
      <c r="S3674" s="74">
        <f t="shared" si="348"/>
        <v>71</v>
      </c>
      <c r="T3674" s="6"/>
      <c r="U3674" s="47" t="s">
        <v>432</v>
      </c>
      <c r="V3674" s="47">
        <v>1</v>
      </c>
      <c r="W3674" s="47">
        <v>1</v>
      </c>
      <c r="X3674" s="47">
        <v>1</v>
      </c>
      <c r="Y3674" s="47">
        <v>1</v>
      </c>
      <c r="Z3674" s="75">
        <v>44279.456817129627</v>
      </c>
      <c r="AA3674" s="6" t="s">
        <v>1221</v>
      </c>
      <c r="AB3674" s="47"/>
      <c r="AC3674" s="47" t="s">
        <v>15414</v>
      </c>
      <c r="AD3674" s="47" t="s">
        <v>15417</v>
      </c>
      <c r="AE3674" s="47"/>
      <c r="AF3674" s="6" t="s">
        <v>15418</v>
      </c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</row>
    <row r="3675" spans="1:43" s="1" customFormat="1" ht="15.75" x14ac:dyDescent="0.25">
      <c r="A3675" s="47">
        <v>3680</v>
      </c>
      <c r="B3675" s="47" t="s">
        <v>15419</v>
      </c>
      <c r="C3675" s="47"/>
      <c r="D3675" s="69" t="s">
        <v>15255</v>
      </c>
      <c r="E3675" s="47">
        <v>2020</v>
      </c>
      <c r="F3675" s="69" t="s">
        <v>15366</v>
      </c>
      <c r="G3675" s="69" t="s">
        <v>15256</v>
      </c>
      <c r="H3675" s="69" t="s">
        <v>15287</v>
      </c>
      <c r="I3675" s="70">
        <v>446.30801417914341</v>
      </c>
      <c r="J3675" s="47" t="s">
        <v>430</v>
      </c>
      <c r="K3675" s="47">
        <v>6</v>
      </c>
      <c r="L3675" s="71"/>
      <c r="M3675" s="47">
        <v>75</v>
      </c>
      <c r="N3675" s="48">
        <f t="shared" ref="N3675:N3738" si="349">IF(K3675=4,100,IF(K3675=6,140,IF(K3675=8,160,IF(K3675=10,180,IF(K3675=12,200,IF(K3675=14,225,IF(K3675=16,275,IF(K3675=18,350,0))))))))</f>
        <v>140</v>
      </c>
      <c r="O3675" s="48">
        <f t="shared" si="344"/>
        <v>62483.121985080077</v>
      </c>
      <c r="P3675" s="72">
        <f t="shared" si="345"/>
        <v>6248.3121985080079</v>
      </c>
      <c r="Q3675" s="73">
        <f t="shared" si="346"/>
        <v>10309.715127538213</v>
      </c>
      <c r="R3675" s="48">
        <f t="shared" si="347"/>
        <v>79041.149311126297</v>
      </c>
      <c r="S3675" s="74">
        <f t="shared" si="348"/>
        <v>71</v>
      </c>
      <c r="T3675" s="6"/>
      <c r="U3675" s="47" t="s">
        <v>432</v>
      </c>
      <c r="V3675" s="47">
        <v>1</v>
      </c>
      <c r="W3675" s="47">
        <v>1</v>
      </c>
      <c r="X3675" s="47">
        <v>1</v>
      </c>
      <c r="Y3675" s="47">
        <v>1</v>
      </c>
      <c r="Z3675" s="75">
        <v>44279.457337962973</v>
      </c>
      <c r="AA3675" s="6" t="s">
        <v>1221</v>
      </c>
      <c r="AB3675" s="47"/>
      <c r="AC3675" s="47" t="s">
        <v>15417</v>
      </c>
      <c r="AD3675" s="47" t="s">
        <v>15411</v>
      </c>
      <c r="AE3675" s="47"/>
      <c r="AF3675" s="6" t="s">
        <v>15420</v>
      </c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</row>
    <row r="3676" spans="1:43" s="1" customFormat="1" ht="15.75" x14ac:dyDescent="0.25">
      <c r="A3676" s="47">
        <v>3681</v>
      </c>
      <c r="B3676" s="47" t="s">
        <v>15421</v>
      </c>
      <c r="C3676" s="47"/>
      <c r="D3676" s="69" t="s">
        <v>15255</v>
      </c>
      <c r="E3676" s="47">
        <v>2020</v>
      </c>
      <c r="F3676" s="69" t="s">
        <v>15422</v>
      </c>
      <c r="G3676" s="69" t="s">
        <v>2724</v>
      </c>
      <c r="H3676" s="69" t="s">
        <v>451</v>
      </c>
      <c r="I3676" s="70">
        <v>3.0343781297463952</v>
      </c>
      <c r="J3676" s="47" t="s">
        <v>430</v>
      </c>
      <c r="K3676" s="47">
        <v>16</v>
      </c>
      <c r="L3676" s="71"/>
      <c r="M3676" s="47">
        <v>75</v>
      </c>
      <c r="N3676" s="48">
        <f t="shared" si="349"/>
        <v>275</v>
      </c>
      <c r="O3676" s="48">
        <f t="shared" si="344"/>
        <v>834.45398568025871</v>
      </c>
      <c r="P3676" s="72">
        <f t="shared" si="345"/>
        <v>83.44539856802588</v>
      </c>
      <c r="Q3676" s="73">
        <f t="shared" si="346"/>
        <v>137.68490763724267</v>
      </c>
      <c r="R3676" s="48">
        <f t="shared" si="347"/>
        <v>1055.5842918855274</v>
      </c>
      <c r="S3676" s="74">
        <f t="shared" si="348"/>
        <v>71</v>
      </c>
      <c r="T3676" s="6"/>
      <c r="U3676" s="47" t="s">
        <v>432</v>
      </c>
      <c r="V3676" s="47">
        <v>1</v>
      </c>
      <c r="W3676" s="47">
        <v>1</v>
      </c>
      <c r="X3676" s="47">
        <v>1</v>
      </c>
      <c r="Y3676" s="47">
        <v>1</v>
      </c>
      <c r="Z3676" s="75">
        <v>44279.459027777782</v>
      </c>
      <c r="AA3676" s="6" t="s">
        <v>1221</v>
      </c>
      <c r="AB3676" s="47"/>
      <c r="AC3676" s="47" t="s">
        <v>15423</v>
      </c>
      <c r="AD3676" s="47" t="s">
        <v>15424</v>
      </c>
      <c r="AE3676" s="47"/>
      <c r="AF3676" s="6" t="s">
        <v>15425</v>
      </c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</row>
    <row r="3677" spans="1:43" s="1" customFormat="1" ht="15.75" x14ac:dyDescent="0.25">
      <c r="A3677" s="47">
        <v>3682</v>
      </c>
      <c r="B3677" s="47" t="s">
        <v>15426</v>
      </c>
      <c r="C3677" s="47"/>
      <c r="D3677" s="69" t="s">
        <v>15255</v>
      </c>
      <c r="E3677" s="47">
        <v>2020</v>
      </c>
      <c r="F3677" s="69" t="s">
        <v>14700</v>
      </c>
      <c r="G3677" s="69" t="s">
        <v>451</v>
      </c>
      <c r="H3677" s="69" t="s">
        <v>451</v>
      </c>
      <c r="I3677" s="70">
        <v>1612.2170965342621</v>
      </c>
      <c r="J3677" s="47" t="s">
        <v>430</v>
      </c>
      <c r="K3677" s="47">
        <v>16</v>
      </c>
      <c r="L3677" s="71"/>
      <c r="M3677" s="47">
        <v>75</v>
      </c>
      <c r="N3677" s="48">
        <f t="shared" si="349"/>
        <v>275</v>
      </c>
      <c r="O3677" s="48">
        <f t="shared" si="344"/>
        <v>443359.70154692209</v>
      </c>
      <c r="P3677" s="72">
        <f t="shared" si="345"/>
        <v>44335.970154692215</v>
      </c>
      <c r="Q3677" s="73">
        <f t="shared" si="346"/>
        <v>73154.350755242136</v>
      </c>
      <c r="R3677" s="48">
        <f t="shared" si="347"/>
        <v>560850.02245685644</v>
      </c>
      <c r="S3677" s="74">
        <f t="shared" si="348"/>
        <v>71</v>
      </c>
      <c r="T3677" s="6"/>
      <c r="U3677" s="47" t="s">
        <v>432</v>
      </c>
      <c r="V3677" s="47">
        <v>1</v>
      </c>
      <c r="W3677" s="47">
        <v>1</v>
      </c>
      <c r="X3677" s="47">
        <v>1</v>
      </c>
      <c r="Y3677" s="47">
        <v>1</v>
      </c>
      <c r="Z3677" s="75">
        <v>44279.459409722222</v>
      </c>
      <c r="AA3677" s="6" t="s">
        <v>1221</v>
      </c>
      <c r="AB3677" s="47"/>
      <c r="AC3677" s="47" t="s">
        <v>15424</v>
      </c>
      <c r="AD3677" s="47"/>
      <c r="AE3677" s="47"/>
      <c r="AF3677" s="6" t="s">
        <v>15427</v>
      </c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</row>
    <row r="3678" spans="1:43" s="1" customFormat="1" ht="15.75" x14ac:dyDescent="0.25">
      <c r="A3678" s="47">
        <v>3683</v>
      </c>
      <c r="B3678" s="47" t="s">
        <v>15428</v>
      </c>
      <c r="C3678" s="47"/>
      <c r="D3678" s="69" t="s">
        <v>15255</v>
      </c>
      <c r="E3678" s="47">
        <v>2020</v>
      </c>
      <c r="F3678" s="69" t="s">
        <v>14700</v>
      </c>
      <c r="G3678" s="69" t="s">
        <v>451</v>
      </c>
      <c r="H3678" s="69" t="s">
        <v>451</v>
      </c>
      <c r="I3678" s="70">
        <v>2.7083999998867512</v>
      </c>
      <c r="J3678" s="47" t="s">
        <v>430</v>
      </c>
      <c r="K3678" s="47">
        <v>16</v>
      </c>
      <c r="L3678" s="71"/>
      <c r="M3678" s="47">
        <v>75</v>
      </c>
      <c r="N3678" s="48">
        <f t="shared" si="349"/>
        <v>275</v>
      </c>
      <c r="O3678" s="48">
        <f t="shared" si="344"/>
        <v>744.80999996885657</v>
      </c>
      <c r="P3678" s="72">
        <f t="shared" si="345"/>
        <v>74.480999996885657</v>
      </c>
      <c r="Q3678" s="73">
        <f t="shared" si="346"/>
        <v>122.89364999486133</v>
      </c>
      <c r="R3678" s="48">
        <f t="shared" si="347"/>
        <v>942.18464996060356</v>
      </c>
      <c r="S3678" s="74">
        <f t="shared" si="348"/>
        <v>71</v>
      </c>
      <c r="T3678" s="6"/>
      <c r="U3678" s="47" t="s">
        <v>432</v>
      </c>
      <c r="V3678" s="47">
        <v>1</v>
      </c>
      <c r="W3678" s="47">
        <v>1</v>
      </c>
      <c r="X3678" s="47">
        <v>1</v>
      </c>
      <c r="Y3678" s="47">
        <v>1</v>
      </c>
      <c r="Z3678" s="75">
        <v>44279.460439814808</v>
      </c>
      <c r="AA3678" s="6" t="s">
        <v>1221</v>
      </c>
      <c r="AB3678" s="47"/>
      <c r="AC3678" s="47" t="s">
        <v>15429</v>
      </c>
      <c r="AD3678" s="47" t="s">
        <v>15430</v>
      </c>
      <c r="AE3678" s="47"/>
      <c r="AF3678" s="6" t="s">
        <v>15431</v>
      </c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</row>
    <row r="3679" spans="1:43" s="1" customFormat="1" ht="15.75" x14ac:dyDescent="0.25">
      <c r="A3679" s="47">
        <v>3684</v>
      </c>
      <c r="B3679" s="47" t="s">
        <v>15432</v>
      </c>
      <c r="C3679" s="47"/>
      <c r="D3679" s="69" t="s">
        <v>15255</v>
      </c>
      <c r="E3679" s="47">
        <v>2020</v>
      </c>
      <c r="F3679" s="69" t="s">
        <v>14700</v>
      </c>
      <c r="G3679" s="69" t="s">
        <v>2724</v>
      </c>
      <c r="H3679" s="69" t="s">
        <v>451</v>
      </c>
      <c r="I3679" s="70">
        <v>353.03048590532188</v>
      </c>
      <c r="J3679" s="47" t="s">
        <v>430</v>
      </c>
      <c r="K3679" s="47">
        <v>16</v>
      </c>
      <c r="L3679" s="71"/>
      <c r="M3679" s="47">
        <v>75</v>
      </c>
      <c r="N3679" s="48">
        <f t="shared" si="349"/>
        <v>275</v>
      </c>
      <c r="O3679" s="48">
        <f t="shared" si="344"/>
        <v>97083.383623963513</v>
      </c>
      <c r="P3679" s="72">
        <f t="shared" si="345"/>
        <v>9708.3383623963509</v>
      </c>
      <c r="Q3679" s="73">
        <f t="shared" si="346"/>
        <v>16018.758297953978</v>
      </c>
      <c r="R3679" s="48">
        <f t="shared" si="347"/>
        <v>122810.48028431383</v>
      </c>
      <c r="S3679" s="74">
        <f t="shared" si="348"/>
        <v>71</v>
      </c>
      <c r="T3679" s="6"/>
      <c r="U3679" s="47" t="s">
        <v>432</v>
      </c>
      <c r="V3679" s="47">
        <v>1</v>
      </c>
      <c r="W3679" s="47">
        <v>1</v>
      </c>
      <c r="X3679" s="47">
        <v>1</v>
      </c>
      <c r="Y3679" s="47">
        <v>1</v>
      </c>
      <c r="Z3679" s="75">
        <v>44279.460752314822</v>
      </c>
      <c r="AA3679" s="6" t="s">
        <v>1221</v>
      </c>
      <c r="AB3679" s="47"/>
      <c r="AC3679" s="47"/>
      <c r="AD3679" s="47" t="s">
        <v>15423</v>
      </c>
      <c r="AE3679" s="47"/>
      <c r="AF3679" s="6" t="s">
        <v>15433</v>
      </c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</row>
    <row r="3680" spans="1:43" s="1" customFormat="1" ht="15.75" x14ac:dyDescent="0.25">
      <c r="A3680" s="47">
        <v>3685</v>
      </c>
      <c r="B3680" s="47" t="s">
        <v>15434</v>
      </c>
      <c r="C3680" s="47"/>
      <c r="D3680" s="69" t="s">
        <v>15255</v>
      </c>
      <c r="E3680" s="47">
        <v>2020</v>
      </c>
      <c r="F3680" s="69" t="s">
        <v>14700</v>
      </c>
      <c r="G3680" s="69" t="s">
        <v>457</v>
      </c>
      <c r="H3680" s="69" t="s">
        <v>451</v>
      </c>
      <c r="I3680" s="70">
        <v>9.7617000026627441</v>
      </c>
      <c r="J3680" s="47" t="s">
        <v>430</v>
      </c>
      <c r="K3680" s="47">
        <v>8</v>
      </c>
      <c r="L3680" s="71"/>
      <c r="M3680" s="47">
        <v>75</v>
      </c>
      <c r="N3680" s="48">
        <f t="shared" si="349"/>
        <v>160</v>
      </c>
      <c r="O3680" s="48">
        <f t="shared" si="344"/>
        <v>1561.872000426039</v>
      </c>
      <c r="P3680" s="72">
        <f t="shared" si="345"/>
        <v>156.18720004260391</v>
      </c>
      <c r="Q3680" s="73">
        <f t="shared" si="346"/>
        <v>257.70888007029646</v>
      </c>
      <c r="R3680" s="48">
        <f t="shared" si="347"/>
        <v>1975.7680805389396</v>
      </c>
      <c r="S3680" s="74">
        <f t="shared" si="348"/>
        <v>71</v>
      </c>
      <c r="T3680" s="6"/>
      <c r="U3680" s="47" t="s">
        <v>432</v>
      </c>
      <c r="V3680" s="47">
        <v>1</v>
      </c>
      <c r="W3680" s="47">
        <v>1</v>
      </c>
      <c r="X3680" s="47">
        <v>1</v>
      </c>
      <c r="Y3680" s="47">
        <v>1</v>
      </c>
      <c r="Z3680" s="75">
        <v>44279.461238425924</v>
      </c>
      <c r="AA3680" s="6" t="s">
        <v>1221</v>
      </c>
      <c r="AB3680" s="47"/>
      <c r="AC3680" s="47" t="s">
        <v>15435</v>
      </c>
      <c r="AD3680" s="47" t="s">
        <v>15436</v>
      </c>
      <c r="AE3680" s="47"/>
      <c r="AF3680" s="6" t="s">
        <v>15437</v>
      </c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</row>
    <row r="3681" spans="1:43" s="1" customFormat="1" ht="15.75" x14ac:dyDescent="0.25">
      <c r="A3681" s="47">
        <v>3686</v>
      </c>
      <c r="B3681" s="47" t="s">
        <v>15438</v>
      </c>
      <c r="C3681" s="47"/>
      <c r="D3681" s="69" t="s">
        <v>15255</v>
      </c>
      <c r="E3681" s="47">
        <v>2020</v>
      </c>
      <c r="F3681" s="69" t="s">
        <v>14700</v>
      </c>
      <c r="G3681" s="69" t="s">
        <v>457</v>
      </c>
      <c r="H3681" s="69" t="s">
        <v>451</v>
      </c>
      <c r="I3681" s="70">
        <v>4.2336000029631586</v>
      </c>
      <c r="J3681" s="47" t="s">
        <v>430</v>
      </c>
      <c r="K3681" s="47">
        <v>8</v>
      </c>
      <c r="L3681" s="71"/>
      <c r="M3681" s="47">
        <v>75</v>
      </c>
      <c r="N3681" s="48">
        <f t="shared" si="349"/>
        <v>160</v>
      </c>
      <c r="O3681" s="48">
        <f t="shared" si="344"/>
        <v>677.37600047410535</v>
      </c>
      <c r="P3681" s="72">
        <f t="shared" si="345"/>
        <v>67.737600047410538</v>
      </c>
      <c r="Q3681" s="73">
        <f t="shared" si="346"/>
        <v>111.76704007822738</v>
      </c>
      <c r="R3681" s="48">
        <f t="shared" si="347"/>
        <v>856.88064059974329</v>
      </c>
      <c r="S3681" s="74">
        <f t="shared" si="348"/>
        <v>71</v>
      </c>
      <c r="T3681" s="6"/>
      <c r="U3681" s="47" t="s">
        <v>432</v>
      </c>
      <c r="V3681" s="47">
        <v>1</v>
      </c>
      <c r="W3681" s="47">
        <v>1</v>
      </c>
      <c r="X3681" s="47">
        <v>1</v>
      </c>
      <c r="Y3681" s="47">
        <v>1</v>
      </c>
      <c r="Z3681" s="75">
        <v>44279.461365740739</v>
      </c>
      <c r="AA3681" s="6" t="s">
        <v>1221</v>
      </c>
      <c r="AB3681" s="47"/>
      <c r="AC3681" s="47" t="s">
        <v>15439</v>
      </c>
      <c r="AD3681" s="47" t="s">
        <v>15436</v>
      </c>
      <c r="AE3681" s="47"/>
      <c r="AF3681" s="6" t="s">
        <v>15440</v>
      </c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</row>
    <row r="3682" spans="1:43" s="1" customFormat="1" ht="15.75" x14ac:dyDescent="0.25">
      <c r="A3682" s="47">
        <v>3687</v>
      </c>
      <c r="B3682" s="47" t="s">
        <v>15441</v>
      </c>
      <c r="C3682" s="47"/>
      <c r="D3682" s="69" t="s">
        <v>15255</v>
      </c>
      <c r="E3682" s="47">
        <v>2020</v>
      </c>
      <c r="F3682" s="69" t="s">
        <v>14700</v>
      </c>
      <c r="G3682" s="69" t="s">
        <v>451</v>
      </c>
      <c r="H3682" s="69" t="s">
        <v>451</v>
      </c>
      <c r="I3682" s="70">
        <v>849.29821402971129</v>
      </c>
      <c r="J3682" s="47" t="s">
        <v>430</v>
      </c>
      <c r="K3682" s="47">
        <v>16</v>
      </c>
      <c r="L3682" s="71"/>
      <c r="M3682" s="47">
        <v>75</v>
      </c>
      <c r="N3682" s="48">
        <f t="shared" si="349"/>
        <v>275</v>
      </c>
      <c r="O3682" s="48">
        <f t="shared" si="344"/>
        <v>233557.00885817059</v>
      </c>
      <c r="P3682" s="72">
        <f t="shared" si="345"/>
        <v>23355.700885817059</v>
      </c>
      <c r="Q3682" s="73">
        <f t="shared" si="346"/>
        <v>38536.906461598148</v>
      </c>
      <c r="R3682" s="48">
        <f t="shared" si="347"/>
        <v>295449.61620558577</v>
      </c>
      <c r="S3682" s="74">
        <f t="shared" si="348"/>
        <v>71</v>
      </c>
      <c r="T3682" s="6"/>
      <c r="U3682" s="47" t="s">
        <v>432</v>
      </c>
      <c r="V3682" s="47">
        <v>1</v>
      </c>
      <c r="W3682" s="47">
        <v>1</v>
      </c>
      <c r="X3682" s="47">
        <v>1</v>
      </c>
      <c r="Y3682" s="47">
        <v>1</v>
      </c>
      <c r="Z3682" s="75">
        <v>44279.461689814823</v>
      </c>
      <c r="AA3682" s="6" t="s">
        <v>1221</v>
      </c>
      <c r="AB3682" s="47"/>
      <c r="AC3682" s="47" t="s">
        <v>15435</v>
      </c>
      <c r="AD3682" s="47"/>
      <c r="AE3682" s="47"/>
      <c r="AF3682" s="6" t="s">
        <v>15442</v>
      </c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</row>
    <row r="3683" spans="1:43" s="1" customFormat="1" ht="15.75" x14ac:dyDescent="0.25">
      <c r="A3683" s="47">
        <v>3688</v>
      </c>
      <c r="B3683" s="47" t="s">
        <v>15443</v>
      </c>
      <c r="C3683" s="47"/>
      <c r="D3683" s="69" t="s">
        <v>15255</v>
      </c>
      <c r="E3683" s="47">
        <v>2020</v>
      </c>
      <c r="F3683" s="69" t="s">
        <v>14700</v>
      </c>
      <c r="G3683" s="69" t="s">
        <v>457</v>
      </c>
      <c r="H3683" s="69" t="s">
        <v>451</v>
      </c>
      <c r="I3683" s="70">
        <v>3.9220028145520152</v>
      </c>
      <c r="J3683" s="47" t="s">
        <v>430</v>
      </c>
      <c r="K3683" s="47">
        <v>8</v>
      </c>
      <c r="L3683" s="71"/>
      <c r="M3683" s="47">
        <v>75</v>
      </c>
      <c r="N3683" s="48">
        <f t="shared" si="349"/>
        <v>160</v>
      </c>
      <c r="O3683" s="48">
        <f t="shared" si="344"/>
        <v>627.52045032832245</v>
      </c>
      <c r="P3683" s="72">
        <f t="shared" si="345"/>
        <v>62.75204503283225</v>
      </c>
      <c r="Q3683" s="73">
        <f t="shared" si="346"/>
        <v>103.5408743041732</v>
      </c>
      <c r="R3683" s="48">
        <f t="shared" si="347"/>
        <v>793.81336966532785</v>
      </c>
      <c r="S3683" s="74">
        <f t="shared" si="348"/>
        <v>71</v>
      </c>
      <c r="T3683" s="6"/>
      <c r="U3683" s="47" t="s">
        <v>432</v>
      </c>
      <c r="V3683" s="47">
        <v>1</v>
      </c>
      <c r="W3683" s="47">
        <v>1</v>
      </c>
      <c r="X3683" s="47">
        <v>1</v>
      </c>
      <c r="Y3683" s="47">
        <v>1</v>
      </c>
      <c r="Z3683" s="75">
        <v>44279.463842592602</v>
      </c>
      <c r="AA3683" s="6" t="s">
        <v>1221</v>
      </c>
      <c r="AB3683" s="47"/>
      <c r="AC3683" s="47" t="s">
        <v>15444</v>
      </c>
      <c r="AD3683" s="47"/>
      <c r="AE3683" s="47"/>
      <c r="AF3683" s="6" t="s">
        <v>15445</v>
      </c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</row>
    <row r="3684" spans="1:43" s="1" customFormat="1" ht="15.75" x14ac:dyDescent="0.25">
      <c r="A3684" s="47">
        <v>3689</v>
      </c>
      <c r="B3684" s="47" t="s">
        <v>15446</v>
      </c>
      <c r="C3684" s="47"/>
      <c r="D3684" s="69" t="s">
        <v>15255</v>
      </c>
      <c r="E3684" s="47">
        <v>2020</v>
      </c>
      <c r="F3684" s="69" t="s">
        <v>14700</v>
      </c>
      <c r="G3684" s="69" t="s">
        <v>457</v>
      </c>
      <c r="H3684" s="69" t="s">
        <v>451</v>
      </c>
      <c r="I3684" s="70">
        <v>19.78073864208142</v>
      </c>
      <c r="J3684" s="47" t="s">
        <v>430</v>
      </c>
      <c r="K3684" s="47">
        <v>8</v>
      </c>
      <c r="L3684" s="71"/>
      <c r="M3684" s="47">
        <v>75</v>
      </c>
      <c r="N3684" s="48">
        <f t="shared" si="349"/>
        <v>160</v>
      </c>
      <c r="O3684" s="48">
        <f t="shared" si="344"/>
        <v>3164.9181827330272</v>
      </c>
      <c r="P3684" s="72">
        <f t="shared" si="345"/>
        <v>316.49181827330273</v>
      </c>
      <c r="Q3684" s="73">
        <f t="shared" si="346"/>
        <v>522.2115001509494</v>
      </c>
      <c r="R3684" s="48">
        <f t="shared" si="347"/>
        <v>4003.6215011572795</v>
      </c>
      <c r="S3684" s="74">
        <f t="shared" si="348"/>
        <v>71</v>
      </c>
      <c r="T3684" s="6"/>
      <c r="U3684" s="47" t="s">
        <v>432</v>
      </c>
      <c r="V3684" s="47">
        <v>1</v>
      </c>
      <c r="W3684" s="47">
        <v>1</v>
      </c>
      <c r="X3684" s="47">
        <v>1</v>
      </c>
      <c r="Y3684" s="47">
        <v>1</v>
      </c>
      <c r="Z3684" s="75">
        <v>44279.462453703702</v>
      </c>
      <c r="AA3684" s="6" t="s">
        <v>1221</v>
      </c>
      <c r="AB3684" s="47"/>
      <c r="AC3684" s="47" t="s">
        <v>15447</v>
      </c>
      <c r="AD3684" s="47" t="s">
        <v>15448</v>
      </c>
      <c r="AE3684" s="47"/>
      <c r="AF3684" s="6" t="s">
        <v>15449</v>
      </c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</row>
    <row r="3685" spans="1:43" s="1" customFormat="1" ht="15.75" x14ac:dyDescent="0.25">
      <c r="A3685" s="47">
        <v>3690</v>
      </c>
      <c r="B3685" s="47" t="s">
        <v>15450</v>
      </c>
      <c r="C3685" s="47"/>
      <c r="D3685" s="69" t="s">
        <v>15255</v>
      </c>
      <c r="E3685" s="47">
        <v>2020</v>
      </c>
      <c r="F3685" s="69" t="s">
        <v>14700</v>
      </c>
      <c r="G3685" s="69" t="s">
        <v>457</v>
      </c>
      <c r="H3685" s="69" t="s">
        <v>451</v>
      </c>
      <c r="I3685" s="70">
        <v>3.8683028573282572</v>
      </c>
      <c r="J3685" s="47" t="s">
        <v>430</v>
      </c>
      <c r="K3685" s="47">
        <v>8</v>
      </c>
      <c r="L3685" s="71"/>
      <c r="M3685" s="47">
        <v>75</v>
      </c>
      <c r="N3685" s="48">
        <f t="shared" si="349"/>
        <v>160</v>
      </c>
      <c r="O3685" s="48">
        <f t="shared" si="344"/>
        <v>618.92845717252112</v>
      </c>
      <c r="P3685" s="72">
        <f t="shared" si="345"/>
        <v>61.892845717252115</v>
      </c>
      <c r="Q3685" s="73">
        <f t="shared" si="346"/>
        <v>102.12319543346599</v>
      </c>
      <c r="R3685" s="48">
        <f t="shared" si="347"/>
        <v>782.94449832323926</v>
      </c>
      <c r="S3685" s="74">
        <f t="shared" si="348"/>
        <v>71</v>
      </c>
      <c r="T3685" s="6"/>
      <c r="U3685" s="47" t="s">
        <v>432</v>
      </c>
      <c r="V3685" s="47">
        <v>1</v>
      </c>
      <c r="W3685" s="47">
        <v>1</v>
      </c>
      <c r="X3685" s="47">
        <v>1</v>
      </c>
      <c r="Y3685" s="47">
        <v>1</v>
      </c>
      <c r="Z3685" s="75">
        <v>44279.463842592602</v>
      </c>
      <c r="AA3685" s="6" t="s">
        <v>1221</v>
      </c>
      <c r="AB3685" s="47"/>
      <c r="AC3685" s="47"/>
      <c r="AD3685" s="47" t="s">
        <v>15447</v>
      </c>
      <c r="AE3685" s="47"/>
      <c r="AF3685" s="6" t="s">
        <v>15451</v>
      </c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</row>
    <row r="3686" spans="1:43" s="1" customFormat="1" ht="15.75" x14ac:dyDescent="0.25">
      <c r="A3686" s="47">
        <v>3691</v>
      </c>
      <c r="B3686" s="47" t="s">
        <v>15452</v>
      </c>
      <c r="C3686" s="47"/>
      <c r="D3686" s="69" t="s">
        <v>15255</v>
      </c>
      <c r="E3686" s="47">
        <v>2020</v>
      </c>
      <c r="F3686" s="69" t="s">
        <v>14700</v>
      </c>
      <c r="G3686" s="69" t="s">
        <v>457</v>
      </c>
      <c r="H3686" s="69" t="s">
        <v>451</v>
      </c>
      <c r="I3686" s="70">
        <v>5.9995088442743638</v>
      </c>
      <c r="J3686" s="47" t="s">
        <v>430</v>
      </c>
      <c r="K3686" s="47">
        <v>16</v>
      </c>
      <c r="L3686" s="71"/>
      <c r="M3686" s="47">
        <v>75</v>
      </c>
      <c r="N3686" s="48">
        <f t="shared" si="349"/>
        <v>275</v>
      </c>
      <c r="O3686" s="48">
        <f t="shared" si="344"/>
        <v>1649.8649321754501</v>
      </c>
      <c r="P3686" s="72">
        <f t="shared" si="345"/>
        <v>164.98649321754502</v>
      </c>
      <c r="Q3686" s="73">
        <f t="shared" si="346"/>
        <v>272.22771380894926</v>
      </c>
      <c r="R3686" s="48">
        <f t="shared" si="347"/>
        <v>2087.0791392019446</v>
      </c>
      <c r="S3686" s="74">
        <f t="shared" si="348"/>
        <v>71</v>
      </c>
      <c r="T3686" s="6"/>
      <c r="U3686" s="47" t="s">
        <v>432</v>
      </c>
      <c r="V3686" s="47">
        <v>1</v>
      </c>
      <c r="W3686" s="47">
        <v>1</v>
      </c>
      <c r="X3686" s="47">
        <v>1</v>
      </c>
      <c r="Y3686" s="47">
        <v>1</v>
      </c>
      <c r="Z3686" s="75">
        <v>44279.463993055557</v>
      </c>
      <c r="AA3686" s="6" t="s">
        <v>1221</v>
      </c>
      <c r="AB3686" s="47"/>
      <c r="AC3686" s="47" t="s">
        <v>15448</v>
      </c>
      <c r="AD3686" s="47" t="s">
        <v>15453</v>
      </c>
      <c r="AE3686" s="47"/>
      <c r="AF3686" s="6" t="s">
        <v>15454</v>
      </c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</row>
    <row r="3687" spans="1:43" s="1" customFormat="1" ht="15.75" x14ac:dyDescent="0.25">
      <c r="A3687" s="47">
        <v>3692</v>
      </c>
      <c r="B3687" s="47" t="s">
        <v>15455</v>
      </c>
      <c r="C3687" s="47"/>
      <c r="D3687" s="69" t="s">
        <v>15255</v>
      </c>
      <c r="E3687" s="47">
        <v>2020</v>
      </c>
      <c r="F3687" s="69" t="s">
        <v>14700</v>
      </c>
      <c r="G3687" s="69" t="s">
        <v>457</v>
      </c>
      <c r="H3687" s="69" t="s">
        <v>451</v>
      </c>
      <c r="I3687" s="70">
        <v>29.15320005236779</v>
      </c>
      <c r="J3687" s="47" t="s">
        <v>430</v>
      </c>
      <c r="K3687" s="47">
        <v>16</v>
      </c>
      <c r="L3687" s="71"/>
      <c r="M3687" s="47">
        <v>75</v>
      </c>
      <c r="N3687" s="48">
        <f t="shared" si="349"/>
        <v>275</v>
      </c>
      <c r="O3687" s="48">
        <f t="shared" si="344"/>
        <v>8017.130014401142</v>
      </c>
      <c r="P3687" s="72">
        <f t="shared" si="345"/>
        <v>801.71300144011423</v>
      </c>
      <c r="Q3687" s="73">
        <f t="shared" si="346"/>
        <v>1322.8264523761884</v>
      </c>
      <c r="R3687" s="48">
        <f t="shared" si="347"/>
        <v>10141.669468217444</v>
      </c>
      <c r="S3687" s="74">
        <f t="shared" si="348"/>
        <v>71</v>
      </c>
      <c r="T3687" s="6"/>
      <c r="U3687" s="47" t="s">
        <v>432</v>
      </c>
      <c r="V3687" s="47">
        <v>1</v>
      </c>
      <c r="W3687" s="47">
        <v>1</v>
      </c>
      <c r="X3687" s="47">
        <v>1</v>
      </c>
      <c r="Y3687" s="47">
        <v>1</v>
      </c>
      <c r="Z3687" s="75">
        <v>44279.464097222219</v>
      </c>
      <c r="AA3687" s="6" t="s">
        <v>1221</v>
      </c>
      <c r="AB3687" s="47"/>
      <c r="AC3687" s="47" t="s">
        <v>15453</v>
      </c>
      <c r="AD3687" s="47" t="s">
        <v>15435</v>
      </c>
      <c r="AE3687" s="47"/>
      <c r="AF3687" s="6" t="s">
        <v>15456</v>
      </c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</row>
    <row r="3688" spans="1:43" s="1" customFormat="1" ht="15.75" x14ac:dyDescent="0.25">
      <c r="A3688" s="47">
        <v>3693</v>
      </c>
      <c r="B3688" s="47" t="s">
        <v>15457</v>
      </c>
      <c r="C3688" s="47"/>
      <c r="D3688" s="69" t="s">
        <v>15255</v>
      </c>
      <c r="E3688" s="47">
        <v>2020</v>
      </c>
      <c r="F3688" s="69" t="s">
        <v>14700</v>
      </c>
      <c r="G3688" s="69" t="s">
        <v>457</v>
      </c>
      <c r="H3688" s="69" t="s">
        <v>451</v>
      </c>
      <c r="I3688" s="70">
        <v>4.3667136051300188</v>
      </c>
      <c r="J3688" s="47" t="s">
        <v>430</v>
      </c>
      <c r="K3688" s="47">
        <v>8</v>
      </c>
      <c r="L3688" s="71"/>
      <c r="M3688" s="47">
        <v>75</v>
      </c>
      <c r="N3688" s="48">
        <f t="shared" si="349"/>
        <v>160</v>
      </c>
      <c r="O3688" s="48">
        <f t="shared" si="344"/>
        <v>698.67417682080304</v>
      </c>
      <c r="P3688" s="72">
        <f t="shared" si="345"/>
        <v>69.867417682080301</v>
      </c>
      <c r="Q3688" s="73">
        <f t="shared" si="346"/>
        <v>115.28123917543249</v>
      </c>
      <c r="R3688" s="48">
        <f t="shared" si="347"/>
        <v>883.82283367831576</v>
      </c>
      <c r="S3688" s="74">
        <f t="shared" si="348"/>
        <v>71</v>
      </c>
      <c r="T3688" s="6"/>
      <c r="U3688" s="47" t="s">
        <v>432</v>
      </c>
      <c r="V3688" s="47">
        <v>1</v>
      </c>
      <c r="W3688" s="47">
        <v>1</v>
      </c>
      <c r="X3688" s="47">
        <v>1</v>
      </c>
      <c r="Y3688" s="47">
        <v>1</v>
      </c>
      <c r="Z3688" s="75">
        <v>44279.464745370373</v>
      </c>
      <c r="AA3688" s="6" t="s">
        <v>1221</v>
      </c>
      <c r="AB3688" s="47"/>
      <c r="AC3688" s="47" t="s">
        <v>15458</v>
      </c>
      <c r="AD3688" s="47" t="s">
        <v>15459</v>
      </c>
      <c r="AE3688" s="47"/>
      <c r="AF3688" s="6" t="s">
        <v>15460</v>
      </c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</row>
    <row r="3689" spans="1:43" s="1" customFormat="1" ht="15.75" x14ac:dyDescent="0.25">
      <c r="A3689" s="47">
        <v>3694</v>
      </c>
      <c r="B3689" s="47" t="s">
        <v>15461</v>
      </c>
      <c r="C3689" s="47"/>
      <c r="D3689" s="69" t="s">
        <v>15255</v>
      </c>
      <c r="E3689" s="47">
        <v>2020</v>
      </c>
      <c r="F3689" s="69" t="s">
        <v>14700</v>
      </c>
      <c r="G3689" s="69" t="s">
        <v>457</v>
      </c>
      <c r="H3689" s="69" t="s">
        <v>451</v>
      </c>
      <c r="I3689" s="70">
        <v>31.913776330843209</v>
      </c>
      <c r="J3689" s="47" t="s">
        <v>430</v>
      </c>
      <c r="K3689" s="47">
        <v>8</v>
      </c>
      <c r="L3689" s="71"/>
      <c r="M3689" s="47">
        <v>75</v>
      </c>
      <c r="N3689" s="48">
        <f t="shared" si="349"/>
        <v>160</v>
      </c>
      <c r="O3689" s="48">
        <f t="shared" si="344"/>
        <v>5106.2042129349138</v>
      </c>
      <c r="P3689" s="72">
        <f t="shared" si="345"/>
        <v>510.6204212934914</v>
      </c>
      <c r="Q3689" s="73">
        <f t="shared" si="346"/>
        <v>842.52369513426083</v>
      </c>
      <c r="R3689" s="48">
        <f t="shared" si="347"/>
        <v>6459.3483293626668</v>
      </c>
      <c r="S3689" s="74">
        <f t="shared" si="348"/>
        <v>71</v>
      </c>
      <c r="T3689" s="6"/>
      <c r="U3689" s="47" t="s">
        <v>432</v>
      </c>
      <c r="V3689" s="47">
        <v>1</v>
      </c>
      <c r="W3689" s="47">
        <v>1</v>
      </c>
      <c r="X3689" s="47">
        <v>1</v>
      </c>
      <c r="Y3689" s="47">
        <v>1</v>
      </c>
      <c r="Z3689" s="75">
        <v>44279.464780092603</v>
      </c>
      <c r="AA3689" s="6" t="s">
        <v>1221</v>
      </c>
      <c r="AB3689" s="47"/>
      <c r="AC3689" s="47" t="s">
        <v>15459</v>
      </c>
      <c r="AD3689" s="47" t="s">
        <v>15462</v>
      </c>
      <c r="AE3689" s="47"/>
      <c r="AF3689" s="6" t="s">
        <v>15463</v>
      </c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</row>
    <row r="3690" spans="1:43" s="1" customFormat="1" ht="15.75" x14ac:dyDescent="0.25">
      <c r="A3690" s="47">
        <v>3695</v>
      </c>
      <c r="B3690" s="47" t="s">
        <v>15464</v>
      </c>
      <c r="C3690" s="47"/>
      <c r="D3690" s="69" t="s">
        <v>15255</v>
      </c>
      <c r="E3690" s="47">
        <v>2020</v>
      </c>
      <c r="F3690" s="69" t="s">
        <v>14700</v>
      </c>
      <c r="G3690" s="69" t="s">
        <v>457</v>
      </c>
      <c r="H3690" s="69" t="s">
        <v>451</v>
      </c>
      <c r="I3690" s="70">
        <v>14.71803632809285</v>
      </c>
      <c r="J3690" s="47" t="s">
        <v>430</v>
      </c>
      <c r="K3690" s="47">
        <v>8</v>
      </c>
      <c r="L3690" s="71"/>
      <c r="M3690" s="47">
        <v>75</v>
      </c>
      <c r="N3690" s="48">
        <f t="shared" si="349"/>
        <v>160</v>
      </c>
      <c r="O3690" s="48">
        <f t="shared" si="344"/>
        <v>2354.8858124948561</v>
      </c>
      <c r="P3690" s="72">
        <f t="shared" si="345"/>
        <v>235.48858124948561</v>
      </c>
      <c r="Q3690" s="73">
        <f t="shared" si="346"/>
        <v>388.55615906165121</v>
      </c>
      <c r="R3690" s="48">
        <f t="shared" si="347"/>
        <v>2978.9305528059926</v>
      </c>
      <c r="S3690" s="74">
        <f t="shared" si="348"/>
        <v>71</v>
      </c>
      <c r="T3690" s="6"/>
      <c r="U3690" s="47" t="s">
        <v>432</v>
      </c>
      <c r="V3690" s="47">
        <v>1</v>
      </c>
      <c r="W3690" s="47">
        <v>1</v>
      </c>
      <c r="X3690" s="47">
        <v>1</v>
      </c>
      <c r="Y3690" s="47">
        <v>1</v>
      </c>
      <c r="Z3690" s="75">
        <v>44279.464918981481</v>
      </c>
      <c r="AA3690" s="6" t="s">
        <v>1221</v>
      </c>
      <c r="AB3690" s="47"/>
      <c r="AC3690" s="47" t="s">
        <v>15462</v>
      </c>
      <c r="AD3690" s="47" t="s">
        <v>15465</v>
      </c>
      <c r="AE3690" s="47"/>
      <c r="AF3690" s="6" t="s">
        <v>15466</v>
      </c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</row>
    <row r="3691" spans="1:43" s="1" customFormat="1" ht="15.75" x14ac:dyDescent="0.25">
      <c r="A3691" s="47">
        <v>3696</v>
      </c>
      <c r="B3691" s="47" t="s">
        <v>15467</v>
      </c>
      <c r="C3691" s="47"/>
      <c r="D3691" s="69" t="s">
        <v>15255</v>
      </c>
      <c r="E3691" s="47">
        <v>2020</v>
      </c>
      <c r="F3691" s="69" t="s">
        <v>14700</v>
      </c>
      <c r="G3691" s="69" t="s">
        <v>457</v>
      </c>
      <c r="H3691" s="69" t="s">
        <v>451</v>
      </c>
      <c r="I3691" s="70">
        <v>89.961900015591453</v>
      </c>
      <c r="J3691" s="47" t="s">
        <v>430</v>
      </c>
      <c r="K3691" s="47">
        <v>16</v>
      </c>
      <c r="L3691" s="71"/>
      <c r="M3691" s="47">
        <v>75</v>
      </c>
      <c r="N3691" s="48">
        <f t="shared" si="349"/>
        <v>275</v>
      </c>
      <c r="O3691" s="48">
        <f t="shared" si="344"/>
        <v>24739.522504287648</v>
      </c>
      <c r="P3691" s="72">
        <f t="shared" si="345"/>
        <v>2473.9522504287652</v>
      </c>
      <c r="Q3691" s="73">
        <f t="shared" si="346"/>
        <v>4082.0212132074621</v>
      </c>
      <c r="R3691" s="48">
        <f t="shared" si="347"/>
        <v>31295.495967923878</v>
      </c>
      <c r="S3691" s="74">
        <f t="shared" si="348"/>
        <v>71</v>
      </c>
      <c r="T3691" s="6"/>
      <c r="U3691" s="47" t="s">
        <v>432</v>
      </c>
      <c r="V3691" s="47">
        <v>1</v>
      </c>
      <c r="W3691" s="47">
        <v>1</v>
      </c>
      <c r="X3691" s="47">
        <v>1</v>
      </c>
      <c r="Y3691" s="47">
        <v>1</v>
      </c>
      <c r="Z3691" s="75">
        <v>44279.465081018519</v>
      </c>
      <c r="AA3691" s="6" t="s">
        <v>1221</v>
      </c>
      <c r="AB3691" s="47"/>
      <c r="AC3691" s="47" t="s">
        <v>15458</v>
      </c>
      <c r="AD3691" s="47" t="s">
        <v>15448</v>
      </c>
      <c r="AE3691" s="47"/>
      <c r="AF3691" s="6" t="s">
        <v>15468</v>
      </c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</row>
    <row r="3692" spans="1:43" s="1" customFormat="1" ht="15.75" x14ac:dyDescent="0.25">
      <c r="A3692" s="47">
        <v>3697</v>
      </c>
      <c r="B3692" s="47" t="s">
        <v>15469</v>
      </c>
      <c r="C3692" s="47"/>
      <c r="D3692" s="69" t="s">
        <v>15255</v>
      </c>
      <c r="E3692" s="47">
        <v>2020</v>
      </c>
      <c r="F3692" s="69" t="s">
        <v>14700</v>
      </c>
      <c r="G3692" s="69" t="s">
        <v>457</v>
      </c>
      <c r="H3692" s="69" t="s">
        <v>451</v>
      </c>
      <c r="I3692" s="70">
        <v>2.6230261931144181</v>
      </c>
      <c r="J3692" s="47" t="s">
        <v>430</v>
      </c>
      <c r="K3692" s="47">
        <v>8</v>
      </c>
      <c r="L3692" s="71"/>
      <c r="M3692" s="47">
        <v>75</v>
      </c>
      <c r="N3692" s="48">
        <f t="shared" si="349"/>
        <v>160</v>
      </c>
      <c r="O3692" s="48">
        <f t="shared" si="344"/>
        <v>419.68419089830689</v>
      </c>
      <c r="P3692" s="72">
        <f t="shared" si="345"/>
        <v>41.968419089830689</v>
      </c>
      <c r="Q3692" s="73">
        <f t="shared" si="346"/>
        <v>69.247891498220625</v>
      </c>
      <c r="R3692" s="48">
        <f t="shared" si="347"/>
        <v>530.90050148635817</v>
      </c>
      <c r="S3692" s="74">
        <f t="shared" si="348"/>
        <v>71</v>
      </c>
      <c r="T3692" s="6"/>
      <c r="U3692" s="47" t="s">
        <v>432</v>
      </c>
      <c r="V3692" s="47">
        <v>1</v>
      </c>
      <c r="W3692" s="47">
        <v>1</v>
      </c>
      <c r="X3692" s="47">
        <v>1</v>
      </c>
      <c r="Y3692" s="47">
        <v>1</v>
      </c>
      <c r="Z3692" s="75">
        <v>44279.465358796297</v>
      </c>
      <c r="AA3692" s="6" t="s">
        <v>1221</v>
      </c>
      <c r="AB3692" s="47"/>
      <c r="AC3692" s="47" t="s">
        <v>15470</v>
      </c>
      <c r="AD3692" s="47" t="s">
        <v>15471</v>
      </c>
      <c r="AE3692" s="47"/>
      <c r="AF3692" s="6" t="s">
        <v>15472</v>
      </c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</row>
    <row r="3693" spans="1:43" s="1" customFormat="1" ht="15.75" x14ac:dyDescent="0.25">
      <c r="A3693" s="47">
        <v>3698</v>
      </c>
      <c r="B3693" s="47" t="s">
        <v>15473</v>
      </c>
      <c r="C3693" s="47"/>
      <c r="D3693" s="69" t="s">
        <v>15255</v>
      </c>
      <c r="E3693" s="47">
        <v>2020</v>
      </c>
      <c r="F3693" s="69" t="s">
        <v>14700</v>
      </c>
      <c r="G3693" s="69" t="s">
        <v>457</v>
      </c>
      <c r="H3693" s="69" t="s">
        <v>451</v>
      </c>
      <c r="I3693" s="70">
        <v>40.436165939248781</v>
      </c>
      <c r="J3693" s="47" t="s">
        <v>430</v>
      </c>
      <c r="K3693" s="47">
        <v>8</v>
      </c>
      <c r="L3693" s="71"/>
      <c r="M3693" s="47">
        <v>75</v>
      </c>
      <c r="N3693" s="48">
        <f t="shared" si="349"/>
        <v>160</v>
      </c>
      <c r="O3693" s="48">
        <f t="shared" si="344"/>
        <v>6469.7865502798049</v>
      </c>
      <c r="P3693" s="72">
        <f t="shared" si="345"/>
        <v>646.97865502798049</v>
      </c>
      <c r="Q3693" s="73">
        <f t="shared" si="346"/>
        <v>1067.5147807961678</v>
      </c>
      <c r="R3693" s="48">
        <f t="shared" si="347"/>
        <v>8184.279986103953</v>
      </c>
      <c r="S3693" s="74">
        <f t="shared" si="348"/>
        <v>71</v>
      </c>
      <c r="T3693" s="6"/>
      <c r="U3693" s="47" t="s">
        <v>432</v>
      </c>
      <c r="V3693" s="47">
        <v>1</v>
      </c>
      <c r="W3693" s="47">
        <v>1</v>
      </c>
      <c r="X3693" s="47">
        <v>1</v>
      </c>
      <c r="Y3693" s="47">
        <v>1</v>
      </c>
      <c r="Z3693" s="75">
        <v>44279.465590277789</v>
      </c>
      <c r="AA3693" s="6" t="s">
        <v>1221</v>
      </c>
      <c r="AB3693" s="47"/>
      <c r="AC3693" s="47" t="s">
        <v>15471</v>
      </c>
      <c r="AD3693" s="47" t="s">
        <v>15474</v>
      </c>
      <c r="AE3693" s="47"/>
      <c r="AF3693" s="6" t="s">
        <v>15475</v>
      </c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</row>
    <row r="3694" spans="1:43" s="1" customFormat="1" ht="15.75" x14ac:dyDescent="0.25">
      <c r="A3694" s="47">
        <v>3699</v>
      </c>
      <c r="B3694" s="47" t="s">
        <v>15476</v>
      </c>
      <c r="C3694" s="47"/>
      <c r="D3694" s="69" t="s">
        <v>15255</v>
      </c>
      <c r="E3694" s="47">
        <v>2020</v>
      </c>
      <c r="F3694" s="69" t="s">
        <v>14700</v>
      </c>
      <c r="G3694" s="69" t="s">
        <v>457</v>
      </c>
      <c r="H3694" s="69" t="s">
        <v>451</v>
      </c>
      <c r="I3694" s="70">
        <v>11.09320071694443</v>
      </c>
      <c r="J3694" s="47" t="s">
        <v>430</v>
      </c>
      <c r="K3694" s="47">
        <v>8</v>
      </c>
      <c r="L3694" s="71"/>
      <c r="M3694" s="47">
        <v>75</v>
      </c>
      <c r="N3694" s="48">
        <f t="shared" si="349"/>
        <v>160</v>
      </c>
      <c r="O3694" s="48">
        <f t="shared" si="344"/>
        <v>1774.9121147111089</v>
      </c>
      <c r="P3694" s="72">
        <f t="shared" si="345"/>
        <v>177.49121147111089</v>
      </c>
      <c r="Q3694" s="73">
        <f t="shared" si="346"/>
        <v>292.86049892733291</v>
      </c>
      <c r="R3694" s="48">
        <f t="shared" si="347"/>
        <v>2245.2638251095527</v>
      </c>
      <c r="S3694" s="74">
        <f t="shared" si="348"/>
        <v>71</v>
      </c>
      <c r="T3694" s="6"/>
      <c r="U3694" s="47" t="s">
        <v>432</v>
      </c>
      <c r="V3694" s="47">
        <v>1</v>
      </c>
      <c r="W3694" s="47">
        <v>1</v>
      </c>
      <c r="X3694" s="47">
        <v>1</v>
      </c>
      <c r="Y3694" s="47">
        <v>1</v>
      </c>
      <c r="Z3694" s="75">
        <v>44279.465624999997</v>
      </c>
      <c r="AA3694" s="6" t="s">
        <v>1221</v>
      </c>
      <c r="AB3694" s="47"/>
      <c r="AC3694" s="47" t="s">
        <v>15474</v>
      </c>
      <c r="AD3694" s="47" t="s">
        <v>15477</v>
      </c>
      <c r="AE3694" s="47"/>
      <c r="AF3694" s="6" t="s">
        <v>15478</v>
      </c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</row>
    <row r="3695" spans="1:43" s="1" customFormat="1" ht="15.75" x14ac:dyDescent="0.25">
      <c r="A3695" s="47">
        <v>3700</v>
      </c>
      <c r="B3695" s="47" t="s">
        <v>15479</v>
      </c>
      <c r="C3695" s="47"/>
      <c r="D3695" s="69" t="s">
        <v>15255</v>
      </c>
      <c r="E3695" s="47">
        <v>2020</v>
      </c>
      <c r="F3695" s="69" t="s">
        <v>14700</v>
      </c>
      <c r="G3695" s="69" t="s">
        <v>457</v>
      </c>
      <c r="H3695" s="69" t="s">
        <v>451</v>
      </c>
      <c r="I3695" s="70">
        <v>303.8987445167196</v>
      </c>
      <c r="J3695" s="47" t="s">
        <v>430</v>
      </c>
      <c r="K3695" s="47">
        <v>16</v>
      </c>
      <c r="L3695" s="71"/>
      <c r="M3695" s="47">
        <v>75</v>
      </c>
      <c r="N3695" s="48">
        <f t="shared" si="349"/>
        <v>275</v>
      </c>
      <c r="O3695" s="48">
        <f t="shared" si="344"/>
        <v>83572.15474209789</v>
      </c>
      <c r="P3695" s="72">
        <f t="shared" si="345"/>
        <v>8357.21547420979</v>
      </c>
      <c r="Q3695" s="73">
        <f t="shared" si="346"/>
        <v>13789.405532446151</v>
      </c>
      <c r="R3695" s="48">
        <f t="shared" si="347"/>
        <v>105718.77574875383</v>
      </c>
      <c r="S3695" s="74">
        <f t="shared" si="348"/>
        <v>71</v>
      </c>
      <c r="T3695" s="6"/>
      <c r="U3695" s="47" t="s">
        <v>432</v>
      </c>
      <c r="V3695" s="47">
        <v>1</v>
      </c>
      <c r="W3695" s="47">
        <v>1</v>
      </c>
      <c r="X3695" s="47">
        <v>1</v>
      </c>
      <c r="Y3695" s="47">
        <v>1</v>
      </c>
      <c r="Z3695" s="75">
        <v>44279.466770833344</v>
      </c>
      <c r="AA3695" s="6" t="s">
        <v>1221</v>
      </c>
      <c r="AB3695" s="47"/>
      <c r="AC3695" s="47" t="s">
        <v>15470</v>
      </c>
      <c r="AD3695" s="47" t="s">
        <v>15458</v>
      </c>
      <c r="AE3695" s="47"/>
      <c r="AF3695" s="6" t="s">
        <v>15480</v>
      </c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</row>
    <row r="3696" spans="1:43" s="1" customFormat="1" ht="15.75" x14ac:dyDescent="0.25">
      <c r="A3696" s="47">
        <v>3701</v>
      </c>
      <c r="B3696" s="47" t="s">
        <v>15481</v>
      </c>
      <c r="C3696" s="47"/>
      <c r="D3696" s="69" t="s">
        <v>15255</v>
      </c>
      <c r="E3696" s="47">
        <v>2020</v>
      </c>
      <c r="F3696" s="69" t="s">
        <v>14700</v>
      </c>
      <c r="G3696" s="69" t="s">
        <v>457</v>
      </c>
      <c r="H3696" s="69" t="s">
        <v>451</v>
      </c>
      <c r="I3696" s="70">
        <v>8.2545605956600898</v>
      </c>
      <c r="J3696" s="47" t="s">
        <v>430</v>
      </c>
      <c r="K3696" s="47">
        <v>8</v>
      </c>
      <c r="L3696" s="71"/>
      <c r="M3696" s="47">
        <v>75</v>
      </c>
      <c r="N3696" s="48">
        <f t="shared" si="349"/>
        <v>160</v>
      </c>
      <c r="O3696" s="48">
        <f t="shared" si="344"/>
        <v>1320.7296953056143</v>
      </c>
      <c r="P3696" s="72">
        <f t="shared" si="345"/>
        <v>132.07296953056144</v>
      </c>
      <c r="Q3696" s="73">
        <f t="shared" si="346"/>
        <v>217.92039972542636</v>
      </c>
      <c r="R3696" s="48">
        <f t="shared" si="347"/>
        <v>1670.7230645616023</v>
      </c>
      <c r="S3696" s="74">
        <f t="shared" si="348"/>
        <v>71</v>
      </c>
      <c r="T3696" s="6"/>
      <c r="U3696" s="47" t="s">
        <v>432</v>
      </c>
      <c r="V3696" s="47">
        <v>1</v>
      </c>
      <c r="W3696" s="47">
        <v>1</v>
      </c>
      <c r="X3696" s="47">
        <v>1</v>
      </c>
      <c r="Y3696" s="47">
        <v>1</v>
      </c>
      <c r="Z3696" s="75">
        <v>44279.467210648138</v>
      </c>
      <c r="AA3696" s="6" t="s">
        <v>1221</v>
      </c>
      <c r="AB3696" s="47"/>
      <c r="AC3696" s="47" t="s">
        <v>15482</v>
      </c>
      <c r="AD3696" s="47" t="s">
        <v>15483</v>
      </c>
      <c r="AE3696" s="47"/>
      <c r="AF3696" s="6" t="s">
        <v>15484</v>
      </c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</row>
    <row r="3697" spans="1:43" s="1" customFormat="1" ht="15.75" x14ac:dyDescent="0.25">
      <c r="A3697" s="47">
        <v>3702</v>
      </c>
      <c r="B3697" s="47" t="s">
        <v>15485</v>
      </c>
      <c r="C3697" s="47"/>
      <c r="D3697" s="69" t="s">
        <v>15255</v>
      </c>
      <c r="E3697" s="47">
        <v>2020</v>
      </c>
      <c r="F3697" s="69" t="s">
        <v>14700</v>
      </c>
      <c r="G3697" s="69" t="s">
        <v>457</v>
      </c>
      <c r="H3697" s="69" t="s">
        <v>451</v>
      </c>
      <c r="I3697" s="70">
        <v>18.13350066893554</v>
      </c>
      <c r="J3697" s="47" t="s">
        <v>430</v>
      </c>
      <c r="K3697" s="47">
        <v>8</v>
      </c>
      <c r="L3697" s="71"/>
      <c r="M3697" s="47">
        <v>75</v>
      </c>
      <c r="N3697" s="48">
        <f t="shared" si="349"/>
        <v>160</v>
      </c>
      <c r="O3697" s="48">
        <f t="shared" si="344"/>
        <v>2901.3601070296863</v>
      </c>
      <c r="P3697" s="72">
        <f t="shared" si="345"/>
        <v>290.13601070296863</v>
      </c>
      <c r="Q3697" s="73">
        <f t="shared" si="346"/>
        <v>478.72441765989822</v>
      </c>
      <c r="R3697" s="48">
        <f t="shared" si="347"/>
        <v>3670.2205353925533</v>
      </c>
      <c r="S3697" s="74">
        <f t="shared" si="348"/>
        <v>71</v>
      </c>
      <c r="T3697" s="6"/>
      <c r="U3697" s="47" t="s">
        <v>432</v>
      </c>
      <c r="V3697" s="47">
        <v>1</v>
      </c>
      <c r="W3697" s="47">
        <v>1</v>
      </c>
      <c r="X3697" s="47">
        <v>1</v>
      </c>
      <c r="Y3697" s="47">
        <v>1</v>
      </c>
      <c r="Z3697" s="75">
        <v>44279.467395833337</v>
      </c>
      <c r="AA3697" s="6" t="s">
        <v>1221</v>
      </c>
      <c r="AB3697" s="47"/>
      <c r="AC3697" s="47" t="s">
        <v>15483</v>
      </c>
      <c r="AD3697" s="47" t="s">
        <v>15486</v>
      </c>
      <c r="AE3697" s="47"/>
      <c r="AF3697" s="6" t="s">
        <v>15487</v>
      </c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</row>
    <row r="3698" spans="1:43" s="1" customFormat="1" ht="15.75" x14ac:dyDescent="0.25">
      <c r="A3698" s="47">
        <v>3703</v>
      </c>
      <c r="B3698" s="47" t="s">
        <v>15488</v>
      </c>
      <c r="C3698" s="47"/>
      <c r="D3698" s="69" t="s">
        <v>15255</v>
      </c>
      <c r="E3698" s="47">
        <v>2020</v>
      </c>
      <c r="F3698" s="69" t="s">
        <v>14700</v>
      </c>
      <c r="G3698" s="69" t="s">
        <v>457</v>
      </c>
      <c r="H3698" s="69" t="s">
        <v>451</v>
      </c>
      <c r="I3698" s="70">
        <v>196.03895972241079</v>
      </c>
      <c r="J3698" s="47" t="s">
        <v>430</v>
      </c>
      <c r="K3698" s="47">
        <v>16</v>
      </c>
      <c r="L3698" s="71"/>
      <c r="M3698" s="47">
        <v>75</v>
      </c>
      <c r="N3698" s="48">
        <f t="shared" si="349"/>
        <v>275</v>
      </c>
      <c r="O3698" s="48">
        <f t="shared" si="344"/>
        <v>53910.713923662966</v>
      </c>
      <c r="P3698" s="72">
        <f t="shared" si="345"/>
        <v>5391.071392366297</v>
      </c>
      <c r="Q3698" s="73">
        <f t="shared" si="346"/>
        <v>8895.2677974043891</v>
      </c>
      <c r="R3698" s="48">
        <f t="shared" si="347"/>
        <v>68197.053113433649</v>
      </c>
      <c r="S3698" s="74">
        <f t="shared" si="348"/>
        <v>71</v>
      </c>
      <c r="T3698" s="6"/>
      <c r="U3698" s="47" t="s">
        <v>432</v>
      </c>
      <c r="V3698" s="47">
        <v>1</v>
      </c>
      <c r="W3698" s="47">
        <v>1</v>
      </c>
      <c r="X3698" s="47">
        <v>1</v>
      </c>
      <c r="Y3698" s="47">
        <v>1</v>
      </c>
      <c r="Z3698" s="75">
        <v>44279.467685185176</v>
      </c>
      <c r="AA3698" s="6" t="s">
        <v>1221</v>
      </c>
      <c r="AB3698" s="47"/>
      <c r="AC3698" s="47" t="s">
        <v>15486</v>
      </c>
      <c r="AD3698" s="47" t="s">
        <v>15470</v>
      </c>
      <c r="AE3698" s="47"/>
      <c r="AF3698" s="6" t="s">
        <v>15489</v>
      </c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</row>
    <row r="3699" spans="1:43" s="1" customFormat="1" ht="15.75" x14ac:dyDescent="0.25">
      <c r="A3699" s="47">
        <v>3704</v>
      </c>
      <c r="B3699" s="47" t="s">
        <v>15490</v>
      </c>
      <c r="C3699" s="47"/>
      <c r="D3699" s="69" t="s">
        <v>15255</v>
      </c>
      <c r="E3699" s="47">
        <v>2020</v>
      </c>
      <c r="F3699" s="69" t="s">
        <v>14700</v>
      </c>
      <c r="G3699" s="69" t="s">
        <v>457</v>
      </c>
      <c r="H3699" s="69" t="s">
        <v>451</v>
      </c>
      <c r="I3699" s="70">
        <v>3.037149097719007</v>
      </c>
      <c r="J3699" s="47" t="s">
        <v>430</v>
      </c>
      <c r="K3699" s="47">
        <v>16</v>
      </c>
      <c r="L3699" s="71"/>
      <c r="M3699" s="47">
        <v>75</v>
      </c>
      <c r="N3699" s="48">
        <f t="shared" si="349"/>
        <v>275</v>
      </c>
      <c r="O3699" s="48">
        <f t="shared" si="344"/>
        <v>835.21600187272691</v>
      </c>
      <c r="P3699" s="72">
        <f t="shared" si="345"/>
        <v>83.521600187272696</v>
      </c>
      <c r="Q3699" s="73">
        <f t="shared" si="346"/>
        <v>137.81064030899995</v>
      </c>
      <c r="R3699" s="48">
        <f t="shared" si="347"/>
        <v>1056.5482423689996</v>
      </c>
      <c r="S3699" s="74">
        <f t="shared" si="348"/>
        <v>71</v>
      </c>
      <c r="T3699" s="6"/>
      <c r="U3699" s="47" t="s">
        <v>432</v>
      </c>
      <c r="V3699" s="47">
        <v>1</v>
      </c>
      <c r="W3699" s="47">
        <v>1</v>
      </c>
      <c r="X3699" s="47">
        <v>1</v>
      </c>
      <c r="Y3699" s="47">
        <v>1</v>
      </c>
      <c r="Z3699" s="75">
        <v>44279.468194444453</v>
      </c>
      <c r="AA3699" s="6" t="s">
        <v>1221</v>
      </c>
      <c r="AB3699" s="47"/>
      <c r="AC3699" s="47" t="s">
        <v>14707</v>
      </c>
      <c r="AD3699" s="47" t="s">
        <v>15491</v>
      </c>
      <c r="AE3699" s="47"/>
      <c r="AF3699" s="6" t="s">
        <v>15492</v>
      </c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</row>
    <row r="3700" spans="1:43" s="1" customFormat="1" ht="15.75" x14ac:dyDescent="0.25">
      <c r="A3700" s="47">
        <v>3705</v>
      </c>
      <c r="B3700" s="47" t="s">
        <v>15493</v>
      </c>
      <c r="C3700" s="47"/>
      <c r="D3700" s="69" t="s">
        <v>15255</v>
      </c>
      <c r="E3700" s="47">
        <v>2020</v>
      </c>
      <c r="F3700" s="69" t="s">
        <v>14700</v>
      </c>
      <c r="G3700" s="69" t="s">
        <v>457</v>
      </c>
      <c r="H3700" s="69" t="s">
        <v>451</v>
      </c>
      <c r="I3700" s="70">
        <v>120.65436937797629</v>
      </c>
      <c r="J3700" s="47" t="s">
        <v>430</v>
      </c>
      <c r="K3700" s="47">
        <v>16</v>
      </c>
      <c r="L3700" s="71"/>
      <c r="M3700" s="47">
        <v>75</v>
      </c>
      <c r="N3700" s="48">
        <f t="shared" si="349"/>
        <v>275</v>
      </c>
      <c r="O3700" s="48">
        <f t="shared" si="344"/>
        <v>33179.951578943481</v>
      </c>
      <c r="P3700" s="72">
        <f t="shared" si="345"/>
        <v>3317.9951578943483</v>
      </c>
      <c r="Q3700" s="73">
        <f t="shared" si="346"/>
        <v>5474.692010525675</v>
      </c>
      <c r="R3700" s="48">
        <f t="shared" si="347"/>
        <v>41972.638747363504</v>
      </c>
      <c r="S3700" s="74">
        <f t="shared" si="348"/>
        <v>71</v>
      </c>
      <c r="T3700" s="6"/>
      <c r="U3700" s="47" t="s">
        <v>432</v>
      </c>
      <c r="V3700" s="47">
        <v>1</v>
      </c>
      <c r="W3700" s="47">
        <v>1</v>
      </c>
      <c r="X3700" s="47">
        <v>1</v>
      </c>
      <c r="Y3700" s="47">
        <v>1</v>
      </c>
      <c r="Z3700" s="75">
        <v>44279.4684375</v>
      </c>
      <c r="AA3700" s="6" t="s">
        <v>1221</v>
      </c>
      <c r="AB3700" s="47"/>
      <c r="AC3700" s="47" t="s">
        <v>15491</v>
      </c>
      <c r="AD3700" s="47" t="s">
        <v>15486</v>
      </c>
      <c r="AE3700" s="47"/>
      <c r="AF3700" s="6" t="s">
        <v>15494</v>
      </c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</row>
    <row r="3701" spans="1:43" s="1" customFormat="1" ht="15.75" x14ac:dyDescent="0.25">
      <c r="A3701" s="47">
        <v>3706</v>
      </c>
      <c r="B3701" s="47" t="s">
        <v>15495</v>
      </c>
      <c r="C3701" s="47"/>
      <c r="D3701" s="69" t="s">
        <v>15255</v>
      </c>
      <c r="E3701" s="47">
        <v>2020</v>
      </c>
      <c r="F3701" s="69" t="s">
        <v>15496</v>
      </c>
      <c r="G3701" s="69" t="s">
        <v>15267</v>
      </c>
      <c r="H3701" s="69" t="s">
        <v>15497</v>
      </c>
      <c r="I3701" s="70">
        <v>4.056126228792639</v>
      </c>
      <c r="J3701" s="47" t="s">
        <v>430</v>
      </c>
      <c r="K3701" s="47">
        <v>12</v>
      </c>
      <c r="L3701" s="71"/>
      <c r="M3701" s="47">
        <v>75</v>
      </c>
      <c r="N3701" s="48">
        <f t="shared" si="349"/>
        <v>200</v>
      </c>
      <c r="O3701" s="48">
        <f t="shared" si="344"/>
        <v>811.22524575852776</v>
      </c>
      <c r="P3701" s="72">
        <f t="shared" si="345"/>
        <v>81.122524575852779</v>
      </c>
      <c r="Q3701" s="73">
        <f t="shared" si="346"/>
        <v>133.85216555015708</v>
      </c>
      <c r="R3701" s="48">
        <f t="shared" si="347"/>
        <v>1026.1999358845376</v>
      </c>
      <c r="S3701" s="74">
        <f t="shared" si="348"/>
        <v>71</v>
      </c>
      <c r="T3701" s="6"/>
      <c r="U3701" s="47" t="s">
        <v>432</v>
      </c>
      <c r="V3701" s="47">
        <v>1</v>
      </c>
      <c r="W3701" s="47">
        <v>1</v>
      </c>
      <c r="X3701" s="47">
        <v>1</v>
      </c>
      <c r="Y3701" s="47">
        <v>1</v>
      </c>
      <c r="Z3701" s="75">
        <v>44279.607812499999</v>
      </c>
      <c r="AA3701" s="6" t="s">
        <v>1221</v>
      </c>
      <c r="AB3701" s="47"/>
      <c r="AC3701" s="47" t="s">
        <v>15498</v>
      </c>
      <c r="AD3701" s="47" t="s">
        <v>15499</v>
      </c>
      <c r="AE3701" s="47"/>
      <c r="AF3701" s="6" t="s">
        <v>15500</v>
      </c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</row>
    <row r="3702" spans="1:43" s="1" customFormat="1" ht="15.75" x14ac:dyDescent="0.25">
      <c r="A3702" s="47">
        <v>3707</v>
      </c>
      <c r="B3702" s="47" t="s">
        <v>15501</v>
      </c>
      <c r="C3702" s="47"/>
      <c r="D3702" s="69" t="s">
        <v>15255</v>
      </c>
      <c r="E3702" s="47">
        <v>2020</v>
      </c>
      <c r="F3702" s="69" t="s">
        <v>15313</v>
      </c>
      <c r="G3702" s="69" t="s">
        <v>15267</v>
      </c>
      <c r="H3702" s="69" t="s">
        <v>15256</v>
      </c>
      <c r="I3702" s="70">
        <v>1045.79301965641</v>
      </c>
      <c r="J3702" s="47" t="s">
        <v>430</v>
      </c>
      <c r="K3702" s="47">
        <v>12</v>
      </c>
      <c r="L3702" s="71"/>
      <c r="M3702" s="47">
        <v>75</v>
      </c>
      <c r="N3702" s="48">
        <f t="shared" si="349"/>
        <v>200</v>
      </c>
      <c r="O3702" s="48">
        <f t="shared" si="344"/>
        <v>209158.60393128201</v>
      </c>
      <c r="P3702" s="72">
        <f t="shared" si="345"/>
        <v>20915.860393128201</v>
      </c>
      <c r="Q3702" s="73">
        <f t="shared" si="346"/>
        <v>34511.169648661533</v>
      </c>
      <c r="R3702" s="48">
        <f t="shared" si="347"/>
        <v>264585.63397307176</v>
      </c>
      <c r="S3702" s="74">
        <f t="shared" si="348"/>
        <v>71</v>
      </c>
      <c r="T3702" s="6"/>
      <c r="U3702" s="47" t="s">
        <v>432</v>
      </c>
      <c r="V3702" s="47">
        <v>1</v>
      </c>
      <c r="W3702" s="47">
        <v>1</v>
      </c>
      <c r="X3702" s="47">
        <v>1</v>
      </c>
      <c r="Y3702" s="47">
        <v>1</v>
      </c>
      <c r="Z3702" s="75">
        <v>44279.608726851853</v>
      </c>
      <c r="AA3702" s="6" t="s">
        <v>1221</v>
      </c>
      <c r="AB3702" s="47"/>
      <c r="AC3702" s="47" t="s">
        <v>15499</v>
      </c>
      <c r="AD3702" s="47" t="s">
        <v>15502</v>
      </c>
      <c r="AE3702" s="47"/>
      <c r="AF3702" s="6" t="s">
        <v>15503</v>
      </c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</row>
    <row r="3703" spans="1:43" s="1" customFormat="1" ht="15.75" x14ac:dyDescent="0.25">
      <c r="A3703" s="47">
        <v>3708</v>
      </c>
      <c r="B3703" s="47" t="s">
        <v>15504</v>
      </c>
      <c r="C3703" s="47"/>
      <c r="D3703" s="69" t="s">
        <v>15255</v>
      </c>
      <c r="E3703" s="47">
        <v>2020</v>
      </c>
      <c r="F3703" s="69" t="s">
        <v>15313</v>
      </c>
      <c r="G3703" s="69" t="s">
        <v>15267</v>
      </c>
      <c r="H3703" s="69" t="s">
        <v>15256</v>
      </c>
      <c r="I3703" s="70">
        <v>31.016620790498429</v>
      </c>
      <c r="J3703" s="47" t="s">
        <v>430</v>
      </c>
      <c r="K3703" s="47">
        <v>12</v>
      </c>
      <c r="L3703" s="71"/>
      <c r="M3703" s="47">
        <v>75</v>
      </c>
      <c r="N3703" s="48">
        <f t="shared" si="349"/>
        <v>200</v>
      </c>
      <c r="O3703" s="48">
        <f t="shared" si="344"/>
        <v>6203.3241580996855</v>
      </c>
      <c r="P3703" s="72">
        <f t="shared" si="345"/>
        <v>620.33241580996855</v>
      </c>
      <c r="Q3703" s="73">
        <f t="shared" si="346"/>
        <v>1023.5484860864481</v>
      </c>
      <c r="R3703" s="48">
        <f t="shared" si="347"/>
        <v>7847.2050599961021</v>
      </c>
      <c r="S3703" s="74">
        <f t="shared" si="348"/>
        <v>71</v>
      </c>
      <c r="T3703" s="6"/>
      <c r="U3703" s="47" t="s">
        <v>432</v>
      </c>
      <c r="V3703" s="47">
        <v>1</v>
      </c>
      <c r="W3703" s="47">
        <v>1</v>
      </c>
      <c r="X3703" s="47">
        <v>1</v>
      </c>
      <c r="Y3703" s="47">
        <v>1</v>
      </c>
      <c r="Z3703" s="75">
        <v>44279.608541666668</v>
      </c>
      <c r="AA3703" s="6" t="s">
        <v>1221</v>
      </c>
      <c r="AB3703" s="47"/>
      <c r="AC3703" s="47" t="s">
        <v>15323</v>
      </c>
      <c r="AD3703" s="47" t="s">
        <v>15502</v>
      </c>
      <c r="AE3703" s="47"/>
      <c r="AF3703" s="6" t="s">
        <v>15505</v>
      </c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</row>
    <row r="3704" spans="1:43" s="1" customFormat="1" ht="15.75" x14ac:dyDescent="0.25">
      <c r="A3704" s="47">
        <v>3709</v>
      </c>
      <c r="B3704" s="47" t="s">
        <v>15506</v>
      </c>
      <c r="C3704" s="47"/>
      <c r="D3704" s="69" t="s">
        <v>15255</v>
      </c>
      <c r="E3704" s="47">
        <v>2020</v>
      </c>
      <c r="F3704" s="69" t="s">
        <v>15267</v>
      </c>
      <c r="G3704" s="69" t="s">
        <v>15313</v>
      </c>
      <c r="H3704" s="69" t="s">
        <v>562</v>
      </c>
      <c r="I3704" s="70">
        <v>48.267685488610823</v>
      </c>
      <c r="J3704" s="47" t="s">
        <v>430</v>
      </c>
      <c r="K3704" s="47">
        <v>8</v>
      </c>
      <c r="L3704" s="71"/>
      <c r="M3704" s="47">
        <v>75</v>
      </c>
      <c r="N3704" s="48">
        <f t="shared" si="349"/>
        <v>160</v>
      </c>
      <c r="O3704" s="48">
        <f t="shared" si="344"/>
        <v>7722.8296781777317</v>
      </c>
      <c r="P3704" s="72">
        <f t="shared" si="345"/>
        <v>772.28296781777317</v>
      </c>
      <c r="Q3704" s="73">
        <f t="shared" si="346"/>
        <v>1274.2668968993257</v>
      </c>
      <c r="R3704" s="48">
        <f t="shared" si="347"/>
        <v>9769.3795428948306</v>
      </c>
      <c r="S3704" s="74">
        <f t="shared" si="348"/>
        <v>71</v>
      </c>
      <c r="T3704" s="6"/>
      <c r="U3704" s="47" t="s">
        <v>432</v>
      </c>
      <c r="V3704" s="47">
        <v>1</v>
      </c>
      <c r="W3704" s="47">
        <v>1</v>
      </c>
      <c r="X3704" s="47">
        <v>1</v>
      </c>
      <c r="Y3704" s="47">
        <v>1</v>
      </c>
      <c r="Z3704" s="75">
        <v>44279.609525462962</v>
      </c>
      <c r="AA3704" s="6" t="s">
        <v>1221</v>
      </c>
      <c r="AB3704" s="47"/>
      <c r="AC3704" s="47" t="s">
        <v>15507</v>
      </c>
      <c r="AD3704" s="47" t="s">
        <v>15508</v>
      </c>
      <c r="AE3704" s="47"/>
      <c r="AF3704" s="6" t="s">
        <v>15509</v>
      </c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</row>
    <row r="3705" spans="1:43" s="1" customFormat="1" ht="15.75" x14ac:dyDescent="0.25">
      <c r="A3705" s="47">
        <v>3710</v>
      </c>
      <c r="B3705" s="47" t="s">
        <v>15510</v>
      </c>
      <c r="C3705" s="47"/>
      <c r="D3705" s="69" t="s">
        <v>15255</v>
      </c>
      <c r="E3705" s="47">
        <v>2020</v>
      </c>
      <c r="F3705" s="69" t="s">
        <v>15267</v>
      </c>
      <c r="G3705" s="69" t="s">
        <v>15313</v>
      </c>
      <c r="H3705" s="69" t="s">
        <v>562</v>
      </c>
      <c r="I3705" s="70">
        <v>4.3039625769372254</v>
      </c>
      <c r="J3705" s="47" t="s">
        <v>430</v>
      </c>
      <c r="K3705" s="47">
        <v>8</v>
      </c>
      <c r="L3705" s="71"/>
      <c r="M3705" s="47">
        <v>75</v>
      </c>
      <c r="N3705" s="48">
        <f t="shared" si="349"/>
        <v>160</v>
      </c>
      <c r="O3705" s="48">
        <f t="shared" si="344"/>
        <v>688.63401230995601</v>
      </c>
      <c r="P3705" s="72">
        <f t="shared" si="345"/>
        <v>68.863401230995606</v>
      </c>
      <c r="Q3705" s="73">
        <f t="shared" si="346"/>
        <v>113.62461203114273</v>
      </c>
      <c r="R3705" s="48">
        <f t="shared" si="347"/>
        <v>871.12202557209434</v>
      </c>
      <c r="S3705" s="74">
        <f t="shared" si="348"/>
        <v>71</v>
      </c>
      <c r="T3705" s="6"/>
      <c r="U3705" s="47" t="s">
        <v>432</v>
      </c>
      <c r="V3705" s="47">
        <v>1</v>
      </c>
      <c r="W3705" s="47">
        <v>1</v>
      </c>
      <c r="X3705" s="47">
        <v>1</v>
      </c>
      <c r="Y3705" s="47">
        <v>1</v>
      </c>
      <c r="Z3705" s="75">
        <v>44279.609560185178</v>
      </c>
      <c r="AA3705" s="6" t="s">
        <v>1221</v>
      </c>
      <c r="AB3705" s="47"/>
      <c r="AC3705" s="47" t="s">
        <v>15508</v>
      </c>
      <c r="AD3705" s="47" t="s">
        <v>15498</v>
      </c>
      <c r="AE3705" s="47"/>
      <c r="AF3705" s="6" t="s">
        <v>15511</v>
      </c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</row>
    <row r="3706" spans="1:43" s="1" customFormat="1" ht="15.75" x14ac:dyDescent="0.25">
      <c r="A3706" s="47">
        <v>3711</v>
      </c>
      <c r="B3706" s="47" t="s">
        <v>15512</v>
      </c>
      <c r="C3706" s="47"/>
      <c r="D3706" s="69" t="s">
        <v>15255</v>
      </c>
      <c r="E3706" s="47">
        <v>2020</v>
      </c>
      <c r="F3706" s="69" t="s">
        <v>15267</v>
      </c>
      <c r="G3706" s="69" t="s">
        <v>15313</v>
      </c>
      <c r="H3706" s="69" t="s">
        <v>15313</v>
      </c>
      <c r="I3706" s="70">
        <v>5.4981294601389008</v>
      </c>
      <c r="J3706" s="47" t="s">
        <v>430</v>
      </c>
      <c r="K3706" s="47">
        <v>12</v>
      </c>
      <c r="L3706" s="71"/>
      <c r="M3706" s="47">
        <v>75</v>
      </c>
      <c r="N3706" s="48">
        <f t="shared" si="349"/>
        <v>200</v>
      </c>
      <c r="O3706" s="48">
        <f t="shared" si="344"/>
        <v>1099.6258920277801</v>
      </c>
      <c r="P3706" s="72">
        <f t="shared" si="345"/>
        <v>109.96258920277802</v>
      </c>
      <c r="Q3706" s="73">
        <f t="shared" si="346"/>
        <v>181.4382721845837</v>
      </c>
      <c r="R3706" s="48">
        <f t="shared" si="347"/>
        <v>1391.0267534151417</v>
      </c>
      <c r="S3706" s="74">
        <f t="shared" si="348"/>
        <v>71</v>
      </c>
      <c r="T3706" s="6"/>
      <c r="U3706" s="47" t="s">
        <v>432</v>
      </c>
      <c r="V3706" s="47">
        <v>1</v>
      </c>
      <c r="W3706" s="47">
        <v>1</v>
      </c>
      <c r="X3706" s="47">
        <v>1</v>
      </c>
      <c r="Y3706" s="47">
        <v>1</v>
      </c>
      <c r="Z3706" s="75">
        <v>44279.6096875</v>
      </c>
      <c r="AA3706" s="6" t="s">
        <v>1221</v>
      </c>
      <c r="AB3706" s="47"/>
      <c r="AC3706" s="47" t="s">
        <v>15498</v>
      </c>
      <c r="AD3706" s="47" t="s">
        <v>15513</v>
      </c>
      <c r="AE3706" s="47"/>
      <c r="AF3706" s="6" t="s">
        <v>15514</v>
      </c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</row>
    <row r="3707" spans="1:43" s="1" customFormat="1" ht="15.75" x14ac:dyDescent="0.25">
      <c r="A3707" s="47">
        <v>3712</v>
      </c>
      <c r="B3707" s="47" t="s">
        <v>15515</v>
      </c>
      <c r="C3707" s="47"/>
      <c r="D3707" s="69" t="s">
        <v>15255</v>
      </c>
      <c r="E3707" s="47">
        <v>2020</v>
      </c>
      <c r="F3707" s="69" t="s">
        <v>15267</v>
      </c>
      <c r="G3707" s="69" t="s">
        <v>15313</v>
      </c>
      <c r="H3707" s="69" t="s">
        <v>562</v>
      </c>
      <c r="I3707" s="70">
        <v>6.741217251510534</v>
      </c>
      <c r="J3707" s="47" t="s">
        <v>430</v>
      </c>
      <c r="K3707" s="47">
        <v>8</v>
      </c>
      <c r="L3707" s="71"/>
      <c r="M3707" s="47">
        <v>75</v>
      </c>
      <c r="N3707" s="48">
        <f t="shared" si="349"/>
        <v>160</v>
      </c>
      <c r="O3707" s="48">
        <f t="shared" si="344"/>
        <v>1078.5947602416854</v>
      </c>
      <c r="P3707" s="72">
        <f t="shared" si="345"/>
        <v>107.85947602416854</v>
      </c>
      <c r="Q3707" s="73">
        <f t="shared" si="346"/>
        <v>177.9681354398781</v>
      </c>
      <c r="R3707" s="48">
        <f t="shared" si="347"/>
        <v>1364.4223717057321</v>
      </c>
      <c r="S3707" s="74">
        <f t="shared" si="348"/>
        <v>71</v>
      </c>
      <c r="T3707" s="6"/>
      <c r="U3707" s="47" t="s">
        <v>432</v>
      </c>
      <c r="V3707" s="47">
        <v>1</v>
      </c>
      <c r="W3707" s="47">
        <v>1</v>
      </c>
      <c r="X3707" s="47">
        <v>1</v>
      </c>
      <c r="Y3707" s="47">
        <v>1</v>
      </c>
      <c r="Z3707" s="75">
        <v>44279.610405092593</v>
      </c>
      <c r="AA3707" s="6" t="s">
        <v>1221</v>
      </c>
      <c r="AB3707" s="47"/>
      <c r="AC3707" s="47" t="s">
        <v>15516</v>
      </c>
      <c r="AD3707" s="47" t="s">
        <v>15517</v>
      </c>
      <c r="AE3707" s="47"/>
      <c r="AF3707" s="6" t="s">
        <v>15518</v>
      </c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</row>
    <row r="3708" spans="1:43" s="1" customFormat="1" ht="15.75" x14ac:dyDescent="0.25">
      <c r="A3708" s="47">
        <v>3713</v>
      </c>
      <c r="B3708" s="47" t="s">
        <v>15519</v>
      </c>
      <c r="C3708" s="47"/>
      <c r="D3708" s="69" t="s">
        <v>15255</v>
      </c>
      <c r="E3708" s="47">
        <v>2020</v>
      </c>
      <c r="F3708" s="69" t="s">
        <v>15267</v>
      </c>
      <c r="G3708" s="69" t="s">
        <v>15313</v>
      </c>
      <c r="H3708" s="69" t="s">
        <v>562</v>
      </c>
      <c r="I3708" s="70">
        <v>558.68243784263916</v>
      </c>
      <c r="J3708" s="47" t="s">
        <v>430</v>
      </c>
      <c r="K3708" s="47">
        <v>8</v>
      </c>
      <c r="L3708" s="71"/>
      <c r="M3708" s="47">
        <v>75</v>
      </c>
      <c r="N3708" s="48">
        <f t="shared" si="349"/>
        <v>160</v>
      </c>
      <c r="O3708" s="48">
        <f t="shared" si="344"/>
        <v>89389.190054822262</v>
      </c>
      <c r="P3708" s="72">
        <f t="shared" si="345"/>
        <v>8938.9190054822266</v>
      </c>
      <c r="Q3708" s="73">
        <f t="shared" si="346"/>
        <v>14749.216359045673</v>
      </c>
      <c r="R3708" s="48">
        <f t="shared" si="347"/>
        <v>113077.32541935016</v>
      </c>
      <c r="S3708" s="74">
        <f t="shared" si="348"/>
        <v>71</v>
      </c>
      <c r="T3708" s="6"/>
      <c r="U3708" s="47" t="s">
        <v>432</v>
      </c>
      <c r="V3708" s="47">
        <v>1</v>
      </c>
      <c r="W3708" s="47">
        <v>1</v>
      </c>
      <c r="X3708" s="47">
        <v>1</v>
      </c>
      <c r="Y3708" s="47">
        <v>1</v>
      </c>
      <c r="Z3708" s="75">
        <v>44279.611018518517</v>
      </c>
      <c r="AA3708" s="6" t="s">
        <v>1221</v>
      </c>
      <c r="AB3708" s="47"/>
      <c r="AC3708" s="47" t="s">
        <v>15517</v>
      </c>
      <c r="AD3708" s="47" t="s">
        <v>15507</v>
      </c>
      <c r="AE3708" s="47"/>
      <c r="AF3708" s="6" t="s">
        <v>15520</v>
      </c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</row>
    <row r="3709" spans="1:43" s="1" customFormat="1" ht="15.75" x14ac:dyDescent="0.25">
      <c r="A3709" s="47">
        <v>3714</v>
      </c>
      <c r="B3709" s="47" t="s">
        <v>15521</v>
      </c>
      <c r="C3709" s="47"/>
      <c r="D3709" s="69" t="s">
        <v>15255</v>
      </c>
      <c r="E3709" s="47">
        <v>2020</v>
      </c>
      <c r="F3709" s="69" t="s">
        <v>15277</v>
      </c>
      <c r="G3709" s="69" t="s">
        <v>15267</v>
      </c>
      <c r="H3709" s="69" t="s">
        <v>15256</v>
      </c>
      <c r="I3709" s="70">
        <v>26.593847281647658</v>
      </c>
      <c r="J3709" s="47" t="s">
        <v>430</v>
      </c>
      <c r="K3709" s="47">
        <v>8</v>
      </c>
      <c r="L3709" s="71"/>
      <c r="M3709" s="47">
        <v>75</v>
      </c>
      <c r="N3709" s="48">
        <f t="shared" si="349"/>
        <v>160</v>
      </c>
      <c r="O3709" s="48">
        <f t="shared" si="344"/>
        <v>4255.0155650636252</v>
      </c>
      <c r="P3709" s="72">
        <f t="shared" si="345"/>
        <v>425.50155650636253</v>
      </c>
      <c r="Q3709" s="73">
        <f t="shared" si="346"/>
        <v>702.07756823549812</v>
      </c>
      <c r="R3709" s="48">
        <f t="shared" si="347"/>
        <v>5382.5946898054854</v>
      </c>
      <c r="S3709" s="74">
        <f t="shared" si="348"/>
        <v>71</v>
      </c>
      <c r="T3709" s="6"/>
      <c r="U3709" s="47" t="s">
        <v>432</v>
      </c>
      <c r="V3709" s="47">
        <v>1</v>
      </c>
      <c r="W3709" s="47">
        <v>1</v>
      </c>
      <c r="X3709" s="47">
        <v>1</v>
      </c>
      <c r="Y3709" s="47">
        <v>1</v>
      </c>
      <c r="Z3709" s="75">
        <v>44279.611666666657</v>
      </c>
      <c r="AA3709" s="6" t="s">
        <v>1221</v>
      </c>
      <c r="AB3709" s="47"/>
      <c r="AC3709" s="47" t="s">
        <v>15294</v>
      </c>
      <c r="AD3709" s="47" t="s">
        <v>15522</v>
      </c>
      <c r="AE3709" s="47"/>
      <c r="AF3709" s="6" t="s">
        <v>15523</v>
      </c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</row>
    <row r="3710" spans="1:43" s="1" customFormat="1" ht="15.75" x14ac:dyDescent="0.25">
      <c r="A3710" s="47">
        <v>3715</v>
      </c>
      <c r="B3710" s="47" t="s">
        <v>15524</v>
      </c>
      <c r="C3710" s="47"/>
      <c r="D3710" s="69" t="s">
        <v>15255</v>
      </c>
      <c r="E3710" s="47">
        <v>2020</v>
      </c>
      <c r="F3710" s="69" t="s">
        <v>15525</v>
      </c>
      <c r="G3710" s="69" t="s">
        <v>15256</v>
      </c>
      <c r="H3710" s="69" t="s">
        <v>15277</v>
      </c>
      <c r="I3710" s="70">
        <v>3.5806601292262861</v>
      </c>
      <c r="J3710" s="47" t="s">
        <v>430</v>
      </c>
      <c r="K3710" s="47">
        <v>8</v>
      </c>
      <c r="L3710" s="71"/>
      <c r="M3710" s="47">
        <v>75</v>
      </c>
      <c r="N3710" s="48">
        <f t="shared" si="349"/>
        <v>160</v>
      </c>
      <c r="O3710" s="48">
        <f t="shared" si="344"/>
        <v>572.90562067620579</v>
      </c>
      <c r="P3710" s="72">
        <f t="shared" si="345"/>
        <v>57.290562067620584</v>
      </c>
      <c r="Q3710" s="73">
        <f t="shared" si="346"/>
        <v>94.529427411573963</v>
      </c>
      <c r="R3710" s="48">
        <f t="shared" si="347"/>
        <v>724.72561015540032</v>
      </c>
      <c r="S3710" s="74">
        <f t="shared" si="348"/>
        <v>71</v>
      </c>
      <c r="T3710" s="6"/>
      <c r="U3710" s="47" t="s">
        <v>432</v>
      </c>
      <c r="V3710" s="47">
        <v>1</v>
      </c>
      <c r="W3710" s="47">
        <v>1</v>
      </c>
      <c r="X3710" s="47">
        <v>1</v>
      </c>
      <c r="Y3710" s="47">
        <v>1</v>
      </c>
      <c r="Z3710" s="75">
        <v>44279.612708333327</v>
      </c>
      <c r="AA3710" s="6" t="s">
        <v>1221</v>
      </c>
      <c r="AB3710" s="47"/>
      <c r="AC3710" s="47" t="s">
        <v>15526</v>
      </c>
      <c r="AD3710" s="47" t="s">
        <v>15527</v>
      </c>
      <c r="AE3710" s="47"/>
      <c r="AF3710" s="6" t="s">
        <v>15528</v>
      </c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</row>
    <row r="3711" spans="1:43" s="1" customFormat="1" ht="15.75" x14ac:dyDescent="0.25">
      <c r="A3711" s="47">
        <v>3716</v>
      </c>
      <c r="B3711" s="47" t="s">
        <v>15529</v>
      </c>
      <c r="C3711" s="47"/>
      <c r="D3711" s="69" t="s">
        <v>15255</v>
      </c>
      <c r="E3711" s="47">
        <v>2020</v>
      </c>
      <c r="F3711" s="69" t="s">
        <v>15525</v>
      </c>
      <c r="G3711" s="69" t="s">
        <v>15277</v>
      </c>
      <c r="H3711" s="69" t="s">
        <v>15313</v>
      </c>
      <c r="I3711" s="70">
        <v>3.026013713727906</v>
      </c>
      <c r="J3711" s="47" t="s">
        <v>430</v>
      </c>
      <c r="K3711" s="47">
        <v>8</v>
      </c>
      <c r="L3711" s="71"/>
      <c r="M3711" s="47">
        <v>75</v>
      </c>
      <c r="N3711" s="48">
        <f t="shared" si="349"/>
        <v>160</v>
      </c>
      <c r="O3711" s="48">
        <f t="shared" si="344"/>
        <v>484.16219419646495</v>
      </c>
      <c r="P3711" s="72">
        <f t="shared" si="345"/>
        <v>48.416219419646495</v>
      </c>
      <c r="Q3711" s="73">
        <f t="shared" si="346"/>
        <v>79.88676204241672</v>
      </c>
      <c r="R3711" s="48">
        <f t="shared" si="347"/>
        <v>612.46517565852821</v>
      </c>
      <c r="S3711" s="74">
        <f t="shared" si="348"/>
        <v>71</v>
      </c>
      <c r="T3711" s="6"/>
      <c r="U3711" s="47" t="s">
        <v>432</v>
      </c>
      <c r="V3711" s="47">
        <v>1</v>
      </c>
      <c r="W3711" s="47">
        <v>1</v>
      </c>
      <c r="X3711" s="47">
        <v>1</v>
      </c>
      <c r="Y3711" s="47">
        <v>1</v>
      </c>
      <c r="Z3711" s="75">
        <v>44279.62027777778</v>
      </c>
      <c r="AA3711" s="6" t="s">
        <v>1221</v>
      </c>
      <c r="AB3711" s="47"/>
      <c r="AC3711" s="47" t="s">
        <v>15527</v>
      </c>
      <c r="AD3711" s="47" t="s">
        <v>15530</v>
      </c>
      <c r="AE3711" s="47"/>
      <c r="AF3711" s="6" t="s">
        <v>15531</v>
      </c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</row>
    <row r="3712" spans="1:43" s="1" customFormat="1" ht="15.75" x14ac:dyDescent="0.25">
      <c r="A3712" s="47">
        <v>3717</v>
      </c>
      <c r="B3712" s="47" t="s">
        <v>15532</v>
      </c>
      <c r="C3712" s="47"/>
      <c r="D3712" s="69" t="s">
        <v>15255</v>
      </c>
      <c r="E3712" s="47">
        <v>2020</v>
      </c>
      <c r="F3712" s="69" t="s">
        <v>15277</v>
      </c>
      <c r="G3712" s="69" t="s">
        <v>15267</v>
      </c>
      <c r="H3712" s="69" t="s">
        <v>15256</v>
      </c>
      <c r="I3712" s="70">
        <v>3.318163516749955</v>
      </c>
      <c r="J3712" s="47" t="s">
        <v>430</v>
      </c>
      <c r="K3712" s="47">
        <v>8</v>
      </c>
      <c r="L3712" s="71"/>
      <c r="M3712" s="47">
        <v>75</v>
      </c>
      <c r="N3712" s="48">
        <f t="shared" si="349"/>
        <v>160</v>
      </c>
      <c r="O3712" s="48">
        <f t="shared" si="344"/>
        <v>530.9061626799928</v>
      </c>
      <c r="P3712" s="72">
        <f t="shared" si="345"/>
        <v>53.09061626799928</v>
      </c>
      <c r="Q3712" s="73">
        <f t="shared" si="346"/>
        <v>87.59951684219881</v>
      </c>
      <c r="R3712" s="48">
        <f t="shared" si="347"/>
        <v>671.59629579019088</v>
      </c>
      <c r="S3712" s="74">
        <f t="shared" si="348"/>
        <v>71</v>
      </c>
      <c r="T3712" s="6"/>
      <c r="U3712" s="47" t="s">
        <v>432</v>
      </c>
      <c r="V3712" s="47">
        <v>1</v>
      </c>
      <c r="W3712" s="47">
        <v>1</v>
      </c>
      <c r="X3712" s="47">
        <v>1</v>
      </c>
      <c r="Y3712" s="47">
        <v>1</v>
      </c>
      <c r="Z3712" s="75">
        <v>44279.612974537027</v>
      </c>
      <c r="AA3712" s="6" t="s">
        <v>1221</v>
      </c>
      <c r="AB3712" s="47"/>
      <c r="AC3712" s="47" t="s">
        <v>15527</v>
      </c>
      <c r="AD3712" s="47" t="s">
        <v>15533</v>
      </c>
      <c r="AE3712" s="47"/>
      <c r="AF3712" s="6" t="s">
        <v>15534</v>
      </c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</row>
    <row r="3713" spans="1:43" s="1" customFormat="1" ht="15.75" x14ac:dyDescent="0.25">
      <c r="A3713" s="47">
        <v>3718</v>
      </c>
      <c r="B3713" s="47" t="s">
        <v>15535</v>
      </c>
      <c r="C3713" s="47"/>
      <c r="D3713" s="69" t="s">
        <v>15255</v>
      </c>
      <c r="E3713" s="47">
        <v>2020</v>
      </c>
      <c r="F3713" s="69" t="s">
        <v>15277</v>
      </c>
      <c r="G3713" s="69" t="s">
        <v>15267</v>
      </c>
      <c r="H3713" s="69" t="s">
        <v>15256</v>
      </c>
      <c r="I3713" s="70">
        <v>47.042212498710867</v>
      </c>
      <c r="J3713" s="47" t="s">
        <v>430</v>
      </c>
      <c r="K3713" s="47">
        <v>8</v>
      </c>
      <c r="L3713" s="71"/>
      <c r="M3713" s="47">
        <v>75</v>
      </c>
      <c r="N3713" s="48">
        <f t="shared" si="349"/>
        <v>160</v>
      </c>
      <c r="O3713" s="48">
        <f t="shared" si="344"/>
        <v>7526.7539997937383</v>
      </c>
      <c r="P3713" s="72">
        <f t="shared" si="345"/>
        <v>752.67539997937388</v>
      </c>
      <c r="Q3713" s="73">
        <f t="shared" si="346"/>
        <v>1241.9144099659668</v>
      </c>
      <c r="R3713" s="48">
        <f t="shared" si="347"/>
        <v>9521.343809739079</v>
      </c>
      <c r="S3713" s="74">
        <f t="shared" si="348"/>
        <v>71</v>
      </c>
      <c r="T3713" s="6"/>
      <c r="U3713" s="47" t="s">
        <v>432</v>
      </c>
      <c r="V3713" s="47">
        <v>1</v>
      </c>
      <c r="W3713" s="47">
        <v>1</v>
      </c>
      <c r="X3713" s="47">
        <v>1</v>
      </c>
      <c r="Y3713" s="47">
        <v>1</v>
      </c>
      <c r="Z3713" s="75">
        <v>44279.613055555557</v>
      </c>
      <c r="AA3713" s="6" t="s">
        <v>1221</v>
      </c>
      <c r="AB3713" s="47"/>
      <c r="AC3713" s="47" t="s">
        <v>15533</v>
      </c>
      <c r="AD3713" s="47" t="s">
        <v>15536</v>
      </c>
      <c r="AE3713" s="47"/>
      <c r="AF3713" s="6" t="s">
        <v>15537</v>
      </c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</row>
    <row r="3714" spans="1:43" s="1" customFormat="1" ht="15.75" x14ac:dyDescent="0.25">
      <c r="A3714" s="47">
        <v>3719</v>
      </c>
      <c r="B3714" s="47" t="s">
        <v>15538</v>
      </c>
      <c r="C3714" s="47"/>
      <c r="D3714" s="69" t="s">
        <v>15255</v>
      </c>
      <c r="E3714" s="47">
        <v>2020</v>
      </c>
      <c r="F3714" s="69" t="s">
        <v>15277</v>
      </c>
      <c r="G3714" s="69" t="s">
        <v>15267</v>
      </c>
      <c r="H3714" s="69" t="s">
        <v>15256</v>
      </c>
      <c r="I3714" s="70">
        <v>544.13285801259826</v>
      </c>
      <c r="J3714" s="47" t="s">
        <v>430</v>
      </c>
      <c r="K3714" s="47">
        <v>8</v>
      </c>
      <c r="L3714" s="71"/>
      <c r="M3714" s="47">
        <v>75</v>
      </c>
      <c r="N3714" s="48">
        <f t="shared" si="349"/>
        <v>160</v>
      </c>
      <c r="O3714" s="48">
        <f t="shared" si="344"/>
        <v>87061.257282015722</v>
      </c>
      <c r="P3714" s="72">
        <f t="shared" si="345"/>
        <v>8706.1257282015722</v>
      </c>
      <c r="Q3714" s="73">
        <f t="shared" si="346"/>
        <v>14365.107451532594</v>
      </c>
      <c r="R3714" s="48">
        <f t="shared" si="347"/>
        <v>110132.49046174988</v>
      </c>
      <c r="S3714" s="74">
        <f t="shared" si="348"/>
        <v>71</v>
      </c>
      <c r="T3714" s="6"/>
      <c r="U3714" s="47" t="s">
        <v>432</v>
      </c>
      <c r="V3714" s="47">
        <v>1</v>
      </c>
      <c r="W3714" s="47">
        <v>1</v>
      </c>
      <c r="X3714" s="47">
        <v>1</v>
      </c>
      <c r="Y3714" s="47">
        <v>1</v>
      </c>
      <c r="Z3714" s="75">
        <v>44279.613692129627</v>
      </c>
      <c r="AA3714" s="6" t="s">
        <v>1221</v>
      </c>
      <c r="AB3714" s="47"/>
      <c r="AC3714" s="47" t="s">
        <v>15536</v>
      </c>
      <c r="AD3714" s="47" t="s">
        <v>15522</v>
      </c>
      <c r="AE3714" s="47"/>
      <c r="AF3714" s="6" t="s">
        <v>15539</v>
      </c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</row>
    <row r="3715" spans="1:43" s="1" customFormat="1" ht="15.75" x14ac:dyDescent="0.25">
      <c r="A3715" s="47">
        <v>3720</v>
      </c>
      <c r="B3715" s="47" t="s">
        <v>15540</v>
      </c>
      <c r="C3715" s="47"/>
      <c r="D3715" s="69" t="s">
        <v>15255</v>
      </c>
      <c r="E3715" s="47">
        <v>2020</v>
      </c>
      <c r="F3715" s="69" t="s">
        <v>15267</v>
      </c>
      <c r="G3715" s="69" t="s">
        <v>15313</v>
      </c>
      <c r="H3715" s="69" t="s">
        <v>15313</v>
      </c>
      <c r="I3715" s="70">
        <v>4.1390799008499988</v>
      </c>
      <c r="J3715" s="47" t="s">
        <v>430</v>
      </c>
      <c r="K3715" s="47">
        <v>8</v>
      </c>
      <c r="L3715" s="71"/>
      <c r="M3715" s="47">
        <v>75</v>
      </c>
      <c r="N3715" s="48">
        <f t="shared" si="349"/>
        <v>160</v>
      </c>
      <c r="O3715" s="48">
        <f t="shared" si="344"/>
        <v>662.25278413599983</v>
      </c>
      <c r="P3715" s="72">
        <f t="shared" si="345"/>
        <v>66.22527841359998</v>
      </c>
      <c r="Q3715" s="73">
        <f t="shared" si="346"/>
        <v>109.27170938243997</v>
      </c>
      <c r="R3715" s="48">
        <f t="shared" si="347"/>
        <v>837.74977193203983</v>
      </c>
      <c r="S3715" s="74">
        <f t="shared" si="348"/>
        <v>71</v>
      </c>
      <c r="T3715" s="6"/>
      <c r="U3715" s="47" t="s">
        <v>432</v>
      </c>
      <c r="V3715" s="47">
        <v>1</v>
      </c>
      <c r="W3715" s="47">
        <v>1</v>
      </c>
      <c r="X3715" s="47">
        <v>1</v>
      </c>
      <c r="Y3715" s="47">
        <v>1</v>
      </c>
      <c r="Z3715" s="75">
        <v>44279.61482638889</v>
      </c>
      <c r="AA3715" s="6" t="s">
        <v>1221</v>
      </c>
      <c r="AB3715" s="47"/>
      <c r="AC3715" s="47" t="s">
        <v>15541</v>
      </c>
      <c r="AD3715" s="47" t="s">
        <v>15542</v>
      </c>
      <c r="AE3715" s="47"/>
      <c r="AF3715" s="6" t="s">
        <v>15543</v>
      </c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</row>
    <row r="3716" spans="1:43" s="1" customFormat="1" ht="15.75" x14ac:dyDescent="0.25">
      <c r="A3716" s="47">
        <v>3721</v>
      </c>
      <c r="B3716" s="47" t="s">
        <v>15544</v>
      </c>
      <c r="C3716" s="47"/>
      <c r="D3716" s="69" t="s">
        <v>15255</v>
      </c>
      <c r="E3716" s="47">
        <v>2020</v>
      </c>
      <c r="F3716" s="69" t="s">
        <v>15313</v>
      </c>
      <c r="G3716" s="69" t="s">
        <v>15267</v>
      </c>
      <c r="H3716" s="69" t="s">
        <v>15545</v>
      </c>
      <c r="I3716" s="70">
        <v>3.1235484857228641</v>
      </c>
      <c r="J3716" s="47" t="s">
        <v>430</v>
      </c>
      <c r="K3716" s="47">
        <v>12</v>
      </c>
      <c r="L3716" s="71"/>
      <c r="M3716" s="47">
        <v>75</v>
      </c>
      <c r="N3716" s="48">
        <f t="shared" si="349"/>
        <v>200</v>
      </c>
      <c r="O3716" s="48">
        <f t="shared" si="344"/>
        <v>624.70969714457283</v>
      </c>
      <c r="P3716" s="72">
        <f t="shared" si="345"/>
        <v>62.470969714457283</v>
      </c>
      <c r="Q3716" s="73">
        <f t="shared" si="346"/>
        <v>103.07710002885452</v>
      </c>
      <c r="R3716" s="48">
        <f t="shared" si="347"/>
        <v>790.2577668878846</v>
      </c>
      <c r="S3716" s="74">
        <f t="shared" si="348"/>
        <v>71</v>
      </c>
      <c r="T3716" s="6"/>
      <c r="U3716" s="47" t="s">
        <v>432</v>
      </c>
      <c r="V3716" s="47">
        <v>1</v>
      </c>
      <c r="W3716" s="47">
        <v>1</v>
      </c>
      <c r="X3716" s="47">
        <v>1</v>
      </c>
      <c r="Y3716" s="47">
        <v>1</v>
      </c>
      <c r="Z3716" s="75">
        <v>44279.614907407413</v>
      </c>
      <c r="AA3716" s="6" t="s">
        <v>1221</v>
      </c>
      <c r="AB3716" s="47"/>
      <c r="AC3716" s="47" t="s">
        <v>15541</v>
      </c>
      <c r="AD3716" s="47" t="s">
        <v>15546</v>
      </c>
      <c r="AE3716" s="47"/>
      <c r="AF3716" s="6" t="s">
        <v>15547</v>
      </c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</row>
    <row r="3717" spans="1:43" s="1" customFormat="1" ht="15.75" x14ac:dyDescent="0.25">
      <c r="A3717" s="47">
        <v>3722</v>
      </c>
      <c r="B3717" s="47" t="s">
        <v>15548</v>
      </c>
      <c r="C3717" s="47"/>
      <c r="D3717" s="69" t="s">
        <v>15255</v>
      </c>
      <c r="E3717" s="47">
        <v>2020</v>
      </c>
      <c r="F3717" s="69" t="s">
        <v>15525</v>
      </c>
      <c r="G3717" s="69" t="s">
        <v>15313</v>
      </c>
      <c r="H3717" s="69" t="s">
        <v>451</v>
      </c>
      <c r="I3717" s="70">
        <v>5.0354066118332979</v>
      </c>
      <c r="J3717" s="47" t="s">
        <v>430</v>
      </c>
      <c r="K3717" s="47">
        <v>12</v>
      </c>
      <c r="L3717" s="71"/>
      <c r="M3717" s="47">
        <v>75</v>
      </c>
      <c r="N3717" s="48">
        <f t="shared" si="349"/>
        <v>200</v>
      </c>
      <c r="O3717" s="48">
        <f t="shared" si="344"/>
        <v>1007.0813223666596</v>
      </c>
      <c r="P3717" s="72">
        <f t="shared" si="345"/>
        <v>100.70813223666596</v>
      </c>
      <c r="Q3717" s="73">
        <f t="shared" si="346"/>
        <v>166.16841819049884</v>
      </c>
      <c r="R3717" s="48">
        <f t="shared" si="347"/>
        <v>1273.9578727938244</v>
      </c>
      <c r="S3717" s="74">
        <f t="shared" si="348"/>
        <v>71</v>
      </c>
      <c r="T3717" s="6"/>
      <c r="U3717" s="47" t="s">
        <v>432</v>
      </c>
      <c r="V3717" s="47">
        <v>1</v>
      </c>
      <c r="W3717" s="47">
        <v>1</v>
      </c>
      <c r="X3717" s="47">
        <v>1</v>
      </c>
      <c r="Y3717" s="47">
        <v>1</v>
      </c>
      <c r="Z3717" s="75">
        <v>44279.615081018521</v>
      </c>
      <c r="AA3717" s="6" t="s">
        <v>1221</v>
      </c>
      <c r="AB3717" s="47"/>
      <c r="AC3717" s="47" t="s">
        <v>15541</v>
      </c>
      <c r="AD3717" s="47" t="s">
        <v>15549</v>
      </c>
      <c r="AE3717" s="47"/>
      <c r="AF3717" s="6" t="s">
        <v>15550</v>
      </c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</row>
    <row r="3718" spans="1:43" s="1" customFormat="1" ht="15.75" x14ac:dyDescent="0.25">
      <c r="A3718" s="47">
        <v>3723</v>
      </c>
      <c r="B3718" s="47" t="s">
        <v>15551</v>
      </c>
      <c r="C3718" s="47"/>
      <c r="D3718" s="69" t="s">
        <v>15255</v>
      </c>
      <c r="E3718" s="47">
        <v>2020</v>
      </c>
      <c r="F3718" s="69" t="s">
        <v>15267</v>
      </c>
      <c r="G3718" s="69" t="s">
        <v>15313</v>
      </c>
      <c r="H3718" s="69" t="s">
        <v>15313</v>
      </c>
      <c r="I3718" s="70">
        <v>507.83862349781589</v>
      </c>
      <c r="J3718" s="47" t="s">
        <v>430</v>
      </c>
      <c r="K3718" s="47">
        <v>12</v>
      </c>
      <c r="L3718" s="71"/>
      <c r="M3718" s="47">
        <v>75</v>
      </c>
      <c r="N3718" s="48">
        <f t="shared" si="349"/>
        <v>200</v>
      </c>
      <c r="O3718" s="48">
        <f t="shared" ref="O3718:O3781" si="350">N3718*I3718</f>
        <v>101567.72469956317</v>
      </c>
      <c r="P3718" s="72">
        <f t="shared" ref="P3718:P3781" si="351">O3718*0.1</f>
        <v>10156.772469956319</v>
      </c>
      <c r="Q3718" s="73">
        <f t="shared" ref="Q3718:Q3781" si="352">SUM(O3718:P3718)*0.15</f>
        <v>16758.674575427922</v>
      </c>
      <c r="R3718" s="48">
        <f t="shared" ref="R3718:R3781" si="353">SUM(O3718:Q3718)</f>
        <v>128483.17174494741</v>
      </c>
      <c r="S3718" s="74">
        <f t="shared" si="348"/>
        <v>71</v>
      </c>
      <c r="T3718" s="6"/>
      <c r="U3718" s="47" t="s">
        <v>432</v>
      </c>
      <c r="V3718" s="47">
        <v>1</v>
      </c>
      <c r="W3718" s="47">
        <v>1</v>
      </c>
      <c r="X3718" s="47">
        <v>1</v>
      </c>
      <c r="Y3718" s="47">
        <v>1</v>
      </c>
      <c r="Z3718" s="75">
        <v>44279.615613425944</v>
      </c>
      <c r="AA3718" s="6" t="s">
        <v>1221</v>
      </c>
      <c r="AB3718" s="47"/>
      <c r="AC3718" s="47"/>
      <c r="AD3718" s="47" t="s">
        <v>15513</v>
      </c>
      <c r="AE3718" s="47"/>
      <c r="AF3718" s="6" t="s">
        <v>15552</v>
      </c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</row>
    <row r="3719" spans="1:43" s="1" customFormat="1" ht="15.75" x14ac:dyDescent="0.25">
      <c r="A3719" s="47">
        <v>3724</v>
      </c>
      <c r="B3719" s="47" t="s">
        <v>15553</v>
      </c>
      <c r="C3719" s="47"/>
      <c r="D3719" s="69" t="s">
        <v>15255</v>
      </c>
      <c r="E3719" s="47">
        <v>2020</v>
      </c>
      <c r="F3719" s="69" t="s">
        <v>15525</v>
      </c>
      <c r="G3719" s="69" t="s">
        <v>15277</v>
      </c>
      <c r="H3719" s="69" t="s">
        <v>15313</v>
      </c>
      <c r="I3719" s="70">
        <v>35.829803706949747</v>
      </c>
      <c r="J3719" s="47" t="s">
        <v>430</v>
      </c>
      <c r="K3719" s="47">
        <v>8</v>
      </c>
      <c r="L3719" s="71"/>
      <c r="M3719" s="47">
        <v>75</v>
      </c>
      <c r="N3719" s="48">
        <f t="shared" si="349"/>
        <v>160</v>
      </c>
      <c r="O3719" s="48">
        <f t="shared" si="350"/>
        <v>5732.7685931119595</v>
      </c>
      <c r="P3719" s="72">
        <f t="shared" si="351"/>
        <v>573.27685931119595</v>
      </c>
      <c r="Q3719" s="73">
        <f t="shared" si="352"/>
        <v>945.90681786347329</v>
      </c>
      <c r="R3719" s="48">
        <f t="shared" si="353"/>
        <v>7251.9522702866288</v>
      </c>
      <c r="S3719" s="74">
        <f t="shared" ref="S3719:S3782" si="354">M3719-ABS($I$2-E3719)</f>
        <v>71</v>
      </c>
      <c r="T3719" s="6"/>
      <c r="U3719" s="47" t="s">
        <v>432</v>
      </c>
      <c r="V3719" s="47">
        <v>1</v>
      </c>
      <c r="W3719" s="47">
        <v>1</v>
      </c>
      <c r="X3719" s="47">
        <v>1</v>
      </c>
      <c r="Y3719" s="47">
        <v>1</v>
      </c>
      <c r="Z3719" s="75">
        <v>44279.619560185187</v>
      </c>
      <c r="AA3719" s="6" t="s">
        <v>1221</v>
      </c>
      <c r="AB3719" s="47"/>
      <c r="AC3719" s="47" t="s">
        <v>15554</v>
      </c>
      <c r="AD3719" s="47" t="s">
        <v>15542</v>
      </c>
      <c r="AE3719" s="47"/>
      <c r="AF3719" s="6" t="s">
        <v>15555</v>
      </c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</row>
    <row r="3720" spans="1:43" s="1" customFormat="1" ht="15.75" x14ac:dyDescent="0.25">
      <c r="A3720" s="47">
        <v>3725</v>
      </c>
      <c r="B3720" s="47" t="s">
        <v>15556</v>
      </c>
      <c r="C3720" s="47"/>
      <c r="D3720" s="69" t="s">
        <v>15255</v>
      </c>
      <c r="E3720" s="47">
        <v>2020</v>
      </c>
      <c r="F3720" s="69" t="s">
        <v>15525</v>
      </c>
      <c r="G3720" s="69" t="s">
        <v>15277</v>
      </c>
      <c r="H3720" s="69" t="s">
        <v>15313</v>
      </c>
      <c r="I3720" s="70">
        <v>430.64135464036548</v>
      </c>
      <c r="J3720" s="47" t="s">
        <v>430</v>
      </c>
      <c r="K3720" s="47">
        <v>8</v>
      </c>
      <c r="L3720" s="71"/>
      <c r="M3720" s="47">
        <v>75</v>
      </c>
      <c r="N3720" s="48">
        <f t="shared" si="349"/>
        <v>160</v>
      </c>
      <c r="O3720" s="48">
        <f t="shared" si="350"/>
        <v>68902.616742458471</v>
      </c>
      <c r="P3720" s="72">
        <f t="shared" si="351"/>
        <v>6890.2616742458476</v>
      </c>
      <c r="Q3720" s="73">
        <f t="shared" si="352"/>
        <v>11368.931762505648</v>
      </c>
      <c r="R3720" s="48">
        <f t="shared" si="353"/>
        <v>87161.810179209962</v>
      </c>
      <c r="S3720" s="74">
        <f t="shared" si="354"/>
        <v>71</v>
      </c>
      <c r="T3720" s="6"/>
      <c r="U3720" s="47" t="s">
        <v>432</v>
      </c>
      <c r="V3720" s="47">
        <v>1</v>
      </c>
      <c r="W3720" s="47">
        <v>1</v>
      </c>
      <c r="X3720" s="47">
        <v>1</v>
      </c>
      <c r="Y3720" s="47">
        <v>1</v>
      </c>
      <c r="Z3720" s="75">
        <v>44279.620844907397</v>
      </c>
      <c r="AA3720" s="6" t="s">
        <v>1221</v>
      </c>
      <c r="AB3720" s="47"/>
      <c r="AC3720" s="47" t="s">
        <v>15554</v>
      </c>
      <c r="AD3720" s="47" t="s">
        <v>15557</v>
      </c>
      <c r="AE3720" s="47"/>
      <c r="AF3720" s="6" t="s">
        <v>15558</v>
      </c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</row>
    <row r="3721" spans="1:43" s="1" customFormat="1" ht="15.75" x14ac:dyDescent="0.25">
      <c r="A3721" s="47">
        <v>3726</v>
      </c>
      <c r="B3721" s="47" t="s">
        <v>15559</v>
      </c>
      <c r="C3721" s="47"/>
      <c r="D3721" s="69" t="s">
        <v>15255</v>
      </c>
      <c r="E3721" s="47">
        <v>2020</v>
      </c>
      <c r="F3721" s="69" t="s">
        <v>15525</v>
      </c>
      <c r="G3721" s="69" t="s">
        <v>15277</v>
      </c>
      <c r="H3721" s="69" t="s">
        <v>15313</v>
      </c>
      <c r="I3721" s="70">
        <v>537.3050710643098</v>
      </c>
      <c r="J3721" s="47" t="s">
        <v>430</v>
      </c>
      <c r="K3721" s="47">
        <v>8</v>
      </c>
      <c r="L3721" s="71"/>
      <c r="M3721" s="47">
        <v>75</v>
      </c>
      <c r="N3721" s="48">
        <f t="shared" si="349"/>
        <v>160</v>
      </c>
      <c r="O3721" s="48">
        <f t="shared" si="350"/>
        <v>85968.811370289564</v>
      </c>
      <c r="P3721" s="72">
        <f t="shared" si="351"/>
        <v>8596.8811370289568</v>
      </c>
      <c r="Q3721" s="73">
        <f t="shared" si="352"/>
        <v>14184.853876097779</v>
      </c>
      <c r="R3721" s="48">
        <f t="shared" si="353"/>
        <v>108750.54638341631</v>
      </c>
      <c r="S3721" s="74">
        <f t="shared" si="354"/>
        <v>71</v>
      </c>
      <c r="T3721" s="6"/>
      <c r="U3721" s="47" t="s">
        <v>432</v>
      </c>
      <c r="V3721" s="47">
        <v>1</v>
      </c>
      <c r="W3721" s="47">
        <v>1</v>
      </c>
      <c r="X3721" s="47">
        <v>1</v>
      </c>
      <c r="Y3721" s="47">
        <v>1</v>
      </c>
      <c r="Z3721" s="75">
        <v>44279.620555555557</v>
      </c>
      <c r="AA3721" s="6" t="s">
        <v>1221</v>
      </c>
      <c r="AB3721" s="47"/>
      <c r="AC3721" s="47" t="s">
        <v>15557</v>
      </c>
      <c r="AD3721" s="47" t="s">
        <v>15530</v>
      </c>
      <c r="AE3721" s="47"/>
      <c r="AF3721" s="6" t="s">
        <v>15560</v>
      </c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</row>
    <row r="3722" spans="1:43" s="1" customFormat="1" ht="15.75" x14ac:dyDescent="0.25">
      <c r="A3722" s="47">
        <v>3727</v>
      </c>
      <c r="B3722" s="47" t="s">
        <v>15561</v>
      </c>
      <c r="C3722" s="47"/>
      <c r="D3722" s="69" t="s">
        <v>15255</v>
      </c>
      <c r="E3722" s="47">
        <v>2020</v>
      </c>
      <c r="F3722" s="69" t="s">
        <v>15267</v>
      </c>
      <c r="G3722" s="69" t="s">
        <v>15256</v>
      </c>
      <c r="H3722" s="69" t="s">
        <v>15277</v>
      </c>
      <c r="I3722" s="70">
        <v>216.7501495823729</v>
      </c>
      <c r="J3722" s="47" t="s">
        <v>430</v>
      </c>
      <c r="K3722" s="47">
        <v>8</v>
      </c>
      <c r="L3722" s="71"/>
      <c r="M3722" s="47">
        <v>75</v>
      </c>
      <c r="N3722" s="48">
        <f t="shared" si="349"/>
        <v>160</v>
      </c>
      <c r="O3722" s="48">
        <f t="shared" si="350"/>
        <v>34680.023933179662</v>
      </c>
      <c r="P3722" s="72">
        <f t="shared" si="351"/>
        <v>3468.0023933179664</v>
      </c>
      <c r="Q3722" s="73">
        <f t="shared" si="352"/>
        <v>5722.2039489746448</v>
      </c>
      <c r="R3722" s="48">
        <f t="shared" si="353"/>
        <v>43870.230275472277</v>
      </c>
      <c r="S3722" s="74">
        <f t="shared" si="354"/>
        <v>71</v>
      </c>
      <c r="T3722" s="6"/>
      <c r="U3722" s="47" t="s">
        <v>432</v>
      </c>
      <c r="V3722" s="47">
        <v>1</v>
      </c>
      <c r="W3722" s="47">
        <v>1</v>
      </c>
      <c r="X3722" s="47">
        <v>1</v>
      </c>
      <c r="Y3722" s="47">
        <v>1</v>
      </c>
      <c r="Z3722" s="75">
        <v>44279.622662037043</v>
      </c>
      <c r="AA3722" s="6" t="s">
        <v>1221</v>
      </c>
      <c r="AB3722" s="47"/>
      <c r="AC3722" s="47" t="s">
        <v>15562</v>
      </c>
      <c r="AD3722" s="47" t="s">
        <v>15563</v>
      </c>
      <c r="AE3722" s="47"/>
      <c r="AF3722" s="6" t="s">
        <v>15564</v>
      </c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</row>
    <row r="3723" spans="1:43" s="1" customFormat="1" ht="15.75" x14ac:dyDescent="0.25">
      <c r="A3723" s="47">
        <v>3728</v>
      </c>
      <c r="B3723" s="47" t="s">
        <v>15565</v>
      </c>
      <c r="C3723" s="47"/>
      <c r="D3723" s="69" t="s">
        <v>15255</v>
      </c>
      <c r="E3723" s="47">
        <v>2020</v>
      </c>
      <c r="F3723" s="69" t="s">
        <v>15267</v>
      </c>
      <c r="G3723" s="69" t="s">
        <v>15256</v>
      </c>
      <c r="H3723" s="69" t="s">
        <v>15277</v>
      </c>
      <c r="I3723" s="70">
        <v>501.44366915131309</v>
      </c>
      <c r="J3723" s="47" t="s">
        <v>430</v>
      </c>
      <c r="K3723" s="47">
        <v>8</v>
      </c>
      <c r="L3723" s="71"/>
      <c r="M3723" s="47">
        <v>75</v>
      </c>
      <c r="N3723" s="48">
        <f t="shared" si="349"/>
        <v>160</v>
      </c>
      <c r="O3723" s="48">
        <f t="shared" si="350"/>
        <v>80230.987064210087</v>
      </c>
      <c r="P3723" s="72">
        <f t="shared" si="351"/>
        <v>8023.0987064210094</v>
      </c>
      <c r="Q3723" s="73">
        <f t="shared" si="352"/>
        <v>13238.112865594663</v>
      </c>
      <c r="R3723" s="48">
        <f t="shared" si="353"/>
        <v>101492.19863622576</v>
      </c>
      <c r="S3723" s="74">
        <f t="shared" si="354"/>
        <v>71</v>
      </c>
      <c r="T3723" s="6"/>
      <c r="U3723" s="47" t="s">
        <v>432</v>
      </c>
      <c r="V3723" s="47">
        <v>1</v>
      </c>
      <c r="W3723" s="47">
        <v>1</v>
      </c>
      <c r="X3723" s="47">
        <v>1</v>
      </c>
      <c r="Y3723" s="47">
        <v>1</v>
      </c>
      <c r="Z3723" s="75">
        <v>44279.622488425928</v>
      </c>
      <c r="AA3723" s="6" t="s">
        <v>1221</v>
      </c>
      <c r="AB3723" s="47"/>
      <c r="AC3723" s="47" t="s">
        <v>15563</v>
      </c>
      <c r="AD3723" s="47" t="s">
        <v>15526</v>
      </c>
      <c r="AE3723" s="47"/>
      <c r="AF3723" s="6" t="s">
        <v>15566</v>
      </c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</row>
    <row r="3724" spans="1:43" s="1" customFormat="1" ht="15.75" x14ac:dyDescent="0.25">
      <c r="A3724" s="47">
        <v>3729</v>
      </c>
      <c r="B3724" s="47" t="s">
        <v>15567</v>
      </c>
      <c r="C3724" s="47"/>
      <c r="D3724" s="69" t="s">
        <v>15255</v>
      </c>
      <c r="E3724" s="47">
        <v>2020</v>
      </c>
      <c r="F3724" s="69" t="s">
        <v>15267</v>
      </c>
      <c r="G3724" s="69" t="s">
        <v>15256</v>
      </c>
      <c r="H3724" s="69" t="s">
        <v>15277</v>
      </c>
      <c r="I3724" s="70">
        <v>359.59686187579848</v>
      </c>
      <c r="J3724" s="47" t="s">
        <v>430</v>
      </c>
      <c r="K3724" s="47">
        <v>8</v>
      </c>
      <c r="L3724" s="71"/>
      <c r="M3724" s="47">
        <v>75</v>
      </c>
      <c r="N3724" s="48">
        <f t="shared" si="349"/>
        <v>160</v>
      </c>
      <c r="O3724" s="48">
        <f t="shared" si="350"/>
        <v>57535.497900127753</v>
      </c>
      <c r="P3724" s="72">
        <f t="shared" si="351"/>
        <v>5753.5497900127757</v>
      </c>
      <c r="Q3724" s="73">
        <f t="shared" si="352"/>
        <v>9493.3571535210795</v>
      </c>
      <c r="R3724" s="48">
        <f t="shared" si="353"/>
        <v>72782.404843661614</v>
      </c>
      <c r="S3724" s="74">
        <f t="shared" si="354"/>
        <v>71</v>
      </c>
      <c r="T3724" s="6"/>
      <c r="U3724" s="47" t="s">
        <v>432</v>
      </c>
      <c r="V3724" s="47">
        <v>1</v>
      </c>
      <c r="W3724" s="47">
        <v>1</v>
      </c>
      <c r="X3724" s="47">
        <v>1</v>
      </c>
      <c r="Y3724" s="47">
        <v>1</v>
      </c>
      <c r="Z3724" s="75">
        <v>44279.623344907413</v>
      </c>
      <c r="AA3724" s="6" t="s">
        <v>1221</v>
      </c>
      <c r="AB3724" s="47"/>
      <c r="AC3724" s="47" t="s">
        <v>15568</v>
      </c>
      <c r="AD3724" s="47" t="s">
        <v>15562</v>
      </c>
      <c r="AE3724" s="47"/>
      <c r="AF3724" s="6" t="s">
        <v>15569</v>
      </c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</row>
    <row r="3725" spans="1:43" s="1" customFormat="1" ht="15.75" x14ac:dyDescent="0.25">
      <c r="A3725" s="47">
        <v>3730</v>
      </c>
      <c r="B3725" s="47" t="s">
        <v>15570</v>
      </c>
      <c r="C3725" s="47"/>
      <c r="D3725" s="69" t="s">
        <v>15255</v>
      </c>
      <c r="E3725" s="47">
        <v>2020</v>
      </c>
      <c r="F3725" s="69" t="s">
        <v>15267</v>
      </c>
      <c r="G3725" s="69" t="s">
        <v>15256</v>
      </c>
      <c r="H3725" s="69" t="s">
        <v>15277</v>
      </c>
      <c r="I3725" s="70">
        <v>446.5173118655245</v>
      </c>
      <c r="J3725" s="47" t="s">
        <v>430</v>
      </c>
      <c r="K3725" s="47">
        <v>8</v>
      </c>
      <c r="L3725" s="71"/>
      <c r="M3725" s="47">
        <v>75</v>
      </c>
      <c r="N3725" s="48">
        <f t="shared" si="349"/>
        <v>160</v>
      </c>
      <c r="O3725" s="48">
        <f t="shared" si="350"/>
        <v>71442.769898483923</v>
      </c>
      <c r="P3725" s="72">
        <f t="shared" si="351"/>
        <v>7144.276989848393</v>
      </c>
      <c r="Q3725" s="73">
        <f t="shared" si="352"/>
        <v>11788.057033249848</v>
      </c>
      <c r="R3725" s="48">
        <f t="shared" si="353"/>
        <v>90375.103921582166</v>
      </c>
      <c r="S3725" s="74">
        <f t="shared" si="354"/>
        <v>71</v>
      </c>
      <c r="T3725" s="6"/>
      <c r="U3725" s="47" t="s">
        <v>432</v>
      </c>
      <c r="V3725" s="47">
        <v>1</v>
      </c>
      <c r="W3725" s="47">
        <v>1</v>
      </c>
      <c r="X3725" s="47">
        <v>1</v>
      </c>
      <c r="Y3725" s="47">
        <v>1</v>
      </c>
      <c r="Z3725" s="75">
        <v>44279.62395833333</v>
      </c>
      <c r="AA3725" s="6" t="s">
        <v>1221</v>
      </c>
      <c r="AB3725" s="47"/>
      <c r="AC3725" s="47" t="s">
        <v>15568</v>
      </c>
      <c r="AD3725" s="47" t="s">
        <v>15571</v>
      </c>
      <c r="AE3725" s="47"/>
      <c r="AF3725" s="6" t="s">
        <v>15572</v>
      </c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</row>
    <row r="3726" spans="1:43" s="1" customFormat="1" ht="15.75" x14ac:dyDescent="0.25">
      <c r="A3726" s="47">
        <v>3731</v>
      </c>
      <c r="B3726" s="47" t="s">
        <v>15573</v>
      </c>
      <c r="C3726" s="47"/>
      <c r="D3726" s="69" t="s">
        <v>15255</v>
      </c>
      <c r="E3726" s="47">
        <v>2020</v>
      </c>
      <c r="F3726" s="69" t="s">
        <v>15496</v>
      </c>
      <c r="G3726" s="69" t="s">
        <v>15267</v>
      </c>
      <c r="H3726" s="69" t="s">
        <v>6834</v>
      </c>
      <c r="I3726" s="70">
        <v>3.5303478076352208</v>
      </c>
      <c r="J3726" s="47" t="s">
        <v>430</v>
      </c>
      <c r="K3726" s="47">
        <v>12</v>
      </c>
      <c r="L3726" s="71"/>
      <c r="M3726" s="47">
        <v>75</v>
      </c>
      <c r="N3726" s="48">
        <f t="shared" si="349"/>
        <v>200</v>
      </c>
      <c r="O3726" s="48">
        <f t="shared" si="350"/>
        <v>706.06956152704413</v>
      </c>
      <c r="P3726" s="72">
        <f t="shared" si="351"/>
        <v>70.606956152704413</v>
      </c>
      <c r="Q3726" s="73">
        <f t="shared" si="352"/>
        <v>116.50147765196226</v>
      </c>
      <c r="R3726" s="48">
        <f t="shared" si="353"/>
        <v>893.17799533171069</v>
      </c>
      <c r="S3726" s="74">
        <f t="shared" si="354"/>
        <v>71</v>
      </c>
      <c r="T3726" s="6"/>
      <c r="U3726" s="47" t="s">
        <v>432</v>
      </c>
      <c r="V3726" s="47">
        <v>1</v>
      </c>
      <c r="W3726" s="47">
        <v>1</v>
      </c>
      <c r="X3726" s="47">
        <v>1</v>
      </c>
      <c r="Y3726" s="47">
        <v>1</v>
      </c>
      <c r="Z3726" s="75">
        <v>44279.62709490741</v>
      </c>
      <c r="AA3726" s="6" t="s">
        <v>1221</v>
      </c>
      <c r="AB3726" s="47"/>
      <c r="AC3726" s="47" t="s">
        <v>15574</v>
      </c>
      <c r="AD3726" s="47"/>
      <c r="AE3726" s="47"/>
      <c r="AF3726" s="6" t="s">
        <v>15575</v>
      </c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</row>
    <row r="3727" spans="1:43" s="1" customFormat="1" ht="15.75" x14ac:dyDescent="0.25">
      <c r="A3727" s="47">
        <v>3732</v>
      </c>
      <c r="B3727" s="47" t="s">
        <v>15576</v>
      </c>
      <c r="C3727" s="47"/>
      <c r="D3727" s="69" t="s">
        <v>15255</v>
      </c>
      <c r="E3727" s="47">
        <v>2020</v>
      </c>
      <c r="F3727" s="69" t="s">
        <v>15496</v>
      </c>
      <c r="G3727" s="69" t="s">
        <v>15267</v>
      </c>
      <c r="H3727" s="69" t="s">
        <v>6834</v>
      </c>
      <c r="I3727" s="70">
        <v>3.6210545855741079</v>
      </c>
      <c r="J3727" s="47" t="s">
        <v>430</v>
      </c>
      <c r="K3727" s="47">
        <v>12</v>
      </c>
      <c r="L3727" s="71"/>
      <c r="M3727" s="47">
        <v>75</v>
      </c>
      <c r="N3727" s="48">
        <f t="shared" si="349"/>
        <v>200</v>
      </c>
      <c r="O3727" s="48">
        <f t="shared" si="350"/>
        <v>724.21091711482154</v>
      </c>
      <c r="P3727" s="72">
        <f t="shared" si="351"/>
        <v>72.421091711482163</v>
      </c>
      <c r="Q3727" s="73">
        <f t="shared" si="352"/>
        <v>119.49480132394555</v>
      </c>
      <c r="R3727" s="48">
        <f t="shared" si="353"/>
        <v>916.1268101502493</v>
      </c>
      <c r="S3727" s="74">
        <f t="shared" si="354"/>
        <v>71</v>
      </c>
      <c r="T3727" s="6"/>
      <c r="U3727" s="47" t="s">
        <v>432</v>
      </c>
      <c r="V3727" s="47">
        <v>1</v>
      </c>
      <c r="W3727" s="47">
        <v>1</v>
      </c>
      <c r="X3727" s="47">
        <v>1</v>
      </c>
      <c r="Y3727" s="47">
        <v>1</v>
      </c>
      <c r="Z3727" s="75">
        <v>44279.627187500002</v>
      </c>
      <c r="AA3727" s="6" t="s">
        <v>1221</v>
      </c>
      <c r="AB3727" s="47"/>
      <c r="AC3727" s="47"/>
      <c r="AD3727" s="47" t="s">
        <v>15577</v>
      </c>
      <c r="AE3727" s="47"/>
      <c r="AF3727" s="6" t="s">
        <v>15578</v>
      </c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</row>
    <row r="3728" spans="1:43" s="1" customFormat="1" ht="15.75" x14ac:dyDescent="0.25">
      <c r="A3728" s="47">
        <v>3733</v>
      </c>
      <c r="B3728" s="47" t="s">
        <v>15579</v>
      </c>
      <c r="C3728" s="47"/>
      <c r="D3728" s="69" t="s">
        <v>15255</v>
      </c>
      <c r="E3728" s="47">
        <v>2020</v>
      </c>
      <c r="F3728" s="69" t="s">
        <v>15496</v>
      </c>
      <c r="G3728" s="69" t="s">
        <v>15267</v>
      </c>
      <c r="H3728" s="69" t="s">
        <v>6834</v>
      </c>
      <c r="I3728" s="70">
        <v>5.3585317578894003</v>
      </c>
      <c r="J3728" s="47" t="s">
        <v>430</v>
      </c>
      <c r="K3728" s="47">
        <v>8</v>
      </c>
      <c r="L3728" s="71"/>
      <c r="M3728" s="47">
        <v>75</v>
      </c>
      <c r="N3728" s="48">
        <f t="shared" si="349"/>
        <v>160</v>
      </c>
      <c r="O3728" s="48">
        <f t="shared" si="350"/>
        <v>857.3650812623041</v>
      </c>
      <c r="P3728" s="72">
        <f t="shared" si="351"/>
        <v>85.736508126230419</v>
      </c>
      <c r="Q3728" s="73">
        <f t="shared" si="352"/>
        <v>141.46523840828019</v>
      </c>
      <c r="R3728" s="48">
        <f t="shared" si="353"/>
        <v>1084.5668277968148</v>
      </c>
      <c r="S3728" s="74">
        <f t="shared" si="354"/>
        <v>71</v>
      </c>
      <c r="T3728" s="6"/>
      <c r="U3728" s="47" t="s">
        <v>432</v>
      </c>
      <c r="V3728" s="47">
        <v>1</v>
      </c>
      <c r="W3728" s="47">
        <v>1</v>
      </c>
      <c r="X3728" s="47">
        <v>1</v>
      </c>
      <c r="Y3728" s="47">
        <v>1</v>
      </c>
      <c r="Z3728" s="75">
        <v>44279.627280092587</v>
      </c>
      <c r="AA3728" s="6" t="s">
        <v>1221</v>
      </c>
      <c r="AB3728" s="47"/>
      <c r="AC3728" s="47"/>
      <c r="AD3728" s="47" t="s">
        <v>15580</v>
      </c>
      <c r="AE3728" s="47"/>
      <c r="AF3728" s="6" t="s">
        <v>15581</v>
      </c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</row>
    <row r="3729" spans="1:43" s="1" customFormat="1" ht="15.75" x14ac:dyDescent="0.25">
      <c r="A3729" s="47">
        <v>3734</v>
      </c>
      <c r="B3729" s="47" t="s">
        <v>15582</v>
      </c>
      <c r="C3729" s="47"/>
      <c r="D3729" s="69" t="s">
        <v>15255</v>
      </c>
      <c r="E3729" s="47">
        <v>2020</v>
      </c>
      <c r="F3729" s="69" t="s">
        <v>15313</v>
      </c>
      <c r="G3729" s="69" t="s">
        <v>15267</v>
      </c>
      <c r="H3729" s="69" t="s">
        <v>15545</v>
      </c>
      <c r="I3729" s="70">
        <v>513.02566397499277</v>
      </c>
      <c r="J3729" s="47" t="s">
        <v>430</v>
      </c>
      <c r="K3729" s="47">
        <v>12</v>
      </c>
      <c r="L3729" s="71"/>
      <c r="M3729" s="47">
        <v>75</v>
      </c>
      <c r="N3729" s="48">
        <f t="shared" si="349"/>
        <v>200</v>
      </c>
      <c r="O3729" s="48">
        <f t="shared" si="350"/>
        <v>102605.13279499856</v>
      </c>
      <c r="P3729" s="72">
        <f t="shared" si="351"/>
        <v>10260.513279499857</v>
      </c>
      <c r="Q3729" s="73">
        <f t="shared" si="352"/>
        <v>16929.846911174762</v>
      </c>
      <c r="R3729" s="48">
        <f t="shared" si="353"/>
        <v>129795.49298567319</v>
      </c>
      <c r="S3729" s="74">
        <f t="shared" si="354"/>
        <v>71</v>
      </c>
      <c r="T3729" s="6"/>
      <c r="U3729" s="47" t="s">
        <v>432</v>
      </c>
      <c r="V3729" s="47">
        <v>1</v>
      </c>
      <c r="W3729" s="47">
        <v>1</v>
      </c>
      <c r="X3729" s="47">
        <v>1</v>
      </c>
      <c r="Y3729" s="47">
        <v>1</v>
      </c>
      <c r="Z3729" s="75">
        <v>44279.628148148149</v>
      </c>
      <c r="AA3729" s="6" t="s">
        <v>1221</v>
      </c>
      <c r="AB3729" s="47"/>
      <c r="AC3729" s="47" t="s">
        <v>15577</v>
      </c>
      <c r="AD3729" s="47" t="s">
        <v>15583</v>
      </c>
      <c r="AE3729" s="47"/>
      <c r="AF3729" s="6" t="s">
        <v>15584</v>
      </c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</row>
    <row r="3730" spans="1:43" s="1" customFormat="1" ht="15.75" x14ac:dyDescent="0.25">
      <c r="A3730" s="47">
        <v>3735</v>
      </c>
      <c r="B3730" s="47" t="s">
        <v>15585</v>
      </c>
      <c r="C3730" s="47"/>
      <c r="D3730" s="69" t="s">
        <v>15255</v>
      </c>
      <c r="E3730" s="47">
        <v>2020</v>
      </c>
      <c r="F3730" s="69" t="s">
        <v>15313</v>
      </c>
      <c r="G3730" s="69" t="s">
        <v>15267</v>
      </c>
      <c r="H3730" s="69" t="s">
        <v>15545</v>
      </c>
      <c r="I3730" s="70">
        <v>559.13470695167098</v>
      </c>
      <c r="J3730" s="47" t="s">
        <v>430</v>
      </c>
      <c r="K3730" s="47">
        <v>12</v>
      </c>
      <c r="L3730" s="71"/>
      <c r="M3730" s="47">
        <v>75</v>
      </c>
      <c r="N3730" s="48">
        <f t="shared" si="349"/>
        <v>200</v>
      </c>
      <c r="O3730" s="48">
        <f t="shared" si="350"/>
        <v>111826.94139033419</v>
      </c>
      <c r="P3730" s="72">
        <f t="shared" si="351"/>
        <v>11182.69413903342</v>
      </c>
      <c r="Q3730" s="73">
        <f t="shared" si="352"/>
        <v>18451.445329405142</v>
      </c>
      <c r="R3730" s="48">
        <f t="shared" si="353"/>
        <v>141461.08085877277</v>
      </c>
      <c r="S3730" s="74">
        <f t="shared" si="354"/>
        <v>71</v>
      </c>
      <c r="T3730" s="6"/>
      <c r="U3730" s="47" t="s">
        <v>432</v>
      </c>
      <c r="V3730" s="47">
        <v>1</v>
      </c>
      <c r="W3730" s="47">
        <v>1</v>
      </c>
      <c r="X3730" s="47">
        <v>1</v>
      </c>
      <c r="Y3730" s="47">
        <v>1</v>
      </c>
      <c r="Z3730" s="75">
        <v>44279.628935185203</v>
      </c>
      <c r="AA3730" s="6" t="s">
        <v>1221</v>
      </c>
      <c r="AB3730" s="47"/>
      <c r="AC3730" s="47" t="s">
        <v>15583</v>
      </c>
      <c r="AD3730" s="47" t="s">
        <v>15546</v>
      </c>
      <c r="AE3730" s="47"/>
      <c r="AF3730" s="6" t="s">
        <v>15586</v>
      </c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</row>
    <row r="3731" spans="1:43" s="1" customFormat="1" ht="15.75" x14ac:dyDescent="0.25">
      <c r="A3731" s="47">
        <v>3736</v>
      </c>
      <c r="B3731" s="47" t="s">
        <v>15587</v>
      </c>
      <c r="C3731" s="47"/>
      <c r="D3731" s="69" t="s">
        <v>15255</v>
      </c>
      <c r="E3731" s="47">
        <v>2020</v>
      </c>
      <c r="F3731" s="69" t="s">
        <v>15496</v>
      </c>
      <c r="G3731" s="69" t="s">
        <v>15267</v>
      </c>
      <c r="H3731" s="69" t="s">
        <v>6834</v>
      </c>
      <c r="I3731" s="70">
        <v>9.1377122136997517</v>
      </c>
      <c r="J3731" s="47" t="s">
        <v>430</v>
      </c>
      <c r="K3731" s="47">
        <v>8</v>
      </c>
      <c r="L3731" s="71"/>
      <c r="M3731" s="47">
        <v>75</v>
      </c>
      <c r="N3731" s="48">
        <f t="shared" si="349"/>
        <v>160</v>
      </c>
      <c r="O3731" s="48">
        <f t="shared" si="350"/>
        <v>1462.0339541919602</v>
      </c>
      <c r="P3731" s="72">
        <f t="shared" si="351"/>
        <v>146.20339541919603</v>
      </c>
      <c r="Q3731" s="73">
        <f t="shared" si="352"/>
        <v>241.23560244167345</v>
      </c>
      <c r="R3731" s="48">
        <f t="shared" si="353"/>
        <v>1849.4729520528299</v>
      </c>
      <c r="S3731" s="74">
        <f t="shared" si="354"/>
        <v>71</v>
      </c>
      <c r="T3731" s="6"/>
      <c r="U3731" s="47" t="s">
        <v>432</v>
      </c>
      <c r="V3731" s="47">
        <v>1</v>
      </c>
      <c r="W3731" s="47">
        <v>1</v>
      </c>
      <c r="X3731" s="47">
        <v>1</v>
      </c>
      <c r="Y3731" s="47">
        <v>1</v>
      </c>
      <c r="Z3731" s="75">
        <v>44279.629594907397</v>
      </c>
      <c r="AA3731" s="6" t="s">
        <v>1221</v>
      </c>
      <c r="AB3731" s="47"/>
      <c r="AC3731" s="47" t="s">
        <v>15588</v>
      </c>
      <c r="AD3731" s="47" t="s">
        <v>15589</v>
      </c>
      <c r="AE3731" s="47"/>
      <c r="AF3731" s="6" t="s">
        <v>15590</v>
      </c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</row>
    <row r="3732" spans="1:43" s="1" customFormat="1" ht="15.75" x14ac:dyDescent="0.25">
      <c r="A3732" s="47">
        <v>3737</v>
      </c>
      <c r="B3732" s="47" t="s">
        <v>15591</v>
      </c>
      <c r="C3732" s="47"/>
      <c r="D3732" s="69" t="s">
        <v>15255</v>
      </c>
      <c r="E3732" s="47">
        <v>2020</v>
      </c>
      <c r="F3732" s="69" t="s">
        <v>15313</v>
      </c>
      <c r="G3732" s="69" t="s">
        <v>15267</v>
      </c>
      <c r="H3732" s="69" t="s">
        <v>15545</v>
      </c>
      <c r="I3732" s="70">
        <v>523.11728881223019</v>
      </c>
      <c r="J3732" s="47" t="s">
        <v>430</v>
      </c>
      <c r="K3732" s="47">
        <v>12</v>
      </c>
      <c r="L3732" s="71"/>
      <c r="M3732" s="47">
        <v>75</v>
      </c>
      <c r="N3732" s="48">
        <f t="shared" si="349"/>
        <v>200</v>
      </c>
      <c r="O3732" s="48">
        <f t="shared" si="350"/>
        <v>104623.45776244604</v>
      </c>
      <c r="P3732" s="72">
        <f t="shared" si="351"/>
        <v>10462.345776244605</v>
      </c>
      <c r="Q3732" s="73">
        <f t="shared" si="352"/>
        <v>17262.870530803597</v>
      </c>
      <c r="R3732" s="48">
        <f t="shared" si="353"/>
        <v>132348.67406949424</v>
      </c>
      <c r="S3732" s="74">
        <f t="shared" si="354"/>
        <v>71</v>
      </c>
      <c r="T3732" s="6"/>
      <c r="U3732" s="47" t="s">
        <v>432</v>
      </c>
      <c r="V3732" s="47">
        <v>1</v>
      </c>
      <c r="W3732" s="47">
        <v>1</v>
      </c>
      <c r="X3732" s="47">
        <v>1</v>
      </c>
      <c r="Y3732" s="47">
        <v>1</v>
      </c>
      <c r="Z3732" s="75">
        <v>44279.631076388891</v>
      </c>
      <c r="AA3732" s="6" t="s">
        <v>1221</v>
      </c>
      <c r="AB3732" s="47"/>
      <c r="AC3732" s="47" t="s">
        <v>15588</v>
      </c>
      <c r="AD3732" s="47" t="s">
        <v>15592</v>
      </c>
      <c r="AE3732" s="47"/>
      <c r="AF3732" s="6" t="s">
        <v>15593</v>
      </c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</row>
    <row r="3733" spans="1:43" s="1" customFormat="1" ht="15.75" x14ac:dyDescent="0.25">
      <c r="A3733" s="47">
        <v>3738</v>
      </c>
      <c r="B3733" s="47" t="s">
        <v>15594</v>
      </c>
      <c r="C3733" s="47"/>
      <c r="D3733" s="69" t="s">
        <v>15255</v>
      </c>
      <c r="E3733" s="47">
        <v>2020</v>
      </c>
      <c r="F3733" s="69" t="s">
        <v>15313</v>
      </c>
      <c r="G3733" s="69" t="s">
        <v>15267</v>
      </c>
      <c r="H3733" s="69" t="s">
        <v>15545</v>
      </c>
      <c r="I3733" s="70">
        <v>406.02332186517327</v>
      </c>
      <c r="J3733" s="47" t="s">
        <v>430</v>
      </c>
      <c r="K3733" s="47">
        <v>12</v>
      </c>
      <c r="L3733" s="71"/>
      <c r="M3733" s="47">
        <v>75</v>
      </c>
      <c r="N3733" s="48">
        <f t="shared" si="349"/>
        <v>200</v>
      </c>
      <c r="O3733" s="48">
        <f t="shared" si="350"/>
        <v>81204.664373034655</v>
      </c>
      <c r="P3733" s="72">
        <f t="shared" si="351"/>
        <v>8120.4664373034657</v>
      </c>
      <c r="Q3733" s="73">
        <f t="shared" si="352"/>
        <v>13398.769621550717</v>
      </c>
      <c r="R3733" s="48">
        <f t="shared" si="353"/>
        <v>102723.90043188883</v>
      </c>
      <c r="S3733" s="74">
        <f t="shared" si="354"/>
        <v>71</v>
      </c>
      <c r="T3733" s="6"/>
      <c r="U3733" s="47" t="s">
        <v>432</v>
      </c>
      <c r="V3733" s="47">
        <v>1</v>
      </c>
      <c r="W3733" s="47">
        <v>1</v>
      </c>
      <c r="X3733" s="47">
        <v>1</v>
      </c>
      <c r="Y3733" s="47">
        <v>1</v>
      </c>
      <c r="Z3733" s="75">
        <v>44279.630752314813</v>
      </c>
      <c r="AA3733" s="6" t="s">
        <v>1221</v>
      </c>
      <c r="AB3733" s="47"/>
      <c r="AC3733" s="47" t="s">
        <v>15592</v>
      </c>
      <c r="AD3733" s="47" t="s">
        <v>15574</v>
      </c>
      <c r="AE3733" s="47"/>
      <c r="AF3733" s="6" t="s">
        <v>15595</v>
      </c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</row>
    <row r="3734" spans="1:43" s="1" customFormat="1" ht="15.75" x14ac:dyDescent="0.25">
      <c r="A3734" s="47">
        <v>3739</v>
      </c>
      <c r="B3734" s="47" t="s">
        <v>15596</v>
      </c>
      <c r="C3734" s="47"/>
      <c r="D3734" s="69" t="s">
        <v>15255</v>
      </c>
      <c r="E3734" s="47">
        <v>2020</v>
      </c>
      <c r="F3734" s="69" t="s">
        <v>15313</v>
      </c>
      <c r="G3734" s="69" t="s">
        <v>15267</v>
      </c>
      <c r="H3734" s="69" t="s">
        <v>15545</v>
      </c>
      <c r="I3734" s="70">
        <v>130.1555437659774</v>
      </c>
      <c r="J3734" s="47" t="s">
        <v>430</v>
      </c>
      <c r="K3734" s="47">
        <v>12</v>
      </c>
      <c r="L3734" s="71"/>
      <c r="M3734" s="47">
        <v>75</v>
      </c>
      <c r="N3734" s="48">
        <f t="shared" si="349"/>
        <v>200</v>
      </c>
      <c r="O3734" s="48">
        <f t="shared" si="350"/>
        <v>26031.10875319548</v>
      </c>
      <c r="P3734" s="72">
        <f t="shared" si="351"/>
        <v>2603.1108753195481</v>
      </c>
      <c r="Q3734" s="73">
        <f t="shared" si="352"/>
        <v>4295.132944277254</v>
      </c>
      <c r="R3734" s="48">
        <f t="shared" si="353"/>
        <v>32929.352572792282</v>
      </c>
      <c r="S3734" s="74">
        <f t="shared" si="354"/>
        <v>71</v>
      </c>
      <c r="T3734" s="6"/>
      <c r="U3734" s="47" t="s">
        <v>432</v>
      </c>
      <c r="V3734" s="47">
        <v>1</v>
      </c>
      <c r="W3734" s="47">
        <v>1</v>
      </c>
      <c r="X3734" s="47">
        <v>1</v>
      </c>
      <c r="Y3734" s="47">
        <v>1</v>
      </c>
      <c r="Z3734" s="75">
        <v>44279.631516203714</v>
      </c>
      <c r="AA3734" s="6" t="s">
        <v>1221</v>
      </c>
      <c r="AB3734" s="47"/>
      <c r="AC3734" s="47" t="s">
        <v>15597</v>
      </c>
      <c r="AD3734" s="47" t="s">
        <v>15588</v>
      </c>
      <c r="AE3734" s="47"/>
      <c r="AF3734" s="6" t="s">
        <v>15598</v>
      </c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</row>
    <row r="3735" spans="1:43" s="1" customFormat="1" ht="15.75" x14ac:dyDescent="0.25">
      <c r="A3735" s="47">
        <v>3740</v>
      </c>
      <c r="B3735" s="47" t="s">
        <v>15599</v>
      </c>
      <c r="C3735" s="47"/>
      <c r="D3735" s="69" t="s">
        <v>15255</v>
      </c>
      <c r="E3735" s="47">
        <v>2020</v>
      </c>
      <c r="F3735" s="69" t="s">
        <v>15313</v>
      </c>
      <c r="G3735" s="69" t="s">
        <v>15267</v>
      </c>
      <c r="H3735" s="69" t="s">
        <v>15545</v>
      </c>
      <c r="I3735" s="70">
        <v>431.60976404263653</v>
      </c>
      <c r="J3735" s="47" t="s">
        <v>430</v>
      </c>
      <c r="K3735" s="47">
        <v>12</v>
      </c>
      <c r="L3735" s="71"/>
      <c r="M3735" s="47">
        <v>75</v>
      </c>
      <c r="N3735" s="48">
        <f t="shared" si="349"/>
        <v>200</v>
      </c>
      <c r="O3735" s="48">
        <f t="shared" si="350"/>
        <v>86321.952808527305</v>
      </c>
      <c r="P3735" s="72">
        <f t="shared" si="351"/>
        <v>8632.1952808527312</v>
      </c>
      <c r="Q3735" s="73">
        <f t="shared" si="352"/>
        <v>14243.122213407005</v>
      </c>
      <c r="R3735" s="48">
        <f t="shared" si="353"/>
        <v>109197.27030278704</v>
      </c>
      <c r="S3735" s="74">
        <f t="shared" si="354"/>
        <v>71</v>
      </c>
      <c r="T3735" s="6"/>
      <c r="U3735" s="47" t="s">
        <v>432</v>
      </c>
      <c r="V3735" s="47">
        <v>1</v>
      </c>
      <c r="W3735" s="47">
        <v>1</v>
      </c>
      <c r="X3735" s="47">
        <v>1</v>
      </c>
      <c r="Y3735" s="47">
        <v>1</v>
      </c>
      <c r="Z3735" s="75">
        <v>44279.632789351846</v>
      </c>
      <c r="AA3735" s="6" t="s">
        <v>1221</v>
      </c>
      <c r="AB3735" s="47"/>
      <c r="AC3735" s="47" t="s">
        <v>15600</v>
      </c>
      <c r="AD3735" s="47" t="s">
        <v>15597</v>
      </c>
      <c r="AE3735" s="47"/>
      <c r="AF3735" s="6" t="s">
        <v>15601</v>
      </c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</row>
    <row r="3736" spans="1:43" s="1" customFormat="1" ht="15.75" x14ac:dyDescent="0.25">
      <c r="A3736" s="47">
        <v>3741</v>
      </c>
      <c r="B3736" s="47" t="s">
        <v>15602</v>
      </c>
      <c r="C3736" s="47"/>
      <c r="D3736" s="69" t="s">
        <v>15255</v>
      </c>
      <c r="E3736" s="47">
        <v>2020</v>
      </c>
      <c r="F3736" s="69" t="s">
        <v>15313</v>
      </c>
      <c r="G3736" s="69" t="s">
        <v>15267</v>
      </c>
      <c r="H3736" s="69" t="s">
        <v>15545</v>
      </c>
      <c r="I3736" s="70">
        <v>636.24398042193002</v>
      </c>
      <c r="J3736" s="47" t="s">
        <v>430</v>
      </c>
      <c r="K3736" s="47">
        <v>12</v>
      </c>
      <c r="L3736" s="71"/>
      <c r="M3736" s="47">
        <v>75</v>
      </c>
      <c r="N3736" s="48">
        <f t="shared" si="349"/>
        <v>200</v>
      </c>
      <c r="O3736" s="48">
        <f t="shared" si="350"/>
        <v>127248.79608438601</v>
      </c>
      <c r="P3736" s="72">
        <f t="shared" si="351"/>
        <v>12724.879608438601</v>
      </c>
      <c r="Q3736" s="73">
        <f t="shared" si="352"/>
        <v>20996.051353923693</v>
      </c>
      <c r="R3736" s="48">
        <f t="shared" si="353"/>
        <v>160969.7270467483</v>
      </c>
      <c r="S3736" s="74">
        <f t="shared" si="354"/>
        <v>71</v>
      </c>
      <c r="T3736" s="6"/>
      <c r="U3736" s="47" t="s">
        <v>432</v>
      </c>
      <c r="V3736" s="47">
        <v>1</v>
      </c>
      <c r="W3736" s="47">
        <v>1</v>
      </c>
      <c r="X3736" s="47">
        <v>1</v>
      </c>
      <c r="Y3736" s="47">
        <v>1</v>
      </c>
      <c r="Z3736" s="75">
        <v>44279.633784722217</v>
      </c>
      <c r="AA3736" s="6" t="s">
        <v>1221</v>
      </c>
      <c r="AB3736" s="47"/>
      <c r="AC3736" s="47" t="s">
        <v>15603</v>
      </c>
      <c r="AD3736" s="47" t="s">
        <v>15600</v>
      </c>
      <c r="AE3736" s="47"/>
      <c r="AF3736" s="6" t="s">
        <v>15604</v>
      </c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</row>
    <row r="3737" spans="1:43" s="1" customFormat="1" ht="15.75" x14ac:dyDescent="0.25">
      <c r="A3737" s="47">
        <v>3742</v>
      </c>
      <c r="B3737" s="47" t="s">
        <v>15605</v>
      </c>
      <c r="C3737" s="47"/>
      <c r="D3737" s="69" t="s">
        <v>15255</v>
      </c>
      <c r="E3737" s="47">
        <v>2020</v>
      </c>
      <c r="F3737" s="69" t="s">
        <v>6834</v>
      </c>
      <c r="G3737" s="69" t="s">
        <v>15313</v>
      </c>
      <c r="H3737" s="69" t="s">
        <v>562</v>
      </c>
      <c r="I3737" s="70">
        <v>2.6607634752760889</v>
      </c>
      <c r="J3737" s="47" t="s">
        <v>430</v>
      </c>
      <c r="K3737" s="47">
        <v>8</v>
      </c>
      <c r="L3737" s="71"/>
      <c r="M3737" s="47">
        <v>75</v>
      </c>
      <c r="N3737" s="48">
        <f t="shared" si="349"/>
        <v>160</v>
      </c>
      <c r="O3737" s="48">
        <f t="shared" si="350"/>
        <v>425.7221560441742</v>
      </c>
      <c r="P3737" s="72">
        <f t="shared" si="351"/>
        <v>42.572215604417423</v>
      </c>
      <c r="Q3737" s="73">
        <f t="shared" si="352"/>
        <v>70.244155747288744</v>
      </c>
      <c r="R3737" s="48">
        <f t="shared" si="353"/>
        <v>538.53852739588035</v>
      </c>
      <c r="S3737" s="74">
        <f t="shared" si="354"/>
        <v>71</v>
      </c>
      <c r="T3737" s="6"/>
      <c r="U3737" s="47" t="s">
        <v>432</v>
      </c>
      <c r="V3737" s="47">
        <v>1</v>
      </c>
      <c r="W3737" s="47">
        <v>1</v>
      </c>
      <c r="X3737" s="47">
        <v>1</v>
      </c>
      <c r="Y3737" s="47">
        <v>1</v>
      </c>
      <c r="Z3737" s="75">
        <v>44279.63425925927</v>
      </c>
      <c r="AA3737" s="6" t="s">
        <v>1221</v>
      </c>
      <c r="AB3737" s="47"/>
      <c r="AC3737" s="47" t="s">
        <v>15606</v>
      </c>
      <c r="AD3737" s="47" t="s">
        <v>15607</v>
      </c>
      <c r="AE3737" s="47"/>
      <c r="AF3737" s="6" t="s">
        <v>15608</v>
      </c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</row>
    <row r="3738" spans="1:43" s="1" customFormat="1" ht="15.75" x14ac:dyDescent="0.25">
      <c r="A3738" s="47">
        <v>3743</v>
      </c>
      <c r="B3738" s="47" t="s">
        <v>15609</v>
      </c>
      <c r="C3738" s="47"/>
      <c r="D3738" s="69" t="s">
        <v>15255</v>
      </c>
      <c r="E3738" s="47">
        <v>2020</v>
      </c>
      <c r="F3738" s="69" t="s">
        <v>15496</v>
      </c>
      <c r="G3738" s="69" t="s">
        <v>6834</v>
      </c>
      <c r="H3738" s="69" t="s">
        <v>562</v>
      </c>
      <c r="I3738" s="70">
        <v>2.352327294220351</v>
      </c>
      <c r="J3738" s="47" t="s">
        <v>430</v>
      </c>
      <c r="K3738" s="47">
        <v>12</v>
      </c>
      <c r="L3738" s="71"/>
      <c r="M3738" s="47">
        <v>75</v>
      </c>
      <c r="N3738" s="48">
        <f t="shared" si="349"/>
        <v>200</v>
      </c>
      <c r="O3738" s="48">
        <f t="shared" si="350"/>
        <v>470.46545884407021</v>
      </c>
      <c r="P3738" s="72">
        <f t="shared" si="351"/>
        <v>47.046545884407024</v>
      </c>
      <c r="Q3738" s="73">
        <f t="shared" si="352"/>
        <v>77.626800709271578</v>
      </c>
      <c r="R3738" s="48">
        <f t="shared" si="353"/>
        <v>595.13880543774883</v>
      </c>
      <c r="S3738" s="74">
        <f t="shared" si="354"/>
        <v>71</v>
      </c>
      <c r="T3738" s="6"/>
      <c r="U3738" s="47" t="s">
        <v>432</v>
      </c>
      <c r="V3738" s="47">
        <v>1</v>
      </c>
      <c r="W3738" s="47">
        <v>1</v>
      </c>
      <c r="X3738" s="47">
        <v>1</v>
      </c>
      <c r="Y3738" s="47">
        <v>1</v>
      </c>
      <c r="Z3738" s="75">
        <v>44279.634305555563</v>
      </c>
      <c r="AA3738" s="6" t="s">
        <v>1221</v>
      </c>
      <c r="AB3738" s="47"/>
      <c r="AC3738" s="47" t="s">
        <v>15610</v>
      </c>
      <c r="AD3738" s="47" t="s">
        <v>15607</v>
      </c>
      <c r="AE3738" s="47"/>
      <c r="AF3738" s="6" t="s">
        <v>15611</v>
      </c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</row>
    <row r="3739" spans="1:43" s="1" customFormat="1" ht="15.75" x14ac:dyDescent="0.25">
      <c r="A3739" s="47">
        <v>3744</v>
      </c>
      <c r="B3739" s="47" t="s">
        <v>15612</v>
      </c>
      <c r="C3739" s="47"/>
      <c r="D3739" s="69" t="s">
        <v>15255</v>
      </c>
      <c r="E3739" s="47">
        <v>2020</v>
      </c>
      <c r="F3739" s="69" t="s">
        <v>15313</v>
      </c>
      <c r="G3739" s="69" t="s">
        <v>15267</v>
      </c>
      <c r="H3739" s="69" t="s">
        <v>15545</v>
      </c>
      <c r="I3739" s="70">
        <v>3.2988015126189691</v>
      </c>
      <c r="J3739" s="47" t="s">
        <v>430</v>
      </c>
      <c r="K3739" s="47">
        <v>12</v>
      </c>
      <c r="L3739" s="71"/>
      <c r="M3739" s="47">
        <v>75</v>
      </c>
      <c r="N3739" s="48">
        <f t="shared" ref="N3739:N3781" si="355">IF(K3739=4,100,IF(K3739=6,140,IF(K3739=8,160,IF(K3739=10,180,IF(K3739=12,200,IF(K3739=14,225,IF(K3739=16,275,IF(K3739=18,350,0))))))))</f>
        <v>200</v>
      </c>
      <c r="O3739" s="48">
        <f t="shared" si="350"/>
        <v>659.76030252379383</v>
      </c>
      <c r="P3739" s="72">
        <f t="shared" si="351"/>
        <v>65.976030252379388</v>
      </c>
      <c r="Q3739" s="73">
        <f t="shared" si="352"/>
        <v>108.86044991642598</v>
      </c>
      <c r="R3739" s="48">
        <f t="shared" si="353"/>
        <v>834.59678269259916</v>
      </c>
      <c r="S3739" s="74">
        <f t="shared" si="354"/>
        <v>71</v>
      </c>
      <c r="T3739" s="6"/>
      <c r="U3739" s="47" t="s">
        <v>432</v>
      </c>
      <c r="V3739" s="47">
        <v>1</v>
      </c>
      <c r="W3739" s="47">
        <v>1</v>
      </c>
      <c r="X3739" s="47">
        <v>1</v>
      </c>
      <c r="Y3739" s="47">
        <v>1</v>
      </c>
      <c r="Z3739" s="75">
        <v>44279.634340277778</v>
      </c>
      <c r="AA3739" s="6" t="s">
        <v>1221</v>
      </c>
      <c r="AB3739" s="47"/>
      <c r="AC3739" s="47" t="s">
        <v>15607</v>
      </c>
      <c r="AD3739" s="47" t="s">
        <v>15613</v>
      </c>
      <c r="AE3739" s="47"/>
      <c r="AF3739" s="6" t="s">
        <v>15614</v>
      </c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</row>
    <row r="3740" spans="1:43" s="1" customFormat="1" ht="15.75" x14ac:dyDescent="0.25">
      <c r="A3740" s="47">
        <v>3745</v>
      </c>
      <c r="B3740" s="47" t="s">
        <v>15615</v>
      </c>
      <c r="C3740" s="47"/>
      <c r="D3740" s="69" t="s">
        <v>15255</v>
      </c>
      <c r="E3740" s="47">
        <v>2020</v>
      </c>
      <c r="F3740" s="69" t="s">
        <v>15313</v>
      </c>
      <c r="G3740" s="69" t="s">
        <v>15267</v>
      </c>
      <c r="H3740" s="69" t="s">
        <v>15545</v>
      </c>
      <c r="I3740" s="70">
        <v>53.15463986679692</v>
      </c>
      <c r="J3740" s="47" t="s">
        <v>430</v>
      </c>
      <c r="K3740" s="47">
        <v>12</v>
      </c>
      <c r="L3740" s="71"/>
      <c r="M3740" s="47">
        <v>75</v>
      </c>
      <c r="N3740" s="48">
        <f t="shared" si="355"/>
        <v>200</v>
      </c>
      <c r="O3740" s="48">
        <f t="shared" si="350"/>
        <v>10630.927973359385</v>
      </c>
      <c r="P3740" s="72">
        <f t="shared" si="351"/>
        <v>1063.0927973359385</v>
      </c>
      <c r="Q3740" s="73">
        <f t="shared" si="352"/>
        <v>1754.1031156042984</v>
      </c>
      <c r="R3740" s="48">
        <f t="shared" si="353"/>
        <v>13448.123886299622</v>
      </c>
      <c r="S3740" s="74">
        <f t="shared" si="354"/>
        <v>71</v>
      </c>
      <c r="T3740" s="6"/>
      <c r="U3740" s="47" t="s">
        <v>432</v>
      </c>
      <c r="V3740" s="47">
        <v>1</v>
      </c>
      <c r="W3740" s="47">
        <v>1</v>
      </c>
      <c r="X3740" s="47">
        <v>1</v>
      </c>
      <c r="Y3740" s="47">
        <v>1</v>
      </c>
      <c r="Z3740" s="75">
        <v>44279.634432870371</v>
      </c>
      <c r="AA3740" s="6" t="s">
        <v>1221</v>
      </c>
      <c r="AB3740" s="47"/>
      <c r="AC3740" s="47" t="s">
        <v>15613</v>
      </c>
      <c r="AD3740" s="47" t="s">
        <v>15603</v>
      </c>
      <c r="AE3740" s="47"/>
      <c r="AF3740" s="6" t="s">
        <v>15616</v>
      </c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</row>
    <row r="3741" spans="1:43" s="1" customFormat="1" ht="15.75" x14ac:dyDescent="0.25">
      <c r="A3741" s="47">
        <v>3746</v>
      </c>
      <c r="B3741" s="47" t="s">
        <v>15617</v>
      </c>
      <c r="C3741" s="47"/>
      <c r="D3741" s="69" t="s">
        <v>15255</v>
      </c>
      <c r="E3741" s="47">
        <v>2020</v>
      </c>
      <c r="F3741" s="69" t="s">
        <v>15496</v>
      </c>
      <c r="G3741" s="69" t="s">
        <v>6834</v>
      </c>
      <c r="H3741" s="69" t="s">
        <v>562</v>
      </c>
      <c r="I3741" s="70">
        <v>419.21618904157577</v>
      </c>
      <c r="J3741" s="47" t="s">
        <v>430</v>
      </c>
      <c r="K3741" s="47">
        <v>12</v>
      </c>
      <c r="L3741" s="71"/>
      <c r="M3741" s="47">
        <v>75</v>
      </c>
      <c r="N3741" s="48">
        <f t="shared" si="355"/>
        <v>200</v>
      </c>
      <c r="O3741" s="48">
        <f t="shared" si="350"/>
        <v>83843.237808315156</v>
      </c>
      <c r="P3741" s="72">
        <f t="shared" si="351"/>
        <v>8384.3237808315153</v>
      </c>
      <c r="Q3741" s="73">
        <f t="shared" si="352"/>
        <v>13834.134238372</v>
      </c>
      <c r="R3741" s="48">
        <f t="shared" si="353"/>
        <v>106061.69582751868</v>
      </c>
      <c r="S3741" s="74">
        <f t="shared" si="354"/>
        <v>71</v>
      </c>
      <c r="T3741" s="6"/>
      <c r="U3741" s="47" t="s">
        <v>432</v>
      </c>
      <c r="V3741" s="47">
        <v>1</v>
      </c>
      <c r="W3741" s="47">
        <v>1</v>
      </c>
      <c r="X3741" s="47">
        <v>1</v>
      </c>
      <c r="Y3741" s="47">
        <v>1</v>
      </c>
      <c r="Z3741" s="75">
        <v>44279.635266203702</v>
      </c>
      <c r="AA3741" s="6" t="s">
        <v>1221</v>
      </c>
      <c r="AB3741" s="47"/>
      <c r="AC3741" s="47" t="s">
        <v>15618</v>
      </c>
      <c r="AD3741" s="47" t="s">
        <v>15610</v>
      </c>
      <c r="AE3741" s="47"/>
      <c r="AF3741" s="6" t="s">
        <v>15619</v>
      </c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</row>
    <row r="3742" spans="1:43" s="1" customFormat="1" ht="15.75" x14ac:dyDescent="0.25">
      <c r="A3742" s="47">
        <v>3747</v>
      </c>
      <c r="B3742" s="47" t="s">
        <v>15620</v>
      </c>
      <c r="C3742" s="47"/>
      <c r="D3742" s="69" t="s">
        <v>15255</v>
      </c>
      <c r="E3742" s="47">
        <v>2020</v>
      </c>
      <c r="F3742" s="69" t="s">
        <v>15496</v>
      </c>
      <c r="G3742" s="69" t="s">
        <v>6834</v>
      </c>
      <c r="H3742" s="69" t="s">
        <v>562</v>
      </c>
      <c r="I3742" s="70">
        <v>458.1832292740819</v>
      </c>
      <c r="J3742" s="47" t="s">
        <v>430</v>
      </c>
      <c r="K3742" s="47">
        <v>12</v>
      </c>
      <c r="L3742" s="71"/>
      <c r="M3742" s="47">
        <v>75</v>
      </c>
      <c r="N3742" s="48">
        <f t="shared" si="355"/>
        <v>200</v>
      </c>
      <c r="O3742" s="48">
        <f t="shared" si="350"/>
        <v>91636.645854816379</v>
      </c>
      <c r="P3742" s="72">
        <f t="shared" si="351"/>
        <v>9163.6645854816379</v>
      </c>
      <c r="Q3742" s="73">
        <f t="shared" si="352"/>
        <v>15120.046566044703</v>
      </c>
      <c r="R3742" s="48">
        <f t="shared" si="353"/>
        <v>115920.35700634273</v>
      </c>
      <c r="S3742" s="74">
        <f t="shared" si="354"/>
        <v>71</v>
      </c>
      <c r="T3742" s="6"/>
      <c r="U3742" s="47" t="s">
        <v>432</v>
      </c>
      <c r="V3742" s="47">
        <v>1</v>
      </c>
      <c r="W3742" s="47">
        <v>1</v>
      </c>
      <c r="X3742" s="47">
        <v>1</v>
      </c>
      <c r="Y3742" s="47">
        <v>1</v>
      </c>
      <c r="Z3742" s="75">
        <v>44279.637962962966</v>
      </c>
      <c r="AA3742" s="6" t="s">
        <v>1221</v>
      </c>
      <c r="AB3742" s="47"/>
      <c r="AC3742" s="47" t="s">
        <v>15621</v>
      </c>
      <c r="AD3742" s="47" t="s">
        <v>15618</v>
      </c>
      <c r="AE3742" s="47"/>
      <c r="AF3742" s="6" t="s">
        <v>15622</v>
      </c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</row>
    <row r="3743" spans="1:43" s="1" customFormat="1" ht="15.75" x14ac:dyDescent="0.25">
      <c r="A3743" s="47">
        <v>3748</v>
      </c>
      <c r="B3743" s="47" t="s">
        <v>15623</v>
      </c>
      <c r="C3743" s="47"/>
      <c r="D3743" s="69" t="s">
        <v>15255</v>
      </c>
      <c r="E3743" s="47">
        <v>2020</v>
      </c>
      <c r="F3743" s="69" t="s">
        <v>15496</v>
      </c>
      <c r="G3743" s="69" t="s">
        <v>6834</v>
      </c>
      <c r="H3743" s="69" t="s">
        <v>562</v>
      </c>
      <c r="I3743" s="70">
        <v>1.6361809491899211</v>
      </c>
      <c r="J3743" s="47" t="s">
        <v>430</v>
      </c>
      <c r="K3743" s="47">
        <v>12</v>
      </c>
      <c r="L3743" s="71"/>
      <c r="M3743" s="47">
        <v>75</v>
      </c>
      <c r="N3743" s="48">
        <f t="shared" si="355"/>
        <v>200</v>
      </c>
      <c r="O3743" s="48">
        <f t="shared" si="350"/>
        <v>327.23618983798423</v>
      </c>
      <c r="P3743" s="72">
        <f t="shared" si="351"/>
        <v>32.723618983798424</v>
      </c>
      <c r="Q3743" s="73">
        <f t="shared" si="352"/>
        <v>53.993971323267395</v>
      </c>
      <c r="R3743" s="48">
        <f t="shared" si="353"/>
        <v>413.95378014505002</v>
      </c>
      <c r="S3743" s="74">
        <f t="shared" si="354"/>
        <v>71</v>
      </c>
      <c r="T3743" s="6"/>
      <c r="U3743" s="47" t="s">
        <v>432</v>
      </c>
      <c r="V3743" s="47">
        <v>1</v>
      </c>
      <c r="W3743" s="47">
        <v>1</v>
      </c>
      <c r="X3743" s="47">
        <v>1</v>
      </c>
      <c r="Y3743" s="47">
        <v>1</v>
      </c>
      <c r="Z3743" s="75">
        <v>44279.637962962966</v>
      </c>
      <c r="AA3743" s="6" t="s">
        <v>1221</v>
      </c>
      <c r="AB3743" s="47"/>
      <c r="AC3743" s="47" t="s">
        <v>15621</v>
      </c>
      <c r="AD3743" s="47" t="s">
        <v>15624</v>
      </c>
      <c r="AE3743" s="47"/>
      <c r="AF3743" s="6" t="s">
        <v>15625</v>
      </c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</row>
    <row r="3744" spans="1:43" s="1" customFormat="1" ht="15.75" x14ac:dyDescent="0.25">
      <c r="A3744" s="47">
        <v>3749</v>
      </c>
      <c r="B3744" s="47" t="s">
        <v>15626</v>
      </c>
      <c r="C3744" s="47"/>
      <c r="D3744" s="69" t="s">
        <v>15255</v>
      </c>
      <c r="E3744" s="47">
        <v>2020</v>
      </c>
      <c r="F3744" s="69" t="s">
        <v>562</v>
      </c>
      <c r="G3744" s="69" t="s">
        <v>15313</v>
      </c>
      <c r="H3744" s="69" t="s">
        <v>6834</v>
      </c>
      <c r="I3744" s="70">
        <v>2.5883823296551292</v>
      </c>
      <c r="J3744" s="47" t="s">
        <v>430</v>
      </c>
      <c r="K3744" s="47">
        <v>6</v>
      </c>
      <c r="L3744" s="71"/>
      <c r="M3744" s="47">
        <v>75</v>
      </c>
      <c r="N3744" s="48">
        <f t="shared" si="355"/>
        <v>140</v>
      </c>
      <c r="O3744" s="48">
        <f t="shared" si="350"/>
        <v>362.37352615171807</v>
      </c>
      <c r="P3744" s="72">
        <f t="shared" si="351"/>
        <v>36.237352615171808</v>
      </c>
      <c r="Q3744" s="73">
        <f t="shared" si="352"/>
        <v>59.791631815033476</v>
      </c>
      <c r="R3744" s="48">
        <f t="shared" si="353"/>
        <v>458.40251058192337</v>
      </c>
      <c r="S3744" s="74">
        <f t="shared" si="354"/>
        <v>71</v>
      </c>
      <c r="T3744" s="6"/>
      <c r="U3744" s="47" t="s">
        <v>432</v>
      </c>
      <c r="V3744" s="47">
        <v>1</v>
      </c>
      <c r="W3744" s="47">
        <v>1</v>
      </c>
      <c r="X3744" s="47">
        <v>1</v>
      </c>
      <c r="Y3744" s="47">
        <v>1</v>
      </c>
      <c r="Z3744" s="75">
        <v>44279.638935185183</v>
      </c>
      <c r="AA3744" s="6" t="s">
        <v>1221</v>
      </c>
      <c r="AB3744" s="47"/>
      <c r="AC3744" s="47" t="s">
        <v>15627</v>
      </c>
      <c r="AD3744" s="47" t="s">
        <v>15628</v>
      </c>
      <c r="AE3744" s="47"/>
      <c r="AF3744" s="6" t="s">
        <v>15629</v>
      </c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</row>
    <row r="3745" spans="1:43" s="1" customFormat="1" ht="15.75" x14ac:dyDescent="0.25">
      <c r="A3745" s="47">
        <v>3750</v>
      </c>
      <c r="B3745" s="47" t="s">
        <v>15630</v>
      </c>
      <c r="C3745" s="47"/>
      <c r="D3745" s="69" t="s">
        <v>15255</v>
      </c>
      <c r="E3745" s="47">
        <v>2020</v>
      </c>
      <c r="F3745" s="69" t="s">
        <v>441</v>
      </c>
      <c r="G3745" s="69" t="s">
        <v>15313</v>
      </c>
      <c r="H3745" s="69" t="s">
        <v>6834</v>
      </c>
      <c r="I3745" s="70">
        <v>3.727503745794587</v>
      </c>
      <c r="J3745" s="47" t="s">
        <v>430</v>
      </c>
      <c r="K3745" s="47">
        <v>12</v>
      </c>
      <c r="L3745" s="71"/>
      <c r="M3745" s="47">
        <v>75</v>
      </c>
      <c r="N3745" s="48">
        <f t="shared" si="355"/>
        <v>200</v>
      </c>
      <c r="O3745" s="48">
        <f t="shared" si="350"/>
        <v>745.50074915891742</v>
      </c>
      <c r="P3745" s="72">
        <f t="shared" si="351"/>
        <v>74.550074915891742</v>
      </c>
      <c r="Q3745" s="73">
        <f t="shared" si="352"/>
        <v>123.00762361122136</v>
      </c>
      <c r="R3745" s="48">
        <f t="shared" si="353"/>
        <v>943.05844768603049</v>
      </c>
      <c r="S3745" s="74">
        <f t="shared" si="354"/>
        <v>71</v>
      </c>
      <c r="T3745" s="6"/>
      <c r="U3745" s="47" t="s">
        <v>432</v>
      </c>
      <c r="V3745" s="47">
        <v>1</v>
      </c>
      <c r="W3745" s="47">
        <v>1</v>
      </c>
      <c r="X3745" s="47">
        <v>1</v>
      </c>
      <c r="Y3745" s="47">
        <v>1</v>
      </c>
      <c r="Z3745" s="75">
        <v>44279.639016203713</v>
      </c>
      <c r="AA3745" s="6" t="s">
        <v>1221</v>
      </c>
      <c r="AB3745" s="47"/>
      <c r="AC3745" s="47" t="s">
        <v>15627</v>
      </c>
      <c r="AD3745" s="47" t="s">
        <v>15631</v>
      </c>
      <c r="AE3745" s="47"/>
      <c r="AF3745" s="6" t="s">
        <v>15632</v>
      </c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</row>
    <row r="3746" spans="1:43" s="1" customFormat="1" ht="15.75" x14ac:dyDescent="0.25">
      <c r="A3746" s="47">
        <v>3751</v>
      </c>
      <c r="B3746" s="47" t="s">
        <v>15633</v>
      </c>
      <c r="C3746" s="47"/>
      <c r="D3746" s="69" t="s">
        <v>15255</v>
      </c>
      <c r="E3746" s="47">
        <v>2020</v>
      </c>
      <c r="F3746" s="69" t="s">
        <v>441</v>
      </c>
      <c r="G3746" s="69" t="s">
        <v>15496</v>
      </c>
      <c r="H3746" s="69" t="s">
        <v>6834</v>
      </c>
      <c r="I3746" s="70">
        <v>448.05137686200288</v>
      </c>
      <c r="J3746" s="47" t="s">
        <v>430</v>
      </c>
      <c r="K3746" s="47">
        <v>12</v>
      </c>
      <c r="L3746" s="71"/>
      <c r="M3746" s="47">
        <v>75</v>
      </c>
      <c r="N3746" s="48">
        <f t="shared" si="355"/>
        <v>200</v>
      </c>
      <c r="O3746" s="48">
        <f t="shared" si="350"/>
        <v>89610.275372400574</v>
      </c>
      <c r="P3746" s="72">
        <f t="shared" si="351"/>
        <v>8961.0275372400574</v>
      </c>
      <c r="Q3746" s="73">
        <f t="shared" si="352"/>
        <v>14785.695436446093</v>
      </c>
      <c r="R3746" s="48">
        <f t="shared" si="353"/>
        <v>113356.99834608672</v>
      </c>
      <c r="S3746" s="74">
        <f t="shared" si="354"/>
        <v>71</v>
      </c>
      <c r="T3746" s="6"/>
      <c r="U3746" s="47" t="s">
        <v>432</v>
      </c>
      <c r="V3746" s="47">
        <v>1</v>
      </c>
      <c r="W3746" s="47">
        <v>1</v>
      </c>
      <c r="X3746" s="47">
        <v>1</v>
      </c>
      <c r="Y3746" s="47">
        <v>1</v>
      </c>
      <c r="Z3746" s="75">
        <v>44279.639525462961</v>
      </c>
      <c r="AA3746" s="6" t="s">
        <v>1221</v>
      </c>
      <c r="AB3746" s="47"/>
      <c r="AC3746" s="47" t="s">
        <v>15631</v>
      </c>
      <c r="AD3746" s="47" t="s">
        <v>15624</v>
      </c>
      <c r="AE3746" s="47"/>
      <c r="AF3746" s="6" t="s">
        <v>15634</v>
      </c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</row>
    <row r="3747" spans="1:43" s="1" customFormat="1" ht="15.75" x14ac:dyDescent="0.25">
      <c r="A3747" s="47">
        <v>3752</v>
      </c>
      <c r="B3747" s="47" t="s">
        <v>15635</v>
      </c>
      <c r="C3747" s="47"/>
      <c r="D3747" s="69" t="s">
        <v>15255</v>
      </c>
      <c r="E3747" s="47">
        <v>2020</v>
      </c>
      <c r="F3747" s="69" t="s">
        <v>562</v>
      </c>
      <c r="G3747" s="69" t="s">
        <v>6834</v>
      </c>
      <c r="H3747" s="69" t="s">
        <v>561</v>
      </c>
      <c r="I3747" s="70">
        <v>2.5854779523138309</v>
      </c>
      <c r="J3747" s="47" t="s">
        <v>430</v>
      </c>
      <c r="K3747" s="47">
        <v>12</v>
      </c>
      <c r="L3747" s="71"/>
      <c r="M3747" s="47">
        <v>75</v>
      </c>
      <c r="N3747" s="48">
        <f t="shared" si="355"/>
        <v>200</v>
      </c>
      <c r="O3747" s="48">
        <f t="shared" si="350"/>
        <v>517.09559046276615</v>
      </c>
      <c r="P3747" s="72">
        <f t="shared" si="351"/>
        <v>51.709559046276617</v>
      </c>
      <c r="Q3747" s="73">
        <f t="shared" si="352"/>
        <v>85.320772426356413</v>
      </c>
      <c r="R3747" s="48">
        <f t="shared" si="353"/>
        <v>654.12592193539911</v>
      </c>
      <c r="S3747" s="74">
        <f t="shared" si="354"/>
        <v>71</v>
      </c>
      <c r="T3747" s="6"/>
      <c r="U3747" s="47" t="s">
        <v>432</v>
      </c>
      <c r="V3747" s="47">
        <v>1</v>
      </c>
      <c r="W3747" s="47">
        <v>1</v>
      </c>
      <c r="X3747" s="47">
        <v>1</v>
      </c>
      <c r="Y3747" s="47">
        <v>1</v>
      </c>
      <c r="Z3747" s="75">
        <v>44279.642048611109</v>
      </c>
      <c r="AA3747" s="6" t="s">
        <v>1221</v>
      </c>
      <c r="AB3747" s="47"/>
      <c r="AC3747" s="47" t="s">
        <v>15636</v>
      </c>
      <c r="AD3747" s="47" t="s">
        <v>15637</v>
      </c>
      <c r="AE3747" s="47"/>
      <c r="AF3747" s="6" t="s">
        <v>15638</v>
      </c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</row>
    <row r="3748" spans="1:43" s="1" customFormat="1" ht="15.75" x14ac:dyDescent="0.25">
      <c r="A3748" s="47">
        <v>3753</v>
      </c>
      <c r="B3748" s="47" t="s">
        <v>15639</v>
      </c>
      <c r="C3748" s="47"/>
      <c r="D3748" s="69" t="s">
        <v>15255</v>
      </c>
      <c r="E3748" s="47">
        <v>2020</v>
      </c>
      <c r="F3748" s="69" t="s">
        <v>562</v>
      </c>
      <c r="G3748" s="69" t="s">
        <v>6834</v>
      </c>
      <c r="H3748" s="69" t="s">
        <v>561</v>
      </c>
      <c r="I3748" s="70">
        <v>3.2891850190649792</v>
      </c>
      <c r="J3748" s="47" t="s">
        <v>430</v>
      </c>
      <c r="K3748" s="47">
        <v>12</v>
      </c>
      <c r="L3748" s="71"/>
      <c r="M3748" s="47">
        <v>75</v>
      </c>
      <c r="N3748" s="48">
        <f t="shared" si="355"/>
        <v>200</v>
      </c>
      <c r="O3748" s="48">
        <f t="shared" si="350"/>
        <v>657.83700381299582</v>
      </c>
      <c r="P3748" s="72">
        <f t="shared" si="351"/>
        <v>65.783700381299582</v>
      </c>
      <c r="Q3748" s="73">
        <f t="shared" si="352"/>
        <v>108.54310562914431</v>
      </c>
      <c r="R3748" s="48">
        <f t="shared" si="353"/>
        <v>832.16380982343969</v>
      </c>
      <c r="S3748" s="74">
        <f t="shared" si="354"/>
        <v>71</v>
      </c>
      <c r="T3748" s="6"/>
      <c r="U3748" s="47" t="s">
        <v>432</v>
      </c>
      <c r="V3748" s="47">
        <v>1</v>
      </c>
      <c r="W3748" s="47">
        <v>1</v>
      </c>
      <c r="X3748" s="47">
        <v>1</v>
      </c>
      <c r="Y3748" s="47">
        <v>1</v>
      </c>
      <c r="Z3748" s="75">
        <v>44279.642083333332</v>
      </c>
      <c r="AA3748" s="6" t="s">
        <v>1221</v>
      </c>
      <c r="AB3748" s="47"/>
      <c r="AC3748" s="47" t="s">
        <v>15637</v>
      </c>
      <c r="AD3748" s="47" t="s">
        <v>15640</v>
      </c>
      <c r="AE3748" s="47"/>
      <c r="AF3748" s="6" t="s">
        <v>15641</v>
      </c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</row>
    <row r="3749" spans="1:43" s="1" customFormat="1" ht="15.75" x14ac:dyDescent="0.25">
      <c r="A3749" s="47">
        <v>3754</v>
      </c>
      <c r="B3749" s="47" t="s">
        <v>15642</v>
      </c>
      <c r="C3749" s="47"/>
      <c r="D3749" s="69" t="s">
        <v>15255</v>
      </c>
      <c r="E3749" s="47">
        <v>2020</v>
      </c>
      <c r="F3749" s="69" t="s">
        <v>6834</v>
      </c>
      <c r="G3749" s="69" t="s">
        <v>15313</v>
      </c>
      <c r="H3749" s="69" t="s">
        <v>562</v>
      </c>
      <c r="I3749" s="70">
        <v>2.3042227596599809</v>
      </c>
      <c r="J3749" s="47" t="s">
        <v>430</v>
      </c>
      <c r="K3749" s="47">
        <v>8</v>
      </c>
      <c r="L3749" s="71"/>
      <c r="M3749" s="47">
        <v>75</v>
      </c>
      <c r="N3749" s="48">
        <f t="shared" si="355"/>
        <v>160</v>
      </c>
      <c r="O3749" s="48">
        <f t="shared" si="350"/>
        <v>368.67564154559693</v>
      </c>
      <c r="P3749" s="72">
        <f t="shared" si="351"/>
        <v>36.867564154559695</v>
      </c>
      <c r="Q3749" s="73">
        <f t="shared" si="352"/>
        <v>60.831480855023493</v>
      </c>
      <c r="R3749" s="48">
        <f t="shared" si="353"/>
        <v>466.37468655518012</v>
      </c>
      <c r="S3749" s="74">
        <f t="shared" si="354"/>
        <v>71</v>
      </c>
      <c r="T3749" s="6"/>
      <c r="U3749" s="47" t="s">
        <v>432</v>
      </c>
      <c r="V3749" s="47">
        <v>1</v>
      </c>
      <c r="W3749" s="47">
        <v>1</v>
      </c>
      <c r="X3749" s="47">
        <v>1</v>
      </c>
      <c r="Y3749" s="47">
        <v>1</v>
      </c>
      <c r="Z3749" s="75">
        <v>44279.642175925917</v>
      </c>
      <c r="AA3749" s="6" t="s">
        <v>1221</v>
      </c>
      <c r="AB3749" s="47"/>
      <c r="AC3749" s="47" t="s">
        <v>15637</v>
      </c>
      <c r="AD3749" s="47" t="s">
        <v>15643</v>
      </c>
      <c r="AE3749" s="47"/>
      <c r="AF3749" s="6" t="s">
        <v>15644</v>
      </c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</row>
    <row r="3750" spans="1:43" s="1" customFormat="1" ht="15.75" x14ac:dyDescent="0.25">
      <c r="A3750" s="47">
        <v>3755</v>
      </c>
      <c r="B3750" s="47" t="s">
        <v>15645</v>
      </c>
      <c r="C3750" s="47"/>
      <c r="D3750" s="69" t="s">
        <v>15255</v>
      </c>
      <c r="E3750" s="47">
        <v>2020</v>
      </c>
      <c r="F3750" s="69" t="s">
        <v>441</v>
      </c>
      <c r="G3750" s="69" t="s">
        <v>15496</v>
      </c>
      <c r="H3750" s="69" t="s">
        <v>6834</v>
      </c>
      <c r="I3750" s="70">
        <v>388.29917870456842</v>
      </c>
      <c r="J3750" s="47" t="s">
        <v>430</v>
      </c>
      <c r="K3750" s="47">
        <v>12</v>
      </c>
      <c r="L3750" s="71"/>
      <c r="M3750" s="47">
        <v>75</v>
      </c>
      <c r="N3750" s="48">
        <f t="shared" si="355"/>
        <v>200</v>
      </c>
      <c r="O3750" s="48">
        <f t="shared" si="350"/>
        <v>77659.835740913681</v>
      </c>
      <c r="P3750" s="72">
        <f t="shared" si="351"/>
        <v>7765.9835740913686</v>
      </c>
      <c r="Q3750" s="73">
        <f t="shared" si="352"/>
        <v>12813.872897250758</v>
      </c>
      <c r="R3750" s="48">
        <f t="shared" si="353"/>
        <v>98239.692212255803</v>
      </c>
      <c r="S3750" s="74">
        <f t="shared" si="354"/>
        <v>71</v>
      </c>
      <c r="T3750" s="6"/>
      <c r="U3750" s="47" t="s">
        <v>432</v>
      </c>
      <c r="V3750" s="47">
        <v>1</v>
      </c>
      <c r="W3750" s="47">
        <v>1</v>
      </c>
      <c r="X3750" s="47">
        <v>1</v>
      </c>
      <c r="Y3750" s="47">
        <v>1</v>
      </c>
      <c r="Z3750" s="75">
        <v>44279.642847222232</v>
      </c>
      <c r="AA3750" s="6" t="s">
        <v>1221</v>
      </c>
      <c r="AB3750" s="47"/>
      <c r="AC3750" s="47" t="s">
        <v>15640</v>
      </c>
      <c r="AD3750" s="47" t="s">
        <v>15627</v>
      </c>
      <c r="AE3750" s="47"/>
      <c r="AF3750" s="6" t="s">
        <v>15646</v>
      </c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</row>
    <row r="3751" spans="1:43" s="1" customFormat="1" ht="15.75" x14ac:dyDescent="0.25">
      <c r="A3751" s="47">
        <v>3756</v>
      </c>
      <c r="B3751" s="47" t="s">
        <v>15647</v>
      </c>
      <c r="C3751" s="47"/>
      <c r="D3751" s="69" t="s">
        <v>15255</v>
      </c>
      <c r="E3751" s="47">
        <v>2020</v>
      </c>
      <c r="F3751" s="69" t="s">
        <v>562</v>
      </c>
      <c r="G3751" s="69" t="s">
        <v>6834</v>
      </c>
      <c r="H3751" s="69" t="s">
        <v>561</v>
      </c>
      <c r="I3751" s="70">
        <v>12.34713306972869</v>
      </c>
      <c r="J3751" s="47" t="s">
        <v>430</v>
      </c>
      <c r="K3751" s="47">
        <v>12</v>
      </c>
      <c r="L3751" s="71"/>
      <c r="M3751" s="47">
        <v>75</v>
      </c>
      <c r="N3751" s="48">
        <f t="shared" si="355"/>
        <v>200</v>
      </c>
      <c r="O3751" s="48">
        <f t="shared" si="350"/>
        <v>2469.4266139457382</v>
      </c>
      <c r="P3751" s="72">
        <f t="shared" si="351"/>
        <v>246.94266139457383</v>
      </c>
      <c r="Q3751" s="73">
        <f t="shared" si="352"/>
        <v>407.4553913010468</v>
      </c>
      <c r="R3751" s="48">
        <f t="shared" si="353"/>
        <v>3123.8246666413588</v>
      </c>
      <c r="S3751" s="74">
        <f t="shared" si="354"/>
        <v>71</v>
      </c>
      <c r="T3751" s="6"/>
      <c r="U3751" s="47" t="s">
        <v>432</v>
      </c>
      <c r="V3751" s="47">
        <v>1</v>
      </c>
      <c r="W3751" s="47">
        <v>1</v>
      </c>
      <c r="X3751" s="47">
        <v>1</v>
      </c>
      <c r="Y3751" s="47">
        <v>1</v>
      </c>
      <c r="Z3751" s="75">
        <v>44279.643993055557</v>
      </c>
      <c r="AA3751" s="6" t="s">
        <v>1221</v>
      </c>
      <c r="AB3751" s="47"/>
      <c r="AC3751" s="47" t="s">
        <v>15648</v>
      </c>
      <c r="AD3751" s="47" t="s">
        <v>15649</v>
      </c>
      <c r="AE3751" s="47"/>
      <c r="AF3751" s="6" t="s">
        <v>15650</v>
      </c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</row>
    <row r="3752" spans="1:43" s="1" customFormat="1" ht="15.75" x14ac:dyDescent="0.25">
      <c r="A3752" s="47">
        <v>3757</v>
      </c>
      <c r="B3752" s="47" t="s">
        <v>15651</v>
      </c>
      <c r="C3752" s="47"/>
      <c r="D3752" s="69" t="s">
        <v>15255</v>
      </c>
      <c r="E3752" s="47">
        <v>2020</v>
      </c>
      <c r="F3752" s="69" t="s">
        <v>562</v>
      </c>
      <c r="G3752" s="69" t="s">
        <v>6834</v>
      </c>
      <c r="H3752" s="69" t="s">
        <v>561</v>
      </c>
      <c r="I3752" s="70">
        <v>546.06476740183882</v>
      </c>
      <c r="J3752" s="47" t="s">
        <v>430</v>
      </c>
      <c r="K3752" s="47">
        <v>12</v>
      </c>
      <c r="L3752" s="71"/>
      <c r="M3752" s="47">
        <v>75</v>
      </c>
      <c r="N3752" s="48">
        <f t="shared" si="355"/>
        <v>200</v>
      </c>
      <c r="O3752" s="48">
        <f t="shared" si="350"/>
        <v>109212.95348036777</v>
      </c>
      <c r="P3752" s="72">
        <f t="shared" si="351"/>
        <v>10921.295348036778</v>
      </c>
      <c r="Q3752" s="73">
        <f t="shared" si="352"/>
        <v>18020.137324260679</v>
      </c>
      <c r="R3752" s="48">
        <f t="shared" si="353"/>
        <v>138154.38615266522</v>
      </c>
      <c r="S3752" s="74">
        <f t="shared" si="354"/>
        <v>71</v>
      </c>
      <c r="T3752" s="6"/>
      <c r="U3752" s="47" t="s">
        <v>432</v>
      </c>
      <c r="V3752" s="47">
        <v>1</v>
      </c>
      <c r="W3752" s="47">
        <v>1</v>
      </c>
      <c r="X3752" s="47">
        <v>1</v>
      </c>
      <c r="Y3752" s="47">
        <v>1</v>
      </c>
      <c r="Z3752" s="75">
        <v>44279.644999999997</v>
      </c>
      <c r="AA3752" s="6" t="s">
        <v>1221</v>
      </c>
      <c r="AB3752" s="47"/>
      <c r="AC3752" s="47" t="s">
        <v>15649</v>
      </c>
      <c r="AD3752" s="47" t="s">
        <v>15652</v>
      </c>
      <c r="AE3752" s="47"/>
      <c r="AF3752" s="6" t="s">
        <v>15653</v>
      </c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</row>
    <row r="3753" spans="1:43" s="1" customFormat="1" ht="15.75" x14ac:dyDescent="0.25">
      <c r="A3753" s="47">
        <v>3758</v>
      </c>
      <c r="B3753" s="47" t="s">
        <v>15654</v>
      </c>
      <c r="C3753" s="47"/>
      <c r="D3753" s="69" t="s">
        <v>15255</v>
      </c>
      <c r="E3753" s="47">
        <v>2020</v>
      </c>
      <c r="F3753" s="69" t="s">
        <v>562</v>
      </c>
      <c r="G3753" s="69" t="s">
        <v>6834</v>
      </c>
      <c r="H3753" s="69" t="s">
        <v>561</v>
      </c>
      <c r="I3753" s="70">
        <v>218.38896735957081</v>
      </c>
      <c r="J3753" s="47" t="s">
        <v>430</v>
      </c>
      <c r="K3753" s="47">
        <v>12</v>
      </c>
      <c r="L3753" s="71"/>
      <c r="M3753" s="47">
        <v>75</v>
      </c>
      <c r="N3753" s="48">
        <f t="shared" si="355"/>
        <v>200</v>
      </c>
      <c r="O3753" s="48">
        <f t="shared" si="350"/>
        <v>43677.793471914163</v>
      </c>
      <c r="P3753" s="72">
        <f t="shared" si="351"/>
        <v>4367.7793471914165</v>
      </c>
      <c r="Q3753" s="73">
        <f t="shared" si="352"/>
        <v>7206.8359228658373</v>
      </c>
      <c r="R3753" s="48">
        <f t="shared" si="353"/>
        <v>55252.40874197142</v>
      </c>
      <c r="S3753" s="74">
        <f t="shared" si="354"/>
        <v>71</v>
      </c>
      <c r="T3753" s="6"/>
      <c r="U3753" s="47" t="s">
        <v>432</v>
      </c>
      <c r="V3753" s="47">
        <v>1</v>
      </c>
      <c r="W3753" s="47">
        <v>1</v>
      </c>
      <c r="X3753" s="47">
        <v>1</v>
      </c>
      <c r="Y3753" s="47">
        <v>1</v>
      </c>
      <c r="Z3753" s="75">
        <v>44279.64503472222</v>
      </c>
      <c r="AA3753" s="6" t="s">
        <v>1221</v>
      </c>
      <c r="AB3753" s="47"/>
      <c r="AC3753" s="47" t="s">
        <v>15652</v>
      </c>
      <c r="AD3753" s="47" t="s">
        <v>15636</v>
      </c>
      <c r="AE3753" s="47"/>
      <c r="AF3753" s="6" t="s">
        <v>15655</v>
      </c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</row>
    <row r="3754" spans="1:43" s="1" customFormat="1" ht="15.75" x14ac:dyDescent="0.25">
      <c r="A3754" s="47">
        <v>3759</v>
      </c>
      <c r="B3754" s="47" t="s">
        <v>15656</v>
      </c>
      <c r="C3754" s="47"/>
      <c r="D3754" s="69" t="s">
        <v>15255</v>
      </c>
      <c r="E3754" s="47">
        <v>2020</v>
      </c>
      <c r="F3754" s="69" t="s">
        <v>562</v>
      </c>
      <c r="G3754" s="69" t="s">
        <v>6834</v>
      </c>
      <c r="H3754" s="69" t="s">
        <v>561</v>
      </c>
      <c r="I3754" s="70">
        <v>6.1368188817543423</v>
      </c>
      <c r="J3754" s="47" t="s">
        <v>430</v>
      </c>
      <c r="K3754" s="47">
        <v>6</v>
      </c>
      <c r="L3754" s="71"/>
      <c r="M3754" s="47">
        <v>75</v>
      </c>
      <c r="N3754" s="48">
        <f t="shared" si="355"/>
        <v>140</v>
      </c>
      <c r="O3754" s="48">
        <f t="shared" si="350"/>
        <v>859.15464344560792</v>
      </c>
      <c r="P3754" s="72">
        <f t="shared" si="351"/>
        <v>85.915464344560803</v>
      </c>
      <c r="Q3754" s="73">
        <f t="shared" si="352"/>
        <v>141.7605161685253</v>
      </c>
      <c r="R3754" s="48">
        <f t="shared" si="353"/>
        <v>1086.8306239586941</v>
      </c>
      <c r="S3754" s="74">
        <f t="shared" si="354"/>
        <v>71</v>
      </c>
      <c r="T3754" s="6"/>
      <c r="U3754" s="47" t="s">
        <v>432</v>
      </c>
      <c r="V3754" s="47">
        <v>1</v>
      </c>
      <c r="W3754" s="47">
        <v>1</v>
      </c>
      <c r="X3754" s="47">
        <v>1</v>
      </c>
      <c r="Y3754" s="47">
        <v>1</v>
      </c>
      <c r="Z3754" s="75">
        <v>44279.645509259259</v>
      </c>
      <c r="AA3754" s="6" t="s">
        <v>1221</v>
      </c>
      <c r="AB3754" s="47"/>
      <c r="AC3754" s="47" t="s">
        <v>15657</v>
      </c>
      <c r="AD3754" s="47" t="s">
        <v>15658</v>
      </c>
      <c r="AE3754" s="47"/>
      <c r="AF3754" s="6" t="s">
        <v>15659</v>
      </c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</row>
    <row r="3755" spans="1:43" s="1" customFormat="1" ht="15.75" x14ac:dyDescent="0.25">
      <c r="A3755" s="47">
        <v>3760</v>
      </c>
      <c r="B3755" s="47" t="s">
        <v>15660</v>
      </c>
      <c r="C3755" s="47"/>
      <c r="D3755" s="69" t="s">
        <v>15255</v>
      </c>
      <c r="E3755" s="47">
        <v>2020</v>
      </c>
      <c r="F3755" s="69" t="s">
        <v>562</v>
      </c>
      <c r="G3755" s="69" t="s">
        <v>6834</v>
      </c>
      <c r="H3755" s="69" t="s">
        <v>561</v>
      </c>
      <c r="I3755" s="70">
        <v>514.01353212758181</v>
      </c>
      <c r="J3755" s="47" t="s">
        <v>430</v>
      </c>
      <c r="K3755" s="47">
        <v>12</v>
      </c>
      <c r="L3755" s="71"/>
      <c r="M3755" s="47">
        <v>75</v>
      </c>
      <c r="N3755" s="48">
        <f t="shared" si="355"/>
        <v>200</v>
      </c>
      <c r="O3755" s="48">
        <f t="shared" si="350"/>
        <v>102802.70642551636</v>
      </c>
      <c r="P3755" s="72">
        <f t="shared" si="351"/>
        <v>10280.270642551637</v>
      </c>
      <c r="Q3755" s="73">
        <f t="shared" si="352"/>
        <v>16962.446560210199</v>
      </c>
      <c r="R3755" s="48">
        <f t="shared" si="353"/>
        <v>130045.42362827819</v>
      </c>
      <c r="S3755" s="74">
        <f t="shared" si="354"/>
        <v>71</v>
      </c>
      <c r="T3755" s="6"/>
      <c r="U3755" s="47" t="s">
        <v>432</v>
      </c>
      <c r="V3755" s="47">
        <v>1</v>
      </c>
      <c r="W3755" s="47">
        <v>1</v>
      </c>
      <c r="X3755" s="47">
        <v>1</v>
      </c>
      <c r="Y3755" s="47">
        <v>1</v>
      </c>
      <c r="Z3755" s="75">
        <v>44279.645775462966</v>
      </c>
      <c r="AA3755" s="6" t="s">
        <v>1221</v>
      </c>
      <c r="AB3755" s="47"/>
      <c r="AC3755" s="47" t="s">
        <v>15657</v>
      </c>
      <c r="AD3755" s="47" t="s">
        <v>15648</v>
      </c>
      <c r="AE3755" s="47"/>
      <c r="AF3755" s="6" t="s">
        <v>15661</v>
      </c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</row>
    <row r="3756" spans="1:43" s="1" customFormat="1" ht="15.75" x14ac:dyDescent="0.25">
      <c r="A3756" s="47">
        <v>3761</v>
      </c>
      <c r="B3756" s="47" t="s">
        <v>15662</v>
      </c>
      <c r="C3756" s="47"/>
      <c r="D3756" s="69" t="s">
        <v>15255</v>
      </c>
      <c r="E3756" s="47">
        <v>2020</v>
      </c>
      <c r="F3756" s="69" t="s">
        <v>562</v>
      </c>
      <c r="G3756" s="69" t="s">
        <v>6834</v>
      </c>
      <c r="H3756" s="69" t="s">
        <v>561</v>
      </c>
      <c r="I3756" s="70">
        <v>102.3657868361783</v>
      </c>
      <c r="J3756" s="47" t="s">
        <v>430</v>
      </c>
      <c r="K3756" s="47">
        <v>12</v>
      </c>
      <c r="L3756" s="71"/>
      <c r="M3756" s="47">
        <v>75</v>
      </c>
      <c r="N3756" s="48">
        <f t="shared" si="355"/>
        <v>200</v>
      </c>
      <c r="O3756" s="48">
        <f t="shared" si="350"/>
        <v>20473.157367235661</v>
      </c>
      <c r="P3756" s="72">
        <f t="shared" si="351"/>
        <v>2047.3157367235663</v>
      </c>
      <c r="Q3756" s="73">
        <f t="shared" si="352"/>
        <v>3378.070965593884</v>
      </c>
      <c r="R3756" s="48">
        <f t="shared" si="353"/>
        <v>25898.544069553111</v>
      </c>
      <c r="S3756" s="74">
        <f t="shared" si="354"/>
        <v>71</v>
      </c>
      <c r="T3756" s="6"/>
      <c r="U3756" s="47" t="s">
        <v>432</v>
      </c>
      <c r="V3756" s="47">
        <v>1</v>
      </c>
      <c r="W3756" s="47">
        <v>1</v>
      </c>
      <c r="X3756" s="47">
        <v>1</v>
      </c>
      <c r="Y3756" s="47">
        <v>1</v>
      </c>
      <c r="Z3756" s="75">
        <v>44279.646226851852</v>
      </c>
      <c r="AA3756" s="6" t="s">
        <v>1221</v>
      </c>
      <c r="AB3756" s="47"/>
      <c r="AC3756" s="47" t="s">
        <v>15663</v>
      </c>
      <c r="AD3756" s="47" t="s">
        <v>15657</v>
      </c>
      <c r="AE3756" s="47"/>
      <c r="AF3756" s="6" t="s">
        <v>15664</v>
      </c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</row>
    <row r="3757" spans="1:43" s="1" customFormat="1" ht="15.75" x14ac:dyDescent="0.25">
      <c r="A3757" s="47">
        <v>3762</v>
      </c>
      <c r="B3757" s="47" t="s">
        <v>15665</v>
      </c>
      <c r="C3757" s="47"/>
      <c r="D3757" s="69" t="s">
        <v>15255</v>
      </c>
      <c r="E3757" s="47">
        <v>2020</v>
      </c>
      <c r="F3757" s="69" t="s">
        <v>6834</v>
      </c>
      <c r="G3757" s="69" t="s">
        <v>15313</v>
      </c>
      <c r="H3757" s="69" t="s">
        <v>562</v>
      </c>
      <c r="I3757" s="70">
        <v>106.02959066571459</v>
      </c>
      <c r="J3757" s="47" t="s">
        <v>430</v>
      </c>
      <c r="K3757" s="47">
        <v>8</v>
      </c>
      <c r="L3757" s="71"/>
      <c r="M3757" s="47">
        <v>75</v>
      </c>
      <c r="N3757" s="48">
        <f t="shared" si="355"/>
        <v>160</v>
      </c>
      <c r="O3757" s="48">
        <f t="shared" si="350"/>
        <v>16964.734506514334</v>
      </c>
      <c r="P3757" s="72">
        <f t="shared" si="351"/>
        <v>1696.4734506514335</v>
      </c>
      <c r="Q3757" s="73">
        <f t="shared" si="352"/>
        <v>2799.1811935748651</v>
      </c>
      <c r="R3757" s="48">
        <f t="shared" si="353"/>
        <v>21460.389150740633</v>
      </c>
      <c r="S3757" s="74">
        <f t="shared" si="354"/>
        <v>71</v>
      </c>
      <c r="T3757" s="6"/>
      <c r="U3757" s="47" t="s">
        <v>432</v>
      </c>
      <c r="V3757" s="47">
        <v>1</v>
      </c>
      <c r="W3757" s="47">
        <v>1</v>
      </c>
      <c r="X3757" s="47">
        <v>1</v>
      </c>
      <c r="Y3757" s="47">
        <v>1</v>
      </c>
      <c r="Z3757" s="75">
        <v>44279.646990740737</v>
      </c>
      <c r="AA3757" s="6" t="s">
        <v>1221</v>
      </c>
      <c r="AB3757" s="47"/>
      <c r="AC3757" s="47" t="s">
        <v>15666</v>
      </c>
      <c r="AD3757" s="47" t="s">
        <v>15643</v>
      </c>
      <c r="AE3757" s="47"/>
      <c r="AF3757" s="6" t="s">
        <v>15667</v>
      </c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</row>
    <row r="3758" spans="1:43" s="1" customFormat="1" ht="15.75" x14ac:dyDescent="0.25">
      <c r="A3758" s="47">
        <v>3763</v>
      </c>
      <c r="B3758" s="47" t="s">
        <v>15668</v>
      </c>
      <c r="C3758" s="47"/>
      <c r="D3758" s="69" t="s">
        <v>15255</v>
      </c>
      <c r="E3758" s="47">
        <v>2020</v>
      </c>
      <c r="F3758" s="69" t="s">
        <v>6834</v>
      </c>
      <c r="G3758" s="69" t="s">
        <v>15496</v>
      </c>
      <c r="H3758" s="69" t="s">
        <v>562</v>
      </c>
      <c r="I3758" s="70">
        <v>6.8367229614373928</v>
      </c>
      <c r="J3758" s="47" t="s">
        <v>430</v>
      </c>
      <c r="K3758" s="47">
        <v>8</v>
      </c>
      <c r="L3758" s="71"/>
      <c r="M3758" s="47">
        <v>75</v>
      </c>
      <c r="N3758" s="48">
        <f t="shared" si="355"/>
        <v>160</v>
      </c>
      <c r="O3758" s="48">
        <f t="shared" si="350"/>
        <v>1093.8756738299828</v>
      </c>
      <c r="P3758" s="72">
        <f t="shared" si="351"/>
        <v>109.38756738299828</v>
      </c>
      <c r="Q3758" s="73">
        <f t="shared" si="352"/>
        <v>180.48948618194714</v>
      </c>
      <c r="R3758" s="48">
        <f t="shared" si="353"/>
        <v>1383.7527273949281</v>
      </c>
      <c r="S3758" s="74">
        <f t="shared" si="354"/>
        <v>71</v>
      </c>
      <c r="T3758" s="6"/>
      <c r="U3758" s="47" t="s">
        <v>432</v>
      </c>
      <c r="V3758" s="47">
        <v>1</v>
      </c>
      <c r="W3758" s="47">
        <v>1</v>
      </c>
      <c r="X3758" s="47">
        <v>1</v>
      </c>
      <c r="Y3758" s="47">
        <v>1</v>
      </c>
      <c r="Z3758" s="75">
        <v>44279.647361111121</v>
      </c>
      <c r="AA3758" s="6" t="s">
        <v>1221</v>
      </c>
      <c r="AB3758" s="47"/>
      <c r="AC3758" s="47" t="s">
        <v>15669</v>
      </c>
      <c r="AD3758" s="47" t="s">
        <v>15670</v>
      </c>
      <c r="AE3758" s="47"/>
      <c r="AF3758" s="6" t="s">
        <v>15671</v>
      </c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</row>
    <row r="3759" spans="1:43" s="1" customFormat="1" ht="15.75" x14ac:dyDescent="0.25">
      <c r="A3759" s="47">
        <v>3764</v>
      </c>
      <c r="B3759" s="47" t="s">
        <v>15672</v>
      </c>
      <c r="C3759" s="47"/>
      <c r="D3759" s="69" t="s">
        <v>15255</v>
      </c>
      <c r="E3759" s="47">
        <v>2020</v>
      </c>
      <c r="F3759" s="69" t="s">
        <v>6834</v>
      </c>
      <c r="G3759" s="69" t="s">
        <v>15313</v>
      </c>
      <c r="H3759" s="69" t="s">
        <v>562</v>
      </c>
      <c r="I3759" s="70">
        <v>145.65233135631101</v>
      </c>
      <c r="J3759" s="47" t="s">
        <v>430</v>
      </c>
      <c r="K3759" s="47">
        <v>8</v>
      </c>
      <c r="L3759" s="71"/>
      <c r="M3759" s="47">
        <v>75</v>
      </c>
      <c r="N3759" s="48">
        <f t="shared" si="355"/>
        <v>160</v>
      </c>
      <c r="O3759" s="48">
        <f t="shared" si="350"/>
        <v>23304.373017009762</v>
      </c>
      <c r="P3759" s="72">
        <f t="shared" si="351"/>
        <v>2330.4373017009761</v>
      </c>
      <c r="Q3759" s="73">
        <f t="shared" si="352"/>
        <v>3845.2215478066105</v>
      </c>
      <c r="R3759" s="48">
        <f t="shared" si="353"/>
        <v>29480.031866517347</v>
      </c>
      <c r="S3759" s="74">
        <f t="shared" si="354"/>
        <v>71</v>
      </c>
      <c r="T3759" s="6"/>
      <c r="U3759" s="47" t="s">
        <v>432</v>
      </c>
      <c r="V3759" s="47">
        <v>1</v>
      </c>
      <c r="W3759" s="47">
        <v>1</v>
      </c>
      <c r="X3759" s="47">
        <v>1</v>
      </c>
      <c r="Y3759" s="47">
        <v>1</v>
      </c>
      <c r="Z3759" s="75">
        <v>44279.647569444453</v>
      </c>
      <c r="AA3759" s="6" t="s">
        <v>1221</v>
      </c>
      <c r="AB3759" s="47"/>
      <c r="AC3759" s="47" t="s">
        <v>15669</v>
      </c>
      <c r="AD3759" s="47" t="s">
        <v>15666</v>
      </c>
      <c r="AE3759" s="47"/>
      <c r="AF3759" s="6" t="s">
        <v>15673</v>
      </c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</row>
    <row r="3760" spans="1:43" s="1" customFormat="1" ht="15.75" x14ac:dyDescent="0.25">
      <c r="A3760" s="47">
        <v>3765</v>
      </c>
      <c r="B3760" s="47" t="s">
        <v>15674</v>
      </c>
      <c r="C3760" s="47"/>
      <c r="D3760" s="69" t="s">
        <v>15255</v>
      </c>
      <c r="E3760" s="47">
        <v>2020</v>
      </c>
      <c r="F3760" s="69" t="s">
        <v>6834</v>
      </c>
      <c r="G3760" s="69" t="s">
        <v>15313</v>
      </c>
      <c r="H3760" s="69" t="s">
        <v>562</v>
      </c>
      <c r="I3760" s="70">
        <v>489.65608045289122</v>
      </c>
      <c r="J3760" s="47" t="s">
        <v>430</v>
      </c>
      <c r="K3760" s="47">
        <v>8</v>
      </c>
      <c r="L3760" s="71"/>
      <c r="M3760" s="47">
        <v>75</v>
      </c>
      <c r="N3760" s="48">
        <f t="shared" si="355"/>
        <v>160</v>
      </c>
      <c r="O3760" s="48">
        <f t="shared" si="350"/>
        <v>78344.972872462589</v>
      </c>
      <c r="P3760" s="72">
        <f t="shared" si="351"/>
        <v>7834.4972872462595</v>
      </c>
      <c r="Q3760" s="73">
        <f t="shared" si="352"/>
        <v>12926.920523956325</v>
      </c>
      <c r="R3760" s="48">
        <f t="shared" si="353"/>
        <v>99106.390683665173</v>
      </c>
      <c r="S3760" s="74">
        <f t="shared" si="354"/>
        <v>71</v>
      </c>
      <c r="T3760" s="6"/>
      <c r="U3760" s="47" t="s">
        <v>432</v>
      </c>
      <c r="V3760" s="47">
        <v>1</v>
      </c>
      <c r="W3760" s="47">
        <v>1</v>
      </c>
      <c r="X3760" s="47">
        <v>1</v>
      </c>
      <c r="Y3760" s="47">
        <v>1</v>
      </c>
      <c r="Z3760" s="75">
        <v>44279.64957175927</v>
      </c>
      <c r="AA3760" s="6" t="s">
        <v>1221</v>
      </c>
      <c r="AB3760" s="47"/>
      <c r="AC3760" s="47" t="s">
        <v>15675</v>
      </c>
      <c r="AD3760" s="47" t="s">
        <v>15669</v>
      </c>
      <c r="AE3760" s="47"/>
      <c r="AF3760" s="6" t="s">
        <v>15676</v>
      </c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</row>
    <row r="3761" spans="1:43" s="1" customFormat="1" ht="15.75" x14ac:dyDescent="0.25">
      <c r="A3761" s="47">
        <v>3766</v>
      </c>
      <c r="B3761" s="47" t="s">
        <v>15677</v>
      </c>
      <c r="C3761" s="47"/>
      <c r="D3761" s="69" t="s">
        <v>15255</v>
      </c>
      <c r="E3761" s="47">
        <v>2020</v>
      </c>
      <c r="F3761" s="69" t="s">
        <v>6834</v>
      </c>
      <c r="G3761" s="69" t="s">
        <v>15313</v>
      </c>
      <c r="H3761" s="69" t="s">
        <v>562</v>
      </c>
      <c r="I3761" s="70">
        <v>586.1022088322718</v>
      </c>
      <c r="J3761" s="47" t="s">
        <v>430</v>
      </c>
      <c r="K3761" s="47">
        <v>8</v>
      </c>
      <c r="L3761" s="71"/>
      <c r="M3761" s="47">
        <v>75</v>
      </c>
      <c r="N3761" s="48">
        <f t="shared" si="355"/>
        <v>160</v>
      </c>
      <c r="O3761" s="48">
        <f t="shared" si="350"/>
        <v>93776.353413163481</v>
      </c>
      <c r="P3761" s="72">
        <f t="shared" si="351"/>
        <v>9377.6353413163488</v>
      </c>
      <c r="Q3761" s="73">
        <f t="shared" si="352"/>
        <v>15473.098313171973</v>
      </c>
      <c r="R3761" s="48">
        <f t="shared" si="353"/>
        <v>118627.0870676518</v>
      </c>
      <c r="S3761" s="74">
        <f t="shared" si="354"/>
        <v>71</v>
      </c>
      <c r="T3761" s="6"/>
      <c r="U3761" s="47" t="s">
        <v>432</v>
      </c>
      <c r="V3761" s="47">
        <v>1</v>
      </c>
      <c r="W3761" s="47">
        <v>1</v>
      </c>
      <c r="X3761" s="47">
        <v>1</v>
      </c>
      <c r="Y3761" s="47">
        <v>1</v>
      </c>
      <c r="Z3761" s="75">
        <v>44279.649814814817</v>
      </c>
      <c r="AA3761" s="6" t="s">
        <v>1221</v>
      </c>
      <c r="AB3761" s="47"/>
      <c r="AC3761" s="47" t="s">
        <v>15678</v>
      </c>
      <c r="AD3761" s="47" t="s">
        <v>15675</v>
      </c>
      <c r="AE3761" s="47"/>
      <c r="AF3761" s="6" t="s">
        <v>15679</v>
      </c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</row>
    <row r="3762" spans="1:43" s="1" customFormat="1" ht="15.75" x14ac:dyDescent="0.25">
      <c r="A3762" s="47">
        <v>3767</v>
      </c>
      <c r="B3762" s="47" t="s">
        <v>15680</v>
      </c>
      <c r="C3762" s="47"/>
      <c r="D3762" s="69" t="s">
        <v>15255</v>
      </c>
      <c r="E3762" s="47">
        <v>2020</v>
      </c>
      <c r="F3762" s="69" t="s">
        <v>6834</v>
      </c>
      <c r="G3762" s="69" t="s">
        <v>15313</v>
      </c>
      <c r="H3762" s="69" t="s">
        <v>562</v>
      </c>
      <c r="I3762" s="70">
        <v>490.27407800587417</v>
      </c>
      <c r="J3762" s="47" t="s">
        <v>430</v>
      </c>
      <c r="K3762" s="47">
        <v>8</v>
      </c>
      <c r="L3762" s="71"/>
      <c r="M3762" s="47">
        <v>75</v>
      </c>
      <c r="N3762" s="48">
        <f t="shared" si="355"/>
        <v>160</v>
      </c>
      <c r="O3762" s="48">
        <f t="shared" si="350"/>
        <v>78443.852480939866</v>
      </c>
      <c r="P3762" s="72">
        <f t="shared" si="351"/>
        <v>7844.3852480939868</v>
      </c>
      <c r="Q3762" s="73">
        <f t="shared" si="352"/>
        <v>12943.235659355078</v>
      </c>
      <c r="R3762" s="48">
        <f t="shared" si="353"/>
        <v>99231.473388388928</v>
      </c>
      <c r="S3762" s="74">
        <f t="shared" si="354"/>
        <v>71</v>
      </c>
      <c r="T3762" s="6"/>
      <c r="U3762" s="47" t="s">
        <v>432</v>
      </c>
      <c r="V3762" s="47">
        <v>1</v>
      </c>
      <c r="W3762" s="47">
        <v>1</v>
      </c>
      <c r="X3762" s="47">
        <v>1</v>
      </c>
      <c r="Y3762" s="47">
        <v>1</v>
      </c>
      <c r="Z3762" s="75">
        <v>44279.650266203702</v>
      </c>
      <c r="AA3762" s="6" t="s">
        <v>1221</v>
      </c>
      <c r="AB3762" s="47"/>
      <c r="AC3762" s="47" t="s">
        <v>15606</v>
      </c>
      <c r="AD3762" s="47" t="s">
        <v>15678</v>
      </c>
      <c r="AE3762" s="47"/>
      <c r="AF3762" s="6" t="s">
        <v>15681</v>
      </c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</row>
    <row r="3763" spans="1:43" s="1" customFormat="1" ht="15.75" x14ac:dyDescent="0.25">
      <c r="A3763" s="47">
        <v>3768</v>
      </c>
      <c r="B3763" s="47" t="s">
        <v>15682</v>
      </c>
      <c r="C3763" s="47"/>
      <c r="D3763" s="69" t="s">
        <v>14641</v>
      </c>
      <c r="E3763" s="47">
        <v>2015</v>
      </c>
      <c r="F3763" s="69" t="s">
        <v>14644</v>
      </c>
      <c r="G3763" s="69" t="s">
        <v>457</v>
      </c>
      <c r="H3763" s="69" t="s">
        <v>457</v>
      </c>
      <c r="I3763" s="70">
        <v>149.16648699555651</v>
      </c>
      <c r="J3763" s="47" t="s">
        <v>430</v>
      </c>
      <c r="K3763" s="47">
        <v>18</v>
      </c>
      <c r="L3763" s="71"/>
      <c r="M3763" s="47">
        <v>75</v>
      </c>
      <c r="N3763" s="48">
        <f t="shared" si="355"/>
        <v>350</v>
      </c>
      <c r="O3763" s="48">
        <f t="shared" si="350"/>
        <v>52208.270448444782</v>
      </c>
      <c r="P3763" s="72">
        <f t="shared" si="351"/>
        <v>5220.8270448444782</v>
      </c>
      <c r="Q3763" s="73">
        <f t="shared" si="352"/>
        <v>8614.3646239933878</v>
      </c>
      <c r="R3763" s="48">
        <f t="shared" si="353"/>
        <v>66043.462117282645</v>
      </c>
      <c r="S3763" s="74">
        <f t="shared" si="354"/>
        <v>66</v>
      </c>
      <c r="T3763" s="6"/>
      <c r="U3763" s="47" t="s">
        <v>432</v>
      </c>
      <c r="V3763" s="47">
        <v>1</v>
      </c>
      <c r="W3763" s="47">
        <v>1</v>
      </c>
      <c r="X3763" s="47">
        <v>1</v>
      </c>
      <c r="Y3763" s="47">
        <v>1</v>
      </c>
      <c r="Z3763" s="75">
        <v>44305.57849537037</v>
      </c>
      <c r="AA3763" s="6" t="s">
        <v>1221</v>
      </c>
      <c r="AB3763" s="47"/>
      <c r="AC3763" s="47"/>
      <c r="AD3763" s="47" t="s">
        <v>14649</v>
      </c>
      <c r="AE3763" s="47"/>
      <c r="AF3763" s="6" t="s">
        <v>15683</v>
      </c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</row>
    <row r="3764" spans="1:43" s="1" customFormat="1" ht="31.5" x14ac:dyDescent="0.25">
      <c r="A3764" s="47">
        <v>3769</v>
      </c>
      <c r="B3764" s="47" t="s">
        <v>15684</v>
      </c>
      <c r="C3764" s="47"/>
      <c r="D3764" s="69" t="s">
        <v>15685</v>
      </c>
      <c r="E3764" s="47">
        <v>2019</v>
      </c>
      <c r="F3764" s="69" t="s">
        <v>14644</v>
      </c>
      <c r="G3764" s="69" t="s">
        <v>457</v>
      </c>
      <c r="H3764" s="69" t="s">
        <v>457</v>
      </c>
      <c r="I3764" s="70">
        <v>92.060962450161412</v>
      </c>
      <c r="J3764" s="47" t="s">
        <v>430</v>
      </c>
      <c r="K3764" s="47">
        <v>8</v>
      </c>
      <c r="L3764" s="71"/>
      <c r="M3764" s="47">
        <v>75</v>
      </c>
      <c r="N3764" s="48">
        <f t="shared" si="355"/>
        <v>160</v>
      </c>
      <c r="O3764" s="48">
        <f t="shared" si="350"/>
        <v>14729.753992025826</v>
      </c>
      <c r="P3764" s="72">
        <f t="shared" si="351"/>
        <v>1472.9753992025826</v>
      </c>
      <c r="Q3764" s="73">
        <f t="shared" si="352"/>
        <v>2430.4094086842611</v>
      </c>
      <c r="R3764" s="48">
        <f t="shared" si="353"/>
        <v>18633.138799912667</v>
      </c>
      <c r="S3764" s="74">
        <f t="shared" si="354"/>
        <v>70</v>
      </c>
      <c r="T3764" s="6"/>
      <c r="U3764" s="47" t="s">
        <v>432</v>
      </c>
      <c r="V3764" s="47">
        <v>1</v>
      </c>
      <c r="W3764" s="47">
        <v>1</v>
      </c>
      <c r="X3764" s="47">
        <v>1</v>
      </c>
      <c r="Y3764" s="47">
        <v>1</v>
      </c>
      <c r="Z3764" s="75">
        <v>44305.579699074071</v>
      </c>
      <c r="AA3764" s="6" t="s">
        <v>1221</v>
      </c>
      <c r="AB3764" s="47"/>
      <c r="AC3764" s="47" t="s">
        <v>15686</v>
      </c>
      <c r="AD3764" s="47" t="s">
        <v>15687</v>
      </c>
      <c r="AE3764" s="47"/>
      <c r="AF3764" s="6" t="s">
        <v>15688</v>
      </c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</row>
    <row r="3765" spans="1:43" s="1" customFormat="1" ht="31.5" x14ac:dyDescent="0.25">
      <c r="A3765" s="47">
        <v>3770</v>
      </c>
      <c r="B3765" s="47" t="s">
        <v>15689</v>
      </c>
      <c r="C3765" s="47"/>
      <c r="D3765" s="69" t="s">
        <v>15685</v>
      </c>
      <c r="E3765" s="47">
        <v>2019</v>
      </c>
      <c r="F3765" s="69" t="s">
        <v>14663</v>
      </c>
      <c r="G3765" s="69" t="s">
        <v>451</v>
      </c>
      <c r="H3765" s="69" t="s">
        <v>457</v>
      </c>
      <c r="I3765" s="70">
        <v>4.8810355254134263</v>
      </c>
      <c r="J3765" s="47" t="s">
        <v>430</v>
      </c>
      <c r="K3765" s="47">
        <v>8</v>
      </c>
      <c r="L3765" s="71"/>
      <c r="M3765" s="47">
        <v>75</v>
      </c>
      <c r="N3765" s="48">
        <f t="shared" si="355"/>
        <v>160</v>
      </c>
      <c r="O3765" s="48">
        <f t="shared" si="350"/>
        <v>780.96568406614824</v>
      </c>
      <c r="P3765" s="72">
        <f t="shared" si="351"/>
        <v>78.096568406614836</v>
      </c>
      <c r="Q3765" s="73">
        <f t="shared" si="352"/>
        <v>128.85933787091446</v>
      </c>
      <c r="R3765" s="48">
        <f t="shared" si="353"/>
        <v>987.92159034367751</v>
      </c>
      <c r="S3765" s="74">
        <f t="shared" si="354"/>
        <v>70</v>
      </c>
      <c r="T3765" s="6"/>
      <c r="U3765" s="47" t="s">
        <v>432</v>
      </c>
      <c r="V3765" s="47">
        <v>1</v>
      </c>
      <c r="W3765" s="47">
        <v>1</v>
      </c>
      <c r="X3765" s="47">
        <v>1</v>
      </c>
      <c r="Y3765" s="47">
        <v>1</v>
      </c>
      <c r="Z3765" s="75">
        <v>44305.579699074071</v>
      </c>
      <c r="AA3765" s="6" t="s">
        <v>1221</v>
      </c>
      <c r="AB3765" s="47"/>
      <c r="AC3765" s="47" t="s">
        <v>15687</v>
      </c>
      <c r="AD3765" s="47" t="s">
        <v>15690</v>
      </c>
      <c r="AE3765" s="47"/>
      <c r="AF3765" s="6" t="s">
        <v>15691</v>
      </c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</row>
    <row r="3766" spans="1:43" s="1" customFormat="1" ht="31.5" x14ac:dyDescent="0.25">
      <c r="A3766" s="47">
        <v>3771</v>
      </c>
      <c r="B3766" s="47" t="s">
        <v>15692</v>
      </c>
      <c r="C3766" s="47"/>
      <c r="D3766" s="69" t="s">
        <v>15685</v>
      </c>
      <c r="E3766" s="47">
        <v>2019</v>
      </c>
      <c r="F3766" s="69" t="s">
        <v>14663</v>
      </c>
      <c r="G3766" s="69" t="s">
        <v>451</v>
      </c>
      <c r="H3766" s="69" t="s">
        <v>451</v>
      </c>
      <c r="I3766" s="70">
        <v>2.7081757560447661</v>
      </c>
      <c r="J3766" s="47" t="s">
        <v>430</v>
      </c>
      <c r="K3766" s="47">
        <v>8</v>
      </c>
      <c r="L3766" s="71"/>
      <c r="M3766" s="47">
        <v>75</v>
      </c>
      <c r="N3766" s="48">
        <f t="shared" si="355"/>
        <v>160</v>
      </c>
      <c r="O3766" s="48">
        <f t="shared" si="350"/>
        <v>433.30812096716261</v>
      </c>
      <c r="P3766" s="72">
        <f t="shared" si="351"/>
        <v>43.330812096716265</v>
      </c>
      <c r="Q3766" s="73">
        <f t="shared" si="352"/>
        <v>71.495839959581829</v>
      </c>
      <c r="R3766" s="48">
        <f t="shared" si="353"/>
        <v>548.13477302346075</v>
      </c>
      <c r="S3766" s="74">
        <f t="shared" si="354"/>
        <v>70</v>
      </c>
      <c r="T3766" s="6"/>
      <c r="U3766" s="47" t="s">
        <v>432</v>
      </c>
      <c r="V3766" s="47">
        <v>1</v>
      </c>
      <c r="W3766" s="47">
        <v>1</v>
      </c>
      <c r="X3766" s="47">
        <v>1</v>
      </c>
      <c r="Y3766" s="47">
        <v>1</v>
      </c>
      <c r="Z3766" s="75">
        <v>44305.579699074071</v>
      </c>
      <c r="AA3766" s="6" t="s">
        <v>1221</v>
      </c>
      <c r="AB3766" s="47"/>
      <c r="AC3766" s="47" t="s">
        <v>14667</v>
      </c>
      <c r="AD3766" s="47" t="s">
        <v>15686</v>
      </c>
      <c r="AE3766" s="47"/>
      <c r="AF3766" s="6" t="s">
        <v>15693</v>
      </c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</row>
    <row r="3767" spans="1:43" s="1" customFormat="1" ht="31.5" x14ac:dyDescent="0.25">
      <c r="A3767" s="47">
        <v>3772</v>
      </c>
      <c r="B3767" s="47" t="s">
        <v>15694</v>
      </c>
      <c r="C3767" s="47"/>
      <c r="D3767" s="69" t="s">
        <v>15685</v>
      </c>
      <c r="E3767" s="47">
        <v>2019</v>
      </c>
      <c r="F3767" s="69" t="s">
        <v>14644</v>
      </c>
      <c r="G3767" s="69" t="s">
        <v>457</v>
      </c>
      <c r="H3767" s="69" t="s">
        <v>457</v>
      </c>
      <c r="I3767" s="70">
        <v>89.178339380496936</v>
      </c>
      <c r="J3767" s="47" t="s">
        <v>430</v>
      </c>
      <c r="K3767" s="47">
        <v>8</v>
      </c>
      <c r="L3767" s="71"/>
      <c r="M3767" s="47">
        <v>75</v>
      </c>
      <c r="N3767" s="48">
        <f t="shared" si="355"/>
        <v>160</v>
      </c>
      <c r="O3767" s="48">
        <f t="shared" si="350"/>
        <v>14268.53430087951</v>
      </c>
      <c r="P3767" s="72">
        <f t="shared" si="351"/>
        <v>1426.853430087951</v>
      </c>
      <c r="Q3767" s="73">
        <f t="shared" si="352"/>
        <v>2354.3081596451188</v>
      </c>
      <c r="R3767" s="48">
        <f t="shared" si="353"/>
        <v>18049.69589061258</v>
      </c>
      <c r="S3767" s="74">
        <f t="shared" si="354"/>
        <v>70</v>
      </c>
      <c r="T3767" s="6"/>
      <c r="U3767" s="47" t="s">
        <v>432</v>
      </c>
      <c r="V3767" s="47">
        <v>1</v>
      </c>
      <c r="W3767" s="47">
        <v>1</v>
      </c>
      <c r="X3767" s="47">
        <v>1</v>
      </c>
      <c r="Y3767" s="47">
        <v>1</v>
      </c>
      <c r="Z3767" s="75">
        <v>44305.58252314815</v>
      </c>
      <c r="AA3767" s="6" t="s">
        <v>1221</v>
      </c>
      <c r="AB3767" s="47"/>
      <c r="AC3767" s="47" t="s">
        <v>15695</v>
      </c>
      <c r="AD3767" s="47" t="s">
        <v>15696</v>
      </c>
      <c r="AE3767" s="47"/>
      <c r="AF3767" s="6" t="s">
        <v>15697</v>
      </c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</row>
    <row r="3768" spans="1:43" s="1" customFormat="1" ht="31.5" x14ac:dyDescent="0.25">
      <c r="A3768" s="47">
        <v>3773</v>
      </c>
      <c r="B3768" s="47" t="s">
        <v>15698</v>
      </c>
      <c r="C3768" s="47"/>
      <c r="D3768" s="69" t="s">
        <v>15685</v>
      </c>
      <c r="E3768" s="47">
        <v>2019</v>
      </c>
      <c r="F3768" s="69" t="s">
        <v>14663</v>
      </c>
      <c r="G3768" s="69" t="s">
        <v>451</v>
      </c>
      <c r="H3768" s="69" t="s">
        <v>451</v>
      </c>
      <c r="I3768" s="70">
        <v>4.2823816599621933</v>
      </c>
      <c r="J3768" s="47" t="s">
        <v>430</v>
      </c>
      <c r="K3768" s="47">
        <v>8</v>
      </c>
      <c r="L3768" s="71"/>
      <c r="M3768" s="47">
        <v>75</v>
      </c>
      <c r="N3768" s="48">
        <f t="shared" si="355"/>
        <v>160</v>
      </c>
      <c r="O3768" s="48">
        <f t="shared" si="350"/>
        <v>685.18106559395096</v>
      </c>
      <c r="P3768" s="72">
        <f t="shared" si="351"/>
        <v>68.518106559395093</v>
      </c>
      <c r="Q3768" s="73">
        <f t="shared" si="352"/>
        <v>113.05487582300189</v>
      </c>
      <c r="R3768" s="48">
        <f t="shared" si="353"/>
        <v>866.75404797634792</v>
      </c>
      <c r="S3768" s="74">
        <f t="shared" si="354"/>
        <v>70</v>
      </c>
      <c r="T3768" s="6"/>
      <c r="U3768" s="47" t="s">
        <v>432</v>
      </c>
      <c r="V3768" s="47">
        <v>1</v>
      </c>
      <c r="W3768" s="47">
        <v>1</v>
      </c>
      <c r="X3768" s="47">
        <v>1</v>
      </c>
      <c r="Y3768" s="47">
        <v>1</v>
      </c>
      <c r="Z3768" s="75">
        <v>44305.582557870381</v>
      </c>
      <c r="AA3768" s="6" t="s">
        <v>1221</v>
      </c>
      <c r="AB3768" s="47"/>
      <c r="AC3768" s="47" t="s">
        <v>15696</v>
      </c>
      <c r="AD3768" s="47" t="s">
        <v>15699</v>
      </c>
      <c r="AE3768" s="47"/>
      <c r="AF3768" s="6" t="s">
        <v>15700</v>
      </c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</row>
    <row r="3769" spans="1:43" s="1" customFormat="1" ht="31.5" x14ac:dyDescent="0.25">
      <c r="A3769" s="47">
        <v>3774</v>
      </c>
      <c r="B3769" s="47" t="s">
        <v>15701</v>
      </c>
      <c r="C3769" s="47"/>
      <c r="D3769" s="69" t="s">
        <v>15685</v>
      </c>
      <c r="E3769" s="47">
        <v>2019</v>
      </c>
      <c r="F3769" s="69" t="s">
        <v>14663</v>
      </c>
      <c r="G3769" s="69" t="s">
        <v>451</v>
      </c>
      <c r="H3769" s="69" t="s">
        <v>451</v>
      </c>
      <c r="I3769" s="70">
        <v>2.4603411546901421</v>
      </c>
      <c r="J3769" s="47" t="s">
        <v>430</v>
      </c>
      <c r="K3769" s="47">
        <v>8</v>
      </c>
      <c r="L3769" s="71"/>
      <c r="M3769" s="47">
        <v>75</v>
      </c>
      <c r="N3769" s="48">
        <f t="shared" si="355"/>
        <v>160</v>
      </c>
      <c r="O3769" s="48">
        <f t="shared" si="350"/>
        <v>393.65458475042271</v>
      </c>
      <c r="P3769" s="72">
        <f t="shared" si="351"/>
        <v>39.365458475042274</v>
      </c>
      <c r="Q3769" s="73">
        <f t="shared" si="352"/>
        <v>64.953006483819749</v>
      </c>
      <c r="R3769" s="48">
        <f t="shared" si="353"/>
        <v>497.97304970928474</v>
      </c>
      <c r="S3769" s="74">
        <f t="shared" si="354"/>
        <v>70</v>
      </c>
      <c r="T3769" s="6"/>
      <c r="U3769" s="47" t="s">
        <v>432</v>
      </c>
      <c r="V3769" s="47">
        <v>1</v>
      </c>
      <c r="W3769" s="47">
        <v>1</v>
      </c>
      <c r="X3769" s="47">
        <v>1</v>
      </c>
      <c r="Y3769" s="47">
        <v>1</v>
      </c>
      <c r="Z3769" s="75">
        <v>44305.583368055573</v>
      </c>
      <c r="AA3769" s="6" t="s">
        <v>1221</v>
      </c>
      <c r="AB3769" s="47"/>
      <c r="AC3769" s="47" t="s">
        <v>15702</v>
      </c>
      <c r="AD3769" s="47" t="s">
        <v>15695</v>
      </c>
      <c r="AE3769" s="47"/>
      <c r="AF3769" s="6" t="s">
        <v>15703</v>
      </c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</row>
    <row r="3770" spans="1:43" s="1" customFormat="1" ht="31.5" x14ac:dyDescent="0.25">
      <c r="A3770" s="47">
        <v>3775</v>
      </c>
      <c r="B3770" s="47" t="s">
        <v>15704</v>
      </c>
      <c r="C3770" s="47"/>
      <c r="D3770" s="69" t="s">
        <v>15685</v>
      </c>
      <c r="E3770" s="47">
        <v>2019</v>
      </c>
      <c r="F3770" s="69" t="s">
        <v>14648</v>
      </c>
      <c r="G3770" s="69" t="s">
        <v>451</v>
      </c>
      <c r="H3770" s="69" t="s">
        <v>451</v>
      </c>
      <c r="I3770" s="70">
        <v>233.2669860407363</v>
      </c>
      <c r="J3770" s="47" t="s">
        <v>430</v>
      </c>
      <c r="K3770" s="47">
        <v>8</v>
      </c>
      <c r="L3770" s="71"/>
      <c r="M3770" s="47">
        <v>75</v>
      </c>
      <c r="N3770" s="48">
        <f t="shared" si="355"/>
        <v>160</v>
      </c>
      <c r="O3770" s="48">
        <f t="shared" si="350"/>
        <v>37322.71776651781</v>
      </c>
      <c r="P3770" s="72">
        <f t="shared" si="351"/>
        <v>3732.2717766517812</v>
      </c>
      <c r="Q3770" s="73">
        <f t="shared" si="352"/>
        <v>6158.2484314754383</v>
      </c>
      <c r="R3770" s="48">
        <f t="shared" si="353"/>
        <v>47213.237974645031</v>
      </c>
      <c r="S3770" s="74">
        <f t="shared" si="354"/>
        <v>70</v>
      </c>
      <c r="T3770" s="6"/>
      <c r="U3770" s="47" t="s">
        <v>432</v>
      </c>
      <c r="V3770" s="47">
        <v>1</v>
      </c>
      <c r="W3770" s="47">
        <v>1</v>
      </c>
      <c r="X3770" s="47">
        <v>1</v>
      </c>
      <c r="Y3770" s="47">
        <v>1</v>
      </c>
      <c r="Z3770" s="75">
        <v>44305.587187500001</v>
      </c>
      <c r="AA3770" s="6" t="s">
        <v>1221</v>
      </c>
      <c r="AB3770" s="47"/>
      <c r="AC3770" s="47" t="s">
        <v>14653</v>
      </c>
      <c r="AD3770" s="47" t="s">
        <v>15705</v>
      </c>
      <c r="AE3770" s="47"/>
      <c r="AF3770" s="6" t="s">
        <v>15706</v>
      </c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</row>
    <row r="3771" spans="1:43" s="1" customFormat="1" ht="31.5" x14ac:dyDescent="0.25">
      <c r="A3771" s="47">
        <v>3776</v>
      </c>
      <c r="B3771" s="47" t="s">
        <v>15707</v>
      </c>
      <c r="C3771" s="47"/>
      <c r="D3771" s="69" t="s">
        <v>15685</v>
      </c>
      <c r="E3771" s="47">
        <v>2019</v>
      </c>
      <c r="F3771" s="69" t="s">
        <v>14648</v>
      </c>
      <c r="G3771" s="69" t="s">
        <v>451</v>
      </c>
      <c r="H3771" s="69" t="s">
        <v>451</v>
      </c>
      <c r="I3771" s="70">
        <v>3.1988809416760362</v>
      </c>
      <c r="J3771" s="47" t="s">
        <v>430</v>
      </c>
      <c r="K3771" s="47">
        <v>8</v>
      </c>
      <c r="L3771" s="71"/>
      <c r="M3771" s="47">
        <v>75</v>
      </c>
      <c r="N3771" s="48">
        <f t="shared" si="355"/>
        <v>160</v>
      </c>
      <c r="O3771" s="48">
        <f t="shared" si="350"/>
        <v>511.82095066816578</v>
      </c>
      <c r="P3771" s="72">
        <f t="shared" si="351"/>
        <v>51.182095066816579</v>
      </c>
      <c r="Q3771" s="73">
        <f t="shared" si="352"/>
        <v>84.450456860247357</v>
      </c>
      <c r="R3771" s="48">
        <f t="shared" si="353"/>
        <v>647.45350259522979</v>
      </c>
      <c r="S3771" s="74">
        <f t="shared" si="354"/>
        <v>70</v>
      </c>
      <c r="T3771" s="6"/>
      <c r="U3771" s="47" t="s">
        <v>432</v>
      </c>
      <c r="V3771" s="47">
        <v>1</v>
      </c>
      <c r="W3771" s="47">
        <v>1</v>
      </c>
      <c r="X3771" s="47">
        <v>1</v>
      </c>
      <c r="Y3771" s="47">
        <v>1</v>
      </c>
      <c r="Z3771" s="75">
        <v>44305.587210648147</v>
      </c>
      <c r="AA3771" s="6" t="s">
        <v>1221</v>
      </c>
      <c r="AB3771" s="47"/>
      <c r="AC3771" s="47" t="s">
        <v>15705</v>
      </c>
      <c r="AD3771" s="47" t="s">
        <v>15708</v>
      </c>
      <c r="AE3771" s="47"/>
      <c r="AF3771" s="6" t="s">
        <v>15709</v>
      </c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</row>
    <row r="3772" spans="1:43" s="1" customFormat="1" ht="31.5" x14ac:dyDescent="0.25">
      <c r="A3772" s="47">
        <v>3777</v>
      </c>
      <c r="B3772" s="47" t="s">
        <v>15710</v>
      </c>
      <c r="C3772" s="47"/>
      <c r="D3772" s="69" t="s">
        <v>15685</v>
      </c>
      <c r="E3772" s="47">
        <v>2019</v>
      </c>
      <c r="F3772" s="69" t="s">
        <v>14648</v>
      </c>
      <c r="G3772" s="69" t="s">
        <v>451</v>
      </c>
      <c r="H3772" s="69" t="s">
        <v>451</v>
      </c>
      <c r="I3772" s="70">
        <v>313.98632223147592</v>
      </c>
      <c r="J3772" s="47" t="s">
        <v>430</v>
      </c>
      <c r="K3772" s="47">
        <v>8</v>
      </c>
      <c r="L3772" s="71"/>
      <c r="M3772" s="47">
        <v>75</v>
      </c>
      <c r="N3772" s="48">
        <f t="shared" si="355"/>
        <v>160</v>
      </c>
      <c r="O3772" s="48">
        <f t="shared" si="350"/>
        <v>50237.811557036148</v>
      </c>
      <c r="P3772" s="72">
        <f t="shared" si="351"/>
        <v>5023.7811557036148</v>
      </c>
      <c r="Q3772" s="73">
        <f t="shared" si="352"/>
        <v>8289.2389069109631</v>
      </c>
      <c r="R3772" s="48">
        <f t="shared" si="353"/>
        <v>63550.831619650722</v>
      </c>
      <c r="S3772" s="74">
        <f t="shared" si="354"/>
        <v>70</v>
      </c>
      <c r="T3772" s="6"/>
      <c r="U3772" s="47" t="s">
        <v>432</v>
      </c>
      <c r="V3772" s="47">
        <v>1</v>
      </c>
      <c r="W3772" s="47">
        <v>1</v>
      </c>
      <c r="X3772" s="47">
        <v>1</v>
      </c>
      <c r="Y3772" s="47">
        <v>1</v>
      </c>
      <c r="Z3772" s="75">
        <v>44305.58792824074</v>
      </c>
      <c r="AA3772" s="6" t="s">
        <v>1221</v>
      </c>
      <c r="AB3772" s="47"/>
      <c r="AC3772" s="47" t="s">
        <v>15708</v>
      </c>
      <c r="AD3772" s="47" t="s">
        <v>15711</v>
      </c>
      <c r="AE3772" s="47"/>
      <c r="AF3772" s="6" t="s">
        <v>15712</v>
      </c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</row>
    <row r="3773" spans="1:43" s="1" customFormat="1" ht="31.5" x14ac:dyDescent="0.25">
      <c r="A3773" s="47">
        <v>3778</v>
      </c>
      <c r="B3773" s="47" t="s">
        <v>15713</v>
      </c>
      <c r="C3773" s="47"/>
      <c r="D3773" s="69" t="s">
        <v>15685</v>
      </c>
      <c r="E3773" s="47">
        <v>2019</v>
      </c>
      <c r="F3773" s="69" t="s">
        <v>14648</v>
      </c>
      <c r="G3773" s="69" t="s">
        <v>451</v>
      </c>
      <c r="H3773" s="69" t="s">
        <v>451</v>
      </c>
      <c r="I3773" s="70">
        <v>431.21411035454997</v>
      </c>
      <c r="J3773" s="47" t="s">
        <v>430</v>
      </c>
      <c r="K3773" s="47">
        <v>8</v>
      </c>
      <c r="L3773" s="71"/>
      <c r="M3773" s="47">
        <v>75</v>
      </c>
      <c r="N3773" s="48">
        <f t="shared" si="355"/>
        <v>160</v>
      </c>
      <c r="O3773" s="48">
        <f t="shared" si="350"/>
        <v>68994.25765672799</v>
      </c>
      <c r="P3773" s="72">
        <f t="shared" si="351"/>
        <v>6899.4257656727996</v>
      </c>
      <c r="Q3773" s="73">
        <f t="shared" si="352"/>
        <v>11384.052513360119</v>
      </c>
      <c r="R3773" s="48">
        <f t="shared" si="353"/>
        <v>87277.735935760909</v>
      </c>
      <c r="S3773" s="74">
        <f t="shared" si="354"/>
        <v>70</v>
      </c>
      <c r="T3773" s="6"/>
      <c r="U3773" s="47" t="s">
        <v>432</v>
      </c>
      <c r="V3773" s="47">
        <v>1</v>
      </c>
      <c r="W3773" s="47">
        <v>1</v>
      </c>
      <c r="X3773" s="47">
        <v>1</v>
      </c>
      <c r="Y3773" s="47">
        <v>1</v>
      </c>
      <c r="Z3773" s="75">
        <v>44305.588449074072</v>
      </c>
      <c r="AA3773" s="6" t="s">
        <v>1221</v>
      </c>
      <c r="AB3773" s="47"/>
      <c r="AC3773" s="47" t="s">
        <v>15711</v>
      </c>
      <c r="AD3773" s="47" t="s">
        <v>15714</v>
      </c>
      <c r="AE3773" s="47"/>
      <c r="AF3773" s="6" t="s">
        <v>15715</v>
      </c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</row>
    <row r="3774" spans="1:43" s="1" customFormat="1" ht="31.5" x14ac:dyDescent="0.25">
      <c r="A3774" s="47">
        <v>3779</v>
      </c>
      <c r="B3774" s="47" t="s">
        <v>15716</v>
      </c>
      <c r="C3774" s="47"/>
      <c r="D3774" s="69" t="s">
        <v>15685</v>
      </c>
      <c r="E3774" s="47">
        <v>2019</v>
      </c>
      <c r="F3774" s="69" t="s">
        <v>14648</v>
      </c>
      <c r="G3774" s="69" t="s">
        <v>451</v>
      </c>
      <c r="H3774" s="69" t="s">
        <v>451</v>
      </c>
      <c r="I3774" s="70">
        <v>278.5175316666872</v>
      </c>
      <c r="J3774" s="47" t="s">
        <v>430</v>
      </c>
      <c r="K3774" s="47">
        <v>8</v>
      </c>
      <c r="L3774" s="71"/>
      <c r="M3774" s="47">
        <v>75</v>
      </c>
      <c r="N3774" s="48">
        <f t="shared" si="355"/>
        <v>160</v>
      </c>
      <c r="O3774" s="48">
        <f t="shared" si="350"/>
        <v>44562.805066669956</v>
      </c>
      <c r="P3774" s="72">
        <f t="shared" si="351"/>
        <v>4456.2805066669962</v>
      </c>
      <c r="Q3774" s="73">
        <f t="shared" si="352"/>
        <v>7352.8628360005432</v>
      </c>
      <c r="R3774" s="48">
        <f t="shared" si="353"/>
        <v>56371.948409337499</v>
      </c>
      <c r="S3774" s="74">
        <f t="shared" si="354"/>
        <v>70</v>
      </c>
      <c r="T3774" s="6"/>
      <c r="U3774" s="47" t="s">
        <v>432</v>
      </c>
      <c r="V3774" s="47">
        <v>1</v>
      </c>
      <c r="W3774" s="47">
        <v>1</v>
      </c>
      <c r="X3774" s="47">
        <v>1</v>
      </c>
      <c r="Y3774" s="47">
        <v>1</v>
      </c>
      <c r="Z3774" s="75">
        <v>44305.589872685203</v>
      </c>
      <c r="AA3774" s="6" t="s">
        <v>1221</v>
      </c>
      <c r="AB3774" s="47"/>
      <c r="AC3774" s="47" t="s">
        <v>15714</v>
      </c>
      <c r="AD3774" s="47"/>
      <c r="AE3774" s="47"/>
      <c r="AF3774" s="6" t="s">
        <v>15717</v>
      </c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</row>
    <row r="3775" spans="1:43" s="1" customFormat="1" ht="31.5" x14ac:dyDescent="0.25">
      <c r="A3775" s="47">
        <v>3780</v>
      </c>
      <c r="B3775" s="47" t="s">
        <v>15718</v>
      </c>
      <c r="C3775" s="47"/>
      <c r="D3775" s="69" t="s">
        <v>15685</v>
      </c>
      <c r="E3775" s="47">
        <v>2019</v>
      </c>
      <c r="F3775" s="69" t="s">
        <v>14648</v>
      </c>
      <c r="G3775" s="69" t="s">
        <v>451</v>
      </c>
      <c r="H3775" s="69" t="s">
        <v>451</v>
      </c>
      <c r="I3775" s="70">
        <v>104.6043495844287</v>
      </c>
      <c r="J3775" s="47" t="s">
        <v>430</v>
      </c>
      <c r="K3775" s="47">
        <v>8</v>
      </c>
      <c r="L3775" s="71"/>
      <c r="M3775" s="47">
        <v>75</v>
      </c>
      <c r="N3775" s="48">
        <f t="shared" si="355"/>
        <v>160</v>
      </c>
      <c r="O3775" s="48">
        <f t="shared" si="350"/>
        <v>16736.695933508592</v>
      </c>
      <c r="P3775" s="72">
        <f t="shared" si="351"/>
        <v>1673.6695933508593</v>
      </c>
      <c r="Q3775" s="73">
        <f t="shared" si="352"/>
        <v>2761.5548290289175</v>
      </c>
      <c r="R3775" s="48">
        <f t="shared" si="353"/>
        <v>21171.920355888371</v>
      </c>
      <c r="S3775" s="74">
        <f t="shared" si="354"/>
        <v>70</v>
      </c>
      <c r="T3775" s="6"/>
      <c r="U3775" s="47" t="s">
        <v>432</v>
      </c>
      <c r="V3775" s="47">
        <v>1</v>
      </c>
      <c r="W3775" s="47">
        <v>1</v>
      </c>
      <c r="X3775" s="47">
        <v>1</v>
      </c>
      <c r="Y3775" s="47">
        <v>1</v>
      </c>
      <c r="Z3775" s="75">
        <v>44305.589594907397</v>
      </c>
      <c r="AA3775" s="6" t="s">
        <v>1221</v>
      </c>
      <c r="AB3775" s="47"/>
      <c r="AC3775" s="47" t="s">
        <v>15719</v>
      </c>
      <c r="AD3775" s="47" t="s">
        <v>15720</v>
      </c>
      <c r="AE3775" s="47"/>
      <c r="AF3775" s="6" t="s">
        <v>15721</v>
      </c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</row>
    <row r="3776" spans="1:43" s="1" customFormat="1" ht="31.5" x14ac:dyDescent="0.25">
      <c r="A3776" s="47">
        <v>3781</v>
      </c>
      <c r="B3776" s="47" t="s">
        <v>15722</v>
      </c>
      <c r="C3776" s="47"/>
      <c r="D3776" s="69" t="s">
        <v>15685</v>
      </c>
      <c r="E3776" s="47">
        <v>2019</v>
      </c>
      <c r="F3776" s="69" t="s">
        <v>14648</v>
      </c>
      <c r="G3776" s="69" t="s">
        <v>451</v>
      </c>
      <c r="H3776" s="69" t="s">
        <v>451</v>
      </c>
      <c r="I3776" s="70">
        <v>2.5242943449324819</v>
      </c>
      <c r="J3776" s="47" t="s">
        <v>430</v>
      </c>
      <c r="K3776" s="47">
        <v>8</v>
      </c>
      <c r="L3776" s="71"/>
      <c r="M3776" s="47">
        <v>75</v>
      </c>
      <c r="N3776" s="48">
        <f t="shared" si="355"/>
        <v>160</v>
      </c>
      <c r="O3776" s="48">
        <f t="shared" si="350"/>
        <v>403.88709518919711</v>
      </c>
      <c r="P3776" s="72">
        <f t="shared" si="351"/>
        <v>40.388709518919711</v>
      </c>
      <c r="Q3776" s="73">
        <f t="shared" si="352"/>
        <v>66.641370706217515</v>
      </c>
      <c r="R3776" s="48">
        <f t="shared" si="353"/>
        <v>510.91717541433434</v>
      </c>
      <c r="S3776" s="74">
        <f t="shared" si="354"/>
        <v>70</v>
      </c>
      <c r="T3776" s="6"/>
      <c r="U3776" s="47" t="s">
        <v>432</v>
      </c>
      <c r="V3776" s="47">
        <v>1</v>
      </c>
      <c r="W3776" s="47">
        <v>1</v>
      </c>
      <c r="X3776" s="47">
        <v>1</v>
      </c>
      <c r="Y3776" s="47">
        <v>1</v>
      </c>
      <c r="Z3776" s="75">
        <v>44305.589872685203</v>
      </c>
      <c r="AA3776" s="6" t="s">
        <v>1221</v>
      </c>
      <c r="AB3776" s="47"/>
      <c r="AC3776" s="47"/>
      <c r="AD3776" s="47" t="s">
        <v>15719</v>
      </c>
      <c r="AE3776" s="47"/>
      <c r="AF3776" s="6" t="s">
        <v>15723</v>
      </c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</row>
    <row r="3777" spans="1:43" s="1" customFormat="1" ht="31.5" x14ac:dyDescent="0.25">
      <c r="A3777" s="47">
        <v>3782</v>
      </c>
      <c r="B3777" s="47" t="s">
        <v>15724</v>
      </c>
      <c r="C3777" s="47"/>
      <c r="D3777" s="69" t="s">
        <v>15685</v>
      </c>
      <c r="E3777" s="47">
        <v>2019</v>
      </c>
      <c r="F3777" s="69" t="s">
        <v>14648</v>
      </c>
      <c r="G3777" s="69" t="s">
        <v>451</v>
      </c>
      <c r="H3777" s="69" t="s">
        <v>451</v>
      </c>
      <c r="I3777" s="70">
        <v>57.725181754183687</v>
      </c>
      <c r="J3777" s="47" t="s">
        <v>430</v>
      </c>
      <c r="K3777" s="47">
        <v>8</v>
      </c>
      <c r="L3777" s="71"/>
      <c r="M3777" s="47">
        <v>75</v>
      </c>
      <c r="N3777" s="48">
        <f t="shared" si="355"/>
        <v>160</v>
      </c>
      <c r="O3777" s="48">
        <f t="shared" si="350"/>
        <v>9236.0290806693902</v>
      </c>
      <c r="P3777" s="72">
        <f t="shared" si="351"/>
        <v>923.60290806693911</v>
      </c>
      <c r="Q3777" s="73">
        <f t="shared" si="352"/>
        <v>1523.9447983104494</v>
      </c>
      <c r="R3777" s="48">
        <f t="shared" si="353"/>
        <v>11683.576787046779</v>
      </c>
      <c r="S3777" s="74">
        <f t="shared" si="354"/>
        <v>70</v>
      </c>
      <c r="T3777" s="6"/>
      <c r="U3777" s="47" t="s">
        <v>432</v>
      </c>
      <c r="V3777" s="47">
        <v>1</v>
      </c>
      <c r="W3777" s="47">
        <v>1</v>
      </c>
      <c r="X3777" s="47">
        <v>1</v>
      </c>
      <c r="Y3777" s="47">
        <v>1</v>
      </c>
      <c r="Z3777" s="75">
        <v>44305.590381944443</v>
      </c>
      <c r="AA3777" s="6" t="s">
        <v>1221</v>
      </c>
      <c r="AB3777" s="47"/>
      <c r="AC3777" s="47" t="s">
        <v>15725</v>
      </c>
      <c r="AD3777" s="47" t="s">
        <v>15726</v>
      </c>
      <c r="AE3777" s="47"/>
      <c r="AF3777" s="6" t="s">
        <v>15727</v>
      </c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</row>
    <row r="3778" spans="1:43" s="1" customFormat="1" ht="31.5" x14ac:dyDescent="0.25">
      <c r="A3778" s="47">
        <v>3783</v>
      </c>
      <c r="B3778" s="47" t="s">
        <v>15728</v>
      </c>
      <c r="C3778" s="47"/>
      <c r="D3778" s="69" t="s">
        <v>15685</v>
      </c>
      <c r="E3778" s="47">
        <v>2019</v>
      </c>
      <c r="F3778" s="69" t="s">
        <v>14648</v>
      </c>
      <c r="G3778" s="69" t="s">
        <v>451</v>
      </c>
      <c r="H3778" s="69" t="s">
        <v>451</v>
      </c>
      <c r="I3778" s="70">
        <v>9.5547239100383052</v>
      </c>
      <c r="J3778" s="47" t="s">
        <v>430</v>
      </c>
      <c r="K3778" s="47">
        <v>8</v>
      </c>
      <c r="L3778" s="71"/>
      <c r="M3778" s="47">
        <v>75</v>
      </c>
      <c r="N3778" s="48">
        <f t="shared" si="355"/>
        <v>160</v>
      </c>
      <c r="O3778" s="48">
        <f t="shared" si="350"/>
        <v>1528.7558256061288</v>
      </c>
      <c r="P3778" s="72">
        <f t="shared" si="351"/>
        <v>152.87558256061288</v>
      </c>
      <c r="Q3778" s="73">
        <f t="shared" si="352"/>
        <v>252.24471122501126</v>
      </c>
      <c r="R3778" s="48">
        <f t="shared" si="353"/>
        <v>1933.876119391753</v>
      </c>
      <c r="S3778" s="74">
        <f t="shared" si="354"/>
        <v>70</v>
      </c>
      <c r="T3778" s="6"/>
      <c r="U3778" s="47" t="s">
        <v>432</v>
      </c>
      <c r="V3778" s="47">
        <v>1</v>
      </c>
      <c r="W3778" s="47">
        <v>1</v>
      </c>
      <c r="X3778" s="47">
        <v>1</v>
      </c>
      <c r="Y3778" s="47">
        <v>1</v>
      </c>
      <c r="Z3778" s="75">
        <v>44305.590416666673</v>
      </c>
      <c r="AA3778" s="6" t="s">
        <v>1221</v>
      </c>
      <c r="AB3778" s="47"/>
      <c r="AC3778" s="47" t="s">
        <v>15726</v>
      </c>
      <c r="AD3778" s="47" t="s">
        <v>15729</v>
      </c>
      <c r="AE3778" s="47"/>
      <c r="AF3778" s="6" t="s">
        <v>15730</v>
      </c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</row>
    <row r="3779" spans="1:43" s="1" customFormat="1" ht="31.5" x14ac:dyDescent="0.25">
      <c r="A3779" s="47">
        <v>3784</v>
      </c>
      <c r="B3779" s="47" t="s">
        <v>15731</v>
      </c>
      <c r="C3779" s="47"/>
      <c r="D3779" s="69" t="s">
        <v>15685</v>
      </c>
      <c r="E3779" s="47">
        <v>2019</v>
      </c>
      <c r="F3779" s="69" t="s">
        <v>14648</v>
      </c>
      <c r="G3779" s="69" t="s">
        <v>451</v>
      </c>
      <c r="H3779" s="69" t="s">
        <v>451</v>
      </c>
      <c r="I3779" s="70">
        <v>10.99277095468573</v>
      </c>
      <c r="J3779" s="47" t="s">
        <v>430</v>
      </c>
      <c r="K3779" s="47">
        <v>12</v>
      </c>
      <c r="L3779" s="71"/>
      <c r="M3779" s="47">
        <v>75</v>
      </c>
      <c r="N3779" s="48">
        <f t="shared" si="355"/>
        <v>200</v>
      </c>
      <c r="O3779" s="48">
        <f t="shared" si="350"/>
        <v>2198.5541909371459</v>
      </c>
      <c r="P3779" s="72">
        <f t="shared" si="351"/>
        <v>219.8554190937146</v>
      </c>
      <c r="Q3779" s="73">
        <f t="shared" si="352"/>
        <v>362.76144150462909</v>
      </c>
      <c r="R3779" s="48">
        <f t="shared" si="353"/>
        <v>2781.1710515354898</v>
      </c>
      <c r="S3779" s="74">
        <f t="shared" si="354"/>
        <v>70</v>
      </c>
      <c r="T3779" s="6"/>
      <c r="U3779" s="47" t="s">
        <v>432</v>
      </c>
      <c r="V3779" s="47">
        <v>1</v>
      </c>
      <c r="W3779" s="47">
        <v>1</v>
      </c>
      <c r="X3779" s="47">
        <v>1</v>
      </c>
      <c r="Y3779" s="47">
        <v>1</v>
      </c>
      <c r="Z3779" s="75">
        <v>44305.590636574067</v>
      </c>
      <c r="AA3779" s="6" t="s">
        <v>1221</v>
      </c>
      <c r="AB3779" s="47"/>
      <c r="AC3779" s="47" t="s">
        <v>15726</v>
      </c>
      <c r="AD3779" s="47" t="s">
        <v>15732</v>
      </c>
      <c r="AE3779" s="47"/>
      <c r="AF3779" s="6" t="s">
        <v>15733</v>
      </c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</row>
    <row r="3780" spans="1:43" s="1" customFormat="1" ht="31.5" x14ac:dyDescent="0.25">
      <c r="A3780" s="47">
        <v>3785</v>
      </c>
      <c r="B3780" s="47" t="s">
        <v>15734</v>
      </c>
      <c r="C3780" s="47"/>
      <c r="D3780" s="69" t="s">
        <v>15685</v>
      </c>
      <c r="E3780" s="47">
        <v>2019</v>
      </c>
      <c r="F3780" s="69" t="s">
        <v>14648</v>
      </c>
      <c r="G3780" s="69" t="s">
        <v>451</v>
      </c>
      <c r="H3780" s="69" t="s">
        <v>451</v>
      </c>
      <c r="I3780" s="70">
        <v>280.05728867952507</v>
      </c>
      <c r="J3780" s="47" t="s">
        <v>430</v>
      </c>
      <c r="K3780" s="47">
        <v>8</v>
      </c>
      <c r="L3780" s="71"/>
      <c r="M3780" s="47">
        <v>75</v>
      </c>
      <c r="N3780" s="48">
        <f t="shared" si="355"/>
        <v>160</v>
      </c>
      <c r="O3780" s="48">
        <f t="shared" si="350"/>
        <v>44809.166188724012</v>
      </c>
      <c r="P3780" s="72">
        <f t="shared" si="351"/>
        <v>4480.9166188724012</v>
      </c>
      <c r="Q3780" s="73">
        <f t="shared" si="352"/>
        <v>7393.5124211394614</v>
      </c>
      <c r="R3780" s="48">
        <f t="shared" si="353"/>
        <v>56683.595228735867</v>
      </c>
      <c r="S3780" s="74">
        <f t="shared" si="354"/>
        <v>70</v>
      </c>
      <c r="T3780" s="6"/>
      <c r="U3780" s="47" t="s">
        <v>432</v>
      </c>
      <c r="V3780" s="47">
        <v>1</v>
      </c>
      <c r="W3780" s="47">
        <v>1</v>
      </c>
      <c r="X3780" s="47">
        <v>1</v>
      </c>
      <c r="Y3780" s="47">
        <v>1</v>
      </c>
      <c r="Z3780" s="75">
        <v>44305.591296296298</v>
      </c>
      <c r="AA3780" s="6" t="s">
        <v>1221</v>
      </c>
      <c r="AB3780" s="47"/>
      <c r="AC3780" s="47" t="s">
        <v>15720</v>
      </c>
      <c r="AD3780" s="47" t="s">
        <v>15735</v>
      </c>
      <c r="AE3780" s="47"/>
      <c r="AF3780" s="6" t="s">
        <v>15736</v>
      </c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</row>
    <row r="3781" spans="1:43" s="1" customFormat="1" ht="31.5" x14ac:dyDescent="0.25">
      <c r="A3781" s="47">
        <v>3786</v>
      </c>
      <c r="B3781" s="47" t="s">
        <v>15737</v>
      </c>
      <c r="C3781" s="47"/>
      <c r="D3781" s="69" t="s">
        <v>15685</v>
      </c>
      <c r="E3781" s="47">
        <v>2019</v>
      </c>
      <c r="F3781" s="69" t="s">
        <v>14663</v>
      </c>
      <c r="G3781" s="69" t="s">
        <v>451</v>
      </c>
      <c r="H3781" s="69" t="s">
        <v>451</v>
      </c>
      <c r="I3781" s="70">
        <v>3.891479188588189</v>
      </c>
      <c r="J3781" s="47" t="s">
        <v>430</v>
      </c>
      <c r="K3781" s="47">
        <v>8</v>
      </c>
      <c r="L3781" s="71"/>
      <c r="M3781" s="47">
        <v>75</v>
      </c>
      <c r="N3781" s="48">
        <f t="shared" si="355"/>
        <v>160</v>
      </c>
      <c r="O3781" s="48">
        <f t="shared" si="350"/>
        <v>622.63667017411024</v>
      </c>
      <c r="P3781" s="72">
        <f t="shared" si="351"/>
        <v>62.263667017411024</v>
      </c>
      <c r="Q3781" s="73">
        <f t="shared" si="352"/>
        <v>102.73505057872818</v>
      </c>
      <c r="R3781" s="48">
        <f t="shared" si="353"/>
        <v>787.63538777024939</v>
      </c>
      <c r="S3781" s="74">
        <f t="shared" si="354"/>
        <v>70</v>
      </c>
      <c r="T3781" s="6"/>
      <c r="U3781" s="47" t="s">
        <v>432</v>
      </c>
      <c r="V3781" s="47">
        <v>1</v>
      </c>
      <c r="W3781" s="47">
        <v>1</v>
      </c>
      <c r="X3781" s="47">
        <v>1</v>
      </c>
      <c r="Y3781" s="47">
        <v>1</v>
      </c>
      <c r="Z3781" s="75">
        <v>44305.591331018521</v>
      </c>
      <c r="AA3781" s="6" t="s">
        <v>1221</v>
      </c>
      <c r="AB3781" s="47"/>
      <c r="AC3781" s="47" t="s">
        <v>15735</v>
      </c>
      <c r="AD3781" s="47" t="s">
        <v>15738</v>
      </c>
      <c r="AE3781" s="47"/>
      <c r="AF3781" s="6" t="s">
        <v>15739</v>
      </c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</row>
    <row r="3782" spans="1:43" s="1" customFormat="1" ht="31.5" x14ac:dyDescent="0.25">
      <c r="A3782" s="47">
        <v>3787</v>
      </c>
      <c r="B3782" s="47" t="s">
        <v>15740</v>
      </c>
      <c r="C3782" s="47" t="s">
        <v>1742</v>
      </c>
      <c r="D3782" s="69" t="s">
        <v>918</v>
      </c>
      <c r="E3782" s="47">
        <v>1977</v>
      </c>
      <c r="F3782" s="69" t="s">
        <v>905</v>
      </c>
      <c r="G3782" s="69" t="s">
        <v>3002</v>
      </c>
      <c r="H3782" s="69" t="s">
        <v>1046</v>
      </c>
      <c r="I3782" s="70">
        <v>25.73725894680144</v>
      </c>
      <c r="J3782" s="47" t="s">
        <v>799</v>
      </c>
      <c r="K3782" s="47">
        <v>12</v>
      </c>
      <c r="L3782" s="71"/>
      <c r="M3782" s="47">
        <v>75</v>
      </c>
      <c r="N3782" s="76"/>
      <c r="O3782" s="48">
        <f t="shared" ref="O3782:O3824" si="356">N3782*I3782</f>
        <v>0</v>
      </c>
      <c r="P3782" s="72">
        <f t="shared" ref="P3782:P3824" si="357">O3782*0.1</f>
        <v>0</v>
      </c>
      <c r="Q3782" s="73">
        <f t="shared" ref="Q3782:Q3824" si="358">SUM(O3782:P3782)*0.15</f>
        <v>0</v>
      </c>
      <c r="R3782" s="48">
        <f t="shared" ref="R3782:R3824" si="359">SUM(O3782:Q3782)</f>
        <v>0</v>
      </c>
      <c r="S3782" s="74">
        <f t="shared" si="354"/>
        <v>28</v>
      </c>
      <c r="T3782" s="6" t="s">
        <v>431</v>
      </c>
      <c r="U3782" s="47" t="s">
        <v>432</v>
      </c>
      <c r="V3782" s="47">
        <v>1</v>
      </c>
      <c r="W3782" s="47">
        <v>1</v>
      </c>
      <c r="X3782" s="47">
        <v>1</v>
      </c>
      <c r="Y3782" s="47">
        <v>1</v>
      </c>
      <c r="Z3782" s="75">
        <v>44518.362569444442</v>
      </c>
      <c r="AA3782" s="6" t="s">
        <v>1221</v>
      </c>
      <c r="AB3782" s="47" t="s">
        <v>431</v>
      </c>
      <c r="AC3782" s="47" t="s">
        <v>15741</v>
      </c>
      <c r="AD3782" s="47" t="s">
        <v>15742</v>
      </c>
      <c r="AE3782" s="47" t="s">
        <v>431</v>
      </c>
      <c r="AF3782" s="6" t="s">
        <v>15743</v>
      </c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</row>
    <row r="3783" spans="1:43" s="1" customFormat="1" ht="31.5" x14ac:dyDescent="0.25">
      <c r="A3783" s="47">
        <v>3788</v>
      </c>
      <c r="B3783" s="47" t="s">
        <v>15744</v>
      </c>
      <c r="C3783" s="47" t="s">
        <v>1742</v>
      </c>
      <c r="D3783" s="69" t="s">
        <v>918</v>
      </c>
      <c r="E3783" s="47">
        <v>1977</v>
      </c>
      <c r="F3783" s="69" t="s">
        <v>905</v>
      </c>
      <c r="G3783" s="69" t="s">
        <v>1485</v>
      </c>
      <c r="H3783" s="69" t="s">
        <v>3002</v>
      </c>
      <c r="I3783" s="70">
        <v>429.15681483384128</v>
      </c>
      <c r="J3783" s="47" t="s">
        <v>799</v>
      </c>
      <c r="K3783" s="47">
        <v>12</v>
      </c>
      <c r="L3783" s="71"/>
      <c r="M3783" s="47">
        <v>75</v>
      </c>
      <c r="N3783" s="48">
        <f t="shared" ref="N3783:N3835" si="360">IF(K3783=4,100,IF(K3783=6,140,IF(K3783=8,160,IF(K3783=10,180,IF(K3783=12,200,IF(K3783=14,225,IF(K3783=16,275,IF(K3783=18,350,0))))))))</f>
        <v>200</v>
      </c>
      <c r="O3783" s="48">
        <f t="shared" si="356"/>
        <v>85831.362966768254</v>
      </c>
      <c r="P3783" s="72">
        <f t="shared" si="357"/>
        <v>8583.1362966768265</v>
      </c>
      <c r="Q3783" s="73">
        <f t="shared" si="358"/>
        <v>14162.17488951676</v>
      </c>
      <c r="R3783" s="48">
        <f t="shared" si="359"/>
        <v>108576.67415296183</v>
      </c>
      <c r="S3783" s="74">
        <f t="shared" ref="S3783:S3824" si="361">M3783-ABS($I$2-E3783)</f>
        <v>28</v>
      </c>
      <c r="T3783" s="6" t="s">
        <v>431</v>
      </c>
      <c r="U3783" s="47" t="s">
        <v>432</v>
      </c>
      <c r="V3783" s="47">
        <v>1</v>
      </c>
      <c r="W3783" s="47">
        <v>1</v>
      </c>
      <c r="X3783" s="47">
        <v>1</v>
      </c>
      <c r="Y3783" s="47">
        <v>1</v>
      </c>
      <c r="Z3783" s="75">
        <v>44518.355763888889</v>
      </c>
      <c r="AA3783" s="6" t="s">
        <v>1221</v>
      </c>
      <c r="AB3783" s="47" t="s">
        <v>920</v>
      </c>
      <c r="AC3783" s="47" t="s">
        <v>15745</v>
      </c>
      <c r="AD3783" s="47" t="s">
        <v>15746</v>
      </c>
      <c r="AE3783" s="47" t="s">
        <v>15747</v>
      </c>
      <c r="AF3783" s="6" t="s">
        <v>15748</v>
      </c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</row>
    <row r="3784" spans="1:43" s="1" customFormat="1" ht="31.5" x14ac:dyDescent="0.25">
      <c r="A3784" s="47">
        <v>3789</v>
      </c>
      <c r="B3784" s="47" t="s">
        <v>15749</v>
      </c>
      <c r="C3784" s="47" t="s">
        <v>3000</v>
      </c>
      <c r="D3784" s="69" t="s">
        <v>918</v>
      </c>
      <c r="E3784" s="47">
        <v>1977</v>
      </c>
      <c r="F3784" s="69" t="s">
        <v>1046</v>
      </c>
      <c r="G3784" s="69" t="s">
        <v>905</v>
      </c>
      <c r="H3784" s="69" t="s">
        <v>5665</v>
      </c>
      <c r="I3784" s="70">
        <v>3.1288304298372811</v>
      </c>
      <c r="J3784" s="47" t="s">
        <v>799</v>
      </c>
      <c r="K3784" s="47">
        <v>12</v>
      </c>
      <c r="L3784" s="71"/>
      <c r="M3784" s="47">
        <v>75</v>
      </c>
      <c r="N3784" s="48">
        <f t="shared" si="360"/>
        <v>200</v>
      </c>
      <c r="O3784" s="48">
        <f t="shared" si="356"/>
        <v>625.76608596745621</v>
      </c>
      <c r="P3784" s="72">
        <f t="shared" si="357"/>
        <v>62.576608596745622</v>
      </c>
      <c r="Q3784" s="73">
        <f t="shared" si="358"/>
        <v>103.25140418463026</v>
      </c>
      <c r="R3784" s="48">
        <f t="shared" si="359"/>
        <v>791.59409874883204</v>
      </c>
      <c r="S3784" s="74">
        <f t="shared" si="361"/>
        <v>28</v>
      </c>
      <c r="T3784" s="6" t="s">
        <v>431</v>
      </c>
      <c r="U3784" s="47" t="s">
        <v>432</v>
      </c>
      <c r="V3784" s="47">
        <v>1</v>
      </c>
      <c r="W3784" s="47">
        <v>1</v>
      </c>
      <c r="X3784" s="47">
        <v>1</v>
      </c>
      <c r="Y3784" s="47">
        <v>1</v>
      </c>
      <c r="Z3784" s="75">
        <v>44518.384641203702</v>
      </c>
      <c r="AA3784" s="6" t="s">
        <v>1221</v>
      </c>
      <c r="AB3784" s="47" t="s">
        <v>920</v>
      </c>
      <c r="AC3784" s="47" t="s">
        <v>15750</v>
      </c>
      <c r="AD3784" s="47" t="s">
        <v>15751</v>
      </c>
      <c r="AE3784" s="47" t="s">
        <v>15752</v>
      </c>
      <c r="AF3784" s="6" t="s">
        <v>15753</v>
      </c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</row>
    <row r="3785" spans="1:43" s="1" customFormat="1" ht="31.5" x14ac:dyDescent="0.25">
      <c r="A3785" s="47">
        <v>3790</v>
      </c>
      <c r="B3785" s="47" t="s">
        <v>15754</v>
      </c>
      <c r="C3785" s="47" t="s">
        <v>3012</v>
      </c>
      <c r="D3785" s="69" t="s">
        <v>3001</v>
      </c>
      <c r="E3785" s="47">
        <v>1977</v>
      </c>
      <c r="F3785" s="69" t="s">
        <v>1046</v>
      </c>
      <c r="G3785" s="69" t="s">
        <v>3002</v>
      </c>
      <c r="H3785" s="69" t="s">
        <v>1942</v>
      </c>
      <c r="I3785" s="70">
        <v>235.16189009400179</v>
      </c>
      <c r="J3785" s="47" t="s">
        <v>799</v>
      </c>
      <c r="K3785" s="47">
        <v>12</v>
      </c>
      <c r="L3785" s="71"/>
      <c r="M3785" s="47">
        <v>75</v>
      </c>
      <c r="N3785" s="48">
        <f t="shared" si="360"/>
        <v>200</v>
      </c>
      <c r="O3785" s="48">
        <f t="shared" si="356"/>
        <v>47032.378018800358</v>
      </c>
      <c r="P3785" s="72">
        <f t="shared" si="357"/>
        <v>4703.2378018800364</v>
      </c>
      <c r="Q3785" s="73">
        <f t="shared" si="358"/>
        <v>7760.3423731020594</v>
      </c>
      <c r="R3785" s="48">
        <f t="shared" si="359"/>
        <v>59495.958193782455</v>
      </c>
      <c r="S3785" s="74">
        <f t="shared" si="361"/>
        <v>28</v>
      </c>
      <c r="T3785" s="6" t="s">
        <v>431</v>
      </c>
      <c r="U3785" s="47" t="s">
        <v>432</v>
      </c>
      <c r="V3785" s="47">
        <v>1</v>
      </c>
      <c r="W3785" s="47">
        <v>1</v>
      </c>
      <c r="X3785" s="47">
        <v>1</v>
      </c>
      <c r="Y3785" s="47">
        <v>1</v>
      </c>
      <c r="Z3785" s="75">
        <v>44518.385023148148</v>
      </c>
      <c r="AA3785" s="6" t="s">
        <v>1221</v>
      </c>
      <c r="AB3785" s="47" t="s">
        <v>920</v>
      </c>
      <c r="AC3785" s="47" t="s">
        <v>4773</v>
      </c>
      <c r="AD3785" s="47" t="s">
        <v>15755</v>
      </c>
      <c r="AE3785" s="47" t="s">
        <v>15756</v>
      </c>
      <c r="AF3785" s="6" t="s">
        <v>15757</v>
      </c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</row>
    <row r="3786" spans="1:43" s="1" customFormat="1" ht="31.5" x14ac:dyDescent="0.25">
      <c r="A3786" s="47">
        <v>3791</v>
      </c>
      <c r="B3786" s="47" t="s">
        <v>15758</v>
      </c>
      <c r="C3786" s="47" t="s">
        <v>3000</v>
      </c>
      <c r="D3786" s="69" t="s">
        <v>918</v>
      </c>
      <c r="E3786" s="47">
        <v>1977</v>
      </c>
      <c r="F3786" s="69" t="s">
        <v>1046</v>
      </c>
      <c r="G3786" s="69" t="s">
        <v>905</v>
      </c>
      <c r="H3786" s="69" t="s">
        <v>5665</v>
      </c>
      <c r="I3786" s="70">
        <v>281.23689036611302</v>
      </c>
      <c r="J3786" s="47" t="s">
        <v>799</v>
      </c>
      <c r="K3786" s="47">
        <v>12</v>
      </c>
      <c r="L3786" s="71"/>
      <c r="M3786" s="47">
        <v>75</v>
      </c>
      <c r="N3786" s="48">
        <f t="shared" si="360"/>
        <v>200</v>
      </c>
      <c r="O3786" s="48">
        <f t="shared" si="356"/>
        <v>56247.378073222601</v>
      </c>
      <c r="P3786" s="72">
        <f t="shared" si="357"/>
        <v>5624.7378073222608</v>
      </c>
      <c r="Q3786" s="73">
        <f t="shared" si="358"/>
        <v>9280.8173820817301</v>
      </c>
      <c r="R3786" s="48">
        <f t="shared" si="359"/>
        <v>71152.933262626597</v>
      </c>
      <c r="S3786" s="74">
        <f t="shared" si="361"/>
        <v>28</v>
      </c>
      <c r="T3786" s="6" t="s">
        <v>431</v>
      </c>
      <c r="U3786" s="47" t="s">
        <v>432</v>
      </c>
      <c r="V3786" s="47">
        <v>1</v>
      </c>
      <c r="W3786" s="47">
        <v>1</v>
      </c>
      <c r="X3786" s="47">
        <v>1</v>
      </c>
      <c r="Y3786" s="47">
        <v>1</v>
      </c>
      <c r="Z3786" s="75">
        <v>44518.384641203702</v>
      </c>
      <c r="AA3786" s="6" t="s">
        <v>1221</v>
      </c>
      <c r="AB3786" s="47" t="s">
        <v>920</v>
      </c>
      <c r="AC3786" s="47" t="s">
        <v>15751</v>
      </c>
      <c r="AD3786" s="47" t="s">
        <v>15759</v>
      </c>
      <c r="AE3786" s="47" t="s">
        <v>15760</v>
      </c>
      <c r="AF3786" s="6" t="s">
        <v>15761</v>
      </c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</row>
    <row r="3787" spans="1:43" s="1" customFormat="1" ht="15.75" x14ac:dyDescent="0.25">
      <c r="A3787" s="47">
        <v>3792</v>
      </c>
      <c r="B3787" s="47" t="s">
        <v>15762</v>
      </c>
      <c r="C3787" s="47" t="s">
        <v>5484</v>
      </c>
      <c r="D3787" s="69" t="s">
        <v>3942</v>
      </c>
      <c r="E3787" s="47">
        <v>1988</v>
      </c>
      <c r="F3787" s="69" t="s">
        <v>5485</v>
      </c>
      <c r="G3787" s="69" t="s">
        <v>3935</v>
      </c>
      <c r="H3787" s="69" t="s">
        <v>3907</v>
      </c>
      <c r="I3787" s="70">
        <v>381.17372481917312</v>
      </c>
      <c r="J3787" s="47" t="s">
        <v>430</v>
      </c>
      <c r="K3787" s="47">
        <v>8</v>
      </c>
      <c r="L3787" s="71"/>
      <c r="M3787" s="47">
        <v>75</v>
      </c>
      <c r="N3787" s="48">
        <f t="shared" si="360"/>
        <v>160</v>
      </c>
      <c r="O3787" s="48">
        <f t="shared" si="356"/>
        <v>60987.795971067695</v>
      </c>
      <c r="P3787" s="72">
        <f t="shared" si="357"/>
        <v>6098.7795971067699</v>
      </c>
      <c r="Q3787" s="73">
        <f t="shared" si="358"/>
        <v>10062.986335226169</v>
      </c>
      <c r="R3787" s="48">
        <f t="shared" si="359"/>
        <v>77149.561903400638</v>
      </c>
      <c r="S3787" s="74">
        <f t="shared" si="361"/>
        <v>39</v>
      </c>
      <c r="T3787" s="6" t="s">
        <v>431</v>
      </c>
      <c r="U3787" s="47" t="s">
        <v>432</v>
      </c>
      <c r="V3787" s="47">
        <v>1</v>
      </c>
      <c r="W3787" s="47">
        <v>1</v>
      </c>
      <c r="X3787" s="47">
        <v>1</v>
      </c>
      <c r="Y3787" s="47">
        <v>1</v>
      </c>
      <c r="Z3787" s="75">
        <v>44650.344189814823</v>
      </c>
      <c r="AA3787" s="6" t="s">
        <v>1221</v>
      </c>
      <c r="AB3787" s="47" t="s">
        <v>3943</v>
      </c>
      <c r="AC3787" s="47" t="s">
        <v>15763</v>
      </c>
      <c r="AD3787" s="47" t="s">
        <v>7042</v>
      </c>
      <c r="AE3787" s="47" t="s">
        <v>15764</v>
      </c>
      <c r="AF3787" s="6" t="s">
        <v>15765</v>
      </c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</row>
    <row r="3788" spans="1:43" s="1" customFormat="1" ht="15.75" x14ac:dyDescent="0.25">
      <c r="A3788" s="47">
        <v>3793</v>
      </c>
      <c r="B3788" s="47" t="s">
        <v>15766</v>
      </c>
      <c r="C3788" s="47" t="s">
        <v>1577</v>
      </c>
      <c r="D3788" s="69" t="s">
        <v>1743</v>
      </c>
      <c r="E3788" s="47">
        <v>1981</v>
      </c>
      <c r="F3788" s="69" t="s">
        <v>7055</v>
      </c>
      <c r="G3788" s="69" t="s">
        <v>3935</v>
      </c>
      <c r="H3788" s="69" t="s">
        <v>3907</v>
      </c>
      <c r="I3788" s="70">
        <v>1.0496057638539029</v>
      </c>
      <c r="J3788" s="47" t="s">
        <v>430</v>
      </c>
      <c r="K3788" s="47">
        <v>8</v>
      </c>
      <c r="L3788" s="71"/>
      <c r="M3788" s="47">
        <v>75</v>
      </c>
      <c r="N3788" s="48">
        <f t="shared" si="360"/>
        <v>160</v>
      </c>
      <c r="O3788" s="48">
        <f t="shared" si="356"/>
        <v>167.93692221662445</v>
      </c>
      <c r="P3788" s="72">
        <f t="shared" si="357"/>
        <v>16.793692221662447</v>
      </c>
      <c r="Q3788" s="73">
        <f t="shared" si="358"/>
        <v>27.709592165743032</v>
      </c>
      <c r="R3788" s="48">
        <f t="shared" si="359"/>
        <v>212.44020660402992</v>
      </c>
      <c r="S3788" s="74">
        <f t="shared" si="361"/>
        <v>32</v>
      </c>
      <c r="T3788" s="6" t="s">
        <v>431</v>
      </c>
      <c r="U3788" s="47" t="s">
        <v>432</v>
      </c>
      <c r="V3788" s="47">
        <v>1</v>
      </c>
      <c r="W3788" s="47">
        <v>1</v>
      </c>
      <c r="X3788" s="47">
        <v>1</v>
      </c>
      <c r="Y3788" s="47">
        <v>1</v>
      </c>
      <c r="Z3788" s="75">
        <v>44650.343495370369</v>
      </c>
      <c r="AA3788" s="6" t="s">
        <v>1221</v>
      </c>
      <c r="AB3788" s="47" t="s">
        <v>1745</v>
      </c>
      <c r="AC3788" s="47" t="s">
        <v>15767</v>
      </c>
      <c r="AD3788" s="47" t="s">
        <v>15768</v>
      </c>
      <c r="AE3788" s="47" t="s">
        <v>15769</v>
      </c>
      <c r="AF3788" s="6" t="s">
        <v>15770</v>
      </c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</row>
    <row r="3789" spans="1:43" s="1" customFormat="1" ht="15.75" x14ac:dyDescent="0.25">
      <c r="A3789" s="47">
        <v>3794</v>
      </c>
      <c r="B3789" s="47" t="s">
        <v>15771</v>
      </c>
      <c r="C3789" s="47" t="s">
        <v>5484</v>
      </c>
      <c r="D3789" s="69" t="s">
        <v>3942</v>
      </c>
      <c r="E3789" s="47">
        <v>1988</v>
      </c>
      <c r="F3789" s="69" t="s">
        <v>7059</v>
      </c>
      <c r="G3789" s="69" t="s">
        <v>3935</v>
      </c>
      <c r="H3789" s="69" t="s">
        <v>3907</v>
      </c>
      <c r="I3789" s="70">
        <v>1.0362702837451161</v>
      </c>
      <c r="J3789" s="47" t="s">
        <v>430</v>
      </c>
      <c r="K3789" s="47">
        <v>8</v>
      </c>
      <c r="L3789" s="71"/>
      <c r="M3789" s="47">
        <v>75</v>
      </c>
      <c r="N3789" s="48">
        <f t="shared" si="360"/>
        <v>160</v>
      </c>
      <c r="O3789" s="48">
        <f t="shared" si="356"/>
        <v>165.80324539921858</v>
      </c>
      <c r="P3789" s="72">
        <f t="shared" si="357"/>
        <v>16.580324539921858</v>
      </c>
      <c r="Q3789" s="73">
        <f t="shared" si="358"/>
        <v>27.357535490871065</v>
      </c>
      <c r="R3789" s="48">
        <f t="shared" si="359"/>
        <v>209.74110543001152</v>
      </c>
      <c r="S3789" s="74">
        <f t="shared" si="361"/>
        <v>39</v>
      </c>
      <c r="T3789" s="6" t="s">
        <v>431</v>
      </c>
      <c r="U3789" s="47" t="s">
        <v>432</v>
      </c>
      <c r="V3789" s="47">
        <v>1</v>
      </c>
      <c r="W3789" s="47">
        <v>1</v>
      </c>
      <c r="X3789" s="47">
        <v>1</v>
      </c>
      <c r="Y3789" s="47">
        <v>1</v>
      </c>
      <c r="Z3789" s="75">
        <v>44650.343622685177</v>
      </c>
      <c r="AA3789" s="6" t="s">
        <v>1221</v>
      </c>
      <c r="AB3789" s="47" t="s">
        <v>3943</v>
      </c>
      <c r="AC3789" s="47" t="s">
        <v>15768</v>
      </c>
      <c r="AD3789" s="47" t="s">
        <v>15772</v>
      </c>
      <c r="AE3789" s="47" t="s">
        <v>15773</v>
      </c>
      <c r="AF3789" s="6" t="s">
        <v>15774</v>
      </c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</row>
    <row r="3790" spans="1:43" s="1" customFormat="1" ht="15.75" x14ac:dyDescent="0.25">
      <c r="A3790" s="47">
        <v>3795</v>
      </c>
      <c r="B3790" s="47" t="s">
        <v>15775</v>
      </c>
      <c r="C3790" s="47" t="s">
        <v>1577</v>
      </c>
      <c r="D3790" s="69" t="s">
        <v>1743</v>
      </c>
      <c r="E3790" s="47">
        <v>1981</v>
      </c>
      <c r="F3790" s="69" t="s">
        <v>7059</v>
      </c>
      <c r="G3790" s="69" t="s">
        <v>3907</v>
      </c>
      <c r="H3790" s="69" t="s">
        <v>2723</v>
      </c>
      <c r="I3790" s="70">
        <v>335.34380548989043</v>
      </c>
      <c r="J3790" s="47" t="s">
        <v>430</v>
      </c>
      <c r="K3790" s="47">
        <v>8</v>
      </c>
      <c r="L3790" s="71"/>
      <c r="M3790" s="47">
        <v>75</v>
      </c>
      <c r="N3790" s="48">
        <f t="shared" si="360"/>
        <v>160</v>
      </c>
      <c r="O3790" s="48">
        <f t="shared" si="356"/>
        <v>53655.008878382469</v>
      </c>
      <c r="P3790" s="72">
        <f t="shared" si="357"/>
        <v>5365.5008878382469</v>
      </c>
      <c r="Q3790" s="73">
        <f t="shared" si="358"/>
        <v>8853.0764649331068</v>
      </c>
      <c r="R3790" s="48">
        <f t="shared" si="359"/>
        <v>67873.586231153822</v>
      </c>
      <c r="S3790" s="74">
        <f t="shared" si="361"/>
        <v>32</v>
      </c>
      <c r="T3790" s="6" t="s">
        <v>431</v>
      </c>
      <c r="U3790" s="47" t="s">
        <v>432</v>
      </c>
      <c r="V3790" s="47">
        <v>1</v>
      </c>
      <c r="W3790" s="47">
        <v>1</v>
      </c>
      <c r="X3790" s="47">
        <v>1</v>
      </c>
      <c r="Y3790" s="47">
        <v>1</v>
      </c>
      <c r="Z3790" s="75">
        <v>44650.339594907397</v>
      </c>
      <c r="AA3790" s="6" t="s">
        <v>1221</v>
      </c>
      <c r="AB3790" s="47" t="s">
        <v>1745</v>
      </c>
      <c r="AC3790" s="47" t="s">
        <v>15776</v>
      </c>
      <c r="AD3790" s="47" t="s">
        <v>15777</v>
      </c>
      <c r="AE3790" s="47" t="s">
        <v>15778</v>
      </c>
      <c r="AF3790" s="6" t="s">
        <v>15779</v>
      </c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</row>
    <row r="3791" spans="1:43" s="1" customFormat="1" ht="31.5" x14ac:dyDescent="0.25">
      <c r="A3791" s="47">
        <v>3796</v>
      </c>
      <c r="B3791" s="47" t="s">
        <v>15780</v>
      </c>
      <c r="C3791" s="47" t="s">
        <v>4354</v>
      </c>
      <c r="D3791" s="69" t="s">
        <v>1657</v>
      </c>
      <c r="E3791" s="47">
        <v>2004</v>
      </c>
      <c r="F3791" s="69" t="s">
        <v>812</v>
      </c>
      <c r="G3791" s="69" t="s">
        <v>10817</v>
      </c>
      <c r="H3791" s="69" t="s">
        <v>451</v>
      </c>
      <c r="I3791" s="70">
        <v>24.721726665667941</v>
      </c>
      <c r="J3791" s="47" t="s">
        <v>430</v>
      </c>
      <c r="K3791" s="47">
        <v>8</v>
      </c>
      <c r="L3791" s="71"/>
      <c r="M3791" s="47">
        <v>75</v>
      </c>
      <c r="N3791" s="48">
        <f t="shared" si="360"/>
        <v>160</v>
      </c>
      <c r="O3791" s="48">
        <f t="shared" si="356"/>
        <v>3955.4762665068706</v>
      </c>
      <c r="P3791" s="72">
        <f t="shared" si="357"/>
        <v>395.54762665068711</v>
      </c>
      <c r="Q3791" s="73">
        <f t="shared" si="358"/>
        <v>652.65358397363366</v>
      </c>
      <c r="R3791" s="48">
        <f t="shared" si="359"/>
        <v>5003.6774771311912</v>
      </c>
      <c r="S3791" s="74">
        <f t="shared" si="361"/>
        <v>55</v>
      </c>
      <c r="T3791" s="6" t="s">
        <v>431</v>
      </c>
      <c r="U3791" s="47" t="s">
        <v>432</v>
      </c>
      <c r="V3791" s="47">
        <v>1</v>
      </c>
      <c r="W3791" s="47">
        <v>1</v>
      </c>
      <c r="X3791" s="47">
        <v>1</v>
      </c>
      <c r="Y3791" s="47">
        <v>1</v>
      </c>
      <c r="Z3791" s="75">
        <v>44455.517592592587</v>
      </c>
      <c r="AA3791" s="6" t="s">
        <v>1221</v>
      </c>
      <c r="AB3791" s="47" t="s">
        <v>1658</v>
      </c>
      <c r="AC3791" s="47" t="s">
        <v>10822</v>
      </c>
      <c r="AD3791" s="47"/>
      <c r="AE3791" s="47" t="s">
        <v>15781</v>
      </c>
      <c r="AF3791" s="6" t="s">
        <v>15782</v>
      </c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</row>
    <row r="3792" spans="1:43" s="1" customFormat="1" ht="15.75" x14ac:dyDescent="0.25">
      <c r="A3792" s="47">
        <v>3797</v>
      </c>
      <c r="B3792" s="47" t="s">
        <v>15783</v>
      </c>
      <c r="C3792" s="47" t="s">
        <v>1618</v>
      </c>
      <c r="D3792" s="69" t="s">
        <v>1611</v>
      </c>
      <c r="E3792" s="47">
        <v>2004</v>
      </c>
      <c r="F3792" s="69" t="s">
        <v>428</v>
      </c>
      <c r="G3792" s="69" t="s">
        <v>427</v>
      </c>
      <c r="H3792" s="69" t="s">
        <v>3889</v>
      </c>
      <c r="I3792" s="70">
        <v>125.6367713710018</v>
      </c>
      <c r="J3792" s="47" t="s">
        <v>430</v>
      </c>
      <c r="K3792" s="47">
        <v>8</v>
      </c>
      <c r="L3792" s="71"/>
      <c r="M3792" s="47">
        <v>75</v>
      </c>
      <c r="N3792" s="48">
        <f t="shared" si="360"/>
        <v>160</v>
      </c>
      <c r="O3792" s="48">
        <f t="shared" si="356"/>
        <v>20101.883419360289</v>
      </c>
      <c r="P3792" s="72">
        <f t="shared" si="357"/>
        <v>2010.188341936029</v>
      </c>
      <c r="Q3792" s="73">
        <f t="shared" si="358"/>
        <v>3316.8107641944475</v>
      </c>
      <c r="R3792" s="48">
        <f t="shared" si="359"/>
        <v>25428.882525490764</v>
      </c>
      <c r="S3792" s="74">
        <f t="shared" si="361"/>
        <v>55</v>
      </c>
      <c r="T3792" s="6" t="s">
        <v>431</v>
      </c>
      <c r="U3792" s="47" t="s">
        <v>432</v>
      </c>
      <c r="V3792" s="47">
        <v>1</v>
      </c>
      <c r="W3792" s="47">
        <v>1</v>
      </c>
      <c r="X3792" s="47">
        <v>1</v>
      </c>
      <c r="Y3792" s="47">
        <v>1</v>
      </c>
      <c r="Z3792" s="75">
        <v>44497.656736111108</v>
      </c>
      <c r="AA3792" s="6" t="s">
        <v>1221</v>
      </c>
      <c r="AB3792" s="47" t="s">
        <v>1612</v>
      </c>
      <c r="AC3792" s="47"/>
      <c r="AD3792" s="47" t="s">
        <v>15784</v>
      </c>
      <c r="AE3792" s="47" t="s">
        <v>15785</v>
      </c>
      <c r="AF3792" s="6" t="s">
        <v>15786</v>
      </c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</row>
    <row r="3793" spans="1:43" s="1" customFormat="1" ht="15.75" x14ac:dyDescent="0.25">
      <c r="A3793" s="47">
        <v>3798</v>
      </c>
      <c r="B3793" s="47" t="s">
        <v>15787</v>
      </c>
      <c r="C3793" s="47" t="s">
        <v>1618</v>
      </c>
      <c r="D3793" s="69" t="s">
        <v>1611</v>
      </c>
      <c r="E3793" s="47">
        <v>2004</v>
      </c>
      <c r="F3793" s="69" t="s">
        <v>427</v>
      </c>
      <c r="G3793" s="69" t="s">
        <v>451</v>
      </c>
      <c r="H3793" s="69" t="s">
        <v>451</v>
      </c>
      <c r="I3793" s="70">
        <v>1.861976006923004</v>
      </c>
      <c r="J3793" s="47" t="s">
        <v>430</v>
      </c>
      <c r="K3793" s="47">
        <v>8</v>
      </c>
      <c r="L3793" s="71"/>
      <c r="M3793" s="47">
        <v>75</v>
      </c>
      <c r="N3793" s="48">
        <f t="shared" si="360"/>
        <v>160</v>
      </c>
      <c r="O3793" s="48">
        <f t="shared" si="356"/>
        <v>297.91616110768064</v>
      </c>
      <c r="P3793" s="72">
        <f t="shared" si="357"/>
        <v>29.791616110768064</v>
      </c>
      <c r="Q3793" s="73">
        <f t="shared" si="358"/>
        <v>49.156166582767305</v>
      </c>
      <c r="R3793" s="48">
        <f t="shared" si="359"/>
        <v>376.86394380121601</v>
      </c>
      <c r="S3793" s="74">
        <f t="shared" si="361"/>
        <v>55</v>
      </c>
      <c r="T3793" s="6" t="s">
        <v>431</v>
      </c>
      <c r="U3793" s="47" t="s">
        <v>432</v>
      </c>
      <c r="V3793" s="47">
        <v>1</v>
      </c>
      <c r="W3793" s="47">
        <v>1</v>
      </c>
      <c r="X3793" s="47">
        <v>1</v>
      </c>
      <c r="Y3793" s="47">
        <v>1</v>
      </c>
      <c r="Z3793" s="75">
        <v>44497.645312499997</v>
      </c>
      <c r="AA3793" s="6" t="s">
        <v>1221</v>
      </c>
      <c r="AB3793" s="47" t="s">
        <v>1612</v>
      </c>
      <c r="AC3793" s="47" t="s">
        <v>15788</v>
      </c>
      <c r="AD3793" s="47" t="s">
        <v>15789</v>
      </c>
      <c r="AE3793" s="47" t="s">
        <v>15790</v>
      </c>
      <c r="AF3793" s="6" t="s">
        <v>15791</v>
      </c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</row>
    <row r="3794" spans="1:43" s="1" customFormat="1" ht="15.75" x14ac:dyDescent="0.25">
      <c r="A3794" s="47">
        <v>3799</v>
      </c>
      <c r="B3794" s="47" t="s">
        <v>15792</v>
      </c>
      <c r="C3794" s="47" t="s">
        <v>1742</v>
      </c>
      <c r="D3794" s="69" t="s">
        <v>5323</v>
      </c>
      <c r="E3794" s="47">
        <v>1980</v>
      </c>
      <c r="F3794" s="69" t="s">
        <v>5358</v>
      </c>
      <c r="G3794" s="69" t="s">
        <v>905</v>
      </c>
      <c r="H3794" s="69" t="s">
        <v>451</v>
      </c>
      <c r="I3794" s="70">
        <v>31.70104873764198</v>
      </c>
      <c r="J3794" s="47" t="s">
        <v>430</v>
      </c>
      <c r="K3794" s="47">
        <v>10</v>
      </c>
      <c r="L3794" s="71"/>
      <c r="M3794" s="47">
        <v>75</v>
      </c>
      <c r="N3794" s="48">
        <f t="shared" si="360"/>
        <v>180</v>
      </c>
      <c r="O3794" s="48">
        <f t="shared" si="356"/>
        <v>5706.1887727755566</v>
      </c>
      <c r="P3794" s="72">
        <f t="shared" si="357"/>
        <v>570.61887727755573</v>
      </c>
      <c r="Q3794" s="73">
        <f t="shared" si="358"/>
        <v>941.52114750796682</v>
      </c>
      <c r="R3794" s="48">
        <f t="shared" si="359"/>
        <v>7218.3287975610792</v>
      </c>
      <c r="S3794" s="74">
        <f t="shared" si="361"/>
        <v>31</v>
      </c>
      <c r="T3794" s="6" t="s">
        <v>431</v>
      </c>
      <c r="U3794" s="47" t="s">
        <v>432</v>
      </c>
      <c r="V3794" s="47">
        <v>1</v>
      </c>
      <c r="W3794" s="47">
        <v>1</v>
      </c>
      <c r="X3794" s="47">
        <v>1</v>
      </c>
      <c r="Y3794" s="47">
        <v>1</v>
      </c>
      <c r="Z3794" s="75">
        <v>44518.362314814833</v>
      </c>
      <c r="AA3794" s="6" t="s">
        <v>1221</v>
      </c>
      <c r="AB3794" s="47" t="s">
        <v>5325</v>
      </c>
      <c r="AC3794" s="47" t="s">
        <v>15793</v>
      </c>
      <c r="AD3794" s="47" t="s">
        <v>15794</v>
      </c>
      <c r="AE3794" s="47" t="s">
        <v>15795</v>
      </c>
      <c r="AF3794" s="6" t="s">
        <v>15796</v>
      </c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</row>
    <row r="3795" spans="1:43" s="1" customFormat="1" ht="15.75" x14ac:dyDescent="0.25">
      <c r="A3795" s="47">
        <v>3800</v>
      </c>
      <c r="B3795" s="47" t="s">
        <v>15797</v>
      </c>
      <c r="C3795" s="47" t="s">
        <v>1742</v>
      </c>
      <c r="D3795" s="69" t="s">
        <v>5323</v>
      </c>
      <c r="E3795" s="47">
        <v>1980</v>
      </c>
      <c r="F3795" s="69" t="s">
        <v>5358</v>
      </c>
      <c r="G3795" s="69" t="s">
        <v>905</v>
      </c>
      <c r="H3795" s="69" t="s">
        <v>451</v>
      </c>
      <c r="I3795" s="70">
        <v>8.4084516237604543</v>
      </c>
      <c r="J3795" s="47" t="s">
        <v>430</v>
      </c>
      <c r="K3795" s="47">
        <v>10</v>
      </c>
      <c r="L3795" s="71"/>
      <c r="M3795" s="47">
        <v>75</v>
      </c>
      <c r="N3795" s="48">
        <f t="shared" si="360"/>
        <v>180</v>
      </c>
      <c r="O3795" s="48">
        <f t="shared" si="356"/>
        <v>1513.5212922768817</v>
      </c>
      <c r="P3795" s="72">
        <f t="shared" si="357"/>
        <v>151.35212922768818</v>
      </c>
      <c r="Q3795" s="73">
        <f t="shared" si="358"/>
        <v>249.73101322568547</v>
      </c>
      <c r="R3795" s="48">
        <f t="shared" si="359"/>
        <v>1914.6044347302554</v>
      </c>
      <c r="S3795" s="74">
        <f t="shared" si="361"/>
        <v>31</v>
      </c>
      <c r="T3795" s="6" t="s">
        <v>431</v>
      </c>
      <c r="U3795" s="47" t="s">
        <v>432</v>
      </c>
      <c r="V3795" s="47">
        <v>1</v>
      </c>
      <c r="W3795" s="47">
        <v>1</v>
      </c>
      <c r="X3795" s="47">
        <v>1</v>
      </c>
      <c r="Y3795" s="47">
        <v>1</v>
      </c>
      <c r="Z3795" s="75">
        <v>44518.362569444442</v>
      </c>
      <c r="AA3795" s="6" t="s">
        <v>1221</v>
      </c>
      <c r="AB3795" s="47" t="s">
        <v>5325</v>
      </c>
      <c r="AC3795" s="47" t="s">
        <v>15742</v>
      </c>
      <c r="AD3795" s="47" t="s">
        <v>15793</v>
      </c>
      <c r="AE3795" s="47" t="s">
        <v>15798</v>
      </c>
      <c r="AF3795" s="6" t="s">
        <v>15799</v>
      </c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</row>
    <row r="3796" spans="1:43" s="1" customFormat="1" ht="15.75" x14ac:dyDescent="0.25">
      <c r="A3796" s="47">
        <v>3801</v>
      </c>
      <c r="B3796" s="47" t="s">
        <v>15800</v>
      </c>
      <c r="C3796" s="47" t="s">
        <v>1719</v>
      </c>
      <c r="D3796" s="69" t="s">
        <v>1720</v>
      </c>
      <c r="E3796" s="47">
        <v>1999</v>
      </c>
      <c r="F3796" s="69" t="s">
        <v>622</v>
      </c>
      <c r="G3796" s="69" t="s">
        <v>1994</v>
      </c>
      <c r="H3796" s="69" t="s">
        <v>1995</v>
      </c>
      <c r="I3796" s="70">
        <v>279.0502355438818</v>
      </c>
      <c r="J3796" s="47" t="s">
        <v>430</v>
      </c>
      <c r="K3796" s="47">
        <v>8</v>
      </c>
      <c r="L3796" s="71"/>
      <c r="M3796" s="47">
        <v>75</v>
      </c>
      <c r="N3796" s="48">
        <f t="shared" si="360"/>
        <v>160</v>
      </c>
      <c r="O3796" s="48">
        <f t="shared" si="356"/>
        <v>44648.037687021089</v>
      </c>
      <c r="P3796" s="72">
        <f t="shared" si="357"/>
        <v>4464.8037687021088</v>
      </c>
      <c r="Q3796" s="73">
        <f t="shared" si="358"/>
        <v>7366.9262183584788</v>
      </c>
      <c r="R3796" s="48">
        <f t="shared" si="359"/>
        <v>56479.767674081675</v>
      </c>
      <c r="S3796" s="74">
        <f t="shared" si="361"/>
        <v>50</v>
      </c>
      <c r="T3796" s="6" t="s">
        <v>431</v>
      </c>
      <c r="U3796" s="47" t="s">
        <v>432</v>
      </c>
      <c r="V3796" s="47">
        <v>1</v>
      </c>
      <c r="W3796" s="47">
        <v>1</v>
      </c>
      <c r="X3796" s="47">
        <v>1</v>
      </c>
      <c r="Y3796" s="47">
        <v>1</v>
      </c>
      <c r="Z3796" s="75">
        <v>44454.533194444462</v>
      </c>
      <c r="AA3796" s="6" t="s">
        <v>1221</v>
      </c>
      <c r="AB3796" s="47" t="s">
        <v>1722</v>
      </c>
      <c r="AC3796" s="47" t="s">
        <v>15801</v>
      </c>
      <c r="AD3796" s="47" t="s">
        <v>15802</v>
      </c>
      <c r="AE3796" s="47" t="s">
        <v>15803</v>
      </c>
      <c r="AF3796" s="6" t="s">
        <v>15804</v>
      </c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</row>
    <row r="3797" spans="1:43" s="1" customFormat="1" ht="15.75" x14ac:dyDescent="0.25">
      <c r="A3797" s="47">
        <v>3802</v>
      </c>
      <c r="B3797" s="47" t="s">
        <v>15805</v>
      </c>
      <c r="C3797" s="47" t="s">
        <v>1577</v>
      </c>
      <c r="D3797" s="69" t="s">
        <v>1743</v>
      </c>
      <c r="E3797" s="47">
        <v>1981</v>
      </c>
      <c r="F3797" s="69" t="s">
        <v>5485</v>
      </c>
      <c r="G3797" s="69" t="s">
        <v>3935</v>
      </c>
      <c r="H3797" s="69" t="s">
        <v>3907</v>
      </c>
      <c r="I3797" s="70">
        <v>318.77722832454549</v>
      </c>
      <c r="J3797" s="47" t="s">
        <v>430</v>
      </c>
      <c r="K3797" s="47">
        <v>8</v>
      </c>
      <c r="L3797" s="71"/>
      <c r="M3797" s="47">
        <v>75</v>
      </c>
      <c r="N3797" s="48">
        <f t="shared" si="360"/>
        <v>160</v>
      </c>
      <c r="O3797" s="48">
        <f t="shared" si="356"/>
        <v>51004.356531927275</v>
      </c>
      <c r="P3797" s="72">
        <f t="shared" si="357"/>
        <v>5100.4356531927278</v>
      </c>
      <c r="Q3797" s="73">
        <f t="shared" si="358"/>
        <v>8415.7188277679998</v>
      </c>
      <c r="R3797" s="48">
        <f t="shared" si="359"/>
        <v>64520.511012888004</v>
      </c>
      <c r="S3797" s="74">
        <f t="shared" si="361"/>
        <v>32</v>
      </c>
      <c r="T3797" s="6" t="s">
        <v>431</v>
      </c>
      <c r="U3797" s="47" t="s">
        <v>432</v>
      </c>
      <c r="V3797" s="47">
        <v>1</v>
      </c>
      <c r="W3797" s="47">
        <v>1</v>
      </c>
      <c r="X3797" s="47">
        <v>1</v>
      </c>
      <c r="Y3797" s="47">
        <v>1</v>
      </c>
      <c r="Z3797" s="75">
        <v>44650.342442129629</v>
      </c>
      <c r="AA3797" s="6" t="s">
        <v>1221</v>
      </c>
      <c r="AB3797" s="47" t="s">
        <v>1745</v>
      </c>
      <c r="AC3797" s="47" t="s">
        <v>15806</v>
      </c>
      <c r="AD3797" s="47" t="s">
        <v>15767</v>
      </c>
      <c r="AE3797" s="47" t="s">
        <v>15807</v>
      </c>
      <c r="AF3797" s="6" t="s">
        <v>15808</v>
      </c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</row>
    <row r="3798" spans="1:43" s="1" customFormat="1" ht="15.75" x14ac:dyDescent="0.25">
      <c r="A3798" s="47">
        <v>3803</v>
      </c>
      <c r="B3798" s="47" t="s">
        <v>15809</v>
      </c>
      <c r="C3798" s="47" t="s">
        <v>1618</v>
      </c>
      <c r="D3798" s="69" t="s">
        <v>1611</v>
      </c>
      <c r="E3798" s="47">
        <v>2004</v>
      </c>
      <c r="F3798" s="69" t="s">
        <v>427</v>
      </c>
      <c r="G3798" s="69" t="s">
        <v>904</v>
      </c>
      <c r="H3798" s="69" t="s">
        <v>1629</v>
      </c>
      <c r="I3798" s="70">
        <v>368.98404874138078</v>
      </c>
      <c r="J3798" s="47" t="s">
        <v>430</v>
      </c>
      <c r="K3798" s="47">
        <v>8</v>
      </c>
      <c r="L3798" s="71"/>
      <c r="M3798" s="47">
        <v>75</v>
      </c>
      <c r="N3798" s="48">
        <f t="shared" si="360"/>
        <v>160</v>
      </c>
      <c r="O3798" s="48">
        <f t="shared" si="356"/>
        <v>59037.447798620924</v>
      </c>
      <c r="P3798" s="72">
        <f t="shared" si="357"/>
        <v>5903.7447798620924</v>
      </c>
      <c r="Q3798" s="73">
        <f t="shared" si="358"/>
        <v>9741.1788867724517</v>
      </c>
      <c r="R3798" s="48">
        <f t="shared" si="359"/>
        <v>74682.371465255463</v>
      </c>
      <c r="S3798" s="74">
        <f t="shared" si="361"/>
        <v>55</v>
      </c>
      <c r="T3798" s="6" t="s">
        <v>431</v>
      </c>
      <c r="U3798" s="47" t="s">
        <v>432</v>
      </c>
      <c r="V3798" s="47">
        <v>1</v>
      </c>
      <c r="W3798" s="47">
        <v>1</v>
      </c>
      <c r="X3798" s="47">
        <v>1</v>
      </c>
      <c r="Y3798" s="47">
        <v>1</v>
      </c>
      <c r="Z3798" s="75">
        <v>44497.367719907408</v>
      </c>
      <c r="AA3798" s="6" t="s">
        <v>1221</v>
      </c>
      <c r="AB3798" s="47" t="s">
        <v>1612</v>
      </c>
      <c r="AC3798" s="47" t="s">
        <v>15810</v>
      </c>
      <c r="AD3798" s="47" t="s">
        <v>15811</v>
      </c>
      <c r="AE3798" s="47" t="s">
        <v>15812</v>
      </c>
      <c r="AF3798" s="6" t="s">
        <v>15813</v>
      </c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</row>
    <row r="3799" spans="1:43" s="1" customFormat="1" ht="15.75" x14ac:dyDescent="0.25">
      <c r="A3799" s="47">
        <v>3804</v>
      </c>
      <c r="B3799" s="47" t="s">
        <v>15814</v>
      </c>
      <c r="C3799" s="47" t="s">
        <v>5484</v>
      </c>
      <c r="D3799" s="69" t="s">
        <v>3942</v>
      </c>
      <c r="E3799" s="47">
        <v>1988</v>
      </c>
      <c r="F3799" s="69" t="s">
        <v>5485</v>
      </c>
      <c r="G3799" s="69" t="s">
        <v>3935</v>
      </c>
      <c r="H3799" s="69" t="s">
        <v>3907</v>
      </c>
      <c r="I3799" s="70">
        <v>404.24222457443318</v>
      </c>
      <c r="J3799" s="47" t="s">
        <v>430</v>
      </c>
      <c r="K3799" s="47">
        <v>8</v>
      </c>
      <c r="L3799" s="71"/>
      <c r="M3799" s="47">
        <v>75</v>
      </c>
      <c r="N3799" s="48">
        <f t="shared" si="360"/>
        <v>160</v>
      </c>
      <c r="O3799" s="48">
        <f t="shared" si="356"/>
        <v>64678.755931909312</v>
      </c>
      <c r="P3799" s="72">
        <f t="shared" si="357"/>
        <v>6467.8755931909318</v>
      </c>
      <c r="Q3799" s="73">
        <f t="shared" si="358"/>
        <v>10671.994728765036</v>
      </c>
      <c r="R3799" s="48">
        <f t="shared" si="359"/>
        <v>81818.626253865281</v>
      </c>
      <c r="S3799" s="74">
        <f t="shared" si="361"/>
        <v>39</v>
      </c>
      <c r="T3799" s="6" t="s">
        <v>431</v>
      </c>
      <c r="U3799" s="47" t="s">
        <v>432</v>
      </c>
      <c r="V3799" s="47">
        <v>1</v>
      </c>
      <c r="W3799" s="47">
        <v>1</v>
      </c>
      <c r="X3799" s="47">
        <v>1</v>
      </c>
      <c r="Y3799" s="47">
        <v>1</v>
      </c>
      <c r="Z3799" s="75">
        <v>44650.344189814823</v>
      </c>
      <c r="AA3799" s="6" t="s">
        <v>1221</v>
      </c>
      <c r="AB3799" s="47" t="s">
        <v>3943</v>
      </c>
      <c r="AC3799" s="47" t="s">
        <v>15763</v>
      </c>
      <c r="AD3799" s="47" t="s">
        <v>15772</v>
      </c>
      <c r="AE3799" s="47" t="s">
        <v>15815</v>
      </c>
      <c r="AF3799" s="6" t="s">
        <v>15816</v>
      </c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</row>
    <row r="3800" spans="1:43" s="1" customFormat="1" ht="31.5" x14ac:dyDescent="0.25">
      <c r="A3800" s="47">
        <v>3805</v>
      </c>
      <c r="B3800" s="47" t="s">
        <v>15817</v>
      </c>
      <c r="C3800" s="47" t="s">
        <v>1742</v>
      </c>
      <c r="D3800" s="69" t="s">
        <v>918</v>
      </c>
      <c r="E3800" s="47">
        <v>1977</v>
      </c>
      <c r="F3800" s="69" t="s">
        <v>905</v>
      </c>
      <c r="G3800" s="69" t="s">
        <v>3002</v>
      </c>
      <c r="H3800" s="69" t="s">
        <v>1046</v>
      </c>
      <c r="I3800" s="70">
        <v>380.91236231664391</v>
      </c>
      <c r="J3800" s="47" t="s">
        <v>799</v>
      </c>
      <c r="K3800" s="47">
        <v>12</v>
      </c>
      <c r="L3800" s="71"/>
      <c r="M3800" s="47">
        <v>75</v>
      </c>
      <c r="N3800" s="48">
        <f t="shared" si="360"/>
        <v>200</v>
      </c>
      <c r="O3800" s="48">
        <f t="shared" si="356"/>
        <v>76182.472463328784</v>
      </c>
      <c r="P3800" s="72">
        <f t="shared" si="357"/>
        <v>7618.2472463328786</v>
      </c>
      <c r="Q3800" s="73">
        <f t="shared" si="358"/>
        <v>12570.107956449248</v>
      </c>
      <c r="R3800" s="48">
        <f t="shared" si="359"/>
        <v>96370.827666110912</v>
      </c>
      <c r="S3800" s="74">
        <f t="shared" si="361"/>
        <v>28</v>
      </c>
      <c r="T3800" s="6" t="s">
        <v>431</v>
      </c>
      <c r="U3800" s="47" t="s">
        <v>432</v>
      </c>
      <c r="V3800" s="47">
        <v>1</v>
      </c>
      <c r="W3800" s="47">
        <v>1</v>
      </c>
      <c r="X3800" s="47">
        <v>1</v>
      </c>
      <c r="Y3800" s="47">
        <v>1</v>
      </c>
      <c r="Z3800" s="75">
        <v>44518.362569444442</v>
      </c>
      <c r="AA3800" s="6" t="s">
        <v>1221</v>
      </c>
      <c r="AB3800" s="47" t="s">
        <v>920</v>
      </c>
      <c r="AC3800" s="47" t="s">
        <v>15742</v>
      </c>
      <c r="AD3800" s="47" t="s">
        <v>15818</v>
      </c>
      <c r="AE3800" s="47" t="s">
        <v>15819</v>
      </c>
      <c r="AF3800" s="6" t="s">
        <v>15820</v>
      </c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</row>
    <row r="3801" spans="1:43" s="1" customFormat="1" ht="15.75" x14ac:dyDescent="0.25">
      <c r="A3801" s="47">
        <v>3806</v>
      </c>
      <c r="B3801" s="47" t="s">
        <v>15821</v>
      </c>
      <c r="C3801" s="47" t="s">
        <v>14874</v>
      </c>
      <c r="D3801" s="69" t="s">
        <v>14710</v>
      </c>
      <c r="E3801" s="47">
        <v>2015</v>
      </c>
      <c r="F3801" s="69" t="s">
        <v>14756</v>
      </c>
      <c r="G3801" s="69" t="s">
        <v>562</v>
      </c>
      <c r="H3801" s="69" t="s">
        <v>442</v>
      </c>
      <c r="I3801" s="70">
        <v>139.8068068344601</v>
      </c>
      <c r="J3801" s="47" t="s">
        <v>430</v>
      </c>
      <c r="K3801" s="47">
        <v>8</v>
      </c>
      <c r="L3801" s="71"/>
      <c r="M3801" s="47">
        <v>75</v>
      </c>
      <c r="N3801" s="48">
        <f t="shared" si="360"/>
        <v>160</v>
      </c>
      <c r="O3801" s="48">
        <f t="shared" si="356"/>
        <v>22369.089093513616</v>
      </c>
      <c r="P3801" s="72">
        <f t="shared" si="357"/>
        <v>2236.9089093513617</v>
      </c>
      <c r="Q3801" s="73">
        <f t="shared" si="358"/>
        <v>3690.8997004297462</v>
      </c>
      <c r="R3801" s="48">
        <f t="shared" si="359"/>
        <v>28296.897703294722</v>
      </c>
      <c r="S3801" s="74">
        <f t="shared" si="361"/>
        <v>66</v>
      </c>
      <c r="T3801" s="6"/>
      <c r="U3801" s="47" t="s">
        <v>432</v>
      </c>
      <c r="V3801" s="47">
        <v>1</v>
      </c>
      <c r="W3801" s="47">
        <v>1</v>
      </c>
      <c r="X3801" s="47">
        <v>1</v>
      </c>
      <c r="Y3801" s="47">
        <v>1</v>
      </c>
      <c r="Z3801" s="75">
        <v>44567.437893518523</v>
      </c>
      <c r="AA3801" s="6" t="s">
        <v>1221</v>
      </c>
      <c r="AB3801" s="47"/>
      <c r="AC3801" s="47" t="s">
        <v>15822</v>
      </c>
      <c r="AD3801" s="47" t="s">
        <v>14767</v>
      </c>
      <c r="AE3801" s="47"/>
      <c r="AF3801" s="6" t="s">
        <v>15823</v>
      </c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</row>
    <row r="3802" spans="1:43" s="1" customFormat="1" ht="15.75" x14ac:dyDescent="0.25">
      <c r="A3802" s="47">
        <v>3807</v>
      </c>
      <c r="B3802" s="47" t="s">
        <v>15824</v>
      </c>
      <c r="C3802" s="47" t="s">
        <v>14874</v>
      </c>
      <c r="D3802" s="69" t="s">
        <v>14710</v>
      </c>
      <c r="E3802" s="47">
        <v>2015</v>
      </c>
      <c r="F3802" s="69" t="s">
        <v>14756</v>
      </c>
      <c r="G3802" s="69" t="s">
        <v>562</v>
      </c>
      <c r="H3802" s="69" t="s">
        <v>442</v>
      </c>
      <c r="I3802" s="70">
        <v>751.85732393267779</v>
      </c>
      <c r="J3802" s="47" t="s">
        <v>430</v>
      </c>
      <c r="K3802" s="47">
        <v>8</v>
      </c>
      <c r="L3802" s="71"/>
      <c r="M3802" s="47">
        <v>75</v>
      </c>
      <c r="N3802" s="48">
        <f t="shared" si="360"/>
        <v>160</v>
      </c>
      <c r="O3802" s="48">
        <f t="shared" si="356"/>
        <v>120297.17182922845</v>
      </c>
      <c r="P3802" s="72">
        <f t="shared" si="357"/>
        <v>12029.717182922846</v>
      </c>
      <c r="Q3802" s="73">
        <f t="shared" si="358"/>
        <v>19849.033351822691</v>
      </c>
      <c r="R3802" s="48">
        <f t="shared" si="359"/>
        <v>152175.92236397398</v>
      </c>
      <c r="S3802" s="74">
        <f t="shared" si="361"/>
        <v>66</v>
      </c>
      <c r="T3802" s="6"/>
      <c r="U3802" s="47" t="s">
        <v>432</v>
      </c>
      <c r="V3802" s="47">
        <v>1</v>
      </c>
      <c r="W3802" s="47">
        <v>1</v>
      </c>
      <c r="X3802" s="47">
        <v>1</v>
      </c>
      <c r="Y3802" s="47">
        <v>1</v>
      </c>
      <c r="Z3802" s="75">
        <v>44567.437893518523</v>
      </c>
      <c r="AA3802" s="6" t="s">
        <v>1221</v>
      </c>
      <c r="AB3802" s="47"/>
      <c r="AC3802" s="47"/>
      <c r="AD3802" s="47" t="s">
        <v>14757</v>
      </c>
      <c r="AE3802" s="47"/>
      <c r="AF3802" s="6" t="s">
        <v>15825</v>
      </c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</row>
    <row r="3803" spans="1:43" s="1" customFormat="1" ht="15.75" x14ac:dyDescent="0.25">
      <c r="A3803" s="47">
        <v>3808</v>
      </c>
      <c r="B3803" s="47" t="s">
        <v>15826</v>
      </c>
      <c r="C3803" s="47" t="s">
        <v>1481</v>
      </c>
      <c r="D3803" s="69" t="s">
        <v>14901</v>
      </c>
      <c r="E3803" s="47">
        <v>2015</v>
      </c>
      <c r="F3803" s="69" t="s">
        <v>1485</v>
      </c>
      <c r="G3803" s="69" t="s">
        <v>10848</v>
      </c>
      <c r="H3803" s="69" t="s">
        <v>1483</v>
      </c>
      <c r="I3803" s="70">
        <v>567.31492749917493</v>
      </c>
      <c r="J3803" s="47" t="s">
        <v>430</v>
      </c>
      <c r="K3803" s="47">
        <v>10</v>
      </c>
      <c r="L3803" s="71"/>
      <c r="M3803" s="47">
        <v>75</v>
      </c>
      <c r="N3803" s="48">
        <f t="shared" si="360"/>
        <v>180</v>
      </c>
      <c r="O3803" s="48">
        <f t="shared" si="356"/>
        <v>102116.68694985149</v>
      </c>
      <c r="P3803" s="72">
        <f t="shared" si="357"/>
        <v>10211.66869498515</v>
      </c>
      <c r="Q3803" s="73">
        <f t="shared" si="358"/>
        <v>16849.253346725494</v>
      </c>
      <c r="R3803" s="48">
        <f t="shared" si="359"/>
        <v>129177.60899156214</v>
      </c>
      <c r="S3803" s="74">
        <f t="shared" si="361"/>
        <v>66</v>
      </c>
      <c r="T3803" s="6"/>
      <c r="U3803" s="47" t="s">
        <v>432</v>
      </c>
      <c r="V3803" s="47">
        <v>1</v>
      </c>
      <c r="W3803" s="47">
        <v>1</v>
      </c>
      <c r="X3803" s="47">
        <v>1</v>
      </c>
      <c r="Y3803" s="47">
        <v>1</v>
      </c>
      <c r="Z3803" s="75">
        <v>44662.572476851848</v>
      </c>
      <c r="AA3803" s="6" t="s">
        <v>1221</v>
      </c>
      <c r="AB3803" s="47"/>
      <c r="AC3803" s="47" t="s">
        <v>14903</v>
      </c>
      <c r="AD3803" s="47" t="s">
        <v>14906</v>
      </c>
      <c r="AE3803" s="47"/>
      <c r="AF3803" s="6" t="s">
        <v>15827</v>
      </c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</row>
    <row r="3804" spans="1:43" s="1" customFormat="1" ht="31.5" x14ac:dyDescent="0.25">
      <c r="A3804" s="47">
        <v>3809</v>
      </c>
      <c r="B3804" s="47" t="s">
        <v>15828</v>
      </c>
      <c r="C3804" s="47"/>
      <c r="D3804" s="69" t="s">
        <v>15829</v>
      </c>
      <c r="E3804" s="47">
        <v>2016</v>
      </c>
      <c r="F3804" s="69" t="s">
        <v>15830</v>
      </c>
      <c r="G3804" s="69" t="s">
        <v>451</v>
      </c>
      <c r="H3804" s="69" t="s">
        <v>451</v>
      </c>
      <c r="I3804" s="70">
        <v>3.1924317774859792</v>
      </c>
      <c r="J3804" s="47" t="s">
        <v>430</v>
      </c>
      <c r="K3804" s="47">
        <v>8</v>
      </c>
      <c r="L3804" s="71"/>
      <c r="M3804" s="47">
        <v>75</v>
      </c>
      <c r="N3804" s="48">
        <f t="shared" si="360"/>
        <v>160</v>
      </c>
      <c r="O3804" s="48">
        <f t="shared" si="356"/>
        <v>510.78908439775665</v>
      </c>
      <c r="P3804" s="72">
        <f t="shared" si="357"/>
        <v>51.078908439775667</v>
      </c>
      <c r="Q3804" s="73">
        <f t="shared" si="358"/>
        <v>84.280198925629847</v>
      </c>
      <c r="R3804" s="48">
        <f t="shared" si="359"/>
        <v>646.14819176316223</v>
      </c>
      <c r="S3804" s="74">
        <f t="shared" si="361"/>
        <v>67</v>
      </c>
      <c r="T3804" s="6"/>
      <c r="U3804" s="47" t="s">
        <v>432</v>
      </c>
      <c r="V3804" s="47">
        <v>1</v>
      </c>
      <c r="W3804" s="47">
        <v>1</v>
      </c>
      <c r="X3804" s="47">
        <v>1</v>
      </c>
      <c r="Y3804" s="47">
        <v>1</v>
      </c>
      <c r="Z3804" s="75">
        <v>44454.464606481481</v>
      </c>
      <c r="AA3804" s="6" t="s">
        <v>1221</v>
      </c>
      <c r="AB3804" s="47"/>
      <c r="AC3804" s="47" t="s">
        <v>15831</v>
      </c>
      <c r="AD3804" s="47" t="s">
        <v>15832</v>
      </c>
      <c r="AE3804" s="47"/>
      <c r="AF3804" s="6" t="s">
        <v>15833</v>
      </c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</row>
    <row r="3805" spans="1:43" s="1" customFormat="1" ht="15.75" x14ac:dyDescent="0.25">
      <c r="A3805" s="47">
        <v>3810</v>
      </c>
      <c r="B3805" s="47" t="s">
        <v>15834</v>
      </c>
      <c r="C3805" s="47"/>
      <c r="D3805" s="69" t="s">
        <v>15829</v>
      </c>
      <c r="E3805" s="47">
        <v>2016</v>
      </c>
      <c r="F3805" s="69" t="s">
        <v>622</v>
      </c>
      <c r="G3805" s="69" t="s">
        <v>1994</v>
      </c>
      <c r="H3805" s="69" t="s">
        <v>1995</v>
      </c>
      <c r="I3805" s="70">
        <v>54.728653868822583</v>
      </c>
      <c r="J3805" s="47" t="s">
        <v>430</v>
      </c>
      <c r="K3805" s="47">
        <v>8</v>
      </c>
      <c r="L3805" s="71"/>
      <c r="M3805" s="47">
        <v>75</v>
      </c>
      <c r="N3805" s="48">
        <f t="shared" si="360"/>
        <v>160</v>
      </c>
      <c r="O3805" s="48">
        <f t="shared" si="356"/>
        <v>8756.5846190116135</v>
      </c>
      <c r="P3805" s="72">
        <f t="shared" si="357"/>
        <v>875.65846190116144</v>
      </c>
      <c r="Q3805" s="73">
        <f t="shared" si="358"/>
        <v>1444.8364621369162</v>
      </c>
      <c r="R3805" s="48">
        <f t="shared" si="359"/>
        <v>11077.079543049691</v>
      </c>
      <c r="S3805" s="74">
        <f t="shared" si="361"/>
        <v>67</v>
      </c>
      <c r="T3805" s="6"/>
      <c r="U3805" s="47" t="s">
        <v>432</v>
      </c>
      <c r="V3805" s="47">
        <v>1</v>
      </c>
      <c r="W3805" s="47">
        <v>1</v>
      </c>
      <c r="X3805" s="47">
        <v>1</v>
      </c>
      <c r="Y3805" s="47">
        <v>1</v>
      </c>
      <c r="Z3805" s="75">
        <v>44454.533229166656</v>
      </c>
      <c r="AA3805" s="6" t="s">
        <v>1221</v>
      </c>
      <c r="AB3805" s="47"/>
      <c r="AC3805" s="47"/>
      <c r="AD3805" s="47" t="s">
        <v>15835</v>
      </c>
      <c r="AE3805" s="47"/>
      <c r="AF3805" s="6" t="s">
        <v>15836</v>
      </c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</row>
    <row r="3806" spans="1:43" s="1" customFormat="1" ht="31.5" x14ac:dyDescent="0.25">
      <c r="A3806" s="47">
        <v>3811</v>
      </c>
      <c r="B3806" s="47" t="s">
        <v>15837</v>
      </c>
      <c r="C3806" s="47"/>
      <c r="D3806" s="69" t="s">
        <v>15829</v>
      </c>
      <c r="E3806" s="47">
        <v>2016</v>
      </c>
      <c r="F3806" s="69" t="s">
        <v>15830</v>
      </c>
      <c r="G3806" s="69" t="s">
        <v>451</v>
      </c>
      <c r="H3806" s="69" t="s">
        <v>451</v>
      </c>
      <c r="I3806" s="70">
        <v>172.14015757969</v>
      </c>
      <c r="J3806" s="47" t="s">
        <v>430</v>
      </c>
      <c r="K3806" s="47">
        <v>8</v>
      </c>
      <c r="L3806" s="71"/>
      <c r="M3806" s="47">
        <v>75</v>
      </c>
      <c r="N3806" s="48">
        <f t="shared" si="360"/>
        <v>160</v>
      </c>
      <c r="O3806" s="48">
        <f t="shared" si="356"/>
        <v>27542.425212750401</v>
      </c>
      <c r="P3806" s="72">
        <f t="shared" si="357"/>
        <v>2754.2425212750404</v>
      </c>
      <c r="Q3806" s="73">
        <f t="shared" si="358"/>
        <v>4544.5001601038157</v>
      </c>
      <c r="R3806" s="48">
        <f t="shared" si="359"/>
        <v>34841.167894129256</v>
      </c>
      <c r="S3806" s="74">
        <f t="shared" si="361"/>
        <v>67</v>
      </c>
      <c r="T3806" s="6"/>
      <c r="U3806" s="47" t="s">
        <v>432</v>
      </c>
      <c r="V3806" s="47">
        <v>1</v>
      </c>
      <c r="W3806" s="47">
        <v>1</v>
      </c>
      <c r="X3806" s="47">
        <v>1</v>
      </c>
      <c r="Y3806" s="47">
        <v>1</v>
      </c>
      <c r="Z3806" s="75">
        <v>44454.467175925944</v>
      </c>
      <c r="AA3806" s="6" t="s">
        <v>1221</v>
      </c>
      <c r="AB3806" s="47"/>
      <c r="AC3806" s="47" t="s">
        <v>15835</v>
      </c>
      <c r="AD3806" s="47" t="s">
        <v>15831</v>
      </c>
      <c r="AE3806" s="47"/>
      <c r="AF3806" s="6" t="s">
        <v>15838</v>
      </c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</row>
    <row r="3807" spans="1:43" s="1" customFormat="1" ht="15.75" x14ac:dyDescent="0.25">
      <c r="A3807" s="47">
        <v>3812</v>
      </c>
      <c r="B3807" s="47" t="s">
        <v>15839</v>
      </c>
      <c r="C3807" s="47" t="s">
        <v>1719</v>
      </c>
      <c r="D3807" s="69" t="s">
        <v>1720</v>
      </c>
      <c r="E3807" s="47">
        <v>1999</v>
      </c>
      <c r="F3807" s="69" t="s">
        <v>622</v>
      </c>
      <c r="G3807" s="69" t="s">
        <v>442</v>
      </c>
      <c r="H3807" s="69" t="s">
        <v>1994</v>
      </c>
      <c r="I3807" s="70">
        <v>53.067896614708381</v>
      </c>
      <c r="J3807" s="47" t="s">
        <v>430</v>
      </c>
      <c r="K3807" s="47">
        <v>8</v>
      </c>
      <c r="L3807" s="71"/>
      <c r="M3807" s="47">
        <v>75</v>
      </c>
      <c r="N3807" s="48">
        <f t="shared" si="360"/>
        <v>160</v>
      </c>
      <c r="O3807" s="48">
        <f t="shared" si="356"/>
        <v>8490.8634583533403</v>
      </c>
      <c r="P3807" s="72">
        <f t="shared" si="357"/>
        <v>849.0863458353341</v>
      </c>
      <c r="Q3807" s="73">
        <f t="shared" si="358"/>
        <v>1400.9924706283011</v>
      </c>
      <c r="R3807" s="48">
        <f t="shared" si="359"/>
        <v>10740.942274816976</v>
      </c>
      <c r="S3807" s="74">
        <f t="shared" si="361"/>
        <v>50</v>
      </c>
      <c r="T3807" s="6" t="s">
        <v>431</v>
      </c>
      <c r="U3807" s="47" t="s">
        <v>432</v>
      </c>
      <c r="V3807" s="47">
        <v>1</v>
      </c>
      <c r="W3807" s="47">
        <v>1</v>
      </c>
      <c r="X3807" s="47">
        <v>1</v>
      </c>
      <c r="Y3807" s="47">
        <v>1</v>
      </c>
      <c r="Z3807" s="75">
        <v>44454.471990740742</v>
      </c>
      <c r="AA3807" s="6" t="s">
        <v>1221</v>
      </c>
      <c r="AB3807" s="47" t="s">
        <v>1722</v>
      </c>
      <c r="AC3807" s="47" t="s">
        <v>15801</v>
      </c>
      <c r="AD3807" s="47" t="s">
        <v>15802</v>
      </c>
      <c r="AE3807" s="47" t="s">
        <v>15803</v>
      </c>
      <c r="AF3807" s="6" t="s">
        <v>15840</v>
      </c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</row>
    <row r="3808" spans="1:43" s="1" customFormat="1" ht="15.75" x14ac:dyDescent="0.25">
      <c r="A3808" s="47">
        <v>3813</v>
      </c>
      <c r="B3808" s="47" t="s">
        <v>15841</v>
      </c>
      <c r="C3808" s="47" t="s">
        <v>1719</v>
      </c>
      <c r="D3808" s="69" t="s">
        <v>1720</v>
      </c>
      <c r="E3808" s="47">
        <v>1999</v>
      </c>
      <c r="F3808" s="69" t="s">
        <v>622</v>
      </c>
      <c r="G3808" s="69" t="s">
        <v>1994</v>
      </c>
      <c r="H3808" s="69" t="s">
        <v>1995</v>
      </c>
      <c r="I3808" s="70">
        <v>77.622073077804941</v>
      </c>
      <c r="J3808" s="47" t="s">
        <v>430</v>
      </c>
      <c r="K3808" s="47">
        <v>8</v>
      </c>
      <c r="L3808" s="71"/>
      <c r="M3808" s="47">
        <v>75</v>
      </c>
      <c r="N3808" s="48">
        <f t="shared" si="360"/>
        <v>160</v>
      </c>
      <c r="O3808" s="48">
        <f t="shared" si="356"/>
        <v>12419.531692448791</v>
      </c>
      <c r="P3808" s="72">
        <f t="shared" si="357"/>
        <v>1241.9531692448791</v>
      </c>
      <c r="Q3808" s="73">
        <f t="shared" si="358"/>
        <v>2049.2227292540501</v>
      </c>
      <c r="R3808" s="48">
        <f t="shared" si="359"/>
        <v>15710.707590947719</v>
      </c>
      <c r="S3808" s="74">
        <f t="shared" si="361"/>
        <v>50</v>
      </c>
      <c r="T3808" s="6" t="s">
        <v>431</v>
      </c>
      <c r="U3808" s="47" t="s">
        <v>432</v>
      </c>
      <c r="V3808" s="47">
        <v>1</v>
      </c>
      <c r="W3808" s="47">
        <v>1</v>
      </c>
      <c r="X3808" s="47">
        <v>1</v>
      </c>
      <c r="Y3808" s="47">
        <v>1</v>
      </c>
      <c r="Z3808" s="75">
        <v>44454.533194444462</v>
      </c>
      <c r="AA3808" s="6" t="s">
        <v>1221</v>
      </c>
      <c r="AB3808" s="47" t="s">
        <v>1722</v>
      </c>
      <c r="AC3808" s="47" t="s">
        <v>15801</v>
      </c>
      <c r="AD3808" s="47" t="s">
        <v>15802</v>
      </c>
      <c r="AE3808" s="47" t="s">
        <v>15803</v>
      </c>
      <c r="AF3808" s="6" t="s">
        <v>15842</v>
      </c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</row>
    <row r="3809" spans="1:43" s="1" customFormat="1" ht="15.75" x14ac:dyDescent="0.25">
      <c r="A3809" s="47">
        <v>3814</v>
      </c>
      <c r="B3809" s="47" t="s">
        <v>15843</v>
      </c>
      <c r="C3809" s="47"/>
      <c r="D3809" s="69" t="s">
        <v>15829</v>
      </c>
      <c r="E3809" s="47">
        <v>2016</v>
      </c>
      <c r="F3809" s="69" t="s">
        <v>622</v>
      </c>
      <c r="G3809" s="69" t="s">
        <v>1994</v>
      </c>
      <c r="H3809" s="69" t="s">
        <v>1995</v>
      </c>
      <c r="I3809" s="70">
        <v>0.37767686009787638</v>
      </c>
      <c r="J3809" s="47" t="s">
        <v>430</v>
      </c>
      <c r="K3809" s="47">
        <v>8</v>
      </c>
      <c r="L3809" s="71"/>
      <c r="M3809" s="47">
        <v>75</v>
      </c>
      <c r="N3809" s="48">
        <f t="shared" si="360"/>
        <v>160</v>
      </c>
      <c r="O3809" s="48">
        <f t="shared" si="356"/>
        <v>60.42829761566022</v>
      </c>
      <c r="P3809" s="72">
        <f t="shared" si="357"/>
        <v>6.042829761566022</v>
      </c>
      <c r="Q3809" s="73">
        <f t="shared" si="358"/>
        <v>9.9706691065839355</v>
      </c>
      <c r="R3809" s="48">
        <f t="shared" si="359"/>
        <v>76.44179648381018</v>
      </c>
      <c r="S3809" s="74">
        <f t="shared" si="361"/>
        <v>67</v>
      </c>
      <c r="T3809" s="6"/>
      <c r="U3809" s="47" t="s">
        <v>432</v>
      </c>
      <c r="V3809" s="47">
        <v>1</v>
      </c>
      <c r="W3809" s="47">
        <v>1</v>
      </c>
      <c r="X3809" s="47">
        <v>1</v>
      </c>
      <c r="Y3809" s="47">
        <v>1</v>
      </c>
      <c r="Z3809" s="75">
        <v>44454.533229166656</v>
      </c>
      <c r="AA3809" s="6" t="s">
        <v>1221</v>
      </c>
      <c r="AB3809" s="47"/>
      <c r="AC3809" s="47" t="s">
        <v>15844</v>
      </c>
      <c r="AD3809" s="47"/>
      <c r="AE3809" s="47"/>
      <c r="AF3809" s="6" t="s">
        <v>15845</v>
      </c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</row>
    <row r="3810" spans="1:43" s="1" customFormat="1" ht="15.75" x14ac:dyDescent="0.25">
      <c r="A3810" s="47">
        <v>3815</v>
      </c>
      <c r="B3810" s="47" t="s">
        <v>15846</v>
      </c>
      <c r="C3810" s="47"/>
      <c r="D3810" s="69" t="s">
        <v>15847</v>
      </c>
      <c r="E3810" s="47">
        <v>2020</v>
      </c>
      <c r="F3810" s="69" t="s">
        <v>812</v>
      </c>
      <c r="G3810" s="69" t="s">
        <v>10817</v>
      </c>
      <c r="H3810" s="69" t="s">
        <v>451</v>
      </c>
      <c r="I3810" s="70">
        <v>251.44652188694241</v>
      </c>
      <c r="J3810" s="47" t="s">
        <v>430</v>
      </c>
      <c r="K3810" s="47">
        <v>6</v>
      </c>
      <c r="L3810" s="71"/>
      <c r="M3810" s="47">
        <v>75</v>
      </c>
      <c r="N3810" s="48">
        <f t="shared" si="360"/>
        <v>140</v>
      </c>
      <c r="O3810" s="48">
        <f t="shared" si="356"/>
        <v>35202.513064171937</v>
      </c>
      <c r="P3810" s="72">
        <f t="shared" si="357"/>
        <v>3520.251306417194</v>
      </c>
      <c r="Q3810" s="73">
        <f t="shared" si="358"/>
        <v>5808.4146555883699</v>
      </c>
      <c r="R3810" s="48">
        <f t="shared" si="359"/>
        <v>44531.179026177502</v>
      </c>
      <c r="S3810" s="74">
        <f t="shared" si="361"/>
        <v>71</v>
      </c>
      <c r="T3810" s="6"/>
      <c r="U3810" s="47" t="s">
        <v>432</v>
      </c>
      <c r="V3810" s="47">
        <v>1</v>
      </c>
      <c r="W3810" s="47">
        <v>1</v>
      </c>
      <c r="X3810" s="47">
        <v>1</v>
      </c>
      <c r="Y3810" s="47">
        <v>1</v>
      </c>
      <c r="Z3810" s="75">
        <v>44455.529409722221</v>
      </c>
      <c r="AA3810" s="6" t="s">
        <v>1221</v>
      </c>
      <c r="AB3810" s="47"/>
      <c r="AC3810" s="47" t="s">
        <v>15848</v>
      </c>
      <c r="AD3810" s="47" t="s">
        <v>15849</v>
      </c>
      <c r="AE3810" s="47"/>
      <c r="AF3810" s="6" t="s">
        <v>15850</v>
      </c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</row>
    <row r="3811" spans="1:43" s="1" customFormat="1" ht="15.75" x14ac:dyDescent="0.25">
      <c r="A3811" s="47">
        <v>3816</v>
      </c>
      <c r="B3811" s="47" t="s">
        <v>15851</v>
      </c>
      <c r="C3811" s="47"/>
      <c r="D3811" s="69" t="s">
        <v>15847</v>
      </c>
      <c r="E3811" s="47">
        <v>2020</v>
      </c>
      <c r="F3811" s="69" t="s">
        <v>812</v>
      </c>
      <c r="G3811" s="69" t="s">
        <v>10817</v>
      </c>
      <c r="H3811" s="69" t="s">
        <v>451</v>
      </c>
      <c r="I3811" s="70">
        <v>11.525250564998389</v>
      </c>
      <c r="J3811" s="47" t="s">
        <v>430</v>
      </c>
      <c r="K3811" s="47">
        <v>4</v>
      </c>
      <c r="L3811" s="71"/>
      <c r="M3811" s="47">
        <v>75</v>
      </c>
      <c r="N3811" s="48">
        <f t="shared" si="360"/>
        <v>100</v>
      </c>
      <c r="O3811" s="48">
        <f t="shared" si="356"/>
        <v>1152.5250564998389</v>
      </c>
      <c r="P3811" s="72">
        <f t="shared" si="357"/>
        <v>115.2525056499839</v>
      </c>
      <c r="Q3811" s="73">
        <f t="shared" si="358"/>
        <v>190.16663432247341</v>
      </c>
      <c r="R3811" s="48">
        <f t="shared" si="359"/>
        <v>1457.9441964722962</v>
      </c>
      <c r="S3811" s="74">
        <f t="shared" si="361"/>
        <v>71</v>
      </c>
      <c r="T3811" s="6"/>
      <c r="U3811" s="47" t="s">
        <v>432</v>
      </c>
      <c r="V3811" s="47">
        <v>1</v>
      </c>
      <c r="W3811" s="47">
        <v>1</v>
      </c>
      <c r="X3811" s="47">
        <v>1</v>
      </c>
      <c r="Y3811" s="47">
        <v>1</v>
      </c>
      <c r="Z3811" s="75">
        <v>44455.529409722221</v>
      </c>
      <c r="AA3811" s="6" t="s">
        <v>1221</v>
      </c>
      <c r="AB3811" s="47"/>
      <c r="AC3811" s="47"/>
      <c r="AD3811" s="47" t="s">
        <v>15852</v>
      </c>
      <c r="AE3811" s="47"/>
      <c r="AF3811" s="6" t="s">
        <v>15853</v>
      </c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</row>
    <row r="3812" spans="1:43" s="1" customFormat="1" ht="15.75" x14ac:dyDescent="0.25">
      <c r="A3812" s="47">
        <v>3817</v>
      </c>
      <c r="B3812" s="47" t="s">
        <v>15854</v>
      </c>
      <c r="C3812" s="47"/>
      <c r="D3812" s="69" t="s">
        <v>15855</v>
      </c>
      <c r="E3812" s="47">
        <v>2019</v>
      </c>
      <c r="F3812" s="69" t="s">
        <v>11273</v>
      </c>
      <c r="G3812" s="69" t="s">
        <v>451</v>
      </c>
      <c r="H3812" s="69" t="s">
        <v>457</v>
      </c>
      <c r="I3812" s="70">
        <v>3.6767051574658982</v>
      </c>
      <c r="J3812" s="47" t="s">
        <v>430</v>
      </c>
      <c r="K3812" s="47">
        <v>8</v>
      </c>
      <c r="L3812" s="71"/>
      <c r="M3812" s="47">
        <v>75</v>
      </c>
      <c r="N3812" s="48">
        <f t="shared" si="360"/>
        <v>160</v>
      </c>
      <c r="O3812" s="48">
        <f t="shared" si="356"/>
        <v>588.27282519454366</v>
      </c>
      <c r="P3812" s="72">
        <f t="shared" si="357"/>
        <v>58.827282519454371</v>
      </c>
      <c r="Q3812" s="73">
        <f t="shared" si="358"/>
        <v>97.065016157099691</v>
      </c>
      <c r="R3812" s="48">
        <f t="shared" si="359"/>
        <v>744.16512387109765</v>
      </c>
      <c r="S3812" s="74">
        <f t="shared" si="361"/>
        <v>70</v>
      </c>
      <c r="T3812" s="6"/>
      <c r="U3812" s="47" t="s">
        <v>432</v>
      </c>
      <c r="V3812" s="47">
        <v>1</v>
      </c>
      <c r="W3812" s="47">
        <v>1</v>
      </c>
      <c r="X3812" s="47">
        <v>1</v>
      </c>
      <c r="Y3812" s="47">
        <v>1</v>
      </c>
      <c r="Z3812" s="75">
        <v>44497.366249999999</v>
      </c>
      <c r="AA3812" s="6" t="s">
        <v>1221</v>
      </c>
      <c r="AB3812" s="47"/>
      <c r="AC3812" s="47" t="s">
        <v>14275</v>
      </c>
      <c r="AD3812" s="47" t="s">
        <v>15856</v>
      </c>
      <c r="AE3812" s="47"/>
      <c r="AF3812" s="6" t="s">
        <v>15857</v>
      </c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</row>
    <row r="3813" spans="1:43" s="1" customFormat="1" ht="15.75" x14ac:dyDescent="0.25">
      <c r="A3813" s="47">
        <v>3818</v>
      </c>
      <c r="B3813" s="47" t="s">
        <v>15858</v>
      </c>
      <c r="C3813" s="47"/>
      <c r="D3813" s="69" t="s">
        <v>15855</v>
      </c>
      <c r="E3813" s="47">
        <v>2019</v>
      </c>
      <c r="F3813" s="69" t="s">
        <v>11273</v>
      </c>
      <c r="G3813" s="69" t="s">
        <v>451</v>
      </c>
      <c r="H3813" s="69" t="s">
        <v>457</v>
      </c>
      <c r="I3813" s="70">
        <v>208.9805386775009</v>
      </c>
      <c r="J3813" s="47" t="s">
        <v>430</v>
      </c>
      <c r="K3813" s="47">
        <v>8</v>
      </c>
      <c r="L3813" s="71"/>
      <c r="M3813" s="47">
        <v>75</v>
      </c>
      <c r="N3813" s="48">
        <f t="shared" si="360"/>
        <v>160</v>
      </c>
      <c r="O3813" s="48">
        <f t="shared" si="356"/>
        <v>33436.886188400145</v>
      </c>
      <c r="P3813" s="72">
        <f t="shared" si="357"/>
        <v>3343.6886188400149</v>
      </c>
      <c r="Q3813" s="73">
        <f t="shared" si="358"/>
        <v>5517.0862210860241</v>
      </c>
      <c r="R3813" s="48">
        <f t="shared" si="359"/>
        <v>42297.661028326183</v>
      </c>
      <c r="S3813" s="74">
        <f t="shared" si="361"/>
        <v>70</v>
      </c>
      <c r="T3813" s="6"/>
      <c r="U3813" s="47" t="s">
        <v>432</v>
      </c>
      <c r="V3813" s="47">
        <v>1</v>
      </c>
      <c r="W3813" s="47">
        <v>1</v>
      </c>
      <c r="X3813" s="47">
        <v>1</v>
      </c>
      <c r="Y3813" s="47">
        <v>1</v>
      </c>
      <c r="Z3813" s="75">
        <v>44497.376840277779</v>
      </c>
      <c r="AA3813" s="6" t="s">
        <v>1221</v>
      </c>
      <c r="AB3813" s="47"/>
      <c r="AC3813" s="47" t="s">
        <v>15856</v>
      </c>
      <c r="AD3813" s="47" t="s">
        <v>15859</v>
      </c>
      <c r="AE3813" s="47"/>
      <c r="AF3813" s="6" t="s">
        <v>15860</v>
      </c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</row>
    <row r="3814" spans="1:43" s="1" customFormat="1" ht="15.75" x14ac:dyDescent="0.25">
      <c r="A3814" s="47">
        <v>3819</v>
      </c>
      <c r="B3814" s="47" t="s">
        <v>15861</v>
      </c>
      <c r="C3814" s="47"/>
      <c r="D3814" s="69" t="s">
        <v>15855</v>
      </c>
      <c r="E3814" s="47">
        <v>2019</v>
      </c>
      <c r="F3814" s="69" t="s">
        <v>427</v>
      </c>
      <c r="G3814" s="69" t="s">
        <v>451</v>
      </c>
      <c r="H3814" s="69" t="s">
        <v>457</v>
      </c>
      <c r="I3814" s="70">
        <v>178.2663437403348</v>
      </c>
      <c r="J3814" s="47" t="s">
        <v>430</v>
      </c>
      <c r="K3814" s="47">
        <v>8</v>
      </c>
      <c r="L3814" s="71"/>
      <c r="M3814" s="47">
        <v>75</v>
      </c>
      <c r="N3814" s="48">
        <f t="shared" si="360"/>
        <v>160</v>
      </c>
      <c r="O3814" s="48">
        <f t="shared" si="356"/>
        <v>28522.61499845357</v>
      </c>
      <c r="P3814" s="72">
        <f t="shared" si="357"/>
        <v>2852.2614998453573</v>
      </c>
      <c r="Q3814" s="73">
        <f t="shared" si="358"/>
        <v>4706.231474744839</v>
      </c>
      <c r="R3814" s="48">
        <f t="shared" si="359"/>
        <v>36081.107973043763</v>
      </c>
      <c r="S3814" s="74">
        <f t="shared" si="361"/>
        <v>70</v>
      </c>
      <c r="T3814" s="6"/>
      <c r="U3814" s="47" t="s">
        <v>432</v>
      </c>
      <c r="V3814" s="47">
        <v>1</v>
      </c>
      <c r="W3814" s="47">
        <v>1</v>
      </c>
      <c r="X3814" s="47">
        <v>1</v>
      </c>
      <c r="Y3814" s="47">
        <v>1</v>
      </c>
      <c r="Z3814" s="75">
        <v>44497.368460648147</v>
      </c>
      <c r="AA3814" s="6" t="s">
        <v>1221</v>
      </c>
      <c r="AB3814" s="47"/>
      <c r="AC3814" s="47" t="s">
        <v>15859</v>
      </c>
      <c r="AD3814" s="47" t="s">
        <v>15862</v>
      </c>
      <c r="AE3814" s="47"/>
      <c r="AF3814" s="6" t="s">
        <v>15863</v>
      </c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</row>
    <row r="3815" spans="1:43" s="1" customFormat="1" ht="15.75" x14ac:dyDescent="0.25">
      <c r="A3815" s="47">
        <v>3820</v>
      </c>
      <c r="B3815" s="47" t="s">
        <v>15864</v>
      </c>
      <c r="C3815" s="47" t="s">
        <v>1618</v>
      </c>
      <c r="D3815" s="69" t="s">
        <v>1611</v>
      </c>
      <c r="E3815" s="47">
        <v>2004</v>
      </c>
      <c r="F3815" s="69" t="s">
        <v>427</v>
      </c>
      <c r="G3815" s="69" t="s">
        <v>904</v>
      </c>
      <c r="H3815" s="69" t="s">
        <v>1629</v>
      </c>
      <c r="I3815" s="70">
        <v>35.079768241328097</v>
      </c>
      <c r="J3815" s="47" t="s">
        <v>430</v>
      </c>
      <c r="K3815" s="47">
        <v>8</v>
      </c>
      <c r="L3815" s="71"/>
      <c r="M3815" s="47">
        <v>75</v>
      </c>
      <c r="N3815" s="48">
        <f t="shared" si="360"/>
        <v>160</v>
      </c>
      <c r="O3815" s="48">
        <f t="shared" si="356"/>
        <v>5612.7629186124959</v>
      </c>
      <c r="P3815" s="72">
        <f t="shared" si="357"/>
        <v>561.27629186124966</v>
      </c>
      <c r="Q3815" s="73">
        <f t="shared" si="358"/>
        <v>926.10588157106179</v>
      </c>
      <c r="R3815" s="48">
        <f t="shared" si="359"/>
        <v>7100.1450920448078</v>
      </c>
      <c r="S3815" s="74">
        <f t="shared" si="361"/>
        <v>55</v>
      </c>
      <c r="T3815" s="6" t="s">
        <v>431</v>
      </c>
      <c r="U3815" s="47" t="s">
        <v>432</v>
      </c>
      <c r="V3815" s="47">
        <v>1</v>
      </c>
      <c r="W3815" s="47">
        <v>1</v>
      </c>
      <c r="X3815" s="47">
        <v>1</v>
      </c>
      <c r="Y3815" s="47">
        <v>1</v>
      </c>
      <c r="Z3815" s="75">
        <v>44497.367719907408</v>
      </c>
      <c r="AA3815" s="6" t="s">
        <v>1221</v>
      </c>
      <c r="AB3815" s="47" t="s">
        <v>1612</v>
      </c>
      <c r="AC3815" s="47" t="s">
        <v>15865</v>
      </c>
      <c r="AD3815" s="47" t="s">
        <v>15810</v>
      </c>
      <c r="AE3815" s="47" t="s">
        <v>15812</v>
      </c>
      <c r="AF3815" s="6" t="s">
        <v>15866</v>
      </c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</row>
    <row r="3816" spans="1:43" s="1" customFormat="1" ht="15.75" x14ac:dyDescent="0.25">
      <c r="A3816" s="47">
        <v>3821</v>
      </c>
      <c r="B3816" s="47" t="s">
        <v>15867</v>
      </c>
      <c r="C3816" s="47"/>
      <c r="D3816" s="69" t="s">
        <v>15868</v>
      </c>
      <c r="E3816" s="47">
        <v>2019</v>
      </c>
      <c r="F3816" s="69" t="s">
        <v>427</v>
      </c>
      <c r="G3816" s="69" t="s">
        <v>451</v>
      </c>
      <c r="H3816" s="69" t="s">
        <v>451</v>
      </c>
      <c r="I3816" s="70">
        <v>1.573195694520054</v>
      </c>
      <c r="J3816" s="47" t="s">
        <v>430</v>
      </c>
      <c r="K3816" s="47">
        <v>8</v>
      </c>
      <c r="L3816" s="71"/>
      <c r="M3816" s="47">
        <v>75</v>
      </c>
      <c r="N3816" s="48">
        <f t="shared" si="360"/>
        <v>160</v>
      </c>
      <c r="O3816" s="48">
        <f t="shared" si="356"/>
        <v>251.71131112320865</v>
      </c>
      <c r="P3816" s="72">
        <f t="shared" si="357"/>
        <v>25.171131112320865</v>
      </c>
      <c r="Q3816" s="73">
        <f t="shared" si="358"/>
        <v>41.532366335329428</v>
      </c>
      <c r="R3816" s="48">
        <f t="shared" si="359"/>
        <v>318.41480857085895</v>
      </c>
      <c r="S3816" s="74">
        <f t="shared" si="361"/>
        <v>70</v>
      </c>
      <c r="T3816" s="6"/>
      <c r="U3816" s="47" t="s">
        <v>432</v>
      </c>
      <c r="V3816" s="47">
        <v>1</v>
      </c>
      <c r="W3816" s="47">
        <v>1</v>
      </c>
      <c r="X3816" s="47">
        <v>1</v>
      </c>
      <c r="Y3816" s="47">
        <v>1</v>
      </c>
      <c r="Z3816" s="75">
        <v>44497.374583333331</v>
      </c>
      <c r="AA3816" s="6" t="s">
        <v>1221</v>
      </c>
      <c r="AB3816" s="47"/>
      <c r="AC3816" s="47" t="s">
        <v>15862</v>
      </c>
      <c r="AD3816" s="47" t="s">
        <v>15810</v>
      </c>
      <c r="AE3816" s="47"/>
      <c r="AF3816" s="6" t="s">
        <v>15869</v>
      </c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</row>
    <row r="3817" spans="1:43" s="1" customFormat="1" ht="15.75" x14ac:dyDescent="0.25">
      <c r="A3817" s="47">
        <v>3822</v>
      </c>
      <c r="B3817" s="47" t="s">
        <v>15870</v>
      </c>
      <c r="C3817" s="47"/>
      <c r="D3817" s="69" t="s">
        <v>1611</v>
      </c>
      <c r="E3817" s="47">
        <v>2004</v>
      </c>
      <c r="F3817" s="69" t="s">
        <v>427</v>
      </c>
      <c r="G3817" s="69" t="s">
        <v>451</v>
      </c>
      <c r="H3817" s="69" t="s">
        <v>451</v>
      </c>
      <c r="I3817" s="70">
        <v>22.44501870372202</v>
      </c>
      <c r="J3817" s="47" t="s">
        <v>430</v>
      </c>
      <c r="K3817" s="47">
        <v>8</v>
      </c>
      <c r="L3817" s="71"/>
      <c r="M3817" s="47">
        <v>75</v>
      </c>
      <c r="N3817" s="48">
        <f t="shared" si="360"/>
        <v>160</v>
      </c>
      <c r="O3817" s="48">
        <f t="shared" si="356"/>
        <v>3591.202992595523</v>
      </c>
      <c r="P3817" s="72">
        <f t="shared" si="357"/>
        <v>359.12029925955233</v>
      </c>
      <c r="Q3817" s="73">
        <f t="shared" si="358"/>
        <v>592.54849377826122</v>
      </c>
      <c r="R3817" s="48">
        <f t="shared" si="359"/>
        <v>4542.8717856333369</v>
      </c>
      <c r="S3817" s="74">
        <f t="shared" si="361"/>
        <v>55</v>
      </c>
      <c r="T3817" s="6"/>
      <c r="U3817" s="47" t="s">
        <v>432</v>
      </c>
      <c r="V3817" s="47">
        <v>1</v>
      </c>
      <c r="W3817" s="47">
        <v>1</v>
      </c>
      <c r="X3817" s="47">
        <v>1</v>
      </c>
      <c r="Y3817" s="47">
        <v>1</v>
      </c>
      <c r="Z3817" s="75">
        <v>44497.369108796287</v>
      </c>
      <c r="AA3817" s="6" t="s">
        <v>1221</v>
      </c>
      <c r="AB3817" s="47"/>
      <c r="AC3817" s="47" t="s">
        <v>15859</v>
      </c>
      <c r="AD3817" s="47" t="s">
        <v>15871</v>
      </c>
      <c r="AE3817" s="47"/>
      <c r="AF3817" s="6" t="s">
        <v>15872</v>
      </c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</row>
    <row r="3818" spans="1:43" s="1" customFormat="1" ht="15.75" x14ac:dyDescent="0.25">
      <c r="A3818" s="47">
        <v>3823</v>
      </c>
      <c r="B3818" s="47" t="s">
        <v>15873</v>
      </c>
      <c r="C3818" s="47"/>
      <c r="D3818" s="69" t="s">
        <v>15868</v>
      </c>
      <c r="E3818" s="47">
        <v>2019</v>
      </c>
      <c r="F3818" s="69" t="s">
        <v>3889</v>
      </c>
      <c r="G3818" s="69" t="s">
        <v>428</v>
      </c>
      <c r="H3818" s="69" t="s">
        <v>451</v>
      </c>
      <c r="I3818" s="70">
        <v>328.94579062201001</v>
      </c>
      <c r="J3818" s="47" t="s">
        <v>430</v>
      </c>
      <c r="K3818" s="47">
        <v>8</v>
      </c>
      <c r="L3818" s="71"/>
      <c r="M3818" s="47">
        <v>75</v>
      </c>
      <c r="N3818" s="48">
        <f t="shared" si="360"/>
        <v>160</v>
      </c>
      <c r="O3818" s="48">
        <f t="shared" si="356"/>
        <v>52631.326499521601</v>
      </c>
      <c r="P3818" s="72">
        <f t="shared" si="357"/>
        <v>5263.1326499521601</v>
      </c>
      <c r="Q3818" s="73">
        <f t="shared" si="358"/>
        <v>8684.1688724210635</v>
      </c>
      <c r="R3818" s="48">
        <f t="shared" si="359"/>
        <v>66578.628021894823</v>
      </c>
      <c r="S3818" s="74">
        <f t="shared" si="361"/>
        <v>70</v>
      </c>
      <c r="T3818" s="6"/>
      <c r="U3818" s="47" t="s">
        <v>432</v>
      </c>
      <c r="V3818" s="47">
        <v>1</v>
      </c>
      <c r="W3818" s="47">
        <v>1</v>
      </c>
      <c r="X3818" s="47">
        <v>1</v>
      </c>
      <c r="Y3818" s="47">
        <v>1</v>
      </c>
      <c r="Z3818" s="75">
        <v>44497.650069444448</v>
      </c>
      <c r="AA3818" s="6" t="s">
        <v>1221</v>
      </c>
      <c r="AB3818" s="47"/>
      <c r="AC3818" s="47" t="s">
        <v>15874</v>
      </c>
      <c r="AD3818" s="47" t="s">
        <v>15875</v>
      </c>
      <c r="AE3818" s="47"/>
      <c r="AF3818" s="6" t="s">
        <v>15876</v>
      </c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</row>
    <row r="3819" spans="1:43" s="1" customFormat="1" ht="15.75" x14ac:dyDescent="0.25">
      <c r="A3819" s="47">
        <v>3824</v>
      </c>
      <c r="B3819" s="47" t="s">
        <v>15877</v>
      </c>
      <c r="C3819" s="47"/>
      <c r="D3819" s="69" t="s">
        <v>15868</v>
      </c>
      <c r="E3819" s="47">
        <v>2019</v>
      </c>
      <c r="F3819" s="69" t="s">
        <v>3889</v>
      </c>
      <c r="G3819" s="69" t="s">
        <v>451</v>
      </c>
      <c r="H3819" s="69" t="s">
        <v>451</v>
      </c>
      <c r="I3819" s="70">
        <v>150.83721684678781</v>
      </c>
      <c r="J3819" s="47" t="s">
        <v>430</v>
      </c>
      <c r="K3819" s="47">
        <v>8</v>
      </c>
      <c r="L3819" s="71"/>
      <c r="M3819" s="47">
        <v>75</v>
      </c>
      <c r="N3819" s="48">
        <f t="shared" si="360"/>
        <v>160</v>
      </c>
      <c r="O3819" s="48">
        <f t="shared" si="356"/>
        <v>24133.954695486049</v>
      </c>
      <c r="P3819" s="72">
        <f t="shared" si="357"/>
        <v>2413.395469548605</v>
      </c>
      <c r="Q3819" s="73">
        <f t="shared" si="358"/>
        <v>3982.1025247551979</v>
      </c>
      <c r="R3819" s="48">
        <f t="shared" si="359"/>
        <v>30529.452689789854</v>
      </c>
      <c r="S3819" s="74">
        <f t="shared" si="361"/>
        <v>70</v>
      </c>
      <c r="T3819" s="6"/>
      <c r="U3819" s="47" t="s">
        <v>432</v>
      </c>
      <c r="V3819" s="47">
        <v>1</v>
      </c>
      <c r="W3819" s="47">
        <v>1</v>
      </c>
      <c r="X3819" s="47">
        <v>1</v>
      </c>
      <c r="Y3819" s="47">
        <v>1</v>
      </c>
      <c r="Z3819" s="75">
        <v>44497.650324074071</v>
      </c>
      <c r="AA3819" s="6" t="s">
        <v>1221</v>
      </c>
      <c r="AB3819" s="47"/>
      <c r="AC3819" s="47" t="s">
        <v>15875</v>
      </c>
      <c r="AD3819" s="47" t="s">
        <v>15878</v>
      </c>
      <c r="AE3819" s="47"/>
      <c r="AF3819" s="6" t="s">
        <v>15879</v>
      </c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</row>
    <row r="3820" spans="1:43" s="1" customFormat="1" ht="15.75" x14ac:dyDescent="0.25">
      <c r="A3820" s="47">
        <v>3825</v>
      </c>
      <c r="B3820" s="47" t="s">
        <v>15880</v>
      </c>
      <c r="C3820" s="47"/>
      <c r="D3820" s="69" t="s">
        <v>15868</v>
      </c>
      <c r="E3820" s="47">
        <v>2019</v>
      </c>
      <c r="F3820" s="69" t="s">
        <v>3889</v>
      </c>
      <c r="G3820" s="69" t="s">
        <v>451</v>
      </c>
      <c r="H3820" s="69" t="s">
        <v>451</v>
      </c>
      <c r="I3820" s="70">
        <v>98.741286091870776</v>
      </c>
      <c r="J3820" s="47" t="s">
        <v>430</v>
      </c>
      <c r="K3820" s="47">
        <v>8</v>
      </c>
      <c r="L3820" s="71"/>
      <c r="M3820" s="47">
        <v>75</v>
      </c>
      <c r="N3820" s="48">
        <f t="shared" si="360"/>
        <v>160</v>
      </c>
      <c r="O3820" s="48">
        <f t="shared" si="356"/>
        <v>15798.605774699325</v>
      </c>
      <c r="P3820" s="72">
        <f t="shared" si="357"/>
        <v>1579.8605774699327</v>
      </c>
      <c r="Q3820" s="73">
        <f t="shared" si="358"/>
        <v>2606.7699528253884</v>
      </c>
      <c r="R3820" s="48">
        <f t="shared" si="359"/>
        <v>19985.236304994643</v>
      </c>
      <c r="S3820" s="74">
        <f t="shared" si="361"/>
        <v>70</v>
      </c>
      <c r="T3820" s="6"/>
      <c r="U3820" s="47" t="s">
        <v>432</v>
      </c>
      <c r="V3820" s="47">
        <v>1</v>
      </c>
      <c r="W3820" s="47">
        <v>1</v>
      </c>
      <c r="X3820" s="47">
        <v>1</v>
      </c>
      <c r="Y3820" s="47">
        <v>1</v>
      </c>
      <c r="Z3820" s="75">
        <v>44497.650451388887</v>
      </c>
      <c r="AA3820" s="6" t="s">
        <v>1221</v>
      </c>
      <c r="AB3820" s="47"/>
      <c r="AC3820" s="47" t="s">
        <v>15878</v>
      </c>
      <c r="AD3820" s="47" t="s">
        <v>15789</v>
      </c>
      <c r="AE3820" s="47"/>
      <c r="AF3820" s="6" t="s">
        <v>15881</v>
      </c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</row>
    <row r="3821" spans="1:43" s="1" customFormat="1" ht="15.75" x14ac:dyDescent="0.25">
      <c r="A3821" s="47">
        <v>3826</v>
      </c>
      <c r="B3821" s="47" t="s">
        <v>15882</v>
      </c>
      <c r="C3821" s="47"/>
      <c r="D3821" s="69" t="s">
        <v>15868</v>
      </c>
      <c r="E3821" s="47">
        <v>2019</v>
      </c>
      <c r="F3821" s="69" t="s">
        <v>3889</v>
      </c>
      <c r="G3821" s="69" t="s">
        <v>451</v>
      </c>
      <c r="H3821" s="69" t="s">
        <v>451</v>
      </c>
      <c r="I3821" s="70">
        <v>167.48513348534331</v>
      </c>
      <c r="J3821" s="47" t="s">
        <v>430</v>
      </c>
      <c r="K3821" s="47">
        <v>8</v>
      </c>
      <c r="L3821" s="71"/>
      <c r="M3821" s="47">
        <v>75</v>
      </c>
      <c r="N3821" s="48">
        <f t="shared" si="360"/>
        <v>160</v>
      </c>
      <c r="O3821" s="48">
        <f t="shared" si="356"/>
        <v>26797.621357654931</v>
      </c>
      <c r="P3821" s="72">
        <f t="shared" si="357"/>
        <v>2679.7621357654934</v>
      </c>
      <c r="Q3821" s="73">
        <f t="shared" si="358"/>
        <v>4421.6075240130631</v>
      </c>
      <c r="R3821" s="48">
        <f t="shared" si="359"/>
        <v>33898.991017433487</v>
      </c>
      <c r="S3821" s="74">
        <f t="shared" si="361"/>
        <v>70</v>
      </c>
      <c r="T3821" s="6"/>
      <c r="U3821" s="47" t="s">
        <v>432</v>
      </c>
      <c r="V3821" s="47">
        <v>1</v>
      </c>
      <c r="W3821" s="47">
        <v>1</v>
      </c>
      <c r="X3821" s="47">
        <v>1</v>
      </c>
      <c r="Y3821" s="47">
        <v>1</v>
      </c>
      <c r="Z3821" s="75">
        <v>44497.651446759257</v>
      </c>
      <c r="AA3821" s="6" t="s">
        <v>1221</v>
      </c>
      <c r="AB3821" s="47"/>
      <c r="AC3821" s="47" t="s">
        <v>15883</v>
      </c>
      <c r="AD3821" s="47" t="s">
        <v>15878</v>
      </c>
      <c r="AE3821" s="47"/>
      <c r="AF3821" s="6" t="s">
        <v>15884</v>
      </c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</row>
    <row r="3822" spans="1:43" s="1" customFormat="1" ht="15.75" x14ac:dyDescent="0.25">
      <c r="A3822" s="47">
        <v>3827</v>
      </c>
      <c r="B3822" s="47" t="s">
        <v>15885</v>
      </c>
      <c r="C3822" s="47"/>
      <c r="D3822" s="69" t="s">
        <v>15868</v>
      </c>
      <c r="E3822" s="47">
        <v>2019</v>
      </c>
      <c r="F3822" s="69" t="s">
        <v>3889</v>
      </c>
      <c r="G3822" s="69" t="s">
        <v>451</v>
      </c>
      <c r="H3822" s="69" t="s">
        <v>451</v>
      </c>
      <c r="I3822" s="70">
        <v>62.144519615705832</v>
      </c>
      <c r="J3822" s="47" t="s">
        <v>430</v>
      </c>
      <c r="K3822" s="47">
        <v>8</v>
      </c>
      <c r="L3822" s="71"/>
      <c r="M3822" s="47">
        <v>75</v>
      </c>
      <c r="N3822" s="48">
        <f t="shared" si="360"/>
        <v>160</v>
      </c>
      <c r="O3822" s="48">
        <f t="shared" si="356"/>
        <v>9943.1231385129322</v>
      </c>
      <c r="P3822" s="72">
        <f t="shared" si="357"/>
        <v>994.31231385129331</v>
      </c>
      <c r="Q3822" s="73">
        <f t="shared" si="358"/>
        <v>1640.6153178546338</v>
      </c>
      <c r="R3822" s="48">
        <f t="shared" si="359"/>
        <v>12578.050770218859</v>
      </c>
      <c r="S3822" s="74">
        <f t="shared" si="361"/>
        <v>70</v>
      </c>
      <c r="T3822" s="6"/>
      <c r="U3822" s="47" t="s">
        <v>432</v>
      </c>
      <c r="V3822" s="47">
        <v>1</v>
      </c>
      <c r="W3822" s="47">
        <v>1</v>
      </c>
      <c r="X3822" s="47">
        <v>1</v>
      </c>
      <c r="Y3822" s="47">
        <v>1</v>
      </c>
      <c r="Z3822" s="75">
        <v>44497.652303240742</v>
      </c>
      <c r="AA3822" s="6" t="s">
        <v>1221</v>
      </c>
      <c r="AB3822" s="47"/>
      <c r="AC3822" s="47" t="s">
        <v>15886</v>
      </c>
      <c r="AD3822" s="47" t="s">
        <v>15875</v>
      </c>
      <c r="AE3822" s="47"/>
      <c r="AF3822" s="6" t="s">
        <v>15887</v>
      </c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</row>
    <row r="3823" spans="1:43" s="1" customFormat="1" ht="15.75" x14ac:dyDescent="0.25">
      <c r="A3823" s="47">
        <v>3828</v>
      </c>
      <c r="B3823" s="47" t="s">
        <v>15888</v>
      </c>
      <c r="C3823" s="47" t="s">
        <v>1618</v>
      </c>
      <c r="D3823" s="69" t="s">
        <v>1611</v>
      </c>
      <c r="E3823" s="47">
        <v>2004</v>
      </c>
      <c r="F3823" s="69" t="s">
        <v>428</v>
      </c>
      <c r="G3823" s="69" t="s">
        <v>3889</v>
      </c>
      <c r="H3823" s="69" t="s">
        <v>905</v>
      </c>
      <c r="I3823" s="70">
        <v>106.6943608556317</v>
      </c>
      <c r="J3823" s="47" t="s">
        <v>430</v>
      </c>
      <c r="K3823" s="47">
        <v>8</v>
      </c>
      <c r="L3823" s="71"/>
      <c r="M3823" s="47">
        <v>75</v>
      </c>
      <c r="N3823" s="48">
        <f t="shared" si="360"/>
        <v>160</v>
      </c>
      <c r="O3823" s="48">
        <f t="shared" si="356"/>
        <v>17071.097736901072</v>
      </c>
      <c r="P3823" s="72">
        <f t="shared" si="357"/>
        <v>1707.1097736901074</v>
      </c>
      <c r="Q3823" s="73">
        <f t="shared" si="358"/>
        <v>2816.7311265886769</v>
      </c>
      <c r="R3823" s="48">
        <f t="shared" si="359"/>
        <v>21594.938637179857</v>
      </c>
      <c r="S3823" s="74">
        <f t="shared" si="361"/>
        <v>55</v>
      </c>
      <c r="T3823" s="6" t="s">
        <v>431</v>
      </c>
      <c r="U3823" s="47" t="s">
        <v>432</v>
      </c>
      <c r="V3823" s="47">
        <v>1</v>
      </c>
      <c r="W3823" s="47">
        <v>1</v>
      </c>
      <c r="X3823" s="47">
        <v>1</v>
      </c>
      <c r="Y3823" s="47">
        <v>1</v>
      </c>
      <c r="Z3823" s="75">
        <v>44497.656736111108</v>
      </c>
      <c r="AA3823" s="6" t="s">
        <v>1221</v>
      </c>
      <c r="AB3823" s="47" t="s">
        <v>1612</v>
      </c>
      <c r="AC3823" s="47" t="s">
        <v>15889</v>
      </c>
      <c r="AD3823" s="47"/>
      <c r="AE3823" s="47" t="s">
        <v>15785</v>
      </c>
      <c r="AF3823" s="6" t="s">
        <v>15890</v>
      </c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</row>
    <row r="3824" spans="1:43" s="1" customFormat="1" ht="15.75" x14ac:dyDescent="0.25">
      <c r="A3824" s="47">
        <v>3829</v>
      </c>
      <c r="B3824" s="47" t="s">
        <v>15891</v>
      </c>
      <c r="C3824" s="47"/>
      <c r="D3824" s="69" t="s">
        <v>15868</v>
      </c>
      <c r="E3824" s="47">
        <v>2019</v>
      </c>
      <c r="F3824" s="69" t="s">
        <v>3889</v>
      </c>
      <c r="G3824" s="69" t="s">
        <v>428</v>
      </c>
      <c r="H3824" s="69" t="s">
        <v>451</v>
      </c>
      <c r="I3824" s="70">
        <v>3.7064001938168398</v>
      </c>
      <c r="J3824" s="47" t="s">
        <v>430</v>
      </c>
      <c r="K3824" s="47">
        <v>8</v>
      </c>
      <c r="L3824" s="71"/>
      <c r="M3824" s="47">
        <v>75</v>
      </c>
      <c r="N3824" s="48">
        <f t="shared" si="360"/>
        <v>160</v>
      </c>
      <c r="O3824" s="48">
        <f t="shared" si="356"/>
        <v>593.02403101069433</v>
      </c>
      <c r="P3824" s="72">
        <f t="shared" si="357"/>
        <v>59.302403101069437</v>
      </c>
      <c r="Q3824" s="73">
        <f t="shared" si="358"/>
        <v>97.84896511676456</v>
      </c>
      <c r="R3824" s="48">
        <f t="shared" si="359"/>
        <v>750.17539922852836</v>
      </c>
      <c r="S3824" s="74">
        <f t="shared" si="361"/>
        <v>70</v>
      </c>
      <c r="T3824" s="6"/>
      <c r="U3824" s="47" t="s">
        <v>432</v>
      </c>
      <c r="V3824" s="47">
        <v>1</v>
      </c>
      <c r="W3824" s="47">
        <v>1</v>
      </c>
      <c r="X3824" s="47">
        <v>1</v>
      </c>
      <c r="Y3824" s="47">
        <v>1</v>
      </c>
      <c r="Z3824" s="75">
        <v>44497.657187500001</v>
      </c>
      <c r="AA3824" s="6" t="s">
        <v>1221</v>
      </c>
      <c r="AB3824" s="47"/>
      <c r="AC3824" s="47" t="s">
        <v>15892</v>
      </c>
      <c r="AD3824" s="47" t="s">
        <v>15874</v>
      </c>
      <c r="AE3824" s="47"/>
      <c r="AF3824" s="6" t="s">
        <v>15893</v>
      </c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</row>
    <row r="3825" spans="1:43" s="1" customFormat="1" ht="15.75" x14ac:dyDescent="0.25">
      <c r="A3825" s="47">
        <v>3830</v>
      </c>
      <c r="B3825" s="47" t="s">
        <v>15894</v>
      </c>
      <c r="C3825" s="47" t="s">
        <v>13752</v>
      </c>
      <c r="D3825" s="69" t="s">
        <v>13753</v>
      </c>
      <c r="E3825" s="47">
        <v>2005</v>
      </c>
      <c r="F3825" s="69" t="s">
        <v>874</v>
      </c>
      <c r="G3825" s="69" t="s">
        <v>2796</v>
      </c>
      <c r="H3825" s="69" t="s">
        <v>15895</v>
      </c>
      <c r="I3825" s="70">
        <v>337.66593375885992</v>
      </c>
      <c r="J3825" s="47" t="s">
        <v>430</v>
      </c>
      <c r="K3825" s="47">
        <v>12</v>
      </c>
      <c r="L3825" s="71"/>
      <c r="M3825" s="47">
        <v>75</v>
      </c>
      <c r="N3825" s="48">
        <f t="shared" si="360"/>
        <v>200</v>
      </c>
      <c r="O3825" s="48">
        <f t="shared" ref="O3825:O3835" si="362">N3825*I3825</f>
        <v>67533.18675177198</v>
      </c>
      <c r="P3825" s="72">
        <f t="shared" ref="P3825:P3835" si="363">O3825*0.1</f>
        <v>6753.3186751771982</v>
      </c>
      <c r="Q3825" s="73">
        <f t="shared" ref="Q3825:Q3835" si="364">SUM(O3825:P3825)*0.15</f>
        <v>11142.975814042376</v>
      </c>
      <c r="R3825" s="48">
        <f t="shared" ref="R3825:R3835" si="365">SUM(O3825:Q3825)</f>
        <v>85429.481240991561</v>
      </c>
      <c r="S3825" s="74">
        <f t="shared" ref="S3825:S3835" si="366">M3825-ABS($I$2-E3825)</f>
        <v>56</v>
      </c>
      <c r="T3825" s="6" t="s">
        <v>431</v>
      </c>
      <c r="U3825" s="47" t="s">
        <v>432</v>
      </c>
      <c r="V3825" s="47">
        <v>1</v>
      </c>
      <c r="W3825" s="47">
        <v>1</v>
      </c>
      <c r="X3825" s="47">
        <v>1</v>
      </c>
      <c r="Y3825" s="47">
        <v>1</v>
      </c>
      <c r="Z3825" s="75">
        <v>40855.635520833333</v>
      </c>
      <c r="AA3825" s="6" t="s">
        <v>433</v>
      </c>
      <c r="AB3825" s="47" t="s">
        <v>431</v>
      </c>
      <c r="AC3825" s="47" t="s">
        <v>13754</v>
      </c>
      <c r="AD3825" s="47" t="s">
        <v>13758</v>
      </c>
      <c r="AE3825" s="47" t="s">
        <v>15896</v>
      </c>
      <c r="AF3825" s="6" t="s">
        <v>15897</v>
      </c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</row>
    <row r="3826" spans="1:43" ht="15.75" x14ac:dyDescent="0.25">
      <c r="D3826" s="55" t="s">
        <v>15945</v>
      </c>
      <c r="E3826" s="53">
        <v>2023</v>
      </c>
      <c r="F3826" s="55" t="s">
        <v>15946</v>
      </c>
      <c r="G3826" s="55" t="s">
        <v>903</v>
      </c>
      <c r="H3826" s="55" t="s">
        <v>457</v>
      </c>
      <c r="I3826" s="53">
        <v>16</v>
      </c>
      <c r="J3826" s="53" t="s">
        <v>430</v>
      </c>
      <c r="K3826" s="53">
        <v>6</v>
      </c>
      <c r="L3826" s="53"/>
      <c r="M3826" s="53">
        <v>75</v>
      </c>
      <c r="N3826" s="48">
        <f t="shared" si="360"/>
        <v>140</v>
      </c>
      <c r="O3826" s="48">
        <f t="shared" si="362"/>
        <v>2240</v>
      </c>
      <c r="P3826" s="72">
        <f t="shared" si="363"/>
        <v>224</v>
      </c>
      <c r="Q3826" s="73">
        <f t="shared" si="364"/>
        <v>369.59999999999997</v>
      </c>
      <c r="R3826" s="48">
        <f t="shared" si="365"/>
        <v>2833.6</v>
      </c>
      <c r="S3826" s="74">
        <f t="shared" si="366"/>
        <v>74</v>
      </c>
      <c r="T3826" s="53"/>
      <c r="U3826" s="47" t="s">
        <v>432</v>
      </c>
    </row>
    <row r="3827" spans="1:43" s="1" customFormat="1" ht="15.75" x14ac:dyDescent="0.25">
      <c r="A3827" s="6"/>
      <c r="B3827" s="6"/>
      <c r="C3827" s="6"/>
      <c r="D3827" s="55" t="s">
        <v>15945</v>
      </c>
      <c r="E3827" s="53">
        <v>2023</v>
      </c>
      <c r="F3827" s="55" t="s">
        <v>15946</v>
      </c>
      <c r="G3827" s="55" t="s">
        <v>903</v>
      </c>
      <c r="H3827" s="55" t="s">
        <v>457</v>
      </c>
      <c r="I3827" s="47">
        <v>162</v>
      </c>
      <c r="J3827" s="47" t="s">
        <v>430</v>
      </c>
      <c r="K3827" s="47">
        <v>12</v>
      </c>
      <c r="L3827" s="53"/>
      <c r="M3827" s="47">
        <v>75</v>
      </c>
      <c r="N3827" s="48">
        <f t="shared" si="360"/>
        <v>200</v>
      </c>
      <c r="O3827" s="48">
        <f t="shared" si="362"/>
        <v>32400</v>
      </c>
      <c r="P3827" s="72">
        <f t="shared" si="363"/>
        <v>3240</v>
      </c>
      <c r="Q3827" s="73">
        <f t="shared" si="364"/>
        <v>5346</v>
      </c>
      <c r="R3827" s="48">
        <f t="shared" si="365"/>
        <v>40986</v>
      </c>
      <c r="S3827" s="74">
        <f t="shared" si="366"/>
        <v>74</v>
      </c>
      <c r="T3827" s="47"/>
      <c r="U3827" s="47" t="s">
        <v>432</v>
      </c>
      <c r="V3827" s="6"/>
      <c r="W3827" s="6"/>
      <c r="X3827" s="6"/>
      <c r="Y3827" s="6"/>
      <c r="Z3827" s="6"/>
      <c r="AA3827" s="6"/>
      <c r="AB3827" s="47"/>
      <c r="AC3827" s="47"/>
      <c r="AD3827" s="47"/>
      <c r="AE3827" s="47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</row>
    <row r="3828" spans="1:43" ht="15.75" x14ac:dyDescent="0.25">
      <c r="D3828" s="55" t="s">
        <v>15945</v>
      </c>
      <c r="E3828" s="53">
        <v>2023</v>
      </c>
      <c r="F3828" s="55" t="s">
        <v>15946</v>
      </c>
      <c r="G3828" s="55" t="s">
        <v>903</v>
      </c>
      <c r="H3828" s="55" t="s">
        <v>457</v>
      </c>
      <c r="I3828" s="53">
        <v>38</v>
      </c>
      <c r="J3828" s="53" t="s">
        <v>430</v>
      </c>
      <c r="K3828" s="53">
        <v>8</v>
      </c>
      <c r="L3828" s="53"/>
      <c r="M3828" s="53">
        <v>75</v>
      </c>
      <c r="N3828" s="48">
        <f t="shared" si="360"/>
        <v>160</v>
      </c>
      <c r="O3828" s="48">
        <f t="shared" si="362"/>
        <v>6080</v>
      </c>
      <c r="P3828" s="72">
        <f t="shared" si="363"/>
        <v>608</v>
      </c>
      <c r="Q3828" s="73">
        <f t="shared" si="364"/>
        <v>1003.1999999999999</v>
      </c>
      <c r="R3828" s="48">
        <f t="shared" si="365"/>
        <v>7691.2</v>
      </c>
      <c r="S3828" s="74">
        <f t="shared" si="366"/>
        <v>74</v>
      </c>
      <c r="T3828" s="53"/>
      <c r="U3828" s="47" t="s">
        <v>432</v>
      </c>
    </row>
    <row r="3829" spans="1:43" ht="15.75" x14ac:dyDescent="0.25">
      <c r="D3829" s="55" t="s">
        <v>15945</v>
      </c>
      <c r="E3829" s="53">
        <v>2023</v>
      </c>
      <c r="F3829" s="55" t="s">
        <v>15946</v>
      </c>
      <c r="G3829" s="55" t="s">
        <v>903</v>
      </c>
      <c r="H3829" s="55" t="s">
        <v>457</v>
      </c>
      <c r="I3829" s="53">
        <v>149</v>
      </c>
      <c r="J3829" s="53" t="s">
        <v>430</v>
      </c>
      <c r="K3829" s="53">
        <v>12</v>
      </c>
      <c r="L3829" s="53"/>
      <c r="M3829" s="53">
        <v>75</v>
      </c>
      <c r="N3829" s="48">
        <f t="shared" si="360"/>
        <v>200</v>
      </c>
      <c r="O3829" s="48">
        <f t="shared" si="362"/>
        <v>29800</v>
      </c>
      <c r="P3829" s="72">
        <f t="shared" si="363"/>
        <v>2980</v>
      </c>
      <c r="Q3829" s="73">
        <f t="shared" si="364"/>
        <v>4917</v>
      </c>
      <c r="R3829" s="48">
        <f t="shared" si="365"/>
        <v>37697</v>
      </c>
      <c r="S3829" s="74">
        <f t="shared" si="366"/>
        <v>74</v>
      </c>
      <c r="T3829" s="53"/>
      <c r="U3829" s="47" t="s">
        <v>432</v>
      </c>
    </row>
    <row r="3830" spans="1:43" ht="15.75" x14ac:dyDescent="0.25">
      <c r="D3830" s="55" t="s">
        <v>15945</v>
      </c>
      <c r="E3830" s="53">
        <v>2023</v>
      </c>
      <c r="F3830" s="55" t="s">
        <v>15946</v>
      </c>
      <c r="G3830" s="55" t="s">
        <v>903</v>
      </c>
      <c r="H3830" s="55" t="s">
        <v>457</v>
      </c>
      <c r="I3830" s="53">
        <v>430</v>
      </c>
      <c r="J3830" s="53" t="s">
        <v>430</v>
      </c>
      <c r="K3830" s="53">
        <v>12</v>
      </c>
      <c r="L3830" s="53"/>
      <c r="M3830" s="53">
        <v>75</v>
      </c>
      <c r="N3830" s="48">
        <f t="shared" si="360"/>
        <v>200</v>
      </c>
      <c r="O3830" s="48">
        <f t="shared" si="362"/>
        <v>86000</v>
      </c>
      <c r="P3830" s="72">
        <f t="shared" si="363"/>
        <v>8600</v>
      </c>
      <c r="Q3830" s="73">
        <f t="shared" si="364"/>
        <v>14190</v>
      </c>
      <c r="R3830" s="48">
        <f t="shared" si="365"/>
        <v>108790</v>
      </c>
      <c r="S3830" s="74">
        <f t="shared" si="366"/>
        <v>74</v>
      </c>
      <c r="T3830" s="53"/>
      <c r="U3830" s="47" t="s">
        <v>432</v>
      </c>
    </row>
    <row r="3831" spans="1:43" ht="15.75" x14ac:dyDescent="0.25">
      <c r="D3831" s="55" t="s">
        <v>15945</v>
      </c>
      <c r="E3831" s="53">
        <v>2023</v>
      </c>
      <c r="F3831" s="55" t="s">
        <v>903</v>
      </c>
      <c r="G3831" s="55" t="s">
        <v>457</v>
      </c>
      <c r="H3831" s="55" t="s">
        <v>457</v>
      </c>
      <c r="I3831" s="53">
        <v>53</v>
      </c>
      <c r="J3831" s="53" t="s">
        <v>430</v>
      </c>
      <c r="K3831" s="53">
        <v>8</v>
      </c>
      <c r="L3831" s="53"/>
      <c r="M3831" s="53">
        <v>75</v>
      </c>
      <c r="N3831" s="48">
        <f t="shared" si="360"/>
        <v>160</v>
      </c>
      <c r="O3831" s="48">
        <f t="shared" si="362"/>
        <v>8480</v>
      </c>
      <c r="P3831" s="72">
        <f t="shared" si="363"/>
        <v>848</v>
      </c>
      <c r="Q3831" s="73">
        <f t="shared" si="364"/>
        <v>1399.2</v>
      </c>
      <c r="R3831" s="48">
        <f t="shared" si="365"/>
        <v>10727.2</v>
      </c>
      <c r="S3831" s="74">
        <f t="shared" si="366"/>
        <v>74</v>
      </c>
      <c r="T3831" s="53"/>
      <c r="U3831" s="47" t="s">
        <v>432</v>
      </c>
    </row>
    <row r="3832" spans="1:43" ht="15.75" x14ac:dyDescent="0.25">
      <c r="D3832" s="55" t="s">
        <v>15945</v>
      </c>
      <c r="E3832" s="53">
        <v>2023</v>
      </c>
      <c r="F3832" s="55" t="s">
        <v>903</v>
      </c>
      <c r="G3832" s="55" t="s">
        <v>457</v>
      </c>
      <c r="H3832" s="55" t="s">
        <v>457</v>
      </c>
      <c r="I3832" s="53">
        <v>17</v>
      </c>
      <c r="J3832" s="53" t="s">
        <v>430</v>
      </c>
      <c r="K3832" s="53">
        <v>6</v>
      </c>
      <c r="L3832" s="53"/>
      <c r="M3832" s="53">
        <v>75</v>
      </c>
      <c r="N3832" s="48">
        <f t="shared" si="360"/>
        <v>140</v>
      </c>
      <c r="O3832" s="48">
        <f t="shared" si="362"/>
        <v>2380</v>
      </c>
      <c r="P3832" s="72">
        <f t="shared" si="363"/>
        <v>238</v>
      </c>
      <c r="Q3832" s="73">
        <f t="shared" si="364"/>
        <v>392.7</v>
      </c>
      <c r="R3832" s="48">
        <f t="shared" si="365"/>
        <v>3010.7</v>
      </c>
      <c r="S3832" s="74">
        <f t="shared" si="366"/>
        <v>74</v>
      </c>
      <c r="T3832" s="53"/>
      <c r="U3832" s="47" t="s">
        <v>432</v>
      </c>
    </row>
    <row r="3833" spans="1:43" ht="15.75" x14ac:dyDescent="0.25">
      <c r="D3833" s="55" t="s">
        <v>15945</v>
      </c>
      <c r="E3833" s="53">
        <v>2023</v>
      </c>
      <c r="F3833" s="55" t="s">
        <v>903</v>
      </c>
      <c r="G3833" s="55" t="s">
        <v>457</v>
      </c>
      <c r="H3833" s="55" t="s">
        <v>457</v>
      </c>
      <c r="I3833" s="53">
        <v>271</v>
      </c>
      <c r="J3833" s="53" t="s">
        <v>430</v>
      </c>
      <c r="K3833" s="53">
        <v>12</v>
      </c>
      <c r="L3833" s="53"/>
      <c r="M3833" s="53">
        <v>75</v>
      </c>
      <c r="N3833" s="48">
        <f t="shared" si="360"/>
        <v>200</v>
      </c>
      <c r="O3833" s="48">
        <f t="shared" si="362"/>
        <v>54200</v>
      </c>
      <c r="P3833" s="72">
        <f t="shared" si="363"/>
        <v>5420</v>
      </c>
      <c r="Q3833" s="73">
        <f t="shared" si="364"/>
        <v>8943</v>
      </c>
      <c r="R3833" s="48">
        <f t="shared" si="365"/>
        <v>68563</v>
      </c>
      <c r="S3833" s="74">
        <f t="shared" si="366"/>
        <v>74</v>
      </c>
      <c r="T3833" s="53"/>
      <c r="U3833" s="47" t="s">
        <v>432</v>
      </c>
    </row>
    <row r="3834" spans="1:43" ht="15.75" x14ac:dyDescent="0.25">
      <c r="D3834" s="55" t="s">
        <v>15945</v>
      </c>
      <c r="E3834" s="53">
        <v>2023</v>
      </c>
      <c r="F3834" s="55" t="s">
        <v>903</v>
      </c>
      <c r="G3834" s="55" t="s">
        <v>457</v>
      </c>
      <c r="H3834" s="55" t="s">
        <v>457</v>
      </c>
      <c r="I3834" s="53">
        <v>69</v>
      </c>
      <c r="J3834" s="53" t="s">
        <v>430</v>
      </c>
      <c r="K3834" s="53">
        <v>8</v>
      </c>
      <c r="L3834" s="53"/>
      <c r="M3834" s="53">
        <v>75</v>
      </c>
      <c r="N3834" s="48">
        <f t="shared" si="360"/>
        <v>160</v>
      </c>
      <c r="O3834" s="48">
        <f t="shared" si="362"/>
        <v>11040</v>
      </c>
      <c r="P3834" s="72">
        <f t="shared" si="363"/>
        <v>1104</v>
      </c>
      <c r="Q3834" s="73">
        <f t="shared" si="364"/>
        <v>1821.6</v>
      </c>
      <c r="R3834" s="48">
        <f t="shared" si="365"/>
        <v>13965.6</v>
      </c>
      <c r="S3834" s="74">
        <f t="shared" si="366"/>
        <v>74</v>
      </c>
      <c r="T3834" s="53"/>
      <c r="U3834" s="47" t="s">
        <v>432</v>
      </c>
      <c r="V3834" s="53"/>
      <c r="W3834" s="53"/>
      <c r="X3834" s="53"/>
      <c r="Y3834" s="53"/>
      <c r="Z3834" s="53"/>
      <c r="AA3834" s="53"/>
      <c r="AF3834" s="53"/>
      <c r="AG3834" s="53"/>
      <c r="AH3834" s="53"/>
      <c r="AI3834" s="53"/>
      <c r="AJ3834" s="53"/>
    </row>
    <row r="3835" spans="1:43" ht="15.75" x14ac:dyDescent="0.25">
      <c r="D3835" s="55" t="s">
        <v>15945</v>
      </c>
      <c r="E3835" s="53">
        <v>2023</v>
      </c>
      <c r="F3835" s="55" t="s">
        <v>903</v>
      </c>
      <c r="G3835" s="55" t="s">
        <v>457</v>
      </c>
      <c r="H3835" s="55" t="s">
        <v>457</v>
      </c>
      <c r="I3835" s="53">
        <v>150</v>
      </c>
      <c r="J3835" s="53" t="s">
        <v>430</v>
      </c>
      <c r="K3835" s="53">
        <v>12</v>
      </c>
      <c r="L3835" s="53"/>
      <c r="M3835" s="53">
        <v>75</v>
      </c>
      <c r="N3835" s="48">
        <f t="shared" si="360"/>
        <v>200</v>
      </c>
      <c r="O3835" s="48">
        <f t="shared" si="362"/>
        <v>30000</v>
      </c>
      <c r="P3835" s="72">
        <f t="shared" si="363"/>
        <v>3000</v>
      </c>
      <c r="Q3835" s="73">
        <f t="shared" si="364"/>
        <v>4950</v>
      </c>
      <c r="R3835" s="48">
        <f t="shared" si="365"/>
        <v>37950</v>
      </c>
      <c r="S3835" s="74">
        <f t="shared" si="366"/>
        <v>74</v>
      </c>
      <c r="T3835" s="53"/>
      <c r="U3835" s="47" t="s">
        <v>432</v>
      </c>
      <c r="V3835" s="53"/>
      <c r="W3835" s="53"/>
      <c r="X3835" s="53"/>
      <c r="Y3835" s="53"/>
      <c r="Z3835" s="53"/>
      <c r="AA3835" s="53"/>
      <c r="AF3835" s="53"/>
      <c r="AG3835" s="53"/>
      <c r="AH3835" s="53"/>
      <c r="AI3835" s="53"/>
      <c r="AJ3835" s="53"/>
    </row>
  </sheetData>
  <protectedRanges>
    <protectedRange algorithmName="SHA-512" hashValue="eqHHW7g+XW7bgikqzp+ToR4hA32fufKsOUEyHWvOWhv4sHV8WJHsal/IRtTg/GyOuGbUQnFCbqFSbq2FN0Kbvg==" saltValue="O5KxW241Gu36aCpqcFgC2w==" spinCount="100000" sqref="B5:K5 M5:N5 M7:N3825 B7:K3825 N3826:N3835" name="Range1"/>
    <protectedRange algorithmName="SHA-512" hashValue="eqHHW7g+XW7bgikqzp+ToR4hA32fufKsOUEyHWvOWhv4sHV8WJHsal/IRtTg/GyOuGbUQnFCbqFSbq2FN0Kbvg==" saltValue="O5KxW241Gu36aCpqcFgC2w==" spinCount="100000" sqref="L7:L11 L16:L65 L67:L3825" name="Range1_2"/>
  </protectedRanges>
  <mergeCells count="7">
    <mergeCell ref="S3:S4"/>
    <mergeCell ref="M3:M4"/>
    <mergeCell ref="N3:N4"/>
    <mergeCell ref="O3:O4"/>
    <mergeCell ref="P3:P4"/>
    <mergeCell ref="Q3:Q4"/>
    <mergeCell ref="R3:R4"/>
  </mergeCells>
  <pageMargins left="0.7" right="0.7" top="0.75" bottom="0.75" header="0.3" footer="0.3"/>
  <pageSetup paperSize="3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8CA92-3A56-4C65-8123-8F24623F698F}">
  <dimension ref="A1:BR900"/>
  <sheetViews>
    <sheetView view="pageBreakPreview" zoomScale="60" zoomScaleNormal="80" workbookViewId="0">
      <pane xSplit="15" ySplit="6" topLeftCell="P7" activePane="bottomRight" state="frozen"/>
      <selection pane="topRight" activeCell="P1" sqref="P1"/>
      <selection pane="bottomLeft" activeCell="A7" sqref="A7"/>
      <selection pane="bottomRight" activeCell="L905" sqref="L905"/>
    </sheetView>
  </sheetViews>
  <sheetFormatPr defaultRowHeight="15" x14ac:dyDescent="0.25"/>
  <cols>
    <col min="1" max="1" width="12.42578125" bestFit="1" customWidth="1"/>
    <col min="2" max="2" width="13" bestFit="1" customWidth="1"/>
    <col min="3" max="3" width="16.140625" bestFit="1" customWidth="1"/>
    <col min="4" max="4" width="12.85546875" customWidth="1"/>
    <col min="6" max="6" width="50.42578125" customWidth="1"/>
    <col min="8" max="8" width="15" customWidth="1"/>
    <col min="9" max="9" width="12" customWidth="1"/>
    <col min="10" max="13" width="15.140625" customWidth="1"/>
    <col min="14" max="14" width="16.140625" customWidth="1"/>
    <col min="15" max="15" width="12.85546875" customWidth="1"/>
    <col min="16" max="16" width="12.140625" customWidth="1"/>
    <col min="17" max="17" width="12.5703125" customWidth="1"/>
    <col min="18" max="39" width="13.42578125" customWidth="1"/>
    <col min="40" max="61" width="16.28515625" customWidth="1"/>
  </cols>
  <sheetData>
    <row r="1" spans="1:70" s="1" customFormat="1" ht="15.75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 s="3" customFormat="1" ht="23.45" customHeight="1" x14ac:dyDescent="0.35">
      <c r="B2" s="80" t="s">
        <v>15898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08" t="s">
        <v>1</v>
      </c>
      <c r="P2" s="109" t="str" cm="1">
        <f t="array" aca="1" ref="P2" ca="1">CELL("filename")</f>
        <v>C:\Users\tthompson\AppData\Local\Microsoft\Windows\INetCache\Content.Outlook\G3B1OTAF\[Baxter Water System CAMP.v5.xlsx]Annual Summary</v>
      </c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s="1" customFormat="1" ht="17.45" customHeight="1" x14ac:dyDescent="0.25">
      <c r="B3" s="2"/>
      <c r="C3" s="2"/>
      <c r="D3" s="2"/>
      <c r="E3" s="7"/>
      <c r="F3" s="7"/>
      <c r="J3" s="7" t="s">
        <v>2</v>
      </c>
      <c r="K3" s="9">
        <f>Wells!I3</f>
        <v>0.05</v>
      </c>
      <c r="L3" s="9"/>
      <c r="M3" s="9" t="s">
        <v>3</v>
      </c>
      <c r="N3" s="24">
        <f>Wells!L3</f>
        <v>2024</v>
      </c>
      <c r="O3" s="2"/>
      <c r="P3" s="24"/>
      <c r="Q3" s="24"/>
      <c r="R3" s="24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70" s="11" customFormat="1" ht="41.25" customHeight="1" x14ac:dyDescent="0.25">
      <c r="B4" s="125" t="s">
        <v>15899</v>
      </c>
      <c r="C4" s="125" t="s">
        <v>15900</v>
      </c>
      <c r="D4" s="125"/>
      <c r="E4" s="125" t="s">
        <v>9</v>
      </c>
      <c r="F4" s="125" t="s">
        <v>408</v>
      </c>
      <c r="G4" s="125" t="s">
        <v>14</v>
      </c>
      <c r="H4" s="125" t="s">
        <v>15</v>
      </c>
      <c r="I4" s="125" t="s">
        <v>16</v>
      </c>
      <c r="J4" s="125" t="s">
        <v>17</v>
      </c>
      <c r="K4" s="125" t="s">
        <v>18</v>
      </c>
      <c r="L4" s="125" t="s">
        <v>19</v>
      </c>
      <c r="M4" s="125" t="s">
        <v>20</v>
      </c>
      <c r="N4" s="125" t="s">
        <v>21</v>
      </c>
      <c r="O4" s="125" t="s">
        <v>15901</v>
      </c>
      <c r="P4" s="125" t="s">
        <v>23</v>
      </c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</row>
    <row r="5" spans="1:70" s="11" customFormat="1" ht="33.6" customHeight="1" x14ac:dyDescent="0.25">
      <c r="B5" s="125"/>
      <c r="C5" s="11" t="s">
        <v>15902</v>
      </c>
      <c r="D5" s="11" t="s">
        <v>15903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</row>
    <row r="6" spans="1:70" s="1" customFormat="1" ht="15.6" customHeight="1" x14ac:dyDescent="0.25">
      <c r="A6" s="13"/>
      <c r="B6" s="14" t="s">
        <v>24</v>
      </c>
      <c r="C6" s="14" t="s">
        <v>24</v>
      </c>
      <c r="D6" s="14" t="s">
        <v>15904</v>
      </c>
      <c r="E6" s="14" t="s">
        <v>24</v>
      </c>
      <c r="F6" s="14"/>
      <c r="G6" s="14" t="s">
        <v>26</v>
      </c>
      <c r="H6" s="14" t="s">
        <v>26</v>
      </c>
      <c r="I6" s="14" t="s">
        <v>24</v>
      </c>
      <c r="J6" s="14" t="s">
        <v>27</v>
      </c>
      <c r="K6" s="14" t="s">
        <v>25</v>
      </c>
      <c r="L6" s="14" t="s">
        <v>25</v>
      </c>
      <c r="M6" s="14" t="s">
        <v>25</v>
      </c>
      <c r="N6" s="14" t="s">
        <v>25</v>
      </c>
      <c r="O6" s="14" t="s">
        <v>25</v>
      </c>
      <c r="P6" s="20">
        <f>2022</f>
        <v>2022</v>
      </c>
      <c r="Q6" s="20">
        <f>P6+1</f>
        <v>2023</v>
      </c>
      <c r="R6" s="20">
        <f t="shared" ref="R6:BI6" si="0">Q6+1</f>
        <v>2024</v>
      </c>
      <c r="S6" s="20">
        <f t="shared" si="0"/>
        <v>2025</v>
      </c>
      <c r="T6" s="20">
        <f t="shared" si="0"/>
        <v>2026</v>
      </c>
      <c r="U6" s="20">
        <f t="shared" si="0"/>
        <v>2027</v>
      </c>
      <c r="V6" s="20">
        <f t="shared" si="0"/>
        <v>2028</v>
      </c>
      <c r="W6" s="20">
        <f t="shared" si="0"/>
        <v>2029</v>
      </c>
      <c r="X6" s="20">
        <f t="shared" si="0"/>
        <v>2030</v>
      </c>
      <c r="Y6" s="20">
        <f t="shared" si="0"/>
        <v>2031</v>
      </c>
      <c r="Z6" s="20">
        <f t="shared" si="0"/>
        <v>2032</v>
      </c>
      <c r="AA6" s="20">
        <f t="shared" si="0"/>
        <v>2033</v>
      </c>
      <c r="AB6" s="20">
        <f t="shared" si="0"/>
        <v>2034</v>
      </c>
      <c r="AC6" s="20">
        <f t="shared" si="0"/>
        <v>2035</v>
      </c>
      <c r="AD6" s="20">
        <f t="shared" si="0"/>
        <v>2036</v>
      </c>
      <c r="AE6" s="20">
        <f t="shared" si="0"/>
        <v>2037</v>
      </c>
      <c r="AF6" s="20">
        <f t="shared" si="0"/>
        <v>2038</v>
      </c>
      <c r="AG6" s="20">
        <f t="shared" si="0"/>
        <v>2039</v>
      </c>
      <c r="AH6" s="20">
        <f t="shared" si="0"/>
        <v>2040</v>
      </c>
      <c r="AI6" s="20">
        <f t="shared" si="0"/>
        <v>2041</v>
      </c>
      <c r="AJ6" s="20">
        <f t="shared" si="0"/>
        <v>2042</v>
      </c>
      <c r="AK6" s="20">
        <f t="shared" si="0"/>
        <v>2043</v>
      </c>
      <c r="AL6" s="20">
        <f t="shared" si="0"/>
        <v>2044</v>
      </c>
      <c r="AM6" s="20">
        <f t="shared" si="0"/>
        <v>2045</v>
      </c>
      <c r="AN6" s="20">
        <f t="shared" si="0"/>
        <v>2046</v>
      </c>
      <c r="AO6" s="20">
        <f t="shared" si="0"/>
        <v>2047</v>
      </c>
      <c r="AP6" s="20">
        <f t="shared" si="0"/>
        <v>2048</v>
      </c>
      <c r="AQ6" s="20">
        <f t="shared" si="0"/>
        <v>2049</v>
      </c>
      <c r="AR6" s="20">
        <f t="shared" si="0"/>
        <v>2050</v>
      </c>
      <c r="AS6" s="20">
        <f t="shared" si="0"/>
        <v>2051</v>
      </c>
      <c r="AT6" s="20">
        <f t="shared" si="0"/>
        <v>2052</v>
      </c>
      <c r="AU6" s="20">
        <f t="shared" si="0"/>
        <v>2053</v>
      </c>
      <c r="AV6" s="20">
        <f t="shared" si="0"/>
        <v>2054</v>
      </c>
      <c r="AW6" s="20">
        <f t="shared" si="0"/>
        <v>2055</v>
      </c>
      <c r="AX6" s="20">
        <f t="shared" si="0"/>
        <v>2056</v>
      </c>
      <c r="AY6" s="20">
        <f t="shared" si="0"/>
        <v>2057</v>
      </c>
      <c r="AZ6" s="20">
        <f t="shared" si="0"/>
        <v>2058</v>
      </c>
      <c r="BA6" s="20">
        <f t="shared" si="0"/>
        <v>2059</v>
      </c>
      <c r="BB6" s="20">
        <f t="shared" si="0"/>
        <v>2060</v>
      </c>
      <c r="BC6" s="20">
        <f t="shared" si="0"/>
        <v>2061</v>
      </c>
      <c r="BD6" s="20">
        <f t="shared" si="0"/>
        <v>2062</v>
      </c>
      <c r="BE6" s="20">
        <f t="shared" si="0"/>
        <v>2063</v>
      </c>
      <c r="BF6" s="20">
        <f t="shared" si="0"/>
        <v>2064</v>
      </c>
      <c r="BG6" s="20">
        <f t="shared" si="0"/>
        <v>2065</v>
      </c>
      <c r="BH6" s="20">
        <f t="shared" si="0"/>
        <v>2066</v>
      </c>
      <c r="BI6" s="20">
        <f t="shared" si="0"/>
        <v>2067</v>
      </c>
      <c r="BJ6" s="2"/>
      <c r="BK6" s="2"/>
      <c r="BL6" s="2"/>
      <c r="BM6" s="2"/>
      <c r="BN6" s="2"/>
      <c r="BO6" s="2"/>
      <c r="BP6" s="2"/>
      <c r="BQ6" s="2"/>
      <c r="BR6" s="2"/>
    </row>
    <row r="7" spans="1:70" s="1" customFormat="1" ht="15.75" x14ac:dyDescent="0.25">
      <c r="B7" s="47">
        <v>638</v>
      </c>
      <c r="C7" s="47" t="s">
        <v>799</v>
      </c>
      <c r="D7" s="47">
        <v>6</v>
      </c>
      <c r="E7" s="47">
        <v>1977</v>
      </c>
      <c r="F7" s="71"/>
      <c r="G7" s="2">
        <v>50</v>
      </c>
      <c r="H7" s="2">
        <v>10</v>
      </c>
      <c r="I7" s="47">
        <v>2014</v>
      </c>
      <c r="J7" s="81">
        <v>1.15E-2</v>
      </c>
      <c r="K7" s="82">
        <v>9985</v>
      </c>
      <c r="L7" s="83">
        <f t="shared" ref="L7:L70" si="1">K7*0.1</f>
        <v>998.5</v>
      </c>
      <c r="M7" s="83">
        <f t="shared" ref="M7:M70" si="2">K7*0.15</f>
        <v>1497.75</v>
      </c>
      <c r="N7" s="16">
        <f t="shared" ref="N7:N70" si="3">SUM(K7:M7)</f>
        <v>12481.25</v>
      </c>
      <c r="O7" s="16">
        <f t="shared" ref="O7:O70" si="4">N7*J7</f>
        <v>143.53437500000001</v>
      </c>
      <c r="P7" s="16">
        <f t="shared" ref="P7:AE22" si="5">IF(MOD((P$6-$E7),$G7)=0,($K7*1.1*1.15)*((1+$K$3)^(P$6-$N$3)),IF(MOD((P$6-$I7),$H7)=0,$O7*((1+$K$3)^(P$6-$N$3)),0))</f>
        <v>0</v>
      </c>
      <c r="Q7" s="16">
        <f t="shared" si="5"/>
        <v>0</v>
      </c>
      <c r="R7" s="16">
        <f>IF(MOD((R$6-$E7),$G7)=0,($K7*1.1*1.15)*((1+$K$3)^(R$6-$N$3)),IF(MOD((R$6-$I7),$H7)=0,$O7*((1+$K$3)^(R$6-$N$3)),0))</f>
        <v>143.53437500000001</v>
      </c>
      <c r="S7" s="16">
        <f t="shared" si="5"/>
        <v>0</v>
      </c>
      <c r="T7" s="16">
        <f t="shared" si="5"/>
        <v>0</v>
      </c>
      <c r="U7" s="16">
        <f t="shared" si="5"/>
        <v>14621.990315625002</v>
      </c>
      <c r="V7" s="16">
        <f t="shared" si="5"/>
        <v>0</v>
      </c>
      <c r="W7" s="16">
        <f t="shared" si="5"/>
        <v>0</v>
      </c>
      <c r="X7" s="16">
        <f t="shared" si="5"/>
        <v>0</v>
      </c>
      <c r="Y7" s="16">
        <f t="shared" si="5"/>
        <v>0</v>
      </c>
      <c r="Z7" s="16">
        <f t="shared" si="5"/>
        <v>0</v>
      </c>
      <c r="AA7" s="16">
        <f t="shared" si="5"/>
        <v>0</v>
      </c>
      <c r="AB7" s="16">
        <f t="shared" si="5"/>
        <v>233.80237219535834</v>
      </c>
      <c r="AC7" s="16">
        <f t="shared" si="5"/>
        <v>0</v>
      </c>
      <c r="AD7" s="16">
        <f t="shared" si="5"/>
        <v>0</v>
      </c>
      <c r="AE7" s="16">
        <f t="shared" si="5"/>
        <v>0</v>
      </c>
      <c r="AF7" s="16">
        <f t="shared" ref="AF7:AU22" si="6">IF(MOD((AF$6-$E7),$G7)=0,($K7*1.1*1.15)*((1+$K$3)^(AF$6-$N$3)),IF(MOD((AF$6-$I7),$H7)=0,$O7*((1+$K$3)^(AF$6-$N$3)),0))</f>
        <v>0</v>
      </c>
      <c r="AG7" s="16">
        <f t="shared" si="6"/>
        <v>0</v>
      </c>
      <c r="AH7" s="16">
        <f t="shared" si="6"/>
        <v>0</v>
      </c>
      <c r="AI7" s="16">
        <f t="shared" si="6"/>
        <v>0</v>
      </c>
      <c r="AJ7" s="16">
        <f t="shared" si="6"/>
        <v>0</v>
      </c>
      <c r="AK7" s="16">
        <f t="shared" si="6"/>
        <v>0</v>
      </c>
      <c r="AL7" s="16">
        <f t="shared" si="6"/>
        <v>380.83942779683878</v>
      </c>
      <c r="AM7" s="16">
        <f t="shared" si="6"/>
        <v>0</v>
      </c>
      <c r="AN7" s="16">
        <f t="shared" si="6"/>
        <v>0</v>
      </c>
      <c r="AO7" s="16">
        <f t="shared" si="6"/>
        <v>0</v>
      </c>
      <c r="AP7" s="16">
        <f t="shared" si="6"/>
        <v>0</v>
      </c>
      <c r="AQ7" s="16">
        <f t="shared" si="6"/>
        <v>0</v>
      </c>
      <c r="AR7" s="16">
        <f t="shared" si="6"/>
        <v>0</v>
      </c>
      <c r="AS7" s="16">
        <f t="shared" si="6"/>
        <v>0</v>
      </c>
      <c r="AT7" s="16">
        <f t="shared" si="6"/>
        <v>0</v>
      </c>
      <c r="AU7" s="16">
        <f t="shared" si="6"/>
        <v>0</v>
      </c>
      <c r="AV7" s="16">
        <f t="shared" ref="AT7:BI22" si="7">IF(MOD((AV$6-$E7),$G7)=0,($K7*1.1*1.15)*((1+$K$3)^(AV$6-$N$3)),IF(MOD((AV$6-$I7),$H7)=0,$O7*((1+$K$3)^(AV$6-$N$3)),0))</f>
        <v>620.34729760326593</v>
      </c>
      <c r="AW7" s="16">
        <f t="shared" si="7"/>
        <v>0</v>
      </c>
      <c r="AX7" s="16">
        <f t="shared" si="7"/>
        <v>0</v>
      </c>
      <c r="AY7" s="16">
        <f t="shared" si="7"/>
        <v>0</v>
      </c>
      <c r="AZ7" s="16">
        <f t="shared" si="7"/>
        <v>0</v>
      </c>
      <c r="BA7" s="16">
        <f t="shared" si="7"/>
        <v>0</v>
      </c>
      <c r="BB7" s="16">
        <f t="shared" si="7"/>
        <v>0</v>
      </c>
      <c r="BC7" s="16">
        <f t="shared" si="7"/>
        <v>0</v>
      </c>
      <c r="BD7" s="16">
        <f t="shared" si="7"/>
        <v>0</v>
      </c>
      <c r="BE7" s="16">
        <f t="shared" si="7"/>
        <v>0</v>
      </c>
      <c r="BF7" s="16">
        <f t="shared" si="7"/>
        <v>1010.4803798018665</v>
      </c>
      <c r="BG7" s="16">
        <f t="shared" si="7"/>
        <v>0</v>
      </c>
      <c r="BH7" s="16">
        <f t="shared" si="7"/>
        <v>0</v>
      </c>
      <c r="BI7" s="16">
        <f t="shared" si="7"/>
        <v>0</v>
      </c>
    </row>
    <row r="8" spans="1:70" s="1" customFormat="1" ht="15.75" x14ac:dyDescent="0.25">
      <c r="B8" s="47">
        <v>599</v>
      </c>
      <c r="C8" s="47" t="s">
        <v>799</v>
      </c>
      <c r="D8" s="47">
        <v>6</v>
      </c>
      <c r="E8" s="47">
        <v>1977</v>
      </c>
      <c r="F8" s="71"/>
      <c r="G8" s="2">
        <v>50</v>
      </c>
      <c r="H8" s="2">
        <v>10</v>
      </c>
      <c r="I8" s="47">
        <v>2014</v>
      </c>
      <c r="J8" s="81">
        <v>1.15E-2</v>
      </c>
      <c r="K8" s="82">
        <v>9985</v>
      </c>
      <c r="L8" s="82">
        <f t="shared" si="1"/>
        <v>998.5</v>
      </c>
      <c r="M8" s="82">
        <f t="shared" si="2"/>
        <v>1497.75</v>
      </c>
      <c r="N8" s="16">
        <f t="shared" si="3"/>
        <v>12481.25</v>
      </c>
      <c r="O8" s="16">
        <f t="shared" si="4"/>
        <v>143.53437500000001</v>
      </c>
      <c r="P8" s="16">
        <f t="shared" si="5"/>
        <v>0</v>
      </c>
      <c r="Q8" s="16">
        <f t="shared" si="5"/>
        <v>0</v>
      </c>
      <c r="R8" s="16">
        <f t="shared" si="5"/>
        <v>143.53437500000001</v>
      </c>
      <c r="S8" s="16">
        <f t="shared" si="5"/>
        <v>0</v>
      </c>
      <c r="T8" s="16">
        <f t="shared" si="5"/>
        <v>0</v>
      </c>
      <c r="U8" s="16">
        <f t="shared" si="5"/>
        <v>14621.990315625002</v>
      </c>
      <c r="V8" s="16">
        <f t="shared" si="5"/>
        <v>0</v>
      </c>
      <c r="W8" s="16">
        <f t="shared" si="5"/>
        <v>0</v>
      </c>
      <c r="X8" s="16">
        <f t="shared" si="5"/>
        <v>0</v>
      </c>
      <c r="Y8" s="16">
        <f t="shared" si="5"/>
        <v>0</v>
      </c>
      <c r="Z8" s="16">
        <f t="shared" si="5"/>
        <v>0</v>
      </c>
      <c r="AA8" s="16">
        <f t="shared" si="5"/>
        <v>0</v>
      </c>
      <c r="AB8" s="16">
        <f t="shared" si="5"/>
        <v>233.80237219535834</v>
      </c>
      <c r="AC8" s="16">
        <f t="shared" si="5"/>
        <v>0</v>
      </c>
      <c r="AD8" s="16">
        <f t="shared" si="5"/>
        <v>0</v>
      </c>
      <c r="AE8" s="16">
        <f t="shared" si="5"/>
        <v>0</v>
      </c>
      <c r="AF8" s="16">
        <f t="shared" si="6"/>
        <v>0</v>
      </c>
      <c r="AG8" s="16">
        <f t="shared" si="6"/>
        <v>0</v>
      </c>
      <c r="AH8" s="16">
        <f t="shared" si="6"/>
        <v>0</v>
      </c>
      <c r="AI8" s="16">
        <f t="shared" si="6"/>
        <v>0</v>
      </c>
      <c r="AJ8" s="16">
        <f t="shared" si="6"/>
        <v>0</v>
      </c>
      <c r="AK8" s="16">
        <f t="shared" si="6"/>
        <v>0</v>
      </c>
      <c r="AL8" s="16">
        <f t="shared" si="6"/>
        <v>380.83942779683878</v>
      </c>
      <c r="AM8" s="16">
        <f t="shared" si="6"/>
        <v>0</v>
      </c>
      <c r="AN8" s="16">
        <f t="shared" si="6"/>
        <v>0</v>
      </c>
      <c r="AO8" s="16">
        <f t="shared" si="6"/>
        <v>0</v>
      </c>
      <c r="AP8" s="16">
        <f t="shared" si="6"/>
        <v>0</v>
      </c>
      <c r="AQ8" s="16">
        <f t="shared" si="6"/>
        <v>0</v>
      </c>
      <c r="AR8" s="16">
        <f t="shared" si="6"/>
        <v>0</v>
      </c>
      <c r="AS8" s="16">
        <f t="shared" si="6"/>
        <v>0</v>
      </c>
      <c r="AT8" s="16">
        <f t="shared" si="7"/>
        <v>0</v>
      </c>
      <c r="AU8" s="16">
        <f t="shared" si="7"/>
        <v>0</v>
      </c>
      <c r="AV8" s="16">
        <f t="shared" si="7"/>
        <v>620.34729760326593</v>
      </c>
      <c r="AW8" s="16">
        <f t="shared" si="7"/>
        <v>0</v>
      </c>
      <c r="AX8" s="16">
        <f t="shared" si="7"/>
        <v>0</v>
      </c>
      <c r="AY8" s="16">
        <f t="shared" si="7"/>
        <v>0</v>
      </c>
      <c r="AZ8" s="16">
        <f t="shared" si="7"/>
        <v>0</v>
      </c>
      <c r="BA8" s="16">
        <f t="shared" si="7"/>
        <v>0</v>
      </c>
      <c r="BB8" s="16">
        <f t="shared" si="7"/>
        <v>0</v>
      </c>
      <c r="BC8" s="16">
        <f t="shared" si="7"/>
        <v>0</v>
      </c>
      <c r="BD8" s="16">
        <f t="shared" si="7"/>
        <v>0</v>
      </c>
      <c r="BE8" s="16">
        <f t="shared" si="7"/>
        <v>0</v>
      </c>
      <c r="BF8" s="16">
        <f t="shared" si="7"/>
        <v>1010.4803798018665</v>
      </c>
      <c r="BG8" s="16">
        <f t="shared" si="7"/>
        <v>0</v>
      </c>
      <c r="BH8" s="16">
        <f t="shared" si="7"/>
        <v>0</v>
      </c>
      <c r="BI8" s="16">
        <f t="shared" si="7"/>
        <v>0</v>
      </c>
    </row>
    <row r="9" spans="1:70" s="1" customFormat="1" ht="15.75" x14ac:dyDescent="0.25">
      <c r="B9" s="47">
        <v>560</v>
      </c>
      <c r="C9" s="47" t="s">
        <v>799</v>
      </c>
      <c r="D9" s="47">
        <v>6</v>
      </c>
      <c r="E9" s="47">
        <v>1977</v>
      </c>
      <c r="F9" s="71"/>
      <c r="G9" s="2">
        <v>50</v>
      </c>
      <c r="H9" s="2">
        <v>10</v>
      </c>
      <c r="I9" s="47">
        <v>2014</v>
      </c>
      <c r="J9" s="81">
        <v>1.15E-2</v>
      </c>
      <c r="K9" s="82">
        <v>9985</v>
      </c>
      <c r="L9" s="82">
        <f t="shared" si="1"/>
        <v>998.5</v>
      </c>
      <c r="M9" s="82">
        <f t="shared" si="2"/>
        <v>1497.75</v>
      </c>
      <c r="N9" s="16">
        <f t="shared" si="3"/>
        <v>12481.25</v>
      </c>
      <c r="O9" s="16">
        <f t="shared" si="4"/>
        <v>143.53437500000001</v>
      </c>
      <c r="P9" s="16">
        <f t="shared" si="5"/>
        <v>0</v>
      </c>
      <c r="Q9" s="16">
        <f t="shared" si="5"/>
        <v>0</v>
      </c>
      <c r="R9" s="16">
        <f t="shared" si="5"/>
        <v>143.53437500000001</v>
      </c>
      <c r="S9" s="16">
        <f t="shared" si="5"/>
        <v>0</v>
      </c>
      <c r="T9" s="16">
        <f t="shared" si="5"/>
        <v>0</v>
      </c>
      <c r="U9" s="16">
        <f t="shared" si="5"/>
        <v>14621.990315625002</v>
      </c>
      <c r="V9" s="16">
        <f t="shared" si="5"/>
        <v>0</v>
      </c>
      <c r="W9" s="16">
        <f t="shared" si="5"/>
        <v>0</v>
      </c>
      <c r="X9" s="16">
        <f t="shared" si="5"/>
        <v>0</v>
      </c>
      <c r="Y9" s="16">
        <f t="shared" si="5"/>
        <v>0</v>
      </c>
      <c r="Z9" s="16">
        <f t="shared" si="5"/>
        <v>0</v>
      </c>
      <c r="AA9" s="16">
        <f t="shared" si="5"/>
        <v>0</v>
      </c>
      <c r="AB9" s="16">
        <f t="shared" si="5"/>
        <v>233.80237219535834</v>
      </c>
      <c r="AC9" s="16">
        <f t="shared" si="5"/>
        <v>0</v>
      </c>
      <c r="AD9" s="16">
        <f t="shared" si="5"/>
        <v>0</v>
      </c>
      <c r="AE9" s="16">
        <f t="shared" si="5"/>
        <v>0</v>
      </c>
      <c r="AF9" s="16">
        <f t="shared" si="6"/>
        <v>0</v>
      </c>
      <c r="AG9" s="16">
        <f t="shared" si="6"/>
        <v>0</v>
      </c>
      <c r="AH9" s="16">
        <f t="shared" si="6"/>
        <v>0</v>
      </c>
      <c r="AI9" s="16">
        <f t="shared" si="6"/>
        <v>0</v>
      </c>
      <c r="AJ9" s="16">
        <f t="shared" si="6"/>
        <v>0</v>
      </c>
      <c r="AK9" s="16">
        <f t="shared" si="6"/>
        <v>0</v>
      </c>
      <c r="AL9" s="16">
        <f t="shared" si="6"/>
        <v>380.83942779683878</v>
      </c>
      <c r="AM9" s="16">
        <f t="shared" si="6"/>
        <v>0</v>
      </c>
      <c r="AN9" s="16">
        <f t="shared" si="6"/>
        <v>0</v>
      </c>
      <c r="AO9" s="16">
        <f t="shared" si="6"/>
        <v>0</v>
      </c>
      <c r="AP9" s="16">
        <f t="shared" si="6"/>
        <v>0</v>
      </c>
      <c r="AQ9" s="16">
        <f t="shared" si="6"/>
        <v>0</v>
      </c>
      <c r="AR9" s="16">
        <f t="shared" si="6"/>
        <v>0</v>
      </c>
      <c r="AS9" s="16">
        <f t="shared" si="6"/>
        <v>0</v>
      </c>
      <c r="AT9" s="16">
        <f t="shared" si="7"/>
        <v>0</v>
      </c>
      <c r="AU9" s="16">
        <f t="shared" si="7"/>
        <v>0</v>
      </c>
      <c r="AV9" s="16">
        <f t="shared" si="7"/>
        <v>620.34729760326593</v>
      </c>
      <c r="AW9" s="16">
        <f t="shared" si="7"/>
        <v>0</v>
      </c>
      <c r="AX9" s="16">
        <f t="shared" si="7"/>
        <v>0</v>
      </c>
      <c r="AY9" s="16">
        <f t="shared" si="7"/>
        <v>0</v>
      </c>
      <c r="AZ9" s="16">
        <f t="shared" si="7"/>
        <v>0</v>
      </c>
      <c r="BA9" s="16">
        <f t="shared" si="7"/>
        <v>0</v>
      </c>
      <c r="BB9" s="16">
        <f t="shared" si="7"/>
        <v>0</v>
      </c>
      <c r="BC9" s="16">
        <f t="shared" si="7"/>
        <v>0</v>
      </c>
      <c r="BD9" s="16">
        <f t="shared" si="7"/>
        <v>0</v>
      </c>
      <c r="BE9" s="16">
        <f t="shared" si="7"/>
        <v>0</v>
      </c>
      <c r="BF9" s="16">
        <f t="shared" si="7"/>
        <v>1010.4803798018665</v>
      </c>
      <c r="BG9" s="16">
        <f t="shared" si="7"/>
        <v>0</v>
      </c>
      <c r="BH9" s="16">
        <f t="shared" si="7"/>
        <v>0</v>
      </c>
      <c r="BI9" s="16">
        <f t="shared" si="7"/>
        <v>0</v>
      </c>
    </row>
    <row r="10" spans="1:70" s="1" customFormat="1" ht="15.75" x14ac:dyDescent="0.25">
      <c r="B10" s="47">
        <v>558</v>
      </c>
      <c r="C10" s="47" t="s">
        <v>430</v>
      </c>
      <c r="D10" s="47">
        <v>6</v>
      </c>
      <c r="E10" s="47">
        <v>1977</v>
      </c>
      <c r="F10" s="71"/>
      <c r="G10" s="2">
        <v>50</v>
      </c>
      <c r="H10" s="2">
        <v>10</v>
      </c>
      <c r="I10" s="47">
        <v>2014</v>
      </c>
      <c r="J10" s="81">
        <v>1.15E-2</v>
      </c>
      <c r="K10" s="82">
        <v>9985</v>
      </c>
      <c r="L10" s="82">
        <f t="shared" si="1"/>
        <v>998.5</v>
      </c>
      <c r="M10" s="82">
        <f t="shared" si="2"/>
        <v>1497.75</v>
      </c>
      <c r="N10" s="16">
        <f t="shared" si="3"/>
        <v>12481.25</v>
      </c>
      <c r="O10" s="16">
        <f t="shared" si="4"/>
        <v>143.53437500000001</v>
      </c>
      <c r="P10" s="16">
        <f t="shared" si="5"/>
        <v>0</v>
      </c>
      <c r="Q10" s="16">
        <f t="shared" si="5"/>
        <v>0</v>
      </c>
      <c r="R10" s="16">
        <f t="shared" si="5"/>
        <v>143.53437500000001</v>
      </c>
      <c r="S10" s="16">
        <f t="shared" si="5"/>
        <v>0</v>
      </c>
      <c r="T10" s="16">
        <f t="shared" si="5"/>
        <v>0</v>
      </c>
      <c r="U10" s="16">
        <f t="shared" si="5"/>
        <v>14621.990315625002</v>
      </c>
      <c r="V10" s="16">
        <f t="shared" si="5"/>
        <v>0</v>
      </c>
      <c r="W10" s="16">
        <f t="shared" si="5"/>
        <v>0</v>
      </c>
      <c r="X10" s="16">
        <f t="shared" si="5"/>
        <v>0</v>
      </c>
      <c r="Y10" s="16">
        <f t="shared" si="5"/>
        <v>0</v>
      </c>
      <c r="Z10" s="16">
        <f t="shared" si="5"/>
        <v>0</v>
      </c>
      <c r="AA10" s="16">
        <f t="shared" si="5"/>
        <v>0</v>
      </c>
      <c r="AB10" s="16">
        <f t="shared" si="5"/>
        <v>233.80237219535834</v>
      </c>
      <c r="AC10" s="16">
        <f t="shared" si="5"/>
        <v>0</v>
      </c>
      <c r="AD10" s="16">
        <f t="shared" si="5"/>
        <v>0</v>
      </c>
      <c r="AE10" s="16">
        <f t="shared" si="5"/>
        <v>0</v>
      </c>
      <c r="AF10" s="16">
        <f t="shared" si="6"/>
        <v>0</v>
      </c>
      <c r="AG10" s="16">
        <f t="shared" si="6"/>
        <v>0</v>
      </c>
      <c r="AH10" s="16">
        <f t="shared" si="6"/>
        <v>0</v>
      </c>
      <c r="AI10" s="16">
        <f t="shared" si="6"/>
        <v>0</v>
      </c>
      <c r="AJ10" s="16">
        <f t="shared" si="6"/>
        <v>0</v>
      </c>
      <c r="AK10" s="16">
        <f t="shared" si="6"/>
        <v>0</v>
      </c>
      <c r="AL10" s="16">
        <f t="shared" si="6"/>
        <v>380.83942779683878</v>
      </c>
      <c r="AM10" s="16">
        <f t="shared" si="6"/>
        <v>0</v>
      </c>
      <c r="AN10" s="16">
        <f t="shared" si="6"/>
        <v>0</v>
      </c>
      <c r="AO10" s="16">
        <f t="shared" si="6"/>
        <v>0</v>
      </c>
      <c r="AP10" s="16">
        <f t="shared" si="6"/>
        <v>0</v>
      </c>
      <c r="AQ10" s="16">
        <f t="shared" si="6"/>
        <v>0</v>
      </c>
      <c r="AR10" s="16">
        <f t="shared" si="6"/>
        <v>0</v>
      </c>
      <c r="AS10" s="16">
        <f t="shared" si="6"/>
        <v>0</v>
      </c>
      <c r="AT10" s="16">
        <f t="shared" si="7"/>
        <v>0</v>
      </c>
      <c r="AU10" s="16">
        <f t="shared" si="7"/>
        <v>0</v>
      </c>
      <c r="AV10" s="16">
        <f t="shared" si="7"/>
        <v>620.34729760326593</v>
      </c>
      <c r="AW10" s="16">
        <f t="shared" si="7"/>
        <v>0</v>
      </c>
      <c r="AX10" s="16">
        <f t="shared" si="7"/>
        <v>0</v>
      </c>
      <c r="AY10" s="16">
        <f t="shared" si="7"/>
        <v>0</v>
      </c>
      <c r="AZ10" s="16">
        <f t="shared" si="7"/>
        <v>0</v>
      </c>
      <c r="BA10" s="16">
        <f t="shared" si="7"/>
        <v>0</v>
      </c>
      <c r="BB10" s="16">
        <f t="shared" si="7"/>
        <v>0</v>
      </c>
      <c r="BC10" s="16">
        <f t="shared" si="7"/>
        <v>0</v>
      </c>
      <c r="BD10" s="16">
        <f t="shared" si="7"/>
        <v>0</v>
      </c>
      <c r="BE10" s="16">
        <f t="shared" si="7"/>
        <v>0</v>
      </c>
      <c r="BF10" s="16">
        <f t="shared" si="7"/>
        <v>1010.4803798018665</v>
      </c>
      <c r="BG10" s="16">
        <f t="shared" si="7"/>
        <v>0</v>
      </c>
      <c r="BH10" s="16">
        <f t="shared" si="7"/>
        <v>0</v>
      </c>
      <c r="BI10" s="16">
        <f t="shared" si="7"/>
        <v>0</v>
      </c>
    </row>
    <row r="11" spans="1:70" s="1" customFormat="1" ht="15.75" x14ac:dyDescent="0.25">
      <c r="B11" s="47">
        <v>553</v>
      </c>
      <c r="C11" s="47" t="s">
        <v>799</v>
      </c>
      <c r="D11" s="47">
        <v>6</v>
      </c>
      <c r="E11" s="47">
        <v>1977</v>
      </c>
      <c r="F11" s="71"/>
      <c r="G11" s="2">
        <v>50</v>
      </c>
      <c r="H11" s="2">
        <v>10</v>
      </c>
      <c r="I11" s="47">
        <v>2014</v>
      </c>
      <c r="J11" s="81">
        <v>1.15E-2</v>
      </c>
      <c r="K11" s="82">
        <v>9985</v>
      </c>
      <c r="L11" s="82">
        <f t="shared" si="1"/>
        <v>998.5</v>
      </c>
      <c r="M11" s="82">
        <f t="shared" si="2"/>
        <v>1497.75</v>
      </c>
      <c r="N11" s="16">
        <f t="shared" si="3"/>
        <v>12481.25</v>
      </c>
      <c r="O11" s="16">
        <f t="shared" si="4"/>
        <v>143.53437500000001</v>
      </c>
      <c r="P11" s="16">
        <f t="shared" si="5"/>
        <v>0</v>
      </c>
      <c r="Q11" s="16">
        <f t="shared" si="5"/>
        <v>0</v>
      </c>
      <c r="R11" s="16">
        <f t="shared" si="5"/>
        <v>143.53437500000001</v>
      </c>
      <c r="S11" s="16">
        <f t="shared" si="5"/>
        <v>0</v>
      </c>
      <c r="T11" s="16">
        <f t="shared" si="5"/>
        <v>0</v>
      </c>
      <c r="U11" s="16">
        <f t="shared" si="5"/>
        <v>14621.990315625002</v>
      </c>
      <c r="V11" s="16">
        <f t="shared" si="5"/>
        <v>0</v>
      </c>
      <c r="W11" s="16">
        <f t="shared" si="5"/>
        <v>0</v>
      </c>
      <c r="X11" s="16">
        <f t="shared" si="5"/>
        <v>0</v>
      </c>
      <c r="Y11" s="16">
        <f t="shared" si="5"/>
        <v>0</v>
      </c>
      <c r="Z11" s="16">
        <f t="shared" si="5"/>
        <v>0</v>
      </c>
      <c r="AA11" s="16">
        <f t="shared" si="5"/>
        <v>0</v>
      </c>
      <c r="AB11" s="16">
        <f t="shared" si="5"/>
        <v>233.80237219535834</v>
      </c>
      <c r="AC11" s="16">
        <f t="shared" si="5"/>
        <v>0</v>
      </c>
      <c r="AD11" s="16">
        <f t="shared" si="5"/>
        <v>0</v>
      </c>
      <c r="AE11" s="16">
        <f t="shared" si="5"/>
        <v>0</v>
      </c>
      <c r="AF11" s="16">
        <f t="shared" si="6"/>
        <v>0</v>
      </c>
      <c r="AG11" s="16">
        <f t="shared" si="6"/>
        <v>0</v>
      </c>
      <c r="AH11" s="16">
        <f t="shared" si="6"/>
        <v>0</v>
      </c>
      <c r="AI11" s="16">
        <f t="shared" si="6"/>
        <v>0</v>
      </c>
      <c r="AJ11" s="16">
        <f t="shared" si="6"/>
        <v>0</v>
      </c>
      <c r="AK11" s="16">
        <f t="shared" si="6"/>
        <v>0</v>
      </c>
      <c r="AL11" s="16">
        <f t="shared" si="6"/>
        <v>380.83942779683878</v>
      </c>
      <c r="AM11" s="16">
        <f t="shared" si="6"/>
        <v>0</v>
      </c>
      <c r="AN11" s="16">
        <f t="shared" si="6"/>
        <v>0</v>
      </c>
      <c r="AO11" s="16">
        <f t="shared" si="6"/>
        <v>0</v>
      </c>
      <c r="AP11" s="16">
        <f t="shared" si="6"/>
        <v>0</v>
      </c>
      <c r="AQ11" s="16">
        <f t="shared" si="6"/>
        <v>0</v>
      </c>
      <c r="AR11" s="16">
        <f t="shared" si="6"/>
        <v>0</v>
      </c>
      <c r="AS11" s="16">
        <f t="shared" si="6"/>
        <v>0</v>
      </c>
      <c r="AT11" s="16">
        <f t="shared" si="7"/>
        <v>0</v>
      </c>
      <c r="AU11" s="16">
        <f t="shared" si="7"/>
        <v>0</v>
      </c>
      <c r="AV11" s="16">
        <f t="shared" si="7"/>
        <v>620.34729760326593</v>
      </c>
      <c r="AW11" s="16">
        <f t="shared" si="7"/>
        <v>0</v>
      </c>
      <c r="AX11" s="16">
        <f t="shared" si="7"/>
        <v>0</v>
      </c>
      <c r="AY11" s="16">
        <f t="shared" si="7"/>
        <v>0</v>
      </c>
      <c r="AZ11" s="16">
        <f t="shared" si="7"/>
        <v>0</v>
      </c>
      <c r="BA11" s="16">
        <f t="shared" si="7"/>
        <v>0</v>
      </c>
      <c r="BB11" s="16">
        <f t="shared" si="7"/>
        <v>0</v>
      </c>
      <c r="BC11" s="16">
        <f t="shared" si="7"/>
        <v>0</v>
      </c>
      <c r="BD11" s="16">
        <f t="shared" si="7"/>
        <v>0</v>
      </c>
      <c r="BE11" s="16">
        <f t="shared" si="7"/>
        <v>0</v>
      </c>
      <c r="BF11" s="16">
        <f t="shared" si="7"/>
        <v>1010.4803798018665</v>
      </c>
      <c r="BG11" s="16">
        <f t="shared" si="7"/>
        <v>0</v>
      </c>
      <c r="BH11" s="16">
        <f t="shared" si="7"/>
        <v>0</v>
      </c>
      <c r="BI11" s="16">
        <f t="shared" si="7"/>
        <v>0</v>
      </c>
    </row>
    <row r="12" spans="1:70" s="1" customFormat="1" ht="15.75" x14ac:dyDescent="0.25">
      <c r="B12" s="47">
        <v>548</v>
      </c>
      <c r="C12" s="47" t="s">
        <v>799</v>
      </c>
      <c r="D12" s="47">
        <v>6</v>
      </c>
      <c r="E12" s="47">
        <v>1977</v>
      </c>
      <c r="F12" s="71"/>
      <c r="G12" s="2">
        <v>50</v>
      </c>
      <c r="H12" s="2">
        <v>10</v>
      </c>
      <c r="I12" s="47">
        <v>2014</v>
      </c>
      <c r="J12" s="81">
        <v>1.15E-2</v>
      </c>
      <c r="K12" s="82">
        <v>9985</v>
      </c>
      <c r="L12" s="82">
        <f t="shared" si="1"/>
        <v>998.5</v>
      </c>
      <c r="M12" s="82">
        <f t="shared" si="2"/>
        <v>1497.75</v>
      </c>
      <c r="N12" s="16">
        <f t="shared" si="3"/>
        <v>12481.25</v>
      </c>
      <c r="O12" s="16">
        <f t="shared" si="4"/>
        <v>143.53437500000001</v>
      </c>
      <c r="P12" s="16">
        <f t="shared" si="5"/>
        <v>0</v>
      </c>
      <c r="Q12" s="16">
        <f t="shared" si="5"/>
        <v>0</v>
      </c>
      <c r="R12" s="16">
        <f t="shared" si="5"/>
        <v>143.53437500000001</v>
      </c>
      <c r="S12" s="16">
        <f t="shared" si="5"/>
        <v>0</v>
      </c>
      <c r="T12" s="16">
        <f t="shared" si="5"/>
        <v>0</v>
      </c>
      <c r="U12" s="16">
        <f t="shared" si="5"/>
        <v>14621.990315625002</v>
      </c>
      <c r="V12" s="16">
        <f t="shared" si="5"/>
        <v>0</v>
      </c>
      <c r="W12" s="16">
        <f t="shared" si="5"/>
        <v>0</v>
      </c>
      <c r="X12" s="16">
        <f t="shared" si="5"/>
        <v>0</v>
      </c>
      <c r="Y12" s="16">
        <f t="shared" si="5"/>
        <v>0</v>
      </c>
      <c r="Z12" s="16">
        <f t="shared" si="5"/>
        <v>0</v>
      </c>
      <c r="AA12" s="16">
        <f t="shared" si="5"/>
        <v>0</v>
      </c>
      <c r="AB12" s="16">
        <f t="shared" si="5"/>
        <v>233.80237219535834</v>
      </c>
      <c r="AC12" s="16">
        <f t="shared" si="5"/>
        <v>0</v>
      </c>
      <c r="AD12" s="16">
        <f t="shared" si="5"/>
        <v>0</v>
      </c>
      <c r="AE12" s="16">
        <f t="shared" si="5"/>
        <v>0</v>
      </c>
      <c r="AF12" s="16">
        <f t="shared" si="6"/>
        <v>0</v>
      </c>
      <c r="AG12" s="16">
        <f t="shared" si="6"/>
        <v>0</v>
      </c>
      <c r="AH12" s="16">
        <f t="shared" si="6"/>
        <v>0</v>
      </c>
      <c r="AI12" s="16">
        <f t="shared" si="6"/>
        <v>0</v>
      </c>
      <c r="AJ12" s="16">
        <f t="shared" si="6"/>
        <v>0</v>
      </c>
      <c r="AK12" s="16">
        <f t="shared" si="6"/>
        <v>0</v>
      </c>
      <c r="AL12" s="16">
        <f t="shared" si="6"/>
        <v>380.83942779683878</v>
      </c>
      <c r="AM12" s="16">
        <f t="shared" si="6"/>
        <v>0</v>
      </c>
      <c r="AN12" s="16">
        <f t="shared" si="6"/>
        <v>0</v>
      </c>
      <c r="AO12" s="16">
        <f t="shared" si="6"/>
        <v>0</v>
      </c>
      <c r="AP12" s="16">
        <f t="shared" si="6"/>
        <v>0</v>
      </c>
      <c r="AQ12" s="16">
        <f t="shared" si="6"/>
        <v>0</v>
      </c>
      <c r="AR12" s="16">
        <f t="shared" si="6"/>
        <v>0</v>
      </c>
      <c r="AS12" s="16">
        <f t="shared" si="6"/>
        <v>0</v>
      </c>
      <c r="AT12" s="16">
        <f t="shared" si="7"/>
        <v>0</v>
      </c>
      <c r="AU12" s="16">
        <f t="shared" si="7"/>
        <v>0</v>
      </c>
      <c r="AV12" s="16">
        <f t="shared" si="7"/>
        <v>620.34729760326593</v>
      </c>
      <c r="AW12" s="16">
        <f t="shared" si="7"/>
        <v>0</v>
      </c>
      <c r="AX12" s="16">
        <f t="shared" si="7"/>
        <v>0</v>
      </c>
      <c r="AY12" s="16">
        <f t="shared" si="7"/>
        <v>0</v>
      </c>
      <c r="AZ12" s="16">
        <f t="shared" si="7"/>
        <v>0</v>
      </c>
      <c r="BA12" s="16">
        <f t="shared" si="7"/>
        <v>0</v>
      </c>
      <c r="BB12" s="16">
        <f t="shared" si="7"/>
        <v>0</v>
      </c>
      <c r="BC12" s="16">
        <f t="shared" si="7"/>
        <v>0</v>
      </c>
      <c r="BD12" s="16">
        <f t="shared" si="7"/>
        <v>0</v>
      </c>
      <c r="BE12" s="16">
        <f t="shared" si="7"/>
        <v>0</v>
      </c>
      <c r="BF12" s="16">
        <f t="shared" si="7"/>
        <v>1010.4803798018665</v>
      </c>
      <c r="BG12" s="16">
        <f t="shared" si="7"/>
        <v>0</v>
      </c>
      <c r="BH12" s="16">
        <f t="shared" si="7"/>
        <v>0</v>
      </c>
      <c r="BI12" s="16">
        <f t="shared" si="7"/>
        <v>0</v>
      </c>
    </row>
    <row r="13" spans="1:70" s="1" customFormat="1" ht="15.75" x14ac:dyDescent="0.25">
      <c r="B13" s="47">
        <v>547</v>
      </c>
      <c r="C13" s="47" t="s">
        <v>799</v>
      </c>
      <c r="D13" s="47">
        <v>6</v>
      </c>
      <c r="E13" s="47">
        <v>1977</v>
      </c>
      <c r="F13" s="71"/>
      <c r="G13" s="2">
        <v>50</v>
      </c>
      <c r="H13" s="2">
        <v>10</v>
      </c>
      <c r="I13" s="47">
        <v>2014</v>
      </c>
      <c r="J13" s="81">
        <v>1.15E-2</v>
      </c>
      <c r="K13" s="82">
        <v>9985</v>
      </c>
      <c r="L13" s="82">
        <f t="shared" si="1"/>
        <v>998.5</v>
      </c>
      <c r="M13" s="82">
        <f t="shared" si="2"/>
        <v>1497.75</v>
      </c>
      <c r="N13" s="16">
        <f t="shared" si="3"/>
        <v>12481.25</v>
      </c>
      <c r="O13" s="16">
        <f t="shared" si="4"/>
        <v>143.53437500000001</v>
      </c>
      <c r="P13" s="16">
        <f t="shared" si="5"/>
        <v>0</v>
      </c>
      <c r="Q13" s="16">
        <f t="shared" si="5"/>
        <v>0</v>
      </c>
      <c r="R13" s="16">
        <f t="shared" si="5"/>
        <v>143.53437500000001</v>
      </c>
      <c r="S13" s="16">
        <f t="shared" si="5"/>
        <v>0</v>
      </c>
      <c r="T13" s="16">
        <f t="shared" si="5"/>
        <v>0</v>
      </c>
      <c r="U13" s="16">
        <f t="shared" si="5"/>
        <v>14621.990315625002</v>
      </c>
      <c r="V13" s="16">
        <f t="shared" si="5"/>
        <v>0</v>
      </c>
      <c r="W13" s="16">
        <f t="shared" si="5"/>
        <v>0</v>
      </c>
      <c r="X13" s="16">
        <f t="shared" si="5"/>
        <v>0</v>
      </c>
      <c r="Y13" s="16">
        <f t="shared" si="5"/>
        <v>0</v>
      </c>
      <c r="Z13" s="16">
        <f t="shared" si="5"/>
        <v>0</v>
      </c>
      <c r="AA13" s="16">
        <f t="shared" si="5"/>
        <v>0</v>
      </c>
      <c r="AB13" s="16">
        <f t="shared" si="5"/>
        <v>233.80237219535834</v>
      </c>
      <c r="AC13" s="16">
        <f t="shared" si="5"/>
        <v>0</v>
      </c>
      <c r="AD13" s="16">
        <f t="shared" si="5"/>
        <v>0</v>
      </c>
      <c r="AE13" s="16">
        <f t="shared" si="5"/>
        <v>0</v>
      </c>
      <c r="AF13" s="16">
        <f t="shared" si="6"/>
        <v>0</v>
      </c>
      <c r="AG13" s="16">
        <f t="shared" si="6"/>
        <v>0</v>
      </c>
      <c r="AH13" s="16">
        <f t="shared" si="6"/>
        <v>0</v>
      </c>
      <c r="AI13" s="16">
        <f t="shared" si="6"/>
        <v>0</v>
      </c>
      <c r="AJ13" s="16">
        <f t="shared" si="6"/>
        <v>0</v>
      </c>
      <c r="AK13" s="16">
        <f t="shared" si="6"/>
        <v>0</v>
      </c>
      <c r="AL13" s="16">
        <f t="shared" si="6"/>
        <v>380.83942779683878</v>
      </c>
      <c r="AM13" s="16">
        <f t="shared" si="6"/>
        <v>0</v>
      </c>
      <c r="AN13" s="16">
        <f t="shared" si="6"/>
        <v>0</v>
      </c>
      <c r="AO13" s="16">
        <f t="shared" si="6"/>
        <v>0</v>
      </c>
      <c r="AP13" s="16">
        <f t="shared" si="6"/>
        <v>0</v>
      </c>
      <c r="AQ13" s="16">
        <f t="shared" si="6"/>
        <v>0</v>
      </c>
      <c r="AR13" s="16">
        <f t="shared" si="6"/>
        <v>0</v>
      </c>
      <c r="AS13" s="16">
        <f t="shared" si="6"/>
        <v>0</v>
      </c>
      <c r="AT13" s="16">
        <f t="shared" si="7"/>
        <v>0</v>
      </c>
      <c r="AU13" s="16">
        <f t="shared" si="7"/>
        <v>0</v>
      </c>
      <c r="AV13" s="16">
        <f t="shared" si="7"/>
        <v>620.34729760326593</v>
      </c>
      <c r="AW13" s="16">
        <f t="shared" si="7"/>
        <v>0</v>
      </c>
      <c r="AX13" s="16">
        <f t="shared" si="7"/>
        <v>0</v>
      </c>
      <c r="AY13" s="16">
        <f t="shared" si="7"/>
        <v>0</v>
      </c>
      <c r="AZ13" s="16">
        <f t="shared" si="7"/>
        <v>0</v>
      </c>
      <c r="BA13" s="16">
        <f t="shared" si="7"/>
        <v>0</v>
      </c>
      <c r="BB13" s="16">
        <f t="shared" si="7"/>
        <v>0</v>
      </c>
      <c r="BC13" s="16">
        <f t="shared" si="7"/>
        <v>0</v>
      </c>
      <c r="BD13" s="16">
        <f t="shared" si="7"/>
        <v>0</v>
      </c>
      <c r="BE13" s="16">
        <f t="shared" si="7"/>
        <v>0</v>
      </c>
      <c r="BF13" s="16">
        <f t="shared" si="7"/>
        <v>1010.4803798018665</v>
      </c>
      <c r="BG13" s="16">
        <f t="shared" si="7"/>
        <v>0</v>
      </c>
      <c r="BH13" s="16">
        <f t="shared" si="7"/>
        <v>0</v>
      </c>
      <c r="BI13" s="16">
        <f t="shared" si="7"/>
        <v>0</v>
      </c>
    </row>
    <row r="14" spans="1:70" s="1" customFormat="1" ht="15.75" x14ac:dyDescent="0.25">
      <c r="B14" s="47">
        <v>421</v>
      </c>
      <c r="C14" s="47" t="s">
        <v>799</v>
      </c>
      <c r="D14" s="47">
        <v>6</v>
      </c>
      <c r="E14" s="47">
        <v>1977</v>
      </c>
      <c r="F14" s="71"/>
      <c r="G14" s="2">
        <v>50</v>
      </c>
      <c r="H14" s="2">
        <v>10</v>
      </c>
      <c r="I14" s="47">
        <v>2014</v>
      </c>
      <c r="J14" s="81">
        <v>1.15E-2</v>
      </c>
      <c r="K14" s="82">
        <v>9985</v>
      </c>
      <c r="L14" s="82">
        <f t="shared" si="1"/>
        <v>998.5</v>
      </c>
      <c r="M14" s="82">
        <f t="shared" si="2"/>
        <v>1497.75</v>
      </c>
      <c r="N14" s="16">
        <f t="shared" si="3"/>
        <v>12481.25</v>
      </c>
      <c r="O14" s="16">
        <f t="shared" si="4"/>
        <v>143.53437500000001</v>
      </c>
      <c r="P14" s="16">
        <f t="shared" si="5"/>
        <v>0</v>
      </c>
      <c r="Q14" s="16">
        <f t="shared" si="5"/>
        <v>0</v>
      </c>
      <c r="R14" s="16">
        <f t="shared" si="5"/>
        <v>143.53437500000001</v>
      </c>
      <c r="S14" s="16">
        <f t="shared" si="5"/>
        <v>0</v>
      </c>
      <c r="T14" s="16">
        <f t="shared" si="5"/>
        <v>0</v>
      </c>
      <c r="U14" s="16">
        <f t="shared" si="5"/>
        <v>14621.990315625002</v>
      </c>
      <c r="V14" s="16">
        <f t="shared" si="5"/>
        <v>0</v>
      </c>
      <c r="W14" s="16">
        <f t="shared" si="5"/>
        <v>0</v>
      </c>
      <c r="X14" s="16">
        <f t="shared" si="5"/>
        <v>0</v>
      </c>
      <c r="Y14" s="16">
        <f t="shared" si="5"/>
        <v>0</v>
      </c>
      <c r="Z14" s="16">
        <f t="shared" si="5"/>
        <v>0</v>
      </c>
      <c r="AA14" s="16">
        <f t="shared" si="5"/>
        <v>0</v>
      </c>
      <c r="AB14" s="16">
        <f t="shared" si="5"/>
        <v>233.80237219535834</v>
      </c>
      <c r="AC14" s="16">
        <f t="shared" si="5"/>
        <v>0</v>
      </c>
      <c r="AD14" s="16">
        <f t="shared" si="5"/>
        <v>0</v>
      </c>
      <c r="AE14" s="16">
        <f t="shared" si="5"/>
        <v>0</v>
      </c>
      <c r="AF14" s="16">
        <f t="shared" si="6"/>
        <v>0</v>
      </c>
      <c r="AG14" s="16">
        <f t="shared" si="6"/>
        <v>0</v>
      </c>
      <c r="AH14" s="16">
        <f t="shared" si="6"/>
        <v>0</v>
      </c>
      <c r="AI14" s="16">
        <f t="shared" si="6"/>
        <v>0</v>
      </c>
      <c r="AJ14" s="16">
        <f t="shared" si="6"/>
        <v>0</v>
      </c>
      <c r="AK14" s="16">
        <f t="shared" si="6"/>
        <v>0</v>
      </c>
      <c r="AL14" s="16">
        <f t="shared" si="6"/>
        <v>380.83942779683878</v>
      </c>
      <c r="AM14" s="16">
        <f t="shared" si="6"/>
        <v>0</v>
      </c>
      <c r="AN14" s="16">
        <f t="shared" si="6"/>
        <v>0</v>
      </c>
      <c r="AO14" s="16">
        <f t="shared" si="6"/>
        <v>0</v>
      </c>
      <c r="AP14" s="16">
        <f t="shared" si="6"/>
        <v>0</v>
      </c>
      <c r="AQ14" s="16">
        <f t="shared" si="6"/>
        <v>0</v>
      </c>
      <c r="AR14" s="16">
        <f t="shared" si="6"/>
        <v>0</v>
      </c>
      <c r="AS14" s="16">
        <f t="shared" si="6"/>
        <v>0</v>
      </c>
      <c r="AT14" s="16">
        <f t="shared" si="7"/>
        <v>0</v>
      </c>
      <c r="AU14" s="16">
        <f t="shared" si="7"/>
        <v>0</v>
      </c>
      <c r="AV14" s="16">
        <f t="shared" si="7"/>
        <v>620.34729760326593</v>
      </c>
      <c r="AW14" s="16">
        <f t="shared" si="7"/>
        <v>0</v>
      </c>
      <c r="AX14" s="16">
        <f t="shared" si="7"/>
        <v>0</v>
      </c>
      <c r="AY14" s="16">
        <f t="shared" si="7"/>
        <v>0</v>
      </c>
      <c r="AZ14" s="16">
        <f t="shared" si="7"/>
        <v>0</v>
      </c>
      <c r="BA14" s="16">
        <f t="shared" si="7"/>
        <v>0</v>
      </c>
      <c r="BB14" s="16">
        <f t="shared" si="7"/>
        <v>0</v>
      </c>
      <c r="BC14" s="16">
        <f t="shared" si="7"/>
        <v>0</v>
      </c>
      <c r="BD14" s="16">
        <f t="shared" si="7"/>
        <v>0</v>
      </c>
      <c r="BE14" s="16">
        <f t="shared" si="7"/>
        <v>0</v>
      </c>
      <c r="BF14" s="16">
        <f t="shared" si="7"/>
        <v>1010.4803798018665</v>
      </c>
      <c r="BG14" s="16">
        <f t="shared" si="7"/>
        <v>0</v>
      </c>
      <c r="BH14" s="16">
        <f t="shared" si="7"/>
        <v>0</v>
      </c>
      <c r="BI14" s="16">
        <f t="shared" si="7"/>
        <v>0</v>
      </c>
    </row>
    <row r="15" spans="1:70" s="1" customFormat="1" ht="15.75" x14ac:dyDescent="0.25">
      <c r="B15" s="47">
        <v>420</v>
      </c>
      <c r="C15" s="47" t="s">
        <v>799</v>
      </c>
      <c r="D15" s="47">
        <v>6</v>
      </c>
      <c r="E15" s="47">
        <v>1977</v>
      </c>
      <c r="F15" s="71"/>
      <c r="G15" s="2">
        <v>50</v>
      </c>
      <c r="H15" s="2">
        <v>10</v>
      </c>
      <c r="I15" s="47">
        <v>2014</v>
      </c>
      <c r="J15" s="81">
        <v>1.15E-2</v>
      </c>
      <c r="K15" s="82">
        <v>9985</v>
      </c>
      <c r="L15" s="82">
        <f t="shared" si="1"/>
        <v>998.5</v>
      </c>
      <c r="M15" s="82">
        <f t="shared" si="2"/>
        <v>1497.75</v>
      </c>
      <c r="N15" s="16">
        <f t="shared" si="3"/>
        <v>12481.25</v>
      </c>
      <c r="O15" s="16">
        <f t="shared" si="4"/>
        <v>143.53437500000001</v>
      </c>
      <c r="P15" s="16">
        <f t="shared" si="5"/>
        <v>0</v>
      </c>
      <c r="Q15" s="16">
        <f t="shared" si="5"/>
        <v>0</v>
      </c>
      <c r="R15" s="16">
        <f t="shared" si="5"/>
        <v>143.53437500000001</v>
      </c>
      <c r="S15" s="16">
        <f t="shared" si="5"/>
        <v>0</v>
      </c>
      <c r="T15" s="16">
        <f t="shared" si="5"/>
        <v>0</v>
      </c>
      <c r="U15" s="16">
        <f t="shared" si="5"/>
        <v>14621.990315625002</v>
      </c>
      <c r="V15" s="16">
        <f t="shared" si="5"/>
        <v>0</v>
      </c>
      <c r="W15" s="16">
        <f t="shared" si="5"/>
        <v>0</v>
      </c>
      <c r="X15" s="16">
        <f t="shared" si="5"/>
        <v>0</v>
      </c>
      <c r="Y15" s="16">
        <f t="shared" si="5"/>
        <v>0</v>
      </c>
      <c r="Z15" s="16">
        <f t="shared" si="5"/>
        <v>0</v>
      </c>
      <c r="AA15" s="16">
        <f t="shared" si="5"/>
        <v>0</v>
      </c>
      <c r="AB15" s="16">
        <f t="shared" si="5"/>
        <v>233.80237219535834</v>
      </c>
      <c r="AC15" s="16">
        <f t="shared" si="5"/>
        <v>0</v>
      </c>
      <c r="AD15" s="16">
        <f t="shared" si="5"/>
        <v>0</v>
      </c>
      <c r="AE15" s="16">
        <f t="shared" si="5"/>
        <v>0</v>
      </c>
      <c r="AF15" s="16">
        <f t="shared" si="6"/>
        <v>0</v>
      </c>
      <c r="AG15" s="16">
        <f t="shared" si="6"/>
        <v>0</v>
      </c>
      <c r="AH15" s="16">
        <f t="shared" si="6"/>
        <v>0</v>
      </c>
      <c r="AI15" s="16">
        <f t="shared" si="6"/>
        <v>0</v>
      </c>
      <c r="AJ15" s="16">
        <f t="shared" si="6"/>
        <v>0</v>
      </c>
      <c r="AK15" s="16">
        <f t="shared" si="6"/>
        <v>0</v>
      </c>
      <c r="AL15" s="16">
        <f t="shared" si="6"/>
        <v>380.83942779683878</v>
      </c>
      <c r="AM15" s="16">
        <f t="shared" si="6"/>
        <v>0</v>
      </c>
      <c r="AN15" s="16">
        <f t="shared" si="6"/>
        <v>0</v>
      </c>
      <c r="AO15" s="16">
        <f t="shared" si="6"/>
        <v>0</v>
      </c>
      <c r="AP15" s="16">
        <f t="shared" si="6"/>
        <v>0</v>
      </c>
      <c r="AQ15" s="16">
        <f t="shared" si="6"/>
        <v>0</v>
      </c>
      <c r="AR15" s="16">
        <f t="shared" si="6"/>
        <v>0</v>
      </c>
      <c r="AS15" s="16">
        <f t="shared" si="6"/>
        <v>0</v>
      </c>
      <c r="AT15" s="16">
        <f t="shared" si="7"/>
        <v>0</v>
      </c>
      <c r="AU15" s="16">
        <f t="shared" si="7"/>
        <v>0</v>
      </c>
      <c r="AV15" s="16">
        <f t="shared" si="7"/>
        <v>620.34729760326593</v>
      </c>
      <c r="AW15" s="16">
        <f t="shared" si="7"/>
        <v>0</v>
      </c>
      <c r="AX15" s="16">
        <f t="shared" si="7"/>
        <v>0</v>
      </c>
      <c r="AY15" s="16">
        <f t="shared" si="7"/>
        <v>0</v>
      </c>
      <c r="AZ15" s="16">
        <f t="shared" si="7"/>
        <v>0</v>
      </c>
      <c r="BA15" s="16">
        <f t="shared" si="7"/>
        <v>0</v>
      </c>
      <c r="BB15" s="16">
        <f t="shared" si="7"/>
        <v>0</v>
      </c>
      <c r="BC15" s="16">
        <f t="shared" si="7"/>
        <v>0</v>
      </c>
      <c r="BD15" s="16">
        <f t="shared" si="7"/>
        <v>0</v>
      </c>
      <c r="BE15" s="16">
        <f t="shared" si="7"/>
        <v>0</v>
      </c>
      <c r="BF15" s="16">
        <f t="shared" si="7"/>
        <v>1010.4803798018665</v>
      </c>
      <c r="BG15" s="16">
        <f t="shared" si="7"/>
        <v>0</v>
      </c>
      <c r="BH15" s="16">
        <f t="shared" si="7"/>
        <v>0</v>
      </c>
      <c r="BI15" s="16">
        <f t="shared" si="7"/>
        <v>0</v>
      </c>
    </row>
    <row r="16" spans="1:70" s="1" customFormat="1" ht="15.75" x14ac:dyDescent="0.25">
      <c r="B16" s="47">
        <v>417</v>
      </c>
      <c r="C16" s="47" t="s">
        <v>799</v>
      </c>
      <c r="D16" s="47">
        <v>6</v>
      </c>
      <c r="E16" s="47">
        <v>1977</v>
      </c>
      <c r="F16" s="71"/>
      <c r="G16" s="2">
        <v>50</v>
      </c>
      <c r="H16" s="2">
        <v>10</v>
      </c>
      <c r="I16" s="47">
        <v>2014</v>
      </c>
      <c r="J16" s="81">
        <v>1.15E-2</v>
      </c>
      <c r="K16" s="82">
        <v>9985</v>
      </c>
      <c r="L16" s="82">
        <f t="shared" si="1"/>
        <v>998.5</v>
      </c>
      <c r="M16" s="82">
        <f t="shared" si="2"/>
        <v>1497.75</v>
      </c>
      <c r="N16" s="16">
        <f t="shared" si="3"/>
        <v>12481.25</v>
      </c>
      <c r="O16" s="16">
        <f t="shared" si="4"/>
        <v>143.53437500000001</v>
      </c>
      <c r="P16" s="16">
        <f t="shared" si="5"/>
        <v>0</v>
      </c>
      <c r="Q16" s="16">
        <f t="shared" si="5"/>
        <v>0</v>
      </c>
      <c r="R16" s="16">
        <f t="shared" si="5"/>
        <v>143.53437500000001</v>
      </c>
      <c r="S16" s="16">
        <f t="shared" si="5"/>
        <v>0</v>
      </c>
      <c r="T16" s="16">
        <f t="shared" si="5"/>
        <v>0</v>
      </c>
      <c r="U16" s="16">
        <f t="shared" si="5"/>
        <v>14621.990315625002</v>
      </c>
      <c r="V16" s="16">
        <f t="shared" si="5"/>
        <v>0</v>
      </c>
      <c r="W16" s="16">
        <f t="shared" si="5"/>
        <v>0</v>
      </c>
      <c r="X16" s="16">
        <f t="shared" si="5"/>
        <v>0</v>
      </c>
      <c r="Y16" s="16">
        <f t="shared" si="5"/>
        <v>0</v>
      </c>
      <c r="Z16" s="16">
        <f t="shared" si="5"/>
        <v>0</v>
      </c>
      <c r="AA16" s="16">
        <f t="shared" si="5"/>
        <v>0</v>
      </c>
      <c r="AB16" s="16">
        <f t="shared" si="5"/>
        <v>233.80237219535834</v>
      </c>
      <c r="AC16" s="16">
        <f t="shared" si="5"/>
        <v>0</v>
      </c>
      <c r="AD16" s="16">
        <f t="shared" si="5"/>
        <v>0</v>
      </c>
      <c r="AE16" s="16">
        <f t="shared" si="5"/>
        <v>0</v>
      </c>
      <c r="AF16" s="16">
        <f t="shared" si="6"/>
        <v>0</v>
      </c>
      <c r="AG16" s="16">
        <f t="shared" si="6"/>
        <v>0</v>
      </c>
      <c r="AH16" s="16">
        <f t="shared" si="6"/>
        <v>0</v>
      </c>
      <c r="AI16" s="16">
        <f t="shared" si="6"/>
        <v>0</v>
      </c>
      <c r="AJ16" s="16">
        <f t="shared" si="6"/>
        <v>0</v>
      </c>
      <c r="AK16" s="16">
        <f t="shared" si="6"/>
        <v>0</v>
      </c>
      <c r="AL16" s="16">
        <f t="shared" si="6"/>
        <v>380.83942779683878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7"/>
        <v>0</v>
      </c>
      <c r="AU16" s="16">
        <f t="shared" si="7"/>
        <v>0</v>
      </c>
      <c r="AV16" s="16">
        <f t="shared" si="7"/>
        <v>620.34729760326593</v>
      </c>
      <c r="AW16" s="16">
        <f t="shared" si="7"/>
        <v>0</v>
      </c>
      <c r="AX16" s="16">
        <f t="shared" si="7"/>
        <v>0</v>
      </c>
      <c r="AY16" s="16">
        <f t="shared" si="7"/>
        <v>0</v>
      </c>
      <c r="AZ16" s="16">
        <f t="shared" si="7"/>
        <v>0</v>
      </c>
      <c r="BA16" s="16">
        <f t="shared" si="7"/>
        <v>0</v>
      </c>
      <c r="BB16" s="16">
        <f t="shared" si="7"/>
        <v>0</v>
      </c>
      <c r="BC16" s="16">
        <f t="shared" si="7"/>
        <v>0</v>
      </c>
      <c r="BD16" s="16">
        <f t="shared" si="7"/>
        <v>0</v>
      </c>
      <c r="BE16" s="16">
        <f t="shared" si="7"/>
        <v>0</v>
      </c>
      <c r="BF16" s="16">
        <f t="shared" si="7"/>
        <v>1010.4803798018665</v>
      </c>
      <c r="BG16" s="16">
        <f t="shared" si="7"/>
        <v>0</v>
      </c>
      <c r="BH16" s="16">
        <f t="shared" si="7"/>
        <v>0</v>
      </c>
      <c r="BI16" s="16">
        <f t="shared" si="7"/>
        <v>0</v>
      </c>
    </row>
    <row r="17" spans="2:61" s="1" customFormat="1" ht="15.75" x14ac:dyDescent="0.25">
      <c r="B17" s="47">
        <v>416</v>
      </c>
      <c r="C17" s="47" t="s">
        <v>799</v>
      </c>
      <c r="D17" s="47">
        <v>6</v>
      </c>
      <c r="E17" s="47">
        <v>1977</v>
      </c>
      <c r="F17" s="71"/>
      <c r="G17" s="2">
        <v>50</v>
      </c>
      <c r="H17" s="2">
        <v>10</v>
      </c>
      <c r="I17" s="47">
        <v>2014</v>
      </c>
      <c r="J17" s="81">
        <v>1.15E-2</v>
      </c>
      <c r="K17" s="82">
        <v>9985</v>
      </c>
      <c r="L17" s="82">
        <f t="shared" si="1"/>
        <v>998.5</v>
      </c>
      <c r="M17" s="82">
        <f t="shared" si="2"/>
        <v>1497.75</v>
      </c>
      <c r="N17" s="16">
        <f t="shared" si="3"/>
        <v>12481.25</v>
      </c>
      <c r="O17" s="16">
        <f t="shared" si="4"/>
        <v>143.53437500000001</v>
      </c>
      <c r="P17" s="16">
        <f t="shared" si="5"/>
        <v>0</v>
      </c>
      <c r="Q17" s="16">
        <f t="shared" si="5"/>
        <v>0</v>
      </c>
      <c r="R17" s="16">
        <f t="shared" si="5"/>
        <v>143.53437500000001</v>
      </c>
      <c r="S17" s="16">
        <f t="shared" si="5"/>
        <v>0</v>
      </c>
      <c r="T17" s="16">
        <f t="shared" si="5"/>
        <v>0</v>
      </c>
      <c r="U17" s="16">
        <f t="shared" si="5"/>
        <v>14621.990315625002</v>
      </c>
      <c r="V17" s="16">
        <f t="shared" si="5"/>
        <v>0</v>
      </c>
      <c r="W17" s="16">
        <f t="shared" si="5"/>
        <v>0</v>
      </c>
      <c r="X17" s="16">
        <f t="shared" si="5"/>
        <v>0</v>
      </c>
      <c r="Y17" s="16">
        <f t="shared" si="5"/>
        <v>0</v>
      </c>
      <c r="Z17" s="16">
        <f t="shared" si="5"/>
        <v>0</v>
      </c>
      <c r="AA17" s="16">
        <f t="shared" si="5"/>
        <v>0</v>
      </c>
      <c r="AB17" s="16">
        <f t="shared" si="5"/>
        <v>233.80237219535834</v>
      </c>
      <c r="AC17" s="16">
        <f t="shared" si="5"/>
        <v>0</v>
      </c>
      <c r="AD17" s="16">
        <f t="shared" si="5"/>
        <v>0</v>
      </c>
      <c r="AE17" s="16">
        <f t="shared" si="5"/>
        <v>0</v>
      </c>
      <c r="AF17" s="16">
        <f t="shared" si="6"/>
        <v>0</v>
      </c>
      <c r="AG17" s="16">
        <f t="shared" si="6"/>
        <v>0</v>
      </c>
      <c r="AH17" s="16">
        <f t="shared" si="6"/>
        <v>0</v>
      </c>
      <c r="AI17" s="16">
        <f t="shared" si="6"/>
        <v>0</v>
      </c>
      <c r="AJ17" s="16">
        <f t="shared" si="6"/>
        <v>0</v>
      </c>
      <c r="AK17" s="16">
        <f t="shared" si="6"/>
        <v>0</v>
      </c>
      <c r="AL17" s="16">
        <f t="shared" si="6"/>
        <v>380.83942779683878</v>
      </c>
      <c r="AM17" s="16">
        <f t="shared" si="6"/>
        <v>0</v>
      </c>
      <c r="AN17" s="16">
        <f t="shared" si="6"/>
        <v>0</v>
      </c>
      <c r="AO17" s="16">
        <f t="shared" si="6"/>
        <v>0</v>
      </c>
      <c r="AP17" s="16">
        <f t="shared" si="6"/>
        <v>0</v>
      </c>
      <c r="AQ17" s="16">
        <f t="shared" si="6"/>
        <v>0</v>
      </c>
      <c r="AR17" s="16">
        <f t="shared" si="6"/>
        <v>0</v>
      </c>
      <c r="AS17" s="16">
        <f t="shared" si="6"/>
        <v>0</v>
      </c>
      <c r="AT17" s="16">
        <f t="shared" si="7"/>
        <v>0</v>
      </c>
      <c r="AU17" s="16">
        <f t="shared" si="7"/>
        <v>0</v>
      </c>
      <c r="AV17" s="16">
        <f t="shared" si="7"/>
        <v>620.34729760326593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  <c r="BC17" s="16">
        <f t="shared" si="7"/>
        <v>0</v>
      </c>
      <c r="BD17" s="16">
        <f t="shared" si="7"/>
        <v>0</v>
      </c>
      <c r="BE17" s="16">
        <f t="shared" si="7"/>
        <v>0</v>
      </c>
      <c r="BF17" s="16">
        <f t="shared" si="7"/>
        <v>1010.4803798018665</v>
      </c>
      <c r="BG17" s="16">
        <f t="shared" si="7"/>
        <v>0</v>
      </c>
      <c r="BH17" s="16">
        <f t="shared" si="7"/>
        <v>0</v>
      </c>
      <c r="BI17" s="16">
        <f t="shared" si="7"/>
        <v>0</v>
      </c>
    </row>
    <row r="18" spans="2:61" s="1" customFormat="1" ht="15.75" x14ac:dyDescent="0.25">
      <c r="B18" s="47">
        <v>415</v>
      </c>
      <c r="C18" s="47" t="s">
        <v>799</v>
      </c>
      <c r="D18" s="47">
        <v>6</v>
      </c>
      <c r="E18" s="47">
        <v>1977</v>
      </c>
      <c r="F18" s="71"/>
      <c r="G18" s="2">
        <v>50</v>
      </c>
      <c r="H18" s="2">
        <v>10</v>
      </c>
      <c r="I18" s="47">
        <v>2014</v>
      </c>
      <c r="J18" s="81">
        <v>1.15E-2</v>
      </c>
      <c r="K18" s="82">
        <v>9985</v>
      </c>
      <c r="L18" s="82">
        <f t="shared" si="1"/>
        <v>998.5</v>
      </c>
      <c r="M18" s="82">
        <f t="shared" si="2"/>
        <v>1497.75</v>
      </c>
      <c r="N18" s="16">
        <f t="shared" si="3"/>
        <v>12481.25</v>
      </c>
      <c r="O18" s="16">
        <f t="shared" si="4"/>
        <v>143.53437500000001</v>
      </c>
      <c r="P18" s="16">
        <f t="shared" si="5"/>
        <v>0</v>
      </c>
      <c r="Q18" s="16">
        <f t="shared" si="5"/>
        <v>0</v>
      </c>
      <c r="R18" s="16">
        <f t="shared" si="5"/>
        <v>143.53437500000001</v>
      </c>
      <c r="S18" s="16">
        <f t="shared" si="5"/>
        <v>0</v>
      </c>
      <c r="T18" s="16">
        <f t="shared" si="5"/>
        <v>0</v>
      </c>
      <c r="U18" s="16">
        <f t="shared" si="5"/>
        <v>14621.990315625002</v>
      </c>
      <c r="V18" s="16">
        <f t="shared" si="5"/>
        <v>0</v>
      </c>
      <c r="W18" s="16">
        <f t="shared" si="5"/>
        <v>0</v>
      </c>
      <c r="X18" s="16">
        <f t="shared" si="5"/>
        <v>0</v>
      </c>
      <c r="Y18" s="16">
        <f t="shared" si="5"/>
        <v>0</v>
      </c>
      <c r="Z18" s="16">
        <f t="shared" si="5"/>
        <v>0</v>
      </c>
      <c r="AA18" s="16">
        <f t="shared" si="5"/>
        <v>0</v>
      </c>
      <c r="AB18" s="16">
        <f t="shared" si="5"/>
        <v>233.80237219535834</v>
      </c>
      <c r="AC18" s="16">
        <f t="shared" si="5"/>
        <v>0</v>
      </c>
      <c r="AD18" s="16">
        <f t="shared" si="5"/>
        <v>0</v>
      </c>
      <c r="AE18" s="16">
        <f t="shared" si="5"/>
        <v>0</v>
      </c>
      <c r="AF18" s="16">
        <f t="shared" si="6"/>
        <v>0</v>
      </c>
      <c r="AG18" s="16">
        <f t="shared" si="6"/>
        <v>0</v>
      </c>
      <c r="AH18" s="16">
        <f t="shared" si="6"/>
        <v>0</v>
      </c>
      <c r="AI18" s="16">
        <f t="shared" si="6"/>
        <v>0</v>
      </c>
      <c r="AJ18" s="16">
        <f t="shared" si="6"/>
        <v>0</v>
      </c>
      <c r="AK18" s="16">
        <f t="shared" si="6"/>
        <v>0</v>
      </c>
      <c r="AL18" s="16">
        <f t="shared" si="6"/>
        <v>380.83942779683878</v>
      </c>
      <c r="AM18" s="16">
        <f t="shared" si="6"/>
        <v>0</v>
      </c>
      <c r="AN18" s="16">
        <f t="shared" si="6"/>
        <v>0</v>
      </c>
      <c r="AO18" s="16">
        <f t="shared" si="6"/>
        <v>0</v>
      </c>
      <c r="AP18" s="16">
        <f t="shared" si="6"/>
        <v>0</v>
      </c>
      <c r="AQ18" s="16">
        <f t="shared" si="6"/>
        <v>0</v>
      </c>
      <c r="AR18" s="16">
        <f t="shared" si="6"/>
        <v>0</v>
      </c>
      <c r="AS18" s="16">
        <f t="shared" si="6"/>
        <v>0</v>
      </c>
      <c r="AT18" s="16">
        <f t="shared" si="7"/>
        <v>0</v>
      </c>
      <c r="AU18" s="16">
        <f t="shared" si="7"/>
        <v>0</v>
      </c>
      <c r="AV18" s="16">
        <f t="shared" si="7"/>
        <v>620.34729760326593</v>
      </c>
      <c r="AW18" s="16">
        <f t="shared" si="7"/>
        <v>0</v>
      </c>
      <c r="AX18" s="16">
        <f t="shared" si="7"/>
        <v>0</v>
      </c>
      <c r="AY18" s="16">
        <f t="shared" si="7"/>
        <v>0</v>
      </c>
      <c r="AZ18" s="16">
        <f t="shared" si="7"/>
        <v>0</v>
      </c>
      <c r="BA18" s="16">
        <f t="shared" si="7"/>
        <v>0</v>
      </c>
      <c r="BB18" s="16">
        <f t="shared" si="7"/>
        <v>0</v>
      </c>
      <c r="BC18" s="16">
        <f t="shared" si="7"/>
        <v>0</v>
      </c>
      <c r="BD18" s="16">
        <f t="shared" si="7"/>
        <v>0</v>
      </c>
      <c r="BE18" s="16">
        <f t="shared" si="7"/>
        <v>0</v>
      </c>
      <c r="BF18" s="16">
        <f t="shared" si="7"/>
        <v>1010.4803798018665</v>
      </c>
      <c r="BG18" s="16">
        <f t="shared" si="7"/>
        <v>0</v>
      </c>
      <c r="BH18" s="16">
        <f t="shared" si="7"/>
        <v>0</v>
      </c>
      <c r="BI18" s="16">
        <f t="shared" si="7"/>
        <v>0</v>
      </c>
    </row>
    <row r="19" spans="2:61" s="1" customFormat="1" ht="15.75" x14ac:dyDescent="0.25">
      <c r="B19" s="47">
        <v>414</v>
      </c>
      <c r="C19" s="47" t="s">
        <v>799</v>
      </c>
      <c r="D19" s="47">
        <v>6</v>
      </c>
      <c r="E19" s="47">
        <v>1977</v>
      </c>
      <c r="F19" s="71"/>
      <c r="G19" s="2">
        <v>50</v>
      </c>
      <c r="H19" s="2">
        <v>10</v>
      </c>
      <c r="I19" s="47">
        <v>2014</v>
      </c>
      <c r="J19" s="81">
        <v>1.15E-2</v>
      </c>
      <c r="K19" s="82">
        <v>9985</v>
      </c>
      <c r="L19" s="82">
        <f t="shared" si="1"/>
        <v>998.5</v>
      </c>
      <c r="M19" s="82">
        <f t="shared" si="2"/>
        <v>1497.75</v>
      </c>
      <c r="N19" s="16">
        <f t="shared" si="3"/>
        <v>12481.25</v>
      </c>
      <c r="O19" s="16">
        <f t="shared" si="4"/>
        <v>143.53437500000001</v>
      </c>
      <c r="P19" s="16">
        <f t="shared" si="5"/>
        <v>0</v>
      </c>
      <c r="Q19" s="16">
        <f t="shared" si="5"/>
        <v>0</v>
      </c>
      <c r="R19" s="16">
        <f t="shared" si="5"/>
        <v>143.53437500000001</v>
      </c>
      <c r="S19" s="16">
        <f t="shared" si="5"/>
        <v>0</v>
      </c>
      <c r="T19" s="16">
        <f t="shared" si="5"/>
        <v>0</v>
      </c>
      <c r="U19" s="16">
        <f t="shared" si="5"/>
        <v>14621.990315625002</v>
      </c>
      <c r="V19" s="16">
        <f t="shared" si="5"/>
        <v>0</v>
      </c>
      <c r="W19" s="16">
        <f t="shared" si="5"/>
        <v>0</v>
      </c>
      <c r="X19" s="16">
        <f t="shared" si="5"/>
        <v>0</v>
      </c>
      <c r="Y19" s="16">
        <f t="shared" si="5"/>
        <v>0</v>
      </c>
      <c r="Z19" s="16">
        <f t="shared" si="5"/>
        <v>0</v>
      </c>
      <c r="AA19" s="16">
        <f t="shared" si="5"/>
        <v>0</v>
      </c>
      <c r="AB19" s="16">
        <f t="shared" si="5"/>
        <v>233.80237219535834</v>
      </c>
      <c r="AC19" s="16">
        <f t="shared" si="5"/>
        <v>0</v>
      </c>
      <c r="AD19" s="16">
        <f t="shared" si="5"/>
        <v>0</v>
      </c>
      <c r="AE19" s="16">
        <f t="shared" si="5"/>
        <v>0</v>
      </c>
      <c r="AF19" s="16">
        <f t="shared" si="6"/>
        <v>0</v>
      </c>
      <c r="AG19" s="16">
        <f t="shared" si="6"/>
        <v>0</v>
      </c>
      <c r="AH19" s="16">
        <f t="shared" si="6"/>
        <v>0</v>
      </c>
      <c r="AI19" s="16">
        <f t="shared" si="6"/>
        <v>0</v>
      </c>
      <c r="AJ19" s="16">
        <f t="shared" si="6"/>
        <v>0</v>
      </c>
      <c r="AK19" s="16">
        <f t="shared" si="6"/>
        <v>0</v>
      </c>
      <c r="AL19" s="16">
        <f t="shared" si="6"/>
        <v>380.83942779683878</v>
      </c>
      <c r="AM19" s="16">
        <f t="shared" si="6"/>
        <v>0</v>
      </c>
      <c r="AN19" s="16">
        <f t="shared" si="6"/>
        <v>0</v>
      </c>
      <c r="AO19" s="16">
        <f t="shared" si="6"/>
        <v>0</v>
      </c>
      <c r="AP19" s="16">
        <f t="shared" si="6"/>
        <v>0</v>
      </c>
      <c r="AQ19" s="16">
        <f t="shared" si="6"/>
        <v>0</v>
      </c>
      <c r="AR19" s="16">
        <f t="shared" si="6"/>
        <v>0</v>
      </c>
      <c r="AS19" s="16">
        <f t="shared" si="6"/>
        <v>0</v>
      </c>
      <c r="AT19" s="16">
        <f t="shared" si="7"/>
        <v>0</v>
      </c>
      <c r="AU19" s="16">
        <f t="shared" si="7"/>
        <v>0</v>
      </c>
      <c r="AV19" s="16">
        <f t="shared" si="7"/>
        <v>620.34729760326593</v>
      </c>
      <c r="AW19" s="16">
        <f t="shared" si="7"/>
        <v>0</v>
      </c>
      <c r="AX19" s="16">
        <f t="shared" si="7"/>
        <v>0</v>
      </c>
      <c r="AY19" s="16">
        <f t="shared" si="7"/>
        <v>0</v>
      </c>
      <c r="AZ19" s="16">
        <f t="shared" si="7"/>
        <v>0</v>
      </c>
      <c r="BA19" s="16">
        <f t="shared" si="7"/>
        <v>0</v>
      </c>
      <c r="BB19" s="16">
        <f t="shared" si="7"/>
        <v>0</v>
      </c>
      <c r="BC19" s="16">
        <f t="shared" si="7"/>
        <v>0</v>
      </c>
      <c r="BD19" s="16">
        <f t="shared" si="7"/>
        <v>0</v>
      </c>
      <c r="BE19" s="16">
        <f t="shared" si="7"/>
        <v>0</v>
      </c>
      <c r="BF19" s="16">
        <f t="shared" si="7"/>
        <v>1010.4803798018665</v>
      </c>
      <c r="BG19" s="16">
        <f t="shared" si="7"/>
        <v>0</v>
      </c>
      <c r="BH19" s="16">
        <f t="shared" si="7"/>
        <v>0</v>
      </c>
      <c r="BI19" s="16">
        <f t="shared" si="7"/>
        <v>0</v>
      </c>
    </row>
    <row r="20" spans="2:61" s="1" customFormat="1" ht="15.75" x14ac:dyDescent="0.25">
      <c r="B20" s="47">
        <v>413</v>
      </c>
      <c r="C20" s="47" t="s">
        <v>799</v>
      </c>
      <c r="D20" s="47">
        <v>6</v>
      </c>
      <c r="E20" s="47">
        <v>1977</v>
      </c>
      <c r="F20" s="71"/>
      <c r="G20" s="2">
        <v>50</v>
      </c>
      <c r="H20" s="2">
        <v>10</v>
      </c>
      <c r="I20" s="47">
        <v>2014</v>
      </c>
      <c r="J20" s="81">
        <v>1.15E-2</v>
      </c>
      <c r="K20" s="82">
        <v>9985</v>
      </c>
      <c r="L20" s="82">
        <f t="shared" si="1"/>
        <v>998.5</v>
      </c>
      <c r="M20" s="82">
        <f t="shared" si="2"/>
        <v>1497.75</v>
      </c>
      <c r="N20" s="16">
        <f t="shared" si="3"/>
        <v>12481.25</v>
      </c>
      <c r="O20" s="16">
        <f t="shared" si="4"/>
        <v>143.53437500000001</v>
      </c>
      <c r="P20" s="16">
        <f t="shared" si="5"/>
        <v>0</v>
      </c>
      <c r="Q20" s="16">
        <f t="shared" si="5"/>
        <v>0</v>
      </c>
      <c r="R20" s="16">
        <f t="shared" si="5"/>
        <v>143.53437500000001</v>
      </c>
      <c r="S20" s="16">
        <f t="shared" si="5"/>
        <v>0</v>
      </c>
      <c r="T20" s="16">
        <f t="shared" si="5"/>
        <v>0</v>
      </c>
      <c r="U20" s="16">
        <f t="shared" si="5"/>
        <v>14621.990315625002</v>
      </c>
      <c r="V20" s="16">
        <f t="shared" si="5"/>
        <v>0</v>
      </c>
      <c r="W20" s="16">
        <f t="shared" si="5"/>
        <v>0</v>
      </c>
      <c r="X20" s="16">
        <f t="shared" si="5"/>
        <v>0</v>
      </c>
      <c r="Y20" s="16">
        <f t="shared" si="5"/>
        <v>0</v>
      </c>
      <c r="Z20" s="16">
        <f t="shared" si="5"/>
        <v>0</v>
      </c>
      <c r="AA20" s="16">
        <f t="shared" si="5"/>
        <v>0</v>
      </c>
      <c r="AB20" s="16">
        <f t="shared" si="5"/>
        <v>233.80237219535834</v>
      </c>
      <c r="AC20" s="16">
        <f t="shared" si="5"/>
        <v>0</v>
      </c>
      <c r="AD20" s="16">
        <f t="shared" si="5"/>
        <v>0</v>
      </c>
      <c r="AE20" s="16">
        <f t="shared" si="5"/>
        <v>0</v>
      </c>
      <c r="AF20" s="16">
        <f t="shared" si="6"/>
        <v>0</v>
      </c>
      <c r="AG20" s="16">
        <f t="shared" si="6"/>
        <v>0</v>
      </c>
      <c r="AH20" s="16">
        <f t="shared" si="6"/>
        <v>0</v>
      </c>
      <c r="AI20" s="16">
        <f t="shared" si="6"/>
        <v>0</v>
      </c>
      <c r="AJ20" s="16">
        <f t="shared" si="6"/>
        <v>0</v>
      </c>
      <c r="AK20" s="16">
        <f t="shared" si="6"/>
        <v>0</v>
      </c>
      <c r="AL20" s="16">
        <f t="shared" si="6"/>
        <v>380.83942779683878</v>
      </c>
      <c r="AM20" s="16">
        <f t="shared" si="6"/>
        <v>0</v>
      </c>
      <c r="AN20" s="16">
        <f t="shared" si="6"/>
        <v>0</v>
      </c>
      <c r="AO20" s="16">
        <f t="shared" si="6"/>
        <v>0</v>
      </c>
      <c r="AP20" s="16">
        <f t="shared" si="6"/>
        <v>0</v>
      </c>
      <c r="AQ20" s="16">
        <f t="shared" si="6"/>
        <v>0</v>
      </c>
      <c r="AR20" s="16">
        <f t="shared" si="6"/>
        <v>0</v>
      </c>
      <c r="AS20" s="16">
        <f t="shared" si="6"/>
        <v>0</v>
      </c>
      <c r="AT20" s="16">
        <f t="shared" si="7"/>
        <v>0</v>
      </c>
      <c r="AU20" s="16">
        <f t="shared" si="7"/>
        <v>0</v>
      </c>
      <c r="AV20" s="16">
        <f t="shared" si="7"/>
        <v>620.34729760326593</v>
      </c>
      <c r="AW20" s="16">
        <f t="shared" si="7"/>
        <v>0</v>
      </c>
      <c r="AX20" s="16">
        <f t="shared" si="7"/>
        <v>0</v>
      </c>
      <c r="AY20" s="16">
        <f t="shared" si="7"/>
        <v>0</v>
      </c>
      <c r="AZ20" s="16">
        <f t="shared" si="7"/>
        <v>0</v>
      </c>
      <c r="BA20" s="16">
        <f t="shared" si="7"/>
        <v>0</v>
      </c>
      <c r="BB20" s="16">
        <f t="shared" si="7"/>
        <v>0</v>
      </c>
      <c r="BC20" s="16">
        <f t="shared" si="7"/>
        <v>0</v>
      </c>
      <c r="BD20" s="16">
        <f t="shared" si="7"/>
        <v>0</v>
      </c>
      <c r="BE20" s="16">
        <f t="shared" si="7"/>
        <v>0</v>
      </c>
      <c r="BF20" s="16">
        <f t="shared" si="7"/>
        <v>1010.4803798018665</v>
      </c>
      <c r="BG20" s="16">
        <f t="shared" si="7"/>
        <v>0</v>
      </c>
      <c r="BH20" s="16">
        <f t="shared" si="7"/>
        <v>0</v>
      </c>
      <c r="BI20" s="16">
        <f t="shared" si="7"/>
        <v>0</v>
      </c>
    </row>
    <row r="21" spans="2:61" s="1" customFormat="1" ht="15.75" x14ac:dyDescent="0.25">
      <c r="B21" s="47">
        <v>406</v>
      </c>
      <c r="C21" s="47" t="s">
        <v>799</v>
      </c>
      <c r="D21" s="47">
        <v>6</v>
      </c>
      <c r="E21" s="47">
        <v>1977</v>
      </c>
      <c r="F21" s="71"/>
      <c r="G21" s="2">
        <v>50</v>
      </c>
      <c r="H21" s="2">
        <v>10</v>
      </c>
      <c r="I21" s="47">
        <v>2014</v>
      </c>
      <c r="J21" s="81">
        <v>1.15E-2</v>
      </c>
      <c r="K21" s="82">
        <v>9985</v>
      </c>
      <c r="L21" s="82">
        <f t="shared" si="1"/>
        <v>998.5</v>
      </c>
      <c r="M21" s="82">
        <f t="shared" si="2"/>
        <v>1497.75</v>
      </c>
      <c r="N21" s="16">
        <f t="shared" si="3"/>
        <v>12481.25</v>
      </c>
      <c r="O21" s="16">
        <f t="shared" si="4"/>
        <v>143.53437500000001</v>
      </c>
      <c r="P21" s="16">
        <f t="shared" si="5"/>
        <v>0</v>
      </c>
      <c r="Q21" s="16">
        <f t="shared" si="5"/>
        <v>0</v>
      </c>
      <c r="R21" s="16">
        <f t="shared" si="5"/>
        <v>143.53437500000001</v>
      </c>
      <c r="S21" s="16">
        <f t="shared" si="5"/>
        <v>0</v>
      </c>
      <c r="T21" s="16">
        <f t="shared" si="5"/>
        <v>0</v>
      </c>
      <c r="U21" s="16">
        <f t="shared" si="5"/>
        <v>14621.990315625002</v>
      </c>
      <c r="V21" s="16">
        <f t="shared" si="5"/>
        <v>0</v>
      </c>
      <c r="W21" s="16">
        <f t="shared" si="5"/>
        <v>0</v>
      </c>
      <c r="X21" s="16">
        <f t="shared" si="5"/>
        <v>0</v>
      </c>
      <c r="Y21" s="16">
        <f t="shared" si="5"/>
        <v>0</v>
      </c>
      <c r="Z21" s="16">
        <f t="shared" si="5"/>
        <v>0</v>
      </c>
      <c r="AA21" s="16">
        <f t="shared" si="5"/>
        <v>0</v>
      </c>
      <c r="AB21" s="16">
        <f t="shared" si="5"/>
        <v>233.80237219535834</v>
      </c>
      <c r="AC21" s="16">
        <f t="shared" si="5"/>
        <v>0</v>
      </c>
      <c r="AD21" s="16">
        <f t="shared" si="5"/>
        <v>0</v>
      </c>
      <c r="AE21" s="16">
        <f t="shared" si="5"/>
        <v>0</v>
      </c>
      <c r="AF21" s="16">
        <f t="shared" si="6"/>
        <v>0</v>
      </c>
      <c r="AG21" s="16">
        <f t="shared" si="6"/>
        <v>0</v>
      </c>
      <c r="AH21" s="16">
        <f t="shared" si="6"/>
        <v>0</v>
      </c>
      <c r="AI21" s="16">
        <f t="shared" si="6"/>
        <v>0</v>
      </c>
      <c r="AJ21" s="16">
        <f t="shared" si="6"/>
        <v>0</v>
      </c>
      <c r="AK21" s="16">
        <f t="shared" si="6"/>
        <v>0</v>
      </c>
      <c r="AL21" s="16">
        <f t="shared" si="6"/>
        <v>380.83942779683878</v>
      </c>
      <c r="AM21" s="16">
        <f t="shared" si="6"/>
        <v>0</v>
      </c>
      <c r="AN21" s="16">
        <f t="shared" si="6"/>
        <v>0</v>
      </c>
      <c r="AO21" s="16">
        <f t="shared" si="6"/>
        <v>0</v>
      </c>
      <c r="AP21" s="16">
        <f t="shared" si="6"/>
        <v>0</v>
      </c>
      <c r="AQ21" s="16">
        <f t="shared" si="6"/>
        <v>0</v>
      </c>
      <c r="AR21" s="16">
        <f t="shared" si="6"/>
        <v>0</v>
      </c>
      <c r="AS21" s="16">
        <f t="shared" si="6"/>
        <v>0</v>
      </c>
      <c r="AT21" s="16">
        <f t="shared" si="7"/>
        <v>0</v>
      </c>
      <c r="AU21" s="16">
        <f t="shared" si="7"/>
        <v>0</v>
      </c>
      <c r="AV21" s="16">
        <f t="shared" si="7"/>
        <v>620.34729760326593</v>
      </c>
      <c r="AW21" s="16">
        <f t="shared" si="7"/>
        <v>0</v>
      </c>
      <c r="AX21" s="16">
        <f t="shared" si="7"/>
        <v>0</v>
      </c>
      <c r="AY21" s="16">
        <f t="shared" si="7"/>
        <v>0</v>
      </c>
      <c r="AZ21" s="16">
        <f t="shared" si="7"/>
        <v>0</v>
      </c>
      <c r="BA21" s="16">
        <f t="shared" si="7"/>
        <v>0</v>
      </c>
      <c r="BB21" s="16">
        <f t="shared" si="7"/>
        <v>0</v>
      </c>
      <c r="BC21" s="16">
        <f t="shared" si="7"/>
        <v>0</v>
      </c>
      <c r="BD21" s="16">
        <f t="shared" si="7"/>
        <v>0</v>
      </c>
      <c r="BE21" s="16">
        <f t="shared" si="7"/>
        <v>0</v>
      </c>
      <c r="BF21" s="16">
        <f t="shared" si="7"/>
        <v>1010.4803798018665</v>
      </c>
      <c r="BG21" s="16">
        <f t="shared" si="7"/>
        <v>0</v>
      </c>
      <c r="BH21" s="16">
        <f t="shared" si="7"/>
        <v>0</v>
      </c>
      <c r="BI21" s="16">
        <f t="shared" si="7"/>
        <v>0</v>
      </c>
    </row>
    <row r="22" spans="2:61" s="1" customFormat="1" ht="15.75" x14ac:dyDescent="0.25">
      <c r="B22" s="47">
        <v>405</v>
      </c>
      <c r="C22" s="47" t="s">
        <v>799</v>
      </c>
      <c r="D22" s="47">
        <v>6</v>
      </c>
      <c r="E22" s="47">
        <v>1977</v>
      </c>
      <c r="F22" s="71"/>
      <c r="G22" s="2">
        <v>50</v>
      </c>
      <c r="H22" s="2">
        <v>10</v>
      </c>
      <c r="I22" s="47">
        <v>2014</v>
      </c>
      <c r="J22" s="81">
        <v>1.15E-2</v>
      </c>
      <c r="K22" s="82">
        <v>9985</v>
      </c>
      <c r="L22" s="82">
        <f t="shared" si="1"/>
        <v>998.5</v>
      </c>
      <c r="M22" s="82">
        <f t="shared" si="2"/>
        <v>1497.75</v>
      </c>
      <c r="N22" s="16">
        <f t="shared" si="3"/>
        <v>12481.25</v>
      </c>
      <c r="O22" s="16">
        <f t="shared" si="4"/>
        <v>143.53437500000001</v>
      </c>
      <c r="P22" s="16">
        <f t="shared" si="5"/>
        <v>0</v>
      </c>
      <c r="Q22" s="16">
        <f t="shared" si="5"/>
        <v>0</v>
      </c>
      <c r="R22" s="16">
        <f t="shared" si="5"/>
        <v>143.53437500000001</v>
      </c>
      <c r="S22" s="16">
        <f t="shared" si="5"/>
        <v>0</v>
      </c>
      <c r="T22" s="16">
        <f t="shared" si="5"/>
        <v>0</v>
      </c>
      <c r="U22" s="16">
        <f t="shared" si="5"/>
        <v>14621.990315625002</v>
      </c>
      <c r="V22" s="16">
        <f t="shared" si="5"/>
        <v>0</v>
      </c>
      <c r="W22" s="16">
        <f t="shared" si="5"/>
        <v>0</v>
      </c>
      <c r="X22" s="16">
        <f t="shared" si="5"/>
        <v>0</v>
      </c>
      <c r="Y22" s="16">
        <f t="shared" si="5"/>
        <v>0</v>
      </c>
      <c r="Z22" s="16">
        <f t="shared" si="5"/>
        <v>0</v>
      </c>
      <c r="AA22" s="16">
        <f t="shared" si="5"/>
        <v>0</v>
      </c>
      <c r="AB22" s="16">
        <f t="shared" si="5"/>
        <v>233.80237219535834</v>
      </c>
      <c r="AC22" s="16">
        <f t="shared" si="5"/>
        <v>0</v>
      </c>
      <c r="AD22" s="16">
        <f t="shared" si="5"/>
        <v>0</v>
      </c>
      <c r="AE22" s="16">
        <f t="shared" si="5"/>
        <v>0</v>
      </c>
      <c r="AF22" s="16">
        <f t="shared" si="6"/>
        <v>0</v>
      </c>
      <c r="AG22" s="16">
        <f t="shared" si="6"/>
        <v>0</v>
      </c>
      <c r="AH22" s="16">
        <f t="shared" si="6"/>
        <v>0</v>
      </c>
      <c r="AI22" s="16">
        <f t="shared" si="6"/>
        <v>0</v>
      </c>
      <c r="AJ22" s="16">
        <f t="shared" si="6"/>
        <v>0</v>
      </c>
      <c r="AK22" s="16">
        <f t="shared" si="6"/>
        <v>0</v>
      </c>
      <c r="AL22" s="16">
        <f t="shared" si="6"/>
        <v>380.83942779683878</v>
      </c>
      <c r="AM22" s="16">
        <f t="shared" si="6"/>
        <v>0</v>
      </c>
      <c r="AN22" s="16">
        <f t="shared" si="6"/>
        <v>0</v>
      </c>
      <c r="AO22" s="16">
        <f t="shared" si="6"/>
        <v>0</v>
      </c>
      <c r="AP22" s="16">
        <f t="shared" si="6"/>
        <v>0</v>
      </c>
      <c r="AQ22" s="16">
        <f t="shared" si="6"/>
        <v>0</v>
      </c>
      <c r="AR22" s="16">
        <f t="shared" si="6"/>
        <v>0</v>
      </c>
      <c r="AS22" s="16">
        <f t="shared" si="6"/>
        <v>0</v>
      </c>
      <c r="AT22" s="16">
        <f t="shared" si="7"/>
        <v>0</v>
      </c>
      <c r="AU22" s="16">
        <f t="shared" si="7"/>
        <v>0</v>
      </c>
      <c r="AV22" s="16">
        <f t="shared" si="7"/>
        <v>620.34729760326593</v>
      </c>
      <c r="AW22" s="16">
        <f t="shared" si="7"/>
        <v>0</v>
      </c>
      <c r="AX22" s="16">
        <f t="shared" si="7"/>
        <v>0</v>
      </c>
      <c r="AY22" s="16">
        <f t="shared" si="7"/>
        <v>0</v>
      </c>
      <c r="AZ22" s="16">
        <f t="shared" si="7"/>
        <v>0</v>
      </c>
      <c r="BA22" s="16">
        <f t="shared" si="7"/>
        <v>0</v>
      </c>
      <c r="BB22" s="16">
        <f t="shared" si="7"/>
        <v>0</v>
      </c>
      <c r="BC22" s="16">
        <f t="shared" si="7"/>
        <v>0</v>
      </c>
      <c r="BD22" s="16">
        <f t="shared" si="7"/>
        <v>0</v>
      </c>
      <c r="BE22" s="16">
        <f t="shared" si="7"/>
        <v>0</v>
      </c>
      <c r="BF22" s="16">
        <f t="shared" si="7"/>
        <v>1010.4803798018665</v>
      </c>
      <c r="BG22" s="16">
        <f t="shared" si="7"/>
        <v>0</v>
      </c>
      <c r="BH22" s="16">
        <f t="shared" si="7"/>
        <v>0</v>
      </c>
      <c r="BI22" s="16">
        <f t="shared" si="7"/>
        <v>0</v>
      </c>
    </row>
    <row r="23" spans="2:61" s="1" customFormat="1" ht="15.75" x14ac:dyDescent="0.25">
      <c r="B23" s="47">
        <v>404</v>
      </c>
      <c r="C23" s="47" t="s">
        <v>799</v>
      </c>
      <c r="D23" s="47">
        <v>6</v>
      </c>
      <c r="E23" s="47">
        <v>1977</v>
      </c>
      <c r="F23" s="71"/>
      <c r="G23" s="2">
        <v>50</v>
      </c>
      <c r="H23" s="2">
        <v>10</v>
      </c>
      <c r="I23" s="47">
        <v>2014</v>
      </c>
      <c r="J23" s="81">
        <v>1.15E-2</v>
      </c>
      <c r="K23" s="82">
        <v>9985</v>
      </c>
      <c r="L23" s="82">
        <f t="shared" si="1"/>
        <v>998.5</v>
      </c>
      <c r="M23" s="82">
        <f t="shared" si="2"/>
        <v>1497.75</v>
      </c>
      <c r="N23" s="16">
        <f t="shared" si="3"/>
        <v>12481.25</v>
      </c>
      <c r="O23" s="16">
        <f t="shared" si="4"/>
        <v>143.53437500000001</v>
      </c>
      <c r="P23" s="16">
        <f t="shared" ref="P23:AE38" si="8">IF(MOD((P$6-$E23),$G23)=0,($K23*1.1*1.15)*((1+$K$3)^(P$6-$N$3)),IF(MOD((P$6-$I23),$H23)=0,$O23*((1+$K$3)^(P$6-$N$3)),0))</f>
        <v>0</v>
      </c>
      <c r="Q23" s="16">
        <f t="shared" si="8"/>
        <v>0</v>
      </c>
      <c r="R23" s="16">
        <f t="shared" si="8"/>
        <v>143.53437500000001</v>
      </c>
      <c r="S23" s="16">
        <f t="shared" si="8"/>
        <v>0</v>
      </c>
      <c r="T23" s="16">
        <f t="shared" si="8"/>
        <v>0</v>
      </c>
      <c r="U23" s="16">
        <f t="shared" si="8"/>
        <v>14621.990315625002</v>
      </c>
      <c r="V23" s="16">
        <f t="shared" si="8"/>
        <v>0</v>
      </c>
      <c r="W23" s="16">
        <f t="shared" si="8"/>
        <v>0</v>
      </c>
      <c r="X23" s="16">
        <f t="shared" si="8"/>
        <v>0</v>
      </c>
      <c r="Y23" s="16">
        <f t="shared" si="8"/>
        <v>0</v>
      </c>
      <c r="Z23" s="16">
        <f t="shared" si="8"/>
        <v>0</v>
      </c>
      <c r="AA23" s="16">
        <f t="shared" si="8"/>
        <v>0</v>
      </c>
      <c r="AB23" s="16">
        <f t="shared" si="8"/>
        <v>233.80237219535834</v>
      </c>
      <c r="AC23" s="16">
        <f t="shared" si="8"/>
        <v>0</v>
      </c>
      <c r="AD23" s="16">
        <f t="shared" si="8"/>
        <v>0</v>
      </c>
      <c r="AE23" s="16">
        <f t="shared" si="8"/>
        <v>0</v>
      </c>
      <c r="AF23" s="16">
        <f t="shared" ref="AF23:AU38" si="9">IF(MOD((AF$6-$E23),$G23)=0,($K23*1.1*1.15)*((1+$K$3)^(AF$6-$N$3)),IF(MOD((AF$6-$I23),$H23)=0,$O23*((1+$K$3)^(AF$6-$N$3)),0))</f>
        <v>0</v>
      </c>
      <c r="AG23" s="16">
        <f t="shared" si="9"/>
        <v>0</v>
      </c>
      <c r="AH23" s="16">
        <f t="shared" si="9"/>
        <v>0</v>
      </c>
      <c r="AI23" s="16">
        <f t="shared" si="9"/>
        <v>0</v>
      </c>
      <c r="AJ23" s="16">
        <f t="shared" si="9"/>
        <v>0</v>
      </c>
      <c r="AK23" s="16">
        <f t="shared" si="9"/>
        <v>0</v>
      </c>
      <c r="AL23" s="16">
        <f t="shared" si="9"/>
        <v>380.83942779683878</v>
      </c>
      <c r="AM23" s="16">
        <f t="shared" si="9"/>
        <v>0</v>
      </c>
      <c r="AN23" s="16">
        <f t="shared" si="9"/>
        <v>0</v>
      </c>
      <c r="AO23" s="16">
        <f t="shared" si="9"/>
        <v>0</v>
      </c>
      <c r="AP23" s="16">
        <f t="shared" si="9"/>
        <v>0</v>
      </c>
      <c r="AQ23" s="16">
        <f t="shared" si="9"/>
        <v>0</v>
      </c>
      <c r="AR23" s="16">
        <f t="shared" si="9"/>
        <v>0</v>
      </c>
      <c r="AS23" s="16">
        <f t="shared" si="9"/>
        <v>0</v>
      </c>
      <c r="AT23" s="16">
        <f t="shared" si="9"/>
        <v>0</v>
      </c>
      <c r="AU23" s="16">
        <f t="shared" si="9"/>
        <v>0</v>
      </c>
      <c r="AV23" s="16">
        <f t="shared" ref="AT23:BI38" si="10">IF(MOD((AV$6-$E23),$G23)=0,($K23*1.1*1.15)*((1+$K$3)^(AV$6-$N$3)),IF(MOD((AV$6-$I23),$H23)=0,$O23*((1+$K$3)^(AV$6-$N$3)),0))</f>
        <v>620.34729760326593</v>
      </c>
      <c r="AW23" s="16">
        <f t="shared" si="10"/>
        <v>0</v>
      </c>
      <c r="AX23" s="16">
        <f t="shared" si="10"/>
        <v>0</v>
      </c>
      <c r="AY23" s="16">
        <f t="shared" si="10"/>
        <v>0</v>
      </c>
      <c r="AZ23" s="16">
        <f t="shared" si="10"/>
        <v>0</v>
      </c>
      <c r="BA23" s="16">
        <f t="shared" si="10"/>
        <v>0</v>
      </c>
      <c r="BB23" s="16">
        <f t="shared" si="10"/>
        <v>0</v>
      </c>
      <c r="BC23" s="16">
        <f t="shared" si="10"/>
        <v>0</v>
      </c>
      <c r="BD23" s="16">
        <f t="shared" si="10"/>
        <v>0</v>
      </c>
      <c r="BE23" s="16">
        <f t="shared" si="10"/>
        <v>0</v>
      </c>
      <c r="BF23" s="16">
        <f t="shared" si="10"/>
        <v>1010.4803798018665</v>
      </c>
      <c r="BG23" s="16">
        <f t="shared" si="10"/>
        <v>0</v>
      </c>
      <c r="BH23" s="16">
        <f t="shared" si="10"/>
        <v>0</v>
      </c>
      <c r="BI23" s="16">
        <f t="shared" si="10"/>
        <v>0</v>
      </c>
    </row>
    <row r="24" spans="2:61" s="1" customFormat="1" ht="15.75" x14ac:dyDescent="0.25">
      <c r="B24" s="47">
        <v>402</v>
      </c>
      <c r="C24" s="47" t="s">
        <v>799</v>
      </c>
      <c r="D24" s="47">
        <v>6</v>
      </c>
      <c r="E24" s="47">
        <v>1977</v>
      </c>
      <c r="F24" s="71"/>
      <c r="G24" s="2">
        <v>50</v>
      </c>
      <c r="H24" s="2">
        <v>10</v>
      </c>
      <c r="I24" s="47">
        <v>2014</v>
      </c>
      <c r="J24" s="81">
        <v>1.15E-2</v>
      </c>
      <c r="K24" s="82">
        <v>9985</v>
      </c>
      <c r="L24" s="82">
        <f t="shared" si="1"/>
        <v>998.5</v>
      </c>
      <c r="M24" s="82">
        <f t="shared" si="2"/>
        <v>1497.75</v>
      </c>
      <c r="N24" s="16">
        <f t="shared" si="3"/>
        <v>12481.25</v>
      </c>
      <c r="O24" s="16">
        <f t="shared" si="4"/>
        <v>143.53437500000001</v>
      </c>
      <c r="P24" s="16">
        <f t="shared" si="8"/>
        <v>0</v>
      </c>
      <c r="Q24" s="16">
        <f t="shared" si="8"/>
        <v>0</v>
      </c>
      <c r="R24" s="16">
        <f t="shared" si="8"/>
        <v>143.53437500000001</v>
      </c>
      <c r="S24" s="16">
        <f t="shared" si="8"/>
        <v>0</v>
      </c>
      <c r="T24" s="16">
        <f t="shared" si="8"/>
        <v>0</v>
      </c>
      <c r="U24" s="16">
        <f t="shared" si="8"/>
        <v>14621.990315625002</v>
      </c>
      <c r="V24" s="16">
        <f t="shared" si="8"/>
        <v>0</v>
      </c>
      <c r="W24" s="16">
        <f t="shared" si="8"/>
        <v>0</v>
      </c>
      <c r="X24" s="16">
        <f t="shared" si="8"/>
        <v>0</v>
      </c>
      <c r="Y24" s="16">
        <f t="shared" si="8"/>
        <v>0</v>
      </c>
      <c r="Z24" s="16">
        <f t="shared" si="8"/>
        <v>0</v>
      </c>
      <c r="AA24" s="16">
        <f t="shared" si="8"/>
        <v>0</v>
      </c>
      <c r="AB24" s="16">
        <f t="shared" si="8"/>
        <v>233.80237219535834</v>
      </c>
      <c r="AC24" s="16">
        <f t="shared" si="8"/>
        <v>0</v>
      </c>
      <c r="AD24" s="16">
        <f t="shared" si="8"/>
        <v>0</v>
      </c>
      <c r="AE24" s="16">
        <f t="shared" si="8"/>
        <v>0</v>
      </c>
      <c r="AF24" s="16">
        <f t="shared" si="9"/>
        <v>0</v>
      </c>
      <c r="AG24" s="16">
        <f t="shared" si="9"/>
        <v>0</v>
      </c>
      <c r="AH24" s="16">
        <f t="shared" si="9"/>
        <v>0</v>
      </c>
      <c r="AI24" s="16">
        <f t="shared" si="9"/>
        <v>0</v>
      </c>
      <c r="AJ24" s="16">
        <f t="shared" si="9"/>
        <v>0</v>
      </c>
      <c r="AK24" s="16">
        <f t="shared" si="9"/>
        <v>0</v>
      </c>
      <c r="AL24" s="16">
        <f t="shared" si="9"/>
        <v>380.83942779683878</v>
      </c>
      <c r="AM24" s="16">
        <f t="shared" si="9"/>
        <v>0</v>
      </c>
      <c r="AN24" s="16">
        <f t="shared" si="9"/>
        <v>0</v>
      </c>
      <c r="AO24" s="16">
        <f t="shared" si="9"/>
        <v>0</v>
      </c>
      <c r="AP24" s="16">
        <f t="shared" si="9"/>
        <v>0</v>
      </c>
      <c r="AQ24" s="16">
        <f t="shared" si="9"/>
        <v>0</v>
      </c>
      <c r="AR24" s="16">
        <f t="shared" si="9"/>
        <v>0</v>
      </c>
      <c r="AS24" s="16">
        <f t="shared" si="9"/>
        <v>0</v>
      </c>
      <c r="AT24" s="16">
        <f t="shared" si="10"/>
        <v>0</v>
      </c>
      <c r="AU24" s="16">
        <f t="shared" si="10"/>
        <v>0</v>
      </c>
      <c r="AV24" s="16">
        <f t="shared" si="10"/>
        <v>620.34729760326593</v>
      </c>
      <c r="AW24" s="16">
        <f t="shared" si="10"/>
        <v>0</v>
      </c>
      <c r="AX24" s="16">
        <f t="shared" si="10"/>
        <v>0</v>
      </c>
      <c r="AY24" s="16">
        <f t="shared" si="10"/>
        <v>0</v>
      </c>
      <c r="AZ24" s="16">
        <f t="shared" si="10"/>
        <v>0</v>
      </c>
      <c r="BA24" s="16">
        <f t="shared" si="10"/>
        <v>0</v>
      </c>
      <c r="BB24" s="16">
        <f t="shared" si="10"/>
        <v>0</v>
      </c>
      <c r="BC24" s="16">
        <f t="shared" si="10"/>
        <v>0</v>
      </c>
      <c r="BD24" s="16">
        <f t="shared" si="10"/>
        <v>0</v>
      </c>
      <c r="BE24" s="16">
        <f t="shared" si="10"/>
        <v>0</v>
      </c>
      <c r="BF24" s="16">
        <f t="shared" si="10"/>
        <v>1010.4803798018665</v>
      </c>
      <c r="BG24" s="16">
        <f t="shared" si="10"/>
        <v>0</v>
      </c>
      <c r="BH24" s="16">
        <f t="shared" si="10"/>
        <v>0</v>
      </c>
      <c r="BI24" s="16">
        <f t="shared" si="10"/>
        <v>0</v>
      </c>
    </row>
    <row r="25" spans="2:61" s="1" customFormat="1" ht="15.75" x14ac:dyDescent="0.25">
      <c r="B25" s="47">
        <v>348</v>
      </c>
      <c r="C25" s="47" t="s">
        <v>799</v>
      </c>
      <c r="D25" s="47">
        <v>6</v>
      </c>
      <c r="E25" s="47">
        <v>1977</v>
      </c>
      <c r="F25" s="71"/>
      <c r="G25" s="2">
        <v>50</v>
      </c>
      <c r="H25" s="2">
        <v>10</v>
      </c>
      <c r="I25" s="47">
        <v>2014</v>
      </c>
      <c r="J25" s="81">
        <v>1.15E-2</v>
      </c>
      <c r="K25" s="82">
        <v>9985</v>
      </c>
      <c r="L25" s="82">
        <f t="shared" si="1"/>
        <v>998.5</v>
      </c>
      <c r="M25" s="82">
        <f t="shared" si="2"/>
        <v>1497.75</v>
      </c>
      <c r="N25" s="16">
        <f t="shared" si="3"/>
        <v>12481.25</v>
      </c>
      <c r="O25" s="16">
        <f t="shared" si="4"/>
        <v>143.53437500000001</v>
      </c>
      <c r="P25" s="16">
        <f t="shared" si="8"/>
        <v>0</v>
      </c>
      <c r="Q25" s="16">
        <f t="shared" si="8"/>
        <v>0</v>
      </c>
      <c r="R25" s="16">
        <f t="shared" si="8"/>
        <v>143.53437500000001</v>
      </c>
      <c r="S25" s="16">
        <f t="shared" si="8"/>
        <v>0</v>
      </c>
      <c r="T25" s="16">
        <f t="shared" si="8"/>
        <v>0</v>
      </c>
      <c r="U25" s="16">
        <f t="shared" si="8"/>
        <v>14621.990315625002</v>
      </c>
      <c r="V25" s="16">
        <f t="shared" si="8"/>
        <v>0</v>
      </c>
      <c r="W25" s="16">
        <f t="shared" si="8"/>
        <v>0</v>
      </c>
      <c r="X25" s="16">
        <f t="shared" si="8"/>
        <v>0</v>
      </c>
      <c r="Y25" s="16">
        <f t="shared" si="8"/>
        <v>0</v>
      </c>
      <c r="Z25" s="16">
        <f t="shared" si="8"/>
        <v>0</v>
      </c>
      <c r="AA25" s="16">
        <f t="shared" si="8"/>
        <v>0</v>
      </c>
      <c r="AB25" s="16">
        <f t="shared" si="8"/>
        <v>233.80237219535834</v>
      </c>
      <c r="AC25" s="16">
        <f t="shared" si="8"/>
        <v>0</v>
      </c>
      <c r="AD25" s="16">
        <f t="shared" si="8"/>
        <v>0</v>
      </c>
      <c r="AE25" s="16">
        <f t="shared" si="8"/>
        <v>0</v>
      </c>
      <c r="AF25" s="16">
        <f t="shared" si="9"/>
        <v>0</v>
      </c>
      <c r="AG25" s="16">
        <f t="shared" si="9"/>
        <v>0</v>
      </c>
      <c r="AH25" s="16">
        <f t="shared" si="9"/>
        <v>0</v>
      </c>
      <c r="AI25" s="16">
        <f t="shared" si="9"/>
        <v>0</v>
      </c>
      <c r="AJ25" s="16">
        <f t="shared" si="9"/>
        <v>0</v>
      </c>
      <c r="AK25" s="16">
        <f t="shared" si="9"/>
        <v>0</v>
      </c>
      <c r="AL25" s="16">
        <f t="shared" si="9"/>
        <v>380.83942779683878</v>
      </c>
      <c r="AM25" s="16">
        <f t="shared" si="9"/>
        <v>0</v>
      </c>
      <c r="AN25" s="16">
        <f t="shared" si="9"/>
        <v>0</v>
      </c>
      <c r="AO25" s="16">
        <f t="shared" si="9"/>
        <v>0</v>
      </c>
      <c r="AP25" s="16">
        <f t="shared" si="9"/>
        <v>0</v>
      </c>
      <c r="AQ25" s="16">
        <f t="shared" si="9"/>
        <v>0</v>
      </c>
      <c r="AR25" s="16">
        <f t="shared" si="9"/>
        <v>0</v>
      </c>
      <c r="AS25" s="16">
        <f t="shared" si="9"/>
        <v>0</v>
      </c>
      <c r="AT25" s="16">
        <f t="shared" si="10"/>
        <v>0</v>
      </c>
      <c r="AU25" s="16">
        <f t="shared" si="10"/>
        <v>0</v>
      </c>
      <c r="AV25" s="16">
        <f t="shared" si="10"/>
        <v>620.34729760326593</v>
      </c>
      <c r="AW25" s="16">
        <f t="shared" si="10"/>
        <v>0</v>
      </c>
      <c r="AX25" s="16">
        <f t="shared" si="10"/>
        <v>0</v>
      </c>
      <c r="AY25" s="16">
        <f t="shared" si="10"/>
        <v>0</v>
      </c>
      <c r="AZ25" s="16">
        <f t="shared" si="10"/>
        <v>0</v>
      </c>
      <c r="BA25" s="16">
        <f t="shared" si="10"/>
        <v>0</v>
      </c>
      <c r="BB25" s="16">
        <f t="shared" si="10"/>
        <v>0</v>
      </c>
      <c r="BC25" s="16">
        <f t="shared" si="10"/>
        <v>0</v>
      </c>
      <c r="BD25" s="16">
        <f t="shared" si="10"/>
        <v>0</v>
      </c>
      <c r="BE25" s="16">
        <f t="shared" si="10"/>
        <v>0</v>
      </c>
      <c r="BF25" s="16">
        <f t="shared" si="10"/>
        <v>1010.4803798018665</v>
      </c>
      <c r="BG25" s="16">
        <f t="shared" si="10"/>
        <v>0</v>
      </c>
      <c r="BH25" s="16">
        <f t="shared" si="10"/>
        <v>0</v>
      </c>
      <c r="BI25" s="16">
        <f t="shared" si="10"/>
        <v>0</v>
      </c>
    </row>
    <row r="26" spans="2:61" s="1" customFormat="1" ht="15.75" x14ac:dyDescent="0.25">
      <c r="B26" s="47">
        <v>270</v>
      </c>
      <c r="C26" s="47" t="s">
        <v>799</v>
      </c>
      <c r="D26" s="47">
        <v>6</v>
      </c>
      <c r="E26" s="47">
        <v>1977</v>
      </c>
      <c r="F26" s="71"/>
      <c r="G26" s="2">
        <v>50</v>
      </c>
      <c r="H26" s="2">
        <v>10</v>
      </c>
      <c r="I26" s="47">
        <v>2014</v>
      </c>
      <c r="J26" s="81">
        <v>1.15E-2</v>
      </c>
      <c r="K26" s="82">
        <v>9985</v>
      </c>
      <c r="L26" s="82">
        <f t="shared" si="1"/>
        <v>998.5</v>
      </c>
      <c r="M26" s="82">
        <f t="shared" si="2"/>
        <v>1497.75</v>
      </c>
      <c r="N26" s="16">
        <f t="shared" si="3"/>
        <v>12481.25</v>
      </c>
      <c r="O26" s="16">
        <f t="shared" si="4"/>
        <v>143.53437500000001</v>
      </c>
      <c r="P26" s="16">
        <f t="shared" si="8"/>
        <v>0</v>
      </c>
      <c r="Q26" s="16">
        <f t="shared" si="8"/>
        <v>0</v>
      </c>
      <c r="R26" s="16">
        <f t="shared" si="8"/>
        <v>143.53437500000001</v>
      </c>
      <c r="S26" s="16">
        <f t="shared" si="8"/>
        <v>0</v>
      </c>
      <c r="T26" s="16">
        <f t="shared" si="8"/>
        <v>0</v>
      </c>
      <c r="U26" s="16">
        <f t="shared" si="8"/>
        <v>14621.990315625002</v>
      </c>
      <c r="V26" s="16">
        <f t="shared" si="8"/>
        <v>0</v>
      </c>
      <c r="W26" s="16">
        <f t="shared" si="8"/>
        <v>0</v>
      </c>
      <c r="X26" s="16">
        <f t="shared" si="8"/>
        <v>0</v>
      </c>
      <c r="Y26" s="16">
        <f t="shared" si="8"/>
        <v>0</v>
      </c>
      <c r="Z26" s="16">
        <f t="shared" si="8"/>
        <v>0</v>
      </c>
      <c r="AA26" s="16">
        <f t="shared" si="8"/>
        <v>0</v>
      </c>
      <c r="AB26" s="16">
        <f t="shared" si="8"/>
        <v>233.80237219535834</v>
      </c>
      <c r="AC26" s="16">
        <f t="shared" si="8"/>
        <v>0</v>
      </c>
      <c r="AD26" s="16">
        <f t="shared" si="8"/>
        <v>0</v>
      </c>
      <c r="AE26" s="16">
        <f t="shared" si="8"/>
        <v>0</v>
      </c>
      <c r="AF26" s="16">
        <f t="shared" si="9"/>
        <v>0</v>
      </c>
      <c r="AG26" s="16">
        <f t="shared" si="9"/>
        <v>0</v>
      </c>
      <c r="AH26" s="16">
        <f t="shared" si="9"/>
        <v>0</v>
      </c>
      <c r="AI26" s="16">
        <f t="shared" si="9"/>
        <v>0</v>
      </c>
      <c r="AJ26" s="16">
        <f t="shared" si="9"/>
        <v>0</v>
      </c>
      <c r="AK26" s="16">
        <f t="shared" si="9"/>
        <v>0</v>
      </c>
      <c r="AL26" s="16">
        <f t="shared" si="9"/>
        <v>380.83942779683878</v>
      </c>
      <c r="AM26" s="16">
        <f t="shared" si="9"/>
        <v>0</v>
      </c>
      <c r="AN26" s="16">
        <f t="shared" si="9"/>
        <v>0</v>
      </c>
      <c r="AO26" s="16">
        <f t="shared" si="9"/>
        <v>0</v>
      </c>
      <c r="AP26" s="16">
        <f t="shared" si="9"/>
        <v>0</v>
      </c>
      <c r="AQ26" s="16">
        <f t="shared" si="9"/>
        <v>0</v>
      </c>
      <c r="AR26" s="16">
        <f t="shared" si="9"/>
        <v>0</v>
      </c>
      <c r="AS26" s="16">
        <f t="shared" si="9"/>
        <v>0</v>
      </c>
      <c r="AT26" s="16">
        <f t="shared" si="10"/>
        <v>0</v>
      </c>
      <c r="AU26" s="16">
        <f t="shared" si="10"/>
        <v>0</v>
      </c>
      <c r="AV26" s="16">
        <f t="shared" si="10"/>
        <v>620.34729760326593</v>
      </c>
      <c r="AW26" s="16">
        <f t="shared" si="10"/>
        <v>0</v>
      </c>
      <c r="AX26" s="16">
        <f t="shared" si="10"/>
        <v>0</v>
      </c>
      <c r="AY26" s="16">
        <f t="shared" si="10"/>
        <v>0</v>
      </c>
      <c r="AZ26" s="16">
        <f t="shared" si="10"/>
        <v>0</v>
      </c>
      <c r="BA26" s="16">
        <f t="shared" si="10"/>
        <v>0</v>
      </c>
      <c r="BB26" s="16">
        <f t="shared" si="10"/>
        <v>0</v>
      </c>
      <c r="BC26" s="16">
        <f t="shared" si="10"/>
        <v>0</v>
      </c>
      <c r="BD26" s="16">
        <f t="shared" si="10"/>
        <v>0</v>
      </c>
      <c r="BE26" s="16">
        <f t="shared" si="10"/>
        <v>0</v>
      </c>
      <c r="BF26" s="16">
        <f t="shared" si="10"/>
        <v>1010.4803798018665</v>
      </c>
      <c r="BG26" s="16">
        <f t="shared" si="10"/>
        <v>0</v>
      </c>
      <c r="BH26" s="16">
        <f t="shared" si="10"/>
        <v>0</v>
      </c>
      <c r="BI26" s="16">
        <f t="shared" si="10"/>
        <v>0</v>
      </c>
    </row>
    <row r="27" spans="2:61" s="1" customFormat="1" ht="15.75" x14ac:dyDescent="0.25">
      <c r="B27" s="47">
        <v>269</v>
      </c>
      <c r="C27" s="47" t="s">
        <v>799</v>
      </c>
      <c r="D27" s="47">
        <v>6</v>
      </c>
      <c r="E27" s="47">
        <v>1977</v>
      </c>
      <c r="F27" s="71"/>
      <c r="G27" s="2">
        <v>50</v>
      </c>
      <c r="H27" s="2">
        <v>10</v>
      </c>
      <c r="I27" s="47">
        <v>2014</v>
      </c>
      <c r="J27" s="81">
        <v>1.15E-2</v>
      </c>
      <c r="K27" s="82">
        <v>9985</v>
      </c>
      <c r="L27" s="82">
        <f t="shared" si="1"/>
        <v>998.5</v>
      </c>
      <c r="M27" s="82">
        <f t="shared" si="2"/>
        <v>1497.75</v>
      </c>
      <c r="N27" s="16">
        <f t="shared" si="3"/>
        <v>12481.25</v>
      </c>
      <c r="O27" s="16">
        <f t="shared" si="4"/>
        <v>143.53437500000001</v>
      </c>
      <c r="P27" s="16">
        <f t="shared" si="8"/>
        <v>0</v>
      </c>
      <c r="Q27" s="16">
        <f t="shared" si="8"/>
        <v>0</v>
      </c>
      <c r="R27" s="16">
        <f t="shared" si="8"/>
        <v>143.53437500000001</v>
      </c>
      <c r="S27" s="16">
        <f t="shared" si="8"/>
        <v>0</v>
      </c>
      <c r="T27" s="16">
        <f t="shared" si="8"/>
        <v>0</v>
      </c>
      <c r="U27" s="16">
        <f t="shared" si="8"/>
        <v>14621.990315625002</v>
      </c>
      <c r="V27" s="16">
        <f t="shared" si="8"/>
        <v>0</v>
      </c>
      <c r="W27" s="16">
        <f t="shared" si="8"/>
        <v>0</v>
      </c>
      <c r="X27" s="16">
        <f t="shared" si="8"/>
        <v>0</v>
      </c>
      <c r="Y27" s="16">
        <f t="shared" si="8"/>
        <v>0</v>
      </c>
      <c r="Z27" s="16">
        <f t="shared" si="8"/>
        <v>0</v>
      </c>
      <c r="AA27" s="16">
        <f t="shared" si="8"/>
        <v>0</v>
      </c>
      <c r="AB27" s="16">
        <f t="shared" si="8"/>
        <v>233.80237219535834</v>
      </c>
      <c r="AC27" s="16">
        <f t="shared" si="8"/>
        <v>0</v>
      </c>
      <c r="AD27" s="16">
        <f t="shared" si="8"/>
        <v>0</v>
      </c>
      <c r="AE27" s="16">
        <f t="shared" si="8"/>
        <v>0</v>
      </c>
      <c r="AF27" s="16">
        <f t="shared" si="9"/>
        <v>0</v>
      </c>
      <c r="AG27" s="16">
        <f t="shared" si="9"/>
        <v>0</v>
      </c>
      <c r="AH27" s="16">
        <f t="shared" si="9"/>
        <v>0</v>
      </c>
      <c r="AI27" s="16">
        <f t="shared" si="9"/>
        <v>0</v>
      </c>
      <c r="AJ27" s="16">
        <f t="shared" si="9"/>
        <v>0</v>
      </c>
      <c r="AK27" s="16">
        <f t="shared" si="9"/>
        <v>0</v>
      </c>
      <c r="AL27" s="16">
        <f t="shared" si="9"/>
        <v>380.83942779683878</v>
      </c>
      <c r="AM27" s="16">
        <f t="shared" si="9"/>
        <v>0</v>
      </c>
      <c r="AN27" s="16">
        <f t="shared" si="9"/>
        <v>0</v>
      </c>
      <c r="AO27" s="16">
        <f t="shared" si="9"/>
        <v>0</v>
      </c>
      <c r="AP27" s="16">
        <f t="shared" si="9"/>
        <v>0</v>
      </c>
      <c r="AQ27" s="16">
        <f t="shared" si="9"/>
        <v>0</v>
      </c>
      <c r="AR27" s="16">
        <f t="shared" si="9"/>
        <v>0</v>
      </c>
      <c r="AS27" s="16">
        <f t="shared" si="9"/>
        <v>0</v>
      </c>
      <c r="AT27" s="16">
        <f t="shared" si="10"/>
        <v>0</v>
      </c>
      <c r="AU27" s="16">
        <f t="shared" si="10"/>
        <v>0</v>
      </c>
      <c r="AV27" s="16">
        <f t="shared" si="10"/>
        <v>620.34729760326593</v>
      </c>
      <c r="AW27" s="16">
        <f t="shared" si="10"/>
        <v>0</v>
      </c>
      <c r="AX27" s="16">
        <f t="shared" si="10"/>
        <v>0</v>
      </c>
      <c r="AY27" s="16">
        <f t="shared" si="10"/>
        <v>0</v>
      </c>
      <c r="AZ27" s="16">
        <f t="shared" si="10"/>
        <v>0</v>
      </c>
      <c r="BA27" s="16">
        <f t="shared" si="10"/>
        <v>0</v>
      </c>
      <c r="BB27" s="16">
        <f t="shared" si="10"/>
        <v>0</v>
      </c>
      <c r="BC27" s="16">
        <f t="shared" si="10"/>
        <v>0</v>
      </c>
      <c r="BD27" s="16">
        <f t="shared" si="10"/>
        <v>0</v>
      </c>
      <c r="BE27" s="16">
        <f t="shared" si="10"/>
        <v>0</v>
      </c>
      <c r="BF27" s="16">
        <f t="shared" si="10"/>
        <v>1010.4803798018665</v>
      </c>
      <c r="BG27" s="16">
        <f t="shared" si="10"/>
        <v>0</v>
      </c>
      <c r="BH27" s="16">
        <f t="shared" si="10"/>
        <v>0</v>
      </c>
      <c r="BI27" s="16">
        <f t="shared" si="10"/>
        <v>0</v>
      </c>
    </row>
    <row r="28" spans="2:61" s="1" customFormat="1" ht="15.75" x14ac:dyDescent="0.25">
      <c r="B28" s="47">
        <v>268</v>
      </c>
      <c r="C28" s="47" t="s">
        <v>799</v>
      </c>
      <c r="D28" s="47">
        <v>6</v>
      </c>
      <c r="E28" s="47">
        <v>1977</v>
      </c>
      <c r="F28" s="71"/>
      <c r="G28" s="2">
        <v>50</v>
      </c>
      <c r="H28" s="2">
        <v>10</v>
      </c>
      <c r="I28" s="47">
        <v>2014</v>
      </c>
      <c r="J28" s="81">
        <v>1.15E-2</v>
      </c>
      <c r="K28" s="82">
        <v>9985</v>
      </c>
      <c r="L28" s="82">
        <f t="shared" si="1"/>
        <v>998.5</v>
      </c>
      <c r="M28" s="82">
        <f t="shared" si="2"/>
        <v>1497.75</v>
      </c>
      <c r="N28" s="16">
        <f t="shared" si="3"/>
        <v>12481.25</v>
      </c>
      <c r="O28" s="16">
        <f t="shared" si="4"/>
        <v>143.53437500000001</v>
      </c>
      <c r="P28" s="16">
        <f t="shared" si="8"/>
        <v>0</v>
      </c>
      <c r="Q28" s="16">
        <f t="shared" si="8"/>
        <v>0</v>
      </c>
      <c r="R28" s="16">
        <f t="shared" si="8"/>
        <v>143.53437500000001</v>
      </c>
      <c r="S28" s="16">
        <f t="shared" si="8"/>
        <v>0</v>
      </c>
      <c r="T28" s="16">
        <f t="shared" si="8"/>
        <v>0</v>
      </c>
      <c r="U28" s="16">
        <f t="shared" si="8"/>
        <v>14621.990315625002</v>
      </c>
      <c r="V28" s="16">
        <f t="shared" si="8"/>
        <v>0</v>
      </c>
      <c r="W28" s="16">
        <f t="shared" si="8"/>
        <v>0</v>
      </c>
      <c r="X28" s="16">
        <f t="shared" si="8"/>
        <v>0</v>
      </c>
      <c r="Y28" s="16">
        <f t="shared" si="8"/>
        <v>0</v>
      </c>
      <c r="Z28" s="16">
        <f t="shared" si="8"/>
        <v>0</v>
      </c>
      <c r="AA28" s="16">
        <f t="shared" si="8"/>
        <v>0</v>
      </c>
      <c r="AB28" s="16">
        <f t="shared" si="8"/>
        <v>233.80237219535834</v>
      </c>
      <c r="AC28" s="16">
        <f t="shared" si="8"/>
        <v>0</v>
      </c>
      <c r="AD28" s="16">
        <f t="shared" si="8"/>
        <v>0</v>
      </c>
      <c r="AE28" s="16">
        <f t="shared" si="8"/>
        <v>0</v>
      </c>
      <c r="AF28" s="16">
        <f t="shared" si="9"/>
        <v>0</v>
      </c>
      <c r="AG28" s="16">
        <f t="shared" si="9"/>
        <v>0</v>
      </c>
      <c r="AH28" s="16">
        <f t="shared" si="9"/>
        <v>0</v>
      </c>
      <c r="AI28" s="16">
        <f t="shared" si="9"/>
        <v>0</v>
      </c>
      <c r="AJ28" s="16">
        <f t="shared" si="9"/>
        <v>0</v>
      </c>
      <c r="AK28" s="16">
        <f t="shared" si="9"/>
        <v>0</v>
      </c>
      <c r="AL28" s="16">
        <f t="shared" si="9"/>
        <v>380.83942779683878</v>
      </c>
      <c r="AM28" s="16">
        <f t="shared" si="9"/>
        <v>0</v>
      </c>
      <c r="AN28" s="16">
        <f t="shared" si="9"/>
        <v>0</v>
      </c>
      <c r="AO28" s="16">
        <f t="shared" si="9"/>
        <v>0</v>
      </c>
      <c r="AP28" s="16">
        <f t="shared" si="9"/>
        <v>0</v>
      </c>
      <c r="AQ28" s="16">
        <f t="shared" si="9"/>
        <v>0</v>
      </c>
      <c r="AR28" s="16">
        <f t="shared" si="9"/>
        <v>0</v>
      </c>
      <c r="AS28" s="16">
        <f t="shared" si="9"/>
        <v>0</v>
      </c>
      <c r="AT28" s="16">
        <f t="shared" si="10"/>
        <v>0</v>
      </c>
      <c r="AU28" s="16">
        <f t="shared" si="10"/>
        <v>0</v>
      </c>
      <c r="AV28" s="16">
        <f t="shared" si="10"/>
        <v>620.34729760326593</v>
      </c>
      <c r="AW28" s="16">
        <f t="shared" si="10"/>
        <v>0</v>
      </c>
      <c r="AX28" s="16">
        <f t="shared" si="10"/>
        <v>0</v>
      </c>
      <c r="AY28" s="16">
        <f t="shared" si="10"/>
        <v>0</v>
      </c>
      <c r="AZ28" s="16">
        <f t="shared" si="10"/>
        <v>0</v>
      </c>
      <c r="BA28" s="16">
        <f t="shared" si="10"/>
        <v>0</v>
      </c>
      <c r="BB28" s="16">
        <f t="shared" si="10"/>
        <v>0</v>
      </c>
      <c r="BC28" s="16">
        <f t="shared" si="10"/>
        <v>0</v>
      </c>
      <c r="BD28" s="16">
        <f t="shared" si="10"/>
        <v>0</v>
      </c>
      <c r="BE28" s="16">
        <f t="shared" si="10"/>
        <v>0</v>
      </c>
      <c r="BF28" s="16">
        <f t="shared" si="10"/>
        <v>1010.4803798018665</v>
      </c>
      <c r="BG28" s="16">
        <f t="shared" si="10"/>
        <v>0</v>
      </c>
      <c r="BH28" s="16">
        <f t="shared" si="10"/>
        <v>0</v>
      </c>
      <c r="BI28" s="16">
        <f t="shared" si="10"/>
        <v>0</v>
      </c>
    </row>
    <row r="29" spans="2:61" s="1" customFormat="1" ht="15.75" x14ac:dyDescent="0.25">
      <c r="B29" s="47">
        <v>179</v>
      </c>
      <c r="C29" s="47" t="s">
        <v>799</v>
      </c>
      <c r="D29" s="47">
        <v>6</v>
      </c>
      <c r="E29" s="47">
        <v>1977</v>
      </c>
      <c r="F29" s="71"/>
      <c r="G29" s="2">
        <v>50</v>
      </c>
      <c r="H29" s="2">
        <v>10</v>
      </c>
      <c r="I29" s="47">
        <v>2014</v>
      </c>
      <c r="J29" s="81">
        <v>1.15E-2</v>
      </c>
      <c r="K29" s="82">
        <v>9985</v>
      </c>
      <c r="L29" s="82">
        <f t="shared" si="1"/>
        <v>998.5</v>
      </c>
      <c r="M29" s="82">
        <f t="shared" si="2"/>
        <v>1497.75</v>
      </c>
      <c r="N29" s="16">
        <f t="shared" si="3"/>
        <v>12481.25</v>
      </c>
      <c r="O29" s="16">
        <f t="shared" si="4"/>
        <v>143.53437500000001</v>
      </c>
      <c r="P29" s="16">
        <f t="shared" si="8"/>
        <v>0</v>
      </c>
      <c r="Q29" s="16">
        <f t="shared" si="8"/>
        <v>0</v>
      </c>
      <c r="R29" s="16">
        <f t="shared" si="8"/>
        <v>143.53437500000001</v>
      </c>
      <c r="S29" s="16">
        <f t="shared" si="8"/>
        <v>0</v>
      </c>
      <c r="T29" s="16">
        <f t="shared" si="8"/>
        <v>0</v>
      </c>
      <c r="U29" s="16">
        <f t="shared" si="8"/>
        <v>14621.990315625002</v>
      </c>
      <c r="V29" s="16">
        <f t="shared" si="8"/>
        <v>0</v>
      </c>
      <c r="W29" s="16">
        <f t="shared" si="8"/>
        <v>0</v>
      </c>
      <c r="X29" s="16">
        <f t="shared" si="8"/>
        <v>0</v>
      </c>
      <c r="Y29" s="16">
        <f t="shared" si="8"/>
        <v>0</v>
      </c>
      <c r="Z29" s="16">
        <f t="shared" si="8"/>
        <v>0</v>
      </c>
      <c r="AA29" s="16">
        <f t="shared" si="8"/>
        <v>0</v>
      </c>
      <c r="AB29" s="16">
        <f t="shared" si="8"/>
        <v>233.80237219535834</v>
      </c>
      <c r="AC29" s="16">
        <f t="shared" si="8"/>
        <v>0</v>
      </c>
      <c r="AD29" s="16">
        <f t="shared" si="8"/>
        <v>0</v>
      </c>
      <c r="AE29" s="16">
        <f t="shared" si="8"/>
        <v>0</v>
      </c>
      <c r="AF29" s="16">
        <f t="shared" si="9"/>
        <v>0</v>
      </c>
      <c r="AG29" s="16">
        <f t="shared" si="9"/>
        <v>0</v>
      </c>
      <c r="AH29" s="16">
        <f t="shared" si="9"/>
        <v>0</v>
      </c>
      <c r="AI29" s="16">
        <f t="shared" si="9"/>
        <v>0</v>
      </c>
      <c r="AJ29" s="16">
        <f t="shared" si="9"/>
        <v>0</v>
      </c>
      <c r="AK29" s="16">
        <f t="shared" si="9"/>
        <v>0</v>
      </c>
      <c r="AL29" s="16">
        <f t="shared" si="9"/>
        <v>380.83942779683878</v>
      </c>
      <c r="AM29" s="16">
        <f t="shared" si="9"/>
        <v>0</v>
      </c>
      <c r="AN29" s="16">
        <f t="shared" si="9"/>
        <v>0</v>
      </c>
      <c r="AO29" s="16">
        <f t="shared" si="9"/>
        <v>0</v>
      </c>
      <c r="AP29" s="16">
        <f t="shared" si="9"/>
        <v>0</v>
      </c>
      <c r="AQ29" s="16">
        <f t="shared" si="9"/>
        <v>0</v>
      </c>
      <c r="AR29" s="16">
        <f t="shared" si="9"/>
        <v>0</v>
      </c>
      <c r="AS29" s="16">
        <f t="shared" si="9"/>
        <v>0</v>
      </c>
      <c r="AT29" s="16">
        <f t="shared" si="10"/>
        <v>0</v>
      </c>
      <c r="AU29" s="16">
        <f t="shared" si="10"/>
        <v>0</v>
      </c>
      <c r="AV29" s="16">
        <f t="shared" si="10"/>
        <v>620.34729760326593</v>
      </c>
      <c r="AW29" s="16">
        <f t="shared" si="10"/>
        <v>0</v>
      </c>
      <c r="AX29" s="16">
        <f t="shared" si="10"/>
        <v>0</v>
      </c>
      <c r="AY29" s="16">
        <f t="shared" si="10"/>
        <v>0</v>
      </c>
      <c r="AZ29" s="16">
        <f t="shared" si="10"/>
        <v>0</v>
      </c>
      <c r="BA29" s="16">
        <f t="shared" si="10"/>
        <v>0</v>
      </c>
      <c r="BB29" s="16">
        <f t="shared" si="10"/>
        <v>0</v>
      </c>
      <c r="BC29" s="16">
        <f t="shared" si="10"/>
        <v>0</v>
      </c>
      <c r="BD29" s="16">
        <f t="shared" si="10"/>
        <v>0</v>
      </c>
      <c r="BE29" s="16">
        <f t="shared" si="10"/>
        <v>0</v>
      </c>
      <c r="BF29" s="16">
        <f t="shared" si="10"/>
        <v>1010.4803798018665</v>
      </c>
      <c r="BG29" s="16">
        <f t="shared" si="10"/>
        <v>0</v>
      </c>
      <c r="BH29" s="16">
        <f t="shared" si="10"/>
        <v>0</v>
      </c>
      <c r="BI29" s="16">
        <f t="shared" si="10"/>
        <v>0</v>
      </c>
    </row>
    <row r="30" spans="2:61" s="1" customFormat="1" ht="15.75" x14ac:dyDescent="0.25">
      <c r="B30" s="47">
        <v>179</v>
      </c>
      <c r="C30" s="47" t="s">
        <v>799</v>
      </c>
      <c r="D30" s="47">
        <v>6</v>
      </c>
      <c r="E30" s="47">
        <v>1977</v>
      </c>
      <c r="F30" s="71"/>
      <c r="G30" s="2">
        <v>50</v>
      </c>
      <c r="H30" s="2">
        <v>10</v>
      </c>
      <c r="I30" s="47">
        <v>2014</v>
      </c>
      <c r="J30" s="81">
        <v>1.15E-2</v>
      </c>
      <c r="K30" s="82">
        <v>9985</v>
      </c>
      <c r="L30" s="82">
        <f t="shared" si="1"/>
        <v>998.5</v>
      </c>
      <c r="M30" s="82">
        <f t="shared" si="2"/>
        <v>1497.75</v>
      </c>
      <c r="N30" s="16">
        <f t="shared" si="3"/>
        <v>12481.25</v>
      </c>
      <c r="O30" s="16">
        <f t="shared" si="4"/>
        <v>143.53437500000001</v>
      </c>
      <c r="P30" s="16">
        <f t="shared" si="8"/>
        <v>0</v>
      </c>
      <c r="Q30" s="16">
        <f t="shared" si="8"/>
        <v>0</v>
      </c>
      <c r="R30" s="16">
        <f t="shared" si="8"/>
        <v>143.53437500000001</v>
      </c>
      <c r="S30" s="16">
        <f t="shared" si="8"/>
        <v>0</v>
      </c>
      <c r="T30" s="16">
        <f t="shared" si="8"/>
        <v>0</v>
      </c>
      <c r="U30" s="16">
        <f t="shared" si="8"/>
        <v>14621.990315625002</v>
      </c>
      <c r="V30" s="16">
        <f t="shared" si="8"/>
        <v>0</v>
      </c>
      <c r="W30" s="16">
        <f t="shared" si="8"/>
        <v>0</v>
      </c>
      <c r="X30" s="16">
        <f t="shared" si="8"/>
        <v>0</v>
      </c>
      <c r="Y30" s="16">
        <f t="shared" si="8"/>
        <v>0</v>
      </c>
      <c r="Z30" s="16">
        <f t="shared" si="8"/>
        <v>0</v>
      </c>
      <c r="AA30" s="16">
        <f t="shared" si="8"/>
        <v>0</v>
      </c>
      <c r="AB30" s="16">
        <f t="shared" si="8"/>
        <v>233.80237219535834</v>
      </c>
      <c r="AC30" s="16">
        <f t="shared" si="8"/>
        <v>0</v>
      </c>
      <c r="AD30" s="16">
        <f t="shared" si="8"/>
        <v>0</v>
      </c>
      <c r="AE30" s="16">
        <f t="shared" si="8"/>
        <v>0</v>
      </c>
      <c r="AF30" s="16">
        <f t="shared" si="9"/>
        <v>0</v>
      </c>
      <c r="AG30" s="16">
        <f t="shared" si="9"/>
        <v>0</v>
      </c>
      <c r="AH30" s="16">
        <f t="shared" si="9"/>
        <v>0</v>
      </c>
      <c r="AI30" s="16">
        <f t="shared" si="9"/>
        <v>0</v>
      </c>
      <c r="AJ30" s="16">
        <f t="shared" si="9"/>
        <v>0</v>
      </c>
      <c r="AK30" s="16">
        <f t="shared" si="9"/>
        <v>0</v>
      </c>
      <c r="AL30" s="16">
        <f t="shared" si="9"/>
        <v>380.83942779683878</v>
      </c>
      <c r="AM30" s="16">
        <f t="shared" si="9"/>
        <v>0</v>
      </c>
      <c r="AN30" s="16">
        <f t="shared" si="9"/>
        <v>0</v>
      </c>
      <c r="AO30" s="16">
        <f t="shared" si="9"/>
        <v>0</v>
      </c>
      <c r="AP30" s="16">
        <f t="shared" si="9"/>
        <v>0</v>
      </c>
      <c r="AQ30" s="16">
        <f t="shared" si="9"/>
        <v>0</v>
      </c>
      <c r="AR30" s="16">
        <f t="shared" si="9"/>
        <v>0</v>
      </c>
      <c r="AS30" s="16">
        <f t="shared" si="9"/>
        <v>0</v>
      </c>
      <c r="AT30" s="16">
        <f t="shared" si="10"/>
        <v>0</v>
      </c>
      <c r="AU30" s="16">
        <f t="shared" si="10"/>
        <v>0</v>
      </c>
      <c r="AV30" s="16">
        <f t="shared" si="10"/>
        <v>620.34729760326593</v>
      </c>
      <c r="AW30" s="16">
        <f t="shared" si="10"/>
        <v>0</v>
      </c>
      <c r="AX30" s="16">
        <f t="shared" si="10"/>
        <v>0</v>
      </c>
      <c r="AY30" s="16">
        <f t="shared" si="10"/>
        <v>0</v>
      </c>
      <c r="AZ30" s="16">
        <f t="shared" si="10"/>
        <v>0</v>
      </c>
      <c r="BA30" s="16">
        <f t="shared" si="10"/>
        <v>0</v>
      </c>
      <c r="BB30" s="16">
        <f t="shared" si="10"/>
        <v>0</v>
      </c>
      <c r="BC30" s="16">
        <f t="shared" si="10"/>
        <v>0</v>
      </c>
      <c r="BD30" s="16">
        <f t="shared" si="10"/>
        <v>0</v>
      </c>
      <c r="BE30" s="16">
        <f t="shared" si="10"/>
        <v>0</v>
      </c>
      <c r="BF30" s="16">
        <f t="shared" si="10"/>
        <v>1010.4803798018665</v>
      </c>
      <c r="BG30" s="16">
        <f t="shared" si="10"/>
        <v>0</v>
      </c>
      <c r="BH30" s="16">
        <f t="shared" si="10"/>
        <v>0</v>
      </c>
      <c r="BI30" s="16">
        <f t="shared" si="10"/>
        <v>0</v>
      </c>
    </row>
    <row r="31" spans="2:61" s="1" customFormat="1" ht="15.75" x14ac:dyDescent="0.25">
      <c r="B31" s="47">
        <v>177</v>
      </c>
      <c r="C31" s="47" t="s">
        <v>799</v>
      </c>
      <c r="D31" s="47">
        <v>6</v>
      </c>
      <c r="E31" s="47">
        <v>1977</v>
      </c>
      <c r="F31" s="84" t="s">
        <v>15905</v>
      </c>
      <c r="G31" s="2">
        <v>50</v>
      </c>
      <c r="H31" s="2">
        <v>10</v>
      </c>
      <c r="I31" s="47">
        <v>2014</v>
      </c>
      <c r="J31" s="81">
        <v>1.15E-2</v>
      </c>
      <c r="K31" s="82">
        <v>9985</v>
      </c>
      <c r="L31" s="82">
        <f t="shared" si="1"/>
        <v>998.5</v>
      </c>
      <c r="M31" s="82">
        <f t="shared" si="2"/>
        <v>1497.75</v>
      </c>
      <c r="N31" s="16">
        <f t="shared" si="3"/>
        <v>12481.25</v>
      </c>
      <c r="O31" s="16">
        <f t="shared" si="4"/>
        <v>143.53437500000001</v>
      </c>
      <c r="P31" s="16">
        <f t="shared" si="8"/>
        <v>0</v>
      </c>
      <c r="Q31" s="16">
        <f t="shared" si="8"/>
        <v>0</v>
      </c>
      <c r="R31" s="16">
        <f t="shared" si="8"/>
        <v>143.53437500000001</v>
      </c>
      <c r="S31" s="16">
        <f t="shared" si="8"/>
        <v>0</v>
      </c>
      <c r="T31" s="16">
        <f t="shared" si="8"/>
        <v>0</v>
      </c>
      <c r="U31" s="16">
        <f t="shared" si="8"/>
        <v>14621.990315625002</v>
      </c>
      <c r="V31" s="16">
        <f t="shared" si="8"/>
        <v>0</v>
      </c>
      <c r="W31" s="16">
        <f t="shared" si="8"/>
        <v>0</v>
      </c>
      <c r="X31" s="16">
        <f t="shared" si="8"/>
        <v>0</v>
      </c>
      <c r="Y31" s="16">
        <f t="shared" si="8"/>
        <v>0</v>
      </c>
      <c r="Z31" s="16">
        <f t="shared" si="8"/>
        <v>0</v>
      </c>
      <c r="AA31" s="16">
        <f t="shared" si="8"/>
        <v>0</v>
      </c>
      <c r="AB31" s="16">
        <f t="shared" si="8"/>
        <v>233.80237219535834</v>
      </c>
      <c r="AC31" s="16">
        <f t="shared" si="8"/>
        <v>0</v>
      </c>
      <c r="AD31" s="16">
        <f t="shared" si="8"/>
        <v>0</v>
      </c>
      <c r="AE31" s="16">
        <f t="shared" si="8"/>
        <v>0</v>
      </c>
      <c r="AF31" s="16">
        <f t="shared" si="9"/>
        <v>0</v>
      </c>
      <c r="AG31" s="16">
        <f t="shared" si="9"/>
        <v>0</v>
      </c>
      <c r="AH31" s="16">
        <f t="shared" si="9"/>
        <v>0</v>
      </c>
      <c r="AI31" s="16">
        <f t="shared" si="9"/>
        <v>0</v>
      </c>
      <c r="AJ31" s="16">
        <f t="shared" si="9"/>
        <v>0</v>
      </c>
      <c r="AK31" s="16">
        <f t="shared" si="9"/>
        <v>0</v>
      </c>
      <c r="AL31" s="16">
        <f t="shared" si="9"/>
        <v>380.83942779683878</v>
      </c>
      <c r="AM31" s="16">
        <f t="shared" si="9"/>
        <v>0</v>
      </c>
      <c r="AN31" s="16">
        <f t="shared" si="9"/>
        <v>0</v>
      </c>
      <c r="AO31" s="16">
        <f t="shared" si="9"/>
        <v>0</v>
      </c>
      <c r="AP31" s="16">
        <f t="shared" si="9"/>
        <v>0</v>
      </c>
      <c r="AQ31" s="16">
        <f t="shared" si="9"/>
        <v>0</v>
      </c>
      <c r="AR31" s="16">
        <f t="shared" si="9"/>
        <v>0</v>
      </c>
      <c r="AS31" s="16">
        <f t="shared" si="9"/>
        <v>0</v>
      </c>
      <c r="AT31" s="16">
        <f t="shared" si="10"/>
        <v>0</v>
      </c>
      <c r="AU31" s="16">
        <f t="shared" si="10"/>
        <v>0</v>
      </c>
      <c r="AV31" s="16">
        <f t="shared" si="10"/>
        <v>620.34729760326593</v>
      </c>
      <c r="AW31" s="16">
        <f t="shared" si="10"/>
        <v>0</v>
      </c>
      <c r="AX31" s="16">
        <f t="shared" si="10"/>
        <v>0</v>
      </c>
      <c r="AY31" s="16">
        <f t="shared" si="10"/>
        <v>0</v>
      </c>
      <c r="AZ31" s="16">
        <f t="shared" si="10"/>
        <v>0</v>
      </c>
      <c r="BA31" s="16">
        <f t="shared" si="10"/>
        <v>0</v>
      </c>
      <c r="BB31" s="16">
        <f t="shared" si="10"/>
        <v>0</v>
      </c>
      <c r="BC31" s="16">
        <f t="shared" si="10"/>
        <v>0</v>
      </c>
      <c r="BD31" s="16">
        <f t="shared" si="10"/>
        <v>0</v>
      </c>
      <c r="BE31" s="16">
        <f t="shared" si="10"/>
        <v>0</v>
      </c>
      <c r="BF31" s="16">
        <f t="shared" si="10"/>
        <v>1010.4803798018665</v>
      </c>
      <c r="BG31" s="16">
        <f t="shared" si="10"/>
        <v>0</v>
      </c>
      <c r="BH31" s="16">
        <f t="shared" si="10"/>
        <v>0</v>
      </c>
      <c r="BI31" s="16">
        <f t="shared" si="10"/>
        <v>0</v>
      </c>
    </row>
    <row r="32" spans="2:61" s="1" customFormat="1" ht="15.75" x14ac:dyDescent="0.25">
      <c r="B32" s="47">
        <v>176</v>
      </c>
      <c r="C32" s="47" t="s">
        <v>799</v>
      </c>
      <c r="D32" s="47">
        <v>6</v>
      </c>
      <c r="E32" s="47">
        <v>1977</v>
      </c>
      <c r="F32" s="71"/>
      <c r="G32" s="2">
        <v>50</v>
      </c>
      <c r="H32" s="2">
        <v>10</v>
      </c>
      <c r="I32" s="47">
        <v>2014</v>
      </c>
      <c r="J32" s="81">
        <v>1.15E-2</v>
      </c>
      <c r="K32" s="82">
        <v>9985</v>
      </c>
      <c r="L32" s="82">
        <f t="shared" si="1"/>
        <v>998.5</v>
      </c>
      <c r="M32" s="82">
        <f t="shared" si="2"/>
        <v>1497.75</v>
      </c>
      <c r="N32" s="16">
        <f t="shared" si="3"/>
        <v>12481.25</v>
      </c>
      <c r="O32" s="16">
        <f t="shared" si="4"/>
        <v>143.53437500000001</v>
      </c>
      <c r="P32" s="16">
        <f t="shared" si="8"/>
        <v>0</v>
      </c>
      <c r="Q32" s="16">
        <f t="shared" si="8"/>
        <v>0</v>
      </c>
      <c r="R32" s="16">
        <f t="shared" si="8"/>
        <v>143.53437500000001</v>
      </c>
      <c r="S32" s="16">
        <f t="shared" si="8"/>
        <v>0</v>
      </c>
      <c r="T32" s="16">
        <f t="shared" si="8"/>
        <v>0</v>
      </c>
      <c r="U32" s="16">
        <f t="shared" si="8"/>
        <v>14621.990315625002</v>
      </c>
      <c r="V32" s="16">
        <f t="shared" si="8"/>
        <v>0</v>
      </c>
      <c r="W32" s="16">
        <f t="shared" si="8"/>
        <v>0</v>
      </c>
      <c r="X32" s="16">
        <f t="shared" si="8"/>
        <v>0</v>
      </c>
      <c r="Y32" s="16">
        <f t="shared" si="8"/>
        <v>0</v>
      </c>
      <c r="Z32" s="16">
        <f t="shared" si="8"/>
        <v>0</v>
      </c>
      <c r="AA32" s="16">
        <f t="shared" si="8"/>
        <v>0</v>
      </c>
      <c r="AB32" s="16">
        <f t="shared" si="8"/>
        <v>233.80237219535834</v>
      </c>
      <c r="AC32" s="16">
        <f t="shared" si="8"/>
        <v>0</v>
      </c>
      <c r="AD32" s="16">
        <f t="shared" si="8"/>
        <v>0</v>
      </c>
      <c r="AE32" s="16">
        <f t="shared" si="8"/>
        <v>0</v>
      </c>
      <c r="AF32" s="16">
        <f t="shared" si="9"/>
        <v>0</v>
      </c>
      <c r="AG32" s="16">
        <f t="shared" si="9"/>
        <v>0</v>
      </c>
      <c r="AH32" s="16">
        <f t="shared" si="9"/>
        <v>0</v>
      </c>
      <c r="AI32" s="16">
        <f t="shared" si="9"/>
        <v>0</v>
      </c>
      <c r="AJ32" s="16">
        <f t="shared" si="9"/>
        <v>0</v>
      </c>
      <c r="AK32" s="16">
        <f t="shared" si="9"/>
        <v>0</v>
      </c>
      <c r="AL32" s="16">
        <f t="shared" si="9"/>
        <v>380.83942779683878</v>
      </c>
      <c r="AM32" s="16">
        <f t="shared" si="9"/>
        <v>0</v>
      </c>
      <c r="AN32" s="16">
        <f t="shared" si="9"/>
        <v>0</v>
      </c>
      <c r="AO32" s="16">
        <f t="shared" si="9"/>
        <v>0</v>
      </c>
      <c r="AP32" s="16">
        <f t="shared" si="9"/>
        <v>0</v>
      </c>
      <c r="AQ32" s="16">
        <f t="shared" si="9"/>
        <v>0</v>
      </c>
      <c r="AR32" s="16">
        <f t="shared" si="9"/>
        <v>0</v>
      </c>
      <c r="AS32" s="16">
        <f t="shared" si="9"/>
        <v>0</v>
      </c>
      <c r="AT32" s="16">
        <f t="shared" si="10"/>
        <v>0</v>
      </c>
      <c r="AU32" s="16">
        <f t="shared" si="10"/>
        <v>0</v>
      </c>
      <c r="AV32" s="16">
        <f t="shared" si="10"/>
        <v>620.34729760326593</v>
      </c>
      <c r="AW32" s="16">
        <f t="shared" si="10"/>
        <v>0</v>
      </c>
      <c r="AX32" s="16">
        <f t="shared" si="10"/>
        <v>0</v>
      </c>
      <c r="AY32" s="16">
        <f t="shared" si="10"/>
        <v>0</v>
      </c>
      <c r="AZ32" s="16">
        <f t="shared" si="10"/>
        <v>0</v>
      </c>
      <c r="BA32" s="16">
        <f t="shared" si="10"/>
        <v>0</v>
      </c>
      <c r="BB32" s="16">
        <f t="shared" si="10"/>
        <v>0</v>
      </c>
      <c r="BC32" s="16">
        <f t="shared" si="10"/>
        <v>0</v>
      </c>
      <c r="BD32" s="16">
        <f t="shared" si="10"/>
        <v>0</v>
      </c>
      <c r="BE32" s="16">
        <f t="shared" si="10"/>
        <v>0</v>
      </c>
      <c r="BF32" s="16">
        <f t="shared" si="10"/>
        <v>1010.4803798018665</v>
      </c>
      <c r="BG32" s="16">
        <f t="shared" si="10"/>
        <v>0</v>
      </c>
      <c r="BH32" s="16">
        <f t="shared" si="10"/>
        <v>0</v>
      </c>
      <c r="BI32" s="16">
        <f t="shared" si="10"/>
        <v>0</v>
      </c>
    </row>
    <row r="33" spans="2:61" s="1" customFormat="1" ht="15.75" x14ac:dyDescent="0.25">
      <c r="B33" s="47">
        <v>175</v>
      </c>
      <c r="C33" s="47" t="s">
        <v>799</v>
      </c>
      <c r="D33" s="47">
        <v>6</v>
      </c>
      <c r="E33" s="47">
        <v>1977</v>
      </c>
      <c r="F33" s="71"/>
      <c r="G33" s="2">
        <v>50</v>
      </c>
      <c r="H33" s="2">
        <v>10</v>
      </c>
      <c r="I33" s="47">
        <v>2014</v>
      </c>
      <c r="J33" s="81">
        <v>1.15E-2</v>
      </c>
      <c r="K33" s="82">
        <v>9985</v>
      </c>
      <c r="L33" s="82">
        <f t="shared" si="1"/>
        <v>998.5</v>
      </c>
      <c r="M33" s="82">
        <f t="shared" si="2"/>
        <v>1497.75</v>
      </c>
      <c r="N33" s="16">
        <f t="shared" si="3"/>
        <v>12481.25</v>
      </c>
      <c r="O33" s="16">
        <f t="shared" si="4"/>
        <v>143.53437500000001</v>
      </c>
      <c r="P33" s="16">
        <f t="shared" si="8"/>
        <v>0</v>
      </c>
      <c r="Q33" s="16">
        <f t="shared" si="8"/>
        <v>0</v>
      </c>
      <c r="R33" s="16">
        <f t="shared" si="8"/>
        <v>143.53437500000001</v>
      </c>
      <c r="S33" s="16">
        <f t="shared" si="8"/>
        <v>0</v>
      </c>
      <c r="T33" s="16">
        <f t="shared" si="8"/>
        <v>0</v>
      </c>
      <c r="U33" s="16">
        <f t="shared" si="8"/>
        <v>14621.990315625002</v>
      </c>
      <c r="V33" s="16">
        <f t="shared" si="8"/>
        <v>0</v>
      </c>
      <c r="W33" s="16">
        <f t="shared" si="8"/>
        <v>0</v>
      </c>
      <c r="X33" s="16">
        <f t="shared" si="8"/>
        <v>0</v>
      </c>
      <c r="Y33" s="16">
        <f t="shared" si="8"/>
        <v>0</v>
      </c>
      <c r="Z33" s="16">
        <f t="shared" si="8"/>
        <v>0</v>
      </c>
      <c r="AA33" s="16">
        <f t="shared" si="8"/>
        <v>0</v>
      </c>
      <c r="AB33" s="16">
        <f t="shared" si="8"/>
        <v>233.80237219535834</v>
      </c>
      <c r="AC33" s="16">
        <f t="shared" si="8"/>
        <v>0</v>
      </c>
      <c r="AD33" s="16">
        <f t="shared" si="8"/>
        <v>0</v>
      </c>
      <c r="AE33" s="16">
        <f t="shared" si="8"/>
        <v>0</v>
      </c>
      <c r="AF33" s="16">
        <f t="shared" si="9"/>
        <v>0</v>
      </c>
      <c r="AG33" s="16">
        <f t="shared" si="9"/>
        <v>0</v>
      </c>
      <c r="AH33" s="16">
        <f t="shared" si="9"/>
        <v>0</v>
      </c>
      <c r="AI33" s="16">
        <f t="shared" si="9"/>
        <v>0</v>
      </c>
      <c r="AJ33" s="16">
        <f t="shared" si="9"/>
        <v>0</v>
      </c>
      <c r="AK33" s="16">
        <f t="shared" si="9"/>
        <v>0</v>
      </c>
      <c r="AL33" s="16">
        <f t="shared" si="9"/>
        <v>380.83942779683878</v>
      </c>
      <c r="AM33" s="16">
        <f t="shared" si="9"/>
        <v>0</v>
      </c>
      <c r="AN33" s="16">
        <f t="shared" si="9"/>
        <v>0</v>
      </c>
      <c r="AO33" s="16">
        <f t="shared" si="9"/>
        <v>0</v>
      </c>
      <c r="AP33" s="16">
        <f t="shared" si="9"/>
        <v>0</v>
      </c>
      <c r="AQ33" s="16">
        <f t="shared" si="9"/>
        <v>0</v>
      </c>
      <c r="AR33" s="16">
        <f t="shared" si="9"/>
        <v>0</v>
      </c>
      <c r="AS33" s="16">
        <f t="shared" si="9"/>
        <v>0</v>
      </c>
      <c r="AT33" s="16">
        <f t="shared" si="10"/>
        <v>0</v>
      </c>
      <c r="AU33" s="16">
        <f t="shared" si="10"/>
        <v>0</v>
      </c>
      <c r="AV33" s="16">
        <f t="shared" si="10"/>
        <v>620.34729760326593</v>
      </c>
      <c r="AW33" s="16">
        <f t="shared" si="10"/>
        <v>0</v>
      </c>
      <c r="AX33" s="16">
        <f t="shared" si="10"/>
        <v>0</v>
      </c>
      <c r="AY33" s="16">
        <f t="shared" si="10"/>
        <v>0</v>
      </c>
      <c r="AZ33" s="16">
        <f t="shared" si="10"/>
        <v>0</v>
      </c>
      <c r="BA33" s="16">
        <f t="shared" si="10"/>
        <v>0</v>
      </c>
      <c r="BB33" s="16">
        <f t="shared" si="10"/>
        <v>0</v>
      </c>
      <c r="BC33" s="16">
        <f t="shared" si="10"/>
        <v>0</v>
      </c>
      <c r="BD33" s="16">
        <f t="shared" si="10"/>
        <v>0</v>
      </c>
      <c r="BE33" s="16">
        <f t="shared" si="10"/>
        <v>0</v>
      </c>
      <c r="BF33" s="16">
        <f t="shared" si="10"/>
        <v>1010.4803798018665</v>
      </c>
      <c r="BG33" s="16">
        <f t="shared" si="10"/>
        <v>0</v>
      </c>
      <c r="BH33" s="16">
        <f t="shared" si="10"/>
        <v>0</v>
      </c>
      <c r="BI33" s="16">
        <f t="shared" si="10"/>
        <v>0</v>
      </c>
    </row>
    <row r="34" spans="2:61" s="1" customFormat="1" ht="15.75" x14ac:dyDescent="0.25">
      <c r="B34" s="47">
        <v>174</v>
      </c>
      <c r="C34" s="47" t="s">
        <v>799</v>
      </c>
      <c r="D34" s="47">
        <v>6</v>
      </c>
      <c r="E34" s="47">
        <v>1977</v>
      </c>
      <c r="F34" s="71"/>
      <c r="G34" s="2">
        <v>50</v>
      </c>
      <c r="H34" s="2">
        <v>10</v>
      </c>
      <c r="I34" s="47">
        <v>2014</v>
      </c>
      <c r="J34" s="81">
        <v>1.15E-2</v>
      </c>
      <c r="K34" s="82">
        <v>9985</v>
      </c>
      <c r="L34" s="82">
        <f t="shared" si="1"/>
        <v>998.5</v>
      </c>
      <c r="M34" s="82">
        <f t="shared" si="2"/>
        <v>1497.75</v>
      </c>
      <c r="N34" s="16">
        <f t="shared" si="3"/>
        <v>12481.25</v>
      </c>
      <c r="O34" s="16">
        <f t="shared" si="4"/>
        <v>143.53437500000001</v>
      </c>
      <c r="P34" s="16">
        <f t="shared" si="8"/>
        <v>0</v>
      </c>
      <c r="Q34" s="16">
        <f t="shared" si="8"/>
        <v>0</v>
      </c>
      <c r="R34" s="16">
        <f t="shared" si="8"/>
        <v>143.53437500000001</v>
      </c>
      <c r="S34" s="16">
        <f t="shared" si="8"/>
        <v>0</v>
      </c>
      <c r="T34" s="16">
        <f t="shared" si="8"/>
        <v>0</v>
      </c>
      <c r="U34" s="16">
        <f t="shared" si="8"/>
        <v>14621.990315625002</v>
      </c>
      <c r="V34" s="16">
        <f t="shared" si="8"/>
        <v>0</v>
      </c>
      <c r="W34" s="16">
        <f t="shared" si="8"/>
        <v>0</v>
      </c>
      <c r="X34" s="16">
        <f t="shared" si="8"/>
        <v>0</v>
      </c>
      <c r="Y34" s="16">
        <f t="shared" si="8"/>
        <v>0</v>
      </c>
      <c r="Z34" s="16">
        <f t="shared" si="8"/>
        <v>0</v>
      </c>
      <c r="AA34" s="16">
        <f t="shared" si="8"/>
        <v>0</v>
      </c>
      <c r="AB34" s="16">
        <f t="shared" si="8"/>
        <v>233.80237219535834</v>
      </c>
      <c r="AC34" s="16">
        <f t="shared" si="8"/>
        <v>0</v>
      </c>
      <c r="AD34" s="16">
        <f t="shared" si="8"/>
        <v>0</v>
      </c>
      <c r="AE34" s="16">
        <f t="shared" si="8"/>
        <v>0</v>
      </c>
      <c r="AF34" s="16">
        <f t="shared" si="9"/>
        <v>0</v>
      </c>
      <c r="AG34" s="16">
        <f t="shared" si="9"/>
        <v>0</v>
      </c>
      <c r="AH34" s="16">
        <f t="shared" si="9"/>
        <v>0</v>
      </c>
      <c r="AI34" s="16">
        <f t="shared" si="9"/>
        <v>0</v>
      </c>
      <c r="AJ34" s="16">
        <f t="shared" si="9"/>
        <v>0</v>
      </c>
      <c r="AK34" s="16">
        <f t="shared" si="9"/>
        <v>0</v>
      </c>
      <c r="AL34" s="16">
        <f t="shared" si="9"/>
        <v>380.83942779683878</v>
      </c>
      <c r="AM34" s="16">
        <f t="shared" si="9"/>
        <v>0</v>
      </c>
      <c r="AN34" s="16">
        <f t="shared" si="9"/>
        <v>0</v>
      </c>
      <c r="AO34" s="16">
        <f t="shared" si="9"/>
        <v>0</v>
      </c>
      <c r="AP34" s="16">
        <f t="shared" si="9"/>
        <v>0</v>
      </c>
      <c r="AQ34" s="16">
        <f t="shared" si="9"/>
        <v>0</v>
      </c>
      <c r="AR34" s="16">
        <f t="shared" si="9"/>
        <v>0</v>
      </c>
      <c r="AS34" s="16">
        <f t="shared" si="9"/>
        <v>0</v>
      </c>
      <c r="AT34" s="16">
        <f t="shared" si="10"/>
        <v>0</v>
      </c>
      <c r="AU34" s="16">
        <f t="shared" si="10"/>
        <v>0</v>
      </c>
      <c r="AV34" s="16">
        <f t="shared" si="10"/>
        <v>620.34729760326593</v>
      </c>
      <c r="AW34" s="16">
        <f t="shared" si="10"/>
        <v>0</v>
      </c>
      <c r="AX34" s="16">
        <f t="shared" si="10"/>
        <v>0</v>
      </c>
      <c r="AY34" s="16">
        <f t="shared" si="10"/>
        <v>0</v>
      </c>
      <c r="AZ34" s="16">
        <f t="shared" si="10"/>
        <v>0</v>
      </c>
      <c r="BA34" s="16">
        <f t="shared" si="10"/>
        <v>0</v>
      </c>
      <c r="BB34" s="16">
        <f t="shared" si="10"/>
        <v>0</v>
      </c>
      <c r="BC34" s="16">
        <f t="shared" si="10"/>
        <v>0</v>
      </c>
      <c r="BD34" s="16">
        <f t="shared" si="10"/>
        <v>0</v>
      </c>
      <c r="BE34" s="16">
        <f t="shared" si="10"/>
        <v>0</v>
      </c>
      <c r="BF34" s="16">
        <f t="shared" si="10"/>
        <v>1010.4803798018665</v>
      </c>
      <c r="BG34" s="16">
        <f t="shared" si="10"/>
        <v>0</v>
      </c>
      <c r="BH34" s="16">
        <f t="shared" si="10"/>
        <v>0</v>
      </c>
      <c r="BI34" s="16">
        <f t="shared" si="10"/>
        <v>0</v>
      </c>
    </row>
    <row r="35" spans="2:61" s="1" customFormat="1" ht="15.75" x14ac:dyDescent="0.25">
      <c r="B35" s="47">
        <v>173</v>
      </c>
      <c r="C35" s="47" t="s">
        <v>799</v>
      </c>
      <c r="D35" s="47">
        <v>6</v>
      </c>
      <c r="E35" s="47">
        <v>1977</v>
      </c>
      <c r="F35" s="71"/>
      <c r="G35" s="2">
        <v>50</v>
      </c>
      <c r="H35" s="2">
        <v>10</v>
      </c>
      <c r="I35" s="47">
        <v>2014</v>
      </c>
      <c r="J35" s="81">
        <v>1.15E-2</v>
      </c>
      <c r="K35" s="82">
        <v>9985</v>
      </c>
      <c r="L35" s="82">
        <f t="shared" si="1"/>
        <v>998.5</v>
      </c>
      <c r="M35" s="82">
        <f t="shared" si="2"/>
        <v>1497.75</v>
      </c>
      <c r="N35" s="16">
        <f t="shared" si="3"/>
        <v>12481.25</v>
      </c>
      <c r="O35" s="16">
        <f t="shared" si="4"/>
        <v>143.53437500000001</v>
      </c>
      <c r="P35" s="16">
        <f t="shared" si="8"/>
        <v>0</v>
      </c>
      <c r="Q35" s="16">
        <f t="shared" si="8"/>
        <v>0</v>
      </c>
      <c r="R35" s="16">
        <f t="shared" si="8"/>
        <v>143.53437500000001</v>
      </c>
      <c r="S35" s="16">
        <f t="shared" si="8"/>
        <v>0</v>
      </c>
      <c r="T35" s="16">
        <f t="shared" si="8"/>
        <v>0</v>
      </c>
      <c r="U35" s="16">
        <f t="shared" si="8"/>
        <v>14621.990315625002</v>
      </c>
      <c r="V35" s="16">
        <f t="shared" si="8"/>
        <v>0</v>
      </c>
      <c r="W35" s="16">
        <f t="shared" si="8"/>
        <v>0</v>
      </c>
      <c r="X35" s="16">
        <f t="shared" si="8"/>
        <v>0</v>
      </c>
      <c r="Y35" s="16">
        <f t="shared" si="8"/>
        <v>0</v>
      </c>
      <c r="Z35" s="16">
        <f t="shared" si="8"/>
        <v>0</v>
      </c>
      <c r="AA35" s="16">
        <f t="shared" si="8"/>
        <v>0</v>
      </c>
      <c r="AB35" s="16">
        <f t="shared" si="8"/>
        <v>233.80237219535834</v>
      </c>
      <c r="AC35" s="16">
        <f t="shared" si="8"/>
        <v>0</v>
      </c>
      <c r="AD35" s="16">
        <f t="shared" si="8"/>
        <v>0</v>
      </c>
      <c r="AE35" s="16">
        <f t="shared" si="8"/>
        <v>0</v>
      </c>
      <c r="AF35" s="16">
        <f t="shared" si="9"/>
        <v>0</v>
      </c>
      <c r="AG35" s="16">
        <f t="shared" si="9"/>
        <v>0</v>
      </c>
      <c r="AH35" s="16">
        <f t="shared" si="9"/>
        <v>0</v>
      </c>
      <c r="AI35" s="16">
        <f t="shared" si="9"/>
        <v>0</v>
      </c>
      <c r="AJ35" s="16">
        <f t="shared" si="9"/>
        <v>0</v>
      </c>
      <c r="AK35" s="16">
        <f t="shared" si="9"/>
        <v>0</v>
      </c>
      <c r="AL35" s="16">
        <f t="shared" si="9"/>
        <v>380.83942779683878</v>
      </c>
      <c r="AM35" s="16">
        <f t="shared" si="9"/>
        <v>0</v>
      </c>
      <c r="AN35" s="16">
        <f t="shared" si="9"/>
        <v>0</v>
      </c>
      <c r="AO35" s="16">
        <f t="shared" si="9"/>
        <v>0</v>
      </c>
      <c r="AP35" s="16">
        <f t="shared" si="9"/>
        <v>0</v>
      </c>
      <c r="AQ35" s="16">
        <f t="shared" si="9"/>
        <v>0</v>
      </c>
      <c r="AR35" s="16">
        <f t="shared" si="9"/>
        <v>0</v>
      </c>
      <c r="AS35" s="16">
        <f t="shared" si="9"/>
        <v>0</v>
      </c>
      <c r="AT35" s="16">
        <f t="shared" si="10"/>
        <v>0</v>
      </c>
      <c r="AU35" s="16">
        <f t="shared" si="10"/>
        <v>0</v>
      </c>
      <c r="AV35" s="16">
        <f t="shared" si="10"/>
        <v>620.34729760326593</v>
      </c>
      <c r="AW35" s="16">
        <f t="shared" si="10"/>
        <v>0</v>
      </c>
      <c r="AX35" s="16">
        <f t="shared" si="10"/>
        <v>0</v>
      </c>
      <c r="AY35" s="16">
        <f t="shared" si="10"/>
        <v>0</v>
      </c>
      <c r="AZ35" s="16">
        <f t="shared" si="10"/>
        <v>0</v>
      </c>
      <c r="BA35" s="16">
        <f t="shared" si="10"/>
        <v>0</v>
      </c>
      <c r="BB35" s="16">
        <f t="shared" si="10"/>
        <v>0</v>
      </c>
      <c r="BC35" s="16">
        <f t="shared" si="10"/>
        <v>0</v>
      </c>
      <c r="BD35" s="16">
        <f t="shared" si="10"/>
        <v>0</v>
      </c>
      <c r="BE35" s="16">
        <f t="shared" si="10"/>
        <v>0</v>
      </c>
      <c r="BF35" s="16">
        <f t="shared" si="10"/>
        <v>1010.4803798018665</v>
      </c>
      <c r="BG35" s="16">
        <f t="shared" si="10"/>
        <v>0</v>
      </c>
      <c r="BH35" s="16">
        <f t="shared" si="10"/>
        <v>0</v>
      </c>
      <c r="BI35" s="16">
        <f t="shared" si="10"/>
        <v>0</v>
      </c>
    </row>
    <row r="36" spans="2:61" s="1" customFormat="1" ht="15.75" x14ac:dyDescent="0.25">
      <c r="B36" s="47">
        <v>171</v>
      </c>
      <c r="C36" s="47" t="s">
        <v>799</v>
      </c>
      <c r="D36" s="47">
        <v>6</v>
      </c>
      <c r="E36" s="47">
        <v>1977</v>
      </c>
      <c r="F36" s="71"/>
      <c r="G36" s="2">
        <v>50</v>
      </c>
      <c r="H36" s="2">
        <v>10</v>
      </c>
      <c r="I36" s="47">
        <v>2014</v>
      </c>
      <c r="J36" s="81">
        <v>1.15E-2</v>
      </c>
      <c r="K36" s="82">
        <v>9985</v>
      </c>
      <c r="L36" s="82">
        <f t="shared" si="1"/>
        <v>998.5</v>
      </c>
      <c r="M36" s="82">
        <f t="shared" si="2"/>
        <v>1497.75</v>
      </c>
      <c r="N36" s="16">
        <f t="shared" si="3"/>
        <v>12481.25</v>
      </c>
      <c r="O36" s="16">
        <f t="shared" si="4"/>
        <v>143.53437500000001</v>
      </c>
      <c r="P36" s="16">
        <f t="shared" si="8"/>
        <v>0</v>
      </c>
      <c r="Q36" s="16">
        <f t="shared" si="8"/>
        <v>0</v>
      </c>
      <c r="R36" s="16">
        <f t="shared" si="8"/>
        <v>143.53437500000001</v>
      </c>
      <c r="S36" s="16">
        <f t="shared" si="8"/>
        <v>0</v>
      </c>
      <c r="T36" s="16">
        <f t="shared" si="8"/>
        <v>0</v>
      </c>
      <c r="U36" s="16">
        <f t="shared" si="8"/>
        <v>14621.990315625002</v>
      </c>
      <c r="V36" s="16">
        <f t="shared" si="8"/>
        <v>0</v>
      </c>
      <c r="W36" s="16">
        <f t="shared" si="8"/>
        <v>0</v>
      </c>
      <c r="X36" s="16">
        <f t="shared" si="8"/>
        <v>0</v>
      </c>
      <c r="Y36" s="16">
        <f t="shared" si="8"/>
        <v>0</v>
      </c>
      <c r="Z36" s="16">
        <f t="shared" si="8"/>
        <v>0</v>
      </c>
      <c r="AA36" s="16">
        <f t="shared" si="8"/>
        <v>0</v>
      </c>
      <c r="AB36" s="16">
        <f t="shared" si="8"/>
        <v>233.80237219535834</v>
      </c>
      <c r="AC36" s="16">
        <f t="shared" si="8"/>
        <v>0</v>
      </c>
      <c r="AD36" s="16">
        <f t="shared" si="8"/>
        <v>0</v>
      </c>
      <c r="AE36" s="16">
        <f t="shared" si="8"/>
        <v>0</v>
      </c>
      <c r="AF36" s="16">
        <f t="shared" si="9"/>
        <v>0</v>
      </c>
      <c r="AG36" s="16">
        <f t="shared" si="9"/>
        <v>0</v>
      </c>
      <c r="AH36" s="16">
        <f t="shared" si="9"/>
        <v>0</v>
      </c>
      <c r="AI36" s="16">
        <f t="shared" si="9"/>
        <v>0</v>
      </c>
      <c r="AJ36" s="16">
        <f t="shared" si="9"/>
        <v>0</v>
      </c>
      <c r="AK36" s="16">
        <f t="shared" si="9"/>
        <v>0</v>
      </c>
      <c r="AL36" s="16">
        <f t="shared" si="9"/>
        <v>380.83942779683878</v>
      </c>
      <c r="AM36" s="16">
        <f t="shared" si="9"/>
        <v>0</v>
      </c>
      <c r="AN36" s="16">
        <f t="shared" si="9"/>
        <v>0</v>
      </c>
      <c r="AO36" s="16">
        <f t="shared" si="9"/>
        <v>0</v>
      </c>
      <c r="AP36" s="16">
        <f t="shared" si="9"/>
        <v>0</v>
      </c>
      <c r="AQ36" s="16">
        <f t="shared" si="9"/>
        <v>0</v>
      </c>
      <c r="AR36" s="16">
        <f t="shared" si="9"/>
        <v>0</v>
      </c>
      <c r="AS36" s="16">
        <f t="shared" si="9"/>
        <v>0</v>
      </c>
      <c r="AT36" s="16">
        <f t="shared" si="10"/>
        <v>0</v>
      </c>
      <c r="AU36" s="16">
        <f t="shared" si="10"/>
        <v>0</v>
      </c>
      <c r="AV36" s="16">
        <f t="shared" si="10"/>
        <v>620.34729760326593</v>
      </c>
      <c r="AW36" s="16">
        <f t="shared" si="10"/>
        <v>0</v>
      </c>
      <c r="AX36" s="16">
        <f t="shared" si="10"/>
        <v>0</v>
      </c>
      <c r="AY36" s="16">
        <f t="shared" si="10"/>
        <v>0</v>
      </c>
      <c r="AZ36" s="16">
        <f t="shared" si="10"/>
        <v>0</v>
      </c>
      <c r="BA36" s="16">
        <f t="shared" si="10"/>
        <v>0</v>
      </c>
      <c r="BB36" s="16">
        <f t="shared" si="10"/>
        <v>0</v>
      </c>
      <c r="BC36" s="16">
        <f t="shared" si="10"/>
        <v>0</v>
      </c>
      <c r="BD36" s="16">
        <f t="shared" si="10"/>
        <v>0</v>
      </c>
      <c r="BE36" s="16">
        <f t="shared" si="10"/>
        <v>0</v>
      </c>
      <c r="BF36" s="16">
        <f t="shared" si="10"/>
        <v>1010.4803798018665</v>
      </c>
      <c r="BG36" s="16">
        <f t="shared" si="10"/>
        <v>0</v>
      </c>
      <c r="BH36" s="16">
        <f t="shared" si="10"/>
        <v>0</v>
      </c>
      <c r="BI36" s="16">
        <f t="shared" si="10"/>
        <v>0</v>
      </c>
    </row>
    <row r="37" spans="2:61" s="1" customFormat="1" ht="15.75" x14ac:dyDescent="0.25">
      <c r="B37" s="47">
        <v>170</v>
      </c>
      <c r="C37" s="47" t="s">
        <v>799</v>
      </c>
      <c r="D37" s="47">
        <v>6</v>
      </c>
      <c r="E37" s="47">
        <v>1977</v>
      </c>
      <c r="F37" s="71"/>
      <c r="G37" s="2">
        <v>50</v>
      </c>
      <c r="H37" s="2">
        <v>10</v>
      </c>
      <c r="I37" s="47">
        <v>2014</v>
      </c>
      <c r="J37" s="81">
        <v>1.15E-2</v>
      </c>
      <c r="K37" s="82">
        <v>9985</v>
      </c>
      <c r="L37" s="82">
        <f t="shared" si="1"/>
        <v>998.5</v>
      </c>
      <c r="M37" s="82">
        <f t="shared" si="2"/>
        <v>1497.75</v>
      </c>
      <c r="N37" s="16">
        <f t="shared" si="3"/>
        <v>12481.25</v>
      </c>
      <c r="O37" s="16">
        <f t="shared" si="4"/>
        <v>143.53437500000001</v>
      </c>
      <c r="P37" s="16">
        <f t="shared" si="8"/>
        <v>0</v>
      </c>
      <c r="Q37" s="16">
        <f t="shared" si="8"/>
        <v>0</v>
      </c>
      <c r="R37" s="16">
        <f t="shared" si="8"/>
        <v>143.53437500000001</v>
      </c>
      <c r="S37" s="16">
        <f t="shared" si="8"/>
        <v>0</v>
      </c>
      <c r="T37" s="16">
        <f t="shared" si="8"/>
        <v>0</v>
      </c>
      <c r="U37" s="16">
        <f t="shared" si="8"/>
        <v>14621.990315625002</v>
      </c>
      <c r="V37" s="16">
        <f t="shared" si="8"/>
        <v>0</v>
      </c>
      <c r="W37" s="16">
        <f t="shared" si="8"/>
        <v>0</v>
      </c>
      <c r="X37" s="16">
        <f t="shared" si="8"/>
        <v>0</v>
      </c>
      <c r="Y37" s="16">
        <f t="shared" si="8"/>
        <v>0</v>
      </c>
      <c r="Z37" s="16">
        <f t="shared" si="8"/>
        <v>0</v>
      </c>
      <c r="AA37" s="16">
        <f t="shared" si="8"/>
        <v>0</v>
      </c>
      <c r="AB37" s="16">
        <f t="shared" si="8"/>
        <v>233.80237219535834</v>
      </c>
      <c r="AC37" s="16">
        <f t="shared" si="8"/>
        <v>0</v>
      </c>
      <c r="AD37" s="16">
        <f t="shared" si="8"/>
        <v>0</v>
      </c>
      <c r="AE37" s="16">
        <f t="shared" si="8"/>
        <v>0</v>
      </c>
      <c r="AF37" s="16">
        <f t="shared" si="9"/>
        <v>0</v>
      </c>
      <c r="AG37" s="16">
        <f t="shared" si="9"/>
        <v>0</v>
      </c>
      <c r="AH37" s="16">
        <f t="shared" si="9"/>
        <v>0</v>
      </c>
      <c r="AI37" s="16">
        <f t="shared" si="9"/>
        <v>0</v>
      </c>
      <c r="AJ37" s="16">
        <f t="shared" si="9"/>
        <v>0</v>
      </c>
      <c r="AK37" s="16">
        <f t="shared" si="9"/>
        <v>0</v>
      </c>
      <c r="AL37" s="16">
        <f t="shared" si="9"/>
        <v>380.83942779683878</v>
      </c>
      <c r="AM37" s="16">
        <f t="shared" si="9"/>
        <v>0</v>
      </c>
      <c r="AN37" s="16">
        <f t="shared" si="9"/>
        <v>0</v>
      </c>
      <c r="AO37" s="16">
        <f t="shared" si="9"/>
        <v>0</v>
      </c>
      <c r="AP37" s="16">
        <f t="shared" si="9"/>
        <v>0</v>
      </c>
      <c r="AQ37" s="16">
        <f t="shared" si="9"/>
        <v>0</v>
      </c>
      <c r="AR37" s="16">
        <f t="shared" si="9"/>
        <v>0</v>
      </c>
      <c r="AS37" s="16">
        <f t="shared" si="9"/>
        <v>0</v>
      </c>
      <c r="AT37" s="16">
        <f t="shared" si="10"/>
        <v>0</v>
      </c>
      <c r="AU37" s="16">
        <f t="shared" si="10"/>
        <v>0</v>
      </c>
      <c r="AV37" s="16">
        <f t="shared" si="10"/>
        <v>620.34729760326593</v>
      </c>
      <c r="AW37" s="16">
        <f t="shared" si="10"/>
        <v>0</v>
      </c>
      <c r="AX37" s="16">
        <f t="shared" si="10"/>
        <v>0</v>
      </c>
      <c r="AY37" s="16">
        <f t="shared" si="10"/>
        <v>0</v>
      </c>
      <c r="AZ37" s="16">
        <f t="shared" si="10"/>
        <v>0</v>
      </c>
      <c r="BA37" s="16">
        <f t="shared" si="10"/>
        <v>0</v>
      </c>
      <c r="BB37" s="16">
        <f t="shared" si="10"/>
        <v>0</v>
      </c>
      <c r="BC37" s="16">
        <f t="shared" si="10"/>
        <v>0</v>
      </c>
      <c r="BD37" s="16">
        <f t="shared" si="10"/>
        <v>0</v>
      </c>
      <c r="BE37" s="16">
        <f t="shared" si="10"/>
        <v>0</v>
      </c>
      <c r="BF37" s="16">
        <f t="shared" si="10"/>
        <v>1010.4803798018665</v>
      </c>
      <c r="BG37" s="16">
        <f t="shared" si="10"/>
        <v>0</v>
      </c>
      <c r="BH37" s="16">
        <f t="shared" si="10"/>
        <v>0</v>
      </c>
      <c r="BI37" s="16">
        <f t="shared" si="10"/>
        <v>0</v>
      </c>
    </row>
    <row r="38" spans="2:61" s="1" customFormat="1" ht="15.75" x14ac:dyDescent="0.25">
      <c r="B38" s="47">
        <v>169</v>
      </c>
      <c r="C38" s="47" t="s">
        <v>799</v>
      </c>
      <c r="D38" s="47">
        <v>6</v>
      </c>
      <c r="E38" s="47">
        <v>1977</v>
      </c>
      <c r="F38" s="71"/>
      <c r="G38" s="2">
        <v>50</v>
      </c>
      <c r="H38" s="2">
        <v>10</v>
      </c>
      <c r="I38" s="47">
        <v>2014</v>
      </c>
      <c r="J38" s="81">
        <v>1.15E-2</v>
      </c>
      <c r="K38" s="82">
        <v>9985</v>
      </c>
      <c r="L38" s="82">
        <f t="shared" si="1"/>
        <v>998.5</v>
      </c>
      <c r="M38" s="82">
        <f t="shared" si="2"/>
        <v>1497.75</v>
      </c>
      <c r="N38" s="16">
        <f t="shared" si="3"/>
        <v>12481.25</v>
      </c>
      <c r="O38" s="16">
        <f t="shared" si="4"/>
        <v>143.53437500000001</v>
      </c>
      <c r="P38" s="16">
        <f t="shared" si="8"/>
        <v>0</v>
      </c>
      <c r="Q38" s="16">
        <f t="shared" si="8"/>
        <v>0</v>
      </c>
      <c r="R38" s="16">
        <f t="shared" si="8"/>
        <v>143.53437500000001</v>
      </c>
      <c r="S38" s="16">
        <f t="shared" si="8"/>
        <v>0</v>
      </c>
      <c r="T38" s="16">
        <f t="shared" si="8"/>
        <v>0</v>
      </c>
      <c r="U38" s="16">
        <f t="shared" si="8"/>
        <v>14621.990315625002</v>
      </c>
      <c r="V38" s="16">
        <f t="shared" si="8"/>
        <v>0</v>
      </c>
      <c r="W38" s="16">
        <f t="shared" si="8"/>
        <v>0</v>
      </c>
      <c r="X38" s="16">
        <f t="shared" si="8"/>
        <v>0</v>
      </c>
      <c r="Y38" s="16">
        <f t="shared" si="8"/>
        <v>0</v>
      </c>
      <c r="Z38" s="16">
        <f t="shared" si="8"/>
        <v>0</v>
      </c>
      <c r="AA38" s="16">
        <f t="shared" si="8"/>
        <v>0</v>
      </c>
      <c r="AB38" s="16">
        <f t="shared" si="8"/>
        <v>233.80237219535834</v>
      </c>
      <c r="AC38" s="16">
        <f t="shared" si="8"/>
        <v>0</v>
      </c>
      <c r="AD38" s="16">
        <f t="shared" si="8"/>
        <v>0</v>
      </c>
      <c r="AE38" s="16">
        <f t="shared" ref="Z38:AO53" si="11">IF(MOD((AE$6-$E38),$G38)=0,($K38*1.1*1.15)*((1+$K$3)^(AE$6-$N$3)),IF(MOD((AE$6-$I38),$H38)=0,$O38*((1+$K$3)^(AE$6-$N$3)),0))</f>
        <v>0</v>
      </c>
      <c r="AF38" s="16">
        <f t="shared" si="11"/>
        <v>0</v>
      </c>
      <c r="AG38" s="16">
        <f t="shared" si="11"/>
        <v>0</v>
      </c>
      <c r="AH38" s="16">
        <f t="shared" si="11"/>
        <v>0</v>
      </c>
      <c r="AI38" s="16">
        <f t="shared" si="11"/>
        <v>0</v>
      </c>
      <c r="AJ38" s="16">
        <f t="shared" si="9"/>
        <v>0</v>
      </c>
      <c r="AK38" s="16">
        <f t="shared" si="9"/>
        <v>0</v>
      </c>
      <c r="AL38" s="16">
        <f t="shared" si="9"/>
        <v>380.83942779683878</v>
      </c>
      <c r="AM38" s="16">
        <f t="shared" si="9"/>
        <v>0</v>
      </c>
      <c r="AN38" s="16">
        <f t="shared" si="9"/>
        <v>0</v>
      </c>
      <c r="AO38" s="16">
        <f t="shared" si="9"/>
        <v>0</v>
      </c>
      <c r="AP38" s="16">
        <f t="shared" si="9"/>
        <v>0</v>
      </c>
      <c r="AQ38" s="16">
        <f t="shared" si="9"/>
        <v>0</v>
      </c>
      <c r="AR38" s="16">
        <f t="shared" si="9"/>
        <v>0</v>
      </c>
      <c r="AS38" s="16">
        <f t="shared" si="9"/>
        <v>0</v>
      </c>
      <c r="AT38" s="16">
        <f t="shared" si="10"/>
        <v>0</v>
      </c>
      <c r="AU38" s="16">
        <f t="shared" si="10"/>
        <v>0</v>
      </c>
      <c r="AV38" s="16">
        <f t="shared" si="10"/>
        <v>620.34729760326593</v>
      </c>
      <c r="AW38" s="16">
        <f t="shared" si="10"/>
        <v>0</v>
      </c>
      <c r="AX38" s="16">
        <f t="shared" si="10"/>
        <v>0</v>
      </c>
      <c r="AY38" s="16">
        <f t="shared" si="10"/>
        <v>0</v>
      </c>
      <c r="AZ38" s="16">
        <f t="shared" si="10"/>
        <v>0</v>
      </c>
      <c r="BA38" s="16">
        <f t="shared" si="10"/>
        <v>0</v>
      </c>
      <c r="BB38" s="16">
        <f t="shared" si="10"/>
        <v>0</v>
      </c>
      <c r="BC38" s="16">
        <f t="shared" si="10"/>
        <v>0</v>
      </c>
      <c r="BD38" s="16">
        <f t="shared" si="10"/>
        <v>0</v>
      </c>
      <c r="BE38" s="16">
        <f t="shared" si="10"/>
        <v>0</v>
      </c>
      <c r="BF38" s="16">
        <f t="shared" si="10"/>
        <v>1010.4803798018665</v>
      </c>
      <c r="BG38" s="16">
        <f t="shared" si="10"/>
        <v>0</v>
      </c>
      <c r="BH38" s="16">
        <f t="shared" si="10"/>
        <v>0</v>
      </c>
      <c r="BI38" s="16">
        <f t="shared" si="10"/>
        <v>0</v>
      </c>
    </row>
    <row r="39" spans="2:61" s="1" customFormat="1" ht="15.75" x14ac:dyDescent="0.25">
      <c r="B39" s="47">
        <v>168</v>
      </c>
      <c r="C39" s="47" t="s">
        <v>799</v>
      </c>
      <c r="D39" s="47">
        <v>6</v>
      </c>
      <c r="E39" s="47">
        <v>1977</v>
      </c>
      <c r="F39" s="71"/>
      <c r="G39" s="2">
        <v>50</v>
      </c>
      <c r="H39" s="2">
        <v>10</v>
      </c>
      <c r="I39" s="47">
        <v>2014</v>
      </c>
      <c r="J39" s="81">
        <v>1.15E-2</v>
      </c>
      <c r="K39" s="82">
        <v>9985</v>
      </c>
      <c r="L39" s="82">
        <f t="shared" si="1"/>
        <v>998.5</v>
      </c>
      <c r="M39" s="82">
        <f t="shared" si="2"/>
        <v>1497.75</v>
      </c>
      <c r="N39" s="16">
        <f t="shared" si="3"/>
        <v>12481.25</v>
      </c>
      <c r="O39" s="16">
        <f t="shared" si="4"/>
        <v>143.53437500000001</v>
      </c>
      <c r="P39" s="16">
        <f t="shared" ref="P39:AE54" si="12">IF(MOD((P$6-$E39),$G39)=0,($K39*1.1*1.15)*((1+$K$3)^(P$6-$N$3)),IF(MOD((P$6-$I39),$H39)=0,$O39*((1+$K$3)^(P$6-$N$3)),0))</f>
        <v>0</v>
      </c>
      <c r="Q39" s="16">
        <f t="shared" si="12"/>
        <v>0</v>
      </c>
      <c r="R39" s="16">
        <f t="shared" si="12"/>
        <v>143.53437500000001</v>
      </c>
      <c r="S39" s="16">
        <f t="shared" si="12"/>
        <v>0</v>
      </c>
      <c r="T39" s="16">
        <f t="shared" si="12"/>
        <v>0</v>
      </c>
      <c r="U39" s="16">
        <f t="shared" si="12"/>
        <v>14621.990315625002</v>
      </c>
      <c r="V39" s="16">
        <f t="shared" si="12"/>
        <v>0</v>
      </c>
      <c r="W39" s="16">
        <f t="shared" si="12"/>
        <v>0</v>
      </c>
      <c r="X39" s="16">
        <f t="shared" si="12"/>
        <v>0</v>
      </c>
      <c r="Y39" s="16">
        <f t="shared" si="12"/>
        <v>0</v>
      </c>
      <c r="Z39" s="16">
        <f t="shared" si="11"/>
        <v>0</v>
      </c>
      <c r="AA39" s="16">
        <f t="shared" si="11"/>
        <v>0</v>
      </c>
      <c r="AB39" s="16">
        <f t="shared" si="11"/>
        <v>233.80237219535834</v>
      </c>
      <c r="AC39" s="16">
        <f t="shared" si="11"/>
        <v>0</v>
      </c>
      <c r="AD39" s="16">
        <f t="shared" si="11"/>
        <v>0</v>
      </c>
      <c r="AE39" s="16">
        <f t="shared" si="11"/>
        <v>0</v>
      </c>
      <c r="AF39" s="16">
        <f t="shared" si="11"/>
        <v>0</v>
      </c>
      <c r="AG39" s="16">
        <f t="shared" si="11"/>
        <v>0</v>
      </c>
      <c r="AH39" s="16">
        <f t="shared" si="11"/>
        <v>0</v>
      </c>
      <c r="AI39" s="16">
        <f t="shared" si="11"/>
        <v>0</v>
      </c>
      <c r="AJ39" s="16">
        <f t="shared" si="11"/>
        <v>0</v>
      </c>
      <c r="AK39" s="16">
        <f t="shared" si="11"/>
        <v>0</v>
      </c>
      <c r="AL39" s="16">
        <f t="shared" si="11"/>
        <v>380.83942779683878</v>
      </c>
      <c r="AM39" s="16">
        <f t="shared" si="11"/>
        <v>0</v>
      </c>
      <c r="AN39" s="16">
        <f t="shared" si="11"/>
        <v>0</v>
      </c>
      <c r="AO39" s="16">
        <f t="shared" si="11"/>
        <v>0</v>
      </c>
      <c r="AP39" s="16">
        <f t="shared" ref="AP39:BE54" si="13">IF(MOD((AP$6-$E39),$G39)=0,($K39*1.1*1.15)*((1+$K$3)^(AP$6-$N$3)),IF(MOD((AP$6-$I39),$H39)=0,$O39*((1+$K$3)^(AP$6-$N$3)),0))</f>
        <v>0</v>
      </c>
      <c r="AQ39" s="16">
        <f t="shared" si="13"/>
        <v>0</v>
      </c>
      <c r="AR39" s="16">
        <f t="shared" si="13"/>
        <v>0</v>
      </c>
      <c r="AS39" s="16">
        <f t="shared" si="13"/>
        <v>0</v>
      </c>
      <c r="AT39" s="16">
        <f t="shared" si="13"/>
        <v>0</v>
      </c>
      <c r="AU39" s="16">
        <f t="shared" si="13"/>
        <v>0</v>
      </c>
      <c r="AV39" s="16">
        <f t="shared" si="13"/>
        <v>620.34729760326593</v>
      </c>
      <c r="AW39" s="16">
        <f t="shared" si="13"/>
        <v>0</v>
      </c>
      <c r="AX39" s="16">
        <f t="shared" si="13"/>
        <v>0</v>
      </c>
      <c r="AY39" s="16">
        <f t="shared" si="13"/>
        <v>0</v>
      </c>
      <c r="AZ39" s="16">
        <f t="shared" si="13"/>
        <v>0</v>
      </c>
      <c r="BA39" s="16">
        <f t="shared" si="13"/>
        <v>0</v>
      </c>
      <c r="BB39" s="16">
        <f t="shared" si="13"/>
        <v>0</v>
      </c>
      <c r="BC39" s="16">
        <f t="shared" si="13"/>
        <v>0</v>
      </c>
      <c r="BD39" s="16">
        <f t="shared" si="13"/>
        <v>0</v>
      </c>
      <c r="BE39" s="16">
        <f t="shared" si="13"/>
        <v>0</v>
      </c>
      <c r="BF39" s="16">
        <f t="shared" ref="BD39:BI54" si="14">IF(MOD((BF$6-$E39),$G39)=0,($K39*1.1*1.15)*((1+$K$3)^(BF$6-$N$3)),IF(MOD((BF$6-$I39),$H39)=0,$O39*((1+$K$3)^(BF$6-$N$3)),0))</f>
        <v>1010.4803798018665</v>
      </c>
      <c r="BG39" s="16">
        <f t="shared" si="14"/>
        <v>0</v>
      </c>
      <c r="BH39" s="16">
        <f t="shared" si="14"/>
        <v>0</v>
      </c>
      <c r="BI39" s="16">
        <f t="shared" si="14"/>
        <v>0</v>
      </c>
    </row>
    <row r="40" spans="2:61" s="1" customFormat="1" ht="15.75" x14ac:dyDescent="0.25">
      <c r="B40" s="47">
        <v>138</v>
      </c>
      <c r="C40" s="47" t="s">
        <v>799</v>
      </c>
      <c r="D40" s="47">
        <v>6</v>
      </c>
      <c r="E40" s="47">
        <v>1977</v>
      </c>
      <c r="F40" s="71"/>
      <c r="G40" s="2">
        <v>50</v>
      </c>
      <c r="H40" s="2">
        <v>10</v>
      </c>
      <c r="I40" s="47">
        <v>2014</v>
      </c>
      <c r="J40" s="81">
        <v>1.15E-2</v>
      </c>
      <c r="K40" s="83">
        <v>9985</v>
      </c>
      <c r="L40" s="83">
        <f t="shared" si="1"/>
        <v>998.5</v>
      </c>
      <c r="M40" s="83">
        <f t="shared" si="2"/>
        <v>1497.75</v>
      </c>
      <c r="N40" s="16">
        <f t="shared" si="3"/>
        <v>12481.25</v>
      </c>
      <c r="O40" s="16">
        <f t="shared" si="4"/>
        <v>143.53437500000001</v>
      </c>
      <c r="P40" s="16">
        <f t="shared" si="12"/>
        <v>0</v>
      </c>
      <c r="Q40" s="16">
        <f t="shared" si="12"/>
        <v>0</v>
      </c>
      <c r="R40" s="16">
        <f t="shared" si="12"/>
        <v>143.53437500000001</v>
      </c>
      <c r="S40" s="16">
        <f t="shared" si="12"/>
        <v>0</v>
      </c>
      <c r="T40" s="16">
        <f t="shared" si="12"/>
        <v>0</v>
      </c>
      <c r="U40" s="16">
        <f t="shared" si="12"/>
        <v>14621.990315625002</v>
      </c>
      <c r="V40" s="16">
        <f t="shared" si="12"/>
        <v>0</v>
      </c>
      <c r="W40" s="16">
        <f t="shared" si="12"/>
        <v>0</v>
      </c>
      <c r="X40" s="16">
        <f t="shared" si="12"/>
        <v>0</v>
      </c>
      <c r="Y40" s="16">
        <f t="shared" si="12"/>
        <v>0</v>
      </c>
      <c r="Z40" s="16">
        <f t="shared" si="11"/>
        <v>0</v>
      </c>
      <c r="AA40" s="16">
        <f t="shared" si="11"/>
        <v>0</v>
      </c>
      <c r="AB40" s="16">
        <f t="shared" si="11"/>
        <v>233.80237219535834</v>
      </c>
      <c r="AC40" s="16">
        <f t="shared" si="11"/>
        <v>0</v>
      </c>
      <c r="AD40" s="16">
        <f t="shared" si="11"/>
        <v>0</v>
      </c>
      <c r="AE40" s="16">
        <f t="shared" si="11"/>
        <v>0</v>
      </c>
      <c r="AF40" s="16">
        <f t="shared" si="11"/>
        <v>0</v>
      </c>
      <c r="AG40" s="16">
        <f t="shared" si="11"/>
        <v>0</v>
      </c>
      <c r="AH40" s="16">
        <f t="shared" si="11"/>
        <v>0</v>
      </c>
      <c r="AI40" s="16">
        <f t="shared" si="11"/>
        <v>0</v>
      </c>
      <c r="AJ40" s="16">
        <f t="shared" si="11"/>
        <v>0</v>
      </c>
      <c r="AK40" s="16">
        <f t="shared" si="11"/>
        <v>0</v>
      </c>
      <c r="AL40" s="16">
        <f t="shared" si="11"/>
        <v>380.83942779683878</v>
      </c>
      <c r="AM40" s="16">
        <f t="shared" si="11"/>
        <v>0</v>
      </c>
      <c r="AN40" s="16">
        <f t="shared" si="11"/>
        <v>0</v>
      </c>
      <c r="AO40" s="16">
        <f t="shared" si="11"/>
        <v>0</v>
      </c>
      <c r="AP40" s="16">
        <f t="shared" si="13"/>
        <v>0</v>
      </c>
      <c r="AQ40" s="16">
        <f t="shared" si="13"/>
        <v>0</v>
      </c>
      <c r="AR40" s="16">
        <f t="shared" si="13"/>
        <v>0</v>
      </c>
      <c r="AS40" s="16">
        <f t="shared" si="13"/>
        <v>0</v>
      </c>
      <c r="AT40" s="16">
        <f t="shared" si="13"/>
        <v>0</v>
      </c>
      <c r="AU40" s="16">
        <f t="shared" si="13"/>
        <v>0</v>
      </c>
      <c r="AV40" s="16">
        <f t="shared" si="13"/>
        <v>620.34729760326593</v>
      </c>
      <c r="AW40" s="16">
        <f t="shared" si="13"/>
        <v>0</v>
      </c>
      <c r="AX40" s="16">
        <f t="shared" si="13"/>
        <v>0</v>
      </c>
      <c r="AY40" s="16">
        <f t="shared" si="13"/>
        <v>0</v>
      </c>
      <c r="AZ40" s="16">
        <f t="shared" si="13"/>
        <v>0</v>
      </c>
      <c r="BA40" s="16">
        <f t="shared" si="13"/>
        <v>0</v>
      </c>
      <c r="BB40" s="16">
        <f t="shared" si="13"/>
        <v>0</v>
      </c>
      <c r="BC40" s="16">
        <f t="shared" si="13"/>
        <v>0</v>
      </c>
      <c r="BD40" s="16">
        <f t="shared" si="14"/>
        <v>0</v>
      </c>
      <c r="BE40" s="16">
        <f t="shared" si="14"/>
        <v>0</v>
      </c>
      <c r="BF40" s="16">
        <f t="shared" si="14"/>
        <v>1010.4803798018665</v>
      </c>
      <c r="BG40" s="16">
        <f t="shared" si="14"/>
        <v>0</v>
      </c>
      <c r="BH40" s="16">
        <f t="shared" si="14"/>
        <v>0</v>
      </c>
      <c r="BI40" s="16">
        <f t="shared" si="14"/>
        <v>0</v>
      </c>
    </row>
    <row r="41" spans="2:61" s="1" customFormat="1" ht="15.75" x14ac:dyDescent="0.25">
      <c r="B41" s="47">
        <v>605</v>
      </c>
      <c r="C41" s="47" t="s">
        <v>799</v>
      </c>
      <c r="D41" s="47">
        <v>6</v>
      </c>
      <c r="E41" s="47">
        <v>1978</v>
      </c>
      <c r="F41" s="71"/>
      <c r="G41" s="2">
        <v>50</v>
      </c>
      <c r="H41" s="2">
        <v>10</v>
      </c>
      <c r="I41" s="47">
        <v>2014</v>
      </c>
      <c r="J41" s="81">
        <v>1.15E-2</v>
      </c>
      <c r="K41" s="82">
        <v>9985</v>
      </c>
      <c r="L41" s="82">
        <f t="shared" si="1"/>
        <v>998.5</v>
      </c>
      <c r="M41" s="82">
        <f t="shared" si="2"/>
        <v>1497.75</v>
      </c>
      <c r="N41" s="16">
        <f t="shared" si="3"/>
        <v>12481.25</v>
      </c>
      <c r="O41" s="16">
        <f t="shared" si="4"/>
        <v>143.53437500000001</v>
      </c>
      <c r="P41" s="16">
        <f t="shared" si="12"/>
        <v>0</v>
      </c>
      <c r="Q41" s="16">
        <f t="shared" si="12"/>
        <v>0</v>
      </c>
      <c r="R41" s="16">
        <f t="shared" si="12"/>
        <v>143.53437500000001</v>
      </c>
      <c r="S41" s="16">
        <f t="shared" si="12"/>
        <v>0</v>
      </c>
      <c r="T41" s="16">
        <f t="shared" si="12"/>
        <v>0</v>
      </c>
      <c r="U41" s="16">
        <f t="shared" si="12"/>
        <v>0</v>
      </c>
      <c r="V41" s="16">
        <f t="shared" si="12"/>
        <v>15353.089831406251</v>
      </c>
      <c r="W41" s="16">
        <f t="shared" si="12"/>
        <v>0</v>
      </c>
      <c r="X41" s="16">
        <f t="shared" si="12"/>
        <v>0</v>
      </c>
      <c r="Y41" s="16">
        <f t="shared" si="12"/>
        <v>0</v>
      </c>
      <c r="Z41" s="16">
        <f t="shared" si="11"/>
        <v>0</v>
      </c>
      <c r="AA41" s="16">
        <f t="shared" si="11"/>
        <v>0</v>
      </c>
      <c r="AB41" s="16">
        <f t="shared" si="11"/>
        <v>233.80237219535834</v>
      </c>
      <c r="AC41" s="16">
        <f t="shared" si="11"/>
        <v>0</v>
      </c>
      <c r="AD41" s="16">
        <f t="shared" si="11"/>
        <v>0</v>
      </c>
      <c r="AE41" s="16">
        <f t="shared" si="11"/>
        <v>0</v>
      </c>
      <c r="AF41" s="16">
        <f t="shared" si="11"/>
        <v>0</v>
      </c>
      <c r="AG41" s="16">
        <f t="shared" si="11"/>
        <v>0</v>
      </c>
      <c r="AH41" s="16">
        <f t="shared" si="11"/>
        <v>0</v>
      </c>
      <c r="AI41" s="16">
        <f t="shared" si="11"/>
        <v>0</v>
      </c>
      <c r="AJ41" s="16">
        <f t="shared" si="11"/>
        <v>0</v>
      </c>
      <c r="AK41" s="16">
        <f t="shared" si="11"/>
        <v>0</v>
      </c>
      <c r="AL41" s="16">
        <f t="shared" si="11"/>
        <v>380.83942779683878</v>
      </c>
      <c r="AM41" s="16">
        <f t="shared" si="11"/>
        <v>0</v>
      </c>
      <c r="AN41" s="16">
        <f t="shared" si="11"/>
        <v>0</v>
      </c>
      <c r="AO41" s="16">
        <f t="shared" si="11"/>
        <v>0</v>
      </c>
      <c r="AP41" s="16">
        <f t="shared" si="13"/>
        <v>0</v>
      </c>
      <c r="AQ41" s="16">
        <f t="shared" si="13"/>
        <v>0</v>
      </c>
      <c r="AR41" s="16">
        <f t="shared" si="13"/>
        <v>0</v>
      </c>
      <c r="AS41" s="16">
        <f t="shared" si="13"/>
        <v>0</v>
      </c>
      <c r="AT41" s="16">
        <f t="shared" si="13"/>
        <v>0</v>
      </c>
      <c r="AU41" s="16">
        <f t="shared" si="13"/>
        <v>0</v>
      </c>
      <c r="AV41" s="16">
        <f t="shared" si="13"/>
        <v>620.34729760326593</v>
      </c>
      <c r="AW41" s="16">
        <f t="shared" si="13"/>
        <v>0</v>
      </c>
      <c r="AX41" s="16">
        <f t="shared" si="13"/>
        <v>0</v>
      </c>
      <c r="AY41" s="16">
        <f t="shared" si="13"/>
        <v>0</v>
      </c>
      <c r="AZ41" s="16">
        <f t="shared" si="13"/>
        <v>0</v>
      </c>
      <c r="BA41" s="16">
        <f t="shared" si="13"/>
        <v>0</v>
      </c>
      <c r="BB41" s="16">
        <f t="shared" si="13"/>
        <v>0</v>
      </c>
      <c r="BC41" s="16">
        <f t="shared" si="13"/>
        <v>0</v>
      </c>
      <c r="BD41" s="16">
        <f t="shared" si="14"/>
        <v>0</v>
      </c>
      <c r="BE41" s="16">
        <f t="shared" si="14"/>
        <v>0</v>
      </c>
      <c r="BF41" s="16">
        <f t="shared" si="14"/>
        <v>1010.4803798018665</v>
      </c>
      <c r="BG41" s="16">
        <f t="shared" si="14"/>
        <v>0</v>
      </c>
      <c r="BH41" s="16">
        <f t="shared" si="14"/>
        <v>0</v>
      </c>
      <c r="BI41" s="16">
        <f t="shared" si="14"/>
        <v>0</v>
      </c>
    </row>
    <row r="42" spans="2:61" s="1" customFormat="1" ht="15.75" x14ac:dyDescent="0.25">
      <c r="B42" s="47">
        <v>604</v>
      </c>
      <c r="C42" s="47" t="s">
        <v>799</v>
      </c>
      <c r="D42" s="47">
        <v>6</v>
      </c>
      <c r="E42" s="47">
        <v>1978</v>
      </c>
      <c r="F42" s="71"/>
      <c r="G42" s="2">
        <v>50</v>
      </c>
      <c r="H42" s="2">
        <v>10</v>
      </c>
      <c r="I42" s="47">
        <v>2014</v>
      </c>
      <c r="J42" s="81">
        <v>1.15E-2</v>
      </c>
      <c r="K42" s="82">
        <v>9985</v>
      </c>
      <c r="L42" s="82">
        <f t="shared" si="1"/>
        <v>998.5</v>
      </c>
      <c r="M42" s="82">
        <f t="shared" si="2"/>
        <v>1497.75</v>
      </c>
      <c r="N42" s="16">
        <f t="shared" si="3"/>
        <v>12481.25</v>
      </c>
      <c r="O42" s="16">
        <f t="shared" si="4"/>
        <v>143.53437500000001</v>
      </c>
      <c r="P42" s="16">
        <f t="shared" si="12"/>
        <v>0</v>
      </c>
      <c r="Q42" s="16">
        <f t="shared" si="12"/>
        <v>0</v>
      </c>
      <c r="R42" s="16">
        <f t="shared" si="12"/>
        <v>143.53437500000001</v>
      </c>
      <c r="S42" s="16">
        <f t="shared" si="12"/>
        <v>0</v>
      </c>
      <c r="T42" s="16">
        <f t="shared" si="12"/>
        <v>0</v>
      </c>
      <c r="U42" s="16">
        <f t="shared" si="12"/>
        <v>0</v>
      </c>
      <c r="V42" s="16">
        <f t="shared" si="12"/>
        <v>15353.089831406251</v>
      </c>
      <c r="W42" s="16">
        <f t="shared" si="12"/>
        <v>0</v>
      </c>
      <c r="X42" s="16">
        <f t="shared" si="12"/>
        <v>0</v>
      </c>
      <c r="Y42" s="16">
        <f t="shared" si="12"/>
        <v>0</v>
      </c>
      <c r="Z42" s="16">
        <f t="shared" si="11"/>
        <v>0</v>
      </c>
      <c r="AA42" s="16">
        <f t="shared" si="11"/>
        <v>0</v>
      </c>
      <c r="AB42" s="16">
        <f t="shared" si="11"/>
        <v>233.80237219535834</v>
      </c>
      <c r="AC42" s="16">
        <f t="shared" si="11"/>
        <v>0</v>
      </c>
      <c r="AD42" s="16">
        <f t="shared" si="11"/>
        <v>0</v>
      </c>
      <c r="AE42" s="16">
        <f t="shared" si="11"/>
        <v>0</v>
      </c>
      <c r="AF42" s="16">
        <f t="shared" si="11"/>
        <v>0</v>
      </c>
      <c r="AG42" s="16">
        <f t="shared" si="11"/>
        <v>0</v>
      </c>
      <c r="AH42" s="16">
        <f t="shared" si="11"/>
        <v>0</v>
      </c>
      <c r="AI42" s="16">
        <f t="shared" si="11"/>
        <v>0</v>
      </c>
      <c r="AJ42" s="16">
        <f t="shared" si="11"/>
        <v>0</v>
      </c>
      <c r="AK42" s="16">
        <f t="shared" si="11"/>
        <v>0</v>
      </c>
      <c r="AL42" s="16">
        <f t="shared" si="11"/>
        <v>380.83942779683878</v>
      </c>
      <c r="AM42" s="16">
        <f t="shared" si="11"/>
        <v>0</v>
      </c>
      <c r="AN42" s="16">
        <f t="shared" si="11"/>
        <v>0</v>
      </c>
      <c r="AO42" s="16">
        <f t="shared" si="11"/>
        <v>0</v>
      </c>
      <c r="AP42" s="16">
        <f t="shared" si="13"/>
        <v>0</v>
      </c>
      <c r="AQ42" s="16">
        <f t="shared" si="13"/>
        <v>0</v>
      </c>
      <c r="AR42" s="16">
        <f t="shared" si="13"/>
        <v>0</v>
      </c>
      <c r="AS42" s="16">
        <f t="shared" si="13"/>
        <v>0</v>
      </c>
      <c r="AT42" s="16">
        <f t="shared" si="13"/>
        <v>0</v>
      </c>
      <c r="AU42" s="16">
        <f t="shared" si="13"/>
        <v>0</v>
      </c>
      <c r="AV42" s="16">
        <f t="shared" si="13"/>
        <v>620.34729760326593</v>
      </c>
      <c r="AW42" s="16">
        <f t="shared" si="13"/>
        <v>0</v>
      </c>
      <c r="AX42" s="16">
        <f t="shared" si="13"/>
        <v>0</v>
      </c>
      <c r="AY42" s="16">
        <f t="shared" si="13"/>
        <v>0</v>
      </c>
      <c r="AZ42" s="16">
        <f t="shared" si="13"/>
        <v>0</v>
      </c>
      <c r="BA42" s="16">
        <f t="shared" si="13"/>
        <v>0</v>
      </c>
      <c r="BB42" s="16">
        <f t="shared" si="13"/>
        <v>0</v>
      </c>
      <c r="BC42" s="16">
        <f t="shared" si="13"/>
        <v>0</v>
      </c>
      <c r="BD42" s="16">
        <f t="shared" si="14"/>
        <v>0</v>
      </c>
      <c r="BE42" s="16">
        <f t="shared" si="14"/>
        <v>0</v>
      </c>
      <c r="BF42" s="16">
        <f t="shared" si="14"/>
        <v>1010.4803798018665</v>
      </c>
      <c r="BG42" s="16">
        <f t="shared" si="14"/>
        <v>0</v>
      </c>
      <c r="BH42" s="16">
        <f t="shared" si="14"/>
        <v>0</v>
      </c>
      <c r="BI42" s="16">
        <f t="shared" si="14"/>
        <v>0</v>
      </c>
    </row>
    <row r="43" spans="2:61" s="1" customFormat="1" ht="15.75" x14ac:dyDescent="0.25">
      <c r="B43" s="47">
        <v>602</v>
      </c>
      <c r="C43" s="47" t="s">
        <v>799</v>
      </c>
      <c r="D43" s="47">
        <v>6</v>
      </c>
      <c r="E43" s="47">
        <v>1978</v>
      </c>
      <c r="F43" s="71"/>
      <c r="G43" s="2">
        <v>50</v>
      </c>
      <c r="H43" s="2">
        <v>10</v>
      </c>
      <c r="I43" s="47">
        <v>2014</v>
      </c>
      <c r="J43" s="81">
        <v>1.15E-2</v>
      </c>
      <c r="K43" s="82">
        <v>9985</v>
      </c>
      <c r="L43" s="82">
        <f t="shared" si="1"/>
        <v>998.5</v>
      </c>
      <c r="M43" s="82">
        <f t="shared" si="2"/>
        <v>1497.75</v>
      </c>
      <c r="N43" s="16">
        <f t="shared" si="3"/>
        <v>12481.25</v>
      </c>
      <c r="O43" s="16">
        <f t="shared" si="4"/>
        <v>143.53437500000001</v>
      </c>
      <c r="P43" s="16">
        <f t="shared" si="12"/>
        <v>0</v>
      </c>
      <c r="Q43" s="16">
        <f t="shared" si="12"/>
        <v>0</v>
      </c>
      <c r="R43" s="16">
        <f t="shared" si="12"/>
        <v>143.53437500000001</v>
      </c>
      <c r="S43" s="16">
        <f t="shared" si="12"/>
        <v>0</v>
      </c>
      <c r="T43" s="16">
        <f t="shared" si="12"/>
        <v>0</v>
      </c>
      <c r="U43" s="16">
        <f t="shared" si="12"/>
        <v>0</v>
      </c>
      <c r="V43" s="16">
        <f t="shared" si="12"/>
        <v>15353.089831406251</v>
      </c>
      <c r="W43" s="16">
        <f t="shared" si="12"/>
        <v>0</v>
      </c>
      <c r="X43" s="16">
        <f t="shared" si="12"/>
        <v>0</v>
      </c>
      <c r="Y43" s="16">
        <f t="shared" si="12"/>
        <v>0</v>
      </c>
      <c r="Z43" s="16">
        <f t="shared" si="11"/>
        <v>0</v>
      </c>
      <c r="AA43" s="16">
        <f t="shared" si="11"/>
        <v>0</v>
      </c>
      <c r="AB43" s="16">
        <f t="shared" si="11"/>
        <v>233.80237219535834</v>
      </c>
      <c r="AC43" s="16">
        <f t="shared" si="11"/>
        <v>0</v>
      </c>
      <c r="AD43" s="16">
        <f t="shared" si="11"/>
        <v>0</v>
      </c>
      <c r="AE43" s="16">
        <f t="shared" si="11"/>
        <v>0</v>
      </c>
      <c r="AF43" s="16">
        <f t="shared" si="11"/>
        <v>0</v>
      </c>
      <c r="AG43" s="16">
        <f t="shared" si="11"/>
        <v>0</v>
      </c>
      <c r="AH43" s="16">
        <f t="shared" si="11"/>
        <v>0</v>
      </c>
      <c r="AI43" s="16">
        <f t="shared" si="11"/>
        <v>0</v>
      </c>
      <c r="AJ43" s="16">
        <f t="shared" si="11"/>
        <v>0</v>
      </c>
      <c r="AK43" s="16">
        <f t="shared" si="11"/>
        <v>0</v>
      </c>
      <c r="AL43" s="16">
        <f t="shared" si="11"/>
        <v>380.83942779683878</v>
      </c>
      <c r="AM43" s="16">
        <f t="shared" si="11"/>
        <v>0</v>
      </c>
      <c r="AN43" s="16">
        <f t="shared" si="11"/>
        <v>0</v>
      </c>
      <c r="AO43" s="16">
        <f t="shared" si="11"/>
        <v>0</v>
      </c>
      <c r="AP43" s="16">
        <f t="shared" si="13"/>
        <v>0</v>
      </c>
      <c r="AQ43" s="16">
        <f t="shared" si="13"/>
        <v>0</v>
      </c>
      <c r="AR43" s="16">
        <f t="shared" si="13"/>
        <v>0</v>
      </c>
      <c r="AS43" s="16">
        <f t="shared" si="13"/>
        <v>0</v>
      </c>
      <c r="AT43" s="16">
        <f t="shared" si="13"/>
        <v>0</v>
      </c>
      <c r="AU43" s="16">
        <f t="shared" si="13"/>
        <v>0</v>
      </c>
      <c r="AV43" s="16">
        <f t="shared" si="13"/>
        <v>620.34729760326593</v>
      </c>
      <c r="AW43" s="16">
        <f t="shared" si="13"/>
        <v>0</v>
      </c>
      <c r="AX43" s="16">
        <f t="shared" si="13"/>
        <v>0</v>
      </c>
      <c r="AY43" s="16">
        <f t="shared" si="13"/>
        <v>0</v>
      </c>
      <c r="AZ43" s="16">
        <f t="shared" si="13"/>
        <v>0</v>
      </c>
      <c r="BA43" s="16">
        <f t="shared" si="13"/>
        <v>0</v>
      </c>
      <c r="BB43" s="16">
        <f t="shared" si="13"/>
        <v>0</v>
      </c>
      <c r="BC43" s="16">
        <f t="shared" si="13"/>
        <v>0</v>
      </c>
      <c r="BD43" s="16">
        <f t="shared" si="14"/>
        <v>0</v>
      </c>
      <c r="BE43" s="16">
        <f t="shared" si="14"/>
        <v>0</v>
      </c>
      <c r="BF43" s="16">
        <f t="shared" si="14"/>
        <v>1010.4803798018665</v>
      </c>
      <c r="BG43" s="16">
        <f t="shared" si="14"/>
        <v>0</v>
      </c>
      <c r="BH43" s="16">
        <f t="shared" si="14"/>
        <v>0</v>
      </c>
      <c r="BI43" s="16">
        <f t="shared" si="14"/>
        <v>0</v>
      </c>
    </row>
    <row r="44" spans="2:61" s="1" customFormat="1" ht="15.75" x14ac:dyDescent="0.25">
      <c r="B44" s="47">
        <v>669</v>
      </c>
      <c r="C44" s="47" t="s">
        <v>430</v>
      </c>
      <c r="D44" s="47">
        <v>6</v>
      </c>
      <c r="E44" s="47">
        <v>1979</v>
      </c>
      <c r="F44" s="71"/>
      <c r="G44" s="2">
        <v>50</v>
      </c>
      <c r="H44" s="2">
        <v>10</v>
      </c>
      <c r="I44" s="47">
        <v>2014</v>
      </c>
      <c r="J44" s="81">
        <v>1.15E-2</v>
      </c>
      <c r="K44" s="82">
        <v>9985</v>
      </c>
      <c r="L44" s="82">
        <f t="shared" si="1"/>
        <v>998.5</v>
      </c>
      <c r="M44" s="82">
        <f t="shared" si="2"/>
        <v>1497.75</v>
      </c>
      <c r="N44" s="16">
        <f t="shared" si="3"/>
        <v>12481.25</v>
      </c>
      <c r="O44" s="16">
        <f t="shared" si="4"/>
        <v>143.53437500000001</v>
      </c>
      <c r="P44" s="16">
        <f t="shared" si="12"/>
        <v>0</v>
      </c>
      <c r="Q44" s="16">
        <f t="shared" si="12"/>
        <v>0</v>
      </c>
      <c r="R44" s="16">
        <f t="shared" si="12"/>
        <v>143.53437500000001</v>
      </c>
      <c r="S44" s="16">
        <f t="shared" si="12"/>
        <v>0</v>
      </c>
      <c r="T44" s="16">
        <f t="shared" si="12"/>
        <v>0</v>
      </c>
      <c r="U44" s="16">
        <f t="shared" si="12"/>
        <v>0</v>
      </c>
      <c r="V44" s="16">
        <f t="shared" si="12"/>
        <v>0</v>
      </c>
      <c r="W44" s="16">
        <f t="shared" si="12"/>
        <v>16120.744322976563</v>
      </c>
      <c r="X44" s="16">
        <f t="shared" si="12"/>
        <v>0</v>
      </c>
      <c r="Y44" s="16">
        <f t="shared" si="12"/>
        <v>0</v>
      </c>
      <c r="Z44" s="16">
        <f t="shared" si="11"/>
        <v>0</v>
      </c>
      <c r="AA44" s="16">
        <f t="shared" si="11"/>
        <v>0</v>
      </c>
      <c r="AB44" s="16">
        <f t="shared" si="11"/>
        <v>233.80237219535834</v>
      </c>
      <c r="AC44" s="16">
        <f t="shared" si="11"/>
        <v>0</v>
      </c>
      <c r="AD44" s="16">
        <f t="shared" si="11"/>
        <v>0</v>
      </c>
      <c r="AE44" s="16">
        <f t="shared" si="11"/>
        <v>0</v>
      </c>
      <c r="AF44" s="16">
        <f t="shared" si="11"/>
        <v>0</v>
      </c>
      <c r="AG44" s="16">
        <f t="shared" si="11"/>
        <v>0</v>
      </c>
      <c r="AH44" s="16">
        <f t="shared" si="11"/>
        <v>0</v>
      </c>
      <c r="AI44" s="16">
        <f t="shared" si="11"/>
        <v>0</v>
      </c>
      <c r="AJ44" s="16">
        <f t="shared" si="11"/>
        <v>0</v>
      </c>
      <c r="AK44" s="16">
        <f t="shared" si="11"/>
        <v>0</v>
      </c>
      <c r="AL44" s="16">
        <f t="shared" si="11"/>
        <v>380.83942779683878</v>
      </c>
      <c r="AM44" s="16">
        <f t="shared" si="11"/>
        <v>0</v>
      </c>
      <c r="AN44" s="16">
        <f t="shared" si="11"/>
        <v>0</v>
      </c>
      <c r="AO44" s="16">
        <f t="shared" si="11"/>
        <v>0</v>
      </c>
      <c r="AP44" s="16">
        <f t="shared" si="13"/>
        <v>0</v>
      </c>
      <c r="AQ44" s="16">
        <f t="shared" si="13"/>
        <v>0</v>
      </c>
      <c r="AR44" s="16">
        <f t="shared" si="13"/>
        <v>0</v>
      </c>
      <c r="AS44" s="16">
        <f t="shared" si="13"/>
        <v>0</v>
      </c>
      <c r="AT44" s="16">
        <f t="shared" si="13"/>
        <v>0</v>
      </c>
      <c r="AU44" s="16">
        <f t="shared" si="13"/>
        <v>0</v>
      </c>
      <c r="AV44" s="16">
        <f t="shared" si="13"/>
        <v>620.34729760326593</v>
      </c>
      <c r="AW44" s="16">
        <f t="shared" si="13"/>
        <v>0</v>
      </c>
      <c r="AX44" s="16">
        <f t="shared" si="13"/>
        <v>0</v>
      </c>
      <c r="AY44" s="16">
        <f t="shared" si="13"/>
        <v>0</v>
      </c>
      <c r="AZ44" s="16">
        <f t="shared" si="13"/>
        <v>0</v>
      </c>
      <c r="BA44" s="16">
        <f t="shared" si="13"/>
        <v>0</v>
      </c>
      <c r="BB44" s="16">
        <f t="shared" si="13"/>
        <v>0</v>
      </c>
      <c r="BC44" s="16">
        <f t="shared" si="13"/>
        <v>0</v>
      </c>
      <c r="BD44" s="16">
        <f t="shared" si="14"/>
        <v>0</v>
      </c>
      <c r="BE44" s="16">
        <f t="shared" si="14"/>
        <v>0</v>
      </c>
      <c r="BF44" s="16">
        <f t="shared" si="14"/>
        <v>1010.4803798018665</v>
      </c>
      <c r="BG44" s="16">
        <f t="shared" si="14"/>
        <v>0</v>
      </c>
      <c r="BH44" s="16">
        <f t="shared" si="14"/>
        <v>0</v>
      </c>
      <c r="BI44" s="16">
        <f t="shared" si="14"/>
        <v>0</v>
      </c>
    </row>
    <row r="45" spans="2:61" s="1" customFormat="1" ht="15.75" x14ac:dyDescent="0.25">
      <c r="B45" s="47">
        <v>419</v>
      </c>
      <c r="C45" s="47" t="s">
        <v>430</v>
      </c>
      <c r="D45" s="47">
        <v>6</v>
      </c>
      <c r="E45" s="47">
        <v>1979</v>
      </c>
      <c r="F45" s="71"/>
      <c r="G45" s="2">
        <v>50</v>
      </c>
      <c r="H45" s="2">
        <v>10</v>
      </c>
      <c r="I45" s="47">
        <v>2014</v>
      </c>
      <c r="J45" s="81">
        <v>1.15E-2</v>
      </c>
      <c r="K45" s="82">
        <v>9985</v>
      </c>
      <c r="L45" s="82">
        <f t="shared" si="1"/>
        <v>998.5</v>
      </c>
      <c r="M45" s="82">
        <f t="shared" si="2"/>
        <v>1497.75</v>
      </c>
      <c r="N45" s="16">
        <f t="shared" si="3"/>
        <v>12481.25</v>
      </c>
      <c r="O45" s="16">
        <f t="shared" si="4"/>
        <v>143.53437500000001</v>
      </c>
      <c r="P45" s="16">
        <f t="shared" si="12"/>
        <v>0</v>
      </c>
      <c r="Q45" s="16">
        <f t="shared" si="12"/>
        <v>0</v>
      </c>
      <c r="R45" s="16">
        <f t="shared" si="12"/>
        <v>143.53437500000001</v>
      </c>
      <c r="S45" s="16">
        <f t="shared" si="12"/>
        <v>0</v>
      </c>
      <c r="T45" s="16">
        <f t="shared" si="12"/>
        <v>0</v>
      </c>
      <c r="U45" s="16">
        <f t="shared" si="12"/>
        <v>0</v>
      </c>
      <c r="V45" s="16">
        <f t="shared" si="12"/>
        <v>0</v>
      </c>
      <c r="W45" s="16">
        <f t="shared" si="12"/>
        <v>16120.744322976563</v>
      </c>
      <c r="X45" s="16">
        <f t="shared" si="12"/>
        <v>0</v>
      </c>
      <c r="Y45" s="16">
        <f t="shared" si="12"/>
        <v>0</v>
      </c>
      <c r="Z45" s="16">
        <f t="shared" si="11"/>
        <v>0</v>
      </c>
      <c r="AA45" s="16">
        <f t="shared" si="11"/>
        <v>0</v>
      </c>
      <c r="AB45" s="16">
        <f t="shared" si="11"/>
        <v>233.80237219535834</v>
      </c>
      <c r="AC45" s="16">
        <f t="shared" si="11"/>
        <v>0</v>
      </c>
      <c r="AD45" s="16">
        <f t="shared" si="11"/>
        <v>0</v>
      </c>
      <c r="AE45" s="16">
        <f t="shared" si="11"/>
        <v>0</v>
      </c>
      <c r="AF45" s="16">
        <f t="shared" si="11"/>
        <v>0</v>
      </c>
      <c r="AG45" s="16">
        <f t="shared" si="11"/>
        <v>0</v>
      </c>
      <c r="AH45" s="16">
        <f t="shared" si="11"/>
        <v>0</v>
      </c>
      <c r="AI45" s="16">
        <f t="shared" si="11"/>
        <v>0</v>
      </c>
      <c r="AJ45" s="16">
        <f t="shared" si="11"/>
        <v>0</v>
      </c>
      <c r="AK45" s="16">
        <f t="shared" si="11"/>
        <v>0</v>
      </c>
      <c r="AL45" s="16">
        <f t="shared" si="11"/>
        <v>380.83942779683878</v>
      </c>
      <c r="AM45" s="16">
        <f t="shared" si="11"/>
        <v>0</v>
      </c>
      <c r="AN45" s="16">
        <f t="shared" si="11"/>
        <v>0</v>
      </c>
      <c r="AO45" s="16">
        <f t="shared" si="11"/>
        <v>0</v>
      </c>
      <c r="AP45" s="16">
        <f t="shared" si="13"/>
        <v>0</v>
      </c>
      <c r="AQ45" s="16">
        <f t="shared" si="13"/>
        <v>0</v>
      </c>
      <c r="AR45" s="16">
        <f t="shared" si="13"/>
        <v>0</v>
      </c>
      <c r="AS45" s="16">
        <f t="shared" si="13"/>
        <v>0</v>
      </c>
      <c r="AT45" s="16">
        <f t="shared" si="13"/>
        <v>0</v>
      </c>
      <c r="AU45" s="16">
        <f t="shared" si="13"/>
        <v>0</v>
      </c>
      <c r="AV45" s="16">
        <f t="shared" si="13"/>
        <v>620.34729760326593</v>
      </c>
      <c r="AW45" s="16">
        <f t="shared" si="13"/>
        <v>0</v>
      </c>
      <c r="AX45" s="16">
        <f t="shared" si="13"/>
        <v>0</v>
      </c>
      <c r="AY45" s="16">
        <f t="shared" si="13"/>
        <v>0</v>
      </c>
      <c r="AZ45" s="16">
        <f t="shared" si="13"/>
        <v>0</v>
      </c>
      <c r="BA45" s="16">
        <f t="shared" si="13"/>
        <v>0</v>
      </c>
      <c r="BB45" s="16">
        <f t="shared" si="13"/>
        <v>0</v>
      </c>
      <c r="BC45" s="16">
        <f t="shared" si="13"/>
        <v>0</v>
      </c>
      <c r="BD45" s="16">
        <f t="shared" si="14"/>
        <v>0</v>
      </c>
      <c r="BE45" s="16">
        <f t="shared" si="14"/>
        <v>0</v>
      </c>
      <c r="BF45" s="16">
        <f t="shared" si="14"/>
        <v>1010.4803798018665</v>
      </c>
      <c r="BG45" s="16">
        <f t="shared" si="14"/>
        <v>0</v>
      </c>
      <c r="BH45" s="16">
        <f t="shared" si="14"/>
        <v>0</v>
      </c>
      <c r="BI45" s="16">
        <f t="shared" si="14"/>
        <v>0</v>
      </c>
    </row>
    <row r="46" spans="2:61" s="1" customFormat="1" ht="15.75" x14ac:dyDescent="0.25">
      <c r="B46" s="47">
        <v>411</v>
      </c>
      <c r="C46" s="47" t="s">
        <v>430</v>
      </c>
      <c r="D46" s="47">
        <v>6</v>
      </c>
      <c r="E46" s="47">
        <v>1979</v>
      </c>
      <c r="F46" s="71"/>
      <c r="G46" s="2">
        <v>50</v>
      </c>
      <c r="H46" s="2">
        <v>10</v>
      </c>
      <c r="I46" s="47">
        <v>2014</v>
      </c>
      <c r="J46" s="81">
        <v>1.15E-2</v>
      </c>
      <c r="K46" s="82">
        <v>9985</v>
      </c>
      <c r="L46" s="82">
        <f t="shared" si="1"/>
        <v>998.5</v>
      </c>
      <c r="M46" s="82">
        <f t="shared" si="2"/>
        <v>1497.75</v>
      </c>
      <c r="N46" s="16">
        <f t="shared" si="3"/>
        <v>12481.25</v>
      </c>
      <c r="O46" s="16">
        <f t="shared" si="4"/>
        <v>143.53437500000001</v>
      </c>
      <c r="P46" s="16">
        <f t="shared" si="12"/>
        <v>0</v>
      </c>
      <c r="Q46" s="16">
        <f t="shared" si="12"/>
        <v>0</v>
      </c>
      <c r="R46" s="16">
        <f t="shared" si="12"/>
        <v>143.53437500000001</v>
      </c>
      <c r="S46" s="16">
        <f t="shared" si="12"/>
        <v>0</v>
      </c>
      <c r="T46" s="16">
        <f t="shared" si="12"/>
        <v>0</v>
      </c>
      <c r="U46" s="16">
        <f t="shared" si="12"/>
        <v>0</v>
      </c>
      <c r="V46" s="16">
        <f t="shared" si="12"/>
        <v>0</v>
      </c>
      <c r="W46" s="16">
        <f t="shared" si="12"/>
        <v>16120.744322976563</v>
      </c>
      <c r="X46" s="16">
        <f t="shared" si="12"/>
        <v>0</v>
      </c>
      <c r="Y46" s="16">
        <f t="shared" si="12"/>
        <v>0</v>
      </c>
      <c r="Z46" s="16">
        <f t="shared" si="11"/>
        <v>0</v>
      </c>
      <c r="AA46" s="16">
        <f t="shared" si="11"/>
        <v>0</v>
      </c>
      <c r="AB46" s="16">
        <f t="shared" si="11"/>
        <v>233.80237219535834</v>
      </c>
      <c r="AC46" s="16">
        <f t="shared" si="11"/>
        <v>0</v>
      </c>
      <c r="AD46" s="16">
        <f t="shared" si="11"/>
        <v>0</v>
      </c>
      <c r="AE46" s="16">
        <f t="shared" si="11"/>
        <v>0</v>
      </c>
      <c r="AF46" s="16">
        <f t="shared" si="11"/>
        <v>0</v>
      </c>
      <c r="AG46" s="16">
        <f t="shared" si="11"/>
        <v>0</v>
      </c>
      <c r="AH46" s="16">
        <f t="shared" si="11"/>
        <v>0</v>
      </c>
      <c r="AI46" s="16">
        <f t="shared" si="11"/>
        <v>0</v>
      </c>
      <c r="AJ46" s="16">
        <f t="shared" si="11"/>
        <v>0</v>
      </c>
      <c r="AK46" s="16">
        <f t="shared" si="11"/>
        <v>0</v>
      </c>
      <c r="AL46" s="16">
        <f t="shared" si="11"/>
        <v>380.83942779683878</v>
      </c>
      <c r="AM46" s="16">
        <f t="shared" si="11"/>
        <v>0</v>
      </c>
      <c r="AN46" s="16">
        <f t="shared" si="11"/>
        <v>0</v>
      </c>
      <c r="AO46" s="16">
        <f t="shared" si="11"/>
        <v>0</v>
      </c>
      <c r="AP46" s="16">
        <f t="shared" si="13"/>
        <v>0</v>
      </c>
      <c r="AQ46" s="16">
        <f t="shared" si="13"/>
        <v>0</v>
      </c>
      <c r="AR46" s="16">
        <f t="shared" si="13"/>
        <v>0</v>
      </c>
      <c r="AS46" s="16">
        <f t="shared" si="13"/>
        <v>0</v>
      </c>
      <c r="AT46" s="16">
        <f t="shared" si="13"/>
        <v>0</v>
      </c>
      <c r="AU46" s="16">
        <f t="shared" si="13"/>
        <v>0</v>
      </c>
      <c r="AV46" s="16">
        <f t="shared" si="13"/>
        <v>620.34729760326593</v>
      </c>
      <c r="AW46" s="16">
        <f t="shared" si="13"/>
        <v>0</v>
      </c>
      <c r="AX46" s="16">
        <f t="shared" si="13"/>
        <v>0</v>
      </c>
      <c r="AY46" s="16">
        <f t="shared" si="13"/>
        <v>0</v>
      </c>
      <c r="AZ46" s="16">
        <f t="shared" si="13"/>
        <v>0</v>
      </c>
      <c r="BA46" s="16">
        <f t="shared" si="13"/>
        <v>0</v>
      </c>
      <c r="BB46" s="16">
        <f t="shared" si="13"/>
        <v>0</v>
      </c>
      <c r="BC46" s="16">
        <f t="shared" si="13"/>
        <v>0</v>
      </c>
      <c r="BD46" s="16">
        <f t="shared" si="14"/>
        <v>0</v>
      </c>
      <c r="BE46" s="16">
        <f t="shared" si="14"/>
        <v>0</v>
      </c>
      <c r="BF46" s="16">
        <f t="shared" si="14"/>
        <v>1010.4803798018665</v>
      </c>
      <c r="BG46" s="16">
        <f t="shared" si="14"/>
        <v>0</v>
      </c>
      <c r="BH46" s="16">
        <f t="shared" si="14"/>
        <v>0</v>
      </c>
      <c r="BI46" s="16">
        <f t="shared" si="14"/>
        <v>0</v>
      </c>
    </row>
    <row r="47" spans="2:61" s="1" customFormat="1" ht="15.75" x14ac:dyDescent="0.25">
      <c r="B47" s="47">
        <v>408</v>
      </c>
      <c r="C47" s="47" t="s">
        <v>430</v>
      </c>
      <c r="D47" s="47">
        <v>6</v>
      </c>
      <c r="E47" s="47">
        <v>1979</v>
      </c>
      <c r="F47" s="71"/>
      <c r="G47" s="2">
        <v>50</v>
      </c>
      <c r="H47" s="2">
        <v>10</v>
      </c>
      <c r="I47" s="47">
        <v>2014</v>
      </c>
      <c r="J47" s="81">
        <v>1.15E-2</v>
      </c>
      <c r="K47" s="82">
        <v>9985</v>
      </c>
      <c r="L47" s="82">
        <f t="shared" si="1"/>
        <v>998.5</v>
      </c>
      <c r="M47" s="82">
        <f t="shared" si="2"/>
        <v>1497.75</v>
      </c>
      <c r="N47" s="16">
        <f t="shared" si="3"/>
        <v>12481.25</v>
      </c>
      <c r="O47" s="16">
        <f t="shared" si="4"/>
        <v>143.53437500000001</v>
      </c>
      <c r="P47" s="16">
        <f t="shared" si="12"/>
        <v>0</v>
      </c>
      <c r="Q47" s="16">
        <f t="shared" si="12"/>
        <v>0</v>
      </c>
      <c r="R47" s="16">
        <f t="shared" si="12"/>
        <v>143.53437500000001</v>
      </c>
      <c r="S47" s="16">
        <f t="shared" si="12"/>
        <v>0</v>
      </c>
      <c r="T47" s="16">
        <f t="shared" si="12"/>
        <v>0</v>
      </c>
      <c r="U47" s="16">
        <f t="shared" si="12"/>
        <v>0</v>
      </c>
      <c r="V47" s="16">
        <f t="shared" si="12"/>
        <v>0</v>
      </c>
      <c r="W47" s="16">
        <f t="shared" si="12"/>
        <v>16120.744322976563</v>
      </c>
      <c r="X47" s="16">
        <f t="shared" si="12"/>
        <v>0</v>
      </c>
      <c r="Y47" s="16">
        <f t="shared" si="12"/>
        <v>0</v>
      </c>
      <c r="Z47" s="16">
        <f t="shared" si="11"/>
        <v>0</v>
      </c>
      <c r="AA47" s="16">
        <f t="shared" si="11"/>
        <v>0</v>
      </c>
      <c r="AB47" s="16">
        <f t="shared" si="11"/>
        <v>233.80237219535834</v>
      </c>
      <c r="AC47" s="16">
        <f t="shared" si="11"/>
        <v>0</v>
      </c>
      <c r="AD47" s="16">
        <f t="shared" si="11"/>
        <v>0</v>
      </c>
      <c r="AE47" s="16">
        <f t="shared" si="11"/>
        <v>0</v>
      </c>
      <c r="AF47" s="16">
        <f t="shared" si="11"/>
        <v>0</v>
      </c>
      <c r="AG47" s="16">
        <f t="shared" si="11"/>
        <v>0</v>
      </c>
      <c r="AH47" s="16">
        <f t="shared" si="11"/>
        <v>0</v>
      </c>
      <c r="AI47" s="16">
        <f t="shared" si="11"/>
        <v>0</v>
      </c>
      <c r="AJ47" s="16">
        <f t="shared" si="11"/>
        <v>0</v>
      </c>
      <c r="AK47" s="16">
        <f t="shared" si="11"/>
        <v>0</v>
      </c>
      <c r="AL47" s="16">
        <f t="shared" si="11"/>
        <v>380.83942779683878</v>
      </c>
      <c r="AM47" s="16">
        <f t="shared" si="11"/>
        <v>0</v>
      </c>
      <c r="AN47" s="16">
        <f t="shared" si="11"/>
        <v>0</v>
      </c>
      <c r="AO47" s="16">
        <f t="shared" si="11"/>
        <v>0</v>
      </c>
      <c r="AP47" s="16">
        <f t="shared" si="13"/>
        <v>0</v>
      </c>
      <c r="AQ47" s="16">
        <f t="shared" si="13"/>
        <v>0</v>
      </c>
      <c r="AR47" s="16">
        <f t="shared" si="13"/>
        <v>0</v>
      </c>
      <c r="AS47" s="16">
        <f t="shared" si="13"/>
        <v>0</v>
      </c>
      <c r="AT47" s="16">
        <f t="shared" si="13"/>
        <v>0</v>
      </c>
      <c r="AU47" s="16">
        <f t="shared" si="13"/>
        <v>0</v>
      </c>
      <c r="AV47" s="16">
        <f t="shared" si="13"/>
        <v>620.34729760326593</v>
      </c>
      <c r="AW47" s="16">
        <f t="shared" si="13"/>
        <v>0</v>
      </c>
      <c r="AX47" s="16">
        <f t="shared" si="13"/>
        <v>0</v>
      </c>
      <c r="AY47" s="16">
        <f t="shared" si="13"/>
        <v>0</v>
      </c>
      <c r="AZ47" s="16">
        <f t="shared" si="13"/>
        <v>0</v>
      </c>
      <c r="BA47" s="16">
        <f t="shared" si="13"/>
        <v>0</v>
      </c>
      <c r="BB47" s="16">
        <f t="shared" si="13"/>
        <v>0</v>
      </c>
      <c r="BC47" s="16">
        <f t="shared" si="13"/>
        <v>0</v>
      </c>
      <c r="BD47" s="16">
        <f t="shared" si="14"/>
        <v>0</v>
      </c>
      <c r="BE47" s="16">
        <f t="shared" si="14"/>
        <v>0</v>
      </c>
      <c r="BF47" s="16">
        <f t="shared" si="14"/>
        <v>1010.4803798018665</v>
      </c>
      <c r="BG47" s="16">
        <f t="shared" si="14"/>
        <v>0</v>
      </c>
      <c r="BH47" s="16">
        <f t="shared" si="14"/>
        <v>0</v>
      </c>
      <c r="BI47" s="16">
        <f t="shared" si="14"/>
        <v>0</v>
      </c>
    </row>
    <row r="48" spans="2:61" s="1" customFormat="1" ht="15.75" x14ac:dyDescent="0.25">
      <c r="B48" s="47">
        <v>407</v>
      </c>
      <c r="C48" s="47" t="s">
        <v>430</v>
      </c>
      <c r="D48" s="47">
        <v>6</v>
      </c>
      <c r="E48" s="47">
        <v>1979</v>
      </c>
      <c r="F48" s="71"/>
      <c r="G48" s="2">
        <v>50</v>
      </c>
      <c r="H48" s="2">
        <v>10</v>
      </c>
      <c r="I48" s="47">
        <v>2014</v>
      </c>
      <c r="J48" s="81">
        <v>1.15E-2</v>
      </c>
      <c r="K48" s="82">
        <v>9985</v>
      </c>
      <c r="L48" s="82">
        <f t="shared" si="1"/>
        <v>998.5</v>
      </c>
      <c r="M48" s="82">
        <f t="shared" si="2"/>
        <v>1497.75</v>
      </c>
      <c r="N48" s="16">
        <f t="shared" si="3"/>
        <v>12481.25</v>
      </c>
      <c r="O48" s="16">
        <f t="shared" si="4"/>
        <v>143.53437500000001</v>
      </c>
      <c r="P48" s="16">
        <f t="shared" si="12"/>
        <v>0</v>
      </c>
      <c r="Q48" s="16">
        <f t="shared" si="12"/>
        <v>0</v>
      </c>
      <c r="R48" s="16">
        <f t="shared" si="12"/>
        <v>143.53437500000001</v>
      </c>
      <c r="S48" s="16">
        <f t="shared" si="12"/>
        <v>0</v>
      </c>
      <c r="T48" s="16">
        <f t="shared" si="12"/>
        <v>0</v>
      </c>
      <c r="U48" s="16">
        <f t="shared" si="12"/>
        <v>0</v>
      </c>
      <c r="V48" s="16">
        <f t="shared" si="12"/>
        <v>0</v>
      </c>
      <c r="W48" s="16">
        <f t="shared" si="12"/>
        <v>16120.744322976563</v>
      </c>
      <c r="X48" s="16">
        <f t="shared" si="12"/>
        <v>0</v>
      </c>
      <c r="Y48" s="16">
        <f t="shared" si="12"/>
        <v>0</v>
      </c>
      <c r="Z48" s="16">
        <f t="shared" si="11"/>
        <v>0</v>
      </c>
      <c r="AA48" s="16">
        <f t="shared" si="11"/>
        <v>0</v>
      </c>
      <c r="AB48" s="16">
        <f t="shared" si="11"/>
        <v>233.80237219535834</v>
      </c>
      <c r="AC48" s="16">
        <f t="shared" si="11"/>
        <v>0</v>
      </c>
      <c r="AD48" s="16">
        <f t="shared" si="11"/>
        <v>0</v>
      </c>
      <c r="AE48" s="16">
        <f t="shared" si="11"/>
        <v>0</v>
      </c>
      <c r="AF48" s="16">
        <f t="shared" si="11"/>
        <v>0</v>
      </c>
      <c r="AG48" s="16">
        <f t="shared" si="11"/>
        <v>0</v>
      </c>
      <c r="AH48" s="16">
        <f t="shared" si="11"/>
        <v>0</v>
      </c>
      <c r="AI48" s="16">
        <f t="shared" si="11"/>
        <v>0</v>
      </c>
      <c r="AJ48" s="16">
        <f t="shared" si="11"/>
        <v>0</v>
      </c>
      <c r="AK48" s="16">
        <f t="shared" si="11"/>
        <v>0</v>
      </c>
      <c r="AL48" s="16">
        <f t="shared" si="11"/>
        <v>380.83942779683878</v>
      </c>
      <c r="AM48" s="16">
        <f t="shared" si="11"/>
        <v>0</v>
      </c>
      <c r="AN48" s="16">
        <f t="shared" si="11"/>
        <v>0</v>
      </c>
      <c r="AO48" s="16">
        <f t="shared" si="11"/>
        <v>0</v>
      </c>
      <c r="AP48" s="16">
        <f t="shared" si="13"/>
        <v>0</v>
      </c>
      <c r="AQ48" s="16">
        <f t="shared" si="13"/>
        <v>0</v>
      </c>
      <c r="AR48" s="16">
        <f t="shared" si="13"/>
        <v>0</v>
      </c>
      <c r="AS48" s="16">
        <f t="shared" si="13"/>
        <v>0</v>
      </c>
      <c r="AT48" s="16">
        <f t="shared" si="13"/>
        <v>0</v>
      </c>
      <c r="AU48" s="16">
        <f t="shared" si="13"/>
        <v>0</v>
      </c>
      <c r="AV48" s="16">
        <f t="shared" si="13"/>
        <v>620.34729760326593</v>
      </c>
      <c r="AW48" s="16">
        <f t="shared" si="13"/>
        <v>0</v>
      </c>
      <c r="AX48" s="16">
        <f t="shared" si="13"/>
        <v>0</v>
      </c>
      <c r="AY48" s="16">
        <f t="shared" si="13"/>
        <v>0</v>
      </c>
      <c r="AZ48" s="16">
        <f t="shared" si="13"/>
        <v>0</v>
      </c>
      <c r="BA48" s="16">
        <f t="shared" si="13"/>
        <v>0</v>
      </c>
      <c r="BB48" s="16">
        <f t="shared" si="13"/>
        <v>0</v>
      </c>
      <c r="BC48" s="16">
        <f t="shared" si="13"/>
        <v>0</v>
      </c>
      <c r="BD48" s="16">
        <f t="shared" si="14"/>
        <v>0</v>
      </c>
      <c r="BE48" s="16">
        <f t="shared" si="14"/>
        <v>0</v>
      </c>
      <c r="BF48" s="16">
        <f t="shared" si="14"/>
        <v>1010.4803798018665</v>
      </c>
      <c r="BG48" s="16">
        <f t="shared" si="14"/>
        <v>0</v>
      </c>
      <c r="BH48" s="16">
        <f t="shared" si="14"/>
        <v>0</v>
      </c>
      <c r="BI48" s="16">
        <f t="shared" si="14"/>
        <v>0</v>
      </c>
    </row>
    <row r="49" spans="2:61" s="1" customFormat="1" ht="15.75" x14ac:dyDescent="0.25">
      <c r="B49" s="47">
        <v>401</v>
      </c>
      <c r="C49" s="47" t="s">
        <v>430</v>
      </c>
      <c r="D49" s="47">
        <v>6</v>
      </c>
      <c r="E49" s="47">
        <v>1979</v>
      </c>
      <c r="F49" s="71"/>
      <c r="G49" s="2">
        <v>50</v>
      </c>
      <c r="H49" s="2">
        <v>10</v>
      </c>
      <c r="I49" s="47">
        <v>2014</v>
      </c>
      <c r="J49" s="81">
        <v>1.15E-2</v>
      </c>
      <c r="K49" s="82">
        <v>9985</v>
      </c>
      <c r="L49" s="82">
        <f t="shared" si="1"/>
        <v>998.5</v>
      </c>
      <c r="M49" s="82">
        <f t="shared" si="2"/>
        <v>1497.75</v>
      </c>
      <c r="N49" s="16">
        <f t="shared" si="3"/>
        <v>12481.25</v>
      </c>
      <c r="O49" s="16">
        <f t="shared" si="4"/>
        <v>143.53437500000001</v>
      </c>
      <c r="P49" s="16">
        <f t="shared" si="12"/>
        <v>0</v>
      </c>
      <c r="Q49" s="16">
        <f t="shared" si="12"/>
        <v>0</v>
      </c>
      <c r="R49" s="16">
        <f t="shared" si="12"/>
        <v>143.53437500000001</v>
      </c>
      <c r="S49" s="16">
        <f t="shared" si="12"/>
        <v>0</v>
      </c>
      <c r="T49" s="16">
        <f t="shared" si="12"/>
        <v>0</v>
      </c>
      <c r="U49" s="16">
        <f t="shared" si="12"/>
        <v>0</v>
      </c>
      <c r="V49" s="16">
        <f t="shared" si="12"/>
        <v>0</v>
      </c>
      <c r="W49" s="16">
        <f t="shared" si="12"/>
        <v>16120.744322976563</v>
      </c>
      <c r="X49" s="16">
        <f t="shared" si="12"/>
        <v>0</v>
      </c>
      <c r="Y49" s="16">
        <f t="shared" si="12"/>
        <v>0</v>
      </c>
      <c r="Z49" s="16">
        <f t="shared" si="11"/>
        <v>0</v>
      </c>
      <c r="AA49" s="16">
        <f t="shared" si="11"/>
        <v>0</v>
      </c>
      <c r="AB49" s="16">
        <f t="shared" si="11"/>
        <v>233.80237219535834</v>
      </c>
      <c r="AC49" s="16">
        <f t="shared" si="11"/>
        <v>0</v>
      </c>
      <c r="AD49" s="16">
        <f t="shared" si="11"/>
        <v>0</v>
      </c>
      <c r="AE49" s="16">
        <f t="shared" si="11"/>
        <v>0</v>
      </c>
      <c r="AF49" s="16">
        <f t="shared" si="11"/>
        <v>0</v>
      </c>
      <c r="AG49" s="16">
        <f t="shared" si="11"/>
        <v>0</v>
      </c>
      <c r="AH49" s="16">
        <f t="shared" si="11"/>
        <v>0</v>
      </c>
      <c r="AI49" s="16">
        <f t="shared" si="11"/>
        <v>0</v>
      </c>
      <c r="AJ49" s="16">
        <f t="shared" si="11"/>
        <v>0</v>
      </c>
      <c r="AK49" s="16">
        <f t="shared" si="11"/>
        <v>0</v>
      </c>
      <c r="AL49" s="16">
        <f t="shared" si="11"/>
        <v>380.83942779683878</v>
      </c>
      <c r="AM49" s="16">
        <f t="shared" si="11"/>
        <v>0</v>
      </c>
      <c r="AN49" s="16">
        <f t="shared" si="11"/>
        <v>0</v>
      </c>
      <c r="AO49" s="16">
        <f t="shared" si="11"/>
        <v>0</v>
      </c>
      <c r="AP49" s="16">
        <f t="shared" si="13"/>
        <v>0</v>
      </c>
      <c r="AQ49" s="16">
        <f t="shared" si="13"/>
        <v>0</v>
      </c>
      <c r="AR49" s="16">
        <f t="shared" si="13"/>
        <v>0</v>
      </c>
      <c r="AS49" s="16">
        <f t="shared" si="13"/>
        <v>0</v>
      </c>
      <c r="AT49" s="16">
        <f t="shared" si="13"/>
        <v>0</v>
      </c>
      <c r="AU49" s="16">
        <f t="shared" si="13"/>
        <v>0</v>
      </c>
      <c r="AV49" s="16">
        <f t="shared" si="13"/>
        <v>620.34729760326593</v>
      </c>
      <c r="AW49" s="16">
        <f t="shared" si="13"/>
        <v>0</v>
      </c>
      <c r="AX49" s="16">
        <f t="shared" si="13"/>
        <v>0</v>
      </c>
      <c r="AY49" s="16">
        <f t="shared" si="13"/>
        <v>0</v>
      </c>
      <c r="AZ49" s="16">
        <f t="shared" si="13"/>
        <v>0</v>
      </c>
      <c r="BA49" s="16">
        <f t="shared" si="13"/>
        <v>0</v>
      </c>
      <c r="BB49" s="16">
        <f t="shared" si="13"/>
        <v>0</v>
      </c>
      <c r="BC49" s="16">
        <f t="shared" si="13"/>
        <v>0</v>
      </c>
      <c r="BD49" s="16">
        <f t="shared" si="14"/>
        <v>0</v>
      </c>
      <c r="BE49" s="16">
        <f t="shared" si="14"/>
        <v>0</v>
      </c>
      <c r="BF49" s="16">
        <f t="shared" si="14"/>
        <v>1010.4803798018665</v>
      </c>
      <c r="BG49" s="16">
        <f t="shared" si="14"/>
        <v>0</v>
      </c>
      <c r="BH49" s="16">
        <f t="shared" si="14"/>
        <v>0</v>
      </c>
      <c r="BI49" s="16">
        <f t="shared" si="14"/>
        <v>0</v>
      </c>
    </row>
    <row r="50" spans="2:61" s="1" customFormat="1" ht="15.75" x14ac:dyDescent="0.25">
      <c r="B50" s="47">
        <v>400</v>
      </c>
      <c r="C50" s="47" t="s">
        <v>430</v>
      </c>
      <c r="D50" s="47">
        <v>6</v>
      </c>
      <c r="E50" s="47">
        <v>1979</v>
      </c>
      <c r="F50" s="71"/>
      <c r="G50" s="2">
        <v>50</v>
      </c>
      <c r="H50" s="2">
        <v>10</v>
      </c>
      <c r="I50" s="47">
        <v>2014</v>
      </c>
      <c r="J50" s="81">
        <v>1.15E-2</v>
      </c>
      <c r="K50" s="82">
        <v>9985</v>
      </c>
      <c r="L50" s="82">
        <f t="shared" si="1"/>
        <v>998.5</v>
      </c>
      <c r="M50" s="82">
        <f t="shared" si="2"/>
        <v>1497.75</v>
      </c>
      <c r="N50" s="16">
        <f t="shared" si="3"/>
        <v>12481.25</v>
      </c>
      <c r="O50" s="16">
        <f t="shared" si="4"/>
        <v>143.53437500000001</v>
      </c>
      <c r="P50" s="16">
        <f t="shared" si="12"/>
        <v>0</v>
      </c>
      <c r="Q50" s="16">
        <f t="shared" si="12"/>
        <v>0</v>
      </c>
      <c r="R50" s="16">
        <f t="shared" si="12"/>
        <v>143.53437500000001</v>
      </c>
      <c r="S50" s="16">
        <f t="shared" si="12"/>
        <v>0</v>
      </c>
      <c r="T50" s="16">
        <f t="shared" si="12"/>
        <v>0</v>
      </c>
      <c r="U50" s="16">
        <f t="shared" si="12"/>
        <v>0</v>
      </c>
      <c r="V50" s="16">
        <f t="shared" si="12"/>
        <v>0</v>
      </c>
      <c r="W50" s="16">
        <f t="shared" si="12"/>
        <v>16120.744322976563</v>
      </c>
      <c r="X50" s="16">
        <f t="shared" si="12"/>
        <v>0</v>
      </c>
      <c r="Y50" s="16">
        <f t="shared" si="12"/>
        <v>0</v>
      </c>
      <c r="Z50" s="16">
        <f t="shared" si="11"/>
        <v>0</v>
      </c>
      <c r="AA50" s="16">
        <f t="shared" si="11"/>
        <v>0</v>
      </c>
      <c r="AB50" s="16">
        <f t="shared" si="11"/>
        <v>233.80237219535834</v>
      </c>
      <c r="AC50" s="16">
        <f t="shared" si="11"/>
        <v>0</v>
      </c>
      <c r="AD50" s="16">
        <f t="shared" si="11"/>
        <v>0</v>
      </c>
      <c r="AE50" s="16">
        <f t="shared" si="11"/>
        <v>0</v>
      </c>
      <c r="AF50" s="16">
        <f t="shared" si="11"/>
        <v>0</v>
      </c>
      <c r="AG50" s="16">
        <f t="shared" si="11"/>
        <v>0</v>
      </c>
      <c r="AH50" s="16">
        <f t="shared" si="11"/>
        <v>0</v>
      </c>
      <c r="AI50" s="16">
        <f t="shared" si="11"/>
        <v>0</v>
      </c>
      <c r="AJ50" s="16">
        <f t="shared" si="11"/>
        <v>0</v>
      </c>
      <c r="AK50" s="16">
        <f t="shared" si="11"/>
        <v>0</v>
      </c>
      <c r="AL50" s="16">
        <f t="shared" si="11"/>
        <v>380.83942779683878</v>
      </c>
      <c r="AM50" s="16">
        <f t="shared" si="11"/>
        <v>0</v>
      </c>
      <c r="AN50" s="16">
        <f t="shared" si="11"/>
        <v>0</v>
      </c>
      <c r="AO50" s="16">
        <f t="shared" si="11"/>
        <v>0</v>
      </c>
      <c r="AP50" s="16">
        <f t="shared" si="13"/>
        <v>0</v>
      </c>
      <c r="AQ50" s="16">
        <f t="shared" si="13"/>
        <v>0</v>
      </c>
      <c r="AR50" s="16">
        <f t="shared" si="13"/>
        <v>0</v>
      </c>
      <c r="AS50" s="16">
        <f t="shared" si="13"/>
        <v>0</v>
      </c>
      <c r="AT50" s="16">
        <f t="shared" si="13"/>
        <v>0</v>
      </c>
      <c r="AU50" s="16">
        <f t="shared" si="13"/>
        <v>0</v>
      </c>
      <c r="AV50" s="16">
        <f t="shared" si="13"/>
        <v>620.34729760326593</v>
      </c>
      <c r="AW50" s="16">
        <f t="shared" si="13"/>
        <v>0</v>
      </c>
      <c r="AX50" s="16">
        <f t="shared" si="13"/>
        <v>0</v>
      </c>
      <c r="AY50" s="16">
        <f t="shared" si="13"/>
        <v>0</v>
      </c>
      <c r="AZ50" s="16">
        <f t="shared" si="13"/>
        <v>0</v>
      </c>
      <c r="BA50" s="16">
        <f t="shared" si="13"/>
        <v>0</v>
      </c>
      <c r="BB50" s="16">
        <f t="shared" si="13"/>
        <v>0</v>
      </c>
      <c r="BC50" s="16">
        <f t="shared" si="13"/>
        <v>0</v>
      </c>
      <c r="BD50" s="16">
        <f t="shared" si="14"/>
        <v>0</v>
      </c>
      <c r="BE50" s="16">
        <f t="shared" si="14"/>
        <v>0</v>
      </c>
      <c r="BF50" s="16">
        <f t="shared" si="14"/>
        <v>1010.4803798018665</v>
      </c>
      <c r="BG50" s="16">
        <f t="shared" si="14"/>
        <v>0</v>
      </c>
      <c r="BH50" s="16">
        <f t="shared" si="14"/>
        <v>0</v>
      </c>
      <c r="BI50" s="16">
        <f t="shared" si="14"/>
        <v>0</v>
      </c>
    </row>
    <row r="51" spans="2:61" s="1" customFormat="1" ht="15.75" x14ac:dyDescent="0.25">
      <c r="B51" s="47">
        <v>399</v>
      </c>
      <c r="C51" s="47" t="s">
        <v>430</v>
      </c>
      <c r="D51" s="47">
        <v>6</v>
      </c>
      <c r="E51" s="47">
        <v>1979</v>
      </c>
      <c r="F51" s="71"/>
      <c r="G51" s="2">
        <v>50</v>
      </c>
      <c r="H51" s="2">
        <v>10</v>
      </c>
      <c r="I51" s="47">
        <v>2014</v>
      </c>
      <c r="J51" s="81">
        <v>1.15E-2</v>
      </c>
      <c r="K51" s="82">
        <v>9985</v>
      </c>
      <c r="L51" s="82">
        <f t="shared" si="1"/>
        <v>998.5</v>
      </c>
      <c r="M51" s="82">
        <f t="shared" si="2"/>
        <v>1497.75</v>
      </c>
      <c r="N51" s="16">
        <f t="shared" si="3"/>
        <v>12481.25</v>
      </c>
      <c r="O51" s="16">
        <f t="shared" si="4"/>
        <v>143.53437500000001</v>
      </c>
      <c r="P51" s="16">
        <f t="shared" si="12"/>
        <v>0</v>
      </c>
      <c r="Q51" s="16">
        <f t="shared" si="12"/>
        <v>0</v>
      </c>
      <c r="R51" s="16">
        <f t="shared" si="12"/>
        <v>143.53437500000001</v>
      </c>
      <c r="S51" s="16">
        <f t="shared" si="12"/>
        <v>0</v>
      </c>
      <c r="T51" s="16">
        <f t="shared" si="12"/>
        <v>0</v>
      </c>
      <c r="U51" s="16">
        <f t="shared" si="12"/>
        <v>0</v>
      </c>
      <c r="V51" s="16">
        <f t="shared" si="12"/>
        <v>0</v>
      </c>
      <c r="W51" s="16">
        <f t="shared" si="12"/>
        <v>16120.744322976563</v>
      </c>
      <c r="X51" s="16">
        <f t="shared" si="12"/>
        <v>0</v>
      </c>
      <c r="Y51" s="16">
        <f t="shared" si="12"/>
        <v>0</v>
      </c>
      <c r="Z51" s="16">
        <f t="shared" si="11"/>
        <v>0</v>
      </c>
      <c r="AA51" s="16">
        <f t="shared" si="11"/>
        <v>0</v>
      </c>
      <c r="AB51" s="16">
        <f t="shared" si="11"/>
        <v>233.80237219535834</v>
      </c>
      <c r="AC51" s="16">
        <f t="shared" si="11"/>
        <v>0</v>
      </c>
      <c r="AD51" s="16">
        <f t="shared" si="11"/>
        <v>0</v>
      </c>
      <c r="AE51" s="16">
        <f t="shared" si="11"/>
        <v>0</v>
      </c>
      <c r="AF51" s="16">
        <f t="shared" si="11"/>
        <v>0</v>
      </c>
      <c r="AG51" s="16">
        <f t="shared" si="11"/>
        <v>0</v>
      </c>
      <c r="AH51" s="16">
        <f t="shared" si="11"/>
        <v>0</v>
      </c>
      <c r="AI51" s="16">
        <f t="shared" si="11"/>
        <v>0</v>
      </c>
      <c r="AJ51" s="16">
        <f t="shared" si="11"/>
        <v>0</v>
      </c>
      <c r="AK51" s="16">
        <f t="shared" si="11"/>
        <v>0</v>
      </c>
      <c r="AL51" s="16">
        <f t="shared" si="11"/>
        <v>380.83942779683878</v>
      </c>
      <c r="AM51" s="16">
        <f t="shared" si="11"/>
        <v>0</v>
      </c>
      <c r="AN51" s="16">
        <f t="shared" si="11"/>
        <v>0</v>
      </c>
      <c r="AO51" s="16">
        <f t="shared" si="11"/>
        <v>0</v>
      </c>
      <c r="AP51" s="16">
        <f t="shared" si="13"/>
        <v>0</v>
      </c>
      <c r="AQ51" s="16">
        <f t="shared" si="13"/>
        <v>0</v>
      </c>
      <c r="AR51" s="16">
        <f t="shared" si="13"/>
        <v>0</v>
      </c>
      <c r="AS51" s="16">
        <f t="shared" si="13"/>
        <v>0</v>
      </c>
      <c r="AT51" s="16">
        <f t="shared" si="13"/>
        <v>0</v>
      </c>
      <c r="AU51" s="16">
        <f t="shared" si="13"/>
        <v>0</v>
      </c>
      <c r="AV51" s="16">
        <f t="shared" si="13"/>
        <v>620.34729760326593</v>
      </c>
      <c r="AW51" s="16">
        <f t="shared" si="13"/>
        <v>0</v>
      </c>
      <c r="AX51" s="16">
        <f t="shared" si="13"/>
        <v>0</v>
      </c>
      <c r="AY51" s="16">
        <f t="shared" si="13"/>
        <v>0</v>
      </c>
      <c r="AZ51" s="16">
        <f t="shared" si="13"/>
        <v>0</v>
      </c>
      <c r="BA51" s="16">
        <f t="shared" si="13"/>
        <v>0</v>
      </c>
      <c r="BB51" s="16">
        <f t="shared" si="13"/>
        <v>0</v>
      </c>
      <c r="BC51" s="16">
        <f t="shared" si="13"/>
        <v>0</v>
      </c>
      <c r="BD51" s="16">
        <f t="shared" si="14"/>
        <v>0</v>
      </c>
      <c r="BE51" s="16">
        <f t="shared" si="14"/>
        <v>0</v>
      </c>
      <c r="BF51" s="16">
        <f t="shared" si="14"/>
        <v>1010.4803798018665</v>
      </c>
      <c r="BG51" s="16">
        <f t="shared" si="14"/>
        <v>0</v>
      </c>
      <c r="BH51" s="16">
        <f t="shared" si="14"/>
        <v>0</v>
      </c>
      <c r="BI51" s="16">
        <f t="shared" si="14"/>
        <v>0</v>
      </c>
    </row>
    <row r="52" spans="2:61" s="1" customFormat="1" ht="15.75" x14ac:dyDescent="0.25">
      <c r="B52" s="47">
        <v>394</v>
      </c>
      <c r="C52" s="47" t="s">
        <v>430</v>
      </c>
      <c r="D52" s="47">
        <v>6</v>
      </c>
      <c r="E52" s="47">
        <v>1979</v>
      </c>
      <c r="F52" s="71"/>
      <c r="G52" s="2">
        <v>50</v>
      </c>
      <c r="H52" s="2">
        <v>10</v>
      </c>
      <c r="I52" s="47">
        <v>2014</v>
      </c>
      <c r="J52" s="81">
        <v>1.15E-2</v>
      </c>
      <c r="K52" s="82">
        <v>9985</v>
      </c>
      <c r="L52" s="82">
        <f t="shared" si="1"/>
        <v>998.5</v>
      </c>
      <c r="M52" s="82">
        <f t="shared" si="2"/>
        <v>1497.75</v>
      </c>
      <c r="N52" s="16">
        <f t="shared" si="3"/>
        <v>12481.25</v>
      </c>
      <c r="O52" s="16">
        <f t="shared" si="4"/>
        <v>143.53437500000001</v>
      </c>
      <c r="P52" s="16">
        <f t="shared" si="12"/>
        <v>0</v>
      </c>
      <c r="Q52" s="16">
        <f t="shared" si="12"/>
        <v>0</v>
      </c>
      <c r="R52" s="16">
        <f t="shared" si="12"/>
        <v>143.53437500000001</v>
      </c>
      <c r="S52" s="16">
        <f t="shared" si="12"/>
        <v>0</v>
      </c>
      <c r="T52" s="16">
        <f t="shared" si="12"/>
        <v>0</v>
      </c>
      <c r="U52" s="16">
        <f t="shared" si="12"/>
        <v>0</v>
      </c>
      <c r="V52" s="16">
        <f t="shared" si="12"/>
        <v>0</v>
      </c>
      <c r="W52" s="16">
        <f t="shared" si="12"/>
        <v>16120.744322976563</v>
      </c>
      <c r="X52" s="16">
        <f t="shared" si="12"/>
        <v>0</v>
      </c>
      <c r="Y52" s="16">
        <f t="shared" si="12"/>
        <v>0</v>
      </c>
      <c r="Z52" s="16">
        <f t="shared" si="11"/>
        <v>0</v>
      </c>
      <c r="AA52" s="16">
        <f t="shared" si="11"/>
        <v>0</v>
      </c>
      <c r="AB52" s="16">
        <f t="shared" si="11"/>
        <v>233.80237219535834</v>
      </c>
      <c r="AC52" s="16">
        <f t="shared" si="11"/>
        <v>0</v>
      </c>
      <c r="AD52" s="16">
        <f t="shared" si="11"/>
        <v>0</v>
      </c>
      <c r="AE52" s="16">
        <f t="shared" si="11"/>
        <v>0</v>
      </c>
      <c r="AF52" s="16">
        <f t="shared" si="11"/>
        <v>0</v>
      </c>
      <c r="AG52" s="16">
        <f t="shared" si="11"/>
        <v>0</v>
      </c>
      <c r="AH52" s="16">
        <f t="shared" si="11"/>
        <v>0</v>
      </c>
      <c r="AI52" s="16">
        <f t="shared" si="11"/>
        <v>0</v>
      </c>
      <c r="AJ52" s="16">
        <f t="shared" si="11"/>
        <v>0</v>
      </c>
      <c r="AK52" s="16">
        <f t="shared" si="11"/>
        <v>0</v>
      </c>
      <c r="AL52" s="16">
        <f t="shared" si="11"/>
        <v>380.83942779683878</v>
      </c>
      <c r="AM52" s="16">
        <f t="shared" si="11"/>
        <v>0</v>
      </c>
      <c r="AN52" s="16">
        <f t="shared" si="11"/>
        <v>0</v>
      </c>
      <c r="AO52" s="16">
        <f t="shared" si="11"/>
        <v>0</v>
      </c>
      <c r="AP52" s="16">
        <f t="shared" si="13"/>
        <v>0</v>
      </c>
      <c r="AQ52" s="16">
        <f t="shared" si="13"/>
        <v>0</v>
      </c>
      <c r="AR52" s="16">
        <f t="shared" si="13"/>
        <v>0</v>
      </c>
      <c r="AS52" s="16">
        <f t="shared" si="13"/>
        <v>0</v>
      </c>
      <c r="AT52" s="16">
        <f t="shared" si="13"/>
        <v>0</v>
      </c>
      <c r="AU52" s="16">
        <f t="shared" si="13"/>
        <v>0</v>
      </c>
      <c r="AV52" s="16">
        <f t="shared" si="13"/>
        <v>620.34729760326593</v>
      </c>
      <c r="AW52" s="16">
        <f t="shared" si="13"/>
        <v>0</v>
      </c>
      <c r="AX52" s="16">
        <f t="shared" si="13"/>
        <v>0</v>
      </c>
      <c r="AY52" s="16">
        <f t="shared" si="13"/>
        <v>0</v>
      </c>
      <c r="AZ52" s="16">
        <f t="shared" si="13"/>
        <v>0</v>
      </c>
      <c r="BA52" s="16">
        <f t="shared" si="13"/>
        <v>0</v>
      </c>
      <c r="BB52" s="16">
        <f t="shared" si="13"/>
        <v>0</v>
      </c>
      <c r="BC52" s="16">
        <f t="shared" si="13"/>
        <v>0</v>
      </c>
      <c r="BD52" s="16">
        <f t="shared" si="14"/>
        <v>0</v>
      </c>
      <c r="BE52" s="16">
        <f t="shared" si="14"/>
        <v>0</v>
      </c>
      <c r="BF52" s="16">
        <f t="shared" si="14"/>
        <v>1010.4803798018665</v>
      </c>
      <c r="BG52" s="16">
        <f t="shared" si="14"/>
        <v>0</v>
      </c>
      <c r="BH52" s="16">
        <f t="shared" si="14"/>
        <v>0</v>
      </c>
      <c r="BI52" s="16">
        <f t="shared" si="14"/>
        <v>0</v>
      </c>
    </row>
    <row r="53" spans="2:61" s="1" customFormat="1" ht="15.75" x14ac:dyDescent="0.25">
      <c r="B53" s="47">
        <v>393</v>
      </c>
      <c r="C53" s="47" t="s">
        <v>430</v>
      </c>
      <c r="D53" s="47">
        <v>6</v>
      </c>
      <c r="E53" s="47">
        <v>1979</v>
      </c>
      <c r="F53" s="71"/>
      <c r="G53" s="2">
        <v>50</v>
      </c>
      <c r="H53" s="2">
        <v>10</v>
      </c>
      <c r="I53" s="47">
        <v>2014</v>
      </c>
      <c r="J53" s="81">
        <v>1.15E-2</v>
      </c>
      <c r="K53" s="82">
        <v>9985</v>
      </c>
      <c r="L53" s="82">
        <f t="shared" si="1"/>
        <v>998.5</v>
      </c>
      <c r="M53" s="82">
        <f t="shared" si="2"/>
        <v>1497.75</v>
      </c>
      <c r="N53" s="16">
        <f t="shared" si="3"/>
        <v>12481.25</v>
      </c>
      <c r="O53" s="16">
        <f t="shared" si="4"/>
        <v>143.53437500000001</v>
      </c>
      <c r="P53" s="16">
        <f t="shared" si="12"/>
        <v>0</v>
      </c>
      <c r="Q53" s="16">
        <f t="shared" si="12"/>
        <v>0</v>
      </c>
      <c r="R53" s="16">
        <f t="shared" si="12"/>
        <v>143.53437500000001</v>
      </c>
      <c r="S53" s="16">
        <f t="shared" si="12"/>
        <v>0</v>
      </c>
      <c r="T53" s="16">
        <f t="shared" si="12"/>
        <v>0</v>
      </c>
      <c r="U53" s="16">
        <f t="shared" si="12"/>
        <v>0</v>
      </c>
      <c r="V53" s="16">
        <f t="shared" si="12"/>
        <v>0</v>
      </c>
      <c r="W53" s="16">
        <f t="shared" si="12"/>
        <v>16120.744322976563</v>
      </c>
      <c r="X53" s="16">
        <f t="shared" si="12"/>
        <v>0</v>
      </c>
      <c r="Y53" s="16">
        <f t="shared" si="12"/>
        <v>0</v>
      </c>
      <c r="Z53" s="16">
        <f t="shared" si="11"/>
        <v>0</v>
      </c>
      <c r="AA53" s="16">
        <f t="shared" si="11"/>
        <v>0</v>
      </c>
      <c r="AB53" s="16">
        <f t="shared" si="11"/>
        <v>233.80237219535834</v>
      </c>
      <c r="AC53" s="16">
        <f t="shared" si="11"/>
        <v>0</v>
      </c>
      <c r="AD53" s="16">
        <f t="shared" si="11"/>
        <v>0</v>
      </c>
      <c r="AE53" s="16">
        <f t="shared" si="11"/>
        <v>0</v>
      </c>
      <c r="AF53" s="16">
        <f t="shared" si="11"/>
        <v>0</v>
      </c>
      <c r="AG53" s="16">
        <f t="shared" si="11"/>
        <v>0</v>
      </c>
      <c r="AH53" s="16">
        <f t="shared" si="11"/>
        <v>0</v>
      </c>
      <c r="AI53" s="16">
        <f t="shared" si="11"/>
        <v>0</v>
      </c>
      <c r="AJ53" s="16">
        <f t="shared" si="11"/>
        <v>0</v>
      </c>
      <c r="AK53" s="16">
        <f t="shared" si="11"/>
        <v>0</v>
      </c>
      <c r="AL53" s="16">
        <f t="shared" si="11"/>
        <v>380.83942779683878</v>
      </c>
      <c r="AM53" s="16">
        <f t="shared" si="11"/>
        <v>0</v>
      </c>
      <c r="AN53" s="16">
        <f t="shared" si="11"/>
        <v>0</v>
      </c>
      <c r="AO53" s="16">
        <f t="shared" si="11"/>
        <v>0</v>
      </c>
      <c r="AP53" s="16">
        <f t="shared" si="13"/>
        <v>0</v>
      </c>
      <c r="AQ53" s="16">
        <f t="shared" si="13"/>
        <v>0</v>
      </c>
      <c r="AR53" s="16">
        <f t="shared" si="13"/>
        <v>0</v>
      </c>
      <c r="AS53" s="16">
        <f t="shared" si="13"/>
        <v>0</v>
      </c>
      <c r="AT53" s="16">
        <f t="shared" si="13"/>
        <v>0</v>
      </c>
      <c r="AU53" s="16">
        <f t="shared" si="13"/>
        <v>0</v>
      </c>
      <c r="AV53" s="16">
        <f t="shared" si="13"/>
        <v>620.34729760326593</v>
      </c>
      <c r="AW53" s="16">
        <f t="shared" si="13"/>
        <v>0</v>
      </c>
      <c r="AX53" s="16">
        <f t="shared" si="13"/>
        <v>0</v>
      </c>
      <c r="AY53" s="16">
        <f t="shared" si="13"/>
        <v>0</v>
      </c>
      <c r="AZ53" s="16">
        <f t="shared" si="13"/>
        <v>0</v>
      </c>
      <c r="BA53" s="16">
        <f t="shared" si="13"/>
        <v>0</v>
      </c>
      <c r="BB53" s="16">
        <f t="shared" si="13"/>
        <v>0</v>
      </c>
      <c r="BC53" s="16">
        <f t="shared" si="13"/>
        <v>0</v>
      </c>
      <c r="BD53" s="16">
        <f t="shared" si="14"/>
        <v>0</v>
      </c>
      <c r="BE53" s="16">
        <f t="shared" si="14"/>
        <v>0</v>
      </c>
      <c r="BF53" s="16">
        <f t="shared" si="14"/>
        <v>1010.4803798018665</v>
      </c>
      <c r="BG53" s="16">
        <f t="shared" si="14"/>
        <v>0</v>
      </c>
      <c r="BH53" s="16">
        <f t="shared" si="14"/>
        <v>0</v>
      </c>
      <c r="BI53" s="16">
        <f t="shared" si="14"/>
        <v>0</v>
      </c>
    </row>
    <row r="54" spans="2:61" s="1" customFormat="1" ht="15.75" x14ac:dyDescent="0.25">
      <c r="B54" s="47">
        <v>392</v>
      </c>
      <c r="C54" s="47" t="s">
        <v>430</v>
      </c>
      <c r="D54" s="47">
        <v>6</v>
      </c>
      <c r="E54" s="47">
        <v>1979</v>
      </c>
      <c r="F54" s="71"/>
      <c r="G54" s="2">
        <v>50</v>
      </c>
      <c r="H54" s="2">
        <v>10</v>
      </c>
      <c r="I54" s="47">
        <v>2014</v>
      </c>
      <c r="J54" s="81">
        <v>1.15E-2</v>
      </c>
      <c r="K54" s="82">
        <v>9985</v>
      </c>
      <c r="L54" s="82">
        <f t="shared" si="1"/>
        <v>998.5</v>
      </c>
      <c r="M54" s="82">
        <f t="shared" si="2"/>
        <v>1497.75</v>
      </c>
      <c r="N54" s="16">
        <f t="shared" si="3"/>
        <v>12481.25</v>
      </c>
      <c r="O54" s="16">
        <f t="shared" si="4"/>
        <v>143.53437500000001</v>
      </c>
      <c r="P54" s="16">
        <f t="shared" si="12"/>
        <v>0</v>
      </c>
      <c r="Q54" s="16">
        <f t="shared" si="12"/>
        <v>0</v>
      </c>
      <c r="R54" s="16">
        <f t="shared" si="12"/>
        <v>143.53437500000001</v>
      </c>
      <c r="S54" s="16">
        <f t="shared" si="12"/>
        <v>0</v>
      </c>
      <c r="T54" s="16">
        <f t="shared" si="12"/>
        <v>0</v>
      </c>
      <c r="U54" s="16">
        <f t="shared" si="12"/>
        <v>0</v>
      </c>
      <c r="V54" s="16">
        <f t="shared" si="12"/>
        <v>0</v>
      </c>
      <c r="W54" s="16">
        <f t="shared" si="12"/>
        <v>16120.744322976563</v>
      </c>
      <c r="X54" s="16">
        <f t="shared" si="12"/>
        <v>0</v>
      </c>
      <c r="Y54" s="16">
        <f t="shared" si="12"/>
        <v>0</v>
      </c>
      <c r="Z54" s="16">
        <f t="shared" si="12"/>
        <v>0</v>
      </c>
      <c r="AA54" s="16">
        <f t="shared" si="12"/>
        <v>0</v>
      </c>
      <c r="AB54" s="16">
        <f t="shared" si="12"/>
        <v>233.80237219535834</v>
      </c>
      <c r="AC54" s="16">
        <f t="shared" si="12"/>
        <v>0</v>
      </c>
      <c r="AD54" s="16">
        <f t="shared" si="12"/>
        <v>0</v>
      </c>
      <c r="AE54" s="16">
        <f t="shared" si="12"/>
        <v>0</v>
      </c>
      <c r="AF54" s="16">
        <f t="shared" ref="AF54:AU69" si="15">IF(MOD((AF$6-$E54),$G54)=0,($K54*1.1*1.15)*((1+$K$3)^(AF$6-$N$3)),IF(MOD((AF$6-$I54),$H54)=0,$O54*((1+$K$3)^(AF$6-$N$3)),0))</f>
        <v>0</v>
      </c>
      <c r="AG54" s="16">
        <f t="shared" si="15"/>
        <v>0</v>
      </c>
      <c r="AH54" s="16">
        <f t="shared" si="15"/>
        <v>0</v>
      </c>
      <c r="AI54" s="16">
        <f t="shared" si="15"/>
        <v>0</v>
      </c>
      <c r="AJ54" s="16">
        <f t="shared" si="15"/>
        <v>0</v>
      </c>
      <c r="AK54" s="16">
        <f t="shared" si="15"/>
        <v>0</v>
      </c>
      <c r="AL54" s="16">
        <f t="shared" si="15"/>
        <v>380.83942779683878</v>
      </c>
      <c r="AM54" s="16">
        <f t="shared" si="15"/>
        <v>0</v>
      </c>
      <c r="AN54" s="16">
        <f t="shared" si="15"/>
        <v>0</v>
      </c>
      <c r="AO54" s="16">
        <f t="shared" si="15"/>
        <v>0</v>
      </c>
      <c r="AP54" s="16">
        <f t="shared" si="15"/>
        <v>0</v>
      </c>
      <c r="AQ54" s="16">
        <f t="shared" si="15"/>
        <v>0</v>
      </c>
      <c r="AR54" s="16">
        <f t="shared" si="15"/>
        <v>0</v>
      </c>
      <c r="AS54" s="16">
        <f t="shared" si="15"/>
        <v>0</v>
      </c>
      <c r="AT54" s="16">
        <f t="shared" si="13"/>
        <v>0</v>
      </c>
      <c r="AU54" s="16">
        <f t="shared" si="13"/>
        <v>0</v>
      </c>
      <c r="AV54" s="16">
        <f t="shared" si="13"/>
        <v>620.34729760326593</v>
      </c>
      <c r="AW54" s="16">
        <f t="shared" si="13"/>
        <v>0</v>
      </c>
      <c r="AX54" s="16">
        <f t="shared" si="13"/>
        <v>0</v>
      </c>
      <c r="AY54" s="16">
        <f t="shared" si="13"/>
        <v>0</v>
      </c>
      <c r="AZ54" s="16">
        <f t="shared" si="13"/>
        <v>0</v>
      </c>
      <c r="BA54" s="16">
        <f t="shared" si="13"/>
        <v>0</v>
      </c>
      <c r="BB54" s="16">
        <f t="shared" si="13"/>
        <v>0</v>
      </c>
      <c r="BC54" s="16">
        <f t="shared" si="13"/>
        <v>0</v>
      </c>
      <c r="BD54" s="16">
        <f t="shared" si="14"/>
        <v>0</v>
      </c>
      <c r="BE54" s="16">
        <f t="shared" si="14"/>
        <v>0</v>
      </c>
      <c r="BF54" s="16">
        <f t="shared" si="14"/>
        <v>1010.4803798018665</v>
      </c>
      <c r="BG54" s="16">
        <f t="shared" si="14"/>
        <v>0</v>
      </c>
      <c r="BH54" s="16">
        <f t="shared" si="14"/>
        <v>0</v>
      </c>
      <c r="BI54" s="16">
        <f t="shared" si="14"/>
        <v>0</v>
      </c>
    </row>
    <row r="55" spans="2:61" s="1" customFormat="1" ht="15.75" x14ac:dyDescent="0.25">
      <c r="B55" s="47">
        <v>391</v>
      </c>
      <c r="C55" s="47" t="s">
        <v>430</v>
      </c>
      <c r="D55" s="47">
        <v>6</v>
      </c>
      <c r="E55" s="47">
        <v>1979</v>
      </c>
      <c r="F55" s="71"/>
      <c r="G55" s="2">
        <v>50</v>
      </c>
      <c r="H55" s="2">
        <v>10</v>
      </c>
      <c r="I55" s="47">
        <v>2014</v>
      </c>
      <c r="J55" s="81">
        <v>1.15E-2</v>
      </c>
      <c r="K55" s="82">
        <v>9985</v>
      </c>
      <c r="L55" s="82">
        <f t="shared" si="1"/>
        <v>998.5</v>
      </c>
      <c r="M55" s="82">
        <f t="shared" si="2"/>
        <v>1497.75</v>
      </c>
      <c r="N55" s="16">
        <f t="shared" si="3"/>
        <v>12481.25</v>
      </c>
      <c r="O55" s="16">
        <f t="shared" si="4"/>
        <v>143.53437500000001</v>
      </c>
      <c r="P55" s="16">
        <f t="shared" ref="P55:AE70" si="16">IF(MOD((P$6-$E55),$G55)=0,($K55*1.1*1.15)*((1+$K$3)^(P$6-$N$3)),IF(MOD((P$6-$I55),$H55)=0,$O55*((1+$K$3)^(P$6-$N$3)),0))</f>
        <v>0</v>
      </c>
      <c r="Q55" s="16">
        <f t="shared" si="16"/>
        <v>0</v>
      </c>
      <c r="R55" s="16">
        <f t="shared" si="16"/>
        <v>143.53437500000001</v>
      </c>
      <c r="S55" s="16">
        <f t="shared" si="16"/>
        <v>0</v>
      </c>
      <c r="T55" s="16">
        <f t="shared" si="16"/>
        <v>0</v>
      </c>
      <c r="U55" s="16">
        <f t="shared" si="16"/>
        <v>0</v>
      </c>
      <c r="V55" s="16">
        <f t="shared" si="16"/>
        <v>0</v>
      </c>
      <c r="W55" s="16">
        <f t="shared" si="16"/>
        <v>16120.744322976563</v>
      </c>
      <c r="X55" s="16">
        <f t="shared" si="16"/>
        <v>0</v>
      </c>
      <c r="Y55" s="16">
        <f t="shared" si="16"/>
        <v>0</v>
      </c>
      <c r="Z55" s="16">
        <f t="shared" si="16"/>
        <v>0</v>
      </c>
      <c r="AA55" s="16">
        <f t="shared" si="16"/>
        <v>0</v>
      </c>
      <c r="AB55" s="16">
        <f t="shared" si="16"/>
        <v>233.80237219535834</v>
      </c>
      <c r="AC55" s="16">
        <f t="shared" si="16"/>
        <v>0</v>
      </c>
      <c r="AD55" s="16">
        <f t="shared" si="16"/>
        <v>0</v>
      </c>
      <c r="AE55" s="16">
        <f t="shared" si="16"/>
        <v>0</v>
      </c>
      <c r="AF55" s="16">
        <f t="shared" si="15"/>
        <v>0</v>
      </c>
      <c r="AG55" s="16">
        <f t="shared" si="15"/>
        <v>0</v>
      </c>
      <c r="AH55" s="16">
        <f t="shared" si="15"/>
        <v>0</v>
      </c>
      <c r="AI55" s="16">
        <f t="shared" si="15"/>
        <v>0</v>
      </c>
      <c r="AJ55" s="16">
        <f t="shared" si="15"/>
        <v>0</v>
      </c>
      <c r="AK55" s="16">
        <f t="shared" si="15"/>
        <v>0</v>
      </c>
      <c r="AL55" s="16">
        <f t="shared" si="15"/>
        <v>380.83942779683878</v>
      </c>
      <c r="AM55" s="16">
        <f t="shared" si="15"/>
        <v>0</v>
      </c>
      <c r="AN55" s="16">
        <f t="shared" si="15"/>
        <v>0</v>
      </c>
      <c r="AO55" s="16">
        <f t="shared" si="15"/>
        <v>0</v>
      </c>
      <c r="AP55" s="16">
        <f t="shared" si="15"/>
        <v>0</v>
      </c>
      <c r="AQ55" s="16">
        <f t="shared" si="15"/>
        <v>0</v>
      </c>
      <c r="AR55" s="16">
        <f t="shared" si="15"/>
        <v>0</v>
      </c>
      <c r="AS55" s="16">
        <f t="shared" si="15"/>
        <v>0</v>
      </c>
      <c r="AT55" s="16">
        <f t="shared" si="15"/>
        <v>0</v>
      </c>
      <c r="AU55" s="16">
        <f t="shared" si="15"/>
        <v>0</v>
      </c>
      <c r="AV55" s="16">
        <f t="shared" ref="AT55:BI70" si="17">IF(MOD((AV$6-$E55),$G55)=0,($K55*1.1*1.15)*((1+$K$3)^(AV$6-$N$3)),IF(MOD((AV$6-$I55),$H55)=0,$O55*((1+$K$3)^(AV$6-$N$3)),0))</f>
        <v>620.34729760326593</v>
      </c>
      <c r="AW55" s="16">
        <f t="shared" si="17"/>
        <v>0</v>
      </c>
      <c r="AX55" s="16">
        <f t="shared" si="17"/>
        <v>0</v>
      </c>
      <c r="AY55" s="16">
        <f t="shared" si="17"/>
        <v>0</v>
      </c>
      <c r="AZ55" s="16">
        <f t="shared" si="17"/>
        <v>0</v>
      </c>
      <c r="BA55" s="16">
        <f t="shared" si="17"/>
        <v>0</v>
      </c>
      <c r="BB55" s="16">
        <f t="shared" si="17"/>
        <v>0</v>
      </c>
      <c r="BC55" s="16">
        <f t="shared" si="17"/>
        <v>0</v>
      </c>
      <c r="BD55" s="16">
        <f t="shared" si="17"/>
        <v>0</v>
      </c>
      <c r="BE55" s="16">
        <f t="shared" si="17"/>
        <v>0</v>
      </c>
      <c r="BF55" s="16">
        <f t="shared" si="17"/>
        <v>1010.4803798018665</v>
      </c>
      <c r="BG55" s="16">
        <f t="shared" si="17"/>
        <v>0</v>
      </c>
      <c r="BH55" s="16">
        <f t="shared" si="17"/>
        <v>0</v>
      </c>
      <c r="BI55" s="16">
        <f t="shared" si="17"/>
        <v>0</v>
      </c>
    </row>
    <row r="56" spans="2:61" s="1" customFormat="1" ht="15.75" x14ac:dyDescent="0.25">
      <c r="B56" s="47">
        <v>390</v>
      </c>
      <c r="C56" s="47" t="s">
        <v>430</v>
      </c>
      <c r="D56" s="47">
        <v>6</v>
      </c>
      <c r="E56" s="47">
        <v>1979</v>
      </c>
      <c r="F56" s="71"/>
      <c r="G56" s="2">
        <v>50</v>
      </c>
      <c r="H56" s="2">
        <v>10</v>
      </c>
      <c r="I56" s="47">
        <v>2014</v>
      </c>
      <c r="J56" s="81">
        <v>1.15E-2</v>
      </c>
      <c r="K56" s="82">
        <v>9985</v>
      </c>
      <c r="L56" s="82">
        <f t="shared" si="1"/>
        <v>998.5</v>
      </c>
      <c r="M56" s="82">
        <f t="shared" si="2"/>
        <v>1497.75</v>
      </c>
      <c r="N56" s="16">
        <f t="shared" si="3"/>
        <v>12481.25</v>
      </c>
      <c r="O56" s="16">
        <f t="shared" si="4"/>
        <v>143.53437500000001</v>
      </c>
      <c r="P56" s="16">
        <f t="shared" si="16"/>
        <v>0</v>
      </c>
      <c r="Q56" s="16">
        <f t="shared" si="16"/>
        <v>0</v>
      </c>
      <c r="R56" s="16">
        <f t="shared" si="16"/>
        <v>143.53437500000001</v>
      </c>
      <c r="S56" s="16">
        <f t="shared" si="16"/>
        <v>0</v>
      </c>
      <c r="T56" s="16">
        <f t="shared" si="16"/>
        <v>0</v>
      </c>
      <c r="U56" s="16">
        <f t="shared" si="16"/>
        <v>0</v>
      </c>
      <c r="V56" s="16">
        <f t="shared" si="16"/>
        <v>0</v>
      </c>
      <c r="W56" s="16">
        <f t="shared" si="16"/>
        <v>16120.744322976563</v>
      </c>
      <c r="X56" s="16">
        <f t="shared" si="16"/>
        <v>0</v>
      </c>
      <c r="Y56" s="16">
        <f t="shared" si="16"/>
        <v>0</v>
      </c>
      <c r="Z56" s="16">
        <f t="shared" si="16"/>
        <v>0</v>
      </c>
      <c r="AA56" s="16">
        <f t="shared" si="16"/>
        <v>0</v>
      </c>
      <c r="AB56" s="16">
        <f t="shared" si="16"/>
        <v>233.80237219535834</v>
      </c>
      <c r="AC56" s="16">
        <f t="shared" si="16"/>
        <v>0</v>
      </c>
      <c r="AD56" s="16">
        <f t="shared" si="16"/>
        <v>0</v>
      </c>
      <c r="AE56" s="16">
        <f t="shared" si="16"/>
        <v>0</v>
      </c>
      <c r="AF56" s="16">
        <f t="shared" si="15"/>
        <v>0</v>
      </c>
      <c r="AG56" s="16">
        <f t="shared" si="15"/>
        <v>0</v>
      </c>
      <c r="AH56" s="16">
        <f t="shared" si="15"/>
        <v>0</v>
      </c>
      <c r="AI56" s="16">
        <f t="shared" si="15"/>
        <v>0</v>
      </c>
      <c r="AJ56" s="16">
        <f t="shared" si="15"/>
        <v>0</v>
      </c>
      <c r="AK56" s="16">
        <f t="shared" si="15"/>
        <v>0</v>
      </c>
      <c r="AL56" s="16">
        <f t="shared" si="15"/>
        <v>380.83942779683878</v>
      </c>
      <c r="AM56" s="16">
        <f t="shared" si="15"/>
        <v>0</v>
      </c>
      <c r="AN56" s="16">
        <f t="shared" si="15"/>
        <v>0</v>
      </c>
      <c r="AO56" s="16">
        <f t="shared" si="15"/>
        <v>0</v>
      </c>
      <c r="AP56" s="16">
        <f t="shared" si="15"/>
        <v>0</v>
      </c>
      <c r="AQ56" s="16">
        <f t="shared" si="15"/>
        <v>0</v>
      </c>
      <c r="AR56" s="16">
        <f t="shared" si="15"/>
        <v>0</v>
      </c>
      <c r="AS56" s="16">
        <f t="shared" si="15"/>
        <v>0</v>
      </c>
      <c r="AT56" s="16">
        <f t="shared" si="17"/>
        <v>0</v>
      </c>
      <c r="AU56" s="16">
        <f t="shared" si="17"/>
        <v>0</v>
      </c>
      <c r="AV56" s="16">
        <f t="shared" si="17"/>
        <v>620.34729760326593</v>
      </c>
      <c r="AW56" s="16">
        <f t="shared" si="17"/>
        <v>0</v>
      </c>
      <c r="AX56" s="16">
        <f t="shared" si="17"/>
        <v>0</v>
      </c>
      <c r="AY56" s="16">
        <f t="shared" si="17"/>
        <v>0</v>
      </c>
      <c r="AZ56" s="16">
        <f t="shared" si="17"/>
        <v>0</v>
      </c>
      <c r="BA56" s="16">
        <f t="shared" si="17"/>
        <v>0</v>
      </c>
      <c r="BB56" s="16">
        <f t="shared" si="17"/>
        <v>0</v>
      </c>
      <c r="BC56" s="16">
        <f t="shared" si="17"/>
        <v>0</v>
      </c>
      <c r="BD56" s="16">
        <f t="shared" si="17"/>
        <v>0</v>
      </c>
      <c r="BE56" s="16">
        <f t="shared" si="17"/>
        <v>0</v>
      </c>
      <c r="BF56" s="16">
        <f t="shared" si="17"/>
        <v>1010.4803798018665</v>
      </c>
      <c r="BG56" s="16">
        <f t="shared" si="17"/>
        <v>0</v>
      </c>
      <c r="BH56" s="16">
        <f t="shared" si="17"/>
        <v>0</v>
      </c>
      <c r="BI56" s="16">
        <f t="shared" si="17"/>
        <v>0</v>
      </c>
    </row>
    <row r="57" spans="2:61" s="1" customFormat="1" ht="15.75" x14ac:dyDescent="0.25">
      <c r="B57" s="47">
        <v>389</v>
      </c>
      <c r="C57" s="47" t="s">
        <v>430</v>
      </c>
      <c r="D57" s="47">
        <v>6</v>
      </c>
      <c r="E57" s="47">
        <v>1979</v>
      </c>
      <c r="F57" s="71"/>
      <c r="G57" s="2">
        <v>50</v>
      </c>
      <c r="H57" s="2">
        <v>10</v>
      </c>
      <c r="I57" s="47">
        <v>2014</v>
      </c>
      <c r="J57" s="81">
        <v>1.15E-2</v>
      </c>
      <c r="K57" s="82">
        <v>9985</v>
      </c>
      <c r="L57" s="82">
        <f t="shared" si="1"/>
        <v>998.5</v>
      </c>
      <c r="M57" s="82">
        <f t="shared" si="2"/>
        <v>1497.75</v>
      </c>
      <c r="N57" s="16">
        <f t="shared" si="3"/>
        <v>12481.25</v>
      </c>
      <c r="O57" s="16">
        <f t="shared" si="4"/>
        <v>143.53437500000001</v>
      </c>
      <c r="P57" s="16">
        <f t="shared" si="16"/>
        <v>0</v>
      </c>
      <c r="Q57" s="16">
        <f t="shared" si="16"/>
        <v>0</v>
      </c>
      <c r="R57" s="16">
        <f t="shared" si="16"/>
        <v>143.53437500000001</v>
      </c>
      <c r="S57" s="16">
        <f t="shared" si="16"/>
        <v>0</v>
      </c>
      <c r="T57" s="16">
        <f t="shared" si="16"/>
        <v>0</v>
      </c>
      <c r="U57" s="16">
        <f t="shared" si="16"/>
        <v>0</v>
      </c>
      <c r="V57" s="16">
        <f t="shared" si="16"/>
        <v>0</v>
      </c>
      <c r="W57" s="16">
        <f t="shared" si="16"/>
        <v>16120.744322976563</v>
      </c>
      <c r="X57" s="16">
        <f t="shared" si="16"/>
        <v>0</v>
      </c>
      <c r="Y57" s="16">
        <f t="shared" si="16"/>
        <v>0</v>
      </c>
      <c r="Z57" s="16">
        <f t="shared" si="16"/>
        <v>0</v>
      </c>
      <c r="AA57" s="16">
        <f t="shared" si="16"/>
        <v>0</v>
      </c>
      <c r="AB57" s="16">
        <f t="shared" si="16"/>
        <v>233.80237219535834</v>
      </c>
      <c r="AC57" s="16">
        <f t="shared" si="16"/>
        <v>0</v>
      </c>
      <c r="AD57" s="16">
        <f t="shared" si="16"/>
        <v>0</v>
      </c>
      <c r="AE57" s="16">
        <f t="shared" si="16"/>
        <v>0</v>
      </c>
      <c r="AF57" s="16">
        <f t="shared" si="15"/>
        <v>0</v>
      </c>
      <c r="AG57" s="16">
        <f t="shared" si="15"/>
        <v>0</v>
      </c>
      <c r="AH57" s="16">
        <f t="shared" si="15"/>
        <v>0</v>
      </c>
      <c r="AI57" s="16">
        <f t="shared" si="15"/>
        <v>0</v>
      </c>
      <c r="AJ57" s="16">
        <f t="shared" si="15"/>
        <v>0</v>
      </c>
      <c r="AK57" s="16">
        <f t="shared" si="15"/>
        <v>0</v>
      </c>
      <c r="AL57" s="16">
        <f t="shared" si="15"/>
        <v>380.83942779683878</v>
      </c>
      <c r="AM57" s="16">
        <f t="shared" si="15"/>
        <v>0</v>
      </c>
      <c r="AN57" s="16">
        <f t="shared" si="15"/>
        <v>0</v>
      </c>
      <c r="AO57" s="16">
        <f t="shared" si="15"/>
        <v>0</v>
      </c>
      <c r="AP57" s="16">
        <f t="shared" si="15"/>
        <v>0</v>
      </c>
      <c r="AQ57" s="16">
        <f t="shared" si="15"/>
        <v>0</v>
      </c>
      <c r="AR57" s="16">
        <f t="shared" si="15"/>
        <v>0</v>
      </c>
      <c r="AS57" s="16">
        <f t="shared" si="15"/>
        <v>0</v>
      </c>
      <c r="AT57" s="16">
        <f t="shared" si="17"/>
        <v>0</v>
      </c>
      <c r="AU57" s="16">
        <f t="shared" si="17"/>
        <v>0</v>
      </c>
      <c r="AV57" s="16">
        <f t="shared" si="17"/>
        <v>620.34729760326593</v>
      </c>
      <c r="AW57" s="16">
        <f t="shared" si="17"/>
        <v>0</v>
      </c>
      <c r="AX57" s="16">
        <f t="shared" si="17"/>
        <v>0</v>
      </c>
      <c r="AY57" s="16">
        <f t="shared" si="17"/>
        <v>0</v>
      </c>
      <c r="AZ57" s="16">
        <f t="shared" si="17"/>
        <v>0</v>
      </c>
      <c r="BA57" s="16">
        <f t="shared" si="17"/>
        <v>0</v>
      </c>
      <c r="BB57" s="16">
        <f t="shared" si="17"/>
        <v>0</v>
      </c>
      <c r="BC57" s="16">
        <f t="shared" si="17"/>
        <v>0</v>
      </c>
      <c r="BD57" s="16">
        <f t="shared" si="17"/>
        <v>0</v>
      </c>
      <c r="BE57" s="16">
        <f t="shared" si="17"/>
        <v>0</v>
      </c>
      <c r="BF57" s="16">
        <f t="shared" si="17"/>
        <v>1010.4803798018665</v>
      </c>
      <c r="BG57" s="16">
        <f t="shared" si="17"/>
        <v>0</v>
      </c>
      <c r="BH57" s="16">
        <f t="shared" si="17"/>
        <v>0</v>
      </c>
      <c r="BI57" s="16">
        <f t="shared" si="17"/>
        <v>0</v>
      </c>
    </row>
    <row r="58" spans="2:61" s="1" customFormat="1" ht="15.75" x14ac:dyDescent="0.25">
      <c r="B58" s="47">
        <v>388</v>
      </c>
      <c r="C58" s="47" t="s">
        <v>430</v>
      </c>
      <c r="D58" s="47">
        <v>6</v>
      </c>
      <c r="E58" s="47">
        <v>1979</v>
      </c>
      <c r="F58" s="71"/>
      <c r="G58" s="2">
        <v>50</v>
      </c>
      <c r="H58" s="2">
        <v>10</v>
      </c>
      <c r="I58" s="47">
        <v>2014</v>
      </c>
      <c r="J58" s="81">
        <v>1.15E-2</v>
      </c>
      <c r="K58" s="82">
        <v>9985</v>
      </c>
      <c r="L58" s="82">
        <f t="shared" si="1"/>
        <v>998.5</v>
      </c>
      <c r="M58" s="82">
        <f t="shared" si="2"/>
        <v>1497.75</v>
      </c>
      <c r="N58" s="16">
        <f t="shared" si="3"/>
        <v>12481.25</v>
      </c>
      <c r="O58" s="16">
        <f t="shared" si="4"/>
        <v>143.53437500000001</v>
      </c>
      <c r="P58" s="16">
        <f t="shared" si="16"/>
        <v>0</v>
      </c>
      <c r="Q58" s="16">
        <f t="shared" si="16"/>
        <v>0</v>
      </c>
      <c r="R58" s="16">
        <f t="shared" si="16"/>
        <v>143.53437500000001</v>
      </c>
      <c r="S58" s="16">
        <f t="shared" si="16"/>
        <v>0</v>
      </c>
      <c r="T58" s="16">
        <f t="shared" si="16"/>
        <v>0</v>
      </c>
      <c r="U58" s="16">
        <f t="shared" si="16"/>
        <v>0</v>
      </c>
      <c r="V58" s="16">
        <f t="shared" si="16"/>
        <v>0</v>
      </c>
      <c r="W58" s="16">
        <f t="shared" si="16"/>
        <v>16120.744322976563</v>
      </c>
      <c r="X58" s="16">
        <f t="shared" si="16"/>
        <v>0</v>
      </c>
      <c r="Y58" s="16">
        <f t="shared" si="16"/>
        <v>0</v>
      </c>
      <c r="Z58" s="16">
        <f t="shared" si="16"/>
        <v>0</v>
      </c>
      <c r="AA58" s="16">
        <f t="shared" si="16"/>
        <v>0</v>
      </c>
      <c r="AB58" s="16">
        <f t="shared" si="16"/>
        <v>233.80237219535834</v>
      </c>
      <c r="AC58" s="16">
        <f t="shared" si="16"/>
        <v>0</v>
      </c>
      <c r="AD58" s="16">
        <f t="shared" si="16"/>
        <v>0</v>
      </c>
      <c r="AE58" s="16">
        <f t="shared" si="16"/>
        <v>0</v>
      </c>
      <c r="AF58" s="16">
        <f t="shared" si="15"/>
        <v>0</v>
      </c>
      <c r="AG58" s="16">
        <f t="shared" si="15"/>
        <v>0</v>
      </c>
      <c r="AH58" s="16">
        <f t="shared" si="15"/>
        <v>0</v>
      </c>
      <c r="AI58" s="16">
        <f t="shared" si="15"/>
        <v>0</v>
      </c>
      <c r="AJ58" s="16">
        <f t="shared" si="15"/>
        <v>0</v>
      </c>
      <c r="AK58" s="16">
        <f t="shared" si="15"/>
        <v>0</v>
      </c>
      <c r="AL58" s="16">
        <f t="shared" si="15"/>
        <v>380.83942779683878</v>
      </c>
      <c r="AM58" s="16">
        <f t="shared" si="15"/>
        <v>0</v>
      </c>
      <c r="AN58" s="16">
        <f t="shared" si="15"/>
        <v>0</v>
      </c>
      <c r="AO58" s="16">
        <f t="shared" si="15"/>
        <v>0</v>
      </c>
      <c r="AP58" s="16">
        <f t="shared" si="15"/>
        <v>0</v>
      </c>
      <c r="AQ58" s="16">
        <f t="shared" si="15"/>
        <v>0</v>
      </c>
      <c r="AR58" s="16">
        <f t="shared" si="15"/>
        <v>0</v>
      </c>
      <c r="AS58" s="16">
        <f t="shared" si="15"/>
        <v>0</v>
      </c>
      <c r="AT58" s="16">
        <f t="shared" si="17"/>
        <v>0</v>
      </c>
      <c r="AU58" s="16">
        <f t="shared" si="17"/>
        <v>0</v>
      </c>
      <c r="AV58" s="16">
        <f t="shared" si="17"/>
        <v>620.34729760326593</v>
      </c>
      <c r="AW58" s="16">
        <f t="shared" si="17"/>
        <v>0</v>
      </c>
      <c r="AX58" s="16">
        <f t="shared" si="17"/>
        <v>0</v>
      </c>
      <c r="AY58" s="16">
        <f t="shared" si="17"/>
        <v>0</v>
      </c>
      <c r="AZ58" s="16">
        <f t="shared" si="17"/>
        <v>0</v>
      </c>
      <c r="BA58" s="16">
        <f t="shared" si="17"/>
        <v>0</v>
      </c>
      <c r="BB58" s="16">
        <f t="shared" si="17"/>
        <v>0</v>
      </c>
      <c r="BC58" s="16">
        <f t="shared" si="17"/>
        <v>0</v>
      </c>
      <c r="BD58" s="16">
        <f t="shared" si="17"/>
        <v>0</v>
      </c>
      <c r="BE58" s="16">
        <f t="shared" si="17"/>
        <v>0</v>
      </c>
      <c r="BF58" s="16">
        <f t="shared" si="17"/>
        <v>1010.4803798018665</v>
      </c>
      <c r="BG58" s="16">
        <f t="shared" si="17"/>
        <v>0</v>
      </c>
      <c r="BH58" s="16">
        <f t="shared" si="17"/>
        <v>0</v>
      </c>
      <c r="BI58" s="16">
        <f t="shared" si="17"/>
        <v>0</v>
      </c>
    </row>
    <row r="59" spans="2:61" s="1" customFormat="1" ht="15.75" x14ac:dyDescent="0.25">
      <c r="B59" s="47">
        <v>387</v>
      </c>
      <c r="C59" s="47" t="s">
        <v>430</v>
      </c>
      <c r="D59" s="47">
        <v>6</v>
      </c>
      <c r="E59" s="47">
        <v>1979</v>
      </c>
      <c r="F59" s="71"/>
      <c r="G59" s="2">
        <v>50</v>
      </c>
      <c r="H59" s="2">
        <v>10</v>
      </c>
      <c r="I59" s="47">
        <v>2014</v>
      </c>
      <c r="J59" s="81">
        <v>1.15E-2</v>
      </c>
      <c r="K59" s="82">
        <v>9985</v>
      </c>
      <c r="L59" s="82">
        <f t="shared" si="1"/>
        <v>998.5</v>
      </c>
      <c r="M59" s="82">
        <f t="shared" si="2"/>
        <v>1497.75</v>
      </c>
      <c r="N59" s="16">
        <f t="shared" si="3"/>
        <v>12481.25</v>
      </c>
      <c r="O59" s="16">
        <f t="shared" si="4"/>
        <v>143.53437500000001</v>
      </c>
      <c r="P59" s="16">
        <f t="shared" si="16"/>
        <v>0</v>
      </c>
      <c r="Q59" s="16">
        <f t="shared" si="16"/>
        <v>0</v>
      </c>
      <c r="R59" s="16">
        <f t="shared" si="16"/>
        <v>143.53437500000001</v>
      </c>
      <c r="S59" s="16">
        <f t="shared" si="16"/>
        <v>0</v>
      </c>
      <c r="T59" s="16">
        <f t="shared" si="16"/>
        <v>0</v>
      </c>
      <c r="U59" s="16">
        <f t="shared" si="16"/>
        <v>0</v>
      </c>
      <c r="V59" s="16">
        <f t="shared" si="16"/>
        <v>0</v>
      </c>
      <c r="W59" s="16">
        <f t="shared" si="16"/>
        <v>16120.744322976563</v>
      </c>
      <c r="X59" s="16">
        <f t="shared" si="16"/>
        <v>0</v>
      </c>
      <c r="Y59" s="16">
        <f t="shared" si="16"/>
        <v>0</v>
      </c>
      <c r="Z59" s="16">
        <f t="shared" si="16"/>
        <v>0</v>
      </c>
      <c r="AA59" s="16">
        <f t="shared" si="16"/>
        <v>0</v>
      </c>
      <c r="AB59" s="16">
        <f t="shared" si="16"/>
        <v>233.80237219535834</v>
      </c>
      <c r="AC59" s="16">
        <f t="shared" si="16"/>
        <v>0</v>
      </c>
      <c r="AD59" s="16">
        <f t="shared" si="16"/>
        <v>0</v>
      </c>
      <c r="AE59" s="16">
        <f t="shared" si="16"/>
        <v>0</v>
      </c>
      <c r="AF59" s="16">
        <f t="shared" si="15"/>
        <v>0</v>
      </c>
      <c r="AG59" s="16">
        <f t="shared" si="15"/>
        <v>0</v>
      </c>
      <c r="AH59" s="16">
        <f t="shared" si="15"/>
        <v>0</v>
      </c>
      <c r="AI59" s="16">
        <f t="shared" si="15"/>
        <v>0</v>
      </c>
      <c r="AJ59" s="16">
        <f t="shared" si="15"/>
        <v>0</v>
      </c>
      <c r="AK59" s="16">
        <f t="shared" si="15"/>
        <v>0</v>
      </c>
      <c r="AL59" s="16">
        <f t="shared" si="15"/>
        <v>380.83942779683878</v>
      </c>
      <c r="AM59" s="16">
        <f t="shared" si="15"/>
        <v>0</v>
      </c>
      <c r="AN59" s="16">
        <f t="shared" si="15"/>
        <v>0</v>
      </c>
      <c r="AO59" s="16">
        <f t="shared" si="15"/>
        <v>0</v>
      </c>
      <c r="AP59" s="16">
        <f t="shared" si="15"/>
        <v>0</v>
      </c>
      <c r="AQ59" s="16">
        <f t="shared" si="15"/>
        <v>0</v>
      </c>
      <c r="AR59" s="16">
        <f t="shared" si="15"/>
        <v>0</v>
      </c>
      <c r="AS59" s="16">
        <f t="shared" si="15"/>
        <v>0</v>
      </c>
      <c r="AT59" s="16">
        <f t="shared" si="17"/>
        <v>0</v>
      </c>
      <c r="AU59" s="16">
        <f t="shared" si="17"/>
        <v>0</v>
      </c>
      <c r="AV59" s="16">
        <f t="shared" si="17"/>
        <v>620.34729760326593</v>
      </c>
      <c r="AW59" s="16">
        <f t="shared" si="17"/>
        <v>0</v>
      </c>
      <c r="AX59" s="16">
        <f t="shared" si="17"/>
        <v>0</v>
      </c>
      <c r="AY59" s="16">
        <f t="shared" si="17"/>
        <v>0</v>
      </c>
      <c r="AZ59" s="16">
        <f t="shared" si="17"/>
        <v>0</v>
      </c>
      <c r="BA59" s="16">
        <f t="shared" si="17"/>
        <v>0</v>
      </c>
      <c r="BB59" s="16">
        <f t="shared" si="17"/>
        <v>0</v>
      </c>
      <c r="BC59" s="16">
        <f t="shared" si="17"/>
        <v>0</v>
      </c>
      <c r="BD59" s="16">
        <f t="shared" si="17"/>
        <v>0</v>
      </c>
      <c r="BE59" s="16">
        <f t="shared" si="17"/>
        <v>0</v>
      </c>
      <c r="BF59" s="16">
        <f t="shared" si="17"/>
        <v>1010.4803798018665</v>
      </c>
      <c r="BG59" s="16">
        <f t="shared" si="17"/>
        <v>0</v>
      </c>
      <c r="BH59" s="16">
        <f t="shared" si="17"/>
        <v>0</v>
      </c>
      <c r="BI59" s="16">
        <f t="shared" si="17"/>
        <v>0</v>
      </c>
    </row>
    <row r="60" spans="2:61" s="1" customFormat="1" ht="15.75" x14ac:dyDescent="0.25">
      <c r="B60" s="47">
        <v>386</v>
      </c>
      <c r="C60" s="47" t="s">
        <v>430</v>
      </c>
      <c r="D60" s="47">
        <v>6</v>
      </c>
      <c r="E60" s="47">
        <v>1979</v>
      </c>
      <c r="F60" s="71"/>
      <c r="G60" s="2">
        <v>50</v>
      </c>
      <c r="H60" s="2">
        <v>10</v>
      </c>
      <c r="I60" s="47">
        <v>2014</v>
      </c>
      <c r="J60" s="81">
        <v>1.15E-2</v>
      </c>
      <c r="K60" s="82">
        <v>9985</v>
      </c>
      <c r="L60" s="82">
        <f t="shared" si="1"/>
        <v>998.5</v>
      </c>
      <c r="M60" s="82">
        <f t="shared" si="2"/>
        <v>1497.75</v>
      </c>
      <c r="N60" s="16">
        <f t="shared" si="3"/>
        <v>12481.25</v>
      </c>
      <c r="O60" s="16">
        <f t="shared" si="4"/>
        <v>143.53437500000001</v>
      </c>
      <c r="P60" s="16">
        <f t="shared" si="16"/>
        <v>0</v>
      </c>
      <c r="Q60" s="16">
        <f t="shared" si="16"/>
        <v>0</v>
      </c>
      <c r="R60" s="16">
        <f t="shared" si="16"/>
        <v>143.53437500000001</v>
      </c>
      <c r="S60" s="16">
        <f t="shared" si="16"/>
        <v>0</v>
      </c>
      <c r="T60" s="16">
        <f t="shared" si="16"/>
        <v>0</v>
      </c>
      <c r="U60" s="16">
        <f t="shared" si="16"/>
        <v>0</v>
      </c>
      <c r="V60" s="16">
        <f t="shared" si="16"/>
        <v>0</v>
      </c>
      <c r="W60" s="16">
        <f t="shared" si="16"/>
        <v>16120.744322976563</v>
      </c>
      <c r="X60" s="16">
        <f t="shared" si="16"/>
        <v>0</v>
      </c>
      <c r="Y60" s="16">
        <f t="shared" si="16"/>
        <v>0</v>
      </c>
      <c r="Z60" s="16">
        <f t="shared" si="16"/>
        <v>0</v>
      </c>
      <c r="AA60" s="16">
        <f t="shared" si="16"/>
        <v>0</v>
      </c>
      <c r="AB60" s="16">
        <f t="shared" si="16"/>
        <v>233.80237219535834</v>
      </c>
      <c r="AC60" s="16">
        <f t="shared" si="16"/>
        <v>0</v>
      </c>
      <c r="AD60" s="16">
        <f t="shared" si="16"/>
        <v>0</v>
      </c>
      <c r="AE60" s="16">
        <f t="shared" si="16"/>
        <v>0</v>
      </c>
      <c r="AF60" s="16">
        <f t="shared" si="15"/>
        <v>0</v>
      </c>
      <c r="AG60" s="16">
        <f t="shared" si="15"/>
        <v>0</v>
      </c>
      <c r="AH60" s="16">
        <f t="shared" si="15"/>
        <v>0</v>
      </c>
      <c r="AI60" s="16">
        <f t="shared" si="15"/>
        <v>0</v>
      </c>
      <c r="AJ60" s="16">
        <f t="shared" si="15"/>
        <v>0</v>
      </c>
      <c r="AK60" s="16">
        <f t="shared" si="15"/>
        <v>0</v>
      </c>
      <c r="AL60" s="16">
        <f t="shared" si="15"/>
        <v>380.83942779683878</v>
      </c>
      <c r="AM60" s="16">
        <f t="shared" si="15"/>
        <v>0</v>
      </c>
      <c r="AN60" s="16">
        <f t="shared" si="15"/>
        <v>0</v>
      </c>
      <c r="AO60" s="16">
        <f t="shared" si="15"/>
        <v>0</v>
      </c>
      <c r="AP60" s="16">
        <f t="shared" si="15"/>
        <v>0</v>
      </c>
      <c r="AQ60" s="16">
        <f t="shared" si="15"/>
        <v>0</v>
      </c>
      <c r="AR60" s="16">
        <f t="shared" si="15"/>
        <v>0</v>
      </c>
      <c r="AS60" s="16">
        <f t="shared" si="15"/>
        <v>0</v>
      </c>
      <c r="AT60" s="16">
        <f t="shared" si="17"/>
        <v>0</v>
      </c>
      <c r="AU60" s="16">
        <f t="shared" si="17"/>
        <v>0</v>
      </c>
      <c r="AV60" s="16">
        <f t="shared" si="17"/>
        <v>620.34729760326593</v>
      </c>
      <c r="AW60" s="16">
        <f t="shared" si="17"/>
        <v>0</v>
      </c>
      <c r="AX60" s="16">
        <f t="shared" si="17"/>
        <v>0</v>
      </c>
      <c r="AY60" s="16">
        <f t="shared" si="17"/>
        <v>0</v>
      </c>
      <c r="AZ60" s="16">
        <f t="shared" si="17"/>
        <v>0</v>
      </c>
      <c r="BA60" s="16">
        <f t="shared" si="17"/>
        <v>0</v>
      </c>
      <c r="BB60" s="16">
        <f t="shared" si="17"/>
        <v>0</v>
      </c>
      <c r="BC60" s="16">
        <f t="shared" si="17"/>
        <v>0</v>
      </c>
      <c r="BD60" s="16">
        <f t="shared" si="17"/>
        <v>0</v>
      </c>
      <c r="BE60" s="16">
        <f t="shared" si="17"/>
        <v>0</v>
      </c>
      <c r="BF60" s="16">
        <f t="shared" si="17"/>
        <v>1010.4803798018665</v>
      </c>
      <c r="BG60" s="16">
        <f t="shared" si="17"/>
        <v>0</v>
      </c>
      <c r="BH60" s="16">
        <f t="shared" si="17"/>
        <v>0</v>
      </c>
      <c r="BI60" s="16">
        <f t="shared" si="17"/>
        <v>0</v>
      </c>
    </row>
    <row r="61" spans="2:61" s="1" customFormat="1" ht="15.75" x14ac:dyDescent="0.25">
      <c r="B61" s="47">
        <v>385</v>
      </c>
      <c r="C61" s="47" t="s">
        <v>430</v>
      </c>
      <c r="D61" s="47">
        <v>6</v>
      </c>
      <c r="E61" s="47">
        <v>1979</v>
      </c>
      <c r="F61" s="71"/>
      <c r="G61" s="2">
        <v>50</v>
      </c>
      <c r="H61" s="2">
        <v>10</v>
      </c>
      <c r="I61" s="47">
        <v>2014</v>
      </c>
      <c r="J61" s="81">
        <v>1.15E-2</v>
      </c>
      <c r="K61" s="82">
        <v>9985</v>
      </c>
      <c r="L61" s="82">
        <f t="shared" si="1"/>
        <v>998.5</v>
      </c>
      <c r="M61" s="82">
        <f t="shared" si="2"/>
        <v>1497.75</v>
      </c>
      <c r="N61" s="16">
        <f t="shared" si="3"/>
        <v>12481.25</v>
      </c>
      <c r="O61" s="16">
        <f t="shared" si="4"/>
        <v>143.53437500000001</v>
      </c>
      <c r="P61" s="16">
        <f t="shared" si="16"/>
        <v>0</v>
      </c>
      <c r="Q61" s="16">
        <f t="shared" si="16"/>
        <v>0</v>
      </c>
      <c r="R61" s="16">
        <f t="shared" si="16"/>
        <v>143.53437500000001</v>
      </c>
      <c r="S61" s="16">
        <f t="shared" si="16"/>
        <v>0</v>
      </c>
      <c r="T61" s="16">
        <f t="shared" si="16"/>
        <v>0</v>
      </c>
      <c r="U61" s="16">
        <f t="shared" si="16"/>
        <v>0</v>
      </c>
      <c r="V61" s="16">
        <f t="shared" si="16"/>
        <v>0</v>
      </c>
      <c r="W61" s="16">
        <f t="shared" si="16"/>
        <v>16120.744322976563</v>
      </c>
      <c r="X61" s="16">
        <f t="shared" si="16"/>
        <v>0</v>
      </c>
      <c r="Y61" s="16">
        <f t="shared" si="16"/>
        <v>0</v>
      </c>
      <c r="Z61" s="16">
        <f t="shared" si="16"/>
        <v>0</v>
      </c>
      <c r="AA61" s="16">
        <f t="shared" si="16"/>
        <v>0</v>
      </c>
      <c r="AB61" s="16">
        <f t="shared" si="16"/>
        <v>233.80237219535834</v>
      </c>
      <c r="AC61" s="16">
        <f t="shared" si="16"/>
        <v>0</v>
      </c>
      <c r="AD61" s="16">
        <f t="shared" si="16"/>
        <v>0</v>
      </c>
      <c r="AE61" s="16">
        <f t="shared" si="16"/>
        <v>0</v>
      </c>
      <c r="AF61" s="16">
        <f t="shared" si="15"/>
        <v>0</v>
      </c>
      <c r="AG61" s="16">
        <f t="shared" si="15"/>
        <v>0</v>
      </c>
      <c r="AH61" s="16">
        <f t="shared" si="15"/>
        <v>0</v>
      </c>
      <c r="AI61" s="16">
        <f t="shared" si="15"/>
        <v>0</v>
      </c>
      <c r="AJ61" s="16">
        <f t="shared" si="15"/>
        <v>0</v>
      </c>
      <c r="AK61" s="16">
        <f t="shared" si="15"/>
        <v>0</v>
      </c>
      <c r="AL61" s="16">
        <f t="shared" si="15"/>
        <v>380.83942779683878</v>
      </c>
      <c r="AM61" s="16">
        <f t="shared" si="15"/>
        <v>0</v>
      </c>
      <c r="AN61" s="16">
        <f t="shared" si="15"/>
        <v>0</v>
      </c>
      <c r="AO61" s="16">
        <f t="shared" si="15"/>
        <v>0</v>
      </c>
      <c r="AP61" s="16">
        <f t="shared" si="15"/>
        <v>0</v>
      </c>
      <c r="AQ61" s="16">
        <f t="shared" si="15"/>
        <v>0</v>
      </c>
      <c r="AR61" s="16">
        <f t="shared" si="15"/>
        <v>0</v>
      </c>
      <c r="AS61" s="16">
        <f t="shared" si="15"/>
        <v>0</v>
      </c>
      <c r="AT61" s="16">
        <f t="shared" si="17"/>
        <v>0</v>
      </c>
      <c r="AU61" s="16">
        <f t="shared" si="17"/>
        <v>0</v>
      </c>
      <c r="AV61" s="16">
        <f t="shared" si="17"/>
        <v>620.34729760326593</v>
      </c>
      <c r="AW61" s="16">
        <f t="shared" si="17"/>
        <v>0</v>
      </c>
      <c r="AX61" s="16">
        <f t="shared" si="17"/>
        <v>0</v>
      </c>
      <c r="AY61" s="16">
        <f t="shared" si="17"/>
        <v>0</v>
      </c>
      <c r="AZ61" s="16">
        <f t="shared" si="17"/>
        <v>0</v>
      </c>
      <c r="BA61" s="16">
        <f t="shared" si="17"/>
        <v>0</v>
      </c>
      <c r="BB61" s="16">
        <f t="shared" si="17"/>
        <v>0</v>
      </c>
      <c r="BC61" s="16">
        <f t="shared" si="17"/>
        <v>0</v>
      </c>
      <c r="BD61" s="16">
        <f t="shared" si="17"/>
        <v>0</v>
      </c>
      <c r="BE61" s="16">
        <f t="shared" si="17"/>
        <v>0</v>
      </c>
      <c r="BF61" s="16">
        <f t="shared" si="17"/>
        <v>1010.4803798018665</v>
      </c>
      <c r="BG61" s="16">
        <f t="shared" si="17"/>
        <v>0</v>
      </c>
      <c r="BH61" s="16">
        <f t="shared" si="17"/>
        <v>0</v>
      </c>
      <c r="BI61" s="16">
        <f t="shared" si="17"/>
        <v>0</v>
      </c>
    </row>
    <row r="62" spans="2:61" s="1" customFormat="1" ht="15.75" x14ac:dyDescent="0.25">
      <c r="B62" s="47">
        <v>384</v>
      </c>
      <c r="C62" s="47" t="s">
        <v>430</v>
      </c>
      <c r="D62" s="47">
        <v>6</v>
      </c>
      <c r="E62" s="47">
        <v>1979</v>
      </c>
      <c r="F62" s="71"/>
      <c r="G62" s="2">
        <v>50</v>
      </c>
      <c r="H62" s="2">
        <v>10</v>
      </c>
      <c r="I62" s="47">
        <v>2014</v>
      </c>
      <c r="J62" s="81">
        <v>1.15E-2</v>
      </c>
      <c r="K62" s="82">
        <v>9985</v>
      </c>
      <c r="L62" s="82">
        <f t="shared" si="1"/>
        <v>998.5</v>
      </c>
      <c r="M62" s="82">
        <f t="shared" si="2"/>
        <v>1497.75</v>
      </c>
      <c r="N62" s="16">
        <f t="shared" si="3"/>
        <v>12481.25</v>
      </c>
      <c r="O62" s="16">
        <f t="shared" si="4"/>
        <v>143.53437500000001</v>
      </c>
      <c r="P62" s="16">
        <f t="shared" si="16"/>
        <v>0</v>
      </c>
      <c r="Q62" s="16">
        <f t="shared" si="16"/>
        <v>0</v>
      </c>
      <c r="R62" s="16">
        <f t="shared" si="16"/>
        <v>143.53437500000001</v>
      </c>
      <c r="S62" s="16">
        <f t="shared" si="16"/>
        <v>0</v>
      </c>
      <c r="T62" s="16">
        <f t="shared" si="16"/>
        <v>0</v>
      </c>
      <c r="U62" s="16">
        <f t="shared" si="16"/>
        <v>0</v>
      </c>
      <c r="V62" s="16">
        <f t="shared" si="16"/>
        <v>0</v>
      </c>
      <c r="W62" s="16">
        <f t="shared" si="16"/>
        <v>16120.744322976563</v>
      </c>
      <c r="X62" s="16">
        <f t="shared" si="16"/>
        <v>0</v>
      </c>
      <c r="Y62" s="16">
        <f t="shared" si="16"/>
        <v>0</v>
      </c>
      <c r="Z62" s="16">
        <f t="shared" si="16"/>
        <v>0</v>
      </c>
      <c r="AA62" s="16">
        <f t="shared" si="16"/>
        <v>0</v>
      </c>
      <c r="AB62" s="16">
        <f t="shared" si="16"/>
        <v>233.80237219535834</v>
      </c>
      <c r="AC62" s="16">
        <f t="shared" si="16"/>
        <v>0</v>
      </c>
      <c r="AD62" s="16">
        <f t="shared" si="16"/>
        <v>0</v>
      </c>
      <c r="AE62" s="16">
        <f t="shared" si="16"/>
        <v>0</v>
      </c>
      <c r="AF62" s="16">
        <f t="shared" si="15"/>
        <v>0</v>
      </c>
      <c r="AG62" s="16">
        <f t="shared" si="15"/>
        <v>0</v>
      </c>
      <c r="AH62" s="16">
        <f t="shared" si="15"/>
        <v>0</v>
      </c>
      <c r="AI62" s="16">
        <f t="shared" si="15"/>
        <v>0</v>
      </c>
      <c r="AJ62" s="16">
        <f t="shared" si="15"/>
        <v>0</v>
      </c>
      <c r="AK62" s="16">
        <f t="shared" si="15"/>
        <v>0</v>
      </c>
      <c r="AL62" s="16">
        <f t="shared" si="15"/>
        <v>380.83942779683878</v>
      </c>
      <c r="AM62" s="16">
        <f t="shared" si="15"/>
        <v>0</v>
      </c>
      <c r="AN62" s="16">
        <f t="shared" si="15"/>
        <v>0</v>
      </c>
      <c r="AO62" s="16">
        <f t="shared" si="15"/>
        <v>0</v>
      </c>
      <c r="AP62" s="16">
        <f t="shared" si="15"/>
        <v>0</v>
      </c>
      <c r="AQ62" s="16">
        <f t="shared" si="15"/>
        <v>0</v>
      </c>
      <c r="AR62" s="16">
        <f t="shared" si="15"/>
        <v>0</v>
      </c>
      <c r="AS62" s="16">
        <f t="shared" si="15"/>
        <v>0</v>
      </c>
      <c r="AT62" s="16">
        <f t="shared" si="17"/>
        <v>0</v>
      </c>
      <c r="AU62" s="16">
        <f t="shared" si="17"/>
        <v>0</v>
      </c>
      <c r="AV62" s="16">
        <f t="shared" si="17"/>
        <v>620.34729760326593</v>
      </c>
      <c r="AW62" s="16">
        <f t="shared" si="17"/>
        <v>0</v>
      </c>
      <c r="AX62" s="16">
        <f t="shared" si="17"/>
        <v>0</v>
      </c>
      <c r="AY62" s="16">
        <f t="shared" si="17"/>
        <v>0</v>
      </c>
      <c r="AZ62" s="16">
        <f t="shared" si="17"/>
        <v>0</v>
      </c>
      <c r="BA62" s="16">
        <f t="shared" si="17"/>
        <v>0</v>
      </c>
      <c r="BB62" s="16">
        <f t="shared" si="17"/>
        <v>0</v>
      </c>
      <c r="BC62" s="16">
        <f t="shared" si="17"/>
        <v>0</v>
      </c>
      <c r="BD62" s="16">
        <f t="shared" si="17"/>
        <v>0</v>
      </c>
      <c r="BE62" s="16">
        <f t="shared" si="17"/>
        <v>0</v>
      </c>
      <c r="BF62" s="16">
        <f t="shared" si="17"/>
        <v>1010.4803798018665</v>
      </c>
      <c r="BG62" s="16">
        <f t="shared" si="17"/>
        <v>0</v>
      </c>
      <c r="BH62" s="16">
        <f t="shared" si="17"/>
        <v>0</v>
      </c>
      <c r="BI62" s="16">
        <f t="shared" si="17"/>
        <v>0</v>
      </c>
    </row>
    <row r="63" spans="2:61" s="1" customFormat="1" ht="15.75" x14ac:dyDescent="0.25">
      <c r="B63" s="47">
        <v>383</v>
      </c>
      <c r="C63" s="47" t="s">
        <v>430</v>
      </c>
      <c r="D63" s="47">
        <v>6</v>
      </c>
      <c r="E63" s="47">
        <v>1979</v>
      </c>
      <c r="F63" s="71"/>
      <c r="G63" s="2">
        <v>50</v>
      </c>
      <c r="H63" s="2">
        <v>10</v>
      </c>
      <c r="I63" s="47">
        <v>2014</v>
      </c>
      <c r="J63" s="81">
        <v>1.15E-2</v>
      </c>
      <c r="K63" s="82">
        <v>9985</v>
      </c>
      <c r="L63" s="82">
        <f t="shared" si="1"/>
        <v>998.5</v>
      </c>
      <c r="M63" s="82">
        <f t="shared" si="2"/>
        <v>1497.75</v>
      </c>
      <c r="N63" s="16">
        <f t="shared" si="3"/>
        <v>12481.25</v>
      </c>
      <c r="O63" s="16">
        <f t="shared" si="4"/>
        <v>143.53437500000001</v>
      </c>
      <c r="P63" s="16">
        <f t="shared" si="16"/>
        <v>0</v>
      </c>
      <c r="Q63" s="16">
        <f t="shared" si="16"/>
        <v>0</v>
      </c>
      <c r="R63" s="16">
        <f t="shared" si="16"/>
        <v>143.53437500000001</v>
      </c>
      <c r="S63" s="16">
        <f t="shared" si="16"/>
        <v>0</v>
      </c>
      <c r="T63" s="16">
        <f t="shared" si="16"/>
        <v>0</v>
      </c>
      <c r="U63" s="16">
        <f t="shared" si="16"/>
        <v>0</v>
      </c>
      <c r="V63" s="16">
        <f t="shared" si="16"/>
        <v>0</v>
      </c>
      <c r="W63" s="16">
        <f t="shared" si="16"/>
        <v>16120.744322976563</v>
      </c>
      <c r="X63" s="16">
        <f t="shared" si="16"/>
        <v>0</v>
      </c>
      <c r="Y63" s="16">
        <f t="shared" si="16"/>
        <v>0</v>
      </c>
      <c r="Z63" s="16">
        <f t="shared" si="16"/>
        <v>0</v>
      </c>
      <c r="AA63" s="16">
        <f t="shared" si="16"/>
        <v>0</v>
      </c>
      <c r="AB63" s="16">
        <f t="shared" si="16"/>
        <v>233.80237219535834</v>
      </c>
      <c r="AC63" s="16">
        <f t="shared" si="16"/>
        <v>0</v>
      </c>
      <c r="AD63" s="16">
        <f t="shared" si="16"/>
        <v>0</v>
      </c>
      <c r="AE63" s="16">
        <f t="shared" si="16"/>
        <v>0</v>
      </c>
      <c r="AF63" s="16">
        <f t="shared" si="15"/>
        <v>0</v>
      </c>
      <c r="AG63" s="16">
        <f t="shared" si="15"/>
        <v>0</v>
      </c>
      <c r="AH63" s="16">
        <f t="shared" si="15"/>
        <v>0</v>
      </c>
      <c r="AI63" s="16">
        <f t="shared" si="15"/>
        <v>0</v>
      </c>
      <c r="AJ63" s="16">
        <f t="shared" si="15"/>
        <v>0</v>
      </c>
      <c r="AK63" s="16">
        <f t="shared" si="15"/>
        <v>0</v>
      </c>
      <c r="AL63" s="16">
        <f t="shared" si="15"/>
        <v>380.83942779683878</v>
      </c>
      <c r="AM63" s="16">
        <f t="shared" si="15"/>
        <v>0</v>
      </c>
      <c r="AN63" s="16">
        <f t="shared" si="15"/>
        <v>0</v>
      </c>
      <c r="AO63" s="16">
        <f t="shared" si="15"/>
        <v>0</v>
      </c>
      <c r="AP63" s="16">
        <f t="shared" si="15"/>
        <v>0</v>
      </c>
      <c r="AQ63" s="16">
        <f t="shared" si="15"/>
        <v>0</v>
      </c>
      <c r="AR63" s="16">
        <f t="shared" si="15"/>
        <v>0</v>
      </c>
      <c r="AS63" s="16">
        <f t="shared" si="15"/>
        <v>0</v>
      </c>
      <c r="AT63" s="16">
        <f t="shared" si="17"/>
        <v>0</v>
      </c>
      <c r="AU63" s="16">
        <f t="shared" si="17"/>
        <v>0</v>
      </c>
      <c r="AV63" s="16">
        <f t="shared" si="17"/>
        <v>620.34729760326593</v>
      </c>
      <c r="AW63" s="16">
        <f t="shared" si="17"/>
        <v>0</v>
      </c>
      <c r="AX63" s="16">
        <f t="shared" si="17"/>
        <v>0</v>
      </c>
      <c r="AY63" s="16">
        <f t="shared" si="17"/>
        <v>0</v>
      </c>
      <c r="AZ63" s="16">
        <f t="shared" si="17"/>
        <v>0</v>
      </c>
      <c r="BA63" s="16">
        <f t="shared" si="17"/>
        <v>0</v>
      </c>
      <c r="BB63" s="16">
        <f t="shared" si="17"/>
        <v>0</v>
      </c>
      <c r="BC63" s="16">
        <f t="shared" si="17"/>
        <v>0</v>
      </c>
      <c r="BD63" s="16">
        <f t="shared" si="17"/>
        <v>0</v>
      </c>
      <c r="BE63" s="16">
        <f t="shared" si="17"/>
        <v>0</v>
      </c>
      <c r="BF63" s="16">
        <f t="shared" si="17"/>
        <v>1010.4803798018665</v>
      </c>
      <c r="BG63" s="16">
        <f t="shared" si="17"/>
        <v>0</v>
      </c>
      <c r="BH63" s="16">
        <f t="shared" si="17"/>
        <v>0</v>
      </c>
      <c r="BI63" s="16">
        <f t="shared" si="17"/>
        <v>0</v>
      </c>
    </row>
    <row r="64" spans="2:61" s="1" customFormat="1" ht="15.75" x14ac:dyDescent="0.25">
      <c r="B64" s="47">
        <v>382</v>
      </c>
      <c r="C64" s="47" t="s">
        <v>430</v>
      </c>
      <c r="D64" s="47">
        <v>6</v>
      </c>
      <c r="E64" s="47">
        <v>1979</v>
      </c>
      <c r="F64" s="71"/>
      <c r="G64" s="2">
        <v>50</v>
      </c>
      <c r="H64" s="2">
        <v>10</v>
      </c>
      <c r="I64" s="47">
        <v>2014</v>
      </c>
      <c r="J64" s="81">
        <v>1.15E-2</v>
      </c>
      <c r="K64" s="82">
        <v>9985</v>
      </c>
      <c r="L64" s="82">
        <f t="shared" si="1"/>
        <v>998.5</v>
      </c>
      <c r="M64" s="82">
        <f t="shared" si="2"/>
        <v>1497.75</v>
      </c>
      <c r="N64" s="16">
        <f t="shared" si="3"/>
        <v>12481.25</v>
      </c>
      <c r="O64" s="16">
        <f t="shared" si="4"/>
        <v>143.53437500000001</v>
      </c>
      <c r="P64" s="16">
        <f t="shared" si="16"/>
        <v>0</v>
      </c>
      <c r="Q64" s="16">
        <f t="shared" si="16"/>
        <v>0</v>
      </c>
      <c r="R64" s="16">
        <f t="shared" si="16"/>
        <v>143.53437500000001</v>
      </c>
      <c r="S64" s="16">
        <f t="shared" si="16"/>
        <v>0</v>
      </c>
      <c r="T64" s="16">
        <f t="shared" si="16"/>
        <v>0</v>
      </c>
      <c r="U64" s="16">
        <f t="shared" si="16"/>
        <v>0</v>
      </c>
      <c r="V64" s="16">
        <f t="shared" si="16"/>
        <v>0</v>
      </c>
      <c r="W64" s="16">
        <f t="shared" si="16"/>
        <v>16120.744322976563</v>
      </c>
      <c r="X64" s="16">
        <f t="shared" si="16"/>
        <v>0</v>
      </c>
      <c r="Y64" s="16">
        <f t="shared" si="16"/>
        <v>0</v>
      </c>
      <c r="Z64" s="16">
        <f t="shared" si="16"/>
        <v>0</v>
      </c>
      <c r="AA64" s="16">
        <f t="shared" si="16"/>
        <v>0</v>
      </c>
      <c r="AB64" s="16">
        <f t="shared" si="16"/>
        <v>233.80237219535834</v>
      </c>
      <c r="AC64" s="16">
        <f t="shared" si="16"/>
        <v>0</v>
      </c>
      <c r="AD64" s="16">
        <f t="shared" si="16"/>
        <v>0</v>
      </c>
      <c r="AE64" s="16">
        <f t="shared" si="16"/>
        <v>0</v>
      </c>
      <c r="AF64" s="16">
        <f t="shared" si="15"/>
        <v>0</v>
      </c>
      <c r="AG64" s="16">
        <f t="shared" si="15"/>
        <v>0</v>
      </c>
      <c r="AH64" s="16">
        <f t="shared" si="15"/>
        <v>0</v>
      </c>
      <c r="AI64" s="16">
        <f t="shared" si="15"/>
        <v>0</v>
      </c>
      <c r="AJ64" s="16">
        <f t="shared" si="15"/>
        <v>0</v>
      </c>
      <c r="AK64" s="16">
        <f t="shared" si="15"/>
        <v>0</v>
      </c>
      <c r="AL64" s="16">
        <f t="shared" si="15"/>
        <v>380.83942779683878</v>
      </c>
      <c r="AM64" s="16">
        <f t="shared" si="15"/>
        <v>0</v>
      </c>
      <c r="AN64" s="16">
        <f t="shared" si="15"/>
        <v>0</v>
      </c>
      <c r="AO64" s="16">
        <f t="shared" si="15"/>
        <v>0</v>
      </c>
      <c r="AP64" s="16">
        <f t="shared" si="15"/>
        <v>0</v>
      </c>
      <c r="AQ64" s="16">
        <f t="shared" si="15"/>
        <v>0</v>
      </c>
      <c r="AR64" s="16">
        <f t="shared" si="15"/>
        <v>0</v>
      </c>
      <c r="AS64" s="16">
        <f t="shared" si="15"/>
        <v>0</v>
      </c>
      <c r="AT64" s="16">
        <f t="shared" si="17"/>
        <v>0</v>
      </c>
      <c r="AU64" s="16">
        <f t="shared" si="17"/>
        <v>0</v>
      </c>
      <c r="AV64" s="16">
        <f t="shared" si="17"/>
        <v>620.34729760326593</v>
      </c>
      <c r="AW64" s="16">
        <f t="shared" si="17"/>
        <v>0</v>
      </c>
      <c r="AX64" s="16">
        <f t="shared" si="17"/>
        <v>0</v>
      </c>
      <c r="AY64" s="16">
        <f t="shared" si="17"/>
        <v>0</v>
      </c>
      <c r="AZ64" s="16">
        <f t="shared" si="17"/>
        <v>0</v>
      </c>
      <c r="BA64" s="16">
        <f t="shared" si="17"/>
        <v>0</v>
      </c>
      <c r="BB64" s="16">
        <f t="shared" si="17"/>
        <v>0</v>
      </c>
      <c r="BC64" s="16">
        <f t="shared" si="17"/>
        <v>0</v>
      </c>
      <c r="BD64" s="16">
        <f t="shared" si="17"/>
        <v>0</v>
      </c>
      <c r="BE64" s="16">
        <f t="shared" si="17"/>
        <v>0</v>
      </c>
      <c r="BF64" s="16">
        <f t="shared" si="17"/>
        <v>1010.4803798018665</v>
      </c>
      <c r="BG64" s="16">
        <f t="shared" si="17"/>
        <v>0</v>
      </c>
      <c r="BH64" s="16">
        <f t="shared" si="17"/>
        <v>0</v>
      </c>
      <c r="BI64" s="16">
        <f t="shared" si="17"/>
        <v>0</v>
      </c>
    </row>
    <row r="65" spans="2:61" s="1" customFormat="1" ht="15.75" x14ac:dyDescent="0.25">
      <c r="B65" s="47">
        <v>381</v>
      </c>
      <c r="C65" s="47" t="s">
        <v>430</v>
      </c>
      <c r="D65" s="47">
        <v>6</v>
      </c>
      <c r="E65" s="47">
        <v>1979</v>
      </c>
      <c r="F65" s="71"/>
      <c r="G65" s="2">
        <v>50</v>
      </c>
      <c r="H65" s="2">
        <v>10</v>
      </c>
      <c r="I65" s="47">
        <v>2014</v>
      </c>
      <c r="J65" s="81">
        <v>1.15E-2</v>
      </c>
      <c r="K65" s="82">
        <v>9985</v>
      </c>
      <c r="L65" s="82">
        <f t="shared" si="1"/>
        <v>998.5</v>
      </c>
      <c r="M65" s="82">
        <f t="shared" si="2"/>
        <v>1497.75</v>
      </c>
      <c r="N65" s="16">
        <f t="shared" si="3"/>
        <v>12481.25</v>
      </c>
      <c r="O65" s="16">
        <f t="shared" si="4"/>
        <v>143.53437500000001</v>
      </c>
      <c r="P65" s="16">
        <f t="shared" si="16"/>
        <v>0</v>
      </c>
      <c r="Q65" s="16">
        <f t="shared" si="16"/>
        <v>0</v>
      </c>
      <c r="R65" s="16">
        <f t="shared" si="16"/>
        <v>143.53437500000001</v>
      </c>
      <c r="S65" s="16">
        <f t="shared" si="16"/>
        <v>0</v>
      </c>
      <c r="T65" s="16">
        <f t="shared" si="16"/>
        <v>0</v>
      </c>
      <c r="U65" s="16">
        <f t="shared" si="16"/>
        <v>0</v>
      </c>
      <c r="V65" s="16">
        <f t="shared" si="16"/>
        <v>0</v>
      </c>
      <c r="W65" s="16">
        <f t="shared" si="16"/>
        <v>16120.744322976563</v>
      </c>
      <c r="X65" s="16">
        <f t="shared" si="16"/>
        <v>0</v>
      </c>
      <c r="Y65" s="16">
        <f t="shared" si="16"/>
        <v>0</v>
      </c>
      <c r="Z65" s="16">
        <f t="shared" si="16"/>
        <v>0</v>
      </c>
      <c r="AA65" s="16">
        <f t="shared" si="16"/>
        <v>0</v>
      </c>
      <c r="AB65" s="16">
        <f t="shared" si="16"/>
        <v>233.80237219535834</v>
      </c>
      <c r="AC65" s="16">
        <f t="shared" si="16"/>
        <v>0</v>
      </c>
      <c r="AD65" s="16">
        <f t="shared" si="16"/>
        <v>0</v>
      </c>
      <c r="AE65" s="16">
        <f t="shared" si="16"/>
        <v>0</v>
      </c>
      <c r="AF65" s="16">
        <f t="shared" si="15"/>
        <v>0</v>
      </c>
      <c r="AG65" s="16">
        <f t="shared" si="15"/>
        <v>0</v>
      </c>
      <c r="AH65" s="16">
        <f t="shared" si="15"/>
        <v>0</v>
      </c>
      <c r="AI65" s="16">
        <f t="shared" si="15"/>
        <v>0</v>
      </c>
      <c r="AJ65" s="16">
        <f t="shared" si="15"/>
        <v>0</v>
      </c>
      <c r="AK65" s="16">
        <f t="shared" si="15"/>
        <v>0</v>
      </c>
      <c r="AL65" s="16">
        <f t="shared" si="15"/>
        <v>380.83942779683878</v>
      </c>
      <c r="AM65" s="16">
        <f t="shared" si="15"/>
        <v>0</v>
      </c>
      <c r="AN65" s="16">
        <f t="shared" si="15"/>
        <v>0</v>
      </c>
      <c r="AO65" s="16">
        <f t="shared" si="15"/>
        <v>0</v>
      </c>
      <c r="AP65" s="16">
        <f t="shared" si="15"/>
        <v>0</v>
      </c>
      <c r="AQ65" s="16">
        <f t="shared" si="15"/>
        <v>0</v>
      </c>
      <c r="AR65" s="16">
        <f t="shared" si="15"/>
        <v>0</v>
      </c>
      <c r="AS65" s="16">
        <f t="shared" si="15"/>
        <v>0</v>
      </c>
      <c r="AT65" s="16">
        <f t="shared" si="17"/>
        <v>0</v>
      </c>
      <c r="AU65" s="16">
        <f t="shared" si="17"/>
        <v>0</v>
      </c>
      <c r="AV65" s="16">
        <f t="shared" si="17"/>
        <v>620.34729760326593</v>
      </c>
      <c r="AW65" s="16">
        <f t="shared" si="17"/>
        <v>0</v>
      </c>
      <c r="AX65" s="16">
        <f t="shared" si="17"/>
        <v>0</v>
      </c>
      <c r="AY65" s="16">
        <f t="shared" si="17"/>
        <v>0</v>
      </c>
      <c r="AZ65" s="16">
        <f t="shared" si="17"/>
        <v>0</v>
      </c>
      <c r="BA65" s="16">
        <f t="shared" si="17"/>
        <v>0</v>
      </c>
      <c r="BB65" s="16">
        <f t="shared" si="17"/>
        <v>0</v>
      </c>
      <c r="BC65" s="16">
        <f t="shared" si="17"/>
        <v>0</v>
      </c>
      <c r="BD65" s="16">
        <f t="shared" si="17"/>
        <v>0</v>
      </c>
      <c r="BE65" s="16">
        <f t="shared" si="17"/>
        <v>0</v>
      </c>
      <c r="BF65" s="16">
        <f t="shared" si="17"/>
        <v>1010.4803798018665</v>
      </c>
      <c r="BG65" s="16">
        <f t="shared" si="17"/>
        <v>0</v>
      </c>
      <c r="BH65" s="16">
        <f t="shared" si="17"/>
        <v>0</v>
      </c>
      <c r="BI65" s="16">
        <f t="shared" si="17"/>
        <v>0</v>
      </c>
    </row>
    <row r="66" spans="2:61" s="1" customFormat="1" ht="15.75" x14ac:dyDescent="0.25">
      <c r="B66" s="47">
        <v>380</v>
      </c>
      <c r="C66" s="47" t="s">
        <v>430</v>
      </c>
      <c r="D66" s="47">
        <v>6</v>
      </c>
      <c r="E66" s="47">
        <v>1979</v>
      </c>
      <c r="F66" s="71"/>
      <c r="G66" s="2">
        <v>50</v>
      </c>
      <c r="H66" s="2">
        <v>10</v>
      </c>
      <c r="I66" s="47">
        <v>2014</v>
      </c>
      <c r="J66" s="81">
        <v>1.15E-2</v>
      </c>
      <c r="K66" s="82">
        <v>9985</v>
      </c>
      <c r="L66" s="82">
        <f t="shared" si="1"/>
        <v>998.5</v>
      </c>
      <c r="M66" s="82">
        <f t="shared" si="2"/>
        <v>1497.75</v>
      </c>
      <c r="N66" s="16">
        <f t="shared" si="3"/>
        <v>12481.25</v>
      </c>
      <c r="O66" s="16">
        <f t="shared" si="4"/>
        <v>143.53437500000001</v>
      </c>
      <c r="P66" s="16">
        <f t="shared" si="16"/>
        <v>0</v>
      </c>
      <c r="Q66" s="16">
        <f t="shared" si="16"/>
        <v>0</v>
      </c>
      <c r="R66" s="16">
        <f t="shared" si="16"/>
        <v>143.53437500000001</v>
      </c>
      <c r="S66" s="16">
        <f t="shared" si="16"/>
        <v>0</v>
      </c>
      <c r="T66" s="16">
        <f t="shared" si="16"/>
        <v>0</v>
      </c>
      <c r="U66" s="16">
        <f t="shared" si="16"/>
        <v>0</v>
      </c>
      <c r="V66" s="16">
        <f t="shared" si="16"/>
        <v>0</v>
      </c>
      <c r="W66" s="16">
        <f t="shared" si="16"/>
        <v>16120.744322976563</v>
      </c>
      <c r="X66" s="16">
        <f t="shared" si="16"/>
        <v>0</v>
      </c>
      <c r="Y66" s="16">
        <f t="shared" si="16"/>
        <v>0</v>
      </c>
      <c r="Z66" s="16">
        <f t="shared" si="16"/>
        <v>0</v>
      </c>
      <c r="AA66" s="16">
        <f t="shared" si="16"/>
        <v>0</v>
      </c>
      <c r="AB66" s="16">
        <f t="shared" si="16"/>
        <v>233.80237219535834</v>
      </c>
      <c r="AC66" s="16">
        <f t="shared" si="16"/>
        <v>0</v>
      </c>
      <c r="AD66" s="16">
        <f t="shared" si="16"/>
        <v>0</v>
      </c>
      <c r="AE66" s="16">
        <f t="shared" si="16"/>
        <v>0</v>
      </c>
      <c r="AF66" s="16">
        <f t="shared" si="15"/>
        <v>0</v>
      </c>
      <c r="AG66" s="16">
        <f t="shared" si="15"/>
        <v>0</v>
      </c>
      <c r="AH66" s="16">
        <f t="shared" si="15"/>
        <v>0</v>
      </c>
      <c r="AI66" s="16">
        <f t="shared" si="15"/>
        <v>0</v>
      </c>
      <c r="AJ66" s="16">
        <f t="shared" si="15"/>
        <v>0</v>
      </c>
      <c r="AK66" s="16">
        <f t="shared" si="15"/>
        <v>0</v>
      </c>
      <c r="AL66" s="16">
        <f t="shared" si="15"/>
        <v>380.83942779683878</v>
      </c>
      <c r="AM66" s="16">
        <f t="shared" si="15"/>
        <v>0</v>
      </c>
      <c r="AN66" s="16">
        <f t="shared" si="15"/>
        <v>0</v>
      </c>
      <c r="AO66" s="16">
        <f t="shared" si="15"/>
        <v>0</v>
      </c>
      <c r="AP66" s="16">
        <f t="shared" si="15"/>
        <v>0</v>
      </c>
      <c r="AQ66" s="16">
        <f t="shared" si="15"/>
        <v>0</v>
      </c>
      <c r="AR66" s="16">
        <f t="shared" si="15"/>
        <v>0</v>
      </c>
      <c r="AS66" s="16">
        <f t="shared" si="15"/>
        <v>0</v>
      </c>
      <c r="AT66" s="16">
        <f t="shared" si="17"/>
        <v>0</v>
      </c>
      <c r="AU66" s="16">
        <f t="shared" si="17"/>
        <v>0</v>
      </c>
      <c r="AV66" s="16">
        <f t="shared" si="17"/>
        <v>620.34729760326593</v>
      </c>
      <c r="AW66" s="16">
        <f t="shared" si="17"/>
        <v>0</v>
      </c>
      <c r="AX66" s="16">
        <f t="shared" si="17"/>
        <v>0</v>
      </c>
      <c r="AY66" s="16">
        <f t="shared" si="17"/>
        <v>0</v>
      </c>
      <c r="AZ66" s="16">
        <f t="shared" si="17"/>
        <v>0</v>
      </c>
      <c r="BA66" s="16">
        <f t="shared" si="17"/>
        <v>0</v>
      </c>
      <c r="BB66" s="16">
        <f t="shared" si="17"/>
        <v>0</v>
      </c>
      <c r="BC66" s="16">
        <f t="shared" si="17"/>
        <v>0</v>
      </c>
      <c r="BD66" s="16">
        <f t="shared" si="17"/>
        <v>0</v>
      </c>
      <c r="BE66" s="16">
        <f t="shared" si="17"/>
        <v>0</v>
      </c>
      <c r="BF66" s="16">
        <f t="shared" si="17"/>
        <v>1010.4803798018665</v>
      </c>
      <c r="BG66" s="16">
        <f t="shared" si="17"/>
        <v>0</v>
      </c>
      <c r="BH66" s="16">
        <f t="shared" si="17"/>
        <v>0</v>
      </c>
      <c r="BI66" s="16">
        <f t="shared" si="17"/>
        <v>0</v>
      </c>
    </row>
    <row r="67" spans="2:61" s="1" customFormat="1" ht="15.75" x14ac:dyDescent="0.25">
      <c r="B67" s="47">
        <v>379</v>
      </c>
      <c r="C67" s="47" t="s">
        <v>430</v>
      </c>
      <c r="D67" s="47">
        <v>6</v>
      </c>
      <c r="E67" s="47">
        <v>1979</v>
      </c>
      <c r="F67" s="71"/>
      <c r="G67" s="2">
        <v>50</v>
      </c>
      <c r="H67" s="2">
        <v>10</v>
      </c>
      <c r="I67" s="47">
        <v>2014</v>
      </c>
      <c r="J67" s="81">
        <v>1.15E-2</v>
      </c>
      <c r="K67" s="82">
        <v>9985</v>
      </c>
      <c r="L67" s="82">
        <f t="shared" si="1"/>
        <v>998.5</v>
      </c>
      <c r="M67" s="82">
        <f t="shared" si="2"/>
        <v>1497.75</v>
      </c>
      <c r="N67" s="16">
        <f t="shared" si="3"/>
        <v>12481.25</v>
      </c>
      <c r="O67" s="16">
        <f t="shared" si="4"/>
        <v>143.53437500000001</v>
      </c>
      <c r="P67" s="16">
        <f t="shared" si="16"/>
        <v>0</v>
      </c>
      <c r="Q67" s="16">
        <f t="shared" si="16"/>
        <v>0</v>
      </c>
      <c r="R67" s="16">
        <f t="shared" si="16"/>
        <v>143.53437500000001</v>
      </c>
      <c r="S67" s="16">
        <f t="shared" si="16"/>
        <v>0</v>
      </c>
      <c r="T67" s="16">
        <f t="shared" si="16"/>
        <v>0</v>
      </c>
      <c r="U67" s="16">
        <f t="shared" si="16"/>
        <v>0</v>
      </c>
      <c r="V67" s="16">
        <f t="shared" si="16"/>
        <v>0</v>
      </c>
      <c r="W67" s="16">
        <f t="shared" si="16"/>
        <v>16120.744322976563</v>
      </c>
      <c r="X67" s="16">
        <f t="shared" si="16"/>
        <v>0</v>
      </c>
      <c r="Y67" s="16">
        <f t="shared" si="16"/>
        <v>0</v>
      </c>
      <c r="Z67" s="16">
        <f t="shared" si="16"/>
        <v>0</v>
      </c>
      <c r="AA67" s="16">
        <f t="shared" si="16"/>
        <v>0</v>
      </c>
      <c r="AB67" s="16">
        <f t="shared" si="16"/>
        <v>233.80237219535834</v>
      </c>
      <c r="AC67" s="16">
        <f t="shared" si="16"/>
        <v>0</v>
      </c>
      <c r="AD67" s="16">
        <f t="shared" si="16"/>
        <v>0</v>
      </c>
      <c r="AE67" s="16">
        <f t="shared" si="16"/>
        <v>0</v>
      </c>
      <c r="AF67" s="16">
        <f t="shared" si="15"/>
        <v>0</v>
      </c>
      <c r="AG67" s="16">
        <f t="shared" si="15"/>
        <v>0</v>
      </c>
      <c r="AH67" s="16">
        <f t="shared" si="15"/>
        <v>0</v>
      </c>
      <c r="AI67" s="16">
        <f t="shared" si="15"/>
        <v>0</v>
      </c>
      <c r="AJ67" s="16">
        <f t="shared" si="15"/>
        <v>0</v>
      </c>
      <c r="AK67" s="16">
        <f t="shared" si="15"/>
        <v>0</v>
      </c>
      <c r="AL67" s="16">
        <f t="shared" si="15"/>
        <v>380.83942779683878</v>
      </c>
      <c r="AM67" s="16">
        <f t="shared" si="15"/>
        <v>0</v>
      </c>
      <c r="AN67" s="16">
        <f t="shared" si="15"/>
        <v>0</v>
      </c>
      <c r="AO67" s="16">
        <f t="shared" si="15"/>
        <v>0</v>
      </c>
      <c r="AP67" s="16">
        <f t="shared" si="15"/>
        <v>0</v>
      </c>
      <c r="AQ67" s="16">
        <f t="shared" si="15"/>
        <v>0</v>
      </c>
      <c r="AR67" s="16">
        <f t="shared" si="15"/>
        <v>0</v>
      </c>
      <c r="AS67" s="16">
        <f t="shared" si="15"/>
        <v>0</v>
      </c>
      <c r="AT67" s="16">
        <f t="shared" si="17"/>
        <v>0</v>
      </c>
      <c r="AU67" s="16">
        <f t="shared" si="17"/>
        <v>0</v>
      </c>
      <c r="AV67" s="16">
        <f t="shared" si="17"/>
        <v>620.34729760326593</v>
      </c>
      <c r="AW67" s="16">
        <f t="shared" si="17"/>
        <v>0</v>
      </c>
      <c r="AX67" s="16">
        <f t="shared" si="17"/>
        <v>0</v>
      </c>
      <c r="AY67" s="16">
        <f t="shared" si="17"/>
        <v>0</v>
      </c>
      <c r="AZ67" s="16">
        <f t="shared" si="17"/>
        <v>0</v>
      </c>
      <c r="BA67" s="16">
        <f t="shared" si="17"/>
        <v>0</v>
      </c>
      <c r="BB67" s="16">
        <f t="shared" si="17"/>
        <v>0</v>
      </c>
      <c r="BC67" s="16">
        <f t="shared" si="17"/>
        <v>0</v>
      </c>
      <c r="BD67" s="16">
        <f t="shared" si="17"/>
        <v>0</v>
      </c>
      <c r="BE67" s="16">
        <f t="shared" si="17"/>
        <v>0</v>
      </c>
      <c r="BF67" s="16">
        <f t="shared" si="17"/>
        <v>1010.4803798018665</v>
      </c>
      <c r="BG67" s="16">
        <f t="shared" si="17"/>
        <v>0</v>
      </c>
      <c r="BH67" s="16">
        <f t="shared" si="17"/>
        <v>0</v>
      </c>
      <c r="BI67" s="16">
        <f t="shared" si="17"/>
        <v>0</v>
      </c>
    </row>
    <row r="68" spans="2:61" s="1" customFormat="1" ht="15.75" x14ac:dyDescent="0.25">
      <c r="B68" s="47">
        <v>378</v>
      </c>
      <c r="C68" s="47" t="s">
        <v>430</v>
      </c>
      <c r="D68" s="47">
        <v>6</v>
      </c>
      <c r="E68" s="47">
        <v>1979</v>
      </c>
      <c r="F68" s="71"/>
      <c r="G68" s="2">
        <v>50</v>
      </c>
      <c r="H68" s="2">
        <v>10</v>
      </c>
      <c r="I68" s="47">
        <v>2014</v>
      </c>
      <c r="J68" s="81">
        <v>1.15E-2</v>
      </c>
      <c r="K68" s="82">
        <v>9985</v>
      </c>
      <c r="L68" s="82">
        <f t="shared" si="1"/>
        <v>998.5</v>
      </c>
      <c r="M68" s="82">
        <f t="shared" si="2"/>
        <v>1497.75</v>
      </c>
      <c r="N68" s="16">
        <f t="shared" si="3"/>
        <v>12481.25</v>
      </c>
      <c r="O68" s="16">
        <f t="shared" si="4"/>
        <v>143.53437500000001</v>
      </c>
      <c r="P68" s="16">
        <f t="shared" si="16"/>
        <v>0</v>
      </c>
      <c r="Q68" s="16">
        <f t="shared" si="16"/>
        <v>0</v>
      </c>
      <c r="R68" s="16">
        <f t="shared" si="16"/>
        <v>143.53437500000001</v>
      </c>
      <c r="S68" s="16">
        <f t="shared" si="16"/>
        <v>0</v>
      </c>
      <c r="T68" s="16">
        <f t="shared" si="16"/>
        <v>0</v>
      </c>
      <c r="U68" s="16">
        <f t="shared" si="16"/>
        <v>0</v>
      </c>
      <c r="V68" s="16">
        <f t="shared" si="16"/>
        <v>0</v>
      </c>
      <c r="W68" s="16">
        <f t="shared" si="16"/>
        <v>16120.744322976563</v>
      </c>
      <c r="X68" s="16">
        <f t="shared" si="16"/>
        <v>0</v>
      </c>
      <c r="Y68" s="16">
        <f t="shared" si="16"/>
        <v>0</v>
      </c>
      <c r="Z68" s="16">
        <f t="shared" si="16"/>
        <v>0</v>
      </c>
      <c r="AA68" s="16">
        <f t="shared" si="16"/>
        <v>0</v>
      </c>
      <c r="AB68" s="16">
        <f t="shared" si="16"/>
        <v>233.80237219535834</v>
      </c>
      <c r="AC68" s="16">
        <f t="shared" si="16"/>
        <v>0</v>
      </c>
      <c r="AD68" s="16">
        <f t="shared" si="16"/>
        <v>0</v>
      </c>
      <c r="AE68" s="16">
        <f t="shared" si="16"/>
        <v>0</v>
      </c>
      <c r="AF68" s="16">
        <f t="shared" si="15"/>
        <v>0</v>
      </c>
      <c r="AG68" s="16">
        <f t="shared" si="15"/>
        <v>0</v>
      </c>
      <c r="AH68" s="16">
        <f t="shared" si="15"/>
        <v>0</v>
      </c>
      <c r="AI68" s="16">
        <f t="shared" si="15"/>
        <v>0</v>
      </c>
      <c r="AJ68" s="16">
        <f t="shared" si="15"/>
        <v>0</v>
      </c>
      <c r="AK68" s="16">
        <f t="shared" si="15"/>
        <v>0</v>
      </c>
      <c r="AL68" s="16">
        <f t="shared" si="15"/>
        <v>380.83942779683878</v>
      </c>
      <c r="AM68" s="16">
        <f t="shared" si="15"/>
        <v>0</v>
      </c>
      <c r="AN68" s="16">
        <f t="shared" si="15"/>
        <v>0</v>
      </c>
      <c r="AO68" s="16">
        <f t="shared" si="15"/>
        <v>0</v>
      </c>
      <c r="AP68" s="16">
        <f t="shared" si="15"/>
        <v>0</v>
      </c>
      <c r="AQ68" s="16">
        <f t="shared" si="15"/>
        <v>0</v>
      </c>
      <c r="AR68" s="16">
        <f t="shared" si="15"/>
        <v>0</v>
      </c>
      <c r="AS68" s="16">
        <f t="shared" si="15"/>
        <v>0</v>
      </c>
      <c r="AT68" s="16">
        <f t="shared" si="17"/>
        <v>0</v>
      </c>
      <c r="AU68" s="16">
        <f t="shared" si="17"/>
        <v>0</v>
      </c>
      <c r="AV68" s="16">
        <f t="shared" si="17"/>
        <v>620.34729760326593</v>
      </c>
      <c r="AW68" s="16">
        <f t="shared" si="17"/>
        <v>0</v>
      </c>
      <c r="AX68" s="16">
        <f t="shared" si="17"/>
        <v>0</v>
      </c>
      <c r="AY68" s="16">
        <f t="shared" si="17"/>
        <v>0</v>
      </c>
      <c r="AZ68" s="16">
        <f t="shared" si="17"/>
        <v>0</v>
      </c>
      <c r="BA68" s="16">
        <f t="shared" si="17"/>
        <v>0</v>
      </c>
      <c r="BB68" s="16">
        <f t="shared" si="17"/>
        <v>0</v>
      </c>
      <c r="BC68" s="16">
        <f t="shared" si="17"/>
        <v>0</v>
      </c>
      <c r="BD68" s="16">
        <f t="shared" si="17"/>
        <v>0</v>
      </c>
      <c r="BE68" s="16">
        <f t="shared" si="17"/>
        <v>0</v>
      </c>
      <c r="BF68" s="16">
        <f t="shared" si="17"/>
        <v>1010.4803798018665</v>
      </c>
      <c r="BG68" s="16">
        <f t="shared" si="17"/>
        <v>0</v>
      </c>
      <c r="BH68" s="16">
        <f t="shared" si="17"/>
        <v>0</v>
      </c>
      <c r="BI68" s="16">
        <f t="shared" si="17"/>
        <v>0</v>
      </c>
    </row>
    <row r="69" spans="2:61" s="1" customFormat="1" ht="15.75" x14ac:dyDescent="0.25">
      <c r="B69" s="47">
        <v>377</v>
      </c>
      <c r="C69" s="47" t="s">
        <v>430</v>
      </c>
      <c r="D69" s="47">
        <v>6</v>
      </c>
      <c r="E69" s="47">
        <v>1979</v>
      </c>
      <c r="F69" s="71"/>
      <c r="G69" s="2">
        <v>50</v>
      </c>
      <c r="H69" s="2">
        <v>10</v>
      </c>
      <c r="I69" s="47">
        <v>2014</v>
      </c>
      <c r="J69" s="81">
        <v>1.15E-2</v>
      </c>
      <c r="K69" s="82">
        <v>9985</v>
      </c>
      <c r="L69" s="82">
        <f t="shared" si="1"/>
        <v>998.5</v>
      </c>
      <c r="M69" s="82">
        <f t="shared" si="2"/>
        <v>1497.75</v>
      </c>
      <c r="N69" s="16">
        <f t="shared" si="3"/>
        <v>12481.25</v>
      </c>
      <c r="O69" s="16">
        <f t="shared" si="4"/>
        <v>143.53437500000001</v>
      </c>
      <c r="P69" s="16">
        <f t="shared" si="16"/>
        <v>0</v>
      </c>
      <c r="Q69" s="16">
        <f t="shared" si="16"/>
        <v>0</v>
      </c>
      <c r="R69" s="16">
        <f t="shared" si="16"/>
        <v>143.53437500000001</v>
      </c>
      <c r="S69" s="16">
        <f t="shared" si="16"/>
        <v>0</v>
      </c>
      <c r="T69" s="16">
        <f t="shared" si="16"/>
        <v>0</v>
      </c>
      <c r="U69" s="16">
        <f t="shared" si="16"/>
        <v>0</v>
      </c>
      <c r="V69" s="16">
        <f t="shared" si="16"/>
        <v>0</v>
      </c>
      <c r="W69" s="16">
        <f t="shared" si="16"/>
        <v>16120.744322976563</v>
      </c>
      <c r="X69" s="16">
        <f t="shared" si="16"/>
        <v>0</v>
      </c>
      <c r="Y69" s="16">
        <f t="shared" si="16"/>
        <v>0</v>
      </c>
      <c r="Z69" s="16">
        <f t="shared" si="16"/>
        <v>0</v>
      </c>
      <c r="AA69" s="16">
        <f t="shared" si="16"/>
        <v>0</v>
      </c>
      <c r="AB69" s="16">
        <f t="shared" si="16"/>
        <v>233.80237219535834</v>
      </c>
      <c r="AC69" s="16">
        <f t="shared" si="16"/>
        <v>0</v>
      </c>
      <c r="AD69" s="16">
        <f t="shared" si="16"/>
        <v>0</v>
      </c>
      <c r="AE69" s="16">
        <f t="shared" si="16"/>
        <v>0</v>
      </c>
      <c r="AF69" s="16">
        <f t="shared" si="15"/>
        <v>0</v>
      </c>
      <c r="AG69" s="16">
        <f t="shared" si="15"/>
        <v>0</v>
      </c>
      <c r="AH69" s="16">
        <f t="shared" si="15"/>
        <v>0</v>
      </c>
      <c r="AI69" s="16">
        <f t="shared" si="15"/>
        <v>0</v>
      </c>
      <c r="AJ69" s="16">
        <f t="shared" si="15"/>
        <v>0</v>
      </c>
      <c r="AK69" s="16">
        <f t="shared" si="15"/>
        <v>0</v>
      </c>
      <c r="AL69" s="16">
        <f t="shared" si="15"/>
        <v>380.83942779683878</v>
      </c>
      <c r="AM69" s="16">
        <f t="shared" si="15"/>
        <v>0</v>
      </c>
      <c r="AN69" s="16">
        <f t="shared" si="15"/>
        <v>0</v>
      </c>
      <c r="AO69" s="16">
        <f t="shared" si="15"/>
        <v>0</v>
      </c>
      <c r="AP69" s="16">
        <f t="shared" si="15"/>
        <v>0</v>
      </c>
      <c r="AQ69" s="16">
        <f t="shared" si="15"/>
        <v>0</v>
      </c>
      <c r="AR69" s="16">
        <f t="shared" si="15"/>
        <v>0</v>
      </c>
      <c r="AS69" s="16">
        <f t="shared" si="15"/>
        <v>0</v>
      </c>
      <c r="AT69" s="16">
        <f t="shared" si="17"/>
        <v>0</v>
      </c>
      <c r="AU69" s="16">
        <f t="shared" si="17"/>
        <v>0</v>
      </c>
      <c r="AV69" s="16">
        <f t="shared" si="17"/>
        <v>620.34729760326593</v>
      </c>
      <c r="AW69" s="16">
        <f t="shared" si="17"/>
        <v>0</v>
      </c>
      <c r="AX69" s="16">
        <f t="shared" si="17"/>
        <v>0</v>
      </c>
      <c r="AY69" s="16">
        <f t="shared" si="17"/>
        <v>0</v>
      </c>
      <c r="AZ69" s="16">
        <f t="shared" si="17"/>
        <v>0</v>
      </c>
      <c r="BA69" s="16">
        <f t="shared" si="17"/>
        <v>0</v>
      </c>
      <c r="BB69" s="16">
        <f t="shared" si="17"/>
        <v>0</v>
      </c>
      <c r="BC69" s="16">
        <f t="shared" si="17"/>
        <v>0</v>
      </c>
      <c r="BD69" s="16">
        <f t="shared" si="17"/>
        <v>0</v>
      </c>
      <c r="BE69" s="16">
        <f t="shared" si="17"/>
        <v>0</v>
      </c>
      <c r="BF69" s="16">
        <f t="shared" si="17"/>
        <v>1010.4803798018665</v>
      </c>
      <c r="BG69" s="16">
        <f t="shared" si="17"/>
        <v>0</v>
      </c>
      <c r="BH69" s="16">
        <f t="shared" si="17"/>
        <v>0</v>
      </c>
      <c r="BI69" s="16">
        <f t="shared" si="17"/>
        <v>0</v>
      </c>
    </row>
    <row r="70" spans="2:61" s="1" customFormat="1" ht="15.75" x14ac:dyDescent="0.25">
      <c r="B70" s="47">
        <v>376</v>
      </c>
      <c r="C70" s="47" t="s">
        <v>430</v>
      </c>
      <c r="D70" s="47">
        <v>6</v>
      </c>
      <c r="E70" s="47">
        <v>1979</v>
      </c>
      <c r="F70" s="71"/>
      <c r="G70" s="2">
        <v>50</v>
      </c>
      <c r="H70" s="2">
        <v>10</v>
      </c>
      <c r="I70" s="47">
        <v>2014</v>
      </c>
      <c r="J70" s="81">
        <v>1.15E-2</v>
      </c>
      <c r="K70" s="82">
        <v>9985</v>
      </c>
      <c r="L70" s="82">
        <f t="shared" si="1"/>
        <v>998.5</v>
      </c>
      <c r="M70" s="82">
        <f t="shared" si="2"/>
        <v>1497.75</v>
      </c>
      <c r="N70" s="16">
        <f t="shared" si="3"/>
        <v>12481.25</v>
      </c>
      <c r="O70" s="16">
        <f t="shared" si="4"/>
        <v>143.53437500000001</v>
      </c>
      <c r="P70" s="16">
        <f t="shared" si="16"/>
        <v>0</v>
      </c>
      <c r="Q70" s="16">
        <f t="shared" si="16"/>
        <v>0</v>
      </c>
      <c r="R70" s="16">
        <f t="shared" si="16"/>
        <v>143.53437500000001</v>
      </c>
      <c r="S70" s="16">
        <f t="shared" si="16"/>
        <v>0</v>
      </c>
      <c r="T70" s="16">
        <f t="shared" si="16"/>
        <v>0</v>
      </c>
      <c r="U70" s="16">
        <f t="shared" si="16"/>
        <v>0</v>
      </c>
      <c r="V70" s="16">
        <f t="shared" si="16"/>
        <v>0</v>
      </c>
      <c r="W70" s="16">
        <f t="shared" si="16"/>
        <v>16120.744322976563</v>
      </c>
      <c r="X70" s="16">
        <f t="shared" si="16"/>
        <v>0</v>
      </c>
      <c r="Y70" s="16">
        <f t="shared" si="16"/>
        <v>0</v>
      </c>
      <c r="Z70" s="16">
        <f t="shared" si="16"/>
        <v>0</v>
      </c>
      <c r="AA70" s="16">
        <f t="shared" si="16"/>
        <v>0</v>
      </c>
      <c r="AB70" s="16">
        <f t="shared" si="16"/>
        <v>233.80237219535834</v>
      </c>
      <c r="AC70" s="16">
        <f t="shared" si="16"/>
        <v>0</v>
      </c>
      <c r="AD70" s="16">
        <f t="shared" si="16"/>
        <v>0</v>
      </c>
      <c r="AE70" s="16">
        <f t="shared" ref="AE70:AT85" si="18">IF(MOD((AE$6-$E70),$G70)=0,($K70*1.1*1.15)*((1+$K$3)^(AE$6-$N$3)),IF(MOD((AE$6-$I70),$H70)=0,$O70*((1+$K$3)^(AE$6-$N$3)),0))</f>
        <v>0</v>
      </c>
      <c r="AF70" s="16">
        <f t="shared" si="18"/>
        <v>0</v>
      </c>
      <c r="AG70" s="16">
        <f t="shared" si="18"/>
        <v>0</v>
      </c>
      <c r="AH70" s="16">
        <f t="shared" si="18"/>
        <v>0</v>
      </c>
      <c r="AI70" s="16">
        <f t="shared" si="18"/>
        <v>0</v>
      </c>
      <c r="AJ70" s="16">
        <f t="shared" si="18"/>
        <v>0</v>
      </c>
      <c r="AK70" s="16">
        <f t="shared" si="18"/>
        <v>0</v>
      </c>
      <c r="AL70" s="16">
        <f t="shared" si="18"/>
        <v>380.83942779683878</v>
      </c>
      <c r="AM70" s="16">
        <f t="shared" si="18"/>
        <v>0</v>
      </c>
      <c r="AN70" s="16">
        <f t="shared" si="18"/>
        <v>0</v>
      </c>
      <c r="AO70" s="16">
        <f t="shared" si="18"/>
        <v>0</v>
      </c>
      <c r="AP70" s="16">
        <f t="shared" si="18"/>
        <v>0</v>
      </c>
      <c r="AQ70" s="16">
        <f t="shared" si="18"/>
        <v>0</v>
      </c>
      <c r="AR70" s="16">
        <f t="shared" si="18"/>
        <v>0</v>
      </c>
      <c r="AS70" s="16">
        <f t="shared" si="18"/>
        <v>0</v>
      </c>
      <c r="AT70" s="16">
        <f t="shared" si="17"/>
        <v>0</v>
      </c>
      <c r="AU70" s="16">
        <f t="shared" si="17"/>
        <v>0</v>
      </c>
      <c r="AV70" s="16">
        <f t="shared" si="17"/>
        <v>620.34729760326593</v>
      </c>
      <c r="AW70" s="16">
        <f t="shared" si="17"/>
        <v>0</v>
      </c>
      <c r="AX70" s="16">
        <f t="shared" si="17"/>
        <v>0</v>
      </c>
      <c r="AY70" s="16">
        <f t="shared" si="17"/>
        <v>0</v>
      </c>
      <c r="AZ70" s="16">
        <f t="shared" si="17"/>
        <v>0</v>
      </c>
      <c r="BA70" s="16">
        <f t="shared" si="17"/>
        <v>0</v>
      </c>
      <c r="BB70" s="16">
        <f t="shared" si="17"/>
        <v>0</v>
      </c>
      <c r="BC70" s="16">
        <f t="shared" si="17"/>
        <v>0</v>
      </c>
      <c r="BD70" s="16">
        <f t="shared" si="17"/>
        <v>0</v>
      </c>
      <c r="BE70" s="16">
        <f t="shared" si="17"/>
        <v>0</v>
      </c>
      <c r="BF70" s="16">
        <f t="shared" si="17"/>
        <v>1010.4803798018665</v>
      </c>
      <c r="BG70" s="16">
        <f t="shared" si="17"/>
        <v>0</v>
      </c>
      <c r="BH70" s="16">
        <f t="shared" si="17"/>
        <v>0</v>
      </c>
      <c r="BI70" s="16">
        <f t="shared" si="17"/>
        <v>0</v>
      </c>
    </row>
    <row r="71" spans="2:61" s="1" customFormat="1" ht="15.75" x14ac:dyDescent="0.25">
      <c r="B71" s="47">
        <v>375</v>
      </c>
      <c r="C71" s="47" t="s">
        <v>430</v>
      </c>
      <c r="D71" s="47">
        <v>6</v>
      </c>
      <c r="E71" s="47">
        <v>1979</v>
      </c>
      <c r="F71" s="71"/>
      <c r="G71" s="2">
        <v>50</v>
      </c>
      <c r="H71" s="2">
        <v>10</v>
      </c>
      <c r="I71" s="47">
        <v>2014</v>
      </c>
      <c r="J71" s="81">
        <v>1.15E-2</v>
      </c>
      <c r="K71" s="82">
        <v>9985</v>
      </c>
      <c r="L71" s="82">
        <f t="shared" ref="L71:L134" si="19">K71*0.1</f>
        <v>998.5</v>
      </c>
      <c r="M71" s="82">
        <f t="shared" ref="M71:M134" si="20">K71*0.15</f>
        <v>1497.75</v>
      </c>
      <c r="N71" s="16">
        <f t="shared" ref="N71:N134" si="21">SUM(K71:M71)</f>
        <v>12481.25</v>
      </c>
      <c r="O71" s="16">
        <f t="shared" ref="O71:O134" si="22">N71*J71</f>
        <v>143.53437500000001</v>
      </c>
      <c r="P71" s="16">
        <f t="shared" ref="P71:AE86" si="23">IF(MOD((P$6-$E71),$G71)=0,($K71*1.1*1.15)*((1+$K$3)^(P$6-$N$3)),IF(MOD((P$6-$I71),$H71)=0,$O71*((1+$K$3)^(P$6-$N$3)),0))</f>
        <v>0</v>
      </c>
      <c r="Q71" s="16">
        <f t="shared" si="23"/>
        <v>0</v>
      </c>
      <c r="R71" s="16">
        <f t="shared" si="23"/>
        <v>143.53437500000001</v>
      </c>
      <c r="S71" s="16">
        <f t="shared" si="23"/>
        <v>0</v>
      </c>
      <c r="T71" s="16">
        <f t="shared" si="23"/>
        <v>0</v>
      </c>
      <c r="U71" s="16">
        <f t="shared" si="23"/>
        <v>0</v>
      </c>
      <c r="V71" s="16">
        <f t="shared" si="23"/>
        <v>0</v>
      </c>
      <c r="W71" s="16">
        <f t="shared" si="23"/>
        <v>16120.744322976563</v>
      </c>
      <c r="X71" s="16">
        <f t="shared" si="23"/>
        <v>0</v>
      </c>
      <c r="Y71" s="16">
        <f t="shared" si="23"/>
        <v>0</v>
      </c>
      <c r="Z71" s="16">
        <f t="shared" si="23"/>
        <v>0</v>
      </c>
      <c r="AA71" s="16">
        <f t="shared" si="23"/>
        <v>0</v>
      </c>
      <c r="AB71" s="16">
        <f t="shared" si="23"/>
        <v>233.80237219535834</v>
      </c>
      <c r="AC71" s="16">
        <f t="shared" si="23"/>
        <v>0</v>
      </c>
      <c r="AD71" s="16">
        <f t="shared" si="23"/>
        <v>0</v>
      </c>
      <c r="AE71" s="16">
        <f t="shared" si="23"/>
        <v>0</v>
      </c>
      <c r="AF71" s="16">
        <f t="shared" si="18"/>
        <v>0</v>
      </c>
      <c r="AG71" s="16">
        <f t="shared" si="18"/>
        <v>0</v>
      </c>
      <c r="AH71" s="16">
        <f t="shared" si="18"/>
        <v>0</v>
      </c>
      <c r="AI71" s="16">
        <f t="shared" si="18"/>
        <v>0</v>
      </c>
      <c r="AJ71" s="16">
        <f t="shared" si="18"/>
        <v>0</v>
      </c>
      <c r="AK71" s="16">
        <f t="shared" si="18"/>
        <v>0</v>
      </c>
      <c r="AL71" s="16">
        <f t="shared" si="18"/>
        <v>380.83942779683878</v>
      </c>
      <c r="AM71" s="16">
        <f t="shared" si="18"/>
        <v>0</v>
      </c>
      <c r="AN71" s="16">
        <f t="shared" si="18"/>
        <v>0</v>
      </c>
      <c r="AO71" s="16">
        <f t="shared" si="18"/>
        <v>0</v>
      </c>
      <c r="AP71" s="16">
        <f t="shared" si="18"/>
        <v>0</v>
      </c>
      <c r="AQ71" s="16">
        <f t="shared" si="18"/>
        <v>0</v>
      </c>
      <c r="AR71" s="16">
        <f t="shared" si="18"/>
        <v>0</v>
      </c>
      <c r="AS71" s="16">
        <f t="shared" si="18"/>
        <v>0</v>
      </c>
      <c r="AT71" s="16">
        <f t="shared" si="18"/>
        <v>0</v>
      </c>
      <c r="AU71" s="16">
        <f t="shared" ref="AT71:BI86" si="24">IF(MOD((AU$6-$E71),$G71)=0,($K71*1.1*1.15)*((1+$K$3)^(AU$6-$N$3)),IF(MOD((AU$6-$I71),$H71)=0,$O71*((1+$K$3)^(AU$6-$N$3)),0))</f>
        <v>0</v>
      </c>
      <c r="AV71" s="16">
        <f t="shared" si="24"/>
        <v>620.34729760326593</v>
      </c>
      <c r="AW71" s="16">
        <f t="shared" si="24"/>
        <v>0</v>
      </c>
      <c r="AX71" s="16">
        <f t="shared" si="24"/>
        <v>0</v>
      </c>
      <c r="AY71" s="16">
        <f t="shared" si="24"/>
        <v>0</v>
      </c>
      <c r="AZ71" s="16">
        <f t="shared" si="24"/>
        <v>0</v>
      </c>
      <c r="BA71" s="16">
        <f t="shared" si="24"/>
        <v>0</v>
      </c>
      <c r="BB71" s="16">
        <f t="shared" si="24"/>
        <v>0</v>
      </c>
      <c r="BC71" s="16">
        <f t="shared" si="24"/>
        <v>0</v>
      </c>
      <c r="BD71" s="16">
        <f t="shared" si="24"/>
        <v>0</v>
      </c>
      <c r="BE71" s="16">
        <f t="shared" si="24"/>
        <v>0</v>
      </c>
      <c r="BF71" s="16">
        <f t="shared" si="24"/>
        <v>1010.4803798018665</v>
      </c>
      <c r="BG71" s="16">
        <f t="shared" si="24"/>
        <v>0</v>
      </c>
      <c r="BH71" s="16">
        <f t="shared" si="24"/>
        <v>0</v>
      </c>
      <c r="BI71" s="16">
        <f t="shared" si="24"/>
        <v>0</v>
      </c>
    </row>
    <row r="72" spans="2:61" s="1" customFormat="1" ht="15.75" x14ac:dyDescent="0.25">
      <c r="B72" s="47">
        <v>374</v>
      </c>
      <c r="C72" s="47" t="s">
        <v>430</v>
      </c>
      <c r="D72" s="47">
        <v>6</v>
      </c>
      <c r="E72" s="47">
        <v>1979</v>
      </c>
      <c r="F72" s="71"/>
      <c r="G72" s="2">
        <v>50</v>
      </c>
      <c r="H72" s="2">
        <v>10</v>
      </c>
      <c r="I72" s="47">
        <v>2014</v>
      </c>
      <c r="J72" s="81">
        <v>1.15E-2</v>
      </c>
      <c r="K72" s="82">
        <v>9985</v>
      </c>
      <c r="L72" s="82">
        <f t="shared" si="19"/>
        <v>998.5</v>
      </c>
      <c r="M72" s="82">
        <f t="shared" si="20"/>
        <v>1497.75</v>
      </c>
      <c r="N72" s="16">
        <f t="shared" si="21"/>
        <v>12481.25</v>
      </c>
      <c r="O72" s="16">
        <f t="shared" si="22"/>
        <v>143.53437500000001</v>
      </c>
      <c r="P72" s="16">
        <f t="shared" si="23"/>
        <v>0</v>
      </c>
      <c r="Q72" s="16">
        <f t="shared" si="23"/>
        <v>0</v>
      </c>
      <c r="R72" s="16">
        <f t="shared" si="23"/>
        <v>143.53437500000001</v>
      </c>
      <c r="S72" s="16">
        <f t="shared" si="23"/>
        <v>0</v>
      </c>
      <c r="T72" s="16">
        <f t="shared" si="23"/>
        <v>0</v>
      </c>
      <c r="U72" s="16">
        <f t="shared" si="23"/>
        <v>0</v>
      </c>
      <c r="V72" s="16">
        <f t="shared" si="23"/>
        <v>0</v>
      </c>
      <c r="W72" s="16">
        <f t="shared" si="23"/>
        <v>16120.744322976563</v>
      </c>
      <c r="X72" s="16">
        <f t="shared" si="23"/>
        <v>0</v>
      </c>
      <c r="Y72" s="16">
        <f t="shared" si="23"/>
        <v>0</v>
      </c>
      <c r="Z72" s="16">
        <f t="shared" si="23"/>
        <v>0</v>
      </c>
      <c r="AA72" s="16">
        <f t="shared" si="23"/>
        <v>0</v>
      </c>
      <c r="AB72" s="16">
        <f t="shared" si="23"/>
        <v>233.80237219535834</v>
      </c>
      <c r="AC72" s="16">
        <f t="shared" si="23"/>
        <v>0</v>
      </c>
      <c r="AD72" s="16">
        <f t="shared" si="23"/>
        <v>0</v>
      </c>
      <c r="AE72" s="16">
        <f t="shared" si="23"/>
        <v>0</v>
      </c>
      <c r="AF72" s="16">
        <f t="shared" si="18"/>
        <v>0</v>
      </c>
      <c r="AG72" s="16">
        <f t="shared" si="18"/>
        <v>0</v>
      </c>
      <c r="AH72" s="16">
        <f t="shared" si="18"/>
        <v>0</v>
      </c>
      <c r="AI72" s="16">
        <f t="shared" si="18"/>
        <v>0</v>
      </c>
      <c r="AJ72" s="16">
        <f t="shared" si="18"/>
        <v>0</v>
      </c>
      <c r="AK72" s="16">
        <f t="shared" si="18"/>
        <v>0</v>
      </c>
      <c r="AL72" s="16">
        <f t="shared" si="18"/>
        <v>380.83942779683878</v>
      </c>
      <c r="AM72" s="16">
        <f t="shared" si="18"/>
        <v>0</v>
      </c>
      <c r="AN72" s="16">
        <f t="shared" si="18"/>
        <v>0</v>
      </c>
      <c r="AO72" s="16">
        <f t="shared" si="18"/>
        <v>0</v>
      </c>
      <c r="AP72" s="16">
        <f t="shared" si="18"/>
        <v>0</v>
      </c>
      <c r="AQ72" s="16">
        <f t="shared" si="18"/>
        <v>0</v>
      </c>
      <c r="AR72" s="16">
        <f t="shared" si="18"/>
        <v>0</v>
      </c>
      <c r="AS72" s="16">
        <f t="shared" si="18"/>
        <v>0</v>
      </c>
      <c r="AT72" s="16">
        <f t="shared" si="24"/>
        <v>0</v>
      </c>
      <c r="AU72" s="16">
        <f t="shared" si="24"/>
        <v>0</v>
      </c>
      <c r="AV72" s="16">
        <f t="shared" si="24"/>
        <v>620.34729760326593</v>
      </c>
      <c r="AW72" s="16">
        <f t="shared" si="24"/>
        <v>0</v>
      </c>
      <c r="AX72" s="16">
        <f t="shared" si="24"/>
        <v>0</v>
      </c>
      <c r="AY72" s="16">
        <f t="shared" si="24"/>
        <v>0</v>
      </c>
      <c r="AZ72" s="16">
        <f t="shared" si="24"/>
        <v>0</v>
      </c>
      <c r="BA72" s="16">
        <f t="shared" si="24"/>
        <v>0</v>
      </c>
      <c r="BB72" s="16">
        <f t="shared" si="24"/>
        <v>0</v>
      </c>
      <c r="BC72" s="16">
        <f t="shared" si="24"/>
        <v>0</v>
      </c>
      <c r="BD72" s="16">
        <f t="shared" si="24"/>
        <v>0</v>
      </c>
      <c r="BE72" s="16">
        <f t="shared" si="24"/>
        <v>0</v>
      </c>
      <c r="BF72" s="16">
        <f t="shared" si="24"/>
        <v>1010.4803798018665</v>
      </c>
      <c r="BG72" s="16">
        <f t="shared" si="24"/>
        <v>0</v>
      </c>
      <c r="BH72" s="16">
        <f t="shared" si="24"/>
        <v>0</v>
      </c>
      <c r="BI72" s="16">
        <f t="shared" si="24"/>
        <v>0</v>
      </c>
    </row>
    <row r="73" spans="2:61" s="1" customFormat="1" ht="15.75" x14ac:dyDescent="0.25">
      <c r="B73" s="47">
        <v>373</v>
      </c>
      <c r="C73" s="47" t="s">
        <v>430</v>
      </c>
      <c r="D73" s="47">
        <v>6</v>
      </c>
      <c r="E73" s="47">
        <v>1979</v>
      </c>
      <c r="F73" s="71"/>
      <c r="G73" s="2">
        <v>50</v>
      </c>
      <c r="H73" s="2">
        <v>10</v>
      </c>
      <c r="I73" s="47">
        <v>2014</v>
      </c>
      <c r="J73" s="81">
        <v>1.15E-2</v>
      </c>
      <c r="K73" s="82">
        <v>9985</v>
      </c>
      <c r="L73" s="82">
        <f t="shared" si="19"/>
        <v>998.5</v>
      </c>
      <c r="M73" s="82">
        <f t="shared" si="20"/>
        <v>1497.75</v>
      </c>
      <c r="N73" s="16">
        <f t="shared" si="21"/>
        <v>12481.25</v>
      </c>
      <c r="O73" s="16">
        <f t="shared" si="22"/>
        <v>143.53437500000001</v>
      </c>
      <c r="P73" s="16">
        <f t="shared" si="23"/>
        <v>0</v>
      </c>
      <c r="Q73" s="16">
        <f t="shared" si="23"/>
        <v>0</v>
      </c>
      <c r="R73" s="16">
        <f t="shared" si="23"/>
        <v>143.53437500000001</v>
      </c>
      <c r="S73" s="16">
        <f t="shared" si="23"/>
        <v>0</v>
      </c>
      <c r="T73" s="16">
        <f t="shared" si="23"/>
        <v>0</v>
      </c>
      <c r="U73" s="16">
        <f t="shared" si="23"/>
        <v>0</v>
      </c>
      <c r="V73" s="16">
        <f t="shared" si="23"/>
        <v>0</v>
      </c>
      <c r="W73" s="16">
        <f t="shared" si="23"/>
        <v>16120.744322976563</v>
      </c>
      <c r="X73" s="16">
        <f t="shared" si="23"/>
        <v>0</v>
      </c>
      <c r="Y73" s="16">
        <f t="shared" si="23"/>
        <v>0</v>
      </c>
      <c r="Z73" s="16">
        <f t="shared" si="23"/>
        <v>0</v>
      </c>
      <c r="AA73" s="16">
        <f t="shared" si="23"/>
        <v>0</v>
      </c>
      <c r="AB73" s="16">
        <f t="shared" si="23"/>
        <v>233.80237219535834</v>
      </c>
      <c r="AC73" s="16">
        <f t="shared" si="23"/>
        <v>0</v>
      </c>
      <c r="AD73" s="16">
        <f t="shared" si="23"/>
        <v>0</v>
      </c>
      <c r="AE73" s="16">
        <f t="shared" si="23"/>
        <v>0</v>
      </c>
      <c r="AF73" s="16">
        <f t="shared" si="18"/>
        <v>0</v>
      </c>
      <c r="AG73" s="16">
        <f t="shared" si="18"/>
        <v>0</v>
      </c>
      <c r="AH73" s="16">
        <f t="shared" si="18"/>
        <v>0</v>
      </c>
      <c r="AI73" s="16">
        <f t="shared" si="18"/>
        <v>0</v>
      </c>
      <c r="AJ73" s="16">
        <f t="shared" si="18"/>
        <v>0</v>
      </c>
      <c r="AK73" s="16">
        <f t="shared" si="18"/>
        <v>0</v>
      </c>
      <c r="AL73" s="16">
        <f t="shared" si="18"/>
        <v>380.83942779683878</v>
      </c>
      <c r="AM73" s="16">
        <f t="shared" si="18"/>
        <v>0</v>
      </c>
      <c r="AN73" s="16">
        <f t="shared" si="18"/>
        <v>0</v>
      </c>
      <c r="AO73" s="16">
        <f t="shared" si="18"/>
        <v>0</v>
      </c>
      <c r="AP73" s="16">
        <f t="shared" si="18"/>
        <v>0</v>
      </c>
      <c r="AQ73" s="16">
        <f t="shared" si="18"/>
        <v>0</v>
      </c>
      <c r="AR73" s="16">
        <f t="shared" si="18"/>
        <v>0</v>
      </c>
      <c r="AS73" s="16">
        <f t="shared" si="18"/>
        <v>0</v>
      </c>
      <c r="AT73" s="16">
        <f t="shared" si="24"/>
        <v>0</v>
      </c>
      <c r="AU73" s="16">
        <f t="shared" si="24"/>
        <v>0</v>
      </c>
      <c r="AV73" s="16">
        <f t="shared" si="24"/>
        <v>620.34729760326593</v>
      </c>
      <c r="AW73" s="16">
        <f t="shared" si="24"/>
        <v>0</v>
      </c>
      <c r="AX73" s="16">
        <f t="shared" si="24"/>
        <v>0</v>
      </c>
      <c r="AY73" s="16">
        <f t="shared" si="24"/>
        <v>0</v>
      </c>
      <c r="AZ73" s="16">
        <f t="shared" si="24"/>
        <v>0</v>
      </c>
      <c r="BA73" s="16">
        <f t="shared" si="24"/>
        <v>0</v>
      </c>
      <c r="BB73" s="16">
        <f t="shared" si="24"/>
        <v>0</v>
      </c>
      <c r="BC73" s="16">
        <f t="shared" si="24"/>
        <v>0</v>
      </c>
      <c r="BD73" s="16">
        <f t="shared" si="24"/>
        <v>0</v>
      </c>
      <c r="BE73" s="16">
        <f t="shared" si="24"/>
        <v>0</v>
      </c>
      <c r="BF73" s="16">
        <f t="shared" si="24"/>
        <v>1010.4803798018665</v>
      </c>
      <c r="BG73" s="16">
        <f t="shared" si="24"/>
        <v>0</v>
      </c>
      <c r="BH73" s="16">
        <f t="shared" si="24"/>
        <v>0</v>
      </c>
      <c r="BI73" s="16">
        <f t="shared" si="24"/>
        <v>0</v>
      </c>
    </row>
    <row r="74" spans="2:61" s="1" customFormat="1" ht="15.75" x14ac:dyDescent="0.25">
      <c r="B74" s="47">
        <v>372</v>
      </c>
      <c r="C74" s="47" t="s">
        <v>430</v>
      </c>
      <c r="D74" s="47">
        <v>6</v>
      </c>
      <c r="E74" s="47">
        <v>1979</v>
      </c>
      <c r="F74" s="71"/>
      <c r="G74" s="2">
        <v>50</v>
      </c>
      <c r="H74" s="2">
        <v>10</v>
      </c>
      <c r="I74" s="47">
        <v>2014</v>
      </c>
      <c r="J74" s="81">
        <v>1.15E-2</v>
      </c>
      <c r="K74" s="82">
        <v>9985</v>
      </c>
      <c r="L74" s="82">
        <f t="shared" si="19"/>
        <v>998.5</v>
      </c>
      <c r="M74" s="82">
        <f t="shared" si="20"/>
        <v>1497.75</v>
      </c>
      <c r="N74" s="16">
        <f t="shared" si="21"/>
        <v>12481.25</v>
      </c>
      <c r="O74" s="16">
        <f t="shared" si="22"/>
        <v>143.53437500000001</v>
      </c>
      <c r="P74" s="16">
        <f t="shared" si="23"/>
        <v>0</v>
      </c>
      <c r="Q74" s="16">
        <f t="shared" si="23"/>
        <v>0</v>
      </c>
      <c r="R74" s="16">
        <f t="shared" si="23"/>
        <v>143.53437500000001</v>
      </c>
      <c r="S74" s="16">
        <f t="shared" si="23"/>
        <v>0</v>
      </c>
      <c r="T74" s="16">
        <f t="shared" si="23"/>
        <v>0</v>
      </c>
      <c r="U74" s="16">
        <f t="shared" si="23"/>
        <v>0</v>
      </c>
      <c r="V74" s="16">
        <f t="shared" si="23"/>
        <v>0</v>
      </c>
      <c r="W74" s="16">
        <f t="shared" si="23"/>
        <v>16120.744322976563</v>
      </c>
      <c r="X74" s="16">
        <f t="shared" si="23"/>
        <v>0</v>
      </c>
      <c r="Y74" s="16">
        <f t="shared" si="23"/>
        <v>0</v>
      </c>
      <c r="Z74" s="16">
        <f t="shared" si="23"/>
        <v>0</v>
      </c>
      <c r="AA74" s="16">
        <f t="shared" si="23"/>
        <v>0</v>
      </c>
      <c r="AB74" s="16">
        <f t="shared" si="23"/>
        <v>233.80237219535834</v>
      </c>
      <c r="AC74" s="16">
        <f t="shared" si="23"/>
        <v>0</v>
      </c>
      <c r="AD74" s="16">
        <f t="shared" si="23"/>
        <v>0</v>
      </c>
      <c r="AE74" s="16">
        <f t="shared" si="23"/>
        <v>0</v>
      </c>
      <c r="AF74" s="16">
        <f t="shared" si="18"/>
        <v>0</v>
      </c>
      <c r="AG74" s="16">
        <f t="shared" si="18"/>
        <v>0</v>
      </c>
      <c r="AH74" s="16">
        <f t="shared" si="18"/>
        <v>0</v>
      </c>
      <c r="AI74" s="16">
        <f t="shared" si="18"/>
        <v>0</v>
      </c>
      <c r="AJ74" s="16">
        <f t="shared" si="18"/>
        <v>0</v>
      </c>
      <c r="AK74" s="16">
        <f t="shared" si="18"/>
        <v>0</v>
      </c>
      <c r="AL74" s="16">
        <f t="shared" si="18"/>
        <v>380.83942779683878</v>
      </c>
      <c r="AM74" s="16">
        <f t="shared" si="18"/>
        <v>0</v>
      </c>
      <c r="AN74" s="16">
        <f t="shared" si="18"/>
        <v>0</v>
      </c>
      <c r="AO74" s="16">
        <f t="shared" si="18"/>
        <v>0</v>
      </c>
      <c r="AP74" s="16">
        <f t="shared" si="18"/>
        <v>0</v>
      </c>
      <c r="AQ74" s="16">
        <f t="shared" si="18"/>
        <v>0</v>
      </c>
      <c r="AR74" s="16">
        <f t="shared" si="18"/>
        <v>0</v>
      </c>
      <c r="AS74" s="16">
        <f t="shared" si="18"/>
        <v>0</v>
      </c>
      <c r="AT74" s="16">
        <f t="shared" si="24"/>
        <v>0</v>
      </c>
      <c r="AU74" s="16">
        <f t="shared" si="24"/>
        <v>0</v>
      </c>
      <c r="AV74" s="16">
        <f t="shared" si="24"/>
        <v>620.34729760326593</v>
      </c>
      <c r="AW74" s="16">
        <f t="shared" si="24"/>
        <v>0</v>
      </c>
      <c r="AX74" s="16">
        <f t="shared" si="24"/>
        <v>0</v>
      </c>
      <c r="AY74" s="16">
        <f t="shared" si="24"/>
        <v>0</v>
      </c>
      <c r="AZ74" s="16">
        <f t="shared" si="24"/>
        <v>0</v>
      </c>
      <c r="BA74" s="16">
        <f t="shared" si="24"/>
        <v>0</v>
      </c>
      <c r="BB74" s="16">
        <f t="shared" si="24"/>
        <v>0</v>
      </c>
      <c r="BC74" s="16">
        <f t="shared" si="24"/>
        <v>0</v>
      </c>
      <c r="BD74" s="16">
        <f t="shared" si="24"/>
        <v>0</v>
      </c>
      <c r="BE74" s="16">
        <f t="shared" si="24"/>
        <v>0</v>
      </c>
      <c r="BF74" s="16">
        <f t="shared" si="24"/>
        <v>1010.4803798018665</v>
      </c>
      <c r="BG74" s="16">
        <f t="shared" si="24"/>
        <v>0</v>
      </c>
      <c r="BH74" s="16">
        <f t="shared" si="24"/>
        <v>0</v>
      </c>
      <c r="BI74" s="16">
        <f t="shared" si="24"/>
        <v>0</v>
      </c>
    </row>
    <row r="75" spans="2:61" s="1" customFormat="1" ht="15.75" x14ac:dyDescent="0.25">
      <c r="B75" s="47">
        <v>370</v>
      </c>
      <c r="C75" s="47" t="s">
        <v>430</v>
      </c>
      <c r="D75" s="47">
        <v>6</v>
      </c>
      <c r="E75" s="47">
        <v>1979</v>
      </c>
      <c r="F75" s="71"/>
      <c r="G75" s="2">
        <v>50</v>
      </c>
      <c r="H75" s="2">
        <v>10</v>
      </c>
      <c r="I75" s="47">
        <v>2014</v>
      </c>
      <c r="J75" s="81">
        <v>1.15E-2</v>
      </c>
      <c r="K75" s="82">
        <v>9985</v>
      </c>
      <c r="L75" s="82">
        <f t="shared" si="19"/>
        <v>998.5</v>
      </c>
      <c r="M75" s="82">
        <f t="shared" si="20"/>
        <v>1497.75</v>
      </c>
      <c r="N75" s="16">
        <f t="shared" si="21"/>
        <v>12481.25</v>
      </c>
      <c r="O75" s="16">
        <f t="shared" si="22"/>
        <v>143.53437500000001</v>
      </c>
      <c r="P75" s="16">
        <f t="shared" si="23"/>
        <v>0</v>
      </c>
      <c r="Q75" s="16">
        <f t="shared" si="23"/>
        <v>0</v>
      </c>
      <c r="R75" s="16">
        <f t="shared" si="23"/>
        <v>143.53437500000001</v>
      </c>
      <c r="S75" s="16">
        <f t="shared" si="23"/>
        <v>0</v>
      </c>
      <c r="T75" s="16">
        <f t="shared" si="23"/>
        <v>0</v>
      </c>
      <c r="U75" s="16">
        <f t="shared" si="23"/>
        <v>0</v>
      </c>
      <c r="V75" s="16">
        <f t="shared" si="23"/>
        <v>0</v>
      </c>
      <c r="W75" s="16">
        <f t="shared" si="23"/>
        <v>16120.744322976563</v>
      </c>
      <c r="X75" s="16">
        <f t="shared" si="23"/>
        <v>0</v>
      </c>
      <c r="Y75" s="16">
        <f t="shared" si="23"/>
        <v>0</v>
      </c>
      <c r="Z75" s="16">
        <f t="shared" si="23"/>
        <v>0</v>
      </c>
      <c r="AA75" s="16">
        <f t="shared" si="23"/>
        <v>0</v>
      </c>
      <c r="AB75" s="16">
        <f t="shared" si="23"/>
        <v>233.80237219535834</v>
      </c>
      <c r="AC75" s="16">
        <f t="shared" si="23"/>
        <v>0</v>
      </c>
      <c r="AD75" s="16">
        <f t="shared" si="23"/>
        <v>0</v>
      </c>
      <c r="AE75" s="16">
        <f t="shared" si="23"/>
        <v>0</v>
      </c>
      <c r="AF75" s="16">
        <f t="shared" si="18"/>
        <v>0</v>
      </c>
      <c r="AG75" s="16">
        <f t="shared" si="18"/>
        <v>0</v>
      </c>
      <c r="AH75" s="16">
        <f t="shared" si="18"/>
        <v>0</v>
      </c>
      <c r="AI75" s="16">
        <f t="shared" si="18"/>
        <v>0</v>
      </c>
      <c r="AJ75" s="16">
        <f t="shared" si="18"/>
        <v>0</v>
      </c>
      <c r="AK75" s="16">
        <f t="shared" si="18"/>
        <v>0</v>
      </c>
      <c r="AL75" s="16">
        <f t="shared" si="18"/>
        <v>380.83942779683878</v>
      </c>
      <c r="AM75" s="16">
        <f t="shared" si="18"/>
        <v>0</v>
      </c>
      <c r="AN75" s="16">
        <f t="shared" si="18"/>
        <v>0</v>
      </c>
      <c r="AO75" s="16">
        <f t="shared" si="18"/>
        <v>0</v>
      </c>
      <c r="AP75" s="16">
        <f t="shared" si="18"/>
        <v>0</v>
      </c>
      <c r="AQ75" s="16">
        <f t="shared" si="18"/>
        <v>0</v>
      </c>
      <c r="AR75" s="16">
        <f t="shared" si="18"/>
        <v>0</v>
      </c>
      <c r="AS75" s="16">
        <f t="shared" si="18"/>
        <v>0</v>
      </c>
      <c r="AT75" s="16">
        <f t="shared" si="24"/>
        <v>0</v>
      </c>
      <c r="AU75" s="16">
        <f t="shared" si="24"/>
        <v>0</v>
      </c>
      <c r="AV75" s="16">
        <f t="shared" si="24"/>
        <v>620.34729760326593</v>
      </c>
      <c r="AW75" s="16">
        <f t="shared" si="24"/>
        <v>0</v>
      </c>
      <c r="AX75" s="16">
        <f t="shared" si="24"/>
        <v>0</v>
      </c>
      <c r="AY75" s="16">
        <f t="shared" si="24"/>
        <v>0</v>
      </c>
      <c r="AZ75" s="16">
        <f t="shared" si="24"/>
        <v>0</v>
      </c>
      <c r="BA75" s="16">
        <f t="shared" si="24"/>
        <v>0</v>
      </c>
      <c r="BB75" s="16">
        <f t="shared" si="24"/>
        <v>0</v>
      </c>
      <c r="BC75" s="16">
        <f t="shared" si="24"/>
        <v>0</v>
      </c>
      <c r="BD75" s="16">
        <f t="shared" si="24"/>
        <v>0</v>
      </c>
      <c r="BE75" s="16">
        <f t="shared" si="24"/>
        <v>0</v>
      </c>
      <c r="BF75" s="16">
        <f t="shared" si="24"/>
        <v>1010.4803798018665</v>
      </c>
      <c r="BG75" s="16">
        <f t="shared" si="24"/>
        <v>0</v>
      </c>
      <c r="BH75" s="16">
        <f t="shared" si="24"/>
        <v>0</v>
      </c>
      <c r="BI75" s="16">
        <f t="shared" si="24"/>
        <v>0</v>
      </c>
    </row>
    <row r="76" spans="2:61" s="1" customFormat="1" ht="15.75" x14ac:dyDescent="0.25">
      <c r="B76" s="47">
        <v>369</v>
      </c>
      <c r="C76" s="47" t="s">
        <v>430</v>
      </c>
      <c r="D76" s="47">
        <v>6</v>
      </c>
      <c r="E76" s="47">
        <v>1979</v>
      </c>
      <c r="F76" s="71"/>
      <c r="G76" s="2">
        <v>50</v>
      </c>
      <c r="H76" s="2">
        <v>10</v>
      </c>
      <c r="I76" s="47">
        <v>2014</v>
      </c>
      <c r="J76" s="81">
        <v>1.15E-2</v>
      </c>
      <c r="K76" s="82">
        <v>9985</v>
      </c>
      <c r="L76" s="82">
        <f t="shared" si="19"/>
        <v>998.5</v>
      </c>
      <c r="M76" s="82">
        <f t="shared" si="20"/>
        <v>1497.75</v>
      </c>
      <c r="N76" s="16">
        <f t="shared" si="21"/>
        <v>12481.25</v>
      </c>
      <c r="O76" s="16">
        <f t="shared" si="22"/>
        <v>143.53437500000001</v>
      </c>
      <c r="P76" s="16">
        <f t="shared" si="23"/>
        <v>0</v>
      </c>
      <c r="Q76" s="16">
        <f t="shared" si="23"/>
        <v>0</v>
      </c>
      <c r="R76" s="16">
        <f t="shared" si="23"/>
        <v>143.53437500000001</v>
      </c>
      <c r="S76" s="16">
        <f t="shared" si="23"/>
        <v>0</v>
      </c>
      <c r="T76" s="16">
        <f t="shared" si="23"/>
        <v>0</v>
      </c>
      <c r="U76" s="16">
        <f t="shared" si="23"/>
        <v>0</v>
      </c>
      <c r="V76" s="16">
        <f t="shared" si="23"/>
        <v>0</v>
      </c>
      <c r="W76" s="16">
        <f t="shared" si="23"/>
        <v>16120.744322976563</v>
      </c>
      <c r="X76" s="16">
        <f t="shared" si="23"/>
        <v>0</v>
      </c>
      <c r="Y76" s="16">
        <f t="shared" si="23"/>
        <v>0</v>
      </c>
      <c r="Z76" s="16">
        <f t="shared" si="23"/>
        <v>0</v>
      </c>
      <c r="AA76" s="16">
        <f t="shared" si="23"/>
        <v>0</v>
      </c>
      <c r="AB76" s="16">
        <f t="shared" si="23"/>
        <v>233.80237219535834</v>
      </c>
      <c r="AC76" s="16">
        <f t="shared" si="23"/>
        <v>0</v>
      </c>
      <c r="AD76" s="16">
        <f t="shared" si="23"/>
        <v>0</v>
      </c>
      <c r="AE76" s="16">
        <f t="shared" si="23"/>
        <v>0</v>
      </c>
      <c r="AF76" s="16">
        <f t="shared" si="18"/>
        <v>0</v>
      </c>
      <c r="AG76" s="16">
        <f t="shared" si="18"/>
        <v>0</v>
      </c>
      <c r="AH76" s="16">
        <f t="shared" si="18"/>
        <v>0</v>
      </c>
      <c r="AI76" s="16">
        <f t="shared" si="18"/>
        <v>0</v>
      </c>
      <c r="AJ76" s="16">
        <f t="shared" si="18"/>
        <v>0</v>
      </c>
      <c r="AK76" s="16">
        <f t="shared" si="18"/>
        <v>0</v>
      </c>
      <c r="AL76" s="16">
        <f t="shared" si="18"/>
        <v>380.83942779683878</v>
      </c>
      <c r="AM76" s="16">
        <f t="shared" si="18"/>
        <v>0</v>
      </c>
      <c r="AN76" s="16">
        <f t="shared" si="18"/>
        <v>0</v>
      </c>
      <c r="AO76" s="16">
        <f t="shared" si="18"/>
        <v>0</v>
      </c>
      <c r="AP76" s="16">
        <f t="shared" si="18"/>
        <v>0</v>
      </c>
      <c r="AQ76" s="16">
        <f t="shared" si="18"/>
        <v>0</v>
      </c>
      <c r="AR76" s="16">
        <f t="shared" si="18"/>
        <v>0</v>
      </c>
      <c r="AS76" s="16">
        <f t="shared" si="18"/>
        <v>0</v>
      </c>
      <c r="AT76" s="16">
        <f t="shared" si="24"/>
        <v>0</v>
      </c>
      <c r="AU76" s="16">
        <f t="shared" si="24"/>
        <v>0</v>
      </c>
      <c r="AV76" s="16">
        <f t="shared" si="24"/>
        <v>620.34729760326593</v>
      </c>
      <c r="AW76" s="16">
        <f t="shared" si="24"/>
        <v>0</v>
      </c>
      <c r="AX76" s="16">
        <f t="shared" si="24"/>
        <v>0</v>
      </c>
      <c r="AY76" s="16">
        <f t="shared" si="24"/>
        <v>0</v>
      </c>
      <c r="AZ76" s="16">
        <f t="shared" si="24"/>
        <v>0</v>
      </c>
      <c r="BA76" s="16">
        <f t="shared" si="24"/>
        <v>0</v>
      </c>
      <c r="BB76" s="16">
        <f t="shared" si="24"/>
        <v>0</v>
      </c>
      <c r="BC76" s="16">
        <f t="shared" si="24"/>
        <v>0</v>
      </c>
      <c r="BD76" s="16">
        <f t="shared" si="24"/>
        <v>0</v>
      </c>
      <c r="BE76" s="16">
        <f t="shared" si="24"/>
        <v>0</v>
      </c>
      <c r="BF76" s="16">
        <f t="shared" si="24"/>
        <v>1010.4803798018665</v>
      </c>
      <c r="BG76" s="16">
        <f t="shared" si="24"/>
        <v>0</v>
      </c>
      <c r="BH76" s="16">
        <f t="shared" si="24"/>
        <v>0</v>
      </c>
      <c r="BI76" s="16">
        <f t="shared" si="24"/>
        <v>0</v>
      </c>
    </row>
    <row r="77" spans="2:61" s="1" customFormat="1" ht="15.75" x14ac:dyDescent="0.25">
      <c r="B77" s="47">
        <v>368</v>
      </c>
      <c r="C77" s="47" t="s">
        <v>430</v>
      </c>
      <c r="D77" s="47">
        <v>6</v>
      </c>
      <c r="E77" s="47">
        <v>1979</v>
      </c>
      <c r="F77" s="71"/>
      <c r="G77" s="2">
        <v>50</v>
      </c>
      <c r="H77" s="2">
        <v>10</v>
      </c>
      <c r="I77" s="47">
        <v>2014</v>
      </c>
      <c r="J77" s="81">
        <v>1.15E-2</v>
      </c>
      <c r="K77" s="82">
        <v>9985</v>
      </c>
      <c r="L77" s="82">
        <f t="shared" si="19"/>
        <v>998.5</v>
      </c>
      <c r="M77" s="82">
        <f t="shared" si="20"/>
        <v>1497.75</v>
      </c>
      <c r="N77" s="16">
        <f t="shared" si="21"/>
        <v>12481.25</v>
      </c>
      <c r="O77" s="16">
        <f t="shared" si="22"/>
        <v>143.53437500000001</v>
      </c>
      <c r="P77" s="16">
        <f t="shared" si="23"/>
        <v>0</v>
      </c>
      <c r="Q77" s="16">
        <f t="shared" si="23"/>
        <v>0</v>
      </c>
      <c r="R77" s="16">
        <f t="shared" si="23"/>
        <v>143.53437500000001</v>
      </c>
      <c r="S77" s="16">
        <f t="shared" si="23"/>
        <v>0</v>
      </c>
      <c r="T77" s="16">
        <f t="shared" si="23"/>
        <v>0</v>
      </c>
      <c r="U77" s="16">
        <f t="shared" si="23"/>
        <v>0</v>
      </c>
      <c r="V77" s="16">
        <f t="shared" si="23"/>
        <v>0</v>
      </c>
      <c r="W77" s="16">
        <f t="shared" si="23"/>
        <v>16120.744322976563</v>
      </c>
      <c r="X77" s="16">
        <f t="shared" si="23"/>
        <v>0</v>
      </c>
      <c r="Y77" s="16">
        <f t="shared" si="23"/>
        <v>0</v>
      </c>
      <c r="Z77" s="16">
        <f t="shared" si="23"/>
        <v>0</v>
      </c>
      <c r="AA77" s="16">
        <f t="shared" si="23"/>
        <v>0</v>
      </c>
      <c r="AB77" s="16">
        <f t="shared" si="23"/>
        <v>233.80237219535834</v>
      </c>
      <c r="AC77" s="16">
        <f t="shared" si="23"/>
        <v>0</v>
      </c>
      <c r="AD77" s="16">
        <f t="shared" si="23"/>
        <v>0</v>
      </c>
      <c r="AE77" s="16">
        <f t="shared" si="23"/>
        <v>0</v>
      </c>
      <c r="AF77" s="16">
        <f t="shared" si="18"/>
        <v>0</v>
      </c>
      <c r="AG77" s="16">
        <f t="shared" si="18"/>
        <v>0</v>
      </c>
      <c r="AH77" s="16">
        <f t="shared" si="18"/>
        <v>0</v>
      </c>
      <c r="AI77" s="16">
        <f t="shared" si="18"/>
        <v>0</v>
      </c>
      <c r="AJ77" s="16">
        <f t="shared" si="18"/>
        <v>0</v>
      </c>
      <c r="AK77" s="16">
        <f t="shared" si="18"/>
        <v>0</v>
      </c>
      <c r="AL77" s="16">
        <f t="shared" si="18"/>
        <v>380.83942779683878</v>
      </c>
      <c r="AM77" s="16">
        <f t="shared" si="18"/>
        <v>0</v>
      </c>
      <c r="AN77" s="16">
        <f t="shared" si="18"/>
        <v>0</v>
      </c>
      <c r="AO77" s="16">
        <f t="shared" si="18"/>
        <v>0</v>
      </c>
      <c r="AP77" s="16">
        <f t="shared" si="18"/>
        <v>0</v>
      </c>
      <c r="AQ77" s="16">
        <f t="shared" si="18"/>
        <v>0</v>
      </c>
      <c r="AR77" s="16">
        <f t="shared" si="18"/>
        <v>0</v>
      </c>
      <c r="AS77" s="16">
        <f t="shared" si="18"/>
        <v>0</v>
      </c>
      <c r="AT77" s="16">
        <f t="shared" si="24"/>
        <v>0</v>
      </c>
      <c r="AU77" s="16">
        <f t="shared" si="24"/>
        <v>0</v>
      </c>
      <c r="AV77" s="16">
        <f t="shared" si="24"/>
        <v>620.34729760326593</v>
      </c>
      <c r="AW77" s="16">
        <f t="shared" si="24"/>
        <v>0</v>
      </c>
      <c r="AX77" s="16">
        <f t="shared" si="24"/>
        <v>0</v>
      </c>
      <c r="AY77" s="16">
        <f t="shared" si="24"/>
        <v>0</v>
      </c>
      <c r="AZ77" s="16">
        <f t="shared" si="24"/>
        <v>0</v>
      </c>
      <c r="BA77" s="16">
        <f t="shared" si="24"/>
        <v>0</v>
      </c>
      <c r="BB77" s="16">
        <f t="shared" si="24"/>
        <v>0</v>
      </c>
      <c r="BC77" s="16">
        <f t="shared" si="24"/>
        <v>0</v>
      </c>
      <c r="BD77" s="16">
        <f t="shared" si="24"/>
        <v>0</v>
      </c>
      <c r="BE77" s="16">
        <f t="shared" si="24"/>
        <v>0</v>
      </c>
      <c r="BF77" s="16">
        <f t="shared" si="24"/>
        <v>1010.4803798018665</v>
      </c>
      <c r="BG77" s="16">
        <f t="shared" si="24"/>
        <v>0</v>
      </c>
      <c r="BH77" s="16">
        <f t="shared" si="24"/>
        <v>0</v>
      </c>
      <c r="BI77" s="16">
        <f t="shared" si="24"/>
        <v>0</v>
      </c>
    </row>
    <row r="78" spans="2:61" s="1" customFormat="1" ht="15.75" x14ac:dyDescent="0.25">
      <c r="B78" s="47">
        <v>367</v>
      </c>
      <c r="C78" s="47" t="s">
        <v>430</v>
      </c>
      <c r="D78" s="47">
        <v>6</v>
      </c>
      <c r="E78" s="47">
        <v>1979</v>
      </c>
      <c r="F78" s="71"/>
      <c r="G78" s="2">
        <v>50</v>
      </c>
      <c r="H78" s="2">
        <v>10</v>
      </c>
      <c r="I78" s="47">
        <v>2014</v>
      </c>
      <c r="J78" s="81">
        <v>1.15E-2</v>
      </c>
      <c r="K78" s="82">
        <v>9985</v>
      </c>
      <c r="L78" s="82">
        <f t="shared" si="19"/>
        <v>998.5</v>
      </c>
      <c r="M78" s="82">
        <f t="shared" si="20"/>
        <v>1497.75</v>
      </c>
      <c r="N78" s="16">
        <f t="shared" si="21"/>
        <v>12481.25</v>
      </c>
      <c r="O78" s="16">
        <f t="shared" si="22"/>
        <v>143.53437500000001</v>
      </c>
      <c r="P78" s="16">
        <f t="shared" si="23"/>
        <v>0</v>
      </c>
      <c r="Q78" s="16">
        <f t="shared" si="23"/>
        <v>0</v>
      </c>
      <c r="R78" s="16">
        <f t="shared" si="23"/>
        <v>143.53437500000001</v>
      </c>
      <c r="S78" s="16">
        <f t="shared" si="23"/>
        <v>0</v>
      </c>
      <c r="T78" s="16">
        <f t="shared" si="23"/>
        <v>0</v>
      </c>
      <c r="U78" s="16">
        <f t="shared" si="23"/>
        <v>0</v>
      </c>
      <c r="V78" s="16">
        <f t="shared" si="23"/>
        <v>0</v>
      </c>
      <c r="W78" s="16">
        <f t="shared" si="23"/>
        <v>16120.744322976563</v>
      </c>
      <c r="X78" s="16">
        <f t="shared" si="23"/>
        <v>0</v>
      </c>
      <c r="Y78" s="16">
        <f t="shared" si="23"/>
        <v>0</v>
      </c>
      <c r="Z78" s="16">
        <f t="shared" si="23"/>
        <v>0</v>
      </c>
      <c r="AA78" s="16">
        <f t="shared" si="23"/>
        <v>0</v>
      </c>
      <c r="AB78" s="16">
        <f t="shared" si="23"/>
        <v>233.80237219535834</v>
      </c>
      <c r="AC78" s="16">
        <f t="shared" si="23"/>
        <v>0</v>
      </c>
      <c r="AD78" s="16">
        <f t="shared" si="23"/>
        <v>0</v>
      </c>
      <c r="AE78" s="16">
        <f t="shared" si="23"/>
        <v>0</v>
      </c>
      <c r="AF78" s="16">
        <f t="shared" si="18"/>
        <v>0</v>
      </c>
      <c r="AG78" s="16">
        <f t="shared" si="18"/>
        <v>0</v>
      </c>
      <c r="AH78" s="16">
        <f t="shared" si="18"/>
        <v>0</v>
      </c>
      <c r="AI78" s="16">
        <f t="shared" si="18"/>
        <v>0</v>
      </c>
      <c r="AJ78" s="16">
        <f t="shared" si="18"/>
        <v>0</v>
      </c>
      <c r="AK78" s="16">
        <f t="shared" si="18"/>
        <v>0</v>
      </c>
      <c r="AL78" s="16">
        <f t="shared" si="18"/>
        <v>380.83942779683878</v>
      </c>
      <c r="AM78" s="16">
        <f t="shared" si="18"/>
        <v>0</v>
      </c>
      <c r="AN78" s="16">
        <f t="shared" si="18"/>
        <v>0</v>
      </c>
      <c r="AO78" s="16">
        <f t="shared" si="18"/>
        <v>0</v>
      </c>
      <c r="AP78" s="16">
        <f t="shared" si="18"/>
        <v>0</v>
      </c>
      <c r="AQ78" s="16">
        <f t="shared" si="18"/>
        <v>0</v>
      </c>
      <c r="AR78" s="16">
        <f t="shared" si="18"/>
        <v>0</v>
      </c>
      <c r="AS78" s="16">
        <f t="shared" si="18"/>
        <v>0</v>
      </c>
      <c r="AT78" s="16">
        <f t="shared" si="24"/>
        <v>0</v>
      </c>
      <c r="AU78" s="16">
        <f t="shared" si="24"/>
        <v>0</v>
      </c>
      <c r="AV78" s="16">
        <f t="shared" si="24"/>
        <v>620.34729760326593</v>
      </c>
      <c r="AW78" s="16">
        <f t="shared" si="24"/>
        <v>0</v>
      </c>
      <c r="AX78" s="16">
        <f t="shared" si="24"/>
        <v>0</v>
      </c>
      <c r="AY78" s="16">
        <f t="shared" si="24"/>
        <v>0</v>
      </c>
      <c r="AZ78" s="16">
        <f t="shared" si="24"/>
        <v>0</v>
      </c>
      <c r="BA78" s="16">
        <f t="shared" si="24"/>
        <v>0</v>
      </c>
      <c r="BB78" s="16">
        <f t="shared" si="24"/>
        <v>0</v>
      </c>
      <c r="BC78" s="16">
        <f t="shared" si="24"/>
        <v>0</v>
      </c>
      <c r="BD78" s="16">
        <f t="shared" si="24"/>
        <v>0</v>
      </c>
      <c r="BE78" s="16">
        <f t="shared" si="24"/>
        <v>0</v>
      </c>
      <c r="BF78" s="16">
        <f t="shared" si="24"/>
        <v>1010.4803798018665</v>
      </c>
      <c r="BG78" s="16">
        <f t="shared" si="24"/>
        <v>0</v>
      </c>
      <c r="BH78" s="16">
        <f t="shared" si="24"/>
        <v>0</v>
      </c>
      <c r="BI78" s="16">
        <f t="shared" si="24"/>
        <v>0</v>
      </c>
    </row>
    <row r="79" spans="2:61" s="1" customFormat="1" ht="15.75" x14ac:dyDescent="0.25">
      <c r="B79" s="47">
        <v>366</v>
      </c>
      <c r="C79" s="47" t="s">
        <v>430</v>
      </c>
      <c r="D79" s="47">
        <v>6</v>
      </c>
      <c r="E79" s="47">
        <v>1979</v>
      </c>
      <c r="F79" s="71"/>
      <c r="G79" s="2">
        <v>50</v>
      </c>
      <c r="H79" s="2">
        <v>10</v>
      </c>
      <c r="I79" s="47">
        <v>2014</v>
      </c>
      <c r="J79" s="81">
        <v>1.15E-2</v>
      </c>
      <c r="K79" s="82">
        <v>9985</v>
      </c>
      <c r="L79" s="82">
        <f t="shared" si="19"/>
        <v>998.5</v>
      </c>
      <c r="M79" s="82">
        <f t="shared" si="20"/>
        <v>1497.75</v>
      </c>
      <c r="N79" s="16">
        <f t="shared" si="21"/>
        <v>12481.25</v>
      </c>
      <c r="O79" s="16">
        <f t="shared" si="22"/>
        <v>143.53437500000001</v>
      </c>
      <c r="P79" s="16">
        <f t="shared" si="23"/>
        <v>0</v>
      </c>
      <c r="Q79" s="16">
        <f t="shared" si="23"/>
        <v>0</v>
      </c>
      <c r="R79" s="16">
        <f t="shared" si="23"/>
        <v>143.53437500000001</v>
      </c>
      <c r="S79" s="16">
        <f t="shared" si="23"/>
        <v>0</v>
      </c>
      <c r="T79" s="16">
        <f t="shared" si="23"/>
        <v>0</v>
      </c>
      <c r="U79" s="16">
        <f t="shared" si="23"/>
        <v>0</v>
      </c>
      <c r="V79" s="16">
        <f t="shared" si="23"/>
        <v>0</v>
      </c>
      <c r="W79" s="16">
        <f t="shared" si="23"/>
        <v>16120.744322976563</v>
      </c>
      <c r="X79" s="16">
        <f t="shared" si="23"/>
        <v>0</v>
      </c>
      <c r="Y79" s="16">
        <f t="shared" si="23"/>
        <v>0</v>
      </c>
      <c r="Z79" s="16">
        <f t="shared" si="23"/>
        <v>0</v>
      </c>
      <c r="AA79" s="16">
        <f t="shared" si="23"/>
        <v>0</v>
      </c>
      <c r="AB79" s="16">
        <f t="shared" si="23"/>
        <v>233.80237219535834</v>
      </c>
      <c r="AC79" s="16">
        <f t="shared" si="23"/>
        <v>0</v>
      </c>
      <c r="AD79" s="16">
        <f t="shared" si="23"/>
        <v>0</v>
      </c>
      <c r="AE79" s="16">
        <f t="shared" si="23"/>
        <v>0</v>
      </c>
      <c r="AF79" s="16">
        <f t="shared" si="18"/>
        <v>0</v>
      </c>
      <c r="AG79" s="16">
        <f t="shared" si="18"/>
        <v>0</v>
      </c>
      <c r="AH79" s="16">
        <f t="shared" si="18"/>
        <v>0</v>
      </c>
      <c r="AI79" s="16">
        <f t="shared" si="18"/>
        <v>0</v>
      </c>
      <c r="AJ79" s="16">
        <f t="shared" si="18"/>
        <v>0</v>
      </c>
      <c r="AK79" s="16">
        <f t="shared" si="18"/>
        <v>0</v>
      </c>
      <c r="AL79" s="16">
        <f t="shared" si="18"/>
        <v>380.83942779683878</v>
      </c>
      <c r="AM79" s="16">
        <f t="shared" si="18"/>
        <v>0</v>
      </c>
      <c r="AN79" s="16">
        <f t="shared" si="18"/>
        <v>0</v>
      </c>
      <c r="AO79" s="16">
        <f t="shared" si="18"/>
        <v>0</v>
      </c>
      <c r="AP79" s="16">
        <f t="shared" si="18"/>
        <v>0</v>
      </c>
      <c r="AQ79" s="16">
        <f t="shared" si="18"/>
        <v>0</v>
      </c>
      <c r="AR79" s="16">
        <f t="shared" si="18"/>
        <v>0</v>
      </c>
      <c r="AS79" s="16">
        <f t="shared" si="18"/>
        <v>0</v>
      </c>
      <c r="AT79" s="16">
        <f t="shared" si="24"/>
        <v>0</v>
      </c>
      <c r="AU79" s="16">
        <f t="shared" si="24"/>
        <v>0</v>
      </c>
      <c r="AV79" s="16">
        <f t="shared" si="24"/>
        <v>620.34729760326593</v>
      </c>
      <c r="AW79" s="16">
        <f t="shared" si="24"/>
        <v>0</v>
      </c>
      <c r="AX79" s="16">
        <f t="shared" si="24"/>
        <v>0</v>
      </c>
      <c r="AY79" s="16">
        <f t="shared" si="24"/>
        <v>0</v>
      </c>
      <c r="AZ79" s="16">
        <f t="shared" si="24"/>
        <v>0</v>
      </c>
      <c r="BA79" s="16">
        <f t="shared" si="24"/>
        <v>0</v>
      </c>
      <c r="BB79" s="16">
        <f t="shared" si="24"/>
        <v>0</v>
      </c>
      <c r="BC79" s="16">
        <f t="shared" si="24"/>
        <v>0</v>
      </c>
      <c r="BD79" s="16">
        <f t="shared" si="24"/>
        <v>0</v>
      </c>
      <c r="BE79" s="16">
        <f t="shared" si="24"/>
        <v>0</v>
      </c>
      <c r="BF79" s="16">
        <f t="shared" si="24"/>
        <v>1010.4803798018665</v>
      </c>
      <c r="BG79" s="16">
        <f t="shared" si="24"/>
        <v>0</v>
      </c>
      <c r="BH79" s="16">
        <f t="shared" si="24"/>
        <v>0</v>
      </c>
      <c r="BI79" s="16">
        <f t="shared" si="24"/>
        <v>0</v>
      </c>
    </row>
    <row r="80" spans="2:61" s="1" customFormat="1" ht="15.75" x14ac:dyDescent="0.25">
      <c r="B80" s="47">
        <v>365</v>
      </c>
      <c r="C80" s="47" t="s">
        <v>430</v>
      </c>
      <c r="D80" s="47">
        <v>6</v>
      </c>
      <c r="E80" s="47">
        <v>1979</v>
      </c>
      <c r="F80" s="71"/>
      <c r="G80" s="2">
        <v>50</v>
      </c>
      <c r="H80" s="2">
        <v>10</v>
      </c>
      <c r="I80" s="47">
        <v>2014</v>
      </c>
      <c r="J80" s="81">
        <v>1.15E-2</v>
      </c>
      <c r="K80" s="82">
        <v>9985</v>
      </c>
      <c r="L80" s="82">
        <f t="shared" si="19"/>
        <v>998.5</v>
      </c>
      <c r="M80" s="82">
        <f t="shared" si="20"/>
        <v>1497.75</v>
      </c>
      <c r="N80" s="16">
        <f t="shared" si="21"/>
        <v>12481.25</v>
      </c>
      <c r="O80" s="16">
        <f t="shared" si="22"/>
        <v>143.53437500000001</v>
      </c>
      <c r="P80" s="16">
        <f t="shared" si="23"/>
        <v>0</v>
      </c>
      <c r="Q80" s="16">
        <f t="shared" si="23"/>
        <v>0</v>
      </c>
      <c r="R80" s="16">
        <f t="shared" si="23"/>
        <v>143.53437500000001</v>
      </c>
      <c r="S80" s="16">
        <f t="shared" si="23"/>
        <v>0</v>
      </c>
      <c r="T80" s="16">
        <f t="shared" si="23"/>
        <v>0</v>
      </c>
      <c r="U80" s="16">
        <f t="shared" si="23"/>
        <v>0</v>
      </c>
      <c r="V80" s="16">
        <f t="shared" si="23"/>
        <v>0</v>
      </c>
      <c r="W80" s="16">
        <f t="shared" si="23"/>
        <v>16120.744322976563</v>
      </c>
      <c r="X80" s="16">
        <f t="shared" si="23"/>
        <v>0</v>
      </c>
      <c r="Y80" s="16">
        <f t="shared" si="23"/>
        <v>0</v>
      </c>
      <c r="Z80" s="16">
        <f t="shared" si="23"/>
        <v>0</v>
      </c>
      <c r="AA80" s="16">
        <f t="shared" si="23"/>
        <v>0</v>
      </c>
      <c r="AB80" s="16">
        <f t="shared" si="23"/>
        <v>233.80237219535834</v>
      </c>
      <c r="AC80" s="16">
        <f t="shared" si="23"/>
        <v>0</v>
      </c>
      <c r="AD80" s="16">
        <f t="shared" si="23"/>
        <v>0</v>
      </c>
      <c r="AE80" s="16">
        <f t="shared" si="23"/>
        <v>0</v>
      </c>
      <c r="AF80" s="16">
        <f t="shared" si="18"/>
        <v>0</v>
      </c>
      <c r="AG80" s="16">
        <f t="shared" si="18"/>
        <v>0</v>
      </c>
      <c r="AH80" s="16">
        <f t="shared" si="18"/>
        <v>0</v>
      </c>
      <c r="AI80" s="16">
        <f t="shared" si="18"/>
        <v>0</v>
      </c>
      <c r="AJ80" s="16">
        <f t="shared" si="18"/>
        <v>0</v>
      </c>
      <c r="AK80" s="16">
        <f t="shared" si="18"/>
        <v>0</v>
      </c>
      <c r="AL80" s="16">
        <f t="shared" si="18"/>
        <v>380.83942779683878</v>
      </c>
      <c r="AM80" s="16">
        <f t="shared" si="18"/>
        <v>0</v>
      </c>
      <c r="AN80" s="16">
        <f t="shared" si="18"/>
        <v>0</v>
      </c>
      <c r="AO80" s="16">
        <f t="shared" si="18"/>
        <v>0</v>
      </c>
      <c r="AP80" s="16">
        <f t="shared" si="18"/>
        <v>0</v>
      </c>
      <c r="AQ80" s="16">
        <f t="shared" si="18"/>
        <v>0</v>
      </c>
      <c r="AR80" s="16">
        <f t="shared" si="18"/>
        <v>0</v>
      </c>
      <c r="AS80" s="16">
        <f t="shared" si="18"/>
        <v>0</v>
      </c>
      <c r="AT80" s="16">
        <f t="shared" si="24"/>
        <v>0</v>
      </c>
      <c r="AU80" s="16">
        <f t="shared" si="24"/>
        <v>0</v>
      </c>
      <c r="AV80" s="16">
        <f t="shared" si="24"/>
        <v>620.34729760326593</v>
      </c>
      <c r="AW80" s="16">
        <f t="shared" si="24"/>
        <v>0</v>
      </c>
      <c r="AX80" s="16">
        <f t="shared" si="24"/>
        <v>0</v>
      </c>
      <c r="AY80" s="16">
        <f t="shared" si="24"/>
        <v>0</v>
      </c>
      <c r="AZ80" s="16">
        <f t="shared" si="24"/>
        <v>0</v>
      </c>
      <c r="BA80" s="16">
        <f t="shared" si="24"/>
        <v>0</v>
      </c>
      <c r="BB80" s="16">
        <f t="shared" si="24"/>
        <v>0</v>
      </c>
      <c r="BC80" s="16">
        <f t="shared" si="24"/>
        <v>0</v>
      </c>
      <c r="BD80" s="16">
        <f t="shared" si="24"/>
        <v>0</v>
      </c>
      <c r="BE80" s="16">
        <f t="shared" si="24"/>
        <v>0</v>
      </c>
      <c r="BF80" s="16">
        <f t="shared" si="24"/>
        <v>1010.4803798018665</v>
      </c>
      <c r="BG80" s="16">
        <f t="shared" si="24"/>
        <v>0</v>
      </c>
      <c r="BH80" s="16">
        <f t="shared" si="24"/>
        <v>0</v>
      </c>
      <c r="BI80" s="16">
        <f t="shared" si="24"/>
        <v>0</v>
      </c>
    </row>
    <row r="81" spans="2:61" s="1" customFormat="1" ht="15.75" x14ac:dyDescent="0.25">
      <c r="B81" s="47">
        <v>364</v>
      </c>
      <c r="C81" s="47" t="s">
        <v>430</v>
      </c>
      <c r="D81" s="47">
        <v>6</v>
      </c>
      <c r="E81" s="47">
        <v>1979</v>
      </c>
      <c r="F81" s="71"/>
      <c r="G81" s="2">
        <v>50</v>
      </c>
      <c r="H81" s="2">
        <v>10</v>
      </c>
      <c r="I81" s="47">
        <v>2014</v>
      </c>
      <c r="J81" s="81">
        <v>1.15E-2</v>
      </c>
      <c r="K81" s="82">
        <v>9985</v>
      </c>
      <c r="L81" s="82">
        <f t="shared" si="19"/>
        <v>998.5</v>
      </c>
      <c r="M81" s="82">
        <f t="shared" si="20"/>
        <v>1497.75</v>
      </c>
      <c r="N81" s="16">
        <f t="shared" si="21"/>
        <v>12481.25</v>
      </c>
      <c r="O81" s="16">
        <f t="shared" si="22"/>
        <v>143.53437500000001</v>
      </c>
      <c r="P81" s="16">
        <f t="shared" si="23"/>
        <v>0</v>
      </c>
      <c r="Q81" s="16">
        <f t="shared" si="23"/>
        <v>0</v>
      </c>
      <c r="R81" s="16">
        <f t="shared" si="23"/>
        <v>143.53437500000001</v>
      </c>
      <c r="S81" s="16">
        <f t="shared" si="23"/>
        <v>0</v>
      </c>
      <c r="T81" s="16">
        <f t="shared" si="23"/>
        <v>0</v>
      </c>
      <c r="U81" s="16">
        <f t="shared" si="23"/>
        <v>0</v>
      </c>
      <c r="V81" s="16">
        <f t="shared" si="23"/>
        <v>0</v>
      </c>
      <c r="W81" s="16">
        <f t="shared" si="23"/>
        <v>16120.744322976563</v>
      </c>
      <c r="X81" s="16">
        <f t="shared" si="23"/>
        <v>0</v>
      </c>
      <c r="Y81" s="16">
        <f t="shared" si="23"/>
        <v>0</v>
      </c>
      <c r="Z81" s="16">
        <f t="shared" si="23"/>
        <v>0</v>
      </c>
      <c r="AA81" s="16">
        <f t="shared" si="23"/>
        <v>0</v>
      </c>
      <c r="AB81" s="16">
        <f t="shared" si="23"/>
        <v>233.80237219535834</v>
      </c>
      <c r="AC81" s="16">
        <f t="shared" si="23"/>
        <v>0</v>
      </c>
      <c r="AD81" s="16">
        <f t="shared" si="23"/>
        <v>0</v>
      </c>
      <c r="AE81" s="16">
        <f t="shared" si="23"/>
        <v>0</v>
      </c>
      <c r="AF81" s="16">
        <f t="shared" si="18"/>
        <v>0</v>
      </c>
      <c r="AG81" s="16">
        <f t="shared" si="18"/>
        <v>0</v>
      </c>
      <c r="AH81" s="16">
        <f t="shared" si="18"/>
        <v>0</v>
      </c>
      <c r="AI81" s="16">
        <f t="shared" si="18"/>
        <v>0</v>
      </c>
      <c r="AJ81" s="16">
        <f t="shared" si="18"/>
        <v>0</v>
      </c>
      <c r="AK81" s="16">
        <f t="shared" si="18"/>
        <v>0</v>
      </c>
      <c r="AL81" s="16">
        <f t="shared" si="18"/>
        <v>380.83942779683878</v>
      </c>
      <c r="AM81" s="16">
        <f t="shared" si="18"/>
        <v>0</v>
      </c>
      <c r="AN81" s="16">
        <f t="shared" si="18"/>
        <v>0</v>
      </c>
      <c r="AO81" s="16">
        <f t="shared" si="18"/>
        <v>0</v>
      </c>
      <c r="AP81" s="16">
        <f t="shared" si="18"/>
        <v>0</v>
      </c>
      <c r="AQ81" s="16">
        <f t="shared" si="18"/>
        <v>0</v>
      </c>
      <c r="AR81" s="16">
        <f t="shared" si="18"/>
        <v>0</v>
      </c>
      <c r="AS81" s="16">
        <f t="shared" si="18"/>
        <v>0</v>
      </c>
      <c r="AT81" s="16">
        <f t="shared" si="24"/>
        <v>0</v>
      </c>
      <c r="AU81" s="16">
        <f t="shared" si="24"/>
        <v>0</v>
      </c>
      <c r="AV81" s="16">
        <f t="shared" si="24"/>
        <v>620.34729760326593</v>
      </c>
      <c r="AW81" s="16">
        <f t="shared" si="24"/>
        <v>0</v>
      </c>
      <c r="AX81" s="16">
        <f t="shared" si="24"/>
        <v>0</v>
      </c>
      <c r="AY81" s="16">
        <f t="shared" si="24"/>
        <v>0</v>
      </c>
      <c r="AZ81" s="16">
        <f t="shared" si="24"/>
        <v>0</v>
      </c>
      <c r="BA81" s="16">
        <f t="shared" si="24"/>
        <v>0</v>
      </c>
      <c r="BB81" s="16">
        <f t="shared" si="24"/>
        <v>0</v>
      </c>
      <c r="BC81" s="16">
        <f t="shared" si="24"/>
        <v>0</v>
      </c>
      <c r="BD81" s="16">
        <f t="shared" si="24"/>
        <v>0</v>
      </c>
      <c r="BE81" s="16">
        <f t="shared" si="24"/>
        <v>0</v>
      </c>
      <c r="BF81" s="16">
        <f t="shared" si="24"/>
        <v>1010.4803798018665</v>
      </c>
      <c r="BG81" s="16">
        <f t="shared" si="24"/>
        <v>0</v>
      </c>
      <c r="BH81" s="16">
        <f t="shared" si="24"/>
        <v>0</v>
      </c>
      <c r="BI81" s="16">
        <f t="shared" si="24"/>
        <v>0</v>
      </c>
    </row>
    <row r="82" spans="2:61" s="1" customFormat="1" ht="15.75" x14ac:dyDescent="0.25">
      <c r="B82" s="47">
        <v>363</v>
      </c>
      <c r="C82" s="47" t="s">
        <v>430</v>
      </c>
      <c r="D82" s="47">
        <v>6</v>
      </c>
      <c r="E82" s="47">
        <v>1979</v>
      </c>
      <c r="F82" s="71"/>
      <c r="G82" s="2">
        <v>50</v>
      </c>
      <c r="H82" s="2">
        <v>10</v>
      </c>
      <c r="I82" s="47">
        <v>2014</v>
      </c>
      <c r="J82" s="81">
        <v>1.15E-2</v>
      </c>
      <c r="K82" s="82">
        <v>9985</v>
      </c>
      <c r="L82" s="82">
        <f t="shared" si="19"/>
        <v>998.5</v>
      </c>
      <c r="M82" s="82">
        <f t="shared" si="20"/>
        <v>1497.75</v>
      </c>
      <c r="N82" s="16">
        <f t="shared" si="21"/>
        <v>12481.25</v>
      </c>
      <c r="O82" s="16">
        <f t="shared" si="22"/>
        <v>143.53437500000001</v>
      </c>
      <c r="P82" s="16">
        <f t="shared" si="23"/>
        <v>0</v>
      </c>
      <c r="Q82" s="16">
        <f t="shared" si="23"/>
        <v>0</v>
      </c>
      <c r="R82" s="16">
        <f t="shared" si="23"/>
        <v>143.53437500000001</v>
      </c>
      <c r="S82" s="16">
        <f t="shared" si="23"/>
        <v>0</v>
      </c>
      <c r="T82" s="16">
        <f t="shared" si="23"/>
        <v>0</v>
      </c>
      <c r="U82" s="16">
        <f t="shared" si="23"/>
        <v>0</v>
      </c>
      <c r="V82" s="16">
        <f t="shared" si="23"/>
        <v>0</v>
      </c>
      <c r="W82" s="16">
        <f t="shared" si="23"/>
        <v>16120.744322976563</v>
      </c>
      <c r="X82" s="16">
        <f t="shared" si="23"/>
        <v>0</v>
      </c>
      <c r="Y82" s="16">
        <f t="shared" si="23"/>
        <v>0</v>
      </c>
      <c r="Z82" s="16">
        <f t="shared" si="23"/>
        <v>0</v>
      </c>
      <c r="AA82" s="16">
        <f t="shared" si="23"/>
        <v>0</v>
      </c>
      <c r="AB82" s="16">
        <f t="shared" si="23"/>
        <v>233.80237219535834</v>
      </c>
      <c r="AC82" s="16">
        <f t="shared" si="23"/>
        <v>0</v>
      </c>
      <c r="AD82" s="16">
        <f t="shared" si="23"/>
        <v>0</v>
      </c>
      <c r="AE82" s="16">
        <f t="shared" si="23"/>
        <v>0</v>
      </c>
      <c r="AF82" s="16">
        <f t="shared" si="18"/>
        <v>0</v>
      </c>
      <c r="AG82" s="16">
        <f t="shared" si="18"/>
        <v>0</v>
      </c>
      <c r="AH82" s="16">
        <f t="shared" si="18"/>
        <v>0</v>
      </c>
      <c r="AI82" s="16">
        <f t="shared" si="18"/>
        <v>0</v>
      </c>
      <c r="AJ82" s="16">
        <f t="shared" si="18"/>
        <v>0</v>
      </c>
      <c r="AK82" s="16">
        <f t="shared" si="18"/>
        <v>0</v>
      </c>
      <c r="AL82" s="16">
        <f t="shared" si="18"/>
        <v>380.83942779683878</v>
      </c>
      <c r="AM82" s="16">
        <f t="shared" si="18"/>
        <v>0</v>
      </c>
      <c r="AN82" s="16">
        <f t="shared" si="18"/>
        <v>0</v>
      </c>
      <c r="AO82" s="16">
        <f t="shared" si="18"/>
        <v>0</v>
      </c>
      <c r="AP82" s="16">
        <f t="shared" si="18"/>
        <v>0</v>
      </c>
      <c r="AQ82" s="16">
        <f t="shared" si="18"/>
        <v>0</v>
      </c>
      <c r="AR82" s="16">
        <f t="shared" si="18"/>
        <v>0</v>
      </c>
      <c r="AS82" s="16">
        <f t="shared" si="18"/>
        <v>0</v>
      </c>
      <c r="AT82" s="16">
        <f t="shared" si="24"/>
        <v>0</v>
      </c>
      <c r="AU82" s="16">
        <f t="shared" si="24"/>
        <v>0</v>
      </c>
      <c r="AV82" s="16">
        <f t="shared" si="24"/>
        <v>620.34729760326593</v>
      </c>
      <c r="AW82" s="16">
        <f t="shared" si="24"/>
        <v>0</v>
      </c>
      <c r="AX82" s="16">
        <f t="shared" si="24"/>
        <v>0</v>
      </c>
      <c r="AY82" s="16">
        <f t="shared" si="24"/>
        <v>0</v>
      </c>
      <c r="AZ82" s="16">
        <f t="shared" si="24"/>
        <v>0</v>
      </c>
      <c r="BA82" s="16">
        <f t="shared" si="24"/>
        <v>0</v>
      </c>
      <c r="BB82" s="16">
        <f t="shared" si="24"/>
        <v>0</v>
      </c>
      <c r="BC82" s="16">
        <f t="shared" si="24"/>
        <v>0</v>
      </c>
      <c r="BD82" s="16">
        <f t="shared" si="24"/>
        <v>0</v>
      </c>
      <c r="BE82" s="16">
        <f t="shared" si="24"/>
        <v>0</v>
      </c>
      <c r="BF82" s="16">
        <f t="shared" si="24"/>
        <v>1010.4803798018665</v>
      </c>
      <c r="BG82" s="16">
        <f t="shared" si="24"/>
        <v>0</v>
      </c>
      <c r="BH82" s="16">
        <f t="shared" si="24"/>
        <v>0</v>
      </c>
      <c r="BI82" s="16">
        <f t="shared" si="24"/>
        <v>0</v>
      </c>
    </row>
    <row r="83" spans="2:61" s="1" customFormat="1" ht="15.75" x14ac:dyDescent="0.25">
      <c r="B83" s="47">
        <v>566</v>
      </c>
      <c r="C83" s="47" t="s">
        <v>430</v>
      </c>
      <c r="D83" s="47">
        <v>6</v>
      </c>
      <c r="E83" s="47">
        <v>1980</v>
      </c>
      <c r="F83" s="71"/>
      <c r="G83" s="2">
        <v>50</v>
      </c>
      <c r="H83" s="2">
        <v>10</v>
      </c>
      <c r="I83" s="47">
        <v>2014</v>
      </c>
      <c r="J83" s="81">
        <v>1.15E-2</v>
      </c>
      <c r="K83" s="82">
        <v>9985</v>
      </c>
      <c r="L83" s="82">
        <f t="shared" si="19"/>
        <v>998.5</v>
      </c>
      <c r="M83" s="82">
        <f t="shared" si="20"/>
        <v>1497.75</v>
      </c>
      <c r="N83" s="16">
        <f t="shared" si="21"/>
        <v>12481.25</v>
      </c>
      <c r="O83" s="16">
        <f t="shared" si="22"/>
        <v>143.53437500000001</v>
      </c>
      <c r="P83" s="16">
        <f t="shared" si="23"/>
        <v>0</v>
      </c>
      <c r="Q83" s="16">
        <f t="shared" si="23"/>
        <v>0</v>
      </c>
      <c r="R83" s="16">
        <f t="shared" si="23"/>
        <v>143.53437500000001</v>
      </c>
      <c r="S83" s="16">
        <f t="shared" si="23"/>
        <v>0</v>
      </c>
      <c r="T83" s="16">
        <f t="shared" si="23"/>
        <v>0</v>
      </c>
      <c r="U83" s="16">
        <f t="shared" si="23"/>
        <v>0</v>
      </c>
      <c r="V83" s="16">
        <f t="shared" si="23"/>
        <v>0</v>
      </c>
      <c r="W83" s="16">
        <f t="shared" si="23"/>
        <v>0</v>
      </c>
      <c r="X83" s="16">
        <f t="shared" si="23"/>
        <v>16926.78153912539</v>
      </c>
      <c r="Y83" s="16">
        <f t="shared" si="23"/>
        <v>0</v>
      </c>
      <c r="Z83" s="16">
        <f t="shared" si="23"/>
        <v>0</v>
      </c>
      <c r="AA83" s="16">
        <f t="shared" si="23"/>
        <v>0</v>
      </c>
      <c r="AB83" s="16">
        <f t="shared" si="23"/>
        <v>233.80237219535834</v>
      </c>
      <c r="AC83" s="16">
        <f t="shared" si="23"/>
        <v>0</v>
      </c>
      <c r="AD83" s="16">
        <f t="shared" si="23"/>
        <v>0</v>
      </c>
      <c r="AE83" s="16">
        <f t="shared" si="23"/>
        <v>0</v>
      </c>
      <c r="AF83" s="16">
        <f t="shared" si="18"/>
        <v>0</v>
      </c>
      <c r="AG83" s="16">
        <f t="shared" si="18"/>
        <v>0</v>
      </c>
      <c r="AH83" s="16">
        <f t="shared" si="18"/>
        <v>0</v>
      </c>
      <c r="AI83" s="16">
        <f t="shared" si="18"/>
        <v>0</v>
      </c>
      <c r="AJ83" s="16">
        <f t="shared" si="18"/>
        <v>0</v>
      </c>
      <c r="AK83" s="16">
        <f t="shared" si="18"/>
        <v>0</v>
      </c>
      <c r="AL83" s="16">
        <f t="shared" si="18"/>
        <v>380.83942779683878</v>
      </c>
      <c r="AM83" s="16">
        <f t="shared" si="18"/>
        <v>0</v>
      </c>
      <c r="AN83" s="16">
        <f t="shared" si="18"/>
        <v>0</v>
      </c>
      <c r="AO83" s="16">
        <f t="shared" si="18"/>
        <v>0</v>
      </c>
      <c r="AP83" s="16">
        <f t="shared" si="18"/>
        <v>0</v>
      </c>
      <c r="AQ83" s="16">
        <f t="shared" si="18"/>
        <v>0</v>
      </c>
      <c r="AR83" s="16">
        <f t="shared" si="18"/>
        <v>0</v>
      </c>
      <c r="AS83" s="16">
        <f t="shared" si="18"/>
        <v>0</v>
      </c>
      <c r="AT83" s="16">
        <f t="shared" si="24"/>
        <v>0</v>
      </c>
      <c r="AU83" s="16">
        <f t="shared" si="24"/>
        <v>0</v>
      </c>
      <c r="AV83" s="16">
        <f t="shared" si="24"/>
        <v>620.34729760326593</v>
      </c>
      <c r="AW83" s="16">
        <f t="shared" si="24"/>
        <v>0</v>
      </c>
      <c r="AX83" s="16">
        <f t="shared" si="24"/>
        <v>0</v>
      </c>
      <c r="AY83" s="16">
        <f t="shared" si="24"/>
        <v>0</v>
      </c>
      <c r="AZ83" s="16">
        <f t="shared" si="24"/>
        <v>0</v>
      </c>
      <c r="BA83" s="16">
        <f t="shared" si="24"/>
        <v>0</v>
      </c>
      <c r="BB83" s="16">
        <f t="shared" si="24"/>
        <v>0</v>
      </c>
      <c r="BC83" s="16">
        <f t="shared" si="24"/>
        <v>0</v>
      </c>
      <c r="BD83" s="16">
        <f t="shared" si="24"/>
        <v>0</v>
      </c>
      <c r="BE83" s="16">
        <f t="shared" si="24"/>
        <v>0</v>
      </c>
      <c r="BF83" s="16">
        <f t="shared" si="24"/>
        <v>1010.4803798018665</v>
      </c>
      <c r="BG83" s="16">
        <f t="shared" si="24"/>
        <v>0</v>
      </c>
      <c r="BH83" s="16">
        <f t="shared" si="24"/>
        <v>0</v>
      </c>
      <c r="BI83" s="16">
        <f t="shared" si="24"/>
        <v>0</v>
      </c>
    </row>
    <row r="84" spans="2:61" s="1" customFormat="1" ht="15.75" x14ac:dyDescent="0.25">
      <c r="B84" s="47">
        <v>554</v>
      </c>
      <c r="C84" s="47" t="s">
        <v>430</v>
      </c>
      <c r="D84" s="47">
        <v>6</v>
      </c>
      <c r="E84" s="47">
        <v>1980</v>
      </c>
      <c r="F84" s="71"/>
      <c r="G84" s="2">
        <v>50</v>
      </c>
      <c r="H84" s="2">
        <v>10</v>
      </c>
      <c r="I84" s="47">
        <v>2014</v>
      </c>
      <c r="J84" s="81">
        <v>1.15E-2</v>
      </c>
      <c r="K84" s="82">
        <v>9985</v>
      </c>
      <c r="L84" s="82">
        <f t="shared" si="19"/>
        <v>998.5</v>
      </c>
      <c r="M84" s="82">
        <f t="shared" si="20"/>
        <v>1497.75</v>
      </c>
      <c r="N84" s="16">
        <f t="shared" si="21"/>
        <v>12481.25</v>
      </c>
      <c r="O84" s="16">
        <f t="shared" si="22"/>
        <v>143.53437500000001</v>
      </c>
      <c r="P84" s="16">
        <f t="shared" si="23"/>
        <v>0</v>
      </c>
      <c r="Q84" s="16">
        <f t="shared" si="23"/>
        <v>0</v>
      </c>
      <c r="R84" s="16">
        <f t="shared" si="23"/>
        <v>143.53437500000001</v>
      </c>
      <c r="S84" s="16">
        <f t="shared" si="23"/>
        <v>0</v>
      </c>
      <c r="T84" s="16">
        <f t="shared" si="23"/>
        <v>0</v>
      </c>
      <c r="U84" s="16">
        <f t="shared" si="23"/>
        <v>0</v>
      </c>
      <c r="V84" s="16">
        <f t="shared" si="23"/>
        <v>0</v>
      </c>
      <c r="W84" s="16">
        <f t="shared" si="23"/>
        <v>0</v>
      </c>
      <c r="X84" s="16">
        <f t="shared" si="23"/>
        <v>16926.78153912539</v>
      </c>
      <c r="Y84" s="16">
        <f t="shared" si="23"/>
        <v>0</v>
      </c>
      <c r="Z84" s="16">
        <f t="shared" si="23"/>
        <v>0</v>
      </c>
      <c r="AA84" s="16">
        <f t="shared" si="23"/>
        <v>0</v>
      </c>
      <c r="AB84" s="16">
        <f t="shared" si="23"/>
        <v>233.80237219535834</v>
      </c>
      <c r="AC84" s="16">
        <f t="shared" si="23"/>
        <v>0</v>
      </c>
      <c r="AD84" s="16">
        <f t="shared" si="23"/>
        <v>0</v>
      </c>
      <c r="AE84" s="16">
        <f t="shared" si="23"/>
        <v>0</v>
      </c>
      <c r="AF84" s="16">
        <f t="shared" si="18"/>
        <v>0</v>
      </c>
      <c r="AG84" s="16">
        <f t="shared" si="18"/>
        <v>0</v>
      </c>
      <c r="AH84" s="16">
        <f t="shared" si="18"/>
        <v>0</v>
      </c>
      <c r="AI84" s="16">
        <f t="shared" si="18"/>
        <v>0</v>
      </c>
      <c r="AJ84" s="16">
        <f t="shared" si="18"/>
        <v>0</v>
      </c>
      <c r="AK84" s="16">
        <f t="shared" si="18"/>
        <v>0</v>
      </c>
      <c r="AL84" s="16">
        <f t="shared" si="18"/>
        <v>380.83942779683878</v>
      </c>
      <c r="AM84" s="16">
        <f t="shared" si="18"/>
        <v>0</v>
      </c>
      <c r="AN84" s="16">
        <f t="shared" si="18"/>
        <v>0</v>
      </c>
      <c r="AO84" s="16">
        <f t="shared" si="18"/>
        <v>0</v>
      </c>
      <c r="AP84" s="16">
        <f t="shared" si="18"/>
        <v>0</v>
      </c>
      <c r="AQ84" s="16">
        <f t="shared" si="18"/>
        <v>0</v>
      </c>
      <c r="AR84" s="16">
        <f t="shared" si="18"/>
        <v>0</v>
      </c>
      <c r="AS84" s="16">
        <f t="shared" si="18"/>
        <v>0</v>
      </c>
      <c r="AT84" s="16">
        <f t="shared" si="24"/>
        <v>0</v>
      </c>
      <c r="AU84" s="16">
        <f t="shared" si="24"/>
        <v>0</v>
      </c>
      <c r="AV84" s="16">
        <f t="shared" si="24"/>
        <v>620.34729760326593</v>
      </c>
      <c r="AW84" s="16">
        <f t="shared" si="24"/>
        <v>0</v>
      </c>
      <c r="AX84" s="16">
        <f t="shared" si="24"/>
        <v>0</v>
      </c>
      <c r="AY84" s="16">
        <f t="shared" si="24"/>
        <v>0</v>
      </c>
      <c r="AZ84" s="16">
        <f t="shared" si="24"/>
        <v>0</v>
      </c>
      <c r="BA84" s="16">
        <f t="shared" si="24"/>
        <v>0</v>
      </c>
      <c r="BB84" s="16">
        <f t="shared" si="24"/>
        <v>0</v>
      </c>
      <c r="BC84" s="16">
        <f t="shared" si="24"/>
        <v>0</v>
      </c>
      <c r="BD84" s="16">
        <f t="shared" si="24"/>
        <v>0</v>
      </c>
      <c r="BE84" s="16">
        <f t="shared" si="24"/>
        <v>0</v>
      </c>
      <c r="BF84" s="16">
        <f t="shared" si="24"/>
        <v>1010.4803798018665</v>
      </c>
      <c r="BG84" s="16">
        <f t="shared" si="24"/>
        <v>0</v>
      </c>
      <c r="BH84" s="16">
        <f t="shared" si="24"/>
        <v>0</v>
      </c>
      <c r="BI84" s="16">
        <f t="shared" si="24"/>
        <v>0</v>
      </c>
    </row>
    <row r="85" spans="2:61" s="1" customFormat="1" ht="15.75" x14ac:dyDescent="0.25">
      <c r="B85" s="47">
        <v>552</v>
      </c>
      <c r="C85" s="47" t="s">
        <v>430</v>
      </c>
      <c r="D85" s="47">
        <v>6</v>
      </c>
      <c r="E85" s="47">
        <v>1980</v>
      </c>
      <c r="F85" s="71"/>
      <c r="G85" s="2">
        <v>50</v>
      </c>
      <c r="H85" s="2">
        <v>10</v>
      </c>
      <c r="I85" s="47">
        <v>2014</v>
      </c>
      <c r="J85" s="81">
        <v>1.15E-2</v>
      </c>
      <c r="K85" s="82">
        <v>9985</v>
      </c>
      <c r="L85" s="82">
        <f t="shared" si="19"/>
        <v>998.5</v>
      </c>
      <c r="M85" s="82">
        <f t="shared" si="20"/>
        <v>1497.75</v>
      </c>
      <c r="N85" s="16">
        <f t="shared" si="21"/>
        <v>12481.25</v>
      </c>
      <c r="O85" s="16">
        <f t="shared" si="22"/>
        <v>143.53437500000001</v>
      </c>
      <c r="P85" s="16">
        <f t="shared" si="23"/>
        <v>0</v>
      </c>
      <c r="Q85" s="16">
        <f t="shared" si="23"/>
        <v>0</v>
      </c>
      <c r="R85" s="16">
        <f t="shared" si="23"/>
        <v>143.53437500000001</v>
      </c>
      <c r="S85" s="16">
        <f t="shared" si="23"/>
        <v>0</v>
      </c>
      <c r="T85" s="16">
        <f t="shared" si="23"/>
        <v>0</v>
      </c>
      <c r="U85" s="16">
        <f t="shared" si="23"/>
        <v>0</v>
      </c>
      <c r="V85" s="16">
        <f t="shared" si="23"/>
        <v>0</v>
      </c>
      <c r="W85" s="16">
        <f t="shared" si="23"/>
        <v>0</v>
      </c>
      <c r="X85" s="16">
        <f t="shared" si="23"/>
        <v>16926.78153912539</v>
      </c>
      <c r="Y85" s="16">
        <f t="shared" si="23"/>
        <v>0</v>
      </c>
      <c r="Z85" s="16">
        <f t="shared" si="23"/>
        <v>0</v>
      </c>
      <c r="AA85" s="16">
        <f t="shared" si="23"/>
        <v>0</v>
      </c>
      <c r="AB85" s="16">
        <f t="shared" si="23"/>
        <v>233.80237219535834</v>
      </c>
      <c r="AC85" s="16">
        <f t="shared" si="23"/>
        <v>0</v>
      </c>
      <c r="AD85" s="16">
        <f t="shared" si="23"/>
        <v>0</v>
      </c>
      <c r="AE85" s="16">
        <f t="shared" si="23"/>
        <v>0</v>
      </c>
      <c r="AF85" s="16">
        <f t="shared" si="18"/>
        <v>0</v>
      </c>
      <c r="AG85" s="16">
        <f t="shared" si="18"/>
        <v>0</v>
      </c>
      <c r="AH85" s="16">
        <f t="shared" si="18"/>
        <v>0</v>
      </c>
      <c r="AI85" s="16">
        <f t="shared" si="18"/>
        <v>0</v>
      </c>
      <c r="AJ85" s="16">
        <f t="shared" si="18"/>
        <v>0</v>
      </c>
      <c r="AK85" s="16">
        <f t="shared" si="18"/>
        <v>0</v>
      </c>
      <c r="AL85" s="16">
        <f t="shared" si="18"/>
        <v>380.83942779683878</v>
      </c>
      <c r="AM85" s="16">
        <f t="shared" si="18"/>
        <v>0</v>
      </c>
      <c r="AN85" s="16">
        <f t="shared" si="18"/>
        <v>0</v>
      </c>
      <c r="AO85" s="16">
        <f t="shared" si="18"/>
        <v>0</v>
      </c>
      <c r="AP85" s="16">
        <f t="shared" si="18"/>
        <v>0</v>
      </c>
      <c r="AQ85" s="16">
        <f t="shared" si="18"/>
        <v>0</v>
      </c>
      <c r="AR85" s="16">
        <f t="shared" si="18"/>
        <v>0</v>
      </c>
      <c r="AS85" s="16">
        <f t="shared" si="18"/>
        <v>0</v>
      </c>
      <c r="AT85" s="16">
        <f t="shared" si="24"/>
        <v>0</v>
      </c>
      <c r="AU85" s="16">
        <f t="shared" si="24"/>
        <v>0</v>
      </c>
      <c r="AV85" s="16">
        <f t="shared" si="24"/>
        <v>620.34729760326593</v>
      </c>
      <c r="AW85" s="16">
        <f t="shared" si="24"/>
        <v>0</v>
      </c>
      <c r="AX85" s="16">
        <f t="shared" si="24"/>
        <v>0</v>
      </c>
      <c r="AY85" s="16">
        <f t="shared" si="24"/>
        <v>0</v>
      </c>
      <c r="AZ85" s="16">
        <f t="shared" si="24"/>
        <v>0</v>
      </c>
      <c r="BA85" s="16">
        <f t="shared" si="24"/>
        <v>0</v>
      </c>
      <c r="BB85" s="16">
        <f t="shared" si="24"/>
        <v>0</v>
      </c>
      <c r="BC85" s="16">
        <f t="shared" si="24"/>
        <v>0</v>
      </c>
      <c r="BD85" s="16">
        <f t="shared" si="24"/>
        <v>0</v>
      </c>
      <c r="BE85" s="16">
        <f t="shared" si="24"/>
        <v>0</v>
      </c>
      <c r="BF85" s="16">
        <f t="shared" si="24"/>
        <v>1010.4803798018665</v>
      </c>
      <c r="BG85" s="16">
        <f t="shared" si="24"/>
        <v>0</v>
      </c>
      <c r="BH85" s="16">
        <f t="shared" si="24"/>
        <v>0</v>
      </c>
      <c r="BI85" s="16">
        <f t="shared" si="24"/>
        <v>0</v>
      </c>
    </row>
    <row r="86" spans="2:61" s="1" customFormat="1" ht="15.75" x14ac:dyDescent="0.25">
      <c r="B86" s="47">
        <v>551</v>
      </c>
      <c r="C86" s="47" t="s">
        <v>430</v>
      </c>
      <c r="D86" s="47">
        <v>6</v>
      </c>
      <c r="E86" s="47">
        <v>1980</v>
      </c>
      <c r="F86" s="71"/>
      <c r="G86" s="2">
        <v>50</v>
      </c>
      <c r="H86" s="2">
        <v>10</v>
      </c>
      <c r="I86" s="47">
        <v>2014</v>
      </c>
      <c r="J86" s="81">
        <v>1.15E-2</v>
      </c>
      <c r="K86" s="82">
        <v>9985</v>
      </c>
      <c r="L86" s="82">
        <f t="shared" si="19"/>
        <v>998.5</v>
      </c>
      <c r="M86" s="82">
        <f t="shared" si="20"/>
        <v>1497.75</v>
      </c>
      <c r="N86" s="16">
        <f t="shared" si="21"/>
        <v>12481.25</v>
      </c>
      <c r="O86" s="16">
        <f t="shared" si="22"/>
        <v>143.53437500000001</v>
      </c>
      <c r="P86" s="16">
        <f t="shared" si="23"/>
        <v>0</v>
      </c>
      <c r="Q86" s="16">
        <f t="shared" si="23"/>
        <v>0</v>
      </c>
      <c r="R86" s="16">
        <f t="shared" si="23"/>
        <v>143.53437500000001</v>
      </c>
      <c r="S86" s="16">
        <f t="shared" si="23"/>
        <v>0</v>
      </c>
      <c r="T86" s="16">
        <f t="shared" si="23"/>
        <v>0</v>
      </c>
      <c r="U86" s="16">
        <f t="shared" si="23"/>
        <v>0</v>
      </c>
      <c r="V86" s="16">
        <f t="shared" si="23"/>
        <v>0</v>
      </c>
      <c r="W86" s="16">
        <f t="shared" si="23"/>
        <v>0</v>
      </c>
      <c r="X86" s="16">
        <f t="shared" si="23"/>
        <v>16926.78153912539</v>
      </c>
      <c r="Y86" s="16">
        <f t="shared" si="23"/>
        <v>0</v>
      </c>
      <c r="Z86" s="16">
        <f t="shared" si="23"/>
        <v>0</v>
      </c>
      <c r="AA86" s="16">
        <f t="shared" si="23"/>
        <v>0</v>
      </c>
      <c r="AB86" s="16">
        <f t="shared" si="23"/>
        <v>233.80237219535834</v>
      </c>
      <c r="AC86" s="16">
        <f t="shared" si="23"/>
        <v>0</v>
      </c>
      <c r="AD86" s="16">
        <f t="shared" si="23"/>
        <v>0</v>
      </c>
      <c r="AE86" s="16">
        <f t="shared" ref="AE86:AT101" si="25">IF(MOD((AE$6-$E86),$G86)=0,($K86*1.1*1.15)*((1+$K$3)^(AE$6-$N$3)),IF(MOD((AE$6-$I86),$H86)=0,$O86*((1+$K$3)^(AE$6-$N$3)),0))</f>
        <v>0</v>
      </c>
      <c r="AF86" s="16">
        <f t="shared" si="25"/>
        <v>0</v>
      </c>
      <c r="AG86" s="16">
        <f t="shared" si="25"/>
        <v>0</v>
      </c>
      <c r="AH86" s="16">
        <f t="shared" si="25"/>
        <v>0</v>
      </c>
      <c r="AI86" s="16">
        <f t="shared" si="25"/>
        <v>0</v>
      </c>
      <c r="AJ86" s="16">
        <f t="shared" si="25"/>
        <v>0</v>
      </c>
      <c r="AK86" s="16">
        <f t="shared" si="25"/>
        <v>0</v>
      </c>
      <c r="AL86" s="16">
        <f t="shared" si="25"/>
        <v>380.83942779683878</v>
      </c>
      <c r="AM86" s="16">
        <f t="shared" si="25"/>
        <v>0</v>
      </c>
      <c r="AN86" s="16">
        <f t="shared" si="25"/>
        <v>0</v>
      </c>
      <c r="AO86" s="16">
        <f t="shared" si="25"/>
        <v>0</v>
      </c>
      <c r="AP86" s="16">
        <f t="shared" si="25"/>
        <v>0</v>
      </c>
      <c r="AQ86" s="16">
        <f t="shared" si="25"/>
        <v>0</v>
      </c>
      <c r="AR86" s="16">
        <f t="shared" si="25"/>
        <v>0</v>
      </c>
      <c r="AS86" s="16">
        <f t="shared" si="25"/>
        <v>0</v>
      </c>
      <c r="AT86" s="16">
        <f t="shared" si="24"/>
        <v>0</v>
      </c>
      <c r="AU86" s="16">
        <f t="shared" si="24"/>
        <v>0</v>
      </c>
      <c r="AV86" s="16">
        <f t="shared" si="24"/>
        <v>620.34729760326593</v>
      </c>
      <c r="AW86" s="16">
        <f t="shared" si="24"/>
        <v>0</v>
      </c>
      <c r="AX86" s="16">
        <f t="shared" si="24"/>
        <v>0</v>
      </c>
      <c r="AY86" s="16">
        <f t="shared" si="24"/>
        <v>0</v>
      </c>
      <c r="AZ86" s="16">
        <f t="shared" si="24"/>
        <v>0</v>
      </c>
      <c r="BA86" s="16">
        <f t="shared" si="24"/>
        <v>0</v>
      </c>
      <c r="BB86" s="16">
        <f t="shared" si="24"/>
        <v>0</v>
      </c>
      <c r="BC86" s="16">
        <f t="shared" si="24"/>
        <v>0</v>
      </c>
      <c r="BD86" s="16">
        <f t="shared" si="24"/>
        <v>0</v>
      </c>
      <c r="BE86" s="16">
        <f t="shared" si="24"/>
        <v>0</v>
      </c>
      <c r="BF86" s="16">
        <f t="shared" si="24"/>
        <v>1010.4803798018665</v>
      </c>
      <c r="BG86" s="16">
        <f t="shared" si="24"/>
        <v>0</v>
      </c>
      <c r="BH86" s="16">
        <f t="shared" si="24"/>
        <v>0</v>
      </c>
      <c r="BI86" s="16">
        <f t="shared" si="24"/>
        <v>0</v>
      </c>
    </row>
    <row r="87" spans="2:61" s="1" customFormat="1" ht="15.75" x14ac:dyDescent="0.25">
      <c r="B87" s="47">
        <v>54</v>
      </c>
      <c r="C87" s="47" t="s">
        <v>799</v>
      </c>
      <c r="D87" s="47">
        <v>6</v>
      </c>
      <c r="E87" s="47">
        <v>1980</v>
      </c>
      <c r="F87" s="71"/>
      <c r="G87" s="2">
        <v>50</v>
      </c>
      <c r="H87" s="2">
        <v>10</v>
      </c>
      <c r="I87" s="47">
        <v>2014</v>
      </c>
      <c r="J87" s="81">
        <v>1.15E-2</v>
      </c>
      <c r="K87" s="82">
        <v>9985</v>
      </c>
      <c r="L87" s="82">
        <f t="shared" si="19"/>
        <v>998.5</v>
      </c>
      <c r="M87" s="82">
        <f t="shared" si="20"/>
        <v>1497.75</v>
      </c>
      <c r="N87" s="16">
        <f t="shared" si="21"/>
        <v>12481.25</v>
      </c>
      <c r="O87" s="16">
        <f t="shared" si="22"/>
        <v>143.53437500000001</v>
      </c>
      <c r="P87" s="16">
        <f t="shared" ref="P87:AE102" si="26">IF(MOD((P$6-$E87),$G87)=0,($K87*1.1*1.15)*((1+$K$3)^(P$6-$N$3)),IF(MOD((P$6-$I87),$H87)=0,$O87*((1+$K$3)^(P$6-$N$3)),0))</f>
        <v>0</v>
      </c>
      <c r="Q87" s="16">
        <f t="shared" si="26"/>
        <v>0</v>
      </c>
      <c r="R87" s="16">
        <f t="shared" si="26"/>
        <v>143.53437500000001</v>
      </c>
      <c r="S87" s="16">
        <f t="shared" si="26"/>
        <v>0</v>
      </c>
      <c r="T87" s="16">
        <f t="shared" si="26"/>
        <v>0</v>
      </c>
      <c r="U87" s="16">
        <f t="shared" si="26"/>
        <v>0</v>
      </c>
      <c r="V87" s="16">
        <f t="shared" si="26"/>
        <v>0</v>
      </c>
      <c r="W87" s="16">
        <f t="shared" si="26"/>
        <v>0</v>
      </c>
      <c r="X87" s="16">
        <f t="shared" si="26"/>
        <v>16926.78153912539</v>
      </c>
      <c r="Y87" s="16">
        <f t="shared" si="26"/>
        <v>0</v>
      </c>
      <c r="Z87" s="16">
        <f t="shared" si="26"/>
        <v>0</v>
      </c>
      <c r="AA87" s="16">
        <f t="shared" si="26"/>
        <v>0</v>
      </c>
      <c r="AB87" s="16">
        <f t="shared" si="26"/>
        <v>233.80237219535834</v>
      </c>
      <c r="AC87" s="16">
        <f t="shared" si="26"/>
        <v>0</v>
      </c>
      <c r="AD87" s="16">
        <f t="shared" si="26"/>
        <v>0</v>
      </c>
      <c r="AE87" s="16">
        <f t="shared" si="26"/>
        <v>0</v>
      </c>
      <c r="AF87" s="16">
        <f t="shared" si="25"/>
        <v>0</v>
      </c>
      <c r="AG87" s="16">
        <f t="shared" si="25"/>
        <v>0</v>
      </c>
      <c r="AH87" s="16">
        <f t="shared" si="25"/>
        <v>0</v>
      </c>
      <c r="AI87" s="16">
        <f t="shared" si="25"/>
        <v>0</v>
      </c>
      <c r="AJ87" s="16">
        <f t="shared" si="25"/>
        <v>0</v>
      </c>
      <c r="AK87" s="16">
        <f t="shared" si="25"/>
        <v>0</v>
      </c>
      <c r="AL87" s="16">
        <f t="shared" si="25"/>
        <v>380.83942779683878</v>
      </c>
      <c r="AM87" s="16">
        <f t="shared" si="25"/>
        <v>0</v>
      </c>
      <c r="AN87" s="16">
        <f t="shared" si="25"/>
        <v>0</v>
      </c>
      <c r="AO87" s="16">
        <f t="shared" si="25"/>
        <v>0</v>
      </c>
      <c r="AP87" s="16">
        <f t="shared" si="25"/>
        <v>0</v>
      </c>
      <c r="AQ87" s="16">
        <f t="shared" si="25"/>
        <v>0</v>
      </c>
      <c r="AR87" s="16">
        <f t="shared" si="25"/>
        <v>0</v>
      </c>
      <c r="AS87" s="16">
        <f t="shared" si="25"/>
        <v>0</v>
      </c>
      <c r="AT87" s="16">
        <f t="shared" si="25"/>
        <v>0</v>
      </c>
      <c r="AU87" s="16">
        <f t="shared" ref="AT87:BI102" si="27">IF(MOD((AU$6-$E87),$G87)=0,($K87*1.1*1.15)*((1+$K$3)^(AU$6-$N$3)),IF(MOD((AU$6-$I87),$H87)=0,$O87*((1+$K$3)^(AU$6-$N$3)),0))</f>
        <v>0</v>
      </c>
      <c r="AV87" s="16">
        <f t="shared" si="27"/>
        <v>620.34729760326593</v>
      </c>
      <c r="AW87" s="16">
        <f t="shared" si="27"/>
        <v>0</v>
      </c>
      <c r="AX87" s="16">
        <f t="shared" si="27"/>
        <v>0</v>
      </c>
      <c r="AY87" s="16">
        <f t="shared" si="27"/>
        <v>0</v>
      </c>
      <c r="AZ87" s="16">
        <f t="shared" si="27"/>
        <v>0</v>
      </c>
      <c r="BA87" s="16">
        <f t="shared" si="27"/>
        <v>0</v>
      </c>
      <c r="BB87" s="16">
        <f t="shared" si="27"/>
        <v>0</v>
      </c>
      <c r="BC87" s="16">
        <f t="shared" si="27"/>
        <v>0</v>
      </c>
      <c r="BD87" s="16">
        <f t="shared" si="27"/>
        <v>0</v>
      </c>
      <c r="BE87" s="16">
        <f t="shared" si="27"/>
        <v>0</v>
      </c>
      <c r="BF87" s="16">
        <f t="shared" si="27"/>
        <v>1010.4803798018665</v>
      </c>
      <c r="BG87" s="16">
        <f t="shared" si="27"/>
        <v>0</v>
      </c>
      <c r="BH87" s="16">
        <f t="shared" si="27"/>
        <v>0</v>
      </c>
      <c r="BI87" s="16">
        <f t="shared" si="27"/>
        <v>0</v>
      </c>
    </row>
    <row r="88" spans="2:61" s="1" customFormat="1" ht="15.75" x14ac:dyDescent="0.25">
      <c r="B88" s="47">
        <v>637</v>
      </c>
      <c r="C88" s="47" t="s">
        <v>430</v>
      </c>
      <c r="D88" s="47">
        <v>6</v>
      </c>
      <c r="E88" s="47">
        <v>1981</v>
      </c>
      <c r="F88" s="71"/>
      <c r="G88" s="2">
        <v>50</v>
      </c>
      <c r="H88" s="2">
        <v>10</v>
      </c>
      <c r="I88" s="47">
        <v>2014</v>
      </c>
      <c r="J88" s="81">
        <v>1.15E-2</v>
      </c>
      <c r="K88" s="82">
        <v>9985</v>
      </c>
      <c r="L88" s="82">
        <f t="shared" si="19"/>
        <v>998.5</v>
      </c>
      <c r="M88" s="82">
        <f t="shared" si="20"/>
        <v>1497.75</v>
      </c>
      <c r="N88" s="16">
        <f t="shared" si="21"/>
        <v>12481.25</v>
      </c>
      <c r="O88" s="16">
        <f t="shared" si="22"/>
        <v>143.53437500000001</v>
      </c>
      <c r="P88" s="16">
        <f t="shared" si="26"/>
        <v>0</v>
      </c>
      <c r="Q88" s="16">
        <f t="shared" si="26"/>
        <v>0</v>
      </c>
      <c r="R88" s="16">
        <f t="shared" si="26"/>
        <v>143.53437500000001</v>
      </c>
      <c r="S88" s="16">
        <f t="shared" si="26"/>
        <v>0</v>
      </c>
      <c r="T88" s="16">
        <f t="shared" si="26"/>
        <v>0</v>
      </c>
      <c r="U88" s="16">
        <f t="shared" si="26"/>
        <v>0</v>
      </c>
      <c r="V88" s="16">
        <f t="shared" si="26"/>
        <v>0</v>
      </c>
      <c r="W88" s="16">
        <f t="shared" si="26"/>
        <v>0</v>
      </c>
      <c r="X88" s="16">
        <f t="shared" si="26"/>
        <v>0</v>
      </c>
      <c r="Y88" s="16">
        <f t="shared" si="26"/>
        <v>17773.120616081662</v>
      </c>
      <c r="Z88" s="16">
        <f t="shared" si="26"/>
        <v>0</v>
      </c>
      <c r="AA88" s="16">
        <f t="shared" si="26"/>
        <v>0</v>
      </c>
      <c r="AB88" s="16">
        <f t="shared" si="26"/>
        <v>233.80237219535834</v>
      </c>
      <c r="AC88" s="16">
        <f t="shared" si="26"/>
        <v>0</v>
      </c>
      <c r="AD88" s="16">
        <f t="shared" si="26"/>
        <v>0</v>
      </c>
      <c r="AE88" s="16">
        <f t="shared" si="26"/>
        <v>0</v>
      </c>
      <c r="AF88" s="16">
        <f t="shared" si="25"/>
        <v>0</v>
      </c>
      <c r="AG88" s="16">
        <f t="shared" si="25"/>
        <v>0</v>
      </c>
      <c r="AH88" s="16">
        <f t="shared" si="25"/>
        <v>0</v>
      </c>
      <c r="AI88" s="16">
        <f t="shared" si="25"/>
        <v>0</v>
      </c>
      <c r="AJ88" s="16">
        <f t="shared" si="25"/>
        <v>0</v>
      </c>
      <c r="AK88" s="16">
        <f t="shared" si="25"/>
        <v>0</v>
      </c>
      <c r="AL88" s="16">
        <f t="shared" si="25"/>
        <v>380.83942779683878</v>
      </c>
      <c r="AM88" s="16">
        <f t="shared" si="25"/>
        <v>0</v>
      </c>
      <c r="AN88" s="16">
        <f t="shared" si="25"/>
        <v>0</v>
      </c>
      <c r="AO88" s="16">
        <f t="shared" si="25"/>
        <v>0</v>
      </c>
      <c r="AP88" s="16">
        <f t="shared" si="25"/>
        <v>0</v>
      </c>
      <c r="AQ88" s="16">
        <f t="shared" si="25"/>
        <v>0</v>
      </c>
      <c r="AR88" s="16">
        <f t="shared" si="25"/>
        <v>0</v>
      </c>
      <c r="AS88" s="16">
        <f t="shared" si="25"/>
        <v>0</v>
      </c>
      <c r="AT88" s="16">
        <f t="shared" si="27"/>
        <v>0</v>
      </c>
      <c r="AU88" s="16">
        <f t="shared" si="27"/>
        <v>0</v>
      </c>
      <c r="AV88" s="16">
        <f t="shared" si="27"/>
        <v>620.34729760326593</v>
      </c>
      <c r="AW88" s="16">
        <f t="shared" si="27"/>
        <v>0</v>
      </c>
      <c r="AX88" s="16">
        <f t="shared" si="27"/>
        <v>0</v>
      </c>
      <c r="AY88" s="16">
        <f t="shared" si="27"/>
        <v>0</v>
      </c>
      <c r="AZ88" s="16">
        <f t="shared" si="27"/>
        <v>0</v>
      </c>
      <c r="BA88" s="16">
        <f t="shared" si="27"/>
        <v>0</v>
      </c>
      <c r="BB88" s="16">
        <f t="shared" si="27"/>
        <v>0</v>
      </c>
      <c r="BC88" s="16">
        <f t="shared" si="27"/>
        <v>0</v>
      </c>
      <c r="BD88" s="16">
        <f t="shared" si="27"/>
        <v>0</v>
      </c>
      <c r="BE88" s="16">
        <f t="shared" si="27"/>
        <v>0</v>
      </c>
      <c r="BF88" s="16">
        <f t="shared" si="27"/>
        <v>1010.4803798018665</v>
      </c>
      <c r="BG88" s="16">
        <f t="shared" si="27"/>
        <v>0</v>
      </c>
      <c r="BH88" s="16">
        <f t="shared" si="27"/>
        <v>0</v>
      </c>
      <c r="BI88" s="16">
        <f t="shared" si="27"/>
        <v>0</v>
      </c>
    </row>
    <row r="89" spans="2:61" s="1" customFormat="1" ht="15.75" x14ac:dyDescent="0.25">
      <c r="B89" s="47">
        <v>565</v>
      </c>
      <c r="C89" s="47" t="s">
        <v>430</v>
      </c>
      <c r="D89" s="47">
        <v>6</v>
      </c>
      <c r="E89" s="47">
        <v>1981</v>
      </c>
      <c r="F89" s="71"/>
      <c r="G89" s="2">
        <v>50</v>
      </c>
      <c r="H89" s="2">
        <v>10</v>
      </c>
      <c r="I89" s="47">
        <v>2014</v>
      </c>
      <c r="J89" s="81">
        <v>1.15E-2</v>
      </c>
      <c r="K89" s="82">
        <v>9985</v>
      </c>
      <c r="L89" s="82">
        <f t="shared" si="19"/>
        <v>998.5</v>
      </c>
      <c r="M89" s="82">
        <f t="shared" si="20"/>
        <v>1497.75</v>
      </c>
      <c r="N89" s="16">
        <f t="shared" si="21"/>
        <v>12481.25</v>
      </c>
      <c r="O89" s="16">
        <f t="shared" si="22"/>
        <v>143.53437500000001</v>
      </c>
      <c r="P89" s="16">
        <f t="shared" si="26"/>
        <v>0</v>
      </c>
      <c r="Q89" s="16">
        <f t="shared" si="26"/>
        <v>0</v>
      </c>
      <c r="R89" s="16">
        <f t="shared" si="26"/>
        <v>143.53437500000001</v>
      </c>
      <c r="S89" s="16">
        <f t="shared" si="26"/>
        <v>0</v>
      </c>
      <c r="T89" s="16">
        <f t="shared" si="26"/>
        <v>0</v>
      </c>
      <c r="U89" s="16">
        <f t="shared" si="26"/>
        <v>0</v>
      </c>
      <c r="V89" s="16">
        <f t="shared" si="26"/>
        <v>0</v>
      </c>
      <c r="W89" s="16">
        <f t="shared" si="26"/>
        <v>0</v>
      </c>
      <c r="X89" s="16">
        <f t="shared" si="26"/>
        <v>0</v>
      </c>
      <c r="Y89" s="16">
        <f t="shared" si="26"/>
        <v>17773.120616081662</v>
      </c>
      <c r="Z89" s="16">
        <f t="shared" si="26"/>
        <v>0</v>
      </c>
      <c r="AA89" s="16">
        <f t="shared" si="26"/>
        <v>0</v>
      </c>
      <c r="AB89" s="16">
        <f t="shared" si="26"/>
        <v>233.80237219535834</v>
      </c>
      <c r="AC89" s="16">
        <f t="shared" si="26"/>
        <v>0</v>
      </c>
      <c r="AD89" s="16">
        <f t="shared" si="26"/>
        <v>0</v>
      </c>
      <c r="AE89" s="16">
        <f t="shared" si="26"/>
        <v>0</v>
      </c>
      <c r="AF89" s="16">
        <f t="shared" si="25"/>
        <v>0</v>
      </c>
      <c r="AG89" s="16">
        <f t="shared" si="25"/>
        <v>0</v>
      </c>
      <c r="AH89" s="16">
        <f t="shared" si="25"/>
        <v>0</v>
      </c>
      <c r="AI89" s="16">
        <f t="shared" si="25"/>
        <v>0</v>
      </c>
      <c r="AJ89" s="16">
        <f t="shared" si="25"/>
        <v>0</v>
      </c>
      <c r="AK89" s="16">
        <f t="shared" si="25"/>
        <v>0</v>
      </c>
      <c r="AL89" s="16">
        <f t="shared" si="25"/>
        <v>380.83942779683878</v>
      </c>
      <c r="AM89" s="16">
        <f t="shared" si="25"/>
        <v>0</v>
      </c>
      <c r="AN89" s="16">
        <f t="shared" si="25"/>
        <v>0</v>
      </c>
      <c r="AO89" s="16">
        <f t="shared" si="25"/>
        <v>0</v>
      </c>
      <c r="AP89" s="16">
        <f t="shared" si="25"/>
        <v>0</v>
      </c>
      <c r="AQ89" s="16">
        <f t="shared" si="25"/>
        <v>0</v>
      </c>
      <c r="AR89" s="16">
        <f t="shared" si="25"/>
        <v>0</v>
      </c>
      <c r="AS89" s="16">
        <f t="shared" si="25"/>
        <v>0</v>
      </c>
      <c r="AT89" s="16">
        <f t="shared" si="27"/>
        <v>0</v>
      </c>
      <c r="AU89" s="16">
        <f t="shared" si="27"/>
        <v>0</v>
      </c>
      <c r="AV89" s="16">
        <f t="shared" si="27"/>
        <v>620.34729760326593</v>
      </c>
      <c r="AW89" s="16">
        <f t="shared" si="27"/>
        <v>0</v>
      </c>
      <c r="AX89" s="16">
        <f t="shared" si="27"/>
        <v>0</v>
      </c>
      <c r="AY89" s="16">
        <f t="shared" si="27"/>
        <v>0</v>
      </c>
      <c r="AZ89" s="16">
        <f t="shared" si="27"/>
        <v>0</v>
      </c>
      <c r="BA89" s="16">
        <f t="shared" si="27"/>
        <v>0</v>
      </c>
      <c r="BB89" s="16">
        <f t="shared" si="27"/>
        <v>0</v>
      </c>
      <c r="BC89" s="16">
        <f t="shared" si="27"/>
        <v>0</v>
      </c>
      <c r="BD89" s="16">
        <f t="shared" si="27"/>
        <v>0</v>
      </c>
      <c r="BE89" s="16">
        <f t="shared" si="27"/>
        <v>0</v>
      </c>
      <c r="BF89" s="16">
        <f t="shared" si="27"/>
        <v>1010.4803798018665</v>
      </c>
      <c r="BG89" s="16">
        <f t="shared" si="27"/>
        <v>0</v>
      </c>
      <c r="BH89" s="16">
        <f t="shared" si="27"/>
        <v>0</v>
      </c>
      <c r="BI89" s="16">
        <f t="shared" si="27"/>
        <v>0</v>
      </c>
    </row>
    <row r="90" spans="2:61" s="1" customFormat="1" ht="15.75" x14ac:dyDescent="0.25">
      <c r="B90" s="47">
        <v>556</v>
      </c>
      <c r="C90" s="47" t="s">
        <v>430</v>
      </c>
      <c r="D90" s="47">
        <v>6</v>
      </c>
      <c r="E90" s="47">
        <v>1981</v>
      </c>
      <c r="F90" s="71"/>
      <c r="G90" s="2">
        <v>50</v>
      </c>
      <c r="H90" s="2">
        <v>10</v>
      </c>
      <c r="I90" s="47">
        <v>2014</v>
      </c>
      <c r="J90" s="81">
        <v>1.15E-2</v>
      </c>
      <c r="K90" s="82">
        <v>9985</v>
      </c>
      <c r="L90" s="82">
        <f t="shared" si="19"/>
        <v>998.5</v>
      </c>
      <c r="M90" s="82">
        <f t="shared" si="20"/>
        <v>1497.75</v>
      </c>
      <c r="N90" s="16">
        <f t="shared" si="21"/>
        <v>12481.25</v>
      </c>
      <c r="O90" s="16">
        <f t="shared" si="22"/>
        <v>143.53437500000001</v>
      </c>
      <c r="P90" s="16">
        <f t="shared" si="26"/>
        <v>0</v>
      </c>
      <c r="Q90" s="16">
        <f t="shared" si="26"/>
        <v>0</v>
      </c>
      <c r="R90" s="16">
        <f t="shared" si="26"/>
        <v>143.53437500000001</v>
      </c>
      <c r="S90" s="16">
        <f t="shared" si="26"/>
        <v>0</v>
      </c>
      <c r="T90" s="16">
        <f t="shared" si="26"/>
        <v>0</v>
      </c>
      <c r="U90" s="16">
        <f t="shared" si="26"/>
        <v>0</v>
      </c>
      <c r="V90" s="16">
        <f t="shared" si="26"/>
        <v>0</v>
      </c>
      <c r="W90" s="16">
        <f t="shared" si="26"/>
        <v>0</v>
      </c>
      <c r="X90" s="16">
        <f t="shared" si="26"/>
        <v>0</v>
      </c>
      <c r="Y90" s="16">
        <f t="shared" si="26"/>
        <v>17773.120616081662</v>
      </c>
      <c r="Z90" s="16">
        <f t="shared" si="26"/>
        <v>0</v>
      </c>
      <c r="AA90" s="16">
        <f t="shared" si="26"/>
        <v>0</v>
      </c>
      <c r="AB90" s="16">
        <f t="shared" si="26"/>
        <v>233.80237219535834</v>
      </c>
      <c r="AC90" s="16">
        <f t="shared" si="26"/>
        <v>0</v>
      </c>
      <c r="AD90" s="16">
        <f t="shared" si="26"/>
        <v>0</v>
      </c>
      <c r="AE90" s="16">
        <f t="shared" si="26"/>
        <v>0</v>
      </c>
      <c r="AF90" s="16">
        <f t="shared" si="25"/>
        <v>0</v>
      </c>
      <c r="AG90" s="16">
        <f t="shared" si="25"/>
        <v>0</v>
      </c>
      <c r="AH90" s="16">
        <f t="shared" si="25"/>
        <v>0</v>
      </c>
      <c r="AI90" s="16">
        <f t="shared" si="25"/>
        <v>0</v>
      </c>
      <c r="AJ90" s="16">
        <f t="shared" si="25"/>
        <v>0</v>
      </c>
      <c r="AK90" s="16">
        <f t="shared" si="25"/>
        <v>0</v>
      </c>
      <c r="AL90" s="16">
        <f t="shared" si="25"/>
        <v>380.83942779683878</v>
      </c>
      <c r="AM90" s="16">
        <f t="shared" si="25"/>
        <v>0</v>
      </c>
      <c r="AN90" s="16">
        <f t="shared" si="25"/>
        <v>0</v>
      </c>
      <c r="AO90" s="16">
        <f t="shared" si="25"/>
        <v>0</v>
      </c>
      <c r="AP90" s="16">
        <f t="shared" si="25"/>
        <v>0</v>
      </c>
      <c r="AQ90" s="16">
        <f t="shared" si="25"/>
        <v>0</v>
      </c>
      <c r="AR90" s="16">
        <f t="shared" si="25"/>
        <v>0</v>
      </c>
      <c r="AS90" s="16">
        <f t="shared" si="25"/>
        <v>0</v>
      </c>
      <c r="AT90" s="16">
        <f t="shared" si="27"/>
        <v>0</v>
      </c>
      <c r="AU90" s="16">
        <f t="shared" si="27"/>
        <v>0</v>
      </c>
      <c r="AV90" s="16">
        <f t="shared" si="27"/>
        <v>620.34729760326593</v>
      </c>
      <c r="AW90" s="16">
        <f t="shared" si="27"/>
        <v>0</v>
      </c>
      <c r="AX90" s="16">
        <f t="shared" si="27"/>
        <v>0</v>
      </c>
      <c r="AY90" s="16">
        <f t="shared" si="27"/>
        <v>0</v>
      </c>
      <c r="AZ90" s="16">
        <f t="shared" si="27"/>
        <v>0</v>
      </c>
      <c r="BA90" s="16">
        <f t="shared" si="27"/>
        <v>0</v>
      </c>
      <c r="BB90" s="16">
        <f t="shared" si="27"/>
        <v>0</v>
      </c>
      <c r="BC90" s="16">
        <f t="shared" si="27"/>
        <v>0</v>
      </c>
      <c r="BD90" s="16">
        <f t="shared" si="27"/>
        <v>0</v>
      </c>
      <c r="BE90" s="16">
        <f t="shared" si="27"/>
        <v>0</v>
      </c>
      <c r="BF90" s="16">
        <f t="shared" si="27"/>
        <v>1010.4803798018665</v>
      </c>
      <c r="BG90" s="16">
        <f t="shared" si="27"/>
        <v>0</v>
      </c>
      <c r="BH90" s="16">
        <f t="shared" si="27"/>
        <v>0</v>
      </c>
      <c r="BI90" s="16">
        <f t="shared" si="27"/>
        <v>0</v>
      </c>
    </row>
    <row r="91" spans="2:61" s="1" customFormat="1" ht="15.75" x14ac:dyDescent="0.25">
      <c r="B91" s="47">
        <v>555</v>
      </c>
      <c r="C91" s="47" t="s">
        <v>430</v>
      </c>
      <c r="D91" s="47">
        <v>6</v>
      </c>
      <c r="E91" s="47">
        <v>1981</v>
      </c>
      <c r="F91" s="71"/>
      <c r="G91" s="2">
        <v>50</v>
      </c>
      <c r="H91" s="2">
        <v>10</v>
      </c>
      <c r="I91" s="47">
        <v>2014</v>
      </c>
      <c r="J91" s="81">
        <v>1.15E-2</v>
      </c>
      <c r="K91" s="82">
        <v>9985</v>
      </c>
      <c r="L91" s="82">
        <f t="shared" si="19"/>
        <v>998.5</v>
      </c>
      <c r="M91" s="82">
        <f t="shared" si="20"/>
        <v>1497.75</v>
      </c>
      <c r="N91" s="16">
        <f t="shared" si="21"/>
        <v>12481.25</v>
      </c>
      <c r="O91" s="16">
        <f t="shared" si="22"/>
        <v>143.53437500000001</v>
      </c>
      <c r="P91" s="16">
        <f t="shared" si="26"/>
        <v>0</v>
      </c>
      <c r="Q91" s="16">
        <f t="shared" si="26"/>
        <v>0</v>
      </c>
      <c r="R91" s="16">
        <f t="shared" si="26"/>
        <v>143.53437500000001</v>
      </c>
      <c r="S91" s="16">
        <f t="shared" si="26"/>
        <v>0</v>
      </c>
      <c r="T91" s="16">
        <f t="shared" si="26"/>
        <v>0</v>
      </c>
      <c r="U91" s="16">
        <f t="shared" si="26"/>
        <v>0</v>
      </c>
      <c r="V91" s="16">
        <f t="shared" si="26"/>
        <v>0</v>
      </c>
      <c r="W91" s="16">
        <f t="shared" si="26"/>
        <v>0</v>
      </c>
      <c r="X91" s="16">
        <f t="shared" si="26"/>
        <v>0</v>
      </c>
      <c r="Y91" s="16">
        <f t="shared" si="26"/>
        <v>17773.120616081662</v>
      </c>
      <c r="Z91" s="16">
        <f t="shared" si="26"/>
        <v>0</v>
      </c>
      <c r="AA91" s="16">
        <f t="shared" si="26"/>
        <v>0</v>
      </c>
      <c r="AB91" s="16">
        <f t="shared" si="26"/>
        <v>233.80237219535834</v>
      </c>
      <c r="AC91" s="16">
        <f t="shared" si="26"/>
        <v>0</v>
      </c>
      <c r="AD91" s="16">
        <f t="shared" si="26"/>
        <v>0</v>
      </c>
      <c r="AE91" s="16">
        <f t="shared" si="26"/>
        <v>0</v>
      </c>
      <c r="AF91" s="16">
        <f t="shared" si="25"/>
        <v>0</v>
      </c>
      <c r="AG91" s="16">
        <f t="shared" si="25"/>
        <v>0</v>
      </c>
      <c r="AH91" s="16">
        <f t="shared" si="25"/>
        <v>0</v>
      </c>
      <c r="AI91" s="16">
        <f t="shared" si="25"/>
        <v>0</v>
      </c>
      <c r="AJ91" s="16">
        <f t="shared" si="25"/>
        <v>0</v>
      </c>
      <c r="AK91" s="16">
        <f t="shared" si="25"/>
        <v>0</v>
      </c>
      <c r="AL91" s="16">
        <f t="shared" si="25"/>
        <v>380.83942779683878</v>
      </c>
      <c r="AM91" s="16">
        <f t="shared" si="25"/>
        <v>0</v>
      </c>
      <c r="AN91" s="16">
        <f t="shared" si="25"/>
        <v>0</v>
      </c>
      <c r="AO91" s="16">
        <f t="shared" si="25"/>
        <v>0</v>
      </c>
      <c r="AP91" s="16">
        <f t="shared" si="25"/>
        <v>0</v>
      </c>
      <c r="AQ91" s="16">
        <f t="shared" si="25"/>
        <v>0</v>
      </c>
      <c r="AR91" s="16">
        <f t="shared" si="25"/>
        <v>0</v>
      </c>
      <c r="AS91" s="16">
        <f t="shared" si="25"/>
        <v>0</v>
      </c>
      <c r="AT91" s="16">
        <f t="shared" si="27"/>
        <v>0</v>
      </c>
      <c r="AU91" s="16">
        <f t="shared" si="27"/>
        <v>0</v>
      </c>
      <c r="AV91" s="16">
        <f t="shared" si="27"/>
        <v>620.34729760326593</v>
      </c>
      <c r="AW91" s="16">
        <f t="shared" si="27"/>
        <v>0</v>
      </c>
      <c r="AX91" s="16">
        <f t="shared" si="27"/>
        <v>0</v>
      </c>
      <c r="AY91" s="16">
        <f t="shared" si="27"/>
        <v>0</v>
      </c>
      <c r="AZ91" s="16">
        <f t="shared" si="27"/>
        <v>0</v>
      </c>
      <c r="BA91" s="16">
        <f t="shared" si="27"/>
        <v>0</v>
      </c>
      <c r="BB91" s="16">
        <f t="shared" si="27"/>
        <v>0</v>
      </c>
      <c r="BC91" s="16">
        <f t="shared" si="27"/>
        <v>0</v>
      </c>
      <c r="BD91" s="16">
        <f t="shared" si="27"/>
        <v>0</v>
      </c>
      <c r="BE91" s="16">
        <f t="shared" si="27"/>
        <v>0</v>
      </c>
      <c r="BF91" s="16">
        <f t="shared" si="27"/>
        <v>1010.4803798018665</v>
      </c>
      <c r="BG91" s="16">
        <f t="shared" si="27"/>
        <v>0</v>
      </c>
      <c r="BH91" s="16">
        <f t="shared" si="27"/>
        <v>0</v>
      </c>
      <c r="BI91" s="16">
        <f t="shared" si="27"/>
        <v>0</v>
      </c>
    </row>
    <row r="92" spans="2:61" s="1" customFormat="1" ht="15.75" x14ac:dyDescent="0.25">
      <c r="B92" s="47">
        <v>550</v>
      </c>
      <c r="C92" s="47" t="s">
        <v>430</v>
      </c>
      <c r="D92" s="47">
        <v>6</v>
      </c>
      <c r="E92" s="47">
        <v>1981</v>
      </c>
      <c r="F92" s="71"/>
      <c r="G92" s="2">
        <v>50</v>
      </c>
      <c r="H92" s="2">
        <v>10</v>
      </c>
      <c r="I92" s="47">
        <v>2014</v>
      </c>
      <c r="J92" s="81">
        <v>1.15E-2</v>
      </c>
      <c r="K92" s="82">
        <v>9985</v>
      </c>
      <c r="L92" s="82">
        <f t="shared" si="19"/>
        <v>998.5</v>
      </c>
      <c r="M92" s="82">
        <f t="shared" si="20"/>
        <v>1497.75</v>
      </c>
      <c r="N92" s="16">
        <f t="shared" si="21"/>
        <v>12481.25</v>
      </c>
      <c r="O92" s="16">
        <f t="shared" si="22"/>
        <v>143.53437500000001</v>
      </c>
      <c r="P92" s="16">
        <f t="shared" si="26"/>
        <v>0</v>
      </c>
      <c r="Q92" s="16">
        <f t="shared" si="26"/>
        <v>0</v>
      </c>
      <c r="R92" s="16">
        <f t="shared" si="26"/>
        <v>143.53437500000001</v>
      </c>
      <c r="S92" s="16">
        <f t="shared" si="26"/>
        <v>0</v>
      </c>
      <c r="T92" s="16">
        <f t="shared" si="26"/>
        <v>0</v>
      </c>
      <c r="U92" s="16">
        <f t="shared" si="26"/>
        <v>0</v>
      </c>
      <c r="V92" s="16">
        <f t="shared" si="26"/>
        <v>0</v>
      </c>
      <c r="W92" s="16">
        <f t="shared" si="26"/>
        <v>0</v>
      </c>
      <c r="X92" s="16">
        <f t="shared" si="26"/>
        <v>0</v>
      </c>
      <c r="Y92" s="16">
        <f t="shared" si="26"/>
        <v>17773.120616081662</v>
      </c>
      <c r="Z92" s="16">
        <f t="shared" si="26"/>
        <v>0</v>
      </c>
      <c r="AA92" s="16">
        <f t="shared" si="26"/>
        <v>0</v>
      </c>
      <c r="AB92" s="16">
        <f t="shared" si="26"/>
        <v>233.80237219535834</v>
      </c>
      <c r="AC92" s="16">
        <f t="shared" si="26"/>
        <v>0</v>
      </c>
      <c r="AD92" s="16">
        <f t="shared" si="26"/>
        <v>0</v>
      </c>
      <c r="AE92" s="16">
        <f t="shared" si="26"/>
        <v>0</v>
      </c>
      <c r="AF92" s="16">
        <f t="shared" si="25"/>
        <v>0</v>
      </c>
      <c r="AG92" s="16">
        <f t="shared" si="25"/>
        <v>0</v>
      </c>
      <c r="AH92" s="16">
        <f t="shared" si="25"/>
        <v>0</v>
      </c>
      <c r="AI92" s="16">
        <f t="shared" si="25"/>
        <v>0</v>
      </c>
      <c r="AJ92" s="16">
        <f t="shared" si="25"/>
        <v>0</v>
      </c>
      <c r="AK92" s="16">
        <f t="shared" si="25"/>
        <v>0</v>
      </c>
      <c r="AL92" s="16">
        <f t="shared" si="25"/>
        <v>380.83942779683878</v>
      </c>
      <c r="AM92" s="16">
        <f t="shared" si="25"/>
        <v>0</v>
      </c>
      <c r="AN92" s="16">
        <f t="shared" si="25"/>
        <v>0</v>
      </c>
      <c r="AO92" s="16">
        <f t="shared" si="25"/>
        <v>0</v>
      </c>
      <c r="AP92" s="16">
        <f t="shared" si="25"/>
        <v>0</v>
      </c>
      <c r="AQ92" s="16">
        <f t="shared" si="25"/>
        <v>0</v>
      </c>
      <c r="AR92" s="16">
        <f t="shared" si="25"/>
        <v>0</v>
      </c>
      <c r="AS92" s="16">
        <f t="shared" si="25"/>
        <v>0</v>
      </c>
      <c r="AT92" s="16">
        <f t="shared" si="27"/>
        <v>0</v>
      </c>
      <c r="AU92" s="16">
        <f t="shared" si="27"/>
        <v>0</v>
      </c>
      <c r="AV92" s="16">
        <f t="shared" si="27"/>
        <v>620.34729760326593</v>
      </c>
      <c r="AW92" s="16">
        <f t="shared" si="27"/>
        <v>0</v>
      </c>
      <c r="AX92" s="16">
        <f t="shared" si="27"/>
        <v>0</v>
      </c>
      <c r="AY92" s="16">
        <f t="shared" si="27"/>
        <v>0</v>
      </c>
      <c r="AZ92" s="16">
        <f t="shared" si="27"/>
        <v>0</v>
      </c>
      <c r="BA92" s="16">
        <f t="shared" si="27"/>
        <v>0</v>
      </c>
      <c r="BB92" s="16">
        <f t="shared" si="27"/>
        <v>0</v>
      </c>
      <c r="BC92" s="16">
        <f t="shared" si="27"/>
        <v>0</v>
      </c>
      <c r="BD92" s="16">
        <f t="shared" si="27"/>
        <v>0</v>
      </c>
      <c r="BE92" s="16">
        <f t="shared" si="27"/>
        <v>0</v>
      </c>
      <c r="BF92" s="16">
        <f t="shared" si="27"/>
        <v>1010.4803798018665</v>
      </c>
      <c r="BG92" s="16">
        <f t="shared" si="27"/>
        <v>0</v>
      </c>
      <c r="BH92" s="16">
        <f t="shared" si="27"/>
        <v>0</v>
      </c>
      <c r="BI92" s="16">
        <f t="shared" si="27"/>
        <v>0</v>
      </c>
    </row>
    <row r="93" spans="2:61" s="1" customFormat="1" ht="15.75" x14ac:dyDescent="0.25">
      <c r="B93" s="47">
        <v>537</v>
      </c>
      <c r="C93" s="47" t="s">
        <v>430</v>
      </c>
      <c r="D93" s="47">
        <v>6</v>
      </c>
      <c r="E93" s="47">
        <v>1981</v>
      </c>
      <c r="F93" s="71"/>
      <c r="G93" s="2">
        <v>50</v>
      </c>
      <c r="H93" s="2">
        <v>10</v>
      </c>
      <c r="I93" s="47">
        <v>2014</v>
      </c>
      <c r="J93" s="81">
        <v>1.15E-2</v>
      </c>
      <c r="K93" s="82">
        <v>9985</v>
      </c>
      <c r="L93" s="82">
        <f t="shared" si="19"/>
        <v>998.5</v>
      </c>
      <c r="M93" s="82">
        <f t="shared" si="20"/>
        <v>1497.75</v>
      </c>
      <c r="N93" s="16">
        <f t="shared" si="21"/>
        <v>12481.25</v>
      </c>
      <c r="O93" s="16">
        <f t="shared" si="22"/>
        <v>143.53437500000001</v>
      </c>
      <c r="P93" s="16">
        <f t="shared" si="26"/>
        <v>0</v>
      </c>
      <c r="Q93" s="16">
        <f t="shared" si="26"/>
        <v>0</v>
      </c>
      <c r="R93" s="16">
        <f t="shared" si="26"/>
        <v>143.53437500000001</v>
      </c>
      <c r="S93" s="16">
        <f t="shared" si="26"/>
        <v>0</v>
      </c>
      <c r="T93" s="16">
        <f t="shared" si="26"/>
        <v>0</v>
      </c>
      <c r="U93" s="16">
        <f t="shared" si="26"/>
        <v>0</v>
      </c>
      <c r="V93" s="16">
        <f t="shared" si="26"/>
        <v>0</v>
      </c>
      <c r="W93" s="16">
        <f t="shared" si="26"/>
        <v>0</v>
      </c>
      <c r="X93" s="16">
        <f t="shared" si="26"/>
        <v>0</v>
      </c>
      <c r="Y93" s="16">
        <f t="shared" si="26"/>
        <v>17773.120616081662</v>
      </c>
      <c r="Z93" s="16">
        <f t="shared" si="26"/>
        <v>0</v>
      </c>
      <c r="AA93" s="16">
        <f t="shared" si="26"/>
        <v>0</v>
      </c>
      <c r="AB93" s="16">
        <f t="shared" si="26"/>
        <v>233.80237219535834</v>
      </c>
      <c r="AC93" s="16">
        <f t="shared" si="26"/>
        <v>0</v>
      </c>
      <c r="AD93" s="16">
        <f t="shared" si="26"/>
        <v>0</v>
      </c>
      <c r="AE93" s="16">
        <f t="shared" si="26"/>
        <v>0</v>
      </c>
      <c r="AF93" s="16">
        <f t="shared" si="25"/>
        <v>0</v>
      </c>
      <c r="AG93" s="16">
        <f t="shared" si="25"/>
        <v>0</v>
      </c>
      <c r="AH93" s="16">
        <f t="shared" si="25"/>
        <v>0</v>
      </c>
      <c r="AI93" s="16">
        <f t="shared" si="25"/>
        <v>0</v>
      </c>
      <c r="AJ93" s="16">
        <f t="shared" si="25"/>
        <v>0</v>
      </c>
      <c r="AK93" s="16">
        <f t="shared" si="25"/>
        <v>0</v>
      </c>
      <c r="AL93" s="16">
        <f t="shared" si="25"/>
        <v>380.83942779683878</v>
      </c>
      <c r="AM93" s="16">
        <f t="shared" si="25"/>
        <v>0</v>
      </c>
      <c r="AN93" s="16">
        <f t="shared" si="25"/>
        <v>0</v>
      </c>
      <c r="AO93" s="16">
        <f t="shared" si="25"/>
        <v>0</v>
      </c>
      <c r="AP93" s="16">
        <f t="shared" si="25"/>
        <v>0</v>
      </c>
      <c r="AQ93" s="16">
        <f t="shared" si="25"/>
        <v>0</v>
      </c>
      <c r="AR93" s="16">
        <f t="shared" si="25"/>
        <v>0</v>
      </c>
      <c r="AS93" s="16">
        <f t="shared" si="25"/>
        <v>0</v>
      </c>
      <c r="AT93" s="16">
        <f t="shared" si="27"/>
        <v>0</v>
      </c>
      <c r="AU93" s="16">
        <f t="shared" si="27"/>
        <v>0</v>
      </c>
      <c r="AV93" s="16">
        <f t="shared" si="27"/>
        <v>620.34729760326593</v>
      </c>
      <c r="AW93" s="16">
        <f t="shared" si="27"/>
        <v>0</v>
      </c>
      <c r="AX93" s="16">
        <f t="shared" si="27"/>
        <v>0</v>
      </c>
      <c r="AY93" s="16">
        <f t="shared" si="27"/>
        <v>0</v>
      </c>
      <c r="AZ93" s="16">
        <f t="shared" si="27"/>
        <v>0</v>
      </c>
      <c r="BA93" s="16">
        <f t="shared" si="27"/>
        <v>0</v>
      </c>
      <c r="BB93" s="16">
        <f t="shared" si="27"/>
        <v>0</v>
      </c>
      <c r="BC93" s="16">
        <f t="shared" si="27"/>
        <v>0</v>
      </c>
      <c r="BD93" s="16">
        <f t="shared" si="27"/>
        <v>0</v>
      </c>
      <c r="BE93" s="16">
        <f t="shared" si="27"/>
        <v>0</v>
      </c>
      <c r="BF93" s="16">
        <f t="shared" si="27"/>
        <v>1010.4803798018665</v>
      </c>
      <c r="BG93" s="16">
        <f t="shared" si="27"/>
        <v>0</v>
      </c>
      <c r="BH93" s="16">
        <f t="shared" si="27"/>
        <v>0</v>
      </c>
      <c r="BI93" s="16">
        <f t="shared" si="27"/>
        <v>0</v>
      </c>
    </row>
    <row r="94" spans="2:61" s="1" customFormat="1" ht="15.75" x14ac:dyDescent="0.25">
      <c r="B94" s="47">
        <v>493</v>
      </c>
      <c r="C94" s="47" t="s">
        <v>430</v>
      </c>
      <c r="D94" s="47">
        <v>6</v>
      </c>
      <c r="E94" s="47">
        <v>1981</v>
      </c>
      <c r="F94" s="71"/>
      <c r="G94" s="2">
        <v>50</v>
      </c>
      <c r="H94" s="2">
        <v>10</v>
      </c>
      <c r="I94" s="47">
        <v>2014</v>
      </c>
      <c r="J94" s="81">
        <v>1.15E-2</v>
      </c>
      <c r="K94" s="82">
        <v>9985</v>
      </c>
      <c r="L94" s="82">
        <f t="shared" si="19"/>
        <v>998.5</v>
      </c>
      <c r="M94" s="82">
        <f t="shared" si="20"/>
        <v>1497.75</v>
      </c>
      <c r="N94" s="16">
        <f t="shared" si="21"/>
        <v>12481.25</v>
      </c>
      <c r="O94" s="16">
        <f t="shared" si="22"/>
        <v>143.53437500000001</v>
      </c>
      <c r="P94" s="16">
        <f t="shared" si="26"/>
        <v>0</v>
      </c>
      <c r="Q94" s="16">
        <f t="shared" si="26"/>
        <v>0</v>
      </c>
      <c r="R94" s="16">
        <f t="shared" si="26"/>
        <v>143.53437500000001</v>
      </c>
      <c r="S94" s="16">
        <f t="shared" si="26"/>
        <v>0</v>
      </c>
      <c r="T94" s="16">
        <f t="shared" si="26"/>
        <v>0</v>
      </c>
      <c r="U94" s="16">
        <f t="shared" si="26"/>
        <v>0</v>
      </c>
      <c r="V94" s="16">
        <f t="shared" si="26"/>
        <v>0</v>
      </c>
      <c r="W94" s="16">
        <f t="shared" si="26"/>
        <v>0</v>
      </c>
      <c r="X94" s="16">
        <f t="shared" si="26"/>
        <v>0</v>
      </c>
      <c r="Y94" s="16">
        <f t="shared" si="26"/>
        <v>17773.120616081662</v>
      </c>
      <c r="Z94" s="16">
        <f t="shared" si="26"/>
        <v>0</v>
      </c>
      <c r="AA94" s="16">
        <f t="shared" si="26"/>
        <v>0</v>
      </c>
      <c r="AB94" s="16">
        <f t="shared" si="26"/>
        <v>233.80237219535834</v>
      </c>
      <c r="AC94" s="16">
        <f t="shared" si="26"/>
        <v>0</v>
      </c>
      <c r="AD94" s="16">
        <f t="shared" si="26"/>
        <v>0</v>
      </c>
      <c r="AE94" s="16">
        <f t="shared" si="26"/>
        <v>0</v>
      </c>
      <c r="AF94" s="16">
        <f t="shared" si="25"/>
        <v>0</v>
      </c>
      <c r="AG94" s="16">
        <f t="shared" si="25"/>
        <v>0</v>
      </c>
      <c r="AH94" s="16">
        <f t="shared" si="25"/>
        <v>0</v>
      </c>
      <c r="AI94" s="16">
        <f t="shared" si="25"/>
        <v>0</v>
      </c>
      <c r="AJ94" s="16">
        <f t="shared" si="25"/>
        <v>0</v>
      </c>
      <c r="AK94" s="16">
        <f t="shared" si="25"/>
        <v>0</v>
      </c>
      <c r="AL94" s="16">
        <f t="shared" si="25"/>
        <v>380.83942779683878</v>
      </c>
      <c r="AM94" s="16">
        <f t="shared" si="25"/>
        <v>0</v>
      </c>
      <c r="AN94" s="16">
        <f t="shared" si="25"/>
        <v>0</v>
      </c>
      <c r="AO94" s="16">
        <f t="shared" si="25"/>
        <v>0</v>
      </c>
      <c r="AP94" s="16">
        <f t="shared" si="25"/>
        <v>0</v>
      </c>
      <c r="AQ94" s="16">
        <f t="shared" si="25"/>
        <v>0</v>
      </c>
      <c r="AR94" s="16">
        <f t="shared" si="25"/>
        <v>0</v>
      </c>
      <c r="AS94" s="16">
        <f t="shared" si="25"/>
        <v>0</v>
      </c>
      <c r="AT94" s="16">
        <f t="shared" si="27"/>
        <v>0</v>
      </c>
      <c r="AU94" s="16">
        <f t="shared" si="27"/>
        <v>0</v>
      </c>
      <c r="AV94" s="16">
        <f t="shared" si="27"/>
        <v>620.34729760326593</v>
      </c>
      <c r="AW94" s="16">
        <f t="shared" si="27"/>
        <v>0</v>
      </c>
      <c r="AX94" s="16">
        <f t="shared" si="27"/>
        <v>0</v>
      </c>
      <c r="AY94" s="16">
        <f t="shared" si="27"/>
        <v>0</v>
      </c>
      <c r="AZ94" s="16">
        <f t="shared" si="27"/>
        <v>0</v>
      </c>
      <c r="BA94" s="16">
        <f t="shared" si="27"/>
        <v>0</v>
      </c>
      <c r="BB94" s="16">
        <f t="shared" si="27"/>
        <v>0</v>
      </c>
      <c r="BC94" s="16">
        <f t="shared" si="27"/>
        <v>0</v>
      </c>
      <c r="BD94" s="16">
        <f t="shared" si="27"/>
        <v>0</v>
      </c>
      <c r="BE94" s="16">
        <f t="shared" si="27"/>
        <v>0</v>
      </c>
      <c r="BF94" s="16">
        <f t="shared" si="27"/>
        <v>1010.4803798018665</v>
      </c>
      <c r="BG94" s="16">
        <f t="shared" si="27"/>
        <v>0</v>
      </c>
      <c r="BH94" s="16">
        <f t="shared" si="27"/>
        <v>0</v>
      </c>
      <c r="BI94" s="16">
        <f t="shared" si="27"/>
        <v>0</v>
      </c>
    </row>
    <row r="95" spans="2:61" s="1" customFormat="1" ht="15.75" x14ac:dyDescent="0.25">
      <c r="B95" s="47">
        <v>492</v>
      </c>
      <c r="C95" s="47" t="s">
        <v>430</v>
      </c>
      <c r="D95" s="47">
        <v>6</v>
      </c>
      <c r="E95" s="47">
        <v>1981</v>
      </c>
      <c r="F95" s="71"/>
      <c r="G95" s="2">
        <v>50</v>
      </c>
      <c r="H95" s="2">
        <v>10</v>
      </c>
      <c r="I95" s="47">
        <v>2014</v>
      </c>
      <c r="J95" s="81">
        <v>1.15E-2</v>
      </c>
      <c r="K95" s="82">
        <v>9985</v>
      </c>
      <c r="L95" s="82">
        <f t="shared" si="19"/>
        <v>998.5</v>
      </c>
      <c r="M95" s="82">
        <f t="shared" si="20"/>
        <v>1497.75</v>
      </c>
      <c r="N95" s="16">
        <f t="shared" si="21"/>
        <v>12481.25</v>
      </c>
      <c r="O95" s="16">
        <f t="shared" si="22"/>
        <v>143.53437500000001</v>
      </c>
      <c r="P95" s="16">
        <f t="shared" si="26"/>
        <v>0</v>
      </c>
      <c r="Q95" s="16">
        <f t="shared" si="26"/>
        <v>0</v>
      </c>
      <c r="R95" s="16">
        <f t="shared" si="26"/>
        <v>143.53437500000001</v>
      </c>
      <c r="S95" s="16">
        <f t="shared" si="26"/>
        <v>0</v>
      </c>
      <c r="T95" s="16">
        <f t="shared" si="26"/>
        <v>0</v>
      </c>
      <c r="U95" s="16">
        <f t="shared" si="26"/>
        <v>0</v>
      </c>
      <c r="V95" s="16">
        <f t="shared" si="26"/>
        <v>0</v>
      </c>
      <c r="W95" s="16">
        <f t="shared" si="26"/>
        <v>0</v>
      </c>
      <c r="X95" s="16">
        <f t="shared" si="26"/>
        <v>0</v>
      </c>
      <c r="Y95" s="16">
        <f t="shared" si="26"/>
        <v>17773.120616081662</v>
      </c>
      <c r="Z95" s="16">
        <f t="shared" si="26"/>
        <v>0</v>
      </c>
      <c r="AA95" s="16">
        <f t="shared" si="26"/>
        <v>0</v>
      </c>
      <c r="AB95" s="16">
        <f t="shared" si="26"/>
        <v>233.80237219535834</v>
      </c>
      <c r="AC95" s="16">
        <f t="shared" si="26"/>
        <v>0</v>
      </c>
      <c r="AD95" s="16">
        <f t="shared" si="26"/>
        <v>0</v>
      </c>
      <c r="AE95" s="16">
        <f t="shared" si="26"/>
        <v>0</v>
      </c>
      <c r="AF95" s="16">
        <f t="shared" si="25"/>
        <v>0</v>
      </c>
      <c r="AG95" s="16">
        <f t="shared" si="25"/>
        <v>0</v>
      </c>
      <c r="AH95" s="16">
        <f t="shared" si="25"/>
        <v>0</v>
      </c>
      <c r="AI95" s="16">
        <f t="shared" si="25"/>
        <v>0</v>
      </c>
      <c r="AJ95" s="16">
        <f t="shared" si="25"/>
        <v>0</v>
      </c>
      <c r="AK95" s="16">
        <f t="shared" si="25"/>
        <v>0</v>
      </c>
      <c r="AL95" s="16">
        <f t="shared" si="25"/>
        <v>380.83942779683878</v>
      </c>
      <c r="AM95" s="16">
        <f t="shared" si="25"/>
        <v>0</v>
      </c>
      <c r="AN95" s="16">
        <f t="shared" si="25"/>
        <v>0</v>
      </c>
      <c r="AO95" s="16">
        <f t="shared" si="25"/>
        <v>0</v>
      </c>
      <c r="AP95" s="16">
        <f t="shared" si="25"/>
        <v>0</v>
      </c>
      <c r="AQ95" s="16">
        <f t="shared" si="25"/>
        <v>0</v>
      </c>
      <c r="AR95" s="16">
        <f t="shared" si="25"/>
        <v>0</v>
      </c>
      <c r="AS95" s="16">
        <f t="shared" si="25"/>
        <v>0</v>
      </c>
      <c r="AT95" s="16">
        <f t="shared" si="27"/>
        <v>0</v>
      </c>
      <c r="AU95" s="16">
        <f t="shared" si="27"/>
        <v>0</v>
      </c>
      <c r="AV95" s="16">
        <f t="shared" si="27"/>
        <v>620.34729760326593</v>
      </c>
      <c r="AW95" s="16">
        <f t="shared" si="27"/>
        <v>0</v>
      </c>
      <c r="AX95" s="16">
        <f t="shared" si="27"/>
        <v>0</v>
      </c>
      <c r="AY95" s="16">
        <f t="shared" si="27"/>
        <v>0</v>
      </c>
      <c r="AZ95" s="16">
        <f t="shared" si="27"/>
        <v>0</v>
      </c>
      <c r="BA95" s="16">
        <f t="shared" si="27"/>
        <v>0</v>
      </c>
      <c r="BB95" s="16">
        <f t="shared" si="27"/>
        <v>0</v>
      </c>
      <c r="BC95" s="16">
        <f t="shared" si="27"/>
        <v>0</v>
      </c>
      <c r="BD95" s="16">
        <f t="shared" si="27"/>
        <v>0</v>
      </c>
      <c r="BE95" s="16">
        <f t="shared" si="27"/>
        <v>0</v>
      </c>
      <c r="BF95" s="16">
        <f t="shared" si="27"/>
        <v>1010.4803798018665</v>
      </c>
      <c r="BG95" s="16">
        <f t="shared" si="27"/>
        <v>0</v>
      </c>
      <c r="BH95" s="16">
        <f t="shared" si="27"/>
        <v>0</v>
      </c>
      <c r="BI95" s="16">
        <f t="shared" si="27"/>
        <v>0</v>
      </c>
    </row>
    <row r="96" spans="2:61" s="1" customFormat="1" ht="15.75" x14ac:dyDescent="0.25">
      <c r="B96" s="47">
        <v>491</v>
      </c>
      <c r="C96" s="47" t="s">
        <v>430</v>
      </c>
      <c r="D96" s="47">
        <v>6</v>
      </c>
      <c r="E96" s="47">
        <v>1981</v>
      </c>
      <c r="F96" s="71"/>
      <c r="G96" s="2">
        <v>50</v>
      </c>
      <c r="H96" s="2">
        <v>10</v>
      </c>
      <c r="I96" s="47">
        <v>2014</v>
      </c>
      <c r="J96" s="81">
        <v>1.15E-2</v>
      </c>
      <c r="K96" s="82">
        <v>9985</v>
      </c>
      <c r="L96" s="82">
        <f t="shared" si="19"/>
        <v>998.5</v>
      </c>
      <c r="M96" s="82">
        <f t="shared" si="20"/>
        <v>1497.75</v>
      </c>
      <c r="N96" s="16">
        <f t="shared" si="21"/>
        <v>12481.25</v>
      </c>
      <c r="O96" s="16">
        <f t="shared" si="22"/>
        <v>143.53437500000001</v>
      </c>
      <c r="P96" s="16">
        <f t="shared" si="26"/>
        <v>0</v>
      </c>
      <c r="Q96" s="16">
        <f t="shared" si="26"/>
        <v>0</v>
      </c>
      <c r="R96" s="16">
        <f t="shared" si="26"/>
        <v>143.53437500000001</v>
      </c>
      <c r="S96" s="16">
        <f t="shared" si="26"/>
        <v>0</v>
      </c>
      <c r="T96" s="16">
        <f t="shared" si="26"/>
        <v>0</v>
      </c>
      <c r="U96" s="16">
        <f t="shared" si="26"/>
        <v>0</v>
      </c>
      <c r="V96" s="16">
        <f t="shared" si="26"/>
        <v>0</v>
      </c>
      <c r="W96" s="16">
        <f t="shared" si="26"/>
        <v>0</v>
      </c>
      <c r="X96" s="16">
        <f t="shared" si="26"/>
        <v>0</v>
      </c>
      <c r="Y96" s="16">
        <f t="shared" si="26"/>
        <v>17773.120616081662</v>
      </c>
      <c r="Z96" s="16">
        <f t="shared" si="26"/>
        <v>0</v>
      </c>
      <c r="AA96" s="16">
        <f t="shared" si="26"/>
        <v>0</v>
      </c>
      <c r="AB96" s="16">
        <f t="shared" si="26"/>
        <v>233.80237219535834</v>
      </c>
      <c r="AC96" s="16">
        <f t="shared" si="26"/>
        <v>0</v>
      </c>
      <c r="AD96" s="16">
        <f t="shared" si="26"/>
        <v>0</v>
      </c>
      <c r="AE96" s="16">
        <f t="shared" si="26"/>
        <v>0</v>
      </c>
      <c r="AF96" s="16">
        <f t="shared" si="25"/>
        <v>0</v>
      </c>
      <c r="AG96" s="16">
        <f t="shared" si="25"/>
        <v>0</v>
      </c>
      <c r="AH96" s="16">
        <f t="shared" si="25"/>
        <v>0</v>
      </c>
      <c r="AI96" s="16">
        <f t="shared" si="25"/>
        <v>0</v>
      </c>
      <c r="AJ96" s="16">
        <f t="shared" si="25"/>
        <v>0</v>
      </c>
      <c r="AK96" s="16">
        <f t="shared" si="25"/>
        <v>0</v>
      </c>
      <c r="AL96" s="16">
        <f t="shared" si="25"/>
        <v>380.83942779683878</v>
      </c>
      <c r="AM96" s="16">
        <f t="shared" si="25"/>
        <v>0</v>
      </c>
      <c r="AN96" s="16">
        <f t="shared" si="25"/>
        <v>0</v>
      </c>
      <c r="AO96" s="16">
        <f t="shared" si="25"/>
        <v>0</v>
      </c>
      <c r="AP96" s="16">
        <f t="shared" si="25"/>
        <v>0</v>
      </c>
      <c r="AQ96" s="16">
        <f t="shared" si="25"/>
        <v>0</v>
      </c>
      <c r="AR96" s="16">
        <f t="shared" si="25"/>
        <v>0</v>
      </c>
      <c r="AS96" s="16">
        <f t="shared" si="25"/>
        <v>0</v>
      </c>
      <c r="AT96" s="16">
        <f t="shared" si="27"/>
        <v>0</v>
      </c>
      <c r="AU96" s="16">
        <f t="shared" si="27"/>
        <v>0</v>
      </c>
      <c r="AV96" s="16">
        <f t="shared" si="27"/>
        <v>620.34729760326593</v>
      </c>
      <c r="AW96" s="16">
        <f t="shared" si="27"/>
        <v>0</v>
      </c>
      <c r="AX96" s="16">
        <f t="shared" si="27"/>
        <v>0</v>
      </c>
      <c r="AY96" s="16">
        <f t="shared" si="27"/>
        <v>0</v>
      </c>
      <c r="AZ96" s="16">
        <f t="shared" si="27"/>
        <v>0</v>
      </c>
      <c r="BA96" s="16">
        <f t="shared" si="27"/>
        <v>0</v>
      </c>
      <c r="BB96" s="16">
        <f t="shared" si="27"/>
        <v>0</v>
      </c>
      <c r="BC96" s="16">
        <f t="shared" si="27"/>
        <v>0</v>
      </c>
      <c r="BD96" s="16">
        <f t="shared" si="27"/>
        <v>0</v>
      </c>
      <c r="BE96" s="16">
        <f t="shared" si="27"/>
        <v>0</v>
      </c>
      <c r="BF96" s="16">
        <f t="shared" si="27"/>
        <v>1010.4803798018665</v>
      </c>
      <c r="BG96" s="16">
        <f t="shared" si="27"/>
        <v>0</v>
      </c>
      <c r="BH96" s="16">
        <f t="shared" si="27"/>
        <v>0</v>
      </c>
      <c r="BI96" s="16">
        <f t="shared" si="27"/>
        <v>0</v>
      </c>
    </row>
    <row r="97" spans="2:61" s="1" customFormat="1" ht="15.75" x14ac:dyDescent="0.25">
      <c r="B97" s="47">
        <v>453</v>
      </c>
      <c r="C97" s="47" t="s">
        <v>430</v>
      </c>
      <c r="D97" s="47">
        <v>6</v>
      </c>
      <c r="E97" s="47">
        <v>1981</v>
      </c>
      <c r="F97" s="71"/>
      <c r="G97" s="2">
        <v>50</v>
      </c>
      <c r="H97" s="2">
        <v>10</v>
      </c>
      <c r="I97" s="47">
        <v>2014</v>
      </c>
      <c r="J97" s="81">
        <v>1.15E-2</v>
      </c>
      <c r="K97" s="82">
        <v>9985</v>
      </c>
      <c r="L97" s="82">
        <f t="shared" si="19"/>
        <v>998.5</v>
      </c>
      <c r="M97" s="82">
        <f t="shared" si="20"/>
        <v>1497.75</v>
      </c>
      <c r="N97" s="16">
        <f t="shared" si="21"/>
        <v>12481.25</v>
      </c>
      <c r="O97" s="16">
        <f t="shared" si="22"/>
        <v>143.53437500000001</v>
      </c>
      <c r="P97" s="16">
        <f t="shared" si="26"/>
        <v>0</v>
      </c>
      <c r="Q97" s="16">
        <f t="shared" si="26"/>
        <v>0</v>
      </c>
      <c r="R97" s="16">
        <f t="shared" si="26"/>
        <v>143.53437500000001</v>
      </c>
      <c r="S97" s="16">
        <f t="shared" si="26"/>
        <v>0</v>
      </c>
      <c r="T97" s="16">
        <f t="shared" si="26"/>
        <v>0</v>
      </c>
      <c r="U97" s="16">
        <f t="shared" si="26"/>
        <v>0</v>
      </c>
      <c r="V97" s="16">
        <f t="shared" si="26"/>
        <v>0</v>
      </c>
      <c r="W97" s="16">
        <f t="shared" si="26"/>
        <v>0</v>
      </c>
      <c r="X97" s="16">
        <f t="shared" si="26"/>
        <v>0</v>
      </c>
      <c r="Y97" s="16">
        <f t="shared" si="26"/>
        <v>17773.120616081662</v>
      </c>
      <c r="Z97" s="16">
        <f t="shared" si="26"/>
        <v>0</v>
      </c>
      <c r="AA97" s="16">
        <f t="shared" si="26"/>
        <v>0</v>
      </c>
      <c r="AB97" s="16">
        <f t="shared" si="26"/>
        <v>233.80237219535834</v>
      </c>
      <c r="AC97" s="16">
        <f t="shared" si="26"/>
        <v>0</v>
      </c>
      <c r="AD97" s="16">
        <f t="shared" si="26"/>
        <v>0</v>
      </c>
      <c r="AE97" s="16">
        <f t="shared" si="26"/>
        <v>0</v>
      </c>
      <c r="AF97" s="16">
        <f t="shared" si="25"/>
        <v>0</v>
      </c>
      <c r="AG97" s="16">
        <f t="shared" si="25"/>
        <v>0</v>
      </c>
      <c r="AH97" s="16">
        <f t="shared" si="25"/>
        <v>0</v>
      </c>
      <c r="AI97" s="16">
        <f t="shared" si="25"/>
        <v>0</v>
      </c>
      <c r="AJ97" s="16">
        <f t="shared" si="25"/>
        <v>0</v>
      </c>
      <c r="AK97" s="16">
        <f t="shared" si="25"/>
        <v>0</v>
      </c>
      <c r="AL97" s="16">
        <f t="shared" si="25"/>
        <v>380.83942779683878</v>
      </c>
      <c r="AM97" s="16">
        <f t="shared" si="25"/>
        <v>0</v>
      </c>
      <c r="AN97" s="16">
        <f t="shared" si="25"/>
        <v>0</v>
      </c>
      <c r="AO97" s="16">
        <f t="shared" si="25"/>
        <v>0</v>
      </c>
      <c r="AP97" s="16">
        <f t="shared" si="25"/>
        <v>0</v>
      </c>
      <c r="AQ97" s="16">
        <f t="shared" si="25"/>
        <v>0</v>
      </c>
      <c r="AR97" s="16">
        <f t="shared" si="25"/>
        <v>0</v>
      </c>
      <c r="AS97" s="16">
        <f t="shared" si="25"/>
        <v>0</v>
      </c>
      <c r="AT97" s="16">
        <f t="shared" si="27"/>
        <v>0</v>
      </c>
      <c r="AU97" s="16">
        <f t="shared" si="27"/>
        <v>0</v>
      </c>
      <c r="AV97" s="16">
        <f t="shared" si="27"/>
        <v>620.34729760326593</v>
      </c>
      <c r="AW97" s="16">
        <f t="shared" si="27"/>
        <v>0</v>
      </c>
      <c r="AX97" s="16">
        <f t="shared" si="27"/>
        <v>0</v>
      </c>
      <c r="AY97" s="16">
        <f t="shared" si="27"/>
        <v>0</v>
      </c>
      <c r="AZ97" s="16">
        <f t="shared" si="27"/>
        <v>0</v>
      </c>
      <c r="BA97" s="16">
        <f t="shared" si="27"/>
        <v>0</v>
      </c>
      <c r="BB97" s="16">
        <f t="shared" si="27"/>
        <v>0</v>
      </c>
      <c r="BC97" s="16">
        <f t="shared" si="27"/>
        <v>0</v>
      </c>
      <c r="BD97" s="16">
        <f t="shared" si="27"/>
        <v>0</v>
      </c>
      <c r="BE97" s="16">
        <f t="shared" si="27"/>
        <v>0</v>
      </c>
      <c r="BF97" s="16">
        <f t="shared" si="27"/>
        <v>1010.4803798018665</v>
      </c>
      <c r="BG97" s="16">
        <f t="shared" si="27"/>
        <v>0</v>
      </c>
      <c r="BH97" s="16">
        <f t="shared" si="27"/>
        <v>0</v>
      </c>
      <c r="BI97" s="16">
        <f t="shared" si="27"/>
        <v>0</v>
      </c>
    </row>
    <row r="98" spans="2:61" s="1" customFormat="1" ht="15.75" x14ac:dyDescent="0.25">
      <c r="B98" s="47">
        <v>452</v>
      </c>
      <c r="C98" s="47" t="s">
        <v>430</v>
      </c>
      <c r="D98" s="47">
        <v>6</v>
      </c>
      <c r="E98" s="47">
        <v>1981</v>
      </c>
      <c r="F98" s="71"/>
      <c r="G98" s="2">
        <v>50</v>
      </c>
      <c r="H98" s="2">
        <v>10</v>
      </c>
      <c r="I98" s="47">
        <v>2014</v>
      </c>
      <c r="J98" s="81">
        <v>1.15E-2</v>
      </c>
      <c r="K98" s="82">
        <v>9985</v>
      </c>
      <c r="L98" s="82">
        <f t="shared" si="19"/>
        <v>998.5</v>
      </c>
      <c r="M98" s="82">
        <f t="shared" si="20"/>
        <v>1497.75</v>
      </c>
      <c r="N98" s="16">
        <f t="shared" si="21"/>
        <v>12481.25</v>
      </c>
      <c r="O98" s="16">
        <f t="shared" si="22"/>
        <v>143.53437500000001</v>
      </c>
      <c r="P98" s="16">
        <f t="shared" si="26"/>
        <v>0</v>
      </c>
      <c r="Q98" s="16">
        <f t="shared" si="26"/>
        <v>0</v>
      </c>
      <c r="R98" s="16">
        <f t="shared" si="26"/>
        <v>143.53437500000001</v>
      </c>
      <c r="S98" s="16">
        <f t="shared" si="26"/>
        <v>0</v>
      </c>
      <c r="T98" s="16">
        <f t="shared" si="26"/>
        <v>0</v>
      </c>
      <c r="U98" s="16">
        <f t="shared" si="26"/>
        <v>0</v>
      </c>
      <c r="V98" s="16">
        <f t="shared" si="26"/>
        <v>0</v>
      </c>
      <c r="W98" s="16">
        <f t="shared" si="26"/>
        <v>0</v>
      </c>
      <c r="X98" s="16">
        <f t="shared" si="26"/>
        <v>0</v>
      </c>
      <c r="Y98" s="16">
        <f t="shared" si="26"/>
        <v>17773.120616081662</v>
      </c>
      <c r="Z98" s="16">
        <f t="shared" si="26"/>
        <v>0</v>
      </c>
      <c r="AA98" s="16">
        <f t="shared" si="26"/>
        <v>0</v>
      </c>
      <c r="AB98" s="16">
        <f t="shared" si="26"/>
        <v>233.80237219535834</v>
      </c>
      <c r="AC98" s="16">
        <f t="shared" si="26"/>
        <v>0</v>
      </c>
      <c r="AD98" s="16">
        <f t="shared" si="26"/>
        <v>0</v>
      </c>
      <c r="AE98" s="16">
        <f t="shared" si="26"/>
        <v>0</v>
      </c>
      <c r="AF98" s="16">
        <f t="shared" si="25"/>
        <v>0</v>
      </c>
      <c r="AG98" s="16">
        <f t="shared" si="25"/>
        <v>0</v>
      </c>
      <c r="AH98" s="16">
        <f t="shared" si="25"/>
        <v>0</v>
      </c>
      <c r="AI98" s="16">
        <f t="shared" si="25"/>
        <v>0</v>
      </c>
      <c r="AJ98" s="16">
        <f t="shared" si="25"/>
        <v>0</v>
      </c>
      <c r="AK98" s="16">
        <f t="shared" si="25"/>
        <v>0</v>
      </c>
      <c r="AL98" s="16">
        <f t="shared" si="25"/>
        <v>380.83942779683878</v>
      </c>
      <c r="AM98" s="16">
        <f t="shared" si="25"/>
        <v>0</v>
      </c>
      <c r="AN98" s="16">
        <f t="shared" si="25"/>
        <v>0</v>
      </c>
      <c r="AO98" s="16">
        <f t="shared" si="25"/>
        <v>0</v>
      </c>
      <c r="AP98" s="16">
        <f t="shared" si="25"/>
        <v>0</v>
      </c>
      <c r="AQ98" s="16">
        <f t="shared" si="25"/>
        <v>0</v>
      </c>
      <c r="AR98" s="16">
        <f t="shared" si="25"/>
        <v>0</v>
      </c>
      <c r="AS98" s="16">
        <f t="shared" si="25"/>
        <v>0</v>
      </c>
      <c r="AT98" s="16">
        <f t="shared" si="27"/>
        <v>0</v>
      </c>
      <c r="AU98" s="16">
        <f t="shared" si="27"/>
        <v>0</v>
      </c>
      <c r="AV98" s="16">
        <f t="shared" si="27"/>
        <v>620.34729760326593</v>
      </c>
      <c r="AW98" s="16">
        <f t="shared" si="27"/>
        <v>0</v>
      </c>
      <c r="AX98" s="16">
        <f t="shared" si="27"/>
        <v>0</v>
      </c>
      <c r="AY98" s="16">
        <f t="shared" si="27"/>
        <v>0</v>
      </c>
      <c r="AZ98" s="16">
        <f t="shared" si="27"/>
        <v>0</v>
      </c>
      <c r="BA98" s="16">
        <f t="shared" si="27"/>
        <v>0</v>
      </c>
      <c r="BB98" s="16">
        <f t="shared" si="27"/>
        <v>0</v>
      </c>
      <c r="BC98" s="16">
        <f t="shared" si="27"/>
        <v>0</v>
      </c>
      <c r="BD98" s="16">
        <f t="shared" si="27"/>
        <v>0</v>
      </c>
      <c r="BE98" s="16">
        <f t="shared" si="27"/>
        <v>0</v>
      </c>
      <c r="BF98" s="16">
        <f t="shared" si="27"/>
        <v>1010.4803798018665</v>
      </c>
      <c r="BG98" s="16">
        <f t="shared" si="27"/>
        <v>0</v>
      </c>
      <c r="BH98" s="16">
        <f t="shared" si="27"/>
        <v>0</v>
      </c>
      <c r="BI98" s="16">
        <f t="shared" si="27"/>
        <v>0</v>
      </c>
    </row>
    <row r="99" spans="2:61" s="1" customFormat="1" ht="15.75" x14ac:dyDescent="0.25">
      <c r="B99" s="47">
        <v>451</v>
      </c>
      <c r="C99" s="47" t="s">
        <v>430</v>
      </c>
      <c r="D99" s="47">
        <v>6</v>
      </c>
      <c r="E99" s="47">
        <v>1981</v>
      </c>
      <c r="F99" s="71"/>
      <c r="G99" s="2">
        <v>50</v>
      </c>
      <c r="H99" s="2">
        <v>10</v>
      </c>
      <c r="I99" s="47">
        <v>2014</v>
      </c>
      <c r="J99" s="81">
        <v>1.15E-2</v>
      </c>
      <c r="K99" s="82">
        <v>9985</v>
      </c>
      <c r="L99" s="82">
        <f t="shared" si="19"/>
        <v>998.5</v>
      </c>
      <c r="M99" s="82">
        <f t="shared" si="20"/>
        <v>1497.75</v>
      </c>
      <c r="N99" s="16">
        <f t="shared" si="21"/>
        <v>12481.25</v>
      </c>
      <c r="O99" s="16">
        <f t="shared" si="22"/>
        <v>143.53437500000001</v>
      </c>
      <c r="P99" s="16">
        <f t="shared" si="26"/>
        <v>0</v>
      </c>
      <c r="Q99" s="16">
        <f t="shared" si="26"/>
        <v>0</v>
      </c>
      <c r="R99" s="16">
        <f t="shared" si="26"/>
        <v>143.53437500000001</v>
      </c>
      <c r="S99" s="16">
        <f t="shared" si="26"/>
        <v>0</v>
      </c>
      <c r="T99" s="16">
        <f t="shared" si="26"/>
        <v>0</v>
      </c>
      <c r="U99" s="16">
        <f t="shared" si="26"/>
        <v>0</v>
      </c>
      <c r="V99" s="16">
        <f t="shared" si="26"/>
        <v>0</v>
      </c>
      <c r="W99" s="16">
        <f t="shared" si="26"/>
        <v>0</v>
      </c>
      <c r="X99" s="16">
        <f t="shared" si="26"/>
        <v>0</v>
      </c>
      <c r="Y99" s="16">
        <f t="shared" si="26"/>
        <v>17773.120616081662</v>
      </c>
      <c r="Z99" s="16">
        <f t="shared" si="26"/>
        <v>0</v>
      </c>
      <c r="AA99" s="16">
        <f t="shared" si="26"/>
        <v>0</v>
      </c>
      <c r="AB99" s="16">
        <f t="shared" si="26"/>
        <v>233.80237219535834</v>
      </c>
      <c r="AC99" s="16">
        <f t="shared" si="26"/>
        <v>0</v>
      </c>
      <c r="AD99" s="16">
        <f t="shared" si="26"/>
        <v>0</v>
      </c>
      <c r="AE99" s="16">
        <f t="shared" si="26"/>
        <v>0</v>
      </c>
      <c r="AF99" s="16">
        <f t="shared" si="25"/>
        <v>0</v>
      </c>
      <c r="AG99" s="16">
        <f t="shared" si="25"/>
        <v>0</v>
      </c>
      <c r="AH99" s="16">
        <f t="shared" si="25"/>
        <v>0</v>
      </c>
      <c r="AI99" s="16">
        <f t="shared" si="25"/>
        <v>0</v>
      </c>
      <c r="AJ99" s="16">
        <f t="shared" si="25"/>
        <v>0</v>
      </c>
      <c r="AK99" s="16">
        <f t="shared" si="25"/>
        <v>0</v>
      </c>
      <c r="AL99" s="16">
        <f t="shared" si="25"/>
        <v>380.83942779683878</v>
      </c>
      <c r="AM99" s="16">
        <f t="shared" si="25"/>
        <v>0</v>
      </c>
      <c r="AN99" s="16">
        <f t="shared" si="25"/>
        <v>0</v>
      </c>
      <c r="AO99" s="16">
        <f t="shared" si="25"/>
        <v>0</v>
      </c>
      <c r="AP99" s="16">
        <f t="shared" si="25"/>
        <v>0</v>
      </c>
      <c r="AQ99" s="16">
        <f t="shared" si="25"/>
        <v>0</v>
      </c>
      <c r="AR99" s="16">
        <f t="shared" si="25"/>
        <v>0</v>
      </c>
      <c r="AS99" s="16">
        <f t="shared" si="25"/>
        <v>0</v>
      </c>
      <c r="AT99" s="16">
        <f t="shared" si="27"/>
        <v>0</v>
      </c>
      <c r="AU99" s="16">
        <f t="shared" si="27"/>
        <v>0</v>
      </c>
      <c r="AV99" s="16">
        <f t="shared" si="27"/>
        <v>620.34729760326593</v>
      </c>
      <c r="AW99" s="16">
        <f t="shared" si="27"/>
        <v>0</v>
      </c>
      <c r="AX99" s="16">
        <f t="shared" si="27"/>
        <v>0</v>
      </c>
      <c r="AY99" s="16">
        <f t="shared" si="27"/>
        <v>0</v>
      </c>
      <c r="AZ99" s="16">
        <f t="shared" si="27"/>
        <v>0</v>
      </c>
      <c r="BA99" s="16">
        <f t="shared" si="27"/>
        <v>0</v>
      </c>
      <c r="BB99" s="16">
        <f t="shared" si="27"/>
        <v>0</v>
      </c>
      <c r="BC99" s="16">
        <f t="shared" si="27"/>
        <v>0</v>
      </c>
      <c r="BD99" s="16">
        <f t="shared" si="27"/>
        <v>0</v>
      </c>
      <c r="BE99" s="16">
        <f t="shared" si="27"/>
        <v>0</v>
      </c>
      <c r="BF99" s="16">
        <f t="shared" si="27"/>
        <v>1010.4803798018665</v>
      </c>
      <c r="BG99" s="16">
        <f t="shared" si="27"/>
        <v>0</v>
      </c>
      <c r="BH99" s="16">
        <f t="shared" si="27"/>
        <v>0</v>
      </c>
      <c r="BI99" s="16">
        <f t="shared" si="27"/>
        <v>0</v>
      </c>
    </row>
    <row r="100" spans="2:61" s="1" customFormat="1" ht="15.75" x14ac:dyDescent="0.25">
      <c r="B100" s="47">
        <v>450</v>
      </c>
      <c r="C100" s="47" t="s">
        <v>430</v>
      </c>
      <c r="D100" s="47">
        <v>6</v>
      </c>
      <c r="E100" s="47">
        <v>1981</v>
      </c>
      <c r="F100" s="71"/>
      <c r="G100" s="2">
        <v>50</v>
      </c>
      <c r="H100" s="2">
        <v>10</v>
      </c>
      <c r="I100" s="47">
        <v>2014</v>
      </c>
      <c r="J100" s="81">
        <v>1.15E-2</v>
      </c>
      <c r="K100" s="82">
        <v>9985</v>
      </c>
      <c r="L100" s="82">
        <f t="shared" si="19"/>
        <v>998.5</v>
      </c>
      <c r="M100" s="82">
        <f t="shared" si="20"/>
        <v>1497.75</v>
      </c>
      <c r="N100" s="16">
        <f t="shared" si="21"/>
        <v>12481.25</v>
      </c>
      <c r="O100" s="16">
        <f t="shared" si="22"/>
        <v>143.53437500000001</v>
      </c>
      <c r="P100" s="16">
        <f t="shared" si="26"/>
        <v>0</v>
      </c>
      <c r="Q100" s="16">
        <f t="shared" si="26"/>
        <v>0</v>
      </c>
      <c r="R100" s="16">
        <f t="shared" si="26"/>
        <v>143.53437500000001</v>
      </c>
      <c r="S100" s="16">
        <f t="shared" si="26"/>
        <v>0</v>
      </c>
      <c r="T100" s="16">
        <f t="shared" si="26"/>
        <v>0</v>
      </c>
      <c r="U100" s="16">
        <f t="shared" si="26"/>
        <v>0</v>
      </c>
      <c r="V100" s="16">
        <f t="shared" si="26"/>
        <v>0</v>
      </c>
      <c r="W100" s="16">
        <f t="shared" si="26"/>
        <v>0</v>
      </c>
      <c r="X100" s="16">
        <f t="shared" si="26"/>
        <v>0</v>
      </c>
      <c r="Y100" s="16">
        <f t="shared" si="26"/>
        <v>17773.120616081662</v>
      </c>
      <c r="Z100" s="16">
        <f t="shared" si="26"/>
        <v>0</v>
      </c>
      <c r="AA100" s="16">
        <f t="shared" si="26"/>
        <v>0</v>
      </c>
      <c r="AB100" s="16">
        <f t="shared" si="26"/>
        <v>233.80237219535834</v>
      </c>
      <c r="AC100" s="16">
        <f t="shared" si="26"/>
        <v>0</v>
      </c>
      <c r="AD100" s="16">
        <f t="shared" si="26"/>
        <v>0</v>
      </c>
      <c r="AE100" s="16">
        <f t="shared" si="26"/>
        <v>0</v>
      </c>
      <c r="AF100" s="16">
        <f t="shared" si="25"/>
        <v>0</v>
      </c>
      <c r="AG100" s="16">
        <f t="shared" si="25"/>
        <v>0</v>
      </c>
      <c r="AH100" s="16">
        <f t="shared" si="25"/>
        <v>0</v>
      </c>
      <c r="AI100" s="16">
        <f t="shared" si="25"/>
        <v>0</v>
      </c>
      <c r="AJ100" s="16">
        <f t="shared" si="25"/>
        <v>0</v>
      </c>
      <c r="AK100" s="16">
        <f t="shared" si="25"/>
        <v>0</v>
      </c>
      <c r="AL100" s="16">
        <f t="shared" si="25"/>
        <v>380.83942779683878</v>
      </c>
      <c r="AM100" s="16">
        <f t="shared" si="25"/>
        <v>0</v>
      </c>
      <c r="AN100" s="16">
        <f t="shared" si="25"/>
        <v>0</v>
      </c>
      <c r="AO100" s="16">
        <f t="shared" si="25"/>
        <v>0</v>
      </c>
      <c r="AP100" s="16">
        <f t="shared" si="25"/>
        <v>0</v>
      </c>
      <c r="AQ100" s="16">
        <f t="shared" si="25"/>
        <v>0</v>
      </c>
      <c r="AR100" s="16">
        <f t="shared" si="25"/>
        <v>0</v>
      </c>
      <c r="AS100" s="16">
        <f t="shared" si="25"/>
        <v>0</v>
      </c>
      <c r="AT100" s="16">
        <f t="shared" si="27"/>
        <v>0</v>
      </c>
      <c r="AU100" s="16">
        <f t="shared" si="27"/>
        <v>0</v>
      </c>
      <c r="AV100" s="16">
        <f t="shared" si="27"/>
        <v>620.34729760326593</v>
      </c>
      <c r="AW100" s="16">
        <f t="shared" si="27"/>
        <v>0</v>
      </c>
      <c r="AX100" s="16">
        <f t="shared" si="27"/>
        <v>0</v>
      </c>
      <c r="AY100" s="16">
        <f t="shared" si="27"/>
        <v>0</v>
      </c>
      <c r="AZ100" s="16">
        <f t="shared" si="27"/>
        <v>0</v>
      </c>
      <c r="BA100" s="16">
        <f t="shared" si="27"/>
        <v>0</v>
      </c>
      <c r="BB100" s="16">
        <f t="shared" si="27"/>
        <v>0</v>
      </c>
      <c r="BC100" s="16">
        <f t="shared" si="27"/>
        <v>0</v>
      </c>
      <c r="BD100" s="16">
        <f t="shared" si="27"/>
        <v>0</v>
      </c>
      <c r="BE100" s="16">
        <f t="shared" si="27"/>
        <v>0</v>
      </c>
      <c r="BF100" s="16">
        <f t="shared" si="27"/>
        <v>1010.4803798018665</v>
      </c>
      <c r="BG100" s="16">
        <f t="shared" si="27"/>
        <v>0</v>
      </c>
      <c r="BH100" s="16">
        <f t="shared" si="27"/>
        <v>0</v>
      </c>
      <c r="BI100" s="16">
        <f t="shared" si="27"/>
        <v>0</v>
      </c>
    </row>
    <row r="101" spans="2:61" s="1" customFormat="1" ht="15.75" x14ac:dyDescent="0.25">
      <c r="B101" s="47">
        <v>449</v>
      </c>
      <c r="C101" s="47" t="s">
        <v>430</v>
      </c>
      <c r="D101" s="47">
        <v>6</v>
      </c>
      <c r="E101" s="47">
        <v>1981</v>
      </c>
      <c r="F101" s="71"/>
      <c r="G101" s="2">
        <v>50</v>
      </c>
      <c r="H101" s="2">
        <v>10</v>
      </c>
      <c r="I101" s="47">
        <v>2014</v>
      </c>
      <c r="J101" s="81">
        <v>1.15E-2</v>
      </c>
      <c r="K101" s="82">
        <v>9985</v>
      </c>
      <c r="L101" s="82">
        <f t="shared" si="19"/>
        <v>998.5</v>
      </c>
      <c r="M101" s="82">
        <f t="shared" si="20"/>
        <v>1497.75</v>
      </c>
      <c r="N101" s="16">
        <f t="shared" si="21"/>
        <v>12481.25</v>
      </c>
      <c r="O101" s="16">
        <f t="shared" si="22"/>
        <v>143.53437500000001</v>
      </c>
      <c r="P101" s="16">
        <f t="shared" si="26"/>
        <v>0</v>
      </c>
      <c r="Q101" s="16">
        <f t="shared" si="26"/>
        <v>0</v>
      </c>
      <c r="R101" s="16">
        <f t="shared" si="26"/>
        <v>143.53437500000001</v>
      </c>
      <c r="S101" s="16">
        <f t="shared" si="26"/>
        <v>0</v>
      </c>
      <c r="T101" s="16">
        <f t="shared" si="26"/>
        <v>0</v>
      </c>
      <c r="U101" s="16">
        <f t="shared" si="26"/>
        <v>0</v>
      </c>
      <c r="V101" s="16">
        <f t="shared" si="26"/>
        <v>0</v>
      </c>
      <c r="W101" s="16">
        <f t="shared" si="26"/>
        <v>0</v>
      </c>
      <c r="X101" s="16">
        <f t="shared" si="26"/>
        <v>0</v>
      </c>
      <c r="Y101" s="16">
        <f t="shared" si="26"/>
        <v>17773.120616081662</v>
      </c>
      <c r="Z101" s="16">
        <f t="shared" si="26"/>
        <v>0</v>
      </c>
      <c r="AA101" s="16">
        <f t="shared" si="26"/>
        <v>0</v>
      </c>
      <c r="AB101" s="16">
        <f t="shared" si="26"/>
        <v>233.80237219535834</v>
      </c>
      <c r="AC101" s="16">
        <f t="shared" si="26"/>
        <v>0</v>
      </c>
      <c r="AD101" s="16">
        <f t="shared" si="26"/>
        <v>0</v>
      </c>
      <c r="AE101" s="16">
        <f t="shared" si="26"/>
        <v>0</v>
      </c>
      <c r="AF101" s="16">
        <f t="shared" si="25"/>
        <v>0</v>
      </c>
      <c r="AG101" s="16">
        <f t="shared" si="25"/>
        <v>0</v>
      </c>
      <c r="AH101" s="16">
        <f t="shared" si="25"/>
        <v>0</v>
      </c>
      <c r="AI101" s="16">
        <f t="shared" si="25"/>
        <v>0</v>
      </c>
      <c r="AJ101" s="16">
        <f t="shared" si="25"/>
        <v>0</v>
      </c>
      <c r="AK101" s="16">
        <f t="shared" si="25"/>
        <v>0</v>
      </c>
      <c r="AL101" s="16">
        <f t="shared" si="25"/>
        <v>380.83942779683878</v>
      </c>
      <c r="AM101" s="16">
        <f t="shared" si="25"/>
        <v>0</v>
      </c>
      <c r="AN101" s="16">
        <f t="shared" si="25"/>
        <v>0</v>
      </c>
      <c r="AO101" s="16">
        <f t="shared" si="25"/>
        <v>0</v>
      </c>
      <c r="AP101" s="16">
        <f t="shared" si="25"/>
        <v>0</v>
      </c>
      <c r="AQ101" s="16">
        <f t="shared" si="25"/>
        <v>0</v>
      </c>
      <c r="AR101" s="16">
        <f t="shared" si="25"/>
        <v>0</v>
      </c>
      <c r="AS101" s="16">
        <f t="shared" si="25"/>
        <v>0</v>
      </c>
      <c r="AT101" s="16">
        <f t="shared" si="27"/>
        <v>0</v>
      </c>
      <c r="AU101" s="16">
        <f t="shared" si="27"/>
        <v>0</v>
      </c>
      <c r="AV101" s="16">
        <f t="shared" si="27"/>
        <v>620.34729760326593</v>
      </c>
      <c r="AW101" s="16">
        <f t="shared" si="27"/>
        <v>0</v>
      </c>
      <c r="AX101" s="16">
        <f t="shared" si="27"/>
        <v>0</v>
      </c>
      <c r="AY101" s="16">
        <f t="shared" si="27"/>
        <v>0</v>
      </c>
      <c r="AZ101" s="16">
        <f t="shared" si="27"/>
        <v>0</v>
      </c>
      <c r="BA101" s="16">
        <f t="shared" si="27"/>
        <v>0</v>
      </c>
      <c r="BB101" s="16">
        <f t="shared" si="27"/>
        <v>0</v>
      </c>
      <c r="BC101" s="16">
        <f t="shared" si="27"/>
        <v>0</v>
      </c>
      <c r="BD101" s="16">
        <f t="shared" si="27"/>
        <v>0</v>
      </c>
      <c r="BE101" s="16">
        <f t="shared" si="27"/>
        <v>0</v>
      </c>
      <c r="BF101" s="16">
        <f t="shared" si="27"/>
        <v>1010.4803798018665</v>
      </c>
      <c r="BG101" s="16">
        <f t="shared" si="27"/>
        <v>0</v>
      </c>
      <c r="BH101" s="16">
        <f t="shared" si="27"/>
        <v>0</v>
      </c>
      <c r="BI101" s="16">
        <f t="shared" si="27"/>
        <v>0</v>
      </c>
    </row>
    <row r="102" spans="2:61" s="1" customFormat="1" ht="15.75" x14ac:dyDescent="0.25">
      <c r="B102" s="47">
        <v>448</v>
      </c>
      <c r="C102" s="47" t="s">
        <v>430</v>
      </c>
      <c r="D102" s="47">
        <v>6</v>
      </c>
      <c r="E102" s="47">
        <v>1981</v>
      </c>
      <c r="F102" s="71"/>
      <c r="G102" s="2">
        <v>50</v>
      </c>
      <c r="H102" s="2">
        <v>10</v>
      </c>
      <c r="I102" s="47">
        <v>2014</v>
      </c>
      <c r="J102" s="81">
        <v>1.15E-2</v>
      </c>
      <c r="K102" s="82">
        <v>9985</v>
      </c>
      <c r="L102" s="82">
        <f t="shared" si="19"/>
        <v>998.5</v>
      </c>
      <c r="M102" s="82">
        <f t="shared" si="20"/>
        <v>1497.75</v>
      </c>
      <c r="N102" s="16">
        <f t="shared" si="21"/>
        <v>12481.25</v>
      </c>
      <c r="O102" s="16">
        <f t="shared" si="22"/>
        <v>143.53437500000001</v>
      </c>
      <c r="P102" s="16">
        <f t="shared" si="26"/>
        <v>0</v>
      </c>
      <c r="Q102" s="16">
        <f t="shared" si="26"/>
        <v>0</v>
      </c>
      <c r="R102" s="16">
        <f t="shared" si="26"/>
        <v>143.53437500000001</v>
      </c>
      <c r="S102" s="16">
        <f t="shared" si="26"/>
        <v>0</v>
      </c>
      <c r="T102" s="16">
        <f t="shared" si="26"/>
        <v>0</v>
      </c>
      <c r="U102" s="16">
        <f t="shared" si="26"/>
        <v>0</v>
      </c>
      <c r="V102" s="16">
        <f t="shared" si="26"/>
        <v>0</v>
      </c>
      <c r="W102" s="16">
        <f t="shared" si="26"/>
        <v>0</v>
      </c>
      <c r="X102" s="16">
        <f t="shared" si="26"/>
        <v>0</v>
      </c>
      <c r="Y102" s="16">
        <f t="shared" si="26"/>
        <v>17773.120616081662</v>
      </c>
      <c r="Z102" s="16">
        <f t="shared" si="26"/>
        <v>0</v>
      </c>
      <c r="AA102" s="16">
        <f t="shared" si="26"/>
        <v>0</v>
      </c>
      <c r="AB102" s="16">
        <f t="shared" si="26"/>
        <v>233.80237219535834</v>
      </c>
      <c r="AC102" s="16">
        <f t="shared" si="26"/>
        <v>0</v>
      </c>
      <c r="AD102" s="16">
        <f t="shared" si="26"/>
        <v>0</v>
      </c>
      <c r="AE102" s="16">
        <f t="shared" ref="AE102:AT117" si="28">IF(MOD((AE$6-$E102),$G102)=0,($K102*1.1*1.15)*((1+$K$3)^(AE$6-$N$3)),IF(MOD((AE$6-$I102),$H102)=0,$O102*((1+$K$3)^(AE$6-$N$3)),0))</f>
        <v>0</v>
      </c>
      <c r="AF102" s="16">
        <f t="shared" si="28"/>
        <v>0</v>
      </c>
      <c r="AG102" s="16">
        <f t="shared" si="28"/>
        <v>0</v>
      </c>
      <c r="AH102" s="16">
        <f t="shared" si="28"/>
        <v>0</v>
      </c>
      <c r="AI102" s="16">
        <f t="shared" si="28"/>
        <v>0</v>
      </c>
      <c r="AJ102" s="16">
        <f t="shared" si="28"/>
        <v>0</v>
      </c>
      <c r="AK102" s="16">
        <f t="shared" si="28"/>
        <v>0</v>
      </c>
      <c r="AL102" s="16">
        <f t="shared" si="28"/>
        <v>380.83942779683878</v>
      </c>
      <c r="AM102" s="16">
        <f t="shared" si="28"/>
        <v>0</v>
      </c>
      <c r="AN102" s="16">
        <f t="shared" si="28"/>
        <v>0</v>
      </c>
      <c r="AO102" s="16">
        <f t="shared" si="28"/>
        <v>0</v>
      </c>
      <c r="AP102" s="16">
        <f t="shared" si="28"/>
        <v>0</v>
      </c>
      <c r="AQ102" s="16">
        <f t="shared" si="28"/>
        <v>0</v>
      </c>
      <c r="AR102" s="16">
        <f t="shared" si="28"/>
        <v>0</v>
      </c>
      <c r="AS102" s="16">
        <f t="shared" si="28"/>
        <v>0</v>
      </c>
      <c r="AT102" s="16">
        <f t="shared" si="27"/>
        <v>0</v>
      </c>
      <c r="AU102" s="16">
        <f t="shared" si="27"/>
        <v>0</v>
      </c>
      <c r="AV102" s="16">
        <f t="shared" si="27"/>
        <v>620.34729760326593</v>
      </c>
      <c r="AW102" s="16">
        <f t="shared" si="27"/>
        <v>0</v>
      </c>
      <c r="AX102" s="16">
        <f t="shared" si="27"/>
        <v>0</v>
      </c>
      <c r="AY102" s="16">
        <f t="shared" si="27"/>
        <v>0</v>
      </c>
      <c r="AZ102" s="16">
        <f t="shared" si="27"/>
        <v>0</v>
      </c>
      <c r="BA102" s="16">
        <f t="shared" si="27"/>
        <v>0</v>
      </c>
      <c r="BB102" s="16">
        <f t="shared" si="27"/>
        <v>0</v>
      </c>
      <c r="BC102" s="16">
        <f t="shared" si="27"/>
        <v>0</v>
      </c>
      <c r="BD102" s="16">
        <f t="shared" si="27"/>
        <v>0</v>
      </c>
      <c r="BE102" s="16">
        <f t="shared" si="27"/>
        <v>0</v>
      </c>
      <c r="BF102" s="16">
        <f t="shared" si="27"/>
        <v>1010.4803798018665</v>
      </c>
      <c r="BG102" s="16">
        <f t="shared" si="27"/>
        <v>0</v>
      </c>
      <c r="BH102" s="16">
        <f t="shared" si="27"/>
        <v>0</v>
      </c>
      <c r="BI102" s="16">
        <f t="shared" si="27"/>
        <v>0</v>
      </c>
    </row>
    <row r="103" spans="2:61" s="1" customFormat="1" ht="15.75" x14ac:dyDescent="0.25">
      <c r="B103" s="47">
        <v>447</v>
      </c>
      <c r="C103" s="47" t="s">
        <v>430</v>
      </c>
      <c r="D103" s="47">
        <v>6</v>
      </c>
      <c r="E103" s="47">
        <v>1981</v>
      </c>
      <c r="F103" s="71"/>
      <c r="G103" s="2">
        <v>50</v>
      </c>
      <c r="H103" s="2">
        <v>10</v>
      </c>
      <c r="I103" s="47">
        <v>2014</v>
      </c>
      <c r="J103" s="81">
        <v>1.15E-2</v>
      </c>
      <c r="K103" s="82">
        <v>9985</v>
      </c>
      <c r="L103" s="82">
        <f t="shared" si="19"/>
        <v>998.5</v>
      </c>
      <c r="M103" s="82">
        <f t="shared" si="20"/>
        <v>1497.75</v>
      </c>
      <c r="N103" s="16">
        <f t="shared" si="21"/>
        <v>12481.25</v>
      </c>
      <c r="O103" s="16">
        <f t="shared" si="22"/>
        <v>143.53437500000001</v>
      </c>
      <c r="P103" s="16">
        <f t="shared" ref="P103:AE118" si="29">IF(MOD((P$6-$E103),$G103)=0,($K103*1.1*1.15)*((1+$K$3)^(P$6-$N$3)),IF(MOD((P$6-$I103),$H103)=0,$O103*((1+$K$3)^(P$6-$N$3)),0))</f>
        <v>0</v>
      </c>
      <c r="Q103" s="16">
        <f t="shared" si="29"/>
        <v>0</v>
      </c>
      <c r="R103" s="16">
        <f t="shared" si="29"/>
        <v>143.53437500000001</v>
      </c>
      <c r="S103" s="16">
        <f t="shared" si="29"/>
        <v>0</v>
      </c>
      <c r="T103" s="16">
        <f t="shared" si="29"/>
        <v>0</v>
      </c>
      <c r="U103" s="16">
        <f t="shared" si="29"/>
        <v>0</v>
      </c>
      <c r="V103" s="16">
        <f t="shared" si="29"/>
        <v>0</v>
      </c>
      <c r="W103" s="16">
        <f t="shared" si="29"/>
        <v>0</v>
      </c>
      <c r="X103" s="16">
        <f t="shared" si="29"/>
        <v>0</v>
      </c>
      <c r="Y103" s="16">
        <f t="shared" si="29"/>
        <v>17773.120616081662</v>
      </c>
      <c r="Z103" s="16">
        <f t="shared" si="29"/>
        <v>0</v>
      </c>
      <c r="AA103" s="16">
        <f t="shared" si="29"/>
        <v>0</v>
      </c>
      <c r="AB103" s="16">
        <f t="shared" si="29"/>
        <v>233.80237219535834</v>
      </c>
      <c r="AC103" s="16">
        <f t="shared" si="29"/>
        <v>0</v>
      </c>
      <c r="AD103" s="16">
        <f t="shared" si="29"/>
        <v>0</v>
      </c>
      <c r="AE103" s="16">
        <f t="shared" si="29"/>
        <v>0</v>
      </c>
      <c r="AF103" s="16">
        <f t="shared" si="28"/>
        <v>0</v>
      </c>
      <c r="AG103" s="16">
        <f t="shared" si="28"/>
        <v>0</v>
      </c>
      <c r="AH103" s="16">
        <f t="shared" si="28"/>
        <v>0</v>
      </c>
      <c r="AI103" s="16">
        <f t="shared" si="28"/>
        <v>0</v>
      </c>
      <c r="AJ103" s="16">
        <f t="shared" si="28"/>
        <v>0</v>
      </c>
      <c r="AK103" s="16">
        <f t="shared" si="28"/>
        <v>0</v>
      </c>
      <c r="AL103" s="16">
        <f t="shared" si="28"/>
        <v>380.83942779683878</v>
      </c>
      <c r="AM103" s="16">
        <f t="shared" si="28"/>
        <v>0</v>
      </c>
      <c r="AN103" s="16">
        <f t="shared" si="28"/>
        <v>0</v>
      </c>
      <c r="AO103" s="16">
        <f t="shared" si="28"/>
        <v>0</v>
      </c>
      <c r="AP103" s="16">
        <f t="shared" si="28"/>
        <v>0</v>
      </c>
      <c r="AQ103" s="16">
        <f t="shared" si="28"/>
        <v>0</v>
      </c>
      <c r="AR103" s="16">
        <f t="shared" si="28"/>
        <v>0</v>
      </c>
      <c r="AS103" s="16">
        <f t="shared" si="28"/>
        <v>0</v>
      </c>
      <c r="AT103" s="16">
        <f t="shared" si="28"/>
        <v>0</v>
      </c>
      <c r="AU103" s="16">
        <f t="shared" ref="AT103:BI118" si="30">IF(MOD((AU$6-$E103),$G103)=0,($K103*1.1*1.15)*((1+$K$3)^(AU$6-$N$3)),IF(MOD((AU$6-$I103),$H103)=0,$O103*((1+$K$3)^(AU$6-$N$3)),0))</f>
        <v>0</v>
      </c>
      <c r="AV103" s="16">
        <f t="shared" si="30"/>
        <v>620.34729760326593</v>
      </c>
      <c r="AW103" s="16">
        <f t="shared" si="30"/>
        <v>0</v>
      </c>
      <c r="AX103" s="16">
        <f t="shared" si="30"/>
        <v>0</v>
      </c>
      <c r="AY103" s="16">
        <f t="shared" si="30"/>
        <v>0</v>
      </c>
      <c r="AZ103" s="16">
        <f t="shared" si="30"/>
        <v>0</v>
      </c>
      <c r="BA103" s="16">
        <f t="shared" si="30"/>
        <v>0</v>
      </c>
      <c r="BB103" s="16">
        <f t="shared" si="30"/>
        <v>0</v>
      </c>
      <c r="BC103" s="16">
        <f t="shared" si="30"/>
        <v>0</v>
      </c>
      <c r="BD103" s="16">
        <f t="shared" si="30"/>
        <v>0</v>
      </c>
      <c r="BE103" s="16">
        <f t="shared" si="30"/>
        <v>0</v>
      </c>
      <c r="BF103" s="16">
        <f t="shared" si="30"/>
        <v>1010.4803798018665</v>
      </c>
      <c r="BG103" s="16">
        <f t="shared" si="30"/>
        <v>0</v>
      </c>
      <c r="BH103" s="16">
        <f t="shared" si="30"/>
        <v>0</v>
      </c>
      <c r="BI103" s="16">
        <f t="shared" si="30"/>
        <v>0</v>
      </c>
    </row>
    <row r="104" spans="2:61" s="1" customFormat="1" ht="15.75" x14ac:dyDescent="0.25">
      <c r="B104" s="47">
        <v>446</v>
      </c>
      <c r="C104" s="47" t="s">
        <v>430</v>
      </c>
      <c r="D104" s="47">
        <v>6</v>
      </c>
      <c r="E104" s="47">
        <v>1981</v>
      </c>
      <c r="F104" s="71"/>
      <c r="G104" s="2">
        <v>50</v>
      </c>
      <c r="H104" s="2">
        <v>10</v>
      </c>
      <c r="I104" s="47">
        <v>2014</v>
      </c>
      <c r="J104" s="81">
        <v>1.15E-2</v>
      </c>
      <c r="K104" s="82">
        <v>9985</v>
      </c>
      <c r="L104" s="82">
        <f t="shared" si="19"/>
        <v>998.5</v>
      </c>
      <c r="M104" s="82">
        <f t="shared" si="20"/>
        <v>1497.75</v>
      </c>
      <c r="N104" s="16">
        <f t="shared" si="21"/>
        <v>12481.25</v>
      </c>
      <c r="O104" s="16">
        <f t="shared" si="22"/>
        <v>143.53437500000001</v>
      </c>
      <c r="P104" s="16">
        <f t="shared" si="29"/>
        <v>0</v>
      </c>
      <c r="Q104" s="16">
        <f t="shared" si="29"/>
        <v>0</v>
      </c>
      <c r="R104" s="16">
        <f t="shared" si="29"/>
        <v>143.53437500000001</v>
      </c>
      <c r="S104" s="16">
        <f t="shared" si="29"/>
        <v>0</v>
      </c>
      <c r="T104" s="16">
        <f t="shared" si="29"/>
        <v>0</v>
      </c>
      <c r="U104" s="16">
        <f t="shared" si="29"/>
        <v>0</v>
      </c>
      <c r="V104" s="16">
        <f t="shared" si="29"/>
        <v>0</v>
      </c>
      <c r="W104" s="16">
        <f t="shared" si="29"/>
        <v>0</v>
      </c>
      <c r="X104" s="16">
        <f t="shared" si="29"/>
        <v>0</v>
      </c>
      <c r="Y104" s="16">
        <f t="shared" si="29"/>
        <v>17773.120616081662</v>
      </c>
      <c r="Z104" s="16">
        <f t="shared" si="29"/>
        <v>0</v>
      </c>
      <c r="AA104" s="16">
        <f t="shared" si="29"/>
        <v>0</v>
      </c>
      <c r="AB104" s="16">
        <f t="shared" si="29"/>
        <v>233.80237219535834</v>
      </c>
      <c r="AC104" s="16">
        <f t="shared" si="29"/>
        <v>0</v>
      </c>
      <c r="AD104" s="16">
        <f t="shared" si="29"/>
        <v>0</v>
      </c>
      <c r="AE104" s="16">
        <f t="shared" si="29"/>
        <v>0</v>
      </c>
      <c r="AF104" s="16">
        <f t="shared" si="28"/>
        <v>0</v>
      </c>
      <c r="AG104" s="16">
        <f t="shared" si="28"/>
        <v>0</v>
      </c>
      <c r="AH104" s="16">
        <f t="shared" si="28"/>
        <v>0</v>
      </c>
      <c r="AI104" s="16">
        <f t="shared" si="28"/>
        <v>0</v>
      </c>
      <c r="AJ104" s="16">
        <f t="shared" si="28"/>
        <v>0</v>
      </c>
      <c r="AK104" s="16">
        <f t="shared" si="28"/>
        <v>0</v>
      </c>
      <c r="AL104" s="16">
        <f t="shared" si="28"/>
        <v>380.83942779683878</v>
      </c>
      <c r="AM104" s="16">
        <f t="shared" si="28"/>
        <v>0</v>
      </c>
      <c r="AN104" s="16">
        <f t="shared" si="28"/>
        <v>0</v>
      </c>
      <c r="AO104" s="16">
        <f t="shared" si="28"/>
        <v>0</v>
      </c>
      <c r="AP104" s="16">
        <f t="shared" si="28"/>
        <v>0</v>
      </c>
      <c r="AQ104" s="16">
        <f t="shared" si="28"/>
        <v>0</v>
      </c>
      <c r="AR104" s="16">
        <f t="shared" si="28"/>
        <v>0</v>
      </c>
      <c r="AS104" s="16">
        <f t="shared" si="28"/>
        <v>0</v>
      </c>
      <c r="AT104" s="16">
        <f t="shared" si="30"/>
        <v>0</v>
      </c>
      <c r="AU104" s="16">
        <f t="shared" si="30"/>
        <v>0</v>
      </c>
      <c r="AV104" s="16">
        <f t="shared" si="30"/>
        <v>620.34729760326593</v>
      </c>
      <c r="AW104" s="16">
        <f t="shared" si="30"/>
        <v>0</v>
      </c>
      <c r="AX104" s="16">
        <f t="shared" si="30"/>
        <v>0</v>
      </c>
      <c r="AY104" s="16">
        <f t="shared" si="30"/>
        <v>0</v>
      </c>
      <c r="AZ104" s="16">
        <f t="shared" si="30"/>
        <v>0</v>
      </c>
      <c r="BA104" s="16">
        <f t="shared" si="30"/>
        <v>0</v>
      </c>
      <c r="BB104" s="16">
        <f t="shared" si="30"/>
        <v>0</v>
      </c>
      <c r="BC104" s="16">
        <f t="shared" si="30"/>
        <v>0</v>
      </c>
      <c r="BD104" s="16">
        <f t="shared" si="30"/>
        <v>0</v>
      </c>
      <c r="BE104" s="16">
        <f t="shared" si="30"/>
        <v>0</v>
      </c>
      <c r="BF104" s="16">
        <f t="shared" si="30"/>
        <v>1010.4803798018665</v>
      </c>
      <c r="BG104" s="16">
        <f t="shared" si="30"/>
        <v>0</v>
      </c>
      <c r="BH104" s="16">
        <f t="shared" si="30"/>
        <v>0</v>
      </c>
      <c r="BI104" s="16">
        <f t="shared" si="30"/>
        <v>0</v>
      </c>
    </row>
    <row r="105" spans="2:61" s="1" customFormat="1" ht="15.75" x14ac:dyDescent="0.25">
      <c r="B105" s="47">
        <v>445</v>
      </c>
      <c r="C105" s="47" t="s">
        <v>430</v>
      </c>
      <c r="D105" s="47">
        <v>6</v>
      </c>
      <c r="E105" s="47">
        <v>1981</v>
      </c>
      <c r="F105" s="71"/>
      <c r="G105" s="2">
        <v>50</v>
      </c>
      <c r="H105" s="2">
        <v>10</v>
      </c>
      <c r="I105" s="47">
        <v>2014</v>
      </c>
      <c r="J105" s="81">
        <v>1.15E-2</v>
      </c>
      <c r="K105" s="82">
        <v>9985</v>
      </c>
      <c r="L105" s="82">
        <f t="shared" si="19"/>
        <v>998.5</v>
      </c>
      <c r="M105" s="82">
        <f t="shared" si="20"/>
        <v>1497.75</v>
      </c>
      <c r="N105" s="16">
        <f t="shared" si="21"/>
        <v>12481.25</v>
      </c>
      <c r="O105" s="16">
        <f t="shared" si="22"/>
        <v>143.53437500000001</v>
      </c>
      <c r="P105" s="16">
        <f t="shared" si="29"/>
        <v>0</v>
      </c>
      <c r="Q105" s="16">
        <f t="shared" si="29"/>
        <v>0</v>
      </c>
      <c r="R105" s="16">
        <f t="shared" si="29"/>
        <v>143.53437500000001</v>
      </c>
      <c r="S105" s="16">
        <f t="shared" si="29"/>
        <v>0</v>
      </c>
      <c r="T105" s="16">
        <f t="shared" si="29"/>
        <v>0</v>
      </c>
      <c r="U105" s="16">
        <f t="shared" si="29"/>
        <v>0</v>
      </c>
      <c r="V105" s="16">
        <f t="shared" si="29"/>
        <v>0</v>
      </c>
      <c r="W105" s="16">
        <f t="shared" si="29"/>
        <v>0</v>
      </c>
      <c r="X105" s="16">
        <f t="shared" si="29"/>
        <v>0</v>
      </c>
      <c r="Y105" s="16">
        <f t="shared" si="29"/>
        <v>17773.120616081662</v>
      </c>
      <c r="Z105" s="16">
        <f t="shared" si="29"/>
        <v>0</v>
      </c>
      <c r="AA105" s="16">
        <f t="shared" si="29"/>
        <v>0</v>
      </c>
      <c r="AB105" s="16">
        <f t="shared" si="29"/>
        <v>233.80237219535834</v>
      </c>
      <c r="AC105" s="16">
        <f t="shared" si="29"/>
        <v>0</v>
      </c>
      <c r="AD105" s="16">
        <f t="shared" si="29"/>
        <v>0</v>
      </c>
      <c r="AE105" s="16">
        <f t="shared" si="29"/>
        <v>0</v>
      </c>
      <c r="AF105" s="16">
        <f t="shared" si="28"/>
        <v>0</v>
      </c>
      <c r="AG105" s="16">
        <f t="shared" si="28"/>
        <v>0</v>
      </c>
      <c r="AH105" s="16">
        <f t="shared" si="28"/>
        <v>0</v>
      </c>
      <c r="AI105" s="16">
        <f t="shared" si="28"/>
        <v>0</v>
      </c>
      <c r="AJ105" s="16">
        <f t="shared" si="28"/>
        <v>0</v>
      </c>
      <c r="AK105" s="16">
        <f t="shared" si="28"/>
        <v>0</v>
      </c>
      <c r="AL105" s="16">
        <f t="shared" si="28"/>
        <v>380.83942779683878</v>
      </c>
      <c r="AM105" s="16">
        <f t="shared" si="28"/>
        <v>0</v>
      </c>
      <c r="AN105" s="16">
        <f t="shared" si="28"/>
        <v>0</v>
      </c>
      <c r="AO105" s="16">
        <f t="shared" si="28"/>
        <v>0</v>
      </c>
      <c r="AP105" s="16">
        <f t="shared" si="28"/>
        <v>0</v>
      </c>
      <c r="AQ105" s="16">
        <f t="shared" si="28"/>
        <v>0</v>
      </c>
      <c r="AR105" s="16">
        <f t="shared" si="28"/>
        <v>0</v>
      </c>
      <c r="AS105" s="16">
        <f t="shared" si="28"/>
        <v>0</v>
      </c>
      <c r="AT105" s="16">
        <f t="shared" si="30"/>
        <v>0</v>
      </c>
      <c r="AU105" s="16">
        <f t="shared" si="30"/>
        <v>0</v>
      </c>
      <c r="AV105" s="16">
        <f t="shared" si="30"/>
        <v>620.34729760326593</v>
      </c>
      <c r="AW105" s="16">
        <f t="shared" si="30"/>
        <v>0</v>
      </c>
      <c r="AX105" s="16">
        <f t="shared" si="30"/>
        <v>0</v>
      </c>
      <c r="AY105" s="16">
        <f t="shared" si="30"/>
        <v>0</v>
      </c>
      <c r="AZ105" s="16">
        <f t="shared" si="30"/>
        <v>0</v>
      </c>
      <c r="BA105" s="16">
        <f t="shared" si="30"/>
        <v>0</v>
      </c>
      <c r="BB105" s="16">
        <f t="shared" si="30"/>
        <v>0</v>
      </c>
      <c r="BC105" s="16">
        <f t="shared" si="30"/>
        <v>0</v>
      </c>
      <c r="BD105" s="16">
        <f t="shared" si="30"/>
        <v>0</v>
      </c>
      <c r="BE105" s="16">
        <f t="shared" si="30"/>
        <v>0</v>
      </c>
      <c r="BF105" s="16">
        <f t="shared" si="30"/>
        <v>1010.4803798018665</v>
      </c>
      <c r="BG105" s="16">
        <f t="shared" si="30"/>
        <v>0</v>
      </c>
      <c r="BH105" s="16">
        <f t="shared" si="30"/>
        <v>0</v>
      </c>
      <c r="BI105" s="16">
        <f t="shared" si="30"/>
        <v>0</v>
      </c>
    </row>
    <row r="106" spans="2:61" s="1" customFormat="1" ht="15.75" x14ac:dyDescent="0.25">
      <c r="B106" s="47">
        <v>444</v>
      </c>
      <c r="C106" s="47" t="s">
        <v>430</v>
      </c>
      <c r="D106" s="47">
        <v>6</v>
      </c>
      <c r="E106" s="47">
        <v>1981</v>
      </c>
      <c r="F106" s="71"/>
      <c r="G106" s="2">
        <v>50</v>
      </c>
      <c r="H106" s="2">
        <v>10</v>
      </c>
      <c r="I106" s="47">
        <v>2014</v>
      </c>
      <c r="J106" s="81">
        <v>1.15E-2</v>
      </c>
      <c r="K106" s="82">
        <v>9985</v>
      </c>
      <c r="L106" s="82">
        <f t="shared" si="19"/>
        <v>998.5</v>
      </c>
      <c r="M106" s="82">
        <f t="shared" si="20"/>
        <v>1497.75</v>
      </c>
      <c r="N106" s="16">
        <f t="shared" si="21"/>
        <v>12481.25</v>
      </c>
      <c r="O106" s="16">
        <f t="shared" si="22"/>
        <v>143.53437500000001</v>
      </c>
      <c r="P106" s="16">
        <f t="shared" si="29"/>
        <v>0</v>
      </c>
      <c r="Q106" s="16">
        <f t="shared" si="29"/>
        <v>0</v>
      </c>
      <c r="R106" s="16">
        <f t="shared" si="29"/>
        <v>143.53437500000001</v>
      </c>
      <c r="S106" s="16">
        <f t="shared" si="29"/>
        <v>0</v>
      </c>
      <c r="T106" s="16">
        <f t="shared" si="29"/>
        <v>0</v>
      </c>
      <c r="U106" s="16">
        <f t="shared" si="29"/>
        <v>0</v>
      </c>
      <c r="V106" s="16">
        <f t="shared" si="29"/>
        <v>0</v>
      </c>
      <c r="W106" s="16">
        <f t="shared" si="29"/>
        <v>0</v>
      </c>
      <c r="X106" s="16">
        <f t="shared" si="29"/>
        <v>0</v>
      </c>
      <c r="Y106" s="16">
        <f t="shared" si="29"/>
        <v>17773.120616081662</v>
      </c>
      <c r="Z106" s="16">
        <f t="shared" si="29"/>
        <v>0</v>
      </c>
      <c r="AA106" s="16">
        <f t="shared" si="29"/>
        <v>0</v>
      </c>
      <c r="AB106" s="16">
        <f t="shared" si="29"/>
        <v>233.80237219535834</v>
      </c>
      <c r="AC106" s="16">
        <f t="shared" si="29"/>
        <v>0</v>
      </c>
      <c r="AD106" s="16">
        <f t="shared" si="29"/>
        <v>0</v>
      </c>
      <c r="AE106" s="16">
        <f t="shared" si="29"/>
        <v>0</v>
      </c>
      <c r="AF106" s="16">
        <f t="shared" si="28"/>
        <v>0</v>
      </c>
      <c r="AG106" s="16">
        <f t="shared" si="28"/>
        <v>0</v>
      </c>
      <c r="AH106" s="16">
        <f t="shared" si="28"/>
        <v>0</v>
      </c>
      <c r="AI106" s="16">
        <f t="shared" si="28"/>
        <v>0</v>
      </c>
      <c r="AJ106" s="16">
        <f t="shared" si="28"/>
        <v>0</v>
      </c>
      <c r="AK106" s="16">
        <f t="shared" si="28"/>
        <v>0</v>
      </c>
      <c r="AL106" s="16">
        <f t="shared" si="28"/>
        <v>380.83942779683878</v>
      </c>
      <c r="AM106" s="16">
        <f t="shared" si="28"/>
        <v>0</v>
      </c>
      <c r="AN106" s="16">
        <f t="shared" si="28"/>
        <v>0</v>
      </c>
      <c r="AO106" s="16">
        <f t="shared" si="28"/>
        <v>0</v>
      </c>
      <c r="AP106" s="16">
        <f t="shared" si="28"/>
        <v>0</v>
      </c>
      <c r="AQ106" s="16">
        <f t="shared" si="28"/>
        <v>0</v>
      </c>
      <c r="AR106" s="16">
        <f t="shared" si="28"/>
        <v>0</v>
      </c>
      <c r="AS106" s="16">
        <f t="shared" si="28"/>
        <v>0</v>
      </c>
      <c r="AT106" s="16">
        <f t="shared" si="30"/>
        <v>0</v>
      </c>
      <c r="AU106" s="16">
        <f t="shared" si="30"/>
        <v>0</v>
      </c>
      <c r="AV106" s="16">
        <f t="shared" si="30"/>
        <v>620.34729760326593</v>
      </c>
      <c r="AW106" s="16">
        <f t="shared" si="30"/>
        <v>0</v>
      </c>
      <c r="AX106" s="16">
        <f t="shared" si="30"/>
        <v>0</v>
      </c>
      <c r="AY106" s="16">
        <f t="shared" si="30"/>
        <v>0</v>
      </c>
      <c r="AZ106" s="16">
        <f t="shared" si="30"/>
        <v>0</v>
      </c>
      <c r="BA106" s="16">
        <f t="shared" si="30"/>
        <v>0</v>
      </c>
      <c r="BB106" s="16">
        <f t="shared" si="30"/>
        <v>0</v>
      </c>
      <c r="BC106" s="16">
        <f t="shared" si="30"/>
        <v>0</v>
      </c>
      <c r="BD106" s="16">
        <f t="shared" si="30"/>
        <v>0</v>
      </c>
      <c r="BE106" s="16">
        <f t="shared" si="30"/>
        <v>0</v>
      </c>
      <c r="BF106" s="16">
        <f t="shared" si="30"/>
        <v>1010.4803798018665</v>
      </c>
      <c r="BG106" s="16">
        <f t="shared" si="30"/>
        <v>0</v>
      </c>
      <c r="BH106" s="16">
        <f t="shared" si="30"/>
        <v>0</v>
      </c>
      <c r="BI106" s="16">
        <f t="shared" si="30"/>
        <v>0</v>
      </c>
    </row>
    <row r="107" spans="2:61" s="1" customFormat="1" ht="15.75" x14ac:dyDescent="0.25">
      <c r="B107" s="47">
        <v>443</v>
      </c>
      <c r="C107" s="47" t="s">
        <v>430</v>
      </c>
      <c r="D107" s="47">
        <v>6</v>
      </c>
      <c r="E107" s="47">
        <v>1981</v>
      </c>
      <c r="F107" s="71"/>
      <c r="G107" s="2">
        <v>50</v>
      </c>
      <c r="H107" s="2">
        <v>10</v>
      </c>
      <c r="I107" s="47">
        <v>2014</v>
      </c>
      <c r="J107" s="81">
        <v>1.15E-2</v>
      </c>
      <c r="K107" s="82">
        <v>9985</v>
      </c>
      <c r="L107" s="82">
        <f t="shared" si="19"/>
        <v>998.5</v>
      </c>
      <c r="M107" s="82">
        <f t="shared" si="20"/>
        <v>1497.75</v>
      </c>
      <c r="N107" s="16">
        <f t="shared" si="21"/>
        <v>12481.25</v>
      </c>
      <c r="O107" s="16">
        <f t="shared" si="22"/>
        <v>143.53437500000001</v>
      </c>
      <c r="P107" s="16">
        <f t="shared" si="29"/>
        <v>0</v>
      </c>
      <c r="Q107" s="16">
        <f t="shared" si="29"/>
        <v>0</v>
      </c>
      <c r="R107" s="16">
        <f t="shared" si="29"/>
        <v>143.53437500000001</v>
      </c>
      <c r="S107" s="16">
        <f t="shared" si="29"/>
        <v>0</v>
      </c>
      <c r="T107" s="16">
        <f t="shared" si="29"/>
        <v>0</v>
      </c>
      <c r="U107" s="16">
        <f t="shared" si="29"/>
        <v>0</v>
      </c>
      <c r="V107" s="16">
        <f t="shared" si="29"/>
        <v>0</v>
      </c>
      <c r="W107" s="16">
        <f t="shared" si="29"/>
        <v>0</v>
      </c>
      <c r="X107" s="16">
        <f t="shared" si="29"/>
        <v>0</v>
      </c>
      <c r="Y107" s="16">
        <f t="shared" si="29"/>
        <v>17773.120616081662</v>
      </c>
      <c r="Z107" s="16">
        <f t="shared" si="29"/>
        <v>0</v>
      </c>
      <c r="AA107" s="16">
        <f t="shared" si="29"/>
        <v>0</v>
      </c>
      <c r="AB107" s="16">
        <f t="shared" si="29"/>
        <v>233.80237219535834</v>
      </c>
      <c r="AC107" s="16">
        <f t="shared" si="29"/>
        <v>0</v>
      </c>
      <c r="AD107" s="16">
        <f t="shared" si="29"/>
        <v>0</v>
      </c>
      <c r="AE107" s="16">
        <f t="shared" si="29"/>
        <v>0</v>
      </c>
      <c r="AF107" s="16">
        <f t="shared" si="28"/>
        <v>0</v>
      </c>
      <c r="AG107" s="16">
        <f t="shared" si="28"/>
        <v>0</v>
      </c>
      <c r="AH107" s="16">
        <f t="shared" si="28"/>
        <v>0</v>
      </c>
      <c r="AI107" s="16">
        <f t="shared" si="28"/>
        <v>0</v>
      </c>
      <c r="AJ107" s="16">
        <f t="shared" si="28"/>
        <v>0</v>
      </c>
      <c r="AK107" s="16">
        <f t="shared" si="28"/>
        <v>0</v>
      </c>
      <c r="AL107" s="16">
        <f t="shared" si="28"/>
        <v>380.83942779683878</v>
      </c>
      <c r="AM107" s="16">
        <f t="shared" si="28"/>
        <v>0</v>
      </c>
      <c r="AN107" s="16">
        <f t="shared" si="28"/>
        <v>0</v>
      </c>
      <c r="AO107" s="16">
        <f t="shared" si="28"/>
        <v>0</v>
      </c>
      <c r="AP107" s="16">
        <f t="shared" si="28"/>
        <v>0</v>
      </c>
      <c r="AQ107" s="16">
        <f t="shared" si="28"/>
        <v>0</v>
      </c>
      <c r="AR107" s="16">
        <f t="shared" si="28"/>
        <v>0</v>
      </c>
      <c r="AS107" s="16">
        <f t="shared" si="28"/>
        <v>0</v>
      </c>
      <c r="AT107" s="16">
        <f t="shared" si="30"/>
        <v>0</v>
      </c>
      <c r="AU107" s="16">
        <f t="shared" si="30"/>
        <v>0</v>
      </c>
      <c r="AV107" s="16">
        <f t="shared" si="30"/>
        <v>620.34729760326593</v>
      </c>
      <c r="AW107" s="16">
        <f t="shared" si="30"/>
        <v>0</v>
      </c>
      <c r="AX107" s="16">
        <f t="shared" si="30"/>
        <v>0</v>
      </c>
      <c r="AY107" s="16">
        <f t="shared" si="30"/>
        <v>0</v>
      </c>
      <c r="AZ107" s="16">
        <f t="shared" si="30"/>
        <v>0</v>
      </c>
      <c r="BA107" s="16">
        <f t="shared" si="30"/>
        <v>0</v>
      </c>
      <c r="BB107" s="16">
        <f t="shared" si="30"/>
        <v>0</v>
      </c>
      <c r="BC107" s="16">
        <f t="shared" si="30"/>
        <v>0</v>
      </c>
      <c r="BD107" s="16">
        <f t="shared" si="30"/>
        <v>0</v>
      </c>
      <c r="BE107" s="16">
        <f t="shared" si="30"/>
        <v>0</v>
      </c>
      <c r="BF107" s="16">
        <f t="shared" si="30"/>
        <v>1010.4803798018665</v>
      </c>
      <c r="BG107" s="16">
        <f t="shared" si="30"/>
        <v>0</v>
      </c>
      <c r="BH107" s="16">
        <f t="shared" si="30"/>
        <v>0</v>
      </c>
      <c r="BI107" s="16">
        <f t="shared" si="30"/>
        <v>0</v>
      </c>
    </row>
    <row r="108" spans="2:61" s="1" customFormat="1" ht="15.75" x14ac:dyDescent="0.25">
      <c r="B108" s="47">
        <v>442</v>
      </c>
      <c r="C108" s="47" t="s">
        <v>430</v>
      </c>
      <c r="D108" s="47">
        <v>6</v>
      </c>
      <c r="E108" s="47">
        <v>1981</v>
      </c>
      <c r="F108" s="71"/>
      <c r="G108" s="2">
        <v>50</v>
      </c>
      <c r="H108" s="2">
        <v>10</v>
      </c>
      <c r="I108" s="47">
        <v>2015</v>
      </c>
      <c r="J108" s="81">
        <v>1.15E-2</v>
      </c>
      <c r="K108" s="82">
        <v>9985</v>
      </c>
      <c r="L108" s="82">
        <f t="shared" si="19"/>
        <v>998.5</v>
      </c>
      <c r="M108" s="82">
        <f t="shared" si="20"/>
        <v>1497.75</v>
      </c>
      <c r="N108" s="16">
        <f t="shared" si="21"/>
        <v>12481.25</v>
      </c>
      <c r="O108" s="16">
        <f t="shared" si="22"/>
        <v>143.53437500000001</v>
      </c>
      <c r="P108" s="16">
        <f t="shared" si="29"/>
        <v>0</v>
      </c>
      <c r="Q108" s="16">
        <f t="shared" si="29"/>
        <v>0</v>
      </c>
      <c r="R108" s="16">
        <f t="shared" si="29"/>
        <v>0</v>
      </c>
      <c r="S108" s="16">
        <f t="shared" si="29"/>
        <v>150.71109375000003</v>
      </c>
      <c r="T108" s="16">
        <f t="shared" si="29"/>
        <v>0</v>
      </c>
      <c r="U108" s="16">
        <f t="shared" si="29"/>
        <v>0</v>
      </c>
      <c r="V108" s="16">
        <f t="shared" si="29"/>
        <v>0</v>
      </c>
      <c r="W108" s="16">
        <f t="shared" si="29"/>
        <v>0</v>
      </c>
      <c r="X108" s="16">
        <f t="shared" si="29"/>
        <v>0</v>
      </c>
      <c r="Y108" s="16">
        <f t="shared" si="29"/>
        <v>17773.120616081662</v>
      </c>
      <c r="Z108" s="16">
        <f t="shared" si="29"/>
        <v>0</v>
      </c>
      <c r="AA108" s="16">
        <f t="shared" si="29"/>
        <v>0</v>
      </c>
      <c r="AB108" s="16">
        <f t="shared" si="29"/>
        <v>0</v>
      </c>
      <c r="AC108" s="16">
        <f t="shared" si="29"/>
        <v>245.49249080512629</v>
      </c>
      <c r="AD108" s="16">
        <f t="shared" si="29"/>
        <v>0</v>
      </c>
      <c r="AE108" s="16">
        <f t="shared" si="29"/>
        <v>0</v>
      </c>
      <c r="AF108" s="16">
        <f t="shared" si="28"/>
        <v>0</v>
      </c>
      <c r="AG108" s="16">
        <f t="shared" si="28"/>
        <v>0</v>
      </c>
      <c r="AH108" s="16">
        <f t="shared" si="28"/>
        <v>0</v>
      </c>
      <c r="AI108" s="16">
        <f t="shared" si="28"/>
        <v>0</v>
      </c>
      <c r="AJ108" s="16">
        <f t="shared" si="28"/>
        <v>0</v>
      </c>
      <c r="AK108" s="16">
        <f t="shared" si="28"/>
        <v>0</v>
      </c>
      <c r="AL108" s="16">
        <f t="shared" si="28"/>
        <v>0</v>
      </c>
      <c r="AM108" s="16">
        <f t="shared" si="28"/>
        <v>399.88139918668071</v>
      </c>
      <c r="AN108" s="16">
        <f t="shared" si="28"/>
        <v>0</v>
      </c>
      <c r="AO108" s="16">
        <f t="shared" si="28"/>
        <v>0</v>
      </c>
      <c r="AP108" s="16">
        <f t="shared" si="28"/>
        <v>0</v>
      </c>
      <c r="AQ108" s="16">
        <f t="shared" si="28"/>
        <v>0</v>
      </c>
      <c r="AR108" s="16">
        <f t="shared" si="28"/>
        <v>0</v>
      </c>
      <c r="AS108" s="16">
        <f t="shared" si="28"/>
        <v>0</v>
      </c>
      <c r="AT108" s="16">
        <f t="shared" si="30"/>
        <v>0</v>
      </c>
      <c r="AU108" s="16">
        <f t="shared" si="30"/>
        <v>0</v>
      </c>
      <c r="AV108" s="16">
        <f t="shared" si="30"/>
        <v>0</v>
      </c>
      <c r="AW108" s="16">
        <f t="shared" si="30"/>
        <v>651.36466248342947</v>
      </c>
      <c r="AX108" s="16">
        <f t="shared" si="30"/>
        <v>0</v>
      </c>
      <c r="AY108" s="16">
        <f t="shared" si="30"/>
        <v>0</v>
      </c>
      <c r="AZ108" s="16">
        <f t="shared" si="30"/>
        <v>0</v>
      </c>
      <c r="BA108" s="16">
        <f t="shared" si="30"/>
        <v>0</v>
      </c>
      <c r="BB108" s="16">
        <f t="shared" si="30"/>
        <v>0</v>
      </c>
      <c r="BC108" s="16">
        <f t="shared" si="30"/>
        <v>0</v>
      </c>
      <c r="BD108" s="16">
        <f t="shared" si="30"/>
        <v>0</v>
      </c>
      <c r="BE108" s="16">
        <f t="shared" si="30"/>
        <v>0</v>
      </c>
      <c r="BF108" s="16">
        <f t="shared" si="30"/>
        <v>0</v>
      </c>
      <c r="BG108" s="16">
        <f t="shared" si="30"/>
        <v>1061.0043987919598</v>
      </c>
      <c r="BH108" s="16">
        <f t="shared" si="30"/>
        <v>0</v>
      </c>
      <c r="BI108" s="16">
        <f t="shared" si="30"/>
        <v>0</v>
      </c>
    </row>
    <row r="109" spans="2:61" s="1" customFormat="1" ht="15.75" x14ac:dyDescent="0.25">
      <c r="B109" s="47">
        <v>441</v>
      </c>
      <c r="C109" s="47" t="s">
        <v>430</v>
      </c>
      <c r="D109" s="47">
        <v>6</v>
      </c>
      <c r="E109" s="47">
        <v>1981</v>
      </c>
      <c r="F109" s="71"/>
      <c r="G109" s="2">
        <v>50</v>
      </c>
      <c r="H109" s="2">
        <v>10</v>
      </c>
      <c r="I109" s="47">
        <v>2015</v>
      </c>
      <c r="J109" s="81">
        <v>1.15E-2</v>
      </c>
      <c r="K109" s="82">
        <v>9985</v>
      </c>
      <c r="L109" s="82">
        <f t="shared" si="19"/>
        <v>998.5</v>
      </c>
      <c r="M109" s="82">
        <f t="shared" si="20"/>
        <v>1497.75</v>
      </c>
      <c r="N109" s="16">
        <f t="shared" si="21"/>
        <v>12481.25</v>
      </c>
      <c r="O109" s="16">
        <f t="shared" si="22"/>
        <v>143.53437500000001</v>
      </c>
      <c r="P109" s="16">
        <f t="shared" si="29"/>
        <v>0</v>
      </c>
      <c r="Q109" s="16">
        <f t="shared" si="29"/>
        <v>0</v>
      </c>
      <c r="R109" s="16">
        <f t="shared" si="29"/>
        <v>0</v>
      </c>
      <c r="S109" s="16">
        <f t="shared" si="29"/>
        <v>150.71109375000003</v>
      </c>
      <c r="T109" s="16">
        <f t="shared" si="29"/>
        <v>0</v>
      </c>
      <c r="U109" s="16">
        <f t="shared" si="29"/>
        <v>0</v>
      </c>
      <c r="V109" s="16">
        <f t="shared" si="29"/>
        <v>0</v>
      </c>
      <c r="W109" s="16">
        <f t="shared" si="29"/>
        <v>0</v>
      </c>
      <c r="X109" s="16">
        <f t="shared" si="29"/>
        <v>0</v>
      </c>
      <c r="Y109" s="16">
        <f t="shared" si="29"/>
        <v>17773.120616081662</v>
      </c>
      <c r="Z109" s="16">
        <f t="shared" si="29"/>
        <v>0</v>
      </c>
      <c r="AA109" s="16">
        <f t="shared" si="29"/>
        <v>0</v>
      </c>
      <c r="AB109" s="16">
        <f t="shared" si="29"/>
        <v>0</v>
      </c>
      <c r="AC109" s="16">
        <f t="shared" si="29"/>
        <v>245.49249080512629</v>
      </c>
      <c r="AD109" s="16">
        <f t="shared" si="29"/>
        <v>0</v>
      </c>
      <c r="AE109" s="16">
        <f t="shared" si="29"/>
        <v>0</v>
      </c>
      <c r="AF109" s="16">
        <f t="shared" si="28"/>
        <v>0</v>
      </c>
      <c r="AG109" s="16">
        <f t="shared" si="28"/>
        <v>0</v>
      </c>
      <c r="AH109" s="16">
        <f t="shared" si="28"/>
        <v>0</v>
      </c>
      <c r="AI109" s="16">
        <f t="shared" si="28"/>
        <v>0</v>
      </c>
      <c r="AJ109" s="16">
        <f t="shared" si="28"/>
        <v>0</v>
      </c>
      <c r="AK109" s="16">
        <f t="shared" si="28"/>
        <v>0</v>
      </c>
      <c r="AL109" s="16">
        <f t="shared" si="28"/>
        <v>0</v>
      </c>
      <c r="AM109" s="16">
        <f t="shared" si="28"/>
        <v>399.88139918668071</v>
      </c>
      <c r="AN109" s="16">
        <f t="shared" si="28"/>
        <v>0</v>
      </c>
      <c r="AO109" s="16">
        <f t="shared" si="28"/>
        <v>0</v>
      </c>
      <c r="AP109" s="16">
        <f t="shared" si="28"/>
        <v>0</v>
      </c>
      <c r="AQ109" s="16">
        <f t="shared" si="28"/>
        <v>0</v>
      </c>
      <c r="AR109" s="16">
        <f t="shared" si="28"/>
        <v>0</v>
      </c>
      <c r="AS109" s="16">
        <f t="shared" si="28"/>
        <v>0</v>
      </c>
      <c r="AT109" s="16">
        <f t="shared" si="30"/>
        <v>0</v>
      </c>
      <c r="AU109" s="16">
        <f t="shared" si="30"/>
        <v>0</v>
      </c>
      <c r="AV109" s="16">
        <f t="shared" si="30"/>
        <v>0</v>
      </c>
      <c r="AW109" s="16">
        <f t="shared" si="30"/>
        <v>651.36466248342947</v>
      </c>
      <c r="AX109" s="16">
        <f t="shared" si="30"/>
        <v>0</v>
      </c>
      <c r="AY109" s="16">
        <f t="shared" si="30"/>
        <v>0</v>
      </c>
      <c r="AZ109" s="16">
        <f t="shared" si="30"/>
        <v>0</v>
      </c>
      <c r="BA109" s="16">
        <f t="shared" si="30"/>
        <v>0</v>
      </c>
      <c r="BB109" s="16">
        <f t="shared" si="30"/>
        <v>0</v>
      </c>
      <c r="BC109" s="16">
        <f t="shared" si="30"/>
        <v>0</v>
      </c>
      <c r="BD109" s="16">
        <f t="shared" si="30"/>
        <v>0</v>
      </c>
      <c r="BE109" s="16">
        <f t="shared" si="30"/>
        <v>0</v>
      </c>
      <c r="BF109" s="16">
        <f t="shared" si="30"/>
        <v>0</v>
      </c>
      <c r="BG109" s="16">
        <f t="shared" si="30"/>
        <v>1061.0043987919598</v>
      </c>
      <c r="BH109" s="16">
        <f t="shared" si="30"/>
        <v>0</v>
      </c>
      <c r="BI109" s="16">
        <f t="shared" si="30"/>
        <v>0</v>
      </c>
    </row>
    <row r="110" spans="2:61" s="1" customFormat="1" ht="15.75" x14ac:dyDescent="0.25">
      <c r="B110" s="47">
        <v>440</v>
      </c>
      <c r="C110" s="47" t="s">
        <v>430</v>
      </c>
      <c r="D110" s="47">
        <v>6</v>
      </c>
      <c r="E110" s="47">
        <v>1981</v>
      </c>
      <c r="F110" s="71"/>
      <c r="G110" s="2">
        <v>50</v>
      </c>
      <c r="H110" s="2">
        <v>10</v>
      </c>
      <c r="I110" s="47">
        <v>2015</v>
      </c>
      <c r="J110" s="81">
        <v>1.15E-2</v>
      </c>
      <c r="K110" s="82">
        <v>9985</v>
      </c>
      <c r="L110" s="82">
        <f t="shared" si="19"/>
        <v>998.5</v>
      </c>
      <c r="M110" s="82">
        <f t="shared" si="20"/>
        <v>1497.75</v>
      </c>
      <c r="N110" s="16">
        <f t="shared" si="21"/>
        <v>12481.25</v>
      </c>
      <c r="O110" s="16">
        <f t="shared" si="22"/>
        <v>143.53437500000001</v>
      </c>
      <c r="P110" s="16">
        <f t="shared" si="29"/>
        <v>0</v>
      </c>
      <c r="Q110" s="16">
        <f t="shared" si="29"/>
        <v>0</v>
      </c>
      <c r="R110" s="16">
        <f t="shared" si="29"/>
        <v>0</v>
      </c>
      <c r="S110" s="16">
        <f t="shared" si="29"/>
        <v>150.71109375000003</v>
      </c>
      <c r="T110" s="16">
        <f t="shared" si="29"/>
        <v>0</v>
      </c>
      <c r="U110" s="16">
        <f t="shared" si="29"/>
        <v>0</v>
      </c>
      <c r="V110" s="16">
        <f t="shared" si="29"/>
        <v>0</v>
      </c>
      <c r="W110" s="16">
        <f t="shared" si="29"/>
        <v>0</v>
      </c>
      <c r="X110" s="16">
        <f t="shared" si="29"/>
        <v>0</v>
      </c>
      <c r="Y110" s="16">
        <f t="shared" si="29"/>
        <v>17773.120616081662</v>
      </c>
      <c r="Z110" s="16">
        <f t="shared" si="29"/>
        <v>0</v>
      </c>
      <c r="AA110" s="16">
        <f t="shared" si="29"/>
        <v>0</v>
      </c>
      <c r="AB110" s="16">
        <f t="shared" si="29"/>
        <v>0</v>
      </c>
      <c r="AC110" s="16">
        <f t="shared" si="29"/>
        <v>245.49249080512629</v>
      </c>
      <c r="AD110" s="16">
        <f t="shared" si="29"/>
        <v>0</v>
      </c>
      <c r="AE110" s="16">
        <f t="shared" si="29"/>
        <v>0</v>
      </c>
      <c r="AF110" s="16">
        <f t="shared" si="28"/>
        <v>0</v>
      </c>
      <c r="AG110" s="16">
        <f t="shared" si="28"/>
        <v>0</v>
      </c>
      <c r="AH110" s="16">
        <f t="shared" si="28"/>
        <v>0</v>
      </c>
      <c r="AI110" s="16">
        <f t="shared" si="28"/>
        <v>0</v>
      </c>
      <c r="AJ110" s="16">
        <f t="shared" si="28"/>
        <v>0</v>
      </c>
      <c r="AK110" s="16">
        <f t="shared" si="28"/>
        <v>0</v>
      </c>
      <c r="AL110" s="16">
        <f t="shared" si="28"/>
        <v>0</v>
      </c>
      <c r="AM110" s="16">
        <f t="shared" si="28"/>
        <v>399.88139918668071</v>
      </c>
      <c r="AN110" s="16">
        <f t="shared" si="28"/>
        <v>0</v>
      </c>
      <c r="AO110" s="16">
        <f t="shared" si="28"/>
        <v>0</v>
      </c>
      <c r="AP110" s="16">
        <f t="shared" si="28"/>
        <v>0</v>
      </c>
      <c r="AQ110" s="16">
        <f t="shared" si="28"/>
        <v>0</v>
      </c>
      <c r="AR110" s="16">
        <f t="shared" si="28"/>
        <v>0</v>
      </c>
      <c r="AS110" s="16">
        <f t="shared" si="28"/>
        <v>0</v>
      </c>
      <c r="AT110" s="16">
        <f t="shared" si="30"/>
        <v>0</v>
      </c>
      <c r="AU110" s="16">
        <f t="shared" si="30"/>
        <v>0</v>
      </c>
      <c r="AV110" s="16">
        <f t="shared" si="30"/>
        <v>0</v>
      </c>
      <c r="AW110" s="16">
        <f t="shared" si="30"/>
        <v>651.36466248342947</v>
      </c>
      <c r="AX110" s="16">
        <f t="shared" si="30"/>
        <v>0</v>
      </c>
      <c r="AY110" s="16">
        <f t="shared" si="30"/>
        <v>0</v>
      </c>
      <c r="AZ110" s="16">
        <f t="shared" si="30"/>
        <v>0</v>
      </c>
      <c r="BA110" s="16">
        <f t="shared" si="30"/>
        <v>0</v>
      </c>
      <c r="BB110" s="16">
        <f t="shared" si="30"/>
        <v>0</v>
      </c>
      <c r="BC110" s="16">
        <f t="shared" si="30"/>
        <v>0</v>
      </c>
      <c r="BD110" s="16">
        <f t="shared" si="30"/>
        <v>0</v>
      </c>
      <c r="BE110" s="16">
        <f t="shared" si="30"/>
        <v>0</v>
      </c>
      <c r="BF110" s="16">
        <f t="shared" si="30"/>
        <v>0</v>
      </c>
      <c r="BG110" s="16">
        <f t="shared" si="30"/>
        <v>1061.0043987919598</v>
      </c>
      <c r="BH110" s="16">
        <f t="shared" si="30"/>
        <v>0</v>
      </c>
      <c r="BI110" s="16">
        <f t="shared" si="30"/>
        <v>0</v>
      </c>
    </row>
    <row r="111" spans="2:61" s="1" customFormat="1" ht="15.75" x14ac:dyDescent="0.25">
      <c r="B111" s="47">
        <v>439</v>
      </c>
      <c r="C111" s="47" t="s">
        <v>430</v>
      </c>
      <c r="D111" s="47">
        <v>6</v>
      </c>
      <c r="E111" s="47">
        <v>1981</v>
      </c>
      <c r="F111" s="71"/>
      <c r="G111" s="2">
        <v>50</v>
      </c>
      <c r="H111" s="2">
        <v>10</v>
      </c>
      <c r="I111" s="47">
        <v>2015</v>
      </c>
      <c r="J111" s="81">
        <v>1.15E-2</v>
      </c>
      <c r="K111" s="82">
        <v>9985</v>
      </c>
      <c r="L111" s="82">
        <f t="shared" si="19"/>
        <v>998.5</v>
      </c>
      <c r="M111" s="82">
        <f t="shared" si="20"/>
        <v>1497.75</v>
      </c>
      <c r="N111" s="16">
        <f t="shared" si="21"/>
        <v>12481.25</v>
      </c>
      <c r="O111" s="16">
        <f t="shared" si="22"/>
        <v>143.53437500000001</v>
      </c>
      <c r="P111" s="16">
        <f t="shared" si="29"/>
        <v>0</v>
      </c>
      <c r="Q111" s="16">
        <f t="shared" si="29"/>
        <v>0</v>
      </c>
      <c r="R111" s="16">
        <f t="shared" si="29"/>
        <v>0</v>
      </c>
      <c r="S111" s="16">
        <f t="shared" si="29"/>
        <v>150.71109375000003</v>
      </c>
      <c r="T111" s="16">
        <f t="shared" si="29"/>
        <v>0</v>
      </c>
      <c r="U111" s="16">
        <f t="shared" si="29"/>
        <v>0</v>
      </c>
      <c r="V111" s="16">
        <f t="shared" si="29"/>
        <v>0</v>
      </c>
      <c r="W111" s="16">
        <f t="shared" si="29"/>
        <v>0</v>
      </c>
      <c r="X111" s="16">
        <f t="shared" si="29"/>
        <v>0</v>
      </c>
      <c r="Y111" s="16">
        <f t="shared" si="29"/>
        <v>17773.120616081662</v>
      </c>
      <c r="Z111" s="16">
        <f t="shared" si="29"/>
        <v>0</v>
      </c>
      <c r="AA111" s="16">
        <f t="shared" si="29"/>
        <v>0</v>
      </c>
      <c r="AB111" s="16">
        <f t="shared" si="29"/>
        <v>0</v>
      </c>
      <c r="AC111" s="16">
        <f t="shared" si="29"/>
        <v>245.49249080512629</v>
      </c>
      <c r="AD111" s="16">
        <f t="shared" si="29"/>
        <v>0</v>
      </c>
      <c r="AE111" s="16">
        <f t="shared" si="29"/>
        <v>0</v>
      </c>
      <c r="AF111" s="16">
        <f t="shared" si="28"/>
        <v>0</v>
      </c>
      <c r="AG111" s="16">
        <f t="shared" si="28"/>
        <v>0</v>
      </c>
      <c r="AH111" s="16">
        <f t="shared" si="28"/>
        <v>0</v>
      </c>
      <c r="AI111" s="16">
        <f t="shared" si="28"/>
        <v>0</v>
      </c>
      <c r="AJ111" s="16">
        <f t="shared" si="28"/>
        <v>0</v>
      </c>
      <c r="AK111" s="16">
        <f t="shared" si="28"/>
        <v>0</v>
      </c>
      <c r="AL111" s="16">
        <f t="shared" si="28"/>
        <v>0</v>
      </c>
      <c r="AM111" s="16">
        <f t="shared" si="28"/>
        <v>399.88139918668071</v>
      </c>
      <c r="AN111" s="16">
        <f t="shared" si="28"/>
        <v>0</v>
      </c>
      <c r="AO111" s="16">
        <f t="shared" si="28"/>
        <v>0</v>
      </c>
      <c r="AP111" s="16">
        <f t="shared" si="28"/>
        <v>0</v>
      </c>
      <c r="AQ111" s="16">
        <f t="shared" si="28"/>
        <v>0</v>
      </c>
      <c r="AR111" s="16">
        <f t="shared" si="28"/>
        <v>0</v>
      </c>
      <c r="AS111" s="16">
        <f t="shared" si="28"/>
        <v>0</v>
      </c>
      <c r="AT111" s="16">
        <f t="shared" si="30"/>
        <v>0</v>
      </c>
      <c r="AU111" s="16">
        <f t="shared" si="30"/>
        <v>0</v>
      </c>
      <c r="AV111" s="16">
        <f t="shared" si="30"/>
        <v>0</v>
      </c>
      <c r="AW111" s="16">
        <f t="shared" si="30"/>
        <v>651.36466248342947</v>
      </c>
      <c r="AX111" s="16">
        <f t="shared" si="30"/>
        <v>0</v>
      </c>
      <c r="AY111" s="16">
        <f t="shared" si="30"/>
        <v>0</v>
      </c>
      <c r="AZ111" s="16">
        <f t="shared" si="30"/>
        <v>0</v>
      </c>
      <c r="BA111" s="16">
        <f t="shared" si="30"/>
        <v>0</v>
      </c>
      <c r="BB111" s="16">
        <f t="shared" si="30"/>
        <v>0</v>
      </c>
      <c r="BC111" s="16">
        <f t="shared" si="30"/>
        <v>0</v>
      </c>
      <c r="BD111" s="16">
        <f t="shared" si="30"/>
        <v>0</v>
      </c>
      <c r="BE111" s="16">
        <f t="shared" si="30"/>
        <v>0</v>
      </c>
      <c r="BF111" s="16">
        <f t="shared" si="30"/>
        <v>0</v>
      </c>
      <c r="BG111" s="16">
        <f t="shared" si="30"/>
        <v>1061.0043987919598</v>
      </c>
      <c r="BH111" s="16">
        <f t="shared" si="30"/>
        <v>0</v>
      </c>
      <c r="BI111" s="16">
        <f t="shared" si="30"/>
        <v>0</v>
      </c>
    </row>
    <row r="112" spans="2:61" s="1" customFormat="1" ht="15.75" x14ac:dyDescent="0.25">
      <c r="B112" s="47">
        <v>438</v>
      </c>
      <c r="C112" s="47" t="s">
        <v>430</v>
      </c>
      <c r="D112" s="47">
        <v>6</v>
      </c>
      <c r="E112" s="47">
        <v>1981</v>
      </c>
      <c r="F112" s="71"/>
      <c r="G112" s="2">
        <v>50</v>
      </c>
      <c r="H112" s="2">
        <v>10</v>
      </c>
      <c r="I112" s="47">
        <v>2015</v>
      </c>
      <c r="J112" s="81">
        <v>1.15E-2</v>
      </c>
      <c r="K112" s="82">
        <v>9985</v>
      </c>
      <c r="L112" s="82">
        <f t="shared" si="19"/>
        <v>998.5</v>
      </c>
      <c r="M112" s="82">
        <f t="shared" si="20"/>
        <v>1497.75</v>
      </c>
      <c r="N112" s="16">
        <f t="shared" si="21"/>
        <v>12481.25</v>
      </c>
      <c r="O112" s="16">
        <f t="shared" si="22"/>
        <v>143.53437500000001</v>
      </c>
      <c r="P112" s="16">
        <f t="shared" si="29"/>
        <v>0</v>
      </c>
      <c r="Q112" s="16">
        <f t="shared" si="29"/>
        <v>0</v>
      </c>
      <c r="R112" s="16">
        <f t="shared" si="29"/>
        <v>0</v>
      </c>
      <c r="S112" s="16">
        <f t="shared" si="29"/>
        <v>150.71109375000003</v>
      </c>
      <c r="T112" s="16">
        <f t="shared" si="29"/>
        <v>0</v>
      </c>
      <c r="U112" s="16">
        <f t="shared" si="29"/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17773.120616081662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245.49249080512629</v>
      </c>
      <c r="AD112" s="16">
        <f t="shared" si="29"/>
        <v>0</v>
      </c>
      <c r="AE112" s="16">
        <f t="shared" si="29"/>
        <v>0</v>
      </c>
      <c r="AF112" s="16">
        <f t="shared" si="28"/>
        <v>0</v>
      </c>
      <c r="AG112" s="16">
        <f t="shared" si="28"/>
        <v>0</v>
      </c>
      <c r="AH112" s="16">
        <f t="shared" si="28"/>
        <v>0</v>
      </c>
      <c r="AI112" s="16">
        <f t="shared" si="28"/>
        <v>0</v>
      </c>
      <c r="AJ112" s="16">
        <f t="shared" si="28"/>
        <v>0</v>
      </c>
      <c r="AK112" s="16">
        <f t="shared" si="28"/>
        <v>0</v>
      </c>
      <c r="AL112" s="16">
        <f t="shared" si="28"/>
        <v>0</v>
      </c>
      <c r="AM112" s="16">
        <f t="shared" si="28"/>
        <v>399.88139918668071</v>
      </c>
      <c r="AN112" s="16">
        <f t="shared" si="28"/>
        <v>0</v>
      </c>
      <c r="AO112" s="16">
        <f t="shared" si="28"/>
        <v>0</v>
      </c>
      <c r="AP112" s="16">
        <f t="shared" si="28"/>
        <v>0</v>
      </c>
      <c r="AQ112" s="16">
        <f t="shared" si="28"/>
        <v>0</v>
      </c>
      <c r="AR112" s="16">
        <f t="shared" si="28"/>
        <v>0</v>
      </c>
      <c r="AS112" s="16">
        <f t="shared" si="28"/>
        <v>0</v>
      </c>
      <c r="AT112" s="16">
        <f t="shared" si="30"/>
        <v>0</v>
      </c>
      <c r="AU112" s="16">
        <f t="shared" si="30"/>
        <v>0</v>
      </c>
      <c r="AV112" s="16">
        <f t="shared" si="30"/>
        <v>0</v>
      </c>
      <c r="AW112" s="16">
        <f t="shared" si="30"/>
        <v>651.36466248342947</v>
      </c>
      <c r="AX112" s="16">
        <f t="shared" si="30"/>
        <v>0</v>
      </c>
      <c r="AY112" s="16">
        <f t="shared" si="30"/>
        <v>0</v>
      </c>
      <c r="AZ112" s="16">
        <f t="shared" si="30"/>
        <v>0</v>
      </c>
      <c r="BA112" s="16">
        <f t="shared" si="30"/>
        <v>0</v>
      </c>
      <c r="BB112" s="16">
        <f t="shared" si="30"/>
        <v>0</v>
      </c>
      <c r="BC112" s="16">
        <f t="shared" si="30"/>
        <v>0</v>
      </c>
      <c r="BD112" s="16">
        <f t="shared" si="30"/>
        <v>0</v>
      </c>
      <c r="BE112" s="16">
        <f t="shared" si="30"/>
        <v>0</v>
      </c>
      <c r="BF112" s="16">
        <f t="shared" si="30"/>
        <v>0</v>
      </c>
      <c r="BG112" s="16">
        <f t="shared" si="30"/>
        <v>1061.0043987919598</v>
      </c>
      <c r="BH112" s="16">
        <f t="shared" si="30"/>
        <v>0</v>
      </c>
      <c r="BI112" s="16">
        <f t="shared" si="30"/>
        <v>0</v>
      </c>
    </row>
    <row r="113" spans="2:61" s="1" customFormat="1" ht="15.75" x14ac:dyDescent="0.25">
      <c r="B113" s="47">
        <v>437</v>
      </c>
      <c r="C113" s="47" t="s">
        <v>430</v>
      </c>
      <c r="D113" s="47">
        <v>6</v>
      </c>
      <c r="E113" s="47">
        <v>1981</v>
      </c>
      <c r="F113" s="71"/>
      <c r="G113" s="2">
        <v>50</v>
      </c>
      <c r="H113" s="2">
        <v>10</v>
      </c>
      <c r="I113" s="47">
        <v>2015</v>
      </c>
      <c r="J113" s="81">
        <v>1.15E-2</v>
      </c>
      <c r="K113" s="82">
        <v>9985</v>
      </c>
      <c r="L113" s="82">
        <f t="shared" si="19"/>
        <v>998.5</v>
      </c>
      <c r="M113" s="82">
        <f t="shared" si="20"/>
        <v>1497.75</v>
      </c>
      <c r="N113" s="16">
        <f t="shared" si="21"/>
        <v>12481.25</v>
      </c>
      <c r="O113" s="16">
        <f t="shared" si="22"/>
        <v>143.53437500000001</v>
      </c>
      <c r="P113" s="16">
        <f t="shared" si="29"/>
        <v>0</v>
      </c>
      <c r="Q113" s="16">
        <f t="shared" si="29"/>
        <v>0</v>
      </c>
      <c r="R113" s="16">
        <f t="shared" si="29"/>
        <v>0</v>
      </c>
      <c r="S113" s="16">
        <f t="shared" si="29"/>
        <v>150.71109375000003</v>
      </c>
      <c r="T113" s="16">
        <f t="shared" si="29"/>
        <v>0</v>
      </c>
      <c r="U113" s="16">
        <f t="shared" si="29"/>
        <v>0</v>
      </c>
      <c r="V113" s="16">
        <f t="shared" si="29"/>
        <v>0</v>
      </c>
      <c r="W113" s="16">
        <f t="shared" si="29"/>
        <v>0</v>
      </c>
      <c r="X113" s="16">
        <f t="shared" si="29"/>
        <v>0</v>
      </c>
      <c r="Y113" s="16">
        <f t="shared" si="29"/>
        <v>17773.120616081662</v>
      </c>
      <c r="Z113" s="16">
        <f t="shared" si="29"/>
        <v>0</v>
      </c>
      <c r="AA113" s="16">
        <f t="shared" si="29"/>
        <v>0</v>
      </c>
      <c r="AB113" s="16">
        <f t="shared" si="29"/>
        <v>0</v>
      </c>
      <c r="AC113" s="16">
        <f t="shared" si="29"/>
        <v>245.49249080512629</v>
      </c>
      <c r="AD113" s="16">
        <f t="shared" si="29"/>
        <v>0</v>
      </c>
      <c r="AE113" s="16">
        <f t="shared" si="29"/>
        <v>0</v>
      </c>
      <c r="AF113" s="16">
        <f t="shared" si="28"/>
        <v>0</v>
      </c>
      <c r="AG113" s="16">
        <f t="shared" si="28"/>
        <v>0</v>
      </c>
      <c r="AH113" s="16">
        <f t="shared" si="28"/>
        <v>0</v>
      </c>
      <c r="AI113" s="16">
        <f t="shared" si="28"/>
        <v>0</v>
      </c>
      <c r="AJ113" s="16">
        <f t="shared" si="28"/>
        <v>0</v>
      </c>
      <c r="AK113" s="16">
        <f t="shared" si="28"/>
        <v>0</v>
      </c>
      <c r="AL113" s="16">
        <f t="shared" si="28"/>
        <v>0</v>
      </c>
      <c r="AM113" s="16">
        <f t="shared" si="28"/>
        <v>399.88139918668071</v>
      </c>
      <c r="AN113" s="16">
        <f t="shared" si="28"/>
        <v>0</v>
      </c>
      <c r="AO113" s="16">
        <f t="shared" si="28"/>
        <v>0</v>
      </c>
      <c r="AP113" s="16">
        <f t="shared" si="28"/>
        <v>0</v>
      </c>
      <c r="AQ113" s="16">
        <f t="shared" si="28"/>
        <v>0</v>
      </c>
      <c r="AR113" s="16">
        <f t="shared" si="28"/>
        <v>0</v>
      </c>
      <c r="AS113" s="16">
        <f t="shared" si="28"/>
        <v>0</v>
      </c>
      <c r="AT113" s="16">
        <f t="shared" si="30"/>
        <v>0</v>
      </c>
      <c r="AU113" s="16">
        <f t="shared" si="30"/>
        <v>0</v>
      </c>
      <c r="AV113" s="16">
        <f t="shared" si="30"/>
        <v>0</v>
      </c>
      <c r="AW113" s="16">
        <f t="shared" si="30"/>
        <v>651.36466248342947</v>
      </c>
      <c r="AX113" s="16">
        <f t="shared" si="30"/>
        <v>0</v>
      </c>
      <c r="AY113" s="16">
        <f t="shared" si="30"/>
        <v>0</v>
      </c>
      <c r="AZ113" s="16">
        <f t="shared" si="30"/>
        <v>0</v>
      </c>
      <c r="BA113" s="16">
        <f t="shared" si="30"/>
        <v>0</v>
      </c>
      <c r="BB113" s="16">
        <f t="shared" si="30"/>
        <v>0</v>
      </c>
      <c r="BC113" s="16">
        <f t="shared" si="30"/>
        <v>0</v>
      </c>
      <c r="BD113" s="16">
        <f t="shared" si="30"/>
        <v>0</v>
      </c>
      <c r="BE113" s="16">
        <f t="shared" si="30"/>
        <v>0</v>
      </c>
      <c r="BF113" s="16">
        <f t="shared" si="30"/>
        <v>0</v>
      </c>
      <c r="BG113" s="16">
        <f t="shared" si="30"/>
        <v>1061.0043987919598</v>
      </c>
      <c r="BH113" s="16">
        <f t="shared" si="30"/>
        <v>0</v>
      </c>
      <c r="BI113" s="16">
        <f t="shared" si="30"/>
        <v>0</v>
      </c>
    </row>
    <row r="114" spans="2:61" s="1" customFormat="1" ht="15.75" x14ac:dyDescent="0.25">
      <c r="B114" s="47">
        <v>436</v>
      </c>
      <c r="C114" s="47" t="s">
        <v>430</v>
      </c>
      <c r="D114" s="47">
        <v>6</v>
      </c>
      <c r="E114" s="47">
        <v>1981</v>
      </c>
      <c r="F114" s="71"/>
      <c r="G114" s="2">
        <v>50</v>
      </c>
      <c r="H114" s="2">
        <v>10</v>
      </c>
      <c r="I114" s="47">
        <v>2015</v>
      </c>
      <c r="J114" s="81">
        <v>1.15E-2</v>
      </c>
      <c r="K114" s="82">
        <v>9985</v>
      </c>
      <c r="L114" s="82">
        <f t="shared" si="19"/>
        <v>998.5</v>
      </c>
      <c r="M114" s="82">
        <f t="shared" si="20"/>
        <v>1497.75</v>
      </c>
      <c r="N114" s="16">
        <f t="shared" si="21"/>
        <v>12481.25</v>
      </c>
      <c r="O114" s="16">
        <f t="shared" si="22"/>
        <v>143.53437500000001</v>
      </c>
      <c r="P114" s="16">
        <f t="shared" si="29"/>
        <v>0</v>
      </c>
      <c r="Q114" s="16">
        <f t="shared" si="29"/>
        <v>0</v>
      </c>
      <c r="R114" s="16">
        <f t="shared" si="29"/>
        <v>0</v>
      </c>
      <c r="S114" s="16">
        <f t="shared" si="29"/>
        <v>150.71109375000003</v>
      </c>
      <c r="T114" s="16">
        <f t="shared" si="29"/>
        <v>0</v>
      </c>
      <c r="U114" s="16">
        <f t="shared" si="29"/>
        <v>0</v>
      </c>
      <c r="V114" s="16">
        <f t="shared" si="29"/>
        <v>0</v>
      </c>
      <c r="W114" s="16">
        <f t="shared" si="29"/>
        <v>0</v>
      </c>
      <c r="X114" s="16">
        <f t="shared" si="29"/>
        <v>0</v>
      </c>
      <c r="Y114" s="16">
        <f t="shared" si="29"/>
        <v>17773.120616081662</v>
      </c>
      <c r="Z114" s="16">
        <f t="shared" si="29"/>
        <v>0</v>
      </c>
      <c r="AA114" s="16">
        <f t="shared" si="29"/>
        <v>0</v>
      </c>
      <c r="AB114" s="16">
        <f t="shared" si="29"/>
        <v>0</v>
      </c>
      <c r="AC114" s="16">
        <f t="shared" si="29"/>
        <v>245.49249080512629</v>
      </c>
      <c r="AD114" s="16">
        <f t="shared" si="29"/>
        <v>0</v>
      </c>
      <c r="AE114" s="16">
        <f t="shared" si="29"/>
        <v>0</v>
      </c>
      <c r="AF114" s="16">
        <f t="shared" si="28"/>
        <v>0</v>
      </c>
      <c r="AG114" s="16">
        <f t="shared" si="28"/>
        <v>0</v>
      </c>
      <c r="AH114" s="16">
        <f t="shared" si="28"/>
        <v>0</v>
      </c>
      <c r="AI114" s="16">
        <f t="shared" si="28"/>
        <v>0</v>
      </c>
      <c r="AJ114" s="16">
        <f t="shared" si="28"/>
        <v>0</v>
      </c>
      <c r="AK114" s="16">
        <f t="shared" si="28"/>
        <v>0</v>
      </c>
      <c r="AL114" s="16">
        <f t="shared" si="28"/>
        <v>0</v>
      </c>
      <c r="AM114" s="16">
        <f t="shared" si="28"/>
        <v>399.88139918668071</v>
      </c>
      <c r="AN114" s="16">
        <f t="shared" si="28"/>
        <v>0</v>
      </c>
      <c r="AO114" s="16">
        <f t="shared" si="28"/>
        <v>0</v>
      </c>
      <c r="AP114" s="16">
        <f t="shared" si="28"/>
        <v>0</v>
      </c>
      <c r="AQ114" s="16">
        <f t="shared" si="28"/>
        <v>0</v>
      </c>
      <c r="AR114" s="16">
        <f t="shared" si="28"/>
        <v>0</v>
      </c>
      <c r="AS114" s="16">
        <f t="shared" si="28"/>
        <v>0</v>
      </c>
      <c r="AT114" s="16">
        <f t="shared" si="30"/>
        <v>0</v>
      </c>
      <c r="AU114" s="16">
        <f t="shared" si="30"/>
        <v>0</v>
      </c>
      <c r="AV114" s="16">
        <f t="shared" si="30"/>
        <v>0</v>
      </c>
      <c r="AW114" s="16">
        <f t="shared" si="30"/>
        <v>651.36466248342947</v>
      </c>
      <c r="AX114" s="16">
        <f t="shared" si="30"/>
        <v>0</v>
      </c>
      <c r="AY114" s="16">
        <f t="shared" si="30"/>
        <v>0</v>
      </c>
      <c r="AZ114" s="16">
        <f t="shared" si="30"/>
        <v>0</v>
      </c>
      <c r="BA114" s="16">
        <f t="shared" si="30"/>
        <v>0</v>
      </c>
      <c r="BB114" s="16">
        <f t="shared" si="30"/>
        <v>0</v>
      </c>
      <c r="BC114" s="16">
        <f t="shared" si="30"/>
        <v>0</v>
      </c>
      <c r="BD114" s="16">
        <f t="shared" si="30"/>
        <v>0</v>
      </c>
      <c r="BE114" s="16">
        <f t="shared" si="30"/>
        <v>0</v>
      </c>
      <c r="BF114" s="16">
        <f t="shared" si="30"/>
        <v>0</v>
      </c>
      <c r="BG114" s="16">
        <f t="shared" si="30"/>
        <v>1061.0043987919598</v>
      </c>
      <c r="BH114" s="16">
        <f t="shared" si="30"/>
        <v>0</v>
      </c>
      <c r="BI114" s="16">
        <f t="shared" si="30"/>
        <v>0</v>
      </c>
    </row>
    <row r="115" spans="2:61" s="1" customFormat="1" ht="15.75" x14ac:dyDescent="0.25">
      <c r="B115" s="47">
        <v>435</v>
      </c>
      <c r="C115" s="47" t="s">
        <v>430</v>
      </c>
      <c r="D115" s="47">
        <v>6</v>
      </c>
      <c r="E115" s="47">
        <v>1981</v>
      </c>
      <c r="F115" s="71"/>
      <c r="G115" s="2">
        <v>50</v>
      </c>
      <c r="H115" s="2">
        <v>10</v>
      </c>
      <c r="I115" s="47">
        <v>2015</v>
      </c>
      <c r="J115" s="81">
        <v>1.15E-2</v>
      </c>
      <c r="K115" s="82">
        <v>9985</v>
      </c>
      <c r="L115" s="82">
        <f t="shared" si="19"/>
        <v>998.5</v>
      </c>
      <c r="M115" s="82">
        <f t="shared" si="20"/>
        <v>1497.75</v>
      </c>
      <c r="N115" s="16">
        <f t="shared" si="21"/>
        <v>12481.25</v>
      </c>
      <c r="O115" s="16">
        <f t="shared" si="22"/>
        <v>143.53437500000001</v>
      </c>
      <c r="P115" s="16">
        <f t="shared" si="29"/>
        <v>0</v>
      </c>
      <c r="Q115" s="16">
        <f t="shared" si="29"/>
        <v>0</v>
      </c>
      <c r="R115" s="16">
        <f t="shared" si="29"/>
        <v>0</v>
      </c>
      <c r="S115" s="16">
        <f t="shared" si="29"/>
        <v>150.71109375000003</v>
      </c>
      <c r="T115" s="16">
        <f t="shared" si="29"/>
        <v>0</v>
      </c>
      <c r="U115" s="16">
        <f t="shared" si="29"/>
        <v>0</v>
      </c>
      <c r="V115" s="16">
        <f t="shared" si="29"/>
        <v>0</v>
      </c>
      <c r="W115" s="16">
        <f t="shared" si="29"/>
        <v>0</v>
      </c>
      <c r="X115" s="16">
        <f t="shared" si="29"/>
        <v>0</v>
      </c>
      <c r="Y115" s="16">
        <f t="shared" si="29"/>
        <v>17773.120616081662</v>
      </c>
      <c r="Z115" s="16">
        <f t="shared" si="29"/>
        <v>0</v>
      </c>
      <c r="AA115" s="16">
        <f t="shared" si="29"/>
        <v>0</v>
      </c>
      <c r="AB115" s="16">
        <f t="shared" si="29"/>
        <v>0</v>
      </c>
      <c r="AC115" s="16">
        <f t="shared" si="29"/>
        <v>245.49249080512629</v>
      </c>
      <c r="AD115" s="16">
        <f t="shared" si="29"/>
        <v>0</v>
      </c>
      <c r="AE115" s="16">
        <f t="shared" si="29"/>
        <v>0</v>
      </c>
      <c r="AF115" s="16">
        <f t="shared" si="28"/>
        <v>0</v>
      </c>
      <c r="AG115" s="16">
        <f t="shared" si="28"/>
        <v>0</v>
      </c>
      <c r="AH115" s="16">
        <f t="shared" si="28"/>
        <v>0</v>
      </c>
      <c r="AI115" s="16">
        <f t="shared" si="28"/>
        <v>0</v>
      </c>
      <c r="AJ115" s="16">
        <f t="shared" si="28"/>
        <v>0</v>
      </c>
      <c r="AK115" s="16">
        <f t="shared" si="28"/>
        <v>0</v>
      </c>
      <c r="AL115" s="16">
        <f t="shared" si="28"/>
        <v>0</v>
      </c>
      <c r="AM115" s="16">
        <f t="shared" si="28"/>
        <v>399.88139918668071</v>
      </c>
      <c r="AN115" s="16">
        <f t="shared" si="28"/>
        <v>0</v>
      </c>
      <c r="AO115" s="16">
        <f t="shared" si="28"/>
        <v>0</v>
      </c>
      <c r="AP115" s="16">
        <f t="shared" si="28"/>
        <v>0</v>
      </c>
      <c r="AQ115" s="16">
        <f t="shared" si="28"/>
        <v>0</v>
      </c>
      <c r="AR115" s="16">
        <f t="shared" si="28"/>
        <v>0</v>
      </c>
      <c r="AS115" s="16">
        <f t="shared" si="28"/>
        <v>0</v>
      </c>
      <c r="AT115" s="16">
        <f t="shared" si="30"/>
        <v>0</v>
      </c>
      <c r="AU115" s="16">
        <f t="shared" si="30"/>
        <v>0</v>
      </c>
      <c r="AV115" s="16">
        <f t="shared" si="30"/>
        <v>0</v>
      </c>
      <c r="AW115" s="16">
        <f t="shared" si="30"/>
        <v>651.36466248342947</v>
      </c>
      <c r="AX115" s="16">
        <f t="shared" si="30"/>
        <v>0</v>
      </c>
      <c r="AY115" s="16">
        <f t="shared" si="30"/>
        <v>0</v>
      </c>
      <c r="AZ115" s="16">
        <f t="shared" si="30"/>
        <v>0</v>
      </c>
      <c r="BA115" s="16">
        <f t="shared" si="30"/>
        <v>0</v>
      </c>
      <c r="BB115" s="16">
        <f t="shared" si="30"/>
        <v>0</v>
      </c>
      <c r="BC115" s="16">
        <f t="shared" si="30"/>
        <v>0</v>
      </c>
      <c r="BD115" s="16">
        <f t="shared" si="30"/>
        <v>0</v>
      </c>
      <c r="BE115" s="16">
        <f t="shared" si="30"/>
        <v>0</v>
      </c>
      <c r="BF115" s="16">
        <f t="shared" si="30"/>
        <v>0</v>
      </c>
      <c r="BG115" s="16">
        <f t="shared" si="30"/>
        <v>1061.0043987919598</v>
      </c>
      <c r="BH115" s="16">
        <f t="shared" si="30"/>
        <v>0</v>
      </c>
      <c r="BI115" s="16">
        <f t="shared" si="30"/>
        <v>0</v>
      </c>
    </row>
    <row r="116" spans="2:61" s="1" customFormat="1" ht="15.75" x14ac:dyDescent="0.25">
      <c r="B116" s="47">
        <v>434</v>
      </c>
      <c r="C116" s="47" t="s">
        <v>430</v>
      </c>
      <c r="D116" s="47">
        <v>6</v>
      </c>
      <c r="E116" s="47">
        <v>1981</v>
      </c>
      <c r="F116" s="71"/>
      <c r="G116" s="2">
        <v>50</v>
      </c>
      <c r="H116" s="2">
        <v>10</v>
      </c>
      <c r="I116" s="47">
        <v>2015</v>
      </c>
      <c r="J116" s="81">
        <v>1.15E-2</v>
      </c>
      <c r="K116" s="82">
        <v>9985</v>
      </c>
      <c r="L116" s="82">
        <f t="shared" si="19"/>
        <v>998.5</v>
      </c>
      <c r="M116" s="82">
        <f t="shared" si="20"/>
        <v>1497.75</v>
      </c>
      <c r="N116" s="16">
        <f t="shared" si="21"/>
        <v>12481.25</v>
      </c>
      <c r="O116" s="16">
        <f t="shared" si="22"/>
        <v>143.53437500000001</v>
      </c>
      <c r="P116" s="16">
        <f t="shared" si="29"/>
        <v>0</v>
      </c>
      <c r="Q116" s="16">
        <f t="shared" si="29"/>
        <v>0</v>
      </c>
      <c r="R116" s="16">
        <f t="shared" si="29"/>
        <v>0</v>
      </c>
      <c r="S116" s="16">
        <f t="shared" si="29"/>
        <v>150.71109375000003</v>
      </c>
      <c r="T116" s="16">
        <f t="shared" si="29"/>
        <v>0</v>
      </c>
      <c r="U116" s="16">
        <f t="shared" si="29"/>
        <v>0</v>
      </c>
      <c r="V116" s="16">
        <f t="shared" si="29"/>
        <v>0</v>
      </c>
      <c r="W116" s="16">
        <f t="shared" si="29"/>
        <v>0</v>
      </c>
      <c r="X116" s="16">
        <f t="shared" si="29"/>
        <v>0</v>
      </c>
      <c r="Y116" s="16">
        <f t="shared" si="29"/>
        <v>17773.120616081662</v>
      </c>
      <c r="Z116" s="16">
        <f t="shared" si="29"/>
        <v>0</v>
      </c>
      <c r="AA116" s="16">
        <f t="shared" si="29"/>
        <v>0</v>
      </c>
      <c r="AB116" s="16">
        <f t="shared" si="29"/>
        <v>0</v>
      </c>
      <c r="AC116" s="16">
        <f t="shared" si="29"/>
        <v>245.49249080512629</v>
      </c>
      <c r="AD116" s="16">
        <f t="shared" si="29"/>
        <v>0</v>
      </c>
      <c r="AE116" s="16">
        <f t="shared" si="29"/>
        <v>0</v>
      </c>
      <c r="AF116" s="16">
        <f t="shared" si="28"/>
        <v>0</v>
      </c>
      <c r="AG116" s="16">
        <f t="shared" si="28"/>
        <v>0</v>
      </c>
      <c r="AH116" s="16">
        <f t="shared" si="28"/>
        <v>0</v>
      </c>
      <c r="AI116" s="16">
        <f t="shared" si="28"/>
        <v>0</v>
      </c>
      <c r="AJ116" s="16">
        <f t="shared" si="28"/>
        <v>0</v>
      </c>
      <c r="AK116" s="16">
        <f t="shared" si="28"/>
        <v>0</v>
      </c>
      <c r="AL116" s="16">
        <f t="shared" si="28"/>
        <v>0</v>
      </c>
      <c r="AM116" s="16">
        <f t="shared" si="28"/>
        <v>399.88139918668071</v>
      </c>
      <c r="AN116" s="16">
        <f t="shared" si="28"/>
        <v>0</v>
      </c>
      <c r="AO116" s="16">
        <f t="shared" si="28"/>
        <v>0</v>
      </c>
      <c r="AP116" s="16">
        <f t="shared" si="28"/>
        <v>0</v>
      </c>
      <c r="AQ116" s="16">
        <f t="shared" si="28"/>
        <v>0</v>
      </c>
      <c r="AR116" s="16">
        <f t="shared" si="28"/>
        <v>0</v>
      </c>
      <c r="AS116" s="16">
        <f t="shared" si="28"/>
        <v>0</v>
      </c>
      <c r="AT116" s="16">
        <f t="shared" si="30"/>
        <v>0</v>
      </c>
      <c r="AU116" s="16">
        <f t="shared" si="30"/>
        <v>0</v>
      </c>
      <c r="AV116" s="16">
        <f t="shared" si="30"/>
        <v>0</v>
      </c>
      <c r="AW116" s="16">
        <f t="shared" si="30"/>
        <v>651.36466248342947</v>
      </c>
      <c r="AX116" s="16">
        <f t="shared" si="30"/>
        <v>0</v>
      </c>
      <c r="AY116" s="16">
        <f t="shared" si="30"/>
        <v>0</v>
      </c>
      <c r="AZ116" s="16">
        <f t="shared" si="30"/>
        <v>0</v>
      </c>
      <c r="BA116" s="16">
        <f t="shared" si="30"/>
        <v>0</v>
      </c>
      <c r="BB116" s="16">
        <f t="shared" si="30"/>
        <v>0</v>
      </c>
      <c r="BC116" s="16">
        <f t="shared" si="30"/>
        <v>0</v>
      </c>
      <c r="BD116" s="16">
        <f t="shared" si="30"/>
        <v>0</v>
      </c>
      <c r="BE116" s="16">
        <f t="shared" si="30"/>
        <v>0</v>
      </c>
      <c r="BF116" s="16">
        <f t="shared" si="30"/>
        <v>0</v>
      </c>
      <c r="BG116" s="16">
        <f t="shared" si="30"/>
        <v>1061.0043987919598</v>
      </c>
      <c r="BH116" s="16">
        <f t="shared" si="30"/>
        <v>0</v>
      </c>
      <c r="BI116" s="16">
        <f t="shared" si="30"/>
        <v>0</v>
      </c>
    </row>
    <row r="117" spans="2:61" s="1" customFormat="1" ht="15.75" x14ac:dyDescent="0.25">
      <c r="B117" s="47">
        <v>433</v>
      </c>
      <c r="C117" s="47" t="s">
        <v>430</v>
      </c>
      <c r="D117" s="47">
        <v>6</v>
      </c>
      <c r="E117" s="47">
        <v>1981</v>
      </c>
      <c r="F117" s="71"/>
      <c r="G117" s="2">
        <v>50</v>
      </c>
      <c r="H117" s="2">
        <v>10</v>
      </c>
      <c r="I117" s="47">
        <v>2015</v>
      </c>
      <c r="J117" s="81">
        <v>1.15E-2</v>
      </c>
      <c r="K117" s="82">
        <v>9985</v>
      </c>
      <c r="L117" s="82">
        <f t="shared" si="19"/>
        <v>998.5</v>
      </c>
      <c r="M117" s="82">
        <f t="shared" si="20"/>
        <v>1497.75</v>
      </c>
      <c r="N117" s="16">
        <f t="shared" si="21"/>
        <v>12481.25</v>
      </c>
      <c r="O117" s="16">
        <f t="shared" si="22"/>
        <v>143.53437500000001</v>
      </c>
      <c r="P117" s="16">
        <f t="shared" si="29"/>
        <v>0</v>
      </c>
      <c r="Q117" s="16">
        <f t="shared" si="29"/>
        <v>0</v>
      </c>
      <c r="R117" s="16">
        <f t="shared" si="29"/>
        <v>0</v>
      </c>
      <c r="S117" s="16">
        <f t="shared" si="29"/>
        <v>150.71109375000003</v>
      </c>
      <c r="T117" s="16">
        <f t="shared" si="29"/>
        <v>0</v>
      </c>
      <c r="U117" s="16">
        <f t="shared" si="29"/>
        <v>0</v>
      </c>
      <c r="V117" s="16">
        <f t="shared" si="29"/>
        <v>0</v>
      </c>
      <c r="W117" s="16">
        <f t="shared" si="29"/>
        <v>0</v>
      </c>
      <c r="X117" s="16">
        <f t="shared" si="29"/>
        <v>0</v>
      </c>
      <c r="Y117" s="16">
        <f t="shared" si="29"/>
        <v>17773.120616081662</v>
      </c>
      <c r="Z117" s="16">
        <f t="shared" si="29"/>
        <v>0</v>
      </c>
      <c r="AA117" s="16">
        <f t="shared" si="29"/>
        <v>0</v>
      </c>
      <c r="AB117" s="16">
        <f t="shared" si="29"/>
        <v>0</v>
      </c>
      <c r="AC117" s="16">
        <f t="shared" si="29"/>
        <v>245.49249080512629</v>
      </c>
      <c r="AD117" s="16">
        <f t="shared" si="29"/>
        <v>0</v>
      </c>
      <c r="AE117" s="16">
        <f t="shared" si="29"/>
        <v>0</v>
      </c>
      <c r="AF117" s="16">
        <f t="shared" si="28"/>
        <v>0</v>
      </c>
      <c r="AG117" s="16">
        <f t="shared" si="28"/>
        <v>0</v>
      </c>
      <c r="AH117" s="16">
        <f t="shared" si="28"/>
        <v>0</v>
      </c>
      <c r="AI117" s="16">
        <f t="shared" si="28"/>
        <v>0</v>
      </c>
      <c r="AJ117" s="16">
        <f t="shared" si="28"/>
        <v>0</v>
      </c>
      <c r="AK117" s="16">
        <f t="shared" si="28"/>
        <v>0</v>
      </c>
      <c r="AL117" s="16">
        <f t="shared" si="28"/>
        <v>0</v>
      </c>
      <c r="AM117" s="16">
        <f t="shared" si="28"/>
        <v>399.88139918668071</v>
      </c>
      <c r="AN117" s="16">
        <f t="shared" si="28"/>
        <v>0</v>
      </c>
      <c r="AO117" s="16">
        <f t="shared" si="28"/>
        <v>0</v>
      </c>
      <c r="AP117" s="16">
        <f t="shared" si="28"/>
        <v>0</v>
      </c>
      <c r="AQ117" s="16">
        <f t="shared" si="28"/>
        <v>0</v>
      </c>
      <c r="AR117" s="16">
        <f t="shared" si="28"/>
        <v>0</v>
      </c>
      <c r="AS117" s="16">
        <f t="shared" si="28"/>
        <v>0</v>
      </c>
      <c r="AT117" s="16">
        <f t="shared" si="30"/>
        <v>0</v>
      </c>
      <c r="AU117" s="16">
        <f t="shared" si="30"/>
        <v>0</v>
      </c>
      <c r="AV117" s="16">
        <f t="shared" si="30"/>
        <v>0</v>
      </c>
      <c r="AW117" s="16">
        <f t="shared" si="30"/>
        <v>651.36466248342947</v>
      </c>
      <c r="AX117" s="16">
        <f t="shared" si="30"/>
        <v>0</v>
      </c>
      <c r="AY117" s="16">
        <f t="shared" si="30"/>
        <v>0</v>
      </c>
      <c r="AZ117" s="16">
        <f t="shared" si="30"/>
        <v>0</v>
      </c>
      <c r="BA117" s="16">
        <f t="shared" si="30"/>
        <v>0</v>
      </c>
      <c r="BB117" s="16">
        <f t="shared" si="30"/>
        <v>0</v>
      </c>
      <c r="BC117" s="16">
        <f t="shared" si="30"/>
        <v>0</v>
      </c>
      <c r="BD117" s="16">
        <f t="shared" si="30"/>
        <v>0</v>
      </c>
      <c r="BE117" s="16">
        <f t="shared" si="30"/>
        <v>0</v>
      </c>
      <c r="BF117" s="16">
        <f t="shared" si="30"/>
        <v>0</v>
      </c>
      <c r="BG117" s="16">
        <f t="shared" si="30"/>
        <v>1061.0043987919598</v>
      </c>
      <c r="BH117" s="16">
        <f t="shared" si="30"/>
        <v>0</v>
      </c>
      <c r="BI117" s="16">
        <f t="shared" si="30"/>
        <v>0</v>
      </c>
    </row>
    <row r="118" spans="2:61" s="1" customFormat="1" ht="15.75" x14ac:dyDescent="0.25">
      <c r="B118" s="47">
        <v>432</v>
      </c>
      <c r="C118" s="47" t="s">
        <v>430</v>
      </c>
      <c r="D118" s="47">
        <v>6</v>
      </c>
      <c r="E118" s="47">
        <v>1981</v>
      </c>
      <c r="F118" s="71"/>
      <c r="G118" s="2">
        <v>50</v>
      </c>
      <c r="H118" s="2">
        <v>10</v>
      </c>
      <c r="I118" s="47">
        <v>2015</v>
      </c>
      <c r="J118" s="81">
        <v>1.15E-2</v>
      </c>
      <c r="K118" s="82">
        <v>9985</v>
      </c>
      <c r="L118" s="82">
        <f t="shared" si="19"/>
        <v>998.5</v>
      </c>
      <c r="M118" s="82">
        <f t="shared" si="20"/>
        <v>1497.75</v>
      </c>
      <c r="N118" s="16">
        <f t="shared" si="21"/>
        <v>12481.25</v>
      </c>
      <c r="O118" s="16">
        <f t="shared" si="22"/>
        <v>143.53437500000001</v>
      </c>
      <c r="P118" s="16">
        <f t="shared" si="29"/>
        <v>0</v>
      </c>
      <c r="Q118" s="16">
        <f t="shared" si="29"/>
        <v>0</v>
      </c>
      <c r="R118" s="16">
        <f t="shared" si="29"/>
        <v>0</v>
      </c>
      <c r="S118" s="16">
        <f t="shared" si="29"/>
        <v>150.71109375000003</v>
      </c>
      <c r="T118" s="16">
        <f t="shared" si="29"/>
        <v>0</v>
      </c>
      <c r="U118" s="16">
        <f t="shared" si="29"/>
        <v>0</v>
      </c>
      <c r="V118" s="16">
        <f t="shared" si="29"/>
        <v>0</v>
      </c>
      <c r="W118" s="16">
        <f t="shared" si="29"/>
        <v>0</v>
      </c>
      <c r="X118" s="16">
        <f t="shared" si="29"/>
        <v>0</v>
      </c>
      <c r="Y118" s="16">
        <f t="shared" si="29"/>
        <v>17773.120616081662</v>
      </c>
      <c r="Z118" s="16">
        <f t="shared" si="29"/>
        <v>0</v>
      </c>
      <c r="AA118" s="16">
        <f t="shared" si="29"/>
        <v>0</v>
      </c>
      <c r="AB118" s="16">
        <f t="shared" si="29"/>
        <v>0</v>
      </c>
      <c r="AC118" s="16">
        <f t="shared" si="29"/>
        <v>245.49249080512629</v>
      </c>
      <c r="AD118" s="16">
        <f t="shared" si="29"/>
        <v>0</v>
      </c>
      <c r="AE118" s="16">
        <f t="shared" ref="AE118:AT133" si="31">IF(MOD((AE$6-$E118),$G118)=0,($K118*1.1*1.15)*((1+$K$3)^(AE$6-$N$3)),IF(MOD((AE$6-$I118),$H118)=0,$O118*((1+$K$3)^(AE$6-$N$3)),0))</f>
        <v>0</v>
      </c>
      <c r="AF118" s="16">
        <f t="shared" si="31"/>
        <v>0</v>
      </c>
      <c r="AG118" s="16">
        <f t="shared" si="31"/>
        <v>0</v>
      </c>
      <c r="AH118" s="16">
        <f t="shared" si="31"/>
        <v>0</v>
      </c>
      <c r="AI118" s="16">
        <f t="shared" si="31"/>
        <v>0</v>
      </c>
      <c r="AJ118" s="16">
        <f t="shared" si="31"/>
        <v>0</v>
      </c>
      <c r="AK118" s="16">
        <f t="shared" si="31"/>
        <v>0</v>
      </c>
      <c r="AL118" s="16">
        <f t="shared" si="31"/>
        <v>0</v>
      </c>
      <c r="AM118" s="16">
        <f t="shared" si="31"/>
        <v>399.88139918668071</v>
      </c>
      <c r="AN118" s="16">
        <f t="shared" si="31"/>
        <v>0</v>
      </c>
      <c r="AO118" s="16">
        <f t="shared" si="31"/>
        <v>0</v>
      </c>
      <c r="AP118" s="16">
        <f t="shared" si="31"/>
        <v>0</v>
      </c>
      <c r="AQ118" s="16">
        <f t="shared" si="31"/>
        <v>0</v>
      </c>
      <c r="AR118" s="16">
        <f t="shared" si="31"/>
        <v>0</v>
      </c>
      <c r="AS118" s="16">
        <f t="shared" si="31"/>
        <v>0</v>
      </c>
      <c r="AT118" s="16">
        <f t="shared" si="30"/>
        <v>0</v>
      </c>
      <c r="AU118" s="16">
        <f t="shared" si="30"/>
        <v>0</v>
      </c>
      <c r="AV118" s="16">
        <f t="shared" si="30"/>
        <v>0</v>
      </c>
      <c r="AW118" s="16">
        <f t="shared" si="30"/>
        <v>651.36466248342947</v>
      </c>
      <c r="AX118" s="16">
        <f t="shared" si="30"/>
        <v>0</v>
      </c>
      <c r="AY118" s="16">
        <f t="shared" si="30"/>
        <v>0</v>
      </c>
      <c r="AZ118" s="16">
        <f t="shared" si="30"/>
        <v>0</v>
      </c>
      <c r="BA118" s="16">
        <f t="shared" si="30"/>
        <v>0</v>
      </c>
      <c r="BB118" s="16">
        <f t="shared" si="30"/>
        <v>0</v>
      </c>
      <c r="BC118" s="16">
        <f t="shared" si="30"/>
        <v>0</v>
      </c>
      <c r="BD118" s="16">
        <f t="shared" si="30"/>
        <v>0</v>
      </c>
      <c r="BE118" s="16">
        <f t="shared" si="30"/>
        <v>0</v>
      </c>
      <c r="BF118" s="16">
        <f t="shared" si="30"/>
        <v>0</v>
      </c>
      <c r="BG118" s="16">
        <f t="shared" si="30"/>
        <v>1061.0043987919598</v>
      </c>
      <c r="BH118" s="16">
        <f t="shared" si="30"/>
        <v>0</v>
      </c>
      <c r="BI118" s="16">
        <f t="shared" si="30"/>
        <v>0</v>
      </c>
    </row>
    <row r="119" spans="2:61" s="1" customFormat="1" ht="15.75" x14ac:dyDescent="0.25">
      <c r="B119" s="47">
        <v>431</v>
      </c>
      <c r="C119" s="47" t="s">
        <v>430</v>
      </c>
      <c r="D119" s="47">
        <v>6</v>
      </c>
      <c r="E119" s="47">
        <v>1981</v>
      </c>
      <c r="F119" s="71"/>
      <c r="G119" s="2">
        <v>50</v>
      </c>
      <c r="H119" s="2">
        <v>10</v>
      </c>
      <c r="I119" s="47">
        <v>2015</v>
      </c>
      <c r="J119" s="81">
        <v>1.15E-2</v>
      </c>
      <c r="K119" s="82">
        <v>9985</v>
      </c>
      <c r="L119" s="82">
        <f t="shared" si="19"/>
        <v>998.5</v>
      </c>
      <c r="M119" s="82">
        <f t="shared" si="20"/>
        <v>1497.75</v>
      </c>
      <c r="N119" s="16">
        <f t="shared" si="21"/>
        <v>12481.25</v>
      </c>
      <c r="O119" s="16">
        <f t="shared" si="22"/>
        <v>143.53437500000001</v>
      </c>
      <c r="P119" s="16">
        <f t="shared" ref="P119:AE134" si="32">IF(MOD((P$6-$E119),$G119)=0,($K119*1.1*1.15)*((1+$K$3)^(P$6-$N$3)),IF(MOD((P$6-$I119),$H119)=0,$O119*((1+$K$3)^(P$6-$N$3)),0))</f>
        <v>0</v>
      </c>
      <c r="Q119" s="16">
        <f t="shared" si="32"/>
        <v>0</v>
      </c>
      <c r="R119" s="16">
        <f t="shared" si="32"/>
        <v>0</v>
      </c>
      <c r="S119" s="16">
        <f t="shared" si="32"/>
        <v>150.71109375000003</v>
      </c>
      <c r="T119" s="16">
        <f t="shared" si="32"/>
        <v>0</v>
      </c>
      <c r="U119" s="16">
        <f t="shared" si="32"/>
        <v>0</v>
      </c>
      <c r="V119" s="16">
        <f t="shared" si="32"/>
        <v>0</v>
      </c>
      <c r="W119" s="16">
        <f t="shared" si="32"/>
        <v>0</v>
      </c>
      <c r="X119" s="16">
        <f t="shared" si="32"/>
        <v>0</v>
      </c>
      <c r="Y119" s="16">
        <f t="shared" si="32"/>
        <v>17773.120616081662</v>
      </c>
      <c r="Z119" s="16">
        <f t="shared" si="32"/>
        <v>0</v>
      </c>
      <c r="AA119" s="16">
        <f t="shared" si="32"/>
        <v>0</v>
      </c>
      <c r="AB119" s="16">
        <f t="shared" si="32"/>
        <v>0</v>
      </c>
      <c r="AC119" s="16">
        <f t="shared" si="32"/>
        <v>245.49249080512629</v>
      </c>
      <c r="AD119" s="16">
        <f t="shared" si="32"/>
        <v>0</v>
      </c>
      <c r="AE119" s="16">
        <f t="shared" si="32"/>
        <v>0</v>
      </c>
      <c r="AF119" s="16">
        <f t="shared" si="31"/>
        <v>0</v>
      </c>
      <c r="AG119" s="16">
        <f t="shared" si="31"/>
        <v>0</v>
      </c>
      <c r="AH119" s="16">
        <f t="shared" si="31"/>
        <v>0</v>
      </c>
      <c r="AI119" s="16">
        <f t="shared" si="31"/>
        <v>0</v>
      </c>
      <c r="AJ119" s="16">
        <f t="shared" si="31"/>
        <v>0</v>
      </c>
      <c r="AK119" s="16">
        <f t="shared" si="31"/>
        <v>0</v>
      </c>
      <c r="AL119" s="16">
        <f t="shared" si="31"/>
        <v>0</v>
      </c>
      <c r="AM119" s="16">
        <f t="shared" si="31"/>
        <v>399.88139918668071</v>
      </c>
      <c r="AN119" s="16">
        <f t="shared" si="31"/>
        <v>0</v>
      </c>
      <c r="AO119" s="16">
        <f t="shared" si="31"/>
        <v>0</v>
      </c>
      <c r="AP119" s="16">
        <f t="shared" si="31"/>
        <v>0</v>
      </c>
      <c r="AQ119" s="16">
        <f t="shared" si="31"/>
        <v>0</v>
      </c>
      <c r="AR119" s="16">
        <f t="shared" si="31"/>
        <v>0</v>
      </c>
      <c r="AS119" s="16">
        <f t="shared" si="31"/>
        <v>0</v>
      </c>
      <c r="AT119" s="16">
        <f t="shared" si="31"/>
        <v>0</v>
      </c>
      <c r="AU119" s="16">
        <f t="shared" ref="AT119:BI134" si="33">IF(MOD((AU$6-$E119),$G119)=0,($K119*1.1*1.15)*((1+$K$3)^(AU$6-$N$3)),IF(MOD((AU$6-$I119),$H119)=0,$O119*((1+$K$3)^(AU$6-$N$3)),0))</f>
        <v>0</v>
      </c>
      <c r="AV119" s="16">
        <f t="shared" si="33"/>
        <v>0</v>
      </c>
      <c r="AW119" s="16">
        <f t="shared" si="33"/>
        <v>651.36466248342947</v>
      </c>
      <c r="AX119" s="16">
        <f t="shared" si="33"/>
        <v>0</v>
      </c>
      <c r="AY119" s="16">
        <f t="shared" si="33"/>
        <v>0</v>
      </c>
      <c r="AZ119" s="16">
        <f t="shared" si="33"/>
        <v>0</v>
      </c>
      <c r="BA119" s="16">
        <f t="shared" si="33"/>
        <v>0</v>
      </c>
      <c r="BB119" s="16">
        <f t="shared" si="33"/>
        <v>0</v>
      </c>
      <c r="BC119" s="16">
        <f t="shared" si="33"/>
        <v>0</v>
      </c>
      <c r="BD119" s="16">
        <f t="shared" si="33"/>
        <v>0</v>
      </c>
      <c r="BE119" s="16">
        <f t="shared" si="33"/>
        <v>0</v>
      </c>
      <c r="BF119" s="16">
        <f t="shared" si="33"/>
        <v>0</v>
      </c>
      <c r="BG119" s="16">
        <f t="shared" si="33"/>
        <v>1061.0043987919598</v>
      </c>
      <c r="BH119" s="16">
        <f t="shared" si="33"/>
        <v>0</v>
      </c>
      <c r="BI119" s="16">
        <f t="shared" si="33"/>
        <v>0</v>
      </c>
    </row>
    <row r="120" spans="2:61" s="1" customFormat="1" ht="15.75" x14ac:dyDescent="0.25">
      <c r="B120" s="47">
        <v>430</v>
      </c>
      <c r="C120" s="47" t="s">
        <v>430</v>
      </c>
      <c r="D120" s="47">
        <v>6</v>
      </c>
      <c r="E120" s="47">
        <v>1981</v>
      </c>
      <c r="F120" s="71"/>
      <c r="G120" s="2">
        <v>50</v>
      </c>
      <c r="H120" s="2">
        <v>10</v>
      </c>
      <c r="I120" s="47">
        <v>2015</v>
      </c>
      <c r="J120" s="81">
        <v>1.15E-2</v>
      </c>
      <c r="K120" s="82">
        <v>9985</v>
      </c>
      <c r="L120" s="82">
        <f t="shared" si="19"/>
        <v>998.5</v>
      </c>
      <c r="M120" s="82">
        <f t="shared" si="20"/>
        <v>1497.75</v>
      </c>
      <c r="N120" s="16">
        <f t="shared" si="21"/>
        <v>12481.25</v>
      </c>
      <c r="O120" s="16">
        <f t="shared" si="22"/>
        <v>143.53437500000001</v>
      </c>
      <c r="P120" s="16">
        <f t="shared" si="32"/>
        <v>0</v>
      </c>
      <c r="Q120" s="16">
        <f t="shared" si="32"/>
        <v>0</v>
      </c>
      <c r="R120" s="16">
        <f t="shared" si="32"/>
        <v>0</v>
      </c>
      <c r="S120" s="16">
        <f t="shared" si="32"/>
        <v>150.71109375000003</v>
      </c>
      <c r="T120" s="16">
        <f t="shared" si="32"/>
        <v>0</v>
      </c>
      <c r="U120" s="16">
        <f t="shared" si="32"/>
        <v>0</v>
      </c>
      <c r="V120" s="16">
        <f t="shared" si="32"/>
        <v>0</v>
      </c>
      <c r="W120" s="16">
        <f t="shared" si="32"/>
        <v>0</v>
      </c>
      <c r="X120" s="16">
        <f t="shared" si="32"/>
        <v>0</v>
      </c>
      <c r="Y120" s="16">
        <f t="shared" si="32"/>
        <v>17773.120616081662</v>
      </c>
      <c r="Z120" s="16">
        <f t="shared" si="32"/>
        <v>0</v>
      </c>
      <c r="AA120" s="16">
        <f t="shared" si="32"/>
        <v>0</v>
      </c>
      <c r="AB120" s="16">
        <f t="shared" si="32"/>
        <v>0</v>
      </c>
      <c r="AC120" s="16">
        <f t="shared" si="32"/>
        <v>245.49249080512629</v>
      </c>
      <c r="AD120" s="16">
        <f t="shared" si="32"/>
        <v>0</v>
      </c>
      <c r="AE120" s="16">
        <f t="shared" si="32"/>
        <v>0</v>
      </c>
      <c r="AF120" s="16">
        <f t="shared" si="31"/>
        <v>0</v>
      </c>
      <c r="AG120" s="16">
        <f t="shared" si="31"/>
        <v>0</v>
      </c>
      <c r="AH120" s="16">
        <f t="shared" si="31"/>
        <v>0</v>
      </c>
      <c r="AI120" s="16">
        <f t="shared" si="31"/>
        <v>0</v>
      </c>
      <c r="AJ120" s="16">
        <f t="shared" si="31"/>
        <v>0</v>
      </c>
      <c r="AK120" s="16">
        <f t="shared" si="31"/>
        <v>0</v>
      </c>
      <c r="AL120" s="16">
        <f t="shared" si="31"/>
        <v>0</v>
      </c>
      <c r="AM120" s="16">
        <f t="shared" si="31"/>
        <v>399.88139918668071</v>
      </c>
      <c r="AN120" s="16">
        <f t="shared" si="31"/>
        <v>0</v>
      </c>
      <c r="AO120" s="16">
        <f t="shared" si="31"/>
        <v>0</v>
      </c>
      <c r="AP120" s="16">
        <f t="shared" si="31"/>
        <v>0</v>
      </c>
      <c r="AQ120" s="16">
        <f t="shared" si="31"/>
        <v>0</v>
      </c>
      <c r="AR120" s="16">
        <f t="shared" si="31"/>
        <v>0</v>
      </c>
      <c r="AS120" s="16">
        <f t="shared" si="31"/>
        <v>0</v>
      </c>
      <c r="AT120" s="16">
        <f t="shared" si="33"/>
        <v>0</v>
      </c>
      <c r="AU120" s="16">
        <f t="shared" si="33"/>
        <v>0</v>
      </c>
      <c r="AV120" s="16">
        <f t="shared" si="33"/>
        <v>0</v>
      </c>
      <c r="AW120" s="16">
        <f t="shared" si="33"/>
        <v>651.36466248342947</v>
      </c>
      <c r="AX120" s="16">
        <f t="shared" si="33"/>
        <v>0</v>
      </c>
      <c r="AY120" s="16">
        <f t="shared" si="33"/>
        <v>0</v>
      </c>
      <c r="AZ120" s="16">
        <f t="shared" si="33"/>
        <v>0</v>
      </c>
      <c r="BA120" s="16">
        <f t="shared" si="33"/>
        <v>0</v>
      </c>
      <c r="BB120" s="16">
        <f t="shared" si="33"/>
        <v>0</v>
      </c>
      <c r="BC120" s="16">
        <f t="shared" si="33"/>
        <v>0</v>
      </c>
      <c r="BD120" s="16">
        <f t="shared" si="33"/>
        <v>0</v>
      </c>
      <c r="BE120" s="16">
        <f t="shared" si="33"/>
        <v>0</v>
      </c>
      <c r="BF120" s="16">
        <f t="shared" si="33"/>
        <v>0</v>
      </c>
      <c r="BG120" s="16">
        <f t="shared" si="33"/>
        <v>1061.0043987919598</v>
      </c>
      <c r="BH120" s="16">
        <f t="shared" si="33"/>
        <v>0</v>
      </c>
      <c r="BI120" s="16">
        <f t="shared" si="33"/>
        <v>0</v>
      </c>
    </row>
    <row r="121" spans="2:61" s="1" customFormat="1" ht="15.75" x14ac:dyDescent="0.25">
      <c r="B121" s="47">
        <v>429</v>
      </c>
      <c r="C121" s="47" t="s">
        <v>430</v>
      </c>
      <c r="D121" s="47">
        <v>6</v>
      </c>
      <c r="E121" s="47">
        <v>1981</v>
      </c>
      <c r="F121" s="71"/>
      <c r="G121" s="2">
        <v>50</v>
      </c>
      <c r="H121" s="2">
        <v>10</v>
      </c>
      <c r="I121" s="47">
        <v>2015</v>
      </c>
      <c r="J121" s="81">
        <v>1.15E-2</v>
      </c>
      <c r="K121" s="82">
        <v>9985</v>
      </c>
      <c r="L121" s="82">
        <f t="shared" si="19"/>
        <v>998.5</v>
      </c>
      <c r="M121" s="82">
        <f t="shared" si="20"/>
        <v>1497.75</v>
      </c>
      <c r="N121" s="16">
        <f t="shared" si="21"/>
        <v>12481.25</v>
      </c>
      <c r="O121" s="16">
        <f t="shared" si="22"/>
        <v>143.53437500000001</v>
      </c>
      <c r="P121" s="16">
        <f t="shared" si="32"/>
        <v>0</v>
      </c>
      <c r="Q121" s="16">
        <f t="shared" si="32"/>
        <v>0</v>
      </c>
      <c r="R121" s="16">
        <f t="shared" si="32"/>
        <v>0</v>
      </c>
      <c r="S121" s="16">
        <f t="shared" si="32"/>
        <v>150.71109375000003</v>
      </c>
      <c r="T121" s="16">
        <f t="shared" si="32"/>
        <v>0</v>
      </c>
      <c r="U121" s="16">
        <f t="shared" si="32"/>
        <v>0</v>
      </c>
      <c r="V121" s="16">
        <f t="shared" si="32"/>
        <v>0</v>
      </c>
      <c r="W121" s="16">
        <f t="shared" si="32"/>
        <v>0</v>
      </c>
      <c r="X121" s="16">
        <f t="shared" si="32"/>
        <v>0</v>
      </c>
      <c r="Y121" s="16">
        <f t="shared" si="32"/>
        <v>17773.120616081662</v>
      </c>
      <c r="Z121" s="16">
        <f t="shared" si="32"/>
        <v>0</v>
      </c>
      <c r="AA121" s="16">
        <f t="shared" si="32"/>
        <v>0</v>
      </c>
      <c r="AB121" s="16">
        <f t="shared" si="32"/>
        <v>0</v>
      </c>
      <c r="AC121" s="16">
        <f t="shared" si="32"/>
        <v>245.49249080512629</v>
      </c>
      <c r="AD121" s="16">
        <f t="shared" si="32"/>
        <v>0</v>
      </c>
      <c r="AE121" s="16">
        <f t="shared" si="32"/>
        <v>0</v>
      </c>
      <c r="AF121" s="16">
        <f t="shared" si="31"/>
        <v>0</v>
      </c>
      <c r="AG121" s="16">
        <f t="shared" si="31"/>
        <v>0</v>
      </c>
      <c r="AH121" s="16">
        <f t="shared" si="31"/>
        <v>0</v>
      </c>
      <c r="AI121" s="16">
        <f t="shared" si="31"/>
        <v>0</v>
      </c>
      <c r="AJ121" s="16">
        <f t="shared" si="31"/>
        <v>0</v>
      </c>
      <c r="AK121" s="16">
        <f t="shared" si="31"/>
        <v>0</v>
      </c>
      <c r="AL121" s="16">
        <f t="shared" si="31"/>
        <v>0</v>
      </c>
      <c r="AM121" s="16">
        <f t="shared" si="31"/>
        <v>399.88139918668071</v>
      </c>
      <c r="AN121" s="16">
        <f t="shared" si="31"/>
        <v>0</v>
      </c>
      <c r="AO121" s="16">
        <f t="shared" si="31"/>
        <v>0</v>
      </c>
      <c r="AP121" s="16">
        <f t="shared" si="31"/>
        <v>0</v>
      </c>
      <c r="AQ121" s="16">
        <f t="shared" si="31"/>
        <v>0</v>
      </c>
      <c r="AR121" s="16">
        <f t="shared" si="31"/>
        <v>0</v>
      </c>
      <c r="AS121" s="16">
        <f t="shared" si="31"/>
        <v>0</v>
      </c>
      <c r="AT121" s="16">
        <f t="shared" si="33"/>
        <v>0</v>
      </c>
      <c r="AU121" s="16">
        <f t="shared" si="33"/>
        <v>0</v>
      </c>
      <c r="AV121" s="16">
        <f t="shared" si="33"/>
        <v>0</v>
      </c>
      <c r="AW121" s="16">
        <f t="shared" si="33"/>
        <v>651.36466248342947</v>
      </c>
      <c r="AX121" s="16">
        <f t="shared" si="33"/>
        <v>0</v>
      </c>
      <c r="AY121" s="16">
        <f t="shared" si="33"/>
        <v>0</v>
      </c>
      <c r="AZ121" s="16">
        <f t="shared" si="33"/>
        <v>0</v>
      </c>
      <c r="BA121" s="16">
        <f t="shared" si="33"/>
        <v>0</v>
      </c>
      <c r="BB121" s="16">
        <f t="shared" si="33"/>
        <v>0</v>
      </c>
      <c r="BC121" s="16">
        <f t="shared" si="33"/>
        <v>0</v>
      </c>
      <c r="BD121" s="16">
        <f t="shared" si="33"/>
        <v>0</v>
      </c>
      <c r="BE121" s="16">
        <f t="shared" si="33"/>
        <v>0</v>
      </c>
      <c r="BF121" s="16">
        <f t="shared" si="33"/>
        <v>0</v>
      </c>
      <c r="BG121" s="16">
        <f t="shared" si="33"/>
        <v>1061.0043987919598</v>
      </c>
      <c r="BH121" s="16">
        <f t="shared" si="33"/>
        <v>0</v>
      </c>
      <c r="BI121" s="16">
        <f t="shared" si="33"/>
        <v>0</v>
      </c>
    </row>
    <row r="122" spans="2:61" s="1" customFormat="1" ht="15.75" x14ac:dyDescent="0.25">
      <c r="B122" s="47">
        <v>428</v>
      </c>
      <c r="C122" s="47" t="s">
        <v>430</v>
      </c>
      <c r="D122" s="47">
        <v>6</v>
      </c>
      <c r="E122" s="47">
        <v>1981</v>
      </c>
      <c r="F122" s="71"/>
      <c r="G122" s="2">
        <v>50</v>
      </c>
      <c r="H122" s="2">
        <v>10</v>
      </c>
      <c r="I122" s="47">
        <v>2015</v>
      </c>
      <c r="J122" s="81">
        <v>1.15E-2</v>
      </c>
      <c r="K122" s="82">
        <v>9985</v>
      </c>
      <c r="L122" s="82">
        <f t="shared" si="19"/>
        <v>998.5</v>
      </c>
      <c r="M122" s="82">
        <f t="shared" si="20"/>
        <v>1497.75</v>
      </c>
      <c r="N122" s="16">
        <f t="shared" si="21"/>
        <v>12481.25</v>
      </c>
      <c r="O122" s="16">
        <f t="shared" si="22"/>
        <v>143.53437500000001</v>
      </c>
      <c r="P122" s="16">
        <f t="shared" si="32"/>
        <v>0</v>
      </c>
      <c r="Q122" s="16">
        <f t="shared" si="32"/>
        <v>0</v>
      </c>
      <c r="R122" s="16">
        <f t="shared" si="32"/>
        <v>0</v>
      </c>
      <c r="S122" s="16">
        <f t="shared" si="32"/>
        <v>150.71109375000003</v>
      </c>
      <c r="T122" s="16">
        <f t="shared" si="32"/>
        <v>0</v>
      </c>
      <c r="U122" s="16">
        <f t="shared" si="32"/>
        <v>0</v>
      </c>
      <c r="V122" s="16">
        <f t="shared" si="32"/>
        <v>0</v>
      </c>
      <c r="W122" s="16">
        <f t="shared" si="32"/>
        <v>0</v>
      </c>
      <c r="X122" s="16">
        <f t="shared" si="32"/>
        <v>0</v>
      </c>
      <c r="Y122" s="16">
        <f t="shared" si="32"/>
        <v>17773.120616081662</v>
      </c>
      <c r="Z122" s="16">
        <f t="shared" si="32"/>
        <v>0</v>
      </c>
      <c r="AA122" s="16">
        <f t="shared" si="32"/>
        <v>0</v>
      </c>
      <c r="AB122" s="16">
        <f t="shared" si="32"/>
        <v>0</v>
      </c>
      <c r="AC122" s="16">
        <f t="shared" si="32"/>
        <v>245.49249080512629</v>
      </c>
      <c r="AD122" s="16">
        <f t="shared" si="32"/>
        <v>0</v>
      </c>
      <c r="AE122" s="16">
        <f t="shared" si="32"/>
        <v>0</v>
      </c>
      <c r="AF122" s="16">
        <f t="shared" si="31"/>
        <v>0</v>
      </c>
      <c r="AG122" s="16">
        <f t="shared" si="31"/>
        <v>0</v>
      </c>
      <c r="AH122" s="16">
        <f t="shared" si="31"/>
        <v>0</v>
      </c>
      <c r="AI122" s="16">
        <f t="shared" si="31"/>
        <v>0</v>
      </c>
      <c r="AJ122" s="16">
        <f t="shared" si="31"/>
        <v>0</v>
      </c>
      <c r="AK122" s="16">
        <f t="shared" si="31"/>
        <v>0</v>
      </c>
      <c r="AL122" s="16">
        <f t="shared" si="31"/>
        <v>0</v>
      </c>
      <c r="AM122" s="16">
        <f t="shared" si="31"/>
        <v>399.88139918668071</v>
      </c>
      <c r="AN122" s="16">
        <f t="shared" si="31"/>
        <v>0</v>
      </c>
      <c r="AO122" s="16">
        <f t="shared" si="31"/>
        <v>0</v>
      </c>
      <c r="AP122" s="16">
        <f t="shared" si="31"/>
        <v>0</v>
      </c>
      <c r="AQ122" s="16">
        <f t="shared" si="31"/>
        <v>0</v>
      </c>
      <c r="AR122" s="16">
        <f t="shared" si="31"/>
        <v>0</v>
      </c>
      <c r="AS122" s="16">
        <f t="shared" si="31"/>
        <v>0</v>
      </c>
      <c r="AT122" s="16">
        <f t="shared" si="33"/>
        <v>0</v>
      </c>
      <c r="AU122" s="16">
        <f t="shared" si="33"/>
        <v>0</v>
      </c>
      <c r="AV122" s="16">
        <f t="shared" si="33"/>
        <v>0</v>
      </c>
      <c r="AW122" s="16">
        <f t="shared" si="33"/>
        <v>651.36466248342947</v>
      </c>
      <c r="AX122" s="16">
        <f t="shared" si="33"/>
        <v>0</v>
      </c>
      <c r="AY122" s="16">
        <f t="shared" si="33"/>
        <v>0</v>
      </c>
      <c r="AZ122" s="16">
        <f t="shared" si="33"/>
        <v>0</v>
      </c>
      <c r="BA122" s="16">
        <f t="shared" si="33"/>
        <v>0</v>
      </c>
      <c r="BB122" s="16">
        <f t="shared" si="33"/>
        <v>0</v>
      </c>
      <c r="BC122" s="16">
        <f t="shared" si="33"/>
        <v>0</v>
      </c>
      <c r="BD122" s="16">
        <f t="shared" si="33"/>
        <v>0</v>
      </c>
      <c r="BE122" s="16">
        <f t="shared" si="33"/>
        <v>0</v>
      </c>
      <c r="BF122" s="16">
        <f t="shared" si="33"/>
        <v>0</v>
      </c>
      <c r="BG122" s="16">
        <f t="shared" si="33"/>
        <v>1061.0043987919598</v>
      </c>
      <c r="BH122" s="16">
        <f t="shared" si="33"/>
        <v>0</v>
      </c>
      <c r="BI122" s="16">
        <f t="shared" si="33"/>
        <v>0</v>
      </c>
    </row>
    <row r="123" spans="2:61" s="1" customFormat="1" ht="15.75" x14ac:dyDescent="0.25">
      <c r="B123" s="47">
        <v>427</v>
      </c>
      <c r="C123" s="47" t="s">
        <v>430</v>
      </c>
      <c r="D123" s="47">
        <v>6</v>
      </c>
      <c r="E123" s="47">
        <v>1981</v>
      </c>
      <c r="F123" s="71"/>
      <c r="G123" s="2">
        <v>50</v>
      </c>
      <c r="H123" s="2">
        <v>10</v>
      </c>
      <c r="I123" s="47">
        <v>2015</v>
      </c>
      <c r="J123" s="81">
        <v>1.15E-2</v>
      </c>
      <c r="K123" s="82">
        <v>9985</v>
      </c>
      <c r="L123" s="82">
        <f t="shared" si="19"/>
        <v>998.5</v>
      </c>
      <c r="M123" s="82">
        <f t="shared" si="20"/>
        <v>1497.75</v>
      </c>
      <c r="N123" s="16">
        <f t="shared" si="21"/>
        <v>12481.25</v>
      </c>
      <c r="O123" s="16">
        <f t="shared" si="22"/>
        <v>143.53437500000001</v>
      </c>
      <c r="P123" s="16">
        <f t="shared" si="32"/>
        <v>0</v>
      </c>
      <c r="Q123" s="16">
        <f t="shared" si="32"/>
        <v>0</v>
      </c>
      <c r="R123" s="16">
        <f t="shared" si="32"/>
        <v>0</v>
      </c>
      <c r="S123" s="16">
        <f t="shared" si="32"/>
        <v>150.71109375000003</v>
      </c>
      <c r="T123" s="16">
        <f t="shared" si="32"/>
        <v>0</v>
      </c>
      <c r="U123" s="16">
        <f t="shared" si="32"/>
        <v>0</v>
      </c>
      <c r="V123" s="16">
        <f t="shared" si="32"/>
        <v>0</v>
      </c>
      <c r="W123" s="16">
        <f t="shared" si="32"/>
        <v>0</v>
      </c>
      <c r="X123" s="16">
        <f t="shared" si="32"/>
        <v>0</v>
      </c>
      <c r="Y123" s="16">
        <f t="shared" si="32"/>
        <v>17773.120616081662</v>
      </c>
      <c r="Z123" s="16">
        <f t="shared" si="32"/>
        <v>0</v>
      </c>
      <c r="AA123" s="16">
        <f t="shared" si="32"/>
        <v>0</v>
      </c>
      <c r="AB123" s="16">
        <f t="shared" si="32"/>
        <v>0</v>
      </c>
      <c r="AC123" s="16">
        <f t="shared" si="32"/>
        <v>245.49249080512629</v>
      </c>
      <c r="AD123" s="16">
        <f t="shared" si="32"/>
        <v>0</v>
      </c>
      <c r="AE123" s="16">
        <f t="shared" si="32"/>
        <v>0</v>
      </c>
      <c r="AF123" s="16">
        <f t="shared" si="31"/>
        <v>0</v>
      </c>
      <c r="AG123" s="16">
        <f t="shared" si="31"/>
        <v>0</v>
      </c>
      <c r="AH123" s="16">
        <f t="shared" si="31"/>
        <v>0</v>
      </c>
      <c r="AI123" s="16">
        <f t="shared" si="31"/>
        <v>0</v>
      </c>
      <c r="AJ123" s="16">
        <f t="shared" si="31"/>
        <v>0</v>
      </c>
      <c r="AK123" s="16">
        <f t="shared" si="31"/>
        <v>0</v>
      </c>
      <c r="AL123" s="16">
        <f t="shared" si="31"/>
        <v>0</v>
      </c>
      <c r="AM123" s="16">
        <f t="shared" si="31"/>
        <v>399.88139918668071</v>
      </c>
      <c r="AN123" s="16">
        <f t="shared" si="31"/>
        <v>0</v>
      </c>
      <c r="AO123" s="16">
        <f t="shared" si="31"/>
        <v>0</v>
      </c>
      <c r="AP123" s="16">
        <f t="shared" si="31"/>
        <v>0</v>
      </c>
      <c r="AQ123" s="16">
        <f t="shared" si="31"/>
        <v>0</v>
      </c>
      <c r="AR123" s="16">
        <f t="shared" si="31"/>
        <v>0</v>
      </c>
      <c r="AS123" s="16">
        <f t="shared" si="31"/>
        <v>0</v>
      </c>
      <c r="AT123" s="16">
        <f t="shared" si="33"/>
        <v>0</v>
      </c>
      <c r="AU123" s="16">
        <f t="shared" si="33"/>
        <v>0</v>
      </c>
      <c r="AV123" s="16">
        <f t="shared" si="33"/>
        <v>0</v>
      </c>
      <c r="AW123" s="16">
        <f t="shared" si="33"/>
        <v>651.36466248342947</v>
      </c>
      <c r="AX123" s="16">
        <f t="shared" si="33"/>
        <v>0</v>
      </c>
      <c r="AY123" s="16">
        <f t="shared" si="33"/>
        <v>0</v>
      </c>
      <c r="AZ123" s="16">
        <f t="shared" si="33"/>
        <v>0</v>
      </c>
      <c r="BA123" s="16">
        <f t="shared" si="33"/>
        <v>0</v>
      </c>
      <c r="BB123" s="16">
        <f t="shared" si="33"/>
        <v>0</v>
      </c>
      <c r="BC123" s="16">
        <f t="shared" si="33"/>
        <v>0</v>
      </c>
      <c r="BD123" s="16">
        <f t="shared" si="33"/>
        <v>0</v>
      </c>
      <c r="BE123" s="16">
        <f t="shared" si="33"/>
        <v>0</v>
      </c>
      <c r="BF123" s="16">
        <f t="shared" si="33"/>
        <v>0</v>
      </c>
      <c r="BG123" s="16">
        <f t="shared" si="33"/>
        <v>1061.0043987919598</v>
      </c>
      <c r="BH123" s="16">
        <f t="shared" si="33"/>
        <v>0</v>
      </c>
      <c r="BI123" s="16">
        <f t="shared" si="33"/>
        <v>0</v>
      </c>
    </row>
    <row r="124" spans="2:61" s="1" customFormat="1" ht="15.75" x14ac:dyDescent="0.25">
      <c r="B124" s="47">
        <v>426</v>
      </c>
      <c r="C124" s="47" t="s">
        <v>430</v>
      </c>
      <c r="D124" s="47">
        <v>6</v>
      </c>
      <c r="E124" s="47">
        <v>1981</v>
      </c>
      <c r="F124" s="71"/>
      <c r="G124" s="2">
        <v>50</v>
      </c>
      <c r="H124" s="2">
        <v>10</v>
      </c>
      <c r="I124" s="47">
        <v>2015</v>
      </c>
      <c r="J124" s="81">
        <v>1.15E-2</v>
      </c>
      <c r="K124" s="82">
        <v>9985</v>
      </c>
      <c r="L124" s="82">
        <f t="shared" si="19"/>
        <v>998.5</v>
      </c>
      <c r="M124" s="82">
        <f t="shared" si="20"/>
        <v>1497.75</v>
      </c>
      <c r="N124" s="16">
        <f t="shared" si="21"/>
        <v>12481.25</v>
      </c>
      <c r="O124" s="16">
        <f t="shared" si="22"/>
        <v>143.53437500000001</v>
      </c>
      <c r="P124" s="16">
        <f t="shared" si="32"/>
        <v>0</v>
      </c>
      <c r="Q124" s="16">
        <f t="shared" si="32"/>
        <v>0</v>
      </c>
      <c r="R124" s="16">
        <f t="shared" si="32"/>
        <v>0</v>
      </c>
      <c r="S124" s="16">
        <f t="shared" si="32"/>
        <v>150.71109375000003</v>
      </c>
      <c r="T124" s="16">
        <f t="shared" si="32"/>
        <v>0</v>
      </c>
      <c r="U124" s="16">
        <f t="shared" si="32"/>
        <v>0</v>
      </c>
      <c r="V124" s="16">
        <f t="shared" si="32"/>
        <v>0</v>
      </c>
      <c r="W124" s="16">
        <f t="shared" si="32"/>
        <v>0</v>
      </c>
      <c r="X124" s="16">
        <f t="shared" si="32"/>
        <v>0</v>
      </c>
      <c r="Y124" s="16">
        <f t="shared" si="32"/>
        <v>17773.120616081662</v>
      </c>
      <c r="Z124" s="16">
        <f t="shared" si="32"/>
        <v>0</v>
      </c>
      <c r="AA124" s="16">
        <f t="shared" si="32"/>
        <v>0</v>
      </c>
      <c r="AB124" s="16">
        <f t="shared" si="32"/>
        <v>0</v>
      </c>
      <c r="AC124" s="16">
        <f t="shared" si="32"/>
        <v>245.49249080512629</v>
      </c>
      <c r="AD124" s="16">
        <f t="shared" si="32"/>
        <v>0</v>
      </c>
      <c r="AE124" s="16">
        <f t="shared" si="32"/>
        <v>0</v>
      </c>
      <c r="AF124" s="16">
        <f t="shared" si="31"/>
        <v>0</v>
      </c>
      <c r="AG124" s="16">
        <f t="shared" si="31"/>
        <v>0</v>
      </c>
      <c r="AH124" s="16">
        <f t="shared" si="31"/>
        <v>0</v>
      </c>
      <c r="AI124" s="16">
        <f t="shared" si="31"/>
        <v>0</v>
      </c>
      <c r="AJ124" s="16">
        <f t="shared" si="31"/>
        <v>0</v>
      </c>
      <c r="AK124" s="16">
        <f t="shared" si="31"/>
        <v>0</v>
      </c>
      <c r="AL124" s="16">
        <f t="shared" si="31"/>
        <v>0</v>
      </c>
      <c r="AM124" s="16">
        <f t="shared" si="31"/>
        <v>399.88139918668071</v>
      </c>
      <c r="AN124" s="16">
        <f t="shared" si="31"/>
        <v>0</v>
      </c>
      <c r="AO124" s="16">
        <f t="shared" si="31"/>
        <v>0</v>
      </c>
      <c r="AP124" s="16">
        <f t="shared" si="31"/>
        <v>0</v>
      </c>
      <c r="AQ124" s="16">
        <f t="shared" si="31"/>
        <v>0</v>
      </c>
      <c r="AR124" s="16">
        <f t="shared" si="31"/>
        <v>0</v>
      </c>
      <c r="AS124" s="16">
        <f t="shared" si="31"/>
        <v>0</v>
      </c>
      <c r="AT124" s="16">
        <f t="shared" si="33"/>
        <v>0</v>
      </c>
      <c r="AU124" s="16">
        <f t="shared" si="33"/>
        <v>0</v>
      </c>
      <c r="AV124" s="16">
        <f t="shared" si="33"/>
        <v>0</v>
      </c>
      <c r="AW124" s="16">
        <f t="shared" si="33"/>
        <v>651.36466248342947</v>
      </c>
      <c r="AX124" s="16">
        <f t="shared" si="33"/>
        <v>0</v>
      </c>
      <c r="AY124" s="16">
        <f t="shared" si="33"/>
        <v>0</v>
      </c>
      <c r="AZ124" s="16">
        <f t="shared" si="33"/>
        <v>0</v>
      </c>
      <c r="BA124" s="16">
        <f t="shared" si="33"/>
        <v>0</v>
      </c>
      <c r="BB124" s="16">
        <f t="shared" si="33"/>
        <v>0</v>
      </c>
      <c r="BC124" s="16">
        <f t="shared" si="33"/>
        <v>0</v>
      </c>
      <c r="BD124" s="16">
        <f t="shared" si="33"/>
        <v>0</v>
      </c>
      <c r="BE124" s="16">
        <f t="shared" si="33"/>
        <v>0</v>
      </c>
      <c r="BF124" s="16">
        <f t="shared" si="33"/>
        <v>0</v>
      </c>
      <c r="BG124" s="16">
        <f t="shared" si="33"/>
        <v>1061.0043987919598</v>
      </c>
      <c r="BH124" s="16">
        <f t="shared" si="33"/>
        <v>0</v>
      </c>
      <c r="BI124" s="16">
        <f t="shared" si="33"/>
        <v>0</v>
      </c>
    </row>
    <row r="125" spans="2:61" s="1" customFormat="1" ht="15.75" x14ac:dyDescent="0.25">
      <c r="B125" s="47">
        <v>337</v>
      </c>
      <c r="C125" s="47" t="s">
        <v>430</v>
      </c>
      <c r="D125" s="47">
        <v>6</v>
      </c>
      <c r="E125" s="47">
        <v>1981</v>
      </c>
      <c r="F125" s="71"/>
      <c r="G125" s="2">
        <v>50</v>
      </c>
      <c r="H125" s="2">
        <v>10</v>
      </c>
      <c r="I125" s="47">
        <v>2015</v>
      </c>
      <c r="J125" s="81">
        <v>1.15E-2</v>
      </c>
      <c r="K125" s="82">
        <v>9985</v>
      </c>
      <c r="L125" s="82">
        <f t="shared" si="19"/>
        <v>998.5</v>
      </c>
      <c r="M125" s="82">
        <f t="shared" si="20"/>
        <v>1497.75</v>
      </c>
      <c r="N125" s="16">
        <f t="shared" si="21"/>
        <v>12481.25</v>
      </c>
      <c r="O125" s="16">
        <f t="shared" si="22"/>
        <v>143.53437500000001</v>
      </c>
      <c r="P125" s="16">
        <f t="shared" si="32"/>
        <v>0</v>
      </c>
      <c r="Q125" s="16">
        <f t="shared" si="32"/>
        <v>0</v>
      </c>
      <c r="R125" s="16">
        <f t="shared" si="32"/>
        <v>0</v>
      </c>
      <c r="S125" s="16">
        <f t="shared" si="32"/>
        <v>150.71109375000003</v>
      </c>
      <c r="T125" s="16">
        <f t="shared" si="32"/>
        <v>0</v>
      </c>
      <c r="U125" s="16">
        <f t="shared" si="32"/>
        <v>0</v>
      </c>
      <c r="V125" s="16">
        <f t="shared" si="32"/>
        <v>0</v>
      </c>
      <c r="W125" s="16">
        <f t="shared" si="32"/>
        <v>0</v>
      </c>
      <c r="X125" s="16">
        <f t="shared" si="32"/>
        <v>0</v>
      </c>
      <c r="Y125" s="16">
        <f t="shared" si="32"/>
        <v>17773.120616081662</v>
      </c>
      <c r="Z125" s="16">
        <f t="shared" si="32"/>
        <v>0</v>
      </c>
      <c r="AA125" s="16">
        <f t="shared" si="32"/>
        <v>0</v>
      </c>
      <c r="AB125" s="16">
        <f t="shared" si="32"/>
        <v>0</v>
      </c>
      <c r="AC125" s="16">
        <f t="shared" si="32"/>
        <v>245.49249080512629</v>
      </c>
      <c r="AD125" s="16">
        <f t="shared" si="32"/>
        <v>0</v>
      </c>
      <c r="AE125" s="16">
        <f t="shared" si="32"/>
        <v>0</v>
      </c>
      <c r="AF125" s="16">
        <f t="shared" si="31"/>
        <v>0</v>
      </c>
      <c r="AG125" s="16">
        <f t="shared" si="31"/>
        <v>0</v>
      </c>
      <c r="AH125" s="16">
        <f t="shared" si="31"/>
        <v>0</v>
      </c>
      <c r="AI125" s="16">
        <f t="shared" si="31"/>
        <v>0</v>
      </c>
      <c r="AJ125" s="16">
        <f t="shared" si="31"/>
        <v>0</v>
      </c>
      <c r="AK125" s="16">
        <f t="shared" si="31"/>
        <v>0</v>
      </c>
      <c r="AL125" s="16">
        <f t="shared" si="31"/>
        <v>0</v>
      </c>
      <c r="AM125" s="16">
        <f t="shared" si="31"/>
        <v>399.88139918668071</v>
      </c>
      <c r="AN125" s="16">
        <f t="shared" si="31"/>
        <v>0</v>
      </c>
      <c r="AO125" s="16">
        <f t="shared" si="31"/>
        <v>0</v>
      </c>
      <c r="AP125" s="16">
        <f t="shared" si="31"/>
        <v>0</v>
      </c>
      <c r="AQ125" s="16">
        <f t="shared" si="31"/>
        <v>0</v>
      </c>
      <c r="AR125" s="16">
        <f t="shared" si="31"/>
        <v>0</v>
      </c>
      <c r="AS125" s="16">
        <f t="shared" si="31"/>
        <v>0</v>
      </c>
      <c r="AT125" s="16">
        <f t="shared" si="33"/>
        <v>0</v>
      </c>
      <c r="AU125" s="16">
        <f t="shared" si="33"/>
        <v>0</v>
      </c>
      <c r="AV125" s="16">
        <f t="shared" si="33"/>
        <v>0</v>
      </c>
      <c r="AW125" s="16">
        <f t="shared" si="33"/>
        <v>651.36466248342947</v>
      </c>
      <c r="AX125" s="16">
        <f t="shared" si="33"/>
        <v>0</v>
      </c>
      <c r="AY125" s="16">
        <f t="shared" si="33"/>
        <v>0</v>
      </c>
      <c r="AZ125" s="16">
        <f t="shared" si="33"/>
        <v>0</v>
      </c>
      <c r="BA125" s="16">
        <f t="shared" si="33"/>
        <v>0</v>
      </c>
      <c r="BB125" s="16">
        <f t="shared" si="33"/>
        <v>0</v>
      </c>
      <c r="BC125" s="16">
        <f t="shared" si="33"/>
        <v>0</v>
      </c>
      <c r="BD125" s="16">
        <f t="shared" si="33"/>
        <v>0</v>
      </c>
      <c r="BE125" s="16">
        <f t="shared" si="33"/>
        <v>0</v>
      </c>
      <c r="BF125" s="16">
        <f t="shared" si="33"/>
        <v>0</v>
      </c>
      <c r="BG125" s="16">
        <f t="shared" si="33"/>
        <v>1061.0043987919598</v>
      </c>
      <c r="BH125" s="16">
        <f t="shared" si="33"/>
        <v>0</v>
      </c>
      <c r="BI125" s="16">
        <f t="shared" si="33"/>
        <v>0</v>
      </c>
    </row>
    <row r="126" spans="2:61" s="1" customFormat="1" ht="15.75" x14ac:dyDescent="0.25">
      <c r="B126" s="47">
        <v>336</v>
      </c>
      <c r="C126" s="47" t="s">
        <v>430</v>
      </c>
      <c r="D126" s="47">
        <v>6</v>
      </c>
      <c r="E126" s="47">
        <v>1981</v>
      </c>
      <c r="F126" s="71"/>
      <c r="G126" s="2">
        <v>50</v>
      </c>
      <c r="H126" s="2">
        <v>10</v>
      </c>
      <c r="I126" s="47">
        <v>2015</v>
      </c>
      <c r="J126" s="81">
        <v>1.15E-2</v>
      </c>
      <c r="K126" s="82">
        <v>9985</v>
      </c>
      <c r="L126" s="82">
        <f t="shared" si="19"/>
        <v>998.5</v>
      </c>
      <c r="M126" s="82">
        <f t="shared" si="20"/>
        <v>1497.75</v>
      </c>
      <c r="N126" s="16">
        <f t="shared" si="21"/>
        <v>12481.25</v>
      </c>
      <c r="O126" s="16">
        <f t="shared" si="22"/>
        <v>143.53437500000001</v>
      </c>
      <c r="P126" s="16">
        <f t="shared" si="32"/>
        <v>0</v>
      </c>
      <c r="Q126" s="16">
        <f t="shared" si="32"/>
        <v>0</v>
      </c>
      <c r="R126" s="16">
        <f t="shared" si="32"/>
        <v>0</v>
      </c>
      <c r="S126" s="16">
        <f t="shared" si="32"/>
        <v>150.71109375000003</v>
      </c>
      <c r="T126" s="16">
        <f t="shared" si="32"/>
        <v>0</v>
      </c>
      <c r="U126" s="16">
        <f t="shared" si="32"/>
        <v>0</v>
      </c>
      <c r="V126" s="16">
        <f t="shared" si="32"/>
        <v>0</v>
      </c>
      <c r="W126" s="16">
        <f t="shared" si="32"/>
        <v>0</v>
      </c>
      <c r="X126" s="16">
        <f t="shared" si="32"/>
        <v>0</v>
      </c>
      <c r="Y126" s="16">
        <f t="shared" si="32"/>
        <v>17773.120616081662</v>
      </c>
      <c r="Z126" s="16">
        <f t="shared" si="32"/>
        <v>0</v>
      </c>
      <c r="AA126" s="16">
        <f t="shared" si="32"/>
        <v>0</v>
      </c>
      <c r="AB126" s="16">
        <f t="shared" si="32"/>
        <v>0</v>
      </c>
      <c r="AC126" s="16">
        <f t="shared" si="32"/>
        <v>245.49249080512629</v>
      </c>
      <c r="AD126" s="16">
        <f t="shared" si="32"/>
        <v>0</v>
      </c>
      <c r="AE126" s="16">
        <f t="shared" si="32"/>
        <v>0</v>
      </c>
      <c r="AF126" s="16">
        <f t="shared" si="31"/>
        <v>0</v>
      </c>
      <c r="AG126" s="16">
        <f t="shared" si="31"/>
        <v>0</v>
      </c>
      <c r="AH126" s="16">
        <f t="shared" si="31"/>
        <v>0</v>
      </c>
      <c r="AI126" s="16">
        <f t="shared" si="31"/>
        <v>0</v>
      </c>
      <c r="AJ126" s="16">
        <f t="shared" si="31"/>
        <v>0</v>
      </c>
      <c r="AK126" s="16">
        <f t="shared" si="31"/>
        <v>0</v>
      </c>
      <c r="AL126" s="16">
        <f t="shared" si="31"/>
        <v>0</v>
      </c>
      <c r="AM126" s="16">
        <f t="shared" si="31"/>
        <v>399.88139918668071</v>
      </c>
      <c r="AN126" s="16">
        <f t="shared" si="31"/>
        <v>0</v>
      </c>
      <c r="AO126" s="16">
        <f t="shared" si="31"/>
        <v>0</v>
      </c>
      <c r="AP126" s="16">
        <f t="shared" si="31"/>
        <v>0</v>
      </c>
      <c r="AQ126" s="16">
        <f t="shared" si="31"/>
        <v>0</v>
      </c>
      <c r="AR126" s="16">
        <f t="shared" si="31"/>
        <v>0</v>
      </c>
      <c r="AS126" s="16">
        <f t="shared" si="31"/>
        <v>0</v>
      </c>
      <c r="AT126" s="16">
        <f t="shared" si="33"/>
        <v>0</v>
      </c>
      <c r="AU126" s="16">
        <f t="shared" si="33"/>
        <v>0</v>
      </c>
      <c r="AV126" s="16">
        <f t="shared" si="33"/>
        <v>0</v>
      </c>
      <c r="AW126" s="16">
        <f t="shared" si="33"/>
        <v>651.36466248342947</v>
      </c>
      <c r="AX126" s="16">
        <f t="shared" si="33"/>
        <v>0</v>
      </c>
      <c r="AY126" s="16">
        <f t="shared" si="33"/>
        <v>0</v>
      </c>
      <c r="AZ126" s="16">
        <f t="shared" si="33"/>
        <v>0</v>
      </c>
      <c r="BA126" s="16">
        <f t="shared" si="33"/>
        <v>0</v>
      </c>
      <c r="BB126" s="16">
        <f t="shared" si="33"/>
        <v>0</v>
      </c>
      <c r="BC126" s="16">
        <f t="shared" si="33"/>
        <v>0</v>
      </c>
      <c r="BD126" s="16">
        <f t="shared" si="33"/>
        <v>0</v>
      </c>
      <c r="BE126" s="16">
        <f t="shared" si="33"/>
        <v>0</v>
      </c>
      <c r="BF126" s="16">
        <f t="shared" si="33"/>
        <v>0</v>
      </c>
      <c r="BG126" s="16">
        <f t="shared" si="33"/>
        <v>1061.0043987919598</v>
      </c>
      <c r="BH126" s="16">
        <f t="shared" si="33"/>
        <v>0</v>
      </c>
      <c r="BI126" s="16">
        <f t="shared" si="33"/>
        <v>0</v>
      </c>
    </row>
    <row r="127" spans="2:61" s="1" customFormat="1" ht="15.75" x14ac:dyDescent="0.25">
      <c r="B127" s="47">
        <v>326</v>
      </c>
      <c r="C127" s="47" t="s">
        <v>430</v>
      </c>
      <c r="D127" s="47">
        <v>6</v>
      </c>
      <c r="E127" s="47">
        <v>1981</v>
      </c>
      <c r="F127" s="71"/>
      <c r="G127" s="2">
        <v>50</v>
      </c>
      <c r="H127" s="2">
        <v>10</v>
      </c>
      <c r="I127" s="47">
        <v>2015</v>
      </c>
      <c r="J127" s="81">
        <v>1.15E-2</v>
      </c>
      <c r="K127" s="82">
        <v>9985</v>
      </c>
      <c r="L127" s="82">
        <f t="shared" si="19"/>
        <v>998.5</v>
      </c>
      <c r="M127" s="82">
        <f t="shared" si="20"/>
        <v>1497.75</v>
      </c>
      <c r="N127" s="16">
        <f t="shared" si="21"/>
        <v>12481.25</v>
      </c>
      <c r="O127" s="16">
        <f t="shared" si="22"/>
        <v>143.53437500000001</v>
      </c>
      <c r="P127" s="16">
        <f t="shared" si="32"/>
        <v>0</v>
      </c>
      <c r="Q127" s="16">
        <f t="shared" si="32"/>
        <v>0</v>
      </c>
      <c r="R127" s="16">
        <f t="shared" si="32"/>
        <v>0</v>
      </c>
      <c r="S127" s="16">
        <f t="shared" si="32"/>
        <v>150.71109375000003</v>
      </c>
      <c r="T127" s="16">
        <f t="shared" si="32"/>
        <v>0</v>
      </c>
      <c r="U127" s="16">
        <f t="shared" si="32"/>
        <v>0</v>
      </c>
      <c r="V127" s="16">
        <f t="shared" si="32"/>
        <v>0</v>
      </c>
      <c r="W127" s="16">
        <f t="shared" si="32"/>
        <v>0</v>
      </c>
      <c r="X127" s="16">
        <f t="shared" si="32"/>
        <v>0</v>
      </c>
      <c r="Y127" s="16">
        <f t="shared" si="32"/>
        <v>17773.120616081662</v>
      </c>
      <c r="Z127" s="16">
        <f t="shared" si="32"/>
        <v>0</v>
      </c>
      <c r="AA127" s="16">
        <f t="shared" si="32"/>
        <v>0</v>
      </c>
      <c r="AB127" s="16">
        <f t="shared" si="32"/>
        <v>0</v>
      </c>
      <c r="AC127" s="16">
        <f t="shared" si="32"/>
        <v>245.49249080512629</v>
      </c>
      <c r="AD127" s="16">
        <f t="shared" si="32"/>
        <v>0</v>
      </c>
      <c r="AE127" s="16">
        <f t="shared" si="32"/>
        <v>0</v>
      </c>
      <c r="AF127" s="16">
        <f t="shared" si="31"/>
        <v>0</v>
      </c>
      <c r="AG127" s="16">
        <f t="shared" si="31"/>
        <v>0</v>
      </c>
      <c r="AH127" s="16">
        <f t="shared" si="31"/>
        <v>0</v>
      </c>
      <c r="AI127" s="16">
        <f t="shared" si="31"/>
        <v>0</v>
      </c>
      <c r="AJ127" s="16">
        <f t="shared" si="31"/>
        <v>0</v>
      </c>
      <c r="AK127" s="16">
        <f t="shared" si="31"/>
        <v>0</v>
      </c>
      <c r="AL127" s="16">
        <f t="shared" si="31"/>
        <v>0</v>
      </c>
      <c r="AM127" s="16">
        <f t="shared" si="31"/>
        <v>399.88139918668071</v>
      </c>
      <c r="AN127" s="16">
        <f t="shared" si="31"/>
        <v>0</v>
      </c>
      <c r="AO127" s="16">
        <f t="shared" si="31"/>
        <v>0</v>
      </c>
      <c r="AP127" s="16">
        <f t="shared" si="31"/>
        <v>0</v>
      </c>
      <c r="AQ127" s="16">
        <f t="shared" si="31"/>
        <v>0</v>
      </c>
      <c r="AR127" s="16">
        <f t="shared" si="31"/>
        <v>0</v>
      </c>
      <c r="AS127" s="16">
        <f t="shared" si="31"/>
        <v>0</v>
      </c>
      <c r="AT127" s="16">
        <f t="shared" si="33"/>
        <v>0</v>
      </c>
      <c r="AU127" s="16">
        <f t="shared" si="33"/>
        <v>0</v>
      </c>
      <c r="AV127" s="16">
        <f t="shared" si="33"/>
        <v>0</v>
      </c>
      <c r="AW127" s="16">
        <f t="shared" si="33"/>
        <v>651.36466248342947</v>
      </c>
      <c r="AX127" s="16">
        <f t="shared" si="33"/>
        <v>0</v>
      </c>
      <c r="AY127" s="16">
        <f t="shared" si="33"/>
        <v>0</v>
      </c>
      <c r="AZ127" s="16">
        <f t="shared" si="33"/>
        <v>0</v>
      </c>
      <c r="BA127" s="16">
        <f t="shared" si="33"/>
        <v>0</v>
      </c>
      <c r="BB127" s="16">
        <f t="shared" si="33"/>
        <v>0</v>
      </c>
      <c r="BC127" s="16">
        <f t="shared" si="33"/>
        <v>0</v>
      </c>
      <c r="BD127" s="16">
        <f t="shared" si="33"/>
        <v>0</v>
      </c>
      <c r="BE127" s="16">
        <f t="shared" si="33"/>
        <v>0</v>
      </c>
      <c r="BF127" s="16">
        <f t="shared" si="33"/>
        <v>0</v>
      </c>
      <c r="BG127" s="16">
        <f t="shared" si="33"/>
        <v>1061.0043987919598</v>
      </c>
      <c r="BH127" s="16">
        <f t="shared" si="33"/>
        <v>0</v>
      </c>
      <c r="BI127" s="16">
        <f t="shared" si="33"/>
        <v>0</v>
      </c>
    </row>
    <row r="128" spans="2:61" s="1" customFormat="1" ht="15.75" x14ac:dyDescent="0.25">
      <c r="B128" s="47">
        <v>325</v>
      </c>
      <c r="C128" s="47" t="s">
        <v>430</v>
      </c>
      <c r="D128" s="47">
        <v>6</v>
      </c>
      <c r="E128" s="47">
        <v>1981</v>
      </c>
      <c r="F128" s="71"/>
      <c r="G128" s="2">
        <v>50</v>
      </c>
      <c r="H128" s="2">
        <v>10</v>
      </c>
      <c r="I128" s="47">
        <v>2015</v>
      </c>
      <c r="J128" s="81">
        <v>1.15E-2</v>
      </c>
      <c r="K128" s="82">
        <v>9985</v>
      </c>
      <c r="L128" s="82">
        <f t="shared" si="19"/>
        <v>998.5</v>
      </c>
      <c r="M128" s="82">
        <f t="shared" si="20"/>
        <v>1497.75</v>
      </c>
      <c r="N128" s="16">
        <f t="shared" si="21"/>
        <v>12481.25</v>
      </c>
      <c r="O128" s="16">
        <f t="shared" si="22"/>
        <v>143.53437500000001</v>
      </c>
      <c r="P128" s="16">
        <f t="shared" si="32"/>
        <v>0</v>
      </c>
      <c r="Q128" s="16">
        <f t="shared" si="32"/>
        <v>0</v>
      </c>
      <c r="R128" s="16">
        <f t="shared" si="32"/>
        <v>0</v>
      </c>
      <c r="S128" s="16">
        <f t="shared" si="32"/>
        <v>150.71109375000003</v>
      </c>
      <c r="T128" s="16">
        <f t="shared" si="32"/>
        <v>0</v>
      </c>
      <c r="U128" s="16">
        <f t="shared" si="32"/>
        <v>0</v>
      </c>
      <c r="V128" s="16">
        <f t="shared" si="32"/>
        <v>0</v>
      </c>
      <c r="W128" s="16">
        <f t="shared" si="32"/>
        <v>0</v>
      </c>
      <c r="X128" s="16">
        <f t="shared" si="32"/>
        <v>0</v>
      </c>
      <c r="Y128" s="16">
        <f t="shared" si="32"/>
        <v>17773.120616081662</v>
      </c>
      <c r="Z128" s="16">
        <f t="shared" si="32"/>
        <v>0</v>
      </c>
      <c r="AA128" s="16">
        <f t="shared" si="32"/>
        <v>0</v>
      </c>
      <c r="AB128" s="16">
        <f t="shared" si="32"/>
        <v>0</v>
      </c>
      <c r="AC128" s="16">
        <f t="shared" si="32"/>
        <v>245.49249080512629</v>
      </c>
      <c r="AD128" s="16">
        <f t="shared" si="32"/>
        <v>0</v>
      </c>
      <c r="AE128" s="16">
        <f t="shared" si="32"/>
        <v>0</v>
      </c>
      <c r="AF128" s="16">
        <f t="shared" si="31"/>
        <v>0</v>
      </c>
      <c r="AG128" s="16">
        <f t="shared" si="31"/>
        <v>0</v>
      </c>
      <c r="AH128" s="16">
        <f t="shared" si="31"/>
        <v>0</v>
      </c>
      <c r="AI128" s="16">
        <f t="shared" si="31"/>
        <v>0</v>
      </c>
      <c r="AJ128" s="16">
        <f t="shared" si="31"/>
        <v>0</v>
      </c>
      <c r="AK128" s="16">
        <f t="shared" si="31"/>
        <v>0</v>
      </c>
      <c r="AL128" s="16">
        <f t="shared" si="31"/>
        <v>0</v>
      </c>
      <c r="AM128" s="16">
        <f t="shared" si="31"/>
        <v>399.88139918668071</v>
      </c>
      <c r="AN128" s="16">
        <f t="shared" si="31"/>
        <v>0</v>
      </c>
      <c r="AO128" s="16">
        <f t="shared" si="31"/>
        <v>0</v>
      </c>
      <c r="AP128" s="16">
        <f t="shared" si="31"/>
        <v>0</v>
      </c>
      <c r="AQ128" s="16">
        <f t="shared" si="31"/>
        <v>0</v>
      </c>
      <c r="AR128" s="16">
        <f t="shared" si="31"/>
        <v>0</v>
      </c>
      <c r="AS128" s="16">
        <f t="shared" si="31"/>
        <v>0</v>
      </c>
      <c r="AT128" s="16">
        <f t="shared" si="33"/>
        <v>0</v>
      </c>
      <c r="AU128" s="16">
        <f t="shared" si="33"/>
        <v>0</v>
      </c>
      <c r="AV128" s="16">
        <f t="shared" si="33"/>
        <v>0</v>
      </c>
      <c r="AW128" s="16">
        <f t="shared" si="33"/>
        <v>651.36466248342947</v>
      </c>
      <c r="AX128" s="16">
        <f t="shared" si="33"/>
        <v>0</v>
      </c>
      <c r="AY128" s="16">
        <f t="shared" si="33"/>
        <v>0</v>
      </c>
      <c r="AZ128" s="16">
        <f t="shared" si="33"/>
        <v>0</v>
      </c>
      <c r="BA128" s="16">
        <f t="shared" si="33"/>
        <v>0</v>
      </c>
      <c r="BB128" s="16">
        <f t="shared" si="33"/>
        <v>0</v>
      </c>
      <c r="BC128" s="16">
        <f t="shared" si="33"/>
        <v>0</v>
      </c>
      <c r="BD128" s="16">
        <f t="shared" si="33"/>
        <v>0</v>
      </c>
      <c r="BE128" s="16">
        <f t="shared" si="33"/>
        <v>0</v>
      </c>
      <c r="BF128" s="16">
        <f t="shared" si="33"/>
        <v>0</v>
      </c>
      <c r="BG128" s="16">
        <f t="shared" si="33"/>
        <v>1061.0043987919598</v>
      </c>
      <c r="BH128" s="16">
        <f t="shared" si="33"/>
        <v>0</v>
      </c>
      <c r="BI128" s="16">
        <f t="shared" si="33"/>
        <v>0</v>
      </c>
    </row>
    <row r="129" spans="2:61" s="1" customFormat="1" ht="15.75" x14ac:dyDescent="0.25">
      <c r="B129" s="47">
        <v>324</v>
      </c>
      <c r="C129" s="47" t="s">
        <v>430</v>
      </c>
      <c r="D129" s="47">
        <v>6</v>
      </c>
      <c r="E129" s="47">
        <v>1981</v>
      </c>
      <c r="F129" s="71"/>
      <c r="G129" s="2">
        <v>50</v>
      </c>
      <c r="H129" s="2">
        <v>10</v>
      </c>
      <c r="I129" s="47">
        <v>2015</v>
      </c>
      <c r="J129" s="81">
        <v>1.15E-2</v>
      </c>
      <c r="K129" s="82">
        <v>9985</v>
      </c>
      <c r="L129" s="82">
        <f t="shared" si="19"/>
        <v>998.5</v>
      </c>
      <c r="M129" s="82">
        <f t="shared" si="20"/>
        <v>1497.75</v>
      </c>
      <c r="N129" s="16">
        <f t="shared" si="21"/>
        <v>12481.25</v>
      </c>
      <c r="O129" s="16">
        <f t="shared" si="22"/>
        <v>143.53437500000001</v>
      </c>
      <c r="P129" s="16">
        <f t="shared" si="32"/>
        <v>0</v>
      </c>
      <c r="Q129" s="16">
        <f t="shared" si="32"/>
        <v>0</v>
      </c>
      <c r="R129" s="16">
        <f t="shared" si="32"/>
        <v>0</v>
      </c>
      <c r="S129" s="16">
        <f t="shared" si="32"/>
        <v>150.71109375000003</v>
      </c>
      <c r="T129" s="16">
        <f t="shared" si="32"/>
        <v>0</v>
      </c>
      <c r="U129" s="16">
        <f t="shared" si="32"/>
        <v>0</v>
      </c>
      <c r="V129" s="16">
        <f t="shared" si="32"/>
        <v>0</v>
      </c>
      <c r="W129" s="16">
        <f t="shared" si="32"/>
        <v>0</v>
      </c>
      <c r="X129" s="16">
        <f t="shared" si="32"/>
        <v>0</v>
      </c>
      <c r="Y129" s="16">
        <f t="shared" si="32"/>
        <v>17773.120616081662</v>
      </c>
      <c r="Z129" s="16">
        <f t="shared" si="32"/>
        <v>0</v>
      </c>
      <c r="AA129" s="16">
        <f t="shared" si="32"/>
        <v>0</v>
      </c>
      <c r="AB129" s="16">
        <f t="shared" si="32"/>
        <v>0</v>
      </c>
      <c r="AC129" s="16">
        <f t="shared" si="32"/>
        <v>245.49249080512629</v>
      </c>
      <c r="AD129" s="16">
        <f t="shared" si="32"/>
        <v>0</v>
      </c>
      <c r="AE129" s="16">
        <f t="shared" si="32"/>
        <v>0</v>
      </c>
      <c r="AF129" s="16">
        <f t="shared" si="31"/>
        <v>0</v>
      </c>
      <c r="AG129" s="16">
        <f t="shared" si="31"/>
        <v>0</v>
      </c>
      <c r="AH129" s="16">
        <f t="shared" si="31"/>
        <v>0</v>
      </c>
      <c r="AI129" s="16">
        <f t="shared" si="31"/>
        <v>0</v>
      </c>
      <c r="AJ129" s="16">
        <f t="shared" si="31"/>
        <v>0</v>
      </c>
      <c r="AK129" s="16">
        <f t="shared" si="31"/>
        <v>0</v>
      </c>
      <c r="AL129" s="16">
        <f t="shared" si="31"/>
        <v>0</v>
      </c>
      <c r="AM129" s="16">
        <f t="shared" si="31"/>
        <v>399.88139918668071</v>
      </c>
      <c r="AN129" s="16">
        <f t="shared" si="31"/>
        <v>0</v>
      </c>
      <c r="AO129" s="16">
        <f t="shared" si="31"/>
        <v>0</v>
      </c>
      <c r="AP129" s="16">
        <f t="shared" si="31"/>
        <v>0</v>
      </c>
      <c r="AQ129" s="16">
        <f t="shared" si="31"/>
        <v>0</v>
      </c>
      <c r="AR129" s="16">
        <f t="shared" si="31"/>
        <v>0</v>
      </c>
      <c r="AS129" s="16">
        <f t="shared" si="31"/>
        <v>0</v>
      </c>
      <c r="AT129" s="16">
        <f t="shared" si="33"/>
        <v>0</v>
      </c>
      <c r="AU129" s="16">
        <f t="shared" si="33"/>
        <v>0</v>
      </c>
      <c r="AV129" s="16">
        <f t="shared" si="33"/>
        <v>0</v>
      </c>
      <c r="AW129" s="16">
        <f t="shared" si="33"/>
        <v>651.36466248342947</v>
      </c>
      <c r="AX129" s="16">
        <f t="shared" si="33"/>
        <v>0</v>
      </c>
      <c r="AY129" s="16">
        <f t="shared" si="33"/>
        <v>0</v>
      </c>
      <c r="AZ129" s="16">
        <f t="shared" si="33"/>
        <v>0</v>
      </c>
      <c r="BA129" s="16">
        <f t="shared" si="33"/>
        <v>0</v>
      </c>
      <c r="BB129" s="16">
        <f t="shared" si="33"/>
        <v>0</v>
      </c>
      <c r="BC129" s="16">
        <f t="shared" si="33"/>
        <v>0</v>
      </c>
      <c r="BD129" s="16">
        <f t="shared" si="33"/>
        <v>0</v>
      </c>
      <c r="BE129" s="16">
        <f t="shared" si="33"/>
        <v>0</v>
      </c>
      <c r="BF129" s="16">
        <f t="shared" si="33"/>
        <v>0</v>
      </c>
      <c r="BG129" s="16">
        <f t="shared" si="33"/>
        <v>1061.0043987919598</v>
      </c>
      <c r="BH129" s="16">
        <f t="shared" si="33"/>
        <v>0</v>
      </c>
      <c r="BI129" s="16">
        <f t="shared" si="33"/>
        <v>0</v>
      </c>
    </row>
    <row r="130" spans="2:61" s="1" customFormat="1" ht="15.75" x14ac:dyDescent="0.25">
      <c r="B130" s="47">
        <v>323</v>
      </c>
      <c r="C130" s="47" t="s">
        <v>430</v>
      </c>
      <c r="D130" s="47">
        <v>6</v>
      </c>
      <c r="E130" s="47">
        <v>1981</v>
      </c>
      <c r="F130" s="71"/>
      <c r="G130" s="2">
        <v>50</v>
      </c>
      <c r="H130" s="2">
        <v>10</v>
      </c>
      <c r="I130" s="47">
        <v>2015</v>
      </c>
      <c r="J130" s="81">
        <v>1.15E-2</v>
      </c>
      <c r="K130" s="82">
        <v>9985</v>
      </c>
      <c r="L130" s="82">
        <f t="shared" si="19"/>
        <v>998.5</v>
      </c>
      <c r="M130" s="82">
        <f t="shared" si="20"/>
        <v>1497.75</v>
      </c>
      <c r="N130" s="16">
        <f t="shared" si="21"/>
        <v>12481.25</v>
      </c>
      <c r="O130" s="16">
        <f t="shared" si="22"/>
        <v>143.53437500000001</v>
      </c>
      <c r="P130" s="16">
        <f t="shared" si="32"/>
        <v>0</v>
      </c>
      <c r="Q130" s="16">
        <f t="shared" si="32"/>
        <v>0</v>
      </c>
      <c r="R130" s="16">
        <f t="shared" si="32"/>
        <v>0</v>
      </c>
      <c r="S130" s="16">
        <f t="shared" si="32"/>
        <v>150.71109375000003</v>
      </c>
      <c r="T130" s="16">
        <f t="shared" si="32"/>
        <v>0</v>
      </c>
      <c r="U130" s="16">
        <f t="shared" si="32"/>
        <v>0</v>
      </c>
      <c r="V130" s="16">
        <f t="shared" si="32"/>
        <v>0</v>
      </c>
      <c r="W130" s="16">
        <f t="shared" si="32"/>
        <v>0</v>
      </c>
      <c r="X130" s="16">
        <f t="shared" si="32"/>
        <v>0</v>
      </c>
      <c r="Y130" s="16">
        <f t="shared" si="32"/>
        <v>17773.120616081662</v>
      </c>
      <c r="Z130" s="16">
        <f t="shared" si="32"/>
        <v>0</v>
      </c>
      <c r="AA130" s="16">
        <f t="shared" si="32"/>
        <v>0</v>
      </c>
      <c r="AB130" s="16">
        <f t="shared" si="32"/>
        <v>0</v>
      </c>
      <c r="AC130" s="16">
        <f t="shared" si="32"/>
        <v>245.49249080512629</v>
      </c>
      <c r="AD130" s="16">
        <f t="shared" si="32"/>
        <v>0</v>
      </c>
      <c r="AE130" s="16">
        <f t="shared" si="32"/>
        <v>0</v>
      </c>
      <c r="AF130" s="16">
        <f t="shared" si="31"/>
        <v>0</v>
      </c>
      <c r="AG130" s="16">
        <f t="shared" si="31"/>
        <v>0</v>
      </c>
      <c r="AH130" s="16">
        <f t="shared" si="31"/>
        <v>0</v>
      </c>
      <c r="AI130" s="16">
        <f t="shared" si="31"/>
        <v>0</v>
      </c>
      <c r="AJ130" s="16">
        <f t="shared" si="31"/>
        <v>0</v>
      </c>
      <c r="AK130" s="16">
        <f t="shared" si="31"/>
        <v>0</v>
      </c>
      <c r="AL130" s="16">
        <f t="shared" si="31"/>
        <v>0</v>
      </c>
      <c r="AM130" s="16">
        <f t="shared" si="31"/>
        <v>399.88139918668071</v>
      </c>
      <c r="AN130" s="16">
        <f t="shared" si="31"/>
        <v>0</v>
      </c>
      <c r="AO130" s="16">
        <f t="shared" si="31"/>
        <v>0</v>
      </c>
      <c r="AP130" s="16">
        <f t="shared" si="31"/>
        <v>0</v>
      </c>
      <c r="AQ130" s="16">
        <f t="shared" si="31"/>
        <v>0</v>
      </c>
      <c r="AR130" s="16">
        <f t="shared" si="31"/>
        <v>0</v>
      </c>
      <c r="AS130" s="16">
        <f t="shared" si="31"/>
        <v>0</v>
      </c>
      <c r="AT130" s="16">
        <f t="shared" si="33"/>
        <v>0</v>
      </c>
      <c r="AU130" s="16">
        <f t="shared" si="33"/>
        <v>0</v>
      </c>
      <c r="AV130" s="16">
        <f t="shared" si="33"/>
        <v>0</v>
      </c>
      <c r="AW130" s="16">
        <f t="shared" si="33"/>
        <v>651.36466248342947</v>
      </c>
      <c r="AX130" s="16">
        <f t="shared" si="33"/>
        <v>0</v>
      </c>
      <c r="AY130" s="16">
        <f t="shared" si="33"/>
        <v>0</v>
      </c>
      <c r="AZ130" s="16">
        <f t="shared" si="33"/>
        <v>0</v>
      </c>
      <c r="BA130" s="16">
        <f t="shared" si="33"/>
        <v>0</v>
      </c>
      <c r="BB130" s="16">
        <f t="shared" si="33"/>
        <v>0</v>
      </c>
      <c r="BC130" s="16">
        <f t="shared" si="33"/>
        <v>0</v>
      </c>
      <c r="BD130" s="16">
        <f t="shared" si="33"/>
        <v>0</v>
      </c>
      <c r="BE130" s="16">
        <f t="shared" si="33"/>
        <v>0</v>
      </c>
      <c r="BF130" s="16">
        <f t="shared" si="33"/>
        <v>0</v>
      </c>
      <c r="BG130" s="16">
        <f t="shared" si="33"/>
        <v>1061.0043987919598</v>
      </c>
      <c r="BH130" s="16">
        <f t="shared" si="33"/>
        <v>0</v>
      </c>
      <c r="BI130" s="16">
        <f t="shared" si="33"/>
        <v>0</v>
      </c>
    </row>
    <row r="131" spans="2:61" s="1" customFormat="1" ht="15.75" x14ac:dyDescent="0.25">
      <c r="B131" s="47">
        <v>322</v>
      </c>
      <c r="C131" s="47" t="s">
        <v>430</v>
      </c>
      <c r="D131" s="47">
        <v>6</v>
      </c>
      <c r="E131" s="47">
        <v>1981</v>
      </c>
      <c r="F131" s="71"/>
      <c r="G131" s="2">
        <v>50</v>
      </c>
      <c r="H131" s="2">
        <v>10</v>
      </c>
      <c r="I131" s="47">
        <v>2015</v>
      </c>
      <c r="J131" s="81">
        <v>1.15E-2</v>
      </c>
      <c r="K131" s="82">
        <v>9985</v>
      </c>
      <c r="L131" s="82">
        <f t="shared" si="19"/>
        <v>998.5</v>
      </c>
      <c r="M131" s="82">
        <f t="shared" si="20"/>
        <v>1497.75</v>
      </c>
      <c r="N131" s="16">
        <f t="shared" si="21"/>
        <v>12481.25</v>
      </c>
      <c r="O131" s="16">
        <f t="shared" si="22"/>
        <v>143.53437500000001</v>
      </c>
      <c r="P131" s="16">
        <f t="shared" si="32"/>
        <v>0</v>
      </c>
      <c r="Q131" s="16">
        <f t="shared" si="32"/>
        <v>0</v>
      </c>
      <c r="R131" s="16">
        <f t="shared" si="32"/>
        <v>0</v>
      </c>
      <c r="S131" s="16">
        <f t="shared" si="32"/>
        <v>150.71109375000003</v>
      </c>
      <c r="T131" s="16">
        <f t="shared" si="32"/>
        <v>0</v>
      </c>
      <c r="U131" s="16">
        <f t="shared" si="32"/>
        <v>0</v>
      </c>
      <c r="V131" s="16">
        <f t="shared" si="32"/>
        <v>0</v>
      </c>
      <c r="W131" s="16">
        <f t="shared" si="32"/>
        <v>0</v>
      </c>
      <c r="X131" s="16">
        <f t="shared" si="32"/>
        <v>0</v>
      </c>
      <c r="Y131" s="16">
        <f t="shared" si="32"/>
        <v>17773.120616081662</v>
      </c>
      <c r="Z131" s="16">
        <f t="shared" si="32"/>
        <v>0</v>
      </c>
      <c r="AA131" s="16">
        <f t="shared" si="32"/>
        <v>0</v>
      </c>
      <c r="AB131" s="16">
        <f t="shared" si="32"/>
        <v>0</v>
      </c>
      <c r="AC131" s="16">
        <f t="shared" si="32"/>
        <v>245.49249080512629</v>
      </c>
      <c r="AD131" s="16">
        <f t="shared" si="32"/>
        <v>0</v>
      </c>
      <c r="AE131" s="16">
        <f t="shared" si="32"/>
        <v>0</v>
      </c>
      <c r="AF131" s="16">
        <f t="shared" si="31"/>
        <v>0</v>
      </c>
      <c r="AG131" s="16">
        <f t="shared" si="31"/>
        <v>0</v>
      </c>
      <c r="AH131" s="16">
        <f t="shared" si="31"/>
        <v>0</v>
      </c>
      <c r="AI131" s="16">
        <f t="shared" si="31"/>
        <v>0</v>
      </c>
      <c r="AJ131" s="16">
        <f t="shared" si="31"/>
        <v>0</v>
      </c>
      <c r="AK131" s="16">
        <f t="shared" si="31"/>
        <v>0</v>
      </c>
      <c r="AL131" s="16">
        <f t="shared" si="31"/>
        <v>0</v>
      </c>
      <c r="AM131" s="16">
        <f t="shared" si="31"/>
        <v>399.88139918668071</v>
      </c>
      <c r="AN131" s="16">
        <f t="shared" si="31"/>
        <v>0</v>
      </c>
      <c r="AO131" s="16">
        <f t="shared" si="31"/>
        <v>0</v>
      </c>
      <c r="AP131" s="16">
        <f t="shared" si="31"/>
        <v>0</v>
      </c>
      <c r="AQ131" s="16">
        <f t="shared" si="31"/>
        <v>0</v>
      </c>
      <c r="AR131" s="16">
        <f t="shared" si="31"/>
        <v>0</v>
      </c>
      <c r="AS131" s="16">
        <f t="shared" si="31"/>
        <v>0</v>
      </c>
      <c r="AT131" s="16">
        <f t="shared" si="33"/>
        <v>0</v>
      </c>
      <c r="AU131" s="16">
        <f t="shared" si="33"/>
        <v>0</v>
      </c>
      <c r="AV131" s="16">
        <f t="shared" si="33"/>
        <v>0</v>
      </c>
      <c r="AW131" s="16">
        <f t="shared" si="33"/>
        <v>651.36466248342947</v>
      </c>
      <c r="AX131" s="16">
        <f t="shared" si="33"/>
        <v>0</v>
      </c>
      <c r="AY131" s="16">
        <f t="shared" si="33"/>
        <v>0</v>
      </c>
      <c r="AZ131" s="16">
        <f t="shared" si="33"/>
        <v>0</v>
      </c>
      <c r="BA131" s="16">
        <f t="shared" si="33"/>
        <v>0</v>
      </c>
      <c r="BB131" s="16">
        <f t="shared" si="33"/>
        <v>0</v>
      </c>
      <c r="BC131" s="16">
        <f t="shared" si="33"/>
        <v>0</v>
      </c>
      <c r="BD131" s="16">
        <f t="shared" si="33"/>
        <v>0</v>
      </c>
      <c r="BE131" s="16">
        <f t="shared" si="33"/>
        <v>0</v>
      </c>
      <c r="BF131" s="16">
        <f t="shared" si="33"/>
        <v>0</v>
      </c>
      <c r="BG131" s="16">
        <f t="shared" si="33"/>
        <v>1061.0043987919598</v>
      </c>
      <c r="BH131" s="16">
        <f t="shared" si="33"/>
        <v>0</v>
      </c>
      <c r="BI131" s="16">
        <f t="shared" si="33"/>
        <v>0</v>
      </c>
    </row>
    <row r="132" spans="2:61" s="1" customFormat="1" ht="15.75" x14ac:dyDescent="0.25">
      <c r="B132" s="47">
        <v>321</v>
      </c>
      <c r="C132" s="47" t="s">
        <v>430</v>
      </c>
      <c r="D132" s="47">
        <v>6</v>
      </c>
      <c r="E132" s="47">
        <v>1981</v>
      </c>
      <c r="F132" s="71"/>
      <c r="G132" s="2">
        <v>50</v>
      </c>
      <c r="H132" s="2">
        <v>10</v>
      </c>
      <c r="I132" s="47">
        <v>2015</v>
      </c>
      <c r="J132" s="81">
        <v>1.15E-2</v>
      </c>
      <c r="K132" s="82">
        <v>9985</v>
      </c>
      <c r="L132" s="82">
        <f t="shared" si="19"/>
        <v>998.5</v>
      </c>
      <c r="M132" s="82">
        <f t="shared" si="20"/>
        <v>1497.75</v>
      </c>
      <c r="N132" s="16">
        <f t="shared" si="21"/>
        <v>12481.25</v>
      </c>
      <c r="O132" s="16">
        <f t="shared" si="22"/>
        <v>143.53437500000001</v>
      </c>
      <c r="P132" s="16">
        <f t="shared" si="32"/>
        <v>0</v>
      </c>
      <c r="Q132" s="16">
        <f t="shared" si="32"/>
        <v>0</v>
      </c>
      <c r="R132" s="16">
        <f t="shared" si="32"/>
        <v>0</v>
      </c>
      <c r="S132" s="16">
        <f t="shared" si="32"/>
        <v>150.71109375000003</v>
      </c>
      <c r="T132" s="16">
        <f t="shared" si="32"/>
        <v>0</v>
      </c>
      <c r="U132" s="16">
        <f t="shared" si="32"/>
        <v>0</v>
      </c>
      <c r="V132" s="16">
        <f t="shared" si="32"/>
        <v>0</v>
      </c>
      <c r="W132" s="16">
        <f t="shared" si="32"/>
        <v>0</v>
      </c>
      <c r="X132" s="16">
        <f t="shared" si="32"/>
        <v>0</v>
      </c>
      <c r="Y132" s="16">
        <f t="shared" si="32"/>
        <v>17773.120616081662</v>
      </c>
      <c r="Z132" s="16">
        <f t="shared" si="32"/>
        <v>0</v>
      </c>
      <c r="AA132" s="16">
        <f t="shared" si="32"/>
        <v>0</v>
      </c>
      <c r="AB132" s="16">
        <f t="shared" si="32"/>
        <v>0</v>
      </c>
      <c r="AC132" s="16">
        <f t="shared" si="32"/>
        <v>245.49249080512629</v>
      </c>
      <c r="AD132" s="16">
        <f t="shared" si="32"/>
        <v>0</v>
      </c>
      <c r="AE132" s="16">
        <f t="shared" si="32"/>
        <v>0</v>
      </c>
      <c r="AF132" s="16">
        <f t="shared" si="31"/>
        <v>0</v>
      </c>
      <c r="AG132" s="16">
        <f t="shared" si="31"/>
        <v>0</v>
      </c>
      <c r="AH132" s="16">
        <f t="shared" si="31"/>
        <v>0</v>
      </c>
      <c r="AI132" s="16">
        <f t="shared" si="31"/>
        <v>0</v>
      </c>
      <c r="AJ132" s="16">
        <f t="shared" si="31"/>
        <v>0</v>
      </c>
      <c r="AK132" s="16">
        <f t="shared" si="31"/>
        <v>0</v>
      </c>
      <c r="AL132" s="16">
        <f t="shared" si="31"/>
        <v>0</v>
      </c>
      <c r="AM132" s="16">
        <f t="shared" si="31"/>
        <v>399.88139918668071</v>
      </c>
      <c r="AN132" s="16">
        <f t="shared" si="31"/>
        <v>0</v>
      </c>
      <c r="AO132" s="16">
        <f t="shared" si="31"/>
        <v>0</v>
      </c>
      <c r="AP132" s="16">
        <f t="shared" si="31"/>
        <v>0</v>
      </c>
      <c r="AQ132" s="16">
        <f t="shared" si="31"/>
        <v>0</v>
      </c>
      <c r="AR132" s="16">
        <f t="shared" si="31"/>
        <v>0</v>
      </c>
      <c r="AS132" s="16">
        <f t="shared" si="31"/>
        <v>0</v>
      </c>
      <c r="AT132" s="16">
        <f t="shared" si="33"/>
        <v>0</v>
      </c>
      <c r="AU132" s="16">
        <f t="shared" si="33"/>
        <v>0</v>
      </c>
      <c r="AV132" s="16">
        <f t="shared" si="33"/>
        <v>0</v>
      </c>
      <c r="AW132" s="16">
        <f t="shared" si="33"/>
        <v>651.36466248342947</v>
      </c>
      <c r="AX132" s="16">
        <f t="shared" si="33"/>
        <v>0</v>
      </c>
      <c r="AY132" s="16">
        <f t="shared" si="33"/>
        <v>0</v>
      </c>
      <c r="AZ132" s="16">
        <f t="shared" si="33"/>
        <v>0</v>
      </c>
      <c r="BA132" s="16">
        <f t="shared" si="33"/>
        <v>0</v>
      </c>
      <c r="BB132" s="16">
        <f t="shared" si="33"/>
        <v>0</v>
      </c>
      <c r="BC132" s="16">
        <f t="shared" si="33"/>
        <v>0</v>
      </c>
      <c r="BD132" s="16">
        <f t="shared" si="33"/>
        <v>0</v>
      </c>
      <c r="BE132" s="16">
        <f t="shared" si="33"/>
        <v>0</v>
      </c>
      <c r="BF132" s="16">
        <f t="shared" si="33"/>
        <v>0</v>
      </c>
      <c r="BG132" s="16">
        <f t="shared" si="33"/>
        <v>1061.0043987919598</v>
      </c>
      <c r="BH132" s="16">
        <f t="shared" si="33"/>
        <v>0</v>
      </c>
      <c r="BI132" s="16">
        <f t="shared" si="33"/>
        <v>0</v>
      </c>
    </row>
    <row r="133" spans="2:61" s="1" customFormat="1" ht="15.75" x14ac:dyDescent="0.25">
      <c r="B133" s="47">
        <v>320</v>
      </c>
      <c r="C133" s="47" t="s">
        <v>430</v>
      </c>
      <c r="D133" s="47">
        <v>6</v>
      </c>
      <c r="E133" s="47">
        <v>1981</v>
      </c>
      <c r="F133" s="71"/>
      <c r="G133" s="2">
        <v>50</v>
      </c>
      <c r="H133" s="2">
        <v>10</v>
      </c>
      <c r="I133" s="47">
        <v>2015</v>
      </c>
      <c r="J133" s="81">
        <v>1.15E-2</v>
      </c>
      <c r="K133" s="82">
        <v>9985</v>
      </c>
      <c r="L133" s="82">
        <f t="shared" si="19"/>
        <v>998.5</v>
      </c>
      <c r="M133" s="82">
        <f t="shared" si="20"/>
        <v>1497.75</v>
      </c>
      <c r="N133" s="16">
        <f t="shared" si="21"/>
        <v>12481.25</v>
      </c>
      <c r="O133" s="16">
        <f t="shared" si="22"/>
        <v>143.53437500000001</v>
      </c>
      <c r="P133" s="16">
        <f t="shared" si="32"/>
        <v>0</v>
      </c>
      <c r="Q133" s="16">
        <f t="shared" si="32"/>
        <v>0</v>
      </c>
      <c r="R133" s="16">
        <f t="shared" si="32"/>
        <v>0</v>
      </c>
      <c r="S133" s="16">
        <f t="shared" si="32"/>
        <v>150.71109375000003</v>
      </c>
      <c r="T133" s="16">
        <f t="shared" si="32"/>
        <v>0</v>
      </c>
      <c r="U133" s="16">
        <f t="shared" si="32"/>
        <v>0</v>
      </c>
      <c r="V133" s="16">
        <f t="shared" si="32"/>
        <v>0</v>
      </c>
      <c r="W133" s="16">
        <f t="shared" si="32"/>
        <v>0</v>
      </c>
      <c r="X133" s="16">
        <f t="shared" si="32"/>
        <v>0</v>
      </c>
      <c r="Y133" s="16">
        <f t="shared" si="32"/>
        <v>17773.120616081662</v>
      </c>
      <c r="Z133" s="16">
        <f t="shared" si="32"/>
        <v>0</v>
      </c>
      <c r="AA133" s="16">
        <f t="shared" si="32"/>
        <v>0</v>
      </c>
      <c r="AB133" s="16">
        <f t="shared" si="32"/>
        <v>0</v>
      </c>
      <c r="AC133" s="16">
        <f t="shared" si="32"/>
        <v>245.49249080512629</v>
      </c>
      <c r="AD133" s="16">
        <f t="shared" si="32"/>
        <v>0</v>
      </c>
      <c r="AE133" s="16">
        <f t="shared" si="32"/>
        <v>0</v>
      </c>
      <c r="AF133" s="16">
        <f t="shared" si="31"/>
        <v>0</v>
      </c>
      <c r="AG133" s="16">
        <f t="shared" si="31"/>
        <v>0</v>
      </c>
      <c r="AH133" s="16">
        <f t="shared" si="31"/>
        <v>0</v>
      </c>
      <c r="AI133" s="16">
        <f t="shared" si="31"/>
        <v>0</v>
      </c>
      <c r="AJ133" s="16">
        <f t="shared" si="31"/>
        <v>0</v>
      </c>
      <c r="AK133" s="16">
        <f t="shared" si="31"/>
        <v>0</v>
      </c>
      <c r="AL133" s="16">
        <f t="shared" si="31"/>
        <v>0</v>
      </c>
      <c r="AM133" s="16">
        <f t="shared" si="31"/>
        <v>399.88139918668071</v>
      </c>
      <c r="AN133" s="16">
        <f t="shared" si="31"/>
        <v>0</v>
      </c>
      <c r="AO133" s="16">
        <f t="shared" si="31"/>
        <v>0</v>
      </c>
      <c r="AP133" s="16">
        <f t="shared" si="31"/>
        <v>0</v>
      </c>
      <c r="AQ133" s="16">
        <f t="shared" si="31"/>
        <v>0</v>
      </c>
      <c r="AR133" s="16">
        <f t="shared" si="31"/>
        <v>0</v>
      </c>
      <c r="AS133" s="16">
        <f t="shared" si="31"/>
        <v>0</v>
      </c>
      <c r="AT133" s="16">
        <f t="shared" si="33"/>
        <v>0</v>
      </c>
      <c r="AU133" s="16">
        <f t="shared" si="33"/>
        <v>0</v>
      </c>
      <c r="AV133" s="16">
        <f t="shared" si="33"/>
        <v>0</v>
      </c>
      <c r="AW133" s="16">
        <f t="shared" si="33"/>
        <v>651.36466248342947</v>
      </c>
      <c r="AX133" s="16">
        <f t="shared" si="33"/>
        <v>0</v>
      </c>
      <c r="AY133" s="16">
        <f t="shared" si="33"/>
        <v>0</v>
      </c>
      <c r="AZ133" s="16">
        <f t="shared" si="33"/>
        <v>0</v>
      </c>
      <c r="BA133" s="16">
        <f t="shared" si="33"/>
        <v>0</v>
      </c>
      <c r="BB133" s="16">
        <f t="shared" si="33"/>
        <v>0</v>
      </c>
      <c r="BC133" s="16">
        <f t="shared" si="33"/>
        <v>0</v>
      </c>
      <c r="BD133" s="16">
        <f t="shared" si="33"/>
        <v>0</v>
      </c>
      <c r="BE133" s="16">
        <f t="shared" si="33"/>
        <v>0</v>
      </c>
      <c r="BF133" s="16">
        <f t="shared" si="33"/>
        <v>0</v>
      </c>
      <c r="BG133" s="16">
        <f t="shared" si="33"/>
        <v>1061.0043987919598</v>
      </c>
      <c r="BH133" s="16">
        <f t="shared" si="33"/>
        <v>0</v>
      </c>
      <c r="BI133" s="16">
        <f t="shared" si="33"/>
        <v>0</v>
      </c>
    </row>
    <row r="134" spans="2:61" s="1" customFormat="1" ht="15.75" x14ac:dyDescent="0.25">
      <c r="B134" s="47">
        <v>319</v>
      </c>
      <c r="C134" s="47" t="s">
        <v>430</v>
      </c>
      <c r="D134" s="47">
        <v>6</v>
      </c>
      <c r="E134" s="47">
        <v>1981</v>
      </c>
      <c r="F134" s="71"/>
      <c r="G134" s="2">
        <v>50</v>
      </c>
      <c r="H134" s="2">
        <v>10</v>
      </c>
      <c r="I134" s="47">
        <v>2015</v>
      </c>
      <c r="J134" s="81">
        <v>1.15E-2</v>
      </c>
      <c r="K134" s="82">
        <v>9985</v>
      </c>
      <c r="L134" s="82">
        <f t="shared" si="19"/>
        <v>998.5</v>
      </c>
      <c r="M134" s="82">
        <f t="shared" si="20"/>
        <v>1497.75</v>
      </c>
      <c r="N134" s="16">
        <f t="shared" si="21"/>
        <v>12481.25</v>
      </c>
      <c r="O134" s="16">
        <f t="shared" si="22"/>
        <v>143.53437500000001</v>
      </c>
      <c r="P134" s="16">
        <f t="shared" si="32"/>
        <v>0</v>
      </c>
      <c r="Q134" s="16">
        <f t="shared" si="32"/>
        <v>0</v>
      </c>
      <c r="R134" s="16">
        <f t="shared" si="32"/>
        <v>0</v>
      </c>
      <c r="S134" s="16">
        <f t="shared" si="32"/>
        <v>150.71109375000003</v>
      </c>
      <c r="T134" s="16">
        <f t="shared" si="32"/>
        <v>0</v>
      </c>
      <c r="U134" s="16">
        <f t="shared" si="32"/>
        <v>0</v>
      </c>
      <c r="V134" s="16">
        <f t="shared" si="32"/>
        <v>0</v>
      </c>
      <c r="W134" s="16">
        <f t="shared" si="32"/>
        <v>0</v>
      </c>
      <c r="X134" s="16">
        <f t="shared" si="32"/>
        <v>0</v>
      </c>
      <c r="Y134" s="16">
        <f t="shared" si="32"/>
        <v>17773.120616081662</v>
      </c>
      <c r="Z134" s="16">
        <f t="shared" si="32"/>
        <v>0</v>
      </c>
      <c r="AA134" s="16">
        <f t="shared" si="32"/>
        <v>0</v>
      </c>
      <c r="AB134" s="16">
        <f t="shared" si="32"/>
        <v>0</v>
      </c>
      <c r="AC134" s="16">
        <f t="shared" si="32"/>
        <v>245.49249080512629</v>
      </c>
      <c r="AD134" s="16">
        <f t="shared" si="32"/>
        <v>0</v>
      </c>
      <c r="AE134" s="16">
        <f t="shared" ref="AE134:AT149" si="34">IF(MOD((AE$6-$E134),$G134)=0,($K134*1.1*1.15)*((1+$K$3)^(AE$6-$N$3)),IF(MOD((AE$6-$I134),$H134)=0,$O134*((1+$K$3)^(AE$6-$N$3)),0))</f>
        <v>0</v>
      </c>
      <c r="AF134" s="16">
        <f t="shared" si="34"/>
        <v>0</v>
      </c>
      <c r="AG134" s="16">
        <f t="shared" si="34"/>
        <v>0</v>
      </c>
      <c r="AH134" s="16">
        <f t="shared" si="34"/>
        <v>0</v>
      </c>
      <c r="AI134" s="16">
        <f t="shared" si="34"/>
        <v>0</v>
      </c>
      <c r="AJ134" s="16">
        <f t="shared" si="34"/>
        <v>0</v>
      </c>
      <c r="AK134" s="16">
        <f t="shared" si="34"/>
        <v>0</v>
      </c>
      <c r="AL134" s="16">
        <f t="shared" si="34"/>
        <v>0</v>
      </c>
      <c r="AM134" s="16">
        <f t="shared" si="34"/>
        <v>399.88139918668071</v>
      </c>
      <c r="AN134" s="16">
        <f t="shared" si="34"/>
        <v>0</v>
      </c>
      <c r="AO134" s="16">
        <f t="shared" si="34"/>
        <v>0</v>
      </c>
      <c r="AP134" s="16">
        <f t="shared" si="34"/>
        <v>0</v>
      </c>
      <c r="AQ134" s="16">
        <f t="shared" si="34"/>
        <v>0</v>
      </c>
      <c r="AR134" s="16">
        <f t="shared" si="34"/>
        <v>0</v>
      </c>
      <c r="AS134" s="16">
        <f t="shared" si="34"/>
        <v>0</v>
      </c>
      <c r="AT134" s="16">
        <f t="shared" si="33"/>
        <v>0</v>
      </c>
      <c r="AU134" s="16">
        <f t="shared" si="33"/>
        <v>0</v>
      </c>
      <c r="AV134" s="16">
        <f t="shared" si="33"/>
        <v>0</v>
      </c>
      <c r="AW134" s="16">
        <f t="shared" si="33"/>
        <v>651.36466248342947</v>
      </c>
      <c r="AX134" s="16">
        <f t="shared" si="33"/>
        <v>0</v>
      </c>
      <c r="AY134" s="16">
        <f t="shared" si="33"/>
        <v>0</v>
      </c>
      <c r="AZ134" s="16">
        <f t="shared" si="33"/>
        <v>0</v>
      </c>
      <c r="BA134" s="16">
        <f t="shared" si="33"/>
        <v>0</v>
      </c>
      <c r="BB134" s="16">
        <f t="shared" si="33"/>
        <v>0</v>
      </c>
      <c r="BC134" s="16">
        <f t="shared" si="33"/>
        <v>0</v>
      </c>
      <c r="BD134" s="16">
        <f t="shared" si="33"/>
        <v>0</v>
      </c>
      <c r="BE134" s="16">
        <f t="shared" si="33"/>
        <v>0</v>
      </c>
      <c r="BF134" s="16">
        <f t="shared" si="33"/>
        <v>0</v>
      </c>
      <c r="BG134" s="16">
        <f t="shared" si="33"/>
        <v>1061.0043987919598</v>
      </c>
      <c r="BH134" s="16">
        <f t="shared" si="33"/>
        <v>0</v>
      </c>
      <c r="BI134" s="16">
        <f t="shared" si="33"/>
        <v>0</v>
      </c>
    </row>
    <row r="135" spans="2:61" s="1" customFormat="1" ht="15.75" x14ac:dyDescent="0.25">
      <c r="B135" s="47">
        <v>549</v>
      </c>
      <c r="C135" s="47" t="s">
        <v>430</v>
      </c>
      <c r="D135" s="47">
        <v>6</v>
      </c>
      <c r="E135" s="47">
        <v>1983</v>
      </c>
      <c r="F135" s="71"/>
      <c r="G135" s="2">
        <v>50</v>
      </c>
      <c r="H135" s="2">
        <v>10</v>
      </c>
      <c r="I135" s="47">
        <v>2015</v>
      </c>
      <c r="J135" s="81">
        <v>1.15E-2</v>
      </c>
      <c r="K135" s="82">
        <v>9985</v>
      </c>
      <c r="L135" s="82">
        <f t="shared" ref="L135:L198" si="35">K135*0.1</f>
        <v>998.5</v>
      </c>
      <c r="M135" s="82">
        <f t="shared" ref="M135:M198" si="36">K135*0.15</f>
        <v>1497.75</v>
      </c>
      <c r="N135" s="16">
        <f t="shared" ref="N135:N198" si="37">SUM(K135:M135)</f>
        <v>12481.25</v>
      </c>
      <c r="O135" s="16">
        <f t="shared" ref="O135:O198" si="38">N135*J135</f>
        <v>143.53437500000001</v>
      </c>
      <c r="P135" s="16">
        <f t="shared" ref="P135:AE150" si="39">IF(MOD((P$6-$E135),$G135)=0,($K135*1.1*1.15)*((1+$K$3)^(P$6-$N$3)),IF(MOD((P$6-$I135),$H135)=0,$O135*((1+$K$3)^(P$6-$N$3)),0))</f>
        <v>0</v>
      </c>
      <c r="Q135" s="16">
        <f t="shared" si="39"/>
        <v>0</v>
      </c>
      <c r="R135" s="16">
        <f t="shared" si="39"/>
        <v>0</v>
      </c>
      <c r="S135" s="16">
        <f t="shared" si="39"/>
        <v>150.71109375000003</v>
      </c>
      <c r="T135" s="16">
        <f t="shared" si="39"/>
        <v>0</v>
      </c>
      <c r="U135" s="16">
        <f t="shared" si="39"/>
        <v>0</v>
      </c>
      <c r="V135" s="16">
        <f t="shared" si="39"/>
        <v>0</v>
      </c>
      <c r="W135" s="16">
        <f t="shared" si="39"/>
        <v>0</v>
      </c>
      <c r="X135" s="16">
        <f t="shared" si="39"/>
        <v>0</v>
      </c>
      <c r="Y135" s="16">
        <f t="shared" si="39"/>
        <v>0</v>
      </c>
      <c r="Z135" s="16">
        <f t="shared" si="39"/>
        <v>0</v>
      </c>
      <c r="AA135" s="16">
        <f t="shared" si="39"/>
        <v>19594.865479230033</v>
      </c>
      <c r="AB135" s="16">
        <f t="shared" si="39"/>
        <v>0</v>
      </c>
      <c r="AC135" s="16">
        <f t="shared" si="39"/>
        <v>245.49249080512629</v>
      </c>
      <c r="AD135" s="16">
        <f t="shared" si="39"/>
        <v>0</v>
      </c>
      <c r="AE135" s="16">
        <f t="shared" si="39"/>
        <v>0</v>
      </c>
      <c r="AF135" s="16">
        <f t="shared" si="34"/>
        <v>0</v>
      </c>
      <c r="AG135" s="16">
        <f t="shared" si="34"/>
        <v>0</v>
      </c>
      <c r="AH135" s="16">
        <f t="shared" si="34"/>
        <v>0</v>
      </c>
      <c r="AI135" s="16">
        <f t="shared" si="34"/>
        <v>0</v>
      </c>
      <c r="AJ135" s="16">
        <f t="shared" si="34"/>
        <v>0</v>
      </c>
      <c r="AK135" s="16">
        <f t="shared" si="34"/>
        <v>0</v>
      </c>
      <c r="AL135" s="16">
        <f t="shared" si="34"/>
        <v>0</v>
      </c>
      <c r="AM135" s="16">
        <f t="shared" si="34"/>
        <v>399.88139918668071</v>
      </c>
      <c r="AN135" s="16">
        <f t="shared" si="34"/>
        <v>0</v>
      </c>
      <c r="AO135" s="16">
        <f t="shared" si="34"/>
        <v>0</v>
      </c>
      <c r="AP135" s="16">
        <f t="shared" si="34"/>
        <v>0</v>
      </c>
      <c r="AQ135" s="16">
        <f t="shared" si="34"/>
        <v>0</v>
      </c>
      <c r="AR135" s="16">
        <f t="shared" si="34"/>
        <v>0</v>
      </c>
      <c r="AS135" s="16">
        <f t="shared" si="34"/>
        <v>0</v>
      </c>
      <c r="AT135" s="16">
        <f t="shared" si="34"/>
        <v>0</v>
      </c>
      <c r="AU135" s="16">
        <f t="shared" ref="AT135:BI150" si="40">IF(MOD((AU$6-$E135),$G135)=0,($K135*1.1*1.15)*((1+$K$3)^(AU$6-$N$3)),IF(MOD((AU$6-$I135),$H135)=0,$O135*((1+$K$3)^(AU$6-$N$3)),0))</f>
        <v>0</v>
      </c>
      <c r="AV135" s="16">
        <f t="shared" si="40"/>
        <v>0</v>
      </c>
      <c r="AW135" s="16">
        <f t="shared" si="40"/>
        <v>651.36466248342947</v>
      </c>
      <c r="AX135" s="16">
        <f t="shared" si="40"/>
        <v>0</v>
      </c>
      <c r="AY135" s="16">
        <f t="shared" si="40"/>
        <v>0</v>
      </c>
      <c r="AZ135" s="16">
        <f t="shared" si="40"/>
        <v>0</v>
      </c>
      <c r="BA135" s="16">
        <f t="shared" si="40"/>
        <v>0</v>
      </c>
      <c r="BB135" s="16">
        <f t="shared" si="40"/>
        <v>0</v>
      </c>
      <c r="BC135" s="16">
        <f t="shared" si="40"/>
        <v>0</v>
      </c>
      <c r="BD135" s="16">
        <f t="shared" si="40"/>
        <v>0</v>
      </c>
      <c r="BE135" s="16">
        <f t="shared" si="40"/>
        <v>0</v>
      </c>
      <c r="BF135" s="16">
        <f t="shared" si="40"/>
        <v>0</v>
      </c>
      <c r="BG135" s="16">
        <f t="shared" si="40"/>
        <v>1061.0043987919598</v>
      </c>
      <c r="BH135" s="16">
        <f t="shared" si="40"/>
        <v>0</v>
      </c>
      <c r="BI135" s="16">
        <f t="shared" si="40"/>
        <v>0</v>
      </c>
    </row>
    <row r="136" spans="2:61" s="1" customFormat="1" ht="15.75" x14ac:dyDescent="0.25">
      <c r="B136" s="47">
        <v>486</v>
      </c>
      <c r="C136" s="47" t="s">
        <v>430</v>
      </c>
      <c r="D136" s="47">
        <v>6</v>
      </c>
      <c r="E136" s="47">
        <v>1983</v>
      </c>
      <c r="F136" s="71"/>
      <c r="G136" s="2">
        <v>50</v>
      </c>
      <c r="H136" s="2">
        <v>10</v>
      </c>
      <c r="I136" s="47">
        <v>2015</v>
      </c>
      <c r="J136" s="81">
        <v>1.15E-2</v>
      </c>
      <c r="K136" s="82">
        <v>9985</v>
      </c>
      <c r="L136" s="82">
        <f t="shared" si="35"/>
        <v>998.5</v>
      </c>
      <c r="M136" s="82">
        <f t="shared" si="36"/>
        <v>1497.75</v>
      </c>
      <c r="N136" s="16">
        <f t="shared" si="37"/>
        <v>12481.25</v>
      </c>
      <c r="O136" s="16">
        <f t="shared" si="38"/>
        <v>143.53437500000001</v>
      </c>
      <c r="P136" s="16">
        <f t="shared" si="39"/>
        <v>0</v>
      </c>
      <c r="Q136" s="16">
        <f t="shared" si="39"/>
        <v>0</v>
      </c>
      <c r="R136" s="16">
        <f t="shared" si="39"/>
        <v>0</v>
      </c>
      <c r="S136" s="16">
        <f t="shared" si="39"/>
        <v>150.71109375000003</v>
      </c>
      <c r="T136" s="16">
        <f t="shared" si="39"/>
        <v>0</v>
      </c>
      <c r="U136" s="16">
        <f t="shared" si="39"/>
        <v>0</v>
      </c>
      <c r="V136" s="16">
        <f t="shared" si="39"/>
        <v>0</v>
      </c>
      <c r="W136" s="16">
        <f t="shared" si="39"/>
        <v>0</v>
      </c>
      <c r="X136" s="16">
        <f t="shared" si="39"/>
        <v>0</v>
      </c>
      <c r="Y136" s="16">
        <f t="shared" si="39"/>
        <v>0</v>
      </c>
      <c r="Z136" s="16">
        <f t="shared" si="39"/>
        <v>0</v>
      </c>
      <c r="AA136" s="16">
        <f t="shared" si="39"/>
        <v>19594.865479230033</v>
      </c>
      <c r="AB136" s="16">
        <f t="shared" si="39"/>
        <v>0</v>
      </c>
      <c r="AC136" s="16">
        <f t="shared" si="39"/>
        <v>245.49249080512629</v>
      </c>
      <c r="AD136" s="16">
        <f t="shared" si="39"/>
        <v>0</v>
      </c>
      <c r="AE136" s="16">
        <f t="shared" si="39"/>
        <v>0</v>
      </c>
      <c r="AF136" s="16">
        <f t="shared" si="34"/>
        <v>0</v>
      </c>
      <c r="AG136" s="16">
        <f t="shared" si="34"/>
        <v>0</v>
      </c>
      <c r="AH136" s="16">
        <f t="shared" si="34"/>
        <v>0</v>
      </c>
      <c r="AI136" s="16">
        <f t="shared" si="34"/>
        <v>0</v>
      </c>
      <c r="AJ136" s="16">
        <f t="shared" si="34"/>
        <v>0</v>
      </c>
      <c r="AK136" s="16">
        <f t="shared" si="34"/>
        <v>0</v>
      </c>
      <c r="AL136" s="16">
        <f t="shared" si="34"/>
        <v>0</v>
      </c>
      <c r="AM136" s="16">
        <f t="shared" si="34"/>
        <v>399.88139918668071</v>
      </c>
      <c r="AN136" s="16">
        <f t="shared" si="34"/>
        <v>0</v>
      </c>
      <c r="AO136" s="16">
        <f t="shared" si="34"/>
        <v>0</v>
      </c>
      <c r="AP136" s="16">
        <f t="shared" si="34"/>
        <v>0</v>
      </c>
      <c r="AQ136" s="16">
        <f t="shared" si="34"/>
        <v>0</v>
      </c>
      <c r="AR136" s="16">
        <f t="shared" si="34"/>
        <v>0</v>
      </c>
      <c r="AS136" s="16">
        <f t="shared" si="34"/>
        <v>0</v>
      </c>
      <c r="AT136" s="16">
        <f t="shared" si="40"/>
        <v>0</v>
      </c>
      <c r="AU136" s="16">
        <f t="shared" si="40"/>
        <v>0</v>
      </c>
      <c r="AV136" s="16">
        <f t="shared" si="40"/>
        <v>0</v>
      </c>
      <c r="AW136" s="16">
        <f t="shared" si="40"/>
        <v>651.36466248342947</v>
      </c>
      <c r="AX136" s="16">
        <f t="shared" si="40"/>
        <v>0</v>
      </c>
      <c r="AY136" s="16">
        <f t="shared" si="40"/>
        <v>0</v>
      </c>
      <c r="AZ136" s="16">
        <f t="shared" si="40"/>
        <v>0</v>
      </c>
      <c r="BA136" s="16">
        <f t="shared" si="40"/>
        <v>0</v>
      </c>
      <c r="BB136" s="16">
        <f t="shared" si="40"/>
        <v>0</v>
      </c>
      <c r="BC136" s="16">
        <f t="shared" si="40"/>
        <v>0</v>
      </c>
      <c r="BD136" s="16">
        <f t="shared" si="40"/>
        <v>0</v>
      </c>
      <c r="BE136" s="16">
        <f t="shared" si="40"/>
        <v>0</v>
      </c>
      <c r="BF136" s="16">
        <f t="shared" si="40"/>
        <v>0</v>
      </c>
      <c r="BG136" s="16">
        <f t="shared" si="40"/>
        <v>1061.0043987919598</v>
      </c>
      <c r="BH136" s="16">
        <f t="shared" si="40"/>
        <v>0</v>
      </c>
      <c r="BI136" s="16">
        <f t="shared" si="40"/>
        <v>0</v>
      </c>
    </row>
    <row r="137" spans="2:61" s="1" customFormat="1" ht="15.75" x14ac:dyDescent="0.25">
      <c r="B137" s="47">
        <v>485</v>
      </c>
      <c r="C137" s="47" t="s">
        <v>430</v>
      </c>
      <c r="D137" s="47">
        <v>6</v>
      </c>
      <c r="E137" s="47">
        <v>1983</v>
      </c>
      <c r="F137" s="71"/>
      <c r="G137" s="2">
        <v>50</v>
      </c>
      <c r="H137" s="2">
        <v>10</v>
      </c>
      <c r="I137" s="47">
        <v>2015</v>
      </c>
      <c r="J137" s="81">
        <v>1.15E-2</v>
      </c>
      <c r="K137" s="82">
        <v>9985</v>
      </c>
      <c r="L137" s="82">
        <f t="shared" si="35"/>
        <v>998.5</v>
      </c>
      <c r="M137" s="82">
        <f t="shared" si="36"/>
        <v>1497.75</v>
      </c>
      <c r="N137" s="16">
        <f t="shared" si="37"/>
        <v>12481.25</v>
      </c>
      <c r="O137" s="16">
        <f t="shared" si="38"/>
        <v>143.53437500000001</v>
      </c>
      <c r="P137" s="16">
        <f t="shared" si="39"/>
        <v>0</v>
      </c>
      <c r="Q137" s="16">
        <f t="shared" si="39"/>
        <v>0</v>
      </c>
      <c r="R137" s="16">
        <f t="shared" si="39"/>
        <v>0</v>
      </c>
      <c r="S137" s="16">
        <f t="shared" si="39"/>
        <v>150.71109375000003</v>
      </c>
      <c r="T137" s="16">
        <f t="shared" si="39"/>
        <v>0</v>
      </c>
      <c r="U137" s="16">
        <f t="shared" si="39"/>
        <v>0</v>
      </c>
      <c r="V137" s="16">
        <f t="shared" si="39"/>
        <v>0</v>
      </c>
      <c r="W137" s="16">
        <f t="shared" si="39"/>
        <v>0</v>
      </c>
      <c r="X137" s="16">
        <f t="shared" si="39"/>
        <v>0</v>
      </c>
      <c r="Y137" s="16">
        <f t="shared" si="39"/>
        <v>0</v>
      </c>
      <c r="Z137" s="16">
        <f t="shared" si="39"/>
        <v>0</v>
      </c>
      <c r="AA137" s="16">
        <f t="shared" si="39"/>
        <v>19594.865479230033</v>
      </c>
      <c r="AB137" s="16">
        <f t="shared" si="39"/>
        <v>0</v>
      </c>
      <c r="AC137" s="16">
        <f t="shared" si="39"/>
        <v>245.49249080512629</v>
      </c>
      <c r="AD137" s="16">
        <f t="shared" si="39"/>
        <v>0</v>
      </c>
      <c r="AE137" s="16">
        <f t="shared" si="39"/>
        <v>0</v>
      </c>
      <c r="AF137" s="16">
        <f t="shared" si="34"/>
        <v>0</v>
      </c>
      <c r="AG137" s="16">
        <f t="shared" si="34"/>
        <v>0</v>
      </c>
      <c r="AH137" s="16">
        <f t="shared" si="34"/>
        <v>0</v>
      </c>
      <c r="AI137" s="16">
        <f t="shared" si="34"/>
        <v>0</v>
      </c>
      <c r="AJ137" s="16">
        <f t="shared" si="34"/>
        <v>0</v>
      </c>
      <c r="AK137" s="16">
        <f t="shared" si="34"/>
        <v>0</v>
      </c>
      <c r="AL137" s="16">
        <f t="shared" si="34"/>
        <v>0</v>
      </c>
      <c r="AM137" s="16">
        <f t="shared" si="34"/>
        <v>399.88139918668071</v>
      </c>
      <c r="AN137" s="16">
        <f t="shared" si="34"/>
        <v>0</v>
      </c>
      <c r="AO137" s="16">
        <f t="shared" si="34"/>
        <v>0</v>
      </c>
      <c r="AP137" s="16">
        <f t="shared" si="34"/>
        <v>0</v>
      </c>
      <c r="AQ137" s="16">
        <f t="shared" si="34"/>
        <v>0</v>
      </c>
      <c r="AR137" s="16">
        <f t="shared" si="34"/>
        <v>0</v>
      </c>
      <c r="AS137" s="16">
        <f t="shared" si="34"/>
        <v>0</v>
      </c>
      <c r="AT137" s="16">
        <f t="shared" si="40"/>
        <v>0</v>
      </c>
      <c r="AU137" s="16">
        <f t="shared" si="40"/>
        <v>0</v>
      </c>
      <c r="AV137" s="16">
        <f t="shared" si="40"/>
        <v>0</v>
      </c>
      <c r="AW137" s="16">
        <f t="shared" si="40"/>
        <v>651.36466248342947</v>
      </c>
      <c r="AX137" s="16">
        <f t="shared" si="40"/>
        <v>0</v>
      </c>
      <c r="AY137" s="16">
        <f t="shared" si="40"/>
        <v>0</v>
      </c>
      <c r="AZ137" s="16">
        <f t="shared" si="40"/>
        <v>0</v>
      </c>
      <c r="BA137" s="16">
        <f t="shared" si="40"/>
        <v>0</v>
      </c>
      <c r="BB137" s="16">
        <f t="shared" si="40"/>
        <v>0</v>
      </c>
      <c r="BC137" s="16">
        <f t="shared" si="40"/>
        <v>0</v>
      </c>
      <c r="BD137" s="16">
        <f t="shared" si="40"/>
        <v>0</v>
      </c>
      <c r="BE137" s="16">
        <f t="shared" si="40"/>
        <v>0</v>
      </c>
      <c r="BF137" s="16">
        <f t="shared" si="40"/>
        <v>0</v>
      </c>
      <c r="BG137" s="16">
        <f t="shared" si="40"/>
        <v>1061.0043987919598</v>
      </c>
      <c r="BH137" s="16">
        <f t="shared" si="40"/>
        <v>0</v>
      </c>
      <c r="BI137" s="16">
        <f t="shared" si="40"/>
        <v>0</v>
      </c>
    </row>
    <row r="138" spans="2:61" s="1" customFormat="1" ht="15.75" x14ac:dyDescent="0.25">
      <c r="B138" s="47">
        <v>603</v>
      </c>
      <c r="C138" s="47" t="s">
        <v>430</v>
      </c>
      <c r="D138" s="47">
        <v>6</v>
      </c>
      <c r="E138" s="47">
        <v>1985</v>
      </c>
      <c r="F138" s="71"/>
      <c r="G138" s="2">
        <v>50</v>
      </c>
      <c r="H138" s="2">
        <v>10</v>
      </c>
      <c r="I138" s="47">
        <v>2015</v>
      </c>
      <c r="J138" s="81">
        <v>1.15E-2</v>
      </c>
      <c r="K138" s="82">
        <v>9985</v>
      </c>
      <c r="L138" s="82">
        <f t="shared" si="35"/>
        <v>998.5</v>
      </c>
      <c r="M138" s="82">
        <f t="shared" si="36"/>
        <v>1497.75</v>
      </c>
      <c r="N138" s="16">
        <f t="shared" si="37"/>
        <v>12481.25</v>
      </c>
      <c r="O138" s="16">
        <f t="shared" si="38"/>
        <v>143.53437500000001</v>
      </c>
      <c r="P138" s="16">
        <f t="shared" si="39"/>
        <v>0</v>
      </c>
      <c r="Q138" s="16">
        <f t="shared" si="39"/>
        <v>0</v>
      </c>
      <c r="R138" s="16">
        <f t="shared" si="39"/>
        <v>0</v>
      </c>
      <c r="S138" s="16">
        <f t="shared" si="39"/>
        <v>150.71109375000003</v>
      </c>
      <c r="T138" s="16">
        <f t="shared" si="39"/>
        <v>0</v>
      </c>
      <c r="U138" s="16">
        <f t="shared" si="39"/>
        <v>0</v>
      </c>
      <c r="V138" s="16">
        <f t="shared" si="39"/>
        <v>0</v>
      </c>
      <c r="W138" s="16">
        <f t="shared" si="39"/>
        <v>0</v>
      </c>
      <c r="X138" s="16">
        <f t="shared" si="39"/>
        <v>0</v>
      </c>
      <c r="Y138" s="16">
        <f t="shared" si="39"/>
        <v>0</v>
      </c>
      <c r="Z138" s="16">
        <f t="shared" si="39"/>
        <v>0</v>
      </c>
      <c r="AA138" s="16">
        <f t="shared" si="39"/>
        <v>0</v>
      </c>
      <c r="AB138" s="16">
        <f t="shared" si="39"/>
        <v>0</v>
      </c>
      <c r="AC138" s="16">
        <f t="shared" si="39"/>
        <v>21603.339190851111</v>
      </c>
      <c r="AD138" s="16">
        <f t="shared" si="39"/>
        <v>0</v>
      </c>
      <c r="AE138" s="16">
        <f t="shared" si="39"/>
        <v>0</v>
      </c>
      <c r="AF138" s="16">
        <f t="shared" si="34"/>
        <v>0</v>
      </c>
      <c r="AG138" s="16">
        <f t="shared" si="34"/>
        <v>0</v>
      </c>
      <c r="AH138" s="16">
        <f t="shared" si="34"/>
        <v>0</v>
      </c>
      <c r="AI138" s="16">
        <f t="shared" si="34"/>
        <v>0</v>
      </c>
      <c r="AJ138" s="16">
        <f t="shared" si="34"/>
        <v>0</v>
      </c>
      <c r="AK138" s="16">
        <f t="shared" si="34"/>
        <v>0</v>
      </c>
      <c r="AL138" s="16">
        <f t="shared" si="34"/>
        <v>0</v>
      </c>
      <c r="AM138" s="16">
        <f t="shared" si="34"/>
        <v>399.88139918668071</v>
      </c>
      <c r="AN138" s="16">
        <f t="shared" si="34"/>
        <v>0</v>
      </c>
      <c r="AO138" s="16">
        <f t="shared" si="34"/>
        <v>0</v>
      </c>
      <c r="AP138" s="16">
        <f t="shared" si="34"/>
        <v>0</v>
      </c>
      <c r="AQ138" s="16">
        <f t="shared" si="34"/>
        <v>0</v>
      </c>
      <c r="AR138" s="16">
        <f t="shared" si="34"/>
        <v>0</v>
      </c>
      <c r="AS138" s="16">
        <f t="shared" si="34"/>
        <v>0</v>
      </c>
      <c r="AT138" s="16">
        <f t="shared" si="40"/>
        <v>0</v>
      </c>
      <c r="AU138" s="16">
        <f t="shared" si="40"/>
        <v>0</v>
      </c>
      <c r="AV138" s="16">
        <f t="shared" si="40"/>
        <v>0</v>
      </c>
      <c r="AW138" s="16">
        <f t="shared" si="40"/>
        <v>651.36466248342947</v>
      </c>
      <c r="AX138" s="16">
        <f t="shared" si="40"/>
        <v>0</v>
      </c>
      <c r="AY138" s="16">
        <f t="shared" si="40"/>
        <v>0</v>
      </c>
      <c r="AZ138" s="16">
        <f t="shared" si="40"/>
        <v>0</v>
      </c>
      <c r="BA138" s="16">
        <f t="shared" si="40"/>
        <v>0</v>
      </c>
      <c r="BB138" s="16">
        <f t="shared" si="40"/>
        <v>0</v>
      </c>
      <c r="BC138" s="16">
        <f t="shared" si="40"/>
        <v>0</v>
      </c>
      <c r="BD138" s="16">
        <f t="shared" si="40"/>
        <v>0</v>
      </c>
      <c r="BE138" s="16">
        <f t="shared" si="40"/>
        <v>0</v>
      </c>
      <c r="BF138" s="16">
        <f t="shared" si="40"/>
        <v>0</v>
      </c>
      <c r="BG138" s="16">
        <f t="shared" si="40"/>
        <v>1061.0043987919598</v>
      </c>
      <c r="BH138" s="16">
        <f t="shared" si="40"/>
        <v>0</v>
      </c>
      <c r="BI138" s="16">
        <f t="shared" si="40"/>
        <v>0</v>
      </c>
    </row>
    <row r="139" spans="2:61" s="1" customFormat="1" ht="15.75" x14ac:dyDescent="0.25">
      <c r="B139" s="47">
        <v>217</v>
      </c>
      <c r="C139" s="47" t="s">
        <v>430</v>
      </c>
      <c r="D139" s="47">
        <v>6</v>
      </c>
      <c r="E139" s="47">
        <v>1985</v>
      </c>
      <c r="F139" s="71"/>
      <c r="G139" s="2">
        <v>50</v>
      </c>
      <c r="H139" s="2">
        <v>10</v>
      </c>
      <c r="I139" s="47">
        <v>2015</v>
      </c>
      <c r="J139" s="81">
        <v>1.15E-2</v>
      </c>
      <c r="K139" s="82">
        <v>9985</v>
      </c>
      <c r="L139" s="82">
        <f t="shared" si="35"/>
        <v>998.5</v>
      </c>
      <c r="M139" s="82">
        <f t="shared" si="36"/>
        <v>1497.75</v>
      </c>
      <c r="N139" s="16">
        <f t="shared" si="37"/>
        <v>12481.25</v>
      </c>
      <c r="O139" s="16">
        <f t="shared" si="38"/>
        <v>143.53437500000001</v>
      </c>
      <c r="P139" s="16">
        <f t="shared" si="39"/>
        <v>0</v>
      </c>
      <c r="Q139" s="16">
        <f t="shared" si="39"/>
        <v>0</v>
      </c>
      <c r="R139" s="16">
        <f t="shared" si="39"/>
        <v>0</v>
      </c>
      <c r="S139" s="16">
        <f t="shared" si="39"/>
        <v>150.71109375000003</v>
      </c>
      <c r="T139" s="16">
        <f t="shared" si="39"/>
        <v>0</v>
      </c>
      <c r="U139" s="16">
        <f t="shared" si="39"/>
        <v>0</v>
      </c>
      <c r="V139" s="16">
        <f t="shared" si="39"/>
        <v>0</v>
      </c>
      <c r="W139" s="16">
        <f t="shared" si="39"/>
        <v>0</v>
      </c>
      <c r="X139" s="16">
        <f t="shared" si="39"/>
        <v>0</v>
      </c>
      <c r="Y139" s="16">
        <f t="shared" si="39"/>
        <v>0</v>
      </c>
      <c r="Z139" s="16">
        <f t="shared" si="39"/>
        <v>0</v>
      </c>
      <c r="AA139" s="16">
        <f t="shared" si="39"/>
        <v>0</v>
      </c>
      <c r="AB139" s="16">
        <f t="shared" si="39"/>
        <v>0</v>
      </c>
      <c r="AC139" s="16">
        <f t="shared" si="39"/>
        <v>21603.339190851111</v>
      </c>
      <c r="AD139" s="16">
        <f t="shared" si="39"/>
        <v>0</v>
      </c>
      <c r="AE139" s="16">
        <f t="shared" si="39"/>
        <v>0</v>
      </c>
      <c r="AF139" s="16">
        <f t="shared" si="34"/>
        <v>0</v>
      </c>
      <c r="AG139" s="16">
        <f t="shared" si="34"/>
        <v>0</v>
      </c>
      <c r="AH139" s="16">
        <f t="shared" si="34"/>
        <v>0</v>
      </c>
      <c r="AI139" s="16">
        <f t="shared" si="34"/>
        <v>0</v>
      </c>
      <c r="AJ139" s="16">
        <f t="shared" si="34"/>
        <v>0</v>
      </c>
      <c r="AK139" s="16">
        <f t="shared" si="34"/>
        <v>0</v>
      </c>
      <c r="AL139" s="16">
        <f t="shared" si="34"/>
        <v>0</v>
      </c>
      <c r="AM139" s="16">
        <f t="shared" si="34"/>
        <v>399.88139918668071</v>
      </c>
      <c r="AN139" s="16">
        <f t="shared" si="34"/>
        <v>0</v>
      </c>
      <c r="AO139" s="16">
        <f t="shared" si="34"/>
        <v>0</v>
      </c>
      <c r="AP139" s="16">
        <f t="shared" si="34"/>
        <v>0</v>
      </c>
      <c r="AQ139" s="16">
        <f t="shared" si="34"/>
        <v>0</v>
      </c>
      <c r="AR139" s="16">
        <f t="shared" si="34"/>
        <v>0</v>
      </c>
      <c r="AS139" s="16">
        <f t="shared" si="34"/>
        <v>0</v>
      </c>
      <c r="AT139" s="16">
        <f t="shared" si="40"/>
        <v>0</v>
      </c>
      <c r="AU139" s="16">
        <f t="shared" si="40"/>
        <v>0</v>
      </c>
      <c r="AV139" s="16">
        <f t="shared" si="40"/>
        <v>0</v>
      </c>
      <c r="AW139" s="16">
        <f t="shared" si="40"/>
        <v>651.36466248342947</v>
      </c>
      <c r="AX139" s="16">
        <f t="shared" si="40"/>
        <v>0</v>
      </c>
      <c r="AY139" s="16">
        <f t="shared" si="40"/>
        <v>0</v>
      </c>
      <c r="AZ139" s="16">
        <f t="shared" si="40"/>
        <v>0</v>
      </c>
      <c r="BA139" s="16">
        <f t="shared" si="40"/>
        <v>0</v>
      </c>
      <c r="BB139" s="16">
        <f t="shared" si="40"/>
        <v>0</v>
      </c>
      <c r="BC139" s="16">
        <f t="shared" si="40"/>
        <v>0</v>
      </c>
      <c r="BD139" s="16">
        <f t="shared" si="40"/>
        <v>0</v>
      </c>
      <c r="BE139" s="16">
        <f t="shared" si="40"/>
        <v>0</v>
      </c>
      <c r="BF139" s="16">
        <f t="shared" si="40"/>
        <v>0</v>
      </c>
      <c r="BG139" s="16">
        <f t="shared" si="40"/>
        <v>1061.0043987919598</v>
      </c>
      <c r="BH139" s="16">
        <f t="shared" si="40"/>
        <v>0</v>
      </c>
      <c r="BI139" s="16">
        <f t="shared" si="40"/>
        <v>0</v>
      </c>
    </row>
    <row r="140" spans="2:61" s="1" customFormat="1" ht="15.75" x14ac:dyDescent="0.25">
      <c r="B140" s="47">
        <v>216</v>
      </c>
      <c r="C140" s="47" t="s">
        <v>430</v>
      </c>
      <c r="D140" s="47">
        <v>6</v>
      </c>
      <c r="E140" s="47">
        <v>1985</v>
      </c>
      <c r="F140" s="71"/>
      <c r="G140" s="2">
        <v>50</v>
      </c>
      <c r="H140" s="2">
        <v>10</v>
      </c>
      <c r="I140" s="47">
        <v>2015</v>
      </c>
      <c r="J140" s="81">
        <v>1.15E-2</v>
      </c>
      <c r="K140" s="82">
        <v>9985</v>
      </c>
      <c r="L140" s="82">
        <f t="shared" si="35"/>
        <v>998.5</v>
      </c>
      <c r="M140" s="82">
        <f t="shared" si="36"/>
        <v>1497.75</v>
      </c>
      <c r="N140" s="16">
        <f t="shared" si="37"/>
        <v>12481.25</v>
      </c>
      <c r="O140" s="16">
        <f t="shared" si="38"/>
        <v>143.53437500000001</v>
      </c>
      <c r="P140" s="16">
        <f t="shared" si="39"/>
        <v>0</v>
      </c>
      <c r="Q140" s="16">
        <f t="shared" si="39"/>
        <v>0</v>
      </c>
      <c r="R140" s="16">
        <f t="shared" si="39"/>
        <v>0</v>
      </c>
      <c r="S140" s="16">
        <f t="shared" si="39"/>
        <v>150.71109375000003</v>
      </c>
      <c r="T140" s="16">
        <f t="shared" si="39"/>
        <v>0</v>
      </c>
      <c r="U140" s="16">
        <f t="shared" si="39"/>
        <v>0</v>
      </c>
      <c r="V140" s="16">
        <f t="shared" si="39"/>
        <v>0</v>
      </c>
      <c r="W140" s="16">
        <f t="shared" si="39"/>
        <v>0</v>
      </c>
      <c r="X140" s="16">
        <f t="shared" si="39"/>
        <v>0</v>
      </c>
      <c r="Y140" s="16">
        <f t="shared" si="39"/>
        <v>0</v>
      </c>
      <c r="Z140" s="16">
        <f t="shared" si="39"/>
        <v>0</v>
      </c>
      <c r="AA140" s="16">
        <f t="shared" si="39"/>
        <v>0</v>
      </c>
      <c r="AB140" s="16">
        <f t="shared" si="39"/>
        <v>0</v>
      </c>
      <c r="AC140" s="16">
        <f t="shared" si="39"/>
        <v>21603.339190851111</v>
      </c>
      <c r="AD140" s="16">
        <f t="shared" si="39"/>
        <v>0</v>
      </c>
      <c r="AE140" s="16">
        <f t="shared" si="39"/>
        <v>0</v>
      </c>
      <c r="AF140" s="16">
        <f t="shared" si="34"/>
        <v>0</v>
      </c>
      <c r="AG140" s="16">
        <f t="shared" si="34"/>
        <v>0</v>
      </c>
      <c r="AH140" s="16">
        <f t="shared" si="34"/>
        <v>0</v>
      </c>
      <c r="AI140" s="16">
        <f t="shared" si="34"/>
        <v>0</v>
      </c>
      <c r="AJ140" s="16">
        <f t="shared" si="34"/>
        <v>0</v>
      </c>
      <c r="AK140" s="16">
        <f t="shared" si="34"/>
        <v>0</v>
      </c>
      <c r="AL140" s="16">
        <f t="shared" si="34"/>
        <v>0</v>
      </c>
      <c r="AM140" s="16">
        <f t="shared" si="34"/>
        <v>399.88139918668071</v>
      </c>
      <c r="AN140" s="16">
        <f t="shared" si="34"/>
        <v>0</v>
      </c>
      <c r="AO140" s="16">
        <f t="shared" si="34"/>
        <v>0</v>
      </c>
      <c r="AP140" s="16">
        <f t="shared" si="34"/>
        <v>0</v>
      </c>
      <c r="AQ140" s="16">
        <f t="shared" si="34"/>
        <v>0</v>
      </c>
      <c r="AR140" s="16">
        <f t="shared" si="34"/>
        <v>0</v>
      </c>
      <c r="AS140" s="16">
        <f t="shared" si="34"/>
        <v>0</v>
      </c>
      <c r="AT140" s="16">
        <f t="shared" si="40"/>
        <v>0</v>
      </c>
      <c r="AU140" s="16">
        <f t="shared" si="40"/>
        <v>0</v>
      </c>
      <c r="AV140" s="16">
        <f t="shared" si="40"/>
        <v>0</v>
      </c>
      <c r="AW140" s="16">
        <f t="shared" si="40"/>
        <v>651.36466248342947</v>
      </c>
      <c r="AX140" s="16">
        <f t="shared" si="40"/>
        <v>0</v>
      </c>
      <c r="AY140" s="16">
        <f t="shared" si="40"/>
        <v>0</v>
      </c>
      <c r="AZ140" s="16">
        <f t="shared" si="40"/>
        <v>0</v>
      </c>
      <c r="BA140" s="16">
        <f t="shared" si="40"/>
        <v>0</v>
      </c>
      <c r="BB140" s="16">
        <f t="shared" si="40"/>
        <v>0</v>
      </c>
      <c r="BC140" s="16">
        <f t="shared" si="40"/>
        <v>0</v>
      </c>
      <c r="BD140" s="16">
        <f t="shared" si="40"/>
        <v>0</v>
      </c>
      <c r="BE140" s="16">
        <f t="shared" si="40"/>
        <v>0</v>
      </c>
      <c r="BF140" s="16">
        <f t="shared" si="40"/>
        <v>0</v>
      </c>
      <c r="BG140" s="16">
        <f t="shared" si="40"/>
        <v>1061.0043987919598</v>
      </c>
      <c r="BH140" s="16">
        <f t="shared" si="40"/>
        <v>0</v>
      </c>
      <c r="BI140" s="16">
        <f t="shared" si="40"/>
        <v>0</v>
      </c>
    </row>
    <row r="141" spans="2:61" s="1" customFormat="1" ht="15.75" x14ac:dyDescent="0.25">
      <c r="B141" s="47">
        <v>215</v>
      </c>
      <c r="C141" s="47" t="s">
        <v>430</v>
      </c>
      <c r="D141" s="47">
        <v>6</v>
      </c>
      <c r="E141" s="47">
        <v>1985</v>
      </c>
      <c r="F141" s="71"/>
      <c r="G141" s="2">
        <v>50</v>
      </c>
      <c r="H141" s="2">
        <v>10</v>
      </c>
      <c r="I141" s="47">
        <v>2015</v>
      </c>
      <c r="J141" s="81">
        <v>1.15E-2</v>
      </c>
      <c r="K141" s="82">
        <v>9985</v>
      </c>
      <c r="L141" s="82">
        <f t="shared" si="35"/>
        <v>998.5</v>
      </c>
      <c r="M141" s="82">
        <f t="shared" si="36"/>
        <v>1497.75</v>
      </c>
      <c r="N141" s="16">
        <f t="shared" si="37"/>
        <v>12481.25</v>
      </c>
      <c r="O141" s="16">
        <f t="shared" si="38"/>
        <v>143.53437500000001</v>
      </c>
      <c r="P141" s="16">
        <f t="shared" si="39"/>
        <v>0</v>
      </c>
      <c r="Q141" s="16">
        <f t="shared" si="39"/>
        <v>0</v>
      </c>
      <c r="R141" s="16">
        <f t="shared" si="39"/>
        <v>0</v>
      </c>
      <c r="S141" s="16">
        <f t="shared" si="39"/>
        <v>150.71109375000003</v>
      </c>
      <c r="T141" s="16">
        <f t="shared" si="39"/>
        <v>0</v>
      </c>
      <c r="U141" s="16">
        <f t="shared" si="39"/>
        <v>0</v>
      </c>
      <c r="V141" s="16">
        <f t="shared" si="39"/>
        <v>0</v>
      </c>
      <c r="W141" s="16">
        <f t="shared" si="39"/>
        <v>0</v>
      </c>
      <c r="X141" s="16">
        <f t="shared" si="39"/>
        <v>0</v>
      </c>
      <c r="Y141" s="16">
        <f t="shared" si="39"/>
        <v>0</v>
      </c>
      <c r="Z141" s="16">
        <f t="shared" si="39"/>
        <v>0</v>
      </c>
      <c r="AA141" s="16">
        <f t="shared" si="39"/>
        <v>0</v>
      </c>
      <c r="AB141" s="16">
        <f t="shared" si="39"/>
        <v>0</v>
      </c>
      <c r="AC141" s="16">
        <f t="shared" si="39"/>
        <v>21603.339190851111</v>
      </c>
      <c r="AD141" s="16">
        <f t="shared" si="39"/>
        <v>0</v>
      </c>
      <c r="AE141" s="16">
        <f t="shared" si="39"/>
        <v>0</v>
      </c>
      <c r="AF141" s="16">
        <f t="shared" si="34"/>
        <v>0</v>
      </c>
      <c r="AG141" s="16">
        <f t="shared" si="34"/>
        <v>0</v>
      </c>
      <c r="AH141" s="16">
        <f t="shared" si="34"/>
        <v>0</v>
      </c>
      <c r="AI141" s="16">
        <f t="shared" si="34"/>
        <v>0</v>
      </c>
      <c r="AJ141" s="16">
        <f t="shared" si="34"/>
        <v>0</v>
      </c>
      <c r="AK141" s="16">
        <f t="shared" si="34"/>
        <v>0</v>
      </c>
      <c r="AL141" s="16">
        <f t="shared" si="34"/>
        <v>0</v>
      </c>
      <c r="AM141" s="16">
        <f t="shared" si="34"/>
        <v>399.88139918668071</v>
      </c>
      <c r="AN141" s="16">
        <f t="shared" si="34"/>
        <v>0</v>
      </c>
      <c r="AO141" s="16">
        <f t="shared" si="34"/>
        <v>0</v>
      </c>
      <c r="AP141" s="16">
        <f t="shared" si="34"/>
        <v>0</v>
      </c>
      <c r="AQ141" s="16">
        <f t="shared" si="34"/>
        <v>0</v>
      </c>
      <c r="AR141" s="16">
        <f t="shared" si="34"/>
        <v>0</v>
      </c>
      <c r="AS141" s="16">
        <f t="shared" si="34"/>
        <v>0</v>
      </c>
      <c r="AT141" s="16">
        <f t="shared" si="40"/>
        <v>0</v>
      </c>
      <c r="AU141" s="16">
        <f t="shared" si="40"/>
        <v>0</v>
      </c>
      <c r="AV141" s="16">
        <f t="shared" si="40"/>
        <v>0</v>
      </c>
      <c r="AW141" s="16">
        <f t="shared" si="40"/>
        <v>651.36466248342947</v>
      </c>
      <c r="AX141" s="16">
        <f t="shared" si="40"/>
        <v>0</v>
      </c>
      <c r="AY141" s="16">
        <f t="shared" si="40"/>
        <v>0</v>
      </c>
      <c r="AZ141" s="16">
        <f t="shared" si="40"/>
        <v>0</v>
      </c>
      <c r="BA141" s="16">
        <f t="shared" si="40"/>
        <v>0</v>
      </c>
      <c r="BB141" s="16">
        <f t="shared" si="40"/>
        <v>0</v>
      </c>
      <c r="BC141" s="16">
        <f t="shared" si="40"/>
        <v>0</v>
      </c>
      <c r="BD141" s="16">
        <f t="shared" si="40"/>
        <v>0</v>
      </c>
      <c r="BE141" s="16">
        <f t="shared" si="40"/>
        <v>0</v>
      </c>
      <c r="BF141" s="16">
        <f t="shared" si="40"/>
        <v>0</v>
      </c>
      <c r="BG141" s="16">
        <f t="shared" si="40"/>
        <v>1061.0043987919598</v>
      </c>
      <c r="BH141" s="16">
        <f t="shared" si="40"/>
        <v>0</v>
      </c>
      <c r="BI141" s="16">
        <f t="shared" si="40"/>
        <v>0</v>
      </c>
    </row>
    <row r="142" spans="2:61" s="1" customFormat="1" ht="15.75" x14ac:dyDescent="0.25">
      <c r="B142" s="47">
        <v>640</v>
      </c>
      <c r="C142" s="47" t="s">
        <v>430</v>
      </c>
      <c r="D142" s="47">
        <v>6</v>
      </c>
      <c r="E142" s="47">
        <v>1987</v>
      </c>
      <c r="F142" s="71"/>
      <c r="G142" s="2">
        <v>50</v>
      </c>
      <c r="H142" s="2">
        <v>10</v>
      </c>
      <c r="I142" s="47">
        <v>2015</v>
      </c>
      <c r="J142" s="81">
        <v>1.15E-2</v>
      </c>
      <c r="K142" s="82">
        <v>9985</v>
      </c>
      <c r="L142" s="82">
        <f t="shared" si="35"/>
        <v>998.5</v>
      </c>
      <c r="M142" s="82">
        <f t="shared" si="36"/>
        <v>1497.75</v>
      </c>
      <c r="N142" s="16">
        <f t="shared" si="37"/>
        <v>12481.25</v>
      </c>
      <c r="O142" s="16">
        <f t="shared" si="38"/>
        <v>143.53437500000001</v>
      </c>
      <c r="P142" s="16">
        <f t="shared" si="39"/>
        <v>0</v>
      </c>
      <c r="Q142" s="16">
        <f t="shared" si="39"/>
        <v>0</v>
      </c>
      <c r="R142" s="16">
        <f t="shared" si="39"/>
        <v>0</v>
      </c>
      <c r="S142" s="16">
        <f t="shared" si="39"/>
        <v>150.71109375000003</v>
      </c>
      <c r="T142" s="16">
        <f t="shared" si="39"/>
        <v>0</v>
      </c>
      <c r="U142" s="16">
        <f t="shared" si="39"/>
        <v>0</v>
      </c>
      <c r="V142" s="16">
        <f t="shared" si="39"/>
        <v>0</v>
      </c>
      <c r="W142" s="16">
        <f t="shared" si="39"/>
        <v>0</v>
      </c>
      <c r="X142" s="16">
        <f t="shared" si="39"/>
        <v>0</v>
      </c>
      <c r="Y142" s="16">
        <f t="shared" si="39"/>
        <v>0</v>
      </c>
      <c r="Z142" s="16">
        <f t="shared" si="39"/>
        <v>0</v>
      </c>
      <c r="AA142" s="16">
        <f t="shared" si="39"/>
        <v>0</v>
      </c>
      <c r="AB142" s="16">
        <f t="shared" si="39"/>
        <v>0</v>
      </c>
      <c r="AC142" s="16">
        <f t="shared" si="39"/>
        <v>245.49249080512629</v>
      </c>
      <c r="AD142" s="16">
        <f t="shared" si="39"/>
        <v>0</v>
      </c>
      <c r="AE142" s="16">
        <f t="shared" si="39"/>
        <v>23817.68145791335</v>
      </c>
      <c r="AF142" s="16">
        <f t="shared" si="34"/>
        <v>0</v>
      </c>
      <c r="AG142" s="16">
        <f t="shared" si="34"/>
        <v>0</v>
      </c>
      <c r="AH142" s="16">
        <f t="shared" si="34"/>
        <v>0</v>
      </c>
      <c r="AI142" s="16">
        <f t="shared" si="34"/>
        <v>0</v>
      </c>
      <c r="AJ142" s="16">
        <f t="shared" si="34"/>
        <v>0</v>
      </c>
      <c r="AK142" s="16">
        <f t="shared" si="34"/>
        <v>0</v>
      </c>
      <c r="AL142" s="16">
        <f t="shared" si="34"/>
        <v>0</v>
      </c>
      <c r="AM142" s="16">
        <f t="shared" si="34"/>
        <v>399.88139918668071</v>
      </c>
      <c r="AN142" s="16">
        <f t="shared" si="34"/>
        <v>0</v>
      </c>
      <c r="AO142" s="16">
        <f t="shared" si="34"/>
        <v>0</v>
      </c>
      <c r="AP142" s="16">
        <f t="shared" si="34"/>
        <v>0</v>
      </c>
      <c r="AQ142" s="16">
        <f t="shared" si="34"/>
        <v>0</v>
      </c>
      <c r="AR142" s="16">
        <f t="shared" si="34"/>
        <v>0</v>
      </c>
      <c r="AS142" s="16">
        <f t="shared" si="34"/>
        <v>0</v>
      </c>
      <c r="AT142" s="16">
        <f t="shared" si="40"/>
        <v>0</v>
      </c>
      <c r="AU142" s="16">
        <f t="shared" si="40"/>
        <v>0</v>
      </c>
      <c r="AV142" s="16">
        <f t="shared" si="40"/>
        <v>0</v>
      </c>
      <c r="AW142" s="16">
        <f t="shared" si="40"/>
        <v>651.36466248342947</v>
      </c>
      <c r="AX142" s="16">
        <f t="shared" si="40"/>
        <v>0</v>
      </c>
      <c r="AY142" s="16">
        <f t="shared" si="40"/>
        <v>0</v>
      </c>
      <c r="AZ142" s="16">
        <f t="shared" si="40"/>
        <v>0</v>
      </c>
      <c r="BA142" s="16">
        <f t="shared" si="40"/>
        <v>0</v>
      </c>
      <c r="BB142" s="16">
        <f t="shared" si="40"/>
        <v>0</v>
      </c>
      <c r="BC142" s="16">
        <f t="shared" si="40"/>
        <v>0</v>
      </c>
      <c r="BD142" s="16">
        <f t="shared" si="40"/>
        <v>0</v>
      </c>
      <c r="BE142" s="16">
        <f t="shared" si="40"/>
        <v>0</v>
      </c>
      <c r="BF142" s="16">
        <f t="shared" si="40"/>
        <v>0</v>
      </c>
      <c r="BG142" s="16">
        <f t="shared" si="40"/>
        <v>1061.0043987919598</v>
      </c>
      <c r="BH142" s="16">
        <f t="shared" si="40"/>
        <v>0</v>
      </c>
      <c r="BI142" s="16">
        <f t="shared" si="40"/>
        <v>0</v>
      </c>
    </row>
    <row r="143" spans="2:61" s="1" customFormat="1" ht="15.75" x14ac:dyDescent="0.25">
      <c r="B143" s="47">
        <v>639</v>
      </c>
      <c r="C143" s="47" t="s">
        <v>430</v>
      </c>
      <c r="D143" s="47">
        <v>6</v>
      </c>
      <c r="E143" s="47">
        <v>1987</v>
      </c>
      <c r="F143" s="71"/>
      <c r="G143" s="2">
        <v>50</v>
      </c>
      <c r="H143" s="2">
        <v>10</v>
      </c>
      <c r="I143" s="47">
        <v>2015</v>
      </c>
      <c r="J143" s="81">
        <v>1.15E-2</v>
      </c>
      <c r="K143" s="82">
        <v>9985</v>
      </c>
      <c r="L143" s="82">
        <f t="shared" si="35"/>
        <v>998.5</v>
      </c>
      <c r="M143" s="82">
        <f t="shared" si="36"/>
        <v>1497.75</v>
      </c>
      <c r="N143" s="16">
        <f t="shared" si="37"/>
        <v>12481.25</v>
      </c>
      <c r="O143" s="16">
        <f t="shared" si="38"/>
        <v>143.53437500000001</v>
      </c>
      <c r="P143" s="16">
        <f t="shared" si="39"/>
        <v>0</v>
      </c>
      <c r="Q143" s="16">
        <f t="shared" si="39"/>
        <v>0</v>
      </c>
      <c r="R143" s="16">
        <f t="shared" si="39"/>
        <v>0</v>
      </c>
      <c r="S143" s="16">
        <f t="shared" si="39"/>
        <v>150.71109375000003</v>
      </c>
      <c r="T143" s="16">
        <f t="shared" si="39"/>
        <v>0</v>
      </c>
      <c r="U143" s="16">
        <f t="shared" si="39"/>
        <v>0</v>
      </c>
      <c r="V143" s="16">
        <f t="shared" si="39"/>
        <v>0</v>
      </c>
      <c r="W143" s="16">
        <f t="shared" si="39"/>
        <v>0</v>
      </c>
      <c r="X143" s="16">
        <f t="shared" si="39"/>
        <v>0</v>
      </c>
      <c r="Y143" s="16">
        <f t="shared" si="39"/>
        <v>0</v>
      </c>
      <c r="Z143" s="16">
        <f t="shared" si="39"/>
        <v>0</v>
      </c>
      <c r="AA143" s="16">
        <f t="shared" si="39"/>
        <v>0</v>
      </c>
      <c r="AB143" s="16">
        <f t="shared" si="39"/>
        <v>0</v>
      </c>
      <c r="AC143" s="16">
        <f t="shared" si="39"/>
        <v>245.49249080512629</v>
      </c>
      <c r="AD143" s="16">
        <f t="shared" si="39"/>
        <v>0</v>
      </c>
      <c r="AE143" s="16">
        <f t="shared" si="39"/>
        <v>23817.68145791335</v>
      </c>
      <c r="AF143" s="16">
        <f t="shared" si="34"/>
        <v>0</v>
      </c>
      <c r="AG143" s="16">
        <f t="shared" si="34"/>
        <v>0</v>
      </c>
      <c r="AH143" s="16">
        <f t="shared" si="34"/>
        <v>0</v>
      </c>
      <c r="AI143" s="16">
        <f t="shared" si="34"/>
        <v>0</v>
      </c>
      <c r="AJ143" s="16">
        <f t="shared" si="34"/>
        <v>0</v>
      </c>
      <c r="AK143" s="16">
        <f t="shared" si="34"/>
        <v>0</v>
      </c>
      <c r="AL143" s="16">
        <f t="shared" si="34"/>
        <v>0</v>
      </c>
      <c r="AM143" s="16">
        <f t="shared" si="34"/>
        <v>399.88139918668071</v>
      </c>
      <c r="AN143" s="16">
        <f t="shared" si="34"/>
        <v>0</v>
      </c>
      <c r="AO143" s="16">
        <f t="shared" si="34"/>
        <v>0</v>
      </c>
      <c r="AP143" s="16">
        <f t="shared" si="34"/>
        <v>0</v>
      </c>
      <c r="AQ143" s="16">
        <f t="shared" si="34"/>
        <v>0</v>
      </c>
      <c r="AR143" s="16">
        <f t="shared" si="34"/>
        <v>0</v>
      </c>
      <c r="AS143" s="16">
        <f t="shared" si="34"/>
        <v>0</v>
      </c>
      <c r="AT143" s="16">
        <f t="shared" si="40"/>
        <v>0</v>
      </c>
      <c r="AU143" s="16">
        <f t="shared" si="40"/>
        <v>0</v>
      </c>
      <c r="AV143" s="16">
        <f t="shared" si="40"/>
        <v>0</v>
      </c>
      <c r="AW143" s="16">
        <f t="shared" si="40"/>
        <v>651.36466248342947</v>
      </c>
      <c r="AX143" s="16">
        <f t="shared" si="40"/>
        <v>0</v>
      </c>
      <c r="AY143" s="16">
        <f t="shared" si="40"/>
        <v>0</v>
      </c>
      <c r="AZ143" s="16">
        <f t="shared" si="40"/>
        <v>0</v>
      </c>
      <c r="BA143" s="16">
        <f t="shared" si="40"/>
        <v>0</v>
      </c>
      <c r="BB143" s="16">
        <f t="shared" si="40"/>
        <v>0</v>
      </c>
      <c r="BC143" s="16">
        <f t="shared" si="40"/>
        <v>0</v>
      </c>
      <c r="BD143" s="16">
        <f t="shared" si="40"/>
        <v>0</v>
      </c>
      <c r="BE143" s="16">
        <f t="shared" si="40"/>
        <v>0</v>
      </c>
      <c r="BF143" s="16">
        <f t="shared" si="40"/>
        <v>0</v>
      </c>
      <c r="BG143" s="16">
        <f t="shared" si="40"/>
        <v>1061.0043987919598</v>
      </c>
      <c r="BH143" s="16">
        <f t="shared" si="40"/>
        <v>0</v>
      </c>
      <c r="BI143" s="16">
        <f t="shared" si="40"/>
        <v>0</v>
      </c>
    </row>
    <row r="144" spans="2:61" s="1" customFormat="1" ht="15.75" x14ac:dyDescent="0.25">
      <c r="B144" s="47">
        <v>539</v>
      </c>
      <c r="C144" s="47" t="s">
        <v>430</v>
      </c>
      <c r="D144" s="47">
        <v>6</v>
      </c>
      <c r="E144" s="47">
        <v>1987</v>
      </c>
      <c r="F144" s="71"/>
      <c r="G144" s="2">
        <v>50</v>
      </c>
      <c r="H144" s="2">
        <v>10</v>
      </c>
      <c r="I144" s="47">
        <v>2015</v>
      </c>
      <c r="J144" s="81">
        <v>1.15E-2</v>
      </c>
      <c r="K144" s="82">
        <v>9985</v>
      </c>
      <c r="L144" s="82">
        <f t="shared" si="35"/>
        <v>998.5</v>
      </c>
      <c r="M144" s="82">
        <f t="shared" si="36"/>
        <v>1497.75</v>
      </c>
      <c r="N144" s="16">
        <f t="shared" si="37"/>
        <v>12481.25</v>
      </c>
      <c r="O144" s="16">
        <f t="shared" si="38"/>
        <v>143.53437500000001</v>
      </c>
      <c r="P144" s="16">
        <f t="shared" si="39"/>
        <v>0</v>
      </c>
      <c r="Q144" s="16">
        <f t="shared" si="39"/>
        <v>0</v>
      </c>
      <c r="R144" s="16">
        <f t="shared" si="39"/>
        <v>0</v>
      </c>
      <c r="S144" s="16">
        <f t="shared" si="39"/>
        <v>150.71109375000003</v>
      </c>
      <c r="T144" s="16">
        <f t="shared" si="39"/>
        <v>0</v>
      </c>
      <c r="U144" s="16">
        <f t="shared" si="39"/>
        <v>0</v>
      </c>
      <c r="V144" s="16">
        <f t="shared" si="39"/>
        <v>0</v>
      </c>
      <c r="W144" s="16">
        <f t="shared" si="39"/>
        <v>0</v>
      </c>
      <c r="X144" s="16">
        <f t="shared" si="39"/>
        <v>0</v>
      </c>
      <c r="Y144" s="16">
        <f t="shared" si="39"/>
        <v>0</v>
      </c>
      <c r="Z144" s="16">
        <f t="shared" si="39"/>
        <v>0</v>
      </c>
      <c r="AA144" s="16">
        <f t="shared" si="39"/>
        <v>0</v>
      </c>
      <c r="AB144" s="16">
        <f t="shared" si="39"/>
        <v>0</v>
      </c>
      <c r="AC144" s="16">
        <f t="shared" si="39"/>
        <v>245.49249080512629</v>
      </c>
      <c r="AD144" s="16">
        <f t="shared" si="39"/>
        <v>0</v>
      </c>
      <c r="AE144" s="16">
        <f t="shared" si="39"/>
        <v>23817.68145791335</v>
      </c>
      <c r="AF144" s="16">
        <f t="shared" si="34"/>
        <v>0</v>
      </c>
      <c r="AG144" s="16">
        <f t="shared" si="34"/>
        <v>0</v>
      </c>
      <c r="AH144" s="16">
        <f t="shared" si="34"/>
        <v>0</v>
      </c>
      <c r="AI144" s="16">
        <f t="shared" si="34"/>
        <v>0</v>
      </c>
      <c r="AJ144" s="16">
        <f t="shared" si="34"/>
        <v>0</v>
      </c>
      <c r="AK144" s="16">
        <f t="shared" si="34"/>
        <v>0</v>
      </c>
      <c r="AL144" s="16">
        <f t="shared" si="34"/>
        <v>0</v>
      </c>
      <c r="AM144" s="16">
        <f t="shared" si="34"/>
        <v>399.88139918668071</v>
      </c>
      <c r="AN144" s="16">
        <f t="shared" si="34"/>
        <v>0</v>
      </c>
      <c r="AO144" s="16">
        <f t="shared" si="34"/>
        <v>0</v>
      </c>
      <c r="AP144" s="16">
        <f t="shared" si="34"/>
        <v>0</v>
      </c>
      <c r="AQ144" s="16">
        <f t="shared" si="34"/>
        <v>0</v>
      </c>
      <c r="AR144" s="16">
        <f t="shared" si="34"/>
        <v>0</v>
      </c>
      <c r="AS144" s="16">
        <f t="shared" si="34"/>
        <v>0</v>
      </c>
      <c r="AT144" s="16">
        <f t="shared" si="40"/>
        <v>0</v>
      </c>
      <c r="AU144" s="16">
        <f t="shared" si="40"/>
        <v>0</v>
      </c>
      <c r="AV144" s="16">
        <f t="shared" si="40"/>
        <v>0</v>
      </c>
      <c r="AW144" s="16">
        <f t="shared" si="40"/>
        <v>651.36466248342947</v>
      </c>
      <c r="AX144" s="16">
        <f t="shared" si="40"/>
        <v>0</v>
      </c>
      <c r="AY144" s="16">
        <f t="shared" si="40"/>
        <v>0</v>
      </c>
      <c r="AZ144" s="16">
        <f t="shared" si="40"/>
        <v>0</v>
      </c>
      <c r="BA144" s="16">
        <f t="shared" si="40"/>
        <v>0</v>
      </c>
      <c r="BB144" s="16">
        <f t="shared" si="40"/>
        <v>0</v>
      </c>
      <c r="BC144" s="16">
        <f t="shared" si="40"/>
        <v>0</v>
      </c>
      <c r="BD144" s="16">
        <f t="shared" si="40"/>
        <v>0</v>
      </c>
      <c r="BE144" s="16">
        <f t="shared" si="40"/>
        <v>0</v>
      </c>
      <c r="BF144" s="16">
        <f t="shared" si="40"/>
        <v>0</v>
      </c>
      <c r="BG144" s="16">
        <f t="shared" si="40"/>
        <v>1061.0043987919598</v>
      </c>
      <c r="BH144" s="16">
        <f t="shared" si="40"/>
        <v>0</v>
      </c>
      <c r="BI144" s="16">
        <f t="shared" si="40"/>
        <v>0</v>
      </c>
    </row>
    <row r="145" spans="2:61" s="1" customFormat="1" ht="15.75" x14ac:dyDescent="0.25">
      <c r="B145" s="47">
        <v>668</v>
      </c>
      <c r="C145" s="47" t="s">
        <v>430</v>
      </c>
      <c r="D145" s="47">
        <v>6</v>
      </c>
      <c r="E145" s="47">
        <v>1988</v>
      </c>
      <c r="F145" s="71"/>
      <c r="G145" s="2">
        <v>50</v>
      </c>
      <c r="H145" s="2">
        <v>10</v>
      </c>
      <c r="I145" s="47">
        <v>2015</v>
      </c>
      <c r="J145" s="81">
        <v>1.15E-2</v>
      </c>
      <c r="K145" s="82">
        <v>9985</v>
      </c>
      <c r="L145" s="82">
        <f t="shared" si="35"/>
        <v>998.5</v>
      </c>
      <c r="M145" s="82">
        <f t="shared" si="36"/>
        <v>1497.75</v>
      </c>
      <c r="N145" s="16">
        <f t="shared" si="37"/>
        <v>12481.25</v>
      </c>
      <c r="O145" s="16">
        <f t="shared" si="38"/>
        <v>143.53437500000001</v>
      </c>
      <c r="P145" s="16">
        <f t="shared" si="39"/>
        <v>0</v>
      </c>
      <c r="Q145" s="16">
        <f t="shared" si="39"/>
        <v>0</v>
      </c>
      <c r="R145" s="16">
        <f t="shared" si="39"/>
        <v>0</v>
      </c>
      <c r="S145" s="16">
        <f t="shared" si="39"/>
        <v>150.71109375000003</v>
      </c>
      <c r="T145" s="16">
        <f t="shared" si="39"/>
        <v>0</v>
      </c>
      <c r="U145" s="16">
        <f t="shared" si="39"/>
        <v>0</v>
      </c>
      <c r="V145" s="16">
        <f t="shared" si="39"/>
        <v>0</v>
      </c>
      <c r="W145" s="16">
        <f t="shared" si="39"/>
        <v>0</v>
      </c>
      <c r="X145" s="16">
        <f t="shared" si="39"/>
        <v>0</v>
      </c>
      <c r="Y145" s="16">
        <f t="shared" si="39"/>
        <v>0</v>
      </c>
      <c r="Z145" s="16">
        <f t="shared" si="39"/>
        <v>0</v>
      </c>
      <c r="AA145" s="16">
        <f t="shared" si="39"/>
        <v>0</v>
      </c>
      <c r="AB145" s="16">
        <f t="shared" si="39"/>
        <v>0</v>
      </c>
      <c r="AC145" s="16">
        <f t="shared" si="39"/>
        <v>245.49249080512629</v>
      </c>
      <c r="AD145" s="16">
        <f t="shared" si="39"/>
        <v>0</v>
      </c>
      <c r="AE145" s="16">
        <f t="shared" si="39"/>
        <v>0</v>
      </c>
      <c r="AF145" s="16">
        <f t="shared" si="34"/>
        <v>25008.565530809014</v>
      </c>
      <c r="AG145" s="16">
        <f t="shared" si="34"/>
        <v>0</v>
      </c>
      <c r="AH145" s="16">
        <f t="shared" si="34"/>
        <v>0</v>
      </c>
      <c r="AI145" s="16">
        <f t="shared" si="34"/>
        <v>0</v>
      </c>
      <c r="AJ145" s="16">
        <f t="shared" si="34"/>
        <v>0</v>
      </c>
      <c r="AK145" s="16">
        <f t="shared" si="34"/>
        <v>0</v>
      </c>
      <c r="AL145" s="16">
        <f t="shared" si="34"/>
        <v>0</v>
      </c>
      <c r="AM145" s="16">
        <f t="shared" si="34"/>
        <v>399.88139918668071</v>
      </c>
      <c r="AN145" s="16">
        <f t="shared" si="34"/>
        <v>0</v>
      </c>
      <c r="AO145" s="16">
        <f t="shared" si="34"/>
        <v>0</v>
      </c>
      <c r="AP145" s="16">
        <f t="shared" si="34"/>
        <v>0</v>
      </c>
      <c r="AQ145" s="16">
        <f t="shared" si="34"/>
        <v>0</v>
      </c>
      <c r="AR145" s="16">
        <f t="shared" si="34"/>
        <v>0</v>
      </c>
      <c r="AS145" s="16">
        <f t="shared" si="34"/>
        <v>0</v>
      </c>
      <c r="AT145" s="16">
        <f t="shared" si="40"/>
        <v>0</v>
      </c>
      <c r="AU145" s="16">
        <f t="shared" si="40"/>
        <v>0</v>
      </c>
      <c r="AV145" s="16">
        <f t="shared" si="40"/>
        <v>0</v>
      </c>
      <c r="AW145" s="16">
        <f t="shared" si="40"/>
        <v>651.36466248342947</v>
      </c>
      <c r="AX145" s="16">
        <f t="shared" si="40"/>
        <v>0</v>
      </c>
      <c r="AY145" s="16">
        <f t="shared" si="40"/>
        <v>0</v>
      </c>
      <c r="AZ145" s="16">
        <f t="shared" si="40"/>
        <v>0</v>
      </c>
      <c r="BA145" s="16">
        <f t="shared" si="40"/>
        <v>0</v>
      </c>
      <c r="BB145" s="16">
        <f t="shared" si="40"/>
        <v>0</v>
      </c>
      <c r="BC145" s="16">
        <f t="shared" si="40"/>
        <v>0</v>
      </c>
      <c r="BD145" s="16">
        <f t="shared" si="40"/>
        <v>0</v>
      </c>
      <c r="BE145" s="16">
        <f t="shared" si="40"/>
        <v>0</v>
      </c>
      <c r="BF145" s="16">
        <f t="shared" si="40"/>
        <v>0</v>
      </c>
      <c r="BG145" s="16">
        <f t="shared" si="40"/>
        <v>1061.0043987919598</v>
      </c>
      <c r="BH145" s="16">
        <f t="shared" si="40"/>
        <v>0</v>
      </c>
      <c r="BI145" s="16">
        <f t="shared" si="40"/>
        <v>0</v>
      </c>
    </row>
    <row r="146" spans="2:61" s="1" customFormat="1" ht="15.75" x14ac:dyDescent="0.25">
      <c r="B146" s="47">
        <v>339</v>
      </c>
      <c r="C146" s="47" t="s">
        <v>430</v>
      </c>
      <c r="D146" s="47">
        <v>6</v>
      </c>
      <c r="E146" s="47">
        <v>1988</v>
      </c>
      <c r="F146" s="71"/>
      <c r="G146" s="2">
        <v>50</v>
      </c>
      <c r="H146" s="2">
        <v>10</v>
      </c>
      <c r="I146" s="47">
        <v>2015</v>
      </c>
      <c r="J146" s="81">
        <v>1.15E-2</v>
      </c>
      <c r="K146" s="82">
        <v>9985</v>
      </c>
      <c r="L146" s="82">
        <f t="shared" si="35"/>
        <v>998.5</v>
      </c>
      <c r="M146" s="82">
        <f t="shared" si="36"/>
        <v>1497.75</v>
      </c>
      <c r="N146" s="16">
        <f t="shared" si="37"/>
        <v>12481.25</v>
      </c>
      <c r="O146" s="16">
        <f t="shared" si="38"/>
        <v>143.53437500000001</v>
      </c>
      <c r="P146" s="16">
        <f t="shared" si="39"/>
        <v>0</v>
      </c>
      <c r="Q146" s="16">
        <f t="shared" si="39"/>
        <v>0</v>
      </c>
      <c r="R146" s="16">
        <f t="shared" si="39"/>
        <v>0</v>
      </c>
      <c r="S146" s="16">
        <f t="shared" si="39"/>
        <v>150.71109375000003</v>
      </c>
      <c r="T146" s="16">
        <f t="shared" si="39"/>
        <v>0</v>
      </c>
      <c r="U146" s="16">
        <f t="shared" si="39"/>
        <v>0</v>
      </c>
      <c r="V146" s="16">
        <f t="shared" si="39"/>
        <v>0</v>
      </c>
      <c r="W146" s="16">
        <f t="shared" si="39"/>
        <v>0</v>
      </c>
      <c r="X146" s="16">
        <f t="shared" si="39"/>
        <v>0</v>
      </c>
      <c r="Y146" s="16">
        <f t="shared" si="39"/>
        <v>0</v>
      </c>
      <c r="Z146" s="16">
        <f t="shared" si="39"/>
        <v>0</v>
      </c>
      <c r="AA146" s="16">
        <f t="shared" si="39"/>
        <v>0</v>
      </c>
      <c r="AB146" s="16">
        <f t="shared" si="39"/>
        <v>0</v>
      </c>
      <c r="AC146" s="16">
        <f t="shared" si="39"/>
        <v>245.49249080512629</v>
      </c>
      <c r="AD146" s="16">
        <f t="shared" si="39"/>
        <v>0</v>
      </c>
      <c r="AE146" s="16">
        <f t="shared" si="39"/>
        <v>0</v>
      </c>
      <c r="AF146" s="16">
        <f t="shared" si="34"/>
        <v>25008.565530809014</v>
      </c>
      <c r="AG146" s="16">
        <f t="shared" si="34"/>
        <v>0</v>
      </c>
      <c r="AH146" s="16">
        <f t="shared" si="34"/>
        <v>0</v>
      </c>
      <c r="AI146" s="16">
        <f t="shared" si="34"/>
        <v>0</v>
      </c>
      <c r="AJ146" s="16">
        <f t="shared" si="34"/>
        <v>0</v>
      </c>
      <c r="AK146" s="16">
        <f t="shared" si="34"/>
        <v>0</v>
      </c>
      <c r="AL146" s="16">
        <f t="shared" si="34"/>
        <v>0</v>
      </c>
      <c r="AM146" s="16">
        <f t="shared" si="34"/>
        <v>399.88139918668071</v>
      </c>
      <c r="AN146" s="16">
        <f t="shared" si="34"/>
        <v>0</v>
      </c>
      <c r="AO146" s="16">
        <f t="shared" si="34"/>
        <v>0</v>
      </c>
      <c r="AP146" s="16">
        <f t="shared" si="34"/>
        <v>0</v>
      </c>
      <c r="AQ146" s="16">
        <f t="shared" si="34"/>
        <v>0</v>
      </c>
      <c r="AR146" s="16">
        <f t="shared" si="34"/>
        <v>0</v>
      </c>
      <c r="AS146" s="16">
        <f t="shared" si="34"/>
        <v>0</v>
      </c>
      <c r="AT146" s="16">
        <f t="shared" si="40"/>
        <v>0</v>
      </c>
      <c r="AU146" s="16">
        <f t="shared" si="40"/>
        <v>0</v>
      </c>
      <c r="AV146" s="16">
        <f t="shared" si="40"/>
        <v>0</v>
      </c>
      <c r="AW146" s="16">
        <f t="shared" si="40"/>
        <v>651.36466248342947</v>
      </c>
      <c r="AX146" s="16">
        <f t="shared" si="40"/>
        <v>0</v>
      </c>
      <c r="AY146" s="16">
        <f t="shared" si="40"/>
        <v>0</v>
      </c>
      <c r="AZ146" s="16">
        <f t="shared" si="40"/>
        <v>0</v>
      </c>
      <c r="BA146" s="16">
        <f t="shared" si="40"/>
        <v>0</v>
      </c>
      <c r="BB146" s="16">
        <f t="shared" si="40"/>
        <v>0</v>
      </c>
      <c r="BC146" s="16">
        <f t="shared" si="40"/>
        <v>0</v>
      </c>
      <c r="BD146" s="16">
        <f t="shared" si="40"/>
        <v>0</v>
      </c>
      <c r="BE146" s="16">
        <f t="shared" si="40"/>
        <v>0</v>
      </c>
      <c r="BF146" s="16">
        <f t="shared" si="40"/>
        <v>0</v>
      </c>
      <c r="BG146" s="16">
        <f t="shared" si="40"/>
        <v>1061.0043987919598</v>
      </c>
      <c r="BH146" s="16">
        <f t="shared" si="40"/>
        <v>0</v>
      </c>
      <c r="BI146" s="16">
        <f t="shared" si="40"/>
        <v>0</v>
      </c>
    </row>
    <row r="147" spans="2:61" s="1" customFormat="1" ht="15.75" x14ac:dyDescent="0.25">
      <c r="B147" s="47">
        <v>338</v>
      </c>
      <c r="C147" s="47" t="s">
        <v>430</v>
      </c>
      <c r="D147" s="47">
        <v>6</v>
      </c>
      <c r="E147" s="47">
        <v>1988</v>
      </c>
      <c r="F147" s="71"/>
      <c r="G147" s="2">
        <v>50</v>
      </c>
      <c r="H147" s="2">
        <v>10</v>
      </c>
      <c r="I147" s="47">
        <v>2015</v>
      </c>
      <c r="J147" s="81">
        <v>1.15E-2</v>
      </c>
      <c r="K147" s="82">
        <v>9985</v>
      </c>
      <c r="L147" s="82">
        <f t="shared" si="35"/>
        <v>998.5</v>
      </c>
      <c r="M147" s="82">
        <f t="shared" si="36"/>
        <v>1497.75</v>
      </c>
      <c r="N147" s="16">
        <f t="shared" si="37"/>
        <v>12481.25</v>
      </c>
      <c r="O147" s="16">
        <f t="shared" si="38"/>
        <v>143.53437500000001</v>
      </c>
      <c r="P147" s="16">
        <f t="shared" si="39"/>
        <v>0</v>
      </c>
      <c r="Q147" s="16">
        <f t="shared" si="39"/>
        <v>0</v>
      </c>
      <c r="R147" s="16">
        <f t="shared" si="39"/>
        <v>0</v>
      </c>
      <c r="S147" s="16">
        <f t="shared" si="39"/>
        <v>150.71109375000003</v>
      </c>
      <c r="T147" s="16">
        <f t="shared" si="39"/>
        <v>0</v>
      </c>
      <c r="U147" s="16">
        <f t="shared" si="39"/>
        <v>0</v>
      </c>
      <c r="V147" s="16">
        <f t="shared" si="39"/>
        <v>0</v>
      </c>
      <c r="W147" s="16">
        <f t="shared" si="39"/>
        <v>0</v>
      </c>
      <c r="X147" s="16">
        <f t="shared" si="39"/>
        <v>0</v>
      </c>
      <c r="Y147" s="16">
        <f t="shared" si="39"/>
        <v>0</v>
      </c>
      <c r="Z147" s="16">
        <f t="shared" si="39"/>
        <v>0</v>
      </c>
      <c r="AA147" s="16">
        <f t="shared" si="39"/>
        <v>0</v>
      </c>
      <c r="AB147" s="16">
        <f t="shared" si="39"/>
        <v>0</v>
      </c>
      <c r="AC147" s="16">
        <f t="shared" si="39"/>
        <v>245.49249080512629</v>
      </c>
      <c r="AD147" s="16">
        <f t="shared" si="39"/>
        <v>0</v>
      </c>
      <c r="AE147" s="16">
        <f t="shared" si="39"/>
        <v>0</v>
      </c>
      <c r="AF147" s="16">
        <f t="shared" si="34"/>
        <v>25008.565530809014</v>
      </c>
      <c r="AG147" s="16">
        <f t="shared" si="34"/>
        <v>0</v>
      </c>
      <c r="AH147" s="16">
        <f t="shared" si="34"/>
        <v>0</v>
      </c>
      <c r="AI147" s="16">
        <f t="shared" si="34"/>
        <v>0</v>
      </c>
      <c r="AJ147" s="16">
        <f t="shared" si="34"/>
        <v>0</v>
      </c>
      <c r="AK147" s="16">
        <f t="shared" si="34"/>
        <v>0</v>
      </c>
      <c r="AL147" s="16">
        <f t="shared" si="34"/>
        <v>0</v>
      </c>
      <c r="AM147" s="16">
        <f t="shared" si="34"/>
        <v>399.88139918668071</v>
      </c>
      <c r="AN147" s="16">
        <f t="shared" si="34"/>
        <v>0</v>
      </c>
      <c r="AO147" s="16">
        <f t="shared" si="34"/>
        <v>0</v>
      </c>
      <c r="AP147" s="16">
        <f t="shared" si="34"/>
        <v>0</v>
      </c>
      <c r="AQ147" s="16">
        <f t="shared" si="34"/>
        <v>0</v>
      </c>
      <c r="AR147" s="16">
        <f t="shared" si="34"/>
        <v>0</v>
      </c>
      <c r="AS147" s="16">
        <f t="shared" si="34"/>
        <v>0</v>
      </c>
      <c r="AT147" s="16">
        <f t="shared" si="40"/>
        <v>0</v>
      </c>
      <c r="AU147" s="16">
        <f t="shared" si="40"/>
        <v>0</v>
      </c>
      <c r="AV147" s="16">
        <f t="shared" si="40"/>
        <v>0</v>
      </c>
      <c r="AW147" s="16">
        <f t="shared" si="40"/>
        <v>651.36466248342947</v>
      </c>
      <c r="AX147" s="16">
        <f t="shared" si="40"/>
        <v>0</v>
      </c>
      <c r="AY147" s="16">
        <f t="shared" si="40"/>
        <v>0</v>
      </c>
      <c r="AZ147" s="16">
        <f t="shared" si="40"/>
        <v>0</v>
      </c>
      <c r="BA147" s="16">
        <f t="shared" si="40"/>
        <v>0</v>
      </c>
      <c r="BB147" s="16">
        <f t="shared" si="40"/>
        <v>0</v>
      </c>
      <c r="BC147" s="16">
        <f t="shared" si="40"/>
        <v>0</v>
      </c>
      <c r="BD147" s="16">
        <f t="shared" si="40"/>
        <v>0</v>
      </c>
      <c r="BE147" s="16">
        <f t="shared" si="40"/>
        <v>0</v>
      </c>
      <c r="BF147" s="16">
        <f t="shared" si="40"/>
        <v>0</v>
      </c>
      <c r="BG147" s="16">
        <f t="shared" si="40"/>
        <v>1061.0043987919598</v>
      </c>
      <c r="BH147" s="16">
        <f t="shared" si="40"/>
        <v>0</v>
      </c>
      <c r="BI147" s="16">
        <f t="shared" si="40"/>
        <v>0</v>
      </c>
    </row>
    <row r="148" spans="2:61" s="1" customFormat="1" ht="15.75" x14ac:dyDescent="0.25">
      <c r="B148" s="47">
        <v>466</v>
      </c>
      <c r="C148" s="47" t="s">
        <v>430</v>
      </c>
      <c r="D148" s="47">
        <v>6</v>
      </c>
      <c r="E148" s="47">
        <v>1989</v>
      </c>
      <c r="F148" s="71"/>
      <c r="G148" s="2">
        <v>50</v>
      </c>
      <c r="H148" s="2">
        <v>10</v>
      </c>
      <c r="I148" s="47">
        <v>2015</v>
      </c>
      <c r="J148" s="81">
        <v>1.15E-2</v>
      </c>
      <c r="K148" s="82">
        <v>9985</v>
      </c>
      <c r="L148" s="82">
        <f t="shared" si="35"/>
        <v>998.5</v>
      </c>
      <c r="M148" s="82">
        <f t="shared" si="36"/>
        <v>1497.75</v>
      </c>
      <c r="N148" s="16">
        <f t="shared" si="37"/>
        <v>12481.25</v>
      </c>
      <c r="O148" s="16">
        <f t="shared" si="38"/>
        <v>143.53437500000001</v>
      </c>
      <c r="P148" s="16">
        <f t="shared" si="39"/>
        <v>0</v>
      </c>
      <c r="Q148" s="16">
        <f t="shared" si="39"/>
        <v>0</v>
      </c>
      <c r="R148" s="16">
        <f t="shared" si="39"/>
        <v>0</v>
      </c>
      <c r="S148" s="16">
        <f t="shared" si="39"/>
        <v>150.71109375000003</v>
      </c>
      <c r="T148" s="16">
        <f t="shared" si="39"/>
        <v>0</v>
      </c>
      <c r="U148" s="16">
        <f t="shared" si="39"/>
        <v>0</v>
      </c>
      <c r="V148" s="16">
        <f t="shared" si="39"/>
        <v>0</v>
      </c>
      <c r="W148" s="16">
        <f t="shared" si="39"/>
        <v>0</v>
      </c>
      <c r="X148" s="16">
        <f t="shared" si="39"/>
        <v>0</v>
      </c>
      <c r="Y148" s="16">
        <f t="shared" si="39"/>
        <v>0</v>
      </c>
      <c r="Z148" s="16">
        <f t="shared" si="39"/>
        <v>0</v>
      </c>
      <c r="AA148" s="16">
        <f t="shared" si="39"/>
        <v>0</v>
      </c>
      <c r="AB148" s="16">
        <f t="shared" si="39"/>
        <v>0</v>
      </c>
      <c r="AC148" s="16">
        <f t="shared" si="39"/>
        <v>245.49249080512629</v>
      </c>
      <c r="AD148" s="16">
        <f t="shared" si="39"/>
        <v>0</v>
      </c>
      <c r="AE148" s="16">
        <f t="shared" si="39"/>
        <v>0</v>
      </c>
      <c r="AF148" s="16">
        <f t="shared" si="34"/>
        <v>0</v>
      </c>
      <c r="AG148" s="16">
        <f t="shared" si="34"/>
        <v>26258.99380734947</v>
      </c>
      <c r="AH148" s="16">
        <f t="shared" si="34"/>
        <v>0</v>
      </c>
      <c r="AI148" s="16">
        <f t="shared" si="34"/>
        <v>0</v>
      </c>
      <c r="AJ148" s="16">
        <f t="shared" si="34"/>
        <v>0</v>
      </c>
      <c r="AK148" s="16">
        <f t="shared" si="34"/>
        <v>0</v>
      </c>
      <c r="AL148" s="16">
        <f t="shared" si="34"/>
        <v>0</v>
      </c>
      <c r="AM148" s="16">
        <f t="shared" si="34"/>
        <v>399.88139918668071</v>
      </c>
      <c r="AN148" s="16">
        <f t="shared" si="34"/>
        <v>0</v>
      </c>
      <c r="AO148" s="16">
        <f t="shared" si="34"/>
        <v>0</v>
      </c>
      <c r="AP148" s="16">
        <f t="shared" si="34"/>
        <v>0</v>
      </c>
      <c r="AQ148" s="16">
        <f t="shared" si="34"/>
        <v>0</v>
      </c>
      <c r="AR148" s="16">
        <f t="shared" si="34"/>
        <v>0</v>
      </c>
      <c r="AS148" s="16">
        <f t="shared" si="34"/>
        <v>0</v>
      </c>
      <c r="AT148" s="16">
        <f t="shared" si="40"/>
        <v>0</v>
      </c>
      <c r="AU148" s="16">
        <f t="shared" si="40"/>
        <v>0</v>
      </c>
      <c r="AV148" s="16">
        <f t="shared" si="40"/>
        <v>0</v>
      </c>
      <c r="AW148" s="16">
        <f t="shared" si="40"/>
        <v>651.36466248342947</v>
      </c>
      <c r="AX148" s="16">
        <f t="shared" si="40"/>
        <v>0</v>
      </c>
      <c r="AY148" s="16">
        <f t="shared" si="40"/>
        <v>0</v>
      </c>
      <c r="AZ148" s="16">
        <f t="shared" si="40"/>
        <v>0</v>
      </c>
      <c r="BA148" s="16">
        <f t="shared" si="40"/>
        <v>0</v>
      </c>
      <c r="BB148" s="16">
        <f t="shared" si="40"/>
        <v>0</v>
      </c>
      <c r="BC148" s="16">
        <f t="shared" si="40"/>
        <v>0</v>
      </c>
      <c r="BD148" s="16">
        <f t="shared" si="40"/>
        <v>0</v>
      </c>
      <c r="BE148" s="16">
        <f t="shared" si="40"/>
        <v>0</v>
      </c>
      <c r="BF148" s="16">
        <f t="shared" si="40"/>
        <v>0</v>
      </c>
      <c r="BG148" s="16">
        <f t="shared" si="40"/>
        <v>1061.0043987919598</v>
      </c>
      <c r="BH148" s="16">
        <f t="shared" si="40"/>
        <v>0</v>
      </c>
      <c r="BI148" s="16">
        <f t="shared" si="40"/>
        <v>0</v>
      </c>
    </row>
    <row r="149" spans="2:61" s="1" customFormat="1" ht="15.75" x14ac:dyDescent="0.25">
      <c r="B149" s="47">
        <v>465</v>
      </c>
      <c r="C149" s="47" t="s">
        <v>430</v>
      </c>
      <c r="D149" s="47">
        <v>6</v>
      </c>
      <c r="E149" s="47">
        <v>1989</v>
      </c>
      <c r="F149" s="71"/>
      <c r="G149" s="2">
        <v>50</v>
      </c>
      <c r="H149" s="2">
        <v>10</v>
      </c>
      <c r="I149" s="47">
        <v>2015</v>
      </c>
      <c r="J149" s="81">
        <v>1.15E-2</v>
      </c>
      <c r="K149" s="82">
        <v>9985</v>
      </c>
      <c r="L149" s="82">
        <f t="shared" si="35"/>
        <v>998.5</v>
      </c>
      <c r="M149" s="82">
        <f t="shared" si="36"/>
        <v>1497.75</v>
      </c>
      <c r="N149" s="16">
        <f t="shared" si="37"/>
        <v>12481.25</v>
      </c>
      <c r="O149" s="16">
        <f t="shared" si="38"/>
        <v>143.53437500000001</v>
      </c>
      <c r="P149" s="16">
        <f t="shared" si="39"/>
        <v>0</v>
      </c>
      <c r="Q149" s="16">
        <f t="shared" si="39"/>
        <v>0</v>
      </c>
      <c r="R149" s="16">
        <f t="shared" si="39"/>
        <v>0</v>
      </c>
      <c r="S149" s="16">
        <f t="shared" si="39"/>
        <v>150.71109375000003</v>
      </c>
      <c r="T149" s="16">
        <f t="shared" si="39"/>
        <v>0</v>
      </c>
      <c r="U149" s="16">
        <f t="shared" si="39"/>
        <v>0</v>
      </c>
      <c r="V149" s="16">
        <f t="shared" si="39"/>
        <v>0</v>
      </c>
      <c r="W149" s="16">
        <f t="shared" si="39"/>
        <v>0</v>
      </c>
      <c r="X149" s="16">
        <f t="shared" si="39"/>
        <v>0</v>
      </c>
      <c r="Y149" s="16">
        <f t="shared" si="39"/>
        <v>0</v>
      </c>
      <c r="Z149" s="16">
        <f t="shared" si="39"/>
        <v>0</v>
      </c>
      <c r="AA149" s="16">
        <f t="shared" si="39"/>
        <v>0</v>
      </c>
      <c r="AB149" s="16">
        <f t="shared" si="39"/>
        <v>0</v>
      </c>
      <c r="AC149" s="16">
        <f t="shared" si="39"/>
        <v>245.49249080512629</v>
      </c>
      <c r="AD149" s="16">
        <f t="shared" si="39"/>
        <v>0</v>
      </c>
      <c r="AE149" s="16">
        <f t="shared" si="39"/>
        <v>0</v>
      </c>
      <c r="AF149" s="16">
        <f t="shared" si="34"/>
        <v>0</v>
      </c>
      <c r="AG149" s="16">
        <f t="shared" si="34"/>
        <v>26258.99380734947</v>
      </c>
      <c r="AH149" s="16">
        <f t="shared" si="34"/>
        <v>0</v>
      </c>
      <c r="AI149" s="16">
        <f t="shared" si="34"/>
        <v>0</v>
      </c>
      <c r="AJ149" s="16">
        <f t="shared" si="34"/>
        <v>0</v>
      </c>
      <c r="AK149" s="16">
        <f t="shared" si="34"/>
        <v>0</v>
      </c>
      <c r="AL149" s="16">
        <f t="shared" si="34"/>
        <v>0</v>
      </c>
      <c r="AM149" s="16">
        <f t="shared" si="34"/>
        <v>399.88139918668071</v>
      </c>
      <c r="AN149" s="16">
        <f t="shared" si="34"/>
        <v>0</v>
      </c>
      <c r="AO149" s="16">
        <f t="shared" si="34"/>
        <v>0</v>
      </c>
      <c r="AP149" s="16">
        <f t="shared" si="34"/>
        <v>0</v>
      </c>
      <c r="AQ149" s="16">
        <f t="shared" si="34"/>
        <v>0</v>
      </c>
      <c r="AR149" s="16">
        <f t="shared" si="34"/>
        <v>0</v>
      </c>
      <c r="AS149" s="16">
        <f t="shared" si="34"/>
        <v>0</v>
      </c>
      <c r="AT149" s="16">
        <f t="shared" si="40"/>
        <v>0</v>
      </c>
      <c r="AU149" s="16">
        <f t="shared" si="40"/>
        <v>0</v>
      </c>
      <c r="AV149" s="16">
        <f t="shared" si="40"/>
        <v>0</v>
      </c>
      <c r="AW149" s="16">
        <f t="shared" si="40"/>
        <v>651.36466248342947</v>
      </c>
      <c r="AX149" s="16">
        <f t="shared" si="40"/>
        <v>0</v>
      </c>
      <c r="AY149" s="16">
        <f t="shared" si="40"/>
        <v>0</v>
      </c>
      <c r="AZ149" s="16">
        <f t="shared" si="40"/>
        <v>0</v>
      </c>
      <c r="BA149" s="16">
        <f t="shared" si="40"/>
        <v>0</v>
      </c>
      <c r="BB149" s="16">
        <f t="shared" si="40"/>
        <v>0</v>
      </c>
      <c r="BC149" s="16">
        <f t="shared" si="40"/>
        <v>0</v>
      </c>
      <c r="BD149" s="16">
        <f t="shared" si="40"/>
        <v>0</v>
      </c>
      <c r="BE149" s="16">
        <f t="shared" si="40"/>
        <v>0</v>
      </c>
      <c r="BF149" s="16">
        <f t="shared" si="40"/>
        <v>0</v>
      </c>
      <c r="BG149" s="16">
        <f t="shared" si="40"/>
        <v>1061.0043987919598</v>
      </c>
      <c r="BH149" s="16">
        <f t="shared" si="40"/>
        <v>0</v>
      </c>
      <c r="BI149" s="16">
        <f t="shared" si="40"/>
        <v>0</v>
      </c>
    </row>
    <row r="150" spans="2:61" s="1" customFormat="1" ht="15.75" x14ac:dyDescent="0.25">
      <c r="B150" s="47">
        <v>462</v>
      </c>
      <c r="C150" s="47" t="s">
        <v>430</v>
      </c>
      <c r="D150" s="47">
        <v>6</v>
      </c>
      <c r="E150" s="47">
        <v>1989</v>
      </c>
      <c r="F150" s="71"/>
      <c r="G150" s="2">
        <v>50</v>
      </c>
      <c r="H150" s="2">
        <v>10</v>
      </c>
      <c r="I150" s="47">
        <v>2015</v>
      </c>
      <c r="J150" s="81">
        <v>1.15E-2</v>
      </c>
      <c r="K150" s="82">
        <v>9985</v>
      </c>
      <c r="L150" s="82">
        <f t="shared" si="35"/>
        <v>998.5</v>
      </c>
      <c r="M150" s="82">
        <f t="shared" si="36"/>
        <v>1497.75</v>
      </c>
      <c r="N150" s="16">
        <f t="shared" si="37"/>
        <v>12481.25</v>
      </c>
      <c r="O150" s="16">
        <f t="shared" si="38"/>
        <v>143.53437500000001</v>
      </c>
      <c r="P150" s="16">
        <f t="shared" si="39"/>
        <v>0</v>
      </c>
      <c r="Q150" s="16">
        <f t="shared" si="39"/>
        <v>0</v>
      </c>
      <c r="R150" s="16">
        <f t="shared" si="39"/>
        <v>0</v>
      </c>
      <c r="S150" s="16">
        <f t="shared" si="39"/>
        <v>150.71109375000003</v>
      </c>
      <c r="T150" s="16">
        <f t="shared" si="39"/>
        <v>0</v>
      </c>
      <c r="U150" s="16">
        <f t="shared" si="39"/>
        <v>0</v>
      </c>
      <c r="V150" s="16">
        <f t="shared" si="39"/>
        <v>0</v>
      </c>
      <c r="W150" s="16">
        <f t="shared" si="39"/>
        <v>0</v>
      </c>
      <c r="X150" s="16">
        <f t="shared" si="39"/>
        <v>0</v>
      </c>
      <c r="Y150" s="16">
        <f t="shared" si="39"/>
        <v>0</v>
      </c>
      <c r="Z150" s="16">
        <f t="shared" si="39"/>
        <v>0</v>
      </c>
      <c r="AA150" s="16">
        <f t="shared" si="39"/>
        <v>0</v>
      </c>
      <c r="AB150" s="16">
        <f t="shared" si="39"/>
        <v>0</v>
      </c>
      <c r="AC150" s="16">
        <f t="shared" si="39"/>
        <v>245.49249080512629</v>
      </c>
      <c r="AD150" s="16">
        <f t="shared" si="39"/>
        <v>0</v>
      </c>
      <c r="AE150" s="16">
        <f t="shared" ref="AE150:AT165" si="41">IF(MOD((AE$6-$E150),$G150)=0,($K150*1.1*1.15)*((1+$K$3)^(AE$6-$N$3)),IF(MOD((AE$6-$I150),$H150)=0,$O150*((1+$K$3)^(AE$6-$N$3)),0))</f>
        <v>0</v>
      </c>
      <c r="AF150" s="16">
        <f t="shared" si="41"/>
        <v>0</v>
      </c>
      <c r="AG150" s="16">
        <f t="shared" si="41"/>
        <v>26258.99380734947</v>
      </c>
      <c r="AH150" s="16">
        <f t="shared" si="41"/>
        <v>0</v>
      </c>
      <c r="AI150" s="16">
        <f t="shared" si="41"/>
        <v>0</v>
      </c>
      <c r="AJ150" s="16">
        <f t="shared" si="41"/>
        <v>0</v>
      </c>
      <c r="AK150" s="16">
        <f t="shared" si="41"/>
        <v>0</v>
      </c>
      <c r="AL150" s="16">
        <f t="shared" si="41"/>
        <v>0</v>
      </c>
      <c r="AM150" s="16">
        <f t="shared" si="41"/>
        <v>399.88139918668071</v>
      </c>
      <c r="AN150" s="16">
        <f t="shared" si="41"/>
        <v>0</v>
      </c>
      <c r="AO150" s="16">
        <f t="shared" si="41"/>
        <v>0</v>
      </c>
      <c r="AP150" s="16">
        <f t="shared" si="41"/>
        <v>0</v>
      </c>
      <c r="AQ150" s="16">
        <f t="shared" si="41"/>
        <v>0</v>
      </c>
      <c r="AR150" s="16">
        <f t="shared" si="41"/>
        <v>0</v>
      </c>
      <c r="AS150" s="16">
        <f t="shared" si="41"/>
        <v>0</v>
      </c>
      <c r="AT150" s="16">
        <f t="shared" si="40"/>
        <v>0</v>
      </c>
      <c r="AU150" s="16">
        <f t="shared" si="40"/>
        <v>0</v>
      </c>
      <c r="AV150" s="16">
        <f t="shared" si="40"/>
        <v>0</v>
      </c>
      <c r="AW150" s="16">
        <f t="shared" si="40"/>
        <v>651.36466248342947</v>
      </c>
      <c r="AX150" s="16">
        <f t="shared" si="40"/>
        <v>0</v>
      </c>
      <c r="AY150" s="16">
        <f t="shared" si="40"/>
        <v>0</v>
      </c>
      <c r="AZ150" s="16">
        <f t="shared" si="40"/>
        <v>0</v>
      </c>
      <c r="BA150" s="16">
        <f t="shared" si="40"/>
        <v>0</v>
      </c>
      <c r="BB150" s="16">
        <f t="shared" si="40"/>
        <v>0</v>
      </c>
      <c r="BC150" s="16">
        <f t="shared" si="40"/>
        <v>0</v>
      </c>
      <c r="BD150" s="16">
        <f t="shared" si="40"/>
        <v>0</v>
      </c>
      <c r="BE150" s="16">
        <f t="shared" si="40"/>
        <v>0</v>
      </c>
      <c r="BF150" s="16">
        <f t="shared" si="40"/>
        <v>0</v>
      </c>
      <c r="BG150" s="16">
        <f t="shared" si="40"/>
        <v>1061.0043987919598</v>
      </c>
      <c r="BH150" s="16">
        <f t="shared" si="40"/>
        <v>0</v>
      </c>
      <c r="BI150" s="16">
        <f t="shared" si="40"/>
        <v>0</v>
      </c>
    </row>
    <row r="151" spans="2:61" s="1" customFormat="1" ht="15.75" x14ac:dyDescent="0.25">
      <c r="B151" s="47">
        <v>371</v>
      </c>
      <c r="C151" s="47" t="s">
        <v>430</v>
      </c>
      <c r="D151" s="47">
        <v>6</v>
      </c>
      <c r="E151" s="47">
        <v>1989</v>
      </c>
      <c r="F151" s="71"/>
      <c r="G151" s="2">
        <v>50</v>
      </c>
      <c r="H151" s="2">
        <v>10</v>
      </c>
      <c r="I151" s="47">
        <v>2015</v>
      </c>
      <c r="J151" s="81">
        <v>1.15E-2</v>
      </c>
      <c r="K151" s="82">
        <v>9985</v>
      </c>
      <c r="L151" s="82">
        <f t="shared" si="35"/>
        <v>998.5</v>
      </c>
      <c r="M151" s="82">
        <f t="shared" si="36"/>
        <v>1497.75</v>
      </c>
      <c r="N151" s="16">
        <f t="shared" si="37"/>
        <v>12481.25</v>
      </c>
      <c r="O151" s="16">
        <f t="shared" si="38"/>
        <v>143.53437500000001</v>
      </c>
      <c r="P151" s="16">
        <f t="shared" ref="P151:AE166" si="42">IF(MOD((P$6-$E151),$G151)=0,($K151*1.1*1.15)*((1+$K$3)^(P$6-$N$3)),IF(MOD((P$6-$I151),$H151)=0,$O151*((1+$K$3)^(P$6-$N$3)),0))</f>
        <v>0</v>
      </c>
      <c r="Q151" s="16">
        <f t="shared" si="42"/>
        <v>0</v>
      </c>
      <c r="R151" s="16">
        <f t="shared" si="42"/>
        <v>0</v>
      </c>
      <c r="S151" s="16">
        <f t="shared" si="42"/>
        <v>150.71109375000003</v>
      </c>
      <c r="T151" s="16">
        <f t="shared" si="42"/>
        <v>0</v>
      </c>
      <c r="U151" s="16">
        <f t="shared" si="42"/>
        <v>0</v>
      </c>
      <c r="V151" s="16">
        <f t="shared" si="42"/>
        <v>0</v>
      </c>
      <c r="W151" s="16">
        <f t="shared" si="42"/>
        <v>0</v>
      </c>
      <c r="X151" s="16">
        <f t="shared" si="42"/>
        <v>0</v>
      </c>
      <c r="Y151" s="16">
        <f t="shared" si="42"/>
        <v>0</v>
      </c>
      <c r="Z151" s="16">
        <f t="shared" si="42"/>
        <v>0</v>
      </c>
      <c r="AA151" s="16">
        <f t="shared" si="42"/>
        <v>0</v>
      </c>
      <c r="AB151" s="16">
        <f t="shared" si="42"/>
        <v>0</v>
      </c>
      <c r="AC151" s="16">
        <f t="shared" si="42"/>
        <v>245.49249080512629</v>
      </c>
      <c r="AD151" s="16">
        <f t="shared" si="42"/>
        <v>0</v>
      </c>
      <c r="AE151" s="16">
        <f t="shared" si="42"/>
        <v>0</v>
      </c>
      <c r="AF151" s="16">
        <f t="shared" si="41"/>
        <v>0</v>
      </c>
      <c r="AG151" s="16">
        <f t="shared" si="41"/>
        <v>26258.99380734947</v>
      </c>
      <c r="AH151" s="16">
        <f t="shared" si="41"/>
        <v>0</v>
      </c>
      <c r="AI151" s="16">
        <f t="shared" si="41"/>
        <v>0</v>
      </c>
      <c r="AJ151" s="16">
        <f t="shared" si="41"/>
        <v>0</v>
      </c>
      <c r="AK151" s="16">
        <f t="shared" si="41"/>
        <v>0</v>
      </c>
      <c r="AL151" s="16">
        <f t="shared" si="41"/>
        <v>0</v>
      </c>
      <c r="AM151" s="16">
        <f t="shared" si="41"/>
        <v>399.88139918668071</v>
      </c>
      <c r="AN151" s="16">
        <f t="shared" si="41"/>
        <v>0</v>
      </c>
      <c r="AO151" s="16">
        <f t="shared" si="41"/>
        <v>0</v>
      </c>
      <c r="AP151" s="16">
        <f t="shared" si="41"/>
        <v>0</v>
      </c>
      <c r="AQ151" s="16">
        <f t="shared" si="41"/>
        <v>0</v>
      </c>
      <c r="AR151" s="16">
        <f t="shared" si="41"/>
        <v>0</v>
      </c>
      <c r="AS151" s="16">
        <f t="shared" si="41"/>
        <v>0</v>
      </c>
      <c r="AT151" s="16">
        <f t="shared" si="41"/>
        <v>0</v>
      </c>
      <c r="AU151" s="16">
        <f t="shared" ref="AT151:BI166" si="43">IF(MOD((AU$6-$E151),$G151)=0,($K151*1.1*1.15)*((1+$K$3)^(AU$6-$N$3)),IF(MOD((AU$6-$I151),$H151)=0,$O151*((1+$K$3)^(AU$6-$N$3)),0))</f>
        <v>0</v>
      </c>
      <c r="AV151" s="16">
        <f t="shared" si="43"/>
        <v>0</v>
      </c>
      <c r="AW151" s="16">
        <f t="shared" si="43"/>
        <v>651.36466248342947</v>
      </c>
      <c r="AX151" s="16">
        <f t="shared" si="43"/>
        <v>0</v>
      </c>
      <c r="AY151" s="16">
        <f t="shared" si="43"/>
        <v>0</v>
      </c>
      <c r="AZ151" s="16">
        <f t="shared" si="43"/>
        <v>0</v>
      </c>
      <c r="BA151" s="16">
        <f t="shared" si="43"/>
        <v>0</v>
      </c>
      <c r="BB151" s="16">
        <f t="shared" si="43"/>
        <v>0</v>
      </c>
      <c r="BC151" s="16">
        <f t="shared" si="43"/>
        <v>0</v>
      </c>
      <c r="BD151" s="16">
        <f t="shared" si="43"/>
        <v>0</v>
      </c>
      <c r="BE151" s="16">
        <f t="shared" si="43"/>
        <v>0</v>
      </c>
      <c r="BF151" s="16">
        <f t="shared" si="43"/>
        <v>0</v>
      </c>
      <c r="BG151" s="16">
        <f t="shared" si="43"/>
        <v>1061.0043987919598</v>
      </c>
      <c r="BH151" s="16">
        <f t="shared" si="43"/>
        <v>0</v>
      </c>
      <c r="BI151" s="16">
        <f t="shared" si="43"/>
        <v>0</v>
      </c>
    </row>
    <row r="152" spans="2:61" s="1" customFormat="1" ht="15.75" x14ac:dyDescent="0.25">
      <c r="B152" s="47">
        <v>305</v>
      </c>
      <c r="C152" s="47" t="s">
        <v>430</v>
      </c>
      <c r="D152" s="47">
        <v>6</v>
      </c>
      <c r="E152" s="47">
        <v>1989</v>
      </c>
      <c r="F152" s="71"/>
      <c r="G152" s="2">
        <v>50</v>
      </c>
      <c r="H152" s="2">
        <v>10</v>
      </c>
      <c r="I152" s="47">
        <v>2015</v>
      </c>
      <c r="J152" s="81">
        <v>1.15E-2</v>
      </c>
      <c r="K152" s="82">
        <v>9985</v>
      </c>
      <c r="L152" s="82">
        <f t="shared" si="35"/>
        <v>998.5</v>
      </c>
      <c r="M152" s="82">
        <f t="shared" si="36"/>
        <v>1497.75</v>
      </c>
      <c r="N152" s="16">
        <f t="shared" si="37"/>
        <v>12481.25</v>
      </c>
      <c r="O152" s="16">
        <f t="shared" si="38"/>
        <v>143.53437500000001</v>
      </c>
      <c r="P152" s="16">
        <f t="shared" si="42"/>
        <v>0</v>
      </c>
      <c r="Q152" s="16">
        <f t="shared" si="42"/>
        <v>0</v>
      </c>
      <c r="R152" s="16">
        <f t="shared" si="42"/>
        <v>0</v>
      </c>
      <c r="S152" s="16">
        <f t="shared" si="42"/>
        <v>150.71109375000003</v>
      </c>
      <c r="T152" s="16">
        <f t="shared" si="42"/>
        <v>0</v>
      </c>
      <c r="U152" s="16">
        <f t="shared" si="42"/>
        <v>0</v>
      </c>
      <c r="V152" s="16">
        <f t="shared" si="42"/>
        <v>0</v>
      </c>
      <c r="W152" s="16">
        <f t="shared" si="42"/>
        <v>0</v>
      </c>
      <c r="X152" s="16">
        <f t="shared" si="42"/>
        <v>0</v>
      </c>
      <c r="Y152" s="16">
        <f t="shared" si="42"/>
        <v>0</v>
      </c>
      <c r="Z152" s="16">
        <f t="shared" si="42"/>
        <v>0</v>
      </c>
      <c r="AA152" s="16">
        <f t="shared" si="42"/>
        <v>0</v>
      </c>
      <c r="AB152" s="16">
        <f t="shared" si="42"/>
        <v>0</v>
      </c>
      <c r="AC152" s="16">
        <f t="shared" si="42"/>
        <v>245.49249080512629</v>
      </c>
      <c r="AD152" s="16">
        <f t="shared" si="42"/>
        <v>0</v>
      </c>
      <c r="AE152" s="16">
        <f t="shared" si="42"/>
        <v>0</v>
      </c>
      <c r="AF152" s="16">
        <f t="shared" si="41"/>
        <v>0</v>
      </c>
      <c r="AG152" s="16">
        <f t="shared" si="41"/>
        <v>26258.99380734947</v>
      </c>
      <c r="AH152" s="16">
        <f t="shared" si="41"/>
        <v>0</v>
      </c>
      <c r="AI152" s="16">
        <f t="shared" si="41"/>
        <v>0</v>
      </c>
      <c r="AJ152" s="16">
        <f t="shared" si="41"/>
        <v>0</v>
      </c>
      <c r="AK152" s="16">
        <f t="shared" si="41"/>
        <v>0</v>
      </c>
      <c r="AL152" s="16">
        <f t="shared" si="41"/>
        <v>0</v>
      </c>
      <c r="AM152" s="16">
        <f t="shared" si="41"/>
        <v>399.88139918668071</v>
      </c>
      <c r="AN152" s="16">
        <f t="shared" si="41"/>
        <v>0</v>
      </c>
      <c r="AO152" s="16">
        <f t="shared" si="41"/>
        <v>0</v>
      </c>
      <c r="AP152" s="16">
        <f t="shared" si="41"/>
        <v>0</v>
      </c>
      <c r="AQ152" s="16">
        <f t="shared" si="41"/>
        <v>0</v>
      </c>
      <c r="AR152" s="16">
        <f t="shared" si="41"/>
        <v>0</v>
      </c>
      <c r="AS152" s="16">
        <f t="shared" si="41"/>
        <v>0</v>
      </c>
      <c r="AT152" s="16">
        <f t="shared" si="43"/>
        <v>0</v>
      </c>
      <c r="AU152" s="16">
        <f t="shared" si="43"/>
        <v>0</v>
      </c>
      <c r="AV152" s="16">
        <f t="shared" si="43"/>
        <v>0</v>
      </c>
      <c r="AW152" s="16">
        <f t="shared" si="43"/>
        <v>651.36466248342947</v>
      </c>
      <c r="AX152" s="16">
        <f t="shared" si="43"/>
        <v>0</v>
      </c>
      <c r="AY152" s="16">
        <f t="shared" si="43"/>
        <v>0</v>
      </c>
      <c r="AZ152" s="16">
        <f t="shared" si="43"/>
        <v>0</v>
      </c>
      <c r="BA152" s="16">
        <f t="shared" si="43"/>
        <v>0</v>
      </c>
      <c r="BB152" s="16">
        <f t="shared" si="43"/>
        <v>0</v>
      </c>
      <c r="BC152" s="16">
        <f t="shared" si="43"/>
        <v>0</v>
      </c>
      <c r="BD152" s="16">
        <f t="shared" si="43"/>
        <v>0</v>
      </c>
      <c r="BE152" s="16">
        <f t="shared" si="43"/>
        <v>0</v>
      </c>
      <c r="BF152" s="16">
        <f t="shared" si="43"/>
        <v>0</v>
      </c>
      <c r="BG152" s="16">
        <f t="shared" si="43"/>
        <v>1061.0043987919598</v>
      </c>
      <c r="BH152" s="16">
        <f t="shared" si="43"/>
        <v>0</v>
      </c>
      <c r="BI152" s="16">
        <f t="shared" si="43"/>
        <v>0</v>
      </c>
    </row>
    <row r="153" spans="2:61" s="1" customFormat="1" ht="15.75" x14ac:dyDescent="0.25">
      <c r="B153" s="47">
        <v>303</v>
      </c>
      <c r="C153" s="47" t="s">
        <v>430</v>
      </c>
      <c r="D153" s="47">
        <v>6</v>
      </c>
      <c r="E153" s="47">
        <v>1989</v>
      </c>
      <c r="F153" s="71"/>
      <c r="G153" s="2">
        <v>50</v>
      </c>
      <c r="H153" s="2">
        <v>10</v>
      </c>
      <c r="I153" s="47">
        <v>2015</v>
      </c>
      <c r="J153" s="81">
        <v>1.15E-2</v>
      </c>
      <c r="K153" s="82">
        <v>9985</v>
      </c>
      <c r="L153" s="82">
        <f t="shared" si="35"/>
        <v>998.5</v>
      </c>
      <c r="M153" s="82">
        <f t="shared" si="36"/>
        <v>1497.75</v>
      </c>
      <c r="N153" s="16">
        <f t="shared" si="37"/>
        <v>12481.25</v>
      </c>
      <c r="O153" s="16">
        <f t="shared" si="38"/>
        <v>143.53437500000001</v>
      </c>
      <c r="P153" s="16">
        <f t="shared" si="42"/>
        <v>0</v>
      </c>
      <c r="Q153" s="16">
        <f t="shared" si="42"/>
        <v>0</v>
      </c>
      <c r="R153" s="16">
        <f t="shared" si="42"/>
        <v>0</v>
      </c>
      <c r="S153" s="16">
        <f t="shared" si="42"/>
        <v>150.71109375000003</v>
      </c>
      <c r="T153" s="16">
        <f t="shared" si="42"/>
        <v>0</v>
      </c>
      <c r="U153" s="16">
        <f t="shared" si="42"/>
        <v>0</v>
      </c>
      <c r="V153" s="16">
        <f t="shared" si="42"/>
        <v>0</v>
      </c>
      <c r="W153" s="16">
        <f t="shared" si="42"/>
        <v>0</v>
      </c>
      <c r="X153" s="16">
        <f t="shared" si="42"/>
        <v>0</v>
      </c>
      <c r="Y153" s="16">
        <f t="shared" si="42"/>
        <v>0</v>
      </c>
      <c r="Z153" s="16">
        <f t="shared" si="42"/>
        <v>0</v>
      </c>
      <c r="AA153" s="16">
        <f t="shared" si="42"/>
        <v>0</v>
      </c>
      <c r="AB153" s="16">
        <f t="shared" si="42"/>
        <v>0</v>
      </c>
      <c r="AC153" s="16">
        <f t="shared" si="42"/>
        <v>245.49249080512629</v>
      </c>
      <c r="AD153" s="16">
        <f t="shared" si="42"/>
        <v>0</v>
      </c>
      <c r="AE153" s="16">
        <f t="shared" si="42"/>
        <v>0</v>
      </c>
      <c r="AF153" s="16">
        <f t="shared" si="41"/>
        <v>0</v>
      </c>
      <c r="AG153" s="16">
        <f t="shared" si="41"/>
        <v>26258.99380734947</v>
      </c>
      <c r="AH153" s="16">
        <f t="shared" si="41"/>
        <v>0</v>
      </c>
      <c r="AI153" s="16">
        <f t="shared" si="41"/>
        <v>0</v>
      </c>
      <c r="AJ153" s="16">
        <f t="shared" si="41"/>
        <v>0</v>
      </c>
      <c r="AK153" s="16">
        <f t="shared" si="41"/>
        <v>0</v>
      </c>
      <c r="AL153" s="16">
        <f t="shared" si="41"/>
        <v>0</v>
      </c>
      <c r="AM153" s="16">
        <f t="shared" si="41"/>
        <v>399.88139918668071</v>
      </c>
      <c r="AN153" s="16">
        <f t="shared" si="41"/>
        <v>0</v>
      </c>
      <c r="AO153" s="16">
        <f t="shared" si="41"/>
        <v>0</v>
      </c>
      <c r="AP153" s="16">
        <f t="shared" si="41"/>
        <v>0</v>
      </c>
      <c r="AQ153" s="16">
        <f t="shared" si="41"/>
        <v>0</v>
      </c>
      <c r="AR153" s="16">
        <f t="shared" si="41"/>
        <v>0</v>
      </c>
      <c r="AS153" s="16">
        <f t="shared" si="41"/>
        <v>0</v>
      </c>
      <c r="AT153" s="16">
        <f t="shared" si="43"/>
        <v>0</v>
      </c>
      <c r="AU153" s="16">
        <f t="shared" si="43"/>
        <v>0</v>
      </c>
      <c r="AV153" s="16">
        <f t="shared" si="43"/>
        <v>0</v>
      </c>
      <c r="AW153" s="16">
        <f t="shared" si="43"/>
        <v>651.36466248342947</v>
      </c>
      <c r="AX153" s="16">
        <f t="shared" si="43"/>
        <v>0</v>
      </c>
      <c r="AY153" s="16">
        <f t="shared" si="43"/>
        <v>0</v>
      </c>
      <c r="AZ153" s="16">
        <f t="shared" si="43"/>
        <v>0</v>
      </c>
      <c r="BA153" s="16">
        <f t="shared" si="43"/>
        <v>0</v>
      </c>
      <c r="BB153" s="16">
        <f t="shared" si="43"/>
        <v>0</v>
      </c>
      <c r="BC153" s="16">
        <f t="shared" si="43"/>
        <v>0</v>
      </c>
      <c r="BD153" s="16">
        <f t="shared" si="43"/>
        <v>0</v>
      </c>
      <c r="BE153" s="16">
        <f t="shared" si="43"/>
        <v>0</v>
      </c>
      <c r="BF153" s="16">
        <f t="shared" si="43"/>
        <v>0</v>
      </c>
      <c r="BG153" s="16">
        <f t="shared" si="43"/>
        <v>1061.0043987919598</v>
      </c>
      <c r="BH153" s="16">
        <f t="shared" si="43"/>
        <v>0</v>
      </c>
      <c r="BI153" s="16">
        <f t="shared" si="43"/>
        <v>0</v>
      </c>
    </row>
    <row r="154" spans="2:61" s="1" customFormat="1" ht="15.75" x14ac:dyDescent="0.25">
      <c r="B154" s="47">
        <v>245</v>
      </c>
      <c r="C154" s="47" t="s">
        <v>430</v>
      </c>
      <c r="D154" s="47">
        <v>6</v>
      </c>
      <c r="E154" s="47">
        <v>1989</v>
      </c>
      <c r="F154" s="71"/>
      <c r="G154" s="2">
        <v>50</v>
      </c>
      <c r="H154" s="2">
        <v>10</v>
      </c>
      <c r="I154" s="47">
        <v>2015</v>
      </c>
      <c r="J154" s="81">
        <v>1.15E-2</v>
      </c>
      <c r="K154" s="82">
        <v>9985</v>
      </c>
      <c r="L154" s="82">
        <f t="shared" si="35"/>
        <v>998.5</v>
      </c>
      <c r="M154" s="82">
        <f t="shared" si="36"/>
        <v>1497.75</v>
      </c>
      <c r="N154" s="16">
        <f t="shared" si="37"/>
        <v>12481.25</v>
      </c>
      <c r="O154" s="16">
        <f t="shared" si="38"/>
        <v>143.53437500000001</v>
      </c>
      <c r="P154" s="16">
        <f t="shared" si="42"/>
        <v>0</v>
      </c>
      <c r="Q154" s="16">
        <f t="shared" si="42"/>
        <v>0</v>
      </c>
      <c r="R154" s="16">
        <f t="shared" si="42"/>
        <v>0</v>
      </c>
      <c r="S154" s="16">
        <f t="shared" si="42"/>
        <v>150.71109375000003</v>
      </c>
      <c r="T154" s="16">
        <f t="shared" si="42"/>
        <v>0</v>
      </c>
      <c r="U154" s="16">
        <f t="shared" si="42"/>
        <v>0</v>
      </c>
      <c r="V154" s="16">
        <f t="shared" si="42"/>
        <v>0</v>
      </c>
      <c r="W154" s="16">
        <f t="shared" si="42"/>
        <v>0</v>
      </c>
      <c r="X154" s="16">
        <f t="shared" si="42"/>
        <v>0</v>
      </c>
      <c r="Y154" s="16">
        <f t="shared" si="42"/>
        <v>0</v>
      </c>
      <c r="Z154" s="16">
        <f t="shared" si="42"/>
        <v>0</v>
      </c>
      <c r="AA154" s="16">
        <f t="shared" si="42"/>
        <v>0</v>
      </c>
      <c r="AB154" s="16">
        <f t="shared" si="42"/>
        <v>0</v>
      </c>
      <c r="AC154" s="16">
        <f t="shared" si="42"/>
        <v>245.49249080512629</v>
      </c>
      <c r="AD154" s="16">
        <f t="shared" si="42"/>
        <v>0</v>
      </c>
      <c r="AE154" s="16">
        <f t="shared" si="42"/>
        <v>0</v>
      </c>
      <c r="AF154" s="16">
        <f t="shared" si="41"/>
        <v>0</v>
      </c>
      <c r="AG154" s="16">
        <f t="shared" si="41"/>
        <v>26258.99380734947</v>
      </c>
      <c r="AH154" s="16">
        <f t="shared" si="41"/>
        <v>0</v>
      </c>
      <c r="AI154" s="16">
        <f t="shared" si="41"/>
        <v>0</v>
      </c>
      <c r="AJ154" s="16">
        <f t="shared" si="41"/>
        <v>0</v>
      </c>
      <c r="AK154" s="16">
        <f t="shared" si="41"/>
        <v>0</v>
      </c>
      <c r="AL154" s="16">
        <f t="shared" si="41"/>
        <v>0</v>
      </c>
      <c r="AM154" s="16">
        <f t="shared" si="41"/>
        <v>399.88139918668071</v>
      </c>
      <c r="AN154" s="16">
        <f t="shared" si="41"/>
        <v>0</v>
      </c>
      <c r="AO154" s="16">
        <f t="shared" si="41"/>
        <v>0</v>
      </c>
      <c r="AP154" s="16">
        <f t="shared" si="41"/>
        <v>0</v>
      </c>
      <c r="AQ154" s="16">
        <f t="shared" si="41"/>
        <v>0</v>
      </c>
      <c r="AR154" s="16">
        <f t="shared" si="41"/>
        <v>0</v>
      </c>
      <c r="AS154" s="16">
        <f t="shared" si="41"/>
        <v>0</v>
      </c>
      <c r="AT154" s="16">
        <f t="shared" si="43"/>
        <v>0</v>
      </c>
      <c r="AU154" s="16">
        <f t="shared" si="43"/>
        <v>0</v>
      </c>
      <c r="AV154" s="16">
        <f t="shared" si="43"/>
        <v>0</v>
      </c>
      <c r="AW154" s="16">
        <f t="shared" si="43"/>
        <v>651.36466248342947</v>
      </c>
      <c r="AX154" s="16">
        <f t="shared" si="43"/>
        <v>0</v>
      </c>
      <c r="AY154" s="16">
        <f t="shared" si="43"/>
        <v>0</v>
      </c>
      <c r="AZ154" s="16">
        <f t="shared" si="43"/>
        <v>0</v>
      </c>
      <c r="BA154" s="16">
        <f t="shared" si="43"/>
        <v>0</v>
      </c>
      <c r="BB154" s="16">
        <f t="shared" si="43"/>
        <v>0</v>
      </c>
      <c r="BC154" s="16">
        <f t="shared" si="43"/>
        <v>0</v>
      </c>
      <c r="BD154" s="16">
        <f t="shared" si="43"/>
        <v>0</v>
      </c>
      <c r="BE154" s="16">
        <f t="shared" si="43"/>
        <v>0</v>
      </c>
      <c r="BF154" s="16">
        <f t="shared" si="43"/>
        <v>0</v>
      </c>
      <c r="BG154" s="16">
        <f t="shared" si="43"/>
        <v>1061.0043987919598</v>
      </c>
      <c r="BH154" s="16">
        <f t="shared" si="43"/>
        <v>0</v>
      </c>
      <c r="BI154" s="16">
        <f t="shared" si="43"/>
        <v>0</v>
      </c>
    </row>
    <row r="155" spans="2:61" s="1" customFormat="1" ht="15.75" x14ac:dyDescent="0.25">
      <c r="B155" s="47">
        <v>244</v>
      </c>
      <c r="C155" s="47" t="s">
        <v>430</v>
      </c>
      <c r="D155" s="47">
        <v>6</v>
      </c>
      <c r="E155" s="47">
        <v>1989</v>
      </c>
      <c r="F155" s="71"/>
      <c r="G155" s="2">
        <v>50</v>
      </c>
      <c r="H155" s="2">
        <v>10</v>
      </c>
      <c r="I155" s="47">
        <v>2015</v>
      </c>
      <c r="J155" s="81">
        <v>1.15E-2</v>
      </c>
      <c r="K155" s="82">
        <v>9985</v>
      </c>
      <c r="L155" s="82">
        <f t="shared" si="35"/>
        <v>998.5</v>
      </c>
      <c r="M155" s="82">
        <f t="shared" si="36"/>
        <v>1497.75</v>
      </c>
      <c r="N155" s="16">
        <f t="shared" si="37"/>
        <v>12481.25</v>
      </c>
      <c r="O155" s="16">
        <f t="shared" si="38"/>
        <v>143.53437500000001</v>
      </c>
      <c r="P155" s="16">
        <f t="shared" si="42"/>
        <v>0</v>
      </c>
      <c r="Q155" s="16">
        <f t="shared" si="42"/>
        <v>0</v>
      </c>
      <c r="R155" s="16">
        <f t="shared" si="42"/>
        <v>0</v>
      </c>
      <c r="S155" s="16">
        <f t="shared" si="42"/>
        <v>150.71109375000003</v>
      </c>
      <c r="T155" s="16">
        <f t="shared" si="42"/>
        <v>0</v>
      </c>
      <c r="U155" s="16">
        <f t="shared" si="42"/>
        <v>0</v>
      </c>
      <c r="V155" s="16">
        <f t="shared" si="42"/>
        <v>0</v>
      </c>
      <c r="W155" s="16">
        <f t="shared" si="42"/>
        <v>0</v>
      </c>
      <c r="X155" s="16">
        <f t="shared" si="42"/>
        <v>0</v>
      </c>
      <c r="Y155" s="16">
        <f t="shared" si="42"/>
        <v>0</v>
      </c>
      <c r="Z155" s="16">
        <f t="shared" si="42"/>
        <v>0</v>
      </c>
      <c r="AA155" s="16">
        <f t="shared" si="42"/>
        <v>0</v>
      </c>
      <c r="AB155" s="16">
        <f t="shared" si="42"/>
        <v>0</v>
      </c>
      <c r="AC155" s="16">
        <f t="shared" si="42"/>
        <v>245.49249080512629</v>
      </c>
      <c r="AD155" s="16">
        <f t="shared" si="42"/>
        <v>0</v>
      </c>
      <c r="AE155" s="16">
        <f t="shared" si="42"/>
        <v>0</v>
      </c>
      <c r="AF155" s="16">
        <f t="shared" si="41"/>
        <v>0</v>
      </c>
      <c r="AG155" s="16">
        <f t="shared" si="41"/>
        <v>26258.99380734947</v>
      </c>
      <c r="AH155" s="16">
        <f t="shared" si="41"/>
        <v>0</v>
      </c>
      <c r="AI155" s="16">
        <f t="shared" si="41"/>
        <v>0</v>
      </c>
      <c r="AJ155" s="16">
        <f t="shared" si="41"/>
        <v>0</v>
      </c>
      <c r="AK155" s="16">
        <f t="shared" si="41"/>
        <v>0</v>
      </c>
      <c r="AL155" s="16">
        <f t="shared" si="41"/>
        <v>0</v>
      </c>
      <c r="AM155" s="16">
        <f t="shared" si="41"/>
        <v>399.88139918668071</v>
      </c>
      <c r="AN155" s="16">
        <f t="shared" si="41"/>
        <v>0</v>
      </c>
      <c r="AO155" s="16">
        <f t="shared" si="41"/>
        <v>0</v>
      </c>
      <c r="AP155" s="16">
        <f t="shared" si="41"/>
        <v>0</v>
      </c>
      <c r="AQ155" s="16">
        <f t="shared" si="41"/>
        <v>0</v>
      </c>
      <c r="AR155" s="16">
        <f t="shared" si="41"/>
        <v>0</v>
      </c>
      <c r="AS155" s="16">
        <f t="shared" si="41"/>
        <v>0</v>
      </c>
      <c r="AT155" s="16">
        <f t="shared" si="43"/>
        <v>0</v>
      </c>
      <c r="AU155" s="16">
        <f t="shared" si="43"/>
        <v>0</v>
      </c>
      <c r="AV155" s="16">
        <f t="shared" si="43"/>
        <v>0</v>
      </c>
      <c r="AW155" s="16">
        <f t="shared" si="43"/>
        <v>651.36466248342947</v>
      </c>
      <c r="AX155" s="16">
        <f t="shared" si="43"/>
        <v>0</v>
      </c>
      <c r="AY155" s="16">
        <f t="shared" si="43"/>
        <v>0</v>
      </c>
      <c r="AZ155" s="16">
        <f t="shared" si="43"/>
        <v>0</v>
      </c>
      <c r="BA155" s="16">
        <f t="shared" si="43"/>
        <v>0</v>
      </c>
      <c r="BB155" s="16">
        <f t="shared" si="43"/>
        <v>0</v>
      </c>
      <c r="BC155" s="16">
        <f t="shared" si="43"/>
        <v>0</v>
      </c>
      <c r="BD155" s="16">
        <f t="shared" si="43"/>
        <v>0</v>
      </c>
      <c r="BE155" s="16">
        <f t="shared" si="43"/>
        <v>0</v>
      </c>
      <c r="BF155" s="16">
        <f t="shared" si="43"/>
        <v>0</v>
      </c>
      <c r="BG155" s="16">
        <f t="shared" si="43"/>
        <v>1061.0043987919598</v>
      </c>
      <c r="BH155" s="16">
        <f t="shared" si="43"/>
        <v>0</v>
      </c>
      <c r="BI155" s="16">
        <f t="shared" si="43"/>
        <v>0</v>
      </c>
    </row>
    <row r="156" spans="2:61" s="1" customFormat="1" ht="15.75" x14ac:dyDescent="0.25">
      <c r="B156" s="47">
        <v>242</v>
      </c>
      <c r="C156" s="47" t="s">
        <v>430</v>
      </c>
      <c r="D156" s="47">
        <v>6</v>
      </c>
      <c r="E156" s="47">
        <v>1989</v>
      </c>
      <c r="F156" s="71"/>
      <c r="G156" s="2">
        <v>50</v>
      </c>
      <c r="H156" s="2">
        <v>10</v>
      </c>
      <c r="I156" s="47">
        <v>2015</v>
      </c>
      <c r="J156" s="81">
        <v>1.15E-2</v>
      </c>
      <c r="K156" s="82">
        <v>9985</v>
      </c>
      <c r="L156" s="82">
        <f t="shared" si="35"/>
        <v>998.5</v>
      </c>
      <c r="M156" s="82">
        <f t="shared" si="36"/>
        <v>1497.75</v>
      </c>
      <c r="N156" s="16">
        <f t="shared" si="37"/>
        <v>12481.25</v>
      </c>
      <c r="O156" s="16">
        <f t="shared" si="38"/>
        <v>143.53437500000001</v>
      </c>
      <c r="P156" s="16">
        <f t="shared" si="42"/>
        <v>0</v>
      </c>
      <c r="Q156" s="16">
        <f t="shared" si="42"/>
        <v>0</v>
      </c>
      <c r="R156" s="16">
        <f t="shared" si="42"/>
        <v>0</v>
      </c>
      <c r="S156" s="16">
        <f t="shared" si="42"/>
        <v>150.71109375000003</v>
      </c>
      <c r="T156" s="16">
        <f t="shared" si="42"/>
        <v>0</v>
      </c>
      <c r="U156" s="16">
        <f t="shared" si="42"/>
        <v>0</v>
      </c>
      <c r="V156" s="16">
        <f t="shared" si="42"/>
        <v>0</v>
      </c>
      <c r="W156" s="16">
        <f t="shared" si="42"/>
        <v>0</v>
      </c>
      <c r="X156" s="16">
        <f t="shared" si="42"/>
        <v>0</v>
      </c>
      <c r="Y156" s="16">
        <f t="shared" si="42"/>
        <v>0</v>
      </c>
      <c r="Z156" s="16">
        <f t="shared" si="42"/>
        <v>0</v>
      </c>
      <c r="AA156" s="16">
        <f t="shared" si="42"/>
        <v>0</v>
      </c>
      <c r="AB156" s="16">
        <f t="shared" si="42"/>
        <v>0</v>
      </c>
      <c r="AC156" s="16">
        <f t="shared" si="42"/>
        <v>245.49249080512629</v>
      </c>
      <c r="AD156" s="16">
        <f t="shared" si="42"/>
        <v>0</v>
      </c>
      <c r="AE156" s="16">
        <f t="shared" si="42"/>
        <v>0</v>
      </c>
      <c r="AF156" s="16">
        <f t="shared" si="41"/>
        <v>0</v>
      </c>
      <c r="AG156" s="16">
        <f t="shared" si="41"/>
        <v>26258.99380734947</v>
      </c>
      <c r="AH156" s="16">
        <f t="shared" si="41"/>
        <v>0</v>
      </c>
      <c r="AI156" s="16">
        <f t="shared" si="41"/>
        <v>0</v>
      </c>
      <c r="AJ156" s="16">
        <f t="shared" si="41"/>
        <v>0</v>
      </c>
      <c r="AK156" s="16">
        <f t="shared" si="41"/>
        <v>0</v>
      </c>
      <c r="AL156" s="16">
        <f t="shared" si="41"/>
        <v>0</v>
      </c>
      <c r="AM156" s="16">
        <f t="shared" si="41"/>
        <v>399.88139918668071</v>
      </c>
      <c r="AN156" s="16">
        <f t="shared" si="41"/>
        <v>0</v>
      </c>
      <c r="AO156" s="16">
        <f t="shared" si="41"/>
        <v>0</v>
      </c>
      <c r="AP156" s="16">
        <f t="shared" si="41"/>
        <v>0</v>
      </c>
      <c r="AQ156" s="16">
        <f t="shared" si="41"/>
        <v>0</v>
      </c>
      <c r="AR156" s="16">
        <f t="shared" si="41"/>
        <v>0</v>
      </c>
      <c r="AS156" s="16">
        <f t="shared" si="41"/>
        <v>0</v>
      </c>
      <c r="AT156" s="16">
        <f t="shared" si="43"/>
        <v>0</v>
      </c>
      <c r="AU156" s="16">
        <f t="shared" si="43"/>
        <v>0</v>
      </c>
      <c r="AV156" s="16">
        <f t="shared" si="43"/>
        <v>0</v>
      </c>
      <c r="AW156" s="16">
        <f t="shared" si="43"/>
        <v>651.36466248342947</v>
      </c>
      <c r="AX156" s="16">
        <f t="shared" si="43"/>
        <v>0</v>
      </c>
      <c r="AY156" s="16">
        <f t="shared" si="43"/>
        <v>0</v>
      </c>
      <c r="AZ156" s="16">
        <f t="shared" si="43"/>
        <v>0</v>
      </c>
      <c r="BA156" s="16">
        <f t="shared" si="43"/>
        <v>0</v>
      </c>
      <c r="BB156" s="16">
        <f t="shared" si="43"/>
        <v>0</v>
      </c>
      <c r="BC156" s="16">
        <f t="shared" si="43"/>
        <v>0</v>
      </c>
      <c r="BD156" s="16">
        <f t="shared" si="43"/>
        <v>0</v>
      </c>
      <c r="BE156" s="16">
        <f t="shared" si="43"/>
        <v>0</v>
      </c>
      <c r="BF156" s="16">
        <f t="shared" si="43"/>
        <v>0</v>
      </c>
      <c r="BG156" s="16">
        <f t="shared" si="43"/>
        <v>1061.0043987919598</v>
      </c>
      <c r="BH156" s="16">
        <f t="shared" si="43"/>
        <v>0</v>
      </c>
      <c r="BI156" s="16">
        <f t="shared" si="43"/>
        <v>0</v>
      </c>
    </row>
    <row r="157" spans="2:61" s="1" customFormat="1" ht="15.75" x14ac:dyDescent="0.25">
      <c r="B157" s="47">
        <v>241</v>
      </c>
      <c r="C157" s="47" t="s">
        <v>430</v>
      </c>
      <c r="D157" s="47">
        <v>6</v>
      </c>
      <c r="E157" s="47">
        <v>1989</v>
      </c>
      <c r="F157" s="71"/>
      <c r="G157" s="2">
        <v>50</v>
      </c>
      <c r="H157" s="2">
        <v>10</v>
      </c>
      <c r="I157" s="47">
        <v>2015</v>
      </c>
      <c r="J157" s="81">
        <v>1.15E-2</v>
      </c>
      <c r="K157" s="82">
        <v>9985</v>
      </c>
      <c r="L157" s="82">
        <f t="shared" si="35"/>
        <v>998.5</v>
      </c>
      <c r="M157" s="82">
        <f t="shared" si="36"/>
        <v>1497.75</v>
      </c>
      <c r="N157" s="16">
        <f t="shared" si="37"/>
        <v>12481.25</v>
      </c>
      <c r="O157" s="16">
        <f t="shared" si="38"/>
        <v>143.53437500000001</v>
      </c>
      <c r="P157" s="16">
        <f t="shared" si="42"/>
        <v>0</v>
      </c>
      <c r="Q157" s="16">
        <f t="shared" si="42"/>
        <v>0</v>
      </c>
      <c r="R157" s="16">
        <f t="shared" si="42"/>
        <v>0</v>
      </c>
      <c r="S157" s="16">
        <f t="shared" si="42"/>
        <v>150.71109375000003</v>
      </c>
      <c r="T157" s="16">
        <f t="shared" si="42"/>
        <v>0</v>
      </c>
      <c r="U157" s="16">
        <f t="shared" si="42"/>
        <v>0</v>
      </c>
      <c r="V157" s="16">
        <f t="shared" si="42"/>
        <v>0</v>
      </c>
      <c r="W157" s="16">
        <f t="shared" si="42"/>
        <v>0</v>
      </c>
      <c r="X157" s="16">
        <f t="shared" si="42"/>
        <v>0</v>
      </c>
      <c r="Y157" s="16">
        <f t="shared" si="42"/>
        <v>0</v>
      </c>
      <c r="Z157" s="16">
        <f t="shared" si="42"/>
        <v>0</v>
      </c>
      <c r="AA157" s="16">
        <f t="shared" si="42"/>
        <v>0</v>
      </c>
      <c r="AB157" s="16">
        <f t="shared" si="42"/>
        <v>0</v>
      </c>
      <c r="AC157" s="16">
        <f t="shared" si="42"/>
        <v>245.49249080512629</v>
      </c>
      <c r="AD157" s="16">
        <f t="shared" si="42"/>
        <v>0</v>
      </c>
      <c r="AE157" s="16">
        <f t="shared" si="42"/>
        <v>0</v>
      </c>
      <c r="AF157" s="16">
        <f t="shared" si="41"/>
        <v>0</v>
      </c>
      <c r="AG157" s="16">
        <f t="shared" si="41"/>
        <v>26258.99380734947</v>
      </c>
      <c r="AH157" s="16">
        <f t="shared" si="41"/>
        <v>0</v>
      </c>
      <c r="AI157" s="16">
        <f t="shared" si="41"/>
        <v>0</v>
      </c>
      <c r="AJ157" s="16">
        <f t="shared" si="41"/>
        <v>0</v>
      </c>
      <c r="AK157" s="16">
        <f t="shared" si="41"/>
        <v>0</v>
      </c>
      <c r="AL157" s="16">
        <f t="shared" si="41"/>
        <v>0</v>
      </c>
      <c r="AM157" s="16">
        <f t="shared" si="41"/>
        <v>399.88139918668071</v>
      </c>
      <c r="AN157" s="16">
        <f t="shared" si="41"/>
        <v>0</v>
      </c>
      <c r="AO157" s="16">
        <f t="shared" si="41"/>
        <v>0</v>
      </c>
      <c r="AP157" s="16">
        <f t="shared" si="41"/>
        <v>0</v>
      </c>
      <c r="AQ157" s="16">
        <f t="shared" si="41"/>
        <v>0</v>
      </c>
      <c r="AR157" s="16">
        <f t="shared" si="41"/>
        <v>0</v>
      </c>
      <c r="AS157" s="16">
        <f t="shared" si="41"/>
        <v>0</v>
      </c>
      <c r="AT157" s="16">
        <f t="shared" si="43"/>
        <v>0</v>
      </c>
      <c r="AU157" s="16">
        <f t="shared" si="43"/>
        <v>0</v>
      </c>
      <c r="AV157" s="16">
        <f t="shared" si="43"/>
        <v>0</v>
      </c>
      <c r="AW157" s="16">
        <f t="shared" si="43"/>
        <v>651.36466248342947</v>
      </c>
      <c r="AX157" s="16">
        <f t="shared" si="43"/>
        <v>0</v>
      </c>
      <c r="AY157" s="16">
        <f t="shared" si="43"/>
        <v>0</v>
      </c>
      <c r="AZ157" s="16">
        <f t="shared" si="43"/>
        <v>0</v>
      </c>
      <c r="BA157" s="16">
        <f t="shared" si="43"/>
        <v>0</v>
      </c>
      <c r="BB157" s="16">
        <f t="shared" si="43"/>
        <v>0</v>
      </c>
      <c r="BC157" s="16">
        <f t="shared" si="43"/>
        <v>0</v>
      </c>
      <c r="BD157" s="16">
        <f t="shared" si="43"/>
        <v>0</v>
      </c>
      <c r="BE157" s="16">
        <f t="shared" si="43"/>
        <v>0</v>
      </c>
      <c r="BF157" s="16">
        <f t="shared" si="43"/>
        <v>0</v>
      </c>
      <c r="BG157" s="16">
        <f t="shared" si="43"/>
        <v>1061.0043987919598</v>
      </c>
      <c r="BH157" s="16">
        <f t="shared" si="43"/>
        <v>0</v>
      </c>
      <c r="BI157" s="16">
        <f t="shared" si="43"/>
        <v>0</v>
      </c>
    </row>
    <row r="158" spans="2:61" s="1" customFormat="1" ht="15.75" x14ac:dyDescent="0.25">
      <c r="B158" s="47">
        <v>240</v>
      </c>
      <c r="C158" s="47" t="s">
        <v>430</v>
      </c>
      <c r="D158" s="47">
        <v>6</v>
      </c>
      <c r="E158" s="47">
        <v>1989</v>
      </c>
      <c r="F158" s="71"/>
      <c r="G158" s="2">
        <v>50</v>
      </c>
      <c r="H158" s="2">
        <v>10</v>
      </c>
      <c r="I158" s="47">
        <v>2015</v>
      </c>
      <c r="J158" s="81">
        <v>1.15E-2</v>
      </c>
      <c r="K158" s="82">
        <v>9985</v>
      </c>
      <c r="L158" s="82">
        <f t="shared" si="35"/>
        <v>998.5</v>
      </c>
      <c r="M158" s="82">
        <f t="shared" si="36"/>
        <v>1497.75</v>
      </c>
      <c r="N158" s="16">
        <f t="shared" si="37"/>
        <v>12481.25</v>
      </c>
      <c r="O158" s="16">
        <f t="shared" si="38"/>
        <v>143.53437500000001</v>
      </c>
      <c r="P158" s="16">
        <f t="shared" si="42"/>
        <v>0</v>
      </c>
      <c r="Q158" s="16">
        <f t="shared" si="42"/>
        <v>0</v>
      </c>
      <c r="R158" s="16">
        <f t="shared" si="42"/>
        <v>0</v>
      </c>
      <c r="S158" s="16">
        <f t="shared" si="42"/>
        <v>150.71109375000003</v>
      </c>
      <c r="T158" s="16">
        <f t="shared" si="42"/>
        <v>0</v>
      </c>
      <c r="U158" s="16">
        <f t="shared" si="42"/>
        <v>0</v>
      </c>
      <c r="V158" s="16">
        <f t="shared" si="42"/>
        <v>0</v>
      </c>
      <c r="W158" s="16">
        <f t="shared" si="42"/>
        <v>0</v>
      </c>
      <c r="X158" s="16">
        <f t="shared" si="42"/>
        <v>0</v>
      </c>
      <c r="Y158" s="16">
        <f t="shared" si="42"/>
        <v>0</v>
      </c>
      <c r="Z158" s="16">
        <f t="shared" si="42"/>
        <v>0</v>
      </c>
      <c r="AA158" s="16">
        <f t="shared" si="42"/>
        <v>0</v>
      </c>
      <c r="AB158" s="16">
        <f t="shared" si="42"/>
        <v>0</v>
      </c>
      <c r="AC158" s="16">
        <f t="shared" si="42"/>
        <v>245.49249080512629</v>
      </c>
      <c r="AD158" s="16">
        <f t="shared" si="42"/>
        <v>0</v>
      </c>
      <c r="AE158" s="16">
        <f t="shared" si="42"/>
        <v>0</v>
      </c>
      <c r="AF158" s="16">
        <f t="shared" si="41"/>
        <v>0</v>
      </c>
      <c r="AG158" s="16">
        <f t="shared" si="41"/>
        <v>26258.99380734947</v>
      </c>
      <c r="AH158" s="16">
        <f t="shared" si="41"/>
        <v>0</v>
      </c>
      <c r="AI158" s="16">
        <f t="shared" si="41"/>
        <v>0</v>
      </c>
      <c r="AJ158" s="16">
        <f t="shared" si="41"/>
        <v>0</v>
      </c>
      <c r="AK158" s="16">
        <f t="shared" si="41"/>
        <v>0</v>
      </c>
      <c r="AL158" s="16">
        <f t="shared" si="41"/>
        <v>0</v>
      </c>
      <c r="AM158" s="16">
        <f t="shared" si="41"/>
        <v>399.88139918668071</v>
      </c>
      <c r="AN158" s="16">
        <f t="shared" si="41"/>
        <v>0</v>
      </c>
      <c r="AO158" s="16">
        <f t="shared" si="41"/>
        <v>0</v>
      </c>
      <c r="AP158" s="16">
        <f t="shared" si="41"/>
        <v>0</v>
      </c>
      <c r="AQ158" s="16">
        <f t="shared" si="41"/>
        <v>0</v>
      </c>
      <c r="AR158" s="16">
        <f t="shared" si="41"/>
        <v>0</v>
      </c>
      <c r="AS158" s="16">
        <f t="shared" si="41"/>
        <v>0</v>
      </c>
      <c r="AT158" s="16">
        <f t="shared" si="43"/>
        <v>0</v>
      </c>
      <c r="AU158" s="16">
        <f t="shared" si="43"/>
        <v>0</v>
      </c>
      <c r="AV158" s="16">
        <f t="shared" si="43"/>
        <v>0</v>
      </c>
      <c r="AW158" s="16">
        <f t="shared" si="43"/>
        <v>651.36466248342947</v>
      </c>
      <c r="AX158" s="16">
        <f t="shared" si="43"/>
        <v>0</v>
      </c>
      <c r="AY158" s="16">
        <f t="shared" si="43"/>
        <v>0</v>
      </c>
      <c r="AZ158" s="16">
        <f t="shared" si="43"/>
        <v>0</v>
      </c>
      <c r="BA158" s="16">
        <f t="shared" si="43"/>
        <v>0</v>
      </c>
      <c r="BB158" s="16">
        <f t="shared" si="43"/>
        <v>0</v>
      </c>
      <c r="BC158" s="16">
        <f t="shared" si="43"/>
        <v>0</v>
      </c>
      <c r="BD158" s="16">
        <f t="shared" si="43"/>
        <v>0</v>
      </c>
      <c r="BE158" s="16">
        <f t="shared" si="43"/>
        <v>0</v>
      </c>
      <c r="BF158" s="16">
        <f t="shared" si="43"/>
        <v>0</v>
      </c>
      <c r="BG158" s="16">
        <f t="shared" si="43"/>
        <v>1061.0043987919598</v>
      </c>
      <c r="BH158" s="16">
        <f t="shared" si="43"/>
        <v>0</v>
      </c>
      <c r="BI158" s="16">
        <f t="shared" si="43"/>
        <v>0</v>
      </c>
    </row>
    <row r="159" spans="2:61" s="1" customFormat="1" ht="15.75" x14ac:dyDescent="0.25">
      <c r="B159" s="47">
        <v>239</v>
      </c>
      <c r="C159" s="47" t="s">
        <v>430</v>
      </c>
      <c r="D159" s="47">
        <v>6</v>
      </c>
      <c r="E159" s="47">
        <v>1989</v>
      </c>
      <c r="F159" s="71"/>
      <c r="G159" s="2">
        <v>50</v>
      </c>
      <c r="H159" s="2">
        <v>10</v>
      </c>
      <c r="I159" s="47">
        <v>2015</v>
      </c>
      <c r="J159" s="81">
        <v>1.15E-2</v>
      </c>
      <c r="K159" s="82">
        <v>9985</v>
      </c>
      <c r="L159" s="82">
        <f t="shared" si="35"/>
        <v>998.5</v>
      </c>
      <c r="M159" s="82">
        <f t="shared" si="36"/>
        <v>1497.75</v>
      </c>
      <c r="N159" s="16">
        <f t="shared" si="37"/>
        <v>12481.25</v>
      </c>
      <c r="O159" s="16">
        <f t="shared" si="38"/>
        <v>143.53437500000001</v>
      </c>
      <c r="P159" s="16">
        <f t="shared" si="42"/>
        <v>0</v>
      </c>
      <c r="Q159" s="16">
        <f t="shared" si="42"/>
        <v>0</v>
      </c>
      <c r="R159" s="16">
        <f t="shared" si="42"/>
        <v>0</v>
      </c>
      <c r="S159" s="16">
        <f t="shared" si="42"/>
        <v>150.71109375000003</v>
      </c>
      <c r="T159" s="16">
        <f t="shared" si="42"/>
        <v>0</v>
      </c>
      <c r="U159" s="16">
        <f t="shared" si="42"/>
        <v>0</v>
      </c>
      <c r="V159" s="16">
        <f t="shared" si="42"/>
        <v>0</v>
      </c>
      <c r="W159" s="16">
        <f t="shared" si="42"/>
        <v>0</v>
      </c>
      <c r="X159" s="16">
        <f t="shared" si="42"/>
        <v>0</v>
      </c>
      <c r="Y159" s="16">
        <f t="shared" si="42"/>
        <v>0</v>
      </c>
      <c r="Z159" s="16">
        <f t="shared" si="42"/>
        <v>0</v>
      </c>
      <c r="AA159" s="16">
        <f t="shared" si="42"/>
        <v>0</v>
      </c>
      <c r="AB159" s="16">
        <f t="shared" si="42"/>
        <v>0</v>
      </c>
      <c r="AC159" s="16">
        <f t="shared" si="42"/>
        <v>245.49249080512629</v>
      </c>
      <c r="AD159" s="16">
        <f t="shared" si="42"/>
        <v>0</v>
      </c>
      <c r="AE159" s="16">
        <f t="shared" si="42"/>
        <v>0</v>
      </c>
      <c r="AF159" s="16">
        <f t="shared" si="41"/>
        <v>0</v>
      </c>
      <c r="AG159" s="16">
        <f t="shared" si="41"/>
        <v>26258.99380734947</v>
      </c>
      <c r="AH159" s="16">
        <f t="shared" si="41"/>
        <v>0</v>
      </c>
      <c r="AI159" s="16">
        <f t="shared" si="41"/>
        <v>0</v>
      </c>
      <c r="AJ159" s="16">
        <f t="shared" si="41"/>
        <v>0</v>
      </c>
      <c r="AK159" s="16">
        <f t="shared" si="41"/>
        <v>0</v>
      </c>
      <c r="AL159" s="16">
        <f t="shared" si="41"/>
        <v>0</v>
      </c>
      <c r="AM159" s="16">
        <f t="shared" si="41"/>
        <v>399.88139918668071</v>
      </c>
      <c r="AN159" s="16">
        <f t="shared" si="41"/>
        <v>0</v>
      </c>
      <c r="AO159" s="16">
        <f t="shared" si="41"/>
        <v>0</v>
      </c>
      <c r="AP159" s="16">
        <f t="shared" si="41"/>
        <v>0</v>
      </c>
      <c r="AQ159" s="16">
        <f t="shared" si="41"/>
        <v>0</v>
      </c>
      <c r="AR159" s="16">
        <f t="shared" si="41"/>
        <v>0</v>
      </c>
      <c r="AS159" s="16">
        <f t="shared" si="41"/>
        <v>0</v>
      </c>
      <c r="AT159" s="16">
        <f t="shared" si="43"/>
        <v>0</v>
      </c>
      <c r="AU159" s="16">
        <f t="shared" si="43"/>
        <v>0</v>
      </c>
      <c r="AV159" s="16">
        <f t="shared" si="43"/>
        <v>0</v>
      </c>
      <c r="AW159" s="16">
        <f t="shared" si="43"/>
        <v>651.36466248342947</v>
      </c>
      <c r="AX159" s="16">
        <f t="shared" si="43"/>
        <v>0</v>
      </c>
      <c r="AY159" s="16">
        <f t="shared" si="43"/>
        <v>0</v>
      </c>
      <c r="AZ159" s="16">
        <f t="shared" si="43"/>
        <v>0</v>
      </c>
      <c r="BA159" s="16">
        <f t="shared" si="43"/>
        <v>0</v>
      </c>
      <c r="BB159" s="16">
        <f t="shared" si="43"/>
        <v>0</v>
      </c>
      <c r="BC159" s="16">
        <f t="shared" si="43"/>
        <v>0</v>
      </c>
      <c r="BD159" s="16">
        <f t="shared" si="43"/>
        <v>0</v>
      </c>
      <c r="BE159" s="16">
        <f t="shared" si="43"/>
        <v>0</v>
      </c>
      <c r="BF159" s="16">
        <f t="shared" si="43"/>
        <v>0</v>
      </c>
      <c r="BG159" s="16">
        <f t="shared" si="43"/>
        <v>1061.0043987919598</v>
      </c>
      <c r="BH159" s="16">
        <f t="shared" si="43"/>
        <v>0</v>
      </c>
      <c r="BI159" s="16">
        <f t="shared" si="43"/>
        <v>0</v>
      </c>
    </row>
    <row r="160" spans="2:61" s="1" customFormat="1" ht="15.75" x14ac:dyDescent="0.25">
      <c r="B160" s="47">
        <v>238</v>
      </c>
      <c r="C160" s="47" t="s">
        <v>430</v>
      </c>
      <c r="D160" s="47">
        <v>6</v>
      </c>
      <c r="E160" s="47">
        <v>1989</v>
      </c>
      <c r="F160" s="71"/>
      <c r="G160" s="2">
        <v>50</v>
      </c>
      <c r="H160" s="2">
        <v>10</v>
      </c>
      <c r="I160" s="47">
        <v>2015</v>
      </c>
      <c r="J160" s="81">
        <v>1.15E-2</v>
      </c>
      <c r="K160" s="82">
        <v>9985</v>
      </c>
      <c r="L160" s="82">
        <f t="shared" si="35"/>
        <v>998.5</v>
      </c>
      <c r="M160" s="82">
        <f t="shared" si="36"/>
        <v>1497.75</v>
      </c>
      <c r="N160" s="16">
        <f t="shared" si="37"/>
        <v>12481.25</v>
      </c>
      <c r="O160" s="16">
        <f t="shared" si="38"/>
        <v>143.53437500000001</v>
      </c>
      <c r="P160" s="16">
        <f t="shared" si="42"/>
        <v>0</v>
      </c>
      <c r="Q160" s="16">
        <f t="shared" si="42"/>
        <v>0</v>
      </c>
      <c r="R160" s="16">
        <f t="shared" si="42"/>
        <v>0</v>
      </c>
      <c r="S160" s="16">
        <f t="shared" si="42"/>
        <v>150.71109375000003</v>
      </c>
      <c r="T160" s="16">
        <f t="shared" si="42"/>
        <v>0</v>
      </c>
      <c r="U160" s="16">
        <f t="shared" si="42"/>
        <v>0</v>
      </c>
      <c r="V160" s="16">
        <f t="shared" si="42"/>
        <v>0</v>
      </c>
      <c r="W160" s="16">
        <f t="shared" si="42"/>
        <v>0</v>
      </c>
      <c r="X160" s="16">
        <f t="shared" si="42"/>
        <v>0</v>
      </c>
      <c r="Y160" s="16">
        <f t="shared" si="42"/>
        <v>0</v>
      </c>
      <c r="Z160" s="16">
        <f t="shared" si="42"/>
        <v>0</v>
      </c>
      <c r="AA160" s="16">
        <f t="shared" si="42"/>
        <v>0</v>
      </c>
      <c r="AB160" s="16">
        <f t="shared" si="42"/>
        <v>0</v>
      </c>
      <c r="AC160" s="16">
        <f t="shared" si="42"/>
        <v>245.49249080512629</v>
      </c>
      <c r="AD160" s="16">
        <f t="shared" si="42"/>
        <v>0</v>
      </c>
      <c r="AE160" s="16">
        <f t="shared" si="42"/>
        <v>0</v>
      </c>
      <c r="AF160" s="16">
        <f t="shared" si="41"/>
        <v>0</v>
      </c>
      <c r="AG160" s="16">
        <f t="shared" si="41"/>
        <v>26258.99380734947</v>
      </c>
      <c r="AH160" s="16">
        <f t="shared" si="41"/>
        <v>0</v>
      </c>
      <c r="AI160" s="16">
        <f t="shared" si="41"/>
        <v>0</v>
      </c>
      <c r="AJ160" s="16">
        <f t="shared" si="41"/>
        <v>0</v>
      </c>
      <c r="AK160" s="16">
        <f t="shared" si="41"/>
        <v>0</v>
      </c>
      <c r="AL160" s="16">
        <f t="shared" si="41"/>
        <v>0</v>
      </c>
      <c r="AM160" s="16">
        <f t="shared" si="41"/>
        <v>399.88139918668071</v>
      </c>
      <c r="AN160" s="16">
        <f t="shared" si="41"/>
        <v>0</v>
      </c>
      <c r="AO160" s="16">
        <f t="shared" si="41"/>
        <v>0</v>
      </c>
      <c r="AP160" s="16">
        <f t="shared" si="41"/>
        <v>0</v>
      </c>
      <c r="AQ160" s="16">
        <f t="shared" si="41"/>
        <v>0</v>
      </c>
      <c r="AR160" s="16">
        <f t="shared" si="41"/>
        <v>0</v>
      </c>
      <c r="AS160" s="16">
        <f t="shared" si="41"/>
        <v>0</v>
      </c>
      <c r="AT160" s="16">
        <f t="shared" si="43"/>
        <v>0</v>
      </c>
      <c r="AU160" s="16">
        <f t="shared" si="43"/>
        <v>0</v>
      </c>
      <c r="AV160" s="16">
        <f t="shared" si="43"/>
        <v>0</v>
      </c>
      <c r="AW160" s="16">
        <f t="shared" si="43"/>
        <v>651.36466248342947</v>
      </c>
      <c r="AX160" s="16">
        <f t="shared" si="43"/>
        <v>0</v>
      </c>
      <c r="AY160" s="16">
        <f t="shared" si="43"/>
        <v>0</v>
      </c>
      <c r="AZ160" s="16">
        <f t="shared" si="43"/>
        <v>0</v>
      </c>
      <c r="BA160" s="16">
        <f t="shared" si="43"/>
        <v>0</v>
      </c>
      <c r="BB160" s="16">
        <f t="shared" si="43"/>
        <v>0</v>
      </c>
      <c r="BC160" s="16">
        <f t="shared" si="43"/>
        <v>0</v>
      </c>
      <c r="BD160" s="16">
        <f t="shared" si="43"/>
        <v>0</v>
      </c>
      <c r="BE160" s="16">
        <f t="shared" si="43"/>
        <v>0</v>
      </c>
      <c r="BF160" s="16">
        <f t="shared" si="43"/>
        <v>0</v>
      </c>
      <c r="BG160" s="16">
        <f t="shared" si="43"/>
        <v>1061.0043987919598</v>
      </c>
      <c r="BH160" s="16">
        <f t="shared" si="43"/>
        <v>0</v>
      </c>
      <c r="BI160" s="16">
        <f t="shared" si="43"/>
        <v>0</v>
      </c>
    </row>
    <row r="161" spans="2:61" s="1" customFormat="1" ht="15.75" x14ac:dyDescent="0.25">
      <c r="B161" s="47">
        <v>237</v>
      </c>
      <c r="C161" s="47" t="s">
        <v>430</v>
      </c>
      <c r="D161" s="47">
        <v>6</v>
      </c>
      <c r="E161" s="47">
        <v>1989</v>
      </c>
      <c r="F161" s="71"/>
      <c r="G161" s="2">
        <v>50</v>
      </c>
      <c r="H161" s="2">
        <v>10</v>
      </c>
      <c r="I161" s="47">
        <v>2015</v>
      </c>
      <c r="J161" s="81">
        <v>1.15E-2</v>
      </c>
      <c r="K161" s="82">
        <v>9985</v>
      </c>
      <c r="L161" s="82">
        <f t="shared" si="35"/>
        <v>998.5</v>
      </c>
      <c r="M161" s="82">
        <f t="shared" si="36"/>
        <v>1497.75</v>
      </c>
      <c r="N161" s="16">
        <f t="shared" si="37"/>
        <v>12481.25</v>
      </c>
      <c r="O161" s="16">
        <f t="shared" si="38"/>
        <v>143.53437500000001</v>
      </c>
      <c r="P161" s="16">
        <f t="shared" si="42"/>
        <v>0</v>
      </c>
      <c r="Q161" s="16">
        <f t="shared" si="42"/>
        <v>0</v>
      </c>
      <c r="R161" s="16">
        <f t="shared" si="42"/>
        <v>0</v>
      </c>
      <c r="S161" s="16">
        <f t="shared" si="42"/>
        <v>150.71109375000003</v>
      </c>
      <c r="T161" s="16">
        <f t="shared" si="42"/>
        <v>0</v>
      </c>
      <c r="U161" s="16">
        <f t="shared" si="42"/>
        <v>0</v>
      </c>
      <c r="V161" s="16">
        <f t="shared" si="42"/>
        <v>0</v>
      </c>
      <c r="W161" s="16">
        <f t="shared" si="42"/>
        <v>0</v>
      </c>
      <c r="X161" s="16">
        <f t="shared" si="42"/>
        <v>0</v>
      </c>
      <c r="Y161" s="16">
        <f t="shared" si="42"/>
        <v>0</v>
      </c>
      <c r="Z161" s="16">
        <f t="shared" si="42"/>
        <v>0</v>
      </c>
      <c r="AA161" s="16">
        <f t="shared" si="42"/>
        <v>0</v>
      </c>
      <c r="AB161" s="16">
        <f t="shared" si="42"/>
        <v>0</v>
      </c>
      <c r="AC161" s="16">
        <f t="shared" si="42"/>
        <v>245.49249080512629</v>
      </c>
      <c r="AD161" s="16">
        <f t="shared" si="42"/>
        <v>0</v>
      </c>
      <c r="AE161" s="16">
        <f t="shared" si="42"/>
        <v>0</v>
      </c>
      <c r="AF161" s="16">
        <f t="shared" si="41"/>
        <v>0</v>
      </c>
      <c r="AG161" s="16">
        <f t="shared" si="41"/>
        <v>26258.99380734947</v>
      </c>
      <c r="AH161" s="16">
        <f t="shared" si="41"/>
        <v>0</v>
      </c>
      <c r="AI161" s="16">
        <f t="shared" si="41"/>
        <v>0</v>
      </c>
      <c r="AJ161" s="16">
        <f t="shared" si="41"/>
        <v>0</v>
      </c>
      <c r="AK161" s="16">
        <f t="shared" si="41"/>
        <v>0</v>
      </c>
      <c r="AL161" s="16">
        <f t="shared" si="41"/>
        <v>0</v>
      </c>
      <c r="AM161" s="16">
        <f t="shared" si="41"/>
        <v>399.88139918668071</v>
      </c>
      <c r="AN161" s="16">
        <f t="shared" si="41"/>
        <v>0</v>
      </c>
      <c r="AO161" s="16">
        <f t="shared" si="41"/>
        <v>0</v>
      </c>
      <c r="AP161" s="16">
        <f t="shared" si="41"/>
        <v>0</v>
      </c>
      <c r="AQ161" s="16">
        <f t="shared" si="41"/>
        <v>0</v>
      </c>
      <c r="AR161" s="16">
        <f t="shared" si="41"/>
        <v>0</v>
      </c>
      <c r="AS161" s="16">
        <f t="shared" si="41"/>
        <v>0</v>
      </c>
      <c r="AT161" s="16">
        <f t="shared" si="43"/>
        <v>0</v>
      </c>
      <c r="AU161" s="16">
        <f t="shared" si="43"/>
        <v>0</v>
      </c>
      <c r="AV161" s="16">
        <f t="shared" si="43"/>
        <v>0</v>
      </c>
      <c r="AW161" s="16">
        <f t="shared" si="43"/>
        <v>651.36466248342947</v>
      </c>
      <c r="AX161" s="16">
        <f t="shared" si="43"/>
        <v>0</v>
      </c>
      <c r="AY161" s="16">
        <f t="shared" si="43"/>
        <v>0</v>
      </c>
      <c r="AZ161" s="16">
        <f t="shared" si="43"/>
        <v>0</v>
      </c>
      <c r="BA161" s="16">
        <f t="shared" si="43"/>
        <v>0</v>
      </c>
      <c r="BB161" s="16">
        <f t="shared" si="43"/>
        <v>0</v>
      </c>
      <c r="BC161" s="16">
        <f t="shared" si="43"/>
        <v>0</v>
      </c>
      <c r="BD161" s="16">
        <f t="shared" si="43"/>
        <v>0</v>
      </c>
      <c r="BE161" s="16">
        <f t="shared" si="43"/>
        <v>0</v>
      </c>
      <c r="BF161" s="16">
        <f t="shared" si="43"/>
        <v>0</v>
      </c>
      <c r="BG161" s="16">
        <f t="shared" si="43"/>
        <v>1061.0043987919598</v>
      </c>
      <c r="BH161" s="16">
        <f t="shared" si="43"/>
        <v>0</v>
      </c>
      <c r="BI161" s="16">
        <f t="shared" si="43"/>
        <v>0</v>
      </c>
    </row>
    <row r="162" spans="2:61" s="1" customFormat="1" ht="15.75" x14ac:dyDescent="0.25">
      <c r="B162" s="47">
        <v>236</v>
      </c>
      <c r="C162" s="47" t="s">
        <v>430</v>
      </c>
      <c r="D162" s="47">
        <v>6</v>
      </c>
      <c r="E162" s="47">
        <v>1989</v>
      </c>
      <c r="F162" s="71"/>
      <c r="G162" s="2">
        <v>50</v>
      </c>
      <c r="H162" s="2">
        <v>10</v>
      </c>
      <c r="I162" s="47">
        <v>2015</v>
      </c>
      <c r="J162" s="81">
        <v>1.15E-2</v>
      </c>
      <c r="K162" s="82">
        <v>9985</v>
      </c>
      <c r="L162" s="82">
        <f t="shared" si="35"/>
        <v>998.5</v>
      </c>
      <c r="M162" s="82">
        <f t="shared" si="36"/>
        <v>1497.75</v>
      </c>
      <c r="N162" s="16">
        <f t="shared" si="37"/>
        <v>12481.25</v>
      </c>
      <c r="O162" s="16">
        <f t="shared" si="38"/>
        <v>143.53437500000001</v>
      </c>
      <c r="P162" s="16">
        <f t="shared" si="42"/>
        <v>0</v>
      </c>
      <c r="Q162" s="16">
        <f t="shared" si="42"/>
        <v>0</v>
      </c>
      <c r="R162" s="16">
        <f t="shared" si="42"/>
        <v>0</v>
      </c>
      <c r="S162" s="16">
        <f t="shared" si="42"/>
        <v>150.71109375000003</v>
      </c>
      <c r="T162" s="16">
        <f t="shared" si="42"/>
        <v>0</v>
      </c>
      <c r="U162" s="16">
        <f t="shared" si="42"/>
        <v>0</v>
      </c>
      <c r="V162" s="16">
        <f t="shared" si="42"/>
        <v>0</v>
      </c>
      <c r="W162" s="16">
        <f t="shared" si="42"/>
        <v>0</v>
      </c>
      <c r="X162" s="16">
        <f t="shared" si="42"/>
        <v>0</v>
      </c>
      <c r="Y162" s="16">
        <f t="shared" si="42"/>
        <v>0</v>
      </c>
      <c r="Z162" s="16">
        <f t="shared" si="42"/>
        <v>0</v>
      </c>
      <c r="AA162" s="16">
        <f t="shared" si="42"/>
        <v>0</v>
      </c>
      <c r="AB162" s="16">
        <f t="shared" si="42"/>
        <v>0</v>
      </c>
      <c r="AC162" s="16">
        <f t="shared" si="42"/>
        <v>245.49249080512629</v>
      </c>
      <c r="AD162" s="16">
        <f t="shared" si="42"/>
        <v>0</v>
      </c>
      <c r="AE162" s="16">
        <f t="shared" si="42"/>
        <v>0</v>
      </c>
      <c r="AF162" s="16">
        <f t="shared" si="41"/>
        <v>0</v>
      </c>
      <c r="AG162" s="16">
        <f t="shared" si="41"/>
        <v>26258.99380734947</v>
      </c>
      <c r="AH162" s="16">
        <f t="shared" si="41"/>
        <v>0</v>
      </c>
      <c r="AI162" s="16">
        <f t="shared" si="41"/>
        <v>0</v>
      </c>
      <c r="AJ162" s="16">
        <f t="shared" si="41"/>
        <v>0</v>
      </c>
      <c r="AK162" s="16">
        <f t="shared" si="41"/>
        <v>0</v>
      </c>
      <c r="AL162" s="16">
        <f t="shared" si="41"/>
        <v>0</v>
      </c>
      <c r="AM162" s="16">
        <f t="shared" si="41"/>
        <v>399.88139918668071</v>
      </c>
      <c r="AN162" s="16">
        <f t="shared" si="41"/>
        <v>0</v>
      </c>
      <c r="AO162" s="16">
        <f t="shared" si="41"/>
        <v>0</v>
      </c>
      <c r="AP162" s="16">
        <f t="shared" si="41"/>
        <v>0</v>
      </c>
      <c r="AQ162" s="16">
        <f t="shared" si="41"/>
        <v>0</v>
      </c>
      <c r="AR162" s="16">
        <f t="shared" si="41"/>
        <v>0</v>
      </c>
      <c r="AS162" s="16">
        <f t="shared" si="41"/>
        <v>0</v>
      </c>
      <c r="AT162" s="16">
        <f t="shared" si="43"/>
        <v>0</v>
      </c>
      <c r="AU162" s="16">
        <f t="shared" si="43"/>
        <v>0</v>
      </c>
      <c r="AV162" s="16">
        <f t="shared" si="43"/>
        <v>0</v>
      </c>
      <c r="AW162" s="16">
        <f t="shared" si="43"/>
        <v>651.36466248342947</v>
      </c>
      <c r="AX162" s="16">
        <f t="shared" si="43"/>
        <v>0</v>
      </c>
      <c r="AY162" s="16">
        <f t="shared" si="43"/>
        <v>0</v>
      </c>
      <c r="AZ162" s="16">
        <f t="shared" si="43"/>
        <v>0</v>
      </c>
      <c r="BA162" s="16">
        <f t="shared" si="43"/>
        <v>0</v>
      </c>
      <c r="BB162" s="16">
        <f t="shared" si="43"/>
        <v>0</v>
      </c>
      <c r="BC162" s="16">
        <f t="shared" si="43"/>
        <v>0</v>
      </c>
      <c r="BD162" s="16">
        <f t="shared" si="43"/>
        <v>0</v>
      </c>
      <c r="BE162" s="16">
        <f t="shared" si="43"/>
        <v>0</v>
      </c>
      <c r="BF162" s="16">
        <f t="shared" si="43"/>
        <v>0</v>
      </c>
      <c r="BG162" s="16">
        <f t="shared" si="43"/>
        <v>1061.0043987919598</v>
      </c>
      <c r="BH162" s="16">
        <f t="shared" si="43"/>
        <v>0</v>
      </c>
      <c r="BI162" s="16">
        <f t="shared" si="43"/>
        <v>0</v>
      </c>
    </row>
    <row r="163" spans="2:61" s="1" customFormat="1" ht="15.75" x14ac:dyDescent="0.25">
      <c r="B163" s="47">
        <v>235</v>
      </c>
      <c r="C163" s="47" t="s">
        <v>430</v>
      </c>
      <c r="D163" s="47">
        <v>6</v>
      </c>
      <c r="E163" s="47">
        <v>1989</v>
      </c>
      <c r="F163" s="71"/>
      <c r="G163" s="2">
        <v>50</v>
      </c>
      <c r="H163" s="2">
        <v>10</v>
      </c>
      <c r="I163" s="47">
        <v>2015</v>
      </c>
      <c r="J163" s="81">
        <v>1.15E-2</v>
      </c>
      <c r="K163" s="82">
        <v>9985</v>
      </c>
      <c r="L163" s="82">
        <f t="shared" si="35"/>
        <v>998.5</v>
      </c>
      <c r="M163" s="82">
        <f t="shared" si="36"/>
        <v>1497.75</v>
      </c>
      <c r="N163" s="16">
        <f t="shared" si="37"/>
        <v>12481.25</v>
      </c>
      <c r="O163" s="16">
        <f t="shared" si="38"/>
        <v>143.53437500000001</v>
      </c>
      <c r="P163" s="16">
        <f t="shared" si="42"/>
        <v>0</v>
      </c>
      <c r="Q163" s="16">
        <f t="shared" si="42"/>
        <v>0</v>
      </c>
      <c r="R163" s="16">
        <f t="shared" si="42"/>
        <v>0</v>
      </c>
      <c r="S163" s="16">
        <f t="shared" si="42"/>
        <v>150.71109375000003</v>
      </c>
      <c r="T163" s="16">
        <f t="shared" si="42"/>
        <v>0</v>
      </c>
      <c r="U163" s="16">
        <f t="shared" si="42"/>
        <v>0</v>
      </c>
      <c r="V163" s="16">
        <f t="shared" si="42"/>
        <v>0</v>
      </c>
      <c r="W163" s="16">
        <f t="shared" si="42"/>
        <v>0</v>
      </c>
      <c r="X163" s="16">
        <f t="shared" si="42"/>
        <v>0</v>
      </c>
      <c r="Y163" s="16">
        <f t="shared" si="42"/>
        <v>0</v>
      </c>
      <c r="Z163" s="16">
        <f t="shared" si="42"/>
        <v>0</v>
      </c>
      <c r="AA163" s="16">
        <f t="shared" si="42"/>
        <v>0</v>
      </c>
      <c r="AB163" s="16">
        <f t="shared" si="42"/>
        <v>0</v>
      </c>
      <c r="AC163" s="16">
        <f t="shared" si="42"/>
        <v>245.49249080512629</v>
      </c>
      <c r="AD163" s="16">
        <f t="shared" si="42"/>
        <v>0</v>
      </c>
      <c r="AE163" s="16">
        <f t="shared" si="42"/>
        <v>0</v>
      </c>
      <c r="AF163" s="16">
        <f t="shared" si="41"/>
        <v>0</v>
      </c>
      <c r="AG163" s="16">
        <f t="shared" si="41"/>
        <v>26258.99380734947</v>
      </c>
      <c r="AH163" s="16">
        <f t="shared" si="41"/>
        <v>0</v>
      </c>
      <c r="AI163" s="16">
        <f t="shared" si="41"/>
        <v>0</v>
      </c>
      <c r="AJ163" s="16">
        <f t="shared" si="41"/>
        <v>0</v>
      </c>
      <c r="AK163" s="16">
        <f t="shared" si="41"/>
        <v>0</v>
      </c>
      <c r="AL163" s="16">
        <f t="shared" si="41"/>
        <v>0</v>
      </c>
      <c r="AM163" s="16">
        <f t="shared" si="41"/>
        <v>399.88139918668071</v>
      </c>
      <c r="AN163" s="16">
        <f t="shared" si="41"/>
        <v>0</v>
      </c>
      <c r="AO163" s="16">
        <f t="shared" si="41"/>
        <v>0</v>
      </c>
      <c r="AP163" s="16">
        <f t="shared" si="41"/>
        <v>0</v>
      </c>
      <c r="AQ163" s="16">
        <f t="shared" si="41"/>
        <v>0</v>
      </c>
      <c r="AR163" s="16">
        <f t="shared" si="41"/>
        <v>0</v>
      </c>
      <c r="AS163" s="16">
        <f t="shared" si="41"/>
        <v>0</v>
      </c>
      <c r="AT163" s="16">
        <f t="shared" si="43"/>
        <v>0</v>
      </c>
      <c r="AU163" s="16">
        <f t="shared" si="43"/>
        <v>0</v>
      </c>
      <c r="AV163" s="16">
        <f t="shared" si="43"/>
        <v>0</v>
      </c>
      <c r="AW163" s="16">
        <f t="shared" si="43"/>
        <v>651.36466248342947</v>
      </c>
      <c r="AX163" s="16">
        <f t="shared" si="43"/>
        <v>0</v>
      </c>
      <c r="AY163" s="16">
        <f t="shared" si="43"/>
        <v>0</v>
      </c>
      <c r="AZ163" s="16">
        <f t="shared" si="43"/>
        <v>0</v>
      </c>
      <c r="BA163" s="16">
        <f t="shared" si="43"/>
        <v>0</v>
      </c>
      <c r="BB163" s="16">
        <f t="shared" si="43"/>
        <v>0</v>
      </c>
      <c r="BC163" s="16">
        <f t="shared" si="43"/>
        <v>0</v>
      </c>
      <c r="BD163" s="16">
        <f t="shared" si="43"/>
        <v>0</v>
      </c>
      <c r="BE163" s="16">
        <f t="shared" si="43"/>
        <v>0</v>
      </c>
      <c r="BF163" s="16">
        <f t="shared" si="43"/>
        <v>0</v>
      </c>
      <c r="BG163" s="16">
        <f t="shared" si="43"/>
        <v>1061.0043987919598</v>
      </c>
      <c r="BH163" s="16">
        <f t="shared" si="43"/>
        <v>0</v>
      </c>
      <c r="BI163" s="16">
        <f t="shared" si="43"/>
        <v>0</v>
      </c>
    </row>
    <row r="164" spans="2:61" s="1" customFormat="1" ht="15.75" x14ac:dyDescent="0.25">
      <c r="B164" s="47">
        <v>234</v>
      </c>
      <c r="C164" s="47" t="s">
        <v>430</v>
      </c>
      <c r="D164" s="47">
        <v>6</v>
      </c>
      <c r="E164" s="47">
        <v>1989</v>
      </c>
      <c r="F164" s="71"/>
      <c r="G164" s="2">
        <v>50</v>
      </c>
      <c r="H164" s="2">
        <v>10</v>
      </c>
      <c r="I164" s="47">
        <v>2015</v>
      </c>
      <c r="J164" s="81">
        <v>1.15E-2</v>
      </c>
      <c r="K164" s="82">
        <v>9985</v>
      </c>
      <c r="L164" s="82">
        <f t="shared" si="35"/>
        <v>998.5</v>
      </c>
      <c r="M164" s="82">
        <f t="shared" si="36"/>
        <v>1497.75</v>
      </c>
      <c r="N164" s="16">
        <f t="shared" si="37"/>
        <v>12481.25</v>
      </c>
      <c r="O164" s="16">
        <f t="shared" si="38"/>
        <v>143.53437500000001</v>
      </c>
      <c r="P164" s="16">
        <f t="shared" si="42"/>
        <v>0</v>
      </c>
      <c r="Q164" s="16">
        <f t="shared" si="42"/>
        <v>0</v>
      </c>
      <c r="R164" s="16">
        <f t="shared" si="42"/>
        <v>0</v>
      </c>
      <c r="S164" s="16">
        <f t="shared" si="42"/>
        <v>150.71109375000003</v>
      </c>
      <c r="T164" s="16">
        <f t="shared" si="42"/>
        <v>0</v>
      </c>
      <c r="U164" s="16">
        <f t="shared" si="42"/>
        <v>0</v>
      </c>
      <c r="V164" s="16">
        <f t="shared" si="42"/>
        <v>0</v>
      </c>
      <c r="W164" s="16">
        <f t="shared" si="42"/>
        <v>0</v>
      </c>
      <c r="X164" s="16">
        <f t="shared" si="42"/>
        <v>0</v>
      </c>
      <c r="Y164" s="16">
        <f t="shared" si="42"/>
        <v>0</v>
      </c>
      <c r="Z164" s="16">
        <f t="shared" si="42"/>
        <v>0</v>
      </c>
      <c r="AA164" s="16">
        <f t="shared" si="42"/>
        <v>0</v>
      </c>
      <c r="AB164" s="16">
        <f t="shared" si="42"/>
        <v>0</v>
      </c>
      <c r="AC164" s="16">
        <f t="shared" si="42"/>
        <v>245.49249080512629</v>
      </c>
      <c r="AD164" s="16">
        <f t="shared" si="42"/>
        <v>0</v>
      </c>
      <c r="AE164" s="16">
        <f t="shared" si="42"/>
        <v>0</v>
      </c>
      <c r="AF164" s="16">
        <f t="shared" si="41"/>
        <v>0</v>
      </c>
      <c r="AG164" s="16">
        <f t="shared" si="41"/>
        <v>26258.99380734947</v>
      </c>
      <c r="AH164" s="16">
        <f t="shared" si="41"/>
        <v>0</v>
      </c>
      <c r="AI164" s="16">
        <f t="shared" si="41"/>
        <v>0</v>
      </c>
      <c r="AJ164" s="16">
        <f t="shared" si="41"/>
        <v>0</v>
      </c>
      <c r="AK164" s="16">
        <f t="shared" si="41"/>
        <v>0</v>
      </c>
      <c r="AL164" s="16">
        <f t="shared" si="41"/>
        <v>0</v>
      </c>
      <c r="AM164" s="16">
        <f t="shared" si="41"/>
        <v>399.88139918668071</v>
      </c>
      <c r="AN164" s="16">
        <f t="shared" si="41"/>
        <v>0</v>
      </c>
      <c r="AO164" s="16">
        <f t="shared" si="41"/>
        <v>0</v>
      </c>
      <c r="AP164" s="16">
        <f t="shared" si="41"/>
        <v>0</v>
      </c>
      <c r="AQ164" s="16">
        <f t="shared" si="41"/>
        <v>0</v>
      </c>
      <c r="AR164" s="16">
        <f t="shared" si="41"/>
        <v>0</v>
      </c>
      <c r="AS164" s="16">
        <f t="shared" si="41"/>
        <v>0</v>
      </c>
      <c r="AT164" s="16">
        <f t="shared" si="43"/>
        <v>0</v>
      </c>
      <c r="AU164" s="16">
        <f t="shared" si="43"/>
        <v>0</v>
      </c>
      <c r="AV164" s="16">
        <f t="shared" si="43"/>
        <v>0</v>
      </c>
      <c r="AW164" s="16">
        <f t="shared" si="43"/>
        <v>651.36466248342947</v>
      </c>
      <c r="AX164" s="16">
        <f t="shared" si="43"/>
        <v>0</v>
      </c>
      <c r="AY164" s="16">
        <f t="shared" si="43"/>
        <v>0</v>
      </c>
      <c r="AZ164" s="16">
        <f t="shared" si="43"/>
        <v>0</v>
      </c>
      <c r="BA164" s="16">
        <f t="shared" si="43"/>
        <v>0</v>
      </c>
      <c r="BB164" s="16">
        <f t="shared" si="43"/>
        <v>0</v>
      </c>
      <c r="BC164" s="16">
        <f t="shared" si="43"/>
        <v>0</v>
      </c>
      <c r="BD164" s="16">
        <f t="shared" si="43"/>
        <v>0</v>
      </c>
      <c r="BE164" s="16">
        <f t="shared" si="43"/>
        <v>0</v>
      </c>
      <c r="BF164" s="16">
        <f t="shared" si="43"/>
        <v>0</v>
      </c>
      <c r="BG164" s="16">
        <f t="shared" si="43"/>
        <v>1061.0043987919598</v>
      </c>
      <c r="BH164" s="16">
        <f t="shared" si="43"/>
        <v>0</v>
      </c>
      <c r="BI164" s="16">
        <f t="shared" si="43"/>
        <v>0</v>
      </c>
    </row>
    <row r="165" spans="2:61" s="1" customFormat="1" ht="15.75" x14ac:dyDescent="0.25">
      <c r="B165" s="47">
        <v>232</v>
      </c>
      <c r="C165" s="47" t="s">
        <v>430</v>
      </c>
      <c r="D165" s="47">
        <v>6</v>
      </c>
      <c r="E165" s="47">
        <v>1989</v>
      </c>
      <c r="F165" s="71"/>
      <c r="G165" s="2">
        <v>50</v>
      </c>
      <c r="H165" s="2">
        <v>10</v>
      </c>
      <c r="I165" s="47">
        <v>2015</v>
      </c>
      <c r="J165" s="81">
        <v>1.15E-2</v>
      </c>
      <c r="K165" s="82">
        <v>9985</v>
      </c>
      <c r="L165" s="82">
        <f t="shared" si="35"/>
        <v>998.5</v>
      </c>
      <c r="M165" s="82">
        <f t="shared" si="36"/>
        <v>1497.75</v>
      </c>
      <c r="N165" s="16">
        <f t="shared" si="37"/>
        <v>12481.25</v>
      </c>
      <c r="O165" s="16">
        <f t="shared" si="38"/>
        <v>143.53437500000001</v>
      </c>
      <c r="P165" s="16">
        <f t="shared" si="42"/>
        <v>0</v>
      </c>
      <c r="Q165" s="16">
        <f t="shared" si="42"/>
        <v>0</v>
      </c>
      <c r="R165" s="16">
        <f t="shared" si="42"/>
        <v>0</v>
      </c>
      <c r="S165" s="16">
        <f t="shared" si="42"/>
        <v>150.71109375000003</v>
      </c>
      <c r="T165" s="16">
        <f t="shared" si="42"/>
        <v>0</v>
      </c>
      <c r="U165" s="16">
        <f t="shared" si="42"/>
        <v>0</v>
      </c>
      <c r="V165" s="16">
        <f t="shared" si="42"/>
        <v>0</v>
      </c>
      <c r="W165" s="16">
        <f t="shared" si="42"/>
        <v>0</v>
      </c>
      <c r="X165" s="16">
        <f t="shared" si="42"/>
        <v>0</v>
      </c>
      <c r="Y165" s="16">
        <f t="shared" si="42"/>
        <v>0</v>
      </c>
      <c r="Z165" s="16">
        <f t="shared" si="42"/>
        <v>0</v>
      </c>
      <c r="AA165" s="16">
        <f t="shared" si="42"/>
        <v>0</v>
      </c>
      <c r="AB165" s="16">
        <f t="shared" si="42"/>
        <v>0</v>
      </c>
      <c r="AC165" s="16">
        <f t="shared" si="42"/>
        <v>245.49249080512629</v>
      </c>
      <c r="AD165" s="16">
        <f t="shared" si="42"/>
        <v>0</v>
      </c>
      <c r="AE165" s="16">
        <f t="shared" si="42"/>
        <v>0</v>
      </c>
      <c r="AF165" s="16">
        <f t="shared" si="41"/>
        <v>0</v>
      </c>
      <c r="AG165" s="16">
        <f t="shared" si="41"/>
        <v>26258.99380734947</v>
      </c>
      <c r="AH165" s="16">
        <f t="shared" si="41"/>
        <v>0</v>
      </c>
      <c r="AI165" s="16">
        <f t="shared" si="41"/>
        <v>0</v>
      </c>
      <c r="AJ165" s="16">
        <f t="shared" si="41"/>
        <v>0</v>
      </c>
      <c r="AK165" s="16">
        <f t="shared" si="41"/>
        <v>0</v>
      </c>
      <c r="AL165" s="16">
        <f t="shared" si="41"/>
        <v>0</v>
      </c>
      <c r="AM165" s="16">
        <f t="shared" si="41"/>
        <v>399.88139918668071</v>
      </c>
      <c r="AN165" s="16">
        <f t="shared" si="41"/>
        <v>0</v>
      </c>
      <c r="AO165" s="16">
        <f t="shared" si="41"/>
        <v>0</v>
      </c>
      <c r="AP165" s="16">
        <f t="shared" si="41"/>
        <v>0</v>
      </c>
      <c r="AQ165" s="16">
        <f t="shared" si="41"/>
        <v>0</v>
      </c>
      <c r="AR165" s="16">
        <f t="shared" si="41"/>
        <v>0</v>
      </c>
      <c r="AS165" s="16">
        <f t="shared" si="41"/>
        <v>0</v>
      </c>
      <c r="AT165" s="16">
        <f t="shared" si="43"/>
        <v>0</v>
      </c>
      <c r="AU165" s="16">
        <f t="shared" si="43"/>
        <v>0</v>
      </c>
      <c r="AV165" s="16">
        <f t="shared" si="43"/>
        <v>0</v>
      </c>
      <c r="AW165" s="16">
        <f t="shared" si="43"/>
        <v>651.36466248342947</v>
      </c>
      <c r="AX165" s="16">
        <f t="shared" si="43"/>
        <v>0</v>
      </c>
      <c r="AY165" s="16">
        <f t="shared" si="43"/>
        <v>0</v>
      </c>
      <c r="AZ165" s="16">
        <f t="shared" si="43"/>
        <v>0</v>
      </c>
      <c r="BA165" s="16">
        <f t="shared" si="43"/>
        <v>0</v>
      </c>
      <c r="BB165" s="16">
        <f t="shared" si="43"/>
        <v>0</v>
      </c>
      <c r="BC165" s="16">
        <f t="shared" si="43"/>
        <v>0</v>
      </c>
      <c r="BD165" s="16">
        <f t="shared" si="43"/>
        <v>0</v>
      </c>
      <c r="BE165" s="16">
        <f t="shared" si="43"/>
        <v>0</v>
      </c>
      <c r="BF165" s="16">
        <f t="shared" si="43"/>
        <v>0</v>
      </c>
      <c r="BG165" s="16">
        <f t="shared" si="43"/>
        <v>1061.0043987919598</v>
      </c>
      <c r="BH165" s="16">
        <f t="shared" si="43"/>
        <v>0</v>
      </c>
      <c r="BI165" s="16">
        <f t="shared" si="43"/>
        <v>0</v>
      </c>
    </row>
    <row r="166" spans="2:61" s="1" customFormat="1" ht="15.75" x14ac:dyDescent="0.25">
      <c r="B166" s="47">
        <v>231</v>
      </c>
      <c r="C166" s="47" t="s">
        <v>430</v>
      </c>
      <c r="D166" s="47">
        <v>6</v>
      </c>
      <c r="E166" s="47">
        <v>1989</v>
      </c>
      <c r="F166" s="71"/>
      <c r="G166" s="2">
        <v>50</v>
      </c>
      <c r="H166" s="2">
        <v>10</v>
      </c>
      <c r="I166" s="47">
        <v>2015</v>
      </c>
      <c r="J166" s="81">
        <v>1.15E-2</v>
      </c>
      <c r="K166" s="82">
        <v>9985</v>
      </c>
      <c r="L166" s="82">
        <f t="shared" si="35"/>
        <v>998.5</v>
      </c>
      <c r="M166" s="82">
        <f t="shared" si="36"/>
        <v>1497.75</v>
      </c>
      <c r="N166" s="16">
        <f t="shared" si="37"/>
        <v>12481.25</v>
      </c>
      <c r="O166" s="16">
        <f t="shared" si="38"/>
        <v>143.53437500000001</v>
      </c>
      <c r="P166" s="16">
        <f t="shared" si="42"/>
        <v>0</v>
      </c>
      <c r="Q166" s="16">
        <f t="shared" si="42"/>
        <v>0</v>
      </c>
      <c r="R166" s="16">
        <f t="shared" si="42"/>
        <v>0</v>
      </c>
      <c r="S166" s="16">
        <f t="shared" si="42"/>
        <v>150.71109375000003</v>
      </c>
      <c r="T166" s="16">
        <f t="shared" si="42"/>
        <v>0</v>
      </c>
      <c r="U166" s="16">
        <f t="shared" si="42"/>
        <v>0</v>
      </c>
      <c r="V166" s="16">
        <f t="shared" si="42"/>
        <v>0</v>
      </c>
      <c r="W166" s="16">
        <f t="shared" si="42"/>
        <v>0</v>
      </c>
      <c r="X166" s="16">
        <f t="shared" si="42"/>
        <v>0</v>
      </c>
      <c r="Y166" s="16">
        <f t="shared" si="42"/>
        <v>0</v>
      </c>
      <c r="Z166" s="16">
        <f t="shared" si="42"/>
        <v>0</v>
      </c>
      <c r="AA166" s="16">
        <f t="shared" si="42"/>
        <v>0</v>
      </c>
      <c r="AB166" s="16">
        <f t="shared" si="42"/>
        <v>0</v>
      </c>
      <c r="AC166" s="16">
        <f t="shared" si="42"/>
        <v>245.49249080512629</v>
      </c>
      <c r="AD166" s="16">
        <f t="shared" si="42"/>
        <v>0</v>
      </c>
      <c r="AE166" s="16">
        <f t="shared" ref="AE166:AT181" si="44">IF(MOD((AE$6-$E166),$G166)=0,($K166*1.1*1.15)*((1+$K$3)^(AE$6-$N$3)),IF(MOD((AE$6-$I166),$H166)=0,$O166*((1+$K$3)^(AE$6-$N$3)),0))</f>
        <v>0</v>
      </c>
      <c r="AF166" s="16">
        <f t="shared" si="44"/>
        <v>0</v>
      </c>
      <c r="AG166" s="16">
        <f t="shared" si="44"/>
        <v>26258.99380734947</v>
      </c>
      <c r="AH166" s="16">
        <f t="shared" si="44"/>
        <v>0</v>
      </c>
      <c r="AI166" s="16">
        <f t="shared" si="44"/>
        <v>0</v>
      </c>
      <c r="AJ166" s="16">
        <f t="shared" si="44"/>
        <v>0</v>
      </c>
      <c r="AK166" s="16">
        <f t="shared" si="44"/>
        <v>0</v>
      </c>
      <c r="AL166" s="16">
        <f t="shared" si="44"/>
        <v>0</v>
      </c>
      <c r="AM166" s="16">
        <f t="shared" si="44"/>
        <v>399.88139918668071</v>
      </c>
      <c r="AN166" s="16">
        <f t="shared" si="44"/>
        <v>0</v>
      </c>
      <c r="AO166" s="16">
        <f t="shared" si="44"/>
        <v>0</v>
      </c>
      <c r="AP166" s="16">
        <f t="shared" si="44"/>
        <v>0</v>
      </c>
      <c r="AQ166" s="16">
        <f t="shared" si="44"/>
        <v>0</v>
      </c>
      <c r="AR166" s="16">
        <f t="shared" si="44"/>
        <v>0</v>
      </c>
      <c r="AS166" s="16">
        <f t="shared" si="44"/>
        <v>0</v>
      </c>
      <c r="AT166" s="16">
        <f t="shared" si="43"/>
        <v>0</v>
      </c>
      <c r="AU166" s="16">
        <f t="shared" si="43"/>
        <v>0</v>
      </c>
      <c r="AV166" s="16">
        <f t="shared" si="43"/>
        <v>0</v>
      </c>
      <c r="AW166" s="16">
        <f t="shared" si="43"/>
        <v>651.36466248342947</v>
      </c>
      <c r="AX166" s="16">
        <f t="shared" si="43"/>
        <v>0</v>
      </c>
      <c r="AY166" s="16">
        <f t="shared" si="43"/>
        <v>0</v>
      </c>
      <c r="AZ166" s="16">
        <f t="shared" si="43"/>
        <v>0</v>
      </c>
      <c r="BA166" s="16">
        <f t="shared" si="43"/>
        <v>0</v>
      </c>
      <c r="BB166" s="16">
        <f t="shared" si="43"/>
        <v>0</v>
      </c>
      <c r="BC166" s="16">
        <f t="shared" si="43"/>
        <v>0</v>
      </c>
      <c r="BD166" s="16">
        <f t="shared" si="43"/>
        <v>0</v>
      </c>
      <c r="BE166" s="16">
        <f t="shared" si="43"/>
        <v>0</v>
      </c>
      <c r="BF166" s="16">
        <f t="shared" si="43"/>
        <v>0</v>
      </c>
      <c r="BG166" s="16">
        <f t="shared" si="43"/>
        <v>1061.0043987919598</v>
      </c>
      <c r="BH166" s="16">
        <f t="shared" si="43"/>
        <v>0</v>
      </c>
      <c r="BI166" s="16">
        <f t="shared" si="43"/>
        <v>0</v>
      </c>
    </row>
    <row r="167" spans="2:61" s="1" customFormat="1" ht="15.75" x14ac:dyDescent="0.25">
      <c r="B167" s="47">
        <v>230</v>
      </c>
      <c r="C167" s="47" t="s">
        <v>430</v>
      </c>
      <c r="D167" s="47">
        <v>6</v>
      </c>
      <c r="E167" s="47">
        <v>1989</v>
      </c>
      <c r="F167" s="71"/>
      <c r="G167" s="2">
        <v>50</v>
      </c>
      <c r="H167" s="2">
        <v>10</v>
      </c>
      <c r="I167" s="47">
        <v>2015</v>
      </c>
      <c r="J167" s="81">
        <v>1.15E-2</v>
      </c>
      <c r="K167" s="82">
        <v>9985</v>
      </c>
      <c r="L167" s="82">
        <f t="shared" si="35"/>
        <v>998.5</v>
      </c>
      <c r="M167" s="82">
        <f t="shared" si="36"/>
        <v>1497.75</v>
      </c>
      <c r="N167" s="16">
        <f t="shared" si="37"/>
        <v>12481.25</v>
      </c>
      <c r="O167" s="16">
        <f t="shared" si="38"/>
        <v>143.53437500000001</v>
      </c>
      <c r="P167" s="16">
        <f t="shared" ref="P167:AE182" si="45">IF(MOD((P$6-$E167),$G167)=0,($K167*1.1*1.15)*((1+$K$3)^(P$6-$N$3)),IF(MOD((P$6-$I167),$H167)=0,$O167*((1+$K$3)^(P$6-$N$3)),0))</f>
        <v>0</v>
      </c>
      <c r="Q167" s="16">
        <f t="shared" si="45"/>
        <v>0</v>
      </c>
      <c r="R167" s="16">
        <f t="shared" si="45"/>
        <v>0</v>
      </c>
      <c r="S167" s="16">
        <f t="shared" si="45"/>
        <v>150.71109375000003</v>
      </c>
      <c r="T167" s="16">
        <f t="shared" si="45"/>
        <v>0</v>
      </c>
      <c r="U167" s="16">
        <f t="shared" si="45"/>
        <v>0</v>
      </c>
      <c r="V167" s="16">
        <f t="shared" si="45"/>
        <v>0</v>
      </c>
      <c r="W167" s="16">
        <f t="shared" si="45"/>
        <v>0</v>
      </c>
      <c r="X167" s="16">
        <f t="shared" si="45"/>
        <v>0</v>
      </c>
      <c r="Y167" s="16">
        <f t="shared" si="45"/>
        <v>0</v>
      </c>
      <c r="Z167" s="16">
        <f t="shared" si="45"/>
        <v>0</v>
      </c>
      <c r="AA167" s="16">
        <f t="shared" si="45"/>
        <v>0</v>
      </c>
      <c r="AB167" s="16">
        <f t="shared" si="45"/>
        <v>0</v>
      </c>
      <c r="AC167" s="16">
        <f t="shared" si="45"/>
        <v>245.49249080512629</v>
      </c>
      <c r="AD167" s="16">
        <f t="shared" si="45"/>
        <v>0</v>
      </c>
      <c r="AE167" s="16">
        <f t="shared" si="45"/>
        <v>0</v>
      </c>
      <c r="AF167" s="16">
        <f t="shared" si="44"/>
        <v>0</v>
      </c>
      <c r="AG167" s="16">
        <f t="shared" si="44"/>
        <v>26258.99380734947</v>
      </c>
      <c r="AH167" s="16">
        <f t="shared" si="44"/>
        <v>0</v>
      </c>
      <c r="AI167" s="16">
        <f t="shared" si="44"/>
        <v>0</v>
      </c>
      <c r="AJ167" s="16">
        <f t="shared" si="44"/>
        <v>0</v>
      </c>
      <c r="AK167" s="16">
        <f t="shared" si="44"/>
        <v>0</v>
      </c>
      <c r="AL167" s="16">
        <f t="shared" si="44"/>
        <v>0</v>
      </c>
      <c r="AM167" s="16">
        <f t="shared" si="44"/>
        <v>399.88139918668071</v>
      </c>
      <c r="AN167" s="16">
        <f t="shared" si="44"/>
        <v>0</v>
      </c>
      <c r="AO167" s="16">
        <f t="shared" si="44"/>
        <v>0</v>
      </c>
      <c r="AP167" s="16">
        <f t="shared" si="44"/>
        <v>0</v>
      </c>
      <c r="AQ167" s="16">
        <f t="shared" si="44"/>
        <v>0</v>
      </c>
      <c r="AR167" s="16">
        <f t="shared" si="44"/>
        <v>0</v>
      </c>
      <c r="AS167" s="16">
        <f t="shared" si="44"/>
        <v>0</v>
      </c>
      <c r="AT167" s="16">
        <f t="shared" si="44"/>
        <v>0</v>
      </c>
      <c r="AU167" s="16">
        <f t="shared" ref="AT167:BI182" si="46">IF(MOD((AU$6-$E167),$G167)=0,($K167*1.1*1.15)*((1+$K$3)^(AU$6-$N$3)),IF(MOD((AU$6-$I167),$H167)=0,$O167*((1+$K$3)^(AU$6-$N$3)),0))</f>
        <v>0</v>
      </c>
      <c r="AV167" s="16">
        <f t="shared" si="46"/>
        <v>0</v>
      </c>
      <c r="AW167" s="16">
        <f t="shared" si="46"/>
        <v>651.36466248342947</v>
      </c>
      <c r="AX167" s="16">
        <f t="shared" si="46"/>
        <v>0</v>
      </c>
      <c r="AY167" s="16">
        <f t="shared" si="46"/>
        <v>0</v>
      </c>
      <c r="AZ167" s="16">
        <f t="shared" si="46"/>
        <v>0</v>
      </c>
      <c r="BA167" s="16">
        <f t="shared" si="46"/>
        <v>0</v>
      </c>
      <c r="BB167" s="16">
        <f t="shared" si="46"/>
        <v>0</v>
      </c>
      <c r="BC167" s="16">
        <f t="shared" si="46"/>
        <v>0</v>
      </c>
      <c r="BD167" s="16">
        <f t="shared" si="46"/>
        <v>0</v>
      </c>
      <c r="BE167" s="16">
        <f t="shared" si="46"/>
        <v>0</v>
      </c>
      <c r="BF167" s="16">
        <f t="shared" si="46"/>
        <v>0</v>
      </c>
      <c r="BG167" s="16">
        <f t="shared" si="46"/>
        <v>1061.0043987919598</v>
      </c>
      <c r="BH167" s="16">
        <f t="shared" si="46"/>
        <v>0</v>
      </c>
      <c r="BI167" s="16">
        <f t="shared" si="46"/>
        <v>0</v>
      </c>
    </row>
    <row r="168" spans="2:61" s="1" customFormat="1" ht="15.75" x14ac:dyDescent="0.25">
      <c r="B168" s="47">
        <v>229</v>
      </c>
      <c r="C168" s="47" t="s">
        <v>430</v>
      </c>
      <c r="D168" s="47">
        <v>6</v>
      </c>
      <c r="E168" s="47">
        <v>1989</v>
      </c>
      <c r="F168" s="71"/>
      <c r="G168" s="2">
        <v>50</v>
      </c>
      <c r="H168" s="2">
        <v>10</v>
      </c>
      <c r="I168" s="47">
        <v>2015</v>
      </c>
      <c r="J168" s="81">
        <v>1.15E-2</v>
      </c>
      <c r="K168" s="82">
        <v>9985</v>
      </c>
      <c r="L168" s="82">
        <f t="shared" si="35"/>
        <v>998.5</v>
      </c>
      <c r="M168" s="82">
        <f t="shared" si="36"/>
        <v>1497.75</v>
      </c>
      <c r="N168" s="16">
        <f t="shared" si="37"/>
        <v>12481.25</v>
      </c>
      <c r="O168" s="16">
        <f t="shared" si="38"/>
        <v>143.53437500000001</v>
      </c>
      <c r="P168" s="16">
        <f t="shared" si="45"/>
        <v>0</v>
      </c>
      <c r="Q168" s="16">
        <f t="shared" si="45"/>
        <v>0</v>
      </c>
      <c r="R168" s="16">
        <f t="shared" si="45"/>
        <v>0</v>
      </c>
      <c r="S168" s="16">
        <f t="shared" si="45"/>
        <v>150.71109375000003</v>
      </c>
      <c r="T168" s="16">
        <f t="shared" si="45"/>
        <v>0</v>
      </c>
      <c r="U168" s="16">
        <f t="shared" si="45"/>
        <v>0</v>
      </c>
      <c r="V168" s="16">
        <f t="shared" si="45"/>
        <v>0</v>
      </c>
      <c r="W168" s="16">
        <f t="shared" si="45"/>
        <v>0</v>
      </c>
      <c r="X168" s="16">
        <f t="shared" si="45"/>
        <v>0</v>
      </c>
      <c r="Y168" s="16">
        <f t="shared" si="45"/>
        <v>0</v>
      </c>
      <c r="Z168" s="16">
        <f t="shared" si="45"/>
        <v>0</v>
      </c>
      <c r="AA168" s="16">
        <f t="shared" si="45"/>
        <v>0</v>
      </c>
      <c r="AB168" s="16">
        <f t="shared" si="45"/>
        <v>0</v>
      </c>
      <c r="AC168" s="16">
        <f t="shared" si="45"/>
        <v>245.49249080512629</v>
      </c>
      <c r="AD168" s="16">
        <f t="shared" si="45"/>
        <v>0</v>
      </c>
      <c r="AE168" s="16">
        <f t="shared" si="45"/>
        <v>0</v>
      </c>
      <c r="AF168" s="16">
        <f t="shared" si="44"/>
        <v>0</v>
      </c>
      <c r="AG168" s="16">
        <f t="shared" si="44"/>
        <v>26258.99380734947</v>
      </c>
      <c r="AH168" s="16">
        <f t="shared" si="44"/>
        <v>0</v>
      </c>
      <c r="AI168" s="16">
        <f t="shared" si="44"/>
        <v>0</v>
      </c>
      <c r="AJ168" s="16">
        <f t="shared" si="44"/>
        <v>0</v>
      </c>
      <c r="AK168" s="16">
        <f t="shared" si="44"/>
        <v>0</v>
      </c>
      <c r="AL168" s="16">
        <f t="shared" si="44"/>
        <v>0</v>
      </c>
      <c r="AM168" s="16">
        <f t="shared" si="44"/>
        <v>399.88139918668071</v>
      </c>
      <c r="AN168" s="16">
        <f t="shared" si="44"/>
        <v>0</v>
      </c>
      <c r="AO168" s="16">
        <f t="shared" si="44"/>
        <v>0</v>
      </c>
      <c r="AP168" s="16">
        <f t="shared" si="44"/>
        <v>0</v>
      </c>
      <c r="AQ168" s="16">
        <f t="shared" si="44"/>
        <v>0</v>
      </c>
      <c r="AR168" s="16">
        <f t="shared" si="44"/>
        <v>0</v>
      </c>
      <c r="AS168" s="16">
        <f t="shared" si="44"/>
        <v>0</v>
      </c>
      <c r="AT168" s="16">
        <f t="shared" si="46"/>
        <v>0</v>
      </c>
      <c r="AU168" s="16">
        <f t="shared" si="46"/>
        <v>0</v>
      </c>
      <c r="AV168" s="16">
        <f t="shared" si="46"/>
        <v>0</v>
      </c>
      <c r="AW168" s="16">
        <f t="shared" si="46"/>
        <v>651.36466248342947</v>
      </c>
      <c r="AX168" s="16">
        <f t="shared" si="46"/>
        <v>0</v>
      </c>
      <c r="AY168" s="16">
        <f t="shared" si="46"/>
        <v>0</v>
      </c>
      <c r="AZ168" s="16">
        <f t="shared" si="46"/>
        <v>0</v>
      </c>
      <c r="BA168" s="16">
        <f t="shared" si="46"/>
        <v>0</v>
      </c>
      <c r="BB168" s="16">
        <f t="shared" si="46"/>
        <v>0</v>
      </c>
      <c r="BC168" s="16">
        <f t="shared" si="46"/>
        <v>0</v>
      </c>
      <c r="BD168" s="16">
        <f t="shared" si="46"/>
        <v>0</v>
      </c>
      <c r="BE168" s="16">
        <f t="shared" si="46"/>
        <v>0</v>
      </c>
      <c r="BF168" s="16">
        <f t="shared" si="46"/>
        <v>0</v>
      </c>
      <c r="BG168" s="16">
        <f t="shared" si="46"/>
        <v>1061.0043987919598</v>
      </c>
      <c r="BH168" s="16">
        <f t="shared" si="46"/>
        <v>0</v>
      </c>
      <c r="BI168" s="16">
        <f t="shared" si="46"/>
        <v>0</v>
      </c>
    </row>
    <row r="169" spans="2:61" s="1" customFormat="1" ht="15.75" x14ac:dyDescent="0.25">
      <c r="B169" s="47">
        <v>228</v>
      </c>
      <c r="C169" s="47" t="s">
        <v>430</v>
      </c>
      <c r="D169" s="47">
        <v>6</v>
      </c>
      <c r="E169" s="47">
        <v>1989</v>
      </c>
      <c r="F169" s="71"/>
      <c r="G169" s="2">
        <v>50</v>
      </c>
      <c r="H169" s="2">
        <v>10</v>
      </c>
      <c r="I169" s="47">
        <v>2015</v>
      </c>
      <c r="J169" s="81">
        <v>1.15E-2</v>
      </c>
      <c r="K169" s="82">
        <v>9985</v>
      </c>
      <c r="L169" s="82">
        <f t="shared" si="35"/>
        <v>998.5</v>
      </c>
      <c r="M169" s="82">
        <f t="shared" si="36"/>
        <v>1497.75</v>
      </c>
      <c r="N169" s="16">
        <f t="shared" si="37"/>
        <v>12481.25</v>
      </c>
      <c r="O169" s="16">
        <f t="shared" si="38"/>
        <v>143.53437500000001</v>
      </c>
      <c r="P169" s="16">
        <f t="shared" si="45"/>
        <v>0</v>
      </c>
      <c r="Q169" s="16">
        <f t="shared" si="45"/>
        <v>0</v>
      </c>
      <c r="R169" s="16">
        <f t="shared" si="45"/>
        <v>0</v>
      </c>
      <c r="S169" s="16">
        <f t="shared" si="45"/>
        <v>150.71109375000003</v>
      </c>
      <c r="T169" s="16">
        <f t="shared" si="45"/>
        <v>0</v>
      </c>
      <c r="U169" s="16">
        <f t="shared" si="45"/>
        <v>0</v>
      </c>
      <c r="V169" s="16">
        <f t="shared" si="45"/>
        <v>0</v>
      </c>
      <c r="W169" s="16">
        <f t="shared" si="45"/>
        <v>0</v>
      </c>
      <c r="X169" s="16">
        <f t="shared" si="45"/>
        <v>0</v>
      </c>
      <c r="Y169" s="16">
        <f t="shared" si="45"/>
        <v>0</v>
      </c>
      <c r="Z169" s="16">
        <f t="shared" si="45"/>
        <v>0</v>
      </c>
      <c r="AA169" s="16">
        <f t="shared" si="45"/>
        <v>0</v>
      </c>
      <c r="AB169" s="16">
        <f t="shared" si="45"/>
        <v>0</v>
      </c>
      <c r="AC169" s="16">
        <f t="shared" si="45"/>
        <v>245.49249080512629</v>
      </c>
      <c r="AD169" s="16">
        <f t="shared" si="45"/>
        <v>0</v>
      </c>
      <c r="AE169" s="16">
        <f t="shared" si="45"/>
        <v>0</v>
      </c>
      <c r="AF169" s="16">
        <f t="shared" si="44"/>
        <v>0</v>
      </c>
      <c r="AG169" s="16">
        <f t="shared" si="44"/>
        <v>26258.99380734947</v>
      </c>
      <c r="AH169" s="16">
        <f t="shared" si="44"/>
        <v>0</v>
      </c>
      <c r="AI169" s="16">
        <f t="shared" si="44"/>
        <v>0</v>
      </c>
      <c r="AJ169" s="16">
        <f t="shared" si="44"/>
        <v>0</v>
      </c>
      <c r="AK169" s="16">
        <f t="shared" si="44"/>
        <v>0</v>
      </c>
      <c r="AL169" s="16">
        <f t="shared" si="44"/>
        <v>0</v>
      </c>
      <c r="AM169" s="16">
        <f t="shared" si="44"/>
        <v>399.88139918668071</v>
      </c>
      <c r="AN169" s="16">
        <f t="shared" si="44"/>
        <v>0</v>
      </c>
      <c r="AO169" s="16">
        <f t="shared" si="44"/>
        <v>0</v>
      </c>
      <c r="AP169" s="16">
        <f t="shared" si="44"/>
        <v>0</v>
      </c>
      <c r="AQ169" s="16">
        <f t="shared" si="44"/>
        <v>0</v>
      </c>
      <c r="AR169" s="16">
        <f t="shared" si="44"/>
        <v>0</v>
      </c>
      <c r="AS169" s="16">
        <f t="shared" si="44"/>
        <v>0</v>
      </c>
      <c r="AT169" s="16">
        <f t="shared" si="46"/>
        <v>0</v>
      </c>
      <c r="AU169" s="16">
        <f t="shared" si="46"/>
        <v>0</v>
      </c>
      <c r="AV169" s="16">
        <f t="shared" si="46"/>
        <v>0</v>
      </c>
      <c r="AW169" s="16">
        <f t="shared" si="46"/>
        <v>651.36466248342947</v>
      </c>
      <c r="AX169" s="16">
        <f t="shared" si="46"/>
        <v>0</v>
      </c>
      <c r="AY169" s="16">
        <f t="shared" si="46"/>
        <v>0</v>
      </c>
      <c r="AZ169" s="16">
        <f t="shared" si="46"/>
        <v>0</v>
      </c>
      <c r="BA169" s="16">
        <f t="shared" si="46"/>
        <v>0</v>
      </c>
      <c r="BB169" s="16">
        <f t="shared" si="46"/>
        <v>0</v>
      </c>
      <c r="BC169" s="16">
        <f t="shared" si="46"/>
        <v>0</v>
      </c>
      <c r="BD169" s="16">
        <f t="shared" si="46"/>
        <v>0</v>
      </c>
      <c r="BE169" s="16">
        <f t="shared" si="46"/>
        <v>0</v>
      </c>
      <c r="BF169" s="16">
        <f t="shared" si="46"/>
        <v>0</v>
      </c>
      <c r="BG169" s="16">
        <f t="shared" si="46"/>
        <v>1061.0043987919598</v>
      </c>
      <c r="BH169" s="16">
        <f t="shared" si="46"/>
        <v>0</v>
      </c>
      <c r="BI169" s="16">
        <f t="shared" si="46"/>
        <v>0</v>
      </c>
    </row>
    <row r="170" spans="2:61" s="1" customFormat="1" ht="15.75" x14ac:dyDescent="0.25">
      <c r="B170" s="47">
        <v>227</v>
      </c>
      <c r="C170" s="47" t="s">
        <v>430</v>
      </c>
      <c r="D170" s="47">
        <v>6</v>
      </c>
      <c r="E170" s="47">
        <v>1989</v>
      </c>
      <c r="F170" s="71"/>
      <c r="G170" s="2">
        <v>50</v>
      </c>
      <c r="H170" s="2">
        <v>10</v>
      </c>
      <c r="I170" s="47">
        <v>2015</v>
      </c>
      <c r="J170" s="81">
        <v>1.15E-2</v>
      </c>
      <c r="K170" s="82">
        <v>9985</v>
      </c>
      <c r="L170" s="82">
        <f t="shared" si="35"/>
        <v>998.5</v>
      </c>
      <c r="M170" s="82">
        <f t="shared" si="36"/>
        <v>1497.75</v>
      </c>
      <c r="N170" s="16">
        <f t="shared" si="37"/>
        <v>12481.25</v>
      </c>
      <c r="O170" s="16">
        <f t="shared" si="38"/>
        <v>143.53437500000001</v>
      </c>
      <c r="P170" s="16">
        <f t="shared" si="45"/>
        <v>0</v>
      </c>
      <c r="Q170" s="16">
        <f t="shared" si="45"/>
        <v>0</v>
      </c>
      <c r="R170" s="16">
        <f t="shared" si="45"/>
        <v>0</v>
      </c>
      <c r="S170" s="16">
        <f t="shared" si="45"/>
        <v>150.71109375000003</v>
      </c>
      <c r="T170" s="16">
        <f t="shared" si="45"/>
        <v>0</v>
      </c>
      <c r="U170" s="16">
        <f t="shared" si="45"/>
        <v>0</v>
      </c>
      <c r="V170" s="16">
        <f t="shared" si="45"/>
        <v>0</v>
      </c>
      <c r="W170" s="16">
        <f t="shared" si="45"/>
        <v>0</v>
      </c>
      <c r="X170" s="16">
        <f t="shared" si="45"/>
        <v>0</v>
      </c>
      <c r="Y170" s="16">
        <f t="shared" si="45"/>
        <v>0</v>
      </c>
      <c r="Z170" s="16">
        <f t="shared" si="45"/>
        <v>0</v>
      </c>
      <c r="AA170" s="16">
        <f t="shared" si="45"/>
        <v>0</v>
      </c>
      <c r="AB170" s="16">
        <f t="shared" si="45"/>
        <v>0</v>
      </c>
      <c r="AC170" s="16">
        <f t="shared" si="45"/>
        <v>245.49249080512629</v>
      </c>
      <c r="AD170" s="16">
        <f t="shared" si="45"/>
        <v>0</v>
      </c>
      <c r="AE170" s="16">
        <f t="shared" si="45"/>
        <v>0</v>
      </c>
      <c r="AF170" s="16">
        <f t="shared" si="44"/>
        <v>0</v>
      </c>
      <c r="AG170" s="16">
        <f t="shared" si="44"/>
        <v>26258.99380734947</v>
      </c>
      <c r="AH170" s="16">
        <f t="shared" si="44"/>
        <v>0</v>
      </c>
      <c r="AI170" s="16">
        <f t="shared" si="44"/>
        <v>0</v>
      </c>
      <c r="AJ170" s="16">
        <f t="shared" si="44"/>
        <v>0</v>
      </c>
      <c r="AK170" s="16">
        <f t="shared" si="44"/>
        <v>0</v>
      </c>
      <c r="AL170" s="16">
        <f t="shared" si="44"/>
        <v>0</v>
      </c>
      <c r="AM170" s="16">
        <f t="shared" si="44"/>
        <v>399.88139918668071</v>
      </c>
      <c r="AN170" s="16">
        <f t="shared" si="44"/>
        <v>0</v>
      </c>
      <c r="AO170" s="16">
        <f t="shared" si="44"/>
        <v>0</v>
      </c>
      <c r="AP170" s="16">
        <f t="shared" si="44"/>
        <v>0</v>
      </c>
      <c r="AQ170" s="16">
        <f t="shared" si="44"/>
        <v>0</v>
      </c>
      <c r="AR170" s="16">
        <f t="shared" si="44"/>
        <v>0</v>
      </c>
      <c r="AS170" s="16">
        <f t="shared" si="44"/>
        <v>0</v>
      </c>
      <c r="AT170" s="16">
        <f t="shared" si="46"/>
        <v>0</v>
      </c>
      <c r="AU170" s="16">
        <f t="shared" si="46"/>
        <v>0</v>
      </c>
      <c r="AV170" s="16">
        <f t="shared" si="46"/>
        <v>0</v>
      </c>
      <c r="AW170" s="16">
        <f t="shared" si="46"/>
        <v>651.36466248342947</v>
      </c>
      <c r="AX170" s="16">
        <f t="shared" si="46"/>
        <v>0</v>
      </c>
      <c r="AY170" s="16">
        <f t="shared" si="46"/>
        <v>0</v>
      </c>
      <c r="AZ170" s="16">
        <f t="shared" si="46"/>
        <v>0</v>
      </c>
      <c r="BA170" s="16">
        <f t="shared" si="46"/>
        <v>0</v>
      </c>
      <c r="BB170" s="16">
        <f t="shared" si="46"/>
        <v>0</v>
      </c>
      <c r="BC170" s="16">
        <f t="shared" si="46"/>
        <v>0</v>
      </c>
      <c r="BD170" s="16">
        <f t="shared" si="46"/>
        <v>0</v>
      </c>
      <c r="BE170" s="16">
        <f t="shared" si="46"/>
        <v>0</v>
      </c>
      <c r="BF170" s="16">
        <f t="shared" si="46"/>
        <v>0</v>
      </c>
      <c r="BG170" s="16">
        <f t="shared" si="46"/>
        <v>1061.0043987919598</v>
      </c>
      <c r="BH170" s="16">
        <f t="shared" si="46"/>
        <v>0</v>
      </c>
      <c r="BI170" s="16">
        <f t="shared" si="46"/>
        <v>0</v>
      </c>
    </row>
    <row r="171" spans="2:61" s="1" customFormat="1" ht="15.75" x14ac:dyDescent="0.25">
      <c r="B171" s="47">
        <v>226</v>
      </c>
      <c r="C171" s="47" t="s">
        <v>430</v>
      </c>
      <c r="D171" s="47">
        <v>6</v>
      </c>
      <c r="E171" s="47">
        <v>1989</v>
      </c>
      <c r="F171" s="71"/>
      <c r="G171" s="2">
        <v>50</v>
      </c>
      <c r="H171" s="2">
        <v>10</v>
      </c>
      <c r="I171" s="47">
        <v>2015</v>
      </c>
      <c r="J171" s="81">
        <v>1.15E-2</v>
      </c>
      <c r="K171" s="82">
        <v>9985</v>
      </c>
      <c r="L171" s="82">
        <f t="shared" si="35"/>
        <v>998.5</v>
      </c>
      <c r="M171" s="82">
        <f t="shared" si="36"/>
        <v>1497.75</v>
      </c>
      <c r="N171" s="16">
        <f t="shared" si="37"/>
        <v>12481.25</v>
      </c>
      <c r="O171" s="16">
        <f t="shared" si="38"/>
        <v>143.53437500000001</v>
      </c>
      <c r="P171" s="16">
        <f t="shared" si="45"/>
        <v>0</v>
      </c>
      <c r="Q171" s="16">
        <f t="shared" si="45"/>
        <v>0</v>
      </c>
      <c r="R171" s="16">
        <f t="shared" si="45"/>
        <v>0</v>
      </c>
      <c r="S171" s="16">
        <f t="shared" si="45"/>
        <v>150.71109375000003</v>
      </c>
      <c r="T171" s="16">
        <f t="shared" si="45"/>
        <v>0</v>
      </c>
      <c r="U171" s="16">
        <f t="shared" si="45"/>
        <v>0</v>
      </c>
      <c r="V171" s="16">
        <f t="shared" si="45"/>
        <v>0</v>
      </c>
      <c r="W171" s="16">
        <f t="shared" si="45"/>
        <v>0</v>
      </c>
      <c r="X171" s="16">
        <f t="shared" si="45"/>
        <v>0</v>
      </c>
      <c r="Y171" s="16">
        <f t="shared" si="45"/>
        <v>0</v>
      </c>
      <c r="Z171" s="16">
        <f t="shared" si="45"/>
        <v>0</v>
      </c>
      <c r="AA171" s="16">
        <f t="shared" si="45"/>
        <v>0</v>
      </c>
      <c r="AB171" s="16">
        <f t="shared" si="45"/>
        <v>0</v>
      </c>
      <c r="AC171" s="16">
        <f t="shared" si="45"/>
        <v>245.49249080512629</v>
      </c>
      <c r="AD171" s="16">
        <f t="shared" si="45"/>
        <v>0</v>
      </c>
      <c r="AE171" s="16">
        <f t="shared" si="45"/>
        <v>0</v>
      </c>
      <c r="AF171" s="16">
        <f t="shared" si="44"/>
        <v>0</v>
      </c>
      <c r="AG171" s="16">
        <f t="shared" si="44"/>
        <v>26258.99380734947</v>
      </c>
      <c r="AH171" s="16">
        <f t="shared" si="44"/>
        <v>0</v>
      </c>
      <c r="AI171" s="16">
        <f t="shared" si="44"/>
        <v>0</v>
      </c>
      <c r="AJ171" s="16">
        <f t="shared" si="44"/>
        <v>0</v>
      </c>
      <c r="AK171" s="16">
        <f t="shared" si="44"/>
        <v>0</v>
      </c>
      <c r="AL171" s="16">
        <f t="shared" si="44"/>
        <v>0</v>
      </c>
      <c r="AM171" s="16">
        <f t="shared" si="44"/>
        <v>399.88139918668071</v>
      </c>
      <c r="AN171" s="16">
        <f t="shared" si="44"/>
        <v>0</v>
      </c>
      <c r="AO171" s="16">
        <f t="shared" si="44"/>
        <v>0</v>
      </c>
      <c r="AP171" s="16">
        <f t="shared" si="44"/>
        <v>0</v>
      </c>
      <c r="AQ171" s="16">
        <f t="shared" si="44"/>
        <v>0</v>
      </c>
      <c r="AR171" s="16">
        <f t="shared" si="44"/>
        <v>0</v>
      </c>
      <c r="AS171" s="16">
        <f t="shared" si="44"/>
        <v>0</v>
      </c>
      <c r="AT171" s="16">
        <f t="shared" si="46"/>
        <v>0</v>
      </c>
      <c r="AU171" s="16">
        <f t="shared" si="46"/>
        <v>0</v>
      </c>
      <c r="AV171" s="16">
        <f t="shared" si="46"/>
        <v>0</v>
      </c>
      <c r="AW171" s="16">
        <f t="shared" si="46"/>
        <v>651.36466248342947</v>
      </c>
      <c r="AX171" s="16">
        <f t="shared" si="46"/>
        <v>0</v>
      </c>
      <c r="AY171" s="16">
        <f t="shared" si="46"/>
        <v>0</v>
      </c>
      <c r="AZ171" s="16">
        <f t="shared" si="46"/>
        <v>0</v>
      </c>
      <c r="BA171" s="16">
        <f t="shared" si="46"/>
        <v>0</v>
      </c>
      <c r="BB171" s="16">
        <f t="shared" si="46"/>
        <v>0</v>
      </c>
      <c r="BC171" s="16">
        <f t="shared" si="46"/>
        <v>0</v>
      </c>
      <c r="BD171" s="16">
        <f t="shared" si="46"/>
        <v>0</v>
      </c>
      <c r="BE171" s="16">
        <f t="shared" si="46"/>
        <v>0</v>
      </c>
      <c r="BF171" s="16">
        <f t="shared" si="46"/>
        <v>0</v>
      </c>
      <c r="BG171" s="16">
        <f t="shared" si="46"/>
        <v>1061.0043987919598</v>
      </c>
      <c r="BH171" s="16">
        <f t="shared" si="46"/>
        <v>0</v>
      </c>
      <c r="BI171" s="16">
        <f t="shared" si="46"/>
        <v>0</v>
      </c>
    </row>
    <row r="172" spans="2:61" s="1" customFormat="1" ht="15.75" x14ac:dyDescent="0.25">
      <c r="B172" s="47">
        <v>225</v>
      </c>
      <c r="C172" s="47" t="s">
        <v>430</v>
      </c>
      <c r="D172" s="47">
        <v>6</v>
      </c>
      <c r="E172" s="47">
        <v>1989</v>
      </c>
      <c r="F172" s="71"/>
      <c r="G172" s="2">
        <v>50</v>
      </c>
      <c r="H172" s="2">
        <v>10</v>
      </c>
      <c r="I172" s="47">
        <v>2015</v>
      </c>
      <c r="J172" s="81">
        <v>1.15E-2</v>
      </c>
      <c r="K172" s="82">
        <v>9985</v>
      </c>
      <c r="L172" s="82">
        <f t="shared" si="35"/>
        <v>998.5</v>
      </c>
      <c r="M172" s="82">
        <f t="shared" si="36"/>
        <v>1497.75</v>
      </c>
      <c r="N172" s="16">
        <f t="shared" si="37"/>
        <v>12481.25</v>
      </c>
      <c r="O172" s="16">
        <f t="shared" si="38"/>
        <v>143.53437500000001</v>
      </c>
      <c r="P172" s="16">
        <f t="shared" si="45"/>
        <v>0</v>
      </c>
      <c r="Q172" s="16">
        <f t="shared" si="45"/>
        <v>0</v>
      </c>
      <c r="R172" s="16">
        <f t="shared" si="45"/>
        <v>0</v>
      </c>
      <c r="S172" s="16">
        <f t="shared" si="45"/>
        <v>150.71109375000003</v>
      </c>
      <c r="T172" s="16">
        <f t="shared" si="45"/>
        <v>0</v>
      </c>
      <c r="U172" s="16">
        <f t="shared" si="45"/>
        <v>0</v>
      </c>
      <c r="V172" s="16">
        <f t="shared" si="45"/>
        <v>0</v>
      </c>
      <c r="W172" s="16">
        <f t="shared" si="45"/>
        <v>0</v>
      </c>
      <c r="X172" s="16">
        <f t="shared" si="45"/>
        <v>0</v>
      </c>
      <c r="Y172" s="16">
        <f t="shared" si="45"/>
        <v>0</v>
      </c>
      <c r="Z172" s="16">
        <f t="shared" si="45"/>
        <v>0</v>
      </c>
      <c r="AA172" s="16">
        <f t="shared" si="45"/>
        <v>0</v>
      </c>
      <c r="AB172" s="16">
        <f t="shared" si="45"/>
        <v>0</v>
      </c>
      <c r="AC172" s="16">
        <f t="shared" si="45"/>
        <v>245.49249080512629</v>
      </c>
      <c r="AD172" s="16">
        <f t="shared" si="45"/>
        <v>0</v>
      </c>
      <c r="AE172" s="16">
        <f t="shared" si="45"/>
        <v>0</v>
      </c>
      <c r="AF172" s="16">
        <f t="shared" si="44"/>
        <v>0</v>
      </c>
      <c r="AG172" s="16">
        <f t="shared" si="44"/>
        <v>26258.99380734947</v>
      </c>
      <c r="AH172" s="16">
        <f t="shared" si="44"/>
        <v>0</v>
      </c>
      <c r="AI172" s="16">
        <f t="shared" si="44"/>
        <v>0</v>
      </c>
      <c r="AJ172" s="16">
        <f t="shared" si="44"/>
        <v>0</v>
      </c>
      <c r="AK172" s="16">
        <f t="shared" si="44"/>
        <v>0</v>
      </c>
      <c r="AL172" s="16">
        <f t="shared" si="44"/>
        <v>0</v>
      </c>
      <c r="AM172" s="16">
        <f t="shared" si="44"/>
        <v>399.88139918668071</v>
      </c>
      <c r="AN172" s="16">
        <f t="shared" si="44"/>
        <v>0</v>
      </c>
      <c r="AO172" s="16">
        <f t="shared" si="44"/>
        <v>0</v>
      </c>
      <c r="AP172" s="16">
        <f t="shared" si="44"/>
        <v>0</v>
      </c>
      <c r="AQ172" s="16">
        <f t="shared" si="44"/>
        <v>0</v>
      </c>
      <c r="AR172" s="16">
        <f t="shared" si="44"/>
        <v>0</v>
      </c>
      <c r="AS172" s="16">
        <f t="shared" si="44"/>
        <v>0</v>
      </c>
      <c r="AT172" s="16">
        <f t="shared" si="46"/>
        <v>0</v>
      </c>
      <c r="AU172" s="16">
        <f t="shared" si="46"/>
        <v>0</v>
      </c>
      <c r="AV172" s="16">
        <f t="shared" si="46"/>
        <v>0</v>
      </c>
      <c r="AW172" s="16">
        <f t="shared" si="46"/>
        <v>651.36466248342947</v>
      </c>
      <c r="AX172" s="16">
        <f t="shared" si="46"/>
        <v>0</v>
      </c>
      <c r="AY172" s="16">
        <f t="shared" si="46"/>
        <v>0</v>
      </c>
      <c r="AZ172" s="16">
        <f t="shared" si="46"/>
        <v>0</v>
      </c>
      <c r="BA172" s="16">
        <f t="shared" si="46"/>
        <v>0</v>
      </c>
      <c r="BB172" s="16">
        <f t="shared" si="46"/>
        <v>0</v>
      </c>
      <c r="BC172" s="16">
        <f t="shared" si="46"/>
        <v>0</v>
      </c>
      <c r="BD172" s="16">
        <f t="shared" si="46"/>
        <v>0</v>
      </c>
      <c r="BE172" s="16">
        <f t="shared" si="46"/>
        <v>0</v>
      </c>
      <c r="BF172" s="16">
        <f t="shared" si="46"/>
        <v>0</v>
      </c>
      <c r="BG172" s="16">
        <f t="shared" si="46"/>
        <v>1061.0043987919598</v>
      </c>
      <c r="BH172" s="16">
        <f t="shared" si="46"/>
        <v>0</v>
      </c>
      <c r="BI172" s="16">
        <f t="shared" si="46"/>
        <v>0</v>
      </c>
    </row>
    <row r="173" spans="2:61" s="1" customFormat="1" ht="15.75" x14ac:dyDescent="0.25">
      <c r="B173" s="47">
        <v>224</v>
      </c>
      <c r="C173" s="47" t="s">
        <v>430</v>
      </c>
      <c r="D173" s="47">
        <v>6</v>
      </c>
      <c r="E173" s="47">
        <v>1989</v>
      </c>
      <c r="F173" s="71"/>
      <c r="G173" s="2">
        <v>50</v>
      </c>
      <c r="H173" s="2">
        <v>10</v>
      </c>
      <c r="I173" s="47">
        <v>2015</v>
      </c>
      <c r="J173" s="81">
        <v>1.15E-2</v>
      </c>
      <c r="K173" s="82">
        <v>9985</v>
      </c>
      <c r="L173" s="82">
        <f t="shared" si="35"/>
        <v>998.5</v>
      </c>
      <c r="M173" s="82">
        <f t="shared" si="36"/>
        <v>1497.75</v>
      </c>
      <c r="N173" s="16">
        <f t="shared" si="37"/>
        <v>12481.25</v>
      </c>
      <c r="O173" s="16">
        <f t="shared" si="38"/>
        <v>143.53437500000001</v>
      </c>
      <c r="P173" s="16">
        <f t="shared" si="45"/>
        <v>0</v>
      </c>
      <c r="Q173" s="16">
        <f t="shared" si="45"/>
        <v>0</v>
      </c>
      <c r="R173" s="16">
        <f t="shared" si="45"/>
        <v>0</v>
      </c>
      <c r="S173" s="16">
        <f t="shared" si="45"/>
        <v>150.71109375000003</v>
      </c>
      <c r="T173" s="16">
        <f t="shared" si="45"/>
        <v>0</v>
      </c>
      <c r="U173" s="16">
        <f t="shared" si="45"/>
        <v>0</v>
      </c>
      <c r="V173" s="16">
        <f t="shared" si="45"/>
        <v>0</v>
      </c>
      <c r="W173" s="16">
        <f t="shared" si="45"/>
        <v>0</v>
      </c>
      <c r="X173" s="16">
        <f t="shared" si="45"/>
        <v>0</v>
      </c>
      <c r="Y173" s="16">
        <f t="shared" si="45"/>
        <v>0</v>
      </c>
      <c r="Z173" s="16">
        <f t="shared" si="45"/>
        <v>0</v>
      </c>
      <c r="AA173" s="16">
        <f t="shared" si="45"/>
        <v>0</v>
      </c>
      <c r="AB173" s="16">
        <f t="shared" si="45"/>
        <v>0</v>
      </c>
      <c r="AC173" s="16">
        <f t="shared" si="45"/>
        <v>245.49249080512629</v>
      </c>
      <c r="AD173" s="16">
        <f t="shared" si="45"/>
        <v>0</v>
      </c>
      <c r="AE173" s="16">
        <f t="shared" si="45"/>
        <v>0</v>
      </c>
      <c r="AF173" s="16">
        <f t="shared" si="44"/>
        <v>0</v>
      </c>
      <c r="AG173" s="16">
        <f t="shared" si="44"/>
        <v>26258.99380734947</v>
      </c>
      <c r="AH173" s="16">
        <f t="shared" si="44"/>
        <v>0</v>
      </c>
      <c r="AI173" s="16">
        <f t="shared" si="44"/>
        <v>0</v>
      </c>
      <c r="AJ173" s="16">
        <f t="shared" si="44"/>
        <v>0</v>
      </c>
      <c r="AK173" s="16">
        <f t="shared" si="44"/>
        <v>0</v>
      </c>
      <c r="AL173" s="16">
        <f t="shared" si="44"/>
        <v>0</v>
      </c>
      <c r="AM173" s="16">
        <f t="shared" si="44"/>
        <v>399.88139918668071</v>
      </c>
      <c r="AN173" s="16">
        <f t="shared" si="44"/>
        <v>0</v>
      </c>
      <c r="AO173" s="16">
        <f t="shared" si="44"/>
        <v>0</v>
      </c>
      <c r="AP173" s="16">
        <f t="shared" si="44"/>
        <v>0</v>
      </c>
      <c r="AQ173" s="16">
        <f t="shared" si="44"/>
        <v>0</v>
      </c>
      <c r="AR173" s="16">
        <f t="shared" si="44"/>
        <v>0</v>
      </c>
      <c r="AS173" s="16">
        <f t="shared" si="44"/>
        <v>0</v>
      </c>
      <c r="AT173" s="16">
        <f t="shared" si="46"/>
        <v>0</v>
      </c>
      <c r="AU173" s="16">
        <f t="shared" si="46"/>
        <v>0</v>
      </c>
      <c r="AV173" s="16">
        <f t="shared" si="46"/>
        <v>0</v>
      </c>
      <c r="AW173" s="16">
        <f t="shared" si="46"/>
        <v>651.36466248342947</v>
      </c>
      <c r="AX173" s="16">
        <f t="shared" si="46"/>
        <v>0</v>
      </c>
      <c r="AY173" s="16">
        <f t="shared" si="46"/>
        <v>0</v>
      </c>
      <c r="AZ173" s="16">
        <f t="shared" si="46"/>
        <v>0</v>
      </c>
      <c r="BA173" s="16">
        <f t="shared" si="46"/>
        <v>0</v>
      </c>
      <c r="BB173" s="16">
        <f t="shared" si="46"/>
        <v>0</v>
      </c>
      <c r="BC173" s="16">
        <f t="shared" si="46"/>
        <v>0</v>
      </c>
      <c r="BD173" s="16">
        <f t="shared" si="46"/>
        <v>0</v>
      </c>
      <c r="BE173" s="16">
        <f t="shared" si="46"/>
        <v>0</v>
      </c>
      <c r="BF173" s="16">
        <f t="shared" si="46"/>
        <v>0</v>
      </c>
      <c r="BG173" s="16">
        <f t="shared" si="46"/>
        <v>1061.0043987919598</v>
      </c>
      <c r="BH173" s="16">
        <f t="shared" si="46"/>
        <v>0</v>
      </c>
      <c r="BI173" s="16">
        <f t="shared" si="46"/>
        <v>0</v>
      </c>
    </row>
    <row r="174" spans="2:61" s="1" customFormat="1" ht="15.75" x14ac:dyDescent="0.25">
      <c r="B174" s="47">
        <v>223</v>
      </c>
      <c r="C174" s="47" t="s">
        <v>430</v>
      </c>
      <c r="D174" s="47">
        <v>6</v>
      </c>
      <c r="E174" s="47">
        <v>1989</v>
      </c>
      <c r="F174" s="71"/>
      <c r="G174" s="2">
        <v>50</v>
      </c>
      <c r="H174" s="2">
        <v>10</v>
      </c>
      <c r="I174" s="47">
        <v>2015</v>
      </c>
      <c r="J174" s="81">
        <v>1.15E-2</v>
      </c>
      <c r="K174" s="82">
        <v>9985</v>
      </c>
      <c r="L174" s="82">
        <f t="shared" si="35"/>
        <v>998.5</v>
      </c>
      <c r="M174" s="82">
        <f t="shared" si="36"/>
        <v>1497.75</v>
      </c>
      <c r="N174" s="16">
        <f t="shared" si="37"/>
        <v>12481.25</v>
      </c>
      <c r="O174" s="16">
        <f t="shared" si="38"/>
        <v>143.53437500000001</v>
      </c>
      <c r="P174" s="16">
        <f t="shared" si="45"/>
        <v>0</v>
      </c>
      <c r="Q174" s="16">
        <f t="shared" si="45"/>
        <v>0</v>
      </c>
      <c r="R174" s="16">
        <f t="shared" si="45"/>
        <v>0</v>
      </c>
      <c r="S174" s="16">
        <f t="shared" si="45"/>
        <v>150.71109375000003</v>
      </c>
      <c r="T174" s="16">
        <f t="shared" si="45"/>
        <v>0</v>
      </c>
      <c r="U174" s="16">
        <f t="shared" si="45"/>
        <v>0</v>
      </c>
      <c r="V174" s="16">
        <f t="shared" si="45"/>
        <v>0</v>
      </c>
      <c r="W174" s="16">
        <f t="shared" si="45"/>
        <v>0</v>
      </c>
      <c r="X174" s="16">
        <f t="shared" si="45"/>
        <v>0</v>
      </c>
      <c r="Y174" s="16">
        <f t="shared" si="45"/>
        <v>0</v>
      </c>
      <c r="Z174" s="16">
        <f t="shared" si="45"/>
        <v>0</v>
      </c>
      <c r="AA174" s="16">
        <f t="shared" si="45"/>
        <v>0</v>
      </c>
      <c r="AB174" s="16">
        <f t="shared" si="45"/>
        <v>0</v>
      </c>
      <c r="AC174" s="16">
        <f t="shared" si="45"/>
        <v>245.49249080512629</v>
      </c>
      <c r="AD174" s="16">
        <f t="shared" si="45"/>
        <v>0</v>
      </c>
      <c r="AE174" s="16">
        <f t="shared" si="45"/>
        <v>0</v>
      </c>
      <c r="AF174" s="16">
        <f t="shared" si="44"/>
        <v>0</v>
      </c>
      <c r="AG174" s="16">
        <f t="shared" si="44"/>
        <v>26258.99380734947</v>
      </c>
      <c r="AH174" s="16">
        <f t="shared" si="44"/>
        <v>0</v>
      </c>
      <c r="AI174" s="16">
        <f t="shared" si="44"/>
        <v>0</v>
      </c>
      <c r="AJ174" s="16">
        <f t="shared" si="44"/>
        <v>0</v>
      </c>
      <c r="AK174" s="16">
        <f t="shared" si="44"/>
        <v>0</v>
      </c>
      <c r="AL174" s="16">
        <f t="shared" si="44"/>
        <v>0</v>
      </c>
      <c r="AM174" s="16">
        <f t="shared" si="44"/>
        <v>399.88139918668071</v>
      </c>
      <c r="AN174" s="16">
        <f t="shared" si="44"/>
        <v>0</v>
      </c>
      <c r="AO174" s="16">
        <f t="shared" si="44"/>
        <v>0</v>
      </c>
      <c r="AP174" s="16">
        <f t="shared" si="44"/>
        <v>0</v>
      </c>
      <c r="AQ174" s="16">
        <f t="shared" si="44"/>
        <v>0</v>
      </c>
      <c r="AR174" s="16">
        <f t="shared" si="44"/>
        <v>0</v>
      </c>
      <c r="AS174" s="16">
        <f t="shared" si="44"/>
        <v>0</v>
      </c>
      <c r="AT174" s="16">
        <f t="shared" si="46"/>
        <v>0</v>
      </c>
      <c r="AU174" s="16">
        <f t="shared" si="46"/>
        <v>0</v>
      </c>
      <c r="AV174" s="16">
        <f t="shared" si="46"/>
        <v>0</v>
      </c>
      <c r="AW174" s="16">
        <f t="shared" si="46"/>
        <v>651.36466248342947</v>
      </c>
      <c r="AX174" s="16">
        <f t="shared" si="46"/>
        <v>0</v>
      </c>
      <c r="AY174" s="16">
        <f t="shared" si="46"/>
        <v>0</v>
      </c>
      <c r="AZ174" s="16">
        <f t="shared" si="46"/>
        <v>0</v>
      </c>
      <c r="BA174" s="16">
        <f t="shared" si="46"/>
        <v>0</v>
      </c>
      <c r="BB174" s="16">
        <f t="shared" si="46"/>
        <v>0</v>
      </c>
      <c r="BC174" s="16">
        <f t="shared" si="46"/>
        <v>0</v>
      </c>
      <c r="BD174" s="16">
        <f t="shared" si="46"/>
        <v>0</v>
      </c>
      <c r="BE174" s="16">
        <f t="shared" si="46"/>
        <v>0</v>
      </c>
      <c r="BF174" s="16">
        <f t="shared" si="46"/>
        <v>0</v>
      </c>
      <c r="BG174" s="16">
        <f t="shared" si="46"/>
        <v>1061.0043987919598</v>
      </c>
      <c r="BH174" s="16">
        <f t="shared" si="46"/>
        <v>0</v>
      </c>
      <c r="BI174" s="16">
        <f t="shared" si="46"/>
        <v>0</v>
      </c>
    </row>
    <row r="175" spans="2:61" s="1" customFormat="1" ht="15.75" x14ac:dyDescent="0.25">
      <c r="B175" s="47">
        <v>222</v>
      </c>
      <c r="C175" s="47" t="s">
        <v>430</v>
      </c>
      <c r="D175" s="47">
        <v>6</v>
      </c>
      <c r="E175" s="47">
        <v>1989</v>
      </c>
      <c r="F175" s="71"/>
      <c r="G175" s="2">
        <v>50</v>
      </c>
      <c r="H175" s="2">
        <v>10</v>
      </c>
      <c r="I175" s="47">
        <v>2015</v>
      </c>
      <c r="J175" s="81">
        <v>1.15E-2</v>
      </c>
      <c r="K175" s="82">
        <v>9985</v>
      </c>
      <c r="L175" s="82">
        <f t="shared" si="35"/>
        <v>998.5</v>
      </c>
      <c r="M175" s="82">
        <f t="shared" si="36"/>
        <v>1497.75</v>
      </c>
      <c r="N175" s="16">
        <f t="shared" si="37"/>
        <v>12481.25</v>
      </c>
      <c r="O175" s="16">
        <f t="shared" si="38"/>
        <v>143.53437500000001</v>
      </c>
      <c r="P175" s="16">
        <f t="shared" si="45"/>
        <v>0</v>
      </c>
      <c r="Q175" s="16">
        <f t="shared" si="45"/>
        <v>0</v>
      </c>
      <c r="R175" s="16">
        <f t="shared" si="45"/>
        <v>0</v>
      </c>
      <c r="S175" s="16">
        <f t="shared" si="45"/>
        <v>150.71109375000003</v>
      </c>
      <c r="T175" s="16">
        <f t="shared" si="45"/>
        <v>0</v>
      </c>
      <c r="U175" s="16">
        <f t="shared" si="45"/>
        <v>0</v>
      </c>
      <c r="V175" s="16">
        <f t="shared" si="45"/>
        <v>0</v>
      </c>
      <c r="W175" s="16">
        <f t="shared" si="45"/>
        <v>0</v>
      </c>
      <c r="X175" s="16">
        <f t="shared" si="45"/>
        <v>0</v>
      </c>
      <c r="Y175" s="16">
        <f t="shared" si="45"/>
        <v>0</v>
      </c>
      <c r="Z175" s="16">
        <f t="shared" si="45"/>
        <v>0</v>
      </c>
      <c r="AA175" s="16">
        <f t="shared" si="45"/>
        <v>0</v>
      </c>
      <c r="AB175" s="16">
        <f t="shared" si="45"/>
        <v>0</v>
      </c>
      <c r="AC175" s="16">
        <f t="shared" si="45"/>
        <v>245.49249080512629</v>
      </c>
      <c r="AD175" s="16">
        <f t="shared" si="45"/>
        <v>0</v>
      </c>
      <c r="AE175" s="16">
        <f t="shared" si="45"/>
        <v>0</v>
      </c>
      <c r="AF175" s="16">
        <f t="shared" si="44"/>
        <v>0</v>
      </c>
      <c r="AG175" s="16">
        <f t="shared" si="44"/>
        <v>26258.99380734947</v>
      </c>
      <c r="AH175" s="16">
        <f t="shared" si="44"/>
        <v>0</v>
      </c>
      <c r="AI175" s="16">
        <f t="shared" si="44"/>
        <v>0</v>
      </c>
      <c r="AJ175" s="16">
        <f t="shared" si="44"/>
        <v>0</v>
      </c>
      <c r="AK175" s="16">
        <f t="shared" si="44"/>
        <v>0</v>
      </c>
      <c r="AL175" s="16">
        <f t="shared" si="44"/>
        <v>0</v>
      </c>
      <c r="AM175" s="16">
        <f t="shared" si="44"/>
        <v>399.88139918668071</v>
      </c>
      <c r="AN175" s="16">
        <f t="shared" si="44"/>
        <v>0</v>
      </c>
      <c r="AO175" s="16">
        <f t="shared" si="44"/>
        <v>0</v>
      </c>
      <c r="AP175" s="16">
        <f t="shared" si="44"/>
        <v>0</v>
      </c>
      <c r="AQ175" s="16">
        <f t="shared" si="44"/>
        <v>0</v>
      </c>
      <c r="AR175" s="16">
        <f t="shared" si="44"/>
        <v>0</v>
      </c>
      <c r="AS175" s="16">
        <f t="shared" si="44"/>
        <v>0</v>
      </c>
      <c r="AT175" s="16">
        <f t="shared" si="46"/>
        <v>0</v>
      </c>
      <c r="AU175" s="16">
        <f t="shared" si="46"/>
        <v>0</v>
      </c>
      <c r="AV175" s="16">
        <f t="shared" si="46"/>
        <v>0</v>
      </c>
      <c r="AW175" s="16">
        <f t="shared" si="46"/>
        <v>651.36466248342947</v>
      </c>
      <c r="AX175" s="16">
        <f t="shared" si="46"/>
        <v>0</v>
      </c>
      <c r="AY175" s="16">
        <f t="shared" si="46"/>
        <v>0</v>
      </c>
      <c r="AZ175" s="16">
        <f t="shared" si="46"/>
        <v>0</v>
      </c>
      <c r="BA175" s="16">
        <f t="shared" si="46"/>
        <v>0</v>
      </c>
      <c r="BB175" s="16">
        <f t="shared" si="46"/>
        <v>0</v>
      </c>
      <c r="BC175" s="16">
        <f t="shared" si="46"/>
        <v>0</v>
      </c>
      <c r="BD175" s="16">
        <f t="shared" si="46"/>
        <v>0</v>
      </c>
      <c r="BE175" s="16">
        <f t="shared" si="46"/>
        <v>0</v>
      </c>
      <c r="BF175" s="16">
        <f t="shared" si="46"/>
        <v>0</v>
      </c>
      <c r="BG175" s="16">
        <f t="shared" si="46"/>
        <v>1061.0043987919598</v>
      </c>
      <c r="BH175" s="16">
        <f t="shared" si="46"/>
        <v>0</v>
      </c>
      <c r="BI175" s="16">
        <f t="shared" si="46"/>
        <v>0</v>
      </c>
    </row>
    <row r="176" spans="2:61" s="1" customFormat="1" ht="15.75" x14ac:dyDescent="0.25">
      <c r="B176" s="47">
        <v>221</v>
      </c>
      <c r="C176" s="47" t="s">
        <v>430</v>
      </c>
      <c r="D176" s="47">
        <v>6</v>
      </c>
      <c r="E176" s="47">
        <v>1989</v>
      </c>
      <c r="F176" s="71"/>
      <c r="G176" s="2">
        <v>50</v>
      </c>
      <c r="H176" s="2">
        <v>10</v>
      </c>
      <c r="I176" s="47">
        <v>2015</v>
      </c>
      <c r="J176" s="81">
        <v>1.15E-2</v>
      </c>
      <c r="K176" s="82">
        <v>9985</v>
      </c>
      <c r="L176" s="82">
        <f t="shared" si="35"/>
        <v>998.5</v>
      </c>
      <c r="M176" s="82">
        <f t="shared" si="36"/>
        <v>1497.75</v>
      </c>
      <c r="N176" s="16">
        <f t="shared" si="37"/>
        <v>12481.25</v>
      </c>
      <c r="O176" s="16">
        <f t="shared" si="38"/>
        <v>143.53437500000001</v>
      </c>
      <c r="P176" s="16">
        <f t="shared" si="45"/>
        <v>0</v>
      </c>
      <c r="Q176" s="16">
        <f t="shared" si="45"/>
        <v>0</v>
      </c>
      <c r="R176" s="16">
        <f t="shared" si="45"/>
        <v>0</v>
      </c>
      <c r="S176" s="16">
        <f t="shared" si="45"/>
        <v>150.71109375000003</v>
      </c>
      <c r="T176" s="16">
        <f t="shared" si="45"/>
        <v>0</v>
      </c>
      <c r="U176" s="16">
        <f t="shared" si="45"/>
        <v>0</v>
      </c>
      <c r="V176" s="16">
        <f t="shared" si="45"/>
        <v>0</v>
      </c>
      <c r="W176" s="16">
        <f t="shared" si="45"/>
        <v>0</v>
      </c>
      <c r="X176" s="16">
        <f t="shared" si="45"/>
        <v>0</v>
      </c>
      <c r="Y176" s="16">
        <f t="shared" si="45"/>
        <v>0</v>
      </c>
      <c r="Z176" s="16">
        <f t="shared" si="45"/>
        <v>0</v>
      </c>
      <c r="AA176" s="16">
        <f t="shared" si="45"/>
        <v>0</v>
      </c>
      <c r="AB176" s="16">
        <f t="shared" si="45"/>
        <v>0</v>
      </c>
      <c r="AC176" s="16">
        <f t="shared" si="45"/>
        <v>245.49249080512629</v>
      </c>
      <c r="AD176" s="16">
        <f t="shared" si="45"/>
        <v>0</v>
      </c>
      <c r="AE176" s="16">
        <f t="shared" si="45"/>
        <v>0</v>
      </c>
      <c r="AF176" s="16">
        <f t="shared" si="44"/>
        <v>0</v>
      </c>
      <c r="AG176" s="16">
        <f t="shared" si="44"/>
        <v>26258.99380734947</v>
      </c>
      <c r="AH176" s="16">
        <f t="shared" si="44"/>
        <v>0</v>
      </c>
      <c r="AI176" s="16">
        <f t="shared" si="44"/>
        <v>0</v>
      </c>
      <c r="AJ176" s="16">
        <f t="shared" si="44"/>
        <v>0</v>
      </c>
      <c r="AK176" s="16">
        <f t="shared" si="44"/>
        <v>0</v>
      </c>
      <c r="AL176" s="16">
        <f t="shared" si="44"/>
        <v>0</v>
      </c>
      <c r="AM176" s="16">
        <f t="shared" si="44"/>
        <v>399.88139918668071</v>
      </c>
      <c r="AN176" s="16">
        <f t="shared" si="44"/>
        <v>0</v>
      </c>
      <c r="AO176" s="16">
        <f t="shared" si="44"/>
        <v>0</v>
      </c>
      <c r="AP176" s="16">
        <f t="shared" si="44"/>
        <v>0</v>
      </c>
      <c r="AQ176" s="16">
        <f t="shared" si="44"/>
        <v>0</v>
      </c>
      <c r="AR176" s="16">
        <f t="shared" si="44"/>
        <v>0</v>
      </c>
      <c r="AS176" s="16">
        <f t="shared" si="44"/>
        <v>0</v>
      </c>
      <c r="AT176" s="16">
        <f t="shared" si="46"/>
        <v>0</v>
      </c>
      <c r="AU176" s="16">
        <f t="shared" si="46"/>
        <v>0</v>
      </c>
      <c r="AV176" s="16">
        <f t="shared" si="46"/>
        <v>0</v>
      </c>
      <c r="AW176" s="16">
        <f t="shared" si="46"/>
        <v>651.36466248342947</v>
      </c>
      <c r="AX176" s="16">
        <f t="shared" si="46"/>
        <v>0</v>
      </c>
      <c r="AY176" s="16">
        <f t="shared" si="46"/>
        <v>0</v>
      </c>
      <c r="AZ176" s="16">
        <f t="shared" si="46"/>
        <v>0</v>
      </c>
      <c r="BA176" s="16">
        <f t="shared" si="46"/>
        <v>0</v>
      </c>
      <c r="BB176" s="16">
        <f t="shared" si="46"/>
        <v>0</v>
      </c>
      <c r="BC176" s="16">
        <f t="shared" si="46"/>
        <v>0</v>
      </c>
      <c r="BD176" s="16">
        <f t="shared" si="46"/>
        <v>0</v>
      </c>
      <c r="BE176" s="16">
        <f t="shared" si="46"/>
        <v>0</v>
      </c>
      <c r="BF176" s="16">
        <f t="shared" si="46"/>
        <v>0</v>
      </c>
      <c r="BG176" s="16">
        <f t="shared" si="46"/>
        <v>1061.0043987919598</v>
      </c>
      <c r="BH176" s="16">
        <f t="shared" si="46"/>
        <v>0</v>
      </c>
      <c r="BI176" s="16">
        <f t="shared" si="46"/>
        <v>0</v>
      </c>
    </row>
    <row r="177" spans="2:61" s="1" customFormat="1" ht="15.75" x14ac:dyDescent="0.25">
      <c r="B177" s="47">
        <v>220</v>
      </c>
      <c r="C177" s="47" t="s">
        <v>430</v>
      </c>
      <c r="D177" s="47">
        <v>6</v>
      </c>
      <c r="E177" s="47">
        <v>1989</v>
      </c>
      <c r="F177" s="71"/>
      <c r="G177" s="2">
        <v>50</v>
      </c>
      <c r="H177" s="2">
        <v>10</v>
      </c>
      <c r="I177" s="47">
        <v>2015</v>
      </c>
      <c r="J177" s="81">
        <v>1.15E-2</v>
      </c>
      <c r="K177" s="82">
        <v>9985</v>
      </c>
      <c r="L177" s="82">
        <f t="shared" si="35"/>
        <v>998.5</v>
      </c>
      <c r="M177" s="82">
        <f t="shared" si="36"/>
        <v>1497.75</v>
      </c>
      <c r="N177" s="16">
        <f t="shared" si="37"/>
        <v>12481.25</v>
      </c>
      <c r="O177" s="16">
        <f t="shared" si="38"/>
        <v>143.53437500000001</v>
      </c>
      <c r="P177" s="16">
        <f t="shared" si="45"/>
        <v>0</v>
      </c>
      <c r="Q177" s="16">
        <f t="shared" si="45"/>
        <v>0</v>
      </c>
      <c r="R177" s="16">
        <f t="shared" si="45"/>
        <v>0</v>
      </c>
      <c r="S177" s="16">
        <f t="shared" si="45"/>
        <v>150.71109375000003</v>
      </c>
      <c r="T177" s="16">
        <f t="shared" si="45"/>
        <v>0</v>
      </c>
      <c r="U177" s="16">
        <f t="shared" si="45"/>
        <v>0</v>
      </c>
      <c r="V177" s="16">
        <f t="shared" si="45"/>
        <v>0</v>
      </c>
      <c r="W177" s="16">
        <f t="shared" si="45"/>
        <v>0</v>
      </c>
      <c r="X177" s="16">
        <f t="shared" si="45"/>
        <v>0</v>
      </c>
      <c r="Y177" s="16">
        <f t="shared" si="45"/>
        <v>0</v>
      </c>
      <c r="Z177" s="16">
        <f t="shared" si="45"/>
        <v>0</v>
      </c>
      <c r="AA177" s="16">
        <f t="shared" si="45"/>
        <v>0</v>
      </c>
      <c r="AB177" s="16">
        <f t="shared" si="45"/>
        <v>0</v>
      </c>
      <c r="AC177" s="16">
        <f t="shared" si="45"/>
        <v>245.49249080512629</v>
      </c>
      <c r="AD177" s="16">
        <f t="shared" si="45"/>
        <v>0</v>
      </c>
      <c r="AE177" s="16">
        <f t="shared" si="45"/>
        <v>0</v>
      </c>
      <c r="AF177" s="16">
        <f t="shared" si="44"/>
        <v>0</v>
      </c>
      <c r="AG177" s="16">
        <f t="shared" si="44"/>
        <v>26258.99380734947</v>
      </c>
      <c r="AH177" s="16">
        <f t="shared" si="44"/>
        <v>0</v>
      </c>
      <c r="AI177" s="16">
        <f t="shared" si="44"/>
        <v>0</v>
      </c>
      <c r="AJ177" s="16">
        <f t="shared" si="44"/>
        <v>0</v>
      </c>
      <c r="AK177" s="16">
        <f t="shared" si="44"/>
        <v>0</v>
      </c>
      <c r="AL177" s="16">
        <f t="shared" si="44"/>
        <v>0</v>
      </c>
      <c r="AM177" s="16">
        <f t="shared" si="44"/>
        <v>399.88139918668071</v>
      </c>
      <c r="AN177" s="16">
        <f t="shared" si="44"/>
        <v>0</v>
      </c>
      <c r="AO177" s="16">
        <f t="shared" si="44"/>
        <v>0</v>
      </c>
      <c r="AP177" s="16">
        <f t="shared" si="44"/>
        <v>0</v>
      </c>
      <c r="AQ177" s="16">
        <f t="shared" si="44"/>
        <v>0</v>
      </c>
      <c r="AR177" s="16">
        <f t="shared" si="44"/>
        <v>0</v>
      </c>
      <c r="AS177" s="16">
        <f t="shared" si="44"/>
        <v>0</v>
      </c>
      <c r="AT177" s="16">
        <f t="shared" si="46"/>
        <v>0</v>
      </c>
      <c r="AU177" s="16">
        <f t="shared" si="46"/>
        <v>0</v>
      </c>
      <c r="AV177" s="16">
        <f t="shared" si="46"/>
        <v>0</v>
      </c>
      <c r="AW177" s="16">
        <f t="shared" si="46"/>
        <v>651.36466248342947</v>
      </c>
      <c r="AX177" s="16">
        <f t="shared" si="46"/>
        <v>0</v>
      </c>
      <c r="AY177" s="16">
        <f t="shared" si="46"/>
        <v>0</v>
      </c>
      <c r="AZ177" s="16">
        <f t="shared" si="46"/>
        <v>0</v>
      </c>
      <c r="BA177" s="16">
        <f t="shared" si="46"/>
        <v>0</v>
      </c>
      <c r="BB177" s="16">
        <f t="shared" si="46"/>
        <v>0</v>
      </c>
      <c r="BC177" s="16">
        <f t="shared" si="46"/>
        <v>0</v>
      </c>
      <c r="BD177" s="16">
        <f t="shared" si="46"/>
        <v>0</v>
      </c>
      <c r="BE177" s="16">
        <f t="shared" si="46"/>
        <v>0</v>
      </c>
      <c r="BF177" s="16">
        <f t="shared" si="46"/>
        <v>0</v>
      </c>
      <c r="BG177" s="16">
        <f t="shared" si="46"/>
        <v>1061.0043987919598</v>
      </c>
      <c r="BH177" s="16">
        <f t="shared" si="46"/>
        <v>0</v>
      </c>
      <c r="BI177" s="16">
        <f t="shared" si="46"/>
        <v>0</v>
      </c>
    </row>
    <row r="178" spans="2:61" s="1" customFormat="1" ht="15.75" x14ac:dyDescent="0.25">
      <c r="B178" s="47">
        <v>214</v>
      </c>
      <c r="C178" s="47" t="s">
        <v>430</v>
      </c>
      <c r="D178" s="47">
        <v>6</v>
      </c>
      <c r="E178" s="47">
        <v>1989</v>
      </c>
      <c r="F178" s="71"/>
      <c r="G178" s="2">
        <v>50</v>
      </c>
      <c r="H178" s="2">
        <v>10</v>
      </c>
      <c r="I178" s="47">
        <v>2015</v>
      </c>
      <c r="J178" s="81">
        <v>1.15E-2</v>
      </c>
      <c r="K178" s="82">
        <v>9985</v>
      </c>
      <c r="L178" s="82">
        <f t="shared" si="35"/>
        <v>998.5</v>
      </c>
      <c r="M178" s="82">
        <f t="shared" si="36"/>
        <v>1497.75</v>
      </c>
      <c r="N178" s="16">
        <f t="shared" si="37"/>
        <v>12481.25</v>
      </c>
      <c r="O178" s="16">
        <f t="shared" si="38"/>
        <v>143.53437500000001</v>
      </c>
      <c r="P178" s="16">
        <f t="shared" si="45"/>
        <v>0</v>
      </c>
      <c r="Q178" s="16">
        <f t="shared" si="45"/>
        <v>0</v>
      </c>
      <c r="R178" s="16">
        <f t="shared" si="45"/>
        <v>0</v>
      </c>
      <c r="S178" s="16">
        <f t="shared" si="45"/>
        <v>150.71109375000003</v>
      </c>
      <c r="T178" s="16">
        <f t="shared" si="45"/>
        <v>0</v>
      </c>
      <c r="U178" s="16">
        <f t="shared" si="45"/>
        <v>0</v>
      </c>
      <c r="V178" s="16">
        <f t="shared" si="45"/>
        <v>0</v>
      </c>
      <c r="W178" s="16">
        <f t="shared" si="45"/>
        <v>0</v>
      </c>
      <c r="X178" s="16">
        <f t="shared" si="45"/>
        <v>0</v>
      </c>
      <c r="Y178" s="16">
        <f t="shared" si="45"/>
        <v>0</v>
      </c>
      <c r="Z178" s="16">
        <f t="shared" si="45"/>
        <v>0</v>
      </c>
      <c r="AA178" s="16">
        <f t="shared" si="45"/>
        <v>0</v>
      </c>
      <c r="AB178" s="16">
        <f t="shared" si="45"/>
        <v>0</v>
      </c>
      <c r="AC178" s="16">
        <f t="shared" si="45"/>
        <v>245.49249080512629</v>
      </c>
      <c r="AD178" s="16">
        <f t="shared" si="45"/>
        <v>0</v>
      </c>
      <c r="AE178" s="16">
        <f t="shared" si="45"/>
        <v>0</v>
      </c>
      <c r="AF178" s="16">
        <f t="shared" si="44"/>
        <v>0</v>
      </c>
      <c r="AG178" s="16">
        <f t="shared" si="44"/>
        <v>26258.99380734947</v>
      </c>
      <c r="AH178" s="16">
        <f t="shared" si="44"/>
        <v>0</v>
      </c>
      <c r="AI178" s="16">
        <f t="shared" si="44"/>
        <v>0</v>
      </c>
      <c r="AJ178" s="16">
        <f t="shared" si="44"/>
        <v>0</v>
      </c>
      <c r="AK178" s="16">
        <f t="shared" si="44"/>
        <v>0</v>
      </c>
      <c r="AL178" s="16">
        <f t="shared" si="44"/>
        <v>0</v>
      </c>
      <c r="AM178" s="16">
        <f t="shared" si="44"/>
        <v>399.88139918668071</v>
      </c>
      <c r="AN178" s="16">
        <f t="shared" si="44"/>
        <v>0</v>
      </c>
      <c r="AO178" s="16">
        <f t="shared" si="44"/>
        <v>0</v>
      </c>
      <c r="AP178" s="16">
        <f t="shared" si="44"/>
        <v>0</v>
      </c>
      <c r="AQ178" s="16">
        <f t="shared" si="44"/>
        <v>0</v>
      </c>
      <c r="AR178" s="16">
        <f t="shared" si="44"/>
        <v>0</v>
      </c>
      <c r="AS178" s="16">
        <f t="shared" si="44"/>
        <v>0</v>
      </c>
      <c r="AT178" s="16">
        <f t="shared" si="46"/>
        <v>0</v>
      </c>
      <c r="AU178" s="16">
        <f t="shared" si="46"/>
        <v>0</v>
      </c>
      <c r="AV178" s="16">
        <f t="shared" si="46"/>
        <v>0</v>
      </c>
      <c r="AW178" s="16">
        <f t="shared" si="46"/>
        <v>651.36466248342947</v>
      </c>
      <c r="AX178" s="16">
        <f t="shared" si="46"/>
        <v>0</v>
      </c>
      <c r="AY178" s="16">
        <f t="shared" si="46"/>
        <v>0</v>
      </c>
      <c r="AZ178" s="16">
        <f t="shared" si="46"/>
        <v>0</v>
      </c>
      <c r="BA178" s="16">
        <f t="shared" si="46"/>
        <v>0</v>
      </c>
      <c r="BB178" s="16">
        <f t="shared" si="46"/>
        <v>0</v>
      </c>
      <c r="BC178" s="16">
        <f t="shared" si="46"/>
        <v>0</v>
      </c>
      <c r="BD178" s="16">
        <f t="shared" si="46"/>
        <v>0</v>
      </c>
      <c r="BE178" s="16">
        <f t="shared" si="46"/>
        <v>0</v>
      </c>
      <c r="BF178" s="16">
        <f t="shared" si="46"/>
        <v>0</v>
      </c>
      <c r="BG178" s="16">
        <f t="shared" si="46"/>
        <v>1061.0043987919598</v>
      </c>
      <c r="BH178" s="16">
        <f t="shared" si="46"/>
        <v>0</v>
      </c>
      <c r="BI178" s="16">
        <f t="shared" si="46"/>
        <v>0</v>
      </c>
    </row>
    <row r="179" spans="2:61" s="1" customFormat="1" ht="15.75" x14ac:dyDescent="0.25">
      <c r="B179" s="47">
        <v>600</v>
      </c>
      <c r="C179" s="47" t="s">
        <v>430</v>
      </c>
      <c r="D179" s="47">
        <v>6</v>
      </c>
      <c r="E179" s="47">
        <v>1990</v>
      </c>
      <c r="F179" s="71"/>
      <c r="G179" s="2">
        <v>50</v>
      </c>
      <c r="H179" s="2">
        <v>10</v>
      </c>
      <c r="I179" s="47">
        <v>2015</v>
      </c>
      <c r="J179" s="81">
        <v>1.15E-2</v>
      </c>
      <c r="K179" s="82">
        <v>9985</v>
      </c>
      <c r="L179" s="82">
        <f t="shared" si="35"/>
        <v>998.5</v>
      </c>
      <c r="M179" s="82">
        <f t="shared" si="36"/>
        <v>1497.75</v>
      </c>
      <c r="N179" s="16">
        <f t="shared" si="37"/>
        <v>12481.25</v>
      </c>
      <c r="O179" s="16">
        <f t="shared" si="38"/>
        <v>143.53437500000001</v>
      </c>
      <c r="P179" s="16">
        <f t="shared" si="45"/>
        <v>0</v>
      </c>
      <c r="Q179" s="16">
        <f t="shared" si="45"/>
        <v>0</v>
      </c>
      <c r="R179" s="16">
        <f t="shared" si="45"/>
        <v>0</v>
      </c>
      <c r="S179" s="16">
        <f t="shared" si="45"/>
        <v>150.71109375000003</v>
      </c>
      <c r="T179" s="16">
        <f t="shared" si="45"/>
        <v>0</v>
      </c>
      <c r="U179" s="16">
        <f t="shared" si="45"/>
        <v>0</v>
      </c>
      <c r="V179" s="16">
        <f t="shared" si="45"/>
        <v>0</v>
      </c>
      <c r="W179" s="16">
        <f t="shared" si="45"/>
        <v>0</v>
      </c>
      <c r="X179" s="16">
        <f t="shared" si="45"/>
        <v>0</v>
      </c>
      <c r="Y179" s="16">
        <f t="shared" si="45"/>
        <v>0</v>
      </c>
      <c r="Z179" s="16">
        <f t="shared" si="45"/>
        <v>0</v>
      </c>
      <c r="AA179" s="16">
        <f t="shared" si="45"/>
        <v>0</v>
      </c>
      <c r="AB179" s="16">
        <f t="shared" si="45"/>
        <v>0</v>
      </c>
      <c r="AC179" s="16">
        <f t="shared" si="45"/>
        <v>245.49249080512629</v>
      </c>
      <c r="AD179" s="16">
        <f t="shared" si="45"/>
        <v>0</v>
      </c>
      <c r="AE179" s="16">
        <f t="shared" si="45"/>
        <v>0</v>
      </c>
      <c r="AF179" s="16">
        <f t="shared" si="44"/>
        <v>0</v>
      </c>
      <c r="AG179" s="16">
        <f t="shared" si="44"/>
        <v>0</v>
      </c>
      <c r="AH179" s="16">
        <f t="shared" si="44"/>
        <v>27571.943497716944</v>
      </c>
      <c r="AI179" s="16">
        <f t="shared" si="44"/>
        <v>0</v>
      </c>
      <c r="AJ179" s="16">
        <f t="shared" si="44"/>
        <v>0</v>
      </c>
      <c r="AK179" s="16">
        <f t="shared" si="44"/>
        <v>0</v>
      </c>
      <c r="AL179" s="16">
        <f t="shared" si="44"/>
        <v>0</v>
      </c>
      <c r="AM179" s="16">
        <f t="shared" si="44"/>
        <v>399.88139918668071</v>
      </c>
      <c r="AN179" s="16">
        <f t="shared" si="44"/>
        <v>0</v>
      </c>
      <c r="AO179" s="16">
        <f t="shared" si="44"/>
        <v>0</v>
      </c>
      <c r="AP179" s="16">
        <f t="shared" si="44"/>
        <v>0</v>
      </c>
      <c r="AQ179" s="16">
        <f t="shared" si="44"/>
        <v>0</v>
      </c>
      <c r="AR179" s="16">
        <f t="shared" si="44"/>
        <v>0</v>
      </c>
      <c r="AS179" s="16">
        <f t="shared" si="44"/>
        <v>0</v>
      </c>
      <c r="AT179" s="16">
        <f t="shared" si="46"/>
        <v>0</v>
      </c>
      <c r="AU179" s="16">
        <f t="shared" si="46"/>
        <v>0</v>
      </c>
      <c r="AV179" s="16">
        <f t="shared" si="46"/>
        <v>0</v>
      </c>
      <c r="AW179" s="16">
        <f t="shared" si="46"/>
        <v>651.36466248342947</v>
      </c>
      <c r="AX179" s="16">
        <f t="shared" si="46"/>
        <v>0</v>
      </c>
      <c r="AY179" s="16">
        <f t="shared" si="46"/>
        <v>0</v>
      </c>
      <c r="AZ179" s="16">
        <f t="shared" si="46"/>
        <v>0</v>
      </c>
      <c r="BA179" s="16">
        <f t="shared" si="46"/>
        <v>0</v>
      </c>
      <c r="BB179" s="16">
        <f t="shared" si="46"/>
        <v>0</v>
      </c>
      <c r="BC179" s="16">
        <f t="shared" si="46"/>
        <v>0</v>
      </c>
      <c r="BD179" s="16">
        <f t="shared" si="46"/>
        <v>0</v>
      </c>
      <c r="BE179" s="16">
        <f t="shared" si="46"/>
        <v>0</v>
      </c>
      <c r="BF179" s="16">
        <f t="shared" si="46"/>
        <v>0</v>
      </c>
      <c r="BG179" s="16">
        <f t="shared" si="46"/>
        <v>1061.0043987919598</v>
      </c>
      <c r="BH179" s="16">
        <f t="shared" si="46"/>
        <v>0</v>
      </c>
      <c r="BI179" s="16">
        <f t="shared" si="46"/>
        <v>0</v>
      </c>
    </row>
    <row r="180" spans="2:61" s="1" customFormat="1" ht="15.75" x14ac:dyDescent="0.25">
      <c r="B180" s="47">
        <v>598</v>
      </c>
      <c r="C180" s="47" t="s">
        <v>430</v>
      </c>
      <c r="D180" s="47">
        <v>6</v>
      </c>
      <c r="E180" s="47">
        <v>1990</v>
      </c>
      <c r="F180" s="71"/>
      <c r="G180" s="2">
        <v>50</v>
      </c>
      <c r="H180" s="2">
        <v>10</v>
      </c>
      <c r="I180" s="47">
        <v>2015</v>
      </c>
      <c r="J180" s="81">
        <v>1.15E-2</v>
      </c>
      <c r="K180" s="82">
        <v>9985</v>
      </c>
      <c r="L180" s="82">
        <f t="shared" si="35"/>
        <v>998.5</v>
      </c>
      <c r="M180" s="82">
        <f t="shared" si="36"/>
        <v>1497.75</v>
      </c>
      <c r="N180" s="16">
        <f t="shared" si="37"/>
        <v>12481.25</v>
      </c>
      <c r="O180" s="16">
        <f t="shared" si="38"/>
        <v>143.53437500000001</v>
      </c>
      <c r="P180" s="16">
        <f t="shared" si="45"/>
        <v>0</v>
      </c>
      <c r="Q180" s="16">
        <f t="shared" si="45"/>
        <v>0</v>
      </c>
      <c r="R180" s="16">
        <f t="shared" si="45"/>
        <v>0</v>
      </c>
      <c r="S180" s="16">
        <f t="shared" si="45"/>
        <v>150.71109375000003</v>
      </c>
      <c r="T180" s="16">
        <f t="shared" si="45"/>
        <v>0</v>
      </c>
      <c r="U180" s="16">
        <f t="shared" si="45"/>
        <v>0</v>
      </c>
      <c r="V180" s="16">
        <f t="shared" si="45"/>
        <v>0</v>
      </c>
      <c r="W180" s="16">
        <f t="shared" si="45"/>
        <v>0</v>
      </c>
      <c r="X180" s="16">
        <f t="shared" si="45"/>
        <v>0</v>
      </c>
      <c r="Y180" s="16">
        <f t="shared" si="45"/>
        <v>0</v>
      </c>
      <c r="Z180" s="16">
        <f t="shared" si="45"/>
        <v>0</v>
      </c>
      <c r="AA180" s="16">
        <f t="shared" si="45"/>
        <v>0</v>
      </c>
      <c r="AB180" s="16">
        <f t="shared" si="45"/>
        <v>0</v>
      </c>
      <c r="AC180" s="16">
        <f t="shared" si="45"/>
        <v>245.49249080512629</v>
      </c>
      <c r="AD180" s="16">
        <f t="shared" si="45"/>
        <v>0</v>
      </c>
      <c r="AE180" s="16">
        <f t="shared" si="45"/>
        <v>0</v>
      </c>
      <c r="AF180" s="16">
        <f t="shared" si="44"/>
        <v>0</v>
      </c>
      <c r="AG180" s="16">
        <f t="shared" si="44"/>
        <v>0</v>
      </c>
      <c r="AH180" s="16">
        <f t="shared" si="44"/>
        <v>27571.943497716944</v>
      </c>
      <c r="AI180" s="16">
        <f t="shared" si="44"/>
        <v>0</v>
      </c>
      <c r="AJ180" s="16">
        <f t="shared" si="44"/>
        <v>0</v>
      </c>
      <c r="AK180" s="16">
        <f t="shared" si="44"/>
        <v>0</v>
      </c>
      <c r="AL180" s="16">
        <f t="shared" si="44"/>
        <v>0</v>
      </c>
      <c r="AM180" s="16">
        <f t="shared" si="44"/>
        <v>399.88139918668071</v>
      </c>
      <c r="AN180" s="16">
        <f t="shared" si="44"/>
        <v>0</v>
      </c>
      <c r="AO180" s="16">
        <f t="shared" si="44"/>
        <v>0</v>
      </c>
      <c r="AP180" s="16">
        <f t="shared" si="44"/>
        <v>0</v>
      </c>
      <c r="AQ180" s="16">
        <f t="shared" si="44"/>
        <v>0</v>
      </c>
      <c r="AR180" s="16">
        <f t="shared" si="44"/>
        <v>0</v>
      </c>
      <c r="AS180" s="16">
        <f t="shared" si="44"/>
        <v>0</v>
      </c>
      <c r="AT180" s="16">
        <f t="shared" si="46"/>
        <v>0</v>
      </c>
      <c r="AU180" s="16">
        <f t="shared" si="46"/>
        <v>0</v>
      </c>
      <c r="AV180" s="16">
        <f t="shared" si="46"/>
        <v>0</v>
      </c>
      <c r="AW180" s="16">
        <f t="shared" si="46"/>
        <v>651.36466248342947</v>
      </c>
      <c r="AX180" s="16">
        <f t="shared" si="46"/>
        <v>0</v>
      </c>
      <c r="AY180" s="16">
        <f t="shared" si="46"/>
        <v>0</v>
      </c>
      <c r="AZ180" s="16">
        <f t="shared" si="46"/>
        <v>0</v>
      </c>
      <c r="BA180" s="16">
        <f t="shared" si="46"/>
        <v>0</v>
      </c>
      <c r="BB180" s="16">
        <f t="shared" si="46"/>
        <v>0</v>
      </c>
      <c r="BC180" s="16">
        <f t="shared" si="46"/>
        <v>0</v>
      </c>
      <c r="BD180" s="16">
        <f t="shared" si="46"/>
        <v>0</v>
      </c>
      <c r="BE180" s="16">
        <f t="shared" si="46"/>
        <v>0</v>
      </c>
      <c r="BF180" s="16">
        <f t="shared" si="46"/>
        <v>0</v>
      </c>
      <c r="BG180" s="16">
        <f t="shared" si="46"/>
        <v>1061.0043987919598</v>
      </c>
      <c r="BH180" s="16">
        <f t="shared" si="46"/>
        <v>0</v>
      </c>
      <c r="BI180" s="16">
        <f t="shared" si="46"/>
        <v>0</v>
      </c>
    </row>
    <row r="181" spans="2:61" s="1" customFormat="1" ht="15.75" x14ac:dyDescent="0.25">
      <c r="B181" s="47">
        <v>597</v>
      </c>
      <c r="C181" s="47" t="s">
        <v>430</v>
      </c>
      <c r="D181" s="47">
        <v>6</v>
      </c>
      <c r="E181" s="47">
        <v>1990</v>
      </c>
      <c r="F181" s="71"/>
      <c r="G181" s="2">
        <v>50</v>
      </c>
      <c r="H181" s="2">
        <v>10</v>
      </c>
      <c r="I181" s="47">
        <v>2015</v>
      </c>
      <c r="J181" s="81">
        <v>1.15E-2</v>
      </c>
      <c r="K181" s="82">
        <v>9985</v>
      </c>
      <c r="L181" s="82">
        <f t="shared" si="35"/>
        <v>998.5</v>
      </c>
      <c r="M181" s="82">
        <f t="shared" si="36"/>
        <v>1497.75</v>
      </c>
      <c r="N181" s="16">
        <f t="shared" si="37"/>
        <v>12481.25</v>
      </c>
      <c r="O181" s="16">
        <f t="shared" si="38"/>
        <v>143.53437500000001</v>
      </c>
      <c r="P181" s="16">
        <f t="shared" si="45"/>
        <v>0</v>
      </c>
      <c r="Q181" s="16">
        <f t="shared" si="45"/>
        <v>0</v>
      </c>
      <c r="R181" s="16">
        <f t="shared" si="45"/>
        <v>0</v>
      </c>
      <c r="S181" s="16">
        <f t="shared" si="45"/>
        <v>150.71109375000003</v>
      </c>
      <c r="T181" s="16">
        <f t="shared" si="45"/>
        <v>0</v>
      </c>
      <c r="U181" s="16">
        <f t="shared" si="45"/>
        <v>0</v>
      </c>
      <c r="V181" s="16">
        <f t="shared" si="45"/>
        <v>0</v>
      </c>
      <c r="W181" s="16">
        <f t="shared" si="45"/>
        <v>0</v>
      </c>
      <c r="X181" s="16">
        <f t="shared" si="45"/>
        <v>0</v>
      </c>
      <c r="Y181" s="16">
        <f t="shared" si="45"/>
        <v>0</v>
      </c>
      <c r="Z181" s="16">
        <f t="shared" si="45"/>
        <v>0</v>
      </c>
      <c r="AA181" s="16">
        <f t="shared" si="45"/>
        <v>0</v>
      </c>
      <c r="AB181" s="16">
        <f t="shared" si="45"/>
        <v>0</v>
      </c>
      <c r="AC181" s="16">
        <f t="shared" si="45"/>
        <v>245.49249080512629</v>
      </c>
      <c r="AD181" s="16">
        <f t="shared" si="45"/>
        <v>0</v>
      </c>
      <c r="AE181" s="16">
        <f t="shared" si="45"/>
        <v>0</v>
      </c>
      <c r="AF181" s="16">
        <f t="shared" si="44"/>
        <v>0</v>
      </c>
      <c r="AG181" s="16">
        <f t="shared" si="44"/>
        <v>0</v>
      </c>
      <c r="AH181" s="16">
        <f t="shared" si="44"/>
        <v>27571.943497716944</v>
      </c>
      <c r="AI181" s="16">
        <f t="shared" si="44"/>
        <v>0</v>
      </c>
      <c r="AJ181" s="16">
        <f t="shared" si="44"/>
        <v>0</v>
      </c>
      <c r="AK181" s="16">
        <f t="shared" si="44"/>
        <v>0</v>
      </c>
      <c r="AL181" s="16">
        <f t="shared" si="44"/>
        <v>0</v>
      </c>
      <c r="AM181" s="16">
        <f t="shared" si="44"/>
        <v>399.88139918668071</v>
      </c>
      <c r="AN181" s="16">
        <f t="shared" si="44"/>
        <v>0</v>
      </c>
      <c r="AO181" s="16">
        <f t="shared" si="44"/>
        <v>0</v>
      </c>
      <c r="AP181" s="16">
        <f t="shared" si="44"/>
        <v>0</v>
      </c>
      <c r="AQ181" s="16">
        <f t="shared" si="44"/>
        <v>0</v>
      </c>
      <c r="AR181" s="16">
        <f t="shared" si="44"/>
        <v>0</v>
      </c>
      <c r="AS181" s="16">
        <f t="shared" si="44"/>
        <v>0</v>
      </c>
      <c r="AT181" s="16">
        <f t="shared" si="46"/>
        <v>0</v>
      </c>
      <c r="AU181" s="16">
        <f t="shared" si="46"/>
        <v>0</v>
      </c>
      <c r="AV181" s="16">
        <f t="shared" si="46"/>
        <v>0</v>
      </c>
      <c r="AW181" s="16">
        <f t="shared" si="46"/>
        <v>651.36466248342947</v>
      </c>
      <c r="AX181" s="16">
        <f t="shared" si="46"/>
        <v>0</v>
      </c>
      <c r="AY181" s="16">
        <f t="shared" si="46"/>
        <v>0</v>
      </c>
      <c r="AZ181" s="16">
        <f t="shared" si="46"/>
        <v>0</v>
      </c>
      <c r="BA181" s="16">
        <f t="shared" si="46"/>
        <v>0</v>
      </c>
      <c r="BB181" s="16">
        <f t="shared" si="46"/>
        <v>0</v>
      </c>
      <c r="BC181" s="16">
        <f t="shared" si="46"/>
        <v>0</v>
      </c>
      <c r="BD181" s="16">
        <f t="shared" si="46"/>
        <v>0</v>
      </c>
      <c r="BE181" s="16">
        <f t="shared" si="46"/>
        <v>0</v>
      </c>
      <c r="BF181" s="16">
        <f t="shared" si="46"/>
        <v>0</v>
      </c>
      <c r="BG181" s="16">
        <f t="shared" si="46"/>
        <v>1061.0043987919598</v>
      </c>
      <c r="BH181" s="16">
        <f t="shared" si="46"/>
        <v>0</v>
      </c>
      <c r="BI181" s="16">
        <f t="shared" si="46"/>
        <v>0</v>
      </c>
    </row>
    <row r="182" spans="2:61" s="1" customFormat="1" ht="15.75" x14ac:dyDescent="0.25">
      <c r="B182" s="47">
        <v>596</v>
      </c>
      <c r="C182" s="47" t="s">
        <v>430</v>
      </c>
      <c r="D182" s="47">
        <v>6</v>
      </c>
      <c r="E182" s="47">
        <v>1990</v>
      </c>
      <c r="F182" s="71"/>
      <c r="G182" s="2">
        <v>50</v>
      </c>
      <c r="H182" s="2">
        <v>10</v>
      </c>
      <c r="I182" s="47">
        <v>2015</v>
      </c>
      <c r="J182" s="81">
        <v>1.15E-2</v>
      </c>
      <c r="K182" s="82">
        <v>9985</v>
      </c>
      <c r="L182" s="82">
        <f t="shared" si="35"/>
        <v>998.5</v>
      </c>
      <c r="M182" s="82">
        <f t="shared" si="36"/>
        <v>1497.75</v>
      </c>
      <c r="N182" s="16">
        <f t="shared" si="37"/>
        <v>12481.25</v>
      </c>
      <c r="O182" s="16">
        <f t="shared" si="38"/>
        <v>143.53437500000001</v>
      </c>
      <c r="P182" s="16">
        <f t="shared" si="45"/>
        <v>0</v>
      </c>
      <c r="Q182" s="16">
        <f t="shared" si="45"/>
        <v>0</v>
      </c>
      <c r="R182" s="16">
        <f t="shared" si="45"/>
        <v>0</v>
      </c>
      <c r="S182" s="16">
        <f t="shared" si="45"/>
        <v>150.71109375000003</v>
      </c>
      <c r="T182" s="16">
        <f t="shared" si="45"/>
        <v>0</v>
      </c>
      <c r="U182" s="16">
        <f t="shared" si="45"/>
        <v>0</v>
      </c>
      <c r="V182" s="16">
        <f t="shared" si="45"/>
        <v>0</v>
      </c>
      <c r="W182" s="16">
        <f t="shared" si="45"/>
        <v>0</v>
      </c>
      <c r="X182" s="16">
        <f t="shared" si="45"/>
        <v>0</v>
      </c>
      <c r="Y182" s="16">
        <f t="shared" si="45"/>
        <v>0</v>
      </c>
      <c r="Z182" s="16">
        <f t="shared" si="45"/>
        <v>0</v>
      </c>
      <c r="AA182" s="16">
        <f t="shared" si="45"/>
        <v>0</v>
      </c>
      <c r="AB182" s="16">
        <f t="shared" si="45"/>
        <v>0</v>
      </c>
      <c r="AC182" s="16">
        <f t="shared" si="45"/>
        <v>245.49249080512629</v>
      </c>
      <c r="AD182" s="16">
        <f t="shared" si="45"/>
        <v>0</v>
      </c>
      <c r="AE182" s="16">
        <f t="shared" ref="AE182:AT197" si="47">IF(MOD((AE$6-$E182),$G182)=0,($K182*1.1*1.15)*((1+$K$3)^(AE$6-$N$3)),IF(MOD((AE$6-$I182),$H182)=0,$O182*((1+$K$3)^(AE$6-$N$3)),0))</f>
        <v>0</v>
      </c>
      <c r="AF182" s="16">
        <f t="shared" si="47"/>
        <v>0</v>
      </c>
      <c r="AG182" s="16">
        <f t="shared" si="47"/>
        <v>0</v>
      </c>
      <c r="AH182" s="16">
        <f t="shared" si="47"/>
        <v>27571.943497716944</v>
      </c>
      <c r="AI182" s="16">
        <f t="shared" si="47"/>
        <v>0</v>
      </c>
      <c r="AJ182" s="16">
        <f t="shared" si="47"/>
        <v>0</v>
      </c>
      <c r="AK182" s="16">
        <f t="shared" si="47"/>
        <v>0</v>
      </c>
      <c r="AL182" s="16">
        <f t="shared" si="47"/>
        <v>0</v>
      </c>
      <c r="AM182" s="16">
        <f t="shared" si="47"/>
        <v>399.88139918668071</v>
      </c>
      <c r="AN182" s="16">
        <f t="shared" si="47"/>
        <v>0</v>
      </c>
      <c r="AO182" s="16">
        <f t="shared" si="47"/>
        <v>0</v>
      </c>
      <c r="AP182" s="16">
        <f t="shared" si="47"/>
        <v>0</v>
      </c>
      <c r="AQ182" s="16">
        <f t="shared" si="47"/>
        <v>0</v>
      </c>
      <c r="AR182" s="16">
        <f t="shared" si="47"/>
        <v>0</v>
      </c>
      <c r="AS182" s="16">
        <f t="shared" si="47"/>
        <v>0</v>
      </c>
      <c r="AT182" s="16">
        <f t="shared" si="46"/>
        <v>0</v>
      </c>
      <c r="AU182" s="16">
        <f t="shared" si="46"/>
        <v>0</v>
      </c>
      <c r="AV182" s="16">
        <f t="shared" si="46"/>
        <v>0</v>
      </c>
      <c r="AW182" s="16">
        <f t="shared" si="46"/>
        <v>651.36466248342947</v>
      </c>
      <c r="AX182" s="16">
        <f t="shared" si="46"/>
        <v>0</v>
      </c>
      <c r="AY182" s="16">
        <f t="shared" si="46"/>
        <v>0</v>
      </c>
      <c r="AZ182" s="16">
        <f t="shared" si="46"/>
        <v>0</v>
      </c>
      <c r="BA182" s="16">
        <f t="shared" si="46"/>
        <v>0</v>
      </c>
      <c r="BB182" s="16">
        <f t="shared" si="46"/>
        <v>0</v>
      </c>
      <c r="BC182" s="16">
        <f t="shared" si="46"/>
        <v>0</v>
      </c>
      <c r="BD182" s="16">
        <f t="shared" si="46"/>
        <v>0</v>
      </c>
      <c r="BE182" s="16">
        <f t="shared" si="46"/>
        <v>0</v>
      </c>
      <c r="BF182" s="16">
        <f t="shared" si="46"/>
        <v>0</v>
      </c>
      <c r="BG182" s="16">
        <f t="shared" si="46"/>
        <v>1061.0043987919598</v>
      </c>
      <c r="BH182" s="16">
        <f t="shared" si="46"/>
        <v>0</v>
      </c>
      <c r="BI182" s="16">
        <f t="shared" si="46"/>
        <v>0</v>
      </c>
    </row>
    <row r="183" spans="2:61" s="1" customFormat="1" ht="15.75" x14ac:dyDescent="0.25">
      <c r="B183" s="47">
        <v>594</v>
      </c>
      <c r="C183" s="47" t="s">
        <v>430</v>
      </c>
      <c r="D183" s="47">
        <v>6</v>
      </c>
      <c r="E183" s="47">
        <v>1990</v>
      </c>
      <c r="F183" s="71"/>
      <c r="G183" s="2">
        <v>50</v>
      </c>
      <c r="H183" s="2">
        <v>10</v>
      </c>
      <c r="I183" s="47">
        <v>2015</v>
      </c>
      <c r="J183" s="81">
        <v>1.15E-2</v>
      </c>
      <c r="K183" s="82">
        <v>9985</v>
      </c>
      <c r="L183" s="82">
        <f t="shared" si="35"/>
        <v>998.5</v>
      </c>
      <c r="M183" s="82">
        <f t="shared" si="36"/>
        <v>1497.75</v>
      </c>
      <c r="N183" s="16">
        <f t="shared" si="37"/>
        <v>12481.25</v>
      </c>
      <c r="O183" s="16">
        <f t="shared" si="38"/>
        <v>143.53437500000001</v>
      </c>
      <c r="P183" s="16">
        <f t="shared" ref="P183:AE198" si="48">IF(MOD((P$6-$E183),$G183)=0,($K183*1.1*1.15)*((1+$K$3)^(P$6-$N$3)),IF(MOD((P$6-$I183),$H183)=0,$O183*((1+$K$3)^(P$6-$N$3)),0))</f>
        <v>0</v>
      </c>
      <c r="Q183" s="16">
        <f t="shared" si="48"/>
        <v>0</v>
      </c>
      <c r="R183" s="16">
        <f t="shared" si="48"/>
        <v>0</v>
      </c>
      <c r="S183" s="16">
        <f t="shared" si="48"/>
        <v>150.71109375000003</v>
      </c>
      <c r="T183" s="16">
        <f t="shared" si="48"/>
        <v>0</v>
      </c>
      <c r="U183" s="16">
        <f t="shared" si="48"/>
        <v>0</v>
      </c>
      <c r="V183" s="16">
        <f t="shared" si="48"/>
        <v>0</v>
      </c>
      <c r="W183" s="16">
        <f t="shared" si="48"/>
        <v>0</v>
      </c>
      <c r="X183" s="16">
        <f t="shared" si="48"/>
        <v>0</v>
      </c>
      <c r="Y183" s="16">
        <f t="shared" si="48"/>
        <v>0</v>
      </c>
      <c r="Z183" s="16">
        <f t="shared" si="48"/>
        <v>0</v>
      </c>
      <c r="AA183" s="16">
        <f t="shared" si="48"/>
        <v>0</v>
      </c>
      <c r="AB183" s="16">
        <f t="shared" si="48"/>
        <v>0</v>
      </c>
      <c r="AC183" s="16">
        <f t="shared" si="48"/>
        <v>245.49249080512629</v>
      </c>
      <c r="AD183" s="16">
        <f t="shared" si="48"/>
        <v>0</v>
      </c>
      <c r="AE183" s="16">
        <f t="shared" si="48"/>
        <v>0</v>
      </c>
      <c r="AF183" s="16">
        <f t="shared" si="47"/>
        <v>0</v>
      </c>
      <c r="AG183" s="16">
        <f t="shared" si="47"/>
        <v>0</v>
      </c>
      <c r="AH183" s="16">
        <f t="shared" si="47"/>
        <v>27571.943497716944</v>
      </c>
      <c r="AI183" s="16">
        <f t="shared" si="47"/>
        <v>0</v>
      </c>
      <c r="AJ183" s="16">
        <f t="shared" si="47"/>
        <v>0</v>
      </c>
      <c r="AK183" s="16">
        <f t="shared" si="47"/>
        <v>0</v>
      </c>
      <c r="AL183" s="16">
        <f t="shared" si="47"/>
        <v>0</v>
      </c>
      <c r="AM183" s="16">
        <f t="shared" si="47"/>
        <v>399.88139918668071</v>
      </c>
      <c r="AN183" s="16">
        <f t="shared" si="47"/>
        <v>0</v>
      </c>
      <c r="AO183" s="16">
        <f t="shared" si="47"/>
        <v>0</v>
      </c>
      <c r="AP183" s="16">
        <f t="shared" si="47"/>
        <v>0</v>
      </c>
      <c r="AQ183" s="16">
        <f t="shared" si="47"/>
        <v>0</v>
      </c>
      <c r="AR183" s="16">
        <f t="shared" si="47"/>
        <v>0</v>
      </c>
      <c r="AS183" s="16">
        <f t="shared" si="47"/>
        <v>0</v>
      </c>
      <c r="AT183" s="16">
        <f t="shared" si="47"/>
        <v>0</v>
      </c>
      <c r="AU183" s="16">
        <f t="shared" ref="AT183:BI198" si="49">IF(MOD((AU$6-$E183),$G183)=0,($K183*1.1*1.15)*((1+$K$3)^(AU$6-$N$3)),IF(MOD((AU$6-$I183),$H183)=0,$O183*((1+$K$3)^(AU$6-$N$3)),0))</f>
        <v>0</v>
      </c>
      <c r="AV183" s="16">
        <f t="shared" si="49"/>
        <v>0</v>
      </c>
      <c r="AW183" s="16">
        <f t="shared" si="49"/>
        <v>651.36466248342947</v>
      </c>
      <c r="AX183" s="16">
        <f t="shared" si="49"/>
        <v>0</v>
      </c>
      <c r="AY183" s="16">
        <f t="shared" si="49"/>
        <v>0</v>
      </c>
      <c r="AZ183" s="16">
        <f t="shared" si="49"/>
        <v>0</v>
      </c>
      <c r="BA183" s="16">
        <f t="shared" si="49"/>
        <v>0</v>
      </c>
      <c r="BB183" s="16">
        <f t="shared" si="49"/>
        <v>0</v>
      </c>
      <c r="BC183" s="16">
        <f t="shared" si="49"/>
        <v>0</v>
      </c>
      <c r="BD183" s="16">
        <f t="shared" si="49"/>
        <v>0</v>
      </c>
      <c r="BE183" s="16">
        <f t="shared" si="49"/>
        <v>0</v>
      </c>
      <c r="BF183" s="16">
        <f t="shared" si="49"/>
        <v>0</v>
      </c>
      <c r="BG183" s="16">
        <f t="shared" si="49"/>
        <v>1061.0043987919598</v>
      </c>
      <c r="BH183" s="16">
        <f t="shared" si="49"/>
        <v>0</v>
      </c>
      <c r="BI183" s="16">
        <f t="shared" si="49"/>
        <v>0</v>
      </c>
    </row>
    <row r="184" spans="2:61" s="1" customFormat="1" ht="15.75" x14ac:dyDescent="0.25">
      <c r="B184" s="47">
        <v>593</v>
      </c>
      <c r="C184" s="47" t="s">
        <v>430</v>
      </c>
      <c r="D184" s="47">
        <v>6</v>
      </c>
      <c r="E184" s="47">
        <v>1990</v>
      </c>
      <c r="F184" s="71"/>
      <c r="G184" s="2">
        <v>50</v>
      </c>
      <c r="H184" s="2">
        <v>10</v>
      </c>
      <c r="I184" s="47">
        <v>2015</v>
      </c>
      <c r="J184" s="81">
        <v>1.15E-2</v>
      </c>
      <c r="K184" s="82">
        <v>9985</v>
      </c>
      <c r="L184" s="82">
        <f t="shared" si="35"/>
        <v>998.5</v>
      </c>
      <c r="M184" s="82">
        <f t="shared" si="36"/>
        <v>1497.75</v>
      </c>
      <c r="N184" s="16">
        <f t="shared" si="37"/>
        <v>12481.25</v>
      </c>
      <c r="O184" s="16">
        <f t="shared" si="38"/>
        <v>143.53437500000001</v>
      </c>
      <c r="P184" s="16">
        <f t="shared" si="48"/>
        <v>0</v>
      </c>
      <c r="Q184" s="16">
        <f t="shared" si="48"/>
        <v>0</v>
      </c>
      <c r="R184" s="16">
        <f t="shared" si="48"/>
        <v>0</v>
      </c>
      <c r="S184" s="16">
        <f t="shared" si="48"/>
        <v>150.71109375000003</v>
      </c>
      <c r="T184" s="16">
        <f t="shared" si="48"/>
        <v>0</v>
      </c>
      <c r="U184" s="16">
        <f t="shared" si="48"/>
        <v>0</v>
      </c>
      <c r="V184" s="16">
        <f t="shared" si="48"/>
        <v>0</v>
      </c>
      <c r="W184" s="16">
        <f t="shared" si="48"/>
        <v>0</v>
      </c>
      <c r="X184" s="16">
        <f t="shared" si="48"/>
        <v>0</v>
      </c>
      <c r="Y184" s="16">
        <f t="shared" si="48"/>
        <v>0</v>
      </c>
      <c r="Z184" s="16">
        <f t="shared" si="48"/>
        <v>0</v>
      </c>
      <c r="AA184" s="16">
        <f t="shared" si="48"/>
        <v>0</v>
      </c>
      <c r="AB184" s="16">
        <f t="shared" si="48"/>
        <v>0</v>
      </c>
      <c r="AC184" s="16">
        <f t="shared" si="48"/>
        <v>245.49249080512629</v>
      </c>
      <c r="AD184" s="16">
        <f t="shared" si="48"/>
        <v>0</v>
      </c>
      <c r="AE184" s="16">
        <f t="shared" si="48"/>
        <v>0</v>
      </c>
      <c r="AF184" s="16">
        <f t="shared" si="47"/>
        <v>0</v>
      </c>
      <c r="AG184" s="16">
        <f t="shared" si="47"/>
        <v>0</v>
      </c>
      <c r="AH184" s="16">
        <f t="shared" si="47"/>
        <v>27571.943497716944</v>
      </c>
      <c r="AI184" s="16">
        <f t="shared" si="47"/>
        <v>0</v>
      </c>
      <c r="AJ184" s="16">
        <f t="shared" si="47"/>
        <v>0</v>
      </c>
      <c r="AK184" s="16">
        <f t="shared" si="47"/>
        <v>0</v>
      </c>
      <c r="AL184" s="16">
        <f t="shared" si="47"/>
        <v>0</v>
      </c>
      <c r="AM184" s="16">
        <f t="shared" si="47"/>
        <v>399.88139918668071</v>
      </c>
      <c r="AN184" s="16">
        <f t="shared" si="47"/>
        <v>0</v>
      </c>
      <c r="AO184" s="16">
        <f t="shared" si="47"/>
        <v>0</v>
      </c>
      <c r="AP184" s="16">
        <f t="shared" si="47"/>
        <v>0</v>
      </c>
      <c r="AQ184" s="16">
        <f t="shared" si="47"/>
        <v>0</v>
      </c>
      <c r="AR184" s="16">
        <f t="shared" si="47"/>
        <v>0</v>
      </c>
      <c r="AS184" s="16">
        <f t="shared" si="47"/>
        <v>0</v>
      </c>
      <c r="AT184" s="16">
        <f t="shared" si="49"/>
        <v>0</v>
      </c>
      <c r="AU184" s="16">
        <f t="shared" si="49"/>
        <v>0</v>
      </c>
      <c r="AV184" s="16">
        <f t="shared" si="49"/>
        <v>0</v>
      </c>
      <c r="AW184" s="16">
        <f t="shared" si="49"/>
        <v>651.36466248342947</v>
      </c>
      <c r="AX184" s="16">
        <f t="shared" si="49"/>
        <v>0</v>
      </c>
      <c r="AY184" s="16">
        <f t="shared" si="49"/>
        <v>0</v>
      </c>
      <c r="AZ184" s="16">
        <f t="shared" si="49"/>
        <v>0</v>
      </c>
      <c r="BA184" s="16">
        <f t="shared" si="49"/>
        <v>0</v>
      </c>
      <c r="BB184" s="16">
        <f t="shared" si="49"/>
        <v>0</v>
      </c>
      <c r="BC184" s="16">
        <f t="shared" si="49"/>
        <v>0</v>
      </c>
      <c r="BD184" s="16">
        <f t="shared" si="49"/>
        <v>0</v>
      </c>
      <c r="BE184" s="16">
        <f t="shared" si="49"/>
        <v>0</v>
      </c>
      <c r="BF184" s="16">
        <f t="shared" si="49"/>
        <v>0</v>
      </c>
      <c r="BG184" s="16">
        <f t="shared" si="49"/>
        <v>1061.0043987919598</v>
      </c>
      <c r="BH184" s="16">
        <f t="shared" si="49"/>
        <v>0</v>
      </c>
      <c r="BI184" s="16">
        <f t="shared" si="49"/>
        <v>0</v>
      </c>
    </row>
    <row r="185" spans="2:61" s="1" customFormat="1" ht="15.75" x14ac:dyDescent="0.25">
      <c r="B185" s="47">
        <v>564</v>
      </c>
      <c r="C185" s="47" t="s">
        <v>430</v>
      </c>
      <c r="D185" s="47">
        <v>6</v>
      </c>
      <c r="E185" s="47">
        <v>1990</v>
      </c>
      <c r="F185" s="71"/>
      <c r="G185" s="2">
        <v>50</v>
      </c>
      <c r="H185" s="2">
        <v>10</v>
      </c>
      <c r="I185" s="47">
        <v>2015</v>
      </c>
      <c r="J185" s="81">
        <v>1.15E-2</v>
      </c>
      <c r="K185" s="82">
        <v>9985</v>
      </c>
      <c r="L185" s="82">
        <f t="shared" si="35"/>
        <v>998.5</v>
      </c>
      <c r="M185" s="82">
        <f t="shared" si="36"/>
        <v>1497.75</v>
      </c>
      <c r="N185" s="16">
        <f t="shared" si="37"/>
        <v>12481.25</v>
      </c>
      <c r="O185" s="16">
        <f t="shared" si="38"/>
        <v>143.53437500000001</v>
      </c>
      <c r="P185" s="16">
        <f t="shared" si="48"/>
        <v>0</v>
      </c>
      <c r="Q185" s="16">
        <f t="shared" si="48"/>
        <v>0</v>
      </c>
      <c r="R185" s="16">
        <f t="shared" si="48"/>
        <v>0</v>
      </c>
      <c r="S185" s="16">
        <f t="shared" si="48"/>
        <v>150.71109375000003</v>
      </c>
      <c r="T185" s="16">
        <f t="shared" si="48"/>
        <v>0</v>
      </c>
      <c r="U185" s="16">
        <f t="shared" si="48"/>
        <v>0</v>
      </c>
      <c r="V185" s="16">
        <f t="shared" si="48"/>
        <v>0</v>
      </c>
      <c r="W185" s="16">
        <f t="shared" si="48"/>
        <v>0</v>
      </c>
      <c r="X185" s="16">
        <f t="shared" si="48"/>
        <v>0</v>
      </c>
      <c r="Y185" s="16">
        <f t="shared" si="48"/>
        <v>0</v>
      </c>
      <c r="Z185" s="16">
        <f t="shared" si="48"/>
        <v>0</v>
      </c>
      <c r="AA185" s="16">
        <f t="shared" si="48"/>
        <v>0</v>
      </c>
      <c r="AB185" s="16">
        <f t="shared" si="48"/>
        <v>0</v>
      </c>
      <c r="AC185" s="16">
        <f t="shared" si="48"/>
        <v>245.49249080512629</v>
      </c>
      <c r="AD185" s="16">
        <f t="shared" si="48"/>
        <v>0</v>
      </c>
      <c r="AE185" s="16">
        <f t="shared" si="48"/>
        <v>0</v>
      </c>
      <c r="AF185" s="16">
        <f t="shared" si="47"/>
        <v>0</v>
      </c>
      <c r="AG185" s="16">
        <f t="shared" si="47"/>
        <v>0</v>
      </c>
      <c r="AH185" s="16">
        <f t="shared" si="47"/>
        <v>27571.943497716944</v>
      </c>
      <c r="AI185" s="16">
        <f t="shared" si="47"/>
        <v>0</v>
      </c>
      <c r="AJ185" s="16">
        <f t="shared" si="47"/>
        <v>0</v>
      </c>
      <c r="AK185" s="16">
        <f t="shared" si="47"/>
        <v>0</v>
      </c>
      <c r="AL185" s="16">
        <f t="shared" si="47"/>
        <v>0</v>
      </c>
      <c r="AM185" s="16">
        <f t="shared" si="47"/>
        <v>399.88139918668071</v>
      </c>
      <c r="AN185" s="16">
        <f t="shared" si="47"/>
        <v>0</v>
      </c>
      <c r="AO185" s="16">
        <f t="shared" si="47"/>
        <v>0</v>
      </c>
      <c r="AP185" s="16">
        <f t="shared" si="47"/>
        <v>0</v>
      </c>
      <c r="AQ185" s="16">
        <f t="shared" si="47"/>
        <v>0</v>
      </c>
      <c r="AR185" s="16">
        <f t="shared" si="47"/>
        <v>0</v>
      </c>
      <c r="AS185" s="16">
        <f t="shared" si="47"/>
        <v>0</v>
      </c>
      <c r="AT185" s="16">
        <f t="shared" si="49"/>
        <v>0</v>
      </c>
      <c r="AU185" s="16">
        <f t="shared" si="49"/>
        <v>0</v>
      </c>
      <c r="AV185" s="16">
        <f t="shared" si="49"/>
        <v>0</v>
      </c>
      <c r="AW185" s="16">
        <f t="shared" si="49"/>
        <v>651.36466248342947</v>
      </c>
      <c r="AX185" s="16">
        <f t="shared" si="49"/>
        <v>0</v>
      </c>
      <c r="AY185" s="16">
        <f t="shared" si="49"/>
        <v>0</v>
      </c>
      <c r="AZ185" s="16">
        <f t="shared" si="49"/>
        <v>0</v>
      </c>
      <c r="BA185" s="16">
        <f t="shared" si="49"/>
        <v>0</v>
      </c>
      <c r="BB185" s="16">
        <f t="shared" si="49"/>
        <v>0</v>
      </c>
      <c r="BC185" s="16">
        <f t="shared" si="49"/>
        <v>0</v>
      </c>
      <c r="BD185" s="16">
        <f t="shared" si="49"/>
        <v>0</v>
      </c>
      <c r="BE185" s="16">
        <f t="shared" si="49"/>
        <v>0</v>
      </c>
      <c r="BF185" s="16">
        <f t="shared" si="49"/>
        <v>0</v>
      </c>
      <c r="BG185" s="16">
        <f t="shared" si="49"/>
        <v>1061.0043987919598</v>
      </c>
      <c r="BH185" s="16">
        <f t="shared" si="49"/>
        <v>0</v>
      </c>
      <c r="BI185" s="16">
        <f t="shared" si="49"/>
        <v>0</v>
      </c>
    </row>
    <row r="186" spans="2:61" s="1" customFormat="1" ht="15.75" x14ac:dyDescent="0.25">
      <c r="B186" s="47">
        <v>563</v>
      </c>
      <c r="C186" s="47" t="s">
        <v>430</v>
      </c>
      <c r="D186" s="47">
        <v>6</v>
      </c>
      <c r="E186" s="47">
        <v>1990</v>
      </c>
      <c r="F186" s="71"/>
      <c r="G186" s="2">
        <v>50</v>
      </c>
      <c r="H186" s="2">
        <v>10</v>
      </c>
      <c r="I186" s="47">
        <v>2015</v>
      </c>
      <c r="J186" s="81">
        <v>1.15E-2</v>
      </c>
      <c r="K186" s="82">
        <v>9985</v>
      </c>
      <c r="L186" s="82">
        <f t="shared" si="35"/>
        <v>998.5</v>
      </c>
      <c r="M186" s="82">
        <f t="shared" si="36"/>
        <v>1497.75</v>
      </c>
      <c r="N186" s="16">
        <f t="shared" si="37"/>
        <v>12481.25</v>
      </c>
      <c r="O186" s="16">
        <f t="shared" si="38"/>
        <v>143.53437500000001</v>
      </c>
      <c r="P186" s="16">
        <f t="shared" si="48"/>
        <v>0</v>
      </c>
      <c r="Q186" s="16">
        <f t="shared" si="48"/>
        <v>0</v>
      </c>
      <c r="R186" s="16">
        <f t="shared" si="48"/>
        <v>0</v>
      </c>
      <c r="S186" s="16">
        <f t="shared" si="48"/>
        <v>150.71109375000003</v>
      </c>
      <c r="T186" s="16">
        <f t="shared" si="48"/>
        <v>0</v>
      </c>
      <c r="U186" s="16">
        <f t="shared" si="48"/>
        <v>0</v>
      </c>
      <c r="V186" s="16">
        <f t="shared" si="48"/>
        <v>0</v>
      </c>
      <c r="W186" s="16">
        <f t="shared" si="48"/>
        <v>0</v>
      </c>
      <c r="X186" s="16">
        <f t="shared" si="48"/>
        <v>0</v>
      </c>
      <c r="Y186" s="16">
        <f t="shared" si="48"/>
        <v>0</v>
      </c>
      <c r="Z186" s="16">
        <f t="shared" si="48"/>
        <v>0</v>
      </c>
      <c r="AA186" s="16">
        <f t="shared" si="48"/>
        <v>0</v>
      </c>
      <c r="AB186" s="16">
        <f t="shared" si="48"/>
        <v>0</v>
      </c>
      <c r="AC186" s="16">
        <f t="shared" si="48"/>
        <v>245.49249080512629</v>
      </c>
      <c r="AD186" s="16">
        <f t="shared" si="48"/>
        <v>0</v>
      </c>
      <c r="AE186" s="16">
        <f t="shared" si="48"/>
        <v>0</v>
      </c>
      <c r="AF186" s="16">
        <f t="shared" si="47"/>
        <v>0</v>
      </c>
      <c r="AG186" s="16">
        <f t="shared" si="47"/>
        <v>0</v>
      </c>
      <c r="AH186" s="16">
        <f t="shared" si="47"/>
        <v>27571.943497716944</v>
      </c>
      <c r="AI186" s="16">
        <f t="shared" si="47"/>
        <v>0</v>
      </c>
      <c r="AJ186" s="16">
        <f t="shared" si="47"/>
        <v>0</v>
      </c>
      <c r="AK186" s="16">
        <f t="shared" si="47"/>
        <v>0</v>
      </c>
      <c r="AL186" s="16">
        <f t="shared" si="47"/>
        <v>0</v>
      </c>
      <c r="AM186" s="16">
        <f t="shared" si="47"/>
        <v>399.88139918668071</v>
      </c>
      <c r="AN186" s="16">
        <f t="shared" si="47"/>
        <v>0</v>
      </c>
      <c r="AO186" s="16">
        <f t="shared" si="47"/>
        <v>0</v>
      </c>
      <c r="AP186" s="16">
        <f t="shared" si="47"/>
        <v>0</v>
      </c>
      <c r="AQ186" s="16">
        <f t="shared" si="47"/>
        <v>0</v>
      </c>
      <c r="AR186" s="16">
        <f t="shared" si="47"/>
        <v>0</v>
      </c>
      <c r="AS186" s="16">
        <f t="shared" si="47"/>
        <v>0</v>
      </c>
      <c r="AT186" s="16">
        <f t="shared" si="49"/>
        <v>0</v>
      </c>
      <c r="AU186" s="16">
        <f t="shared" si="49"/>
        <v>0</v>
      </c>
      <c r="AV186" s="16">
        <f t="shared" si="49"/>
        <v>0</v>
      </c>
      <c r="AW186" s="16">
        <f t="shared" si="49"/>
        <v>651.36466248342947</v>
      </c>
      <c r="AX186" s="16">
        <f t="shared" si="49"/>
        <v>0</v>
      </c>
      <c r="AY186" s="16">
        <f t="shared" si="49"/>
        <v>0</v>
      </c>
      <c r="AZ186" s="16">
        <f t="shared" si="49"/>
        <v>0</v>
      </c>
      <c r="BA186" s="16">
        <f t="shared" si="49"/>
        <v>0</v>
      </c>
      <c r="BB186" s="16">
        <f t="shared" si="49"/>
        <v>0</v>
      </c>
      <c r="BC186" s="16">
        <f t="shared" si="49"/>
        <v>0</v>
      </c>
      <c r="BD186" s="16">
        <f t="shared" si="49"/>
        <v>0</v>
      </c>
      <c r="BE186" s="16">
        <f t="shared" si="49"/>
        <v>0</v>
      </c>
      <c r="BF186" s="16">
        <f t="shared" si="49"/>
        <v>0</v>
      </c>
      <c r="BG186" s="16">
        <f t="shared" si="49"/>
        <v>1061.0043987919598</v>
      </c>
      <c r="BH186" s="16">
        <f t="shared" si="49"/>
        <v>0</v>
      </c>
      <c r="BI186" s="16">
        <f t="shared" si="49"/>
        <v>0</v>
      </c>
    </row>
    <row r="187" spans="2:61" s="1" customFormat="1" ht="15.75" x14ac:dyDescent="0.25">
      <c r="B187" s="47">
        <v>562</v>
      </c>
      <c r="C187" s="47" t="s">
        <v>430</v>
      </c>
      <c r="D187" s="47">
        <v>6</v>
      </c>
      <c r="E187" s="47">
        <v>1990</v>
      </c>
      <c r="F187" s="71"/>
      <c r="G187" s="2">
        <v>50</v>
      </c>
      <c r="H187" s="2">
        <v>10</v>
      </c>
      <c r="I187" s="47">
        <v>2015</v>
      </c>
      <c r="J187" s="81">
        <v>1.15E-2</v>
      </c>
      <c r="K187" s="82">
        <v>9985</v>
      </c>
      <c r="L187" s="82">
        <f t="shared" si="35"/>
        <v>998.5</v>
      </c>
      <c r="M187" s="82">
        <f t="shared" si="36"/>
        <v>1497.75</v>
      </c>
      <c r="N187" s="16">
        <f t="shared" si="37"/>
        <v>12481.25</v>
      </c>
      <c r="O187" s="16">
        <f t="shared" si="38"/>
        <v>143.53437500000001</v>
      </c>
      <c r="P187" s="16">
        <f t="shared" si="48"/>
        <v>0</v>
      </c>
      <c r="Q187" s="16">
        <f t="shared" si="48"/>
        <v>0</v>
      </c>
      <c r="R187" s="16">
        <f t="shared" si="48"/>
        <v>0</v>
      </c>
      <c r="S187" s="16">
        <f t="shared" si="48"/>
        <v>150.71109375000003</v>
      </c>
      <c r="T187" s="16">
        <f t="shared" si="48"/>
        <v>0</v>
      </c>
      <c r="U187" s="16">
        <f t="shared" si="48"/>
        <v>0</v>
      </c>
      <c r="V187" s="16">
        <f t="shared" si="48"/>
        <v>0</v>
      </c>
      <c r="W187" s="16">
        <f t="shared" si="48"/>
        <v>0</v>
      </c>
      <c r="X187" s="16">
        <f t="shared" si="48"/>
        <v>0</v>
      </c>
      <c r="Y187" s="16">
        <f t="shared" si="48"/>
        <v>0</v>
      </c>
      <c r="Z187" s="16">
        <f t="shared" si="48"/>
        <v>0</v>
      </c>
      <c r="AA187" s="16">
        <f t="shared" si="48"/>
        <v>0</v>
      </c>
      <c r="AB187" s="16">
        <f t="shared" si="48"/>
        <v>0</v>
      </c>
      <c r="AC187" s="16">
        <f t="shared" si="48"/>
        <v>245.49249080512629</v>
      </c>
      <c r="AD187" s="16">
        <f t="shared" si="48"/>
        <v>0</v>
      </c>
      <c r="AE187" s="16">
        <f t="shared" si="48"/>
        <v>0</v>
      </c>
      <c r="AF187" s="16">
        <f t="shared" si="47"/>
        <v>0</v>
      </c>
      <c r="AG187" s="16">
        <f t="shared" si="47"/>
        <v>0</v>
      </c>
      <c r="AH187" s="16">
        <f t="shared" si="47"/>
        <v>27571.943497716944</v>
      </c>
      <c r="AI187" s="16">
        <f t="shared" si="47"/>
        <v>0</v>
      </c>
      <c r="AJ187" s="16">
        <f t="shared" si="47"/>
        <v>0</v>
      </c>
      <c r="AK187" s="16">
        <f t="shared" si="47"/>
        <v>0</v>
      </c>
      <c r="AL187" s="16">
        <f t="shared" si="47"/>
        <v>0</v>
      </c>
      <c r="AM187" s="16">
        <f t="shared" si="47"/>
        <v>399.88139918668071</v>
      </c>
      <c r="AN187" s="16">
        <f t="shared" si="47"/>
        <v>0</v>
      </c>
      <c r="AO187" s="16">
        <f t="shared" si="47"/>
        <v>0</v>
      </c>
      <c r="AP187" s="16">
        <f t="shared" si="47"/>
        <v>0</v>
      </c>
      <c r="AQ187" s="16">
        <f t="shared" si="47"/>
        <v>0</v>
      </c>
      <c r="AR187" s="16">
        <f t="shared" si="47"/>
        <v>0</v>
      </c>
      <c r="AS187" s="16">
        <f t="shared" si="47"/>
        <v>0</v>
      </c>
      <c r="AT187" s="16">
        <f t="shared" si="49"/>
        <v>0</v>
      </c>
      <c r="AU187" s="16">
        <f t="shared" si="49"/>
        <v>0</v>
      </c>
      <c r="AV187" s="16">
        <f t="shared" si="49"/>
        <v>0</v>
      </c>
      <c r="AW187" s="16">
        <f t="shared" si="49"/>
        <v>651.36466248342947</v>
      </c>
      <c r="AX187" s="16">
        <f t="shared" si="49"/>
        <v>0</v>
      </c>
      <c r="AY187" s="16">
        <f t="shared" si="49"/>
        <v>0</v>
      </c>
      <c r="AZ187" s="16">
        <f t="shared" si="49"/>
        <v>0</v>
      </c>
      <c r="BA187" s="16">
        <f t="shared" si="49"/>
        <v>0</v>
      </c>
      <c r="BB187" s="16">
        <f t="shared" si="49"/>
        <v>0</v>
      </c>
      <c r="BC187" s="16">
        <f t="shared" si="49"/>
        <v>0</v>
      </c>
      <c r="BD187" s="16">
        <f t="shared" si="49"/>
        <v>0</v>
      </c>
      <c r="BE187" s="16">
        <f t="shared" si="49"/>
        <v>0</v>
      </c>
      <c r="BF187" s="16">
        <f t="shared" si="49"/>
        <v>0</v>
      </c>
      <c r="BG187" s="16">
        <f t="shared" si="49"/>
        <v>1061.0043987919598</v>
      </c>
      <c r="BH187" s="16">
        <f t="shared" si="49"/>
        <v>0</v>
      </c>
      <c r="BI187" s="16">
        <f t="shared" si="49"/>
        <v>0</v>
      </c>
    </row>
    <row r="188" spans="2:61" s="1" customFormat="1" ht="15.75" x14ac:dyDescent="0.25">
      <c r="B188" s="47">
        <v>561</v>
      </c>
      <c r="C188" s="47" t="s">
        <v>430</v>
      </c>
      <c r="D188" s="47">
        <v>6</v>
      </c>
      <c r="E188" s="47">
        <v>1990</v>
      </c>
      <c r="F188" s="71"/>
      <c r="G188" s="2">
        <v>50</v>
      </c>
      <c r="H188" s="2">
        <v>10</v>
      </c>
      <c r="I188" s="47">
        <v>2015</v>
      </c>
      <c r="J188" s="81">
        <v>1.15E-2</v>
      </c>
      <c r="K188" s="82">
        <v>9985</v>
      </c>
      <c r="L188" s="82">
        <f t="shared" si="35"/>
        <v>998.5</v>
      </c>
      <c r="M188" s="82">
        <f t="shared" si="36"/>
        <v>1497.75</v>
      </c>
      <c r="N188" s="16">
        <f t="shared" si="37"/>
        <v>12481.25</v>
      </c>
      <c r="O188" s="16">
        <f t="shared" si="38"/>
        <v>143.53437500000001</v>
      </c>
      <c r="P188" s="16">
        <f t="shared" si="48"/>
        <v>0</v>
      </c>
      <c r="Q188" s="16">
        <f t="shared" si="48"/>
        <v>0</v>
      </c>
      <c r="R188" s="16">
        <f t="shared" si="48"/>
        <v>0</v>
      </c>
      <c r="S188" s="16">
        <f t="shared" si="48"/>
        <v>150.71109375000003</v>
      </c>
      <c r="T188" s="16">
        <f t="shared" si="48"/>
        <v>0</v>
      </c>
      <c r="U188" s="16">
        <f t="shared" si="48"/>
        <v>0</v>
      </c>
      <c r="V188" s="16">
        <f t="shared" si="48"/>
        <v>0</v>
      </c>
      <c r="W188" s="16">
        <f t="shared" si="48"/>
        <v>0</v>
      </c>
      <c r="X188" s="16">
        <f t="shared" si="48"/>
        <v>0</v>
      </c>
      <c r="Y188" s="16">
        <f t="shared" si="48"/>
        <v>0</v>
      </c>
      <c r="Z188" s="16">
        <f t="shared" si="48"/>
        <v>0</v>
      </c>
      <c r="AA188" s="16">
        <f t="shared" si="48"/>
        <v>0</v>
      </c>
      <c r="AB188" s="16">
        <f t="shared" si="48"/>
        <v>0</v>
      </c>
      <c r="AC188" s="16">
        <f t="shared" si="48"/>
        <v>245.49249080512629</v>
      </c>
      <c r="AD188" s="16">
        <f t="shared" si="48"/>
        <v>0</v>
      </c>
      <c r="AE188" s="16">
        <f t="shared" si="48"/>
        <v>0</v>
      </c>
      <c r="AF188" s="16">
        <f t="shared" si="47"/>
        <v>0</v>
      </c>
      <c r="AG188" s="16">
        <f t="shared" si="47"/>
        <v>0</v>
      </c>
      <c r="AH188" s="16">
        <f t="shared" si="47"/>
        <v>27571.943497716944</v>
      </c>
      <c r="AI188" s="16">
        <f t="shared" si="47"/>
        <v>0</v>
      </c>
      <c r="AJ188" s="16">
        <f t="shared" si="47"/>
        <v>0</v>
      </c>
      <c r="AK188" s="16">
        <f t="shared" si="47"/>
        <v>0</v>
      </c>
      <c r="AL188" s="16">
        <f t="shared" si="47"/>
        <v>0</v>
      </c>
      <c r="AM188" s="16">
        <f t="shared" si="47"/>
        <v>399.88139918668071</v>
      </c>
      <c r="AN188" s="16">
        <f t="shared" si="47"/>
        <v>0</v>
      </c>
      <c r="AO188" s="16">
        <f t="shared" si="47"/>
        <v>0</v>
      </c>
      <c r="AP188" s="16">
        <f t="shared" si="47"/>
        <v>0</v>
      </c>
      <c r="AQ188" s="16">
        <f t="shared" si="47"/>
        <v>0</v>
      </c>
      <c r="AR188" s="16">
        <f t="shared" si="47"/>
        <v>0</v>
      </c>
      <c r="AS188" s="16">
        <f t="shared" si="47"/>
        <v>0</v>
      </c>
      <c r="AT188" s="16">
        <f t="shared" si="49"/>
        <v>0</v>
      </c>
      <c r="AU188" s="16">
        <f t="shared" si="49"/>
        <v>0</v>
      </c>
      <c r="AV188" s="16">
        <f t="shared" si="49"/>
        <v>0</v>
      </c>
      <c r="AW188" s="16">
        <f t="shared" si="49"/>
        <v>651.36466248342947</v>
      </c>
      <c r="AX188" s="16">
        <f t="shared" si="49"/>
        <v>0</v>
      </c>
      <c r="AY188" s="16">
        <f t="shared" si="49"/>
        <v>0</v>
      </c>
      <c r="AZ188" s="16">
        <f t="shared" si="49"/>
        <v>0</v>
      </c>
      <c r="BA188" s="16">
        <f t="shared" si="49"/>
        <v>0</v>
      </c>
      <c r="BB188" s="16">
        <f t="shared" si="49"/>
        <v>0</v>
      </c>
      <c r="BC188" s="16">
        <f t="shared" si="49"/>
        <v>0</v>
      </c>
      <c r="BD188" s="16">
        <f t="shared" si="49"/>
        <v>0</v>
      </c>
      <c r="BE188" s="16">
        <f t="shared" si="49"/>
        <v>0</v>
      </c>
      <c r="BF188" s="16">
        <f t="shared" si="49"/>
        <v>0</v>
      </c>
      <c r="BG188" s="16">
        <f t="shared" si="49"/>
        <v>1061.0043987919598</v>
      </c>
      <c r="BH188" s="16">
        <f t="shared" si="49"/>
        <v>0</v>
      </c>
      <c r="BI188" s="16">
        <f t="shared" si="49"/>
        <v>0</v>
      </c>
    </row>
    <row r="189" spans="2:61" s="1" customFormat="1" ht="15.75" x14ac:dyDescent="0.25">
      <c r="B189" s="47">
        <v>634</v>
      </c>
      <c r="C189" s="47" t="s">
        <v>430</v>
      </c>
      <c r="D189" s="47">
        <v>6</v>
      </c>
      <c r="E189" s="47">
        <v>1991</v>
      </c>
      <c r="F189" s="71"/>
      <c r="G189" s="2">
        <v>50</v>
      </c>
      <c r="H189" s="2">
        <v>10</v>
      </c>
      <c r="I189" s="47">
        <v>2015</v>
      </c>
      <c r="J189" s="81">
        <v>1.15E-2</v>
      </c>
      <c r="K189" s="82">
        <v>9985</v>
      </c>
      <c r="L189" s="82">
        <f t="shared" si="35"/>
        <v>998.5</v>
      </c>
      <c r="M189" s="82">
        <f t="shared" si="36"/>
        <v>1497.75</v>
      </c>
      <c r="N189" s="16">
        <f t="shared" si="37"/>
        <v>12481.25</v>
      </c>
      <c r="O189" s="16">
        <f t="shared" si="38"/>
        <v>143.53437500000001</v>
      </c>
      <c r="P189" s="16">
        <f t="shared" si="48"/>
        <v>0</v>
      </c>
      <c r="Q189" s="16">
        <f t="shared" si="48"/>
        <v>0</v>
      </c>
      <c r="R189" s="16">
        <f t="shared" si="48"/>
        <v>0</v>
      </c>
      <c r="S189" s="16">
        <f t="shared" si="48"/>
        <v>150.71109375000003</v>
      </c>
      <c r="T189" s="16">
        <f t="shared" si="48"/>
        <v>0</v>
      </c>
      <c r="U189" s="16">
        <f t="shared" si="48"/>
        <v>0</v>
      </c>
      <c r="V189" s="16">
        <f t="shared" si="48"/>
        <v>0</v>
      </c>
      <c r="W189" s="16">
        <f t="shared" si="48"/>
        <v>0</v>
      </c>
      <c r="X189" s="16">
        <f t="shared" si="48"/>
        <v>0</v>
      </c>
      <c r="Y189" s="16">
        <f t="shared" si="48"/>
        <v>0</v>
      </c>
      <c r="Z189" s="16">
        <f t="shared" si="48"/>
        <v>0</v>
      </c>
      <c r="AA189" s="16">
        <f t="shared" si="48"/>
        <v>0</v>
      </c>
      <c r="AB189" s="16">
        <f t="shared" si="48"/>
        <v>0</v>
      </c>
      <c r="AC189" s="16">
        <f t="shared" si="48"/>
        <v>245.49249080512629</v>
      </c>
      <c r="AD189" s="16">
        <f t="shared" si="48"/>
        <v>0</v>
      </c>
      <c r="AE189" s="16">
        <f t="shared" si="48"/>
        <v>0</v>
      </c>
      <c r="AF189" s="16">
        <f t="shared" si="47"/>
        <v>0</v>
      </c>
      <c r="AG189" s="16">
        <f t="shared" si="47"/>
        <v>0</v>
      </c>
      <c r="AH189" s="16">
        <f t="shared" si="47"/>
        <v>0</v>
      </c>
      <c r="AI189" s="16">
        <f t="shared" si="47"/>
        <v>28950.540672602794</v>
      </c>
      <c r="AJ189" s="16">
        <f t="shared" si="47"/>
        <v>0</v>
      </c>
      <c r="AK189" s="16">
        <f t="shared" si="47"/>
        <v>0</v>
      </c>
      <c r="AL189" s="16">
        <f t="shared" si="47"/>
        <v>0</v>
      </c>
      <c r="AM189" s="16">
        <f t="shared" si="47"/>
        <v>399.88139918668071</v>
      </c>
      <c r="AN189" s="16">
        <f t="shared" si="47"/>
        <v>0</v>
      </c>
      <c r="AO189" s="16">
        <f t="shared" si="47"/>
        <v>0</v>
      </c>
      <c r="AP189" s="16">
        <f t="shared" si="47"/>
        <v>0</v>
      </c>
      <c r="AQ189" s="16">
        <f t="shared" si="47"/>
        <v>0</v>
      </c>
      <c r="AR189" s="16">
        <f t="shared" si="47"/>
        <v>0</v>
      </c>
      <c r="AS189" s="16">
        <f t="shared" si="47"/>
        <v>0</v>
      </c>
      <c r="AT189" s="16">
        <f t="shared" si="49"/>
        <v>0</v>
      </c>
      <c r="AU189" s="16">
        <f t="shared" si="49"/>
        <v>0</v>
      </c>
      <c r="AV189" s="16">
        <f t="shared" si="49"/>
        <v>0</v>
      </c>
      <c r="AW189" s="16">
        <f t="shared" si="49"/>
        <v>651.36466248342947</v>
      </c>
      <c r="AX189" s="16">
        <f t="shared" si="49"/>
        <v>0</v>
      </c>
      <c r="AY189" s="16">
        <f t="shared" si="49"/>
        <v>0</v>
      </c>
      <c r="AZ189" s="16">
        <f t="shared" si="49"/>
        <v>0</v>
      </c>
      <c r="BA189" s="16">
        <f t="shared" si="49"/>
        <v>0</v>
      </c>
      <c r="BB189" s="16">
        <f t="shared" si="49"/>
        <v>0</v>
      </c>
      <c r="BC189" s="16">
        <f t="shared" si="49"/>
        <v>0</v>
      </c>
      <c r="BD189" s="16">
        <f t="shared" si="49"/>
        <v>0</v>
      </c>
      <c r="BE189" s="16">
        <f t="shared" si="49"/>
        <v>0</v>
      </c>
      <c r="BF189" s="16">
        <f t="shared" si="49"/>
        <v>0</v>
      </c>
      <c r="BG189" s="16">
        <f t="shared" si="49"/>
        <v>1061.0043987919598</v>
      </c>
      <c r="BH189" s="16">
        <f t="shared" si="49"/>
        <v>0</v>
      </c>
      <c r="BI189" s="16">
        <f t="shared" si="49"/>
        <v>0</v>
      </c>
    </row>
    <row r="190" spans="2:61" s="1" customFormat="1" ht="15.75" x14ac:dyDescent="0.25">
      <c r="B190" s="47">
        <v>454</v>
      </c>
      <c r="C190" s="47" t="s">
        <v>430</v>
      </c>
      <c r="D190" s="47">
        <v>6</v>
      </c>
      <c r="E190" s="47">
        <v>1991</v>
      </c>
      <c r="F190" s="71"/>
      <c r="G190" s="2">
        <v>50</v>
      </c>
      <c r="H190" s="2">
        <v>10</v>
      </c>
      <c r="I190" s="47">
        <v>2015</v>
      </c>
      <c r="J190" s="81">
        <v>1.15E-2</v>
      </c>
      <c r="K190" s="82">
        <v>9985</v>
      </c>
      <c r="L190" s="82">
        <f t="shared" si="35"/>
        <v>998.5</v>
      </c>
      <c r="M190" s="82">
        <f t="shared" si="36"/>
        <v>1497.75</v>
      </c>
      <c r="N190" s="16">
        <f t="shared" si="37"/>
        <v>12481.25</v>
      </c>
      <c r="O190" s="16">
        <f t="shared" si="38"/>
        <v>143.53437500000001</v>
      </c>
      <c r="P190" s="16">
        <f t="shared" si="48"/>
        <v>0</v>
      </c>
      <c r="Q190" s="16">
        <f t="shared" si="48"/>
        <v>0</v>
      </c>
      <c r="R190" s="16">
        <f t="shared" si="48"/>
        <v>0</v>
      </c>
      <c r="S190" s="16">
        <f t="shared" si="48"/>
        <v>150.71109375000003</v>
      </c>
      <c r="T190" s="16">
        <f t="shared" si="48"/>
        <v>0</v>
      </c>
      <c r="U190" s="16">
        <f t="shared" si="48"/>
        <v>0</v>
      </c>
      <c r="V190" s="16">
        <f t="shared" si="48"/>
        <v>0</v>
      </c>
      <c r="W190" s="16">
        <f t="shared" si="48"/>
        <v>0</v>
      </c>
      <c r="X190" s="16">
        <f t="shared" si="48"/>
        <v>0</v>
      </c>
      <c r="Y190" s="16">
        <f t="shared" si="48"/>
        <v>0</v>
      </c>
      <c r="Z190" s="16">
        <f t="shared" si="48"/>
        <v>0</v>
      </c>
      <c r="AA190" s="16">
        <f t="shared" si="48"/>
        <v>0</v>
      </c>
      <c r="AB190" s="16">
        <f t="shared" si="48"/>
        <v>0</v>
      </c>
      <c r="AC190" s="16">
        <f t="shared" si="48"/>
        <v>245.49249080512629</v>
      </c>
      <c r="AD190" s="16">
        <f t="shared" si="48"/>
        <v>0</v>
      </c>
      <c r="AE190" s="16">
        <f t="shared" si="48"/>
        <v>0</v>
      </c>
      <c r="AF190" s="16">
        <f t="shared" si="47"/>
        <v>0</v>
      </c>
      <c r="AG190" s="16">
        <f t="shared" si="47"/>
        <v>0</v>
      </c>
      <c r="AH190" s="16">
        <f t="shared" si="47"/>
        <v>0</v>
      </c>
      <c r="AI190" s="16">
        <f t="shared" si="47"/>
        <v>28950.540672602794</v>
      </c>
      <c r="AJ190" s="16">
        <f t="shared" si="47"/>
        <v>0</v>
      </c>
      <c r="AK190" s="16">
        <f t="shared" si="47"/>
        <v>0</v>
      </c>
      <c r="AL190" s="16">
        <f t="shared" si="47"/>
        <v>0</v>
      </c>
      <c r="AM190" s="16">
        <f t="shared" si="47"/>
        <v>399.88139918668071</v>
      </c>
      <c r="AN190" s="16">
        <f t="shared" si="47"/>
        <v>0</v>
      </c>
      <c r="AO190" s="16">
        <f t="shared" si="47"/>
        <v>0</v>
      </c>
      <c r="AP190" s="16">
        <f t="shared" si="47"/>
        <v>0</v>
      </c>
      <c r="AQ190" s="16">
        <f t="shared" si="47"/>
        <v>0</v>
      </c>
      <c r="AR190" s="16">
        <f t="shared" si="47"/>
        <v>0</v>
      </c>
      <c r="AS190" s="16">
        <f t="shared" si="47"/>
        <v>0</v>
      </c>
      <c r="AT190" s="16">
        <f t="shared" si="49"/>
        <v>0</v>
      </c>
      <c r="AU190" s="16">
        <f t="shared" si="49"/>
        <v>0</v>
      </c>
      <c r="AV190" s="16">
        <f t="shared" si="49"/>
        <v>0</v>
      </c>
      <c r="AW190" s="16">
        <f t="shared" si="49"/>
        <v>651.36466248342947</v>
      </c>
      <c r="AX190" s="16">
        <f t="shared" si="49"/>
        <v>0</v>
      </c>
      <c r="AY190" s="16">
        <f t="shared" si="49"/>
        <v>0</v>
      </c>
      <c r="AZ190" s="16">
        <f t="shared" si="49"/>
        <v>0</v>
      </c>
      <c r="BA190" s="16">
        <f t="shared" si="49"/>
        <v>0</v>
      </c>
      <c r="BB190" s="16">
        <f t="shared" si="49"/>
        <v>0</v>
      </c>
      <c r="BC190" s="16">
        <f t="shared" si="49"/>
        <v>0</v>
      </c>
      <c r="BD190" s="16">
        <f t="shared" si="49"/>
        <v>0</v>
      </c>
      <c r="BE190" s="16">
        <f t="shared" si="49"/>
        <v>0</v>
      </c>
      <c r="BF190" s="16">
        <f t="shared" si="49"/>
        <v>0</v>
      </c>
      <c r="BG190" s="16">
        <f t="shared" si="49"/>
        <v>1061.0043987919598</v>
      </c>
      <c r="BH190" s="16">
        <f t="shared" si="49"/>
        <v>0</v>
      </c>
      <c r="BI190" s="16">
        <f t="shared" si="49"/>
        <v>0</v>
      </c>
    </row>
    <row r="191" spans="2:61" s="1" customFormat="1" ht="15.75" x14ac:dyDescent="0.25">
      <c r="B191" s="47">
        <v>342</v>
      </c>
      <c r="C191" s="47" t="s">
        <v>430</v>
      </c>
      <c r="D191" s="47">
        <v>6</v>
      </c>
      <c r="E191" s="47">
        <v>1991</v>
      </c>
      <c r="F191" s="71"/>
      <c r="G191" s="2">
        <v>50</v>
      </c>
      <c r="H191" s="2">
        <v>10</v>
      </c>
      <c r="I191" s="47">
        <v>2015</v>
      </c>
      <c r="J191" s="81">
        <v>1.15E-2</v>
      </c>
      <c r="K191" s="82">
        <v>9985</v>
      </c>
      <c r="L191" s="82">
        <f t="shared" si="35"/>
        <v>998.5</v>
      </c>
      <c r="M191" s="82">
        <f t="shared" si="36"/>
        <v>1497.75</v>
      </c>
      <c r="N191" s="16">
        <f t="shared" si="37"/>
        <v>12481.25</v>
      </c>
      <c r="O191" s="16">
        <f t="shared" si="38"/>
        <v>143.53437500000001</v>
      </c>
      <c r="P191" s="16">
        <f t="shared" si="48"/>
        <v>0</v>
      </c>
      <c r="Q191" s="16">
        <f t="shared" si="48"/>
        <v>0</v>
      </c>
      <c r="R191" s="16">
        <f t="shared" si="48"/>
        <v>0</v>
      </c>
      <c r="S191" s="16">
        <f t="shared" si="48"/>
        <v>150.71109375000003</v>
      </c>
      <c r="T191" s="16">
        <f t="shared" si="48"/>
        <v>0</v>
      </c>
      <c r="U191" s="16">
        <f t="shared" si="48"/>
        <v>0</v>
      </c>
      <c r="V191" s="16">
        <f t="shared" si="48"/>
        <v>0</v>
      </c>
      <c r="W191" s="16">
        <f t="shared" si="48"/>
        <v>0</v>
      </c>
      <c r="X191" s="16">
        <f t="shared" si="48"/>
        <v>0</v>
      </c>
      <c r="Y191" s="16">
        <f t="shared" si="48"/>
        <v>0</v>
      </c>
      <c r="Z191" s="16">
        <f t="shared" si="48"/>
        <v>0</v>
      </c>
      <c r="AA191" s="16">
        <f t="shared" si="48"/>
        <v>0</v>
      </c>
      <c r="AB191" s="16">
        <f t="shared" si="48"/>
        <v>0</v>
      </c>
      <c r="AC191" s="16">
        <f t="shared" si="48"/>
        <v>245.49249080512629</v>
      </c>
      <c r="AD191" s="16">
        <f t="shared" si="48"/>
        <v>0</v>
      </c>
      <c r="AE191" s="16">
        <f t="shared" si="48"/>
        <v>0</v>
      </c>
      <c r="AF191" s="16">
        <f t="shared" si="47"/>
        <v>0</v>
      </c>
      <c r="AG191" s="16">
        <f t="shared" si="47"/>
        <v>0</v>
      </c>
      <c r="AH191" s="16">
        <f t="shared" si="47"/>
        <v>0</v>
      </c>
      <c r="AI191" s="16">
        <f t="shared" si="47"/>
        <v>28950.540672602794</v>
      </c>
      <c r="AJ191" s="16">
        <f t="shared" si="47"/>
        <v>0</v>
      </c>
      <c r="AK191" s="16">
        <f t="shared" si="47"/>
        <v>0</v>
      </c>
      <c r="AL191" s="16">
        <f t="shared" si="47"/>
        <v>0</v>
      </c>
      <c r="AM191" s="16">
        <f t="shared" si="47"/>
        <v>399.88139918668071</v>
      </c>
      <c r="AN191" s="16">
        <f t="shared" si="47"/>
        <v>0</v>
      </c>
      <c r="AO191" s="16">
        <f t="shared" si="47"/>
        <v>0</v>
      </c>
      <c r="AP191" s="16">
        <f t="shared" si="47"/>
        <v>0</v>
      </c>
      <c r="AQ191" s="16">
        <f t="shared" si="47"/>
        <v>0</v>
      </c>
      <c r="AR191" s="16">
        <f t="shared" si="47"/>
        <v>0</v>
      </c>
      <c r="AS191" s="16">
        <f t="shared" si="47"/>
        <v>0</v>
      </c>
      <c r="AT191" s="16">
        <f t="shared" si="49"/>
        <v>0</v>
      </c>
      <c r="AU191" s="16">
        <f t="shared" si="49"/>
        <v>0</v>
      </c>
      <c r="AV191" s="16">
        <f t="shared" si="49"/>
        <v>0</v>
      </c>
      <c r="AW191" s="16">
        <f t="shared" si="49"/>
        <v>651.36466248342947</v>
      </c>
      <c r="AX191" s="16">
        <f t="shared" si="49"/>
        <v>0</v>
      </c>
      <c r="AY191" s="16">
        <f t="shared" si="49"/>
        <v>0</v>
      </c>
      <c r="AZ191" s="16">
        <f t="shared" si="49"/>
        <v>0</v>
      </c>
      <c r="BA191" s="16">
        <f t="shared" si="49"/>
        <v>0</v>
      </c>
      <c r="BB191" s="16">
        <f t="shared" si="49"/>
        <v>0</v>
      </c>
      <c r="BC191" s="16">
        <f t="shared" si="49"/>
        <v>0</v>
      </c>
      <c r="BD191" s="16">
        <f t="shared" si="49"/>
        <v>0</v>
      </c>
      <c r="BE191" s="16">
        <f t="shared" si="49"/>
        <v>0</v>
      </c>
      <c r="BF191" s="16">
        <f t="shared" si="49"/>
        <v>0</v>
      </c>
      <c r="BG191" s="16">
        <f t="shared" si="49"/>
        <v>1061.0043987919598</v>
      </c>
      <c r="BH191" s="16">
        <f t="shared" si="49"/>
        <v>0</v>
      </c>
      <c r="BI191" s="16">
        <f t="shared" si="49"/>
        <v>0</v>
      </c>
    </row>
    <row r="192" spans="2:61" s="1" customFormat="1" ht="15.75" x14ac:dyDescent="0.25">
      <c r="B192" s="47">
        <v>341</v>
      </c>
      <c r="C192" s="47" t="s">
        <v>430</v>
      </c>
      <c r="D192" s="47">
        <v>6</v>
      </c>
      <c r="E192" s="47">
        <v>1991</v>
      </c>
      <c r="F192" s="71"/>
      <c r="G192" s="2">
        <v>50</v>
      </c>
      <c r="H192" s="2">
        <v>10</v>
      </c>
      <c r="I192" s="47">
        <v>2015</v>
      </c>
      <c r="J192" s="81">
        <v>1.15E-2</v>
      </c>
      <c r="K192" s="82">
        <v>9985</v>
      </c>
      <c r="L192" s="82">
        <f t="shared" si="35"/>
        <v>998.5</v>
      </c>
      <c r="M192" s="82">
        <f t="shared" si="36"/>
        <v>1497.75</v>
      </c>
      <c r="N192" s="16">
        <f t="shared" si="37"/>
        <v>12481.25</v>
      </c>
      <c r="O192" s="16">
        <f t="shared" si="38"/>
        <v>143.53437500000001</v>
      </c>
      <c r="P192" s="16">
        <f t="shared" si="48"/>
        <v>0</v>
      </c>
      <c r="Q192" s="16">
        <f t="shared" si="48"/>
        <v>0</v>
      </c>
      <c r="R192" s="16">
        <f t="shared" si="48"/>
        <v>0</v>
      </c>
      <c r="S192" s="16">
        <f t="shared" si="48"/>
        <v>150.71109375000003</v>
      </c>
      <c r="T192" s="16">
        <f t="shared" si="48"/>
        <v>0</v>
      </c>
      <c r="U192" s="16">
        <f t="shared" si="48"/>
        <v>0</v>
      </c>
      <c r="V192" s="16">
        <f t="shared" si="48"/>
        <v>0</v>
      </c>
      <c r="W192" s="16">
        <f t="shared" si="48"/>
        <v>0</v>
      </c>
      <c r="X192" s="16">
        <f t="shared" si="48"/>
        <v>0</v>
      </c>
      <c r="Y192" s="16">
        <f t="shared" si="48"/>
        <v>0</v>
      </c>
      <c r="Z192" s="16">
        <f t="shared" si="48"/>
        <v>0</v>
      </c>
      <c r="AA192" s="16">
        <f t="shared" si="48"/>
        <v>0</v>
      </c>
      <c r="AB192" s="16">
        <f t="shared" si="48"/>
        <v>0</v>
      </c>
      <c r="AC192" s="16">
        <f t="shared" si="48"/>
        <v>245.49249080512629</v>
      </c>
      <c r="AD192" s="16">
        <f t="shared" si="48"/>
        <v>0</v>
      </c>
      <c r="AE192" s="16">
        <f t="shared" si="48"/>
        <v>0</v>
      </c>
      <c r="AF192" s="16">
        <f t="shared" si="47"/>
        <v>0</v>
      </c>
      <c r="AG192" s="16">
        <f t="shared" si="47"/>
        <v>0</v>
      </c>
      <c r="AH192" s="16">
        <f t="shared" si="47"/>
        <v>0</v>
      </c>
      <c r="AI192" s="16">
        <f t="shared" si="47"/>
        <v>28950.540672602794</v>
      </c>
      <c r="AJ192" s="16">
        <f t="shared" si="47"/>
        <v>0</v>
      </c>
      <c r="AK192" s="16">
        <f t="shared" si="47"/>
        <v>0</v>
      </c>
      <c r="AL192" s="16">
        <f t="shared" si="47"/>
        <v>0</v>
      </c>
      <c r="AM192" s="16">
        <f t="shared" si="47"/>
        <v>399.88139918668071</v>
      </c>
      <c r="AN192" s="16">
        <f t="shared" si="47"/>
        <v>0</v>
      </c>
      <c r="AO192" s="16">
        <f t="shared" si="47"/>
        <v>0</v>
      </c>
      <c r="AP192" s="16">
        <f t="shared" si="47"/>
        <v>0</v>
      </c>
      <c r="AQ192" s="16">
        <f t="shared" si="47"/>
        <v>0</v>
      </c>
      <c r="AR192" s="16">
        <f t="shared" si="47"/>
        <v>0</v>
      </c>
      <c r="AS192" s="16">
        <f t="shared" si="47"/>
        <v>0</v>
      </c>
      <c r="AT192" s="16">
        <f t="shared" si="49"/>
        <v>0</v>
      </c>
      <c r="AU192" s="16">
        <f t="shared" si="49"/>
        <v>0</v>
      </c>
      <c r="AV192" s="16">
        <f t="shared" si="49"/>
        <v>0</v>
      </c>
      <c r="AW192" s="16">
        <f t="shared" si="49"/>
        <v>651.36466248342947</v>
      </c>
      <c r="AX192" s="16">
        <f t="shared" si="49"/>
        <v>0</v>
      </c>
      <c r="AY192" s="16">
        <f t="shared" si="49"/>
        <v>0</v>
      </c>
      <c r="AZ192" s="16">
        <f t="shared" si="49"/>
        <v>0</v>
      </c>
      <c r="BA192" s="16">
        <f t="shared" si="49"/>
        <v>0</v>
      </c>
      <c r="BB192" s="16">
        <f t="shared" si="49"/>
        <v>0</v>
      </c>
      <c r="BC192" s="16">
        <f t="shared" si="49"/>
        <v>0</v>
      </c>
      <c r="BD192" s="16">
        <f t="shared" si="49"/>
        <v>0</v>
      </c>
      <c r="BE192" s="16">
        <f t="shared" si="49"/>
        <v>0</v>
      </c>
      <c r="BF192" s="16">
        <f t="shared" si="49"/>
        <v>0</v>
      </c>
      <c r="BG192" s="16">
        <f t="shared" si="49"/>
        <v>1061.0043987919598</v>
      </c>
      <c r="BH192" s="16">
        <f t="shared" si="49"/>
        <v>0</v>
      </c>
      <c r="BI192" s="16">
        <f t="shared" si="49"/>
        <v>0</v>
      </c>
    </row>
    <row r="193" spans="2:61" s="1" customFormat="1" ht="15.75" x14ac:dyDescent="0.25">
      <c r="B193" s="47">
        <v>265</v>
      </c>
      <c r="C193" s="47" t="s">
        <v>430</v>
      </c>
      <c r="D193" s="47">
        <v>6</v>
      </c>
      <c r="E193" s="47">
        <v>1991</v>
      </c>
      <c r="F193" s="71"/>
      <c r="G193" s="2">
        <v>50</v>
      </c>
      <c r="H193" s="2">
        <v>10</v>
      </c>
      <c r="I193" s="47">
        <v>2015</v>
      </c>
      <c r="J193" s="81">
        <v>1.15E-2</v>
      </c>
      <c r="K193" s="82">
        <v>9985</v>
      </c>
      <c r="L193" s="82">
        <f t="shared" si="35"/>
        <v>998.5</v>
      </c>
      <c r="M193" s="82">
        <f t="shared" si="36"/>
        <v>1497.75</v>
      </c>
      <c r="N193" s="16">
        <f t="shared" si="37"/>
        <v>12481.25</v>
      </c>
      <c r="O193" s="16">
        <f t="shared" si="38"/>
        <v>143.53437500000001</v>
      </c>
      <c r="P193" s="16">
        <f t="shared" si="48"/>
        <v>0</v>
      </c>
      <c r="Q193" s="16">
        <f t="shared" si="48"/>
        <v>0</v>
      </c>
      <c r="R193" s="16">
        <f t="shared" si="48"/>
        <v>0</v>
      </c>
      <c r="S193" s="16">
        <f t="shared" si="48"/>
        <v>150.71109375000003</v>
      </c>
      <c r="T193" s="16">
        <f t="shared" si="48"/>
        <v>0</v>
      </c>
      <c r="U193" s="16">
        <f t="shared" si="48"/>
        <v>0</v>
      </c>
      <c r="V193" s="16">
        <f t="shared" si="48"/>
        <v>0</v>
      </c>
      <c r="W193" s="16">
        <f t="shared" si="48"/>
        <v>0</v>
      </c>
      <c r="X193" s="16">
        <f t="shared" si="48"/>
        <v>0</v>
      </c>
      <c r="Y193" s="16">
        <f t="shared" si="48"/>
        <v>0</v>
      </c>
      <c r="Z193" s="16">
        <f t="shared" si="48"/>
        <v>0</v>
      </c>
      <c r="AA193" s="16">
        <f t="shared" si="48"/>
        <v>0</v>
      </c>
      <c r="AB193" s="16">
        <f t="shared" si="48"/>
        <v>0</v>
      </c>
      <c r="AC193" s="16">
        <f t="shared" si="48"/>
        <v>245.49249080512629</v>
      </c>
      <c r="AD193" s="16">
        <f t="shared" si="48"/>
        <v>0</v>
      </c>
      <c r="AE193" s="16">
        <f t="shared" si="48"/>
        <v>0</v>
      </c>
      <c r="AF193" s="16">
        <f t="shared" si="47"/>
        <v>0</v>
      </c>
      <c r="AG193" s="16">
        <f t="shared" si="47"/>
        <v>0</v>
      </c>
      <c r="AH193" s="16">
        <f t="shared" si="47"/>
        <v>0</v>
      </c>
      <c r="AI193" s="16">
        <f t="shared" si="47"/>
        <v>28950.540672602794</v>
      </c>
      <c r="AJ193" s="16">
        <f t="shared" si="47"/>
        <v>0</v>
      </c>
      <c r="AK193" s="16">
        <f t="shared" si="47"/>
        <v>0</v>
      </c>
      <c r="AL193" s="16">
        <f t="shared" si="47"/>
        <v>0</v>
      </c>
      <c r="AM193" s="16">
        <f t="shared" si="47"/>
        <v>399.88139918668071</v>
      </c>
      <c r="AN193" s="16">
        <f t="shared" si="47"/>
        <v>0</v>
      </c>
      <c r="AO193" s="16">
        <f t="shared" si="47"/>
        <v>0</v>
      </c>
      <c r="AP193" s="16">
        <f t="shared" si="47"/>
        <v>0</v>
      </c>
      <c r="AQ193" s="16">
        <f t="shared" si="47"/>
        <v>0</v>
      </c>
      <c r="AR193" s="16">
        <f t="shared" si="47"/>
        <v>0</v>
      </c>
      <c r="AS193" s="16">
        <f t="shared" si="47"/>
        <v>0</v>
      </c>
      <c r="AT193" s="16">
        <f t="shared" si="49"/>
        <v>0</v>
      </c>
      <c r="AU193" s="16">
        <f t="shared" si="49"/>
        <v>0</v>
      </c>
      <c r="AV193" s="16">
        <f t="shared" si="49"/>
        <v>0</v>
      </c>
      <c r="AW193" s="16">
        <f t="shared" si="49"/>
        <v>651.36466248342947</v>
      </c>
      <c r="AX193" s="16">
        <f t="shared" si="49"/>
        <v>0</v>
      </c>
      <c r="AY193" s="16">
        <f t="shared" si="49"/>
        <v>0</v>
      </c>
      <c r="AZ193" s="16">
        <f t="shared" si="49"/>
        <v>0</v>
      </c>
      <c r="BA193" s="16">
        <f t="shared" si="49"/>
        <v>0</v>
      </c>
      <c r="BB193" s="16">
        <f t="shared" si="49"/>
        <v>0</v>
      </c>
      <c r="BC193" s="16">
        <f t="shared" si="49"/>
        <v>0</v>
      </c>
      <c r="BD193" s="16">
        <f t="shared" si="49"/>
        <v>0</v>
      </c>
      <c r="BE193" s="16">
        <f t="shared" si="49"/>
        <v>0</v>
      </c>
      <c r="BF193" s="16">
        <f t="shared" si="49"/>
        <v>0</v>
      </c>
      <c r="BG193" s="16">
        <f t="shared" si="49"/>
        <v>1061.0043987919598</v>
      </c>
      <c r="BH193" s="16">
        <f t="shared" si="49"/>
        <v>0</v>
      </c>
      <c r="BI193" s="16">
        <f t="shared" si="49"/>
        <v>0</v>
      </c>
    </row>
    <row r="194" spans="2:61" s="1" customFormat="1" ht="15.75" x14ac:dyDescent="0.25">
      <c r="B194" s="47">
        <v>264</v>
      </c>
      <c r="C194" s="47" t="s">
        <v>430</v>
      </c>
      <c r="D194" s="47">
        <v>6</v>
      </c>
      <c r="E194" s="47">
        <v>1991</v>
      </c>
      <c r="F194" s="71"/>
      <c r="G194" s="2">
        <v>50</v>
      </c>
      <c r="H194" s="2">
        <v>10</v>
      </c>
      <c r="I194" s="47">
        <v>2015</v>
      </c>
      <c r="J194" s="81">
        <v>1.15E-2</v>
      </c>
      <c r="K194" s="82">
        <v>9985</v>
      </c>
      <c r="L194" s="82">
        <f t="shared" si="35"/>
        <v>998.5</v>
      </c>
      <c r="M194" s="82">
        <f t="shared" si="36"/>
        <v>1497.75</v>
      </c>
      <c r="N194" s="16">
        <f t="shared" si="37"/>
        <v>12481.25</v>
      </c>
      <c r="O194" s="16">
        <f t="shared" si="38"/>
        <v>143.53437500000001</v>
      </c>
      <c r="P194" s="16">
        <f t="shared" si="48"/>
        <v>0</v>
      </c>
      <c r="Q194" s="16">
        <f t="shared" si="48"/>
        <v>0</v>
      </c>
      <c r="R194" s="16">
        <f t="shared" si="48"/>
        <v>0</v>
      </c>
      <c r="S194" s="16">
        <f t="shared" si="48"/>
        <v>150.71109375000003</v>
      </c>
      <c r="T194" s="16">
        <f t="shared" si="48"/>
        <v>0</v>
      </c>
      <c r="U194" s="16">
        <f t="shared" si="48"/>
        <v>0</v>
      </c>
      <c r="V194" s="16">
        <f t="shared" si="48"/>
        <v>0</v>
      </c>
      <c r="W194" s="16">
        <f t="shared" si="48"/>
        <v>0</v>
      </c>
      <c r="X194" s="16">
        <f t="shared" si="48"/>
        <v>0</v>
      </c>
      <c r="Y194" s="16">
        <f t="shared" si="48"/>
        <v>0</v>
      </c>
      <c r="Z194" s="16">
        <f t="shared" si="48"/>
        <v>0</v>
      </c>
      <c r="AA194" s="16">
        <f t="shared" si="48"/>
        <v>0</v>
      </c>
      <c r="AB194" s="16">
        <f t="shared" si="48"/>
        <v>0</v>
      </c>
      <c r="AC194" s="16">
        <f t="shared" si="48"/>
        <v>245.49249080512629</v>
      </c>
      <c r="AD194" s="16">
        <f t="shared" si="48"/>
        <v>0</v>
      </c>
      <c r="AE194" s="16">
        <f t="shared" si="48"/>
        <v>0</v>
      </c>
      <c r="AF194" s="16">
        <f t="shared" si="47"/>
        <v>0</v>
      </c>
      <c r="AG194" s="16">
        <f t="shared" si="47"/>
        <v>0</v>
      </c>
      <c r="AH194" s="16">
        <f t="shared" si="47"/>
        <v>0</v>
      </c>
      <c r="AI194" s="16">
        <f t="shared" si="47"/>
        <v>28950.540672602794</v>
      </c>
      <c r="AJ194" s="16">
        <f t="shared" si="47"/>
        <v>0</v>
      </c>
      <c r="AK194" s="16">
        <f t="shared" si="47"/>
        <v>0</v>
      </c>
      <c r="AL194" s="16">
        <f t="shared" si="47"/>
        <v>0</v>
      </c>
      <c r="AM194" s="16">
        <f t="shared" si="47"/>
        <v>399.88139918668071</v>
      </c>
      <c r="AN194" s="16">
        <f t="shared" si="47"/>
        <v>0</v>
      </c>
      <c r="AO194" s="16">
        <f t="shared" si="47"/>
        <v>0</v>
      </c>
      <c r="AP194" s="16">
        <f t="shared" si="47"/>
        <v>0</v>
      </c>
      <c r="AQ194" s="16">
        <f t="shared" si="47"/>
        <v>0</v>
      </c>
      <c r="AR194" s="16">
        <f t="shared" si="47"/>
        <v>0</v>
      </c>
      <c r="AS194" s="16">
        <f t="shared" si="47"/>
        <v>0</v>
      </c>
      <c r="AT194" s="16">
        <f t="shared" si="49"/>
        <v>0</v>
      </c>
      <c r="AU194" s="16">
        <f t="shared" si="49"/>
        <v>0</v>
      </c>
      <c r="AV194" s="16">
        <f t="shared" si="49"/>
        <v>0</v>
      </c>
      <c r="AW194" s="16">
        <f t="shared" si="49"/>
        <v>651.36466248342947</v>
      </c>
      <c r="AX194" s="16">
        <f t="shared" si="49"/>
        <v>0</v>
      </c>
      <c r="AY194" s="16">
        <f t="shared" si="49"/>
        <v>0</v>
      </c>
      <c r="AZ194" s="16">
        <f t="shared" si="49"/>
        <v>0</v>
      </c>
      <c r="BA194" s="16">
        <f t="shared" si="49"/>
        <v>0</v>
      </c>
      <c r="BB194" s="16">
        <f t="shared" si="49"/>
        <v>0</v>
      </c>
      <c r="BC194" s="16">
        <f t="shared" si="49"/>
        <v>0</v>
      </c>
      <c r="BD194" s="16">
        <f t="shared" si="49"/>
        <v>0</v>
      </c>
      <c r="BE194" s="16">
        <f t="shared" si="49"/>
        <v>0</v>
      </c>
      <c r="BF194" s="16">
        <f t="shared" si="49"/>
        <v>0</v>
      </c>
      <c r="BG194" s="16">
        <f t="shared" si="49"/>
        <v>1061.0043987919598</v>
      </c>
      <c r="BH194" s="16">
        <f t="shared" si="49"/>
        <v>0</v>
      </c>
      <c r="BI194" s="16">
        <f t="shared" si="49"/>
        <v>0</v>
      </c>
    </row>
    <row r="195" spans="2:61" s="1" customFormat="1" ht="15.75" x14ac:dyDescent="0.25">
      <c r="B195" s="47">
        <v>263</v>
      </c>
      <c r="C195" s="47" t="s">
        <v>430</v>
      </c>
      <c r="D195" s="47">
        <v>6</v>
      </c>
      <c r="E195" s="47">
        <v>1991</v>
      </c>
      <c r="F195" s="71"/>
      <c r="G195" s="2">
        <v>50</v>
      </c>
      <c r="H195" s="2">
        <v>10</v>
      </c>
      <c r="I195" s="47">
        <v>2015</v>
      </c>
      <c r="J195" s="81">
        <v>1.15E-2</v>
      </c>
      <c r="K195" s="82">
        <v>9985</v>
      </c>
      <c r="L195" s="82">
        <f t="shared" si="35"/>
        <v>998.5</v>
      </c>
      <c r="M195" s="82">
        <f t="shared" si="36"/>
        <v>1497.75</v>
      </c>
      <c r="N195" s="16">
        <f t="shared" si="37"/>
        <v>12481.25</v>
      </c>
      <c r="O195" s="16">
        <f t="shared" si="38"/>
        <v>143.53437500000001</v>
      </c>
      <c r="P195" s="16">
        <f t="shared" si="48"/>
        <v>0</v>
      </c>
      <c r="Q195" s="16">
        <f t="shared" si="48"/>
        <v>0</v>
      </c>
      <c r="R195" s="16">
        <f t="shared" si="48"/>
        <v>0</v>
      </c>
      <c r="S195" s="16">
        <f t="shared" si="48"/>
        <v>150.71109375000003</v>
      </c>
      <c r="T195" s="16">
        <f t="shared" si="48"/>
        <v>0</v>
      </c>
      <c r="U195" s="16">
        <f t="shared" si="48"/>
        <v>0</v>
      </c>
      <c r="V195" s="16">
        <f t="shared" si="48"/>
        <v>0</v>
      </c>
      <c r="W195" s="16">
        <f t="shared" si="48"/>
        <v>0</v>
      </c>
      <c r="X195" s="16">
        <f t="shared" si="48"/>
        <v>0</v>
      </c>
      <c r="Y195" s="16">
        <f t="shared" si="48"/>
        <v>0</v>
      </c>
      <c r="Z195" s="16">
        <f t="shared" si="48"/>
        <v>0</v>
      </c>
      <c r="AA195" s="16">
        <f t="shared" si="48"/>
        <v>0</v>
      </c>
      <c r="AB195" s="16">
        <f t="shared" si="48"/>
        <v>0</v>
      </c>
      <c r="AC195" s="16">
        <f t="shared" si="48"/>
        <v>245.49249080512629</v>
      </c>
      <c r="AD195" s="16">
        <f t="shared" si="48"/>
        <v>0</v>
      </c>
      <c r="AE195" s="16">
        <f t="shared" si="48"/>
        <v>0</v>
      </c>
      <c r="AF195" s="16">
        <f t="shared" si="47"/>
        <v>0</v>
      </c>
      <c r="AG195" s="16">
        <f t="shared" si="47"/>
        <v>0</v>
      </c>
      <c r="AH195" s="16">
        <f t="shared" si="47"/>
        <v>0</v>
      </c>
      <c r="AI195" s="16">
        <f t="shared" si="47"/>
        <v>28950.540672602794</v>
      </c>
      <c r="AJ195" s="16">
        <f t="shared" si="47"/>
        <v>0</v>
      </c>
      <c r="AK195" s="16">
        <f t="shared" si="47"/>
        <v>0</v>
      </c>
      <c r="AL195" s="16">
        <f t="shared" si="47"/>
        <v>0</v>
      </c>
      <c r="AM195" s="16">
        <f t="shared" si="47"/>
        <v>399.88139918668071</v>
      </c>
      <c r="AN195" s="16">
        <f t="shared" si="47"/>
        <v>0</v>
      </c>
      <c r="AO195" s="16">
        <f t="shared" si="47"/>
        <v>0</v>
      </c>
      <c r="AP195" s="16">
        <f t="shared" si="47"/>
        <v>0</v>
      </c>
      <c r="AQ195" s="16">
        <f t="shared" si="47"/>
        <v>0</v>
      </c>
      <c r="AR195" s="16">
        <f t="shared" si="47"/>
        <v>0</v>
      </c>
      <c r="AS195" s="16">
        <f t="shared" si="47"/>
        <v>0</v>
      </c>
      <c r="AT195" s="16">
        <f t="shared" si="49"/>
        <v>0</v>
      </c>
      <c r="AU195" s="16">
        <f t="shared" si="49"/>
        <v>0</v>
      </c>
      <c r="AV195" s="16">
        <f t="shared" si="49"/>
        <v>0</v>
      </c>
      <c r="AW195" s="16">
        <f t="shared" si="49"/>
        <v>651.36466248342947</v>
      </c>
      <c r="AX195" s="16">
        <f t="shared" si="49"/>
        <v>0</v>
      </c>
      <c r="AY195" s="16">
        <f t="shared" si="49"/>
        <v>0</v>
      </c>
      <c r="AZ195" s="16">
        <f t="shared" si="49"/>
        <v>0</v>
      </c>
      <c r="BA195" s="16">
        <f t="shared" si="49"/>
        <v>0</v>
      </c>
      <c r="BB195" s="16">
        <f t="shared" si="49"/>
        <v>0</v>
      </c>
      <c r="BC195" s="16">
        <f t="shared" si="49"/>
        <v>0</v>
      </c>
      <c r="BD195" s="16">
        <f t="shared" si="49"/>
        <v>0</v>
      </c>
      <c r="BE195" s="16">
        <f t="shared" si="49"/>
        <v>0</v>
      </c>
      <c r="BF195" s="16">
        <f t="shared" si="49"/>
        <v>0</v>
      </c>
      <c r="BG195" s="16">
        <f t="shared" si="49"/>
        <v>1061.0043987919598</v>
      </c>
      <c r="BH195" s="16">
        <f t="shared" si="49"/>
        <v>0</v>
      </c>
      <c r="BI195" s="16">
        <f t="shared" si="49"/>
        <v>0</v>
      </c>
    </row>
    <row r="196" spans="2:61" s="1" customFormat="1" ht="15.75" x14ac:dyDescent="0.25">
      <c r="B196" s="47">
        <v>729</v>
      </c>
      <c r="C196" s="47" t="s">
        <v>430</v>
      </c>
      <c r="D196" s="47">
        <v>6</v>
      </c>
      <c r="E196" s="47">
        <v>1992</v>
      </c>
      <c r="F196" s="71"/>
      <c r="G196" s="2">
        <v>50</v>
      </c>
      <c r="H196" s="2">
        <v>10</v>
      </c>
      <c r="I196" s="47">
        <v>2015</v>
      </c>
      <c r="J196" s="81">
        <v>1.15E-2</v>
      </c>
      <c r="K196" s="82">
        <v>9985</v>
      </c>
      <c r="L196" s="82">
        <f t="shared" si="35"/>
        <v>998.5</v>
      </c>
      <c r="M196" s="82">
        <f t="shared" si="36"/>
        <v>1497.75</v>
      </c>
      <c r="N196" s="16">
        <f t="shared" si="37"/>
        <v>12481.25</v>
      </c>
      <c r="O196" s="16">
        <f t="shared" si="38"/>
        <v>143.53437500000001</v>
      </c>
      <c r="P196" s="16">
        <f t="shared" si="48"/>
        <v>0</v>
      </c>
      <c r="Q196" s="16">
        <f t="shared" si="48"/>
        <v>0</v>
      </c>
      <c r="R196" s="16">
        <f t="shared" si="48"/>
        <v>0</v>
      </c>
      <c r="S196" s="16">
        <f t="shared" si="48"/>
        <v>150.71109375000003</v>
      </c>
      <c r="T196" s="16">
        <f t="shared" si="48"/>
        <v>0</v>
      </c>
      <c r="U196" s="16">
        <f t="shared" si="48"/>
        <v>0</v>
      </c>
      <c r="V196" s="16">
        <f t="shared" si="48"/>
        <v>0</v>
      </c>
      <c r="W196" s="16">
        <f t="shared" si="48"/>
        <v>0</v>
      </c>
      <c r="X196" s="16">
        <f t="shared" si="48"/>
        <v>0</v>
      </c>
      <c r="Y196" s="16">
        <f t="shared" si="48"/>
        <v>0</v>
      </c>
      <c r="Z196" s="16">
        <f t="shared" si="48"/>
        <v>0</v>
      </c>
      <c r="AA196" s="16">
        <f t="shared" si="48"/>
        <v>0</v>
      </c>
      <c r="AB196" s="16">
        <f t="shared" si="48"/>
        <v>0</v>
      </c>
      <c r="AC196" s="16">
        <f t="shared" si="48"/>
        <v>245.49249080512629</v>
      </c>
      <c r="AD196" s="16">
        <f t="shared" si="48"/>
        <v>0</v>
      </c>
      <c r="AE196" s="16">
        <f t="shared" si="48"/>
        <v>0</v>
      </c>
      <c r="AF196" s="16">
        <f t="shared" si="47"/>
        <v>0</v>
      </c>
      <c r="AG196" s="16">
        <f t="shared" si="47"/>
        <v>0</v>
      </c>
      <c r="AH196" s="16">
        <f t="shared" si="47"/>
        <v>0</v>
      </c>
      <c r="AI196" s="16">
        <f t="shared" si="47"/>
        <v>0</v>
      </c>
      <c r="AJ196" s="16">
        <f t="shared" si="47"/>
        <v>30398.067706232934</v>
      </c>
      <c r="AK196" s="16">
        <f t="shared" si="47"/>
        <v>0</v>
      </c>
      <c r="AL196" s="16">
        <f t="shared" si="47"/>
        <v>0</v>
      </c>
      <c r="AM196" s="16">
        <f t="shared" si="47"/>
        <v>399.88139918668071</v>
      </c>
      <c r="AN196" s="16">
        <f t="shared" si="47"/>
        <v>0</v>
      </c>
      <c r="AO196" s="16">
        <f t="shared" si="47"/>
        <v>0</v>
      </c>
      <c r="AP196" s="16">
        <f t="shared" si="47"/>
        <v>0</v>
      </c>
      <c r="AQ196" s="16">
        <f t="shared" si="47"/>
        <v>0</v>
      </c>
      <c r="AR196" s="16">
        <f t="shared" si="47"/>
        <v>0</v>
      </c>
      <c r="AS196" s="16">
        <f t="shared" si="47"/>
        <v>0</v>
      </c>
      <c r="AT196" s="16">
        <f t="shared" si="49"/>
        <v>0</v>
      </c>
      <c r="AU196" s="16">
        <f t="shared" si="49"/>
        <v>0</v>
      </c>
      <c r="AV196" s="16">
        <f t="shared" si="49"/>
        <v>0</v>
      </c>
      <c r="AW196" s="16">
        <f t="shared" si="49"/>
        <v>651.36466248342947</v>
      </c>
      <c r="AX196" s="16">
        <f t="shared" si="49"/>
        <v>0</v>
      </c>
      <c r="AY196" s="16">
        <f t="shared" si="49"/>
        <v>0</v>
      </c>
      <c r="AZ196" s="16">
        <f t="shared" si="49"/>
        <v>0</v>
      </c>
      <c r="BA196" s="16">
        <f t="shared" si="49"/>
        <v>0</v>
      </c>
      <c r="BB196" s="16">
        <f t="shared" si="49"/>
        <v>0</v>
      </c>
      <c r="BC196" s="16">
        <f t="shared" si="49"/>
        <v>0</v>
      </c>
      <c r="BD196" s="16">
        <f t="shared" si="49"/>
        <v>0</v>
      </c>
      <c r="BE196" s="16">
        <f t="shared" si="49"/>
        <v>0</v>
      </c>
      <c r="BF196" s="16">
        <f t="shared" si="49"/>
        <v>0</v>
      </c>
      <c r="BG196" s="16">
        <f t="shared" si="49"/>
        <v>1061.0043987919598</v>
      </c>
      <c r="BH196" s="16">
        <f t="shared" si="49"/>
        <v>0</v>
      </c>
      <c r="BI196" s="16">
        <f t="shared" si="49"/>
        <v>0</v>
      </c>
    </row>
    <row r="197" spans="2:61" s="1" customFormat="1" ht="15.75" x14ac:dyDescent="0.25">
      <c r="B197" s="47">
        <v>166</v>
      </c>
      <c r="C197" s="47" t="s">
        <v>430</v>
      </c>
      <c r="D197" s="47">
        <v>6</v>
      </c>
      <c r="E197" s="47">
        <v>1992</v>
      </c>
      <c r="F197" s="71"/>
      <c r="G197" s="2">
        <v>50</v>
      </c>
      <c r="H197" s="2">
        <v>10</v>
      </c>
      <c r="I197" s="47">
        <v>2015</v>
      </c>
      <c r="J197" s="81">
        <v>1.15E-2</v>
      </c>
      <c r="K197" s="82">
        <v>9985</v>
      </c>
      <c r="L197" s="82">
        <f t="shared" si="35"/>
        <v>998.5</v>
      </c>
      <c r="M197" s="82">
        <f t="shared" si="36"/>
        <v>1497.75</v>
      </c>
      <c r="N197" s="16">
        <f t="shared" si="37"/>
        <v>12481.25</v>
      </c>
      <c r="O197" s="16">
        <f t="shared" si="38"/>
        <v>143.53437500000001</v>
      </c>
      <c r="P197" s="16">
        <f t="shared" si="48"/>
        <v>0</v>
      </c>
      <c r="Q197" s="16">
        <f t="shared" si="48"/>
        <v>0</v>
      </c>
      <c r="R197" s="16">
        <f t="shared" si="48"/>
        <v>0</v>
      </c>
      <c r="S197" s="16">
        <f t="shared" si="48"/>
        <v>150.71109375000003</v>
      </c>
      <c r="T197" s="16">
        <f t="shared" si="48"/>
        <v>0</v>
      </c>
      <c r="U197" s="16">
        <f t="shared" si="48"/>
        <v>0</v>
      </c>
      <c r="V197" s="16">
        <f t="shared" si="48"/>
        <v>0</v>
      </c>
      <c r="W197" s="16">
        <f t="shared" si="48"/>
        <v>0</v>
      </c>
      <c r="X197" s="16">
        <f t="shared" si="48"/>
        <v>0</v>
      </c>
      <c r="Y197" s="16">
        <f t="shared" si="48"/>
        <v>0</v>
      </c>
      <c r="Z197" s="16">
        <f t="shared" si="48"/>
        <v>0</v>
      </c>
      <c r="AA197" s="16">
        <f t="shared" si="48"/>
        <v>0</v>
      </c>
      <c r="AB197" s="16">
        <f t="shared" si="48"/>
        <v>0</v>
      </c>
      <c r="AC197" s="16">
        <f t="shared" si="48"/>
        <v>245.49249080512629</v>
      </c>
      <c r="AD197" s="16">
        <f t="shared" si="48"/>
        <v>0</v>
      </c>
      <c r="AE197" s="16">
        <f t="shared" si="48"/>
        <v>0</v>
      </c>
      <c r="AF197" s="16">
        <f t="shared" si="47"/>
        <v>0</v>
      </c>
      <c r="AG197" s="16">
        <f t="shared" si="47"/>
        <v>0</v>
      </c>
      <c r="AH197" s="16">
        <f t="shared" si="47"/>
        <v>0</v>
      </c>
      <c r="AI197" s="16">
        <f t="shared" si="47"/>
        <v>0</v>
      </c>
      <c r="AJ197" s="16">
        <f t="shared" si="47"/>
        <v>30398.067706232934</v>
      </c>
      <c r="AK197" s="16">
        <f t="shared" si="47"/>
        <v>0</v>
      </c>
      <c r="AL197" s="16">
        <f t="shared" si="47"/>
        <v>0</v>
      </c>
      <c r="AM197" s="16">
        <f t="shared" si="47"/>
        <v>399.88139918668071</v>
      </c>
      <c r="AN197" s="16">
        <f t="shared" si="47"/>
        <v>0</v>
      </c>
      <c r="AO197" s="16">
        <f t="shared" si="47"/>
        <v>0</v>
      </c>
      <c r="AP197" s="16">
        <f t="shared" si="47"/>
        <v>0</v>
      </c>
      <c r="AQ197" s="16">
        <f t="shared" si="47"/>
        <v>0</v>
      </c>
      <c r="AR197" s="16">
        <f t="shared" si="47"/>
        <v>0</v>
      </c>
      <c r="AS197" s="16">
        <f t="shared" si="47"/>
        <v>0</v>
      </c>
      <c r="AT197" s="16">
        <f t="shared" si="49"/>
        <v>0</v>
      </c>
      <c r="AU197" s="16">
        <f t="shared" si="49"/>
        <v>0</v>
      </c>
      <c r="AV197" s="16">
        <f t="shared" si="49"/>
        <v>0</v>
      </c>
      <c r="AW197" s="16">
        <f t="shared" si="49"/>
        <v>651.36466248342947</v>
      </c>
      <c r="AX197" s="16">
        <f t="shared" si="49"/>
        <v>0</v>
      </c>
      <c r="AY197" s="16">
        <f t="shared" si="49"/>
        <v>0</v>
      </c>
      <c r="AZ197" s="16">
        <f t="shared" si="49"/>
        <v>0</v>
      </c>
      <c r="BA197" s="16">
        <f t="shared" si="49"/>
        <v>0</v>
      </c>
      <c r="BB197" s="16">
        <f t="shared" si="49"/>
        <v>0</v>
      </c>
      <c r="BC197" s="16">
        <f t="shared" si="49"/>
        <v>0</v>
      </c>
      <c r="BD197" s="16">
        <f t="shared" si="49"/>
        <v>0</v>
      </c>
      <c r="BE197" s="16">
        <f t="shared" si="49"/>
        <v>0</v>
      </c>
      <c r="BF197" s="16">
        <f t="shared" si="49"/>
        <v>0</v>
      </c>
      <c r="BG197" s="16">
        <f t="shared" si="49"/>
        <v>1061.0043987919598</v>
      </c>
      <c r="BH197" s="16">
        <f t="shared" si="49"/>
        <v>0</v>
      </c>
      <c r="BI197" s="16">
        <f t="shared" si="49"/>
        <v>0</v>
      </c>
    </row>
    <row r="198" spans="2:61" s="1" customFormat="1" ht="15.75" x14ac:dyDescent="0.25">
      <c r="B198" s="47">
        <v>165</v>
      </c>
      <c r="C198" s="47" t="s">
        <v>430</v>
      </c>
      <c r="D198" s="47">
        <v>6</v>
      </c>
      <c r="E198" s="47">
        <v>1992</v>
      </c>
      <c r="F198" s="71"/>
      <c r="G198" s="2">
        <v>50</v>
      </c>
      <c r="H198" s="2">
        <v>10</v>
      </c>
      <c r="I198" s="47">
        <v>2015</v>
      </c>
      <c r="J198" s="81">
        <v>1.15E-2</v>
      </c>
      <c r="K198" s="82">
        <v>9985</v>
      </c>
      <c r="L198" s="82">
        <f t="shared" si="35"/>
        <v>998.5</v>
      </c>
      <c r="M198" s="82">
        <f t="shared" si="36"/>
        <v>1497.75</v>
      </c>
      <c r="N198" s="16">
        <f t="shared" si="37"/>
        <v>12481.25</v>
      </c>
      <c r="O198" s="16">
        <f t="shared" si="38"/>
        <v>143.53437500000001</v>
      </c>
      <c r="P198" s="16">
        <f t="shared" si="48"/>
        <v>0</v>
      </c>
      <c r="Q198" s="16">
        <f t="shared" si="48"/>
        <v>0</v>
      </c>
      <c r="R198" s="16">
        <f t="shared" si="48"/>
        <v>0</v>
      </c>
      <c r="S198" s="16">
        <f t="shared" si="48"/>
        <v>150.71109375000003</v>
      </c>
      <c r="T198" s="16">
        <f t="shared" si="48"/>
        <v>0</v>
      </c>
      <c r="U198" s="16">
        <f t="shared" si="48"/>
        <v>0</v>
      </c>
      <c r="V198" s="16">
        <f t="shared" si="48"/>
        <v>0</v>
      </c>
      <c r="W198" s="16">
        <f t="shared" si="48"/>
        <v>0</v>
      </c>
      <c r="X198" s="16">
        <f t="shared" si="48"/>
        <v>0</v>
      </c>
      <c r="Y198" s="16">
        <f t="shared" si="48"/>
        <v>0</v>
      </c>
      <c r="Z198" s="16">
        <f t="shared" si="48"/>
        <v>0</v>
      </c>
      <c r="AA198" s="16">
        <f t="shared" si="48"/>
        <v>0</v>
      </c>
      <c r="AB198" s="16">
        <f t="shared" si="48"/>
        <v>0</v>
      </c>
      <c r="AC198" s="16">
        <f t="shared" si="48"/>
        <v>245.49249080512629</v>
      </c>
      <c r="AD198" s="16">
        <f t="shared" si="48"/>
        <v>0</v>
      </c>
      <c r="AE198" s="16">
        <f t="shared" ref="AE198:AT213" si="50">IF(MOD((AE$6-$E198),$G198)=0,($K198*1.1*1.15)*((1+$K$3)^(AE$6-$N$3)),IF(MOD((AE$6-$I198),$H198)=0,$O198*((1+$K$3)^(AE$6-$N$3)),0))</f>
        <v>0</v>
      </c>
      <c r="AF198" s="16">
        <f t="shared" si="50"/>
        <v>0</v>
      </c>
      <c r="AG198" s="16">
        <f t="shared" si="50"/>
        <v>0</v>
      </c>
      <c r="AH198" s="16">
        <f t="shared" si="50"/>
        <v>0</v>
      </c>
      <c r="AI198" s="16">
        <f t="shared" si="50"/>
        <v>0</v>
      </c>
      <c r="AJ198" s="16">
        <f t="shared" si="50"/>
        <v>30398.067706232934</v>
      </c>
      <c r="AK198" s="16">
        <f t="shared" si="50"/>
        <v>0</v>
      </c>
      <c r="AL198" s="16">
        <f t="shared" si="50"/>
        <v>0</v>
      </c>
      <c r="AM198" s="16">
        <f t="shared" si="50"/>
        <v>399.88139918668071</v>
      </c>
      <c r="AN198" s="16">
        <f t="shared" si="50"/>
        <v>0</v>
      </c>
      <c r="AO198" s="16">
        <f t="shared" si="50"/>
        <v>0</v>
      </c>
      <c r="AP198" s="16">
        <f t="shared" si="50"/>
        <v>0</v>
      </c>
      <c r="AQ198" s="16">
        <f t="shared" si="50"/>
        <v>0</v>
      </c>
      <c r="AR198" s="16">
        <f t="shared" si="50"/>
        <v>0</v>
      </c>
      <c r="AS198" s="16">
        <f t="shared" si="50"/>
        <v>0</v>
      </c>
      <c r="AT198" s="16">
        <f t="shared" si="49"/>
        <v>0</v>
      </c>
      <c r="AU198" s="16">
        <f t="shared" si="49"/>
        <v>0</v>
      </c>
      <c r="AV198" s="16">
        <f t="shared" si="49"/>
        <v>0</v>
      </c>
      <c r="AW198" s="16">
        <f t="shared" si="49"/>
        <v>651.36466248342947</v>
      </c>
      <c r="AX198" s="16">
        <f t="shared" si="49"/>
        <v>0</v>
      </c>
      <c r="AY198" s="16">
        <f t="shared" si="49"/>
        <v>0</v>
      </c>
      <c r="AZ198" s="16">
        <f t="shared" si="49"/>
        <v>0</v>
      </c>
      <c r="BA198" s="16">
        <f t="shared" si="49"/>
        <v>0</v>
      </c>
      <c r="BB198" s="16">
        <f t="shared" si="49"/>
        <v>0</v>
      </c>
      <c r="BC198" s="16">
        <f t="shared" si="49"/>
        <v>0</v>
      </c>
      <c r="BD198" s="16">
        <f t="shared" si="49"/>
        <v>0</v>
      </c>
      <c r="BE198" s="16">
        <f t="shared" si="49"/>
        <v>0</v>
      </c>
      <c r="BF198" s="16">
        <f t="shared" si="49"/>
        <v>0</v>
      </c>
      <c r="BG198" s="16">
        <f t="shared" si="49"/>
        <v>1061.0043987919598</v>
      </c>
      <c r="BH198" s="16">
        <f t="shared" si="49"/>
        <v>0</v>
      </c>
      <c r="BI198" s="16">
        <f t="shared" si="49"/>
        <v>0</v>
      </c>
    </row>
    <row r="199" spans="2:61" s="1" customFormat="1" ht="15.75" x14ac:dyDescent="0.25">
      <c r="B199" s="47">
        <v>164</v>
      </c>
      <c r="C199" s="47" t="s">
        <v>430</v>
      </c>
      <c r="D199" s="47">
        <v>6</v>
      </c>
      <c r="E199" s="47">
        <v>1992</v>
      </c>
      <c r="F199" s="71"/>
      <c r="G199" s="2">
        <v>50</v>
      </c>
      <c r="H199" s="2">
        <v>10</v>
      </c>
      <c r="I199" s="47">
        <v>2015</v>
      </c>
      <c r="J199" s="81">
        <v>1.15E-2</v>
      </c>
      <c r="K199" s="82">
        <v>9985</v>
      </c>
      <c r="L199" s="82">
        <f t="shared" ref="L199:L262" si="51">K199*0.1</f>
        <v>998.5</v>
      </c>
      <c r="M199" s="82">
        <f t="shared" ref="M199:M262" si="52">K199*0.15</f>
        <v>1497.75</v>
      </c>
      <c r="N199" s="16">
        <f t="shared" ref="N199:N262" si="53">SUM(K199:M199)</f>
        <v>12481.25</v>
      </c>
      <c r="O199" s="16">
        <f t="shared" ref="O199:O262" si="54">N199*J199</f>
        <v>143.53437500000001</v>
      </c>
      <c r="P199" s="16">
        <f t="shared" ref="P199:AE214" si="55">IF(MOD((P$6-$E199),$G199)=0,($K199*1.1*1.15)*((1+$K$3)^(P$6-$N$3)),IF(MOD((P$6-$I199),$H199)=0,$O199*((1+$K$3)^(P$6-$N$3)),0))</f>
        <v>0</v>
      </c>
      <c r="Q199" s="16">
        <f t="shared" si="55"/>
        <v>0</v>
      </c>
      <c r="R199" s="16">
        <f t="shared" si="55"/>
        <v>0</v>
      </c>
      <c r="S199" s="16">
        <f t="shared" si="55"/>
        <v>150.71109375000003</v>
      </c>
      <c r="T199" s="16">
        <f t="shared" si="55"/>
        <v>0</v>
      </c>
      <c r="U199" s="16">
        <f t="shared" si="55"/>
        <v>0</v>
      </c>
      <c r="V199" s="16">
        <f t="shared" si="55"/>
        <v>0</v>
      </c>
      <c r="W199" s="16">
        <f t="shared" si="55"/>
        <v>0</v>
      </c>
      <c r="X199" s="16">
        <f t="shared" si="55"/>
        <v>0</v>
      </c>
      <c r="Y199" s="16">
        <f t="shared" si="55"/>
        <v>0</v>
      </c>
      <c r="Z199" s="16">
        <f t="shared" si="55"/>
        <v>0</v>
      </c>
      <c r="AA199" s="16">
        <f t="shared" si="55"/>
        <v>0</v>
      </c>
      <c r="AB199" s="16">
        <f t="shared" si="55"/>
        <v>0</v>
      </c>
      <c r="AC199" s="16">
        <f t="shared" si="55"/>
        <v>245.49249080512629</v>
      </c>
      <c r="AD199" s="16">
        <f t="shared" si="55"/>
        <v>0</v>
      </c>
      <c r="AE199" s="16">
        <f t="shared" si="55"/>
        <v>0</v>
      </c>
      <c r="AF199" s="16">
        <f t="shared" si="50"/>
        <v>0</v>
      </c>
      <c r="AG199" s="16">
        <f t="shared" si="50"/>
        <v>0</v>
      </c>
      <c r="AH199" s="16">
        <f t="shared" si="50"/>
        <v>0</v>
      </c>
      <c r="AI199" s="16">
        <f t="shared" si="50"/>
        <v>0</v>
      </c>
      <c r="AJ199" s="16">
        <f t="shared" si="50"/>
        <v>30398.067706232934</v>
      </c>
      <c r="AK199" s="16">
        <f t="shared" si="50"/>
        <v>0</v>
      </c>
      <c r="AL199" s="16">
        <f t="shared" si="50"/>
        <v>0</v>
      </c>
      <c r="AM199" s="16">
        <f t="shared" si="50"/>
        <v>399.88139918668071</v>
      </c>
      <c r="AN199" s="16">
        <f t="shared" si="50"/>
        <v>0</v>
      </c>
      <c r="AO199" s="16">
        <f t="shared" si="50"/>
        <v>0</v>
      </c>
      <c r="AP199" s="16">
        <f t="shared" si="50"/>
        <v>0</v>
      </c>
      <c r="AQ199" s="16">
        <f t="shared" si="50"/>
        <v>0</v>
      </c>
      <c r="AR199" s="16">
        <f t="shared" si="50"/>
        <v>0</v>
      </c>
      <c r="AS199" s="16">
        <f t="shared" si="50"/>
        <v>0</v>
      </c>
      <c r="AT199" s="16">
        <f t="shared" si="50"/>
        <v>0</v>
      </c>
      <c r="AU199" s="16">
        <f t="shared" ref="AT199:BI214" si="56">IF(MOD((AU$6-$E199),$G199)=0,($K199*1.1*1.15)*((1+$K$3)^(AU$6-$N$3)),IF(MOD((AU$6-$I199),$H199)=0,$O199*((1+$K$3)^(AU$6-$N$3)),0))</f>
        <v>0</v>
      </c>
      <c r="AV199" s="16">
        <f t="shared" si="56"/>
        <v>0</v>
      </c>
      <c r="AW199" s="16">
        <f t="shared" si="56"/>
        <v>651.36466248342947</v>
      </c>
      <c r="AX199" s="16">
        <f t="shared" si="56"/>
        <v>0</v>
      </c>
      <c r="AY199" s="16">
        <f t="shared" si="56"/>
        <v>0</v>
      </c>
      <c r="AZ199" s="16">
        <f t="shared" si="56"/>
        <v>0</v>
      </c>
      <c r="BA199" s="16">
        <f t="shared" si="56"/>
        <v>0</v>
      </c>
      <c r="BB199" s="16">
        <f t="shared" si="56"/>
        <v>0</v>
      </c>
      <c r="BC199" s="16">
        <f t="shared" si="56"/>
        <v>0</v>
      </c>
      <c r="BD199" s="16">
        <f t="shared" si="56"/>
        <v>0</v>
      </c>
      <c r="BE199" s="16">
        <f t="shared" si="56"/>
        <v>0</v>
      </c>
      <c r="BF199" s="16">
        <f t="shared" si="56"/>
        <v>0</v>
      </c>
      <c r="BG199" s="16">
        <f t="shared" si="56"/>
        <v>1061.0043987919598</v>
      </c>
      <c r="BH199" s="16">
        <f t="shared" si="56"/>
        <v>0</v>
      </c>
      <c r="BI199" s="16">
        <f t="shared" si="56"/>
        <v>0</v>
      </c>
    </row>
    <row r="200" spans="2:61" s="1" customFormat="1" ht="15.75" x14ac:dyDescent="0.25">
      <c r="B200" s="47">
        <v>163</v>
      </c>
      <c r="C200" s="47" t="s">
        <v>430</v>
      </c>
      <c r="D200" s="47">
        <v>6</v>
      </c>
      <c r="E200" s="47">
        <v>1992</v>
      </c>
      <c r="F200" s="71"/>
      <c r="G200" s="2">
        <v>50</v>
      </c>
      <c r="H200" s="2">
        <v>10</v>
      </c>
      <c r="I200" s="47">
        <v>2015</v>
      </c>
      <c r="J200" s="81">
        <v>1.15E-2</v>
      </c>
      <c r="K200" s="82">
        <v>9985</v>
      </c>
      <c r="L200" s="82">
        <f t="shared" si="51"/>
        <v>998.5</v>
      </c>
      <c r="M200" s="82">
        <f t="shared" si="52"/>
        <v>1497.75</v>
      </c>
      <c r="N200" s="16">
        <f t="shared" si="53"/>
        <v>12481.25</v>
      </c>
      <c r="O200" s="16">
        <f t="shared" si="54"/>
        <v>143.53437500000001</v>
      </c>
      <c r="P200" s="16">
        <f t="shared" si="55"/>
        <v>0</v>
      </c>
      <c r="Q200" s="16">
        <f t="shared" si="55"/>
        <v>0</v>
      </c>
      <c r="R200" s="16">
        <f t="shared" si="55"/>
        <v>0</v>
      </c>
      <c r="S200" s="16">
        <f t="shared" si="55"/>
        <v>150.71109375000003</v>
      </c>
      <c r="T200" s="16">
        <f t="shared" si="55"/>
        <v>0</v>
      </c>
      <c r="U200" s="16">
        <f t="shared" si="55"/>
        <v>0</v>
      </c>
      <c r="V200" s="16">
        <f t="shared" si="55"/>
        <v>0</v>
      </c>
      <c r="W200" s="16">
        <f t="shared" si="55"/>
        <v>0</v>
      </c>
      <c r="X200" s="16">
        <f t="shared" si="55"/>
        <v>0</v>
      </c>
      <c r="Y200" s="16">
        <f t="shared" si="55"/>
        <v>0</v>
      </c>
      <c r="Z200" s="16">
        <f t="shared" si="55"/>
        <v>0</v>
      </c>
      <c r="AA200" s="16">
        <f t="shared" si="55"/>
        <v>0</v>
      </c>
      <c r="AB200" s="16">
        <f t="shared" si="55"/>
        <v>0</v>
      </c>
      <c r="AC200" s="16">
        <f t="shared" si="55"/>
        <v>245.49249080512629</v>
      </c>
      <c r="AD200" s="16">
        <f t="shared" si="55"/>
        <v>0</v>
      </c>
      <c r="AE200" s="16">
        <f t="shared" si="55"/>
        <v>0</v>
      </c>
      <c r="AF200" s="16">
        <f t="shared" si="50"/>
        <v>0</v>
      </c>
      <c r="AG200" s="16">
        <f t="shared" si="50"/>
        <v>0</v>
      </c>
      <c r="AH200" s="16">
        <f t="shared" si="50"/>
        <v>0</v>
      </c>
      <c r="AI200" s="16">
        <f t="shared" si="50"/>
        <v>0</v>
      </c>
      <c r="AJ200" s="16">
        <f t="shared" si="50"/>
        <v>30398.067706232934</v>
      </c>
      <c r="AK200" s="16">
        <f t="shared" si="50"/>
        <v>0</v>
      </c>
      <c r="AL200" s="16">
        <f t="shared" si="50"/>
        <v>0</v>
      </c>
      <c r="AM200" s="16">
        <f t="shared" si="50"/>
        <v>399.88139918668071</v>
      </c>
      <c r="AN200" s="16">
        <f t="shared" si="50"/>
        <v>0</v>
      </c>
      <c r="AO200" s="16">
        <f t="shared" si="50"/>
        <v>0</v>
      </c>
      <c r="AP200" s="16">
        <f t="shared" si="50"/>
        <v>0</v>
      </c>
      <c r="AQ200" s="16">
        <f t="shared" si="50"/>
        <v>0</v>
      </c>
      <c r="AR200" s="16">
        <f t="shared" si="50"/>
        <v>0</v>
      </c>
      <c r="AS200" s="16">
        <f t="shared" si="50"/>
        <v>0</v>
      </c>
      <c r="AT200" s="16">
        <f t="shared" si="56"/>
        <v>0</v>
      </c>
      <c r="AU200" s="16">
        <f t="shared" si="56"/>
        <v>0</v>
      </c>
      <c r="AV200" s="16">
        <f t="shared" si="56"/>
        <v>0</v>
      </c>
      <c r="AW200" s="16">
        <f t="shared" si="56"/>
        <v>651.36466248342947</v>
      </c>
      <c r="AX200" s="16">
        <f t="shared" si="56"/>
        <v>0</v>
      </c>
      <c r="AY200" s="16">
        <f t="shared" si="56"/>
        <v>0</v>
      </c>
      <c r="AZ200" s="16">
        <f t="shared" si="56"/>
        <v>0</v>
      </c>
      <c r="BA200" s="16">
        <f t="shared" si="56"/>
        <v>0</v>
      </c>
      <c r="BB200" s="16">
        <f t="shared" si="56"/>
        <v>0</v>
      </c>
      <c r="BC200" s="16">
        <f t="shared" si="56"/>
        <v>0</v>
      </c>
      <c r="BD200" s="16">
        <f t="shared" si="56"/>
        <v>0</v>
      </c>
      <c r="BE200" s="16">
        <f t="shared" si="56"/>
        <v>0</v>
      </c>
      <c r="BF200" s="16">
        <f t="shared" si="56"/>
        <v>0</v>
      </c>
      <c r="BG200" s="16">
        <f t="shared" si="56"/>
        <v>1061.0043987919598</v>
      </c>
      <c r="BH200" s="16">
        <f t="shared" si="56"/>
        <v>0</v>
      </c>
      <c r="BI200" s="16">
        <f t="shared" si="56"/>
        <v>0</v>
      </c>
    </row>
    <row r="201" spans="2:61" s="1" customFormat="1" ht="15.75" x14ac:dyDescent="0.25">
      <c r="B201" s="47">
        <v>162</v>
      </c>
      <c r="C201" s="47" t="s">
        <v>430</v>
      </c>
      <c r="D201" s="47">
        <v>6</v>
      </c>
      <c r="E201" s="47">
        <v>1992</v>
      </c>
      <c r="F201" s="71"/>
      <c r="G201" s="2">
        <v>50</v>
      </c>
      <c r="H201" s="2">
        <v>10</v>
      </c>
      <c r="I201" s="47">
        <v>2015</v>
      </c>
      <c r="J201" s="81">
        <v>1.15E-2</v>
      </c>
      <c r="K201" s="82">
        <v>9985</v>
      </c>
      <c r="L201" s="82">
        <f t="shared" si="51"/>
        <v>998.5</v>
      </c>
      <c r="M201" s="82">
        <f t="shared" si="52"/>
        <v>1497.75</v>
      </c>
      <c r="N201" s="16">
        <f t="shared" si="53"/>
        <v>12481.25</v>
      </c>
      <c r="O201" s="16">
        <f t="shared" si="54"/>
        <v>143.53437500000001</v>
      </c>
      <c r="P201" s="16">
        <f t="shared" si="55"/>
        <v>0</v>
      </c>
      <c r="Q201" s="16">
        <f t="shared" si="55"/>
        <v>0</v>
      </c>
      <c r="R201" s="16">
        <f t="shared" si="55"/>
        <v>0</v>
      </c>
      <c r="S201" s="16">
        <f t="shared" si="55"/>
        <v>150.71109375000003</v>
      </c>
      <c r="T201" s="16">
        <f t="shared" si="55"/>
        <v>0</v>
      </c>
      <c r="U201" s="16">
        <f t="shared" si="55"/>
        <v>0</v>
      </c>
      <c r="V201" s="16">
        <f t="shared" si="55"/>
        <v>0</v>
      </c>
      <c r="W201" s="16">
        <f t="shared" si="55"/>
        <v>0</v>
      </c>
      <c r="X201" s="16">
        <f t="shared" si="55"/>
        <v>0</v>
      </c>
      <c r="Y201" s="16">
        <f t="shared" si="55"/>
        <v>0</v>
      </c>
      <c r="Z201" s="16">
        <f t="shared" si="55"/>
        <v>0</v>
      </c>
      <c r="AA201" s="16">
        <f t="shared" si="55"/>
        <v>0</v>
      </c>
      <c r="AB201" s="16">
        <f t="shared" si="55"/>
        <v>0</v>
      </c>
      <c r="AC201" s="16">
        <f t="shared" si="55"/>
        <v>245.49249080512629</v>
      </c>
      <c r="AD201" s="16">
        <f t="shared" si="55"/>
        <v>0</v>
      </c>
      <c r="AE201" s="16">
        <f t="shared" si="55"/>
        <v>0</v>
      </c>
      <c r="AF201" s="16">
        <f t="shared" si="50"/>
        <v>0</v>
      </c>
      <c r="AG201" s="16">
        <f t="shared" si="50"/>
        <v>0</v>
      </c>
      <c r="AH201" s="16">
        <f t="shared" si="50"/>
        <v>0</v>
      </c>
      <c r="AI201" s="16">
        <f t="shared" si="50"/>
        <v>0</v>
      </c>
      <c r="AJ201" s="16">
        <f t="shared" si="50"/>
        <v>30398.067706232934</v>
      </c>
      <c r="AK201" s="16">
        <f t="shared" si="50"/>
        <v>0</v>
      </c>
      <c r="AL201" s="16">
        <f t="shared" si="50"/>
        <v>0</v>
      </c>
      <c r="AM201" s="16">
        <f t="shared" si="50"/>
        <v>399.88139918668071</v>
      </c>
      <c r="AN201" s="16">
        <f t="shared" si="50"/>
        <v>0</v>
      </c>
      <c r="AO201" s="16">
        <f t="shared" si="50"/>
        <v>0</v>
      </c>
      <c r="AP201" s="16">
        <f t="shared" si="50"/>
        <v>0</v>
      </c>
      <c r="AQ201" s="16">
        <f t="shared" si="50"/>
        <v>0</v>
      </c>
      <c r="AR201" s="16">
        <f t="shared" si="50"/>
        <v>0</v>
      </c>
      <c r="AS201" s="16">
        <f t="shared" si="50"/>
        <v>0</v>
      </c>
      <c r="AT201" s="16">
        <f t="shared" si="56"/>
        <v>0</v>
      </c>
      <c r="AU201" s="16">
        <f t="shared" si="56"/>
        <v>0</v>
      </c>
      <c r="AV201" s="16">
        <f t="shared" si="56"/>
        <v>0</v>
      </c>
      <c r="AW201" s="16">
        <f t="shared" si="56"/>
        <v>651.36466248342947</v>
      </c>
      <c r="AX201" s="16">
        <f t="shared" si="56"/>
        <v>0</v>
      </c>
      <c r="AY201" s="16">
        <f t="shared" si="56"/>
        <v>0</v>
      </c>
      <c r="AZ201" s="16">
        <f t="shared" si="56"/>
        <v>0</v>
      </c>
      <c r="BA201" s="16">
        <f t="shared" si="56"/>
        <v>0</v>
      </c>
      <c r="BB201" s="16">
        <f t="shared" si="56"/>
        <v>0</v>
      </c>
      <c r="BC201" s="16">
        <f t="shared" si="56"/>
        <v>0</v>
      </c>
      <c r="BD201" s="16">
        <f t="shared" si="56"/>
        <v>0</v>
      </c>
      <c r="BE201" s="16">
        <f t="shared" si="56"/>
        <v>0</v>
      </c>
      <c r="BF201" s="16">
        <f t="shared" si="56"/>
        <v>0</v>
      </c>
      <c r="BG201" s="16">
        <f t="shared" si="56"/>
        <v>1061.0043987919598</v>
      </c>
      <c r="BH201" s="16">
        <f t="shared" si="56"/>
        <v>0</v>
      </c>
      <c r="BI201" s="16">
        <f t="shared" si="56"/>
        <v>0</v>
      </c>
    </row>
    <row r="202" spans="2:61" s="1" customFormat="1" ht="15.75" x14ac:dyDescent="0.25">
      <c r="B202" s="47">
        <v>161</v>
      </c>
      <c r="C202" s="47" t="s">
        <v>430</v>
      </c>
      <c r="D202" s="47">
        <v>6</v>
      </c>
      <c r="E202" s="47">
        <v>1992</v>
      </c>
      <c r="F202" s="71"/>
      <c r="G202" s="2">
        <v>50</v>
      </c>
      <c r="H202" s="2">
        <v>10</v>
      </c>
      <c r="I202" s="47">
        <v>2015</v>
      </c>
      <c r="J202" s="81">
        <v>1.15E-2</v>
      </c>
      <c r="K202" s="82">
        <v>9985</v>
      </c>
      <c r="L202" s="82">
        <f t="shared" si="51"/>
        <v>998.5</v>
      </c>
      <c r="M202" s="82">
        <f t="shared" si="52"/>
        <v>1497.75</v>
      </c>
      <c r="N202" s="16">
        <f t="shared" si="53"/>
        <v>12481.25</v>
      </c>
      <c r="O202" s="16">
        <f t="shared" si="54"/>
        <v>143.53437500000001</v>
      </c>
      <c r="P202" s="16">
        <f t="shared" si="55"/>
        <v>0</v>
      </c>
      <c r="Q202" s="16">
        <f t="shared" si="55"/>
        <v>0</v>
      </c>
      <c r="R202" s="16">
        <f t="shared" si="55"/>
        <v>0</v>
      </c>
      <c r="S202" s="16">
        <f t="shared" si="55"/>
        <v>150.71109375000003</v>
      </c>
      <c r="T202" s="16">
        <f t="shared" si="55"/>
        <v>0</v>
      </c>
      <c r="U202" s="16">
        <f t="shared" si="55"/>
        <v>0</v>
      </c>
      <c r="V202" s="16">
        <f t="shared" si="55"/>
        <v>0</v>
      </c>
      <c r="W202" s="16">
        <f t="shared" si="55"/>
        <v>0</v>
      </c>
      <c r="X202" s="16">
        <f t="shared" si="55"/>
        <v>0</v>
      </c>
      <c r="Y202" s="16">
        <f t="shared" si="55"/>
        <v>0</v>
      </c>
      <c r="Z202" s="16">
        <f t="shared" si="55"/>
        <v>0</v>
      </c>
      <c r="AA202" s="16">
        <f t="shared" si="55"/>
        <v>0</v>
      </c>
      <c r="AB202" s="16">
        <f t="shared" si="55"/>
        <v>0</v>
      </c>
      <c r="AC202" s="16">
        <f t="shared" si="55"/>
        <v>245.49249080512629</v>
      </c>
      <c r="AD202" s="16">
        <f t="shared" si="55"/>
        <v>0</v>
      </c>
      <c r="AE202" s="16">
        <f t="shared" si="55"/>
        <v>0</v>
      </c>
      <c r="AF202" s="16">
        <f t="shared" si="50"/>
        <v>0</v>
      </c>
      <c r="AG202" s="16">
        <f t="shared" si="50"/>
        <v>0</v>
      </c>
      <c r="AH202" s="16">
        <f t="shared" si="50"/>
        <v>0</v>
      </c>
      <c r="AI202" s="16">
        <f t="shared" si="50"/>
        <v>0</v>
      </c>
      <c r="AJ202" s="16">
        <f t="shared" si="50"/>
        <v>30398.067706232934</v>
      </c>
      <c r="AK202" s="16">
        <f t="shared" si="50"/>
        <v>0</v>
      </c>
      <c r="AL202" s="16">
        <f t="shared" si="50"/>
        <v>0</v>
      </c>
      <c r="AM202" s="16">
        <f t="shared" si="50"/>
        <v>399.88139918668071</v>
      </c>
      <c r="AN202" s="16">
        <f t="shared" si="50"/>
        <v>0</v>
      </c>
      <c r="AO202" s="16">
        <f t="shared" si="50"/>
        <v>0</v>
      </c>
      <c r="AP202" s="16">
        <f t="shared" si="50"/>
        <v>0</v>
      </c>
      <c r="AQ202" s="16">
        <f t="shared" si="50"/>
        <v>0</v>
      </c>
      <c r="AR202" s="16">
        <f t="shared" si="50"/>
        <v>0</v>
      </c>
      <c r="AS202" s="16">
        <f t="shared" si="50"/>
        <v>0</v>
      </c>
      <c r="AT202" s="16">
        <f t="shared" si="56"/>
        <v>0</v>
      </c>
      <c r="AU202" s="16">
        <f t="shared" si="56"/>
        <v>0</v>
      </c>
      <c r="AV202" s="16">
        <f t="shared" si="56"/>
        <v>0</v>
      </c>
      <c r="AW202" s="16">
        <f t="shared" si="56"/>
        <v>651.36466248342947</v>
      </c>
      <c r="AX202" s="16">
        <f t="shared" si="56"/>
        <v>0</v>
      </c>
      <c r="AY202" s="16">
        <f t="shared" si="56"/>
        <v>0</v>
      </c>
      <c r="AZ202" s="16">
        <f t="shared" si="56"/>
        <v>0</v>
      </c>
      <c r="BA202" s="16">
        <f t="shared" si="56"/>
        <v>0</v>
      </c>
      <c r="BB202" s="16">
        <f t="shared" si="56"/>
        <v>0</v>
      </c>
      <c r="BC202" s="16">
        <f t="shared" si="56"/>
        <v>0</v>
      </c>
      <c r="BD202" s="16">
        <f t="shared" si="56"/>
        <v>0</v>
      </c>
      <c r="BE202" s="16">
        <f t="shared" si="56"/>
        <v>0</v>
      </c>
      <c r="BF202" s="16">
        <f t="shared" si="56"/>
        <v>0</v>
      </c>
      <c r="BG202" s="16">
        <f t="shared" si="56"/>
        <v>1061.0043987919598</v>
      </c>
      <c r="BH202" s="16">
        <f t="shared" si="56"/>
        <v>0</v>
      </c>
      <c r="BI202" s="16">
        <f t="shared" si="56"/>
        <v>0</v>
      </c>
    </row>
    <row r="203" spans="2:61" s="1" customFormat="1" ht="15.75" x14ac:dyDescent="0.25">
      <c r="B203" s="47">
        <v>132</v>
      </c>
      <c r="C203" s="47" t="s">
        <v>430</v>
      </c>
      <c r="D203" s="47">
        <v>6</v>
      </c>
      <c r="E203" s="47">
        <v>1992</v>
      </c>
      <c r="F203" s="71"/>
      <c r="G203" s="2">
        <v>50</v>
      </c>
      <c r="H203" s="2">
        <v>10</v>
      </c>
      <c r="I203" s="47">
        <v>2015</v>
      </c>
      <c r="J203" s="81">
        <v>1.15E-2</v>
      </c>
      <c r="K203" s="82">
        <v>9985</v>
      </c>
      <c r="L203" s="82">
        <f t="shared" si="51"/>
        <v>998.5</v>
      </c>
      <c r="M203" s="82">
        <f t="shared" si="52"/>
        <v>1497.75</v>
      </c>
      <c r="N203" s="16">
        <f t="shared" si="53"/>
        <v>12481.25</v>
      </c>
      <c r="O203" s="16">
        <f t="shared" si="54"/>
        <v>143.53437500000001</v>
      </c>
      <c r="P203" s="16">
        <f t="shared" si="55"/>
        <v>0</v>
      </c>
      <c r="Q203" s="16">
        <f t="shared" si="55"/>
        <v>0</v>
      </c>
      <c r="R203" s="16">
        <f t="shared" si="55"/>
        <v>0</v>
      </c>
      <c r="S203" s="16">
        <f t="shared" si="55"/>
        <v>150.71109375000003</v>
      </c>
      <c r="T203" s="16">
        <f t="shared" si="55"/>
        <v>0</v>
      </c>
      <c r="U203" s="16">
        <f t="shared" si="55"/>
        <v>0</v>
      </c>
      <c r="V203" s="16">
        <f t="shared" si="55"/>
        <v>0</v>
      </c>
      <c r="W203" s="16">
        <f t="shared" si="55"/>
        <v>0</v>
      </c>
      <c r="X203" s="16">
        <f t="shared" si="55"/>
        <v>0</v>
      </c>
      <c r="Y203" s="16">
        <f t="shared" si="55"/>
        <v>0</v>
      </c>
      <c r="Z203" s="16">
        <f t="shared" si="55"/>
        <v>0</v>
      </c>
      <c r="AA203" s="16">
        <f t="shared" si="55"/>
        <v>0</v>
      </c>
      <c r="AB203" s="16">
        <f t="shared" si="55"/>
        <v>0</v>
      </c>
      <c r="AC203" s="16">
        <f t="shared" si="55"/>
        <v>245.49249080512629</v>
      </c>
      <c r="AD203" s="16">
        <f t="shared" si="55"/>
        <v>0</v>
      </c>
      <c r="AE203" s="16">
        <f t="shared" si="55"/>
        <v>0</v>
      </c>
      <c r="AF203" s="16">
        <f t="shared" si="50"/>
        <v>0</v>
      </c>
      <c r="AG203" s="16">
        <f t="shared" si="50"/>
        <v>0</v>
      </c>
      <c r="AH203" s="16">
        <f t="shared" si="50"/>
        <v>0</v>
      </c>
      <c r="AI203" s="16">
        <f t="shared" si="50"/>
        <v>0</v>
      </c>
      <c r="AJ203" s="16">
        <f t="shared" si="50"/>
        <v>30398.067706232934</v>
      </c>
      <c r="AK203" s="16">
        <f t="shared" si="50"/>
        <v>0</v>
      </c>
      <c r="AL203" s="16">
        <f t="shared" si="50"/>
        <v>0</v>
      </c>
      <c r="AM203" s="16">
        <f t="shared" si="50"/>
        <v>399.88139918668071</v>
      </c>
      <c r="AN203" s="16">
        <f t="shared" si="50"/>
        <v>0</v>
      </c>
      <c r="AO203" s="16">
        <f t="shared" si="50"/>
        <v>0</v>
      </c>
      <c r="AP203" s="16">
        <f t="shared" si="50"/>
        <v>0</v>
      </c>
      <c r="AQ203" s="16">
        <f t="shared" si="50"/>
        <v>0</v>
      </c>
      <c r="AR203" s="16">
        <f t="shared" si="50"/>
        <v>0</v>
      </c>
      <c r="AS203" s="16">
        <f t="shared" si="50"/>
        <v>0</v>
      </c>
      <c r="AT203" s="16">
        <f t="shared" si="56"/>
        <v>0</v>
      </c>
      <c r="AU203" s="16">
        <f t="shared" si="56"/>
        <v>0</v>
      </c>
      <c r="AV203" s="16">
        <f t="shared" si="56"/>
        <v>0</v>
      </c>
      <c r="AW203" s="16">
        <f t="shared" si="56"/>
        <v>651.36466248342947</v>
      </c>
      <c r="AX203" s="16">
        <f t="shared" si="56"/>
        <v>0</v>
      </c>
      <c r="AY203" s="16">
        <f t="shared" si="56"/>
        <v>0</v>
      </c>
      <c r="AZ203" s="16">
        <f t="shared" si="56"/>
        <v>0</v>
      </c>
      <c r="BA203" s="16">
        <f t="shared" si="56"/>
        <v>0</v>
      </c>
      <c r="BB203" s="16">
        <f t="shared" si="56"/>
        <v>0</v>
      </c>
      <c r="BC203" s="16">
        <f t="shared" si="56"/>
        <v>0</v>
      </c>
      <c r="BD203" s="16">
        <f t="shared" si="56"/>
        <v>0</v>
      </c>
      <c r="BE203" s="16">
        <f t="shared" si="56"/>
        <v>0</v>
      </c>
      <c r="BF203" s="16">
        <f t="shared" si="56"/>
        <v>0</v>
      </c>
      <c r="BG203" s="16">
        <f t="shared" si="56"/>
        <v>1061.0043987919598</v>
      </c>
      <c r="BH203" s="16">
        <f t="shared" si="56"/>
        <v>0</v>
      </c>
      <c r="BI203" s="16">
        <f t="shared" si="56"/>
        <v>0</v>
      </c>
    </row>
    <row r="204" spans="2:61" s="1" customFormat="1" ht="15.75" x14ac:dyDescent="0.25">
      <c r="B204" s="47">
        <v>740</v>
      </c>
      <c r="C204" s="47" t="s">
        <v>430</v>
      </c>
      <c r="D204" s="47">
        <v>6</v>
      </c>
      <c r="E204" s="47">
        <v>1993</v>
      </c>
      <c r="F204" s="71"/>
      <c r="G204" s="2">
        <v>50</v>
      </c>
      <c r="H204" s="2">
        <v>10</v>
      </c>
      <c r="I204" s="47">
        <v>2015</v>
      </c>
      <c r="J204" s="81">
        <v>1.15E-2</v>
      </c>
      <c r="K204" s="82">
        <v>9985</v>
      </c>
      <c r="L204" s="82">
        <f t="shared" si="51"/>
        <v>998.5</v>
      </c>
      <c r="M204" s="82">
        <f t="shared" si="52"/>
        <v>1497.75</v>
      </c>
      <c r="N204" s="16">
        <f t="shared" si="53"/>
        <v>12481.25</v>
      </c>
      <c r="O204" s="16">
        <f t="shared" si="54"/>
        <v>143.53437500000001</v>
      </c>
      <c r="P204" s="16">
        <f t="shared" si="55"/>
        <v>0</v>
      </c>
      <c r="Q204" s="16">
        <f t="shared" si="55"/>
        <v>0</v>
      </c>
      <c r="R204" s="16">
        <f t="shared" si="55"/>
        <v>0</v>
      </c>
      <c r="S204" s="16">
        <f t="shared" si="55"/>
        <v>150.71109375000003</v>
      </c>
      <c r="T204" s="16">
        <f t="shared" si="55"/>
        <v>0</v>
      </c>
      <c r="U204" s="16">
        <f t="shared" si="55"/>
        <v>0</v>
      </c>
      <c r="V204" s="16">
        <f t="shared" si="55"/>
        <v>0</v>
      </c>
      <c r="W204" s="16">
        <f t="shared" si="55"/>
        <v>0</v>
      </c>
      <c r="X204" s="16">
        <f t="shared" si="55"/>
        <v>0</v>
      </c>
      <c r="Y204" s="16">
        <f t="shared" si="55"/>
        <v>0</v>
      </c>
      <c r="Z204" s="16">
        <f t="shared" si="55"/>
        <v>0</v>
      </c>
      <c r="AA204" s="16">
        <f t="shared" si="55"/>
        <v>0</v>
      </c>
      <c r="AB204" s="16">
        <f t="shared" si="55"/>
        <v>0</v>
      </c>
      <c r="AC204" s="16">
        <f t="shared" si="55"/>
        <v>245.49249080512629</v>
      </c>
      <c r="AD204" s="16">
        <f t="shared" si="55"/>
        <v>0</v>
      </c>
      <c r="AE204" s="16">
        <f t="shared" si="55"/>
        <v>0</v>
      </c>
      <c r="AF204" s="16">
        <f t="shared" si="50"/>
        <v>0</v>
      </c>
      <c r="AG204" s="16">
        <f t="shared" si="50"/>
        <v>0</v>
      </c>
      <c r="AH204" s="16">
        <f t="shared" si="50"/>
        <v>0</v>
      </c>
      <c r="AI204" s="16">
        <f t="shared" si="50"/>
        <v>0</v>
      </c>
      <c r="AJ204" s="16">
        <f t="shared" si="50"/>
        <v>0</v>
      </c>
      <c r="AK204" s="16">
        <f t="shared" si="50"/>
        <v>31917.971091544579</v>
      </c>
      <c r="AL204" s="16">
        <f t="shared" si="50"/>
        <v>0</v>
      </c>
      <c r="AM204" s="16">
        <f t="shared" si="50"/>
        <v>399.88139918668071</v>
      </c>
      <c r="AN204" s="16">
        <f t="shared" si="50"/>
        <v>0</v>
      </c>
      <c r="AO204" s="16">
        <f t="shared" si="50"/>
        <v>0</v>
      </c>
      <c r="AP204" s="16">
        <f t="shared" si="50"/>
        <v>0</v>
      </c>
      <c r="AQ204" s="16">
        <f t="shared" si="50"/>
        <v>0</v>
      </c>
      <c r="AR204" s="16">
        <f t="shared" si="50"/>
        <v>0</v>
      </c>
      <c r="AS204" s="16">
        <f t="shared" si="50"/>
        <v>0</v>
      </c>
      <c r="AT204" s="16">
        <f t="shared" si="56"/>
        <v>0</v>
      </c>
      <c r="AU204" s="16">
        <f t="shared" si="56"/>
        <v>0</v>
      </c>
      <c r="AV204" s="16">
        <f t="shared" si="56"/>
        <v>0</v>
      </c>
      <c r="AW204" s="16">
        <f t="shared" si="56"/>
        <v>651.36466248342947</v>
      </c>
      <c r="AX204" s="16">
        <f t="shared" si="56"/>
        <v>0</v>
      </c>
      <c r="AY204" s="16">
        <f t="shared" si="56"/>
        <v>0</v>
      </c>
      <c r="AZ204" s="16">
        <f t="shared" si="56"/>
        <v>0</v>
      </c>
      <c r="BA204" s="16">
        <f t="shared" si="56"/>
        <v>0</v>
      </c>
      <c r="BB204" s="16">
        <f t="shared" si="56"/>
        <v>0</v>
      </c>
      <c r="BC204" s="16">
        <f t="shared" si="56"/>
        <v>0</v>
      </c>
      <c r="BD204" s="16">
        <f t="shared" si="56"/>
        <v>0</v>
      </c>
      <c r="BE204" s="16">
        <f t="shared" si="56"/>
        <v>0</v>
      </c>
      <c r="BF204" s="16">
        <f t="shared" si="56"/>
        <v>0</v>
      </c>
      <c r="BG204" s="16">
        <f t="shared" si="56"/>
        <v>1061.0043987919598</v>
      </c>
      <c r="BH204" s="16">
        <f t="shared" si="56"/>
        <v>0</v>
      </c>
      <c r="BI204" s="16">
        <f t="shared" si="56"/>
        <v>0</v>
      </c>
    </row>
    <row r="205" spans="2:61" s="1" customFormat="1" ht="15.75" x14ac:dyDescent="0.25">
      <c r="B205" s="47">
        <v>567</v>
      </c>
      <c r="C205" s="47" t="s">
        <v>430</v>
      </c>
      <c r="D205" s="47">
        <v>6</v>
      </c>
      <c r="E205" s="47">
        <v>1993</v>
      </c>
      <c r="F205" s="71"/>
      <c r="G205" s="2">
        <v>50</v>
      </c>
      <c r="H205" s="2">
        <v>10</v>
      </c>
      <c r="I205" s="47">
        <v>2015</v>
      </c>
      <c r="J205" s="81">
        <v>1.15E-2</v>
      </c>
      <c r="K205" s="82">
        <v>9985</v>
      </c>
      <c r="L205" s="82">
        <f t="shared" si="51"/>
        <v>998.5</v>
      </c>
      <c r="M205" s="82">
        <f t="shared" si="52"/>
        <v>1497.75</v>
      </c>
      <c r="N205" s="16">
        <f t="shared" si="53"/>
        <v>12481.25</v>
      </c>
      <c r="O205" s="16">
        <f t="shared" si="54"/>
        <v>143.53437500000001</v>
      </c>
      <c r="P205" s="16">
        <f t="shared" si="55"/>
        <v>0</v>
      </c>
      <c r="Q205" s="16">
        <f t="shared" si="55"/>
        <v>0</v>
      </c>
      <c r="R205" s="16">
        <f t="shared" si="55"/>
        <v>0</v>
      </c>
      <c r="S205" s="16">
        <f t="shared" si="55"/>
        <v>150.71109375000003</v>
      </c>
      <c r="T205" s="16">
        <f t="shared" si="55"/>
        <v>0</v>
      </c>
      <c r="U205" s="16">
        <f t="shared" si="55"/>
        <v>0</v>
      </c>
      <c r="V205" s="16">
        <f t="shared" si="55"/>
        <v>0</v>
      </c>
      <c r="W205" s="16">
        <f t="shared" si="55"/>
        <v>0</v>
      </c>
      <c r="X205" s="16">
        <f t="shared" si="55"/>
        <v>0</v>
      </c>
      <c r="Y205" s="16">
        <f t="shared" si="55"/>
        <v>0</v>
      </c>
      <c r="Z205" s="16">
        <f t="shared" si="55"/>
        <v>0</v>
      </c>
      <c r="AA205" s="16">
        <f t="shared" si="55"/>
        <v>0</v>
      </c>
      <c r="AB205" s="16">
        <f t="shared" si="55"/>
        <v>0</v>
      </c>
      <c r="AC205" s="16">
        <f t="shared" si="55"/>
        <v>245.49249080512629</v>
      </c>
      <c r="AD205" s="16">
        <f t="shared" si="55"/>
        <v>0</v>
      </c>
      <c r="AE205" s="16">
        <f t="shared" si="55"/>
        <v>0</v>
      </c>
      <c r="AF205" s="16">
        <f t="shared" si="50"/>
        <v>0</v>
      </c>
      <c r="AG205" s="16">
        <f t="shared" si="50"/>
        <v>0</v>
      </c>
      <c r="AH205" s="16">
        <f t="shared" si="50"/>
        <v>0</v>
      </c>
      <c r="AI205" s="16">
        <f t="shared" si="50"/>
        <v>0</v>
      </c>
      <c r="AJ205" s="16">
        <f t="shared" si="50"/>
        <v>0</v>
      </c>
      <c r="AK205" s="16">
        <f t="shared" si="50"/>
        <v>31917.971091544579</v>
      </c>
      <c r="AL205" s="16">
        <f t="shared" si="50"/>
        <v>0</v>
      </c>
      <c r="AM205" s="16">
        <f t="shared" si="50"/>
        <v>399.88139918668071</v>
      </c>
      <c r="AN205" s="16">
        <f t="shared" si="50"/>
        <v>0</v>
      </c>
      <c r="AO205" s="16">
        <f t="shared" si="50"/>
        <v>0</v>
      </c>
      <c r="AP205" s="16">
        <f t="shared" si="50"/>
        <v>0</v>
      </c>
      <c r="AQ205" s="16">
        <f t="shared" si="50"/>
        <v>0</v>
      </c>
      <c r="AR205" s="16">
        <f t="shared" si="50"/>
        <v>0</v>
      </c>
      <c r="AS205" s="16">
        <f t="shared" si="50"/>
        <v>0</v>
      </c>
      <c r="AT205" s="16">
        <f t="shared" si="56"/>
        <v>0</v>
      </c>
      <c r="AU205" s="16">
        <f t="shared" si="56"/>
        <v>0</v>
      </c>
      <c r="AV205" s="16">
        <f t="shared" si="56"/>
        <v>0</v>
      </c>
      <c r="AW205" s="16">
        <f t="shared" si="56"/>
        <v>651.36466248342947</v>
      </c>
      <c r="AX205" s="16">
        <f t="shared" si="56"/>
        <v>0</v>
      </c>
      <c r="AY205" s="16">
        <f t="shared" si="56"/>
        <v>0</v>
      </c>
      <c r="AZ205" s="16">
        <f t="shared" si="56"/>
        <v>0</v>
      </c>
      <c r="BA205" s="16">
        <f t="shared" si="56"/>
        <v>0</v>
      </c>
      <c r="BB205" s="16">
        <f t="shared" si="56"/>
        <v>0</v>
      </c>
      <c r="BC205" s="16">
        <f t="shared" si="56"/>
        <v>0</v>
      </c>
      <c r="BD205" s="16">
        <f t="shared" si="56"/>
        <v>0</v>
      </c>
      <c r="BE205" s="16">
        <f t="shared" si="56"/>
        <v>0</v>
      </c>
      <c r="BF205" s="16">
        <f t="shared" si="56"/>
        <v>0</v>
      </c>
      <c r="BG205" s="16">
        <f t="shared" si="56"/>
        <v>1061.0043987919598</v>
      </c>
      <c r="BH205" s="16">
        <f t="shared" si="56"/>
        <v>0</v>
      </c>
      <c r="BI205" s="16">
        <f t="shared" si="56"/>
        <v>0</v>
      </c>
    </row>
    <row r="206" spans="2:61" s="1" customFormat="1" ht="15.75" x14ac:dyDescent="0.25">
      <c r="B206" s="47">
        <v>464</v>
      </c>
      <c r="C206" s="47" t="s">
        <v>430</v>
      </c>
      <c r="D206" s="47">
        <v>6</v>
      </c>
      <c r="E206" s="47">
        <v>1993</v>
      </c>
      <c r="F206" s="71"/>
      <c r="G206" s="2">
        <v>50</v>
      </c>
      <c r="H206" s="2">
        <v>10</v>
      </c>
      <c r="I206" s="47">
        <v>2015</v>
      </c>
      <c r="J206" s="81">
        <v>1.15E-2</v>
      </c>
      <c r="K206" s="82">
        <v>9985</v>
      </c>
      <c r="L206" s="82">
        <f t="shared" si="51"/>
        <v>998.5</v>
      </c>
      <c r="M206" s="82">
        <f t="shared" si="52"/>
        <v>1497.75</v>
      </c>
      <c r="N206" s="16">
        <f t="shared" si="53"/>
        <v>12481.25</v>
      </c>
      <c r="O206" s="16">
        <f t="shared" si="54"/>
        <v>143.53437500000001</v>
      </c>
      <c r="P206" s="16">
        <f t="shared" si="55"/>
        <v>0</v>
      </c>
      <c r="Q206" s="16">
        <f t="shared" si="55"/>
        <v>0</v>
      </c>
      <c r="R206" s="16">
        <f t="shared" si="55"/>
        <v>0</v>
      </c>
      <c r="S206" s="16">
        <f t="shared" si="55"/>
        <v>150.71109375000003</v>
      </c>
      <c r="T206" s="16">
        <f t="shared" si="55"/>
        <v>0</v>
      </c>
      <c r="U206" s="16">
        <f t="shared" si="55"/>
        <v>0</v>
      </c>
      <c r="V206" s="16">
        <f t="shared" si="55"/>
        <v>0</v>
      </c>
      <c r="W206" s="16">
        <f t="shared" si="55"/>
        <v>0</v>
      </c>
      <c r="X206" s="16">
        <f t="shared" si="55"/>
        <v>0</v>
      </c>
      <c r="Y206" s="16">
        <f t="shared" si="55"/>
        <v>0</v>
      </c>
      <c r="Z206" s="16">
        <f t="shared" si="55"/>
        <v>0</v>
      </c>
      <c r="AA206" s="16">
        <f t="shared" si="55"/>
        <v>0</v>
      </c>
      <c r="AB206" s="16">
        <f t="shared" si="55"/>
        <v>0</v>
      </c>
      <c r="AC206" s="16">
        <f t="shared" si="55"/>
        <v>245.49249080512629</v>
      </c>
      <c r="AD206" s="16">
        <f t="shared" si="55"/>
        <v>0</v>
      </c>
      <c r="AE206" s="16">
        <f t="shared" si="55"/>
        <v>0</v>
      </c>
      <c r="AF206" s="16">
        <f t="shared" si="50"/>
        <v>0</v>
      </c>
      <c r="AG206" s="16">
        <f t="shared" si="50"/>
        <v>0</v>
      </c>
      <c r="AH206" s="16">
        <f t="shared" si="50"/>
        <v>0</v>
      </c>
      <c r="AI206" s="16">
        <f t="shared" si="50"/>
        <v>0</v>
      </c>
      <c r="AJ206" s="16">
        <f t="shared" si="50"/>
        <v>0</v>
      </c>
      <c r="AK206" s="16">
        <f t="shared" si="50"/>
        <v>31917.971091544579</v>
      </c>
      <c r="AL206" s="16">
        <f t="shared" si="50"/>
        <v>0</v>
      </c>
      <c r="AM206" s="16">
        <f t="shared" si="50"/>
        <v>399.88139918668071</v>
      </c>
      <c r="AN206" s="16">
        <f t="shared" si="50"/>
        <v>0</v>
      </c>
      <c r="AO206" s="16">
        <f t="shared" si="50"/>
        <v>0</v>
      </c>
      <c r="AP206" s="16">
        <f t="shared" si="50"/>
        <v>0</v>
      </c>
      <c r="AQ206" s="16">
        <f t="shared" si="50"/>
        <v>0</v>
      </c>
      <c r="AR206" s="16">
        <f t="shared" si="50"/>
        <v>0</v>
      </c>
      <c r="AS206" s="16">
        <f t="shared" si="50"/>
        <v>0</v>
      </c>
      <c r="AT206" s="16">
        <f t="shared" si="56"/>
        <v>0</v>
      </c>
      <c r="AU206" s="16">
        <f t="shared" si="56"/>
        <v>0</v>
      </c>
      <c r="AV206" s="16">
        <f t="shared" si="56"/>
        <v>0</v>
      </c>
      <c r="AW206" s="16">
        <f t="shared" si="56"/>
        <v>651.36466248342947</v>
      </c>
      <c r="AX206" s="16">
        <f t="shared" si="56"/>
        <v>0</v>
      </c>
      <c r="AY206" s="16">
        <f t="shared" si="56"/>
        <v>0</v>
      </c>
      <c r="AZ206" s="16">
        <f t="shared" si="56"/>
        <v>0</v>
      </c>
      <c r="BA206" s="16">
        <f t="shared" si="56"/>
        <v>0</v>
      </c>
      <c r="BB206" s="16">
        <f t="shared" si="56"/>
        <v>0</v>
      </c>
      <c r="BC206" s="16">
        <f t="shared" si="56"/>
        <v>0</v>
      </c>
      <c r="BD206" s="16">
        <f t="shared" si="56"/>
        <v>0</v>
      </c>
      <c r="BE206" s="16">
        <f t="shared" si="56"/>
        <v>0</v>
      </c>
      <c r="BF206" s="16">
        <f t="shared" si="56"/>
        <v>0</v>
      </c>
      <c r="BG206" s="16">
        <f t="shared" si="56"/>
        <v>1061.0043987919598</v>
      </c>
      <c r="BH206" s="16">
        <f t="shared" si="56"/>
        <v>0</v>
      </c>
      <c r="BI206" s="16">
        <f t="shared" si="56"/>
        <v>0</v>
      </c>
    </row>
    <row r="207" spans="2:61" s="1" customFormat="1" ht="15.75" x14ac:dyDescent="0.25">
      <c r="B207" s="47">
        <v>463</v>
      </c>
      <c r="C207" s="47" t="s">
        <v>430</v>
      </c>
      <c r="D207" s="47">
        <v>6</v>
      </c>
      <c r="E207" s="47">
        <v>1993</v>
      </c>
      <c r="F207" s="71"/>
      <c r="G207" s="2">
        <v>50</v>
      </c>
      <c r="H207" s="2">
        <v>10</v>
      </c>
      <c r="I207" s="47">
        <v>2015</v>
      </c>
      <c r="J207" s="81">
        <v>1.15E-2</v>
      </c>
      <c r="K207" s="82">
        <v>9985</v>
      </c>
      <c r="L207" s="82">
        <f t="shared" si="51"/>
        <v>998.5</v>
      </c>
      <c r="M207" s="82">
        <f t="shared" si="52"/>
        <v>1497.75</v>
      </c>
      <c r="N207" s="16">
        <f t="shared" si="53"/>
        <v>12481.25</v>
      </c>
      <c r="O207" s="16">
        <f t="shared" si="54"/>
        <v>143.53437500000001</v>
      </c>
      <c r="P207" s="16">
        <f t="shared" si="55"/>
        <v>0</v>
      </c>
      <c r="Q207" s="16">
        <f t="shared" si="55"/>
        <v>0</v>
      </c>
      <c r="R207" s="16">
        <f t="shared" si="55"/>
        <v>0</v>
      </c>
      <c r="S207" s="16">
        <f t="shared" si="55"/>
        <v>150.71109375000003</v>
      </c>
      <c r="T207" s="16">
        <f t="shared" si="55"/>
        <v>0</v>
      </c>
      <c r="U207" s="16">
        <f t="shared" si="55"/>
        <v>0</v>
      </c>
      <c r="V207" s="16">
        <f t="shared" si="55"/>
        <v>0</v>
      </c>
      <c r="W207" s="16">
        <f t="shared" si="55"/>
        <v>0</v>
      </c>
      <c r="X207" s="16">
        <f t="shared" si="55"/>
        <v>0</v>
      </c>
      <c r="Y207" s="16">
        <f t="shared" si="55"/>
        <v>0</v>
      </c>
      <c r="Z207" s="16">
        <f t="shared" si="55"/>
        <v>0</v>
      </c>
      <c r="AA207" s="16">
        <f t="shared" si="55"/>
        <v>0</v>
      </c>
      <c r="AB207" s="16">
        <f t="shared" si="55"/>
        <v>0</v>
      </c>
      <c r="AC207" s="16">
        <f t="shared" si="55"/>
        <v>245.49249080512629</v>
      </c>
      <c r="AD207" s="16">
        <f t="shared" si="55"/>
        <v>0</v>
      </c>
      <c r="AE207" s="16">
        <f t="shared" si="55"/>
        <v>0</v>
      </c>
      <c r="AF207" s="16">
        <f t="shared" si="50"/>
        <v>0</v>
      </c>
      <c r="AG207" s="16">
        <f t="shared" si="50"/>
        <v>0</v>
      </c>
      <c r="AH207" s="16">
        <f t="shared" si="50"/>
        <v>0</v>
      </c>
      <c r="AI207" s="16">
        <f t="shared" si="50"/>
        <v>0</v>
      </c>
      <c r="AJ207" s="16">
        <f t="shared" si="50"/>
        <v>0</v>
      </c>
      <c r="AK207" s="16">
        <f t="shared" si="50"/>
        <v>31917.971091544579</v>
      </c>
      <c r="AL207" s="16">
        <f t="shared" si="50"/>
        <v>0</v>
      </c>
      <c r="AM207" s="16">
        <f t="shared" si="50"/>
        <v>399.88139918668071</v>
      </c>
      <c r="AN207" s="16">
        <f t="shared" si="50"/>
        <v>0</v>
      </c>
      <c r="AO207" s="16">
        <f t="shared" si="50"/>
        <v>0</v>
      </c>
      <c r="AP207" s="16">
        <f t="shared" si="50"/>
        <v>0</v>
      </c>
      <c r="AQ207" s="16">
        <f t="shared" si="50"/>
        <v>0</v>
      </c>
      <c r="AR207" s="16">
        <f t="shared" si="50"/>
        <v>0</v>
      </c>
      <c r="AS207" s="16">
        <f t="shared" si="50"/>
        <v>0</v>
      </c>
      <c r="AT207" s="16">
        <f t="shared" si="56"/>
        <v>0</v>
      </c>
      <c r="AU207" s="16">
        <f t="shared" si="56"/>
        <v>0</v>
      </c>
      <c r="AV207" s="16">
        <f t="shared" si="56"/>
        <v>0</v>
      </c>
      <c r="AW207" s="16">
        <f t="shared" si="56"/>
        <v>651.36466248342947</v>
      </c>
      <c r="AX207" s="16">
        <f t="shared" si="56"/>
        <v>0</v>
      </c>
      <c r="AY207" s="16">
        <f t="shared" si="56"/>
        <v>0</v>
      </c>
      <c r="AZ207" s="16">
        <f t="shared" si="56"/>
        <v>0</v>
      </c>
      <c r="BA207" s="16">
        <f t="shared" si="56"/>
        <v>0</v>
      </c>
      <c r="BB207" s="16">
        <f t="shared" si="56"/>
        <v>0</v>
      </c>
      <c r="BC207" s="16">
        <f t="shared" si="56"/>
        <v>0</v>
      </c>
      <c r="BD207" s="16">
        <f t="shared" si="56"/>
        <v>0</v>
      </c>
      <c r="BE207" s="16">
        <f t="shared" si="56"/>
        <v>0</v>
      </c>
      <c r="BF207" s="16">
        <f t="shared" si="56"/>
        <v>0</v>
      </c>
      <c r="BG207" s="16">
        <f t="shared" si="56"/>
        <v>1061.0043987919598</v>
      </c>
      <c r="BH207" s="16">
        <f t="shared" si="56"/>
        <v>0</v>
      </c>
      <c r="BI207" s="16">
        <f t="shared" si="56"/>
        <v>0</v>
      </c>
    </row>
    <row r="208" spans="2:61" s="1" customFormat="1" ht="15.75" x14ac:dyDescent="0.25">
      <c r="B208" s="47">
        <v>249</v>
      </c>
      <c r="C208" s="47" t="s">
        <v>430</v>
      </c>
      <c r="D208" s="47">
        <v>6</v>
      </c>
      <c r="E208" s="47">
        <v>1993</v>
      </c>
      <c r="F208" s="71"/>
      <c r="G208" s="2">
        <v>50</v>
      </c>
      <c r="H208" s="2">
        <v>10</v>
      </c>
      <c r="I208" s="47">
        <v>2016</v>
      </c>
      <c r="J208" s="81">
        <v>1.15E-2</v>
      </c>
      <c r="K208" s="82">
        <v>9985</v>
      </c>
      <c r="L208" s="82">
        <f t="shared" si="51"/>
        <v>998.5</v>
      </c>
      <c r="M208" s="82">
        <f t="shared" si="52"/>
        <v>1497.75</v>
      </c>
      <c r="N208" s="16">
        <f t="shared" si="53"/>
        <v>12481.25</v>
      </c>
      <c r="O208" s="16">
        <f t="shared" si="54"/>
        <v>143.53437500000001</v>
      </c>
      <c r="P208" s="16">
        <f t="shared" si="55"/>
        <v>0</v>
      </c>
      <c r="Q208" s="16">
        <f t="shared" si="55"/>
        <v>0</v>
      </c>
      <c r="R208" s="16">
        <f t="shared" si="55"/>
        <v>0</v>
      </c>
      <c r="S208" s="16">
        <f t="shared" si="55"/>
        <v>0</v>
      </c>
      <c r="T208" s="16">
        <f t="shared" si="55"/>
        <v>158.24664843750003</v>
      </c>
      <c r="U208" s="16">
        <f t="shared" si="55"/>
        <v>0</v>
      </c>
      <c r="V208" s="16">
        <f t="shared" si="55"/>
        <v>0</v>
      </c>
      <c r="W208" s="16">
        <f t="shared" si="55"/>
        <v>0</v>
      </c>
      <c r="X208" s="16">
        <f t="shared" si="55"/>
        <v>0</v>
      </c>
      <c r="Y208" s="16">
        <f t="shared" si="55"/>
        <v>0</v>
      </c>
      <c r="Z208" s="16">
        <f t="shared" si="55"/>
        <v>0</v>
      </c>
      <c r="AA208" s="16">
        <f t="shared" si="55"/>
        <v>0</v>
      </c>
      <c r="AB208" s="16">
        <f t="shared" si="55"/>
        <v>0</v>
      </c>
      <c r="AC208" s="16">
        <f t="shared" si="55"/>
        <v>0</v>
      </c>
      <c r="AD208" s="16">
        <f t="shared" si="55"/>
        <v>257.76711534538259</v>
      </c>
      <c r="AE208" s="16">
        <f t="shared" si="55"/>
        <v>0</v>
      </c>
      <c r="AF208" s="16">
        <f t="shared" si="50"/>
        <v>0</v>
      </c>
      <c r="AG208" s="16">
        <f t="shared" si="50"/>
        <v>0</v>
      </c>
      <c r="AH208" s="16">
        <f t="shared" si="50"/>
        <v>0</v>
      </c>
      <c r="AI208" s="16">
        <f t="shared" si="50"/>
        <v>0</v>
      </c>
      <c r="AJ208" s="16">
        <f t="shared" si="50"/>
        <v>0</v>
      </c>
      <c r="AK208" s="16">
        <f t="shared" si="50"/>
        <v>31917.971091544579</v>
      </c>
      <c r="AL208" s="16">
        <f t="shared" si="50"/>
        <v>0</v>
      </c>
      <c r="AM208" s="16">
        <f t="shared" si="50"/>
        <v>0</v>
      </c>
      <c r="AN208" s="16">
        <f t="shared" si="50"/>
        <v>419.87546914601472</v>
      </c>
      <c r="AO208" s="16">
        <f t="shared" si="50"/>
        <v>0</v>
      </c>
      <c r="AP208" s="16">
        <f t="shared" si="50"/>
        <v>0</v>
      </c>
      <c r="AQ208" s="16">
        <f t="shared" si="50"/>
        <v>0</v>
      </c>
      <c r="AR208" s="16">
        <f t="shared" si="50"/>
        <v>0</v>
      </c>
      <c r="AS208" s="16">
        <f t="shared" si="50"/>
        <v>0</v>
      </c>
      <c r="AT208" s="16">
        <f t="shared" si="56"/>
        <v>0</v>
      </c>
      <c r="AU208" s="16">
        <f t="shared" si="56"/>
        <v>0</v>
      </c>
      <c r="AV208" s="16">
        <f t="shared" si="56"/>
        <v>0</v>
      </c>
      <c r="AW208" s="16">
        <f t="shared" si="56"/>
        <v>0</v>
      </c>
      <c r="AX208" s="16">
        <f t="shared" si="56"/>
        <v>683.93289560760093</v>
      </c>
      <c r="AY208" s="16">
        <f t="shared" si="56"/>
        <v>0</v>
      </c>
      <c r="AZ208" s="16">
        <f t="shared" si="56"/>
        <v>0</v>
      </c>
      <c r="BA208" s="16">
        <f t="shared" si="56"/>
        <v>0</v>
      </c>
      <c r="BB208" s="16">
        <f t="shared" si="56"/>
        <v>0</v>
      </c>
      <c r="BC208" s="16">
        <f t="shared" si="56"/>
        <v>0</v>
      </c>
      <c r="BD208" s="16">
        <f t="shared" si="56"/>
        <v>0</v>
      </c>
      <c r="BE208" s="16">
        <f t="shared" si="56"/>
        <v>0</v>
      </c>
      <c r="BF208" s="16">
        <f t="shared" si="56"/>
        <v>0</v>
      </c>
      <c r="BG208" s="16">
        <f t="shared" si="56"/>
        <v>0</v>
      </c>
      <c r="BH208" s="16">
        <f t="shared" si="56"/>
        <v>1114.0546187315579</v>
      </c>
      <c r="BI208" s="16">
        <f t="shared" si="56"/>
        <v>0</v>
      </c>
    </row>
    <row r="209" spans="2:61" s="1" customFormat="1" ht="15.75" x14ac:dyDescent="0.25">
      <c r="B209" s="47">
        <v>248</v>
      </c>
      <c r="C209" s="47" t="s">
        <v>430</v>
      </c>
      <c r="D209" s="47">
        <v>6</v>
      </c>
      <c r="E209" s="47">
        <v>1993</v>
      </c>
      <c r="F209" s="71"/>
      <c r="G209" s="2">
        <v>50</v>
      </c>
      <c r="H209" s="2">
        <v>10</v>
      </c>
      <c r="I209" s="47">
        <v>2016</v>
      </c>
      <c r="J209" s="81">
        <v>1.15E-2</v>
      </c>
      <c r="K209" s="82">
        <v>9985</v>
      </c>
      <c r="L209" s="82">
        <f t="shared" si="51"/>
        <v>998.5</v>
      </c>
      <c r="M209" s="82">
        <f t="shared" si="52"/>
        <v>1497.75</v>
      </c>
      <c r="N209" s="16">
        <f t="shared" si="53"/>
        <v>12481.25</v>
      </c>
      <c r="O209" s="16">
        <f t="shared" si="54"/>
        <v>143.53437500000001</v>
      </c>
      <c r="P209" s="16">
        <f t="shared" si="55"/>
        <v>0</v>
      </c>
      <c r="Q209" s="16">
        <f t="shared" si="55"/>
        <v>0</v>
      </c>
      <c r="R209" s="16">
        <f t="shared" si="55"/>
        <v>0</v>
      </c>
      <c r="S209" s="16">
        <f t="shared" si="55"/>
        <v>0</v>
      </c>
      <c r="T209" s="16">
        <f t="shared" si="55"/>
        <v>158.24664843750003</v>
      </c>
      <c r="U209" s="16">
        <f t="shared" si="55"/>
        <v>0</v>
      </c>
      <c r="V209" s="16">
        <f t="shared" si="55"/>
        <v>0</v>
      </c>
      <c r="W209" s="16">
        <f t="shared" si="55"/>
        <v>0</v>
      </c>
      <c r="X209" s="16">
        <f t="shared" si="55"/>
        <v>0</v>
      </c>
      <c r="Y209" s="16">
        <f t="shared" si="55"/>
        <v>0</v>
      </c>
      <c r="Z209" s="16">
        <f t="shared" si="55"/>
        <v>0</v>
      </c>
      <c r="AA209" s="16">
        <f t="shared" si="55"/>
        <v>0</v>
      </c>
      <c r="AB209" s="16">
        <f t="shared" si="55"/>
        <v>0</v>
      </c>
      <c r="AC209" s="16">
        <f t="shared" si="55"/>
        <v>0</v>
      </c>
      <c r="AD209" s="16">
        <f t="shared" si="55"/>
        <v>257.76711534538259</v>
      </c>
      <c r="AE209" s="16">
        <f t="shared" si="55"/>
        <v>0</v>
      </c>
      <c r="AF209" s="16">
        <f t="shared" si="50"/>
        <v>0</v>
      </c>
      <c r="AG209" s="16">
        <f t="shared" si="50"/>
        <v>0</v>
      </c>
      <c r="AH209" s="16">
        <f t="shared" si="50"/>
        <v>0</v>
      </c>
      <c r="AI209" s="16">
        <f t="shared" si="50"/>
        <v>0</v>
      </c>
      <c r="AJ209" s="16">
        <f t="shared" si="50"/>
        <v>0</v>
      </c>
      <c r="AK209" s="16">
        <f t="shared" si="50"/>
        <v>31917.971091544579</v>
      </c>
      <c r="AL209" s="16">
        <f t="shared" si="50"/>
        <v>0</v>
      </c>
      <c r="AM209" s="16">
        <f t="shared" si="50"/>
        <v>0</v>
      </c>
      <c r="AN209" s="16">
        <f t="shared" si="50"/>
        <v>419.87546914601472</v>
      </c>
      <c r="AO209" s="16">
        <f t="shared" si="50"/>
        <v>0</v>
      </c>
      <c r="AP209" s="16">
        <f t="shared" si="50"/>
        <v>0</v>
      </c>
      <c r="AQ209" s="16">
        <f t="shared" si="50"/>
        <v>0</v>
      </c>
      <c r="AR209" s="16">
        <f t="shared" si="50"/>
        <v>0</v>
      </c>
      <c r="AS209" s="16">
        <f t="shared" si="50"/>
        <v>0</v>
      </c>
      <c r="AT209" s="16">
        <f t="shared" si="56"/>
        <v>0</v>
      </c>
      <c r="AU209" s="16">
        <f t="shared" si="56"/>
        <v>0</v>
      </c>
      <c r="AV209" s="16">
        <f t="shared" si="56"/>
        <v>0</v>
      </c>
      <c r="AW209" s="16">
        <f t="shared" si="56"/>
        <v>0</v>
      </c>
      <c r="AX209" s="16">
        <f t="shared" si="56"/>
        <v>683.93289560760093</v>
      </c>
      <c r="AY209" s="16">
        <f t="shared" si="56"/>
        <v>0</v>
      </c>
      <c r="AZ209" s="16">
        <f t="shared" si="56"/>
        <v>0</v>
      </c>
      <c r="BA209" s="16">
        <f t="shared" si="56"/>
        <v>0</v>
      </c>
      <c r="BB209" s="16">
        <f t="shared" si="56"/>
        <v>0</v>
      </c>
      <c r="BC209" s="16">
        <f t="shared" si="56"/>
        <v>0</v>
      </c>
      <c r="BD209" s="16">
        <f t="shared" si="56"/>
        <v>0</v>
      </c>
      <c r="BE209" s="16">
        <f t="shared" si="56"/>
        <v>0</v>
      </c>
      <c r="BF209" s="16">
        <f t="shared" si="56"/>
        <v>0</v>
      </c>
      <c r="BG209" s="16">
        <f t="shared" si="56"/>
        <v>0</v>
      </c>
      <c r="BH209" s="16">
        <f t="shared" si="56"/>
        <v>1114.0546187315579</v>
      </c>
      <c r="BI209" s="16">
        <f t="shared" si="56"/>
        <v>0</v>
      </c>
    </row>
    <row r="210" spans="2:61" s="1" customFormat="1" ht="15.75" x14ac:dyDescent="0.25">
      <c r="B210" s="47">
        <v>247</v>
      </c>
      <c r="C210" s="47" t="s">
        <v>430</v>
      </c>
      <c r="D210" s="47">
        <v>6</v>
      </c>
      <c r="E210" s="47">
        <v>1993</v>
      </c>
      <c r="F210" s="71"/>
      <c r="G210" s="2">
        <v>50</v>
      </c>
      <c r="H210" s="2">
        <v>10</v>
      </c>
      <c r="I210" s="47">
        <v>2016</v>
      </c>
      <c r="J210" s="81">
        <v>1.15E-2</v>
      </c>
      <c r="K210" s="82">
        <v>9985</v>
      </c>
      <c r="L210" s="82">
        <f t="shared" si="51"/>
        <v>998.5</v>
      </c>
      <c r="M210" s="82">
        <f t="shared" si="52"/>
        <v>1497.75</v>
      </c>
      <c r="N210" s="16">
        <f t="shared" si="53"/>
        <v>12481.25</v>
      </c>
      <c r="O210" s="16">
        <f t="shared" si="54"/>
        <v>143.53437500000001</v>
      </c>
      <c r="P210" s="16">
        <f t="shared" si="55"/>
        <v>0</v>
      </c>
      <c r="Q210" s="16">
        <f t="shared" si="55"/>
        <v>0</v>
      </c>
      <c r="R210" s="16">
        <f t="shared" si="55"/>
        <v>0</v>
      </c>
      <c r="S210" s="16">
        <f t="shared" si="55"/>
        <v>0</v>
      </c>
      <c r="T210" s="16">
        <f t="shared" si="55"/>
        <v>158.24664843750003</v>
      </c>
      <c r="U210" s="16">
        <f t="shared" si="55"/>
        <v>0</v>
      </c>
      <c r="V210" s="16">
        <f t="shared" si="55"/>
        <v>0</v>
      </c>
      <c r="W210" s="16">
        <f t="shared" si="55"/>
        <v>0</v>
      </c>
      <c r="X210" s="16">
        <f t="shared" si="55"/>
        <v>0</v>
      </c>
      <c r="Y210" s="16">
        <f t="shared" si="55"/>
        <v>0</v>
      </c>
      <c r="Z210" s="16">
        <f t="shared" si="55"/>
        <v>0</v>
      </c>
      <c r="AA210" s="16">
        <f t="shared" si="55"/>
        <v>0</v>
      </c>
      <c r="AB210" s="16">
        <f t="shared" si="55"/>
        <v>0</v>
      </c>
      <c r="AC210" s="16">
        <f t="shared" si="55"/>
        <v>0</v>
      </c>
      <c r="AD210" s="16">
        <f t="shared" si="55"/>
        <v>257.76711534538259</v>
      </c>
      <c r="AE210" s="16">
        <f t="shared" si="55"/>
        <v>0</v>
      </c>
      <c r="AF210" s="16">
        <f t="shared" si="50"/>
        <v>0</v>
      </c>
      <c r="AG210" s="16">
        <f t="shared" si="50"/>
        <v>0</v>
      </c>
      <c r="AH210" s="16">
        <f t="shared" si="50"/>
        <v>0</v>
      </c>
      <c r="AI210" s="16">
        <f t="shared" si="50"/>
        <v>0</v>
      </c>
      <c r="AJ210" s="16">
        <f t="shared" si="50"/>
        <v>0</v>
      </c>
      <c r="AK210" s="16">
        <f t="shared" si="50"/>
        <v>31917.971091544579</v>
      </c>
      <c r="AL210" s="16">
        <f t="shared" si="50"/>
        <v>0</v>
      </c>
      <c r="AM210" s="16">
        <f t="shared" si="50"/>
        <v>0</v>
      </c>
      <c r="AN210" s="16">
        <f t="shared" si="50"/>
        <v>419.87546914601472</v>
      </c>
      <c r="AO210" s="16">
        <f t="shared" si="50"/>
        <v>0</v>
      </c>
      <c r="AP210" s="16">
        <f t="shared" si="50"/>
        <v>0</v>
      </c>
      <c r="AQ210" s="16">
        <f t="shared" si="50"/>
        <v>0</v>
      </c>
      <c r="AR210" s="16">
        <f t="shared" si="50"/>
        <v>0</v>
      </c>
      <c r="AS210" s="16">
        <f t="shared" si="50"/>
        <v>0</v>
      </c>
      <c r="AT210" s="16">
        <f t="shared" si="56"/>
        <v>0</v>
      </c>
      <c r="AU210" s="16">
        <f t="shared" si="56"/>
        <v>0</v>
      </c>
      <c r="AV210" s="16">
        <f t="shared" si="56"/>
        <v>0</v>
      </c>
      <c r="AW210" s="16">
        <f t="shared" si="56"/>
        <v>0</v>
      </c>
      <c r="AX210" s="16">
        <f t="shared" si="56"/>
        <v>683.93289560760093</v>
      </c>
      <c r="AY210" s="16">
        <f t="shared" si="56"/>
        <v>0</v>
      </c>
      <c r="AZ210" s="16">
        <f t="shared" si="56"/>
        <v>0</v>
      </c>
      <c r="BA210" s="16">
        <f t="shared" si="56"/>
        <v>0</v>
      </c>
      <c r="BB210" s="16">
        <f t="shared" si="56"/>
        <v>0</v>
      </c>
      <c r="BC210" s="16">
        <f t="shared" si="56"/>
        <v>0</v>
      </c>
      <c r="BD210" s="16">
        <f t="shared" si="56"/>
        <v>0</v>
      </c>
      <c r="BE210" s="16">
        <f t="shared" si="56"/>
        <v>0</v>
      </c>
      <c r="BF210" s="16">
        <f t="shared" si="56"/>
        <v>0</v>
      </c>
      <c r="BG210" s="16">
        <f t="shared" si="56"/>
        <v>0</v>
      </c>
      <c r="BH210" s="16">
        <f t="shared" si="56"/>
        <v>1114.0546187315579</v>
      </c>
      <c r="BI210" s="16">
        <f t="shared" si="56"/>
        <v>0</v>
      </c>
    </row>
    <row r="211" spans="2:61" s="1" customFormat="1" ht="15.75" x14ac:dyDescent="0.25">
      <c r="B211" s="47">
        <v>209</v>
      </c>
      <c r="C211" s="47" t="s">
        <v>430</v>
      </c>
      <c r="D211" s="47">
        <v>6</v>
      </c>
      <c r="E211" s="47">
        <v>1993</v>
      </c>
      <c r="F211" s="71"/>
      <c r="G211" s="2">
        <v>50</v>
      </c>
      <c r="H211" s="2">
        <v>10</v>
      </c>
      <c r="I211" s="47">
        <v>2016</v>
      </c>
      <c r="J211" s="81">
        <v>1.15E-2</v>
      </c>
      <c r="K211" s="82">
        <v>9985</v>
      </c>
      <c r="L211" s="82">
        <f t="shared" si="51"/>
        <v>998.5</v>
      </c>
      <c r="M211" s="82">
        <f t="shared" si="52"/>
        <v>1497.75</v>
      </c>
      <c r="N211" s="16">
        <f t="shared" si="53"/>
        <v>12481.25</v>
      </c>
      <c r="O211" s="16">
        <f t="shared" si="54"/>
        <v>143.53437500000001</v>
      </c>
      <c r="P211" s="16">
        <f t="shared" si="55"/>
        <v>0</v>
      </c>
      <c r="Q211" s="16">
        <f t="shared" si="55"/>
        <v>0</v>
      </c>
      <c r="R211" s="16">
        <f t="shared" si="55"/>
        <v>0</v>
      </c>
      <c r="S211" s="16">
        <f t="shared" si="55"/>
        <v>0</v>
      </c>
      <c r="T211" s="16">
        <f t="shared" si="55"/>
        <v>158.24664843750003</v>
      </c>
      <c r="U211" s="16">
        <f t="shared" si="55"/>
        <v>0</v>
      </c>
      <c r="V211" s="16">
        <f t="shared" si="55"/>
        <v>0</v>
      </c>
      <c r="W211" s="16">
        <f t="shared" si="55"/>
        <v>0</v>
      </c>
      <c r="X211" s="16">
        <f t="shared" si="55"/>
        <v>0</v>
      </c>
      <c r="Y211" s="16">
        <f t="shared" si="55"/>
        <v>0</v>
      </c>
      <c r="Z211" s="16">
        <f t="shared" si="55"/>
        <v>0</v>
      </c>
      <c r="AA211" s="16">
        <f t="shared" si="55"/>
        <v>0</v>
      </c>
      <c r="AB211" s="16">
        <f t="shared" si="55"/>
        <v>0</v>
      </c>
      <c r="AC211" s="16">
        <f t="shared" si="55"/>
        <v>0</v>
      </c>
      <c r="AD211" s="16">
        <f t="shared" si="55"/>
        <v>257.76711534538259</v>
      </c>
      <c r="AE211" s="16">
        <f t="shared" si="55"/>
        <v>0</v>
      </c>
      <c r="AF211" s="16">
        <f t="shared" si="50"/>
        <v>0</v>
      </c>
      <c r="AG211" s="16">
        <f t="shared" si="50"/>
        <v>0</v>
      </c>
      <c r="AH211" s="16">
        <f t="shared" si="50"/>
        <v>0</v>
      </c>
      <c r="AI211" s="16">
        <f t="shared" si="50"/>
        <v>0</v>
      </c>
      <c r="AJ211" s="16">
        <f t="shared" si="50"/>
        <v>0</v>
      </c>
      <c r="AK211" s="16">
        <f t="shared" si="50"/>
        <v>31917.971091544579</v>
      </c>
      <c r="AL211" s="16">
        <f t="shared" si="50"/>
        <v>0</v>
      </c>
      <c r="AM211" s="16">
        <f t="shared" si="50"/>
        <v>0</v>
      </c>
      <c r="AN211" s="16">
        <f t="shared" si="50"/>
        <v>419.87546914601472</v>
      </c>
      <c r="AO211" s="16">
        <f t="shared" si="50"/>
        <v>0</v>
      </c>
      <c r="AP211" s="16">
        <f t="shared" si="50"/>
        <v>0</v>
      </c>
      <c r="AQ211" s="16">
        <f t="shared" si="50"/>
        <v>0</v>
      </c>
      <c r="AR211" s="16">
        <f t="shared" si="50"/>
        <v>0</v>
      </c>
      <c r="AS211" s="16">
        <f t="shared" si="50"/>
        <v>0</v>
      </c>
      <c r="AT211" s="16">
        <f t="shared" si="56"/>
        <v>0</v>
      </c>
      <c r="AU211" s="16">
        <f t="shared" si="56"/>
        <v>0</v>
      </c>
      <c r="AV211" s="16">
        <f t="shared" si="56"/>
        <v>0</v>
      </c>
      <c r="AW211" s="16">
        <f t="shared" si="56"/>
        <v>0</v>
      </c>
      <c r="AX211" s="16">
        <f t="shared" si="56"/>
        <v>683.93289560760093</v>
      </c>
      <c r="AY211" s="16">
        <f t="shared" si="56"/>
        <v>0</v>
      </c>
      <c r="AZ211" s="16">
        <f t="shared" si="56"/>
        <v>0</v>
      </c>
      <c r="BA211" s="16">
        <f t="shared" si="56"/>
        <v>0</v>
      </c>
      <c r="BB211" s="16">
        <f t="shared" si="56"/>
        <v>0</v>
      </c>
      <c r="BC211" s="16">
        <f t="shared" si="56"/>
        <v>0</v>
      </c>
      <c r="BD211" s="16">
        <f t="shared" si="56"/>
        <v>0</v>
      </c>
      <c r="BE211" s="16">
        <f t="shared" si="56"/>
        <v>0</v>
      </c>
      <c r="BF211" s="16">
        <f t="shared" si="56"/>
        <v>0</v>
      </c>
      <c r="BG211" s="16">
        <f t="shared" si="56"/>
        <v>0</v>
      </c>
      <c r="BH211" s="16">
        <f t="shared" si="56"/>
        <v>1114.0546187315579</v>
      </c>
      <c r="BI211" s="16">
        <f t="shared" si="56"/>
        <v>0</v>
      </c>
    </row>
    <row r="212" spans="2:61" s="1" customFormat="1" ht="15.75" x14ac:dyDescent="0.25">
      <c r="B212" s="47">
        <v>208</v>
      </c>
      <c r="C212" s="47" t="s">
        <v>430</v>
      </c>
      <c r="D212" s="47">
        <v>6</v>
      </c>
      <c r="E212" s="47">
        <v>1993</v>
      </c>
      <c r="F212" s="71"/>
      <c r="G212" s="2">
        <v>50</v>
      </c>
      <c r="H212" s="2">
        <v>10</v>
      </c>
      <c r="I212" s="47">
        <v>2016</v>
      </c>
      <c r="J212" s="81">
        <v>1.15E-2</v>
      </c>
      <c r="K212" s="82">
        <v>9985</v>
      </c>
      <c r="L212" s="82">
        <f t="shared" si="51"/>
        <v>998.5</v>
      </c>
      <c r="M212" s="82">
        <f t="shared" si="52"/>
        <v>1497.75</v>
      </c>
      <c r="N212" s="16">
        <f t="shared" si="53"/>
        <v>12481.25</v>
      </c>
      <c r="O212" s="16">
        <f t="shared" si="54"/>
        <v>143.53437500000001</v>
      </c>
      <c r="P212" s="16">
        <f t="shared" si="55"/>
        <v>0</v>
      </c>
      <c r="Q212" s="16">
        <f t="shared" si="55"/>
        <v>0</v>
      </c>
      <c r="R212" s="16">
        <f t="shared" si="55"/>
        <v>0</v>
      </c>
      <c r="S212" s="16">
        <f t="shared" si="55"/>
        <v>0</v>
      </c>
      <c r="T212" s="16">
        <f t="shared" si="55"/>
        <v>158.24664843750003</v>
      </c>
      <c r="U212" s="16">
        <f t="shared" si="55"/>
        <v>0</v>
      </c>
      <c r="V212" s="16">
        <f t="shared" si="55"/>
        <v>0</v>
      </c>
      <c r="W212" s="16">
        <f t="shared" si="55"/>
        <v>0</v>
      </c>
      <c r="X212" s="16">
        <f t="shared" si="55"/>
        <v>0</v>
      </c>
      <c r="Y212" s="16">
        <f t="shared" si="55"/>
        <v>0</v>
      </c>
      <c r="Z212" s="16">
        <f t="shared" si="55"/>
        <v>0</v>
      </c>
      <c r="AA212" s="16">
        <f t="shared" si="55"/>
        <v>0</v>
      </c>
      <c r="AB212" s="16">
        <f t="shared" si="55"/>
        <v>0</v>
      </c>
      <c r="AC212" s="16">
        <f t="shared" si="55"/>
        <v>0</v>
      </c>
      <c r="AD212" s="16">
        <f t="shared" si="55"/>
        <v>257.76711534538259</v>
      </c>
      <c r="AE212" s="16">
        <f t="shared" si="55"/>
        <v>0</v>
      </c>
      <c r="AF212" s="16">
        <f t="shared" si="50"/>
        <v>0</v>
      </c>
      <c r="AG212" s="16">
        <f t="shared" si="50"/>
        <v>0</v>
      </c>
      <c r="AH212" s="16">
        <f t="shared" si="50"/>
        <v>0</v>
      </c>
      <c r="AI212" s="16">
        <f t="shared" si="50"/>
        <v>0</v>
      </c>
      <c r="AJ212" s="16">
        <f t="shared" si="50"/>
        <v>0</v>
      </c>
      <c r="AK212" s="16">
        <f t="shared" si="50"/>
        <v>31917.971091544579</v>
      </c>
      <c r="AL212" s="16">
        <f t="shared" si="50"/>
        <v>0</v>
      </c>
      <c r="AM212" s="16">
        <f t="shared" si="50"/>
        <v>0</v>
      </c>
      <c r="AN212" s="16">
        <f t="shared" si="50"/>
        <v>419.87546914601472</v>
      </c>
      <c r="AO212" s="16">
        <f t="shared" si="50"/>
        <v>0</v>
      </c>
      <c r="AP212" s="16">
        <f t="shared" si="50"/>
        <v>0</v>
      </c>
      <c r="AQ212" s="16">
        <f t="shared" si="50"/>
        <v>0</v>
      </c>
      <c r="AR212" s="16">
        <f t="shared" si="50"/>
        <v>0</v>
      </c>
      <c r="AS212" s="16">
        <f t="shared" si="50"/>
        <v>0</v>
      </c>
      <c r="AT212" s="16">
        <f t="shared" si="56"/>
        <v>0</v>
      </c>
      <c r="AU212" s="16">
        <f t="shared" si="56"/>
        <v>0</v>
      </c>
      <c r="AV212" s="16">
        <f t="shared" si="56"/>
        <v>0</v>
      </c>
      <c r="AW212" s="16">
        <f t="shared" si="56"/>
        <v>0</v>
      </c>
      <c r="AX212" s="16">
        <f t="shared" si="56"/>
        <v>683.93289560760093</v>
      </c>
      <c r="AY212" s="16">
        <f t="shared" si="56"/>
        <v>0</v>
      </c>
      <c r="AZ212" s="16">
        <f t="shared" si="56"/>
        <v>0</v>
      </c>
      <c r="BA212" s="16">
        <f t="shared" si="56"/>
        <v>0</v>
      </c>
      <c r="BB212" s="16">
        <f t="shared" si="56"/>
        <v>0</v>
      </c>
      <c r="BC212" s="16">
        <f t="shared" si="56"/>
        <v>0</v>
      </c>
      <c r="BD212" s="16">
        <f t="shared" si="56"/>
        <v>0</v>
      </c>
      <c r="BE212" s="16">
        <f t="shared" si="56"/>
        <v>0</v>
      </c>
      <c r="BF212" s="16">
        <f t="shared" si="56"/>
        <v>0</v>
      </c>
      <c r="BG212" s="16">
        <f t="shared" si="56"/>
        <v>0</v>
      </c>
      <c r="BH212" s="16">
        <f t="shared" si="56"/>
        <v>1114.0546187315579</v>
      </c>
      <c r="BI212" s="16">
        <f t="shared" si="56"/>
        <v>0</v>
      </c>
    </row>
    <row r="213" spans="2:61" s="1" customFormat="1" ht="15.75" x14ac:dyDescent="0.25">
      <c r="B213" s="47">
        <v>207</v>
      </c>
      <c r="C213" s="47" t="s">
        <v>430</v>
      </c>
      <c r="D213" s="47">
        <v>6</v>
      </c>
      <c r="E213" s="47">
        <v>1993</v>
      </c>
      <c r="F213" s="71"/>
      <c r="G213" s="2">
        <v>50</v>
      </c>
      <c r="H213" s="2">
        <v>10</v>
      </c>
      <c r="I213" s="47">
        <v>2016</v>
      </c>
      <c r="J213" s="81">
        <v>1.15E-2</v>
      </c>
      <c r="K213" s="82">
        <v>9985</v>
      </c>
      <c r="L213" s="82">
        <f t="shared" si="51"/>
        <v>998.5</v>
      </c>
      <c r="M213" s="82">
        <f t="shared" si="52"/>
        <v>1497.75</v>
      </c>
      <c r="N213" s="16">
        <f t="shared" si="53"/>
        <v>12481.25</v>
      </c>
      <c r="O213" s="16">
        <f t="shared" si="54"/>
        <v>143.53437500000001</v>
      </c>
      <c r="P213" s="16">
        <f t="shared" si="55"/>
        <v>0</v>
      </c>
      <c r="Q213" s="16">
        <f t="shared" si="55"/>
        <v>0</v>
      </c>
      <c r="R213" s="16">
        <f t="shared" si="55"/>
        <v>0</v>
      </c>
      <c r="S213" s="16">
        <f t="shared" si="55"/>
        <v>0</v>
      </c>
      <c r="T213" s="16">
        <f t="shared" si="55"/>
        <v>158.24664843750003</v>
      </c>
      <c r="U213" s="16">
        <f t="shared" si="55"/>
        <v>0</v>
      </c>
      <c r="V213" s="16">
        <f t="shared" si="55"/>
        <v>0</v>
      </c>
      <c r="W213" s="16">
        <f t="shared" si="55"/>
        <v>0</v>
      </c>
      <c r="X213" s="16">
        <f t="shared" si="55"/>
        <v>0</v>
      </c>
      <c r="Y213" s="16">
        <f t="shared" si="55"/>
        <v>0</v>
      </c>
      <c r="Z213" s="16">
        <f t="shared" si="55"/>
        <v>0</v>
      </c>
      <c r="AA213" s="16">
        <f t="shared" si="55"/>
        <v>0</v>
      </c>
      <c r="AB213" s="16">
        <f t="shared" si="55"/>
        <v>0</v>
      </c>
      <c r="AC213" s="16">
        <f t="shared" si="55"/>
        <v>0</v>
      </c>
      <c r="AD213" s="16">
        <f t="shared" si="55"/>
        <v>257.76711534538259</v>
      </c>
      <c r="AE213" s="16">
        <f t="shared" si="55"/>
        <v>0</v>
      </c>
      <c r="AF213" s="16">
        <f t="shared" si="50"/>
        <v>0</v>
      </c>
      <c r="AG213" s="16">
        <f t="shared" si="50"/>
        <v>0</v>
      </c>
      <c r="AH213" s="16">
        <f t="shared" si="50"/>
        <v>0</v>
      </c>
      <c r="AI213" s="16">
        <f t="shared" si="50"/>
        <v>0</v>
      </c>
      <c r="AJ213" s="16">
        <f t="shared" si="50"/>
        <v>0</v>
      </c>
      <c r="AK213" s="16">
        <f t="shared" si="50"/>
        <v>31917.971091544579</v>
      </c>
      <c r="AL213" s="16">
        <f t="shared" si="50"/>
        <v>0</v>
      </c>
      <c r="AM213" s="16">
        <f t="shared" si="50"/>
        <v>0</v>
      </c>
      <c r="AN213" s="16">
        <f t="shared" si="50"/>
        <v>419.87546914601472</v>
      </c>
      <c r="AO213" s="16">
        <f t="shared" si="50"/>
        <v>0</v>
      </c>
      <c r="AP213" s="16">
        <f t="shared" si="50"/>
        <v>0</v>
      </c>
      <c r="AQ213" s="16">
        <f t="shared" si="50"/>
        <v>0</v>
      </c>
      <c r="AR213" s="16">
        <f t="shared" si="50"/>
        <v>0</v>
      </c>
      <c r="AS213" s="16">
        <f t="shared" si="50"/>
        <v>0</v>
      </c>
      <c r="AT213" s="16">
        <f t="shared" si="56"/>
        <v>0</v>
      </c>
      <c r="AU213" s="16">
        <f t="shared" si="56"/>
        <v>0</v>
      </c>
      <c r="AV213" s="16">
        <f t="shared" si="56"/>
        <v>0</v>
      </c>
      <c r="AW213" s="16">
        <f t="shared" si="56"/>
        <v>0</v>
      </c>
      <c r="AX213" s="16">
        <f t="shared" si="56"/>
        <v>683.93289560760093</v>
      </c>
      <c r="AY213" s="16">
        <f t="shared" si="56"/>
        <v>0</v>
      </c>
      <c r="AZ213" s="16">
        <f t="shared" si="56"/>
        <v>0</v>
      </c>
      <c r="BA213" s="16">
        <f t="shared" si="56"/>
        <v>0</v>
      </c>
      <c r="BB213" s="16">
        <f t="shared" si="56"/>
        <v>0</v>
      </c>
      <c r="BC213" s="16">
        <f t="shared" si="56"/>
        <v>0</v>
      </c>
      <c r="BD213" s="16">
        <f t="shared" si="56"/>
        <v>0</v>
      </c>
      <c r="BE213" s="16">
        <f t="shared" si="56"/>
        <v>0</v>
      </c>
      <c r="BF213" s="16">
        <f t="shared" si="56"/>
        <v>0</v>
      </c>
      <c r="BG213" s="16">
        <f t="shared" si="56"/>
        <v>0</v>
      </c>
      <c r="BH213" s="16">
        <f t="shared" si="56"/>
        <v>1114.0546187315579</v>
      </c>
      <c r="BI213" s="16">
        <f t="shared" si="56"/>
        <v>0</v>
      </c>
    </row>
    <row r="214" spans="2:61" s="1" customFormat="1" ht="15.75" x14ac:dyDescent="0.25">
      <c r="B214" s="47">
        <v>205</v>
      </c>
      <c r="C214" s="47" t="s">
        <v>430</v>
      </c>
      <c r="D214" s="47">
        <v>6</v>
      </c>
      <c r="E214" s="47">
        <v>1993</v>
      </c>
      <c r="F214" s="71"/>
      <c r="G214" s="2">
        <v>50</v>
      </c>
      <c r="H214" s="2">
        <v>10</v>
      </c>
      <c r="I214" s="47">
        <v>2016</v>
      </c>
      <c r="J214" s="81">
        <v>1.15E-2</v>
      </c>
      <c r="K214" s="82">
        <v>9985</v>
      </c>
      <c r="L214" s="82">
        <f t="shared" si="51"/>
        <v>998.5</v>
      </c>
      <c r="M214" s="82">
        <f t="shared" si="52"/>
        <v>1497.75</v>
      </c>
      <c r="N214" s="16">
        <f t="shared" si="53"/>
        <v>12481.25</v>
      </c>
      <c r="O214" s="16">
        <f t="shared" si="54"/>
        <v>143.53437500000001</v>
      </c>
      <c r="P214" s="16">
        <f t="shared" si="55"/>
        <v>0</v>
      </c>
      <c r="Q214" s="16">
        <f t="shared" si="55"/>
        <v>0</v>
      </c>
      <c r="R214" s="16">
        <f t="shared" si="55"/>
        <v>0</v>
      </c>
      <c r="S214" s="16">
        <f t="shared" si="55"/>
        <v>0</v>
      </c>
      <c r="T214" s="16">
        <f t="shared" si="55"/>
        <v>158.24664843750003</v>
      </c>
      <c r="U214" s="16">
        <f t="shared" si="55"/>
        <v>0</v>
      </c>
      <c r="V214" s="16">
        <f t="shared" si="55"/>
        <v>0</v>
      </c>
      <c r="W214" s="16">
        <f t="shared" si="55"/>
        <v>0</v>
      </c>
      <c r="X214" s="16">
        <f t="shared" si="55"/>
        <v>0</v>
      </c>
      <c r="Y214" s="16">
        <f t="shared" si="55"/>
        <v>0</v>
      </c>
      <c r="Z214" s="16">
        <f t="shared" si="55"/>
        <v>0</v>
      </c>
      <c r="AA214" s="16">
        <f t="shared" si="55"/>
        <v>0</v>
      </c>
      <c r="AB214" s="16">
        <f t="shared" si="55"/>
        <v>0</v>
      </c>
      <c r="AC214" s="16">
        <f t="shared" si="55"/>
        <v>0</v>
      </c>
      <c r="AD214" s="16">
        <f t="shared" si="55"/>
        <v>257.76711534538259</v>
      </c>
      <c r="AE214" s="16">
        <f t="shared" ref="AE214:AT229" si="57">IF(MOD((AE$6-$E214),$G214)=0,($K214*1.1*1.15)*((1+$K$3)^(AE$6-$N$3)),IF(MOD((AE$6-$I214),$H214)=0,$O214*((1+$K$3)^(AE$6-$N$3)),0))</f>
        <v>0</v>
      </c>
      <c r="AF214" s="16">
        <f t="shared" si="57"/>
        <v>0</v>
      </c>
      <c r="AG214" s="16">
        <f t="shared" si="57"/>
        <v>0</v>
      </c>
      <c r="AH214" s="16">
        <f t="shared" si="57"/>
        <v>0</v>
      </c>
      <c r="AI214" s="16">
        <f t="shared" si="57"/>
        <v>0</v>
      </c>
      <c r="AJ214" s="16">
        <f t="shared" si="57"/>
        <v>0</v>
      </c>
      <c r="AK214" s="16">
        <f t="shared" si="57"/>
        <v>31917.971091544579</v>
      </c>
      <c r="AL214" s="16">
        <f t="shared" si="57"/>
        <v>0</v>
      </c>
      <c r="AM214" s="16">
        <f t="shared" si="57"/>
        <v>0</v>
      </c>
      <c r="AN214" s="16">
        <f t="shared" si="57"/>
        <v>419.87546914601472</v>
      </c>
      <c r="AO214" s="16">
        <f t="shared" si="57"/>
        <v>0</v>
      </c>
      <c r="AP214" s="16">
        <f t="shared" si="57"/>
        <v>0</v>
      </c>
      <c r="AQ214" s="16">
        <f t="shared" si="57"/>
        <v>0</v>
      </c>
      <c r="AR214" s="16">
        <f t="shared" si="57"/>
        <v>0</v>
      </c>
      <c r="AS214" s="16">
        <f t="shared" si="57"/>
        <v>0</v>
      </c>
      <c r="AT214" s="16">
        <f t="shared" si="56"/>
        <v>0</v>
      </c>
      <c r="AU214" s="16">
        <f t="shared" si="56"/>
        <v>0</v>
      </c>
      <c r="AV214" s="16">
        <f t="shared" si="56"/>
        <v>0</v>
      </c>
      <c r="AW214" s="16">
        <f t="shared" si="56"/>
        <v>0</v>
      </c>
      <c r="AX214" s="16">
        <f t="shared" si="56"/>
        <v>683.93289560760093</v>
      </c>
      <c r="AY214" s="16">
        <f t="shared" si="56"/>
        <v>0</v>
      </c>
      <c r="AZ214" s="16">
        <f t="shared" si="56"/>
        <v>0</v>
      </c>
      <c r="BA214" s="16">
        <f t="shared" si="56"/>
        <v>0</v>
      </c>
      <c r="BB214" s="16">
        <f t="shared" si="56"/>
        <v>0</v>
      </c>
      <c r="BC214" s="16">
        <f t="shared" si="56"/>
        <v>0</v>
      </c>
      <c r="BD214" s="16">
        <f t="shared" si="56"/>
        <v>0</v>
      </c>
      <c r="BE214" s="16">
        <f t="shared" si="56"/>
        <v>0</v>
      </c>
      <c r="BF214" s="16">
        <f t="shared" si="56"/>
        <v>0</v>
      </c>
      <c r="BG214" s="16">
        <f t="shared" si="56"/>
        <v>0</v>
      </c>
      <c r="BH214" s="16">
        <f t="shared" si="56"/>
        <v>1114.0546187315579</v>
      </c>
      <c r="BI214" s="16">
        <f t="shared" si="56"/>
        <v>0</v>
      </c>
    </row>
    <row r="215" spans="2:61" s="1" customFormat="1" ht="15.75" x14ac:dyDescent="0.25">
      <c r="B215" s="47">
        <v>204</v>
      </c>
      <c r="C215" s="47" t="s">
        <v>430</v>
      </c>
      <c r="D215" s="47">
        <v>6</v>
      </c>
      <c r="E215" s="47">
        <v>1993</v>
      </c>
      <c r="F215" s="71"/>
      <c r="G215" s="2">
        <v>50</v>
      </c>
      <c r="H215" s="2">
        <v>10</v>
      </c>
      <c r="I215" s="47">
        <v>2016</v>
      </c>
      <c r="J215" s="81">
        <v>1.15E-2</v>
      </c>
      <c r="K215" s="82">
        <v>9985</v>
      </c>
      <c r="L215" s="82">
        <f t="shared" si="51"/>
        <v>998.5</v>
      </c>
      <c r="M215" s="82">
        <f t="shared" si="52"/>
        <v>1497.75</v>
      </c>
      <c r="N215" s="16">
        <f t="shared" si="53"/>
        <v>12481.25</v>
      </c>
      <c r="O215" s="16">
        <f t="shared" si="54"/>
        <v>143.53437500000001</v>
      </c>
      <c r="P215" s="16">
        <f t="shared" ref="P215:AE230" si="58">IF(MOD((P$6-$E215),$G215)=0,($K215*1.1*1.15)*((1+$K$3)^(P$6-$N$3)),IF(MOD((P$6-$I215),$H215)=0,$O215*((1+$K$3)^(P$6-$N$3)),0))</f>
        <v>0</v>
      </c>
      <c r="Q215" s="16">
        <f t="shared" si="58"/>
        <v>0</v>
      </c>
      <c r="R215" s="16">
        <f t="shared" si="58"/>
        <v>0</v>
      </c>
      <c r="S215" s="16">
        <f t="shared" si="58"/>
        <v>0</v>
      </c>
      <c r="T215" s="16">
        <f t="shared" si="58"/>
        <v>158.24664843750003</v>
      </c>
      <c r="U215" s="16">
        <f t="shared" si="58"/>
        <v>0</v>
      </c>
      <c r="V215" s="16">
        <f t="shared" si="58"/>
        <v>0</v>
      </c>
      <c r="W215" s="16">
        <f t="shared" si="58"/>
        <v>0</v>
      </c>
      <c r="X215" s="16">
        <f t="shared" si="58"/>
        <v>0</v>
      </c>
      <c r="Y215" s="16">
        <f t="shared" si="58"/>
        <v>0</v>
      </c>
      <c r="Z215" s="16">
        <f t="shared" si="58"/>
        <v>0</v>
      </c>
      <c r="AA215" s="16">
        <f t="shared" si="58"/>
        <v>0</v>
      </c>
      <c r="AB215" s="16">
        <f t="shared" si="58"/>
        <v>0</v>
      </c>
      <c r="AC215" s="16">
        <f t="shared" si="58"/>
        <v>0</v>
      </c>
      <c r="AD215" s="16">
        <f t="shared" si="58"/>
        <v>257.76711534538259</v>
      </c>
      <c r="AE215" s="16">
        <f t="shared" si="58"/>
        <v>0</v>
      </c>
      <c r="AF215" s="16">
        <f t="shared" si="57"/>
        <v>0</v>
      </c>
      <c r="AG215" s="16">
        <f t="shared" si="57"/>
        <v>0</v>
      </c>
      <c r="AH215" s="16">
        <f t="shared" si="57"/>
        <v>0</v>
      </c>
      <c r="AI215" s="16">
        <f t="shared" si="57"/>
        <v>0</v>
      </c>
      <c r="AJ215" s="16">
        <f t="shared" si="57"/>
        <v>0</v>
      </c>
      <c r="AK215" s="16">
        <f t="shared" si="57"/>
        <v>31917.971091544579</v>
      </c>
      <c r="AL215" s="16">
        <f t="shared" si="57"/>
        <v>0</v>
      </c>
      <c r="AM215" s="16">
        <f t="shared" si="57"/>
        <v>0</v>
      </c>
      <c r="AN215" s="16">
        <f t="shared" si="57"/>
        <v>419.87546914601472</v>
      </c>
      <c r="AO215" s="16">
        <f t="shared" si="57"/>
        <v>0</v>
      </c>
      <c r="AP215" s="16">
        <f t="shared" si="57"/>
        <v>0</v>
      </c>
      <c r="AQ215" s="16">
        <f t="shared" si="57"/>
        <v>0</v>
      </c>
      <c r="AR215" s="16">
        <f t="shared" si="57"/>
        <v>0</v>
      </c>
      <c r="AS215" s="16">
        <f t="shared" si="57"/>
        <v>0</v>
      </c>
      <c r="AT215" s="16">
        <f t="shared" si="57"/>
        <v>0</v>
      </c>
      <c r="AU215" s="16">
        <f t="shared" ref="AT215:BI230" si="59">IF(MOD((AU$6-$E215),$G215)=0,($K215*1.1*1.15)*((1+$K$3)^(AU$6-$N$3)),IF(MOD((AU$6-$I215),$H215)=0,$O215*((1+$K$3)^(AU$6-$N$3)),0))</f>
        <v>0</v>
      </c>
      <c r="AV215" s="16">
        <f t="shared" si="59"/>
        <v>0</v>
      </c>
      <c r="AW215" s="16">
        <f t="shared" si="59"/>
        <v>0</v>
      </c>
      <c r="AX215" s="16">
        <f t="shared" si="59"/>
        <v>683.93289560760093</v>
      </c>
      <c r="AY215" s="16">
        <f t="shared" si="59"/>
        <v>0</v>
      </c>
      <c r="AZ215" s="16">
        <f t="shared" si="59"/>
        <v>0</v>
      </c>
      <c r="BA215" s="16">
        <f t="shared" si="59"/>
        <v>0</v>
      </c>
      <c r="BB215" s="16">
        <f t="shared" si="59"/>
        <v>0</v>
      </c>
      <c r="BC215" s="16">
        <f t="shared" si="59"/>
        <v>0</v>
      </c>
      <c r="BD215" s="16">
        <f t="shared" si="59"/>
        <v>0</v>
      </c>
      <c r="BE215" s="16">
        <f t="shared" si="59"/>
        <v>0</v>
      </c>
      <c r="BF215" s="16">
        <f t="shared" si="59"/>
        <v>0</v>
      </c>
      <c r="BG215" s="16">
        <f t="shared" si="59"/>
        <v>0</v>
      </c>
      <c r="BH215" s="16">
        <f t="shared" si="59"/>
        <v>1114.0546187315579</v>
      </c>
      <c r="BI215" s="16">
        <f t="shared" si="59"/>
        <v>0</v>
      </c>
    </row>
    <row r="216" spans="2:61" s="1" customFormat="1" ht="15.75" x14ac:dyDescent="0.25">
      <c r="B216" s="47">
        <v>202</v>
      </c>
      <c r="C216" s="47" t="s">
        <v>430</v>
      </c>
      <c r="D216" s="47">
        <v>6</v>
      </c>
      <c r="E216" s="47">
        <v>1993</v>
      </c>
      <c r="F216" s="71"/>
      <c r="G216" s="2">
        <v>50</v>
      </c>
      <c r="H216" s="2">
        <v>10</v>
      </c>
      <c r="I216" s="47">
        <v>2016</v>
      </c>
      <c r="J216" s="81">
        <v>1.15E-2</v>
      </c>
      <c r="K216" s="82">
        <v>9985</v>
      </c>
      <c r="L216" s="82">
        <f t="shared" si="51"/>
        <v>998.5</v>
      </c>
      <c r="M216" s="82">
        <f t="shared" si="52"/>
        <v>1497.75</v>
      </c>
      <c r="N216" s="16">
        <f t="shared" si="53"/>
        <v>12481.25</v>
      </c>
      <c r="O216" s="16">
        <f t="shared" si="54"/>
        <v>143.53437500000001</v>
      </c>
      <c r="P216" s="16">
        <f t="shared" si="58"/>
        <v>0</v>
      </c>
      <c r="Q216" s="16">
        <f t="shared" si="58"/>
        <v>0</v>
      </c>
      <c r="R216" s="16">
        <f t="shared" si="58"/>
        <v>0</v>
      </c>
      <c r="S216" s="16">
        <f t="shared" si="58"/>
        <v>0</v>
      </c>
      <c r="T216" s="16">
        <f t="shared" si="58"/>
        <v>158.24664843750003</v>
      </c>
      <c r="U216" s="16">
        <f t="shared" si="58"/>
        <v>0</v>
      </c>
      <c r="V216" s="16">
        <f t="shared" si="58"/>
        <v>0</v>
      </c>
      <c r="W216" s="16">
        <f t="shared" si="58"/>
        <v>0</v>
      </c>
      <c r="X216" s="16">
        <f t="shared" si="58"/>
        <v>0</v>
      </c>
      <c r="Y216" s="16">
        <f t="shared" si="58"/>
        <v>0</v>
      </c>
      <c r="Z216" s="16">
        <f t="shared" si="58"/>
        <v>0</v>
      </c>
      <c r="AA216" s="16">
        <f t="shared" si="58"/>
        <v>0</v>
      </c>
      <c r="AB216" s="16">
        <f t="shared" si="58"/>
        <v>0</v>
      </c>
      <c r="AC216" s="16">
        <f t="shared" si="58"/>
        <v>0</v>
      </c>
      <c r="AD216" s="16">
        <f t="shared" si="58"/>
        <v>257.76711534538259</v>
      </c>
      <c r="AE216" s="16">
        <f t="shared" si="58"/>
        <v>0</v>
      </c>
      <c r="AF216" s="16">
        <f t="shared" si="57"/>
        <v>0</v>
      </c>
      <c r="AG216" s="16">
        <f t="shared" si="57"/>
        <v>0</v>
      </c>
      <c r="AH216" s="16">
        <f t="shared" si="57"/>
        <v>0</v>
      </c>
      <c r="AI216" s="16">
        <f t="shared" si="57"/>
        <v>0</v>
      </c>
      <c r="AJ216" s="16">
        <f t="shared" si="57"/>
        <v>0</v>
      </c>
      <c r="AK216" s="16">
        <f t="shared" si="57"/>
        <v>31917.971091544579</v>
      </c>
      <c r="AL216" s="16">
        <f t="shared" si="57"/>
        <v>0</v>
      </c>
      <c r="AM216" s="16">
        <f t="shared" si="57"/>
        <v>0</v>
      </c>
      <c r="AN216" s="16">
        <f t="shared" si="57"/>
        <v>419.87546914601472</v>
      </c>
      <c r="AO216" s="16">
        <f t="shared" si="57"/>
        <v>0</v>
      </c>
      <c r="AP216" s="16">
        <f t="shared" si="57"/>
        <v>0</v>
      </c>
      <c r="AQ216" s="16">
        <f t="shared" si="57"/>
        <v>0</v>
      </c>
      <c r="AR216" s="16">
        <f t="shared" si="57"/>
        <v>0</v>
      </c>
      <c r="AS216" s="16">
        <f t="shared" si="57"/>
        <v>0</v>
      </c>
      <c r="AT216" s="16">
        <f t="shared" si="59"/>
        <v>0</v>
      </c>
      <c r="AU216" s="16">
        <f t="shared" si="59"/>
        <v>0</v>
      </c>
      <c r="AV216" s="16">
        <f t="shared" si="59"/>
        <v>0</v>
      </c>
      <c r="AW216" s="16">
        <f t="shared" si="59"/>
        <v>0</v>
      </c>
      <c r="AX216" s="16">
        <f t="shared" si="59"/>
        <v>683.93289560760093</v>
      </c>
      <c r="AY216" s="16">
        <f t="shared" si="59"/>
        <v>0</v>
      </c>
      <c r="AZ216" s="16">
        <f t="shared" si="59"/>
        <v>0</v>
      </c>
      <c r="BA216" s="16">
        <f t="shared" si="59"/>
        <v>0</v>
      </c>
      <c r="BB216" s="16">
        <f t="shared" si="59"/>
        <v>0</v>
      </c>
      <c r="BC216" s="16">
        <f t="shared" si="59"/>
        <v>0</v>
      </c>
      <c r="BD216" s="16">
        <f t="shared" si="59"/>
        <v>0</v>
      </c>
      <c r="BE216" s="16">
        <f t="shared" si="59"/>
        <v>0</v>
      </c>
      <c r="BF216" s="16">
        <f t="shared" si="59"/>
        <v>0</v>
      </c>
      <c r="BG216" s="16">
        <f t="shared" si="59"/>
        <v>0</v>
      </c>
      <c r="BH216" s="16">
        <f t="shared" si="59"/>
        <v>1114.0546187315579</v>
      </c>
      <c r="BI216" s="16">
        <f t="shared" si="59"/>
        <v>0</v>
      </c>
    </row>
    <row r="217" spans="2:61" s="1" customFormat="1" ht="15.75" x14ac:dyDescent="0.25">
      <c r="B217" s="47">
        <v>201</v>
      </c>
      <c r="C217" s="47" t="s">
        <v>799</v>
      </c>
      <c r="D217" s="47">
        <v>6</v>
      </c>
      <c r="E217" s="47">
        <v>1993</v>
      </c>
      <c r="F217" s="71"/>
      <c r="G217" s="2">
        <v>50</v>
      </c>
      <c r="H217" s="2">
        <v>10</v>
      </c>
      <c r="I217" s="47">
        <v>2016</v>
      </c>
      <c r="J217" s="81">
        <v>1.15E-2</v>
      </c>
      <c r="K217" s="82">
        <v>9985</v>
      </c>
      <c r="L217" s="82">
        <f t="shared" si="51"/>
        <v>998.5</v>
      </c>
      <c r="M217" s="82">
        <f t="shared" si="52"/>
        <v>1497.75</v>
      </c>
      <c r="N217" s="16">
        <f t="shared" si="53"/>
        <v>12481.25</v>
      </c>
      <c r="O217" s="16">
        <f t="shared" si="54"/>
        <v>143.53437500000001</v>
      </c>
      <c r="P217" s="16">
        <f t="shared" si="58"/>
        <v>0</v>
      </c>
      <c r="Q217" s="16">
        <f t="shared" si="58"/>
        <v>0</v>
      </c>
      <c r="R217" s="16">
        <f t="shared" si="58"/>
        <v>0</v>
      </c>
      <c r="S217" s="16">
        <f t="shared" si="58"/>
        <v>0</v>
      </c>
      <c r="T217" s="16">
        <f t="shared" si="58"/>
        <v>158.24664843750003</v>
      </c>
      <c r="U217" s="16">
        <f t="shared" si="58"/>
        <v>0</v>
      </c>
      <c r="V217" s="16">
        <f t="shared" si="58"/>
        <v>0</v>
      </c>
      <c r="W217" s="16">
        <f t="shared" si="58"/>
        <v>0</v>
      </c>
      <c r="X217" s="16">
        <f t="shared" si="58"/>
        <v>0</v>
      </c>
      <c r="Y217" s="16">
        <f t="shared" si="58"/>
        <v>0</v>
      </c>
      <c r="Z217" s="16">
        <f t="shared" si="58"/>
        <v>0</v>
      </c>
      <c r="AA217" s="16">
        <f t="shared" si="58"/>
        <v>0</v>
      </c>
      <c r="AB217" s="16">
        <f t="shared" si="58"/>
        <v>0</v>
      </c>
      <c r="AC217" s="16">
        <f t="shared" si="58"/>
        <v>0</v>
      </c>
      <c r="AD217" s="16">
        <f t="shared" si="58"/>
        <v>257.76711534538259</v>
      </c>
      <c r="AE217" s="16">
        <f t="shared" si="58"/>
        <v>0</v>
      </c>
      <c r="AF217" s="16">
        <f t="shared" si="57"/>
        <v>0</v>
      </c>
      <c r="AG217" s="16">
        <f t="shared" si="57"/>
        <v>0</v>
      </c>
      <c r="AH217" s="16">
        <f t="shared" si="57"/>
        <v>0</v>
      </c>
      <c r="AI217" s="16">
        <f t="shared" si="57"/>
        <v>0</v>
      </c>
      <c r="AJ217" s="16">
        <f t="shared" si="57"/>
        <v>0</v>
      </c>
      <c r="AK217" s="16">
        <f t="shared" si="57"/>
        <v>31917.971091544579</v>
      </c>
      <c r="AL217" s="16">
        <f t="shared" si="57"/>
        <v>0</v>
      </c>
      <c r="AM217" s="16">
        <f t="shared" si="57"/>
        <v>0</v>
      </c>
      <c r="AN217" s="16">
        <f t="shared" si="57"/>
        <v>419.87546914601472</v>
      </c>
      <c r="AO217" s="16">
        <f t="shared" si="57"/>
        <v>0</v>
      </c>
      <c r="AP217" s="16">
        <f t="shared" si="57"/>
        <v>0</v>
      </c>
      <c r="AQ217" s="16">
        <f t="shared" si="57"/>
        <v>0</v>
      </c>
      <c r="AR217" s="16">
        <f t="shared" si="57"/>
        <v>0</v>
      </c>
      <c r="AS217" s="16">
        <f t="shared" si="57"/>
        <v>0</v>
      </c>
      <c r="AT217" s="16">
        <f t="shared" si="59"/>
        <v>0</v>
      </c>
      <c r="AU217" s="16">
        <f t="shared" si="59"/>
        <v>0</v>
      </c>
      <c r="AV217" s="16">
        <f t="shared" si="59"/>
        <v>0</v>
      </c>
      <c r="AW217" s="16">
        <f t="shared" si="59"/>
        <v>0</v>
      </c>
      <c r="AX217" s="16">
        <f t="shared" si="59"/>
        <v>683.93289560760093</v>
      </c>
      <c r="AY217" s="16">
        <f t="shared" si="59"/>
        <v>0</v>
      </c>
      <c r="AZ217" s="16">
        <f t="shared" si="59"/>
        <v>0</v>
      </c>
      <c r="BA217" s="16">
        <f t="shared" si="59"/>
        <v>0</v>
      </c>
      <c r="BB217" s="16">
        <f t="shared" si="59"/>
        <v>0</v>
      </c>
      <c r="BC217" s="16">
        <f t="shared" si="59"/>
        <v>0</v>
      </c>
      <c r="BD217" s="16">
        <f t="shared" si="59"/>
        <v>0</v>
      </c>
      <c r="BE217" s="16">
        <f t="shared" si="59"/>
        <v>0</v>
      </c>
      <c r="BF217" s="16">
        <f t="shared" si="59"/>
        <v>0</v>
      </c>
      <c r="BG217" s="16">
        <f t="shared" si="59"/>
        <v>0</v>
      </c>
      <c r="BH217" s="16">
        <f t="shared" si="59"/>
        <v>1114.0546187315579</v>
      </c>
      <c r="BI217" s="16">
        <f t="shared" si="59"/>
        <v>0</v>
      </c>
    </row>
    <row r="218" spans="2:61" s="1" customFormat="1" ht="15.75" x14ac:dyDescent="0.25">
      <c r="B218" s="47">
        <v>200</v>
      </c>
      <c r="C218" s="47" t="s">
        <v>430</v>
      </c>
      <c r="D218" s="47">
        <v>6</v>
      </c>
      <c r="E218" s="47">
        <v>1993</v>
      </c>
      <c r="F218" s="71"/>
      <c r="G218" s="2">
        <v>50</v>
      </c>
      <c r="H218" s="2">
        <v>10</v>
      </c>
      <c r="I218" s="47">
        <v>2016</v>
      </c>
      <c r="J218" s="81">
        <v>1.15E-2</v>
      </c>
      <c r="K218" s="82">
        <v>9985</v>
      </c>
      <c r="L218" s="82">
        <f t="shared" si="51"/>
        <v>998.5</v>
      </c>
      <c r="M218" s="82">
        <f t="shared" si="52"/>
        <v>1497.75</v>
      </c>
      <c r="N218" s="16">
        <f t="shared" si="53"/>
        <v>12481.25</v>
      </c>
      <c r="O218" s="16">
        <f t="shared" si="54"/>
        <v>143.53437500000001</v>
      </c>
      <c r="P218" s="16">
        <f t="shared" si="58"/>
        <v>0</v>
      </c>
      <c r="Q218" s="16">
        <f t="shared" si="58"/>
        <v>0</v>
      </c>
      <c r="R218" s="16">
        <f t="shared" si="58"/>
        <v>0</v>
      </c>
      <c r="S218" s="16">
        <f t="shared" si="58"/>
        <v>0</v>
      </c>
      <c r="T218" s="16">
        <f t="shared" si="58"/>
        <v>158.24664843750003</v>
      </c>
      <c r="U218" s="16">
        <f t="shared" si="58"/>
        <v>0</v>
      </c>
      <c r="V218" s="16">
        <f t="shared" si="58"/>
        <v>0</v>
      </c>
      <c r="W218" s="16">
        <f t="shared" si="58"/>
        <v>0</v>
      </c>
      <c r="X218" s="16">
        <f t="shared" si="58"/>
        <v>0</v>
      </c>
      <c r="Y218" s="16">
        <f t="shared" si="58"/>
        <v>0</v>
      </c>
      <c r="Z218" s="16">
        <f t="shared" si="58"/>
        <v>0</v>
      </c>
      <c r="AA218" s="16">
        <f t="shared" si="58"/>
        <v>0</v>
      </c>
      <c r="AB218" s="16">
        <f t="shared" si="58"/>
        <v>0</v>
      </c>
      <c r="AC218" s="16">
        <f t="shared" si="58"/>
        <v>0</v>
      </c>
      <c r="AD218" s="16">
        <f t="shared" si="58"/>
        <v>257.76711534538259</v>
      </c>
      <c r="AE218" s="16">
        <f t="shared" si="58"/>
        <v>0</v>
      </c>
      <c r="AF218" s="16">
        <f t="shared" si="57"/>
        <v>0</v>
      </c>
      <c r="AG218" s="16">
        <f t="shared" si="57"/>
        <v>0</v>
      </c>
      <c r="AH218" s="16">
        <f t="shared" si="57"/>
        <v>0</v>
      </c>
      <c r="AI218" s="16">
        <f t="shared" si="57"/>
        <v>0</v>
      </c>
      <c r="AJ218" s="16">
        <f t="shared" si="57"/>
        <v>0</v>
      </c>
      <c r="AK218" s="16">
        <f t="shared" si="57"/>
        <v>31917.971091544579</v>
      </c>
      <c r="AL218" s="16">
        <f t="shared" si="57"/>
        <v>0</v>
      </c>
      <c r="AM218" s="16">
        <f t="shared" si="57"/>
        <v>0</v>
      </c>
      <c r="AN218" s="16">
        <f t="shared" si="57"/>
        <v>419.87546914601472</v>
      </c>
      <c r="AO218" s="16">
        <f t="shared" si="57"/>
        <v>0</v>
      </c>
      <c r="AP218" s="16">
        <f t="shared" si="57"/>
        <v>0</v>
      </c>
      <c r="AQ218" s="16">
        <f t="shared" si="57"/>
        <v>0</v>
      </c>
      <c r="AR218" s="16">
        <f t="shared" si="57"/>
        <v>0</v>
      </c>
      <c r="AS218" s="16">
        <f t="shared" si="57"/>
        <v>0</v>
      </c>
      <c r="AT218" s="16">
        <f t="shared" si="59"/>
        <v>0</v>
      </c>
      <c r="AU218" s="16">
        <f t="shared" si="59"/>
        <v>0</v>
      </c>
      <c r="AV218" s="16">
        <f t="shared" si="59"/>
        <v>0</v>
      </c>
      <c r="AW218" s="16">
        <f t="shared" si="59"/>
        <v>0</v>
      </c>
      <c r="AX218" s="16">
        <f t="shared" si="59"/>
        <v>683.93289560760093</v>
      </c>
      <c r="AY218" s="16">
        <f t="shared" si="59"/>
        <v>0</v>
      </c>
      <c r="AZ218" s="16">
        <f t="shared" si="59"/>
        <v>0</v>
      </c>
      <c r="BA218" s="16">
        <f t="shared" si="59"/>
        <v>0</v>
      </c>
      <c r="BB218" s="16">
        <f t="shared" si="59"/>
        <v>0</v>
      </c>
      <c r="BC218" s="16">
        <f t="shared" si="59"/>
        <v>0</v>
      </c>
      <c r="BD218" s="16">
        <f t="shared" si="59"/>
        <v>0</v>
      </c>
      <c r="BE218" s="16">
        <f t="shared" si="59"/>
        <v>0</v>
      </c>
      <c r="BF218" s="16">
        <f t="shared" si="59"/>
        <v>0</v>
      </c>
      <c r="BG218" s="16">
        <f t="shared" si="59"/>
        <v>0</v>
      </c>
      <c r="BH218" s="16">
        <f t="shared" si="59"/>
        <v>1114.0546187315579</v>
      </c>
      <c r="BI218" s="16">
        <f t="shared" si="59"/>
        <v>0</v>
      </c>
    </row>
    <row r="219" spans="2:61" s="1" customFormat="1" ht="15.75" x14ac:dyDescent="0.25">
      <c r="B219" s="47">
        <v>199</v>
      </c>
      <c r="C219" s="47" t="s">
        <v>430</v>
      </c>
      <c r="D219" s="47">
        <v>6</v>
      </c>
      <c r="E219" s="47">
        <v>1993</v>
      </c>
      <c r="F219" s="71"/>
      <c r="G219" s="2">
        <v>50</v>
      </c>
      <c r="H219" s="2">
        <v>10</v>
      </c>
      <c r="I219" s="47">
        <v>2016</v>
      </c>
      <c r="J219" s="81">
        <v>1.15E-2</v>
      </c>
      <c r="K219" s="82">
        <v>9985</v>
      </c>
      <c r="L219" s="82">
        <f t="shared" si="51"/>
        <v>998.5</v>
      </c>
      <c r="M219" s="82">
        <f t="shared" si="52"/>
        <v>1497.75</v>
      </c>
      <c r="N219" s="16">
        <f t="shared" si="53"/>
        <v>12481.25</v>
      </c>
      <c r="O219" s="16">
        <f t="shared" si="54"/>
        <v>143.53437500000001</v>
      </c>
      <c r="P219" s="16">
        <f t="shared" si="58"/>
        <v>0</v>
      </c>
      <c r="Q219" s="16">
        <f t="shared" si="58"/>
        <v>0</v>
      </c>
      <c r="R219" s="16">
        <f t="shared" si="58"/>
        <v>0</v>
      </c>
      <c r="S219" s="16">
        <f t="shared" si="58"/>
        <v>0</v>
      </c>
      <c r="T219" s="16">
        <f t="shared" si="58"/>
        <v>158.24664843750003</v>
      </c>
      <c r="U219" s="16">
        <f t="shared" si="58"/>
        <v>0</v>
      </c>
      <c r="V219" s="16">
        <f t="shared" si="58"/>
        <v>0</v>
      </c>
      <c r="W219" s="16">
        <f t="shared" si="58"/>
        <v>0</v>
      </c>
      <c r="X219" s="16">
        <f t="shared" si="58"/>
        <v>0</v>
      </c>
      <c r="Y219" s="16">
        <f t="shared" si="58"/>
        <v>0</v>
      </c>
      <c r="Z219" s="16">
        <f t="shared" si="58"/>
        <v>0</v>
      </c>
      <c r="AA219" s="16">
        <f t="shared" si="58"/>
        <v>0</v>
      </c>
      <c r="AB219" s="16">
        <f t="shared" si="58"/>
        <v>0</v>
      </c>
      <c r="AC219" s="16">
        <f t="shared" si="58"/>
        <v>0</v>
      </c>
      <c r="AD219" s="16">
        <f t="shared" si="58"/>
        <v>257.76711534538259</v>
      </c>
      <c r="AE219" s="16">
        <f t="shared" si="58"/>
        <v>0</v>
      </c>
      <c r="AF219" s="16">
        <f t="shared" si="57"/>
        <v>0</v>
      </c>
      <c r="AG219" s="16">
        <f t="shared" si="57"/>
        <v>0</v>
      </c>
      <c r="AH219" s="16">
        <f t="shared" si="57"/>
        <v>0</v>
      </c>
      <c r="AI219" s="16">
        <f t="shared" si="57"/>
        <v>0</v>
      </c>
      <c r="AJ219" s="16">
        <f t="shared" si="57"/>
        <v>0</v>
      </c>
      <c r="AK219" s="16">
        <f t="shared" si="57"/>
        <v>31917.971091544579</v>
      </c>
      <c r="AL219" s="16">
        <f t="shared" si="57"/>
        <v>0</v>
      </c>
      <c r="AM219" s="16">
        <f t="shared" si="57"/>
        <v>0</v>
      </c>
      <c r="AN219" s="16">
        <f t="shared" si="57"/>
        <v>419.87546914601472</v>
      </c>
      <c r="AO219" s="16">
        <f t="shared" si="57"/>
        <v>0</v>
      </c>
      <c r="AP219" s="16">
        <f t="shared" si="57"/>
        <v>0</v>
      </c>
      <c r="AQ219" s="16">
        <f t="shared" si="57"/>
        <v>0</v>
      </c>
      <c r="AR219" s="16">
        <f t="shared" si="57"/>
        <v>0</v>
      </c>
      <c r="AS219" s="16">
        <f t="shared" si="57"/>
        <v>0</v>
      </c>
      <c r="AT219" s="16">
        <f t="shared" si="59"/>
        <v>0</v>
      </c>
      <c r="AU219" s="16">
        <f t="shared" si="59"/>
        <v>0</v>
      </c>
      <c r="AV219" s="16">
        <f t="shared" si="59"/>
        <v>0</v>
      </c>
      <c r="AW219" s="16">
        <f t="shared" si="59"/>
        <v>0</v>
      </c>
      <c r="AX219" s="16">
        <f t="shared" si="59"/>
        <v>683.93289560760093</v>
      </c>
      <c r="AY219" s="16">
        <f t="shared" si="59"/>
        <v>0</v>
      </c>
      <c r="AZ219" s="16">
        <f t="shared" si="59"/>
        <v>0</v>
      </c>
      <c r="BA219" s="16">
        <f t="shared" si="59"/>
        <v>0</v>
      </c>
      <c r="BB219" s="16">
        <f t="shared" si="59"/>
        <v>0</v>
      </c>
      <c r="BC219" s="16">
        <f t="shared" si="59"/>
        <v>0</v>
      </c>
      <c r="BD219" s="16">
        <f t="shared" si="59"/>
        <v>0</v>
      </c>
      <c r="BE219" s="16">
        <f t="shared" si="59"/>
        <v>0</v>
      </c>
      <c r="BF219" s="16">
        <f t="shared" si="59"/>
        <v>0</v>
      </c>
      <c r="BG219" s="16">
        <f t="shared" si="59"/>
        <v>0</v>
      </c>
      <c r="BH219" s="16">
        <f t="shared" si="59"/>
        <v>1114.0546187315579</v>
      </c>
      <c r="BI219" s="16">
        <f t="shared" si="59"/>
        <v>0</v>
      </c>
    </row>
    <row r="220" spans="2:61" s="1" customFormat="1" ht="15.75" x14ac:dyDescent="0.25">
      <c r="B220" s="47">
        <v>198</v>
      </c>
      <c r="C220" s="47" t="s">
        <v>430</v>
      </c>
      <c r="D220" s="47">
        <v>6</v>
      </c>
      <c r="E220" s="47">
        <v>1993</v>
      </c>
      <c r="F220" s="71"/>
      <c r="G220" s="2">
        <v>50</v>
      </c>
      <c r="H220" s="2">
        <v>10</v>
      </c>
      <c r="I220" s="47">
        <v>2016</v>
      </c>
      <c r="J220" s="81">
        <v>1.15E-2</v>
      </c>
      <c r="K220" s="82">
        <v>9985</v>
      </c>
      <c r="L220" s="82">
        <f t="shared" si="51"/>
        <v>998.5</v>
      </c>
      <c r="M220" s="82">
        <f t="shared" si="52"/>
        <v>1497.75</v>
      </c>
      <c r="N220" s="16">
        <f t="shared" si="53"/>
        <v>12481.25</v>
      </c>
      <c r="O220" s="16">
        <f t="shared" si="54"/>
        <v>143.53437500000001</v>
      </c>
      <c r="P220" s="16">
        <f t="shared" si="58"/>
        <v>0</v>
      </c>
      <c r="Q220" s="16">
        <f t="shared" si="58"/>
        <v>0</v>
      </c>
      <c r="R220" s="16">
        <f t="shared" si="58"/>
        <v>0</v>
      </c>
      <c r="S220" s="16">
        <f t="shared" si="58"/>
        <v>0</v>
      </c>
      <c r="T220" s="16">
        <f t="shared" si="58"/>
        <v>158.24664843750003</v>
      </c>
      <c r="U220" s="16">
        <f t="shared" si="58"/>
        <v>0</v>
      </c>
      <c r="V220" s="16">
        <f t="shared" si="58"/>
        <v>0</v>
      </c>
      <c r="W220" s="16">
        <f t="shared" si="58"/>
        <v>0</v>
      </c>
      <c r="X220" s="16">
        <f t="shared" si="58"/>
        <v>0</v>
      </c>
      <c r="Y220" s="16">
        <f t="shared" si="58"/>
        <v>0</v>
      </c>
      <c r="Z220" s="16">
        <f t="shared" si="58"/>
        <v>0</v>
      </c>
      <c r="AA220" s="16">
        <f t="shared" si="58"/>
        <v>0</v>
      </c>
      <c r="AB220" s="16">
        <f t="shared" si="58"/>
        <v>0</v>
      </c>
      <c r="AC220" s="16">
        <f t="shared" si="58"/>
        <v>0</v>
      </c>
      <c r="AD220" s="16">
        <f t="shared" si="58"/>
        <v>257.76711534538259</v>
      </c>
      <c r="AE220" s="16">
        <f t="shared" si="58"/>
        <v>0</v>
      </c>
      <c r="AF220" s="16">
        <f t="shared" si="57"/>
        <v>0</v>
      </c>
      <c r="AG220" s="16">
        <f t="shared" si="57"/>
        <v>0</v>
      </c>
      <c r="AH220" s="16">
        <f t="shared" si="57"/>
        <v>0</v>
      </c>
      <c r="AI220" s="16">
        <f t="shared" si="57"/>
        <v>0</v>
      </c>
      <c r="AJ220" s="16">
        <f t="shared" si="57"/>
        <v>0</v>
      </c>
      <c r="AK220" s="16">
        <f t="shared" si="57"/>
        <v>31917.971091544579</v>
      </c>
      <c r="AL220" s="16">
        <f t="shared" si="57"/>
        <v>0</v>
      </c>
      <c r="AM220" s="16">
        <f t="shared" si="57"/>
        <v>0</v>
      </c>
      <c r="AN220" s="16">
        <f t="shared" si="57"/>
        <v>419.87546914601472</v>
      </c>
      <c r="AO220" s="16">
        <f t="shared" si="57"/>
        <v>0</v>
      </c>
      <c r="AP220" s="16">
        <f t="shared" si="57"/>
        <v>0</v>
      </c>
      <c r="AQ220" s="16">
        <f t="shared" si="57"/>
        <v>0</v>
      </c>
      <c r="AR220" s="16">
        <f t="shared" si="57"/>
        <v>0</v>
      </c>
      <c r="AS220" s="16">
        <f t="shared" si="57"/>
        <v>0</v>
      </c>
      <c r="AT220" s="16">
        <f t="shared" si="59"/>
        <v>0</v>
      </c>
      <c r="AU220" s="16">
        <f t="shared" si="59"/>
        <v>0</v>
      </c>
      <c r="AV220" s="16">
        <f t="shared" si="59"/>
        <v>0</v>
      </c>
      <c r="AW220" s="16">
        <f t="shared" si="59"/>
        <v>0</v>
      </c>
      <c r="AX220" s="16">
        <f t="shared" si="59"/>
        <v>683.93289560760093</v>
      </c>
      <c r="AY220" s="16">
        <f t="shared" si="59"/>
        <v>0</v>
      </c>
      <c r="AZ220" s="16">
        <f t="shared" si="59"/>
        <v>0</v>
      </c>
      <c r="BA220" s="16">
        <f t="shared" si="59"/>
        <v>0</v>
      </c>
      <c r="BB220" s="16">
        <f t="shared" si="59"/>
        <v>0</v>
      </c>
      <c r="BC220" s="16">
        <f t="shared" si="59"/>
        <v>0</v>
      </c>
      <c r="BD220" s="16">
        <f t="shared" si="59"/>
        <v>0</v>
      </c>
      <c r="BE220" s="16">
        <f t="shared" si="59"/>
        <v>0</v>
      </c>
      <c r="BF220" s="16">
        <f t="shared" si="59"/>
        <v>0</v>
      </c>
      <c r="BG220" s="16">
        <f t="shared" si="59"/>
        <v>0</v>
      </c>
      <c r="BH220" s="16">
        <f t="shared" si="59"/>
        <v>1114.0546187315579</v>
      </c>
      <c r="BI220" s="16">
        <f t="shared" si="59"/>
        <v>0</v>
      </c>
    </row>
    <row r="221" spans="2:61" s="1" customFormat="1" ht="15.75" x14ac:dyDescent="0.25">
      <c r="B221" s="47">
        <v>197</v>
      </c>
      <c r="C221" s="47" t="s">
        <v>430</v>
      </c>
      <c r="D221" s="47">
        <v>6</v>
      </c>
      <c r="E221" s="47">
        <v>1993</v>
      </c>
      <c r="F221" s="71"/>
      <c r="G221" s="2">
        <v>50</v>
      </c>
      <c r="H221" s="2">
        <v>10</v>
      </c>
      <c r="I221" s="47">
        <v>2016</v>
      </c>
      <c r="J221" s="81">
        <v>1.15E-2</v>
      </c>
      <c r="K221" s="82">
        <v>9985</v>
      </c>
      <c r="L221" s="82">
        <f t="shared" si="51"/>
        <v>998.5</v>
      </c>
      <c r="M221" s="82">
        <f t="shared" si="52"/>
        <v>1497.75</v>
      </c>
      <c r="N221" s="16">
        <f t="shared" si="53"/>
        <v>12481.25</v>
      </c>
      <c r="O221" s="16">
        <f t="shared" si="54"/>
        <v>143.53437500000001</v>
      </c>
      <c r="P221" s="16">
        <f t="shared" si="58"/>
        <v>0</v>
      </c>
      <c r="Q221" s="16">
        <f t="shared" si="58"/>
        <v>0</v>
      </c>
      <c r="R221" s="16">
        <f t="shared" si="58"/>
        <v>0</v>
      </c>
      <c r="S221" s="16">
        <f t="shared" si="58"/>
        <v>0</v>
      </c>
      <c r="T221" s="16">
        <f t="shared" si="58"/>
        <v>158.24664843750003</v>
      </c>
      <c r="U221" s="16">
        <f t="shared" si="58"/>
        <v>0</v>
      </c>
      <c r="V221" s="16">
        <f t="shared" si="58"/>
        <v>0</v>
      </c>
      <c r="W221" s="16">
        <f t="shared" si="58"/>
        <v>0</v>
      </c>
      <c r="X221" s="16">
        <f t="shared" si="58"/>
        <v>0</v>
      </c>
      <c r="Y221" s="16">
        <f t="shared" si="58"/>
        <v>0</v>
      </c>
      <c r="Z221" s="16">
        <f t="shared" si="58"/>
        <v>0</v>
      </c>
      <c r="AA221" s="16">
        <f t="shared" si="58"/>
        <v>0</v>
      </c>
      <c r="AB221" s="16">
        <f t="shared" si="58"/>
        <v>0</v>
      </c>
      <c r="AC221" s="16">
        <f t="shared" si="58"/>
        <v>0</v>
      </c>
      <c r="AD221" s="16">
        <f t="shared" si="58"/>
        <v>257.76711534538259</v>
      </c>
      <c r="AE221" s="16">
        <f t="shared" si="58"/>
        <v>0</v>
      </c>
      <c r="AF221" s="16">
        <f t="shared" si="57"/>
        <v>0</v>
      </c>
      <c r="AG221" s="16">
        <f t="shared" si="57"/>
        <v>0</v>
      </c>
      <c r="AH221" s="16">
        <f t="shared" si="57"/>
        <v>0</v>
      </c>
      <c r="AI221" s="16">
        <f t="shared" si="57"/>
        <v>0</v>
      </c>
      <c r="AJ221" s="16">
        <f t="shared" si="57"/>
        <v>0</v>
      </c>
      <c r="AK221" s="16">
        <f t="shared" si="57"/>
        <v>31917.971091544579</v>
      </c>
      <c r="AL221" s="16">
        <f t="shared" si="57"/>
        <v>0</v>
      </c>
      <c r="AM221" s="16">
        <f t="shared" si="57"/>
        <v>0</v>
      </c>
      <c r="AN221" s="16">
        <f t="shared" si="57"/>
        <v>419.87546914601472</v>
      </c>
      <c r="AO221" s="16">
        <f t="shared" si="57"/>
        <v>0</v>
      </c>
      <c r="AP221" s="16">
        <f t="shared" si="57"/>
        <v>0</v>
      </c>
      <c r="AQ221" s="16">
        <f t="shared" si="57"/>
        <v>0</v>
      </c>
      <c r="AR221" s="16">
        <f t="shared" si="57"/>
        <v>0</v>
      </c>
      <c r="AS221" s="16">
        <f t="shared" si="57"/>
        <v>0</v>
      </c>
      <c r="AT221" s="16">
        <f t="shared" si="59"/>
        <v>0</v>
      </c>
      <c r="AU221" s="16">
        <f t="shared" si="59"/>
        <v>0</v>
      </c>
      <c r="AV221" s="16">
        <f t="shared" si="59"/>
        <v>0</v>
      </c>
      <c r="AW221" s="16">
        <f t="shared" si="59"/>
        <v>0</v>
      </c>
      <c r="AX221" s="16">
        <f t="shared" si="59"/>
        <v>683.93289560760093</v>
      </c>
      <c r="AY221" s="16">
        <f t="shared" si="59"/>
        <v>0</v>
      </c>
      <c r="AZ221" s="16">
        <f t="shared" si="59"/>
        <v>0</v>
      </c>
      <c r="BA221" s="16">
        <f t="shared" si="59"/>
        <v>0</v>
      </c>
      <c r="BB221" s="16">
        <f t="shared" si="59"/>
        <v>0</v>
      </c>
      <c r="BC221" s="16">
        <f t="shared" si="59"/>
        <v>0</v>
      </c>
      <c r="BD221" s="16">
        <f t="shared" si="59"/>
        <v>0</v>
      </c>
      <c r="BE221" s="16">
        <f t="shared" si="59"/>
        <v>0</v>
      </c>
      <c r="BF221" s="16">
        <f t="shared" si="59"/>
        <v>0</v>
      </c>
      <c r="BG221" s="16">
        <f t="shared" si="59"/>
        <v>0</v>
      </c>
      <c r="BH221" s="16">
        <f t="shared" si="59"/>
        <v>1114.0546187315579</v>
      </c>
      <c r="BI221" s="16">
        <f t="shared" si="59"/>
        <v>0</v>
      </c>
    </row>
    <row r="222" spans="2:61" s="1" customFormat="1" ht="15.75" x14ac:dyDescent="0.25">
      <c r="B222" s="47">
        <v>196</v>
      </c>
      <c r="C222" s="47" t="s">
        <v>430</v>
      </c>
      <c r="D222" s="47">
        <v>6</v>
      </c>
      <c r="E222" s="47">
        <v>1993</v>
      </c>
      <c r="F222" s="71"/>
      <c r="G222" s="2">
        <v>50</v>
      </c>
      <c r="H222" s="2">
        <v>10</v>
      </c>
      <c r="I222" s="47">
        <v>2016</v>
      </c>
      <c r="J222" s="81">
        <v>1.15E-2</v>
      </c>
      <c r="K222" s="82">
        <v>9985</v>
      </c>
      <c r="L222" s="82">
        <f t="shared" si="51"/>
        <v>998.5</v>
      </c>
      <c r="M222" s="82">
        <f t="shared" si="52"/>
        <v>1497.75</v>
      </c>
      <c r="N222" s="16">
        <f t="shared" si="53"/>
        <v>12481.25</v>
      </c>
      <c r="O222" s="16">
        <f t="shared" si="54"/>
        <v>143.53437500000001</v>
      </c>
      <c r="P222" s="16">
        <f t="shared" si="58"/>
        <v>0</v>
      </c>
      <c r="Q222" s="16">
        <f t="shared" si="58"/>
        <v>0</v>
      </c>
      <c r="R222" s="16">
        <f t="shared" si="58"/>
        <v>0</v>
      </c>
      <c r="S222" s="16">
        <f t="shared" si="58"/>
        <v>0</v>
      </c>
      <c r="T222" s="16">
        <f t="shared" si="58"/>
        <v>158.24664843750003</v>
      </c>
      <c r="U222" s="16">
        <f t="shared" si="58"/>
        <v>0</v>
      </c>
      <c r="V222" s="16">
        <f t="shared" si="58"/>
        <v>0</v>
      </c>
      <c r="W222" s="16">
        <f t="shared" si="58"/>
        <v>0</v>
      </c>
      <c r="X222" s="16">
        <f t="shared" si="58"/>
        <v>0</v>
      </c>
      <c r="Y222" s="16">
        <f t="shared" si="58"/>
        <v>0</v>
      </c>
      <c r="Z222" s="16">
        <f t="shared" si="58"/>
        <v>0</v>
      </c>
      <c r="AA222" s="16">
        <f t="shared" si="58"/>
        <v>0</v>
      </c>
      <c r="AB222" s="16">
        <f t="shared" si="58"/>
        <v>0</v>
      </c>
      <c r="AC222" s="16">
        <f t="shared" si="58"/>
        <v>0</v>
      </c>
      <c r="AD222" s="16">
        <f t="shared" si="58"/>
        <v>257.76711534538259</v>
      </c>
      <c r="AE222" s="16">
        <f t="shared" si="58"/>
        <v>0</v>
      </c>
      <c r="AF222" s="16">
        <f t="shared" si="57"/>
        <v>0</v>
      </c>
      <c r="AG222" s="16">
        <f t="shared" si="57"/>
        <v>0</v>
      </c>
      <c r="AH222" s="16">
        <f t="shared" si="57"/>
        <v>0</v>
      </c>
      <c r="AI222" s="16">
        <f t="shared" si="57"/>
        <v>0</v>
      </c>
      <c r="AJ222" s="16">
        <f t="shared" si="57"/>
        <v>0</v>
      </c>
      <c r="AK222" s="16">
        <f t="shared" si="57"/>
        <v>31917.971091544579</v>
      </c>
      <c r="AL222" s="16">
        <f t="shared" si="57"/>
        <v>0</v>
      </c>
      <c r="AM222" s="16">
        <f t="shared" si="57"/>
        <v>0</v>
      </c>
      <c r="AN222" s="16">
        <f t="shared" si="57"/>
        <v>419.87546914601472</v>
      </c>
      <c r="AO222" s="16">
        <f t="shared" si="57"/>
        <v>0</v>
      </c>
      <c r="AP222" s="16">
        <f t="shared" si="57"/>
        <v>0</v>
      </c>
      <c r="AQ222" s="16">
        <f t="shared" si="57"/>
        <v>0</v>
      </c>
      <c r="AR222" s="16">
        <f t="shared" si="57"/>
        <v>0</v>
      </c>
      <c r="AS222" s="16">
        <f t="shared" si="57"/>
        <v>0</v>
      </c>
      <c r="AT222" s="16">
        <f t="shared" si="59"/>
        <v>0</v>
      </c>
      <c r="AU222" s="16">
        <f t="shared" si="59"/>
        <v>0</v>
      </c>
      <c r="AV222" s="16">
        <f t="shared" si="59"/>
        <v>0</v>
      </c>
      <c r="AW222" s="16">
        <f t="shared" si="59"/>
        <v>0</v>
      </c>
      <c r="AX222" s="16">
        <f t="shared" si="59"/>
        <v>683.93289560760093</v>
      </c>
      <c r="AY222" s="16">
        <f t="shared" si="59"/>
        <v>0</v>
      </c>
      <c r="AZ222" s="16">
        <f t="shared" si="59"/>
        <v>0</v>
      </c>
      <c r="BA222" s="16">
        <f t="shared" si="59"/>
        <v>0</v>
      </c>
      <c r="BB222" s="16">
        <f t="shared" si="59"/>
        <v>0</v>
      </c>
      <c r="BC222" s="16">
        <f t="shared" si="59"/>
        <v>0</v>
      </c>
      <c r="BD222" s="16">
        <f t="shared" si="59"/>
        <v>0</v>
      </c>
      <c r="BE222" s="16">
        <f t="shared" si="59"/>
        <v>0</v>
      </c>
      <c r="BF222" s="16">
        <f t="shared" si="59"/>
        <v>0</v>
      </c>
      <c r="BG222" s="16">
        <f t="shared" si="59"/>
        <v>0</v>
      </c>
      <c r="BH222" s="16">
        <f t="shared" si="59"/>
        <v>1114.0546187315579</v>
      </c>
      <c r="BI222" s="16">
        <f t="shared" si="59"/>
        <v>0</v>
      </c>
    </row>
    <row r="223" spans="2:61" s="1" customFormat="1" ht="15.75" x14ac:dyDescent="0.25">
      <c r="B223" s="47">
        <v>195</v>
      </c>
      <c r="C223" s="47" t="s">
        <v>430</v>
      </c>
      <c r="D223" s="47">
        <v>6</v>
      </c>
      <c r="E223" s="47">
        <v>1993</v>
      </c>
      <c r="F223" s="71"/>
      <c r="G223" s="2">
        <v>50</v>
      </c>
      <c r="H223" s="2">
        <v>10</v>
      </c>
      <c r="I223" s="47">
        <v>2016</v>
      </c>
      <c r="J223" s="81">
        <v>1.15E-2</v>
      </c>
      <c r="K223" s="82">
        <v>9985</v>
      </c>
      <c r="L223" s="82">
        <f t="shared" si="51"/>
        <v>998.5</v>
      </c>
      <c r="M223" s="82">
        <f t="shared" si="52"/>
        <v>1497.75</v>
      </c>
      <c r="N223" s="16">
        <f t="shared" si="53"/>
        <v>12481.25</v>
      </c>
      <c r="O223" s="16">
        <f t="shared" si="54"/>
        <v>143.53437500000001</v>
      </c>
      <c r="P223" s="16">
        <f t="shared" si="58"/>
        <v>0</v>
      </c>
      <c r="Q223" s="16">
        <f t="shared" si="58"/>
        <v>0</v>
      </c>
      <c r="R223" s="16">
        <f t="shared" si="58"/>
        <v>0</v>
      </c>
      <c r="S223" s="16">
        <f t="shared" si="58"/>
        <v>0</v>
      </c>
      <c r="T223" s="16">
        <f t="shared" si="58"/>
        <v>158.24664843750003</v>
      </c>
      <c r="U223" s="16">
        <f t="shared" si="58"/>
        <v>0</v>
      </c>
      <c r="V223" s="16">
        <f t="shared" si="58"/>
        <v>0</v>
      </c>
      <c r="W223" s="16">
        <f t="shared" si="58"/>
        <v>0</v>
      </c>
      <c r="X223" s="16">
        <f t="shared" si="58"/>
        <v>0</v>
      </c>
      <c r="Y223" s="16">
        <f t="shared" si="58"/>
        <v>0</v>
      </c>
      <c r="Z223" s="16">
        <f t="shared" si="58"/>
        <v>0</v>
      </c>
      <c r="AA223" s="16">
        <f t="shared" si="58"/>
        <v>0</v>
      </c>
      <c r="AB223" s="16">
        <f t="shared" si="58"/>
        <v>0</v>
      </c>
      <c r="AC223" s="16">
        <f t="shared" si="58"/>
        <v>0</v>
      </c>
      <c r="AD223" s="16">
        <f t="shared" si="58"/>
        <v>257.76711534538259</v>
      </c>
      <c r="AE223" s="16">
        <f t="shared" si="58"/>
        <v>0</v>
      </c>
      <c r="AF223" s="16">
        <f t="shared" si="57"/>
        <v>0</v>
      </c>
      <c r="AG223" s="16">
        <f t="shared" si="57"/>
        <v>0</v>
      </c>
      <c r="AH223" s="16">
        <f t="shared" si="57"/>
        <v>0</v>
      </c>
      <c r="AI223" s="16">
        <f t="shared" si="57"/>
        <v>0</v>
      </c>
      <c r="AJ223" s="16">
        <f t="shared" si="57"/>
        <v>0</v>
      </c>
      <c r="AK223" s="16">
        <f t="shared" si="57"/>
        <v>31917.971091544579</v>
      </c>
      <c r="AL223" s="16">
        <f t="shared" si="57"/>
        <v>0</v>
      </c>
      <c r="AM223" s="16">
        <f t="shared" si="57"/>
        <v>0</v>
      </c>
      <c r="AN223" s="16">
        <f t="shared" si="57"/>
        <v>419.87546914601472</v>
      </c>
      <c r="AO223" s="16">
        <f t="shared" si="57"/>
        <v>0</v>
      </c>
      <c r="AP223" s="16">
        <f t="shared" si="57"/>
        <v>0</v>
      </c>
      <c r="AQ223" s="16">
        <f t="shared" si="57"/>
        <v>0</v>
      </c>
      <c r="AR223" s="16">
        <f t="shared" si="57"/>
        <v>0</v>
      </c>
      <c r="AS223" s="16">
        <f t="shared" si="57"/>
        <v>0</v>
      </c>
      <c r="AT223" s="16">
        <f t="shared" si="59"/>
        <v>0</v>
      </c>
      <c r="AU223" s="16">
        <f t="shared" si="59"/>
        <v>0</v>
      </c>
      <c r="AV223" s="16">
        <f t="shared" si="59"/>
        <v>0</v>
      </c>
      <c r="AW223" s="16">
        <f t="shared" si="59"/>
        <v>0</v>
      </c>
      <c r="AX223" s="16">
        <f t="shared" si="59"/>
        <v>683.93289560760093</v>
      </c>
      <c r="AY223" s="16">
        <f t="shared" si="59"/>
        <v>0</v>
      </c>
      <c r="AZ223" s="16">
        <f t="shared" si="59"/>
        <v>0</v>
      </c>
      <c r="BA223" s="16">
        <f t="shared" si="59"/>
        <v>0</v>
      </c>
      <c r="BB223" s="16">
        <f t="shared" si="59"/>
        <v>0</v>
      </c>
      <c r="BC223" s="16">
        <f t="shared" si="59"/>
        <v>0</v>
      </c>
      <c r="BD223" s="16">
        <f t="shared" si="59"/>
        <v>0</v>
      </c>
      <c r="BE223" s="16">
        <f t="shared" si="59"/>
        <v>0</v>
      </c>
      <c r="BF223" s="16">
        <f t="shared" si="59"/>
        <v>0</v>
      </c>
      <c r="BG223" s="16">
        <f t="shared" si="59"/>
        <v>0</v>
      </c>
      <c r="BH223" s="16">
        <f t="shared" si="59"/>
        <v>1114.0546187315579</v>
      </c>
      <c r="BI223" s="16">
        <f t="shared" si="59"/>
        <v>0</v>
      </c>
    </row>
    <row r="224" spans="2:61" s="1" customFormat="1" ht="15.75" x14ac:dyDescent="0.25">
      <c r="B224" s="47">
        <v>193</v>
      </c>
      <c r="C224" s="47" t="s">
        <v>430</v>
      </c>
      <c r="D224" s="47">
        <v>6</v>
      </c>
      <c r="E224" s="47">
        <v>1993</v>
      </c>
      <c r="F224" s="71"/>
      <c r="G224" s="2">
        <v>50</v>
      </c>
      <c r="H224" s="2">
        <v>10</v>
      </c>
      <c r="I224" s="47">
        <v>2016</v>
      </c>
      <c r="J224" s="81">
        <v>1.15E-2</v>
      </c>
      <c r="K224" s="82">
        <v>9985</v>
      </c>
      <c r="L224" s="82">
        <f t="shared" si="51"/>
        <v>998.5</v>
      </c>
      <c r="M224" s="82">
        <f t="shared" si="52"/>
        <v>1497.75</v>
      </c>
      <c r="N224" s="16">
        <f t="shared" si="53"/>
        <v>12481.25</v>
      </c>
      <c r="O224" s="16">
        <f t="shared" si="54"/>
        <v>143.53437500000001</v>
      </c>
      <c r="P224" s="16">
        <f t="shared" si="58"/>
        <v>0</v>
      </c>
      <c r="Q224" s="16">
        <f t="shared" si="58"/>
        <v>0</v>
      </c>
      <c r="R224" s="16">
        <f t="shared" si="58"/>
        <v>0</v>
      </c>
      <c r="S224" s="16">
        <f t="shared" si="58"/>
        <v>0</v>
      </c>
      <c r="T224" s="16">
        <f t="shared" si="58"/>
        <v>158.24664843750003</v>
      </c>
      <c r="U224" s="16">
        <f t="shared" si="58"/>
        <v>0</v>
      </c>
      <c r="V224" s="16">
        <f t="shared" si="58"/>
        <v>0</v>
      </c>
      <c r="W224" s="16">
        <f t="shared" si="58"/>
        <v>0</v>
      </c>
      <c r="X224" s="16">
        <f t="shared" si="58"/>
        <v>0</v>
      </c>
      <c r="Y224" s="16">
        <f t="shared" si="58"/>
        <v>0</v>
      </c>
      <c r="Z224" s="16">
        <f t="shared" si="58"/>
        <v>0</v>
      </c>
      <c r="AA224" s="16">
        <f t="shared" si="58"/>
        <v>0</v>
      </c>
      <c r="AB224" s="16">
        <f t="shared" si="58"/>
        <v>0</v>
      </c>
      <c r="AC224" s="16">
        <f t="shared" si="58"/>
        <v>0</v>
      </c>
      <c r="AD224" s="16">
        <f t="shared" si="58"/>
        <v>257.76711534538259</v>
      </c>
      <c r="AE224" s="16">
        <f t="shared" si="58"/>
        <v>0</v>
      </c>
      <c r="AF224" s="16">
        <f t="shared" si="57"/>
        <v>0</v>
      </c>
      <c r="AG224" s="16">
        <f t="shared" si="57"/>
        <v>0</v>
      </c>
      <c r="AH224" s="16">
        <f t="shared" si="57"/>
        <v>0</v>
      </c>
      <c r="AI224" s="16">
        <f t="shared" si="57"/>
        <v>0</v>
      </c>
      <c r="AJ224" s="16">
        <f t="shared" si="57"/>
        <v>0</v>
      </c>
      <c r="AK224" s="16">
        <f t="shared" si="57"/>
        <v>31917.971091544579</v>
      </c>
      <c r="AL224" s="16">
        <f t="shared" si="57"/>
        <v>0</v>
      </c>
      <c r="AM224" s="16">
        <f t="shared" si="57"/>
        <v>0</v>
      </c>
      <c r="AN224" s="16">
        <f t="shared" si="57"/>
        <v>419.87546914601472</v>
      </c>
      <c r="AO224" s="16">
        <f t="shared" si="57"/>
        <v>0</v>
      </c>
      <c r="AP224" s="16">
        <f t="shared" si="57"/>
        <v>0</v>
      </c>
      <c r="AQ224" s="16">
        <f t="shared" si="57"/>
        <v>0</v>
      </c>
      <c r="AR224" s="16">
        <f t="shared" si="57"/>
        <v>0</v>
      </c>
      <c r="AS224" s="16">
        <f t="shared" si="57"/>
        <v>0</v>
      </c>
      <c r="AT224" s="16">
        <f t="shared" si="59"/>
        <v>0</v>
      </c>
      <c r="AU224" s="16">
        <f t="shared" si="59"/>
        <v>0</v>
      </c>
      <c r="AV224" s="16">
        <f t="shared" si="59"/>
        <v>0</v>
      </c>
      <c r="AW224" s="16">
        <f t="shared" si="59"/>
        <v>0</v>
      </c>
      <c r="AX224" s="16">
        <f t="shared" si="59"/>
        <v>683.93289560760093</v>
      </c>
      <c r="AY224" s="16">
        <f t="shared" si="59"/>
        <v>0</v>
      </c>
      <c r="AZ224" s="16">
        <f t="shared" si="59"/>
        <v>0</v>
      </c>
      <c r="BA224" s="16">
        <f t="shared" si="59"/>
        <v>0</v>
      </c>
      <c r="BB224" s="16">
        <f t="shared" si="59"/>
        <v>0</v>
      </c>
      <c r="BC224" s="16">
        <f t="shared" si="59"/>
        <v>0</v>
      </c>
      <c r="BD224" s="16">
        <f t="shared" si="59"/>
        <v>0</v>
      </c>
      <c r="BE224" s="16">
        <f t="shared" si="59"/>
        <v>0</v>
      </c>
      <c r="BF224" s="16">
        <f t="shared" si="59"/>
        <v>0</v>
      </c>
      <c r="BG224" s="16">
        <f t="shared" si="59"/>
        <v>0</v>
      </c>
      <c r="BH224" s="16">
        <f t="shared" si="59"/>
        <v>1114.0546187315579</v>
      </c>
      <c r="BI224" s="16">
        <f t="shared" si="59"/>
        <v>0</v>
      </c>
    </row>
    <row r="225" spans="2:61" s="1" customFormat="1" ht="15.75" x14ac:dyDescent="0.25">
      <c r="B225" s="47">
        <v>192</v>
      </c>
      <c r="C225" s="47" t="s">
        <v>430</v>
      </c>
      <c r="D225" s="47">
        <v>6</v>
      </c>
      <c r="E225" s="47">
        <v>1993</v>
      </c>
      <c r="F225" s="71"/>
      <c r="G225" s="2">
        <v>50</v>
      </c>
      <c r="H225" s="2">
        <v>10</v>
      </c>
      <c r="I225" s="47">
        <v>2016</v>
      </c>
      <c r="J225" s="81">
        <v>1.15E-2</v>
      </c>
      <c r="K225" s="82">
        <v>9985</v>
      </c>
      <c r="L225" s="82">
        <f t="shared" si="51"/>
        <v>998.5</v>
      </c>
      <c r="M225" s="82">
        <f t="shared" si="52"/>
        <v>1497.75</v>
      </c>
      <c r="N225" s="16">
        <f t="shared" si="53"/>
        <v>12481.25</v>
      </c>
      <c r="O225" s="16">
        <f t="shared" si="54"/>
        <v>143.53437500000001</v>
      </c>
      <c r="P225" s="16">
        <f t="shared" si="58"/>
        <v>0</v>
      </c>
      <c r="Q225" s="16">
        <f t="shared" si="58"/>
        <v>0</v>
      </c>
      <c r="R225" s="16">
        <f t="shared" si="58"/>
        <v>0</v>
      </c>
      <c r="S225" s="16">
        <f t="shared" si="58"/>
        <v>0</v>
      </c>
      <c r="T225" s="16">
        <f t="shared" si="58"/>
        <v>158.24664843750003</v>
      </c>
      <c r="U225" s="16">
        <f t="shared" si="58"/>
        <v>0</v>
      </c>
      <c r="V225" s="16">
        <f t="shared" si="58"/>
        <v>0</v>
      </c>
      <c r="W225" s="16">
        <f t="shared" si="58"/>
        <v>0</v>
      </c>
      <c r="X225" s="16">
        <f t="shared" si="58"/>
        <v>0</v>
      </c>
      <c r="Y225" s="16">
        <f t="shared" si="58"/>
        <v>0</v>
      </c>
      <c r="Z225" s="16">
        <f t="shared" si="58"/>
        <v>0</v>
      </c>
      <c r="AA225" s="16">
        <f t="shared" si="58"/>
        <v>0</v>
      </c>
      <c r="AB225" s="16">
        <f t="shared" si="58"/>
        <v>0</v>
      </c>
      <c r="AC225" s="16">
        <f t="shared" si="58"/>
        <v>0</v>
      </c>
      <c r="AD225" s="16">
        <f t="shared" si="58"/>
        <v>257.76711534538259</v>
      </c>
      <c r="AE225" s="16">
        <f t="shared" si="58"/>
        <v>0</v>
      </c>
      <c r="AF225" s="16">
        <f t="shared" si="57"/>
        <v>0</v>
      </c>
      <c r="AG225" s="16">
        <f t="shared" si="57"/>
        <v>0</v>
      </c>
      <c r="AH225" s="16">
        <f t="shared" si="57"/>
        <v>0</v>
      </c>
      <c r="AI225" s="16">
        <f t="shared" si="57"/>
        <v>0</v>
      </c>
      <c r="AJ225" s="16">
        <f t="shared" si="57"/>
        <v>0</v>
      </c>
      <c r="AK225" s="16">
        <f t="shared" si="57"/>
        <v>31917.971091544579</v>
      </c>
      <c r="AL225" s="16">
        <f t="shared" si="57"/>
        <v>0</v>
      </c>
      <c r="AM225" s="16">
        <f t="shared" si="57"/>
        <v>0</v>
      </c>
      <c r="AN225" s="16">
        <f t="shared" si="57"/>
        <v>419.87546914601472</v>
      </c>
      <c r="AO225" s="16">
        <f t="shared" si="57"/>
        <v>0</v>
      </c>
      <c r="AP225" s="16">
        <f t="shared" si="57"/>
        <v>0</v>
      </c>
      <c r="AQ225" s="16">
        <f t="shared" si="57"/>
        <v>0</v>
      </c>
      <c r="AR225" s="16">
        <f t="shared" si="57"/>
        <v>0</v>
      </c>
      <c r="AS225" s="16">
        <f t="shared" si="57"/>
        <v>0</v>
      </c>
      <c r="AT225" s="16">
        <f t="shared" si="59"/>
        <v>0</v>
      </c>
      <c r="AU225" s="16">
        <f t="shared" si="59"/>
        <v>0</v>
      </c>
      <c r="AV225" s="16">
        <f t="shared" si="59"/>
        <v>0</v>
      </c>
      <c r="AW225" s="16">
        <f t="shared" si="59"/>
        <v>0</v>
      </c>
      <c r="AX225" s="16">
        <f t="shared" si="59"/>
        <v>683.93289560760093</v>
      </c>
      <c r="AY225" s="16">
        <f t="shared" si="59"/>
        <v>0</v>
      </c>
      <c r="AZ225" s="16">
        <f t="shared" si="59"/>
        <v>0</v>
      </c>
      <c r="BA225" s="16">
        <f t="shared" si="59"/>
        <v>0</v>
      </c>
      <c r="BB225" s="16">
        <f t="shared" si="59"/>
        <v>0</v>
      </c>
      <c r="BC225" s="16">
        <f t="shared" si="59"/>
        <v>0</v>
      </c>
      <c r="BD225" s="16">
        <f t="shared" si="59"/>
        <v>0</v>
      </c>
      <c r="BE225" s="16">
        <f t="shared" si="59"/>
        <v>0</v>
      </c>
      <c r="BF225" s="16">
        <f t="shared" si="59"/>
        <v>0</v>
      </c>
      <c r="BG225" s="16">
        <f t="shared" si="59"/>
        <v>0</v>
      </c>
      <c r="BH225" s="16">
        <f t="shared" si="59"/>
        <v>1114.0546187315579</v>
      </c>
      <c r="BI225" s="16">
        <f t="shared" si="59"/>
        <v>0</v>
      </c>
    </row>
    <row r="226" spans="2:61" s="1" customFormat="1" ht="15.75" x14ac:dyDescent="0.25">
      <c r="B226" s="47">
        <v>178</v>
      </c>
      <c r="C226" s="47" t="s">
        <v>430</v>
      </c>
      <c r="D226" s="47">
        <v>6</v>
      </c>
      <c r="E226" s="47">
        <v>1993</v>
      </c>
      <c r="F226" s="71"/>
      <c r="G226" s="2">
        <v>50</v>
      </c>
      <c r="H226" s="2">
        <v>10</v>
      </c>
      <c r="I226" s="47">
        <v>2016</v>
      </c>
      <c r="J226" s="81">
        <v>1.15E-2</v>
      </c>
      <c r="K226" s="82">
        <v>9985</v>
      </c>
      <c r="L226" s="82">
        <f t="shared" si="51"/>
        <v>998.5</v>
      </c>
      <c r="M226" s="82">
        <f t="shared" si="52"/>
        <v>1497.75</v>
      </c>
      <c r="N226" s="16">
        <f t="shared" si="53"/>
        <v>12481.25</v>
      </c>
      <c r="O226" s="16">
        <f t="shared" si="54"/>
        <v>143.53437500000001</v>
      </c>
      <c r="P226" s="16">
        <f t="shared" si="58"/>
        <v>0</v>
      </c>
      <c r="Q226" s="16">
        <f t="shared" si="58"/>
        <v>0</v>
      </c>
      <c r="R226" s="16">
        <f t="shared" si="58"/>
        <v>0</v>
      </c>
      <c r="S226" s="16">
        <f t="shared" si="58"/>
        <v>0</v>
      </c>
      <c r="T226" s="16">
        <f t="shared" si="58"/>
        <v>158.24664843750003</v>
      </c>
      <c r="U226" s="16">
        <f t="shared" si="58"/>
        <v>0</v>
      </c>
      <c r="V226" s="16">
        <f t="shared" si="58"/>
        <v>0</v>
      </c>
      <c r="W226" s="16">
        <f t="shared" si="58"/>
        <v>0</v>
      </c>
      <c r="X226" s="16">
        <f t="shared" si="58"/>
        <v>0</v>
      </c>
      <c r="Y226" s="16">
        <f t="shared" si="58"/>
        <v>0</v>
      </c>
      <c r="Z226" s="16">
        <f t="shared" si="58"/>
        <v>0</v>
      </c>
      <c r="AA226" s="16">
        <f t="shared" si="58"/>
        <v>0</v>
      </c>
      <c r="AB226" s="16">
        <f t="shared" si="58"/>
        <v>0</v>
      </c>
      <c r="AC226" s="16">
        <f t="shared" si="58"/>
        <v>0</v>
      </c>
      <c r="AD226" s="16">
        <f t="shared" si="58"/>
        <v>257.76711534538259</v>
      </c>
      <c r="AE226" s="16">
        <f t="shared" si="58"/>
        <v>0</v>
      </c>
      <c r="AF226" s="16">
        <f t="shared" si="57"/>
        <v>0</v>
      </c>
      <c r="AG226" s="16">
        <f t="shared" si="57"/>
        <v>0</v>
      </c>
      <c r="AH226" s="16">
        <f t="shared" si="57"/>
        <v>0</v>
      </c>
      <c r="AI226" s="16">
        <f t="shared" si="57"/>
        <v>0</v>
      </c>
      <c r="AJ226" s="16">
        <f t="shared" si="57"/>
        <v>0</v>
      </c>
      <c r="AK226" s="16">
        <f t="shared" si="57"/>
        <v>31917.971091544579</v>
      </c>
      <c r="AL226" s="16">
        <f t="shared" si="57"/>
        <v>0</v>
      </c>
      <c r="AM226" s="16">
        <f t="shared" si="57"/>
        <v>0</v>
      </c>
      <c r="AN226" s="16">
        <f t="shared" si="57"/>
        <v>419.87546914601472</v>
      </c>
      <c r="AO226" s="16">
        <f t="shared" si="57"/>
        <v>0</v>
      </c>
      <c r="AP226" s="16">
        <f t="shared" si="57"/>
        <v>0</v>
      </c>
      <c r="AQ226" s="16">
        <f t="shared" si="57"/>
        <v>0</v>
      </c>
      <c r="AR226" s="16">
        <f t="shared" si="57"/>
        <v>0</v>
      </c>
      <c r="AS226" s="16">
        <f t="shared" si="57"/>
        <v>0</v>
      </c>
      <c r="AT226" s="16">
        <f t="shared" si="59"/>
        <v>0</v>
      </c>
      <c r="AU226" s="16">
        <f t="shared" si="59"/>
        <v>0</v>
      </c>
      <c r="AV226" s="16">
        <f t="shared" si="59"/>
        <v>0</v>
      </c>
      <c r="AW226" s="16">
        <f t="shared" si="59"/>
        <v>0</v>
      </c>
      <c r="AX226" s="16">
        <f t="shared" si="59"/>
        <v>683.93289560760093</v>
      </c>
      <c r="AY226" s="16">
        <f t="shared" si="59"/>
        <v>0</v>
      </c>
      <c r="AZ226" s="16">
        <f t="shared" si="59"/>
        <v>0</v>
      </c>
      <c r="BA226" s="16">
        <f t="shared" si="59"/>
        <v>0</v>
      </c>
      <c r="BB226" s="16">
        <f t="shared" si="59"/>
        <v>0</v>
      </c>
      <c r="BC226" s="16">
        <f t="shared" si="59"/>
        <v>0</v>
      </c>
      <c r="BD226" s="16">
        <f t="shared" si="59"/>
        <v>0</v>
      </c>
      <c r="BE226" s="16">
        <f t="shared" si="59"/>
        <v>0</v>
      </c>
      <c r="BF226" s="16">
        <f t="shared" si="59"/>
        <v>0</v>
      </c>
      <c r="BG226" s="16">
        <f t="shared" si="59"/>
        <v>0</v>
      </c>
      <c r="BH226" s="16">
        <f t="shared" si="59"/>
        <v>1114.0546187315579</v>
      </c>
      <c r="BI226" s="16">
        <f t="shared" si="59"/>
        <v>0</v>
      </c>
    </row>
    <row r="227" spans="2:61" s="1" customFormat="1" ht="15.75" x14ac:dyDescent="0.25">
      <c r="B227" s="47">
        <v>191</v>
      </c>
      <c r="C227" s="47" t="s">
        <v>430</v>
      </c>
      <c r="D227" s="47">
        <v>6</v>
      </c>
      <c r="E227" s="47">
        <v>1994</v>
      </c>
      <c r="F227" s="71"/>
      <c r="G227" s="2">
        <v>50</v>
      </c>
      <c r="H227" s="2">
        <v>10</v>
      </c>
      <c r="I227" s="47">
        <v>2016</v>
      </c>
      <c r="J227" s="81">
        <v>1.15E-2</v>
      </c>
      <c r="K227" s="82">
        <v>9985</v>
      </c>
      <c r="L227" s="82">
        <f t="shared" si="51"/>
        <v>998.5</v>
      </c>
      <c r="M227" s="82">
        <f t="shared" si="52"/>
        <v>1497.75</v>
      </c>
      <c r="N227" s="16">
        <f t="shared" si="53"/>
        <v>12481.25</v>
      </c>
      <c r="O227" s="16">
        <f t="shared" si="54"/>
        <v>143.53437500000001</v>
      </c>
      <c r="P227" s="16">
        <f t="shared" si="58"/>
        <v>0</v>
      </c>
      <c r="Q227" s="16">
        <f t="shared" si="58"/>
        <v>0</v>
      </c>
      <c r="R227" s="16">
        <f t="shared" si="58"/>
        <v>0</v>
      </c>
      <c r="S227" s="16">
        <f t="shared" si="58"/>
        <v>0</v>
      </c>
      <c r="T227" s="16">
        <f t="shared" si="58"/>
        <v>158.24664843750003</v>
      </c>
      <c r="U227" s="16">
        <f t="shared" si="58"/>
        <v>0</v>
      </c>
      <c r="V227" s="16">
        <f t="shared" si="58"/>
        <v>0</v>
      </c>
      <c r="W227" s="16">
        <f t="shared" si="58"/>
        <v>0</v>
      </c>
      <c r="X227" s="16">
        <f t="shared" si="58"/>
        <v>0</v>
      </c>
      <c r="Y227" s="16">
        <f t="shared" si="58"/>
        <v>0</v>
      </c>
      <c r="Z227" s="16">
        <f t="shared" si="58"/>
        <v>0</v>
      </c>
      <c r="AA227" s="16">
        <f t="shared" si="58"/>
        <v>0</v>
      </c>
      <c r="AB227" s="16">
        <f t="shared" si="58"/>
        <v>0</v>
      </c>
      <c r="AC227" s="16">
        <f t="shared" si="58"/>
        <v>0</v>
      </c>
      <c r="AD227" s="16">
        <f t="shared" si="58"/>
        <v>257.76711534538259</v>
      </c>
      <c r="AE227" s="16">
        <f t="shared" si="58"/>
        <v>0</v>
      </c>
      <c r="AF227" s="16">
        <f t="shared" si="57"/>
        <v>0</v>
      </c>
      <c r="AG227" s="16">
        <f t="shared" si="57"/>
        <v>0</v>
      </c>
      <c r="AH227" s="16">
        <f t="shared" si="57"/>
        <v>0</v>
      </c>
      <c r="AI227" s="16">
        <f t="shared" si="57"/>
        <v>0</v>
      </c>
      <c r="AJ227" s="16">
        <f t="shared" si="57"/>
        <v>0</v>
      </c>
      <c r="AK227" s="16">
        <f t="shared" si="57"/>
        <v>0</v>
      </c>
      <c r="AL227" s="16">
        <f t="shared" si="57"/>
        <v>33513.869646121806</v>
      </c>
      <c r="AM227" s="16">
        <f t="shared" si="57"/>
        <v>0</v>
      </c>
      <c r="AN227" s="16">
        <f t="shared" si="57"/>
        <v>419.87546914601472</v>
      </c>
      <c r="AO227" s="16">
        <f t="shared" si="57"/>
        <v>0</v>
      </c>
      <c r="AP227" s="16">
        <f t="shared" si="57"/>
        <v>0</v>
      </c>
      <c r="AQ227" s="16">
        <f t="shared" si="57"/>
        <v>0</v>
      </c>
      <c r="AR227" s="16">
        <f t="shared" si="57"/>
        <v>0</v>
      </c>
      <c r="AS227" s="16">
        <f t="shared" si="57"/>
        <v>0</v>
      </c>
      <c r="AT227" s="16">
        <f t="shared" si="59"/>
        <v>0</v>
      </c>
      <c r="AU227" s="16">
        <f t="shared" si="59"/>
        <v>0</v>
      </c>
      <c r="AV227" s="16">
        <f t="shared" si="59"/>
        <v>0</v>
      </c>
      <c r="AW227" s="16">
        <f t="shared" si="59"/>
        <v>0</v>
      </c>
      <c r="AX227" s="16">
        <f t="shared" si="59"/>
        <v>683.93289560760093</v>
      </c>
      <c r="AY227" s="16">
        <f t="shared" si="59"/>
        <v>0</v>
      </c>
      <c r="AZ227" s="16">
        <f t="shared" si="59"/>
        <v>0</v>
      </c>
      <c r="BA227" s="16">
        <f t="shared" si="59"/>
        <v>0</v>
      </c>
      <c r="BB227" s="16">
        <f t="shared" si="59"/>
        <v>0</v>
      </c>
      <c r="BC227" s="16">
        <f t="shared" si="59"/>
        <v>0</v>
      </c>
      <c r="BD227" s="16">
        <f t="shared" si="59"/>
        <v>0</v>
      </c>
      <c r="BE227" s="16">
        <f t="shared" si="59"/>
        <v>0</v>
      </c>
      <c r="BF227" s="16">
        <f t="shared" si="59"/>
        <v>0</v>
      </c>
      <c r="BG227" s="16">
        <f t="shared" si="59"/>
        <v>0</v>
      </c>
      <c r="BH227" s="16">
        <f t="shared" si="59"/>
        <v>1114.0546187315579</v>
      </c>
      <c r="BI227" s="16">
        <f t="shared" si="59"/>
        <v>0</v>
      </c>
    </row>
    <row r="228" spans="2:61" s="1" customFormat="1" ht="15.75" x14ac:dyDescent="0.25">
      <c r="B228" s="47">
        <v>333</v>
      </c>
      <c r="C228" s="47" t="s">
        <v>430</v>
      </c>
      <c r="D228" s="47">
        <v>6</v>
      </c>
      <c r="E228" s="47">
        <v>1995</v>
      </c>
      <c r="F228" s="71"/>
      <c r="G228" s="2">
        <v>50</v>
      </c>
      <c r="H228" s="2">
        <v>10</v>
      </c>
      <c r="I228" s="47">
        <v>2016</v>
      </c>
      <c r="J228" s="81">
        <v>1.15E-2</v>
      </c>
      <c r="K228" s="82">
        <v>9985</v>
      </c>
      <c r="L228" s="82">
        <f t="shared" si="51"/>
        <v>998.5</v>
      </c>
      <c r="M228" s="82">
        <f t="shared" si="52"/>
        <v>1497.75</v>
      </c>
      <c r="N228" s="16">
        <f t="shared" si="53"/>
        <v>12481.25</v>
      </c>
      <c r="O228" s="16">
        <f t="shared" si="54"/>
        <v>143.53437500000001</v>
      </c>
      <c r="P228" s="16">
        <f t="shared" si="58"/>
        <v>0</v>
      </c>
      <c r="Q228" s="16">
        <f t="shared" si="58"/>
        <v>0</v>
      </c>
      <c r="R228" s="16">
        <f t="shared" si="58"/>
        <v>0</v>
      </c>
      <c r="S228" s="16">
        <f t="shared" si="58"/>
        <v>0</v>
      </c>
      <c r="T228" s="16">
        <f t="shared" si="58"/>
        <v>158.24664843750003</v>
      </c>
      <c r="U228" s="16">
        <f t="shared" si="58"/>
        <v>0</v>
      </c>
      <c r="V228" s="16">
        <f t="shared" si="58"/>
        <v>0</v>
      </c>
      <c r="W228" s="16">
        <f t="shared" si="58"/>
        <v>0</v>
      </c>
      <c r="X228" s="16">
        <f t="shared" si="58"/>
        <v>0</v>
      </c>
      <c r="Y228" s="16">
        <f t="shared" si="58"/>
        <v>0</v>
      </c>
      <c r="Z228" s="16">
        <f t="shared" si="58"/>
        <v>0</v>
      </c>
      <c r="AA228" s="16">
        <f t="shared" si="58"/>
        <v>0</v>
      </c>
      <c r="AB228" s="16">
        <f t="shared" si="58"/>
        <v>0</v>
      </c>
      <c r="AC228" s="16">
        <f t="shared" si="58"/>
        <v>0</v>
      </c>
      <c r="AD228" s="16">
        <f t="shared" si="58"/>
        <v>257.76711534538259</v>
      </c>
      <c r="AE228" s="16">
        <f t="shared" si="58"/>
        <v>0</v>
      </c>
      <c r="AF228" s="16">
        <f t="shared" si="57"/>
        <v>0</v>
      </c>
      <c r="AG228" s="16">
        <f t="shared" si="57"/>
        <v>0</v>
      </c>
      <c r="AH228" s="16">
        <f t="shared" si="57"/>
        <v>0</v>
      </c>
      <c r="AI228" s="16">
        <f t="shared" si="57"/>
        <v>0</v>
      </c>
      <c r="AJ228" s="16">
        <f t="shared" si="57"/>
        <v>0</v>
      </c>
      <c r="AK228" s="16">
        <f t="shared" si="57"/>
        <v>0</v>
      </c>
      <c r="AL228" s="16">
        <f t="shared" si="57"/>
        <v>0</v>
      </c>
      <c r="AM228" s="16">
        <f t="shared" si="57"/>
        <v>35189.563128427901</v>
      </c>
      <c r="AN228" s="16">
        <f t="shared" si="57"/>
        <v>419.87546914601472</v>
      </c>
      <c r="AO228" s="16">
        <f t="shared" si="57"/>
        <v>0</v>
      </c>
      <c r="AP228" s="16">
        <f t="shared" si="57"/>
        <v>0</v>
      </c>
      <c r="AQ228" s="16">
        <f t="shared" si="57"/>
        <v>0</v>
      </c>
      <c r="AR228" s="16">
        <f t="shared" si="57"/>
        <v>0</v>
      </c>
      <c r="AS228" s="16">
        <f t="shared" si="57"/>
        <v>0</v>
      </c>
      <c r="AT228" s="16">
        <f t="shared" si="59"/>
        <v>0</v>
      </c>
      <c r="AU228" s="16">
        <f t="shared" si="59"/>
        <v>0</v>
      </c>
      <c r="AV228" s="16">
        <f t="shared" si="59"/>
        <v>0</v>
      </c>
      <c r="AW228" s="16">
        <f t="shared" si="59"/>
        <v>0</v>
      </c>
      <c r="AX228" s="16">
        <f t="shared" si="59"/>
        <v>683.93289560760093</v>
      </c>
      <c r="AY228" s="16">
        <f t="shared" si="59"/>
        <v>0</v>
      </c>
      <c r="AZ228" s="16">
        <f t="shared" si="59"/>
        <v>0</v>
      </c>
      <c r="BA228" s="16">
        <f t="shared" si="59"/>
        <v>0</v>
      </c>
      <c r="BB228" s="16">
        <f t="shared" si="59"/>
        <v>0</v>
      </c>
      <c r="BC228" s="16">
        <f t="shared" si="59"/>
        <v>0</v>
      </c>
      <c r="BD228" s="16">
        <f t="shared" si="59"/>
        <v>0</v>
      </c>
      <c r="BE228" s="16">
        <f t="shared" si="59"/>
        <v>0</v>
      </c>
      <c r="BF228" s="16">
        <f t="shared" si="59"/>
        <v>0</v>
      </c>
      <c r="BG228" s="16">
        <f t="shared" si="59"/>
        <v>0</v>
      </c>
      <c r="BH228" s="16">
        <f t="shared" si="59"/>
        <v>1114.0546187315579</v>
      </c>
      <c r="BI228" s="16">
        <f t="shared" si="59"/>
        <v>0</v>
      </c>
    </row>
    <row r="229" spans="2:61" s="1" customFormat="1" ht="15.75" x14ac:dyDescent="0.25">
      <c r="B229" s="47">
        <v>332</v>
      </c>
      <c r="C229" s="47" t="s">
        <v>430</v>
      </c>
      <c r="D229" s="47">
        <v>6</v>
      </c>
      <c r="E229" s="47">
        <v>1995</v>
      </c>
      <c r="F229" s="71"/>
      <c r="G229" s="2">
        <v>50</v>
      </c>
      <c r="H229" s="2">
        <v>10</v>
      </c>
      <c r="I229" s="47">
        <v>2016</v>
      </c>
      <c r="J229" s="81">
        <v>1.15E-2</v>
      </c>
      <c r="K229" s="82">
        <v>9985</v>
      </c>
      <c r="L229" s="82">
        <f t="shared" si="51"/>
        <v>998.5</v>
      </c>
      <c r="M229" s="82">
        <f t="shared" si="52"/>
        <v>1497.75</v>
      </c>
      <c r="N229" s="16">
        <f t="shared" si="53"/>
        <v>12481.25</v>
      </c>
      <c r="O229" s="16">
        <f t="shared" si="54"/>
        <v>143.53437500000001</v>
      </c>
      <c r="P229" s="16">
        <f t="shared" si="58"/>
        <v>0</v>
      </c>
      <c r="Q229" s="16">
        <f t="shared" si="58"/>
        <v>0</v>
      </c>
      <c r="R229" s="16">
        <f t="shared" si="58"/>
        <v>0</v>
      </c>
      <c r="S229" s="16">
        <f t="shared" si="58"/>
        <v>0</v>
      </c>
      <c r="T229" s="16">
        <f t="shared" si="58"/>
        <v>158.24664843750003</v>
      </c>
      <c r="U229" s="16">
        <f t="shared" si="58"/>
        <v>0</v>
      </c>
      <c r="V229" s="16">
        <f t="shared" si="58"/>
        <v>0</v>
      </c>
      <c r="W229" s="16">
        <f t="shared" si="58"/>
        <v>0</v>
      </c>
      <c r="X229" s="16">
        <f t="shared" si="58"/>
        <v>0</v>
      </c>
      <c r="Y229" s="16">
        <f t="shared" si="58"/>
        <v>0</v>
      </c>
      <c r="Z229" s="16">
        <f t="shared" si="58"/>
        <v>0</v>
      </c>
      <c r="AA229" s="16">
        <f t="shared" si="58"/>
        <v>0</v>
      </c>
      <c r="AB229" s="16">
        <f t="shared" si="58"/>
        <v>0</v>
      </c>
      <c r="AC229" s="16">
        <f t="shared" si="58"/>
        <v>0</v>
      </c>
      <c r="AD229" s="16">
        <f t="shared" si="58"/>
        <v>257.76711534538259</v>
      </c>
      <c r="AE229" s="16">
        <f t="shared" si="58"/>
        <v>0</v>
      </c>
      <c r="AF229" s="16">
        <f t="shared" si="57"/>
        <v>0</v>
      </c>
      <c r="AG229" s="16">
        <f t="shared" si="57"/>
        <v>0</v>
      </c>
      <c r="AH229" s="16">
        <f t="shared" si="57"/>
        <v>0</v>
      </c>
      <c r="AI229" s="16">
        <f t="shared" si="57"/>
        <v>0</v>
      </c>
      <c r="AJ229" s="16">
        <f t="shared" si="57"/>
        <v>0</v>
      </c>
      <c r="AK229" s="16">
        <f t="shared" si="57"/>
        <v>0</v>
      </c>
      <c r="AL229" s="16">
        <f t="shared" si="57"/>
        <v>0</v>
      </c>
      <c r="AM229" s="16">
        <f t="shared" si="57"/>
        <v>35189.563128427901</v>
      </c>
      <c r="AN229" s="16">
        <f t="shared" si="57"/>
        <v>419.87546914601472</v>
      </c>
      <c r="AO229" s="16">
        <f t="shared" si="57"/>
        <v>0</v>
      </c>
      <c r="AP229" s="16">
        <f t="shared" si="57"/>
        <v>0</v>
      </c>
      <c r="AQ229" s="16">
        <f t="shared" si="57"/>
        <v>0</v>
      </c>
      <c r="AR229" s="16">
        <f t="shared" si="57"/>
        <v>0</v>
      </c>
      <c r="AS229" s="16">
        <f t="shared" si="57"/>
        <v>0</v>
      </c>
      <c r="AT229" s="16">
        <f t="shared" si="59"/>
        <v>0</v>
      </c>
      <c r="AU229" s="16">
        <f t="shared" si="59"/>
        <v>0</v>
      </c>
      <c r="AV229" s="16">
        <f t="shared" si="59"/>
        <v>0</v>
      </c>
      <c r="AW229" s="16">
        <f t="shared" si="59"/>
        <v>0</v>
      </c>
      <c r="AX229" s="16">
        <f t="shared" si="59"/>
        <v>683.93289560760093</v>
      </c>
      <c r="AY229" s="16">
        <f t="shared" si="59"/>
        <v>0</v>
      </c>
      <c r="AZ229" s="16">
        <f t="shared" si="59"/>
        <v>0</v>
      </c>
      <c r="BA229" s="16">
        <f t="shared" si="59"/>
        <v>0</v>
      </c>
      <c r="BB229" s="16">
        <f t="shared" si="59"/>
        <v>0</v>
      </c>
      <c r="BC229" s="16">
        <f t="shared" si="59"/>
        <v>0</v>
      </c>
      <c r="BD229" s="16">
        <f t="shared" si="59"/>
        <v>0</v>
      </c>
      <c r="BE229" s="16">
        <f t="shared" si="59"/>
        <v>0</v>
      </c>
      <c r="BF229" s="16">
        <f t="shared" si="59"/>
        <v>0</v>
      </c>
      <c r="BG229" s="16">
        <f t="shared" si="59"/>
        <v>0</v>
      </c>
      <c r="BH229" s="16">
        <f t="shared" si="59"/>
        <v>1114.0546187315579</v>
      </c>
      <c r="BI229" s="16">
        <f t="shared" si="59"/>
        <v>0</v>
      </c>
    </row>
    <row r="230" spans="2:61" s="1" customFormat="1" ht="15.75" x14ac:dyDescent="0.25">
      <c r="B230" s="47">
        <v>331</v>
      </c>
      <c r="C230" s="47" t="s">
        <v>430</v>
      </c>
      <c r="D230" s="47">
        <v>6</v>
      </c>
      <c r="E230" s="47">
        <v>1995</v>
      </c>
      <c r="F230" s="71"/>
      <c r="G230" s="2">
        <v>50</v>
      </c>
      <c r="H230" s="2">
        <v>10</v>
      </c>
      <c r="I230" s="47">
        <v>2016</v>
      </c>
      <c r="J230" s="81">
        <v>1.15E-2</v>
      </c>
      <c r="K230" s="82">
        <v>9985</v>
      </c>
      <c r="L230" s="82">
        <f t="shared" si="51"/>
        <v>998.5</v>
      </c>
      <c r="M230" s="82">
        <f t="shared" si="52"/>
        <v>1497.75</v>
      </c>
      <c r="N230" s="16">
        <f t="shared" si="53"/>
        <v>12481.25</v>
      </c>
      <c r="O230" s="16">
        <f t="shared" si="54"/>
        <v>143.53437500000001</v>
      </c>
      <c r="P230" s="16">
        <f t="shared" si="58"/>
        <v>0</v>
      </c>
      <c r="Q230" s="16">
        <f t="shared" si="58"/>
        <v>0</v>
      </c>
      <c r="R230" s="16">
        <f t="shared" si="58"/>
        <v>0</v>
      </c>
      <c r="S230" s="16">
        <f t="shared" si="58"/>
        <v>0</v>
      </c>
      <c r="T230" s="16">
        <f t="shared" si="58"/>
        <v>158.24664843750003</v>
      </c>
      <c r="U230" s="16">
        <f t="shared" si="58"/>
        <v>0</v>
      </c>
      <c r="V230" s="16">
        <f t="shared" si="58"/>
        <v>0</v>
      </c>
      <c r="W230" s="16">
        <f t="shared" si="58"/>
        <v>0</v>
      </c>
      <c r="X230" s="16">
        <f t="shared" si="58"/>
        <v>0</v>
      </c>
      <c r="Y230" s="16">
        <f t="shared" si="58"/>
        <v>0</v>
      </c>
      <c r="Z230" s="16">
        <f t="shared" si="58"/>
        <v>0</v>
      </c>
      <c r="AA230" s="16">
        <f t="shared" si="58"/>
        <v>0</v>
      </c>
      <c r="AB230" s="16">
        <f t="shared" si="58"/>
        <v>0</v>
      </c>
      <c r="AC230" s="16">
        <f t="shared" si="58"/>
        <v>0</v>
      </c>
      <c r="AD230" s="16">
        <f t="shared" si="58"/>
        <v>257.76711534538259</v>
      </c>
      <c r="AE230" s="16">
        <f t="shared" ref="AE230:AT245" si="60">IF(MOD((AE$6-$E230),$G230)=0,($K230*1.1*1.15)*((1+$K$3)^(AE$6-$N$3)),IF(MOD((AE$6-$I230),$H230)=0,$O230*((1+$K$3)^(AE$6-$N$3)),0))</f>
        <v>0</v>
      </c>
      <c r="AF230" s="16">
        <f t="shared" si="60"/>
        <v>0</v>
      </c>
      <c r="AG230" s="16">
        <f t="shared" si="60"/>
        <v>0</v>
      </c>
      <c r="AH230" s="16">
        <f t="shared" si="60"/>
        <v>0</v>
      </c>
      <c r="AI230" s="16">
        <f t="shared" si="60"/>
        <v>0</v>
      </c>
      <c r="AJ230" s="16">
        <f t="shared" si="60"/>
        <v>0</v>
      </c>
      <c r="AK230" s="16">
        <f t="shared" si="60"/>
        <v>0</v>
      </c>
      <c r="AL230" s="16">
        <f t="shared" si="60"/>
        <v>0</v>
      </c>
      <c r="AM230" s="16">
        <f t="shared" si="60"/>
        <v>35189.563128427901</v>
      </c>
      <c r="AN230" s="16">
        <f t="shared" si="60"/>
        <v>419.87546914601472</v>
      </c>
      <c r="AO230" s="16">
        <f t="shared" si="60"/>
        <v>0</v>
      </c>
      <c r="AP230" s="16">
        <f t="shared" si="60"/>
        <v>0</v>
      </c>
      <c r="AQ230" s="16">
        <f t="shared" si="60"/>
        <v>0</v>
      </c>
      <c r="AR230" s="16">
        <f t="shared" si="60"/>
        <v>0</v>
      </c>
      <c r="AS230" s="16">
        <f t="shared" si="60"/>
        <v>0</v>
      </c>
      <c r="AT230" s="16">
        <f t="shared" si="59"/>
        <v>0</v>
      </c>
      <c r="AU230" s="16">
        <f t="shared" si="59"/>
        <v>0</v>
      </c>
      <c r="AV230" s="16">
        <f t="shared" si="59"/>
        <v>0</v>
      </c>
      <c r="AW230" s="16">
        <f t="shared" si="59"/>
        <v>0</v>
      </c>
      <c r="AX230" s="16">
        <f t="shared" si="59"/>
        <v>683.93289560760093</v>
      </c>
      <c r="AY230" s="16">
        <f t="shared" si="59"/>
        <v>0</v>
      </c>
      <c r="AZ230" s="16">
        <f t="shared" si="59"/>
        <v>0</v>
      </c>
      <c r="BA230" s="16">
        <f t="shared" si="59"/>
        <v>0</v>
      </c>
      <c r="BB230" s="16">
        <f t="shared" si="59"/>
        <v>0</v>
      </c>
      <c r="BC230" s="16">
        <f t="shared" si="59"/>
        <v>0</v>
      </c>
      <c r="BD230" s="16">
        <f t="shared" si="59"/>
        <v>0</v>
      </c>
      <c r="BE230" s="16">
        <f t="shared" si="59"/>
        <v>0</v>
      </c>
      <c r="BF230" s="16">
        <f t="shared" si="59"/>
        <v>0</v>
      </c>
      <c r="BG230" s="16">
        <f t="shared" si="59"/>
        <v>0</v>
      </c>
      <c r="BH230" s="16">
        <f t="shared" si="59"/>
        <v>1114.0546187315579</v>
      </c>
      <c r="BI230" s="16">
        <f t="shared" si="59"/>
        <v>0</v>
      </c>
    </row>
    <row r="231" spans="2:61" s="1" customFormat="1" ht="15.75" x14ac:dyDescent="0.25">
      <c r="B231" s="47">
        <v>330</v>
      </c>
      <c r="C231" s="47" t="s">
        <v>430</v>
      </c>
      <c r="D231" s="47">
        <v>6</v>
      </c>
      <c r="E231" s="47">
        <v>1995</v>
      </c>
      <c r="F231" s="71"/>
      <c r="G231" s="2">
        <v>50</v>
      </c>
      <c r="H231" s="2">
        <v>10</v>
      </c>
      <c r="I231" s="47">
        <v>2016</v>
      </c>
      <c r="J231" s="81">
        <v>1.15E-2</v>
      </c>
      <c r="K231" s="82">
        <v>9985</v>
      </c>
      <c r="L231" s="82">
        <f t="shared" si="51"/>
        <v>998.5</v>
      </c>
      <c r="M231" s="82">
        <f t="shared" si="52"/>
        <v>1497.75</v>
      </c>
      <c r="N231" s="16">
        <f t="shared" si="53"/>
        <v>12481.25</v>
      </c>
      <c r="O231" s="16">
        <f t="shared" si="54"/>
        <v>143.53437500000001</v>
      </c>
      <c r="P231" s="16">
        <f t="shared" ref="P231:AE246" si="61">IF(MOD((P$6-$E231),$G231)=0,($K231*1.1*1.15)*((1+$K$3)^(P$6-$N$3)),IF(MOD((P$6-$I231),$H231)=0,$O231*((1+$K$3)^(P$6-$N$3)),0))</f>
        <v>0</v>
      </c>
      <c r="Q231" s="16">
        <f t="shared" si="61"/>
        <v>0</v>
      </c>
      <c r="R231" s="16">
        <f t="shared" si="61"/>
        <v>0</v>
      </c>
      <c r="S231" s="16">
        <f t="shared" si="61"/>
        <v>0</v>
      </c>
      <c r="T231" s="16">
        <f t="shared" si="61"/>
        <v>158.24664843750003</v>
      </c>
      <c r="U231" s="16">
        <f t="shared" si="61"/>
        <v>0</v>
      </c>
      <c r="V231" s="16">
        <f t="shared" si="61"/>
        <v>0</v>
      </c>
      <c r="W231" s="16">
        <f t="shared" si="61"/>
        <v>0</v>
      </c>
      <c r="X231" s="16">
        <f t="shared" si="61"/>
        <v>0</v>
      </c>
      <c r="Y231" s="16">
        <f t="shared" si="61"/>
        <v>0</v>
      </c>
      <c r="Z231" s="16">
        <f t="shared" si="61"/>
        <v>0</v>
      </c>
      <c r="AA231" s="16">
        <f t="shared" si="61"/>
        <v>0</v>
      </c>
      <c r="AB231" s="16">
        <f t="shared" si="61"/>
        <v>0</v>
      </c>
      <c r="AC231" s="16">
        <f t="shared" si="61"/>
        <v>0</v>
      </c>
      <c r="AD231" s="16">
        <f t="shared" si="61"/>
        <v>257.76711534538259</v>
      </c>
      <c r="AE231" s="16">
        <f t="shared" si="61"/>
        <v>0</v>
      </c>
      <c r="AF231" s="16">
        <f t="shared" si="60"/>
        <v>0</v>
      </c>
      <c r="AG231" s="16">
        <f t="shared" si="60"/>
        <v>0</v>
      </c>
      <c r="AH231" s="16">
        <f t="shared" si="60"/>
        <v>0</v>
      </c>
      <c r="AI231" s="16">
        <f t="shared" si="60"/>
        <v>0</v>
      </c>
      <c r="AJ231" s="16">
        <f t="shared" si="60"/>
        <v>0</v>
      </c>
      <c r="AK231" s="16">
        <f t="shared" si="60"/>
        <v>0</v>
      </c>
      <c r="AL231" s="16">
        <f t="shared" si="60"/>
        <v>0</v>
      </c>
      <c r="AM231" s="16">
        <f t="shared" si="60"/>
        <v>35189.563128427901</v>
      </c>
      <c r="AN231" s="16">
        <f t="shared" si="60"/>
        <v>419.87546914601472</v>
      </c>
      <c r="AO231" s="16">
        <f t="shared" si="60"/>
        <v>0</v>
      </c>
      <c r="AP231" s="16">
        <f t="shared" si="60"/>
        <v>0</v>
      </c>
      <c r="AQ231" s="16">
        <f t="shared" si="60"/>
        <v>0</v>
      </c>
      <c r="AR231" s="16">
        <f t="shared" si="60"/>
        <v>0</v>
      </c>
      <c r="AS231" s="16">
        <f t="shared" si="60"/>
        <v>0</v>
      </c>
      <c r="AT231" s="16">
        <f t="shared" si="60"/>
        <v>0</v>
      </c>
      <c r="AU231" s="16">
        <f t="shared" ref="AT231:BI246" si="62">IF(MOD((AU$6-$E231),$G231)=0,($K231*1.1*1.15)*((1+$K$3)^(AU$6-$N$3)),IF(MOD((AU$6-$I231),$H231)=0,$O231*((1+$K$3)^(AU$6-$N$3)),0))</f>
        <v>0</v>
      </c>
      <c r="AV231" s="16">
        <f t="shared" si="62"/>
        <v>0</v>
      </c>
      <c r="AW231" s="16">
        <f t="shared" si="62"/>
        <v>0</v>
      </c>
      <c r="AX231" s="16">
        <f t="shared" si="62"/>
        <v>683.93289560760093</v>
      </c>
      <c r="AY231" s="16">
        <f t="shared" si="62"/>
        <v>0</v>
      </c>
      <c r="AZ231" s="16">
        <f t="shared" si="62"/>
        <v>0</v>
      </c>
      <c r="BA231" s="16">
        <f t="shared" si="62"/>
        <v>0</v>
      </c>
      <c r="BB231" s="16">
        <f t="shared" si="62"/>
        <v>0</v>
      </c>
      <c r="BC231" s="16">
        <f t="shared" si="62"/>
        <v>0</v>
      </c>
      <c r="BD231" s="16">
        <f t="shared" si="62"/>
        <v>0</v>
      </c>
      <c r="BE231" s="16">
        <f t="shared" si="62"/>
        <v>0</v>
      </c>
      <c r="BF231" s="16">
        <f t="shared" si="62"/>
        <v>0</v>
      </c>
      <c r="BG231" s="16">
        <f t="shared" si="62"/>
        <v>0</v>
      </c>
      <c r="BH231" s="16">
        <f t="shared" si="62"/>
        <v>1114.0546187315579</v>
      </c>
      <c r="BI231" s="16">
        <f t="shared" si="62"/>
        <v>0</v>
      </c>
    </row>
    <row r="232" spans="2:61" s="1" customFormat="1" ht="15.75" x14ac:dyDescent="0.25">
      <c r="B232" s="47">
        <v>259</v>
      </c>
      <c r="C232" s="47" t="s">
        <v>430</v>
      </c>
      <c r="D232" s="47">
        <v>6</v>
      </c>
      <c r="E232" s="47">
        <v>1995</v>
      </c>
      <c r="F232" s="71"/>
      <c r="G232" s="2">
        <v>50</v>
      </c>
      <c r="H232" s="2">
        <v>10</v>
      </c>
      <c r="I232" s="47">
        <v>2016</v>
      </c>
      <c r="J232" s="81">
        <v>1.15E-2</v>
      </c>
      <c r="K232" s="82">
        <v>9985</v>
      </c>
      <c r="L232" s="82">
        <f t="shared" si="51"/>
        <v>998.5</v>
      </c>
      <c r="M232" s="82">
        <f t="shared" si="52"/>
        <v>1497.75</v>
      </c>
      <c r="N232" s="16">
        <f t="shared" si="53"/>
        <v>12481.25</v>
      </c>
      <c r="O232" s="16">
        <f t="shared" si="54"/>
        <v>143.53437500000001</v>
      </c>
      <c r="P232" s="16">
        <f t="shared" si="61"/>
        <v>0</v>
      </c>
      <c r="Q232" s="16">
        <f t="shared" si="61"/>
        <v>0</v>
      </c>
      <c r="R232" s="16">
        <f t="shared" si="61"/>
        <v>0</v>
      </c>
      <c r="S232" s="16">
        <f t="shared" si="61"/>
        <v>0</v>
      </c>
      <c r="T232" s="16">
        <f t="shared" si="61"/>
        <v>158.24664843750003</v>
      </c>
      <c r="U232" s="16">
        <f t="shared" si="61"/>
        <v>0</v>
      </c>
      <c r="V232" s="16">
        <f t="shared" si="61"/>
        <v>0</v>
      </c>
      <c r="W232" s="16">
        <f t="shared" si="61"/>
        <v>0</v>
      </c>
      <c r="X232" s="16">
        <f t="shared" si="61"/>
        <v>0</v>
      </c>
      <c r="Y232" s="16">
        <f t="shared" si="61"/>
        <v>0</v>
      </c>
      <c r="Z232" s="16">
        <f t="shared" si="61"/>
        <v>0</v>
      </c>
      <c r="AA232" s="16">
        <f t="shared" si="61"/>
        <v>0</v>
      </c>
      <c r="AB232" s="16">
        <f t="shared" si="61"/>
        <v>0</v>
      </c>
      <c r="AC232" s="16">
        <f t="shared" si="61"/>
        <v>0</v>
      </c>
      <c r="AD232" s="16">
        <f t="shared" si="61"/>
        <v>257.76711534538259</v>
      </c>
      <c r="AE232" s="16">
        <f t="shared" si="61"/>
        <v>0</v>
      </c>
      <c r="AF232" s="16">
        <f t="shared" si="60"/>
        <v>0</v>
      </c>
      <c r="AG232" s="16">
        <f t="shared" si="60"/>
        <v>0</v>
      </c>
      <c r="AH232" s="16">
        <f t="shared" si="60"/>
        <v>0</v>
      </c>
      <c r="AI232" s="16">
        <f t="shared" si="60"/>
        <v>0</v>
      </c>
      <c r="AJ232" s="16">
        <f t="shared" si="60"/>
        <v>0</v>
      </c>
      <c r="AK232" s="16">
        <f t="shared" si="60"/>
        <v>0</v>
      </c>
      <c r="AL232" s="16">
        <f t="shared" si="60"/>
        <v>0</v>
      </c>
      <c r="AM232" s="16">
        <f t="shared" si="60"/>
        <v>35189.563128427901</v>
      </c>
      <c r="AN232" s="16">
        <f t="shared" si="60"/>
        <v>419.87546914601472</v>
      </c>
      <c r="AO232" s="16">
        <f t="shared" si="60"/>
        <v>0</v>
      </c>
      <c r="AP232" s="16">
        <f t="shared" si="60"/>
        <v>0</v>
      </c>
      <c r="AQ232" s="16">
        <f t="shared" si="60"/>
        <v>0</v>
      </c>
      <c r="AR232" s="16">
        <f t="shared" si="60"/>
        <v>0</v>
      </c>
      <c r="AS232" s="16">
        <f t="shared" si="60"/>
        <v>0</v>
      </c>
      <c r="AT232" s="16">
        <f t="shared" si="62"/>
        <v>0</v>
      </c>
      <c r="AU232" s="16">
        <f t="shared" si="62"/>
        <v>0</v>
      </c>
      <c r="AV232" s="16">
        <f t="shared" si="62"/>
        <v>0</v>
      </c>
      <c r="AW232" s="16">
        <f t="shared" si="62"/>
        <v>0</v>
      </c>
      <c r="AX232" s="16">
        <f t="shared" si="62"/>
        <v>683.93289560760093</v>
      </c>
      <c r="AY232" s="16">
        <f t="shared" si="62"/>
        <v>0</v>
      </c>
      <c r="AZ232" s="16">
        <f t="shared" si="62"/>
        <v>0</v>
      </c>
      <c r="BA232" s="16">
        <f t="shared" si="62"/>
        <v>0</v>
      </c>
      <c r="BB232" s="16">
        <f t="shared" si="62"/>
        <v>0</v>
      </c>
      <c r="BC232" s="16">
        <f t="shared" si="62"/>
        <v>0</v>
      </c>
      <c r="BD232" s="16">
        <f t="shared" si="62"/>
        <v>0</v>
      </c>
      <c r="BE232" s="16">
        <f t="shared" si="62"/>
        <v>0</v>
      </c>
      <c r="BF232" s="16">
        <f t="shared" si="62"/>
        <v>0</v>
      </c>
      <c r="BG232" s="16">
        <f t="shared" si="62"/>
        <v>0</v>
      </c>
      <c r="BH232" s="16">
        <f t="shared" si="62"/>
        <v>1114.0546187315579</v>
      </c>
      <c r="BI232" s="16">
        <f t="shared" si="62"/>
        <v>0</v>
      </c>
    </row>
    <row r="233" spans="2:61" s="1" customFormat="1" ht="15.75" x14ac:dyDescent="0.25">
      <c r="B233" s="47">
        <v>258</v>
      </c>
      <c r="C233" s="47" t="s">
        <v>430</v>
      </c>
      <c r="D233" s="47">
        <v>6</v>
      </c>
      <c r="E233" s="47">
        <v>1995</v>
      </c>
      <c r="F233" s="71"/>
      <c r="G233" s="2">
        <v>50</v>
      </c>
      <c r="H233" s="2">
        <v>10</v>
      </c>
      <c r="I233" s="47">
        <v>2016</v>
      </c>
      <c r="J233" s="81">
        <v>1.15E-2</v>
      </c>
      <c r="K233" s="82">
        <v>9985</v>
      </c>
      <c r="L233" s="82">
        <f t="shared" si="51"/>
        <v>998.5</v>
      </c>
      <c r="M233" s="82">
        <f t="shared" si="52"/>
        <v>1497.75</v>
      </c>
      <c r="N233" s="16">
        <f t="shared" si="53"/>
        <v>12481.25</v>
      </c>
      <c r="O233" s="16">
        <f t="shared" si="54"/>
        <v>143.53437500000001</v>
      </c>
      <c r="P233" s="16">
        <f t="shared" si="61"/>
        <v>0</v>
      </c>
      <c r="Q233" s="16">
        <f t="shared" si="61"/>
        <v>0</v>
      </c>
      <c r="R233" s="16">
        <f t="shared" si="61"/>
        <v>0</v>
      </c>
      <c r="S233" s="16">
        <f t="shared" si="61"/>
        <v>0</v>
      </c>
      <c r="T233" s="16">
        <f t="shared" si="61"/>
        <v>158.24664843750003</v>
      </c>
      <c r="U233" s="16">
        <f t="shared" si="61"/>
        <v>0</v>
      </c>
      <c r="V233" s="16">
        <f t="shared" si="61"/>
        <v>0</v>
      </c>
      <c r="W233" s="16">
        <f t="shared" si="61"/>
        <v>0</v>
      </c>
      <c r="X233" s="16">
        <f t="shared" si="61"/>
        <v>0</v>
      </c>
      <c r="Y233" s="16">
        <f t="shared" si="61"/>
        <v>0</v>
      </c>
      <c r="Z233" s="16">
        <f t="shared" si="61"/>
        <v>0</v>
      </c>
      <c r="AA233" s="16">
        <f t="shared" si="61"/>
        <v>0</v>
      </c>
      <c r="AB233" s="16">
        <f t="shared" si="61"/>
        <v>0</v>
      </c>
      <c r="AC233" s="16">
        <f t="shared" si="61"/>
        <v>0</v>
      </c>
      <c r="AD233" s="16">
        <f t="shared" si="61"/>
        <v>257.76711534538259</v>
      </c>
      <c r="AE233" s="16">
        <f t="shared" si="61"/>
        <v>0</v>
      </c>
      <c r="AF233" s="16">
        <f t="shared" si="60"/>
        <v>0</v>
      </c>
      <c r="AG233" s="16">
        <f t="shared" si="60"/>
        <v>0</v>
      </c>
      <c r="AH233" s="16">
        <f t="shared" si="60"/>
        <v>0</v>
      </c>
      <c r="AI233" s="16">
        <f t="shared" si="60"/>
        <v>0</v>
      </c>
      <c r="AJ233" s="16">
        <f t="shared" si="60"/>
        <v>0</v>
      </c>
      <c r="AK233" s="16">
        <f t="shared" si="60"/>
        <v>0</v>
      </c>
      <c r="AL233" s="16">
        <f t="shared" si="60"/>
        <v>0</v>
      </c>
      <c r="AM233" s="16">
        <f t="shared" si="60"/>
        <v>35189.563128427901</v>
      </c>
      <c r="AN233" s="16">
        <f t="shared" si="60"/>
        <v>419.87546914601472</v>
      </c>
      <c r="AO233" s="16">
        <f t="shared" si="60"/>
        <v>0</v>
      </c>
      <c r="AP233" s="16">
        <f t="shared" si="60"/>
        <v>0</v>
      </c>
      <c r="AQ233" s="16">
        <f t="shared" si="60"/>
        <v>0</v>
      </c>
      <c r="AR233" s="16">
        <f t="shared" si="60"/>
        <v>0</v>
      </c>
      <c r="AS233" s="16">
        <f t="shared" si="60"/>
        <v>0</v>
      </c>
      <c r="AT233" s="16">
        <f t="shared" si="62"/>
        <v>0</v>
      </c>
      <c r="AU233" s="16">
        <f t="shared" si="62"/>
        <v>0</v>
      </c>
      <c r="AV233" s="16">
        <f t="shared" si="62"/>
        <v>0</v>
      </c>
      <c r="AW233" s="16">
        <f t="shared" si="62"/>
        <v>0</v>
      </c>
      <c r="AX233" s="16">
        <f t="shared" si="62"/>
        <v>683.93289560760093</v>
      </c>
      <c r="AY233" s="16">
        <f t="shared" si="62"/>
        <v>0</v>
      </c>
      <c r="AZ233" s="16">
        <f t="shared" si="62"/>
        <v>0</v>
      </c>
      <c r="BA233" s="16">
        <f t="shared" si="62"/>
        <v>0</v>
      </c>
      <c r="BB233" s="16">
        <f t="shared" si="62"/>
        <v>0</v>
      </c>
      <c r="BC233" s="16">
        <f t="shared" si="62"/>
        <v>0</v>
      </c>
      <c r="BD233" s="16">
        <f t="shared" si="62"/>
        <v>0</v>
      </c>
      <c r="BE233" s="16">
        <f t="shared" si="62"/>
        <v>0</v>
      </c>
      <c r="BF233" s="16">
        <f t="shared" si="62"/>
        <v>0</v>
      </c>
      <c r="BG233" s="16">
        <f t="shared" si="62"/>
        <v>0</v>
      </c>
      <c r="BH233" s="16">
        <f t="shared" si="62"/>
        <v>1114.0546187315579</v>
      </c>
      <c r="BI233" s="16">
        <f t="shared" si="62"/>
        <v>0</v>
      </c>
    </row>
    <row r="234" spans="2:61" s="1" customFormat="1" ht="15.75" x14ac:dyDescent="0.25">
      <c r="B234" s="47">
        <v>257</v>
      </c>
      <c r="C234" s="47" t="s">
        <v>430</v>
      </c>
      <c r="D234" s="47">
        <v>6</v>
      </c>
      <c r="E234" s="47">
        <v>1995</v>
      </c>
      <c r="F234" s="71"/>
      <c r="G234" s="2">
        <v>50</v>
      </c>
      <c r="H234" s="2">
        <v>10</v>
      </c>
      <c r="I234" s="47">
        <v>2016</v>
      </c>
      <c r="J234" s="81">
        <v>1.15E-2</v>
      </c>
      <c r="K234" s="82">
        <v>9985</v>
      </c>
      <c r="L234" s="82">
        <f t="shared" si="51"/>
        <v>998.5</v>
      </c>
      <c r="M234" s="82">
        <f t="shared" si="52"/>
        <v>1497.75</v>
      </c>
      <c r="N234" s="16">
        <f t="shared" si="53"/>
        <v>12481.25</v>
      </c>
      <c r="O234" s="16">
        <f t="shared" si="54"/>
        <v>143.53437500000001</v>
      </c>
      <c r="P234" s="16">
        <f t="shared" si="61"/>
        <v>0</v>
      </c>
      <c r="Q234" s="16">
        <f t="shared" si="61"/>
        <v>0</v>
      </c>
      <c r="R234" s="16">
        <f t="shared" si="61"/>
        <v>0</v>
      </c>
      <c r="S234" s="16">
        <f t="shared" si="61"/>
        <v>0</v>
      </c>
      <c r="T234" s="16">
        <f t="shared" si="61"/>
        <v>158.24664843750003</v>
      </c>
      <c r="U234" s="16">
        <f t="shared" si="61"/>
        <v>0</v>
      </c>
      <c r="V234" s="16">
        <f t="shared" si="61"/>
        <v>0</v>
      </c>
      <c r="W234" s="16">
        <f t="shared" si="61"/>
        <v>0</v>
      </c>
      <c r="X234" s="16">
        <f t="shared" si="61"/>
        <v>0</v>
      </c>
      <c r="Y234" s="16">
        <f t="shared" si="61"/>
        <v>0</v>
      </c>
      <c r="Z234" s="16">
        <f t="shared" si="61"/>
        <v>0</v>
      </c>
      <c r="AA234" s="16">
        <f t="shared" si="61"/>
        <v>0</v>
      </c>
      <c r="AB234" s="16">
        <f t="shared" si="61"/>
        <v>0</v>
      </c>
      <c r="AC234" s="16">
        <f t="shared" si="61"/>
        <v>0</v>
      </c>
      <c r="AD234" s="16">
        <f t="shared" si="61"/>
        <v>257.76711534538259</v>
      </c>
      <c r="AE234" s="16">
        <f t="shared" si="61"/>
        <v>0</v>
      </c>
      <c r="AF234" s="16">
        <f t="shared" si="60"/>
        <v>0</v>
      </c>
      <c r="AG234" s="16">
        <f t="shared" si="60"/>
        <v>0</v>
      </c>
      <c r="AH234" s="16">
        <f t="shared" si="60"/>
        <v>0</v>
      </c>
      <c r="AI234" s="16">
        <f t="shared" si="60"/>
        <v>0</v>
      </c>
      <c r="AJ234" s="16">
        <f t="shared" si="60"/>
        <v>0</v>
      </c>
      <c r="AK234" s="16">
        <f t="shared" si="60"/>
        <v>0</v>
      </c>
      <c r="AL234" s="16">
        <f t="shared" si="60"/>
        <v>0</v>
      </c>
      <c r="AM234" s="16">
        <f t="shared" si="60"/>
        <v>35189.563128427901</v>
      </c>
      <c r="AN234" s="16">
        <f t="shared" si="60"/>
        <v>419.87546914601472</v>
      </c>
      <c r="AO234" s="16">
        <f t="shared" si="60"/>
        <v>0</v>
      </c>
      <c r="AP234" s="16">
        <f t="shared" si="60"/>
        <v>0</v>
      </c>
      <c r="AQ234" s="16">
        <f t="shared" si="60"/>
        <v>0</v>
      </c>
      <c r="AR234" s="16">
        <f t="shared" si="60"/>
        <v>0</v>
      </c>
      <c r="AS234" s="16">
        <f t="shared" si="60"/>
        <v>0</v>
      </c>
      <c r="AT234" s="16">
        <f t="shared" si="62"/>
        <v>0</v>
      </c>
      <c r="AU234" s="16">
        <f t="shared" si="62"/>
        <v>0</v>
      </c>
      <c r="AV234" s="16">
        <f t="shared" si="62"/>
        <v>0</v>
      </c>
      <c r="AW234" s="16">
        <f t="shared" si="62"/>
        <v>0</v>
      </c>
      <c r="AX234" s="16">
        <f t="shared" si="62"/>
        <v>683.93289560760093</v>
      </c>
      <c r="AY234" s="16">
        <f t="shared" si="62"/>
        <v>0</v>
      </c>
      <c r="AZ234" s="16">
        <f t="shared" si="62"/>
        <v>0</v>
      </c>
      <c r="BA234" s="16">
        <f t="shared" si="62"/>
        <v>0</v>
      </c>
      <c r="BB234" s="16">
        <f t="shared" si="62"/>
        <v>0</v>
      </c>
      <c r="BC234" s="16">
        <f t="shared" si="62"/>
        <v>0</v>
      </c>
      <c r="BD234" s="16">
        <f t="shared" si="62"/>
        <v>0</v>
      </c>
      <c r="BE234" s="16">
        <f t="shared" si="62"/>
        <v>0</v>
      </c>
      <c r="BF234" s="16">
        <f t="shared" si="62"/>
        <v>0</v>
      </c>
      <c r="BG234" s="16">
        <f t="shared" si="62"/>
        <v>0</v>
      </c>
      <c r="BH234" s="16">
        <f t="shared" si="62"/>
        <v>1114.0546187315579</v>
      </c>
      <c r="BI234" s="16">
        <f t="shared" si="62"/>
        <v>0</v>
      </c>
    </row>
    <row r="235" spans="2:61" s="1" customFormat="1" ht="15.75" x14ac:dyDescent="0.25">
      <c r="B235" s="47">
        <v>256</v>
      </c>
      <c r="C235" s="47" t="s">
        <v>430</v>
      </c>
      <c r="D235" s="47">
        <v>6</v>
      </c>
      <c r="E235" s="47">
        <v>1995</v>
      </c>
      <c r="F235" s="71"/>
      <c r="G235" s="2">
        <v>50</v>
      </c>
      <c r="H235" s="2">
        <v>10</v>
      </c>
      <c r="I235" s="47">
        <v>2016</v>
      </c>
      <c r="J235" s="81">
        <v>1.15E-2</v>
      </c>
      <c r="K235" s="82">
        <v>9985</v>
      </c>
      <c r="L235" s="82">
        <f t="shared" si="51"/>
        <v>998.5</v>
      </c>
      <c r="M235" s="82">
        <f t="shared" si="52"/>
        <v>1497.75</v>
      </c>
      <c r="N235" s="16">
        <f t="shared" si="53"/>
        <v>12481.25</v>
      </c>
      <c r="O235" s="16">
        <f t="shared" si="54"/>
        <v>143.53437500000001</v>
      </c>
      <c r="P235" s="16">
        <f t="shared" si="61"/>
        <v>0</v>
      </c>
      <c r="Q235" s="16">
        <f t="shared" si="61"/>
        <v>0</v>
      </c>
      <c r="R235" s="16">
        <f t="shared" si="61"/>
        <v>0</v>
      </c>
      <c r="S235" s="16">
        <f t="shared" si="61"/>
        <v>0</v>
      </c>
      <c r="T235" s="16">
        <f t="shared" si="61"/>
        <v>158.24664843750003</v>
      </c>
      <c r="U235" s="16">
        <f t="shared" si="61"/>
        <v>0</v>
      </c>
      <c r="V235" s="16">
        <f t="shared" si="61"/>
        <v>0</v>
      </c>
      <c r="W235" s="16">
        <f t="shared" si="61"/>
        <v>0</v>
      </c>
      <c r="X235" s="16">
        <f t="shared" si="61"/>
        <v>0</v>
      </c>
      <c r="Y235" s="16">
        <f t="shared" si="61"/>
        <v>0</v>
      </c>
      <c r="Z235" s="16">
        <f t="shared" si="61"/>
        <v>0</v>
      </c>
      <c r="AA235" s="16">
        <f t="shared" si="61"/>
        <v>0</v>
      </c>
      <c r="AB235" s="16">
        <f t="shared" si="61"/>
        <v>0</v>
      </c>
      <c r="AC235" s="16">
        <f t="shared" si="61"/>
        <v>0</v>
      </c>
      <c r="AD235" s="16">
        <f t="shared" si="61"/>
        <v>257.76711534538259</v>
      </c>
      <c r="AE235" s="16">
        <f t="shared" si="61"/>
        <v>0</v>
      </c>
      <c r="AF235" s="16">
        <f t="shared" si="60"/>
        <v>0</v>
      </c>
      <c r="AG235" s="16">
        <f t="shared" si="60"/>
        <v>0</v>
      </c>
      <c r="AH235" s="16">
        <f t="shared" si="60"/>
        <v>0</v>
      </c>
      <c r="AI235" s="16">
        <f t="shared" si="60"/>
        <v>0</v>
      </c>
      <c r="AJ235" s="16">
        <f t="shared" si="60"/>
        <v>0</v>
      </c>
      <c r="AK235" s="16">
        <f t="shared" si="60"/>
        <v>0</v>
      </c>
      <c r="AL235" s="16">
        <f t="shared" si="60"/>
        <v>0</v>
      </c>
      <c r="AM235" s="16">
        <f t="shared" si="60"/>
        <v>35189.563128427901</v>
      </c>
      <c r="AN235" s="16">
        <f t="shared" si="60"/>
        <v>419.87546914601472</v>
      </c>
      <c r="AO235" s="16">
        <f t="shared" si="60"/>
        <v>0</v>
      </c>
      <c r="AP235" s="16">
        <f t="shared" si="60"/>
        <v>0</v>
      </c>
      <c r="AQ235" s="16">
        <f t="shared" si="60"/>
        <v>0</v>
      </c>
      <c r="AR235" s="16">
        <f t="shared" si="60"/>
        <v>0</v>
      </c>
      <c r="AS235" s="16">
        <f t="shared" si="60"/>
        <v>0</v>
      </c>
      <c r="AT235" s="16">
        <f t="shared" si="62"/>
        <v>0</v>
      </c>
      <c r="AU235" s="16">
        <f t="shared" si="62"/>
        <v>0</v>
      </c>
      <c r="AV235" s="16">
        <f t="shared" si="62"/>
        <v>0</v>
      </c>
      <c r="AW235" s="16">
        <f t="shared" si="62"/>
        <v>0</v>
      </c>
      <c r="AX235" s="16">
        <f t="shared" si="62"/>
        <v>683.93289560760093</v>
      </c>
      <c r="AY235" s="16">
        <f t="shared" si="62"/>
        <v>0</v>
      </c>
      <c r="AZ235" s="16">
        <f t="shared" si="62"/>
        <v>0</v>
      </c>
      <c r="BA235" s="16">
        <f t="shared" si="62"/>
        <v>0</v>
      </c>
      <c r="BB235" s="16">
        <f t="shared" si="62"/>
        <v>0</v>
      </c>
      <c r="BC235" s="16">
        <f t="shared" si="62"/>
        <v>0</v>
      </c>
      <c r="BD235" s="16">
        <f t="shared" si="62"/>
        <v>0</v>
      </c>
      <c r="BE235" s="16">
        <f t="shared" si="62"/>
        <v>0</v>
      </c>
      <c r="BF235" s="16">
        <f t="shared" si="62"/>
        <v>0</v>
      </c>
      <c r="BG235" s="16">
        <f t="shared" si="62"/>
        <v>0</v>
      </c>
      <c r="BH235" s="16">
        <f t="shared" si="62"/>
        <v>1114.0546187315579</v>
      </c>
      <c r="BI235" s="16">
        <f t="shared" si="62"/>
        <v>0</v>
      </c>
    </row>
    <row r="236" spans="2:61" s="1" customFormat="1" ht="15.75" x14ac:dyDescent="0.25">
      <c r="B236" s="47">
        <v>218</v>
      </c>
      <c r="C236" s="47" t="s">
        <v>430</v>
      </c>
      <c r="D236" s="47">
        <v>6</v>
      </c>
      <c r="E236" s="47">
        <v>1995</v>
      </c>
      <c r="F236" s="71"/>
      <c r="G236" s="2">
        <v>50</v>
      </c>
      <c r="H236" s="2">
        <v>10</v>
      </c>
      <c r="I236" s="47">
        <v>2016</v>
      </c>
      <c r="J236" s="81">
        <v>1.15E-2</v>
      </c>
      <c r="K236" s="82">
        <v>9985</v>
      </c>
      <c r="L236" s="82">
        <f t="shared" si="51"/>
        <v>998.5</v>
      </c>
      <c r="M236" s="82">
        <f t="shared" si="52"/>
        <v>1497.75</v>
      </c>
      <c r="N236" s="16">
        <f t="shared" si="53"/>
        <v>12481.25</v>
      </c>
      <c r="O236" s="16">
        <f t="shared" si="54"/>
        <v>143.53437500000001</v>
      </c>
      <c r="P236" s="16">
        <f t="shared" si="61"/>
        <v>0</v>
      </c>
      <c r="Q236" s="16">
        <f t="shared" si="61"/>
        <v>0</v>
      </c>
      <c r="R236" s="16">
        <f t="shared" si="61"/>
        <v>0</v>
      </c>
      <c r="S236" s="16">
        <f t="shared" si="61"/>
        <v>0</v>
      </c>
      <c r="T236" s="16">
        <f t="shared" si="61"/>
        <v>158.24664843750003</v>
      </c>
      <c r="U236" s="16">
        <f t="shared" si="61"/>
        <v>0</v>
      </c>
      <c r="V236" s="16">
        <f t="shared" si="61"/>
        <v>0</v>
      </c>
      <c r="W236" s="16">
        <f t="shared" si="61"/>
        <v>0</v>
      </c>
      <c r="X236" s="16">
        <f t="shared" si="61"/>
        <v>0</v>
      </c>
      <c r="Y236" s="16">
        <f t="shared" si="61"/>
        <v>0</v>
      </c>
      <c r="Z236" s="16">
        <f t="shared" si="61"/>
        <v>0</v>
      </c>
      <c r="AA236" s="16">
        <f t="shared" si="61"/>
        <v>0</v>
      </c>
      <c r="AB236" s="16">
        <f t="shared" si="61"/>
        <v>0</v>
      </c>
      <c r="AC236" s="16">
        <f t="shared" si="61"/>
        <v>0</v>
      </c>
      <c r="AD236" s="16">
        <f t="shared" si="61"/>
        <v>257.76711534538259</v>
      </c>
      <c r="AE236" s="16">
        <f t="shared" si="61"/>
        <v>0</v>
      </c>
      <c r="AF236" s="16">
        <f t="shared" si="60"/>
        <v>0</v>
      </c>
      <c r="AG236" s="16">
        <f t="shared" si="60"/>
        <v>0</v>
      </c>
      <c r="AH236" s="16">
        <f t="shared" si="60"/>
        <v>0</v>
      </c>
      <c r="AI236" s="16">
        <f t="shared" si="60"/>
        <v>0</v>
      </c>
      <c r="AJ236" s="16">
        <f t="shared" si="60"/>
        <v>0</v>
      </c>
      <c r="AK236" s="16">
        <f t="shared" si="60"/>
        <v>0</v>
      </c>
      <c r="AL236" s="16">
        <f t="shared" si="60"/>
        <v>0</v>
      </c>
      <c r="AM236" s="16">
        <f t="shared" si="60"/>
        <v>35189.563128427901</v>
      </c>
      <c r="AN236" s="16">
        <f t="shared" si="60"/>
        <v>419.87546914601472</v>
      </c>
      <c r="AO236" s="16">
        <f t="shared" si="60"/>
        <v>0</v>
      </c>
      <c r="AP236" s="16">
        <f t="shared" si="60"/>
        <v>0</v>
      </c>
      <c r="AQ236" s="16">
        <f t="shared" si="60"/>
        <v>0</v>
      </c>
      <c r="AR236" s="16">
        <f t="shared" si="60"/>
        <v>0</v>
      </c>
      <c r="AS236" s="16">
        <f t="shared" si="60"/>
        <v>0</v>
      </c>
      <c r="AT236" s="16">
        <f t="shared" si="62"/>
        <v>0</v>
      </c>
      <c r="AU236" s="16">
        <f t="shared" si="62"/>
        <v>0</v>
      </c>
      <c r="AV236" s="16">
        <f t="shared" si="62"/>
        <v>0</v>
      </c>
      <c r="AW236" s="16">
        <f t="shared" si="62"/>
        <v>0</v>
      </c>
      <c r="AX236" s="16">
        <f t="shared" si="62"/>
        <v>683.93289560760093</v>
      </c>
      <c r="AY236" s="16">
        <f t="shared" si="62"/>
        <v>0</v>
      </c>
      <c r="AZ236" s="16">
        <f t="shared" si="62"/>
        <v>0</v>
      </c>
      <c r="BA236" s="16">
        <f t="shared" si="62"/>
        <v>0</v>
      </c>
      <c r="BB236" s="16">
        <f t="shared" si="62"/>
        <v>0</v>
      </c>
      <c r="BC236" s="16">
        <f t="shared" si="62"/>
        <v>0</v>
      </c>
      <c r="BD236" s="16">
        <f t="shared" si="62"/>
        <v>0</v>
      </c>
      <c r="BE236" s="16">
        <f t="shared" si="62"/>
        <v>0</v>
      </c>
      <c r="BF236" s="16">
        <f t="shared" si="62"/>
        <v>0</v>
      </c>
      <c r="BG236" s="16">
        <f t="shared" si="62"/>
        <v>0</v>
      </c>
      <c r="BH236" s="16">
        <f t="shared" si="62"/>
        <v>1114.0546187315579</v>
      </c>
      <c r="BI236" s="16">
        <f t="shared" si="62"/>
        <v>0</v>
      </c>
    </row>
    <row r="237" spans="2:61" s="1" customFormat="1" ht="15.75" x14ac:dyDescent="0.25">
      <c r="B237" s="47">
        <v>188</v>
      </c>
      <c r="C237" s="47" t="s">
        <v>430</v>
      </c>
      <c r="D237" s="47">
        <v>6</v>
      </c>
      <c r="E237" s="47">
        <v>1995</v>
      </c>
      <c r="F237" s="71"/>
      <c r="G237" s="2">
        <v>50</v>
      </c>
      <c r="H237" s="2">
        <v>10</v>
      </c>
      <c r="I237" s="47">
        <v>2016</v>
      </c>
      <c r="J237" s="81">
        <v>1.15E-2</v>
      </c>
      <c r="K237" s="82">
        <v>9985</v>
      </c>
      <c r="L237" s="82">
        <f t="shared" si="51"/>
        <v>998.5</v>
      </c>
      <c r="M237" s="82">
        <f t="shared" si="52"/>
        <v>1497.75</v>
      </c>
      <c r="N237" s="16">
        <f t="shared" si="53"/>
        <v>12481.25</v>
      </c>
      <c r="O237" s="16">
        <f t="shared" si="54"/>
        <v>143.53437500000001</v>
      </c>
      <c r="P237" s="16">
        <f t="shared" si="61"/>
        <v>0</v>
      </c>
      <c r="Q237" s="16">
        <f t="shared" si="61"/>
        <v>0</v>
      </c>
      <c r="R237" s="16">
        <f t="shared" si="61"/>
        <v>0</v>
      </c>
      <c r="S237" s="16">
        <f t="shared" si="61"/>
        <v>0</v>
      </c>
      <c r="T237" s="16">
        <f t="shared" si="61"/>
        <v>158.24664843750003</v>
      </c>
      <c r="U237" s="16">
        <f t="shared" si="61"/>
        <v>0</v>
      </c>
      <c r="V237" s="16">
        <f t="shared" si="61"/>
        <v>0</v>
      </c>
      <c r="W237" s="16">
        <f t="shared" si="61"/>
        <v>0</v>
      </c>
      <c r="X237" s="16">
        <f t="shared" si="61"/>
        <v>0</v>
      </c>
      <c r="Y237" s="16">
        <f t="shared" si="61"/>
        <v>0</v>
      </c>
      <c r="Z237" s="16">
        <f t="shared" si="61"/>
        <v>0</v>
      </c>
      <c r="AA237" s="16">
        <f t="shared" si="61"/>
        <v>0</v>
      </c>
      <c r="AB237" s="16">
        <f t="shared" si="61"/>
        <v>0</v>
      </c>
      <c r="AC237" s="16">
        <f t="shared" si="61"/>
        <v>0</v>
      </c>
      <c r="AD237" s="16">
        <f t="shared" si="61"/>
        <v>257.76711534538259</v>
      </c>
      <c r="AE237" s="16">
        <f t="shared" si="61"/>
        <v>0</v>
      </c>
      <c r="AF237" s="16">
        <f t="shared" si="60"/>
        <v>0</v>
      </c>
      <c r="AG237" s="16">
        <f t="shared" si="60"/>
        <v>0</v>
      </c>
      <c r="AH237" s="16">
        <f t="shared" si="60"/>
        <v>0</v>
      </c>
      <c r="AI237" s="16">
        <f t="shared" si="60"/>
        <v>0</v>
      </c>
      <c r="AJ237" s="16">
        <f t="shared" si="60"/>
        <v>0</v>
      </c>
      <c r="AK237" s="16">
        <f t="shared" si="60"/>
        <v>0</v>
      </c>
      <c r="AL237" s="16">
        <f t="shared" si="60"/>
        <v>0</v>
      </c>
      <c r="AM237" s="16">
        <f t="shared" si="60"/>
        <v>35189.563128427901</v>
      </c>
      <c r="AN237" s="16">
        <f t="shared" si="60"/>
        <v>419.87546914601472</v>
      </c>
      <c r="AO237" s="16">
        <f t="shared" si="60"/>
        <v>0</v>
      </c>
      <c r="AP237" s="16">
        <f t="shared" si="60"/>
        <v>0</v>
      </c>
      <c r="AQ237" s="16">
        <f t="shared" si="60"/>
        <v>0</v>
      </c>
      <c r="AR237" s="16">
        <f t="shared" si="60"/>
        <v>0</v>
      </c>
      <c r="AS237" s="16">
        <f t="shared" si="60"/>
        <v>0</v>
      </c>
      <c r="AT237" s="16">
        <f t="shared" si="62"/>
        <v>0</v>
      </c>
      <c r="AU237" s="16">
        <f t="shared" si="62"/>
        <v>0</v>
      </c>
      <c r="AV237" s="16">
        <f t="shared" si="62"/>
        <v>0</v>
      </c>
      <c r="AW237" s="16">
        <f t="shared" si="62"/>
        <v>0</v>
      </c>
      <c r="AX237" s="16">
        <f t="shared" si="62"/>
        <v>683.93289560760093</v>
      </c>
      <c r="AY237" s="16">
        <f t="shared" si="62"/>
        <v>0</v>
      </c>
      <c r="AZ237" s="16">
        <f t="shared" si="62"/>
        <v>0</v>
      </c>
      <c r="BA237" s="16">
        <f t="shared" si="62"/>
        <v>0</v>
      </c>
      <c r="BB237" s="16">
        <f t="shared" si="62"/>
        <v>0</v>
      </c>
      <c r="BC237" s="16">
        <f t="shared" si="62"/>
        <v>0</v>
      </c>
      <c r="BD237" s="16">
        <f t="shared" si="62"/>
        <v>0</v>
      </c>
      <c r="BE237" s="16">
        <f t="shared" si="62"/>
        <v>0</v>
      </c>
      <c r="BF237" s="16">
        <f t="shared" si="62"/>
        <v>0</v>
      </c>
      <c r="BG237" s="16">
        <f t="shared" si="62"/>
        <v>0</v>
      </c>
      <c r="BH237" s="16">
        <f t="shared" si="62"/>
        <v>1114.0546187315579</v>
      </c>
      <c r="BI237" s="16">
        <f t="shared" si="62"/>
        <v>0</v>
      </c>
    </row>
    <row r="238" spans="2:61" s="1" customFormat="1" ht="15.75" x14ac:dyDescent="0.25">
      <c r="B238" s="47">
        <v>187</v>
      </c>
      <c r="C238" s="47" t="s">
        <v>430</v>
      </c>
      <c r="D238" s="47">
        <v>6</v>
      </c>
      <c r="E238" s="47">
        <v>1995</v>
      </c>
      <c r="F238" s="71"/>
      <c r="G238" s="2">
        <v>50</v>
      </c>
      <c r="H238" s="2">
        <v>10</v>
      </c>
      <c r="I238" s="47">
        <v>2016</v>
      </c>
      <c r="J238" s="81">
        <v>1.15E-2</v>
      </c>
      <c r="K238" s="82">
        <v>9985</v>
      </c>
      <c r="L238" s="82">
        <f t="shared" si="51"/>
        <v>998.5</v>
      </c>
      <c r="M238" s="82">
        <f t="shared" si="52"/>
        <v>1497.75</v>
      </c>
      <c r="N238" s="16">
        <f t="shared" si="53"/>
        <v>12481.25</v>
      </c>
      <c r="O238" s="16">
        <f t="shared" si="54"/>
        <v>143.53437500000001</v>
      </c>
      <c r="P238" s="16">
        <f t="shared" si="61"/>
        <v>0</v>
      </c>
      <c r="Q238" s="16">
        <f t="shared" si="61"/>
        <v>0</v>
      </c>
      <c r="R238" s="16">
        <f t="shared" si="61"/>
        <v>0</v>
      </c>
      <c r="S238" s="16">
        <f t="shared" si="61"/>
        <v>0</v>
      </c>
      <c r="T238" s="16">
        <f t="shared" si="61"/>
        <v>158.24664843750003</v>
      </c>
      <c r="U238" s="16">
        <f t="shared" si="61"/>
        <v>0</v>
      </c>
      <c r="V238" s="16">
        <f t="shared" si="61"/>
        <v>0</v>
      </c>
      <c r="W238" s="16">
        <f t="shared" si="61"/>
        <v>0</v>
      </c>
      <c r="X238" s="16">
        <f t="shared" si="61"/>
        <v>0</v>
      </c>
      <c r="Y238" s="16">
        <f t="shared" si="61"/>
        <v>0</v>
      </c>
      <c r="Z238" s="16">
        <f t="shared" si="61"/>
        <v>0</v>
      </c>
      <c r="AA238" s="16">
        <f t="shared" si="61"/>
        <v>0</v>
      </c>
      <c r="AB238" s="16">
        <f t="shared" si="61"/>
        <v>0</v>
      </c>
      <c r="AC238" s="16">
        <f t="shared" si="61"/>
        <v>0</v>
      </c>
      <c r="AD238" s="16">
        <f t="shared" si="61"/>
        <v>257.76711534538259</v>
      </c>
      <c r="AE238" s="16">
        <f t="shared" si="61"/>
        <v>0</v>
      </c>
      <c r="AF238" s="16">
        <f t="shared" si="60"/>
        <v>0</v>
      </c>
      <c r="AG238" s="16">
        <f t="shared" si="60"/>
        <v>0</v>
      </c>
      <c r="AH238" s="16">
        <f t="shared" si="60"/>
        <v>0</v>
      </c>
      <c r="AI238" s="16">
        <f t="shared" si="60"/>
        <v>0</v>
      </c>
      <c r="AJ238" s="16">
        <f t="shared" si="60"/>
        <v>0</v>
      </c>
      <c r="AK238" s="16">
        <f t="shared" si="60"/>
        <v>0</v>
      </c>
      <c r="AL238" s="16">
        <f t="shared" si="60"/>
        <v>0</v>
      </c>
      <c r="AM238" s="16">
        <f t="shared" si="60"/>
        <v>35189.563128427901</v>
      </c>
      <c r="AN238" s="16">
        <f t="shared" si="60"/>
        <v>419.87546914601472</v>
      </c>
      <c r="AO238" s="16">
        <f t="shared" si="60"/>
        <v>0</v>
      </c>
      <c r="AP238" s="16">
        <f t="shared" si="60"/>
        <v>0</v>
      </c>
      <c r="AQ238" s="16">
        <f t="shared" si="60"/>
        <v>0</v>
      </c>
      <c r="AR238" s="16">
        <f t="shared" si="60"/>
        <v>0</v>
      </c>
      <c r="AS238" s="16">
        <f t="shared" si="60"/>
        <v>0</v>
      </c>
      <c r="AT238" s="16">
        <f t="shared" si="62"/>
        <v>0</v>
      </c>
      <c r="AU238" s="16">
        <f t="shared" si="62"/>
        <v>0</v>
      </c>
      <c r="AV238" s="16">
        <f t="shared" si="62"/>
        <v>0</v>
      </c>
      <c r="AW238" s="16">
        <f t="shared" si="62"/>
        <v>0</v>
      </c>
      <c r="AX238" s="16">
        <f t="shared" si="62"/>
        <v>683.93289560760093</v>
      </c>
      <c r="AY238" s="16">
        <f t="shared" si="62"/>
        <v>0</v>
      </c>
      <c r="AZ238" s="16">
        <f t="shared" si="62"/>
        <v>0</v>
      </c>
      <c r="BA238" s="16">
        <f t="shared" si="62"/>
        <v>0</v>
      </c>
      <c r="BB238" s="16">
        <f t="shared" si="62"/>
        <v>0</v>
      </c>
      <c r="BC238" s="16">
        <f t="shared" si="62"/>
        <v>0</v>
      </c>
      <c r="BD238" s="16">
        <f t="shared" si="62"/>
        <v>0</v>
      </c>
      <c r="BE238" s="16">
        <f t="shared" si="62"/>
        <v>0</v>
      </c>
      <c r="BF238" s="16">
        <f t="shared" si="62"/>
        <v>0</v>
      </c>
      <c r="BG238" s="16">
        <f t="shared" si="62"/>
        <v>0</v>
      </c>
      <c r="BH238" s="16">
        <f t="shared" si="62"/>
        <v>1114.0546187315579</v>
      </c>
      <c r="BI238" s="16">
        <f t="shared" si="62"/>
        <v>0</v>
      </c>
    </row>
    <row r="239" spans="2:61" s="1" customFormat="1" ht="15.75" x14ac:dyDescent="0.25">
      <c r="B239" s="47">
        <v>186</v>
      </c>
      <c r="C239" s="47" t="s">
        <v>430</v>
      </c>
      <c r="D239" s="47">
        <v>6</v>
      </c>
      <c r="E239" s="47">
        <v>1995</v>
      </c>
      <c r="F239" s="71"/>
      <c r="G239" s="2">
        <v>50</v>
      </c>
      <c r="H239" s="2">
        <v>10</v>
      </c>
      <c r="I239" s="47">
        <v>2016</v>
      </c>
      <c r="J239" s="81">
        <v>1.15E-2</v>
      </c>
      <c r="K239" s="82">
        <v>9985</v>
      </c>
      <c r="L239" s="82">
        <f t="shared" si="51"/>
        <v>998.5</v>
      </c>
      <c r="M239" s="82">
        <f t="shared" si="52"/>
        <v>1497.75</v>
      </c>
      <c r="N239" s="16">
        <f t="shared" si="53"/>
        <v>12481.25</v>
      </c>
      <c r="O239" s="16">
        <f t="shared" si="54"/>
        <v>143.53437500000001</v>
      </c>
      <c r="P239" s="16">
        <f t="shared" si="61"/>
        <v>0</v>
      </c>
      <c r="Q239" s="16">
        <f t="shared" si="61"/>
        <v>0</v>
      </c>
      <c r="R239" s="16">
        <f t="shared" si="61"/>
        <v>0</v>
      </c>
      <c r="S239" s="16">
        <f t="shared" si="61"/>
        <v>0</v>
      </c>
      <c r="T239" s="16">
        <f t="shared" si="61"/>
        <v>158.24664843750003</v>
      </c>
      <c r="U239" s="16">
        <f t="shared" si="61"/>
        <v>0</v>
      </c>
      <c r="V239" s="16">
        <f t="shared" si="61"/>
        <v>0</v>
      </c>
      <c r="W239" s="16">
        <f t="shared" si="61"/>
        <v>0</v>
      </c>
      <c r="X239" s="16">
        <f t="shared" si="61"/>
        <v>0</v>
      </c>
      <c r="Y239" s="16">
        <f t="shared" si="61"/>
        <v>0</v>
      </c>
      <c r="Z239" s="16">
        <f t="shared" si="61"/>
        <v>0</v>
      </c>
      <c r="AA239" s="16">
        <f t="shared" si="61"/>
        <v>0</v>
      </c>
      <c r="AB239" s="16">
        <f t="shared" si="61"/>
        <v>0</v>
      </c>
      <c r="AC239" s="16">
        <f t="shared" si="61"/>
        <v>0</v>
      </c>
      <c r="AD239" s="16">
        <f t="shared" si="61"/>
        <v>257.76711534538259</v>
      </c>
      <c r="AE239" s="16">
        <f t="shared" si="61"/>
        <v>0</v>
      </c>
      <c r="AF239" s="16">
        <f t="shared" si="60"/>
        <v>0</v>
      </c>
      <c r="AG239" s="16">
        <f t="shared" si="60"/>
        <v>0</v>
      </c>
      <c r="AH239" s="16">
        <f t="shared" si="60"/>
        <v>0</v>
      </c>
      <c r="AI239" s="16">
        <f t="shared" si="60"/>
        <v>0</v>
      </c>
      <c r="AJ239" s="16">
        <f t="shared" si="60"/>
        <v>0</v>
      </c>
      <c r="AK239" s="16">
        <f t="shared" si="60"/>
        <v>0</v>
      </c>
      <c r="AL239" s="16">
        <f t="shared" si="60"/>
        <v>0</v>
      </c>
      <c r="AM239" s="16">
        <f t="shared" si="60"/>
        <v>35189.563128427901</v>
      </c>
      <c r="AN239" s="16">
        <f t="shared" si="60"/>
        <v>419.87546914601472</v>
      </c>
      <c r="AO239" s="16">
        <f t="shared" si="60"/>
        <v>0</v>
      </c>
      <c r="AP239" s="16">
        <f t="shared" si="60"/>
        <v>0</v>
      </c>
      <c r="AQ239" s="16">
        <f t="shared" si="60"/>
        <v>0</v>
      </c>
      <c r="AR239" s="16">
        <f t="shared" si="60"/>
        <v>0</v>
      </c>
      <c r="AS239" s="16">
        <f t="shared" si="60"/>
        <v>0</v>
      </c>
      <c r="AT239" s="16">
        <f t="shared" si="62"/>
        <v>0</v>
      </c>
      <c r="AU239" s="16">
        <f t="shared" si="62"/>
        <v>0</v>
      </c>
      <c r="AV239" s="16">
        <f t="shared" si="62"/>
        <v>0</v>
      </c>
      <c r="AW239" s="16">
        <f t="shared" si="62"/>
        <v>0</v>
      </c>
      <c r="AX239" s="16">
        <f t="shared" si="62"/>
        <v>683.93289560760093</v>
      </c>
      <c r="AY239" s="16">
        <f t="shared" si="62"/>
        <v>0</v>
      </c>
      <c r="AZ239" s="16">
        <f t="shared" si="62"/>
        <v>0</v>
      </c>
      <c r="BA239" s="16">
        <f t="shared" si="62"/>
        <v>0</v>
      </c>
      <c r="BB239" s="16">
        <f t="shared" si="62"/>
        <v>0</v>
      </c>
      <c r="BC239" s="16">
        <f t="shared" si="62"/>
        <v>0</v>
      </c>
      <c r="BD239" s="16">
        <f t="shared" si="62"/>
        <v>0</v>
      </c>
      <c r="BE239" s="16">
        <f t="shared" si="62"/>
        <v>0</v>
      </c>
      <c r="BF239" s="16">
        <f t="shared" si="62"/>
        <v>0</v>
      </c>
      <c r="BG239" s="16">
        <f t="shared" si="62"/>
        <v>0</v>
      </c>
      <c r="BH239" s="16">
        <f t="shared" si="62"/>
        <v>1114.0546187315579</v>
      </c>
      <c r="BI239" s="16">
        <f t="shared" si="62"/>
        <v>0</v>
      </c>
    </row>
    <row r="240" spans="2:61" s="1" customFormat="1" ht="15.75" x14ac:dyDescent="0.25">
      <c r="B240" s="47">
        <v>185</v>
      </c>
      <c r="C240" s="47" t="s">
        <v>430</v>
      </c>
      <c r="D240" s="47">
        <v>6</v>
      </c>
      <c r="E240" s="47">
        <v>1995</v>
      </c>
      <c r="F240" s="71"/>
      <c r="G240" s="2">
        <v>50</v>
      </c>
      <c r="H240" s="2">
        <v>10</v>
      </c>
      <c r="I240" s="47">
        <v>2016</v>
      </c>
      <c r="J240" s="81">
        <v>1.15E-2</v>
      </c>
      <c r="K240" s="82">
        <v>9985</v>
      </c>
      <c r="L240" s="82">
        <f t="shared" si="51"/>
        <v>998.5</v>
      </c>
      <c r="M240" s="82">
        <f t="shared" si="52"/>
        <v>1497.75</v>
      </c>
      <c r="N240" s="16">
        <f t="shared" si="53"/>
        <v>12481.25</v>
      </c>
      <c r="O240" s="16">
        <f t="shared" si="54"/>
        <v>143.53437500000001</v>
      </c>
      <c r="P240" s="16">
        <f t="shared" si="61"/>
        <v>0</v>
      </c>
      <c r="Q240" s="16">
        <f t="shared" si="61"/>
        <v>0</v>
      </c>
      <c r="R240" s="16">
        <f t="shared" si="61"/>
        <v>0</v>
      </c>
      <c r="S240" s="16">
        <f t="shared" si="61"/>
        <v>0</v>
      </c>
      <c r="T240" s="16">
        <f t="shared" si="61"/>
        <v>158.24664843750003</v>
      </c>
      <c r="U240" s="16">
        <f t="shared" si="61"/>
        <v>0</v>
      </c>
      <c r="V240" s="16">
        <f t="shared" si="61"/>
        <v>0</v>
      </c>
      <c r="W240" s="16">
        <f t="shared" si="61"/>
        <v>0</v>
      </c>
      <c r="X240" s="16">
        <f t="shared" si="61"/>
        <v>0</v>
      </c>
      <c r="Y240" s="16">
        <f t="shared" si="61"/>
        <v>0</v>
      </c>
      <c r="Z240" s="16">
        <f t="shared" si="61"/>
        <v>0</v>
      </c>
      <c r="AA240" s="16">
        <f t="shared" si="61"/>
        <v>0</v>
      </c>
      <c r="AB240" s="16">
        <f t="shared" si="61"/>
        <v>0</v>
      </c>
      <c r="AC240" s="16">
        <f t="shared" si="61"/>
        <v>0</v>
      </c>
      <c r="AD240" s="16">
        <f t="shared" si="61"/>
        <v>257.76711534538259</v>
      </c>
      <c r="AE240" s="16">
        <f t="shared" si="61"/>
        <v>0</v>
      </c>
      <c r="AF240" s="16">
        <f t="shared" si="60"/>
        <v>0</v>
      </c>
      <c r="AG240" s="16">
        <f t="shared" si="60"/>
        <v>0</v>
      </c>
      <c r="AH240" s="16">
        <f t="shared" si="60"/>
        <v>0</v>
      </c>
      <c r="AI240" s="16">
        <f t="shared" si="60"/>
        <v>0</v>
      </c>
      <c r="AJ240" s="16">
        <f t="shared" si="60"/>
        <v>0</v>
      </c>
      <c r="AK240" s="16">
        <f t="shared" si="60"/>
        <v>0</v>
      </c>
      <c r="AL240" s="16">
        <f t="shared" si="60"/>
        <v>0</v>
      </c>
      <c r="AM240" s="16">
        <f t="shared" si="60"/>
        <v>35189.563128427901</v>
      </c>
      <c r="AN240" s="16">
        <f t="shared" si="60"/>
        <v>419.87546914601472</v>
      </c>
      <c r="AO240" s="16">
        <f t="shared" si="60"/>
        <v>0</v>
      </c>
      <c r="AP240" s="16">
        <f t="shared" si="60"/>
        <v>0</v>
      </c>
      <c r="AQ240" s="16">
        <f t="shared" si="60"/>
        <v>0</v>
      </c>
      <c r="AR240" s="16">
        <f t="shared" si="60"/>
        <v>0</v>
      </c>
      <c r="AS240" s="16">
        <f t="shared" si="60"/>
        <v>0</v>
      </c>
      <c r="AT240" s="16">
        <f t="shared" si="62"/>
        <v>0</v>
      </c>
      <c r="AU240" s="16">
        <f t="shared" si="62"/>
        <v>0</v>
      </c>
      <c r="AV240" s="16">
        <f t="shared" si="62"/>
        <v>0</v>
      </c>
      <c r="AW240" s="16">
        <f t="shared" si="62"/>
        <v>0</v>
      </c>
      <c r="AX240" s="16">
        <f t="shared" si="62"/>
        <v>683.93289560760093</v>
      </c>
      <c r="AY240" s="16">
        <f t="shared" si="62"/>
        <v>0</v>
      </c>
      <c r="AZ240" s="16">
        <f t="shared" si="62"/>
        <v>0</v>
      </c>
      <c r="BA240" s="16">
        <f t="shared" si="62"/>
        <v>0</v>
      </c>
      <c r="BB240" s="16">
        <f t="shared" si="62"/>
        <v>0</v>
      </c>
      <c r="BC240" s="16">
        <f t="shared" si="62"/>
        <v>0</v>
      </c>
      <c r="BD240" s="16">
        <f t="shared" si="62"/>
        <v>0</v>
      </c>
      <c r="BE240" s="16">
        <f t="shared" si="62"/>
        <v>0</v>
      </c>
      <c r="BF240" s="16">
        <f t="shared" si="62"/>
        <v>0</v>
      </c>
      <c r="BG240" s="16">
        <f t="shared" si="62"/>
        <v>0</v>
      </c>
      <c r="BH240" s="16">
        <f t="shared" si="62"/>
        <v>1114.0546187315579</v>
      </c>
      <c r="BI240" s="16">
        <f t="shared" si="62"/>
        <v>0</v>
      </c>
    </row>
    <row r="241" spans="2:61" s="1" customFormat="1" ht="15.75" x14ac:dyDescent="0.25">
      <c r="B241" s="47">
        <v>184</v>
      </c>
      <c r="C241" s="47" t="s">
        <v>430</v>
      </c>
      <c r="D241" s="47">
        <v>6</v>
      </c>
      <c r="E241" s="47">
        <v>1995</v>
      </c>
      <c r="F241" s="71"/>
      <c r="G241" s="2">
        <v>50</v>
      </c>
      <c r="H241" s="2">
        <v>10</v>
      </c>
      <c r="I241" s="47">
        <v>2016</v>
      </c>
      <c r="J241" s="81">
        <v>1.15E-2</v>
      </c>
      <c r="K241" s="82">
        <v>9985</v>
      </c>
      <c r="L241" s="82">
        <f t="shared" si="51"/>
        <v>998.5</v>
      </c>
      <c r="M241" s="82">
        <f t="shared" si="52"/>
        <v>1497.75</v>
      </c>
      <c r="N241" s="16">
        <f t="shared" si="53"/>
        <v>12481.25</v>
      </c>
      <c r="O241" s="16">
        <f t="shared" si="54"/>
        <v>143.53437500000001</v>
      </c>
      <c r="P241" s="16">
        <f t="shared" si="61"/>
        <v>0</v>
      </c>
      <c r="Q241" s="16">
        <f t="shared" si="61"/>
        <v>0</v>
      </c>
      <c r="R241" s="16">
        <f t="shared" si="61"/>
        <v>0</v>
      </c>
      <c r="S241" s="16">
        <f t="shared" si="61"/>
        <v>0</v>
      </c>
      <c r="T241" s="16">
        <f t="shared" si="61"/>
        <v>158.24664843750003</v>
      </c>
      <c r="U241" s="16">
        <f t="shared" si="61"/>
        <v>0</v>
      </c>
      <c r="V241" s="16">
        <f t="shared" si="61"/>
        <v>0</v>
      </c>
      <c r="W241" s="16">
        <f t="shared" si="61"/>
        <v>0</v>
      </c>
      <c r="X241" s="16">
        <f t="shared" si="61"/>
        <v>0</v>
      </c>
      <c r="Y241" s="16">
        <f t="shared" si="61"/>
        <v>0</v>
      </c>
      <c r="Z241" s="16">
        <f t="shared" si="61"/>
        <v>0</v>
      </c>
      <c r="AA241" s="16">
        <f t="shared" si="61"/>
        <v>0</v>
      </c>
      <c r="AB241" s="16">
        <f t="shared" si="61"/>
        <v>0</v>
      </c>
      <c r="AC241" s="16">
        <f t="shared" si="61"/>
        <v>0</v>
      </c>
      <c r="AD241" s="16">
        <f t="shared" si="61"/>
        <v>257.76711534538259</v>
      </c>
      <c r="AE241" s="16">
        <f t="shared" si="61"/>
        <v>0</v>
      </c>
      <c r="AF241" s="16">
        <f t="shared" si="60"/>
        <v>0</v>
      </c>
      <c r="AG241" s="16">
        <f t="shared" si="60"/>
        <v>0</v>
      </c>
      <c r="AH241" s="16">
        <f t="shared" si="60"/>
        <v>0</v>
      </c>
      <c r="AI241" s="16">
        <f t="shared" si="60"/>
        <v>0</v>
      </c>
      <c r="AJ241" s="16">
        <f t="shared" si="60"/>
        <v>0</v>
      </c>
      <c r="AK241" s="16">
        <f t="shared" si="60"/>
        <v>0</v>
      </c>
      <c r="AL241" s="16">
        <f t="shared" si="60"/>
        <v>0</v>
      </c>
      <c r="AM241" s="16">
        <f t="shared" si="60"/>
        <v>35189.563128427901</v>
      </c>
      <c r="AN241" s="16">
        <f t="shared" si="60"/>
        <v>419.87546914601472</v>
      </c>
      <c r="AO241" s="16">
        <f t="shared" si="60"/>
        <v>0</v>
      </c>
      <c r="AP241" s="16">
        <f t="shared" si="60"/>
        <v>0</v>
      </c>
      <c r="AQ241" s="16">
        <f t="shared" si="60"/>
        <v>0</v>
      </c>
      <c r="AR241" s="16">
        <f t="shared" si="60"/>
        <v>0</v>
      </c>
      <c r="AS241" s="16">
        <f t="shared" si="60"/>
        <v>0</v>
      </c>
      <c r="AT241" s="16">
        <f t="shared" si="62"/>
        <v>0</v>
      </c>
      <c r="AU241" s="16">
        <f t="shared" si="62"/>
        <v>0</v>
      </c>
      <c r="AV241" s="16">
        <f t="shared" si="62"/>
        <v>0</v>
      </c>
      <c r="AW241" s="16">
        <f t="shared" si="62"/>
        <v>0</v>
      </c>
      <c r="AX241" s="16">
        <f t="shared" si="62"/>
        <v>683.93289560760093</v>
      </c>
      <c r="AY241" s="16">
        <f t="shared" si="62"/>
        <v>0</v>
      </c>
      <c r="AZ241" s="16">
        <f t="shared" si="62"/>
        <v>0</v>
      </c>
      <c r="BA241" s="16">
        <f t="shared" si="62"/>
        <v>0</v>
      </c>
      <c r="BB241" s="16">
        <f t="shared" si="62"/>
        <v>0</v>
      </c>
      <c r="BC241" s="16">
        <f t="shared" si="62"/>
        <v>0</v>
      </c>
      <c r="BD241" s="16">
        <f t="shared" si="62"/>
        <v>0</v>
      </c>
      <c r="BE241" s="16">
        <f t="shared" si="62"/>
        <v>0</v>
      </c>
      <c r="BF241" s="16">
        <f t="shared" si="62"/>
        <v>0</v>
      </c>
      <c r="BG241" s="16">
        <f t="shared" si="62"/>
        <v>0</v>
      </c>
      <c r="BH241" s="16">
        <f t="shared" si="62"/>
        <v>1114.0546187315579</v>
      </c>
      <c r="BI241" s="16">
        <f t="shared" si="62"/>
        <v>0</v>
      </c>
    </row>
    <row r="242" spans="2:61" s="1" customFormat="1" ht="15.75" x14ac:dyDescent="0.25">
      <c r="B242" s="47">
        <v>608</v>
      </c>
      <c r="C242" s="47" t="s">
        <v>430</v>
      </c>
      <c r="D242" s="47">
        <v>6</v>
      </c>
      <c r="E242" s="47">
        <v>1996</v>
      </c>
      <c r="F242" s="71"/>
      <c r="G242" s="2">
        <v>50</v>
      </c>
      <c r="H242" s="2">
        <v>10</v>
      </c>
      <c r="I242" s="47">
        <v>2016</v>
      </c>
      <c r="J242" s="81">
        <v>1.15E-2</v>
      </c>
      <c r="K242" s="82">
        <v>9985</v>
      </c>
      <c r="L242" s="82">
        <f t="shared" si="51"/>
        <v>998.5</v>
      </c>
      <c r="M242" s="82">
        <f t="shared" si="52"/>
        <v>1497.75</v>
      </c>
      <c r="N242" s="16">
        <f t="shared" si="53"/>
        <v>12481.25</v>
      </c>
      <c r="O242" s="16">
        <f t="shared" si="54"/>
        <v>143.53437500000001</v>
      </c>
      <c r="P242" s="16">
        <f t="shared" si="61"/>
        <v>0</v>
      </c>
      <c r="Q242" s="16">
        <f t="shared" si="61"/>
        <v>0</v>
      </c>
      <c r="R242" s="16">
        <f t="shared" si="61"/>
        <v>0</v>
      </c>
      <c r="S242" s="16">
        <f t="shared" si="61"/>
        <v>0</v>
      </c>
      <c r="T242" s="16">
        <f t="shared" si="61"/>
        <v>158.24664843750003</v>
      </c>
      <c r="U242" s="16">
        <f t="shared" si="61"/>
        <v>0</v>
      </c>
      <c r="V242" s="16">
        <f t="shared" si="61"/>
        <v>0</v>
      </c>
      <c r="W242" s="16">
        <f t="shared" si="61"/>
        <v>0</v>
      </c>
      <c r="X242" s="16">
        <f t="shared" si="61"/>
        <v>0</v>
      </c>
      <c r="Y242" s="16">
        <f t="shared" si="61"/>
        <v>0</v>
      </c>
      <c r="Z242" s="16">
        <f t="shared" si="61"/>
        <v>0</v>
      </c>
      <c r="AA242" s="16">
        <f t="shared" si="61"/>
        <v>0</v>
      </c>
      <c r="AB242" s="16">
        <f t="shared" si="61"/>
        <v>0</v>
      </c>
      <c r="AC242" s="16">
        <f t="shared" si="61"/>
        <v>0</v>
      </c>
      <c r="AD242" s="16">
        <f t="shared" si="61"/>
        <v>257.76711534538259</v>
      </c>
      <c r="AE242" s="16">
        <f t="shared" si="61"/>
        <v>0</v>
      </c>
      <c r="AF242" s="16">
        <f t="shared" si="60"/>
        <v>0</v>
      </c>
      <c r="AG242" s="16">
        <f t="shared" si="60"/>
        <v>0</v>
      </c>
      <c r="AH242" s="16">
        <f t="shared" si="60"/>
        <v>0</v>
      </c>
      <c r="AI242" s="16">
        <f t="shared" si="60"/>
        <v>0</v>
      </c>
      <c r="AJ242" s="16">
        <f t="shared" si="60"/>
        <v>0</v>
      </c>
      <c r="AK242" s="16">
        <f t="shared" si="60"/>
        <v>0</v>
      </c>
      <c r="AL242" s="16">
        <f t="shared" si="60"/>
        <v>0</v>
      </c>
      <c r="AM242" s="16">
        <f t="shared" si="60"/>
        <v>0</v>
      </c>
      <c r="AN242" s="16">
        <f t="shared" si="60"/>
        <v>36949.041284849292</v>
      </c>
      <c r="AO242" s="16">
        <f t="shared" si="60"/>
        <v>0</v>
      </c>
      <c r="AP242" s="16">
        <f t="shared" si="60"/>
        <v>0</v>
      </c>
      <c r="AQ242" s="16">
        <f t="shared" si="60"/>
        <v>0</v>
      </c>
      <c r="AR242" s="16">
        <f t="shared" si="60"/>
        <v>0</v>
      </c>
      <c r="AS242" s="16">
        <f t="shared" si="60"/>
        <v>0</v>
      </c>
      <c r="AT242" s="16">
        <f t="shared" si="62"/>
        <v>0</v>
      </c>
      <c r="AU242" s="16">
        <f t="shared" si="62"/>
        <v>0</v>
      </c>
      <c r="AV242" s="16">
        <f t="shared" si="62"/>
        <v>0</v>
      </c>
      <c r="AW242" s="16">
        <f t="shared" si="62"/>
        <v>0</v>
      </c>
      <c r="AX242" s="16">
        <f t="shared" si="62"/>
        <v>683.93289560760093</v>
      </c>
      <c r="AY242" s="16">
        <f t="shared" si="62"/>
        <v>0</v>
      </c>
      <c r="AZ242" s="16">
        <f t="shared" si="62"/>
        <v>0</v>
      </c>
      <c r="BA242" s="16">
        <f t="shared" si="62"/>
        <v>0</v>
      </c>
      <c r="BB242" s="16">
        <f t="shared" si="62"/>
        <v>0</v>
      </c>
      <c r="BC242" s="16">
        <f t="shared" si="62"/>
        <v>0</v>
      </c>
      <c r="BD242" s="16">
        <f t="shared" si="62"/>
        <v>0</v>
      </c>
      <c r="BE242" s="16">
        <f t="shared" si="62"/>
        <v>0</v>
      </c>
      <c r="BF242" s="16">
        <f t="shared" si="62"/>
        <v>0</v>
      </c>
      <c r="BG242" s="16">
        <f t="shared" si="62"/>
        <v>0</v>
      </c>
      <c r="BH242" s="16">
        <f t="shared" si="62"/>
        <v>1114.0546187315579</v>
      </c>
      <c r="BI242" s="16">
        <f t="shared" si="62"/>
        <v>0</v>
      </c>
    </row>
    <row r="243" spans="2:61" s="1" customFormat="1" ht="15.75" x14ac:dyDescent="0.25">
      <c r="B243" s="47">
        <v>607</v>
      </c>
      <c r="C243" s="47" t="s">
        <v>430</v>
      </c>
      <c r="D243" s="47">
        <v>6</v>
      </c>
      <c r="E243" s="47">
        <v>1996</v>
      </c>
      <c r="F243" s="71"/>
      <c r="G243" s="2">
        <v>50</v>
      </c>
      <c r="H243" s="2">
        <v>10</v>
      </c>
      <c r="I243" s="47">
        <v>2016</v>
      </c>
      <c r="J243" s="81">
        <v>1.15E-2</v>
      </c>
      <c r="K243" s="82">
        <v>9985</v>
      </c>
      <c r="L243" s="82">
        <f t="shared" si="51"/>
        <v>998.5</v>
      </c>
      <c r="M243" s="82">
        <f t="shared" si="52"/>
        <v>1497.75</v>
      </c>
      <c r="N243" s="16">
        <f t="shared" si="53"/>
        <v>12481.25</v>
      </c>
      <c r="O243" s="16">
        <f t="shared" si="54"/>
        <v>143.53437500000001</v>
      </c>
      <c r="P243" s="16">
        <f t="shared" si="61"/>
        <v>0</v>
      </c>
      <c r="Q243" s="16">
        <f t="shared" si="61"/>
        <v>0</v>
      </c>
      <c r="R243" s="16">
        <f t="shared" si="61"/>
        <v>0</v>
      </c>
      <c r="S243" s="16">
        <f t="shared" si="61"/>
        <v>0</v>
      </c>
      <c r="T243" s="16">
        <f t="shared" si="61"/>
        <v>158.24664843750003</v>
      </c>
      <c r="U243" s="16">
        <f t="shared" si="61"/>
        <v>0</v>
      </c>
      <c r="V243" s="16">
        <f t="shared" si="61"/>
        <v>0</v>
      </c>
      <c r="W243" s="16">
        <f t="shared" si="61"/>
        <v>0</v>
      </c>
      <c r="X243" s="16">
        <f t="shared" si="61"/>
        <v>0</v>
      </c>
      <c r="Y243" s="16">
        <f t="shared" si="61"/>
        <v>0</v>
      </c>
      <c r="Z243" s="16">
        <f t="shared" si="61"/>
        <v>0</v>
      </c>
      <c r="AA243" s="16">
        <f t="shared" si="61"/>
        <v>0</v>
      </c>
      <c r="AB243" s="16">
        <f t="shared" si="61"/>
        <v>0</v>
      </c>
      <c r="AC243" s="16">
        <f t="shared" si="61"/>
        <v>0</v>
      </c>
      <c r="AD243" s="16">
        <f t="shared" si="61"/>
        <v>257.76711534538259</v>
      </c>
      <c r="AE243" s="16">
        <f t="shared" si="61"/>
        <v>0</v>
      </c>
      <c r="AF243" s="16">
        <f t="shared" si="60"/>
        <v>0</v>
      </c>
      <c r="AG243" s="16">
        <f t="shared" si="60"/>
        <v>0</v>
      </c>
      <c r="AH243" s="16">
        <f t="shared" si="60"/>
        <v>0</v>
      </c>
      <c r="AI243" s="16">
        <f t="shared" si="60"/>
        <v>0</v>
      </c>
      <c r="AJ243" s="16">
        <f t="shared" si="60"/>
        <v>0</v>
      </c>
      <c r="AK243" s="16">
        <f t="shared" si="60"/>
        <v>0</v>
      </c>
      <c r="AL243" s="16">
        <f t="shared" si="60"/>
        <v>0</v>
      </c>
      <c r="AM243" s="16">
        <f t="shared" si="60"/>
        <v>0</v>
      </c>
      <c r="AN243" s="16">
        <f t="shared" si="60"/>
        <v>36949.041284849292</v>
      </c>
      <c r="AO243" s="16">
        <f t="shared" si="60"/>
        <v>0</v>
      </c>
      <c r="AP243" s="16">
        <f t="shared" si="60"/>
        <v>0</v>
      </c>
      <c r="AQ243" s="16">
        <f t="shared" si="60"/>
        <v>0</v>
      </c>
      <c r="AR243" s="16">
        <f t="shared" si="60"/>
        <v>0</v>
      </c>
      <c r="AS243" s="16">
        <f t="shared" si="60"/>
        <v>0</v>
      </c>
      <c r="AT243" s="16">
        <f t="shared" si="62"/>
        <v>0</v>
      </c>
      <c r="AU243" s="16">
        <f t="shared" si="62"/>
        <v>0</v>
      </c>
      <c r="AV243" s="16">
        <f t="shared" si="62"/>
        <v>0</v>
      </c>
      <c r="AW243" s="16">
        <f t="shared" si="62"/>
        <v>0</v>
      </c>
      <c r="AX243" s="16">
        <f t="shared" si="62"/>
        <v>683.93289560760093</v>
      </c>
      <c r="AY243" s="16">
        <f t="shared" si="62"/>
        <v>0</v>
      </c>
      <c r="AZ243" s="16">
        <f t="shared" si="62"/>
        <v>0</v>
      </c>
      <c r="BA243" s="16">
        <f t="shared" si="62"/>
        <v>0</v>
      </c>
      <c r="BB243" s="16">
        <f t="shared" si="62"/>
        <v>0</v>
      </c>
      <c r="BC243" s="16">
        <f t="shared" si="62"/>
        <v>0</v>
      </c>
      <c r="BD243" s="16">
        <f t="shared" si="62"/>
        <v>0</v>
      </c>
      <c r="BE243" s="16">
        <f t="shared" si="62"/>
        <v>0</v>
      </c>
      <c r="BF243" s="16">
        <f t="shared" si="62"/>
        <v>0</v>
      </c>
      <c r="BG243" s="16">
        <f t="shared" si="62"/>
        <v>0</v>
      </c>
      <c r="BH243" s="16">
        <f t="shared" si="62"/>
        <v>1114.0546187315579</v>
      </c>
      <c r="BI243" s="16">
        <f t="shared" si="62"/>
        <v>0</v>
      </c>
    </row>
    <row r="244" spans="2:61" s="1" customFormat="1" ht="15.75" x14ac:dyDescent="0.25">
      <c r="B244" s="47">
        <v>601</v>
      </c>
      <c r="C244" s="47" t="s">
        <v>430</v>
      </c>
      <c r="D244" s="47">
        <v>6</v>
      </c>
      <c r="E244" s="47">
        <v>1996</v>
      </c>
      <c r="F244" s="71"/>
      <c r="G244" s="2">
        <v>50</v>
      </c>
      <c r="H244" s="2">
        <v>10</v>
      </c>
      <c r="I244" s="47">
        <v>2016</v>
      </c>
      <c r="J244" s="81">
        <v>1.15E-2</v>
      </c>
      <c r="K244" s="82">
        <v>9985</v>
      </c>
      <c r="L244" s="82">
        <f t="shared" si="51"/>
        <v>998.5</v>
      </c>
      <c r="M244" s="82">
        <f t="shared" si="52"/>
        <v>1497.75</v>
      </c>
      <c r="N244" s="16">
        <f t="shared" si="53"/>
        <v>12481.25</v>
      </c>
      <c r="O244" s="16">
        <f t="shared" si="54"/>
        <v>143.53437500000001</v>
      </c>
      <c r="P244" s="16">
        <f t="shared" si="61"/>
        <v>0</v>
      </c>
      <c r="Q244" s="16">
        <f t="shared" si="61"/>
        <v>0</v>
      </c>
      <c r="R244" s="16">
        <f t="shared" si="61"/>
        <v>0</v>
      </c>
      <c r="S244" s="16">
        <f t="shared" si="61"/>
        <v>0</v>
      </c>
      <c r="T244" s="16">
        <f t="shared" si="61"/>
        <v>158.24664843750003</v>
      </c>
      <c r="U244" s="16">
        <f t="shared" si="61"/>
        <v>0</v>
      </c>
      <c r="V244" s="16">
        <f t="shared" si="61"/>
        <v>0</v>
      </c>
      <c r="W244" s="16">
        <f t="shared" si="61"/>
        <v>0</v>
      </c>
      <c r="X244" s="16">
        <f t="shared" si="61"/>
        <v>0</v>
      </c>
      <c r="Y244" s="16">
        <f t="shared" si="61"/>
        <v>0</v>
      </c>
      <c r="Z244" s="16">
        <f t="shared" si="61"/>
        <v>0</v>
      </c>
      <c r="AA244" s="16">
        <f t="shared" si="61"/>
        <v>0</v>
      </c>
      <c r="AB244" s="16">
        <f t="shared" si="61"/>
        <v>0</v>
      </c>
      <c r="AC244" s="16">
        <f t="shared" si="61"/>
        <v>0</v>
      </c>
      <c r="AD244" s="16">
        <f t="shared" si="61"/>
        <v>257.76711534538259</v>
      </c>
      <c r="AE244" s="16">
        <f t="shared" si="61"/>
        <v>0</v>
      </c>
      <c r="AF244" s="16">
        <f t="shared" si="60"/>
        <v>0</v>
      </c>
      <c r="AG244" s="16">
        <f t="shared" si="60"/>
        <v>0</v>
      </c>
      <c r="AH244" s="16">
        <f t="shared" si="60"/>
        <v>0</v>
      </c>
      <c r="AI244" s="16">
        <f t="shared" si="60"/>
        <v>0</v>
      </c>
      <c r="AJ244" s="16">
        <f t="shared" si="60"/>
        <v>0</v>
      </c>
      <c r="AK244" s="16">
        <f t="shared" si="60"/>
        <v>0</v>
      </c>
      <c r="AL244" s="16">
        <f t="shared" si="60"/>
        <v>0</v>
      </c>
      <c r="AM244" s="16">
        <f t="shared" si="60"/>
        <v>0</v>
      </c>
      <c r="AN244" s="16">
        <f t="shared" si="60"/>
        <v>36949.041284849292</v>
      </c>
      <c r="AO244" s="16">
        <f t="shared" si="60"/>
        <v>0</v>
      </c>
      <c r="AP244" s="16">
        <f t="shared" si="60"/>
        <v>0</v>
      </c>
      <c r="AQ244" s="16">
        <f t="shared" si="60"/>
        <v>0</v>
      </c>
      <c r="AR244" s="16">
        <f t="shared" si="60"/>
        <v>0</v>
      </c>
      <c r="AS244" s="16">
        <f t="shared" si="60"/>
        <v>0</v>
      </c>
      <c r="AT244" s="16">
        <f t="shared" si="62"/>
        <v>0</v>
      </c>
      <c r="AU244" s="16">
        <f t="shared" si="62"/>
        <v>0</v>
      </c>
      <c r="AV244" s="16">
        <f t="shared" si="62"/>
        <v>0</v>
      </c>
      <c r="AW244" s="16">
        <f t="shared" si="62"/>
        <v>0</v>
      </c>
      <c r="AX244" s="16">
        <f t="shared" si="62"/>
        <v>683.93289560760093</v>
      </c>
      <c r="AY244" s="16">
        <f t="shared" si="62"/>
        <v>0</v>
      </c>
      <c r="AZ244" s="16">
        <f t="shared" si="62"/>
        <v>0</v>
      </c>
      <c r="BA244" s="16">
        <f t="shared" si="62"/>
        <v>0</v>
      </c>
      <c r="BB244" s="16">
        <f t="shared" si="62"/>
        <v>0</v>
      </c>
      <c r="BC244" s="16">
        <f t="shared" si="62"/>
        <v>0</v>
      </c>
      <c r="BD244" s="16">
        <f t="shared" si="62"/>
        <v>0</v>
      </c>
      <c r="BE244" s="16">
        <f t="shared" si="62"/>
        <v>0</v>
      </c>
      <c r="BF244" s="16">
        <f t="shared" si="62"/>
        <v>0</v>
      </c>
      <c r="BG244" s="16">
        <f t="shared" si="62"/>
        <v>0</v>
      </c>
      <c r="BH244" s="16">
        <f t="shared" si="62"/>
        <v>1114.0546187315579</v>
      </c>
      <c r="BI244" s="16">
        <f t="shared" si="62"/>
        <v>0</v>
      </c>
    </row>
    <row r="245" spans="2:61" s="1" customFormat="1" ht="15.75" x14ac:dyDescent="0.25">
      <c r="B245" s="47">
        <v>577</v>
      </c>
      <c r="C245" s="47" t="s">
        <v>430</v>
      </c>
      <c r="D245" s="47">
        <v>6</v>
      </c>
      <c r="E245" s="47">
        <v>1996</v>
      </c>
      <c r="F245" s="71"/>
      <c r="G245" s="2">
        <v>50</v>
      </c>
      <c r="H245" s="2">
        <v>10</v>
      </c>
      <c r="I245" s="47">
        <v>2016</v>
      </c>
      <c r="J245" s="81">
        <v>1.15E-2</v>
      </c>
      <c r="K245" s="82">
        <v>9985</v>
      </c>
      <c r="L245" s="82">
        <f t="shared" si="51"/>
        <v>998.5</v>
      </c>
      <c r="M245" s="82">
        <f t="shared" si="52"/>
        <v>1497.75</v>
      </c>
      <c r="N245" s="16">
        <f t="shared" si="53"/>
        <v>12481.25</v>
      </c>
      <c r="O245" s="16">
        <f t="shared" si="54"/>
        <v>143.53437500000001</v>
      </c>
      <c r="P245" s="16">
        <f t="shared" si="61"/>
        <v>0</v>
      </c>
      <c r="Q245" s="16">
        <f t="shared" si="61"/>
        <v>0</v>
      </c>
      <c r="R245" s="16">
        <f t="shared" si="61"/>
        <v>0</v>
      </c>
      <c r="S245" s="16">
        <f t="shared" si="61"/>
        <v>0</v>
      </c>
      <c r="T245" s="16">
        <f t="shared" si="61"/>
        <v>158.24664843750003</v>
      </c>
      <c r="U245" s="16">
        <f t="shared" si="61"/>
        <v>0</v>
      </c>
      <c r="V245" s="16">
        <f t="shared" si="61"/>
        <v>0</v>
      </c>
      <c r="W245" s="16">
        <f t="shared" si="61"/>
        <v>0</v>
      </c>
      <c r="X245" s="16">
        <f t="shared" si="61"/>
        <v>0</v>
      </c>
      <c r="Y245" s="16">
        <f t="shared" si="61"/>
        <v>0</v>
      </c>
      <c r="Z245" s="16">
        <f t="shared" si="61"/>
        <v>0</v>
      </c>
      <c r="AA245" s="16">
        <f t="shared" si="61"/>
        <v>0</v>
      </c>
      <c r="AB245" s="16">
        <f t="shared" si="61"/>
        <v>0</v>
      </c>
      <c r="AC245" s="16">
        <f t="shared" si="61"/>
        <v>0</v>
      </c>
      <c r="AD245" s="16">
        <f t="shared" si="61"/>
        <v>257.76711534538259</v>
      </c>
      <c r="AE245" s="16">
        <f t="shared" si="61"/>
        <v>0</v>
      </c>
      <c r="AF245" s="16">
        <f t="shared" si="60"/>
        <v>0</v>
      </c>
      <c r="AG245" s="16">
        <f t="shared" si="60"/>
        <v>0</v>
      </c>
      <c r="AH245" s="16">
        <f t="shared" si="60"/>
        <v>0</v>
      </c>
      <c r="AI245" s="16">
        <f t="shared" si="60"/>
        <v>0</v>
      </c>
      <c r="AJ245" s="16">
        <f t="shared" si="60"/>
        <v>0</v>
      </c>
      <c r="AK245" s="16">
        <f t="shared" si="60"/>
        <v>0</v>
      </c>
      <c r="AL245" s="16">
        <f t="shared" si="60"/>
        <v>0</v>
      </c>
      <c r="AM245" s="16">
        <f t="shared" si="60"/>
        <v>0</v>
      </c>
      <c r="AN245" s="16">
        <f t="shared" si="60"/>
        <v>36949.041284849292</v>
      </c>
      <c r="AO245" s="16">
        <f t="shared" si="60"/>
        <v>0</v>
      </c>
      <c r="AP245" s="16">
        <f t="shared" si="60"/>
        <v>0</v>
      </c>
      <c r="AQ245" s="16">
        <f t="shared" si="60"/>
        <v>0</v>
      </c>
      <c r="AR245" s="16">
        <f t="shared" si="60"/>
        <v>0</v>
      </c>
      <c r="AS245" s="16">
        <f t="shared" si="60"/>
        <v>0</v>
      </c>
      <c r="AT245" s="16">
        <f t="shared" si="62"/>
        <v>0</v>
      </c>
      <c r="AU245" s="16">
        <f t="shared" si="62"/>
        <v>0</v>
      </c>
      <c r="AV245" s="16">
        <f t="shared" si="62"/>
        <v>0</v>
      </c>
      <c r="AW245" s="16">
        <f t="shared" si="62"/>
        <v>0</v>
      </c>
      <c r="AX245" s="16">
        <f t="shared" si="62"/>
        <v>683.93289560760093</v>
      </c>
      <c r="AY245" s="16">
        <f t="shared" si="62"/>
        <v>0</v>
      </c>
      <c r="AZ245" s="16">
        <f t="shared" si="62"/>
        <v>0</v>
      </c>
      <c r="BA245" s="16">
        <f t="shared" si="62"/>
        <v>0</v>
      </c>
      <c r="BB245" s="16">
        <f t="shared" si="62"/>
        <v>0</v>
      </c>
      <c r="BC245" s="16">
        <f t="shared" si="62"/>
        <v>0</v>
      </c>
      <c r="BD245" s="16">
        <f t="shared" si="62"/>
        <v>0</v>
      </c>
      <c r="BE245" s="16">
        <f t="shared" si="62"/>
        <v>0</v>
      </c>
      <c r="BF245" s="16">
        <f t="shared" si="62"/>
        <v>0</v>
      </c>
      <c r="BG245" s="16">
        <f t="shared" si="62"/>
        <v>0</v>
      </c>
      <c r="BH245" s="16">
        <f t="shared" si="62"/>
        <v>1114.0546187315579</v>
      </c>
      <c r="BI245" s="16">
        <f t="shared" si="62"/>
        <v>0</v>
      </c>
    </row>
    <row r="246" spans="2:61" s="1" customFormat="1" ht="15.75" x14ac:dyDescent="0.25">
      <c r="B246" s="47">
        <v>576</v>
      </c>
      <c r="C246" s="47" t="s">
        <v>430</v>
      </c>
      <c r="D246" s="47">
        <v>6</v>
      </c>
      <c r="E246" s="47">
        <v>1996</v>
      </c>
      <c r="F246" s="71"/>
      <c r="G246" s="2">
        <v>50</v>
      </c>
      <c r="H246" s="2">
        <v>10</v>
      </c>
      <c r="I246" s="47">
        <v>2016</v>
      </c>
      <c r="J246" s="81">
        <v>1.15E-2</v>
      </c>
      <c r="K246" s="82">
        <v>9985</v>
      </c>
      <c r="L246" s="82">
        <f t="shared" si="51"/>
        <v>998.5</v>
      </c>
      <c r="M246" s="82">
        <f t="shared" si="52"/>
        <v>1497.75</v>
      </c>
      <c r="N246" s="16">
        <f t="shared" si="53"/>
        <v>12481.25</v>
      </c>
      <c r="O246" s="16">
        <f t="shared" si="54"/>
        <v>143.53437500000001</v>
      </c>
      <c r="P246" s="16">
        <f t="shared" si="61"/>
        <v>0</v>
      </c>
      <c r="Q246" s="16">
        <f t="shared" si="61"/>
        <v>0</v>
      </c>
      <c r="R246" s="16">
        <f t="shared" si="61"/>
        <v>0</v>
      </c>
      <c r="S246" s="16">
        <f t="shared" si="61"/>
        <v>0</v>
      </c>
      <c r="T246" s="16">
        <f t="shared" si="61"/>
        <v>158.24664843750003</v>
      </c>
      <c r="U246" s="16">
        <f t="shared" si="61"/>
        <v>0</v>
      </c>
      <c r="V246" s="16">
        <f t="shared" si="61"/>
        <v>0</v>
      </c>
      <c r="W246" s="16">
        <f t="shared" si="61"/>
        <v>0</v>
      </c>
      <c r="X246" s="16">
        <f t="shared" si="61"/>
        <v>0</v>
      </c>
      <c r="Y246" s="16">
        <f t="shared" si="61"/>
        <v>0</v>
      </c>
      <c r="Z246" s="16">
        <f t="shared" si="61"/>
        <v>0</v>
      </c>
      <c r="AA246" s="16">
        <f t="shared" si="61"/>
        <v>0</v>
      </c>
      <c r="AB246" s="16">
        <f t="shared" si="61"/>
        <v>0</v>
      </c>
      <c r="AC246" s="16">
        <f t="shared" si="61"/>
        <v>0</v>
      </c>
      <c r="AD246" s="16">
        <f t="shared" si="61"/>
        <v>257.76711534538259</v>
      </c>
      <c r="AE246" s="16">
        <f t="shared" ref="AE246:AT261" si="63">IF(MOD((AE$6-$E246),$G246)=0,($K246*1.1*1.15)*((1+$K$3)^(AE$6-$N$3)),IF(MOD((AE$6-$I246),$H246)=0,$O246*((1+$K$3)^(AE$6-$N$3)),0))</f>
        <v>0</v>
      </c>
      <c r="AF246" s="16">
        <f t="shared" si="63"/>
        <v>0</v>
      </c>
      <c r="AG246" s="16">
        <f t="shared" si="63"/>
        <v>0</v>
      </c>
      <c r="AH246" s="16">
        <f t="shared" si="63"/>
        <v>0</v>
      </c>
      <c r="AI246" s="16">
        <f t="shared" si="63"/>
        <v>0</v>
      </c>
      <c r="AJ246" s="16">
        <f t="shared" si="63"/>
        <v>0</v>
      </c>
      <c r="AK246" s="16">
        <f t="shared" si="63"/>
        <v>0</v>
      </c>
      <c r="AL246" s="16">
        <f t="shared" si="63"/>
        <v>0</v>
      </c>
      <c r="AM246" s="16">
        <f t="shared" si="63"/>
        <v>0</v>
      </c>
      <c r="AN246" s="16">
        <f t="shared" si="63"/>
        <v>36949.041284849292</v>
      </c>
      <c r="AO246" s="16">
        <f t="shared" si="63"/>
        <v>0</v>
      </c>
      <c r="AP246" s="16">
        <f t="shared" si="63"/>
        <v>0</v>
      </c>
      <c r="AQ246" s="16">
        <f t="shared" si="63"/>
        <v>0</v>
      </c>
      <c r="AR246" s="16">
        <f t="shared" si="63"/>
        <v>0</v>
      </c>
      <c r="AS246" s="16">
        <f t="shared" si="63"/>
        <v>0</v>
      </c>
      <c r="AT246" s="16">
        <f t="shared" si="62"/>
        <v>0</v>
      </c>
      <c r="AU246" s="16">
        <f t="shared" si="62"/>
        <v>0</v>
      </c>
      <c r="AV246" s="16">
        <f t="shared" si="62"/>
        <v>0</v>
      </c>
      <c r="AW246" s="16">
        <f t="shared" si="62"/>
        <v>0</v>
      </c>
      <c r="AX246" s="16">
        <f t="shared" si="62"/>
        <v>683.93289560760093</v>
      </c>
      <c r="AY246" s="16">
        <f t="shared" si="62"/>
        <v>0</v>
      </c>
      <c r="AZ246" s="16">
        <f t="shared" si="62"/>
        <v>0</v>
      </c>
      <c r="BA246" s="16">
        <f t="shared" si="62"/>
        <v>0</v>
      </c>
      <c r="BB246" s="16">
        <f t="shared" si="62"/>
        <v>0</v>
      </c>
      <c r="BC246" s="16">
        <f t="shared" si="62"/>
        <v>0</v>
      </c>
      <c r="BD246" s="16">
        <f t="shared" si="62"/>
        <v>0</v>
      </c>
      <c r="BE246" s="16">
        <f t="shared" si="62"/>
        <v>0</v>
      </c>
      <c r="BF246" s="16">
        <f t="shared" si="62"/>
        <v>0</v>
      </c>
      <c r="BG246" s="16">
        <f t="shared" si="62"/>
        <v>0</v>
      </c>
      <c r="BH246" s="16">
        <f t="shared" si="62"/>
        <v>1114.0546187315579</v>
      </c>
      <c r="BI246" s="16">
        <f t="shared" si="62"/>
        <v>0</v>
      </c>
    </row>
    <row r="247" spans="2:61" s="1" customFormat="1" ht="15.75" x14ac:dyDescent="0.25">
      <c r="B247" s="47">
        <v>575</v>
      </c>
      <c r="C247" s="47" t="s">
        <v>430</v>
      </c>
      <c r="D247" s="47">
        <v>6</v>
      </c>
      <c r="E247" s="47">
        <v>1996</v>
      </c>
      <c r="F247" s="71"/>
      <c r="G247" s="2">
        <v>50</v>
      </c>
      <c r="H247" s="2">
        <v>10</v>
      </c>
      <c r="I247" s="47">
        <v>2016</v>
      </c>
      <c r="J247" s="81">
        <v>1.15E-2</v>
      </c>
      <c r="K247" s="82">
        <v>9985</v>
      </c>
      <c r="L247" s="82">
        <f t="shared" si="51"/>
        <v>998.5</v>
      </c>
      <c r="M247" s="82">
        <f t="shared" si="52"/>
        <v>1497.75</v>
      </c>
      <c r="N247" s="16">
        <f t="shared" si="53"/>
        <v>12481.25</v>
      </c>
      <c r="O247" s="16">
        <f t="shared" si="54"/>
        <v>143.53437500000001</v>
      </c>
      <c r="P247" s="16">
        <f t="shared" ref="P247:AE262" si="64">IF(MOD((P$6-$E247),$G247)=0,($K247*1.1*1.15)*((1+$K$3)^(P$6-$N$3)),IF(MOD((P$6-$I247),$H247)=0,$O247*((1+$K$3)^(P$6-$N$3)),0))</f>
        <v>0</v>
      </c>
      <c r="Q247" s="16">
        <f t="shared" si="64"/>
        <v>0</v>
      </c>
      <c r="R247" s="16">
        <f t="shared" si="64"/>
        <v>0</v>
      </c>
      <c r="S247" s="16">
        <f t="shared" si="64"/>
        <v>0</v>
      </c>
      <c r="T247" s="16">
        <f t="shared" si="64"/>
        <v>158.24664843750003</v>
      </c>
      <c r="U247" s="16">
        <f t="shared" si="64"/>
        <v>0</v>
      </c>
      <c r="V247" s="16">
        <f t="shared" si="64"/>
        <v>0</v>
      </c>
      <c r="W247" s="16">
        <f t="shared" si="64"/>
        <v>0</v>
      </c>
      <c r="X247" s="16">
        <f t="shared" si="64"/>
        <v>0</v>
      </c>
      <c r="Y247" s="16">
        <f t="shared" si="64"/>
        <v>0</v>
      </c>
      <c r="Z247" s="16">
        <f t="shared" si="64"/>
        <v>0</v>
      </c>
      <c r="AA247" s="16">
        <f t="shared" si="64"/>
        <v>0</v>
      </c>
      <c r="AB247" s="16">
        <f t="shared" si="64"/>
        <v>0</v>
      </c>
      <c r="AC247" s="16">
        <f t="shared" si="64"/>
        <v>0</v>
      </c>
      <c r="AD247" s="16">
        <f t="shared" si="64"/>
        <v>257.76711534538259</v>
      </c>
      <c r="AE247" s="16">
        <f t="shared" si="64"/>
        <v>0</v>
      </c>
      <c r="AF247" s="16">
        <f t="shared" si="63"/>
        <v>0</v>
      </c>
      <c r="AG247" s="16">
        <f t="shared" si="63"/>
        <v>0</v>
      </c>
      <c r="AH247" s="16">
        <f t="shared" si="63"/>
        <v>0</v>
      </c>
      <c r="AI247" s="16">
        <f t="shared" si="63"/>
        <v>0</v>
      </c>
      <c r="AJ247" s="16">
        <f t="shared" si="63"/>
        <v>0</v>
      </c>
      <c r="AK247" s="16">
        <f t="shared" si="63"/>
        <v>0</v>
      </c>
      <c r="AL247" s="16">
        <f t="shared" si="63"/>
        <v>0</v>
      </c>
      <c r="AM247" s="16">
        <f t="shared" si="63"/>
        <v>0</v>
      </c>
      <c r="AN247" s="16">
        <f t="shared" si="63"/>
        <v>36949.041284849292</v>
      </c>
      <c r="AO247" s="16">
        <f t="shared" si="63"/>
        <v>0</v>
      </c>
      <c r="AP247" s="16">
        <f t="shared" si="63"/>
        <v>0</v>
      </c>
      <c r="AQ247" s="16">
        <f t="shared" si="63"/>
        <v>0</v>
      </c>
      <c r="AR247" s="16">
        <f t="shared" si="63"/>
        <v>0</v>
      </c>
      <c r="AS247" s="16">
        <f t="shared" si="63"/>
        <v>0</v>
      </c>
      <c r="AT247" s="16">
        <f t="shared" si="63"/>
        <v>0</v>
      </c>
      <c r="AU247" s="16">
        <f t="shared" ref="AT247:BI262" si="65">IF(MOD((AU$6-$E247),$G247)=0,($K247*1.1*1.15)*((1+$K$3)^(AU$6-$N$3)),IF(MOD((AU$6-$I247),$H247)=0,$O247*((1+$K$3)^(AU$6-$N$3)),0))</f>
        <v>0</v>
      </c>
      <c r="AV247" s="16">
        <f t="shared" si="65"/>
        <v>0</v>
      </c>
      <c r="AW247" s="16">
        <f t="shared" si="65"/>
        <v>0</v>
      </c>
      <c r="AX247" s="16">
        <f t="shared" si="65"/>
        <v>683.93289560760093</v>
      </c>
      <c r="AY247" s="16">
        <f t="shared" si="65"/>
        <v>0</v>
      </c>
      <c r="AZ247" s="16">
        <f t="shared" si="65"/>
        <v>0</v>
      </c>
      <c r="BA247" s="16">
        <f t="shared" si="65"/>
        <v>0</v>
      </c>
      <c r="BB247" s="16">
        <f t="shared" si="65"/>
        <v>0</v>
      </c>
      <c r="BC247" s="16">
        <f t="shared" si="65"/>
        <v>0</v>
      </c>
      <c r="BD247" s="16">
        <f t="shared" si="65"/>
        <v>0</v>
      </c>
      <c r="BE247" s="16">
        <f t="shared" si="65"/>
        <v>0</v>
      </c>
      <c r="BF247" s="16">
        <f t="shared" si="65"/>
        <v>0</v>
      </c>
      <c r="BG247" s="16">
        <f t="shared" si="65"/>
        <v>0</v>
      </c>
      <c r="BH247" s="16">
        <f t="shared" si="65"/>
        <v>1114.0546187315579</v>
      </c>
      <c r="BI247" s="16">
        <f t="shared" si="65"/>
        <v>0</v>
      </c>
    </row>
    <row r="248" spans="2:61" s="1" customFormat="1" ht="15.75" x14ac:dyDescent="0.25">
      <c r="B248" s="47">
        <v>574</v>
      </c>
      <c r="C248" s="47" t="s">
        <v>430</v>
      </c>
      <c r="D248" s="47">
        <v>6</v>
      </c>
      <c r="E248" s="47">
        <v>1996</v>
      </c>
      <c r="F248" s="71"/>
      <c r="G248" s="2">
        <v>50</v>
      </c>
      <c r="H248" s="2">
        <v>10</v>
      </c>
      <c r="I248" s="47">
        <v>2016</v>
      </c>
      <c r="J248" s="81">
        <v>1.15E-2</v>
      </c>
      <c r="K248" s="82">
        <v>9985</v>
      </c>
      <c r="L248" s="82">
        <f t="shared" si="51"/>
        <v>998.5</v>
      </c>
      <c r="M248" s="82">
        <f t="shared" si="52"/>
        <v>1497.75</v>
      </c>
      <c r="N248" s="16">
        <f t="shared" si="53"/>
        <v>12481.25</v>
      </c>
      <c r="O248" s="16">
        <f t="shared" si="54"/>
        <v>143.53437500000001</v>
      </c>
      <c r="P248" s="16">
        <f t="shared" si="64"/>
        <v>0</v>
      </c>
      <c r="Q248" s="16">
        <f t="shared" si="64"/>
        <v>0</v>
      </c>
      <c r="R248" s="16">
        <f t="shared" si="64"/>
        <v>0</v>
      </c>
      <c r="S248" s="16">
        <f t="shared" si="64"/>
        <v>0</v>
      </c>
      <c r="T248" s="16">
        <f t="shared" si="64"/>
        <v>158.24664843750003</v>
      </c>
      <c r="U248" s="16">
        <f t="shared" si="64"/>
        <v>0</v>
      </c>
      <c r="V248" s="16">
        <f t="shared" si="64"/>
        <v>0</v>
      </c>
      <c r="W248" s="16">
        <f t="shared" si="64"/>
        <v>0</v>
      </c>
      <c r="X248" s="16">
        <f t="shared" si="64"/>
        <v>0</v>
      </c>
      <c r="Y248" s="16">
        <f t="shared" si="64"/>
        <v>0</v>
      </c>
      <c r="Z248" s="16">
        <f t="shared" si="64"/>
        <v>0</v>
      </c>
      <c r="AA248" s="16">
        <f t="shared" si="64"/>
        <v>0</v>
      </c>
      <c r="AB248" s="16">
        <f t="shared" si="64"/>
        <v>0</v>
      </c>
      <c r="AC248" s="16">
        <f t="shared" si="64"/>
        <v>0</v>
      </c>
      <c r="AD248" s="16">
        <f t="shared" si="64"/>
        <v>257.76711534538259</v>
      </c>
      <c r="AE248" s="16">
        <f t="shared" si="64"/>
        <v>0</v>
      </c>
      <c r="AF248" s="16">
        <f t="shared" si="63"/>
        <v>0</v>
      </c>
      <c r="AG248" s="16">
        <f t="shared" si="63"/>
        <v>0</v>
      </c>
      <c r="AH248" s="16">
        <f t="shared" si="63"/>
        <v>0</v>
      </c>
      <c r="AI248" s="16">
        <f t="shared" si="63"/>
        <v>0</v>
      </c>
      <c r="AJ248" s="16">
        <f t="shared" si="63"/>
        <v>0</v>
      </c>
      <c r="AK248" s="16">
        <f t="shared" si="63"/>
        <v>0</v>
      </c>
      <c r="AL248" s="16">
        <f t="shared" si="63"/>
        <v>0</v>
      </c>
      <c r="AM248" s="16">
        <f t="shared" si="63"/>
        <v>0</v>
      </c>
      <c r="AN248" s="16">
        <f t="shared" si="63"/>
        <v>36949.041284849292</v>
      </c>
      <c r="AO248" s="16">
        <f t="shared" si="63"/>
        <v>0</v>
      </c>
      <c r="AP248" s="16">
        <f t="shared" si="63"/>
        <v>0</v>
      </c>
      <c r="AQ248" s="16">
        <f t="shared" si="63"/>
        <v>0</v>
      </c>
      <c r="AR248" s="16">
        <f t="shared" si="63"/>
        <v>0</v>
      </c>
      <c r="AS248" s="16">
        <f t="shared" si="63"/>
        <v>0</v>
      </c>
      <c r="AT248" s="16">
        <f t="shared" si="65"/>
        <v>0</v>
      </c>
      <c r="AU248" s="16">
        <f t="shared" si="65"/>
        <v>0</v>
      </c>
      <c r="AV248" s="16">
        <f t="shared" si="65"/>
        <v>0</v>
      </c>
      <c r="AW248" s="16">
        <f t="shared" si="65"/>
        <v>0</v>
      </c>
      <c r="AX248" s="16">
        <f t="shared" si="65"/>
        <v>683.93289560760093</v>
      </c>
      <c r="AY248" s="16">
        <f t="shared" si="65"/>
        <v>0</v>
      </c>
      <c r="AZ248" s="16">
        <f t="shared" si="65"/>
        <v>0</v>
      </c>
      <c r="BA248" s="16">
        <f t="shared" si="65"/>
        <v>0</v>
      </c>
      <c r="BB248" s="16">
        <f t="shared" si="65"/>
        <v>0</v>
      </c>
      <c r="BC248" s="16">
        <f t="shared" si="65"/>
        <v>0</v>
      </c>
      <c r="BD248" s="16">
        <f t="shared" si="65"/>
        <v>0</v>
      </c>
      <c r="BE248" s="16">
        <f t="shared" si="65"/>
        <v>0</v>
      </c>
      <c r="BF248" s="16">
        <f t="shared" si="65"/>
        <v>0</v>
      </c>
      <c r="BG248" s="16">
        <f t="shared" si="65"/>
        <v>0</v>
      </c>
      <c r="BH248" s="16">
        <f t="shared" si="65"/>
        <v>1114.0546187315579</v>
      </c>
      <c r="BI248" s="16">
        <f t="shared" si="65"/>
        <v>0</v>
      </c>
    </row>
    <row r="249" spans="2:61" s="1" customFormat="1" ht="15.75" x14ac:dyDescent="0.25">
      <c r="B249" s="47">
        <v>573</v>
      </c>
      <c r="C249" s="47" t="s">
        <v>430</v>
      </c>
      <c r="D249" s="47">
        <v>6</v>
      </c>
      <c r="E249" s="47">
        <v>1996</v>
      </c>
      <c r="F249" s="71"/>
      <c r="G249" s="2">
        <v>50</v>
      </c>
      <c r="H249" s="2">
        <v>10</v>
      </c>
      <c r="I249" s="47">
        <v>2016</v>
      </c>
      <c r="J249" s="81">
        <v>1.15E-2</v>
      </c>
      <c r="K249" s="82">
        <v>9985</v>
      </c>
      <c r="L249" s="82">
        <f t="shared" si="51"/>
        <v>998.5</v>
      </c>
      <c r="M249" s="82">
        <f t="shared" si="52"/>
        <v>1497.75</v>
      </c>
      <c r="N249" s="16">
        <f t="shared" si="53"/>
        <v>12481.25</v>
      </c>
      <c r="O249" s="16">
        <f t="shared" si="54"/>
        <v>143.53437500000001</v>
      </c>
      <c r="P249" s="16">
        <f t="shared" si="64"/>
        <v>0</v>
      </c>
      <c r="Q249" s="16">
        <f t="shared" si="64"/>
        <v>0</v>
      </c>
      <c r="R249" s="16">
        <f t="shared" si="64"/>
        <v>0</v>
      </c>
      <c r="S249" s="16">
        <f t="shared" si="64"/>
        <v>0</v>
      </c>
      <c r="T249" s="16">
        <f t="shared" si="64"/>
        <v>158.24664843750003</v>
      </c>
      <c r="U249" s="16">
        <f t="shared" si="64"/>
        <v>0</v>
      </c>
      <c r="V249" s="16">
        <f t="shared" si="64"/>
        <v>0</v>
      </c>
      <c r="W249" s="16">
        <f t="shared" si="64"/>
        <v>0</v>
      </c>
      <c r="X249" s="16">
        <f t="shared" si="64"/>
        <v>0</v>
      </c>
      <c r="Y249" s="16">
        <f t="shared" si="64"/>
        <v>0</v>
      </c>
      <c r="Z249" s="16">
        <f t="shared" si="64"/>
        <v>0</v>
      </c>
      <c r="AA249" s="16">
        <f t="shared" si="64"/>
        <v>0</v>
      </c>
      <c r="AB249" s="16">
        <f t="shared" si="64"/>
        <v>0</v>
      </c>
      <c r="AC249" s="16">
        <f t="shared" si="64"/>
        <v>0</v>
      </c>
      <c r="AD249" s="16">
        <f t="shared" si="64"/>
        <v>257.76711534538259</v>
      </c>
      <c r="AE249" s="16">
        <f t="shared" si="64"/>
        <v>0</v>
      </c>
      <c r="AF249" s="16">
        <f t="shared" si="63"/>
        <v>0</v>
      </c>
      <c r="AG249" s="16">
        <f t="shared" si="63"/>
        <v>0</v>
      </c>
      <c r="AH249" s="16">
        <f t="shared" si="63"/>
        <v>0</v>
      </c>
      <c r="AI249" s="16">
        <f t="shared" si="63"/>
        <v>0</v>
      </c>
      <c r="AJ249" s="16">
        <f t="shared" si="63"/>
        <v>0</v>
      </c>
      <c r="AK249" s="16">
        <f t="shared" si="63"/>
        <v>0</v>
      </c>
      <c r="AL249" s="16">
        <f t="shared" si="63"/>
        <v>0</v>
      </c>
      <c r="AM249" s="16">
        <f t="shared" si="63"/>
        <v>0</v>
      </c>
      <c r="AN249" s="16">
        <f t="shared" si="63"/>
        <v>36949.041284849292</v>
      </c>
      <c r="AO249" s="16">
        <f t="shared" si="63"/>
        <v>0</v>
      </c>
      <c r="AP249" s="16">
        <f t="shared" si="63"/>
        <v>0</v>
      </c>
      <c r="AQ249" s="16">
        <f t="shared" si="63"/>
        <v>0</v>
      </c>
      <c r="AR249" s="16">
        <f t="shared" si="63"/>
        <v>0</v>
      </c>
      <c r="AS249" s="16">
        <f t="shared" si="63"/>
        <v>0</v>
      </c>
      <c r="AT249" s="16">
        <f t="shared" si="65"/>
        <v>0</v>
      </c>
      <c r="AU249" s="16">
        <f t="shared" si="65"/>
        <v>0</v>
      </c>
      <c r="AV249" s="16">
        <f t="shared" si="65"/>
        <v>0</v>
      </c>
      <c r="AW249" s="16">
        <f t="shared" si="65"/>
        <v>0</v>
      </c>
      <c r="AX249" s="16">
        <f t="shared" si="65"/>
        <v>683.93289560760093</v>
      </c>
      <c r="AY249" s="16">
        <f t="shared" si="65"/>
        <v>0</v>
      </c>
      <c r="AZ249" s="16">
        <f t="shared" si="65"/>
        <v>0</v>
      </c>
      <c r="BA249" s="16">
        <f t="shared" si="65"/>
        <v>0</v>
      </c>
      <c r="BB249" s="16">
        <f t="shared" si="65"/>
        <v>0</v>
      </c>
      <c r="BC249" s="16">
        <f t="shared" si="65"/>
        <v>0</v>
      </c>
      <c r="BD249" s="16">
        <f t="shared" si="65"/>
        <v>0</v>
      </c>
      <c r="BE249" s="16">
        <f t="shared" si="65"/>
        <v>0</v>
      </c>
      <c r="BF249" s="16">
        <f t="shared" si="65"/>
        <v>0</v>
      </c>
      <c r="BG249" s="16">
        <f t="shared" si="65"/>
        <v>0</v>
      </c>
      <c r="BH249" s="16">
        <f t="shared" si="65"/>
        <v>1114.0546187315579</v>
      </c>
      <c r="BI249" s="16">
        <f t="shared" si="65"/>
        <v>0</v>
      </c>
    </row>
    <row r="250" spans="2:61" s="1" customFormat="1" ht="15.75" x14ac:dyDescent="0.25">
      <c r="B250" s="47">
        <v>572</v>
      </c>
      <c r="C250" s="47" t="s">
        <v>430</v>
      </c>
      <c r="D250" s="47">
        <v>6</v>
      </c>
      <c r="E250" s="47">
        <v>1996</v>
      </c>
      <c r="F250" s="71"/>
      <c r="G250" s="2">
        <v>50</v>
      </c>
      <c r="H250" s="2">
        <v>10</v>
      </c>
      <c r="I250" s="47">
        <v>2016</v>
      </c>
      <c r="J250" s="81">
        <v>1.15E-2</v>
      </c>
      <c r="K250" s="82">
        <v>9985</v>
      </c>
      <c r="L250" s="82">
        <f t="shared" si="51"/>
        <v>998.5</v>
      </c>
      <c r="M250" s="82">
        <f t="shared" si="52"/>
        <v>1497.75</v>
      </c>
      <c r="N250" s="16">
        <f t="shared" si="53"/>
        <v>12481.25</v>
      </c>
      <c r="O250" s="16">
        <f t="shared" si="54"/>
        <v>143.53437500000001</v>
      </c>
      <c r="P250" s="16">
        <f t="shared" si="64"/>
        <v>0</v>
      </c>
      <c r="Q250" s="16">
        <f t="shared" si="64"/>
        <v>0</v>
      </c>
      <c r="R250" s="16">
        <f t="shared" si="64"/>
        <v>0</v>
      </c>
      <c r="S250" s="16">
        <f t="shared" si="64"/>
        <v>0</v>
      </c>
      <c r="T250" s="16">
        <f t="shared" si="64"/>
        <v>158.24664843750003</v>
      </c>
      <c r="U250" s="16">
        <f t="shared" si="64"/>
        <v>0</v>
      </c>
      <c r="V250" s="16">
        <f t="shared" si="64"/>
        <v>0</v>
      </c>
      <c r="W250" s="16">
        <f t="shared" si="64"/>
        <v>0</v>
      </c>
      <c r="X250" s="16">
        <f t="shared" si="64"/>
        <v>0</v>
      </c>
      <c r="Y250" s="16">
        <f t="shared" si="64"/>
        <v>0</v>
      </c>
      <c r="Z250" s="16">
        <f t="shared" si="64"/>
        <v>0</v>
      </c>
      <c r="AA250" s="16">
        <f t="shared" si="64"/>
        <v>0</v>
      </c>
      <c r="AB250" s="16">
        <f t="shared" si="64"/>
        <v>0</v>
      </c>
      <c r="AC250" s="16">
        <f t="shared" si="64"/>
        <v>0</v>
      </c>
      <c r="AD250" s="16">
        <f t="shared" si="64"/>
        <v>257.76711534538259</v>
      </c>
      <c r="AE250" s="16">
        <f t="shared" si="64"/>
        <v>0</v>
      </c>
      <c r="AF250" s="16">
        <f t="shared" si="63"/>
        <v>0</v>
      </c>
      <c r="AG250" s="16">
        <f t="shared" si="63"/>
        <v>0</v>
      </c>
      <c r="AH250" s="16">
        <f t="shared" si="63"/>
        <v>0</v>
      </c>
      <c r="AI250" s="16">
        <f t="shared" si="63"/>
        <v>0</v>
      </c>
      <c r="AJ250" s="16">
        <f t="shared" si="63"/>
        <v>0</v>
      </c>
      <c r="AK250" s="16">
        <f t="shared" si="63"/>
        <v>0</v>
      </c>
      <c r="AL250" s="16">
        <f t="shared" si="63"/>
        <v>0</v>
      </c>
      <c r="AM250" s="16">
        <f t="shared" si="63"/>
        <v>0</v>
      </c>
      <c r="AN250" s="16">
        <f t="shared" si="63"/>
        <v>36949.041284849292</v>
      </c>
      <c r="AO250" s="16">
        <f t="shared" si="63"/>
        <v>0</v>
      </c>
      <c r="AP250" s="16">
        <f t="shared" si="63"/>
        <v>0</v>
      </c>
      <c r="AQ250" s="16">
        <f t="shared" si="63"/>
        <v>0</v>
      </c>
      <c r="AR250" s="16">
        <f t="shared" si="63"/>
        <v>0</v>
      </c>
      <c r="AS250" s="16">
        <f t="shared" si="63"/>
        <v>0</v>
      </c>
      <c r="AT250" s="16">
        <f t="shared" si="65"/>
        <v>0</v>
      </c>
      <c r="AU250" s="16">
        <f t="shared" si="65"/>
        <v>0</v>
      </c>
      <c r="AV250" s="16">
        <f t="shared" si="65"/>
        <v>0</v>
      </c>
      <c r="AW250" s="16">
        <f t="shared" si="65"/>
        <v>0</v>
      </c>
      <c r="AX250" s="16">
        <f t="shared" si="65"/>
        <v>683.93289560760093</v>
      </c>
      <c r="AY250" s="16">
        <f t="shared" si="65"/>
        <v>0</v>
      </c>
      <c r="AZ250" s="16">
        <f t="shared" si="65"/>
        <v>0</v>
      </c>
      <c r="BA250" s="16">
        <f t="shared" si="65"/>
        <v>0</v>
      </c>
      <c r="BB250" s="16">
        <f t="shared" si="65"/>
        <v>0</v>
      </c>
      <c r="BC250" s="16">
        <f t="shared" si="65"/>
        <v>0</v>
      </c>
      <c r="BD250" s="16">
        <f t="shared" si="65"/>
        <v>0</v>
      </c>
      <c r="BE250" s="16">
        <f t="shared" si="65"/>
        <v>0</v>
      </c>
      <c r="BF250" s="16">
        <f t="shared" si="65"/>
        <v>0</v>
      </c>
      <c r="BG250" s="16">
        <f t="shared" si="65"/>
        <v>0</v>
      </c>
      <c r="BH250" s="16">
        <f t="shared" si="65"/>
        <v>1114.0546187315579</v>
      </c>
      <c r="BI250" s="16">
        <f t="shared" si="65"/>
        <v>0</v>
      </c>
    </row>
    <row r="251" spans="2:61" s="1" customFormat="1" ht="15.75" x14ac:dyDescent="0.25">
      <c r="B251" s="47">
        <v>571</v>
      </c>
      <c r="C251" s="47" t="s">
        <v>430</v>
      </c>
      <c r="D251" s="47">
        <v>6</v>
      </c>
      <c r="E251" s="47">
        <v>1996</v>
      </c>
      <c r="F251" s="71"/>
      <c r="G251" s="2">
        <v>50</v>
      </c>
      <c r="H251" s="2">
        <v>10</v>
      </c>
      <c r="I251" s="47">
        <v>2016</v>
      </c>
      <c r="J251" s="81">
        <v>1.15E-2</v>
      </c>
      <c r="K251" s="82">
        <v>9985</v>
      </c>
      <c r="L251" s="82">
        <f t="shared" si="51"/>
        <v>998.5</v>
      </c>
      <c r="M251" s="82">
        <f t="shared" si="52"/>
        <v>1497.75</v>
      </c>
      <c r="N251" s="16">
        <f t="shared" si="53"/>
        <v>12481.25</v>
      </c>
      <c r="O251" s="16">
        <f t="shared" si="54"/>
        <v>143.53437500000001</v>
      </c>
      <c r="P251" s="16">
        <f t="shared" si="64"/>
        <v>0</v>
      </c>
      <c r="Q251" s="16">
        <f t="shared" si="64"/>
        <v>0</v>
      </c>
      <c r="R251" s="16">
        <f t="shared" si="64"/>
        <v>0</v>
      </c>
      <c r="S251" s="16">
        <f t="shared" si="64"/>
        <v>0</v>
      </c>
      <c r="T251" s="16">
        <f t="shared" si="64"/>
        <v>158.24664843750003</v>
      </c>
      <c r="U251" s="16">
        <f t="shared" si="64"/>
        <v>0</v>
      </c>
      <c r="V251" s="16">
        <f t="shared" si="64"/>
        <v>0</v>
      </c>
      <c r="W251" s="16">
        <f t="shared" si="64"/>
        <v>0</v>
      </c>
      <c r="X251" s="16">
        <f t="shared" si="64"/>
        <v>0</v>
      </c>
      <c r="Y251" s="16">
        <f t="shared" si="64"/>
        <v>0</v>
      </c>
      <c r="Z251" s="16">
        <f t="shared" si="64"/>
        <v>0</v>
      </c>
      <c r="AA251" s="16">
        <f t="shared" si="64"/>
        <v>0</v>
      </c>
      <c r="AB251" s="16">
        <f t="shared" si="64"/>
        <v>0</v>
      </c>
      <c r="AC251" s="16">
        <f t="shared" si="64"/>
        <v>0</v>
      </c>
      <c r="AD251" s="16">
        <f t="shared" si="64"/>
        <v>257.76711534538259</v>
      </c>
      <c r="AE251" s="16">
        <f t="shared" si="64"/>
        <v>0</v>
      </c>
      <c r="AF251" s="16">
        <f t="shared" si="63"/>
        <v>0</v>
      </c>
      <c r="AG251" s="16">
        <f t="shared" si="63"/>
        <v>0</v>
      </c>
      <c r="AH251" s="16">
        <f t="shared" si="63"/>
        <v>0</v>
      </c>
      <c r="AI251" s="16">
        <f t="shared" si="63"/>
        <v>0</v>
      </c>
      <c r="AJ251" s="16">
        <f t="shared" si="63"/>
        <v>0</v>
      </c>
      <c r="AK251" s="16">
        <f t="shared" si="63"/>
        <v>0</v>
      </c>
      <c r="AL251" s="16">
        <f t="shared" si="63"/>
        <v>0</v>
      </c>
      <c r="AM251" s="16">
        <f t="shared" si="63"/>
        <v>0</v>
      </c>
      <c r="AN251" s="16">
        <f t="shared" si="63"/>
        <v>36949.041284849292</v>
      </c>
      <c r="AO251" s="16">
        <f t="shared" si="63"/>
        <v>0</v>
      </c>
      <c r="AP251" s="16">
        <f t="shared" si="63"/>
        <v>0</v>
      </c>
      <c r="AQ251" s="16">
        <f t="shared" si="63"/>
        <v>0</v>
      </c>
      <c r="AR251" s="16">
        <f t="shared" si="63"/>
        <v>0</v>
      </c>
      <c r="AS251" s="16">
        <f t="shared" si="63"/>
        <v>0</v>
      </c>
      <c r="AT251" s="16">
        <f t="shared" si="65"/>
        <v>0</v>
      </c>
      <c r="AU251" s="16">
        <f t="shared" si="65"/>
        <v>0</v>
      </c>
      <c r="AV251" s="16">
        <f t="shared" si="65"/>
        <v>0</v>
      </c>
      <c r="AW251" s="16">
        <f t="shared" si="65"/>
        <v>0</v>
      </c>
      <c r="AX251" s="16">
        <f t="shared" si="65"/>
        <v>683.93289560760093</v>
      </c>
      <c r="AY251" s="16">
        <f t="shared" si="65"/>
        <v>0</v>
      </c>
      <c r="AZ251" s="16">
        <f t="shared" si="65"/>
        <v>0</v>
      </c>
      <c r="BA251" s="16">
        <f t="shared" si="65"/>
        <v>0</v>
      </c>
      <c r="BB251" s="16">
        <f t="shared" si="65"/>
        <v>0</v>
      </c>
      <c r="BC251" s="16">
        <f t="shared" si="65"/>
        <v>0</v>
      </c>
      <c r="BD251" s="16">
        <f t="shared" si="65"/>
        <v>0</v>
      </c>
      <c r="BE251" s="16">
        <f t="shared" si="65"/>
        <v>0</v>
      </c>
      <c r="BF251" s="16">
        <f t="shared" si="65"/>
        <v>0</v>
      </c>
      <c r="BG251" s="16">
        <f t="shared" si="65"/>
        <v>0</v>
      </c>
      <c r="BH251" s="16">
        <f t="shared" si="65"/>
        <v>1114.0546187315579</v>
      </c>
      <c r="BI251" s="16">
        <f t="shared" si="65"/>
        <v>0</v>
      </c>
    </row>
    <row r="252" spans="2:61" s="1" customFormat="1" ht="15.75" x14ac:dyDescent="0.25">
      <c r="B252" s="47">
        <v>570</v>
      </c>
      <c r="C252" s="47" t="s">
        <v>430</v>
      </c>
      <c r="D252" s="47">
        <v>6</v>
      </c>
      <c r="E252" s="47">
        <v>1996</v>
      </c>
      <c r="F252" s="71"/>
      <c r="G252" s="2">
        <v>50</v>
      </c>
      <c r="H252" s="2">
        <v>10</v>
      </c>
      <c r="I252" s="47">
        <v>2016</v>
      </c>
      <c r="J252" s="81">
        <v>1.15E-2</v>
      </c>
      <c r="K252" s="82">
        <v>9985</v>
      </c>
      <c r="L252" s="82">
        <f t="shared" si="51"/>
        <v>998.5</v>
      </c>
      <c r="M252" s="82">
        <f t="shared" si="52"/>
        <v>1497.75</v>
      </c>
      <c r="N252" s="16">
        <f t="shared" si="53"/>
        <v>12481.25</v>
      </c>
      <c r="O252" s="16">
        <f t="shared" si="54"/>
        <v>143.53437500000001</v>
      </c>
      <c r="P252" s="16">
        <f t="shared" si="64"/>
        <v>0</v>
      </c>
      <c r="Q252" s="16">
        <f t="shared" si="64"/>
        <v>0</v>
      </c>
      <c r="R252" s="16">
        <f t="shared" si="64"/>
        <v>0</v>
      </c>
      <c r="S252" s="16">
        <f t="shared" si="64"/>
        <v>0</v>
      </c>
      <c r="T252" s="16">
        <f t="shared" si="64"/>
        <v>158.24664843750003</v>
      </c>
      <c r="U252" s="16">
        <f t="shared" si="64"/>
        <v>0</v>
      </c>
      <c r="V252" s="16">
        <f t="shared" si="64"/>
        <v>0</v>
      </c>
      <c r="W252" s="16">
        <f t="shared" si="64"/>
        <v>0</v>
      </c>
      <c r="X252" s="16">
        <f t="shared" si="64"/>
        <v>0</v>
      </c>
      <c r="Y252" s="16">
        <f t="shared" si="64"/>
        <v>0</v>
      </c>
      <c r="Z252" s="16">
        <f t="shared" si="64"/>
        <v>0</v>
      </c>
      <c r="AA252" s="16">
        <f t="shared" si="64"/>
        <v>0</v>
      </c>
      <c r="AB252" s="16">
        <f t="shared" si="64"/>
        <v>0</v>
      </c>
      <c r="AC252" s="16">
        <f t="shared" si="64"/>
        <v>0</v>
      </c>
      <c r="AD252" s="16">
        <f t="shared" si="64"/>
        <v>257.76711534538259</v>
      </c>
      <c r="AE252" s="16">
        <f t="shared" si="64"/>
        <v>0</v>
      </c>
      <c r="AF252" s="16">
        <f t="shared" si="63"/>
        <v>0</v>
      </c>
      <c r="AG252" s="16">
        <f t="shared" si="63"/>
        <v>0</v>
      </c>
      <c r="AH252" s="16">
        <f t="shared" si="63"/>
        <v>0</v>
      </c>
      <c r="AI252" s="16">
        <f t="shared" si="63"/>
        <v>0</v>
      </c>
      <c r="AJ252" s="16">
        <f t="shared" si="63"/>
        <v>0</v>
      </c>
      <c r="AK252" s="16">
        <f t="shared" si="63"/>
        <v>0</v>
      </c>
      <c r="AL252" s="16">
        <f t="shared" si="63"/>
        <v>0</v>
      </c>
      <c r="AM252" s="16">
        <f t="shared" si="63"/>
        <v>0</v>
      </c>
      <c r="AN252" s="16">
        <f t="shared" si="63"/>
        <v>36949.041284849292</v>
      </c>
      <c r="AO252" s="16">
        <f t="shared" si="63"/>
        <v>0</v>
      </c>
      <c r="AP252" s="16">
        <f t="shared" si="63"/>
        <v>0</v>
      </c>
      <c r="AQ252" s="16">
        <f t="shared" si="63"/>
        <v>0</v>
      </c>
      <c r="AR252" s="16">
        <f t="shared" si="63"/>
        <v>0</v>
      </c>
      <c r="AS252" s="16">
        <f t="shared" si="63"/>
        <v>0</v>
      </c>
      <c r="AT252" s="16">
        <f t="shared" si="65"/>
        <v>0</v>
      </c>
      <c r="AU252" s="16">
        <f t="shared" si="65"/>
        <v>0</v>
      </c>
      <c r="AV252" s="16">
        <f t="shared" si="65"/>
        <v>0</v>
      </c>
      <c r="AW252" s="16">
        <f t="shared" si="65"/>
        <v>0</v>
      </c>
      <c r="AX252" s="16">
        <f t="shared" si="65"/>
        <v>683.93289560760093</v>
      </c>
      <c r="AY252" s="16">
        <f t="shared" si="65"/>
        <v>0</v>
      </c>
      <c r="AZ252" s="16">
        <f t="shared" si="65"/>
        <v>0</v>
      </c>
      <c r="BA252" s="16">
        <f t="shared" si="65"/>
        <v>0</v>
      </c>
      <c r="BB252" s="16">
        <f t="shared" si="65"/>
        <v>0</v>
      </c>
      <c r="BC252" s="16">
        <f t="shared" si="65"/>
        <v>0</v>
      </c>
      <c r="BD252" s="16">
        <f t="shared" si="65"/>
        <v>0</v>
      </c>
      <c r="BE252" s="16">
        <f t="shared" si="65"/>
        <v>0</v>
      </c>
      <c r="BF252" s="16">
        <f t="shared" si="65"/>
        <v>0</v>
      </c>
      <c r="BG252" s="16">
        <f t="shared" si="65"/>
        <v>0</v>
      </c>
      <c r="BH252" s="16">
        <f t="shared" si="65"/>
        <v>1114.0546187315579</v>
      </c>
      <c r="BI252" s="16">
        <f t="shared" si="65"/>
        <v>0</v>
      </c>
    </row>
    <row r="253" spans="2:61" s="1" customFormat="1" ht="15.75" x14ac:dyDescent="0.25">
      <c r="B253" s="47">
        <v>557</v>
      </c>
      <c r="C253" s="47" t="s">
        <v>430</v>
      </c>
      <c r="D253" s="47">
        <v>6</v>
      </c>
      <c r="E253" s="47">
        <v>1996</v>
      </c>
      <c r="F253" s="71"/>
      <c r="G253" s="2">
        <v>50</v>
      </c>
      <c r="H253" s="2">
        <v>10</v>
      </c>
      <c r="I253" s="47">
        <v>2016</v>
      </c>
      <c r="J253" s="81">
        <v>1.15E-2</v>
      </c>
      <c r="K253" s="82">
        <v>9985</v>
      </c>
      <c r="L253" s="82">
        <f t="shared" si="51"/>
        <v>998.5</v>
      </c>
      <c r="M253" s="82">
        <f t="shared" si="52"/>
        <v>1497.75</v>
      </c>
      <c r="N253" s="16">
        <f t="shared" si="53"/>
        <v>12481.25</v>
      </c>
      <c r="O253" s="16">
        <f t="shared" si="54"/>
        <v>143.53437500000001</v>
      </c>
      <c r="P253" s="16">
        <f t="shared" si="64"/>
        <v>0</v>
      </c>
      <c r="Q253" s="16">
        <f t="shared" si="64"/>
        <v>0</v>
      </c>
      <c r="R253" s="16">
        <f t="shared" si="64"/>
        <v>0</v>
      </c>
      <c r="S253" s="16">
        <f t="shared" si="64"/>
        <v>0</v>
      </c>
      <c r="T253" s="16">
        <f t="shared" si="64"/>
        <v>158.24664843750003</v>
      </c>
      <c r="U253" s="16">
        <f t="shared" si="64"/>
        <v>0</v>
      </c>
      <c r="V253" s="16">
        <f t="shared" si="64"/>
        <v>0</v>
      </c>
      <c r="W253" s="16">
        <f t="shared" si="64"/>
        <v>0</v>
      </c>
      <c r="X253" s="16">
        <f t="shared" si="64"/>
        <v>0</v>
      </c>
      <c r="Y253" s="16">
        <f t="shared" si="64"/>
        <v>0</v>
      </c>
      <c r="Z253" s="16">
        <f t="shared" si="64"/>
        <v>0</v>
      </c>
      <c r="AA253" s="16">
        <f t="shared" si="64"/>
        <v>0</v>
      </c>
      <c r="AB253" s="16">
        <f t="shared" si="64"/>
        <v>0</v>
      </c>
      <c r="AC253" s="16">
        <f t="shared" si="64"/>
        <v>0</v>
      </c>
      <c r="AD253" s="16">
        <f t="shared" si="64"/>
        <v>257.76711534538259</v>
      </c>
      <c r="AE253" s="16">
        <f t="shared" si="64"/>
        <v>0</v>
      </c>
      <c r="AF253" s="16">
        <f t="shared" si="63"/>
        <v>0</v>
      </c>
      <c r="AG253" s="16">
        <f t="shared" si="63"/>
        <v>0</v>
      </c>
      <c r="AH253" s="16">
        <f t="shared" si="63"/>
        <v>0</v>
      </c>
      <c r="AI253" s="16">
        <f t="shared" si="63"/>
        <v>0</v>
      </c>
      <c r="AJ253" s="16">
        <f t="shared" si="63"/>
        <v>0</v>
      </c>
      <c r="AK253" s="16">
        <f t="shared" si="63"/>
        <v>0</v>
      </c>
      <c r="AL253" s="16">
        <f t="shared" si="63"/>
        <v>0</v>
      </c>
      <c r="AM253" s="16">
        <f t="shared" si="63"/>
        <v>0</v>
      </c>
      <c r="AN253" s="16">
        <f t="shared" si="63"/>
        <v>36949.041284849292</v>
      </c>
      <c r="AO253" s="16">
        <f t="shared" si="63"/>
        <v>0</v>
      </c>
      <c r="AP253" s="16">
        <f t="shared" si="63"/>
        <v>0</v>
      </c>
      <c r="AQ253" s="16">
        <f t="shared" si="63"/>
        <v>0</v>
      </c>
      <c r="AR253" s="16">
        <f t="shared" si="63"/>
        <v>0</v>
      </c>
      <c r="AS253" s="16">
        <f t="shared" si="63"/>
        <v>0</v>
      </c>
      <c r="AT253" s="16">
        <f t="shared" si="65"/>
        <v>0</v>
      </c>
      <c r="AU253" s="16">
        <f t="shared" si="65"/>
        <v>0</v>
      </c>
      <c r="AV253" s="16">
        <f t="shared" si="65"/>
        <v>0</v>
      </c>
      <c r="AW253" s="16">
        <f t="shared" si="65"/>
        <v>0</v>
      </c>
      <c r="AX253" s="16">
        <f t="shared" si="65"/>
        <v>683.93289560760093</v>
      </c>
      <c r="AY253" s="16">
        <f t="shared" si="65"/>
        <v>0</v>
      </c>
      <c r="AZ253" s="16">
        <f t="shared" si="65"/>
        <v>0</v>
      </c>
      <c r="BA253" s="16">
        <f t="shared" si="65"/>
        <v>0</v>
      </c>
      <c r="BB253" s="16">
        <f t="shared" si="65"/>
        <v>0</v>
      </c>
      <c r="BC253" s="16">
        <f t="shared" si="65"/>
        <v>0</v>
      </c>
      <c r="BD253" s="16">
        <f t="shared" si="65"/>
        <v>0</v>
      </c>
      <c r="BE253" s="16">
        <f t="shared" si="65"/>
        <v>0</v>
      </c>
      <c r="BF253" s="16">
        <f t="shared" si="65"/>
        <v>0</v>
      </c>
      <c r="BG253" s="16">
        <f t="shared" si="65"/>
        <v>0</v>
      </c>
      <c r="BH253" s="16">
        <f t="shared" si="65"/>
        <v>1114.0546187315579</v>
      </c>
      <c r="BI253" s="16">
        <f t="shared" si="65"/>
        <v>0</v>
      </c>
    </row>
    <row r="254" spans="2:61" s="1" customFormat="1" ht="15.75" x14ac:dyDescent="0.25">
      <c r="B254" s="47">
        <v>543</v>
      </c>
      <c r="C254" s="47" t="s">
        <v>430</v>
      </c>
      <c r="D254" s="47">
        <v>6</v>
      </c>
      <c r="E254" s="47">
        <v>1996</v>
      </c>
      <c r="F254" s="71"/>
      <c r="G254" s="2">
        <v>50</v>
      </c>
      <c r="H254" s="2">
        <v>10</v>
      </c>
      <c r="I254" s="47">
        <v>2016</v>
      </c>
      <c r="J254" s="81">
        <v>1.15E-2</v>
      </c>
      <c r="K254" s="82">
        <v>9985</v>
      </c>
      <c r="L254" s="82">
        <f t="shared" si="51"/>
        <v>998.5</v>
      </c>
      <c r="M254" s="82">
        <f t="shared" si="52"/>
        <v>1497.75</v>
      </c>
      <c r="N254" s="16">
        <f t="shared" si="53"/>
        <v>12481.25</v>
      </c>
      <c r="O254" s="16">
        <f t="shared" si="54"/>
        <v>143.53437500000001</v>
      </c>
      <c r="P254" s="16">
        <f t="shared" si="64"/>
        <v>0</v>
      </c>
      <c r="Q254" s="16">
        <f t="shared" si="64"/>
        <v>0</v>
      </c>
      <c r="R254" s="16">
        <f t="shared" si="64"/>
        <v>0</v>
      </c>
      <c r="S254" s="16">
        <f t="shared" si="64"/>
        <v>0</v>
      </c>
      <c r="T254" s="16">
        <f t="shared" si="64"/>
        <v>158.24664843750003</v>
      </c>
      <c r="U254" s="16">
        <f t="shared" si="64"/>
        <v>0</v>
      </c>
      <c r="V254" s="16">
        <f t="shared" si="64"/>
        <v>0</v>
      </c>
      <c r="W254" s="16">
        <f t="shared" si="64"/>
        <v>0</v>
      </c>
      <c r="X254" s="16">
        <f t="shared" si="64"/>
        <v>0</v>
      </c>
      <c r="Y254" s="16">
        <f t="shared" si="64"/>
        <v>0</v>
      </c>
      <c r="Z254" s="16">
        <f t="shared" si="64"/>
        <v>0</v>
      </c>
      <c r="AA254" s="16">
        <f t="shared" si="64"/>
        <v>0</v>
      </c>
      <c r="AB254" s="16">
        <f t="shared" si="64"/>
        <v>0</v>
      </c>
      <c r="AC254" s="16">
        <f t="shared" si="64"/>
        <v>0</v>
      </c>
      <c r="AD254" s="16">
        <f t="shared" si="64"/>
        <v>257.76711534538259</v>
      </c>
      <c r="AE254" s="16">
        <f t="shared" si="64"/>
        <v>0</v>
      </c>
      <c r="AF254" s="16">
        <f t="shared" si="63"/>
        <v>0</v>
      </c>
      <c r="AG254" s="16">
        <f t="shared" si="63"/>
        <v>0</v>
      </c>
      <c r="AH254" s="16">
        <f t="shared" si="63"/>
        <v>0</v>
      </c>
      <c r="AI254" s="16">
        <f t="shared" si="63"/>
        <v>0</v>
      </c>
      <c r="AJ254" s="16">
        <f t="shared" si="63"/>
        <v>0</v>
      </c>
      <c r="AK254" s="16">
        <f t="shared" si="63"/>
        <v>0</v>
      </c>
      <c r="AL254" s="16">
        <f t="shared" si="63"/>
        <v>0</v>
      </c>
      <c r="AM254" s="16">
        <f t="shared" si="63"/>
        <v>0</v>
      </c>
      <c r="AN254" s="16">
        <f t="shared" si="63"/>
        <v>36949.041284849292</v>
      </c>
      <c r="AO254" s="16">
        <f t="shared" si="63"/>
        <v>0</v>
      </c>
      <c r="AP254" s="16">
        <f t="shared" si="63"/>
        <v>0</v>
      </c>
      <c r="AQ254" s="16">
        <f t="shared" si="63"/>
        <v>0</v>
      </c>
      <c r="AR254" s="16">
        <f t="shared" si="63"/>
        <v>0</v>
      </c>
      <c r="AS254" s="16">
        <f t="shared" si="63"/>
        <v>0</v>
      </c>
      <c r="AT254" s="16">
        <f t="shared" si="65"/>
        <v>0</v>
      </c>
      <c r="AU254" s="16">
        <f t="shared" si="65"/>
        <v>0</v>
      </c>
      <c r="AV254" s="16">
        <f t="shared" si="65"/>
        <v>0</v>
      </c>
      <c r="AW254" s="16">
        <f t="shared" si="65"/>
        <v>0</v>
      </c>
      <c r="AX254" s="16">
        <f t="shared" si="65"/>
        <v>683.93289560760093</v>
      </c>
      <c r="AY254" s="16">
        <f t="shared" si="65"/>
        <v>0</v>
      </c>
      <c r="AZ254" s="16">
        <f t="shared" si="65"/>
        <v>0</v>
      </c>
      <c r="BA254" s="16">
        <f t="shared" si="65"/>
        <v>0</v>
      </c>
      <c r="BB254" s="16">
        <f t="shared" si="65"/>
        <v>0</v>
      </c>
      <c r="BC254" s="16">
        <f t="shared" si="65"/>
        <v>0</v>
      </c>
      <c r="BD254" s="16">
        <f t="shared" si="65"/>
        <v>0</v>
      </c>
      <c r="BE254" s="16">
        <f t="shared" si="65"/>
        <v>0</v>
      </c>
      <c r="BF254" s="16">
        <f t="shared" si="65"/>
        <v>0</v>
      </c>
      <c r="BG254" s="16">
        <f t="shared" si="65"/>
        <v>0</v>
      </c>
      <c r="BH254" s="16">
        <f t="shared" si="65"/>
        <v>1114.0546187315579</v>
      </c>
      <c r="BI254" s="16">
        <f t="shared" si="65"/>
        <v>0</v>
      </c>
    </row>
    <row r="255" spans="2:61" s="1" customFormat="1" ht="15.75" x14ac:dyDescent="0.25">
      <c r="B255" s="47">
        <v>541</v>
      </c>
      <c r="C255" s="47" t="s">
        <v>430</v>
      </c>
      <c r="D255" s="47">
        <v>6</v>
      </c>
      <c r="E255" s="47">
        <v>1996</v>
      </c>
      <c r="F255" s="71"/>
      <c r="G255" s="2">
        <v>50</v>
      </c>
      <c r="H255" s="2">
        <v>10</v>
      </c>
      <c r="I255" s="47">
        <v>2016</v>
      </c>
      <c r="J255" s="81">
        <v>1.15E-2</v>
      </c>
      <c r="K255" s="82">
        <v>9985</v>
      </c>
      <c r="L255" s="82">
        <f t="shared" si="51"/>
        <v>998.5</v>
      </c>
      <c r="M255" s="82">
        <f t="shared" si="52"/>
        <v>1497.75</v>
      </c>
      <c r="N255" s="16">
        <f t="shared" si="53"/>
        <v>12481.25</v>
      </c>
      <c r="O255" s="16">
        <f t="shared" si="54"/>
        <v>143.53437500000001</v>
      </c>
      <c r="P255" s="16">
        <f t="shared" si="64"/>
        <v>0</v>
      </c>
      <c r="Q255" s="16">
        <f t="shared" si="64"/>
        <v>0</v>
      </c>
      <c r="R255" s="16">
        <f t="shared" si="64"/>
        <v>0</v>
      </c>
      <c r="S255" s="16">
        <f t="shared" si="64"/>
        <v>0</v>
      </c>
      <c r="T255" s="16">
        <f t="shared" si="64"/>
        <v>158.24664843750003</v>
      </c>
      <c r="U255" s="16">
        <f t="shared" si="64"/>
        <v>0</v>
      </c>
      <c r="V255" s="16">
        <f t="shared" si="64"/>
        <v>0</v>
      </c>
      <c r="W255" s="16">
        <f t="shared" si="64"/>
        <v>0</v>
      </c>
      <c r="X255" s="16">
        <f t="shared" si="64"/>
        <v>0</v>
      </c>
      <c r="Y255" s="16">
        <f t="shared" si="64"/>
        <v>0</v>
      </c>
      <c r="Z255" s="16">
        <f t="shared" si="64"/>
        <v>0</v>
      </c>
      <c r="AA255" s="16">
        <f t="shared" si="64"/>
        <v>0</v>
      </c>
      <c r="AB255" s="16">
        <f t="shared" si="64"/>
        <v>0</v>
      </c>
      <c r="AC255" s="16">
        <f t="shared" si="64"/>
        <v>0</v>
      </c>
      <c r="AD255" s="16">
        <f t="shared" si="64"/>
        <v>257.76711534538259</v>
      </c>
      <c r="AE255" s="16">
        <f t="shared" si="64"/>
        <v>0</v>
      </c>
      <c r="AF255" s="16">
        <f t="shared" si="63"/>
        <v>0</v>
      </c>
      <c r="AG255" s="16">
        <f t="shared" si="63"/>
        <v>0</v>
      </c>
      <c r="AH255" s="16">
        <f t="shared" si="63"/>
        <v>0</v>
      </c>
      <c r="AI255" s="16">
        <f t="shared" si="63"/>
        <v>0</v>
      </c>
      <c r="AJ255" s="16">
        <f t="shared" si="63"/>
        <v>0</v>
      </c>
      <c r="AK255" s="16">
        <f t="shared" si="63"/>
        <v>0</v>
      </c>
      <c r="AL255" s="16">
        <f t="shared" si="63"/>
        <v>0</v>
      </c>
      <c r="AM255" s="16">
        <f t="shared" si="63"/>
        <v>0</v>
      </c>
      <c r="AN255" s="16">
        <f t="shared" si="63"/>
        <v>36949.041284849292</v>
      </c>
      <c r="AO255" s="16">
        <f t="shared" si="63"/>
        <v>0</v>
      </c>
      <c r="AP255" s="16">
        <f t="shared" si="63"/>
        <v>0</v>
      </c>
      <c r="AQ255" s="16">
        <f t="shared" si="63"/>
        <v>0</v>
      </c>
      <c r="AR255" s="16">
        <f t="shared" si="63"/>
        <v>0</v>
      </c>
      <c r="AS255" s="16">
        <f t="shared" si="63"/>
        <v>0</v>
      </c>
      <c r="AT255" s="16">
        <f t="shared" si="65"/>
        <v>0</v>
      </c>
      <c r="AU255" s="16">
        <f t="shared" si="65"/>
        <v>0</v>
      </c>
      <c r="AV255" s="16">
        <f t="shared" si="65"/>
        <v>0</v>
      </c>
      <c r="AW255" s="16">
        <f t="shared" si="65"/>
        <v>0</v>
      </c>
      <c r="AX255" s="16">
        <f t="shared" si="65"/>
        <v>683.93289560760093</v>
      </c>
      <c r="AY255" s="16">
        <f t="shared" si="65"/>
        <v>0</v>
      </c>
      <c r="AZ255" s="16">
        <f t="shared" si="65"/>
        <v>0</v>
      </c>
      <c r="BA255" s="16">
        <f t="shared" si="65"/>
        <v>0</v>
      </c>
      <c r="BB255" s="16">
        <f t="shared" si="65"/>
        <v>0</v>
      </c>
      <c r="BC255" s="16">
        <f t="shared" si="65"/>
        <v>0</v>
      </c>
      <c r="BD255" s="16">
        <f t="shared" si="65"/>
        <v>0</v>
      </c>
      <c r="BE255" s="16">
        <f t="shared" si="65"/>
        <v>0</v>
      </c>
      <c r="BF255" s="16">
        <f t="shared" si="65"/>
        <v>0</v>
      </c>
      <c r="BG255" s="16">
        <f t="shared" si="65"/>
        <v>0</v>
      </c>
      <c r="BH255" s="16">
        <f t="shared" si="65"/>
        <v>1114.0546187315579</v>
      </c>
      <c r="BI255" s="16">
        <f t="shared" si="65"/>
        <v>0</v>
      </c>
    </row>
    <row r="256" spans="2:61" s="1" customFormat="1" ht="15.75" x14ac:dyDescent="0.25">
      <c r="B256" s="47">
        <v>255</v>
      </c>
      <c r="C256" s="47" t="s">
        <v>430</v>
      </c>
      <c r="D256" s="47">
        <v>6</v>
      </c>
      <c r="E256" s="47">
        <v>1996</v>
      </c>
      <c r="F256" s="71"/>
      <c r="G256" s="2">
        <v>50</v>
      </c>
      <c r="H256" s="2">
        <v>10</v>
      </c>
      <c r="I256" s="47">
        <v>2016</v>
      </c>
      <c r="J256" s="81">
        <v>1.15E-2</v>
      </c>
      <c r="K256" s="82">
        <v>9985</v>
      </c>
      <c r="L256" s="82">
        <f t="shared" si="51"/>
        <v>998.5</v>
      </c>
      <c r="M256" s="82">
        <f t="shared" si="52"/>
        <v>1497.75</v>
      </c>
      <c r="N256" s="16">
        <f t="shared" si="53"/>
        <v>12481.25</v>
      </c>
      <c r="O256" s="16">
        <f t="shared" si="54"/>
        <v>143.53437500000001</v>
      </c>
      <c r="P256" s="16">
        <f t="shared" si="64"/>
        <v>0</v>
      </c>
      <c r="Q256" s="16">
        <f t="shared" si="64"/>
        <v>0</v>
      </c>
      <c r="R256" s="16">
        <f t="shared" si="64"/>
        <v>0</v>
      </c>
      <c r="S256" s="16">
        <f t="shared" si="64"/>
        <v>0</v>
      </c>
      <c r="T256" s="16">
        <f t="shared" si="64"/>
        <v>158.24664843750003</v>
      </c>
      <c r="U256" s="16">
        <f t="shared" si="64"/>
        <v>0</v>
      </c>
      <c r="V256" s="16">
        <f t="shared" si="64"/>
        <v>0</v>
      </c>
      <c r="W256" s="16">
        <f t="shared" si="64"/>
        <v>0</v>
      </c>
      <c r="X256" s="16">
        <f t="shared" si="64"/>
        <v>0</v>
      </c>
      <c r="Y256" s="16">
        <f t="shared" si="64"/>
        <v>0</v>
      </c>
      <c r="Z256" s="16">
        <f t="shared" si="64"/>
        <v>0</v>
      </c>
      <c r="AA256" s="16">
        <f t="shared" si="64"/>
        <v>0</v>
      </c>
      <c r="AB256" s="16">
        <f t="shared" si="64"/>
        <v>0</v>
      </c>
      <c r="AC256" s="16">
        <f t="shared" si="64"/>
        <v>0</v>
      </c>
      <c r="AD256" s="16">
        <f t="shared" si="64"/>
        <v>257.76711534538259</v>
      </c>
      <c r="AE256" s="16">
        <f t="shared" si="64"/>
        <v>0</v>
      </c>
      <c r="AF256" s="16">
        <f t="shared" si="63"/>
        <v>0</v>
      </c>
      <c r="AG256" s="16">
        <f t="shared" si="63"/>
        <v>0</v>
      </c>
      <c r="AH256" s="16">
        <f t="shared" si="63"/>
        <v>0</v>
      </c>
      <c r="AI256" s="16">
        <f t="shared" si="63"/>
        <v>0</v>
      </c>
      <c r="AJ256" s="16">
        <f t="shared" si="63"/>
        <v>0</v>
      </c>
      <c r="AK256" s="16">
        <f t="shared" si="63"/>
        <v>0</v>
      </c>
      <c r="AL256" s="16">
        <f t="shared" si="63"/>
        <v>0</v>
      </c>
      <c r="AM256" s="16">
        <f t="shared" si="63"/>
        <v>0</v>
      </c>
      <c r="AN256" s="16">
        <f t="shared" si="63"/>
        <v>36949.041284849292</v>
      </c>
      <c r="AO256" s="16">
        <f t="shared" si="63"/>
        <v>0</v>
      </c>
      <c r="AP256" s="16">
        <f t="shared" si="63"/>
        <v>0</v>
      </c>
      <c r="AQ256" s="16">
        <f t="shared" si="63"/>
        <v>0</v>
      </c>
      <c r="AR256" s="16">
        <f t="shared" si="63"/>
        <v>0</v>
      </c>
      <c r="AS256" s="16">
        <f t="shared" si="63"/>
        <v>0</v>
      </c>
      <c r="AT256" s="16">
        <f t="shared" si="65"/>
        <v>0</v>
      </c>
      <c r="AU256" s="16">
        <f t="shared" si="65"/>
        <v>0</v>
      </c>
      <c r="AV256" s="16">
        <f t="shared" si="65"/>
        <v>0</v>
      </c>
      <c r="AW256" s="16">
        <f t="shared" si="65"/>
        <v>0</v>
      </c>
      <c r="AX256" s="16">
        <f t="shared" si="65"/>
        <v>683.93289560760093</v>
      </c>
      <c r="AY256" s="16">
        <f t="shared" si="65"/>
        <v>0</v>
      </c>
      <c r="AZ256" s="16">
        <f t="shared" si="65"/>
        <v>0</v>
      </c>
      <c r="BA256" s="16">
        <f t="shared" si="65"/>
        <v>0</v>
      </c>
      <c r="BB256" s="16">
        <f t="shared" si="65"/>
        <v>0</v>
      </c>
      <c r="BC256" s="16">
        <f t="shared" si="65"/>
        <v>0</v>
      </c>
      <c r="BD256" s="16">
        <f t="shared" si="65"/>
        <v>0</v>
      </c>
      <c r="BE256" s="16">
        <f t="shared" si="65"/>
        <v>0</v>
      </c>
      <c r="BF256" s="16">
        <f t="shared" si="65"/>
        <v>0</v>
      </c>
      <c r="BG256" s="16">
        <f t="shared" si="65"/>
        <v>0</v>
      </c>
      <c r="BH256" s="16">
        <f t="shared" si="65"/>
        <v>1114.0546187315579</v>
      </c>
      <c r="BI256" s="16">
        <f t="shared" si="65"/>
        <v>0</v>
      </c>
    </row>
    <row r="257" spans="2:61" s="1" customFormat="1" ht="15.75" x14ac:dyDescent="0.25">
      <c r="B257" s="47">
        <v>254</v>
      </c>
      <c r="C257" s="47" t="s">
        <v>430</v>
      </c>
      <c r="D257" s="47">
        <v>6</v>
      </c>
      <c r="E257" s="47">
        <v>1996</v>
      </c>
      <c r="F257" s="71"/>
      <c r="G257" s="2">
        <v>50</v>
      </c>
      <c r="H257" s="2">
        <v>10</v>
      </c>
      <c r="I257" s="47">
        <v>2016</v>
      </c>
      <c r="J257" s="81">
        <v>1.15E-2</v>
      </c>
      <c r="K257" s="82">
        <v>9985</v>
      </c>
      <c r="L257" s="82">
        <f t="shared" si="51"/>
        <v>998.5</v>
      </c>
      <c r="M257" s="82">
        <f t="shared" si="52"/>
        <v>1497.75</v>
      </c>
      <c r="N257" s="16">
        <f t="shared" si="53"/>
        <v>12481.25</v>
      </c>
      <c r="O257" s="16">
        <f t="shared" si="54"/>
        <v>143.53437500000001</v>
      </c>
      <c r="P257" s="16">
        <f t="shared" si="64"/>
        <v>0</v>
      </c>
      <c r="Q257" s="16">
        <f t="shared" si="64"/>
        <v>0</v>
      </c>
      <c r="R257" s="16">
        <f t="shared" si="64"/>
        <v>0</v>
      </c>
      <c r="S257" s="16">
        <f t="shared" si="64"/>
        <v>0</v>
      </c>
      <c r="T257" s="16">
        <f t="shared" si="64"/>
        <v>158.24664843750003</v>
      </c>
      <c r="U257" s="16">
        <f t="shared" si="64"/>
        <v>0</v>
      </c>
      <c r="V257" s="16">
        <f t="shared" si="64"/>
        <v>0</v>
      </c>
      <c r="W257" s="16">
        <f t="shared" si="64"/>
        <v>0</v>
      </c>
      <c r="X257" s="16">
        <f t="shared" si="64"/>
        <v>0</v>
      </c>
      <c r="Y257" s="16">
        <f t="shared" si="64"/>
        <v>0</v>
      </c>
      <c r="Z257" s="16">
        <f t="shared" si="64"/>
        <v>0</v>
      </c>
      <c r="AA257" s="16">
        <f t="shared" si="64"/>
        <v>0</v>
      </c>
      <c r="AB257" s="16">
        <f t="shared" si="64"/>
        <v>0</v>
      </c>
      <c r="AC257" s="16">
        <f t="shared" si="64"/>
        <v>0</v>
      </c>
      <c r="AD257" s="16">
        <f t="shared" si="64"/>
        <v>257.76711534538259</v>
      </c>
      <c r="AE257" s="16">
        <f t="shared" si="64"/>
        <v>0</v>
      </c>
      <c r="AF257" s="16">
        <f t="shared" si="63"/>
        <v>0</v>
      </c>
      <c r="AG257" s="16">
        <f t="shared" si="63"/>
        <v>0</v>
      </c>
      <c r="AH257" s="16">
        <f t="shared" si="63"/>
        <v>0</v>
      </c>
      <c r="AI257" s="16">
        <f t="shared" si="63"/>
        <v>0</v>
      </c>
      <c r="AJ257" s="16">
        <f t="shared" si="63"/>
        <v>0</v>
      </c>
      <c r="AK257" s="16">
        <f t="shared" si="63"/>
        <v>0</v>
      </c>
      <c r="AL257" s="16">
        <f t="shared" si="63"/>
        <v>0</v>
      </c>
      <c r="AM257" s="16">
        <f t="shared" si="63"/>
        <v>0</v>
      </c>
      <c r="AN257" s="16">
        <f t="shared" si="63"/>
        <v>36949.041284849292</v>
      </c>
      <c r="AO257" s="16">
        <f t="shared" si="63"/>
        <v>0</v>
      </c>
      <c r="AP257" s="16">
        <f t="shared" si="63"/>
        <v>0</v>
      </c>
      <c r="AQ257" s="16">
        <f t="shared" si="63"/>
        <v>0</v>
      </c>
      <c r="AR257" s="16">
        <f t="shared" si="63"/>
        <v>0</v>
      </c>
      <c r="AS257" s="16">
        <f t="shared" si="63"/>
        <v>0</v>
      </c>
      <c r="AT257" s="16">
        <f t="shared" si="65"/>
        <v>0</v>
      </c>
      <c r="AU257" s="16">
        <f t="shared" si="65"/>
        <v>0</v>
      </c>
      <c r="AV257" s="16">
        <f t="shared" si="65"/>
        <v>0</v>
      </c>
      <c r="AW257" s="16">
        <f t="shared" si="65"/>
        <v>0</v>
      </c>
      <c r="AX257" s="16">
        <f t="shared" si="65"/>
        <v>683.93289560760093</v>
      </c>
      <c r="AY257" s="16">
        <f t="shared" si="65"/>
        <v>0</v>
      </c>
      <c r="AZ257" s="16">
        <f t="shared" si="65"/>
        <v>0</v>
      </c>
      <c r="BA257" s="16">
        <f t="shared" si="65"/>
        <v>0</v>
      </c>
      <c r="BB257" s="16">
        <f t="shared" si="65"/>
        <v>0</v>
      </c>
      <c r="BC257" s="16">
        <f t="shared" si="65"/>
        <v>0</v>
      </c>
      <c r="BD257" s="16">
        <f t="shared" si="65"/>
        <v>0</v>
      </c>
      <c r="BE257" s="16">
        <f t="shared" si="65"/>
        <v>0</v>
      </c>
      <c r="BF257" s="16">
        <f t="shared" si="65"/>
        <v>0</v>
      </c>
      <c r="BG257" s="16">
        <f t="shared" si="65"/>
        <v>0</v>
      </c>
      <c r="BH257" s="16">
        <f t="shared" si="65"/>
        <v>1114.0546187315579</v>
      </c>
      <c r="BI257" s="16">
        <f t="shared" si="65"/>
        <v>0</v>
      </c>
    </row>
    <row r="258" spans="2:61" s="1" customFormat="1" ht="15.75" x14ac:dyDescent="0.25">
      <c r="B258" s="47">
        <v>253</v>
      </c>
      <c r="C258" s="47" t="s">
        <v>430</v>
      </c>
      <c r="D258" s="47">
        <v>6</v>
      </c>
      <c r="E258" s="47">
        <v>1996</v>
      </c>
      <c r="F258" s="71"/>
      <c r="G258" s="2">
        <v>50</v>
      </c>
      <c r="H258" s="2">
        <v>10</v>
      </c>
      <c r="I258" s="47">
        <v>2016</v>
      </c>
      <c r="J258" s="81">
        <v>1.15E-2</v>
      </c>
      <c r="K258" s="82">
        <v>9985</v>
      </c>
      <c r="L258" s="82">
        <f t="shared" si="51"/>
        <v>998.5</v>
      </c>
      <c r="M258" s="82">
        <f t="shared" si="52"/>
        <v>1497.75</v>
      </c>
      <c r="N258" s="16">
        <f t="shared" si="53"/>
        <v>12481.25</v>
      </c>
      <c r="O258" s="16">
        <f t="shared" si="54"/>
        <v>143.53437500000001</v>
      </c>
      <c r="P258" s="16">
        <f t="shared" si="64"/>
        <v>0</v>
      </c>
      <c r="Q258" s="16">
        <f t="shared" si="64"/>
        <v>0</v>
      </c>
      <c r="R258" s="16">
        <f t="shared" si="64"/>
        <v>0</v>
      </c>
      <c r="S258" s="16">
        <f t="shared" si="64"/>
        <v>0</v>
      </c>
      <c r="T258" s="16">
        <f t="shared" si="64"/>
        <v>158.24664843750003</v>
      </c>
      <c r="U258" s="16">
        <f t="shared" si="64"/>
        <v>0</v>
      </c>
      <c r="V258" s="16">
        <f t="shared" si="64"/>
        <v>0</v>
      </c>
      <c r="W258" s="16">
        <f t="shared" si="64"/>
        <v>0</v>
      </c>
      <c r="X258" s="16">
        <f t="shared" si="64"/>
        <v>0</v>
      </c>
      <c r="Y258" s="16">
        <f t="shared" si="64"/>
        <v>0</v>
      </c>
      <c r="Z258" s="16">
        <f t="shared" si="64"/>
        <v>0</v>
      </c>
      <c r="AA258" s="16">
        <f t="shared" si="64"/>
        <v>0</v>
      </c>
      <c r="AB258" s="16">
        <f t="shared" si="64"/>
        <v>0</v>
      </c>
      <c r="AC258" s="16">
        <f t="shared" si="64"/>
        <v>0</v>
      </c>
      <c r="AD258" s="16">
        <f t="shared" si="64"/>
        <v>257.76711534538259</v>
      </c>
      <c r="AE258" s="16">
        <f t="shared" si="64"/>
        <v>0</v>
      </c>
      <c r="AF258" s="16">
        <f t="shared" si="63"/>
        <v>0</v>
      </c>
      <c r="AG258" s="16">
        <f t="shared" si="63"/>
        <v>0</v>
      </c>
      <c r="AH258" s="16">
        <f t="shared" si="63"/>
        <v>0</v>
      </c>
      <c r="AI258" s="16">
        <f t="shared" si="63"/>
        <v>0</v>
      </c>
      <c r="AJ258" s="16">
        <f t="shared" si="63"/>
        <v>0</v>
      </c>
      <c r="AK258" s="16">
        <f t="shared" si="63"/>
        <v>0</v>
      </c>
      <c r="AL258" s="16">
        <f t="shared" si="63"/>
        <v>0</v>
      </c>
      <c r="AM258" s="16">
        <f t="shared" si="63"/>
        <v>0</v>
      </c>
      <c r="AN258" s="16">
        <f t="shared" si="63"/>
        <v>36949.041284849292</v>
      </c>
      <c r="AO258" s="16">
        <f t="shared" si="63"/>
        <v>0</v>
      </c>
      <c r="AP258" s="16">
        <f t="shared" si="63"/>
        <v>0</v>
      </c>
      <c r="AQ258" s="16">
        <f t="shared" si="63"/>
        <v>0</v>
      </c>
      <c r="AR258" s="16">
        <f t="shared" si="63"/>
        <v>0</v>
      </c>
      <c r="AS258" s="16">
        <f t="shared" si="63"/>
        <v>0</v>
      </c>
      <c r="AT258" s="16">
        <f t="shared" si="65"/>
        <v>0</v>
      </c>
      <c r="AU258" s="16">
        <f t="shared" si="65"/>
        <v>0</v>
      </c>
      <c r="AV258" s="16">
        <f t="shared" si="65"/>
        <v>0</v>
      </c>
      <c r="AW258" s="16">
        <f t="shared" si="65"/>
        <v>0</v>
      </c>
      <c r="AX258" s="16">
        <f t="shared" si="65"/>
        <v>683.93289560760093</v>
      </c>
      <c r="AY258" s="16">
        <f t="shared" si="65"/>
        <v>0</v>
      </c>
      <c r="AZ258" s="16">
        <f t="shared" si="65"/>
        <v>0</v>
      </c>
      <c r="BA258" s="16">
        <f t="shared" si="65"/>
        <v>0</v>
      </c>
      <c r="BB258" s="16">
        <f t="shared" si="65"/>
        <v>0</v>
      </c>
      <c r="BC258" s="16">
        <f t="shared" si="65"/>
        <v>0</v>
      </c>
      <c r="BD258" s="16">
        <f t="shared" si="65"/>
        <v>0</v>
      </c>
      <c r="BE258" s="16">
        <f t="shared" si="65"/>
        <v>0</v>
      </c>
      <c r="BF258" s="16">
        <f t="shared" si="65"/>
        <v>0</v>
      </c>
      <c r="BG258" s="16">
        <f t="shared" si="65"/>
        <v>0</v>
      </c>
      <c r="BH258" s="16">
        <f t="shared" si="65"/>
        <v>1114.0546187315579</v>
      </c>
      <c r="BI258" s="16">
        <f t="shared" si="65"/>
        <v>0</v>
      </c>
    </row>
    <row r="259" spans="2:61" s="1" customFormat="1" ht="15.75" x14ac:dyDescent="0.25">
      <c r="B259" s="47">
        <v>252</v>
      </c>
      <c r="C259" s="47" t="s">
        <v>430</v>
      </c>
      <c r="D259" s="47">
        <v>6</v>
      </c>
      <c r="E259" s="47">
        <v>1996</v>
      </c>
      <c r="F259" s="71"/>
      <c r="G259" s="2">
        <v>50</v>
      </c>
      <c r="H259" s="2">
        <v>10</v>
      </c>
      <c r="I259" s="47">
        <v>2016</v>
      </c>
      <c r="J259" s="81">
        <v>1.15E-2</v>
      </c>
      <c r="K259" s="82">
        <v>9985</v>
      </c>
      <c r="L259" s="82">
        <f t="shared" si="51"/>
        <v>998.5</v>
      </c>
      <c r="M259" s="82">
        <f t="shared" si="52"/>
        <v>1497.75</v>
      </c>
      <c r="N259" s="16">
        <f t="shared" si="53"/>
        <v>12481.25</v>
      </c>
      <c r="O259" s="16">
        <f t="shared" si="54"/>
        <v>143.53437500000001</v>
      </c>
      <c r="P259" s="16">
        <f t="shared" si="64"/>
        <v>0</v>
      </c>
      <c r="Q259" s="16">
        <f t="shared" si="64"/>
        <v>0</v>
      </c>
      <c r="R259" s="16">
        <f t="shared" si="64"/>
        <v>0</v>
      </c>
      <c r="S259" s="16">
        <f t="shared" si="64"/>
        <v>0</v>
      </c>
      <c r="T259" s="16">
        <f t="shared" si="64"/>
        <v>158.24664843750003</v>
      </c>
      <c r="U259" s="16">
        <f t="shared" si="64"/>
        <v>0</v>
      </c>
      <c r="V259" s="16">
        <f t="shared" si="64"/>
        <v>0</v>
      </c>
      <c r="W259" s="16">
        <f t="shared" si="64"/>
        <v>0</v>
      </c>
      <c r="X259" s="16">
        <f t="shared" si="64"/>
        <v>0</v>
      </c>
      <c r="Y259" s="16">
        <f t="shared" si="64"/>
        <v>0</v>
      </c>
      <c r="Z259" s="16">
        <f t="shared" si="64"/>
        <v>0</v>
      </c>
      <c r="AA259" s="16">
        <f t="shared" si="64"/>
        <v>0</v>
      </c>
      <c r="AB259" s="16">
        <f t="shared" si="64"/>
        <v>0</v>
      </c>
      <c r="AC259" s="16">
        <f t="shared" si="64"/>
        <v>0</v>
      </c>
      <c r="AD259" s="16">
        <f t="shared" si="64"/>
        <v>257.76711534538259</v>
      </c>
      <c r="AE259" s="16">
        <f t="shared" si="64"/>
        <v>0</v>
      </c>
      <c r="AF259" s="16">
        <f t="shared" si="63"/>
        <v>0</v>
      </c>
      <c r="AG259" s="16">
        <f t="shared" si="63"/>
        <v>0</v>
      </c>
      <c r="AH259" s="16">
        <f t="shared" si="63"/>
        <v>0</v>
      </c>
      <c r="AI259" s="16">
        <f t="shared" si="63"/>
        <v>0</v>
      </c>
      <c r="AJ259" s="16">
        <f t="shared" si="63"/>
        <v>0</v>
      </c>
      <c r="AK259" s="16">
        <f t="shared" si="63"/>
        <v>0</v>
      </c>
      <c r="AL259" s="16">
        <f t="shared" si="63"/>
        <v>0</v>
      </c>
      <c r="AM259" s="16">
        <f t="shared" si="63"/>
        <v>0</v>
      </c>
      <c r="AN259" s="16">
        <f t="shared" si="63"/>
        <v>36949.041284849292</v>
      </c>
      <c r="AO259" s="16">
        <f t="shared" si="63"/>
        <v>0</v>
      </c>
      <c r="AP259" s="16">
        <f t="shared" si="63"/>
        <v>0</v>
      </c>
      <c r="AQ259" s="16">
        <f t="shared" si="63"/>
        <v>0</v>
      </c>
      <c r="AR259" s="16">
        <f t="shared" si="63"/>
        <v>0</v>
      </c>
      <c r="AS259" s="16">
        <f t="shared" si="63"/>
        <v>0</v>
      </c>
      <c r="AT259" s="16">
        <f t="shared" si="65"/>
        <v>0</v>
      </c>
      <c r="AU259" s="16">
        <f t="shared" si="65"/>
        <v>0</v>
      </c>
      <c r="AV259" s="16">
        <f t="shared" si="65"/>
        <v>0</v>
      </c>
      <c r="AW259" s="16">
        <f t="shared" si="65"/>
        <v>0</v>
      </c>
      <c r="AX259" s="16">
        <f t="shared" si="65"/>
        <v>683.93289560760093</v>
      </c>
      <c r="AY259" s="16">
        <f t="shared" si="65"/>
        <v>0</v>
      </c>
      <c r="AZ259" s="16">
        <f t="shared" si="65"/>
        <v>0</v>
      </c>
      <c r="BA259" s="16">
        <f t="shared" si="65"/>
        <v>0</v>
      </c>
      <c r="BB259" s="16">
        <f t="shared" si="65"/>
        <v>0</v>
      </c>
      <c r="BC259" s="16">
        <f t="shared" si="65"/>
        <v>0</v>
      </c>
      <c r="BD259" s="16">
        <f t="shared" si="65"/>
        <v>0</v>
      </c>
      <c r="BE259" s="16">
        <f t="shared" si="65"/>
        <v>0</v>
      </c>
      <c r="BF259" s="16">
        <f t="shared" si="65"/>
        <v>0</v>
      </c>
      <c r="BG259" s="16">
        <f t="shared" si="65"/>
        <v>0</v>
      </c>
      <c r="BH259" s="16">
        <f t="shared" si="65"/>
        <v>1114.0546187315579</v>
      </c>
      <c r="BI259" s="16">
        <f t="shared" si="65"/>
        <v>0</v>
      </c>
    </row>
    <row r="260" spans="2:61" s="1" customFormat="1" ht="15.75" x14ac:dyDescent="0.25">
      <c r="B260" s="47">
        <v>251</v>
      </c>
      <c r="C260" s="47" t="s">
        <v>430</v>
      </c>
      <c r="D260" s="47">
        <v>6</v>
      </c>
      <c r="E260" s="47">
        <v>1996</v>
      </c>
      <c r="F260" s="71"/>
      <c r="G260" s="2">
        <v>50</v>
      </c>
      <c r="H260" s="2">
        <v>10</v>
      </c>
      <c r="I260" s="47">
        <v>2016</v>
      </c>
      <c r="J260" s="81">
        <v>1.15E-2</v>
      </c>
      <c r="K260" s="82">
        <v>9985</v>
      </c>
      <c r="L260" s="82">
        <f t="shared" si="51"/>
        <v>998.5</v>
      </c>
      <c r="M260" s="82">
        <f t="shared" si="52"/>
        <v>1497.75</v>
      </c>
      <c r="N260" s="16">
        <f t="shared" si="53"/>
        <v>12481.25</v>
      </c>
      <c r="O260" s="16">
        <f t="shared" si="54"/>
        <v>143.53437500000001</v>
      </c>
      <c r="P260" s="16">
        <f t="shared" si="64"/>
        <v>0</v>
      </c>
      <c r="Q260" s="16">
        <f t="shared" si="64"/>
        <v>0</v>
      </c>
      <c r="R260" s="16">
        <f t="shared" si="64"/>
        <v>0</v>
      </c>
      <c r="S260" s="16">
        <f t="shared" si="64"/>
        <v>0</v>
      </c>
      <c r="T260" s="16">
        <f t="shared" si="64"/>
        <v>158.24664843750003</v>
      </c>
      <c r="U260" s="16">
        <f t="shared" si="64"/>
        <v>0</v>
      </c>
      <c r="V260" s="16">
        <f t="shared" si="64"/>
        <v>0</v>
      </c>
      <c r="W260" s="16">
        <f t="shared" si="64"/>
        <v>0</v>
      </c>
      <c r="X260" s="16">
        <f t="shared" si="64"/>
        <v>0</v>
      </c>
      <c r="Y260" s="16">
        <f t="shared" si="64"/>
        <v>0</v>
      </c>
      <c r="Z260" s="16">
        <f t="shared" si="64"/>
        <v>0</v>
      </c>
      <c r="AA260" s="16">
        <f t="shared" si="64"/>
        <v>0</v>
      </c>
      <c r="AB260" s="16">
        <f t="shared" si="64"/>
        <v>0</v>
      </c>
      <c r="AC260" s="16">
        <f t="shared" si="64"/>
        <v>0</v>
      </c>
      <c r="AD260" s="16">
        <f t="shared" si="64"/>
        <v>257.76711534538259</v>
      </c>
      <c r="AE260" s="16">
        <f t="shared" si="64"/>
        <v>0</v>
      </c>
      <c r="AF260" s="16">
        <f t="shared" si="63"/>
        <v>0</v>
      </c>
      <c r="AG260" s="16">
        <f t="shared" si="63"/>
        <v>0</v>
      </c>
      <c r="AH260" s="16">
        <f t="shared" si="63"/>
        <v>0</v>
      </c>
      <c r="AI260" s="16">
        <f t="shared" si="63"/>
        <v>0</v>
      </c>
      <c r="AJ260" s="16">
        <f t="shared" si="63"/>
        <v>0</v>
      </c>
      <c r="AK260" s="16">
        <f t="shared" si="63"/>
        <v>0</v>
      </c>
      <c r="AL260" s="16">
        <f t="shared" si="63"/>
        <v>0</v>
      </c>
      <c r="AM260" s="16">
        <f t="shared" si="63"/>
        <v>0</v>
      </c>
      <c r="AN260" s="16">
        <f t="shared" si="63"/>
        <v>36949.041284849292</v>
      </c>
      <c r="AO260" s="16">
        <f t="shared" si="63"/>
        <v>0</v>
      </c>
      <c r="AP260" s="16">
        <f t="shared" si="63"/>
        <v>0</v>
      </c>
      <c r="AQ260" s="16">
        <f t="shared" si="63"/>
        <v>0</v>
      </c>
      <c r="AR260" s="16">
        <f t="shared" si="63"/>
        <v>0</v>
      </c>
      <c r="AS260" s="16">
        <f t="shared" si="63"/>
        <v>0</v>
      </c>
      <c r="AT260" s="16">
        <f t="shared" si="65"/>
        <v>0</v>
      </c>
      <c r="AU260" s="16">
        <f t="shared" si="65"/>
        <v>0</v>
      </c>
      <c r="AV260" s="16">
        <f t="shared" si="65"/>
        <v>0</v>
      </c>
      <c r="AW260" s="16">
        <f t="shared" si="65"/>
        <v>0</v>
      </c>
      <c r="AX260" s="16">
        <f t="shared" si="65"/>
        <v>683.93289560760093</v>
      </c>
      <c r="AY260" s="16">
        <f t="shared" si="65"/>
        <v>0</v>
      </c>
      <c r="AZ260" s="16">
        <f t="shared" si="65"/>
        <v>0</v>
      </c>
      <c r="BA260" s="16">
        <f t="shared" si="65"/>
        <v>0</v>
      </c>
      <c r="BB260" s="16">
        <f t="shared" si="65"/>
        <v>0</v>
      </c>
      <c r="BC260" s="16">
        <f t="shared" si="65"/>
        <v>0</v>
      </c>
      <c r="BD260" s="16">
        <f t="shared" si="65"/>
        <v>0</v>
      </c>
      <c r="BE260" s="16">
        <f t="shared" si="65"/>
        <v>0</v>
      </c>
      <c r="BF260" s="16">
        <f t="shared" si="65"/>
        <v>0</v>
      </c>
      <c r="BG260" s="16">
        <f t="shared" si="65"/>
        <v>0</v>
      </c>
      <c r="BH260" s="16">
        <f t="shared" si="65"/>
        <v>1114.0546187315579</v>
      </c>
      <c r="BI260" s="16">
        <f t="shared" si="65"/>
        <v>0</v>
      </c>
    </row>
    <row r="261" spans="2:61" s="1" customFormat="1" ht="15.75" x14ac:dyDescent="0.25">
      <c r="B261" s="47">
        <v>250</v>
      </c>
      <c r="C261" s="47" t="s">
        <v>430</v>
      </c>
      <c r="D261" s="47">
        <v>6</v>
      </c>
      <c r="E261" s="47">
        <v>1996</v>
      </c>
      <c r="F261" s="71"/>
      <c r="G261" s="2">
        <v>50</v>
      </c>
      <c r="H261" s="2">
        <v>10</v>
      </c>
      <c r="I261" s="47">
        <v>2016</v>
      </c>
      <c r="J261" s="81">
        <v>1.15E-2</v>
      </c>
      <c r="K261" s="82">
        <v>9985</v>
      </c>
      <c r="L261" s="82">
        <f t="shared" si="51"/>
        <v>998.5</v>
      </c>
      <c r="M261" s="82">
        <f t="shared" si="52"/>
        <v>1497.75</v>
      </c>
      <c r="N261" s="16">
        <f t="shared" si="53"/>
        <v>12481.25</v>
      </c>
      <c r="O261" s="16">
        <f t="shared" si="54"/>
        <v>143.53437500000001</v>
      </c>
      <c r="P261" s="16">
        <f t="shared" si="64"/>
        <v>0</v>
      </c>
      <c r="Q261" s="16">
        <f t="shared" si="64"/>
        <v>0</v>
      </c>
      <c r="R261" s="16">
        <f t="shared" si="64"/>
        <v>0</v>
      </c>
      <c r="S261" s="16">
        <f t="shared" si="64"/>
        <v>0</v>
      </c>
      <c r="T261" s="16">
        <f t="shared" si="64"/>
        <v>158.24664843750003</v>
      </c>
      <c r="U261" s="16">
        <f t="shared" si="64"/>
        <v>0</v>
      </c>
      <c r="V261" s="16">
        <f t="shared" si="64"/>
        <v>0</v>
      </c>
      <c r="W261" s="16">
        <f t="shared" si="64"/>
        <v>0</v>
      </c>
      <c r="X261" s="16">
        <f t="shared" si="64"/>
        <v>0</v>
      </c>
      <c r="Y261" s="16">
        <f t="shared" si="64"/>
        <v>0</v>
      </c>
      <c r="Z261" s="16">
        <f t="shared" si="64"/>
        <v>0</v>
      </c>
      <c r="AA261" s="16">
        <f t="shared" si="64"/>
        <v>0</v>
      </c>
      <c r="AB261" s="16">
        <f t="shared" si="64"/>
        <v>0</v>
      </c>
      <c r="AC261" s="16">
        <f t="shared" si="64"/>
        <v>0</v>
      </c>
      <c r="AD261" s="16">
        <f t="shared" si="64"/>
        <v>257.76711534538259</v>
      </c>
      <c r="AE261" s="16">
        <f t="shared" si="64"/>
        <v>0</v>
      </c>
      <c r="AF261" s="16">
        <f t="shared" si="63"/>
        <v>0</v>
      </c>
      <c r="AG261" s="16">
        <f t="shared" si="63"/>
        <v>0</v>
      </c>
      <c r="AH261" s="16">
        <f t="shared" si="63"/>
        <v>0</v>
      </c>
      <c r="AI261" s="16">
        <f t="shared" si="63"/>
        <v>0</v>
      </c>
      <c r="AJ261" s="16">
        <f t="shared" si="63"/>
        <v>0</v>
      </c>
      <c r="AK261" s="16">
        <f t="shared" si="63"/>
        <v>0</v>
      </c>
      <c r="AL261" s="16">
        <f t="shared" si="63"/>
        <v>0</v>
      </c>
      <c r="AM261" s="16">
        <f t="shared" si="63"/>
        <v>0</v>
      </c>
      <c r="AN261" s="16">
        <f t="shared" si="63"/>
        <v>36949.041284849292</v>
      </c>
      <c r="AO261" s="16">
        <f t="shared" si="63"/>
        <v>0</v>
      </c>
      <c r="AP261" s="16">
        <f t="shared" si="63"/>
        <v>0</v>
      </c>
      <c r="AQ261" s="16">
        <f t="shared" si="63"/>
        <v>0</v>
      </c>
      <c r="AR261" s="16">
        <f t="shared" si="63"/>
        <v>0</v>
      </c>
      <c r="AS261" s="16">
        <f t="shared" si="63"/>
        <v>0</v>
      </c>
      <c r="AT261" s="16">
        <f t="shared" si="65"/>
        <v>0</v>
      </c>
      <c r="AU261" s="16">
        <f t="shared" si="65"/>
        <v>0</v>
      </c>
      <c r="AV261" s="16">
        <f t="shared" si="65"/>
        <v>0</v>
      </c>
      <c r="AW261" s="16">
        <f t="shared" si="65"/>
        <v>0</v>
      </c>
      <c r="AX261" s="16">
        <f t="shared" si="65"/>
        <v>683.93289560760093</v>
      </c>
      <c r="AY261" s="16">
        <f t="shared" si="65"/>
        <v>0</v>
      </c>
      <c r="AZ261" s="16">
        <f t="shared" si="65"/>
        <v>0</v>
      </c>
      <c r="BA261" s="16">
        <f t="shared" si="65"/>
        <v>0</v>
      </c>
      <c r="BB261" s="16">
        <f t="shared" si="65"/>
        <v>0</v>
      </c>
      <c r="BC261" s="16">
        <f t="shared" si="65"/>
        <v>0</v>
      </c>
      <c r="BD261" s="16">
        <f t="shared" si="65"/>
        <v>0</v>
      </c>
      <c r="BE261" s="16">
        <f t="shared" si="65"/>
        <v>0</v>
      </c>
      <c r="BF261" s="16">
        <f t="shared" si="65"/>
        <v>0</v>
      </c>
      <c r="BG261" s="16">
        <f t="shared" si="65"/>
        <v>0</v>
      </c>
      <c r="BH261" s="16">
        <f t="shared" si="65"/>
        <v>1114.0546187315579</v>
      </c>
      <c r="BI261" s="16">
        <f t="shared" si="65"/>
        <v>0</v>
      </c>
    </row>
    <row r="262" spans="2:61" s="1" customFormat="1" ht="15.75" x14ac:dyDescent="0.25">
      <c r="B262" s="47">
        <v>211</v>
      </c>
      <c r="C262" s="47" t="s">
        <v>430</v>
      </c>
      <c r="D262" s="47">
        <v>6</v>
      </c>
      <c r="E262" s="47">
        <v>1996</v>
      </c>
      <c r="F262" s="71"/>
      <c r="G262" s="2">
        <v>50</v>
      </c>
      <c r="H262" s="2">
        <v>10</v>
      </c>
      <c r="I262" s="47">
        <v>2016</v>
      </c>
      <c r="J262" s="81">
        <v>1.15E-2</v>
      </c>
      <c r="K262" s="82">
        <v>9985</v>
      </c>
      <c r="L262" s="82">
        <f t="shared" si="51"/>
        <v>998.5</v>
      </c>
      <c r="M262" s="82">
        <f t="shared" si="52"/>
        <v>1497.75</v>
      </c>
      <c r="N262" s="16">
        <f t="shared" si="53"/>
        <v>12481.25</v>
      </c>
      <c r="O262" s="16">
        <f t="shared" si="54"/>
        <v>143.53437500000001</v>
      </c>
      <c r="P262" s="16">
        <f t="shared" si="64"/>
        <v>0</v>
      </c>
      <c r="Q262" s="16">
        <f t="shared" si="64"/>
        <v>0</v>
      </c>
      <c r="R262" s="16">
        <f t="shared" si="64"/>
        <v>0</v>
      </c>
      <c r="S262" s="16">
        <f t="shared" si="64"/>
        <v>0</v>
      </c>
      <c r="T262" s="16">
        <f t="shared" si="64"/>
        <v>158.24664843750003</v>
      </c>
      <c r="U262" s="16">
        <f t="shared" si="64"/>
        <v>0</v>
      </c>
      <c r="V262" s="16">
        <f t="shared" si="64"/>
        <v>0</v>
      </c>
      <c r="W262" s="16">
        <f t="shared" si="64"/>
        <v>0</v>
      </c>
      <c r="X262" s="16">
        <f t="shared" si="64"/>
        <v>0</v>
      </c>
      <c r="Y262" s="16">
        <f t="shared" si="64"/>
        <v>0</v>
      </c>
      <c r="Z262" s="16">
        <f t="shared" si="64"/>
        <v>0</v>
      </c>
      <c r="AA262" s="16">
        <f t="shared" si="64"/>
        <v>0</v>
      </c>
      <c r="AB262" s="16">
        <f t="shared" si="64"/>
        <v>0</v>
      </c>
      <c r="AC262" s="16">
        <f t="shared" si="64"/>
        <v>0</v>
      </c>
      <c r="AD262" s="16">
        <f t="shared" si="64"/>
        <v>257.76711534538259</v>
      </c>
      <c r="AE262" s="16">
        <f t="shared" ref="AE262:AT277" si="66">IF(MOD((AE$6-$E262),$G262)=0,($K262*1.1*1.15)*((1+$K$3)^(AE$6-$N$3)),IF(MOD((AE$6-$I262),$H262)=0,$O262*((1+$K$3)^(AE$6-$N$3)),0))</f>
        <v>0</v>
      </c>
      <c r="AF262" s="16">
        <f t="shared" si="66"/>
        <v>0</v>
      </c>
      <c r="AG262" s="16">
        <f t="shared" si="66"/>
        <v>0</v>
      </c>
      <c r="AH262" s="16">
        <f t="shared" si="66"/>
        <v>0</v>
      </c>
      <c r="AI262" s="16">
        <f t="shared" si="66"/>
        <v>0</v>
      </c>
      <c r="AJ262" s="16">
        <f t="shared" si="66"/>
        <v>0</v>
      </c>
      <c r="AK262" s="16">
        <f t="shared" si="66"/>
        <v>0</v>
      </c>
      <c r="AL262" s="16">
        <f t="shared" si="66"/>
        <v>0</v>
      </c>
      <c r="AM262" s="16">
        <f t="shared" si="66"/>
        <v>0</v>
      </c>
      <c r="AN262" s="16">
        <f t="shared" si="66"/>
        <v>36949.041284849292</v>
      </c>
      <c r="AO262" s="16">
        <f t="shared" si="66"/>
        <v>0</v>
      </c>
      <c r="AP262" s="16">
        <f t="shared" si="66"/>
        <v>0</v>
      </c>
      <c r="AQ262" s="16">
        <f t="shared" si="66"/>
        <v>0</v>
      </c>
      <c r="AR262" s="16">
        <f t="shared" si="66"/>
        <v>0</v>
      </c>
      <c r="AS262" s="16">
        <f t="shared" si="66"/>
        <v>0</v>
      </c>
      <c r="AT262" s="16">
        <f t="shared" si="65"/>
        <v>0</v>
      </c>
      <c r="AU262" s="16">
        <f t="shared" si="65"/>
        <v>0</v>
      </c>
      <c r="AV262" s="16">
        <f t="shared" si="65"/>
        <v>0</v>
      </c>
      <c r="AW262" s="16">
        <f t="shared" si="65"/>
        <v>0</v>
      </c>
      <c r="AX262" s="16">
        <f t="shared" si="65"/>
        <v>683.93289560760093</v>
      </c>
      <c r="AY262" s="16">
        <f t="shared" si="65"/>
        <v>0</v>
      </c>
      <c r="AZ262" s="16">
        <f t="shared" si="65"/>
        <v>0</v>
      </c>
      <c r="BA262" s="16">
        <f t="shared" si="65"/>
        <v>0</v>
      </c>
      <c r="BB262" s="16">
        <f t="shared" si="65"/>
        <v>0</v>
      </c>
      <c r="BC262" s="16">
        <f t="shared" si="65"/>
        <v>0</v>
      </c>
      <c r="BD262" s="16">
        <f t="shared" si="65"/>
        <v>0</v>
      </c>
      <c r="BE262" s="16">
        <f t="shared" si="65"/>
        <v>0</v>
      </c>
      <c r="BF262" s="16">
        <f t="shared" si="65"/>
        <v>0</v>
      </c>
      <c r="BG262" s="16">
        <f t="shared" si="65"/>
        <v>0</v>
      </c>
      <c r="BH262" s="16">
        <f t="shared" si="65"/>
        <v>1114.0546187315579</v>
      </c>
      <c r="BI262" s="16">
        <f t="shared" si="65"/>
        <v>0</v>
      </c>
    </row>
    <row r="263" spans="2:61" s="1" customFormat="1" ht="15.75" x14ac:dyDescent="0.25">
      <c r="B263" s="47">
        <v>210</v>
      </c>
      <c r="C263" s="47" t="s">
        <v>430</v>
      </c>
      <c r="D263" s="47">
        <v>6</v>
      </c>
      <c r="E263" s="47">
        <v>1996</v>
      </c>
      <c r="F263" s="71"/>
      <c r="G263" s="2">
        <v>50</v>
      </c>
      <c r="H263" s="2">
        <v>10</v>
      </c>
      <c r="I263" s="47">
        <v>2016</v>
      </c>
      <c r="J263" s="81">
        <v>1.15E-2</v>
      </c>
      <c r="K263" s="82">
        <v>9985</v>
      </c>
      <c r="L263" s="82">
        <f t="shared" ref="L263:L326" si="67">K263*0.1</f>
        <v>998.5</v>
      </c>
      <c r="M263" s="82">
        <f t="shared" ref="M263:M326" si="68">K263*0.15</f>
        <v>1497.75</v>
      </c>
      <c r="N263" s="16">
        <f t="shared" ref="N263:N326" si="69">SUM(K263:M263)</f>
        <v>12481.25</v>
      </c>
      <c r="O263" s="16">
        <f t="shared" ref="O263:O326" si="70">N263*J263</f>
        <v>143.53437500000001</v>
      </c>
      <c r="P263" s="16">
        <f t="shared" ref="P263:AE278" si="71">IF(MOD((P$6-$E263),$G263)=0,($K263*1.1*1.15)*((1+$K$3)^(P$6-$N$3)),IF(MOD((P$6-$I263),$H263)=0,$O263*((1+$K$3)^(P$6-$N$3)),0))</f>
        <v>0</v>
      </c>
      <c r="Q263" s="16">
        <f t="shared" si="71"/>
        <v>0</v>
      </c>
      <c r="R263" s="16">
        <f t="shared" si="71"/>
        <v>0</v>
      </c>
      <c r="S263" s="16">
        <f t="shared" si="71"/>
        <v>0</v>
      </c>
      <c r="T263" s="16">
        <f t="shared" si="71"/>
        <v>158.24664843750003</v>
      </c>
      <c r="U263" s="16">
        <f t="shared" si="71"/>
        <v>0</v>
      </c>
      <c r="V263" s="16">
        <f t="shared" si="71"/>
        <v>0</v>
      </c>
      <c r="W263" s="16">
        <f t="shared" si="71"/>
        <v>0</v>
      </c>
      <c r="X263" s="16">
        <f t="shared" si="71"/>
        <v>0</v>
      </c>
      <c r="Y263" s="16">
        <f t="shared" si="71"/>
        <v>0</v>
      </c>
      <c r="Z263" s="16">
        <f t="shared" si="71"/>
        <v>0</v>
      </c>
      <c r="AA263" s="16">
        <f t="shared" si="71"/>
        <v>0</v>
      </c>
      <c r="AB263" s="16">
        <f t="shared" si="71"/>
        <v>0</v>
      </c>
      <c r="AC263" s="16">
        <f t="shared" si="71"/>
        <v>0</v>
      </c>
      <c r="AD263" s="16">
        <f t="shared" si="71"/>
        <v>257.76711534538259</v>
      </c>
      <c r="AE263" s="16">
        <f t="shared" si="71"/>
        <v>0</v>
      </c>
      <c r="AF263" s="16">
        <f t="shared" si="66"/>
        <v>0</v>
      </c>
      <c r="AG263" s="16">
        <f t="shared" si="66"/>
        <v>0</v>
      </c>
      <c r="AH263" s="16">
        <f t="shared" si="66"/>
        <v>0</v>
      </c>
      <c r="AI263" s="16">
        <f t="shared" si="66"/>
        <v>0</v>
      </c>
      <c r="AJ263" s="16">
        <f t="shared" si="66"/>
        <v>0</v>
      </c>
      <c r="AK263" s="16">
        <f t="shared" si="66"/>
        <v>0</v>
      </c>
      <c r="AL263" s="16">
        <f t="shared" si="66"/>
        <v>0</v>
      </c>
      <c r="AM263" s="16">
        <f t="shared" si="66"/>
        <v>0</v>
      </c>
      <c r="AN263" s="16">
        <f t="shared" si="66"/>
        <v>36949.041284849292</v>
      </c>
      <c r="AO263" s="16">
        <f t="shared" si="66"/>
        <v>0</v>
      </c>
      <c r="AP263" s="16">
        <f t="shared" si="66"/>
        <v>0</v>
      </c>
      <c r="AQ263" s="16">
        <f t="shared" si="66"/>
        <v>0</v>
      </c>
      <c r="AR263" s="16">
        <f t="shared" si="66"/>
        <v>0</v>
      </c>
      <c r="AS263" s="16">
        <f t="shared" si="66"/>
        <v>0</v>
      </c>
      <c r="AT263" s="16">
        <f t="shared" si="66"/>
        <v>0</v>
      </c>
      <c r="AU263" s="16">
        <f t="shared" ref="AT263:BI278" si="72">IF(MOD((AU$6-$E263),$G263)=0,($K263*1.1*1.15)*((1+$K$3)^(AU$6-$N$3)),IF(MOD((AU$6-$I263),$H263)=0,$O263*((1+$K$3)^(AU$6-$N$3)),0))</f>
        <v>0</v>
      </c>
      <c r="AV263" s="16">
        <f t="shared" si="72"/>
        <v>0</v>
      </c>
      <c r="AW263" s="16">
        <f t="shared" si="72"/>
        <v>0</v>
      </c>
      <c r="AX263" s="16">
        <f t="shared" si="72"/>
        <v>683.93289560760093</v>
      </c>
      <c r="AY263" s="16">
        <f t="shared" si="72"/>
        <v>0</v>
      </c>
      <c r="AZ263" s="16">
        <f t="shared" si="72"/>
        <v>0</v>
      </c>
      <c r="BA263" s="16">
        <f t="shared" si="72"/>
        <v>0</v>
      </c>
      <c r="BB263" s="16">
        <f t="shared" si="72"/>
        <v>0</v>
      </c>
      <c r="BC263" s="16">
        <f t="shared" si="72"/>
        <v>0</v>
      </c>
      <c r="BD263" s="16">
        <f t="shared" si="72"/>
        <v>0</v>
      </c>
      <c r="BE263" s="16">
        <f t="shared" si="72"/>
        <v>0</v>
      </c>
      <c r="BF263" s="16">
        <f t="shared" si="72"/>
        <v>0</v>
      </c>
      <c r="BG263" s="16">
        <f t="shared" si="72"/>
        <v>0</v>
      </c>
      <c r="BH263" s="16">
        <f t="shared" si="72"/>
        <v>1114.0546187315579</v>
      </c>
      <c r="BI263" s="16">
        <f t="shared" si="72"/>
        <v>0</v>
      </c>
    </row>
    <row r="264" spans="2:61" s="1" customFormat="1" ht="15.75" x14ac:dyDescent="0.25">
      <c r="B264" s="47">
        <v>206</v>
      </c>
      <c r="C264" s="47" t="s">
        <v>430</v>
      </c>
      <c r="D264" s="47">
        <v>6</v>
      </c>
      <c r="E264" s="47">
        <v>1996</v>
      </c>
      <c r="F264" s="71"/>
      <c r="G264" s="2">
        <v>50</v>
      </c>
      <c r="H264" s="2">
        <v>10</v>
      </c>
      <c r="I264" s="47">
        <v>2016</v>
      </c>
      <c r="J264" s="81">
        <v>1.15E-2</v>
      </c>
      <c r="K264" s="82">
        <v>9985</v>
      </c>
      <c r="L264" s="82">
        <f t="shared" si="67"/>
        <v>998.5</v>
      </c>
      <c r="M264" s="82">
        <f t="shared" si="68"/>
        <v>1497.75</v>
      </c>
      <c r="N264" s="16">
        <f t="shared" si="69"/>
        <v>12481.25</v>
      </c>
      <c r="O264" s="16">
        <f t="shared" si="70"/>
        <v>143.53437500000001</v>
      </c>
      <c r="P264" s="16">
        <f t="shared" si="71"/>
        <v>0</v>
      </c>
      <c r="Q264" s="16">
        <f t="shared" si="71"/>
        <v>0</v>
      </c>
      <c r="R264" s="16">
        <f t="shared" si="71"/>
        <v>0</v>
      </c>
      <c r="S264" s="16">
        <f t="shared" si="71"/>
        <v>0</v>
      </c>
      <c r="T264" s="16">
        <f t="shared" si="71"/>
        <v>158.24664843750003</v>
      </c>
      <c r="U264" s="16">
        <f t="shared" si="71"/>
        <v>0</v>
      </c>
      <c r="V264" s="16">
        <f t="shared" si="71"/>
        <v>0</v>
      </c>
      <c r="W264" s="16">
        <f t="shared" si="71"/>
        <v>0</v>
      </c>
      <c r="X264" s="16">
        <f t="shared" si="71"/>
        <v>0</v>
      </c>
      <c r="Y264" s="16">
        <f t="shared" si="71"/>
        <v>0</v>
      </c>
      <c r="Z264" s="16">
        <f t="shared" si="71"/>
        <v>0</v>
      </c>
      <c r="AA264" s="16">
        <f t="shared" si="71"/>
        <v>0</v>
      </c>
      <c r="AB264" s="16">
        <f t="shared" si="71"/>
        <v>0</v>
      </c>
      <c r="AC264" s="16">
        <f t="shared" si="71"/>
        <v>0</v>
      </c>
      <c r="AD264" s="16">
        <f t="shared" si="71"/>
        <v>257.76711534538259</v>
      </c>
      <c r="AE264" s="16">
        <f t="shared" si="71"/>
        <v>0</v>
      </c>
      <c r="AF264" s="16">
        <f t="shared" si="66"/>
        <v>0</v>
      </c>
      <c r="AG264" s="16">
        <f t="shared" si="66"/>
        <v>0</v>
      </c>
      <c r="AH264" s="16">
        <f t="shared" si="66"/>
        <v>0</v>
      </c>
      <c r="AI264" s="16">
        <f t="shared" si="66"/>
        <v>0</v>
      </c>
      <c r="AJ264" s="16">
        <f t="shared" si="66"/>
        <v>0</v>
      </c>
      <c r="AK264" s="16">
        <f t="shared" si="66"/>
        <v>0</v>
      </c>
      <c r="AL264" s="16">
        <f t="shared" si="66"/>
        <v>0</v>
      </c>
      <c r="AM264" s="16">
        <f t="shared" si="66"/>
        <v>0</v>
      </c>
      <c r="AN264" s="16">
        <f t="shared" si="66"/>
        <v>36949.041284849292</v>
      </c>
      <c r="AO264" s="16">
        <f t="shared" si="66"/>
        <v>0</v>
      </c>
      <c r="AP264" s="16">
        <f t="shared" si="66"/>
        <v>0</v>
      </c>
      <c r="AQ264" s="16">
        <f t="shared" si="66"/>
        <v>0</v>
      </c>
      <c r="AR264" s="16">
        <f t="shared" si="66"/>
        <v>0</v>
      </c>
      <c r="AS264" s="16">
        <f t="shared" si="66"/>
        <v>0</v>
      </c>
      <c r="AT264" s="16">
        <f t="shared" si="72"/>
        <v>0</v>
      </c>
      <c r="AU264" s="16">
        <f t="shared" si="72"/>
        <v>0</v>
      </c>
      <c r="AV264" s="16">
        <f t="shared" si="72"/>
        <v>0</v>
      </c>
      <c r="AW264" s="16">
        <f t="shared" si="72"/>
        <v>0</v>
      </c>
      <c r="AX264" s="16">
        <f t="shared" si="72"/>
        <v>683.93289560760093</v>
      </c>
      <c r="AY264" s="16">
        <f t="shared" si="72"/>
        <v>0</v>
      </c>
      <c r="AZ264" s="16">
        <f t="shared" si="72"/>
        <v>0</v>
      </c>
      <c r="BA264" s="16">
        <f t="shared" si="72"/>
        <v>0</v>
      </c>
      <c r="BB264" s="16">
        <f t="shared" si="72"/>
        <v>0</v>
      </c>
      <c r="BC264" s="16">
        <f t="shared" si="72"/>
        <v>0</v>
      </c>
      <c r="BD264" s="16">
        <f t="shared" si="72"/>
        <v>0</v>
      </c>
      <c r="BE264" s="16">
        <f t="shared" si="72"/>
        <v>0</v>
      </c>
      <c r="BF264" s="16">
        <f t="shared" si="72"/>
        <v>0</v>
      </c>
      <c r="BG264" s="16">
        <f t="shared" si="72"/>
        <v>0</v>
      </c>
      <c r="BH264" s="16">
        <f t="shared" si="72"/>
        <v>1114.0546187315579</v>
      </c>
      <c r="BI264" s="16">
        <f t="shared" si="72"/>
        <v>0</v>
      </c>
    </row>
    <row r="265" spans="2:61" s="1" customFormat="1" ht="15.75" x14ac:dyDescent="0.25">
      <c r="B265" s="47">
        <v>167</v>
      </c>
      <c r="C265" s="47" t="s">
        <v>430</v>
      </c>
      <c r="D265" s="47">
        <v>6</v>
      </c>
      <c r="E265" s="47">
        <v>1996</v>
      </c>
      <c r="F265" s="71"/>
      <c r="G265" s="2">
        <v>50</v>
      </c>
      <c r="H265" s="2">
        <v>10</v>
      </c>
      <c r="I265" s="47">
        <v>2016</v>
      </c>
      <c r="J265" s="81">
        <v>1.15E-2</v>
      </c>
      <c r="K265" s="82">
        <v>9985</v>
      </c>
      <c r="L265" s="82">
        <f t="shared" si="67"/>
        <v>998.5</v>
      </c>
      <c r="M265" s="82">
        <f t="shared" si="68"/>
        <v>1497.75</v>
      </c>
      <c r="N265" s="16">
        <f t="shared" si="69"/>
        <v>12481.25</v>
      </c>
      <c r="O265" s="16">
        <f t="shared" si="70"/>
        <v>143.53437500000001</v>
      </c>
      <c r="P265" s="16">
        <f t="shared" si="71"/>
        <v>0</v>
      </c>
      <c r="Q265" s="16">
        <f t="shared" si="71"/>
        <v>0</v>
      </c>
      <c r="R265" s="16">
        <f t="shared" si="71"/>
        <v>0</v>
      </c>
      <c r="S265" s="16">
        <f t="shared" si="71"/>
        <v>0</v>
      </c>
      <c r="T265" s="16">
        <f t="shared" si="71"/>
        <v>158.24664843750003</v>
      </c>
      <c r="U265" s="16">
        <f t="shared" si="71"/>
        <v>0</v>
      </c>
      <c r="V265" s="16">
        <f t="shared" si="71"/>
        <v>0</v>
      </c>
      <c r="W265" s="16">
        <f t="shared" si="71"/>
        <v>0</v>
      </c>
      <c r="X265" s="16">
        <f t="shared" si="71"/>
        <v>0</v>
      </c>
      <c r="Y265" s="16">
        <f t="shared" si="71"/>
        <v>0</v>
      </c>
      <c r="Z265" s="16">
        <f t="shared" si="71"/>
        <v>0</v>
      </c>
      <c r="AA265" s="16">
        <f t="shared" si="71"/>
        <v>0</v>
      </c>
      <c r="AB265" s="16">
        <f t="shared" si="71"/>
        <v>0</v>
      </c>
      <c r="AC265" s="16">
        <f t="shared" si="71"/>
        <v>0</v>
      </c>
      <c r="AD265" s="16">
        <f t="shared" si="71"/>
        <v>257.76711534538259</v>
      </c>
      <c r="AE265" s="16">
        <f t="shared" si="71"/>
        <v>0</v>
      </c>
      <c r="AF265" s="16">
        <f t="shared" si="66"/>
        <v>0</v>
      </c>
      <c r="AG265" s="16">
        <f t="shared" si="66"/>
        <v>0</v>
      </c>
      <c r="AH265" s="16">
        <f t="shared" si="66"/>
        <v>0</v>
      </c>
      <c r="AI265" s="16">
        <f t="shared" si="66"/>
        <v>0</v>
      </c>
      <c r="AJ265" s="16">
        <f t="shared" si="66"/>
        <v>0</v>
      </c>
      <c r="AK265" s="16">
        <f t="shared" si="66"/>
        <v>0</v>
      </c>
      <c r="AL265" s="16">
        <f t="shared" si="66"/>
        <v>0</v>
      </c>
      <c r="AM265" s="16">
        <f t="shared" si="66"/>
        <v>0</v>
      </c>
      <c r="AN265" s="16">
        <f t="shared" si="66"/>
        <v>36949.041284849292</v>
      </c>
      <c r="AO265" s="16">
        <f t="shared" si="66"/>
        <v>0</v>
      </c>
      <c r="AP265" s="16">
        <f t="shared" si="66"/>
        <v>0</v>
      </c>
      <c r="AQ265" s="16">
        <f t="shared" si="66"/>
        <v>0</v>
      </c>
      <c r="AR265" s="16">
        <f t="shared" si="66"/>
        <v>0</v>
      </c>
      <c r="AS265" s="16">
        <f t="shared" si="66"/>
        <v>0</v>
      </c>
      <c r="AT265" s="16">
        <f t="shared" si="72"/>
        <v>0</v>
      </c>
      <c r="AU265" s="16">
        <f t="shared" si="72"/>
        <v>0</v>
      </c>
      <c r="AV265" s="16">
        <f t="shared" si="72"/>
        <v>0</v>
      </c>
      <c r="AW265" s="16">
        <f t="shared" si="72"/>
        <v>0</v>
      </c>
      <c r="AX265" s="16">
        <f t="shared" si="72"/>
        <v>683.93289560760093</v>
      </c>
      <c r="AY265" s="16">
        <f t="shared" si="72"/>
        <v>0</v>
      </c>
      <c r="AZ265" s="16">
        <f t="shared" si="72"/>
        <v>0</v>
      </c>
      <c r="BA265" s="16">
        <f t="shared" si="72"/>
        <v>0</v>
      </c>
      <c r="BB265" s="16">
        <f t="shared" si="72"/>
        <v>0</v>
      </c>
      <c r="BC265" s="16">
        <f t="shared" si="72"/>
        <v>0</v>
      </c>
      <c r="BD265" s="16">
        <f t="shared" si="72"/>
        <v>0</v>
      </c>
      <c r="BE265" s="16">
        <f t="shared" si="72"/>
        <v>0</v>
      </c>
      <c r="BF265" s="16">
        <f t="shared" si="72"/>
        <v>0</v>
      </c>
      <c r="BG265" s="16">
        <f t="shared" si="72"/>
        <v>0</v>
      </c>
      <c r="BH265" s="16">
        <f t="shared" si="72"/>
        <v>1114.0546187315579</v>
      </c>
      <c r="BI265" s="16">
        <f t="shared" si="72"/>
        <v>0</v>
      </c>
    </row>
    <row r="266" spans="2:61" s="1" customFormat="1" ht="15.75" x14ac:dyDescent="0.25">
      <c r="B266" s="47">
        <v>160</v>
      </c>
      <c r="C266" s="47" t="s">
        <v>430</v>
      </c>
      <c r="D266" s="47">
        <v>6</v>
      </c>
      <c r="E266" s="47">
        <v>1996</v>
      </c>
      <c r="F266" s="71"/>
      <c r="G266" s="2">
        <v>50</v>
      </c>
      <c r="H266" s="2">
        <v>10</v>
      </c>
      <c r="I266" s="47">
        <v>2016</v>
      </c>
      <c r="J266" s="81">
        <v>1.15E-2</v>
      </c>
      <c r="K266" s="82">
        <v>9985</v>
      </c>
      <c r="L266" s="82">
        <f t="shared" si="67"/>
        <v>998.5</v>
      </c>
      <c r="M266" s="82">
        <f t="shared" si="68"/>
        <v>1497.75</v>
      </c>
      <c r="N266" s="16">
        <f t="shared" si="69"/>
        <v>12481.25</v>
      </c>
      <c r="O266" s="16">
        <f t="shared" si="70"/>
        <v>143.53437500000001</v>
      </c>
      <c r="P266" s="16">
        <f t="shared" si="71"/>
        <v>0</v>
      </c>
      <c r="Q266" s="16">
        <f t="shared" si="71"/>
        <v>0</v>
      </c>
      <c r="R266" s="16">
        <f t="shared" si="71"/>
        <v>0</v>
      </c>
      <c r="S266" s="16">
        <f t="shared" si="71"/>
        <v>0</v>
      </c>
      <c r="T266" s="16">
        <f t="shared" si="71"/>
        <v>158.24664843750003</v>
      </c>
      <c r="U266" s="16">
        <f t="shared" si="71"/>
        <v>0</v>
      </c>
      <c r="V266" s="16">
        <f t="shared" si="71"/>
        <v>0</v>
      </c>
      <c r="W266" s="16">
        <f t="shared" si="71"/>
        <v>0</v>
      </c>
      <c r="X266" s="16">
        <f t="shared" si="71"/>
        <v>0</v>
      </c>
      <c r="Y266" s="16">
        <f t="shared" si="71"/>
        <v>0</v>
      </c>
      <c r="Z266" s="16">
        <f t="shared" si="71"/>
        <v>0</v>
      </c>
      <c r="AA266" s="16">
        <f t="shared" si="71"/>
        <v>0</v>
      </c>
      <c r="AB266" s="16">
        <f t="shared" si="71"/>
        <v>0</v>
      </c>
      <c r="AC266" s="16">
        <f t="shared" si="71"/>
        <v>0</v>
      </c>
      <c r="AD266" s="16">
        <f t="shared" si="71"/>
        <v>257.76711534538259</v>
      </c>
      <c r="AE266" s="16">
        <f t="shared" si="71"/>
        <v>0</v>
      </c>
      <c r="AF266" s="16">
        <f t="shared" si="66"/>
        <v>0</v>
      </c>
      <c r="AG266" s="16">
        <f t="shared" si="66"/>
        <v>0</v>
      </c>
      <c r="AH266" s="16">
        <f t="shared" si="66"/>
        <v>0</v>
      </c>
      <c r="AI266" s="16">
        <f t="shared" si="66"/>
        <v>0</v>
      </c>
      <c r="AJ266" s="16">
        <f t="shared" si="66"/>
        <v>0</v>
      </c>
      <c r="AK266" s="16">
        <f t="shared" si="66"/>
        <v>0</v>
      </c>
      <c r="AL266" s="16">
        <f t="shared" si="66"/>
        <v>0</v>
      </c>
      <c r="AM266" s="16">
        <f t="shared" si="66"/>
        <v>0</v>
      </c>
      <c r="AN266" s="16">
        <f t="shared" si="66"/>
        <v>36949.041284849292</v>
      </c>
      <c r="AO266" s="16">
        <f t="shared" si="66"/>
        <v>0</v>
      </c>
      <c r="AP266" s="16">
        <f t="shared" si="66"/>
        <v>0</v>
      </c>
      <c r="AQ266" s="16">
        <f t="shared" si="66"/>
        <v>0</v>
      </c>
      <c r="AR266" s="16">
        <f t="shared" si="66"/>
        <v>0</v>
      </c>
      <c r="AS266" s="16">
        <f t="shared" si="66"/>
        <v>0</v>
      </c>
      <c r="AT266" s="16">
        <f t="shared" si="72"/>
        <v>0</v>
      </c>
      <c r="AU266" s="16">
        <f t="shared" si="72"/>
        <v>0</v>
      </c>
      <c r="AV266" s="16">
        <f t="shared" si="72"/>
        <v>0</v>
      </c>
      <c r="AW266" s="16">
        <f t="shared" si="72"/>
        <v>0</v>
      </c>
      <c r="AX266" s="16">
        <f t="shared" si="72"/>
        <v>683.93289560760093</v>
      </c>
      <c r="AY266" s="16">
        <f t="shared" si="72"/>
        <v>0</v>
      </c>
      <c r="AZ266" s="16">
        <f t="shared" si="72"/>
        <v>0</v>
      </c>
      <c r="BA266" s="16">
        <f t="shared" si="72"/>
        <v>0</v>
      </c>
      <c r="BB266" s="16">
        <f t="shared" si="72"/>
        <v>0</v>
      </c>
      <c r="BC266" s="16">
        <f t="shared" si="72"/>
        <v>0</v>
      </c>
      <c r="BD266" s="16">
        <f t="shared" si="72"/>
        <v>0</v>
      </c>
      <c r="BE266" s="16">
        <f t="shared" si="72"/>
        <v>0</v>
      </c>
      <c r="BF266" s="16">
        <f t="shared" si="72"/>
        <v>0</v>
      </c>
      <c r="BG266" s="16">
        <f t="shared" si="72"/>
        <v>0</v>
      </c>
      <c r="BH266" s="16">
        <f t="shared" si="72"/>
        <v>1114.0546187315579</v>
      </c>
      <c r="BI266" s="16">
        <f t="shared" si="72"/>
        <v>0</v>
      </c>
    </row>
    <row r="267" spans="2:61" s="1" customFormat="1" ht="15.75" x14ac:dyDescent="0.25">
      <c r="B267" s="47">
        <v>159</v>
      </c>
      <c r="C267" s="47" t="s">
        <v>430</v>
      </c>
      <c r="D267" s="47">
        <v>6</v>
      </c>
      <c r="E267" s="47">
        <v>1996</v>
      </c>
      <c r="F267" s="71"/>
      <c r="G267" s="2">
        <v>50</v>
      </c>
      <c r="H267" s="2">
        <v>10</v>
      </c>
      <c r="I267" s="47">
        <v>2016</v>
      </c>
      <c r="J267" s="81">
        <v>1.15E-2</v>
      </c>
      <c r="K267" s="82">
        <v>9985</v>
      </c>
      <c r="L267" s="82">
        <f t="shared" si="67"/>
        <v>998.5</v>
      </c>
      <c r="M267" s="82">
        <f t="shared" si="68"/>
        <v>1497.75</v>
      </c>
      <c r="N267" s="16">
        <f t="shared" si="69"/>
        <v>12481.25</v>
      </c>
      <c r="O267" s="16">
        <f t="shared" si="70"/>
        <v>143.53437500000001</v>
      </c>
      <c r="P267" s="16">
        <f t="shared" si="71"/>
        <v>0</v>
      </c>
      <c r="Q267" s="16">
        <f t="shared" si="71"/>
        <v>0</v>
      </c>
      <c r="R267" s="16">
        <f t="shared" si="71"/>
        <v>0</v>
      </c>
      <c r="S267" s="16">
        <f t="shared" si="71"/>
        <v>0</v>
      </c>
      <c r="T267" s="16">
        <f t="shared" si="71"/>
        <v>158.24664843750003</v>
      </c>
      <c r="U267" s="16">
        <f t="shared" si="71"/>
        <v>0</v>
      </c>
      <c r="V267" s="16">
        <f t="shared" si="71"/>
        <v>0</v>
      </c>
      <c r="W267" s="16">
        <f t="shared" si="71"/>
        <v>0</v>
      </c>
      <c r="X267" s="16">
        <f t="shared" si="71"/>
        <v>0</v>
      </c>
      <c r="Y267" s="16">
        <f t="shared" si="71"/>
        <v>0</v>
      </c>
      <c r="Z267" s="16">
        <f t="shared" si="71"/>
        <v>0</v>
      </c>
      <c r="AA267" s="16">
        <f t="shared" si="71"/>
        <v>0</v>
      </c>
      <c r="AB267" s="16">
        <f t="shared" si="71"/>
        <v>0</v>
      </c>
      <c r="AC267" s="16">
        <f t="shared" si="71"/>
        <v>0</v>
      </c>
      <c r="AD267" s="16">
        <f t="shared" si="71"/>
        <v>257.76711534538259</v>
      </c>
      <c r="AE267" s="16">
        <f t="shared" si="71"/>
        <v>0</v>
      </c>
      <c r="AF267" s="16">
        <f t="shared" si="66"/>
        <v>0</v>
      </c>
      <c r="AG267" s="16">
        <f t="shared" si="66"/>
        <v>0</v>
      </c>
      <c r="AH267" s="16">
        <f t="shared" si="66"/>
        <v>0</v>
      </c>
      <c r="AI267" s="16">
        <f t="shared" si="66"/>
        <v>0</v>
      </c>
      <c r="AJ267" s="16">
        <f t="shared" si="66"/>
        <v>0</v>
      </c>
      <c r="AK267" s="16">
        <f t="shared" si="66"/>
        <v>0</v>
      </c>
      <c r="AL267" s="16">
        <f t="shared" si="66"/>
        <v>0</v>
      </c>
      <c r="AM267" s="16">
        <f t="shared" si="66"/>
        <v>0</v>
      </c>
      <c r="AN267" s="16">
        <f t="shared" si="66"/>
        <v>36949.041284849292</v>
      </c>
      <c r="AO267" s="16">
        <f t="shared" si="66"/>
        <v>0</v>
      </c>
      <c r="AP267" s="16">
        <f t="shared" si="66"/>
        <v>0</v>
      </c>
      <c r="AQ267" s="16">
        <f t="shared" si="66"/>
        <v>0</v>
      </c>
      <c r="AR267" s="16">
        <f t="shared" si="66"/>
        <v>0</v>
      </c>
      <c r="AS267" s="16">
        <f t="shared" si="66"/>
        <v>0</v>
      </c>
      <c r="AT267" s="16">
        <f t="shared" si="72"/>
        <v>0</v>
      </c>
      <c r="AU267" s="16">
        <f t="shared" si="72"/>
        <v>0</v>
      </c>
      <c r="AV267" s="16">
        <f t="shared" si="72"/>
        <v>0</v>
      </c>
      <c r="AW267" s="16">
        <f t="shared" si="72"/>
        <v>0</v>
      </c>
      <c r="AX267" s="16">
        <f t="shared" si="72"/>
        <v>683.93289560760093</v>
      </c>
      <c r="AY267" s="16">
        <f t="shared" si="72"/>
        <v>0</v>
      </c>
      <c r="AZ267" s="16">
        <f t="shared" si="72"/>
        <v>0</v>
      </c>
      <c r="BA267" s="16">
        <f t="shared" si="72"/>
        <v>0</v>
      </c>
      <c r="BB267" s="16">
        <f t="shared" si="72"/>
        <v>0</v>
      </c>
      <c r="BC267" s="16">
        <f t="shared" si="72"/>
        <v>0</v>
      </c>
      <c r="BD267" s="16">
        <f t="shared" si="72"/>
        <v>0</v>
      </c>
      <c r="BE267" s="16">
        <f t="shared" si="72"/>
        <v>0</v>
      </c>
      <c r="BF267" s="16">
        <f t="shared" si="72"/>
        <v>0</v>
      </c>
      <c r="BG267" s="16">
        <f t="shared" si="72"/>
        <v>0</v>
      </c>
      <c r="BH267" s="16">
        <f t="shared" si="72"/>
        <v>1114.0546187315579</v>
      </c>
      <c r="BI267" s="16">
        <f t="shared" si="72"/>
        <v>0</v>
      </c>
    </row>
    <row r="268" spans="2:61" s="1" customFormat="1" ht="15.75" x14ac:dyDescent="0.25">
      <c r="B268" s="47">
        <v>120</v>
      </c>
      <c r="C268" s="47" t="s">
        <v>430</v>
      </c>
      <c r="D268" s="47">
        <v>6</v>
      </c>
      <c r="E268" s="47">
        <v>1996</v>
      </c>
      <c r="F268" s="71"/>
      <c r="G268" s="2">
        <v>50</v>
      </c>
      <c r="H268" s="2">
        <v>10</v>
      </c>
      <c r="I268" s="47">
        <v>2016</v>
      </c>
      <c r="J268" s="81">
        <v>1.15E-2</v>
      </c>
      <c r="K268" s="82">
        <v>9985</v>
      </c>
      <c r="L268" s="82">
        <f t="shared" si="67"/>
        <v>998.5</v>
      </c>
      <c r="M268" s="82">
        <f t="shared" si="68"/>
        <v>1497.75</v>
      </c>
      <c r="N268" s="16">
        <f t="shared" si="69"/>
        <v>12481.25</v>
      </c>
      <c r="O268" s="16">
        <f t="shared" si="70"/>
        <v>143.53437500000001</v>
      </c>
      <c r="P268" s="16">
        <f t="shared" si="71"/>
        <v>0</v>
      </c>
      <c r="Q268" s="16">
        <f t="shared" si="71"/>
        <v>0</v>
      </c>
      <c r="R268" s="16">
        <f t="shared" si="71"/>
        <v>0</v>
      </c>
      <c r="S268" s="16">
        <f t="shared" si="71"/>
        <v>0</v>
      </c>
      <c r="T268" s="16">
        <f t="shared" si="71"/>
        <v>158.24664843750003</v>
      </c>
      <c r="U268" s="16">
        <f t="shared" si="71"/>
        <v>0</v>
      </c>
      <c r="V268" s="16">
        <f t="shared" si="71"/>
        <v>0</v>
      </c>
      <c r="W268" s="16">
        <f t="shared" si="71"/>
        <v>0</v>
      </c>
      <c r="X268" s="16">
        <f t="shared" si="71"/>
        <v>0</v>
      </c>
      <c r="Y268" s="16">
        <f t="shared" si="71"/>
        <v>0</v>
      </c>
      <c r="Z268" s="16">
        <f t="shared" si="71"/>
        <v>0</v>
      </c>
      <c r="AA268" s="16">
        <f t="shared" si="71"/>
        <v>0</v>
      </c>
      <c r="AB268" s="16">
        <f t="shared" si="71"/>
        <v>0</v>
      </c>
      <c r="AC268" s="16">
        <f t="shared" si="71"/>
        <v>0</v>
      </c>
      <c r="AD268" s="16">
        <f t="shared" si="71"/>
        <v>257.76711534538259</v>
      </c>
      <c r="AE268" s="16">
        <f t="shared" si="71"/>
        <v>0</v>
      </c>
      <c r="AF268" s="16">
        <f t="shared" si="66"/>
        <v>0</v>
      </c>
      <c r="AG268" s="16">
        <f t="shared" si="66"/>
        <v>0</v>
      </c>
      <c r="AH268" s="16">
        <f t="shared" si="66"/>
        <v>0</v>
      </c>
      <c r="AI268" s="16">
        <f t="shared" si="66"/>
        <v>0</v>
      </c>
      <c r="AJ268" s="16">
        <f t="shared" si="66"/>
        <v>0</v>
      </c>
      <c r="AK268" s="16">
        <f t="shared" si="66"/>
        <v>0</v>
      </c>
      <c r="AL268" s="16">
        <f t="shared" si="66"/>
        <v>0</v>
      </c>
      <c r="AM268" s="16">
        <f t="shared" si="66"/>
        <v>0</v>
      </c>
      <c r="AN268" s="16">
        <f t="shared" si="66"/>
        <v>36949.041284849292</v>
      </c>
      <c r="AO268" s="16">
        <f t="shared" si="66"/>
        <v>0</v>
      </c>
      <c r="AP268" s="16">
        <f t="shared" si="66"/>
        <v>0</v>
      </c>
      <c r="AQ268" s="16">
        <f t="shared" si="66"/>
        <v>0</v>
      </c>
      <c r="AR268" s="16">
        <f t="shared" si="66"/>
        <v>0</v>
      </c>
      <c r="AS268" s="16">
        <f t="shared" si="66"/>
        <v>0</v>
      </c>
      <c r="AT268" s="16">
        <f t="shared" si="72"/>
        <v>0</v>
      </c>
      <c r="AU268" s="16">
        <f t="shared" si="72"/>
        <v>0</v>
      </c>
      <c r="AV268" s="16">
        <f t="shared" si="72"/>
        <v>0</v>
      </c>
      <c r="AW268" s="16">
        <f t="shared" si="72"/>
        <v>0</v>
      </c>
      <c r="AX268" s="16">
        <f t="shared" si="72"/>
        <v>683.93289560760093</v>
      </c>
      <c r="AY268" s="16">
        <f t="shared" si="72"/>
        <v>0</v>
      </c>
      <c r="AZ268" s="16">
        <f t="shared" si="72"/>
        <v>0</v>
      </c>
      <c r="BA268" s="16">
        <f t="shared" si="72"/>
        <v>0</v>
      </c>
      <c r="BB268" s="16">
        <f t="shared" si="72"/>
        <v>0</v>
      </c>
      <c r="BC268" s="16">
        <f t="shared" si="72"/>
        <v>0</v>
      </c>
      <c r="BD268" s="16">
        <f t="shared" si="72"/>
        <v>0</v>
      </c>
      <c r="BE268" s="16">
        <f t="shared" si="72"/>
        <v>0</v>
      </c>
      <c r="BF268" s="16">
        <f t="shared" si="72"/>
        <v>0</v>
      </c>
      <c r="BG268" s="16">
        <f t="shared" si="72"/>
        <v>0</v>
      </c>
      <c r="BH268" s="16">
        <f t="shared" si="72"/>
        <v>1114.0546187315579</v>
      </c>
      <c r="BI268" s="16">
        <f t="shared" si="72"/>
        <v>0</v>
      </c>
    </row>
    <row r="269" spans="2:61" s="1" customFormat="1" ht="15.75" x14ac:dyDescent="0.25">
      <c r="B269" s="47">
        <v>470</v>
      </c>
      <c r="C269" s="47" t="s">
        <v>430</v>
      </c>
      <c r="D269" s="47">
        <v>6</v>
      </c>
      <c r="E269" s="47">
        <v>1997</v>
      </c>
      <c r="F269" s="71"/>
      <c r="G269" s="2">
        <v>50</v>
      </c>
      <c r="H269" s="2">
        <v>10</v>
      </c>
      <c r="I269" s="47">
        <v>2016</v>
      </c>
      <c r="J269" s="81">
        <v>1.15E-2</v>
      </c>
      <c r="K269" s="82">
        <v>9985</v>
      </c>
      <c r="L269" s="82">
        <f t="shared" si="67"/>
        <v>998.5</v>
      </c>
      <c r="M269" s="82">
        <f t="shared" si="68"/>
        <v>1497.75</v>
      </c>
      <c r="N269" s="16">
        <f t="shared" si="69"/>
        <v>12481.25</v>
      </c>
      <c r="O269" s="16">
        <f t="shared" si="70"/>
        <v>143.53437500000001</v>
      </c>
      <c r="P269" s="16">
        <f t="shared" si="71"/>
        <v>0</v>
      </c>
      <c r="Q269" s="16">
        <f t="shared" si="71"/>
        <v>0</v>
      </c>
      <c r="R269" s="16">
        <f t="shared" si="71"/>
        <v>0</v>
      </c>
      <c r="S269" s="16">
        <f t="shared" si="71"/>
        <v>0</v>
      </c>
      <c r="T269" s="16">
        <f t="shared" si="71"/>
        <v>158.24664843750003</v>
      </c>
      <c r="U269" s="16">
        <f t="shared" si="71"/>
        <v>0</v>
      </c>
      <c r="V269" s="16">
        <f t="shared" si="71"/>
        <v>0</v>
      </c>
      <c r="W269" s="16">
        <f t="shared" si="71"/>
        <v>0</v>
      </c>
      <c r="X269" s="16">
        <f t="shared" si="71"/>
        <v>0</v>
      </c>
      <c r="Y269" s="16">
        <f t="shared" si="71"/>
        <v>0</v>
      </c>
      <c r="Z269" s="16">
        <f t="shared" si="71"/>
        <v>0</v>
      </c>
      <c r="AA269" s="16">
        <f t="shared" si="71"/>
        <v>0</v>
      </c>
      <c r="AB269" s="16">
        <f t="shared" si="71"/>
        <v>0</v>
      </c>
      <c r="AC269" s="16">
        <f t="shared" si="71"/>
        <v>0</v>
      </c>
      <c r="AD269" s="16">
        <f t="shared" si="71"/>
        <v>257.76711534538259</v>
      </c>
      <c r="AE269" s="16">
        <f t="shared" si="71"/>
        <v>0</v>
      </c>
      <c r="AF269" s="16">
        <f t="shared" si="66"/>
        <v>0</v>
      </c>
      <c r="AG269" s="16">
        <f t="shared" si="66"/>
        <v>0</v>
      </c>
      <c r="AH269" s="16">
        <f t="shared" si="66"/>
        <v>0</v>
      </c>
      <c r="AI269" s="16">
        <f t="shared" si="66"/>
        <v>0</v>
      </c>
      <c r="AJ269" s="16">
        <f t="shared" si="66"/>
        <v>0</v>
      </c>
      <c r="AK269" s="16">
        <f t="shared" si="66"/>
        <v>0</v>
      </c>
      <c r="AL269" s="16">
        <f t="shared" si="66"/>
        <v>0</v>
      </c>
      <c r="AM269" s="16">
        <f t="shared" si="66"/>
        <v>0</v>
      </c>
      <c r="AN269" s="16">
        <f t="shared" si="66"/>
        <v>419.87546914601472</v>
      </c>
      <c r="AO269" s="16">
        <f t="shared" si="66"/>
        <v>38796.493349091761</v>
      </c>
      <c r="AP269" s="16">
        <f t="shared" si="66"/>
        <v>0</v>
      </c>
      <c r="AQ269" s="16">
        <f t="shared" si="66"/>
        <v>0</v>
      </c>
      <c r="AR269" s="16">
        <f t="shared" si="66"/>
        <v>0</v>
      </c>
      <c r="AS269" s="16">
        <f t="shared" si="66"/>
        <v>0</v>
      </c>
      <c r="AT269" s="16">
        <f t="shared" si="72"/>
        <v>0</v>
      </c>
      <c r="AU269" s="16">
        <f t="shared" si="72"/>
        <v>0</v>
      </c>
      <c r="AV269" s="16">
        <f t="shared" si="72"/>
        <v>0</v>
      </c>
      <c r="AW269" s="16">
        <f t="shared" si="72"/>
        <v>0</v>
      </c>
      <c r="AX269" s="16">
        <f t="shared" si="72"/>
        <v>683.93289560760093</v>
      </c>
      <c r="AY269" s="16">
        <f t="shared" si="72"/>
        <v>0</v>
      </c>
      <c r="AZ269" s="16">
        <f t="shared" si="72"/>
        <v>0</v>
      </c>
      <c r="BA269" s="16">
        <f t="shared" si="72"/>
        <v>0</v>
      </c>
      <c r="BB269" s="16">
        <f t="shared" si="72"/>
        <v>0</v>
      </c>
      <c r="BC269" s="16">
        <f t="shared" si="72"/>
        <v>0</v>
      </c>
      <c r="BD269" s="16">
        <f t="shared" si="72"/>
        <v>0</v>
      </c>
      <c r="BE269" s="16">
        <f t="shared" si="72"/>
        <v>0</v>
      </c>
      <c r="BF269" s="16">
        <f t="shared" si="72"/>
        <v>0</v>
      </c>
      <c r="BG269" s="16">
        <f t="shared" si="72"/>
        <v>0</v>
      </c>
      <c r="BH269" s="16">
        <f t="shared" si="72"/>
        <v>1114.0546187315579</v>
      </c>
      <c r="BI269" s="16">
        <f t="shared" si="72"/>
        <v>0</v>
      </c>
    </row>
    <row r="270" spans="2:61" s="1" customFormat="1" ht="15.75" x14ac:dyDescent="0.25">
      <c r="B270" s="47">
        <v>468</v>
      </c>
      <c r="C270" s="47" t="s">
        <v>430</v>
      </c>
      <c r="D270" s="47">
        <v>6</v>
      </c>
      <c r="E270" s="47">
        <v>1997</v>
      </c>
      <c r="F270" s="71"/>
      <c r="G270" s="2">
        <v>50</v>
      </c>
      <c r="H270" s="2">
        <v>10</v>
      </c>
      <c r="I270" s="47">
        <v>2016</v>
      </c>
      <c r="J270" s="81">
        <v>1.15E-2</v>
      </c>
      <c r="K270" s="82">
        <v>9985</v>
      </c>
      <c r="L270" s="82">
        <f t="shared" si="67"/>
        <v>998.5</v>
      </c>
      <c r="M270" s="82">
        <f t="shared" si="68"/>
        <v>1497.75</v>
      </c>
      <c r="N270" s="16">
        <f t="shared" si="69"/>
        <v>12481.25</v>
      </c>
      <c r="O270" s="16">
        <f t="shared" si="70"/>
        <v>143.53437500000001</v>
      </c>
      <c r="P270" s="16">
        <f t="shared" si="71"/>
        <v>0</v>
      </c>
      <c r="Q270" s="16">
        <f t="shared" si="71"/>
        <v>0</v>
      </c>
      <c r="R270" s="16">
        <f t="shared" si="71"/>
        <v>0</v>
      </c>
      <c r="S270" s="16">
        <f t="shared" si="71"/>
        <v>0</v>
      </c>
      <c r="T270" s="16">
        <f t="shared" si="71"/>
        <v>158.24664843750003</v>
      </c>
      <c r="U270" s="16">
        <f t="shared" si="71"/>
        <v>0</v>
      </c>
      <c r="V270" s="16">
        <f t="shared" si="71"/>
        <v>0</v>
      </c>
      <c r="W270" s="16">
        <f t="shared" si="71"/>
        <v>0</v>
      </c>
      <c r="X270" s="16">
        <f t="shared" si="71"/>
        <v>0</v>
      </c>
      <c r="Y270" s="16">
        <f t="shared" si="71"/>
        <v>0</v>
      </c>
      <c r="Z270" s="16">
        <f t="shared" si="71"/>
        <v>0</v>
      </c>
      <c r="AA270" s="16">
        <f t="shared" si="71"/>
        <v>0</v>
      </c>
      <c r="AB270" s="16">
        <f t="shared" si="71"/>
        <v>0</v>
      </c>
      <c r="AC270" s="16">
        <f t="shared" si="71"/>
        <v>0</v>
      </c>
      <c r="AD270" s="16">
        <f t="shared" si="71"/>
        <v>257.76711534538259</v>
      </c>
      <c r="AE270" s="16">
        <f t="shared" si="71"/>
        <v>0</v>
      </c>
      <c r="AF270" s="16">
        <f t="shared" si="66"/>
        <v>0</v>
      </c>
      <c r="AG270" s="16">
        <f t="shared" si="66"/>
        <v>0</v>
      </c>
      <c r="AH270" s="16">
        <f t="shared" si="66"/>
        <v>0</v>
      </c>
      <c r="AI270" s="16">
        <f t="shared" si="66"/>
        <v>0</v>
      </c>
      <c r="AJ270" s="16">
        <f t="shared" si="66"/>
        <v>0</v>
      </c>
      <c r="AK270" s="16">
        <f t="shared" si="66"/>
        <v>0</v>
      </c>
      <c r="AL270" s="16">
        <f t="shared" si="66"/>
        <v>0</v>
      </c>
      <c r="AM270" s="16">
        <f t="shared" si="66"/>
        <v>0</v>
      </c>
      <c r="AN270" s="16">
        <f t="shared" si="66"/>
        <v>419.87546914601472</v>
      </c>
      <c r="AO270" s="16">
        <f t="shared" si="66"/>
        <v>38796.493349091761</v>
      </c>
      <c r="AP270" s="16">
        <f t="shared" si="66"/>
        <v>0</v>
      </c>
      <c r="AQ270" s="16">
        <f t="shared" si="66"/>
        <v>0</v>
      </c>
      <c r="AR270" s="16">
        <f t="shared" si="66"/>
        <v>0</v>
      </c>
      <c r="AS270" s="16">
        <f t="shared" si="66"/>
        <v>0</v>
      </c>
      <c r="AT270" s="16">
        <f t="shared" si="72"/>
        <v>0</v>
      </c>
      <c r="AU270" s="16">
        <f t="shared" si="72"/>
        <v>0</v>
      </c>
      <c r="AV270" s="16">
        <f t="shared" si="72"/>
        <v>0</v>
      </c>
      <c r="AW270" s="16">
        <f t="shared" si="72"/>
        <v>0</v>
      </c>
      <c r="AX270" s="16">
        <f t="shared" si="72"/>
        <v>683.93289560760093</v>
      </c>
      <c r="AY270" s="16">
        <f t="shared" si="72"/>
        <v>0</v>
      </c>
      <c r="AZ270" s="16">
        <f t="shared" si="72"/>
        <v>0</v>
      </c>
      <c r="BA270" s="16">
        <f t="shared" si="72"/>
        <v>0</v>
      </c>
      <c r="BB270" s="16">
        <f t="shared" si="72"/>
        <v>0</v>
      </c>
      <c r="BC270" s="16">
        <f t="shared" si="72"/>
        <v>0</v>
      </c>
      <c r="BD270" s="16">
        <f t="shared" si="72"/>
        <v>0</v>
      </c>
      <c r="BE270" s="16">
        <f t="shared" si="72"/>
        <v>0</v>
      </c>
      <c r="BF270" s="16">
        <f t="shared" si="72"/>
        <v>0</v>
      </c>
      <c r="BG270" s="16">
        <f t="shared" si="72"/>
        <v>0</v>
      </c>
      <c r="BH270" s="16">
        <f t="shared" si="72"/>
        <v>1114.0546187315579</v>
      </c>
      <c r="BI270" s="16">
        <f t="shared" si="72"/>
        <v>0</v>
      </c>
    </row>
    <row r="271" spans="2:61" s="1" customFormat="1" ht="15.75" x14ac:dyDescent="0.25">
      <c r="B271" s="47">
        <v>467</v>
      </c>
      <c r="C271" s="47" t="s">
        <v>430</v>
      </c>
      <c r="D271" s="47">
        <v>6</v>
      </c>
      <c r="E271" s="47">
        <v>1997</v>
      </c>
      <c r="F271" s="71"/>
      <c r="G271" s="2">
        <v>50</v>
      </c>
      <c r="H271" s="2">
        <v>10</v>
      </c>
      <c r="I271" s="47">
        <v>2016</v>
      </c>
      <c r="J271" s="81">
        <v>1.15E-2</v>
      </c>
      <c r="K271" s="82">
        <v>9985</v>
      </c>
      <c r="L271" s="82">
        <f t="shared" si="67"/>
        <v>998.5</v>
      </c>
      <c r="M271" s="82">
        <f t="shared" si="68"/>
        <v>1497.75</v>
      </c>
      <c r="N271" s="16">
        <f t="shared" si="69"/>
        <v>12481.25</v>
      </c>
      <c r="O271" s="16">
        <f t="shared" si="70"/>
        <v>143.53437500000001</v>
      </c>
      <c r="P271" s="16">
        <f t="shared" si="71"/>
        <v>0</v>
      </c>
      <c r="Q271" s="16">
        <f t="shared" si="71"/>
        <v>0</v>
      </c>
      <c r="R271" s="16">
        <f t="shared" si="71"/>
        <v>0</v>
      </c>
      <c r="S271" s="16">
        <f t="shared" si="71"/>
        <v>0</v>
      </c>
      <c r="T271" s="16">
        <f t="shared" si="71"/>
        <v>158.24664843750003</v>
      </c>
      <c r="U271" s="16">
        <f t="shared" si="71"/>
        <v>0</v>
      </c>
      <c r="V271" s="16">
        <f t="shared" si="71"/>
        <v>0</v>
      </c>
      <c r="W271" s="16">
        <f t="shared" si="71"/>
        <v>0</v>
      </c>
      <c r="X271" s="16">
        <f t="shared" si="71"/>
        <v>0</v>
      </c>
      <c r="Y271" s="16">
        <f t="shared" si="71"/>
        <v>0</v>
      </c>
      <c r="Z271" s="16">
        <f t="shared" si="71"/>
        <v>0</v>
      </c>
      <c r="AA271" s="16">
        <f t="shared" si="71"/>
        <v>0</v>
      </c>
      <c r="AB271" s="16">
        <f t="shared" si="71"/>
        <v>0</v>
      </c>
      <c r="AC271" s="16">
        <f t="shared" si="71"/>
        <v>0</v>
      </c>
      <c r="AD271" s="16">
        <f t="shared" si="71"/>
        <v>257.76711534538259</v>
      </c>
      <c r="AE271" s="16">
        <f t="shared" si="71"/>
        <v>0</v>
      </c>
      <c r="AF271" s="16">
        <f t="shared" si="66"/>
        <v>0</v>
      </c>
      <c r="AG271" s="16">
        <f t="shared" si="66"/>
        <v>0</v>
      </c>
      <c r="AH271" s="16">
        <f t="shared" si="66"/>
        <v>0</v>
      </c>
      <c r="AI271" s="16">
        <f t="shared" si="66"/>
        <v>0</v>
      </c>
      <c r="AJ271" s="16">
        <f t="shared" si="66"/>
        <v>0</v>
      </c>
      <c r="AK271" s="16">
        <f t="shared" si="66"/>
        <v>0</v>
      </c>
      <c r="AL271" s="16">
        <f t="shared" si="66"/>
        <v>0</v>
      </c>
      <c r="AM271" s="16">
        <f t="shared" si="66"/>
        <v>0</v>
      </c>
      <c r="AN271" s="16">
        <f t="shared" si="66"/>
        <v>419.87546914601472</v>
      </c>
      <c r="AO271" s="16">
        <f t="shared" si="66"/>
        <v>38796.493349091761</v>
      </c>
      <c r="AP271" s="16">
        <f t="shared" si="66"/>
        <v>0</v>
      </c>
      <c r="AQ271" s="16">
        <f t="shared" si="66"/>
        <v>0</v>
      </c>
      <c r="AR271" s="16">
        <f t="shared" si="66"/>
        <v>0</v>
      </c>
      <c r="AS271" s="16">
        <f t="shared" si="66"/>
        <v>0</v>
      </c>
      <c r="AT271" s="16">
        <f t="shared" si="72"/>
        <v>0</v>
      </c>
      <c r="AU271" s="16">
        <f t="shared" si="72"/>
        <v>0</v>
      </c>
      <c r="AV271" s="16">
        <f t="shared" si="72"/>
        <v>0</v>
      </c>
      <c r="AW271" s="16">
        <f t="shared" si="72"/>
        <v>0</v>
      </c>
      <c r="AX271" s="16">
        <f t="shared" si="72"/>
        <v>683.93289560760093</v>
      </c>
      <c r="AY271" s="16">
        <f t="shared" si="72"/>
        <v>0</v>
      </c>
      <c r="AZ271" s="16">
        <f t="shared" si="72"/>
        <v>0</v>
      </c>
      <c r="BA271" s="16">
        <f t="shared" si="72"/>
        <v>0</v>
      </c>
      <c r="BB271" s="16">
        <f t="shared" si="72"/>
        <v>0</v>
      </c>
      <c r="BC271" s="16">
        <f t="shared" si="72"/>
        <v>0</v>
      </c>
      <c r="BD271" s="16">
        <f t="shared" si="72"/>
        <v>0</v>
      </c>
      <c r="BE271" s="16">
        <f t="shared" si="72"/>
        <v>0</v>
      </c>
      <c r="BF271" s="16">
        <f t="shared" si="72"/>
        <v>0</v>
      </c>
      <c r="BG271" s="16">
        <f t="shared" si="72"/>
        <v>0</v>
      </c>
      <c r="BH271" s="16">
        <f t="shared" si="72"/>
        <v>1114.0546187315579</v>
      </c>
      <c r="BI271" s="16">
        <f t="shared" si="72"/>
        <v>0</v>
      </c>
    </row>
    <row r="272" spans="2:61" s="1" customFormat="1" ht="15.75" x14ac:dyDescent="0.25">
      <c r="B272" s="47">
        <v>739</v>
      </c>
      <c r="C272" s="47" t="s">
        <v>430</v>
      </c>
      <c r="D272" s="47">
        <v>6</v>
      </c>
      <c r="E272" s="47">
        <v>1998</v>
      </c>
      <c r="F272" s="71"/>
      <c r="G272" s="2">
        <v>50</v>
      </c>
      <c r="H272" s="2">
        <v>10</v>
      </c>
      <c r="I272" s="47">
        <v>2016</v>
      </c>
      <c r="J272" s="81">
        <v>1.15E-2</v>
      </c>
      <c r="K272" s="82">
        <v>9985</v>
      </c>
      <c r="L272" s="82">
        <f t="shared" si="67"/>
        <v>998.5</v>
      </c>
      <c r="M272" s="82">
        <f t="shared" si="68"/>
        <v>1497.75</v>
      </c>
      <c r="N272" s="16">
        <f t="shared" si="69"/>
        <v>12481.25</v>
      </c>
      <c r="O272" s="16">
        <f t="shared" si="70"/>
        <v>143.53437500000001</v>
      </c>
      <c r="P272" s="16">
        <f t="shared" si="71"/>
        <v>0</v>
      </c>
      <c r="Q272" s="16">
        <f t="shared" si="71"/>
        <v>0</v>
      </c>
      <c r="R272" s="16">
        <f t="shared" si="71"/>
        <v>0</v>
      </c>
      <c r="S272" s="16">
        <f t="shared" si="71"/>
        <v>0</v>
      </c>
      <c r="T272" s="16">
        <f t="shared" si="71"/>
        <v>158.24664843750003</v>
      </c>
      <c r="U272" s="16">
        <f t="shared" si="71"/>
        <v>0</v>
      </c>
      <c r="V272" s="16">
        <f t="shared" si="71"/>
        <v>0</v>
      </c>
      <c r="W272" s="16">
        <f t="shared" si="71"/>
        <v>0</v>
      </c>
      <c r="X272" s="16">
        <f t="shared" si="71"/>
        <v>0</v>
      </c>
      <c r="Y272" s="16">
        <f t="shared" si="71"/>
        <v>0</v>
      </c>
      <c r="Z272" s="16">
        <f t="shared" si="71"/>
        <v>0</v>
      </c>
      <c r="AA272" s="16">
        <f t="shared" si="71"/>
        <v>0</v>
      </c>
      <c r="AB272" s="16">
        <f t="shared" si="71"/>
        <v>0</v>
      </c>
      <c r="AC272" s="16">
        <f t="shared" si="71"/>
        <v>0</v>
      </c>
      <c r="AD272" s="16">
        <f t="shared" si="71"/>
        <v>257.76711534538259</v>
      </c>
      <c r="AE272" s="16">
        <f t="shared" si="71"/>
        <v>0</v>
      </c>
      <c r="AF272" s="16">
        <f t="shared" si="66"/>
        <v>0</v>
      </c>
      <c r="AG272" s="16">
        <f t="shared" si="66"/>
        <v>0</v>
      </c>
      <c r="AH272" s="16">
        <f t="shared" si="66"/>
        <v>0</v>
      </c>
      <c r="AI272" s="16">
        <f t="shared" si="66"/>
        <v>0</v>
      </c>
      <c r="AJ272" s="16">
        <f t="shared" si="66"/>
        <v>0</v>
      </c>
      <c r="AK272" s="16">
        <f t="shared" si="66"/>
        <v>0</v>
      </c>
      <c r="AL272" s="16">
        <f t="shared" si="66"/>
        <v>0</v>
      </c>
      <c r="AM272" s="16">
        <f t="shared" si="66"/>
        <v>0</v>
      </c>
      <c r="AN272" s="16">
        <f t="shared" si="66"/>
        <v>419.87546914601472</v>
      </c>
      <c r="AO272" s="16">
        <f t="shared" si="66"/>
        <v>0</v>
      </c>
      <c r="AP272" s="16">
        <f t="shared" si="66"/>
        <v>40736.318016546342</v>
      </c>
      <c r="AQ272" s="16">
        <f t="shared" si="66"/>
        <v>0</v>
      </c>
      <c r="AR272" s="16">
        <f t="shared" si="66"/>
        <v>0</v>
      </c>
      <c r="AS272" s="16">
        <f t="shared" si="66"/>
        <v>0</v>
      </c>
      <c r="AT272" s="16">
        <f t="shared" si="72"/>
        <v>0</v>
      </c>
      <c r="AU272" s="16">
        <f t="shared" si="72"/>
        <v>0</v>
      </c>
      <c r="AV272" s="16">
        <f t="shared" si="72"/>
        <v>0</v>
      </c>
      <c r="AW272" s="16">
        <f t="shared" si="72"/>
        <v>0</v>
      </c>
      <c r="AX272" s="16">
        <f t="shared" si="72"/>
        <v>683.93289560760093</v>
      </c>
      <c r="AY272" s="16">
        <f t="shared" si="72"/>
        <v>0</v>
      </c>
      <c r="AZ272" s="16">
        <f t="shared" si="72"/>
        <v>0</v>
      </c>
      <c r="BA272" s="16">
        <f t="shared" si="72"/>
        <v>0</v>
      </c>
      <c r="BB272" s="16">
        <f t="shared" si="72"/>
        <v>0</v>
      </c>
      <c r="BC272" s="16">
        <f t="shared" si="72"/>
        <v>0</v>
      </c>
      <c r="BD272" s="16">
        <f t="shared" si="72"/>
        <v>0</v>
      </c>
      <c r="BE272" s="16">
        <f t="shared" si="72"/>
        <v>0</v>
      </c>
      <c r="BF272" s="16">
        <f t="shared" si="72"/>
        <v>0</v>
      </c>
      <c r="BG272" s="16">
        <f t="shared" si="72"/>
        <v>0</v>
      </c>
      <c r="BH272" s="16">
        <f t="shared" si="72"/>
        <v>1114.0546187315579</v>
      </c>
      <c r="BI272" s="16">
        <f t="shared" si="72"/>
        <v>0</v>
      </c>
    </row>
    <row r="273" spans="2:61" s="1" customFormat="1" ht="15.75" x14ac:dyDescent="0.25">
      <c r="B273" s="47">
        <v>545</v>
      </c>
      <c r="C273" s="47" t="s">
        <v>430</v>
      </c>
      <c r="D273" s="47">
        <v>6</v>
      </c>
      <c r="E273" s="47">
        <v>1998</v>
      </c>
      <c r="F273" s="71"/>
      <c r="G273" s="2">
        <v>50</v>
      </c>
      <c r="H273" s="2">
        <v>10</v>
      </c>
      <c r="I273" s="47">
        <v>2016</v>
      </c>
      <c r="J273" s="81">
        <v>1.15E-2</v>
      </c>
      <c r="K273" s="82">
        <v>9985</v>
      </c>
      <c r="L273" s="82">
        <f t="shared" si="67"/>
        <v>998.5</v>
      </c>
      <c r="M273" s="82">
        <f t="shared" si="68"/>
        <v>1497.75</v>
      </c>
      <c r="N273" s="16">
        <f t="shared" si="69"/>
        <v>12481.25</v>
      </c>
      <c r="O273" s="16">
        <f t="shared" si="70"/>
        <v>143.53437500000001</v>
      </c>
      <c r="P273" s="16">
        <f t="shared" si="71"/>
        <v>0</v>
      </c>
      <c r="Q273" s="16">
        <f t="shared" si="71"/>
        <v>0</v>
      </c>
      <c r="R273" s="16">
        <f t="shared" si="71"/>
        <v>0</v>
      </c>
      <c r="S273" s="16">
        <f t="shared" si="71"/>
        <v>0</v>
      </c>
      <c r="T273" s="16">
        <f t="shared" si="71"/>
        <v>158.24664843750003</v>
      </c>
      <c r="U273" s="16">
        <f t="shared" si="71"/>
        <v>0</v>
      </c>
      <c r="V273" s="16">
        <f t="shared" si="71"/>
        <v>0</v>
      </c>
      <c r="W273" s="16">
        <f t="shared" si="71"/>
        <v>0</v>
      </c>
      <c r="X273" s="16">
        <f t="shared" si="71"/>
        <v>0</v>
      </c>
      <c r="Y273" s="16">
        <f t="shared" si="71"/>
        <v>0</v>
      </c>
      <c r="Z273" s="16">
        <f t="shared" si="71"/>
        <v>0</v>
      </c>
      <c r="AA273" s="16">
        <f t="shared" si="71"/>
        <v>0</v>
      </c>
      <c r="AB273" s="16">
        <f t="shared" si="71"/>
        <v>0</v>
      </c>
      <c r="AC273" s="16">
        <f t="shared" si="71"/>
        <v>0</v>
      </c>
      <c r="AD273" s="16">
        <f t="shared" si="71"/>
        <v>257.76711534538259</v>
      </c>
      <c r="AE273" s="16">
        <f t="shared" si="71"/>
        <v>0</v>
      </c>
      <c r="AF273" s="16">
        <f t="shared" si="66"/>
        <v>0</v>
      </c>
      <c r="AG273" s="16">
        <f t="shared" si="66"/>
        <v>0</v>
      </c>
      <c r="AH273" s="16">
        <f t="shared" si="66"/>
        <v>0</v>
      </c>
      <c r="AI273" s="16">
        <f t="shared" si="66"/>
        <v>0</v>
      </c>
      <c r="AJ273" s="16">
        <f t="shared" si="66"/>
        <v>0</v>
      </c>
      <c r="AK273" s="16">
        <f t="shared" si="66"/>
        <v>0</v>
      </c>
      <c r="AL273" s="16">
        <f t="shared" si="66"/>
        <v>0</v>
      </c>
      <c r="AM273" s="16">
        <f t="shared" si="66"/>
        <v>0</v>
      </c>
      <c r="AN273" s="16">
        <f t="shared" si="66"/>
        <v>419.87546914601472</v>
      </c>
      <c r="AO273" s="16">
        <f t="shared" si="66"/>
        <v>0</v>
      </c>
      <c r="AP273" s="16">
        <f t="shared" si="66"/>
        <v>40736.318016546342</v>
      </c>
      <c r="AQ273" s="16">
        <f t="shared" si="66"/>
        <v>0</v>
      </c>
      <c r="AR273" s="16">
        <f t="shared" si="66"/>
        <v>0</v>
      </c>
      <c r="AS273" s="16">
        <f t="shared" si="66"/>
        <v>0</v>
      </c>
      <c r="AT273" s="16">
        <f t="shared" si="72"/>
        <v>0</v>
      </c>
      <c r="AU273" s="16">
        <f t="shared" si="72"/>
        <v>0</v>
      </c>
      <c r="AV273" s="16">
        <f t="shared" si="72"/>
        <v>0</v>
      </c>
      <c r="AW273" s="16">
        <f t="shared" si="72"/>
        <v>0</v>
      </c>
      <c r="AX273" s="16">
        <f t="shared" si="72"/>
        <v>683.93289560760093</v>
      </c>
      <c r="AY273" s="16">
        <f t="shared" si="72"/>
        <v>0</v>
      </c>
      <c r="AZ273" s="16">
        <f t="shared" si="72"/>
        <v>0</v>
      </c>
      <c r="BA273" s="16">
        <f t="shared" si="72"/>
        <v>0</v>
      </c>
      <c r="BB273" s="16">
        <f t="shared" si="72"/>
        <v>0</v>
      </c>
      <c r="BC273" s="16">
        <f t="shared" si="72"/>
        <v>0</v>
      </c>
      <c r="BD273" s="16">
        <f t="shared" si="72"/>
        <v>0</v>
      </c>
      <c r="BE273" s="16">
        <f t="shared" si="72"/>
        <v>0</v>
      </c>
      <c r="BF273" s="16">
        <f t="shared" si="72"/>
        <v>0</v>
      </c>
      <c r="BG273" s="16">
        <f t="shared" si="72"/>
        <v>0</v>
      </c>
      <c r="BH273" s="16">
        <f t="shared" si="72"/>
        <v>1114.0546187315579</v>
      </c>
      <c r="BI273" s="16">
        <f t="shared" si="72"/>
        <v>0</v>
      </c>
    </row>
    <row r="274" spans="2:61" s="1" customFormat="1" ht="15.75" x14ac:dyDescent="0.25">
      <c r="B274" s="47">
        <v>544</v>
      </c>
      <c r="C274" s="47" t="s">
        <v>430</v>
      </c>
      <c r="D274" s="47">
        <v>6</v>
      </c>
      <c r="E274" s="47">
        <v>1998</v>
      </c>
      <c r="F274" s="71"/>
      <c r="G274" s="2">
        <v>50</v>
      </c>
      <c r="H274" s="2">
        <v>10</v>
      </c>
      <c r="I274" s="47">
        <v>2016</v>
      </c>
      <c r="J274" s="81">
        <v>1.15E-2</v>
      </c>
      <c r="K274" s="82">
        <v>9985</v>
      </c>
      <c r="L274" s="82">
        <f t="shared" si="67"/>
        <v>998.5</v>
      </c>
      <c r="M274" s="82">
        <f t="shared" si="68"/>
        <v>1497.75</v>
      </c>
      <c r="N274" s="16">
        <f t="shared" si="69"/>
        <v>12481.25</v>
      </c>
      <c r="O274" s="16">
        <f t="shared" si="70"/>
        <v>143.53437500000001</v>
      </c>
      <c r="P274" s="16">
        <f t="shared" si="71"/>
        <v>0</v>
      </c>
      <c r="Q274" s="16">
        <f t="shared" si="71"/>
        <v>0</v>
      </c>
      <c r="R274" s="16">
        <f t="shared" si="71"/>
        <v>0</v>
      </c>
      <c r="S274" s="16">
        <f t="shared" si="71"/>
        <v>0</v>
      </c>
      <c r="T274" s="16">
        <f t="shared" si="71"/>
        <v>158.24664843750003</v>
      </c>
      <c r="U274" s="16">
        <f t="shared" si="71"/>
        <v>0</v>
      </c>
      <c r="V274" s="16">
        <f t="shared" si="71"/>
        <v>0</v>
      </c>
      <c r="W274" s="16">
        <f t="shared" si="71"/>
        <v>0</v>
      </c>
      <c r="X274" s="16">
        <f t="shared" si="71"/>
        <v>0</v>
      </c>
      <c r="Y274" s="16">
        <f t="shared" si="71"/>
        <v>0</v>
      </c>
      <c r="Z274" s="16">
        <f t="shared" si="71"/>
        <v>0</v>
      </c>
      <c r="AA274" s="16">
        <f t="shared" si="71"/>
        <v>0</v>
      </c>
      <c r="AB274" s="16">
        <f t="shared" si="71"/>
        <v>0</v>
      </c>
      <c r="AC274" s="16">
        <f t="shared" si="71"/>
        <v>0</v>
      </c>
      <c r="AD274" s="16">
        <f t="shared" si="71"/>
        <v>257.76711534538259</v>
      </c>
      <c r="AE274" s="16">
        <f t="shared" si="71"/>
        <v>0</v>
      </c>
      <c r="AF274" s="16">
        <f t="shared" si="66"/>
        <v>0</v>
      </c>
      <c r="AG274" s="16">
        <f t="shared" si="66"/>
        <v>0</v>
      </c>
      <c r="AH274" s="16">
        <f t="shared" si="66"/>
        <v>0</v>
      </c>
      <c r="AI274" s="16">
        <f t="shared" si="66"/>
        <v>0</v>
      </c>
      <c r="AJ274" s="16">
        <f t="shared" si="66"/>
        <v>0</v>
      </c>
      <c r="AK274" s="16">
        <f t="shared" si="66"/>
        <v>0</v>
      </c>
      <c r="AL274" s="16">
        <f t="shared" si="66"/>
        <v>0</v>
      </c>
      <c r="AM274" s="16">
        <f t="shared" si="66"/>
        <v>0</v>
      </c>
      <c r="AN274" s="16">
        <f t="shared" si="66"/>
        <v>419.87546914601472</v>
      </c>
      <c r="AO274" s="16">
        <f t="shared" si="66"/>
        <v>0</v>
      </c>
      <c r="AP274" s="16">
        <f t="shared" si="66"/>
        <v>40736.318016546342</v>
      </c>
      <c r="AQ274" s="16">
        <f t="shared" si="66"/>
        <v>0</v>
      </c>
      <c r="AR274" s="16">
        <f t="shared" si="66"/>
        <v>0</v>
      </c>
      <c r="AS274" s="16">
        <f t="shared" si="66"/>
        <v>0</v>
      </c>
      <c r="AT274" s="16">
        <f t="shared" si="72"/>
        <v>0</v>
      </c>
      <c r="AU274" s="16">
        <f t="shared" si="72"/>
        <v>0</v>
      </c>
      <c r="AV274" s="16">
        <f t="shared" si="72"/>
        <v>0</v>
      </c>
      <c r="AW274" s="16">
        <f t="shared" si="72"/>
        <v>0</v>
      </c>
      <c r="AX274" s="16">
        <f t="shared" si="72"/>
        <v>683.93289560760093</v>
      </c>
      <c r="AY274" s="16">
        <f t="shared" si="72"/>
        <v>0</v>
      </c>
      <c r="AZ274" s="16">
        <f t="shared" si="72"/>
        <v>0</v>
      </c>
      <c r="BA274" s="16">
        <f t="shared" si="72"/>
        <v>0</v>
      </c>
      <c r="BB274" s="16">
        <f t="shared" si="72"/>
        <v>0</v>
      </c>
      <c r="BC274" s="16">
        <f t="shared" si="72"/>
        <v>0</v>
      </c>
      <c r="BD274" s="16">
        <f t="shared" si="72"/>
        <v>0</v>
      </c>
      <c r="BE274" s="16">
        <f t="shared" si="72"/>
        <v>0</v>
      </c>
      <c r="BF274" s="16">
        <f t="shared" si="72"/>
        <v>0</v>
      </c>
      <c r="BG274" s="16">
        <f t="shared" si="72"/>
        <v>0</v>
      </c>
      <c r="BH274" s="16">
        <f t="shared" si="72"/>
        <v>1114.0546187315579</v>
      </c>
      <c r="BI274" s="16">
        <f t="shared" si="72"/>
        <v>0</v>
      </c>
    </row>
    <row r="275" spans="2:61" s="1" customFormat="1" ht="15.75" x14ac:dyDescent="0.25">
      <c r="B275" s="47">
        <v>540</v>
      </c>
      <c r="C275" s="47" t="s">
        <v>430</v>
      </c>
      <c r="D275" s="47">
        <v>6</v>
      </c>
      <c r="E275" s="47">
        <v>1998</v>
      </c>
      <c r="F275" s="71"/>
      <c r="G275" s="2">
        <v>50</v>
      </c>
      <c r="H275" s="2">
        <v>10</v>
      </c>
      <c r="I275" s="47">
        <v>2016</v>
      </c>
      <c r="J275" s="81">
        <v>1.15E-2</v>
      </c>
      <c r="K275" s="82">
        <v>9985</v>
      </c>
      <c r="L275" s="82">
        <f t="shared" si="67"/>
        <v>998.5</v>
      </c>
      <c r="M275" s="82">
        <f t="shared" si="68"/>
        <v>1497.75</v>
      </c>
      <c r="N275" s="16">
        <f t="shared" si="69"/>
        <v>12481.25</v>
      </c>
      <c r="O275" s="16">
        <f t="shared" si="70"/>
        <v>143.53437500000001</v>
      </c>
      <c r="P275" s="16">
        <f t="shared" si="71"/>
        <v>0</v>
      </c>
      <c r="Q275" s="16">
        <f t="shared" si="71"/>
        <v>0</v>
      </c>
      <c r="R275" s="16">
        <f t="shared" si="71"/>
        <v>0</v>
      </c>
      <c r="S275" s="16">
        <f t="shared" si="71"/>
        <v>0</v>
      </c>
      <c r="T275" s="16">
        <f t="shared" si="71"/>
        <v>158.24664843750003</v>
      </c>
      <c r="U275" s="16">
        <f t="shared" si="71"/>
        <v>0</v>
      </c>
      <c r="V275" s="16">
        <f t="shared" si="71"/>
        <v>0</v>
      </c>
      <c r="W275" s="16">
        <f t="shared" si="71"/>
        <v>0</v>
      </c>
      <c r="X275" s="16">
        <f t="shared" si="71"/>
        <v>0</v>
      </c>
      <c r="Y275" s="16">
        <f t="shared" si="71"/>
        <v>0</v>
      </c>
      <c r="Z275" s="16">
        <f t="shared" si="71"/>
        <v>0</v>
      </c>
      <c r="AA275" s="16">
        <f t="shared" si="71"/>
        <v>0</v>
      </c>
      <c r="AB275" s="16">
        <f t="shared" si="71"/>
        <v>0</v>
      </c>
      <c r="AC275" s="16">
        <f t="shared" si="71"/>
        <v>0</v>
      </c>
      <c r="AD275" s="16">
        <f t="shared" si="71"/>
        <v>257.76711534538259</v>
      </c>
      <c r="AE275" s="16">
        <f t="shared" si="71"/>
        <v>0</v>
      </c>
      <c r="AF275" s="16">
        <f t="shared" si="66"/>
        <v>0</v>
      </c>
      <c r="AG275" s="16">
        <f t="shared" si="66"/>
        <v>0</v>
      </c>
      <c r="AH275" s="16">
        <f t="shared" si="66"/>
        <v>0</v>
      </c>
      <c r="AI275" s="16">
        <f t="shared" si="66"/>
        <v>0</v>
      </c>
      <c r="AJ275" s="16">
        <f t="shared" si="66"/>
        <v>0</v>
      </c>
      <c r="AK275" s="16">
        <f t="shared" si="66"/>
        <v>0</v>
      </c>
      <c r="AL275" s="16">
        <f t="shared" si="66"/>
        <v>0</v>
      </c>
      <c r="AM275" s="16">
        <f t="shared" si="66"/>
        <v>0</v>
      </c>
      <c r="AN275" s="16">
        <f t="shared" si="66"/>
        <v>419.87546914601472</v>
      </c>
      <c r="AO275" s="16">
        <f t="shared" si="66"/>
        <v>0</v>
      </c>
      <c r="AP275" s="16">
        <f t="shared" si="66"/>
        <v>40736.318016546342</v>
      </c>
      <c r="AQ275" s="16">
        <f t="shared" si="66"/>
        <v>0</v>
      </c>
      <c r="AR275" s="16">
        <f t="shared" si="66"/>
        <v>0</v>
      </c>
      <c r="AS275" s="16">
        <f t="shared" si="66"/>
        <v>0</v>
      </c>
      <c r="AT275" s="16">
        <f t="shared" si="72"/>
        <v>0</v>
      </c>
      <c r="AU275" s="16">
        <f t="shared" si="72"/>
        <v>0</v>
      </c>
      <c r="AV275" s="16">
        <f t="shared" si="72"/>
        <v>0</v>
      </c>
      <c r="AW275" s="16">
        <f t="shared" si="72"/>
        <v>0</v>
      </c>
      <c r="AX275" s="16">
        <f t="shared" si="72"/>
        <v>683.93289560760093</v>
      </c>
      <c r="AY275" s="16">
        <f t="shared" si="72"/>
        <v>0</v>
      </c>
      <c r="AZ275" s="16">
        <f t="shared" si="72"/>
        <v>0</v>
      </c>
      <c r="BA275" s="16">
        <f t="shared" si="72"/>
        <v>0</v>
      </c>
      <c r="BB275" s="16">
        <f t="shared" si="72"/>
        <v>0</v>
      </c>
      <c r="BC275" s="16">
        <f t="shared" si="72"/>
        <v>0</v>
      </c>
      <c r="BD275" s="16">
        <f t="shared" si="72"/>
        <v>0</v>
      </c>
      <c r="BE275" s="16">
        <f t="shared" si="72"/>
        <v>0</v>
      </c>
      <c r="BF275" s="16">
        <f t="shared" si="72"/>
        <v>0</v>
      </c>
      <c r="BG275" s="16">
        <f t="shared" si="72"/>
        <v>0</v>
      </c>
      <c r="BH275" s="16">
        <f t="shared" si="72"/>
        <v>1114.0546187315579</v>
      </c>
      <c r="BI275" s="16">
        <f t="shared" si="72"/>
        <v>0</v>
      </c>
    </row>
    <row r="276" spans="2:61" s="1" customFormat="1" ht="15.75" x14ac:dyDescent="0.25">
      <c r="B276" s="47">
        <v>481</v>
      </c>
      <c r="C276" s="47" t="s">
        <v>430</v>
      </c>
      <c r="D276" s="47">
        <v>6</v>
      </c>
      <c r="E276" s="47">
        <v>1998</v>
      </c>
      <c r="F276" s="71"/>
      <c r="G276" s="2">
        <v>50</v>
      </c>
      <c r="H276" s="2">
        <v>10</v>
      </c>
      <c r="I276" s="47">
        <v>2016</v>
      </c>
      <c r="J276" s="81">
        <v>1.15E-2</v>
      </c>
      <c r="K276" s="82">
        <v>9985</v>
      </c>
      <c r="L276" s="82">
        <f t="shared" si="67"/>
        <v>998.5</v>
      </c>
      <c r="M276" s="82">
        <f t="shared" si="68"/>
        <v>1497.75</v>
      </c>
      <c r="N276" s="16">
        <f t="shared" si="69"/>
        <v>12481.25</v>
      </c>
      <c r="O276" s="16">
        <f t="shared" si="70"/>
        <v>143.53437500000001</v>
      </c>
      <c r="P276" s="16">
        <f t="shared" si="71"/>
        <v>0</v>
      </c>
      <c r="Q276" s="16">
        <f t="shared" si="71"/>
        <v>0</v>
      </c>
      <c r="R276" s="16">
        <f t="shared" si="71"/>
        <v>0</v>
      </c>
      <c r="S276" s="16">
        <f t="shared" si="71"/>
        <v>0</v>
      </c>
      <c r="T276" s="16">
        <f t="shared" si="71"/>
        <v>158.24664843750003</v>
      </c>
      <c r="U276" s="16">
        <f t="shared" si="71"/>
        <v>0</v>
      </c>
      <c r="V276" s="16">
        <f t="shared" si="71"/>
        <v>0</v>
      </c>
      <c r="W276" s="16">
        <f t="shared" si="71"/>
        <v>0</v>
      </c>
      <c r="X276" s="16">
        <f t="shared" si="71"/>
        <v>0</v>
      </c>
      <c r="Y276" s="16">
        <f t="shared" si="71"/>
        <v>0</v>
      </c>
      <c r="Z276" s="16">
        <f t="shared" si="71"/>
        <v>0</v>
      </c>
      <c r="AA276" s="16">
        <f t="shared" si="71"/>
        <v>0</v>
      </c>
      <c r="AB276" s="16">
        <f t="shared" si="71"/>
        <v>0</v>
      </c>
      <c r="AC276" s="16">
        <f t="shared" si="71"/>
        <v>0</v>
      </c>
      <c r="AD276" s="16">
        <f t="shared" si="71"/>
        <v>257.76711534538259</v>
      </c>
      <c r="AE276" s="16">
        <f t="shared" si="71"/>
        <v>0</v>
      </c>
      <c r="AF276" s="16">
        <f t="shared" si="66"/>
        <v>0</v>
      </c>
      <c r="AG276" s="16">
        <f t="shared" si="66"/>
        <v>0</v>
      </c>
      <c r="AH276" s="16">
        <f t="shared" si="66"/>
        <v>0</v>
      </c>
      <c r="AI276" s="16">
        <f t="shared" si="66"/>
        <v>0</v>
      </c>
      <c r="AJ276" s="16">
        <f t="shared" si="66"/>
        <v>0</v>
      </c>
      <c r="AK276" s="16">
        <f t="shared" si="66"/>
        <v>0</v>
      </c>
      <c r="AL276" s="16">
        <f t="shared" si="66"/>
        <v>0</v>
      </c>
      <c r="AM276" s="16">
        <f t="shared" si="66"/>
        <v>0</v>
      </c>
      <c r="AN276" s="16">
        <f t="shared" si="66"/>
        <v>419.87546914601472</v>
      </c>
      <c r="AO276" s="16">
        <f t="shared" si="66"/>
        <v>0</v>
      </c>
      <c r="AP276" s="16">
        <f t="shared" si="66"/>
        <v>40736.318016546342</v>
      </c>
      <c r="AQ276" s="16">
        <f t="shared" si="66"/>
        <v>0</v>
      </c>
      <c r="AR276" s="16">
        <f t="shared" si="66"/>
        <v>0</v>
      </c>
      <c r="AS276" s="16">
        <f t="shared" si="66"/>
        <v>0</v>
      </c>
      <c r="AT276" s="16">
        <f t="shared" si="72"/>
        <v>0</v>
      </c>
      <c r="AU276" s="16">
        <f t="shared" si="72"/>
        <v>0</v>
      </c>
      <c r="AV276" s="16">
        <f t="shared" si="72"/>
        <v>0</v>
      </c>
      <c r="AW276" s="16">
        <f t="shared" si="72"/>
        <v>0</v>
      </c>
      <c r="AX276" s="16">
        <f t="shared" si="72"/>
        <v>683.93289560760093</v>
      </c>
      <c r="AY276" s="16">
        <f t="shared" si="72"/>
        <v>0</v>
      </c>
      <c r="AZ276" s="16">
        <f t="shared" si="72"/>
        <v>0</v>
      </c>
      <c r="BA276" s="16">
        <f t="shared" si="72"/>
        <v>0</v>
      </c>
      <c r="BB276" s="16">
        <f t="shared" si="72"/>
        <v>0</v>
      </c>
      <c r="BC276" s="16">
        <f t="shared" si="72"/>
        <v>0</v>
      </c>
      <c r="BD276" s="16">
        <f t="shared" si="72"/>
        <v>0</v>
      </c>
      <c r="BE276" s="16">
        <f t="shared" si="72"/>
        <v>0</v>
      </c>
      <c r="BF276" s="16">
        <f t="shared" si="72"/>
        <v>0</v>
      </c>
      <c r="BG276" s="16">
        <f t="shared" si="72"/>
        <v>0</v>
      </c>
      <c r="BH276" s="16">
        <f t="shared" si="72"/>
        <v>1114.0546187315579</v>
      </c>
      <c r="BI276" s="16">
        <f t="shared" si="72"/>
        <v>0</v>
      </c>
    </row>
    <row r="277" spans="2:61" s="1" customFormat="1" ht="15.75" x14ac:dyDescent="0.25">
      <c r="B277" s="47">
        <v>418</v>
      </c>
      <c r="C277" s="47" t="s">
        <v>430</v>
      </c>
      <c r="D277" s="47">
        <v>6</v>
      </c>
      <c r="E277" s="47">
        <v>1998</v>
      </c>
      <c r="F277" s="71"/>
      <c r="G277" s="2">
        <v>50</v>
      </c>
      <c r="H277" s="2">
        <v>10</v>
      </c>
      <c r="I277" s="47">
        <v>2016</v>
      </c>
      <c r="J277" s="81">
        <v>1.15E-2</v>
      </c>
      <c r="K277" s="82">
        <v>9985</v>
      </c>
      <c r="L277" s="82">
        <f t="shared" si="67"/>
        <v>998.5</v>
      </c>
      <c r="M277" s="82">
        <f t="shared" si="68"/>
        <v>1497.75</v>
      </c>
      <c r="N277" s="16">
        <f t="shared" si="69"/>
        <v>12481.25</v>
      </c>
      <c r="O277" s="16">
        <f t="shared" si="70"/>
        <v>143.53437500000001</v>
      </c>
      <c r="P277" s="16">
        <f t="shared" si="71"/>
        <v>0</v>
      </c>
      <c r="Q277" s="16">
        <f t="shared" si="71"/>
        <v>0</v>
      </c>
      <c r="R277" s="16">
        <f t="shared" si="71"/>
        <v>0</v>
      </c>
      <c r="S277" s="16">
        <f t="shared" si="71"/>
        <v>0</v>
      </c>
      <c r="T277" s="16">
        <f t="shared" si="71"/>
        <v>158.24664843750003</v>
      </c>
      <c r="U277" s="16">
        <f t="shared" si="71"/>
        <v>0</v>
      </c>
      <c r="V277" s="16">
        <f t="shared" si="71"/>
        <v>0</v>
      </c>
      <c r="W277" s="16">
        <f t="shared" si="71"/>
        <v>0</v>
      </c>
      <c r="X277" s="16">
        <f t="shared" si="71"/>
        <v>0</v>
      </c>
      <c r="Y277" s="16">
        <f t="shared" si="71"/>
        <v>0</v>
      </c>
      <c r="Z277" s="16">
        <f t="shared" si="71"/>
        <v>0</v>
      </c>
      <c r="AA277" s="16">
        <f t="shared" si="71"/>
        <v>0</v>
      </c>
      <c r="AB277" s="16">
        <f t="shared" si="71"/>
        <v>0</v>
      </c>
      <c r="AC277" s="16">
        <f t="shared" si="71"/>
        <v>0</v>
      </c>
      <c r="AD277" s="16">
        <f t="shared" si="71"/>
        <v>257.76711534538259</v>
      </c>
      <c r="AE277" s="16">
        <f t="shared" si="71"/>
        <v>0</v>
      </c>
      <c r="AF277" s="16">
        <f t="shared" si="66"/>
        <v>0</v>
      </c>
      <c r="AG277" s="16">
        <f t="shared" si="66"/>
        <v>0</v>
      </c>
      <c r="AH277" s="16">
        <f t="shared" si="66"/>
        <v>0</v>
      </c>
      <c r="AI277" s="16">
        <f t="shared" si="66"/>
        <v>0</v>
      </c>
      <c r="AJ277" s="16">
        <f t="shared" si="66"/>
        <v>0</v>
      </c>
      <c r="AK277" s="16">
        <f t="shared" si="66"/>
        <v>0</v>
      </c>
      <c r="AL277" s="16">
        <f t="shared" si="66"/>
        <v>0</v>
      </c>
      <c r="AM277" s="16">
        <f t="shared" si="66"/>
        <v>0</v>
      </c>
      <c r="AN277" s="16">
        <f t="shared" si="66"/>
        <v>419.87546914601472</v>
      </c>
      <c r="AO277" s="16">
        <f t="shared" si="66"/>
        <v>0</v>
      </c>
      <c r="AP277" s="16">
        <f t="shared" si="66"/>
        <v>40736.318016546342</v>
      </c>
      <c r="AQ277" s="16">
        <f t="shared" si="66"/>
        <v>0</v>
      </c>
      <c r="AR277" s="16">
        <f t="shared" si="66"/>
        <v>0</v>
      </c>
      <c r="AS277" s="16">
        <f t="shared" si="66"/>
        <v>0</v>
      </c>
      <c r="AT277" s="16">
        <f t="shared" si="72"/>
        <v>0</v>
      </c>
      <c r="AU277" s="16">
        <f t="shared" si="72"/>
        <v>0</v>
      </c>
      <c r="AV277" s="16">
        <f t="shared" si="72"/>
        <v>0</v>
      </c>
      <c r="AW277" s="16">
        <f t="shared" si="72"/>
        <v>0</v>
      </c>
      <c r="AX277" s="16">
        <f t="shared" si="72"/>
        <v>683.93289560760093</v>
      </c>
      <c r="AY277" s="16">
        <f t="shared" si="72"/>
        <v>0</v>
      </c>
      <c r="AZ277" s="16">
        <f t="shared" si="72"/>
        <v>0</v>
      </c>
      <c r="BA277" s="16">
        <f t="shared" si="72"/>
        <v>0</v>
      </c>
      <c r="BB277" s="16">
        <f t="shared" si="72"/>
        <v>0</v>
      </c>
      <c r="BC277" s="16">
        <f t="shared" si="72"/>
        <v>0</v>
      </c>
      <c r="BD277" s="16">
        <f t="shared" si="72"/>
        <v>0</v>
      </c>
      <c r="BE277" s="16">
        <f t="shared" si="72"/>
        <v>0</v>
      </c>
      <c r="BF277" s="16">
        <f t="shared" si="72"/>
        <v>0</v>
      </c>
      <c r="BG277" s="16">
        <f t="shared" si="72"/>
        <v>0</v>
      </c>
      <c r="BH277" s="16">
        <f t="shared" si="72"/>
        <v>1114.0546187315579</v>
      </c>
      <c r="BI277" s="16">
        <f t="shared" si="72"/>
        <v>0</v>
      </c>
    </row>
    <row r="278" spans="2:61" s="1" customFormat="1" ht="15.75" x14ac:dyDescent="0.25">
      <c r="B278" s="47">
        <v>271</v>
      </c>
      <c r="C278" s="47" t="s">
        <v>430</v>
      </c>
      <c r="D278" s="47">
        <v>6</v>
      </c>
      <c r="E278" s="47">
        <v>1998</v>
      </c>
      <c r="F278" s="71"/>
      <c r="G278" s="2">
        <v>50</v>
      </c>
      <c r="H278" s="2">
        <v>10</v>
      </c>
      <c r="I278" s="47">
        <v>2016</v>
      </c>
      <c r="J278" s="81">
        <v>1.15E-2</v>
      </c>
      <c r="K278" s="82">
        <v>9985</v>
      </c>
      <c r="L278" s="82">
        <f t="shared" si="67"/>
        <v>998.5</v>
      </c>
      <c r="M278" s="82">
        <f t="shared" si="68"/>
        <v>1497.75</v>
      </c>
      <c r="N278" s="16">
        <f t="shared" si="69"/>
        <v>12481.25</v>
      </c>
      <c r="O278" s="16">
        <f t="shared" si="70"/>
        <v>143.53437500000001</v>
      </c>
      <c r="P278" s="16">
        <f t="shared" si="71"/>
        <v>0</v>
      </c>
      <c r="Q278" s="16">
        <f t="shared" si="71"/>
        <v>0</v>
      </c>
      <c r="R278" s="16">
        <f t="shared" si="71"/>
        <v>0</v>
      </c>
      <c r="S278" s="16">
        <f t="shared" si="71"/>
        <v>0</v>
      </c>
      <c r="T278" s="16">
        <f t="shared" si="71"/>
        <v>158.24664843750003</v>
      </c>
      <c r="U278" s="16">
        <f t="shared" si="71"/>
        <v>0</v>
      </c>
      <c r="V278" s="16">
        <f t="shared" si="71"/>
        <v>0</v>
      </c>
      <c r="W278" s="16">
        <f t="shared" si="71"/>
        <v>0</v>
      </c>
      <c r="X278" s="16">
        <f t="shared" si="71"/>
        <v>0</v>
      </c>
      <c r="Y278" s="16">
        <f t="shared" si="71"/>
        <v>0</v>
      </c>
      <c r="Z278" s="16">
        <f t="shared" si="71"/>
        <v>0</v>
      </c>
      <c r="AA278" s="16">
        <f t="shared" si="71"/>
        <v>0</v>
      </c>
      <c r="AB278" s="16">
        <f t="shared" si="71"/>
        <v>0</v>
      </c>
      <c r="AC278" s="16">
        <f t="shared" si="71"/>
        <v>0</v>
      </c>
      <c r="AD278" s="16">
        <f t="shared" si="71"/>
        <v>257.76711534538259</v>
      </c>
      <c r="AE278" s="16">
        <f t="shared" ref="AE278:AT293" si="73">IF(MOD((AE$6-$E278),$G278)=0,($K278*1.1*1.15)*((1+$K$3)^(AE$6-$N$3)),IF(MOD((AE$6-$I278),$H278)=0,$O278*((1+$K$3)^(AE$6-$N$3)),0))</f>
        <v>0</v>
      </c>
      <c r="AF278" s="16">
        <f t="shared" si="73"/>
        <v>0</v>
      </c>
      <c r="AG278" s="16">
        <f t="shared" si="73"/>
        <v>0</v>
      </c>
      <c r="AH278" s="16">
        <f t="shared" si="73"/>
        <v>0</v>
      </c>
      <c r="AI278" s="16">
        <f t="shared" si="73"/>
        <v>0</v>
      </c>
      <c r="AJ278" s="16">
        <f t="shared" si="73"/>
        <v>0</v>
      </c>
      <c r="AK278" s="16">
        <f t="shared" si="73"/>
        <v>0</v>
      </c>
      <c r="AL278" s="16">
        <f t="shared" si="73"/>
        <v>0</v>
      </c>
      <c r="AM278" s="16">
        <f t="shared" si="73"/>
        <v>0</v>
      </c>
      <c r="AN278" s="16">
        <f t="shared" si="73"/>
        <v>419.87546914601472</v>
      </c>
      <c r="AO278" s="16">
        <f t="shared" si="73"/>
        <v>0</v>
      </c>
      <c r="AP278" s="16">
        <f t="shared" si="73"/>
        <v>40736.318016546342</v>
      </c>
      <c r="AQ278" s="16">
        <f t="shared" si="73"/>
        <v>0</v>
      </c>
      <c r="AR278" s="16">
        <f t="shared" si="73"/>
        <v>0</v>
      </c>
      <c r="AS278" s="16">
        <f t="shared" si="73"/>
        <v>0</v>
      </c>
      <c r="AT278" s="16">
        <f t="shared" si="72"/>
        <v>0</v>
      </c>
      <c r="AU278" s="16">
        <f t="shared" si="72"/>
        <v>0</v>
      </c>
      <c r="AV278" s="16">
        <f t="shared" si="72"/>
        <v>0</v>
      </c>
      <c r="AW278" s="16">
        <f t="shared" si="72"/>
        <v>0</v>
      </c>
      <c r="AX278" s="16">
        <f t="shared" si="72"/>
        <v>683.93289560760093</v>
      </c>
      <c r="AY278" s="16">
        <f t="shared" si="72"/>
        <v>0</v>
      </c>
      <c r="AZ278" s="16">
        <f t="shared" si="72"/>
        <v>0</v>
      </c>
      <c r="BA278" s="16">
        <f t="shared" si="72"/>
        <v>0</v>
      </c>
      <c r="BB278" s="16">
        <f t="shared" si="72"/>
        <v>0</v>
      </c>
      <c r="BC278" s="16">
        <f t="shared" si="72"/>
        <v>0</v>
      </c>
      <c r="BD278" s="16">
        <f t="shared" si="72"/>
        <v>0</v>
      </c>
      <c r="BE278" s="16">
        <f t="shared" si="72"/>
        <v>0</v>
      </c>
      <c r="BF278" s="16">
        <f t="shared" si="72"/>
        <v>0</v>
      </c>
      <c r="BG278" s="16">
        <f t="shared" si="72"/>
        <v>0</v>
      </c>
      <c r="BH278" s="16">
        <f t="shared" si="72"/>
        <v>1114.0546187315579</v>
      </c>
      <c r="BI278" s="16">
        <f t="shared" si="72"/>
        <v>0</v>
      </c>
    </row>
    <row r="279" spans="2:61" s="1" customFormat="1" ht="15.75" x14ac:dyDescent="0.25">
      <c r="B279" s="47">
        <v>246</v>
      </c>
      <c r="C279" s="47" t="s">
        <v>430</v>
      </c>
      <c r="D279" s="47">
        <v>6</v>
      </c>
      <c r="E279" s="47">
        <v>1998</v>
      </c>
      <c r="F279" s="71"/>
      <c r="G279" s="2">
        <v>50</v>
      </c>
      <c r="H279" s="2">
        <v>10</v>
      </c>
      <c r="I279" s="47">
        <v>2016</v>
      </c>
      <c r="J279" s="81">
        <v>1.15E-2</v>
      </c>
      <c r="K279" s="82">
        <v>9985</v>
      </c>
      <c r="L279" s="82">
        <f t="shared" si="67"/>
        <v>998.5</v>
      </c>
      <c r="M279" s="82">
        <f t="shared" si="68"/>
        <v>1497.75</v>
      </c>
      <c r="N279" s="16">
        <f t="shared" si="69"/>
        <v>12481.25</v>
      </c>
      <c r="O279" s="16">
        <f t="shared" si="70"/>
        <v>143.53437500000001</v>
      </c>
      <c r="P279" s="16">
        <f t="shared" ref="P279:AE294" si="74">IF(MOD((P$6-$E279),$G279)=0,($K279*1.1*1.15)*((1+$K$3)^(P$6-$N$3)),IF(MOD((P$6-$I279),$H279)=0,$O279*((1+$K$3)^(P$6-$N$3)),0))</f>
        <v>0</v>
      </c>
      <c r="Q279" s="16">
        <f t="shared" si="74"/>
        <v>0</v>
      </c>
      <c r="R279" s="16">
        <f t="shared" si="74"/>
        <v>0</v>
      </c>
      <c r="S279" s="16">
        <f t="shared" si="74"/>
        <v>0</v>
      </c>
      <c r="T279" s="16">
        <f t="shared" si="74"/>
        <v>158.24664843750003</v>
      </c>
      <c r="U279" s="16">
        <f t="shared" si="74"/>
        <v>0</v>
      </c>
      <c r="V279" s="16">
        <f t="shared" si="74"/>
        <v>0</v>
      </c>
      <c r="W279" s="16">
        <f t="shared" si="74"/>
        <v>0</v>
      </c>
      <c r="X279" s="16">
        <f t="shared" si="74"/>
        <v>0</v>
      </c>
      <c r="Y279" s="16">
        <f t="shared" si="74"/>
        <v>0</v>
      </c>
      <c r="Z279" s="16">
        <f t="shared" si="74"/>
        <v>0</v>
      </c>
      <c r="AA279" s="16">
        <f t="shared" si="74"/>
        <v>0</v>
      </c>
      <c r="AB279" s="16">
        <f t="shared" si="74"/>
        <v>0</v>
      </c>
      <c r="AC279" s="16">
        <f t="shared" si="74"/>
        <v>0</v>
      </c>
      <c r="AD279" s="16">
        <f t="shared" si="74"/>
        <v>257.76711534538259</v>
      </c>
      <c r="AE279" s="16">
        <f t="shared" si="74"/>
        <v>0</v>
      </c>
      <c r="AF279" s="16">
        <f t="shared" si="73"/>
        <v>0</v>
      </c>
      <c r="AG279" s="16">
        <f t="shared" si="73"/>
        <v>0</v>
      </c>
      <c r="AH279" s="16">
        <f t="shared" si="73"/>
        <v>0</v>
      </c>
      <c r="AI279" s="16">
        <f t="shared" si="73"/>
        <v>0</v>
      </c>
      <c r="AJ279" s="16">
        <f t="shared" si="73"/>
        <v>0</v>
      </c>
      <c r="AK279" s="16">
        <f t="shared" si="73"/>
        <v>0</v>
      </c>
      <c r="AL279" s="16">
        <f t="shared" si="73"/>
        <v>0</v>
      </c>
      <c r="AM279" s="16">
        <f t="shared" si="73"/>
        <v>0</v>
      </c>
      <c r="AN279" s="16">
        <f t="shared" si="73"/>
        <v>419.87546914601472</v>
      </c>
      <c r="AO279" s="16">
        <f t="shared" si="73"/>
        <v>0</v>
      </c>
      <c r="AP279" s="16">
        <f t="shared" si="73"/>
        <v>40736.318016546342</v>
      </c>
      <c r="AQ279" s="16">
        <f t="shared" si="73"/>
        <v>0</v>
      </c>
      <c r="AR279" s="16">
        <f t="shared" si="73"/>
        <v>0</v>
      </c>
      <c r="AS279" s="16">
        <f t="shared" si="73"/>
        <v>0</v>
      </c>
      <c r="AT279" s="16">
        <f t="shared" si="73"/>
        <v>0</v>
      </c>
      <c r="AU279" s="16">
        <f t="shared" ref="AT279:BI294" si="75">IF(MOD((AU$6-$E279),$G279)=0,($K279*1.1*1.15)*((1+$K$3)^(AU$6-$N$3)),IF(MOD((AU$6-$I279),$H279)=0,$O279*((1+$K$3)^(AU$6-$N$3)),0))</f>
        <v>0</v>
      </c>
      <c r="AV279" s="16">
        <f t="shared" si="75"/>
        <v>0</v>
      </c>
      <c r="AW279" s="16">
        <f t="shared" si="75"/>
        <v>0</v>
      </c>
      <c r="AX279" s="16">
        <f t="shared" si="75"/>
        <v>683.93289560760093</v>
      </c>
      <c r="AY279" s="16">
        <f t="shared" si="75"/>
        <v>0</v>
      </c>
      <c r="AZ279" s="16">
        <f t="shared" si="75"/>
        <v>0</v>
      </c>
      <c r="BA279" s="16">
        <f t="shared" si="75"/>
        <v>0</v>
      </c>
      <c r="BB279" s="16">
        <f t="shared" si="75"/>
        <v>0</v>
      </c>
      <c r="BC279" s="16">
        <f t="shared" si="75"/>
        <v>0</v>
      </c>
      <c r="BD279" s="16">
        <f t="shared" si="75"/>
        <v>0</v>
      </c>
      <c r="BE279" s="16">
        <f t="shared" si="75"/>
        <v>0</v>
      </c>
      <c r="BF279" s="16">
        <f t="shared" si="75"/>
        <v>0</v>
      </c>
      <c r="BG279" s="16">
        <f t="shared" si="75"/>
        <v>0</v>
      </c>
      <c r="BH279" s="16">
        <f t="shared" si="75"/>
        <v>1114.0546187315579</v>
      </c>
      <c r="BI279" s="16">
        <f t="shared" si="75"/>
        <v>0</v>
      </c>
    </row>
    <row r="280" spans="2:61" s="1" customFormat="1" ht="15.75" x14ac:dyDescent="0.25">
      <c r="B280" s="47">
        <v>152</v>
      </c>
      <c r="C280" s="47" t="s">
        <v>430</v>
      </c>
      <c r="D280" s="47">
        <v>6</v>
      </c>
      <c r="E280" s="47">
        <v>1998</v>
      </c>
      <c r="F280" s="71"/>
      <c r="G280" s="2">
        <v>50</v>
      </c>
      <c r="H280" s="2">
        <v>10</v>
      </c>
      <c r="I280" s="47">
        <v>2016</v>
      </c>
      <c r="J280" s="81">
        <v>1.15E-2</v>
      </c>
      <c r="K280" s="82">
        <v>9985</v>
      </c>
      <c r="L280" s="82">
        <f t="shared" si="67"/>
        <v>998.5</v>
      </c>
      <c r="M280" s="82">
        <f t="shared" si="68"/>
        <v>1497.75</v>
      </c>
      <c r="N280" s="16">
        <f t="shared" si="69"/>
        <v>12481.25</v>
      </c>
      <c r="O280" s="16">
        <f t="shared" si="70"/>
        <v>143.53437500000001</v>
      </c>
      <c r="P280" s="16">
        <f t="shared" si="74"/>
        <v>0</v>
      </c>
      <c r="Q280" s="16">
        <f t="shared" si="74"/>
        <v>0</v>
      </c>
      <c r="R280" s="16">
        <f t="shared" si="74"/>
        <v>0</v>
      </c>
      <c r="S280" s="16">
        <f t="shared" si="74"/>
        <v>0</v>
      </c>
      <c r="T280" s="16">
        <f t="shared" si="74"/>
        <v>158.24664843750003</v>
      </c>
      <c r="U280" s="16">
        <f t="shared" si="74"/>
        <v>0</v>
      </c>
      <c r="V280" s="16">
        <f t="shared" si="74"/>
        <v>0</v>
      </c>
      <c r="W280" s="16">
        <f t="shared" si="74"/>
        <v>0</v>
      </c>
      <c r="X280" s="16">
        <f t="shared" si="74"/>
        <v>0</v>
      </c>
      <c r="Y280" s="16">
        <f t="shared" si="74"/>
        <v>0</v>
      </c>
      <c r="Z280" s="16">
        <f t="shared" si="74"/>
        <v>0</v>
      </c>
      <c r="AA280" s="16">
        <f t="shared" si="74"/>
        <v>0</v>
      </c>
      <c r="AB280" s="16">
        <f t="shared" si="74"/>
        <v>0</v>
      </c>
      <c r="AC280" s="16">
        <f t="shared" si="74"/>
        <v>0</v>
      </c>
      <c r="AD280" s="16">
        <f t="shared" si="74"/>
        <v>257.76711534538259</v>
      </c>
      <c r="AE280" s="16">
        <f t="shared" si="74"/>
        <v>0</v>
      </c>
      <c r="AF280" s="16">
        <f t="shared" si="73"/>
        <v>0</v>
      </c>
      <c r="AG280" s="16">
        <f t="shared" si="73"/>
        <v>0</v>
      </c>
      <c r="AH280" s="16">
        <f t="shared" si="73"/>
        <v>0</v>
      </c>
      <c r="AI280" s="16">
        <f t="shared" si="73"/>
        <v>0</v>
      </c>
      <c r="AJ280" s="16">
        <f t="shared" si="73"/>
        <v>0</v>
      </c>
      <c r="AK280" s="16">
        <f t="shared" si="73"/>
        <v>0</v>
      </c>
      <c r="AL280" s="16">
        <f t="shared" si="73"/>
        <v>0</v>
      </c>
      <c r="AM280" s="16">
        <f t="shared" si="73"/>
        <v>0</v>
      </c>
      <c r="AN280" s="16">
        <f t="shared" si="73"/>
        <v>419.87546914601472</v>
      </c>
      <c r="AO280" s="16">
        <f t="shared" si="73"/>
        <v>0</v>
      </c>
      <c r="AP280" s="16">
        <f t="shared" si="73"/>
        <v>40736.318016546342</v>
      </c>
      <c r="AQ280" s="16">
        <f t="shared" si="73"/>
        <v>0</v>
      </c>
      <c r="AR280" s="16">
        <f t="shared" si="73"/>
        <v>0</v>
      </c>
      <c r="AS280" s="16">
        <f t="shared" si="73"/>
        <v>0</v>
      </c>
      <c r="AT280" s="16">
        <f t="shared" si="75"/>
        <v>0</v>
      </c>
      <c r="AU280" s="16">
        <f t="shared" si="75"/>
        <v>0</v>
      </c>
      <c r="AV280" s="16">
        <f t="shared" si="75"/>
        <v>0</v>
      </c>
      <c r="AW280" s="16">
        <f t="shared" si="75"/>
        <v>0</v>
      </c>
      <c r="AX280" s="16">
        <f t="shared" si="75"/>
        <v>683.93289560760093</v>
      </c>
      <c r="AY280" s="16">
        <f t="shared" si="75"/>
        <v>0</v>
      </c>
      <c r="AZ280" s="16">
        <f t="shared" si="75"/>
        <v>0</v>
      </c>
      <c r="BA280" s="16">
        <f t="shared" si="75"/>
        <v>0</v>
      </c>
      <c r="BB280" s="16">
        <f t="shared" si="75"/>
        <v>0</v>
      </c>
      <c r="BC280" s="16">
        <f t="shared" si="75"/>
        <v>0</v>
      </c>
      <c r="BD280" s="16">
        <f t="shared" si="75"/>
        <v>0</v>
      </c>
      <c r="BE280" s="16">
        <f t="shared" si="75"/>
        <v>0</v>
      </c>
      <c r="BF280" s="16">
        <f t="shared" si="75"/>
        <v>0</v>
      </c>
      <c r="BG280" s="16">
        <f t="shared" si="75"/>
        <v>0</v>
      </c>
      <c r="BH280" s="16">
        <f t="shared" si="75"/>
        <v>1114.0546187315579</v>
      </c>
      <c r="BI280" s="16">
        <f t="shared" si="75"/>
        <v>0</v>
      </c>
    </row>
    <row r="281" spans="2:61" s="1" customFormat="1" ht="15.75" x14ac:dyDescent="0.25">
      <c r="B281" s="47">
        <v>151</v>
      </c>
      <c r="C281" s="47" t="s">
        <v>430</v>
      </c>
      <c r="D281" s="47">
        <v>6</v>
      </c>
      <c r="E281" s="47">
        <v>1998</v>
      </c>
      <c r="F281" s="71" t="s">
        <v>15906</v>
      </c>
      <c r="G281" s="2">
        <v>50</v>
      </c>
      <c r="H281" s="2">
        <v>10</v>
      </c>
      <c r="I281" s="47">
        <v>2016</v>
      </c>
      <c r="J281" s="81">
        <v>1.15E-2</v>
      </c>
      <c r="K281" s="82">
        <v>9985</v>
      </c>
      <c r="L281" s="82">
        <f t="shared" si="67"/>
        <v>998.5</v>
      </c>
      <c r="M281" s="82">
        <f t="shared" si="68"/>
        <v>1497.75</v>
      </c>
      <c r="N281" s="16">
        <f t="shared" si="69"/>
        <v>12481.25</v>
      </c>
      <c r="O281" s="16">
        <f t="shared" si="70"/>
        <v>143.53437500000001</v>
      </c>
      <c r="P281" s="16">
        <f t="shared" si="74"/>
        <v>0</v>
      </c>
      <c r="Q281" s="16">
        <f t="shared" si="74"/>
        <v>0</v>
      </c>
      <c r="R281" s="16">
        <f t="shared" si="74"/>
        <v>0</v>
      </c>
      <c r="S281" s="16">
        <f t="shared" si="74"/>
        <v>0</v>
      </c>
      <c r="T281" s="16">
        <f t="shared" si="74"/>
        <v>158.24664843750003</v>
      </c>
      <c r="U281" s="16">
        <f t="shared" si="74"/>
        <v>0</v>
      </c>
      <c r="V281" s="16">
        <f t="shared" si="74"/>
        <v>0</v>
      </c>
      <c r="W281" s="16">
        <f t="shared" si="74"/>
        <v>0</v>
      </c>
      <c r="X281" s="16">
        <f t="shared" si="74"/>
        <v>0</v>
      </c>
      <c r="Y281" s="16">
        <f t="shared" si="74"/>
        <v>0</v>
      </c>
      <c r="Z281" s="16">
        <f t="shared" si="74"/>
        <v>0</v>
      </c>
      <c r="AA281" s="16">
        <f t="shared" si="74"/>
        <v>0</v>
      </c>
      <c r="AB281" s="16">
        <f t="shared" si="74"/>
        <v>0</v>
      </c>
      <c r="AC281" s="16">
        <f t="shared" si="74"/>
        <v>0</v>
      </c>
      <c r="AD281" s="16">
        <f t="shared" si="74"/>
        <v>257.76711534538259</v>
      </c>
      <c r="AE281" s="16">
        <f t="shared" si="74"/>
        <v>0</v>
      </c>
      <c r="AF281" s="16">
        <f t="shared" si="73"/>
        <v>0</v>
      </c>
      <c r="AG281" s="16">
        <f t="shared" si="73"/>
        <v>0</v>
      </c>
      <c r="AH281" s="16">
        <f t="shared" si="73"/>
        <v>0</v>
      </c>
      <c r="AI281" s="16">
        <f t="shared" si="73"/>
        <v>0</v>
      </c>
      <c r="AJ281" s="16">
        <f t="shared" si="73"/>
        <v>0</v>
      </c>
      <c r="AK281" s="16">
        <f t="shared" si="73"/>
        <v>0</v>
      </c>
      <c r="AL281" s="16">
        <f t="shared" si="73"/>
        <v>0</v>
      </c>
      <c r="AM281" s="16">
        <f t="shared" si="73"/>
        <v>0</v>
      </c>
      <c r="AN281" s="16">
        <f t="shared" si="73"/>
        <v>419.87546914601472</v>
      </c>
      <c r="AO281" s="16">
        <f t="shared" si="73"/>
        <v>0</v>
      </c>
      <c r="AP281" s="16">
        <f t="shared" si="73"/>
        <v>40736.318016546342</v>
      </c>
      <c r="AQ281" s="16">
        <f t="shared" si="73"/>
        <v>0</v>
      </c>
      <c r="AR281" s="16">
        <f t="shared" si="73"/>
        <v>0</v>
      </c>
      <c r="AS281" s="16">
        <f t="shared" si="73"/>
        <v>0</v>
      </c>
      <c r="AT281" s="16">
        <f t="shared" si="75"/>
        <v>0</v>
      </c>
      <c r="AU281" s="16">
        <f t="shared" si="75"/>
        <v>0</v>
      </c>
      <c r="AV281" s="16">
        <f t="shared" si="75"/>
        <v>0</v>
      </c>
      <c r="AW281" s="16">
        <f t="shared" si="75"/>
        <v>0</v>
      </c>
      <c r="AX281" s="16">
        <f t="shared" si="75"/>
        <v>683.93289560760093</v>
      </c>
      <c r="AY281" s="16">
        <f t="shared" si="75"/>
        <v>0</v>
      </c>
      <c r="AZ281" s="16">
        <f t="shared" si="75"/>
        <v>0</v>
      </c>
      <c r="BA281" s="16">
        <f t="shared" si="75"/>
        <v>0</v>
      </c>
      <c r="BB281" s="16">
        <f t="shared" si="75"/>
        <v>0</v>
      </c>
      <c r="BC281" s="16">
        <f t="shared" si="75"/>
        <v>0</v>
      </c>
      <c r="BD281" s="16">
        <f t="shared" si="75"/>
        <v>0</v>
      </c>
      <c r="BE281" s="16">
        <f t="shared" si="75"/>
        <v>0</v>
      </c>
      <c r="BF281" s="16">
        <f t="shared" si="75"/>
        <v>0</v>
      </c>
      <c r="BG281" s="16">
        <f t="shared" si="75"/>
        <v>0</v>
      </c>
      <c r="BH281" s="16">
        <f t="shared" si="75"/>
        <v>1114.0546187315579</v>
      </c>
      <c r="BI281" s="16">
        <f t="shared" si="75"/>
        <v>0</v>
      </c>
    </row>
    <row r="282" spans="2:61" s="1" customFormat="1" ht="15.75" x14ac:dyDescent="0.25">
      <c r="B282" s="47">
        <v>150</v>
      </c>
      <c r="C282" s="47" t="s">
        <v>430</v>
      </c>
      <c r="D282" s="47">
        <v>6</v>
      </c>
      <c r="E282" s="47">
        <v>1998</v>
      </c>
      <c r="F282" s="71"/>
      <c r="G282" s="2">
        <v>50</v>
      </c>
      <c r="H282" s="2">
        <v>10</v>
      </c>
      <c r="I282" s="47">
        <v>2016</v>
      </c>
      <c r="J282" s="81">
        <v>1.15E-2</v>
      </c>
      <c r="K282" s="82">
        <v>9985</v>
      </c>
      <c r="L282" s="82">
        <f t="shared" si="67"/>
        <v>998.5</v>
      </c>
      <c r="M282" s="82">
        <f t="shared" si="68"/>
        <v>1497.75</v>
      </c>
      <c r="N282" s="16">
        <f t="shared" si="69"/>
        <v>12481.25</v>
      </c>
      <c r="O282" s="16">
        <f t="shared" si="70"/>
        <v>143.53437500000001</v>
      </c>
      <c r="P282" s="16">
        <f t="shared" si="74"/>
        <v>0</v>
      </c>
      <c r="Q282" s="16">
        <f t="shared" si="74"/>
        <v>0</v>
      </c>
      <c r="R282" s="16">
        <f t="shared" si="74"/>
        <v>0</v>
      </c>
      <c r="S282" s="16">
        <f t="shared" si="74"/>
        <v>0</v>
      </c>
      <c r="T282" s="16">
        <f t="shared" si="74"/>
        <v>158.24664843750003</v>
      </c>
      <c r="U282" s="16">
        <f t="shared" si="74"/>
        <v>0</v>
      </c>
      <c r="V282" s="16">
        <f t="shared" si="74"/>
        <v>0</v>
      </c>
      <c r="W282" s="16">
        <f t="shared" si="74"/>
        <v>0</v>
      </c>
      <c r="X282" s="16">
        <f t="shared" si="74"/>
        <v>0</v>
      </c>
      <c r="Y282" s="16">
        <f t="shared" si="74"/>
        <v>0</v>
      </c>
      <c r="Z282" s="16">
        <f t="shared" si="74"/>
        <v>0</v>
      </c>
      <c r="AA282" s="16">
        <f t="shared" si="74"/>
        <v>0</v>
      </c>
      <c r="AB282" s="16">
        <f t="shared" si="74"/>
        <v>0</v>
      </c>
      <c r="AC282" s="16">
        <f t="shared" si="74"/>
        <v>0</v>
      </c>
      <c r="AD282" s="16">
        <f t="shared" si="74"/>
        <v>257.76711534538259</v>
      </c>
      <c r="AE282" s="16">
        <f t="shared" si="74"/>
        <v>0</v>
      </c>
      <c r="AF282" s="16">
        <f t="shared" si="73"/>
        <v>0</v>
      </c>
      <c r="AG282" s="16">
        <f t="shared" si="73"/>
        <v>0</v>
      </c>
      <c r="AH282" s="16">
        <f t="shared" si="73"/>
        <v>0</v>
      </c>
      <c r="AI282" s="16">
        <f t="shared" si="73"/>
        <v>0</v>
      </c>
      <c r="AJ282" s="16">
        <f t="shared" si="73"/>
        <v>0</v>
      </c>
      <c r="AK282" s="16">
        <f t="shared" si="73"/>
        <v>0</v>
      </c>
      <c r="AL282" s="16">
        <f t="shared" si="73"/>
        <v>0</v>
      </c>
      <c r="AM282" s="16">
        <f t="shared" si="73"/>
        <v>0</v>
      </c>
      <c r="AN282" s="16">
        <f t="shared" si="73"/>
        <v>419.87546914601472</v>
      </c>
      <c r="AO282" s="16">
        <f t="shared" si="73"/>
        <v>0</v>
      </c>
      <c r="AP282" s="16">
        <f t="shared" si="73"/>
        <v>40736.318016546342</v>
      </c>
      <c r="AQ282" s="16">
        <f t="shared" si="73"/>
        <v>0</v>
      </c>
      <c r="AR282" s="16">
        <f t="shared" si="73"/>
        <v>0</v>
      </c>
      <c r="AS282" s="16">
        <f t="shared" si="73"/>
        <v>0</v>
      </c>
      <c r="AT282" s="16">
        <f t="shared" si="75"/>
        <v>0</v>
      </c>
      <c r="AU282" s="16">
        <f t="shared" si="75"/>
        <v>0</v>
      </c>
      <c r="AV282" s="16">
        <f t="shared" si="75"/>
        <v>0</v>
      </c>
      <c r="AW282" s="16">
        <f t="shared" si="75"/>
        <v>0</v>
      </c>
      <c r="AX282" s="16">
        <f t="shared" si="75"/>
        <v>683.93289560760093</v>
      </c>
      <c r="AY282" s="16">
        <f t="shared" si="75"/>
        <v>0</v>
      </c>
      <c r="AZ282" s="16">
        <f t="shared" si="75"/>
        <v>0</v>
      </c>
      <c r="BA282" s="16">
        <f t="shared" si="75"/>
        <v>0</v>
      </c>
      <c r="BB282" s="16">
        <f t="shared" si="75"/>
        <v>0</v>
      </c>
      <c r="BC282" s="16">
        <f t="shared" si="75"/>
        <v>0</v>
      </c>
      <c r="BD282" s="16">
        <f t="shared" si="75"/>
        <v>0</v>
      </c>
      <c r="BE282" s="16">
        <f t="shared" si="75"/>
        <v>0</v>
      </c>
      <c r="BF282" s="16">
        <f t="shared" si="75"/>
        <v>0</v>
      </c>
      <c r="BG282" s="16">
        <f t="shared" si="75"/>
        <v>0</v>
      </c>
      <c r="BH282" s="16">
        <f t="shared" si="75"/>
        <v>1114.0546187315579</v>
      </c>
      <c r="BI282" s="16">
        <f t="shared" si="75"/>
        <v>0</v>
      </c>
    </row>
    <row r="283" spans="2:61" s="1" customFormat="1" ht="15.75" x14ac:dyDescent="0.25">
      <c r="B283" s="47">
        <v>148</v>
      </c>
      <c r="C283" s="47" t="s">
        <v>430</v>
      </c>
      <c r="D283" s="47">
        <v>6</v>
      </c>
      <c r="E283" s="47">
        <v>1998</v>
      </c>
      <c r="F283" s="71"/>
      <c r="G283" s="2">
        <v>50</v>
      </c>
      <c r="H283" s="2">
        <v>10</v>
      </c>
      <c r="I283" s="47">
        <v>2016</v>
      </c>
      <c r="J283" s="81">
        <v>1.15E-2</v>
      </c>
      <c r="K283" s="82">
        <v>9985</v>
      </c>
      <c r="L283" s="82">
        <f t="shared" si="67"/>
        <v>998.5</v>
      </c>
      <c r="M283" s="82">
        <f t="shared" si="68"/>
        <v>1497.75</v>
      </c>
      <c r="N283" s="16">
        <f t="shared" si="69"/>
        <v>12481.25</v>
      </c>
      <c r="O283" s="16">
        <f t="shared" si="70"/>
        <v>143.53437500000001</v>
      </c>
      <c r="P283" s="16">
        <f t="shared" si="74"/>
        <v>0</v>
      </c>
      <c r="Q283" s="16">
        <f t="shared" si="74"/>
        <v>0</v>
      </c>
      <c r="R283" s="16">
        <f t="shared" si="74"/>
        <v>0</v>
      </c>
      <c r="S283" s="16">
        <f t="shared" si="74"/>
        <v>0</v>
      </c>
      <c r="T283" s="16">
        <f t="shared" si="74"/>
        <v>158.24664843750003</v>
      </c>
      <c r="U283" s="16">
        <f t="shared" si="74"/>
        <v>0</v>
      </c>
      <c r="V283" s="16">
        <f t="shared" si="74"/>
        <v>0</v>
      </c>
      <c r="W283" s="16">
        <f t="shared" si="74"/>
        <v>0</v>
      </c>
      <c r="X283" s="16">
        <f t="shared" si="74"/>
        <v>0</v>
      </c>
      <c r="Y283" s="16">
        <f t="shared" si="74"/>
        <v>0</v>
      </c>
      <c r="Z283" s="16">
        <f t="shared" si="74"/>
        <v>0</v>
      </c>
      <c r="AA283" s="16">
        <f t="shared" si="74"/>
        <v>0</v>
      </c>
      <c r="AB283" s="16">
        <f t="shared" si="74"/>
        <v>0</v>
      </c>
      <c r="AC283" s="16">
        <f t="shared" si="74"/>
        <v>0</v>
      </c>
      <c r="AD283" s="16">
        <f t="shared" si="74"/>
        <v>257.76711534538259</v>
      </c>
      <c r="AE283" s="16">
        <f t="shared" si="74"/>
        <v>0</v>
      </c>
      <c r="AF283" s="16">
        <f t="shared" si="73"/>
        <v>0</v>
      </c>
      <c r="AG283" s="16">
        <f t="shared" si="73"/>
        <v>0</v>
      </c>
      <c r="AH283" s="16">
        <f t="shared" si="73"/>
        <v>0</v>
      </c>
      <c r="AI283" s="16">
        <f t="shared" si="73"/>
        <v>0</v>
      </c>
      <c r="AJ283" s="16">
        <f t="shared" si="73"/>
        <v>0</v>
      </c>
      <c r="AK283" s="16">
        <f t="shared" si="73"/>
        <v>0</v>
      </c>
      <c r="AL283" s="16">
        <f t="shared" si="73"/>
        <v>0</v>
      </c>
      <c r="AM283" s="16">
        <f t="shared" si="73"/>
        <v>0</v>
      </c>
      <c r="AN283" s="16">
        <f t="shared" si="73"/>
        <v>419.87546914601472</v>
      </c>
      <c r="AO283" s="16">
        <f t="shared" si="73"/>
        <v>0</v>
      </c>
      <c r="AP283" s="16">
        <f t="shared" si="73"/>
        <v>40736.318016546342</v>
      </c>
      <c r="AQ283" s="16">
        <f t="shared" si="73"/>
        <v>0</v>
      </c>
      <c r="AR283" s="16">
        <f t="shared" si="73"/>
        <v>0</v>
      </c>
      <c r="AS283" s="16">
        <f t="shared" si="73"/>
        <v>0</v>
      </c>
      <c r="AT283" s="16">
        <f t="shared" si="75"/>
        <v>0</v>
      </c>
      <c r="AU283" s="16">
        <f t="shared" si="75"/>
        <v>0</v>
      </c>
      <c r="AV283" s="16">
        <f t="shared" si="75"/>
        <v>0</v>
      </c>
      <c r="AW283" s="16">
        <f t="shared" si="75"/>
        <v>0</v>
      </c>
      <c r="AX283" s="16">
        <f t="shared" si="75"/>
        <v>683.93289560760093</v>
      </c>
      <c r="AY283" s="16">
        <f t="shared" si="75"/>
        <v>0</v>
      </c>
      <c r="AZ283" s="16">
        <f t="shared" si="75"/>
        <v>0</v>
      </c>
      <c r="BA283" s="16">
        <f t="shared" si="75"/>
        <v>0</v>
      </c>
      <c r="BB283" s="16">
        <f t="shared" si="75"/>
        <v>0</v>
      </c>
      <c r="BC283" s="16">
        <f t="shared" si="75"/>
        <v>0</v>
      </c>
      <c r="BD283" s="16">
        <f t="shared" si="75"/>
        <v>0</v>
      </c>
      <c r="BE283" s="16">
        <f t="shared" si="75"/>
        <v>0</v>
      </c>
      <c r="BF283" s="16">
        <f t="shared" si="75"/>
        <v>0</v>
      </c>
      <c r="BG283" s="16">
        <f t="shared" si="75"/>
        <v>0</v>
      </c>
      <c r="BH283" s="16">
        <f t="shared" si="75"/>
        <v>1114.0546187315579</v>
      </c>
      <c r="BI283" s="16">
        <f t="shared" si="75"/>
        <v>0</v>
      </c>
    </row>
    <row r="284" spans="2:61" s="1" customFormat="1" ht="15.75" x14ac:dyDescent="0.25">
      <c r="B284" s="47">
        <v>147</v>
      </c>
      <c r="C284" s="47" t="s">
        <v>430</v>
      </c>
      <c r="D284" s="47">
        <v>6</v>
      </c>
      <c r="E284" s="47">
        <v>1998</v>
      </c>
      <c r="F284" s="71"/>
      <c r="G284" s="2">
        <v>50</v>
      </c>
      <c r="H284" s="2">
        <v>10</v>
      </c>
      <c r="I284" s="47">
        <v>2016</v>
      </c>
      <c r="J284" s="81">
        <v>1.15E-2</v>
      </c>
      <c r="K284" s="82">
        <v>9985</v>
      </c>
      <c r="L284" s="82">
        <f t="shared" si="67"/>
        <v>998.5</v>
      </c>
      <c r="M284" s="82">
        <f t="shared" si="68"/>
        <v>1497.75</v>
      </c>
      <c r="N284" s="16">
        <f t="shared" si="69"/>
        <v>12481.25</v>
      </c>
      <c r="O284" s="16">
        <f t="shared" si="70"/>
        <v>143.53437500000001</v>
      </c>
      <c r="P284" s="16">
        <f t="shared" si="74"/>
        <v>0</v>
      </c>
      <c r="Q284" s="16">
        <f t="shared" si="74"/>
        <v>0</v>
      </c>
      <c r="R284" s="16">
        <f t="shared" si="74"/>
        <v>0</v>
      </c>
      <c r="S284" s="16">
        <f t="shared" si="74"/>
        <v>0</v>
      </c>
      <c r="T284" s="16">
        <f t="shared" si="74"/>
        <v>158.24664843750003</v>
      </c>
      <c r="U284" s="16">
        <f t="shared" si="74"/>
        <v>0</v>
      </c>
      <c r="V284" s="16">
        <f t="shared" si="74"/>
        <v>0</v>
      </c>
      <c r="W284" s="16">
        <f t="shared" si="74"/>
        <v>0</v>
      </c>
      <c r="X284" s="16">
        <f t="shared" si="74"/>
        <v>0</v>
      </c>
      <c r="Y284" s="16">
        <f t="shared" si="74"/>
        <v>0</v>
      </c>
      <c r="Z284" s="16">
        <f t="shared" si="74"/>
        <v>0</v>
      </c>
      <c r="AA284" s="16">
        <f t="shared" si="74"/>
        <v>0</v>
      </c>
      <c r="AB284" s="16">
        <f t="shared" si="74"/>
        <v>0</v>
      </c>
      <c r="AC284" s="16">
        <f t="shared" si="74"/>
        <v>0</v>
      </c>
      <c r="AD284" s="16">
        <f t="shared" si="74"/>
        <v>257.76711534538259</v>
      </c>
      <c r="AE284" s="16">
        <f t="shared" si="74"/>
        <v>0</v>
      </c>
      <c r="AF284" s="16">
        <f t="shared" si="73"/>
        <v>0</v>
      </c>
      <c r="AG284" s="16">
        <f t="shared" si="73"/>
        <v>0</v>
      </c>
      <c r="AH284" s="16">
        <f t="shared" si="73"/>
        <v>0</v>
      </c>
      <c r="AI284" s="16">
        <f t="shared" si="73"/>
        <v>0</v>
      </c>
      <c r="AJ284" s="16">
        <f t="shared" si="73"/>
        <v>0</v>
      </c>
      <c r="AK284" s="16">
        <f t="shared" si="73"/>
        <v>0</v>
      </c>
      <c r="AL284" s="16">
        <f t="shared" si="73"/>
        <v>0</v>
      </c>
      <c r="AM284" s="16">
        <f t="shared" si="73"/>
        <v>0</v>
      </c>
      <c r="AN284" s="16">
        <f t="shared" si="73"/>
        <v>419.87546914601472</v>
      </c>
      <c r="AO284" s="16">
        <f t="shared" si="73"/>
        <v>0</v>
      </c>
      <c r="AP284" s="16">
        <f t="shared" si="73"/>
        <v>40736.318016546342</v>
      </c>
      <c r="AQ284" s="16">
        <f t="shared" si="73"/>
        <v>0</v>
      </c>
      <c r="AR284" s="16">
        <f t="shared" si="73"/>
        <v>0</v>
      </c>
      <c r="AS284" s="16">
        <f t="shared" si="73"/>
        <v>0</v>
      </c>
      <c r="AT284" s="16">
        <f t="shared" si="75"/>
        <v>0</v>
      </c>
      <c r="AU284" s="16">
        <f t="shared" si="75"/>
        <v>0</v>
      </c>
      <c r="AV284" s="16">
        <f t="shared" si="75"/>
        <v>0</v>
      </c>
      <c r="AW284" s="16">
        <f t="shared" si="75"/>
        <v>0</v>
      </c>
      <c r="AX284" s="16">
        <f t="shared" si="75"/>
        <v>683.93289560760093</v>
      </c>
      <c r="AY284" s="16">
        <f t="shared" si="75"/>
        <v>0</v>
      </c>
      <c r="AZ284" s="16">
        <f t="shared" si="75"/>
        <v>0</v>
      </c>
      <c r="BA284" s="16">
        <f t="shared" si="75"/>
        <v>0</v>
      </c>
      <c r="BB284" s="16">
        <f t="shared" si="75"/>
        <v>0</v>
      </c>
      <c r="BC284" s="16">
        <f t="shared" si="75"/>
        <v>0</v>
      </c>
      <c r="BD284" s="16">
        <f t="shared" si="75"/>
        <v>0</v>
      </c>
      <c r="BE284" s="16">
        <f t="shared" si="75"/>
        <v>0</v>
      </c>
      <c r="BF284" s="16">
        <f t="shared" si="75"/>
        <v>0</v>
      </c>
      <c r="BG284" s="16">
        <f t="shared" si="75"/>
        <v>0</v>
      </c>
      <c r="BH284" s="16">
        <f t="shared" si="75"/>
        <v>1114.0546187315579</v>
      </c>
      <c r="BI284" s="16">
        <f t="shared" si="75"/>
        <v>0</v>
      </c>
    </row>
    <row r="285" spans="2:61" s="1" customFormat="1" ht="15.75" x14ac:dyDescent="0.25">
      <c r="B285" s="47">
        <v>146</v>
      </c>
      <c r="C285" s="47" t="s">
        <v>430</v>
      </c>
      <c r="D285" s="47">
        <v>6</v>
      </c>
      <c r="E285" s="47">
        <v>1998</v>
      </c>
      <c r="F285" s="71"/>
      <c r="G285" s="2">
        <v>50</v>
      </c>
      <c r="H285" s="2">
        <v>10</v>
      </c>
      <c r="I285" s="47">
        <v>2016</v>
      </c>
      <c r="J285" s="81">
        <v>1.15E-2</v>
      </c>
      <c r="K285" s="82">
        <v>9985</v>
      </c>
      <c r="L285" s="82">
        <f t="shared" si="67"/>
        <v>998.5</v>
      </c>
      <c r="M285" s="82">
        <f t="shared" si="68"/>
        <v>1497.75</v>
      </c>
      <c r="N285" s="16">
        <f t="shared" si="69"/>
        <v>12481.25</v>
      </c>
      <c r="O285" s="16">
        <f t="shared" si="70"/>
        <v>143.53437500000001</v>
      </c>
      <c r="P285" s="16">
        <f t="shared" si="74"/>
        <v>0</v>
      </c>
      <c r="Q285" s="16">
        <f t="shared" si="74"/>
        <v>0</v>
      </c>
      <c r="R285" s="16">
        <f t="shared" si="74"/>
        <v>0</v>
      </c>
      <c r="S285" s="16">
        <f t="shared" si="74"/>
        <v>0</v>
      </c>
      <c r="T285" s="16">
        <f t="shared" si="74"/>
        <v>158.24664843750003</v>
      </c>
      <c r="U285" s="16">
        <f t="shared" si="74"/>
        <v>0</v>
      </c>
      <c r="V285" s="16">
        <f t="shared" si="74"/>
        <v>0</v>
      </c>
      <c r="W285" s="16">
        <f t="shared" si="74"/>
        <v>0</v>
      </c>
      <c r="X285" s="16">
        <f t="shared" si="74"/>
        <v>0</v>
      </c>
      <c r="Y285" s="16">
        <f t="shared" si="74"/>
        <v>0</v>
      </c>
      <c r="Z285" s="16">
        <f t="shared" si="74"/>
        <v>0</v>
      </c>
      <c r="AA285" s="16">
        <f t="shared" si="74"/>
        <v>0</v>
      </c>
      <c r="AB285" s="16">
        <f t="shared" si="74"/>
        <v>0</v>
      </c>
      <c r="AC285" s="16">
        <f t="shared" si="74"/>
        <v>0</v>
      </c>
      <c r="AD285" s="16">
        <f t="shared" si="74"/>
        <v>257.76711534538259</v>
      </c>
      <c r="AE285" s="16">
        <f t="shared" si="74"/>
        <v>0</v>
      </c>
      <c r="AF285" s="16">
        <f t="shared" si="73"/>
        <v>0</v>
      </c>
      <c r="AG285" s="16">
        <f t="shared" si="73"/>
        <v>0</v>
      </c>
      <c r="AH285" s="16">
        <f t="shared" si="73"/>
        <v>0</v>
      </c>
      <c r="AI285" s="16">
        <f t="shared" si="73"/>
        <v>0</v>
      </c>
      <c r="AJ285" s="16">
        <f t="shared" si="73"/>
        <v>0</v>
      </c>
      <c r="AK285" s="16">
        <f t="shared" si="73"/>
        <v>0</v>
      </c>
      <c r="AL285" s="16">
        <f t="shared" si="73"/>
        <v>0</v>
      </c>
      <c r="AM285" s="16">
        <f t="shared" si="73"/>
        <v>0</v>
      </c>
      <c r="AN285" s="16">
        <f t="shared" si="73"/>
        <v>419.87546914601472</v>
      </c>
      <c r="AO285" s="16">
        <f t="shared" si="73"/>
        <v>0</v>
      </c>
      <c r="AP285" s="16">
        <f t="shared" si="73"/>
        <v>40736.318016546342</v>
      </c>
      <c r="AQ285" s="16">
        <f t="shared" si="73"/>
        <v>0</v>
      </c>
      <c r="AR285" s="16">
        <f t="shared" si="73"/>
        <v>0</v>
      </c>
      <c r="AS285" s="16">
        <f t="shared" si="73"/>
        <v>0</v>
      </c>
      <c r="AT285" s="16">
        <f t="shared" si="75"/>
        <v>0</v>
      </c>
      <c r="AU285" s="16">
        <f t="shared" si="75"/>
        <v>0</v>
      </c>
      <c r="AV285" s="16">
        <f t="shared" si="75"/>
        <v>0</v>
      </c>
      <c r="AW285" s="16">
        <f t="shared" si="75"/>
        <v>0</v>
      </c>
      <c r="AX285" s="16">
        <f t="shared" si="75"/>
        <v>683.93289560760093</v>
      </c>
      <c r="AY285" s="16">
        <f t="shared" si="75"/>
        <v>0</v>
      </c>
      <c r="AZ285" s="16">
        <f t="shared" si="75"/>
        <v>0</v>
      </c>
      <c r="BA285" s="16">
        <f t="shared" si="75"/>
        <v>0</v>
      </c>
      <c r="BB285" s="16">
        <f t="shared" si="75"/>
        <v>0</v>
      </c>
      <c r="BC285" s="16">
        <f t="shared" si="75"/>
        <v>0</v>
      </c>
      <c r="BD285" s="16">
        <f t="shared" si="75"/>
        <v>0</v>
      </c>
      <c r="BE285" s="16">
        <f t="shared" si="75"/>
        <v>0</v>
      </c>
      <c r="BF285" s="16">
        <f t="shared" si="75"/>
        <v>0</v>
      </c>
      <c r="BG285" s="16">
        <f t="shared" si="75"/>
        <v>0</v>
      </c>
      <c r="BH285" s="16">
        <f t="shared" si="75"/>
        <v>1114.0546187315579</v>
      </c>
      <c r="BI285" s="16">
        <f t="shared" si="75"/>
        <v>0</v>
      </c>
    </row>
    <row r="286" spans="2:61" s="1" customFormat="1" ht="15.75" x14ac:dyDescent="0.25">
      <c r="B286" s="47">
        <v>144</v>
      </c>
      <c r="C286" s="47" t="s">
        <v>430</v>
      </c>
      <c r="D286" s="47">
        <v>6</v>
      </c>
      <c r="E286" s="47">
        <v>1998</v>
      </c>
      <c r="F286" s="71"/>
      <c r="G286" s="2">
        <v>50</v>
      </c>
      <c r="H286" s="2">
        <v>10</v>
      </c>
      <c r="I286" s="47">
        <v>2016</v>
      </c>
      <c r="J286" s="81">
        <v>1.15E-2</v>
      </c>
      <c r="K286" s="82">
        <v>9985</v>
      </c>
      <c r="L286" s="82">
        <f t="shared" si="67"/>
        <v>998.5</v>
      </c>
      <c r="M286" s="82">
        <f t="shared" si="68"/>
        <v>1497.75</v>
      </c>
      <c r="N286" s="16">
        <f t="shared" si="69"/>
        <v>12481.25</v>
      </c>
      <c r="O286" s="16">
        <f t="shared" si="70"/>
        <v>143.53437500000001</v>
      </c>
      <c r="P286" s="16">
        <f t="shared" si="74"/>
        <v>0</v>
      </c>
      <c r="Q286" s="16">
        <f t="shared" si="74"/>
        <v>0</v>
      </c>
      <c r="R286" s="16">
        <f t="shared" si="74"/>
        <v>0</v>
      </c>
      <c r="S286" s="16">
        <f t="shared" si="74"/>
        <v>0</v>
      </c>
      <c r="T286" s="16">
        <f t="shared" si="74"/>
        <v>158.24664843750003</v>
      </c>
      <c r="U286" s="16">
        <f t="shared" si="74"/>
        <v>0</v>
      </c>
      <c r="V286" s="16">
        <f t="shared" si="74"/>
        <v>0</v>
      </c>
      <c r="W286" s="16">
        <f t="shared" si="74"/>
        <v>0</v>
      </c>
      <c r="X286" s="16">
        <f t="shared" si="74"/>
        <v>0</v>
      </c>
      <c r="Y286" s="16">
        <f t="shared" si="74"/>
        <v>0</v>
      </c>
      <c r="Z286" s="16">
        <f t="shared" si="74"/>
        <v>0</v>
      </c>
      <c r="AA286" s="16">
        <f t="shared" si="74"/>
        <v>0</v>
      </c>
      <c r="AB286" s="16">
        <f t="shared" si="74"/>
        <v>0</v>
      </c>
      <c r="AC286" s="16">
        <f t="shared" si="74"/>
        <v>0</v>
      </c>
      <c r="AD286" s="16">
        <f t="shared" si="74"/>
        <v>257.76711534538259</v>
      </c>
      <c r="AE286" s="16">
        <f t="shared" si="74"/>
        <v>0</v>
      </c>
      <c r="AF286" s="16">
        <f t="shared" si="73"/>
        <v>0</v>
      </c>
      <c r="AG286" s="16">
        <f t="shared" si="73"/>
        <v>0</v>
      </c>
      <c r="AH286" s="16">
        <f t="shared" si="73"/>
        <v>0</v>
      </c>
      <c r="AI286" s="16">
        <f t="shared" si="73"/>
        <v>0</v>
      </c>
      <c r="AJ286" s="16">
        <f t="shared" si="73"/>
        <v>0</v>
      </c>
      <c r="AK286" s="16">
        <f t="shared" si="73"/>
        <v>0</v>
      </c>
      <c r="AL286" s="16">
        <f t="shared" si="73"/>
        <v>0</v>
      </c>
      <c r="AM286" s="16">
        <f t="shared" si="73"/>
        <v>0</v>
      </c>
      <c r="AN286" s="16">
        <f t="shared" si="73"/>
        <v>419.87546914601472</v>
      </c>
      <c r="AO286" s="16">
        <f t="shared" si="73"/>
        <v>0</v>
      </c>
      <c r="AP286" s="16">
        <f t="shared" si="73"/>
        <v>40736.318016546342</v>
      </c>
      <c r="AQ286" s="16">
        <f t="shared" si="73"/>
        <v>0</v>
      </c>
      <c r="AR286" s="16">
        <f t="shared" si="73"/>
        <v>0</v>
      </c>
      <c r="AS286" s="16">
        <f t="shared" si="73"/>
        <v>0</v>
      </c>
      <c r="AT286" s="16">
        <f t="shared" si="75"/>
        <v>0</v>
      </c>
      <c r="AU286" s="16">
        <f t="shared" si="75"/>
        <v>0</v>
      </c>
      <c r="AV286" s="16">
        <f t="shared" si="75"/>
        <v>0</v>
      </c>
      <c r="AW286" s="16">
        <f t="shared" si="75"/>
        <v>0</v>
      </c>
      <c r="AX286" s="16">
        <f t="shared" si="75"/>
        <v>683.93289560760093</v>
      </c>
      <c r="AY286" s="16">
        <f t="shared" si="75"/>
        <v>0</v>
      </c>
      <c r="AZ286" s="16">
        <f t="shared" si="75"/>
        <v>0</v>
      </c>
      <c r="BA286" s="16">
        <f t="shared" si="75"/>
        <v>0</v>
      </c>
      <c r="BB286" s="16">
        <f t="shared" si="75"/>
        <v>0</v>
      </c>
      <c r="BC286" s="16">
        <f t="shared" si="75"/>
        <v>0</v>
      </c>
      <c r="BD286" s="16">
        <f t="shared" si="75"/>
        <v>0</v>
      </c>
      <c r="BE286" s="16">
        <f t="shared" si="75"/>
        <v>0</v>
      </c>
      <c r="BF286" s="16">
        <f t="shared" si="75"/>
        <v>0</v>
      </c>
      <c r="BG286" s="16">
        <f t="shared" si="75"/>
        <v>0</v>
      </c>
      <c r="BH286" s="16">
        <f t="shared" si="75"/>
        <v>1114.0546187315579</v>
      </c>
      <c r="BI286" s="16">
        <f t="shared" si="75"/>
        <v>0</v>
      </c>
    </row>
    <row r="287" spans="2:61" s="1" customFormat="1" ht="15.75" x14ac:dyDescent="0.25">
      <c r="B287" s="47">
        <v>141</v>
      </c>
      <c r="C287" s="47" t="s">
        <v>430</v>
      </c>
      <c r="D287" s="47">
        <v>6</v>
      </c>
      <c r="E287" s="47">
        <v>1998</v>
      </c>
      <c r="F287" s="71"/>
      <c r="G287" s="2">
        <v>50</v>
      </c>
      <c r="H287" s="2">
        <v>10</v>
      </c>
      <c r="I287" s="47">
        <v>2016</v>
      </c>
      <c r="J287" s="81">
        <v>1.15E-2</v>
      </c>
      <c r="K287" s="82">
        <v>9985</v>
      </c>
      <c r="L287" s="82">
        <f t="shared" si="67"/>
        <v>998.5</v>
      </c>
      <c r="M287" s="82">
        <f t="shared" si="68"/>
        <v>1497.75</v>
      </c>
      <c r="N287" s="16">
        <f t="shared" si="69"/>
        <v>12481.25</v>
      </c>
      <c r="O287" s="16">
        <f t="shared" si="70"/>
        <v>143.53437500000001</v>
      </c>
      <c r="P287" s="16">
        <f t="shared" si="74"/>
        <v>0</v>
      </c>
      <c r="Q287" s="16">
        <f t="shared" si="74"/>
        <v>0</v>
      </c>
      <c r="R287" s="16">
        <f t="shared" si="74"/>
        <v>0</v>
      </c>
      <c r="S287" s="16">
        <f t="shared" si="74"/>
        <v>0</v>
      </c>
      <c r="T287" s="16">
        <f t="shared" si="74"/>
        <v>158.24664843750003</v>
      </c>
      <c r="U287" s="16">
        <f t="shared" si="74"/>
        <v>0</v>
      </c>
      <c r="V287" s="16">
        <f t="shared" si="74"/>
        <v>0</v>
      </c>
      <c r="W287" s="16">
        <f t="shared" si="74"/>
        <v>0</v>
      </c>
      <c r="X287" s="16">
        <f t="shared" si="74"/>
        <v>0</v>
      </c>
      <c r="Y287" s="16">
        <f t="shared" si="74"/>
        <v>0</v>
      </c>
      <c r="Z287" s="16">
        <f t="shared" si="74"/>
        <v>0</v>
      </c>
      <c r="AA287" s="16">
        <f t="shared" si="74"/>
        <v>0</v>
      </c>
      <c r="AB287" s="16">
        <f t="shared" si="74"/>
        <v>0</v>
      </c>
      <c r="AC287" s="16">
        <f t="shared" si="74"/>
        <v>0</v>
      </c>
      <c r="AD287" s="16">
        <f t="shared" si="74"/>
        <v>257.76711534538259</v>
      </c>
      <c r="AE287" s="16">
        <f t="shared" si="74"/>
        <v>0</v>
      </c>
      <c r="AF287" s="16">
        <f t="shared" si="73"/>
        <v>0</v>
      </c>
      <c r="AG287" s="16">
        <f t="shared" si="73"/>
        <v>0</v>
      </c>
      <c r="AH287" s="16">
        <f t="shared" si="73"/>
        <v>0</v>
      </c>
      <c r="AI287" s="16">
        <f t="shared" si="73"/>
        <v>0</v>
      </c>
      <c r="AJ287" s="16">
        <f t="shared" si="73"/>
        <v>0</v>
      </c>
      <c r="AK287" s="16">
        <f t="shared" si="73"/>
        <v>0</v>
      </c>
      <c r="AL287" s="16">
        <f t="shared" si="73"/>
        <v>0</v>
      </c>
      <c r="AM287" s="16">
        <f t="shared" si="73"/>
        <v>0</v>
      </c>
      <c r="AN287" s="16">
        <f t="shared" si="73"/>
        <v>419.87546914601472</v>
      </c>
      <c r="AO287" s="16">
        <f t="shared" si="73"/>
        <v>0</v>
      </c>
      <c r="AP287" s="16">
        <f t="shared" si="73"/>
        <v>40736.318016546342</v>
      </c>
      <c r="AQ287" s="16">
        <f t="shared" si="73"/>
        <v>0</v>
      </c>
      <c r="AR287" s="16">
        <f t="shared" si="73"/>
        <v>0</v>
      </c>
      <c r="AS287" s="16">
        <f t="shared" si="73"/>
        <v>0</v>
      </c>
      <c r="AT287" s="16">
        <f t="shared" si="75"/>
        <v>0</v>
      </c>
      <c r="AU287" s="16">
        <f t="shared" si="75"/>
        <v>0</v>
      </c>
      <c r="AV287" s="16">
        <f t="shared" si="75"/>
        <v>0</v>
      </c>
      <c r="AW287" s="16">
        <f t="shared" si="75"/>
        <v>0</v>
      </c>
      <c r="AX287" s="16">
        <f t="shared" si="75"/>
        <v>683.93289560760093</v>
      </c>
      <c r="AY287" s="16">
        <f t="shared" si="75"/>
        <v>0</v>
      </c>
      <c r="AZ287" s="16">
        <f t="shared" si="75"/>
        <v>0</v>
      </c>
      <c r="BA287" s="16">
        <f t="shared" si="75"/>
        <v>0</v>
      </c>
      <c r="BB287" s="16">
        <f t="shared" si="75"/>
        <v>0</v>
      </c>
      <c r="BC287" s="16">
        <f t="shared" si="75"/>
        <v>0</v>
      </c>
      <c r="BD287" s="16">
        <f t="shared" si="75"/>
        <v>0</v>
      </c>
      <c r="BE287" s="16">
        <f t="shared" si="75"/>
        <v>0</v>
      </c>
      <c r="BF287" s="16">
        <f t="shared" si="75"/>
        <v>0</v>
      </c>
      <c r="BG287" s="16">
        <f t="shared" si="75"/>
        <v>0</v>
      </c>
      <c r="BH287" s="16">
        <f t="shared" si="75"/>
        <v>1114.0546187315579</v>
      </c>
      <c r="BI287" s="16">
        <f t="shared" si="75"/>
        <v>0</v>
      </c>
    </row>
    <row r="288" spans="2:61" s="1" customFormat="1" ht="15.75" x14ac:dyDescent="0.25">
      <c r="B288" s="47">
        <v>139</v>
      </c>
      <c r="C288" s="47" t="s">
        <v>430</v>
      </c>
      <c r="D288" s="47">
        <v>6</v>
      </c>
      <c r="E288" s="47">
        <v>1998</v>
      </c>
      <c r="F288" s="71"/>
      <c r="G288" s="2">
        <v>50</v>
      </c>
      <c r="H288" s="2">
        <v>10</v>
      </c>
      <c r="I288" s="47">
        <v>2016</v>
      </c>
      <c r="J288" s="81">
        <v>1.15E-2</v>
      </c>
      <c r="K288" s="82">
        <v>9985</v>
      </c>
      <c r="L288" s="82">
        <f t="shared" si="67"/>
        <v>998.5</v>
      </c>
      <c r="M288" s="82">
        <f t="shared" si="68"/>
        <v>1497.75</v>
      </c>
      <c r="N288" s="16">
        <f t="shared" si="69"/>
        <v>12481.25</v>
      </c>
      <c r="O288" s="16">
        <f t="shared" si="70"/>
        <v>143.53437500000001</v>
      </c>
      <c r="P288" s="16">
        <f t="shared" si="74"/>
        <v>0</v>
      </c>
      <c r="Q288" s="16">
        <f t="shared" si="74"/>
        <v>0</v>
      </c>
      <c r="R288" s="16">
        <f t="shared" si="74"/>
        <v>0</v>
      </c>
      <c r="S288" s="16">
        <f t="shared" si="74"/>
        <v>0</v>
      </c>
      <c r="T288" s="16">
        <f t="shared" si="74"/>
        <v>158.24664843750003</v>
      </c>
      <c r="U288" s="16">
        <f t="shared" si="74"/>
        <v>0</v>
      </c>
      <c r="V288" s="16">
        <f t="shared" si="74"/>
        <v>0</v>
      </c>
      <c r="W288" s="16">
        <f t="shared" si="74"/>
        <v>0</v>
      </c>
      <c r="X288" s="16">
        <f t="shared" si="74"/>
        <v>0</v>
      </c>
      <c r="Y288" s="16">
        <f t="shared" si="74"/>
        <v>0</v>
      </c>
      <c r="Z288" s="16">
        <f t="shared" si="74"/>
        <v>0</v>
      </c>
      <c r="AA288" s="16">
        <f t="shared" si="74"/>
        <v>0</v>
      </c>
      <c r="AB288" s="16">
        <f t="shared" si="74"/>
        <v>0</v>
      </c>
      <c r="AC288" s="16">
        <f t="shared" si="74"/>
        <v>0</v>
      </c>
      <c r="AD288" s="16">
        <f t="shared" si="74"/>
        <v>257.76711534538259</v>
      </c>
      <c r="AE288" s="16">
        <f t="shared" si="74"/>
        <v>0</v>
      </c>
      <c r="AF288" s="16">
        <f t="shared" si="73"/>
        <v>0</v>
      </c>
      <c r="AG288" s="16">
        <f t="shared" si="73"/>
        <v>0</v>
      </c>
      <c r="AH288" s="16">
        <f t="shared" si="73"/>
        <v>0</v>
      </c>
      <c r="AI288" s="16">
        <f t="shared" si="73"/>
        <v>0</v>
      </c>
      <c r="AJ288" s="16">
        <f t="shared" si="73"/>
        <v>0</v>
      </c>
      <c r="AK288" s="16">
        <f t="shared" si="73"/>
        <v>0</v>
      </c>
      <c r="AL288" s="16">
        <f t="shared" si="73"/>
        <v>0</v>
      </c>
      <c r="AM288" s="16">
        <f t="shared" si="73"/>
        <v>0</v>
      </c>
      <c r="AN288" s="16">
        <f t="shared" si="73"/>
        <v>419.87546914601472</v>
      </c>
      <c r="AO288" s="16">
        <f t="shared" si="73"/>
        <v>0</v>
      </c>
      <c r="AP288" s="16">
        <f t="shared" si="73"/>
        <v>40736.318016546342</v>
      </c>
      <c r="AQ288" s="16">
        <f t="shared" si="73"/>
        <v>0</v>
      </c>
      <c r="AR288" s="16">
        <f t="shared" si="73"/>
        <v>0</v>
      </c>
      <c r="AS288" s="16">
        <f t="shared" si="73"/>
        <v>0</v>
      </c>
      <c r="AT288" s="16">
        <f t="shared" si="75"/>
        <v>0</v>
      </c>
      <c r="AU288" s="16">
        <f t="shared" si="75"/>
        <v>0</v>
      </c>
      <c r="AV288" s="16">
        <f t="shared" si="75"/>
        <v>0</v>
      </c>
      <c r="AW288" s="16">
        <f t="shared" si="75"/>
        <v>0</v>
      </c>
      <c r="AX288" s="16">
        <f t="shared" si="75"/>
        <v>683.93289560760093</v>
      </c>
      <c r="AY288" s="16">
        <f t="shared" si="75"/>
        <v>0</v>
      </c>
      <c r="AZ288" s="16">
        <f t="shared" si="75"/>
        <v>0</v>
      </c>
      <c r="BA288" s="16">
        <f t="shared" si="75"/>
        <v>0</v>
      </c>
      <c r="BB288" s="16">
        <f t="shared" si="75"/>
        <v>0</v>
      </c>
      <c r="BC288" s="16">
        <f t="shared" si="75"/>
        <v>0</v>
      </c>
      <c r="BD288" s="16">
        <f t="shared" si="75"/>
        <v>0</v>
      </c>
      <c r="BE288" s="16">
        <f t="shared" si="75"/>
        <v>0</v>
      </c>
      <c r="BF288" s="16">
        <f t="shared" si="75"/>
        <v>0</v>
      </c>
      <c r="BG288" s="16">
        <f t="shared" si="75"/>
        <v>0</v>
      </c>
      <c r="BH288" s="16">
        <f t="shared" si="75"/>
        <v>1114.0546187315579</v>
      </c>
      <c r="BI288" s="16">
        <f t="shared" si="75"/>
        <v>0</v>
      </c>
    </row>
    <row r="289" spans="2:61" s="1" customFormat="1" ht="15.75" x14ac:dyDescent="0.25">
      <c r="B289" s="47">
        <v>836</v>
      </c>
      <c r="C289" s="47" t="s">
        <v>430</v>
      </c>
      <c r="D289" s="47">
        <v>6</v>
      </c>
      <c r="E289" s="47">
        <v>1999</v>
      </c>
      <c r="F289" s="71"/>
      <c r="G289" s="2">
        <v>50</v>
      </c>
      <c r="H289" s="2">
        <v>10</v>
      </c>
      <c r="I289" s="47">
        <v>2016</v>
      </c>
      <c r="J289" s="81">
        <v>1.15E-2</v>
      </c>
      <c r="K289" s="82">
        <v>9985</v>
      </c>
      <c r="L289" s="82">
        <f t="shared" si="67"/>
        <v>998.5</v>
      </c>
      <c r="M289" s="82">
        <f t="shared" si="68"/>
        <v>1497.75</v>
      </c>
      <c r="N289" s="16">
        <f t="shared" si="69"/>
        <v>12481.25</v>
      </c>
      <c r="O289" s="16">
        <f t="shared" si="70"/>
        <v>143.53437500000001</v>
      </c>
      <c r="P289" s="16">
        <f t="shared" si="74"/>
        <v>0</v>
      </c>
      <c r="Q289" s="16">
        <f t="shared" si="74"/>
        <v>0</v>
      </c>
      <c r="R289" s="16">
        <f t="shared" si="74"/>
        <v>0</v>
      </c>
      <c r="S289" s="16">
        <f t="shared" si="74"/>
        <v>0</v>
      </c>
      <c r="T289" s="16">
        <f t="shared" si="74"/>
        <v>158.24664843750003</v>
      </c>
      <c r="U289" s="16">
        <f t="shared" si="74"/>
        <v>0</v>
      </c>
      <c r="V289" s="16">
        <f t="shared" si="74"/>
        <v>0</v>
      </c>
      <c r="W289" s="16">
        <f t="shared" si="74"/>
        <v>0</v>
      </c>
      <c r="X289" s="16">
        <f t="shared" si="74"/>
        <v>0</v>
      </c>
      <c r="Y289" s="16">
        <f t="shared" si="74"/>
        <v>0</v>
      </c>
      <c r="Z289" s="16">
        <f t="shared" si="74"/>
        <v>0</v>
      </c>
      <c r="AA289" s="16">
        <f t="shared" si="74"/>
        <v>0</v>
      </c>
      <c r="AB289" s="16">
        <f t="shared" si="74"/>
        <v>0</v>
      </c>
      <c r="AC289" s="16">
        <f t="shared" si="74"/>
        <v>0</v>
      </c>
      <c r="AD289" s="16">
        <f t="shared" si="74"/>
        <v>257.76711534538259</v>
      </c>
      <c r="AE289" s="16">
        <f t="shared" si="74"/>
        <v>0</v>
      </c>
      <c r="AF289" s="16">
        <f t="shared" si="73"/>
        <v>0</v>
      </c>
      <c r="AG289" s="16">
        <f t="shared" si="73"/>
        <v>0</v>
      </c>
      <c r="AH289" s="16">
        <f t="shared" si="73"/>
        <v>0</v>
      </c>
      <c r="AI289" s="16">
        <f t="shared" si="73"/>
        <v>0</v>
      </c>
      <c r="AJ289" s="16">
        <f t="shared" si="73"/>
        <v>0</v>
      </c>
      <c r="AK289" s="16">
        <f t="shared" si="73"/>
        <v>0</v>
      </c>
      <c r="AL289" s="16">
        <f t="shared" si="73"/>
        <v>0</v>
      </c>
      <c r="AM289" s="16">
        <f t="shared" si="73"/>
        <v>0</v>
      </c>
      <c r="AN289" s="16">
        <f t="shared" si="73"/>
        <v>419.87546914601472</v>
      </c>
      <c r="AO289" s="16">
        <f t="shared" si="73"/>
        <v>0</v>
      </c>
      <c r="AP289" s="16">
        <f t="shared" si="73"/>
        <v>0</v>
      </c>
      <c r="AQ289" s="16">
        <f t="shared" si="73"/>
        <v>42773.133917373663</v>
      </c>
      <c r="AR289" s="16">
        <f t="shared" si="73"/>
        <v>0</v>
      </c>
      <c r="AS289" s="16">
        <f t="shared" si="73"/>
        <v>0</v>
      </c>
      <c r="AT289" s="16">
        <f t="shared" si="75"/>
        <v>0</v>
      </c>
      <c r="AU289" s="16">
        <f t="shared" si="75"/>
        <v>0</v>
      </c>
      <c r="AV289" s="16">
        <f t="shared" si="75"/>
        <v>0</v>
      </c>
      <c r="AW289" s="16">
        <f t="shared" si="75"/>
        <v>0</v>
      </c>
      <c r="AX289" s="16">
        <f t="shared" si="75"/>
        <v>683.93289560760093</v>
      </c>
      <c r="AY289" s="16">
        <f t="shared" si="75"/>
        <v>0</v>
      </c>
      <c r="AZ289" s="16">
        <f t="shared" si="75"/>
        <v>0</v>
      </c>
      <c r="BA289" s="16">
        <f t="shared" si="75"/>
        <v>0</v>
      </c>
      <c r="BB289" s="16">
        <f t="shared" si="75"/>
        <v>0</v>
      </c>
      <c r="BC289" s="16">
        <f t="shared" si="75"/>
        <v>0</v>
      </c>
      <c r="BD289" s="16">
        <f t="shared" si="75"/>
        <v>0</v>
      </c>
      <c r="BE289" s="16">
        <f t="shared" si="75"/>
        <v>0</v>
      </c>
      <c r="BF289" s="16">
        <f t="shared" si="75"/>
        <v>0</v>
      </c>
      <c r="BG289" s="16">
        <f t="shared" si="75"/>
        <v>0</v>
      </c>
      <c r="BH289" s="16">
        <f t="shared" si="75"/>
        <v>1114.0546187315579</v>
      </c>
      <c r="BI289" s="16">
        <f t="shared" si="75"/>
        <v>0</v>
      </c>
    </row>
    <row r="290" spans="2:61" s="1" customFormat="1" ht="15.75" x14ac:dyDescent="0.25">
      <c r="B290" s="47">
        <v>655</v>
      </c>
      <c r="C290" s="47" t="s">
        <v>430</v>
      </c>
      <c r="D290" s="47">
        <v>6</v>
      </c>
      <c r="E290" s="47">
        <v>1999</v>
      </c>
      <c r="F290" s="71"/>
      <c r="G290" s="2">
        <v>50</v>
      </c>
      <c r="H290" s="2">
        <v>10</v>
      </c>
      <c r="I290" s="47">
        <v>2016</v>
      </c>
      <c r="J290" s="81">
        <v>1.15E-2</v>
      </c>
      <c r="K290" s="82">
        <v>9985</v>
      </c>
      <c r="L290" s="82">
        <f t="shared" si="67"/>
        <v>998.5</v>
      </c>
      <c r="M290" s="82">
        <f t="shared" si="68"/>
        <v>1497.75</v>
      </c>
      <c r="N290" s="16">
        <f t="shared" si="69"/>
        <v>12481.25</v>
      </c>
      <c r="O290" s="16">
        <f t="shared" si="70"/>
        <v>143.53437500000001</v>
      </c>
      <c r="P290" s="16">
        <f t="shared" si="74"/>
        <v>0</v>
      </c>
      <c r="Q290" s="16">
        <f t="shared" si="74"/>
        <v>0</v>
      </c>
      <c r="R290" s="16">
        <f t="shared" si="74"/>
        <v>0</v>
      </c>
      <c r="S290" s="16">
        <f t="shared" si="74"/>
        <v>0</v>
      </c>
      <c r="T290" s="16">
        <f t="shared" si="74"/>
        <v>158.24664843750003</v>
      </c>
      <c r="U290" s="16">
        <f t="shared" si="74"/>
        <v>0</v>
      </c>
      <c r="V290" s="16">
        <f t="shared" si="74"/>
        <v>0</v>
      </c>
      <c r="W290" s="16">
        <f t="shared" si="74"/>
        <v>0</v>
      </c>
      <c r="X290" s="16">
        <f t="shared" si="74"/>
        <v>0</v>
      </c>
      <c r="Y290" s="16">
        <f t="shared" si="74"/>
        <v>0</v>
      </c>
      <c r="Z290" s="16">
        <f t="shared" si="74"/>
        <v>0</v>
      </c>
      <c r="AA290" s="16">
        <f t="shared" si="74"/>
        <v>0</v>
      </c>
      <c r="AB290" s="16">
        <f t="shared" si="74"/>
        <v>0</v>
      </c>
      <c r="AC290" s="16">
        <f t="shared" si="74"/>
        <v>0</v>
      </c>
      <c r="AD290" s="16">
        <f t="shared" si="74"/>
        <v>257.76711534538259</v>
      </c>
      <c r="AE290" s="16">
        <f t="shared" si="74"/>
        <v>0</v>
      </c>
      <c r="AF290" s="16">
        <f t="shared" si="73"/>
        <v>0</v>
      </c>
      <c r="AG290" s="16">
        <f t="shared" si="73"/>
        <v>0</v>
      </c>
      <c r="AH290" s="16">
        <f t="shared" si="73"/>
        <v>0</v>
      </c>
      <c r="AI290" s="16">
        <f t="shared" si="73"/>
        <v>0</v>
      </c>
      <c r="AJ290" s="16">
        <f t="shared" si="73"/>
        <v>0</v>
      </c>
      <c r="AK290" s="16">
        <f t="shared" si="73"/>
        <v>0</v>
      </c>
      <c r="AL290" s="16">
        <f t="shared" si="73"/>
        <v>0</v>
      </c>
      <c r="AM290" s="16">
        <f t="shared" si="73"/>
        <v>0</v>
      </c>
      <c r="AN290" s="16">
        <f t="shared" si="73"/>
        <v>419.87546914601472</v>
      </c>
      <c r="AO290" s="16">
        <f t="shared" si="73"/>
        <v>0</v>
      </c>
      <c r="AP290" s="16">
        <f t="shared" si="73"/>
        <v>0</v>
      </c>
      <c r="AQ290" s="16">
        <f t="shared" si="73"/>
        <v>42773.133917373663</v>
      </c>
      <c r="AR290" s="16">
        <f t="shared" si="73"/>
        <v>0</v>
      </c>
      <c r="AS290" s="16">
        <f t="shared" si="73"/>
        <v>0</v>
      </c>
      <c r="AT290" s="16">
        <f t="shared" si="75"/>
        <v>0</v>
      </c>
      <c r="AU290" s="16">
        <f t="shared" si="75"/>
        <v>0</v>
      </c>
      <c r="AV290" s="16">
        <f t="shared" si="75"/>
        <v>0</v>
      </c>
      <c r="AW290" s="16">
        <f t="shared" si="75"/>
        <v>0</v>
      </c>
      <c r="AX290" s="16">
        <f t="shared" si="75"/>
        <v>683.93289560760093</v>
      </c>
      <c r="AY290" s="16">
        <f t="shared" si="75"/>
        <v>0</v>
      </c>
      <c r="AZ290" s="16">
        <f t="shared" si="75"/>
        <v>0</v>
      </c>
      <c r="BA290" s="16">
        <f t="shared" si="75"/>
        <v>0</v>
      </c>
      <c r="BB290" s="16">
        <f t="shared" si="75"/>
        <v>0</v>
      </c>
      <c r="BC290" s="16">
        <f t="shared" si="75"/>
        <v>0</v>
      </c>
      <c r="BD290" s="16">
        <f t="shared" si="75"/>
        <v>0</v>
      </c>
      <c r="BE290" s="16">
        <f t="shared" si="75"/>
        <v>0</v>
      </c>
      <c r="BF290" s="16">
        <f t="shared" si="75"/>
        <v>0</v>
      </c>
      <c r="BG290" s="16">
        <f t="shared" si="75"/>
        <v>0</v>
      </c>
      <c r="BH290" s="16">
        <f t="shared" si="75"/>
        <v>1114.0546187315579</v>
      </c>
      <c r="BI290" s="16">
        <f t="shared" si="75"/>
        <v>0</v>
      </c>
    </row>
    <row r="291" spans="2:61" s="1" customFormat="1" ht="15.75" x14ac:dyDescent="0.25">
      <c r="B291" s="47">
        <v>654</v>
      </c>
      <c r="C291" s="47" t="s">
        <v>430</v>
      </c>
      <c r="D291" s="47">
        <v>6</v>
      </c>
      <c r="E291" s="47">
        <v>1999</v>
      </c>
      <c r="F291" s="71"/>
      <c r="G291" s="2">
        <v>50</v>
      </c>
      <c r="H291" s="2">
        <v>10</v>
      </c>
      <c r="I291" s="47">
        <v>2016</v>
      </c>
      <c r="J291" s="81">
        <v>1.15E-2</v>
      </c>
      <c r="K291" s="82">
        <v>9985</v>
      </c>
      <c r="L291" s="82">
        <f t="shared" si="67"/>
        <v>998.5</v>
      </c>
      <c r="M291" s="82">
        <f t="shared" si="68"/>
        <v>1497.75</v>
      </c>
      <c r="N291" s="16">
        <f t="shared" si="69"/>
        <v>12481.25</v>
      </c>
      <c r="O291" s="16">
        <f t="shared" si="70"/>
        <v>143.53437500000001</v>
      </c>
      <c r="P291" s="16">
        <f t="shared" si="74"/>
        <v>0</v>
      </c>
      <c r="Q291" s="16">
        <f t="shared" si="74"/>
        <v>0</v>
      </c>
      <c r="R291" s="16">
        <f t="shared" si="74"/>
        <v>0</v>
      </c>
      <c r="S291" s="16">
        <f t="shared" si="74"/>
        <v>0</v>
      </c>
      <c r="T291" s="16">
        <f t="shared" si="74"/>
        <v>158.24664843750003</v>
      </c>
      <c r="U291" s="16">
        <f t="shared" si="74"/>
        <v>0</v>
      </c>
      <c r="V291" s="16">
        <f t="shared" si="74"/>
        <v>0</v>
      </c>
      <c r="W291" s="16">
        <f t="shared" si="74"/>
        <v>0</v>
      </c>
      <c r="X291" s="16">
        <f t="shared" si="74"/>
        <v>0</v>
      </c>
      <c r="Y291" s="16">
        <f t="shared" si="74"/>
        <v>0</v>
      </c>
      <c r="Z291" s="16">
        <f t="shared" si="74"/>
        <v>0</v>
      </c>
      <c r="AA291" s="16">
        <f t="shared" si="74"/>
        <v>0</v>
      </c>
      <c r="AB291" s="16">
        <f t="shared" si="74"/>
        <v>0</v>
      </c>
      <c r="AC291" s="16">
        <f t="shared" si="74"/>
        <v>0</v>
      </c>
      <c r="AD291" s="16">
        <f t="shared" si="74"/>
        <v>257.76711534538259</v>
      </c>
      <c r="AE291" s="16">
        <f t="shared" si="74"/>
        <v>0</v>
      </c>
      <c r="AF291" s="16">
        <f t="shared" si="73"/>
        <v>0</v>
      </c>
      <c r="AG291" s="16">
        <f t="shared" si="73"/>
        <v>0</v>
      </c>
      <c r="AH291" s="16">
        <f t="shared" si="73"/>
        <v>0</v>
      </c>
      <c r="AI291" s="16">
        <f t="shared" si="73"/>
        <v>0</v>
      </c>
      <c r="AJ291" s="16">
        <f t="shared" si="73"/>
        <v>0</v>
      </c>
      <c r="AK291" s="16">
        <f t="shared" si="73"/>
        <v>0</v>
      </c>
      <c r="AL291" s="16">
        <f t="shared" si="73"/>
        <v>0</v>
      </c>
      <c r="AM291" s="16">
        <f t="shared" si="73"/>
        <v>0</v>
      </c>
      <c r="AN291" s="16">
        <f t="shared" si="73"/>
        <v>419.87546914601472</v>
      </c>
      <c r="AO291" s="16">
        <f t="shared" si="73"/>
        <v>0</v>
      </c>
      <c r="AP291" s="16">
        <f t="shared" si="73"/>
        <v>0</v>
      </c>
      <c r="AQ291" s="16">
        <f t="shared" si="73"/>
        <v>42773.133917373663</v>
      </c>
      <c r="AR291" s="16">
        <f t="shared" si="73"/>
        <v>0</v>
      </c>
      <c r="AS291" s="16">
        <f t="shared" si="73"/>
        <v>0</v>
      </c>
      <c r="AT291" s="16">
        <f t="shared" si="75"/>
        <v>0</v>
      </c>
      <c r="AU291" s="16">
        <f t="shared" si="75"/>
        <v>0</v>
      </c>
      <c r="AV291" s="16">
        <f t="shared" si="75"/>
        <v>0</v>
      </c>
      <c r="AW291" s="16">
        <f t="shared" si="75"/>
        <v>0</v>
      </c>
      <c r="AX291" s="16">
        <f t="shared" si="75"/>
        <v>683.93289560760093</v>
      </c>
      <c r="AY291" s="16">
        <f t="shared" si="75"/>
        <v>0</v>
      </c>
      <c r="AZ291" s="16">
        <f t="shared" si="75"/>
        <v>0</v>
      </c>
      <c r="BA291" s="16">
        <f t="shared" si="75"/>
        <v>0</v>
      </c>
      <c r="BB291" s="16">
        <f t="shared" si="75"/>
        <v>0</v>
      </c>
      <c r="BC291" s="16">
        <f t="shared" si="75"/>
        <v>0</v>
      </c>
      <c r="BD291" s="16">
        <f t="shared" si="75"/>
        <v>0</v>
      </c>
      <c r="BE291" s="16">
        <f t="shared" si="75"/>
        <v>0</v>
      </c>
      <c r="BF291" s="16">
        <f t="shared" si="75"/>
        <v>0</v>
      </c>
      <c r="BG291" s="16">
        <f t="shared" si="75"/>
        <v>0</v>
      </c>
      <c r="BH291" s="16">
        <f t="shared" si="75"/>
        <v>1114.0546187315579</v>
      </c>
      <c r="BI291" s="16">
        <f t="shared" si="75"/>
        <v>0</v>
      </c>
    </row>
    <row r="292" spans="2:61" s="1" customFormat="1" ht="15.75" x14ac:dyDescent="0.25">
      <c r="B292" s="47">
        <v>653</v>
      </c>
      <c r="C292" s="47" t="s">
        <v>430</v>
      </c>
      <c r="D292" s="47">
        <v>6</v>
      </c>
      <c r="E292" s="47">
        <v>1999</v>
      </c>
      <c r="F292" s="71"/>
      <c r="G292" s="2">
        <v>50</v>
      </c>
      <c r="H292" s="2">
        <v>10</v>
      </c>
      <c r="I292" s="47">
        <v>2016</v>
      </c>
      <c r="J292" s="81">
        <v>1.15E-2</v>
      </c>
      <c r="K292" s="82">
        <v>9985</v>
      </c>
      <c r="L292" s="82">
        <f t="shared" si="67"/>
        <v>998.5</v>
      </c>
      <c r="M292" s="82">
        <f t="shared" si="68"/>
        <v>1497.75</v>
      </c>
      <c r="N292" s="16">
        <f t="shared" si="69"/>
        <v>12481.25</v>
      </c>
      <c r="O292" s="16">
        <f t="shared" si="70"/>
        <v>143.53437500000001</v>
      </c>
      <c r="P292" s="16">
        <f t="shared" si="74"/>
        <v>0</v>
      </c>
      <c r="Q292" s="16">
        <f t="shared" si="74"/>
        <v>0</v>
      </c>
      <c r="R292" s="16">
        <f t="shared" si="74"/>
        <v>0</v>
      </c>
      <c r="S292" s="16">
        <f t="shared" si="74"/>
        <v>0</v>
      </c>
      <c r="T292" s="16">
        <f t="shared" si="74"/>
        <v>158.24664843750003</v>
      </c>
      <c r="U292" s="16">
        <f t="shared" si="74"/>
        <v>0</v>
      </c>
      <c r="V292" s="16">
        <f t="shared" si="74"/>
        <v>0</v>
      </c>
      <c r="W292" s="16">
        <f t="shared" si="74"/>
        <v>0</v>
      </c>
      <c r="X292" s="16">
        <f t="shared" si="74"/>
        <v>0</v>
      </c>
      <c r="Y292" s="16">
        <f t="shared" si="74"/>
        <v>0</v>
      </c>
      <c r="Z292" s="16">
        <f t="shared" si="74"/>
        <v>0</v>
      </c>
      <c r="AA292" s="16">
        <f t="shared" si="74"/>
        <v>0</v>
      </c>
      <c r="AB292" s="16">
        <f t="shared" si="74"/>
        <v>0</v>
      </c>
      <c r="AC292" s="16">
        <f t="shared" si="74"/>
        <v>0</v>
      </c>
      <c r="AD292" s="16">
        <f t="shared" si="74"/>
        <v>257.76711534538259</v>
      </c>
      <c r="AE292" s="16">
        <f t="shared" si="74"/>
        <v>0</v>
      </c>
      <c r="AF292" s="16">
        <f t="shared" si="73"/>
        <v>0</v>
      </c>
      <c r="AG292" s="16">
        <f t="shared" si="73"/>
        <v>0</v>
      </c>
      <c r="AH292" s="16">
        <f t="shared" si="73"/>
        <v>0</v>
      </c>
      <c r="AI292" s="16">
        <f t="shared" si="73"/>
        <v>0</v>
      </c>
      <c r="AJ292" s="16">
        <f t="shared" si="73"/>
        <v>0</v>
      </c>
      <c r="AK292" s="16">
        <f t="shared" si="73"/>
        <v>0</v>
      </c>
      <c r="AL292" s="16">
        <f t="shared" si="73"/>
        <v>0</v>
      </c>
      <c r="AM292" s="16">
        <f t="shared" si="73"/>
        <v>0</v>
      </c>
      <c r="AN292" s="16">
        <f t="shared" si="73"/>
        <v>419.87546914601472</v>
      </c>
      <c r="AO292" s="16">
        <f t="shared" si="73"/>
        <v>0</v>
      </c>
      <c r="AP292" s="16">
        <f t="shared" si="73"/>
        <v>0</v>
      </c>
      <c r="AQ292" s="16">
        <f t="shared" si="73"/>
        <v>42773.133917373663</v>
      </c>
      <c r="AR292" s="16">
        <f t="shared" si="73"/>
        <v>0</v>
      </c>
      <c r="AS292" s="16">
        <f t="shared" si="73"/>
        <v>0</v>
      </c>
      <c r="AT292" s="16">
        <f t="shared" si="75"/>
        <v>0</v>
      </c>
      <c r="AU292" s="16">
        <f t="shared" si="75"/>
        <v>0</v>
      </c>
      <c r="AV292" s="16">
        <f t="shared" si="75"/>
        <v>0</v>
      </c>
      <c r="AW292" s="16">
        <f t="shared" si="75"/>
        <v>0</v>
      </c>
      <c r="AX292" s="16">
        <f t="shared" si="75"/>
        <v>683.93289560760093</v>
      </c>
      <c r="AY292" s="16">
        <f t="shared" si="75"/>
        <v>0</v>
      </c>
      <c r="AZ292" s="16">
        <f t="shared" si="75"/>
        <v>0</v>
      </c>
      <c r="BA292" s="16">
        <f t="shared" si="75"/>
        <v>0</v>
      </c>
      <c r="BB292" s="16">
        <f t="shared" si="75"/>
        <v>0</v>
      </c>
      <c r="BC292" s="16">
        <f t="shared" si="75"/>
        <v>0</v>
      </c>
      <c r="BD292" s="16">
        <f t="shared" si="75"/>
        <v>0</v>
      </c>
      <c r="BE292" s="16">
        <f t="shared" si="75"/>
        <v>0</v>
      </c>
      <c r="BF292" s="16">
        <f t="shared" si="75"/>
        <v>0</v>
      </c>
      <c r="BG292" s="16">
        <f t="shared" si="75"/>
        <v>0</v>
      </c>
      <c r="BH292" s="16">
        <f t="shared" si="75"/>
        <v>1114.0546187315579</v>
      </c>
      <c r="BI292" s="16">
        <f t="shared" si="75"/>
        <v>0</v>
      </c>
    </row>
    <row r="293" spans="2:61" s="1" customFormat="1" ht="15.75" x14ac:dyDescent="0.25">
      <c r="B293" s="47">
        <v>651</v>
      </c>
      <c r="C293" s="47" t="s">
        <v>430</v>
      </c>
      <c r="D293" s="47">
        <v>6</v>
      </c>
      <c r="E293" s="47">
        <v>1999</v>
      </c>
      <c r="F293" s="71"/>
      <c r="G293" s="2">
        <v>50</v>
      </c>
      <c r="H293" s="2">
        <v>10</v>
      </c>
      <c r="I293" s="47">
        <v>2016</v>
      </c>
      <c r="J293" s="81">
        <v>1.15E-2</v>
      </c>
      <c r="K293" s="82">
        <v>9985</v>
      </c>
      <c r="L293" s="82">
        <f t="shared" si="67"/>
        <v>998.5</v>
      </c>
      <c r="M293" s="82">
        <f t="shared" si="68"/>
        <v>1497.75</v>
      </c>
      <c r="N293" s="16">
        <f t="shared" si="69"/>
        <v>12481.25</v>
      </c>
      <c r="O293" s="16">
        <f t="shared" si="70"/>
        <v>143.53437500000001</v>
      </c>
      <c r="P293" s="16">
        <f t="shared" si="74"/>
        <v>0</v>
      </c>
      <c r="Q293" s="16">
        <f t="shared" si="74"/>
        <v>0</v>
      </c>
      <c r="R293" s="16">
        <f t="shared" si="74"/>
        <v>0</v>
      </c>
      <c r="S293" s="16">
        <f t="shared" si="74"/>
        <v>0</v>
      </c>
      <c r="T293" s="16">
        <f t="shared" si="74"/>
        <v>158.24664843750003</v>
      </c>
      <c r="U293" s="16">
        <f t="shared" si="74"/>
        <v>0</v>
      </c>
      <c r="V293" s="16">
        <f t="shared" si="74"/>
        <v>0</v>
      </c>
      <c r="W293" s="16">
        <f t="shared" si="74"/>
        <v>0</v>
      </c>
      <c r="X293" s="16">
        <f t="shared" si="74"/>
        <v>0</v>
      </c>
      <c r="Y293" s="16">
        <f t="shared" si="74"/>
        <v>0</v>
      </c>
      <c r="Z293" s="16">
        <f t="shared" si="74"/>
        <v>0</v>
      </c>
      <c r="AA293" s="16">
        <f t="shared" si="74"/>
        <v>0</v>
      </c>
      <c r="AB293" s="16">
        <f t="shared" si="74"/>
        <v>0</v>
      </c>
      <c r="AC293" s="16">
        <f t="shared" si="74"/>
        <v>0</v>
      </c>
      <c r="AD293" s="16">
        <f t="shared" si="74"/>
        <v>257.76711534538259</v>
      </c>
      <c r="AE293" s="16">
        <f t="shared" si="74"/>
        <v>0</v>
      </c>
      <c r="AF293" s="16">
        <f t="shared" si="73"/>
        <v>0</v>
      </c>
      <c r="AG293" s="16">
        <f t="shared" si="73"/>
        <v>0</v>
      </c>
      <c r="AH293" s="16">
        <f t="shared" si="73"/>
        <v>0</v>
      </c>
      <c r="AI293" s="16">
        <f t="shared" si="73"/>
        <v>0</v>
      </c>
      <c r="AJ293" s="16">
        <f t="shared" si="73"/>
        <v>0</v>
      </c>
      <c r="AK293" s="16">
        <f t="shared" si="73"/>
        <v>0</v>
      </c>
      <c r="AL293" s="16">
        <f t="shared" si="73"/>
        <v>0</v>
      </c>
      <c r="AM293" s="16">
        <f t="shared" si="73"/>
        <v>0</v>
      </c>
      <c r="AN293" s="16">
        <f t="shared" si="73"/>
        <v>419.87546914601472</v>
      </c>
      <c r="AO293" s="16">
        <f t="shared" si="73"/>
        <v>0</v>
      </c>
      <c r="AP293" s="16">
        <f t="shared" si="73"/>
        <v>0</v>
      </c>
      <c r="AQ293" s="16">
        <f t="shared" si="73"/>
        <v>42773.133917373663</v>
      </c>
      <c r="AR293" s="16">
        <f t="shared" si="73"/>
        <v>0</v>
      </c>
      <c r="AS293" s="16">
        <f t="shared" si="73"/>
        <v>0</v>
      </c>
      <c r="AT293" s="16">
        <f t="shared" si="75"/>
        <v>0</v>
      </c>
      <c r="AU293" s="16">
        <f t="shared" si="75"/>
        <v>0</v>
      </c>
      <c r="AV293" s="16">
        <f t="shared" si="75"/>
        <v>0</v>
      </c>
      <c r="AW293" s="16">
        <f t="shared" si="75"/>
        <v>0</v>
      </c>
      <c r="AX293" s="16">
        <f t="shared" si="75"/>
        <v>683.93289560760093</v>
      </c>
      <c r="AY293" s="16">
        <f t="shared" si="75"/>
        <v>0</v>
      </c>
      <c r="AZ293" s="16">
        <f t="shared" si="75"/>
        <v>0</v>
      </c>
      <c r="BA293" s="16">
        <f t="shared" si="75"/>
        <v>0</v>
      </c>
      <c r="BB293" s="16">
        <f t="shared" si="75"/>
        <v>0</v>
      </c>
      <c r="BC293" s="16">
        <f t="shared" si="75"/>
        <v>0</v>
      </c>
      <c r="BD293" s="16">
        <f t="shared" si="75"/>
        <v>0</v>
      </c>
      <c r="BE293" s="16">
        <f t="shared" si="75"/>
        <v>0</v>
      </c>
      <c r="BF293" s="16">
        <f t="shared" si="75"/>
        <v>0</v>
      </c>
      <c r="BG293" s="16">
        <f t="shared" si="75"/>
        <v>0</v>
      </c>
      <c r="BH293" s="16">
        <f t="shared" si="75"/>
        <v>1114.0546187315579</v>
      </c>
      <c r="BI293" s="16">
        <f t="shared" si="75"/>
        <v>0</v>
      </c>
    </row>
    <row r="294" spans="2:61" s="1" customFormat="1" ht="15.75" x14ac:dyDescent="0.25">
      <c r="B294" s="47">
        <v>650</v>
      </c>
      <c r="C294" s="47" t="s">
        <v>430</v>
      </c>
      <c r="D294" s="47">
        <v>6</v>
      </c>
      <c r="E294" s="47">
        <v>1999</v>
      </c>
      <c r="F294" s="71"/>
      <c r="G294" s="2">
        <v>50</v>
      </c>
      <c r="H294" s="2">
        <v>10</v>
      </c>
      <c r="I294" s="47">
        <v>2016</v>
      </c>
      <c r="J294" s="81">
        <v>1.15E-2</v>
      </c>
      <c r="K294" s="82">
        <v>9985</v>
      </c>
      <c r="L294" s="82">
        <f t="shared" si="67"/>
        <v>998.5</v>
      </c>
      <c r="M294" s="82">
        <f t="shared" si="68"/>
        <v>1497.75</v>
      </c>
      <c r="N294" s="16">
        <f t="shared" si="69"/>
        <v>12481.25</v>
      </c>
      <c r="O294" s="16">
        <f t="shared" si="70"/>
        <v>143.53437500000001</v>
      </c>
      <c r="P294" s="16">
        <f t="shared" si="74"/>
        <v>0</v>
      </c>
      <c r="Q294" s="16">
        <f t="shared" si="74"/>
        <v>0</v>
      </c>
      <c r="R294" s="16">
        <f t="shared" si="74"/>
        <v>0</v>
      </c>
      <c r="S294" s="16">
        <f t="shared" si="74"/>
        <v>0</v>
      </c>
      <c r="T294" s="16">
        <f t="shared" si="74"/>
        <v>158.24664843750003</v>
      </c>
      <c r="U294" s="16">
        <f t="shared" si="74"/>
        <v>0</v>
      </c>
      <c r="V294" s="16">
        <f t="shared" si="74"/>
        <v>0</v>
      </c>
      <c r="W294" s="16">
        <f t="shared" si="74"/>
        <v>0</v>
      </c>
      <c r="X294" s="16">
        <f t="shared" si="74"/>
        <v>0</v>
      </c>
      <c r="Y294" s="16">
        <f t="shared" si="74"/>
        <v>0</v>
      </c>
      <c r="Z294" s="16">
        <f t="shared" si="74"/>
        <v>0</v>
      </c>
      <c r="AA294" s="16">
        <f t="shared" si="74"/>
        <v>0</v>
      </c>
      <c r="AB294" s="16">
        <f t="shared" si="74"/>
        <v>0</v>
      </c>
      <c r="AC294" s="16">
        <f t="shared" si="74"/>
        <v>0</v>
      </c>
      <c r="AD294" s="16">
        <f t="shared" si="74"/>
        <v>257.76711534538259</v>
      </c>
      <c r="AE294" s="16">
        <f t="shared" ref="AE294:AT309" si="76">IF(MOD((AE$6-$E294),$G294)=0,($K294*1.1*1.15)*((1+$K$3)^(AE$6-$N$3)),IF(MOD((AE$6-$I294),$H294)=0,$O294*((1+$K$3)^(AE$6-$N$3)),0))</f>
        <v>0</v>
      </c>
      <c r="AF294" s="16">
        <f t="shared" si="76"/>
        <v>0</v>
      </c>
      <c r="AG294" s="16">
        <f t="shared" si="76"/>
        <v>0</v>
      </c>
      <c r="AH294" s="16">
        <f t="shared" si="76"/>
        <v>0</v>
      </c>
      <c r="AI294" s="16">
        <f t="shared" si="76"/>
        <v>0</v>
      </c>
      <c r="AJ294" s="16">
        <f t="shared" si="76"/>
        <v>0</v>
      </c>
      <c r="AK294" s="16">
        <f t="shared" si="76"/>
        <v>0</v>
      </c>
      <c r="AL294" s="16">
        <f t="shared" si="76"/>
        <v>0</v>
      </c>
      <c r="AM294" s="16">
        <f t="shared" si="76"/>
        <v>0</v>
      </c>
      <c r="AN294" s="16">
        <f t="shared" si="76"/>
        <v>419.87546914601472</v>
      </c>
      <c r="AO294" s="16">
        <f t="shared" si="76"/>
        <v>0</v>
      </c>
      <c r="AP294" s="16">
        <f t="shared" si="76"/>
        <v>0</v>
      </c>
      <c r="AQ294" s="16">
        <f t="shared" si="76"/>
        <v>42773.133917373663</v>
      </c>
      <c r="AR294" s="16">
        <f t="shared" si="76"/>
        <v>0</v>
      </c>
      <c r="AS294" s="16">
        <f t="shared" si="76"/>
        <v>0</v>
      </c>
      <c r="AT294" s="16">
        <f t="shared" si="75"/>
        <v>0</v>
      </c>
      <c r="AU294" s="16">
        <f t="shared" si="75"/>
        <v>0</v>
      </c>
      <c r="AV294" s="16">
        <f t="shared" si="75"/>
        <v>0</v>
      </c>
      <c r="AW294" s="16">
        <f t="shared" si="75"/>
        <v>0</v>
      </c>
      <c r="AX294" s="16">
        <f t="shared" si="75"/>
        <v>683.93289560760093</v>
      </c>
      <c r="AY294" s="16">
        <f t="shared" si="75"/>
        <v>0</v>
      </c>
      <c r="AZ294" s="16">
        <f t="shared" si="75"/>
        <v>0</v>
      </c>
      <c r="BA294" s="16">
        <f t="shared" si="75"/>
        <v>0</v>
      </c>
      <c r="BB294" s="16">
        <f t="shared" si="75"/>
        <v>0</v>
      </c>
      <c r="BC294" s="16">
        <f t="shared" si="75"/>
        <v>0</v>
      </c>
      <c r="BD294" s="16">
        <f t="shared" si="75"/>
        <v>0</v>
      </c>
      <c r="BE294" s="16">
        <f t="shared" si="75"/>
        <v>0</v>
      </c>
      <c r="BF294" s="16">
        <f t="shared" si="75"/>
        <v>0</v>
      </c>
      <c r="BG294" s="16">
        <f t="shared" si="75"/>
        <v>0</v>
      </c>
      <c r="BH294" s="16">
        <f t="shared" si="75"/>
        <v>1114.0546187315579</v>
      </c>
      <c r="BI294" s="16">
        <f t="shared" si="75"/>
        <v>0</v>
      </c>
    </row>
    <row r="295" spans="2:61" s="1" customFormat="1" ht="15.75" x14ac:dyDescent="0.25">
      <c r="B295" s="47">
        <v>479</v>
      </c>
      <c r="C295" s="47" t="s">
        <v>430</v>
      </c>
      <c r="D295" s="47">
        <v>6</v>
      </c>
      <c r="E295" s="47">
        <v>1999</v>
      </c>
      <c r="F295" s="71"/>
      <c r="G295" s="2">
        <v>50</v>
      </c>
      <c r="H295" s="2">
        <v>10</v>
      </c>
      <c r="I295" s="47">
        <v>2016</v>
      </c>
      <c r="J295" s="81">
        <v>1.15E-2</v>
      </c>
      <c r="K295" s="82">
        <v>9985</v>
      </c>
      <c r="L295" s="82">
        <f t="shared" si="67"/>
        <v>998.5</v>
      </c>
      <c r="M295" s="82">
        <f t="shared" si="68"/>
        <v>1497.75</v>
      </c>
      <c r="N295" s="16">
        <f t="shared" si="69"/>
        <v>12481.25</v>
      </c>
      <c r="O295" s="16">
        <f t="shared" si="70"/>
        <v>143.53437500000001</v>
      </c>
      <c r="P295" s="16">
        <f t="shared" ref="P295:AE310" si="77">IF(MOD((P$6-$E295),$G295)=0,($K295*1.1*1.15)*((1+$K$3)^(P$6-$N$3)),IF(MOD((P$6-$I295),$H295)=0,$O295*((1+$K$3)^(P$6-$N$3)),0))</f>
        <v>0</v>
      </c>
      <c r="Q295" s="16">
        <f t="shared" si="77"/>
        <v>0</v>
      </c>
      <c r="R295" s="16">
        <f t="shared" si="77"/>
        <v>0</v>
      </c>
      <c r="S295" s="16">
        <f t="shared" si="77"/>
        <v>0</v>
      </c>
      <c r="T295" s="16">
        <f t="shared" si="77"/>
        <v>158.24664843750003</v>
      </c>
      <c r="U295" s="16">
        <f t="shared" si="77"/>
        <v>0</v>
      </c>
      <c r="V295" s="16">
        <f t="shared" si="77"/>
        <v>0</v>
      </c>
      <c r="W295" s="16">
        <f t="shared" si="77"/>
        <v>0</v>
      </c>
      <c r="X295" s="16">
        <f t="shared" si="77"/>
        <v>0</v>
      </c>
      <c r="Y295" s="16">
        <f t="shared" si="77"/>
        <v>0</v>
      </c>
      <c r="Z295" s="16">
        <f t="shared" si="77"/>
        <v>0</v>
      </c>
      <c r="AA295" s="16">
        <f t="shared" si="77"/>
        <v>0</v>
      </c>
      <c r="AB295" s="16">
        <f t="shared" si="77"/>
        <v>0</v>
      </c>
      <c r="AC295" s="16">
        <f t="shared" si="77"/>
        <v>0</v>
      </c>
      <c r="AD295" s="16">
        <f t="shared" si="77"/>
        <v>257.76711534538259</v>
      </c>
      <c r="AE295" s="16">
        <f t="shared" si="77"/>
        <v>0</v>
      </c>
      <c r="AF295" s="16">
        <f t="shared" si="76"/>
        <v>0</v>
      </c>
      <c r="AG295" s="16">
        <f t="shared" si="76"/>
        <v>0</v>
      </c>
      <c r="AH295" s="16">
        <f t="shared" si="76"/>
        <v>0</v>
      </c>
      <c r="AI295" s="16">
        <f t="shared" si="76"/>
        <v>0</v>
      </c>
      <c r="AJ295" s="16">
        <f t="shared" si="76"/>
        <v>0</v>
      </c>
      <c r="AK295" s="16">
        <f t="shared" si="76"/>
        <v>0</v>
      </c>
      <c r="AL295" s="16">
        <f t="shared" si="76"/>
        <v>0</v>
      </c>
      <c r="AM295" s="16">
        <f t="shared" si="76"/>
        <v>0</v>
      </c>
      <c r="AN295" s="16">
        <f t="shared" si="76"/>
        <v>419.87546914601472</v>
      </c>
      <c r="AO295" s="16">
        <f t="shared" si="76"/>
        <v>0</v>
      </c>
      <c r="AP295" s="16">
        <f t="shared" si="76"/>
        <v>0</v>
      </c>
      <c r="AQ295" s="16">
        <f t="shared" si="76"/>
        <v>42773.133917373663</v>
      </c>
      <c r="AR295" s="16">
        <f t="shared" si="76"/>
        <v>0</v>
      </c>
      <c r="AS295" s="16">
        <f t="shared" si="76"/>
        <v>0</v>
      </c>
      <c r="AT295" s="16">
        <f t="shared" si="76"/>
        <v>0</v>
      </c>
      <c r="AU295" s="16">
        <f t="shared" ref="AT295:BI310" si="78">IF(MOD((AU$6-$E295),$G295)=0,($K295*1.1*1.15)*((1+$K$3)^(AU$6-$N$3)),IF(MOD((AU$6-$I295),$H295)=0,$O295*((1+$K$3)^(AU$6-$N$3)),0))</f>
        <v>0</v>
      </c>
      <c r="AV295" s="16">
        <f t="shared" si="78"/>
        <v>0</v>
      </c>
      <c r="AW295" s="16">
        <f t="shared" si="78"/>
        <v>0</v>
      </c>
      <c r="AX295" s="16">
        <f t="shared" si="78"/>
        <v>683.93289560760093</v>
      </c>
      <c r="AY295" s="16">
        <f t="shared" si="78"/>
        <v>0</v>
      </c>
      <c r="AZ295" s="16">
        <f t="shared" si="78"/>
        <v>0</v>
      </c>
      <c r="BA295" s="16">
        <f t="shared" si="78"/>
        <v>0</v>
      </c>
      <c r="BB295" s="16">
        <f t="shared" si="78"/>
        <v>0</v>
      </c>
      <c r="BC295" s="16">
        <f t="shared" si="78"/>
        <v>0</v>
      </c>
      <c r="BD295" s="16">
        <f t="shared" si="78"/>
        <v>0</v>
      </c>
      <c r="BE295" s="16">
        <f t="shared" si="78"/>
        <v>0</v>
      </c>
      <c r="BF295" s="16">
        <f t="shared" si="78"/>
        <v>0</v>
      </c>
      <c r="BG295" s="16">
        <f t="shared" si="78"/>
        <v>0</v>
      </c>
      <c r="BH295" s="16">
        <f t="shared" si="78"/>
        <v>1114.0546187315579</v>
      </c>
      <c r="BI295" s="16">
        <f t="shared" si="78"/>
        <v>0</v>
      </c>
    </row>
    <row r="296" spans="2:61" s="1" customFormat="1" ht="15.75" x14ac:dyDescent="0.25">
      <c r="B296" s="47">
        <v>478</v>
      </c>
      <c r="C296" s="47" t="s">
        <v>430</v>
      </c>
      <c r="D296" s="47">
        <v>6</v>
      </c>
      <c r="E296" s="47">
        <v>1999</v>
      </c>
      <c r="F296" s="71"/>
      <c r="G296" s="2">
        <v>50</v>
      </c>
      <c r="H296" s="2">
        <v>10</v>
      </c>
      <c r="I296" s="47">
        <v>2016</v>
      </c>
      <c r="J296" s="81">
        <v>1.15E-2</v>
      </c>
      <c r="K296" s="82">
        <v>9985</v>
      </c>
      <c r="L296" s="82">
        <f t="shared" si="67"/>
        <v>998.5</v>
      </c>
      <c r="M296" s="82">
        <f t="shared" si="68"/>
        <v>1497.75</v>
      </c>
      <c r="N296" s="16">
        <f t="shared" si="69"/>
        <v>12481.25</v>
      </c>
      <c r="O296" s="16">
        <f t="shared" si="70"/>
        <v>143.53437500000001</v>
      </c>
      <c r="P296" s="16">
        <f t="shared" si="77"/>
        <v>0</v>
      </c>
      <c r="Q296" s="16">
        <f t="shared" si="77"/>
        <v>0</v>
      </c>
      <c r="R296" s="16">
        <f t="shared" si="77"/>
        <v>0</v>
      </c>
      <c r="S296" s="16">
        <f t="shared" si="77"/>
        <v>0</v>
      </c>
      <c r="T296" s="16">
        <f t="shared" si="77"/>
        <v>158.24664843750003</v>
      </c>
      <c r="U296" s="16">
        <f t="shared" si="77"/>
        <v>0</v>
      </c>
      <c r="V296" s="16">
        <f t="shared" si="77"/>
        <v>0</v>
      </c>
      <c r="W296" s="16">
        <f t="shared" si="77"/>
        <v>0</v>
      </c>
      <c r="X296" s="16">
        <f t="shared" si="77"/>
        <v>0</v>
      </c>
      <c r="Y296" s="16">
        <f t="shared" si="77"/>
        <v>0</v>
      </c>
      <c r="Z296" s="16">
        <f t="shared" si="77"/>
        <v>0</v>
      </c>
      <c r="AA296" s="16">
        <f t="shared" si="77"/>
        <v>0</v>
      </c>
      <c r="AB296" s="16">
        <f t="shared" si="77"/>
        <v>0</v>
      </c>
      <c r="AC296" s="16">
        <f t="shared" si="77"/>
        <v>0</v>
      </c>
      <c r="AD296" s="16">
        <f t="shared" si="77"/>
        <v>257.76711534538259</v>
      </c>
      <c r="AE296" s="16">
        <f t="shared" si="77"/>
        <v>0</v>
      </c>
      <c r="AF296" s="16">
        <f t="shared" si="76"/>
        <v>0</v>
      </c>
      <c r="AG296" s="16">
        <f t="shared" si="76"/>
        <v>0</v>
      </c>
      <c r="AH296" s="16">
        <f t="shared" si="76"/>
        <v>0</v>
      </c>
      <c r="AI296" s="16">
        <f t="shared" si="76"/>
        <v>0</v>
      </c>
      <c r="AJ296" s="16">
        <f t="shared" si="76"/>
        <v>0</v>
      </c>
      <c r="AK296" s="16">
        <f t="shared" si="76"/>
        <v>0</v>
      </c>
      <c r="AL296" s="16">
        <f t="shared" si="76"/>
        <v>0</v>
      </c>
      <c r="AM296" s="16">
        <f t="shared" si="76"/>
        <v>0</v>
      </c>
      <c r="AN296" s="16">
        <f t="shared" si="76"/>
        <v>419.87546914601472</v>
      </c>
      <c r="AO296" s="16">
        <f t="shared" si="76"/>
        <v>0</v>
      </c>
      <c r="AP296" s="16">
        <f t="shared" si="76"/>
        <v>0</v>
      </c>
      <c r="AQ296" s="16">
        <f t="shared" si="76"/>
        <v>42773.133917373663</v>
      </c>
      <c r="AR296" s="16">
        <f t="shared" si="76"/>
        <v>0</v>
      </c>
      <c r="AS296" s="16">
        <f t="shared" si="76"/>
        <v>0</v>
      </c>
      <c r="AT296" s="16">
        <f t="shared" si="78"/>
        <v>0</v>
      </c>
      <c r="AU296" s="16">
        <f t="shared" si="78"/>
        <v>0</v>
      </c>
      <c r="AV296" s="16">
        <f t="shared" si="78"/>
        <v>0</v>
      </c>
      <c r="AW296" s="16">
        <f t="shared" si="78"/>
        <v>0</v>
      </c>
      <c r="AX296" s="16">
        <f t="shared" si="78"/>
        <v>683.93289560760093</v>
      </c>
      <c r="AY296" s="16">
        <f t="shared" si="78"/>
        <v>0</v>
      </c>
      <c r="AZ296" s="16">
        <f t="shared" si="78"/>
        <v>0</v>
      </c>
      <c r="BA296" s="16">
        <f t="shared" si="78"/>
        <v>0</v>
      </c>
      <c r="BB296" s="16">
        <f t="shared" si="78"/>
        <v>0</v>
      </c>
      <c r="BC296" s="16">
        <f t="shared" si="78"/>
        <v>0</v>
      </c>
      <c r="BD296" s="16">
        <f t="shared" si="78"/>
        <v>0</v>
      </c>
      <c r="BE296" s="16">
        <f t="shared" si="78"/>
        <v>0</v>
      </c>
      <c r="BF296" s="16">
        <f t="shared" si="78"/>
        <v>0</v>
      </c>
      <c r="BG296" s="16">
        <f t="shared" si="78"/>
        <v>0</v>
      </c>
      <c r="BH296" s="16">
        <f t="shared" si="78"/>
        <v>1114.0546187315579</v>
      </c>
      <c r="BI296" s="16">
        <f t="shared" si="78"/>
        <v>0</v>
      </c>
    </row>
    <row r="297" spans="2:61" s="1" customFormat="1" ht="15.75" x14ac:dyDescent="0.25">
      <c r="B297" s="47">
        <v>477</v>
      </c>
      <c r="C297" s="47" t="s">
        <v>430</v>
      </c>
      <c r="D297" s="47">
        <v>6</v>
      </c>
      <c r="E297" s="47">
        <v>1999</v>
      </c>
      <c r="F297" s="71"/>
      <c r="G297" s="2">
        <v>50</v>
      </c>
      <c r="H297" s="2">
        <v>10</v>
      </c>
      <c r="I297" s="47">
        <v>2016</v>
      </c>
      <c r="J297" s="81">
        <v>1.15E-2</v>
      </c>
      <c r="K297" s="82">
        <v>9985</v>
      </c>
      <c r="L297" s="82">
        <f t="shared" si="67"/>
        <v>998.5</v>
      </c>
      <c r="M297" s="82">
        <f t="shared" si="68"/>
        <v>1497.75</v>
      </c>
      <c r="N297" s="16">
        <f t="shared" si="69"/>
        <v>12481.25</v>
      </c>
      <c r="O297" s="16">
        <f t="shared" si="70"/>
        <v>143.53437500000001</v>
      </c>
      <c r="P297" s="16">
        <f t="shared" si="77"/>
        <v>0</v>
      </c>
      <c r="Q297" s="16">
        <f t="shared" si="77"/>
        <v>0</v>
      </c>
      <c r="R297" s="16">
        <f t="shared" si="77"/>
        <v>0</v>
      </c>
      <c r="S297" s="16">
        <f t="shared" si="77"/>
        <v>0</v>
      </c>
      <c r="T297" s="16">
        <f t="shared" si="77"/>
        <v>158.24664843750003</v>
      </c>
      <c r="U297" s="16">
        <f t="shared" si="77"/>
        <v>0</v>
      </c>
      <c r="V297" s="16">
        <f t="shared" si="77"/>
        <v>0</v>
      </c>
      <c r="W297" s="16">
        <f t="shared" si="77"/>
        <v>0</v>
      </c>
      <c r="X297" s="16">
        <f t="shared" si="77"/>
        <v>0</v>
      </c>
      <c r="Y297" s="16">
        <f t="shared" si="77"/>
        <v>0</v>
      </c>
      <c r="Z297" s="16">
        <f t="shared" si="77"/>
        <v>0</v>
      </c>
      <c r="AA297" s="16">
        <f t="shared" si="77"/>
        <v>0</v>
      </c>
      <c r="AB297" s="16">
        <f t="shared" si="77"/>
        <v>0</v>
      </c>
      <c r="AC297" s="16">
        <f t="shared" si="77"/>
        <v>0</v>
      </c>
      <c r="AD297" s="16">
        <f t="shared" si="77"/>
        <v>257.76711534538259</v>
      </c>
      <c r="AE297" s="16">
        <f t="shared" si="77"/>
        <v>0</v>
      </c>
      <c r="AF297" s="16">
        <f t="shared" si="76"/>
        <v>0</v>
      </c>
      <c r="AG297" s="16">
        <f t="shared" si="76"/>
        <v>0</v>
      </c>
      <c r="AH297" s="16">
        <f t="shared" si="76"/>
        <v>0</v>
      </c>
      <c r="AI297" s="16">
        <f t="shared" si="76"/>
        <v>0</v>
      </c>
      <c r="AJ297" s="16">
        <f t="shared" si="76"/>
        <v>0</v>
      </c>
      <c r="AK297" s="16">
        <f t="shared" si="76"/>
        <v>0</v>
      </c>
      <c r="AL297" s="16">
        <f t="shared" si="76"/>
        <v>0</v>
      </c>
      <c r="AM297" s="16">
        <f t="shared" si="76"/>
        <v>0</v>
      </c>
      <c r="AN297" s="16">
        <f t="shared" si="76"/>
        <v>419.87546914601472</v>
      </c>
      <c r="AO297" s="16">
        <f t="shared" si="76"/>
        <v>0</v>
      </c>
      <c r="AP297" s="16">
        <f t="shared" si="76"/>
        <v>0</v>
      </c>
      <c r="AQ297" s="16">
        <f t="shared" si="76"/>
        <v>42773.133917373663</v>
      </c>
      <c r="AR297" s="16">
        <f t="shared" si="76"/>
        <v>0</v>
      </c>
      <c r="AS297" s="16">
        <f t="shared" si="76"/>
        <v>0</v>
      </c>
      <c r="AT297" s="16">
        <f t="shared" si="78"/>
        <v>0</v>
      </c>
      <c r="AU297" s="16">
        <f t="shared" si="78"/>
        <v>0</v>
      </c>
      <c r="AV297" s="16">
        <f t="shared" si="78"/>
        <v>0</v>
      </c>
      <c r="AW297" s="16">
        <f t="shared" si="78"/>
        <v>0</v>
      </c>
      <c r="AX297" s="16">
        <f t="shared" si="78"/>
        <v>683.93289560760093</v>
      </c>
      <c r="AY297" s="16">
        <f t="shared" si="78"/>
        <v>0</v>
      </c>
      <c r="AZ297" s="16">
        <f t="shared" si="78"/>
        <v>0</v>
      </c>
      <c r="BA297" s="16">
        <f t="shared" si="78"/>
        <v>0</v>
      </c>
      <c r="BB297" s="16">
        <f t="shared" si="78"/>
        <v>0</v>
      </c>
      <c r="BC297" s="16">
        <f t="shared" si="78"/>
        <v>0</v>
      </c>
      <c r="BD297" s="16">
        <f t="shared" si="78"/>
        <v>0</v>
      </c>
      <c r="BE297" s="16">
        <f t="shared" si="78"/>
        <v>0</v>
      </c>
      <c r="BF297" s="16">
        <f t="shared" si="78"/>
        <v>0</v>
      </c>
      <c r="BG297" s="16">
        <f t="shared" si="78"/>
        <v>0</v>
      </c>
      <c r="BH297" s="16">
        <f t="shared" si="78"/>
        <v>1114.0546187315579</v>
      </c>
      <c r="BI297" s="16">
        <f t="shared" si="78"/>
        <v>0</v>
      </c>
    </row>
    <row r="298" spans="2:61" s="1" customFormat="1" ht="15.75" x14ac:dyDescent="0.25">
      <c r="B298" s="47">
        <v>472</v>
      </c>
      <c r="C298" s="47" t="s">
        <v>430</v>
      </c>
      <c r="D298" s="47">
        <v>6</v>
      </c>
      <c r="E298" s="47">
        <v>1999</v>
      </c>
      <c r="F298" s="71"/>
      <c r="G298" s="2">
        <v>50</v>
      </c>
      <c r="H298" s="2">
        <v>10</v>
      </c>
      <c r="I298" s="47">
        <v>2016</v>
      </c>
      <c r="J298" s="81">
        <v>1.15E-2</v>
      </c>
      <c r="K298" s="82">
        <v>9985</v>
      </c>
      <c r="L298" s="82">
        <f t="shared" si="67"/>
        <v>998.5</v>
      </c>
      <c r="M298" s="82">
        <f t="shared" si="68"/>
        <v>1497.75</v>
      </c>
      <c r="N298" s="16">
        <f t="shared" si="69"/>
        <v>12481.25</v>
      </c>
      <c r="O298" s="16">
        <f t="shared" si="70"/>
        <v>143.53437500000001</v>
      </c>
      <c r="P298" s="16">
        <f t="shared" si="77"/>
        <v>0</v>
      </c>
      <c r="Q298" s="16">
        <f t="shared" si="77"/>
        <v>0</v>
      </c>
      <c r="R298" s="16">
        <f t="shared" si="77"/>
        <v>0</v>
      </c>
      <c r="S298" s="16">
        <f t="shared" si="77"/>
        <v>0</v>
      </c>
      <c r="T298" s="16">
        <f t="shared" si="77"/>
        <v>158.24664843750003</v>
      </c>
      <c r="U298" s="16">
        <f t="shared" si="77"/>
        <v>0</v>
      </c>
      <c r="V298" s="16">
        <f t="shared" si="77"/>
        <v>0</v>
      </c>
      <c r="W298" s="16">
        <f t="shared" si="77"/>
        <v>0</v>
      </c>
      <c r="X298" s="16">
        <f t="shared" si="77"/>
        <v>0</v>
      </c>
      <c r="Y298" s="16">
        <f t="shared" si="77"/>
        <v>0</v>
      </c>
      <c r="Z298" s="16">
        <f t="shared" si="77"/>
        <v>0</v>
      </c>
      <c r="AA298" s="16">
        <f t="shared" si="77"/>
        <v>0</v>
      </c>
      <c r="AB298" s="16">
        <f t="shared" si="77"/>
        <v>0</v>
      </c>
      <c r="AC298" s="16">
        <f t="shared" si="77"/>
        <v>0</v>
      </c>
      <c r="AD298" s="16">
        <f t="shared" si="77"/>
        <v>257.76711534538259</v>
      </c>
      <c r="AE298" s="16">
        <f t="shared" si="77"/>
        <v>0</v>
      </c>
      <c r="AF298" s="16">
        <f t="shared" si="76"/>
        <v>0</v>
      </c>
      <c r="AG298" s="16">
        <f t="shared" si="76"/>
        <v>0</v>
      </c>
      <c r="AH298" s="16">
        <f t="shared" si="76"/>
        <v>0</v>
      </c>
      <c r="AI298" s="16">
        <f t="shared" si="76"/>
        <v>0</v>
      </c>
      <c r="AJ298" s="16">
        <f t="shared" si="76"/>
        <v>0</v>
      </c>
      <c r="AK298" s="16">
        <f t="shared" si="76"/>
        <v>0</v>
      </c>
      <c r="AL298" s="16">
        <f t="shared" si="76"/>
        <v>0</v>
      </c>
      <c r="AM298" s="16">
        <f t="shared" si="76"/>
        <v>0</v>
      </c>
      <c r="AN298" s="16">
        <f t="shared" si="76"/>
        <v>419.87546914601472</v>
      </c>
      <c r="AO298" s="16">
        <f t="shared" si="76"/>
        <v>0</v>
      </c>
      <c r="AP298" s="16">
        <f t="shared" si="76"/>
        <v>0</v>
      </c>
      <c r="AQ298" s="16">
        <f t="shared" si="76"/>
        <v>42773.133917373663</v>
      </c>
      <c r="AR298" s="16">
        <f t="shared" si="76"/>
        <v>0</v>
      </c>
      <c r="AS298" s="16">
        <f t="shared" si="76"/>
        <v>0</v>
      </c>
      <c r="AT298" s="16">
        <f t="shared" si="78"/>
        <v>0</v>
      </c>
      <c r="AU298" s="16">
        <f t="shared" si="78"/>
        <v>0</v>
      </c>
      <c r="AV298" s="16">
        <f t="shared" si="78"/>
        <v>0</v>
      </c>
      <c r="AW298" s="16">
        <f t="shared" si="78"/>
        <v>0</v>
      </c>
      <c r="AX298" s="16">
        <f t="shared" si="78"/>
        <v>683.93289560760093</v>
      </c>
      <c r="AY298" s="16">
        <f t="shared" si="78"/>
        <v>0</v>
      </c>
      <c r="AZ298" s="16">
        <f t="shared" si="78"/>
        <v>0</v>
      </c>
      <c r="BA298" s="16">
        <f t="shared" si="78"/>
        <v>0</v>
      </c>
      <c r="BB298" s="16">
        <f t="shared" si="78"/>
        <v>0</v>
      </c>
      <c r="BC298" s="16">
        <f t="shared" si="78"/>
        <v>0</v>
      </c>
      <c r="BD298" s="16">
        <f t="shared" si="78"/>
        <v>0</v>
      </c>
      <c r="BE298" s="16">
        <f t="shared" si="78"/>
        <v>0</v>
      </c>
      <c r="BF298" s="16">
        <f t="shared" si="78"/>
        <v>0</v>
      </c>
      <c r="BG298" s="16">
        <f t="shared" si="78"/>
        <v>0</v>
      </c>
      <c r="BH298" s="16">
        <f t="shared" si="78"/>
        <v>1114.0546187315579</v>
      </c>
      <c r="BI298" s="16">
        <f t="shared" si="78"/>
        <v>0</v>
      </c>
    </row>
    <row r="299" spans="2:61" s="1" customFormat="1" ht="15.75" x14ac:dyDescent="0.25">
      <c r="B299" s="47">
        <v>471</v>
      </c>
      <c r="C299" s="47" t="s">
        <v>430</v>
      </c>
      <c r="D299" s="47">
        <v>6</v>
      </c>
      <c r="E299" s="47">
        <v>1999</v>
      </c>
      <c r="F299" s="71"/>
      <c r="G299" s="2">
        <v>50</v>
      </c>
      <c r="H299" s="2">
        <v>10</v>
      </c>
      <c r="I299" s="47">
        <v>2016</v>
      </c>
      <c r="J299" s="81">
        <v>1.15E-2</v>
      </c>
      <c r="K299" s="82">
        <v>9985</v>
      </c>
      <c r="L299" s="82">
        <f t="shared" si="67"/>
        <v>998.5</v>
      </c>
      <c r="M299" s="82">
        <f t="shared" si="68"/>
        <v>1497.75</v>
      </c>
      <c r="N299" s="16">
        <f t="shared" si="69"/>
        <v>12481.25</v>
      </c>
      <c r="O299" s="16">
        <f t="shared" si="70"/>
        <v>143.53437500000001</v>
      </c>
      <c r="P299" s="16">
        <f t="shared" si="77"/>
        <v>0</v>
      </c>
      <c r="Q299" s="16">
        <f t="shared" si="77"/>
        <v>0</v>
      </c>
      <c r="R299" s="16">
        <f t="shared" si="77"/>
        <v>0</v>
      </c>
      <c r="S299" s="16">
        <f t="shared" si="77"/>
        <v>0</v>
      </c>
      <c r="T299" s="16">
        <f t="shared" si="77"/>
        <v>158.24664843750003</v>
      </c>
      <c r="U299" s="16">
        <f t="shared" si="77"/>
        <v>0</v>
      </c>
      <c r="V299" s="16">
        <f t="shared" si="77"/>
        <v>0</v>
      </c>
      <c r="W299" s="16">
        <f t="shared" si="77"/>
        <v>0</v>
      </c>
      <c r="X299" s="16">
        <f t="shared" si="77"/>
        <v>0</v>
      </c>
      <c r="Y299" s="16">
        <f t="shared" si="77"/>
        <v>0</v>
      </c>
      <c r="Z299" s="16">
        <f t="shared" si="77"/>
        <v>0</v>
      </c>
      <c r="AA299" s="16">
        <f t="shared" si="77"/>
        <v>0</v>
      </c>
      <c r="AB299" s="16">
        <f t="shared" si="77"/>
        <v>0</v>
      </c>
      <c r="AC299" s="16">
        <f t="shared" si="77"/>
        <v>0</v>
      </c>
      <c r="AD299" s="16">
        <f t="shared" si="77"/>
        <v>257.76711534538259</v>
      </c>
      <c r="AE299" s="16">
        <f t="shared" si="77"/>
        <v>0</v>
      </c>
      <c r="AF299" s="16">
        <f t="shared" si="76"/>
        <v>0</v>
      </c>
      <c r="AG299" s="16">
        <f t="shared" si="76"/>
        <v>0</v>
      </c>
      <c r="AH299" s="16">
        <f t="shared" si="76"/>
        <v>0</v>
      </c>
      <c r="AI299" s="16">
        <f t="shared" si="76"/>
        <v>0</v>
      </c>
      <c r="AJ299" s="16">
        <f t="shared" si="76"/>
        <v>0</v>
      </c>
      <c r="AK299" s="16">
        <f t="shared" si="76"/>
        <v>0</v>
      </c>
      <c r="AL299" s="16">
        <f t="shared" si="76"/>
        <v>0</v>
      </c>
      <c r="AM299" s="16">
        <f t="shared" si="76"/>
        <v>0</v>
      </c>
      <c r="AN299" s="16">
        <f t="shared" si="76"/>
        <v>419.87546914601472</v>
      </c>
      <c r="AO299" s="16">
        <f t="shared" si="76"/>
        <v>0</v>
      </c>
      <c r="AP299" s="16">
        <f t="shared" si="76"/>
        <v>0</v>
      </c>
      <c r="AQ299" s="16">
        <f t="shared" si="76"/>
        <v>42773.133917373663</v>
      </c>
      <c r="AR299" s="16">
        <f t="shared" si="76"/>
        <v>0</v>
      </c>
      <c r="AS299" s="16">
        <f t="shared" si="76"/>
        <v>0</v>
      </c>
      <c r="AT299" s="16">
        <f t="shared" si="78"/>
        <v>0</v>
      </c>
      <c r="AU299" s="16">
        <f t="shared" si="78"/>
        <v>0</v>
      </c>
      <c r="AV299" s="16">
        <f t="shared" si="78"/>
        <v>0</v>
      </c>
      <c r="AW299" s="16">
        <f t="shared" si="78"/>
        <v>0</v>
      </c>
      <c r="AX299" s="16">
        <f t="shared" si="78"/>
        <v>683.93289560760093</v>
      </c>
      <c r="AY299" s="16">
        <f t="shared" si="78"/>
        <v>0</v>
      </c>
      <c r="AZ299" s="16">
        <f t="shared" si="78"/>
        <v>0</v>
      </c>
      <c r="BA299" s="16">
        <f t="shared" si="78"/>
        <v>0</v>
      </c>
      <c r="BB299" s="16">
        <f t="shared" si="78"/>
        <v>0</v>
      </c>
      <c r="BC299" s="16">
        <f t="shared" si="78"/>
        <v>0</v>
      </c>
      <c r="BD299" s="16">
        <f t="shared" si="78"/>
        <v>0</v>
      </c>
      <c r="BE299" s="16">
        <f t="shared" si="78"/>
        <v>0</v>
      </c>
      <c r="BF299" s="16">
        <f t="shared" si="78"/>
        <v>0</v>
      </c>
      <c r="BG299" s="16">
        <f t="shared" si="78"/>
        <v>0</v>
      </c>
      <c r="BH299" s="16">
        <f t="shared" si="78"/>
        <v>1114.0546187315579</v>
      </c>
      <c r="BI299" s="16">
        <f t="shared" si="78"/>
        <v>0</v>
      </c>
    </row>
    <row r="300" spans="2:61" s="1" customFormat="1" ht="15.75" x14ac:dyDescent="0.25">
      <c r="B300" s="47">
        <v>349</v>
      </c>
      <c r="C300" s="47" t="s">
        <v>430</v>
      </c>
      <c r="D300" s="47">
        <v>6</v>
      </c>
      <c r="E300" s="47">
        <v>1999</v>
      </c>
      <c r="F300" s="71"/>
      <c r="G300" s="2">
        <v>50</v>
      </c>
      <c r="H300" s="2">
        <v>10</v>
      </c>
      <c r="I300" s="47">
        <v>2016</v>
      </c>
      <c r="J300" s="81">
        <v>1.15E-2</v>
      </c>
      <c r="K300" s="82">
        <v>9985</v>
      </c>
      <c r="L300" s="82">
        <f t="shared" si="67"/>
        <v>998.5</v>
      </c>
      <c r="M300" s="82">
        <f t="shared" si="68"/>
        <v>1497.75</v>
      </c>
      <c r="N300" s="16">
        <f t="shared" si="69"/>
        <v>12481.25</v>
      </c>
      <c r="O300" s="16">
        <f t="shared" si="70"/>
        <v>143.53437500000001</v>
      </c>
      <c r="P300" s="16">
        <f t="shared" si="77"/>
        <v>0</v>
      </c>
      <c r="Q300" s="16">
        <f t="shared" si="77"/>
        <v>0</v>
      </c>
      <c r="R300" s="16">
        <f t="shared" si="77"/>
        <v>0</v>
      </c>
      <c r="S300" s="16">
        <f t="shared" si="77"/>
        <v>0</v>
      </c>
      <c r="T300" s="16">
        <f t="shared" si="77"/>
        <v>158.24664843750003</v>
      </c>
      <c r="U300" s="16">
        <f t="shared" si="77"/>
        <v>0</v>
      </c>
      <c r="V300" s="16">
        <f t="shared" si="77"/>
        <v>0</v>
      </c>
      <c r="W300" s="16">
        <f t="shared" si="77"/>
        <v>0</v>
      </c>
      <c r="X300" s="16">
        <f t="shared" si="77"/>
        <v>0</v>
      </c>
      <c r="Y300" s="16">
        <f t="shared" si="77"/>
        <v>0</v>
      </c>
      <c r="Z300" s="16">
        <f t="shared" si="77"/>
        <v>0</v>
      </c>
      <c r="AA300" s="16">
        <f t="shared" si="77"/>
        <v>0</v>
      </c>
      <c r="AB300" s="16">
        <f t="shared" si="77"/>
        <v>0</v>
      </c>
      <c r="AC300" s="16">
        <f t="shared" si="77"/>
        <v>0</v>
      </c>
      <c r="AD300" s="16">
        <f t="shared" si="77"/>
        <v>257.76711534538259</v>
      </c>
      <c r="AE300" s="16">
        <f t="shared" si="77"/>
        <v>0</v>
      </c>
      <c r="AF300" s="16">
        <f t="shared" si="76"/>
        <v>0</v>
      </c>
      <c r="AG300" s="16">
        <f t="shared" si="76"/>
        <v>0</v>
      </c>
      <c r="AH300" s="16">
        <f t="shared" si="76"/>
        <v>0</v>
      </c>
      <c r="AI300" s="16">
        <f t="shared" si="76"/>
        <v>0</v>
      </c>
      <c r="AJ300" s="16">
        <f t="shared" si="76"/>
        <v>0</v>
      </c>
      <c r="AK300" s="16">
        <f t="shared" si="76"/>
        <v>0</v>
      </c>
      <c r="AL300" s="16">
        <f t="shared" si="76"/>
        <v>0</v>
      </c>
      <c r="AM300" s="16">
        <f t="shared" si="76"/>
        <v>0</v>
      </c>
      <c r="AN300" s="16">
        <f t="shared" si="76"/>
        <v>419.87546914601472</v>
      </c>
      <c r="AO300" s="16">
        <f t="shared" si="76"/>
        <v>0</v>
      </c>
      <c r="AP300" s="16">
        <f t="shared" si="76"/>
        <v>0</v>
      </c>
      <c r="AQ300" s="16">
        <f t="shared" si="76"/>
        <v>42773.133917373663</v>
      </c>
      <c r="AR300" s="16">
        <f t="shared" si="76"/>
        <v>0</v>
      </c>
      <c r="AS300" s="16">
        <f t="shared" si="76"/>
        <v>0</v>
      </c>
      <c r="AT300" s="16">
        <f t="shared" si="78"/>
        <v>0</v>
      </c>
      <c r="AU300" s="16">
        <f t="shared" si="78"/>
        <v>0</v>
      </c>
      <c r="AV300" s="16">
        <f t="shared" si="78"/>
        <v>0</v>
      </c>
      <c r="AW300" s="16">
        <f t="shared" si="78"/>
        <v>0</v>
      </c>
      <c r="AX300" s="16">
        <f t="shared" si="78"/>
        <v>683.93289560760093</v>
      </c>
      <c r="AY300" s="16">
        <f t="shared" si="78"/>
        <v>0</v>
      </c>
      <c r="AZ300" s="16">
        <f t="shared" si="78"/>
        <v>0</v>
      </c>
      <c r="BA300" s="16">
        <f t="shared" si="78"/>
        <v>0</v>
      </c>
      <c r="BB300" s="16">
        <f t="shared" si="78"/>
        <v>0</v>
      </c>
      <c r="BC300" s="16">
        <f t="shared" si="78"/>
        <v>0</v>
      </c>
      <c r="BD300" s="16">
        <f t="shared" si="78"/>
        <v>0</v>
      </c>
      <c r="BE300" s="16">
        <f t="shared" si="78"/>
        <v>0</v>
      </c>
      <c r="BF300" s="16">
        <f t="shared" si="78"/>
        <v>0</v>
      </c>
      <c r="BG300" s="16">
        <f t="shared" si="78"/>
        <v>0</v>
      </c>
      <c r="BH300" s="16">
        <f t="shared" si="78"/>
        <v>1114.0546187315579</v>
      </c>
      <c r="BI300" s="16">
        <f t="shared" si="78"/>
        <v>0</v>
      </c>
    </row>
    <row r="301" spans="2:61" s="1" customFormat="1" ht="15.75" x14ac:dyDescent="0.25">
      <c r="B301" s="47">
        <v>347</v>
      </c>
      <c r="C301" s="47" t="s">
        <v>430</v>
      </c>
      <c r="D301" s="47">
        <v>6</v>
      </c>
      <c r="E301" s="47">
        <v>1999</v>
      </c>
      <c r="F301" s="71"/>
      <c r="G301" s="2">
        <v>50</v>
      </c>
      <c r="H301" s="2">
        <v>10</v>
      </c>
      <c r="I301" s="47">
        <v>2016</v>
      </c>
      <c r="J301" s="81">
        <v>1.15E-2</v>
      </c>
      <c r="K301" s="82">
        <v>9985</v>
      </c>
      <c r="L301" s="82">
        <f t="shared" si="67"/>
        <v>998.5</v>
      </c>
      <c r="M301" s="82">
        <f t="shared" si="68"/>
        <v>1497.75</v>
      </c>
      <c r="N301" s="16">
        <f t="shared" si="69"/>
        <v>12481.25</v>
      </c>
      <c r="O301" s="16">
        <f t="shared" si="70"/>
        <v>143.53437500000001</v>
      </c>
      <c r="P301" s="16">
        <f t="shared" si="77"/>
        <v>0</v>
      </c>
      <c r="Q301" s="16">
        <f t="shared" si="77"/>
        <v>0</v>
      </c>
      <c r="R301" s="16">
        <f t="shared" si="77"/>
        <v>0</v>
      </c>
      <c r="S301" s="16">
        <f t="shared" si="77"/>
        <v>0</v>
      </c>
      <c r="T301" s="16">
        <f t="shared" si="77"/>
        <v>158.24664843750003</v>
      </c>
      <c r="U301" s="16">
        <f t="shared" si="77"/>
        <v>0</v>
      </c>
      <c r="V301" s="16">
        <f t="shared" si="77"/>
        <v>0</v>
      </c>
      <c r="W301" s="16">
        <f t="shared" si="77"/>
        <v>0</v>
      </c>
      <c r="X301" s="16">
        <f t="shared" si="77"/>
        <v>0</v>
      </c>
      <c r="Y301" s="16">
        <f t="shared" si="77"/>
        <v>0</v>
      </c>
      <c r="Z301" s="16">
        <f t="shared" si="77"/>
        <v>0</v>
      </c>
      <c r="AA301" s="16">
        <f t="shared" si="77"/>
        <v>0</v>
      </c>
      <c r="AB301" s="16">
        <f t="shared" si="77"/>
        <v>0</v>
      </c>
      <c r="AC301" s="16">
        <f t="shared" si="77"/>
        <v>0</v>
      </c>
      <c r="AD301" s="16">
        <f t="shared" si="77"/>
        <v>257.76711534538259</v>
      </c>
      <c r="AE301" s="16">
        <f t="shared" si="77"/>
        <v>0</v>
      </c>
      <c r="AF301" s="16">
        <f t="shared" si="76"/>
        <v>0</v>
      </c>
      <c r="AG301" s="16">
        <f t="shared" si="76"/>
        <v>0</v>
      </c>
      <c r="AH301" s="16">
        <f t="shared" si="76"/>
        <v>0</v>
      </c>
      <c r="AI301" s="16">
        <f t="shared" si="76"/>
        <v>0</v>
      </c>
      <c r="AJ301" s="16">
        <f t="shared" si="76"/>
        <v>0</v>
      </c>
      <c r="AK301" s="16">
        <f t="shared" si="76"/>
        <v>0</v>
      </c>
      <c r="AL301" s="16">
        <f t="shared" si="76"/>
        <v>0</v>
      </c>
      <c r="AM301" s="16">
        <f t="shared" si="76"/>
        <v>0</v>
      </c>
      <c r="AN301" s="16">
        <f t="shared" si="76"/>
        <v>419.87546914601472</v>
      </c>
      <c r="AO301" s="16">
        <f t="shared" si="76"/>
        <v>0</v>
      </c>
      <c r="AP301" s="16">
        <f t="shared" si="76"/>
        <v>0</v>
      </c>
      <c r="AQ301" s="16">
        <f t="shared" si="76"/>
        <v>42773.133917373663</v>
      </c>
      <c r="AR301" s="16">
        <f t="shared" si="76"/>
        <v>0</v>
      </c>
      <c r="AS301" s="16">
        <f t="shared" si="76"/>
        <v>0</v>
      </c>
      <c r="AT301" s="16">
        <f t="shared" si="78"/>
        <v>0</v>
      </c>
      <c r="AU301" s="16">
        <f t="shared" si="78"/>
        <v>0</v>
      </c>
      <c r="AV301" s="16">
        <f t="shared" si="78"/>
        <v>0</v>
      </c>
      <c r="AW301" s="16">
        <f t="shared" si="78"/>
        <v>0</v>
      </c>
      <c r="AX301" s="16">
        <f t="shared" si="78"/>
        <v>683.93289560760093</v>
      </c>
      <c r="AY301" s="16">
        <f t="shared" si="78"/>
        <v>0</v>
      </c>
      <c r="AZ301" s="16">
        <f t="shared" si="78"/>
        <v>0</v>
      </c>
      <c r="BA301" s="16">
        <f t="shared" si="78"/>
        <v>0</v>
      </c>
      <c r="BB301" s="16">
        <f t="shared" si="78"/>
        <v>0</v>
      </c>
      <c r="BC301" s="16">
        <f t="shared" si="78"/>
        <v>0</v>
      </c>
      <c r="BD301" s="16">
        <f t="shared" si="78"/>
        <v>0</v>
      </c>
      <c r="BE301" s="16">
        <f t="shared" si="78"/>
        <v>0</v>
      </c>
      <c r="BF301" s="16">
        <f t="shared" si="78"/>
        <v>0</v>
      </c>
      <c r="BG301" s="16">
        <f t="shared" si="78"/>
        <v>0</v>
      </c>
      <c r="BH301" s="16">
        <f t="shared" si="78"/>
        <v>1114.0546187315579</v>
      </c>
      <c r="BI301" s="16">
        <f t="shared" si="78"/>
        <v>0</v>
      </c>
    </row>
    <row r="302" spans="2:61" s="1" customFormat="1" ht="15.75" x14ac:dyDescent="0.25">
      <c r="B302" s="47">
        <v>345</v>
      </c>
      <c r="C302" s="47" t="s">
        <v>430</v>
      </c>
      <c r="D302" s="47">
        <v>6</v>
      </c>
      <c r="E302" s="47">
        <v>1999</v>
      </c>
      <c r="F302" s="71"/>
      <c r="G302" s="2">
        <v>50</v>
      </c>
      <c r="H302" s="2">
        <v>10</v>
      </c>
      <c r="I302" s="47">
        <v>2016</v>
      </c>
      <c r="J302" s="81">
        <v>1.15E-2</v>
      </c>
      <c r="K302" s="82">
        <v>9985</v>
      </c>
      <c r="L302" s="82">
        <f t="shared" si="67"/>
        <v>998.5</v>
      </c>
      <c r="M302" s="82">
        <f t="shared" si="68"/>
        <v>1497.75</v>
      </c>
      <c r="N302" s="16">
        <f t="shared" si="69"/>
        <v>12481.25</v>
      </c>
      <c r="O302" s="16">
        <f t="shared" si="70"/>
        <v>143.53437500000001</v>
      </c>
      <c r="P302" s="16">
        <f t="shared" si="77"/>
        <v>0</v>
      </c>
      <c r="Q302" s="16">
        <f t="shared" si="77"/>
        <v>0</v>
      </c>
      <c r="R302" s="16">
        <f t="shared" si="77"/>
        <v>0</v>
      </c>
      <c r="S302" s="16">
        <f t="shared" si="77"/>
        <v>0</v>
      </c>
      <c r="T302" s="16">
        <f t="shared" si="77"/>
        <v>158.24664843750003</v>
      </c>
      <c r="U302" s="16">
        <f t="shared" si="77"/>
        <v>0</v>
      </c>
      <c r="V302" s="16">
        <f t="shared" si="77"/>
        <v>0</v>
      </c>
      <c r="W302" s="16">
        <f t="shared" si="77"/>
        <v>0</v>
      </c>
      <c r="X302" s="16">
        <f t="shared" si="77"/>
        <v>0</v>
      </c>
      <c r="Y302" s="16">
        <f t="shared" si="77"/>
        <v>0</v>
      </c>
      <c r="Z302" s="16">
        <f t="shared" si="77"/>
        <v>0</v>
      </c>
      <c r="AA302" s="16">
        <f t="shared" si="77"/>
        <v>0</v>
      </c>
      <c r="AB302" s="16">
        <f t="shared" si="77"/>
        <v>0</v>
      </c>
      <c r="AC302" s="16">
        <f t="shared" si="77"/>
        <v>0</v>
      </c>
      <c r="AD302" s="16">
        <f t="shared" si="77"/>
        <v>257.76711534538259</v>
      </c>
      <c r="AE302" s="16">
        <f t="shared" si="77"/>
        <v>0</v>
      </c>
      <c r="AF302" s="16">
        <f t="shared" si="76"/>
        <v>0</v>
      </c>
      <c r="AG302" s="16">
        <f t="shared" si="76"/>
        <v>0</v>
      </c>
      <c r="AH302" s="16">
        <f t="shared" si="76"/>
        <v>0</v>
      </c>
      <c r="AI302" s="16">
        <f t="shared" si="76"/>
        <v>0</v>
      </c>
      <c r="AJ302" s="16">
        <f t="shared" si="76"/>
        <v>0</v>
      </c>
      <c r="AK302" s="16">
        <f t="shared" si="76"/>
        <v>0</v>
      </c>
      <c r="AL302" s="16">
        <f t="shared" si="76"/>
        <v>0</v>
      </c>
      <c r="AM302" s="16">
        <f t="shared" si="76"/>
        <v>0</v>
      </c>
      <c r="AN302" s="16">
        <f t="shared" si="76"/>
        <v>419.87546914601472</v>
      </c>
      <c r="AO302" s="16">
        <f t="shared" si="76"/>
        <v>0</v>
      </c>
      <c r="AP302" s="16">
        <f t="shared" si="76"/>
        <v>0</v>
      </c>
      <c r="AQ302" s="16">
        <f t="shared" si="76"/>
        <v>42773.133917373663</v>
      </c>
      <c r="AR302" s="16">
        <f t="shared" si="76"/>
        <v>0</v>
      </c>
      <c r="AS302" s="16">
        <f t="shared" si="76"/>
        <v>0</v>
      </c>
      <c r="AT302" s="16">
        <f t="shared" si="78"/>
        <v>0</v>
      </c>
      <c r="AU302" s="16">
        <f t="shared" si="78"/>
        <v>0</v>
      </c>
      <c r="AV302" s="16">
        <f t="shared" si="78"/>
        <v>0</v>
      </c>
      <c r="AW302" s="16">
        <f t="shared" si="78"/>
        <v>0</v>
      </c>
      <c r="AX302" s="16">
        <f t="shared" si="78"/>
        <v>683.93289560760093</v>
      </c>
      <c r="AY302" s="16">
        <f t="shared" si="78"/>
        <v>0</v>
      </c>
      <c r="AZ302" s="16">
        <f t="shared" si="78"/>
        <v>0</v>
      </c>
      <c r="BA302" s="16">
        <f t="shared" si="78"/>
        <v>0</v>
      </c>
      <c r="BB302" s="16">
        <f t="shared" si="78"/>
        <v>0</v>
      </c>
      <c r="BC302" s="16">
        <f t="shared" si="78"/>
        <v>0</v>
      </c>
      <c r="BD302" s="16">
        <f t="shared" si="78"/>
        <v>0</v>
      </c>
      <c r="BE302" s="16">
        <f t="shared" si="78"/>
        <v>0</v>
      </c>
      <c r="BF302" s="16">
        <f t="shared" si="78"/>
        <v>0</v>
      </c>
      <c r="BG302" s="16">
        <f t="shared" si="78"/>
        <v>0</v>
      </c>
      <c r="BH302" s="16">
        <f t="shared" si="78"/>
        <v>1114.0546187315579</v>
      </c>
      <c r="BI302" s="16">
        <f t="shared" si="78"/>
        <v>0</v>
      </c>
    </row>
    <row r="303" spans="2:61" s="1" customFormat="1" ht="15.75" x14ac:dyDescent="0.25">
      <c r="B303" s="47">
        <v>344</v>
      </c>
      <c r="C303" s="47" t="s">
        <v>430</v>
      </c>
      <c r="D303" s="47">
        <v>6</v>
      </c>
      <c r="E303" s="47">
        <v>1999</v>
      </c>
      <c r="F303" s="71"/>
      <c r="G303" s="2">
        <v>50</v>
      </c>
      <c r="H303" s="2">
        <v>10</v>
      </c>
      <c r="I303" s="47">
        <v>2016</v>
      </c>
      <c r="J303" s="81">
        <v>1.15E-2</v>
      </c>
      <c r="K303" s="82">
        <v>9985</v>
      </c>
      <c r="L303" s="82">
        <f t="shared" si="67"/>
        <v>998.5</v>
      </c>
      <c r="M303" s="82">
        <f t="shared" si="68"/>
        <v>1497.75</v>
      </c>
      <c r="N303" s="16">
        <f t="shared" si="69"/>
        <v>12481.25</v>
      </c>
      <c r="O303" s="16">
        <f t="shared" si="70"/>
        <v>143.53437500000001</v>
      </c>
      <c r="P303" s="16">
        <f t="shared" si="77"/>
        <v>0</v>
      </c>
      <c r="Q303" s="16">
        <f t="shared" si="77"/>
        <v>0</v>
      </c>
      <c r="R303" s="16">
        <f t="shared" si="77"/>
        <v>0</v>
      </c>
      <c r="S303" s="16">
        <f t="shared" si="77"/>
        <v>0</v>
      </c>
      <c r="T303" s="16">
        <f t="shared" si="77"/>
        <v>158.24664843750003</v>
      </c>
      <c r="U303" s="16">
        <f t="shared" si="77"/>
        <v>0</v>
      </c>
      <c r="V303" s="16">
        <f t="shared" si="77"/>
        <v>0</v>
      </c>
      <c r="W303" s="16">
        <f t="shared" si="77"/>
        <v>0</v>
      </c>
      <c r="X303" s="16">
        <f t="shared" si="77"/>
        <v>0</v>
      </c>
      <c r="Y303" s="16">
        <f t="shared" si="77"/>
        <v>0</v>
      </c>
      <c r="Z303" s="16">
        <f t="shared" si="77"/>
        <v>0</v>
      </c>
      <c r="AA303" s="16">
        <f t="shared" si="77"/>
        <v>0</v>
      </c>
      <c r="AB303" s="16">
        <f t="shared" si="77"/>
        <v>0</v>
      </c>
      <c r="AC303" s="16">
        <f t="shared" si="77"/>
        <v>0</v>
      </c>
      <c r="AD303" s="16">
        <f t="shared" si="77"/>
        <v>257.76711534538259</v>
      </c>
      <c r="AE303" s="16">
        <f t="shared" si="77"/>
        <v>0</v>
      </c>
      <c r="AF303" s="16">
        <f t="shared" si="76"/>
        <v>0</v>
      </c>
      <c r="AG303" s="16">
        <f t="shared" si="76"/>
        <v>0</v>
      </c>
      <c r="AH303" s="16">
        <f t="shared" si="76"/>
        <v>0</v>
      </c>
      <c r="AI303" s="16">
        <f t="shared" si="76"/>
        <v>0</v>
      </c>
      <c r="AJ303" s="16">
        <f t="shared" si="76"/>
        <v>0</v>
      </c>
      <c r="AK303" s="16">
        <f t="shared" si="76"/>
        <v>0</v>
      </c>
      <c r="AL303" s="16">
        <f t="shared" si="76"/>
        <v>0</v>
      </c>
      <c r="AM303" s="16">
        <f t="shared" si="76"/>
        <v>0</v>
      </c>
      <c r="AN303" s="16">
        <f t="shared" si="76"/>
        <v>419.87546914601472</v>
      </c>
      <c r="AO303" s="16">
        <f t="shared" si="76"/>
        <v>0</v>
      </c>
      <c r="AP303" s="16">
        <f t="shared" si="76"/>
        <v>0</v>
      </c>
      <c r="AQ303" s="16">
        <f t="shared" si="76"/>
        <v>42773.133917373663</v>
      </c>
      <c r="AR303" s="16">
        <f t="shared" si="76"/>
        <v>0</v>
      </c>
      <c r="AS303" s="16">
        <f t="shared" si="76"/>
        <v>0</v>
      </c>
      <c r="AT303" s="16">
        <f t="shared" si="78"/>
        <v>0</v>
      </c>
      <c r="AU303" s="16">
        <f t="shared" si="78"/>
        <v>0</v>
      </c>
      <c r="AV303" s="16">
        <f t="shared" si="78"/>
        <v>0</v>
      </c>
      <c r="AW303" s="16">
        <f t="shared" si="78"/>
        <v>0</v>
      </c>
      <c r="AX303" s="16">
        <f t="shared" si="78"/>
        <v>683.93289560760093</v>
      </c>
      <c r="AY303" s="16">
        <f t="shared" si="78"/>
        <v>0</v>
      </c>
      <c r="AZ303" s="16">
        <f t="shared" si="78"/>
        <v>0</v>
      </c>
      <c r="BA303" s="16">
        <f t="shared" si="78"/>
        <v>0</v>
      </c>
      <c r="BB303" s="16">
        <f t="shared" si="78"/>
        <v>0</v>
      </c>
      <c r="BC303" s="16">
        <f t="shared" si="78"/>
        <v>0</v>
      </c>
      <c r="BD303" s="16">
        <f t="shared" si="78"/>
        <v>0</v>
      </c>
      <c r="BE303" s="16">
        <f t="shared" si="78"/>
        <v>0</v>
      </c>
      <c r="BF303" s="16">
        <f t="shared" si="78"/>
        <v>0</v>
      </c>
      <c r="BG303" s="16">
        <f t="shared" si="78"/>
        <v>0</v>
      </c>
      <c r="BH303" s="16">
        <f t="shared" si="78"/>
        <v>1114.0546187315579</v>
      </c>
      <c r="BI303" s="16">
        <f t="shared" si="78"/>
        <v>0</v>
      </c>
    </row>
    <row r="304" spans="2:61" s="1" customFormat="1" ht="15.75" x14ac:dyDescent="0.25">
      <c r="B304" s="47">
        <v>267</v>
      </c>
      <c r="C304" s="47" t="s">
        <v>430</v>
      </c>
      <c r="D304" s="47">
        <v>6</v>
      </c>
      <c r="E304" s="47">
        <v>1999</v>
      </c>
      <c r="F304" s="71"/>
      <c r="G304" s="2">
        <v>50</v>
      </c>
      <c r="H304" s="2">
        <v>10</v>
      </c>
      <c r="I304" s="47">
        <v>2016</v>
      </c>
      <c r="J304" s="81">
        <v>1.15E-2</v>
      </c>
      <c r="K304" s="82">
        <v>9985</v>
      </c>
      <c r="L304" s="82">
        <f t="shared" si="67"/>
        <v>998.5</v>
      </c>
      <c r="M304" s="82">
        <f t="shared" si="68"/>
        <v>1497.75</v>
      </c>
      <c r="N304" s="16">
        <f t="shared" si="69"/>
        <v>12481.25</v>
      </c>
      <c r="O304" s="16">
        <f t="shared" si="70"/>
        <v>143.53437500000001</v>
      </c>
      <c r="P304" s="16">
        <f t="shared" si="77"/>
        <v>0</v>
      </c>
      <c r="Q304" s="16">
        <f t="shared" si="77"/>
        <v>0</v>
      </c>
      <c r="R304" s="16">
        <f t="shared" si="77"/>
        <v>0</v>
      </c>
      <c r="S304" s="16">
        <f t="shared" si="77"/>
        <v>0</v>
      </c>
      <c r="T304" s="16">
        <f t="shared" si="77"/>
        <v>158.24664843750003</v>
      </c>
      <c r="U304" s="16">
        <f t="shared" si="77"/>
        <v>0</v>
      </c>
      <c r="V304" s="16">
        <f t="shared" si="77"/>
        <v>0</v>
      </c>
      <c r="W304" s="16">
        <f t="shared" si="77"/>
        <v>0</v>
      </c>
      <c r="X304" s="16">
        <f t="shared" si="77"/>
        <v>0</v>
      </c>
      <c r="Y304" s="16">
        <f t="shared" si="77"/>
        <v>0</v>
      </c>
      <c r="Z304" s="16">
        <f t="shared" si="77"/>
        <v>0</v>
      </c>
      <c r="AA304" s="16">
        <f t="shared" si="77"/>
        <v>0</v>
      </c>
      <c r="AB304" s="16">
        <f t="shared" si="77"/>
        <v>0</v>
      </c>
      <c r="AC304" s="16">
        <f t="shared" si="77"/>
        <v>0</v>
      </c>
      <c r="AD304" s="16">
        <f t="shared" si="77"/>
        <v>257.76711534538259</v>
      </c>
      <c r="AE304" s="16">
        <f t="shared" si="77"/>
        <v>0</v>
      </c>
      <c r="AF304" s="16">
        <f t="shared" si="76"/>
        <v>0</v>
      </c>
      <c r="AG304" s="16">
        <f t="shared" si="76"/>
        <v>0</v>
      </c>
      <c r="AH304" s="16">
        <f t="shared" si="76"/>
        <v>0</v>
      </c>
      <c r="AI304" s="16">
        <f t="shared" si="76"/>
        <v>0</v>
      </c>
      <c r="AJ304" s="16">
        <f t="shared" si="76"/>
        <v>0</v>
      </c>
      <c r="AK304" s="16">
        <f t="shared" si="76"/>
        <v>0</v>
      </c>
      <c r="AL304" s="16">
        <f t="shared" si="76"/>
        <v>0</v>
      </c>
      <c r="AM304" s="16">
        <f t="shared" si="76"/>
        <v>0</v>
      </c>
      <c r="AN304" s="16">
        <f t="shared" si="76"/>
        <v>419.87546914601472</v>
      </c>
      <c r="AO304" s="16">
        <f t="shared" si="76"/>
        <v>0</v>
      </c>
      <c r="AP304" s="16">
        <f t="shared" si="76"/>
        <v>0</v>
      </c>
      <c r="AQ304" s="16">
        <f t="shared" si="76"/>
        <v>42773.133917373663</v>
      </c>
      <c r="AR304" s="16">
        <f t="shared" si="76"/>
        <v>0</v>
      </c>
      <c r="AS304" s="16">
        <f t="shared" si="76"/>
        <v>0</v>
      </c>
      <c r="AT304" s="16">
        <f t="shared" si="78"/>
        <v>0</v>
      </c>
      <c r="AU304" s="16">
        <f t="shared" si="78"/>
        <v>0</v>
      </c>
      <c r="AV304" s="16">
        <f t="shared" si="78"/>
        <v>0</v>
      </c>
      <c r="AW304" s="16">
        <f t="shared" si="78"/>
        <v>0</v>
      </c>
      <c r="AX304" s="16">
        <f t="shared" si="78"/>
        <v>683.93289560760093</v>
      </c>
      <c r="AY304" s="16">
        <f t="shared" si="78"/>
        <v>0</v>
      </c>
      <c r="AZ304" s="16">
        <f t="shared" si="78"/>
        <v>0</v>
      </c>
      <c r="BA304" s="16">
        <f t="shared" si="78"/>
        <v>0</v>
      </c>
      <c r="BB304" s="16">
        <f t="shared" si="78"/>
        <v>0</v>
      </c>
      <c r="BC304" s="16">
        <f t="shared" si="78"/>
        <v>0</v>
      </c>
      <c r="BD304" s="16">
        <f t="shared" si="78"/>
        <v>0</v>
      </c>
      <c r="BE304" s="16">
        <f t="shared" si="78"/>
        <v>0</v>
      </c>
      <c r="BF304" s="16">
        <f t="shared" si="78"/>
        <v>0</v>
      </c>
      <c r="BG304" s="16">
        <f t="shared" si="78"/>
        <v>0</v>
      </c>
      <c r="BH304" s="16">
        <f t="shared" si="78"/>
        <v>1114.0546187315579</v>
      </c>
      <c r="BI304" s="16">
        <f t="shared" si="78"/>
        <v>0</v>
      </c>
    </row>
    <row r="305" spans="2:61" s="1" customFormat="1" ht="15.75" x14ac:dyDescent="0.25">
      <c r="B305" s="47">
        <v>266</v>
      </c>
      <c r="C305" s="47" t="s">
        <v>430</v>
      </c>
      <c r="D305" s="47">
        <v>6</v>
      </c>
      <c r="E305" s="47">
        <v>1999</v>
      </c>
      <c r="F305" s="71"/>
      <c r="G305" s="2">
        <v>50</v>
      </c>
      <c r="H305" s="2">
        <v>10</v>
      </c>
      <c r="I305" s="47">
        <v>2016</v>
      </c>
      <c r="J305" s="81">
        <v>1.15E-2</v>
      </c>
      <c r="K305" s="82">
        <v>9985</v>
      </c>
      <c r="L305" s="82">
        <f t="shared" si="67"/>
        <v>998.5</v>
      </c>
      <c r="M305" s="82">
        <f t="shared" si="68"/>
        <v>1497.75</v>
      </c>
      <c r="N305" s="16">
        <f t="shared" si="69"/>
        <v>12481.25</v>
      </c>
      <c r="O305" s="16">
        <f t="shared" si="70"/>
        <v>143.53437500000001</v>
      </c>
      <c r="P305" s="16">
        <f t="shared" si="77"/>
        <v>0</v>
      </c>
      <c r="Q305" s="16">
        <f t="shared" si="77"/>
        <v>0</v>
      </c>
      <c r="R305" s="16">
        <f t="shared" si="77"/>
        <v>0</v>
      </c>
      <c r="S305" s="16">
        <f t="shared" si="77"/>
        <v>0</v>
      </c>
      <c r="T305" s="16">
        <f t="shared" si="77"/>
        <v>158.24664843750003</v>
      </c>
      <c r="U305" s="16">
        <f t="shared" si="77"/>
        <v>0</v>
      </c>
      <c r="V305" s="16">
        <f t="shared" si="77"/>
        <v>0</v>
      </c>
      <c r="W305" s="16">
        <f t="shared" si="77"/>
        <v>0</v>
      </c>
      <c r="X305" s="16">
        <f t="shared" si="77"/>
        <v>0</v>
      </c>
      <c r="Y305" s="16">
        <f t="shared" si="77"/>
        <v>0</v>
      </c>
      <c r="Z305" s="16">
        <f t="shared" si="77"/>
        <v>0</v>
      </c>
      <c r="AA305" s="16">
        <f t="shared" si="77"/>
        <v>0</v>
      </c>
      <c r="AB305" s="16">
        <f t="shared" si="77"/>
        <v>0</v>
      </c>
      <c r="AC305" s="16">
        <f t="shared" si="77"/>
        <v>0</v>
      </c>
      <c r="AD305" s="16">
        <f t="shared" si="77"/>
        <v>257.76711534538259</v>
      </c>
      <c r="AE305" s="16">
        <f t="shared" si="77"/>
        <v>0</v>
      </c>
      <c r="AF305" s="16">
        <f t="shared" si="76"/>
        <v>0</v>
      </c>
      <c r="AG305" s="16">
        <f t="shared" si="76"/>
        <v>0</v>
      </c>
      <c r="AH305" s="16">
        <f t="shared" si="76"/>
        <v>0</v>
      </c>
      <c r="AI305" s="16">
        <f t="shared" si="76"/>
        <v>0</v>
      </c>
      <c r="AJ305" s="16">
        <f t="shared" si="76"/>
        <v>0</v>
      </c>
      <c r="AK305" s="16">
        <f t="shared" si="76"/>
        <v>0</v>
      </c>
      <c r="AL305" s="16">
        <f t="shared" si="76"/>
        <v>0</v>
      </c>
      <c r="AM305" s="16">
        <f t="shared" si="76"/>
        <v>0</v>
      </c>
      <c r="AN305" s="16">
        <f t="shared" si="76"/>
        <v>419.87546914601472</v>
      </c>
      <c r="AO305" s="16">
        <f t="shared" si="76"/>
        <v>0</v>
      </c>
      <c r="AP305" s="16">
        <f t="shared" si="76"/>
        <v>0</v>
      </c>
      <c r="AQ305" s="16">
        <f t="shared" si="76"/>
        <v>42773.133917373663</v>
      </c>
      <c r="AR305" s="16">
        <f t="shared" si="76"/>
        <v>0</v>
      </c>
      <c r="AS305" s="16">
        <f t="shared" si="76"/>
        <v>0</v>
      </c>
      <c r="AT305" s="16">
        <f t="shared" si="78"/>
        <v>0</v>
      </c>
      <c r="AU305" s="16">
        <f t="shared" si="78"/>
        <v>0</v>
      </c>
      <c r="AV305" s="16">
        <f t="shared" si="78"/>
        <v>0</v>
      </c>
      <c r="AW305" s="16">
        <f t="shared" si="78"/>
        <v>0</v>
      </c>
      <c r="AX305" s="16">
        <f t="shared" si="78"/>
        <v>683.93289560760093</v>
      </c>
      <c r="AY305" s="16">
        <f t="shared" si="78"/>
        <v>0</v>
      </c>
      <c r="AZ305" s="16">
        <f t="shared" si="78"/>
        <v>0</v>
      </c>
      <c r="BA305" s="16">
        <f t="shared" si="78"/>
        <v>0</v>
      </c>
      <c r="BB305" s="16">
        <f t="shared" si="78"/>
        <v>0</v>
      </c>
      <c r="BC305" s="16">
        <f t="shared" si="78"/>
        <v>0</v>
      </c>
      <c r="BD305" s="16">
        <f t="shared" si="78"/>
        <v>0</v>
      </c>
      <c r="BE305" s="16">
        <f t="shared" si="78"/>
        <v>0</v>
      </c>
      <c r="BF305" s="16">
        <f t="shared" si="78"/>
        <v>0</v>
      </c>
      <c r="BG305" s="16">
        <f t="shared" si="78"/>
        <v>0</v>
      </c>
      <c r="BH305" s="16">
        <f t="shared" si="78"/>
        <v>1114.0546187315579</v>
      </c>
      <c r="BI305" s="16">
        <f t="shared" si="78"/>
        <v>0</v>
      </c>
    </row>
    <row r="306" spans="2:61" s="1" customFormat="1" ht="15.75" x14ac:dyDescent="0.25">
      <c r="B306" s="47">
        <v>262</v>
      </c>
      <c r="C306" s="47" t="s">
        <v>430</v>
      </c>
      <c r="D306" s="47">
        <v>6</v>
      </c>
      <c r="E306" s="47">
        <v>1999</v>
      </c>
      <c r="F306" s="71"/>
      <c r="G306" s="2">
        <v>50</v>
      </c>
      <c r="H306" s="2">
        <v>10</v>
      </c>
      <c r="I306" s="47">
        <v>2016</v>
      </c>
      <c r="J306" s="81">
        <v>1.15E-2</v>
      </c>
      <c r="K306" s="82">
        <v>9985</v>
      </c>
      <c r="L306" s="82">
        <f t="shared" si="67"/>
        <v>998.5</v>
      </c>
      <c r="M306" s="82">
        <f t="shared" si="68"/>
        <v>1497.75</v>
      </c>
      <c r="N306" s="16">
        <f t="shared" si="69"/>
        <v>12481.25</v>
      </c>
      <c r="O306" s="16">
        <f t="shared" si="70"/>
        <v>143.53437500000001</v>
      </c>
      <c r="P306" s="16">
        <f t="shared" si="77"/>
        <v>0</v>
      </c>
      <c r="Q306" s="16">
        <f t="shared" si="77"/>
        <v>0</v>
      </c>
      <c r="R306" s="16">
        <f t="shared" si="77"/>
        <v>0</v>
      </c>
      <c r="S306" s="16">
        <f t="shared" si="77"/>
        <v>0</v>
      </c>
      <c r="T306" s="16">
        <f t="shared" si="77"/>
        <v>158.24664843750003</v>
      </c>
      <c r="U306" s="16">
        <f t="shared" si="77"/>
        <v>0</v>
      </c>
      <c r="V306" s="16">
        <f t="shared" si="77"/>
        <v>0</v>
      </c>
      <c r="W306" s="16">
        <f t="shared" si="77"/>
        <v>0</v>
      </c>
      <c r="X306" s="16">
        <f t="shared" si="77"/>
        <v>0</v>
      </c>
      <c r="Y306" s="16">
        <f t="shared" si="77"/>
        <v>0</v>
      </c>
      <c r="Z306" s="16">
        <f t="shared" si="77"/>
        <v>0</v>
      </c>
      <c r="AA306" s="16">
        <f t="shared" si="77"/>
        <v>0</v>
      </c>
      <c r="AB306" s="16">
        <f t="shared" si="77"/>
        <v>0</v>
      </c>
      <c r="AC306" s="16">
        <f t="shared" si="77"/>
        <v>0</v>
      </c>
      <c r="AD306" s="16">
        <f t="shared" si="77"/>
        <v>257.76711534538259</v>
      </c>
      <c r="AE306" s="16">
        <f t="shared" si="77"/>
        <v>0</v>
      </c>
      <c r="AF306" s="16">
        <f t="shared" si="76"/>
        <v>0</v>
      </c>
      <c r="AG306" s="16">
        <f t="shared" si="76"/>
        <v>0</v>
      </c>
      <c r="AH306" s="16">
        <f t="shared" si="76"/>
        <v>0</v>
      </c>
      <c r="AI306" s="16">
        <f t="shared" si="76"/>
        <v>0</v>
      </c>
      <c r="AJ306" s="16">
        <f t="shared" si="76"/>
        <v>0</v>
      </c>
      <c r="AK306" s="16">
        <f t="shared" si="76"/>
        <v>0</v>
      </c>
      <c r="AL306" s="16">
        <f t="shared" si="76"/>
        <v>0</v>
      </c>
      <c r="AM306" s="16">
        <f t="shared" si="76"/>
        <v>0</v>
      </c>
      <c r="AN306" s="16">
        <f t="shared" si="76"/>
        <v>419.87546914601472</v>
      </c>
      <c r="AO306" s="16">
        <f t="shared" si="76"/>
        <v>0</v>
      </c>
      <c r="AP306" s="16">
        <f t="shared" si="76"/>
        <v>0</v>
      </c>
      <c r="AQ306" s="16">
        <f t="shared" si="76"/>
        <v>42773.133917373663</v>
      </c>
      <c r="AR306" s="16">
        <f t="shared" si="76"/>
        <v>0</v>
      </c>
      <c r="AS306" s="16">
        <f t="shared" si="76"/>
        <v>0</v>
      </c>
      <c r="AT306" s="16">
        <f t="shared" si="78"/>
        <v>0</v>
      </c>
      <c r="AU306" s="16">
        <f t="shared" si="78"/>
        <v>0</v>
      </c>
      <c r="AV306" s="16">
        <f t="shared" si="78"/>
        <v>0</v>
      </c>
      <c r="AW306" s="16">
        <f t="shared" si="78"/>
        <v>0</v>
      </c>
      <c r="AX306" s="16">
        <f t="shared" si="78"/>
        <v>683.93289560760093</v>
      </c>
      <c r="AY306" s="16">
        <f t="shared" si="78"/>
        <v>0</v>
      </c>
      <c r="AZ306" s="16">
        <f t="shared" si="78"/>
        <v>0</v>
      </c>
      <c r="BA306" s="16">
        <f t="shared" si="78"/>
        <v>0</v>
      </c>
      <c r="BB306" s="16">
        <f t="shared" si="78"/>
        <v>0</v>
      </c>
      <c r="BC306" s="16">
        <f t="shared" si="78"/>
        <v>0</v>
      </c>
      <c r="BD306" s="16">
        <f t="shared" si="78"/>
        <v>0</v>
      </c>
      <c r="BE306" s="16">
        <f t="shared" si="78"/>
        <v>0</v>
      </c>
      <c r="BF306" s="16">
        <f t="shared" si="78"/>
        <v>0</v>
      </c>
      <c r="BG306" s="16">
        <f t="shared" si="78"/>
        <v>0</v>
      </c>
      <c r="BH306" s="16">
        <f t="shared" si="78"/>
        <v>1114.0546187315579</v>
      </c>
      <c r="BI306" s="16">
        <f t="shared" si="78"/>
        <v>0</v>
      </c>
    </row>
    <row r="307" spans="2:61" s="1" customFormat="1" ht="15.75" x14ac:dyDescent="0.25">
      <c r="B307" s="47">
        <v>261</v>
      </c>
      <c r="C307" s="47" t="s">
        <v>430</v>
      </c>
      <c r="D307" s="47">
        <v>6</v>
      </c>
      <c r="E307" s="47">
        <v>1999</v>
      </c>
      <c r="F307" s="71"/>
      <c r="G307" s="2">
        <v>50</v>
      </c>
      <c r="H307" s="2">
        <v>10</v>
      </c>
      <c r="I307" s="47">
        <v>2016</v>
      </c>
      <c r="J307" s="81">
        <v>1.15E-2</v>
      </c>
      <c r="K307" s="82">
        <v>9985</v>
      </c>
      <c r="L307" s="82">
        <f t="shared" si="67"/>
        <v>998.5</v>
      </c>
      <c r="M307" s="82">
        <f t="shared" si="68"/>
        <v>1497.75</v>
      </c>
      <c r="N307" s="16">
        <f t="shared" si="69"/>
        <v>12481.25</v>
      </c>
      <c r="O307" s="16">
        <f t="shared" si="70"/>
        <v>143.53437500000001</v>
      </c>
      <c r="P307" s="16">
        <f t="shared" si="77"/>
        <v>0</v>
      </c>
      <c r="Q307" s="16">
        <f t="shared" si="77"/>
        <v>0</v>
      </c>
      <c r="R307" s="16">
        <f t="shared" si="77"/>
        <v>0</v>
      </c>
      <c r="S307" s="16">
        <f t="shared" si="77"/>
        <v>0</v>
      </c>
      <c r="T307" s="16">
        <f t="shared" si="77"/>
        <v>158.24664843750003</v>
      </c>
      <c r="U307" s="16">
        <f t="shared" si="77"/>
        <v>0</v>
      </c>
      <c r="V307" s="16">
        <f t="shared" si="77"/>
        <v>0</v>
      </c>
      <c r="W307" s="16">
        <f t="shared" si="77"/>
        <v>0</v>
      </c>
      <c r="X307" s="16">
        <f t="shared" si="77"/>
        <v>0</v>
      </c>
      <c r="Y307" s="16">
        <f t="shared" si="77"/>
        <v>0</v>
      </c>
      <c r="Z307" s="16">
        <f t="shared" si="77"/>
        <v>0</v>
      </c>
      <c r="AA307" s="16">
        <f t="shared" si="77"/>
        <v>0</v>
      </c>
      <c r="AB307" s="16">
        <f t="shared" si="77"/>
        <v>0</v>
      </c>
      <c r="AC307" s="16">
        <f t="shared" si="77"/>
        <v>0</v>
      </c>
      <c r="AD307" s="16">
        <f t="shared" si="77"/>
        <v>257.76711534538259</v>
      </c>
      <c r="AE307" s="16">
        <f t="shared" si="77"/>
        <v>0</v>
      </c>
      <c r="AF307" s="16">
        <f t="shared" si="76"/>
        <v>0</v>
      </c>
      <c r="AG307" s="16">
        <f t="shared" si="76"/>
        <v>0</v>
      </c>
      <c r="AH307" s="16">
        <f t="shared" si="76"/>
        <v>0</v>
      </c>
      <c r="AI307" s="16">
        <f t="shared" si="76"/>
        <v>0</v>
      </c>
      <c r="AJ307" s="16">
        <f t="shared" si="76"/>
        <v>0</v>
      </c>
      <c r="AK307" s="16">
        <f t="shared" si="76"/>
        <v>0</v>
      </c>
      <c r="AL307" s="16">
        <f t="shared" si="76"/>
        <v>0</v>
      </c>
      <c r="AM307" s="16">
        <f t="shared" si="76"/>
        <v>0</v>
      </c>
      <c r="AN307" s="16">
        <f t="shared" si="76"/>
        <v>419.87546914601472</v>
      </c>
      <c r="AO307" s="16">
        <f t="shared" si="76"/>
        <v>0</v>
      </c>
      <c r="AP307" s="16">
        <f t="shared" si="76"/>
        <v>0</v>
      </c>
      <c r="AQ307" s="16">
        <f t="shared" si="76"/>
        <v>42773.133917373663</v>
      </c>
      <c r="AR307" s="16">
        <f t="shared" si="76"/>
        <v>0</v>
      </c>
      <c r="AS307" s="16">
        <f t="shared" si="76"/>
        <v>0</v>
      </c>
      <c r="AT307" s="16">
        <f t="shared" si="78"/>
        <v>0</v>
      </c>
      <c r="AU307" s="16">
        <f t="shared" si="78"/>
        <v>0</v>
      </c>
      <c r="AV307" s="16">
        <f t="shared" si="78"/>
        <v>0</v>
      </c>
      <c r="AW307" s="16">
        <f t="shared" si="78"/>
        <v>0</v>
      </c>
      <c r="AX307" s="16">
        <f t="shared" si="78"/>
        <v>683.93289560760093</v>
      </c>
      <c r="AY307" s="16">
        <f t="shared" si="78"/>
        <v>0</v>
      </c>
      <c r="AZ307" s="16">
        <f t="shared" si="78"/>
        <v>0</v>
      </c>
      <c r="BA307" s="16">
        <f t="shared" si="78"/>
        <v>0</v>
      </c>
      <c r="BB307" s="16">
        <f t="shared" si="78"/>
        <v>0</v>
      </c>
      <c r="BC307" s="16">
        <f t="shared" si="78"/>
        <v>0</v>
      </c>
      <c r="BD307" s="16">
        <f t="shared" si="78"/>
        <v>0</v>
      </c>
      <c r="BE307" s="16">
        <f t="shared" si="78"/>
        <v>0</v>
      </c>
      <c r="BF307" s="16">
        <f t="shared" si="78"/>
        <v>0</v>
      </c>
      <c r="BG307" s="16">
        <f t="shared" si="78"/>
        <v>0</v>
      </c>
      <c r="BH307" s="16">
        <f t="shared" si="78"/>
        <v>1114.0546187315579</v>
      </c>
      <c r="BI307" s="16">
        <f t="shared" si="78"/>
        <v>0</v>
      </c>
    </row>
    <row r="308" spans="2:61" s="1" customFormat="1" ht="15.75" x14ac:dyDescent="0.25">
      <c r="B308" s="47">
        <v>260</v>
      </c>
      <c r="C308" s="47" t="s">
        <v>430</v>
      </c>
      <c r="D308" s="47">
        <v>6</v>
      </c>
      <c r="E308" s="47">
        <v>1999</v>
      </c>
      <c r="F308" s="71"/>
      <c r="G308" s="2">
        <v>50</v>
      </c>
      <c r="H308" s="2">
        <v>10</v>
      </c>
      <c r="I308" s="47">
        <v>2018</v>
      </c>
      <c r="J308" s="81">
        <v>1.15E-2</v>
      </c>
      <c r="K308" s="82">
        <v>9985</v>
      </c>
      <c r="L308" s="82">
        <f t="shared" si="67"/>
        <v>998.5</v>
      </c>
      <c r="M308" s="82">
        <f t="shared" si="68"/>
        <v>1497.75</v>
      </c>
      <c r="N308" s="16">
        <f t="shared" si="69"/>
        <v>12481.25</v>
      </c>
      <c r="O308" s="16">
        <f t="shared" si="70"/>
        <v>143.53437500000001</v>
      </c>
      <c r="P308" s="16">
        <f t="shared" si="77"/>
        <v>0</v>
      </c>
      <c r="Q308" s="16">
        <f t="shared" si="77"/>
        <v>0</v>
      </c>
      <c r="R308" s="16">
        <f t="shared" si="77"/>
        <v>0</v>
      </c>
      <c r="S308" s="16">
        <f t="shared" si="77"/>
        <v>0</v>
      </c>
      <c r="T308" s="16">
        <f t="shared" si="77"/>
        <v>0</v>
      </c>
      <c r="U308" s="16">
        <f t="shared" si="77"/>
        <v>0</v>
      </c>
      <c r="V308" s="16">
        <f t="shared" si="77"/>
        <v>174.46692990234376</v>
      </c>
      <c r="W308" s="16">
        <f t="shared" si="77"/>
        <v>0</v>
      </c>
      <c r="X308" s="16">
        <f t="shared" si="77"/>
        <v>0</v>
      </c>
      <c r="Y308" s="16">
        <f t="shared" si="77"/>
        <v>0</v>
      </c>
      <c r="Z308" s="16">
        <f t="shared" si="77"/>
        <v>0</v>
      </c>
      <c r="AA308" s="16">
        <f t="shared" si="77"/>
        <v>0</v>
      </c>
      <c r="AB308" s="16">
        <f t="shared" si="77"/>
        <v>0</v>
      </c>
      <c r="AC308" s="16">
        <f t="shared" si="77"/>
        <v>0</v>
      </c>
      <c r="AD308" s="16">
        <f t="shared" si="77"/>
        <v>0</v>
      </c>
      <c r="AE308" s="16">
        <f t="shared" si="77"/>
        <v>0</v>
      </c>
      <c r="AF308" s="16">
        <f t="shared" si="76"/>
        <v>284.18824466828426</v>
      </c>
      <c r="AG308" s="16">
        <f t="shared" si="76"/>
        <v>0</v>
      </c>
      <c r="AH308" s="16">
        <f t="shared" si="76"/>
        <v>0</v>
      </c>
      <c r="AI308" s="16">
        <f t="shared" si="76"/>
        <v>0</v>
      </c>
      <c r="AJ308" s="16">
        <f t="shared" si="76"/>
        <v>0</v>
      </c>
      <c r="AK308" s="16">
        <f t="shared" si="76"/>
        <v>0</v>
      </c>
      <c r="AL308" s="16">
        <f t="shared" si="76"/>
        <v>0</v>
      </c>
      <c r="AM308" s="16">
        <f t="shared" si="76"/>
        <v>0</v>
      </c>
      <c r="AN308" s="16">
        <f t="shared" si="76"/>
        <v>0</v>
      </c>
      <c r="AO308" s="16">
        <f t="shared" si="76"/>
        <v>0</v>
      </c>
      <c r="AP308" s="16">
        <f t="shared" si="76"/>
        <v>462.91270473348123</v>
      </c>
      <c r="AQ308" s="16">
        <f t="shared" si="76"/>
        <v>42773.133917373663</v>
      </c>
      <c r="AR308" s="16">
        <f t="shared" si="76"/>
        <v>0</v>
      </c>
      <c r="AS308" s="16">
        <f t="shared" si="76"/>
        <v>0</v>
      </c>
      <c r="AT308" s="16">
        <f t="shared" si="78"/>
        <v>0</v>
      </c>
      <c r="AU308" s="16">
        <f t="shared" si="78"/>
        <v>0</v>
      </c>
      <c r="AV308" s="16">
        <f t="shared" si="78"/>
        <v>0</v>
      </c>
      <c r="AW308" s="16">
        <f t="shared" si="78"/>
        <v>0</v>
      </c>
      <c r="AX308" s="16">
        <f t="shared" si="78"/>
        <v>0</v>
      </c>
      <c r="AY308" s="16">
        <f t="shared" si="78"/>
        <v>0</v>
      </c>
      <c r="AZ308" s="16">
        <f t="shared" si="78"/>
        <v>754.03601740737997</v>
      </c>
      <c r="BA308" s="16">
        <f t="shared" si="78"/>
        <v>0</v>
      </c>
      <c r="BB308" s="16">
        <f t="shared" si="78"/>
        <v>0</v>
      </c>
      <c r="BC308" s="16">
        <f t="shared" si="78"/>
        <v>0</v>
      </c>
      <c r="BD308" s="16">
        <f t="shared" si="78"/>
        <v>0</v>
      </c>
      <c r="BE308" s="16">
        <f t="shared" si="78"/>
        <v>0</v>
      </c>
      <c r="BF308" s="16">
        <f t="shared" si="78"/>
        <v>0</v>
      </c>
      <c r="BG308" s="16">
        <f t="shared" si="78"/>
        <v>0</v>
      </c>
      <c r="BH308" s="16">
        <f t="shared" si="78"/>
        <v>0</v>
      </c>
      <c r="BI308" s="16">
        <f t="shared" si="78"/>
        <v>0</v>
      </c>
    </row>
    <row r="309" spans="2:61" s="1" customFormat="1" ht="31.5" x14ac:dyDescent="0.25">
      <c r="B309" s="47">
        <v>213</v>
      </c>
      <c r="C309" s="47" t="s">
        <v>430</v>
      </c>
      <c r="D309" s="47">
        <v>6</v>
      </c>
      <c r="E309" s="47">
        <v>1999</v>
      </c>
      <c r="F309" s="85" t="s">
        <v>15907</v>
      </c>
      <c r="G309" s="2">
        <v>50</v>
      </c>
      <c r="H309" s="2">
        <v>10</v>
      </c>
      <c r="I309" s="47">
        <v>2018</v>
      </c>
      <c r="J309" s="81">
        <v>1.15E-2</v>
      </c>
      <c r="K309" s="82">
        <v>9985</v>
      </c>
      <c r="L309" s="82">
        <f t="shared" si="67"/>
        <v>998.5</v>
      </c>
      <c r="M309" s="82">
        <f t="shared" si="68"/>
        <v>1497.75</v>
      </c>
      <c r="N309" s="16">
        <f t="shared" si="69"/>
        <v>12481.25</v>
      </c>
      <c r="O309" s="16">
        <f t="shared" si="70"/>
        <v>143.53437500000001</v>
      </c>
      <c r="P309" s="16">
        <f t="shared" si="77"/>
        <v>0</v>
      </c>
      <c r="Q309" s="16">
        <f t="shared" si="77"/>
        <v>0</v>
      </c>
      <c r="R309" s="16">
        <f t="shared" si="77"/>
        <v>0</v>
      </c>
      <c r="S309" s="16">
        <f t="shared" si="77"/>
        <v>0</v>
      </c>
      <c r="T309" s="16">
        <f t="shared" si="77"/>
        <v>0</v>
      </c>
      <c r="U309" s="16">
        <f t="shared" si="77"/>
        <v>0</v>
      </c>
      <c r="V309" s="16">
        <f t="shared" si="77"/>
        <v>174.46692990234376</v>
      </c>
      <c r="W309" s="16">
        <f t="shared" si="77"/>
        <v>0</v>
      </c>
      <c r="X309" s="16">
        <f t="shared" si="77"/>
        <v>0</v>
      </c>
      <c r="Y309" s="16">
        <f t="shared" si="77"/>
        <v>0</v>
      </c>
      <c r="Z309" s="16">
        <f t="shared" si="77"/>
        <v>0</v>
      </c>
      <c r="AA309" s="16">
        <f t="shared" si="77"/>
        <v>0</v>
      </c>
      <c r="AB309" s="16">
        <f t="shared" si="77"/>
        <v>0</v>
      </c>
      <c r="AC309" s="16">
        <f t="shared" si="77"/>
        <v>0</v>
      </c>
      <c r="AD309" s="16">
        <f t="shared" si="77"/>
        <v>0</v>
      </c>
      <c r="AE309" s="16">
        <f t="shared" si="77"/>
        <v>0</v>
      </c>
      <c r="AF309" s="16">
        <f t="shared" si="76"/>
        <v>284.18824466828426</v>
      </c>
      <c r="AG309" s="16">
        <f t="shared" si="76"/>
        <v>0</v>
      </c>
      <c r="AH309" s="16">
        <f t="shared" si="76"/>
        <v>0</v>
      </c>
      <c r="AI309" s="16">
        <f t="shared" si="76"/>
        <v>0</v>
      </c>
      <c r="AJ309" s="16">
        <f t="shared" si="76"/>
        <v>0</v>
      </c>
      <c r="AK309" s="16">
        <f t="shared" si="76"/>
        <v>0</v>
      </c>
      <c r="AL309" s="16">
        <f t="shared" si="76"/>
        <v>0</v>
      </c>
      <c r="AM309" s="16">
        <f t="shared" si="76"/>
        <v>0</v>
      </c>
      <c r="AN309" s="16">
        <f t="shared" si="76"/>
        <v>0</v>
      </c>
      <c r="AO309" s="16">
        <f t="shared" si="76"/>
        <v>0</v>
      </c>
      <c r="AP309" s="16">
        <f t="shared" si="76"/>
        <v>462.91270473348123</v>
      </c>
      <c r="AQ309" s="16">
        <f t="shared" si="76"/>
        <v>42773.133917373663</v>
      </c>
      <c r="AR309" s="16">
        <f t="shared" si="76"/>
        <v>0</v>
      </c>
      <c r="AS309" s="16">
        <f t="shared" si="76"/>
        <v>0</v>
      </c>
      <c r="AT309" s="16">
        <f t="shared" si="78"/>
        <v>0</v>
      </c>
      <c r="AU309" s="16">
        <f t="shared" si="78"/>
        <v>0</v>
      </c>
      <c r="AV309" s="16">
        <f t="shared" si="78"/>
        <v>0</v>
      </c>
      <c r="AW309" s="16">
        <f t="shared" si="78"/>
        <v>0</v>
      </c>
      <c r="AX309" s="16">
        <f t="shared" si="78"/>
        <v>0</v>
      </c>
      <c r="AY309" s="16">
        <f t="shared" si="78"/>
        <v>0</v>
      </c>
      <c r="AZ309" s="16">
        <f t="shared" si="78"/>
        <v>754.03601740737997</v>
      </c>
      <c r="BA309" s="16">
        <f t="shared" si="78"/>
        <v>0</v>
      </c>
      <c r="BB309" s="16">
        <f t="shared" si="78"/>
        <v>0</v>
      </c>
      <c r="BC309" s="16">
        <f t="shared" si="78"/>
        <v>0</v>
      </c>
      <c r="BD309" s="16">
        <f t="shared" si="78"/>
        <v>0</v>
      </c>
      <c r="BE309" s="16">
        <f t="shared" si="78"/>
        <v>0</v>
      </c>
      <c r="BF309" s="16">
        <f t="shared" si="78"/>
        <v>0</v>
      </c>
      <c r="BG309" s="16">
        <f t="shared" si="78"/>
        <v>0</v>
      </c>
      <c r="BH309" s="16">
        <f t="shared" si="78"/>
        <v>0</v>
      </c>
      <c r="BI309" s="16">
        <f t="shared" si="78"/>
        <v>0</v>
      </c>
    </row>
    <row r="310" spans="2:61" s="1" customFormat="1" ht="15.75" x14ac:dyDescent="0.25">
      <c r="B310" s="47">
        <v>212</v>
      </c>
      <c r="C310" s="47" t="s">
        <v>430</v>
      </c>
      <c r="D310" s="47">
        <v>6</v>
      </c>
      <c r="E310" s="47">
        <v>1999</v>
      </c>
      <c r="F310" s="71"/>
      <c r="G310" s="2">
        <v>50</v>
      </c>
      <c r="H310" s="2">
        <v>10</v>
      </c>
      <c r="I310" s="47">
        <v>2018</v>
      </c>
      <c r="J310" s="81">
        <v>1.15E-2</v>
      </c>
      <c r="K310" s="82">
        <v>9985</v>
      </c>
      <c r="L310" s="82">
        <f t="shared" si="67"/>
        <v>998.5</v>
      </c>
      <c r="M310" s="82">
        <f t="shared" si="68"/>
        <v>1497.75</v>
      </c>
      <c r="N310" s="16">
        <f t="shared" si="69"/>
        <v>12481.25</v>
      </c>
      <c r="O310" s="16">
        <f t="shared" si="70"/>
        <v>143.53437500000001</v>
      </c>
      <c r="P310" s="16">
        <f t="shared" si="77"/>
        <v>0</v>
      </c>
      <c r="Q310" s="16">
        <f t="shared" si="77"/>
        <v>0</v>
      </c>
      <c r="R310" s="16">
        <f t="shared" si="77"/>
        <v>0</v>
      </c>
      <c r="S310" s="16">
        <f t="shared" si="77"/>
        <v>0</v>
      </c>
      <c r="T310" s="16">
        <f t="shared" si="77"/>
        <v>0</v>
      </c>
      <c r="U310" s="16">
        <f t="shared" si="77"/>
        <v>0</v>
      </c>
      <c r="V310" s="16">
        <f t="shared" si="77"/>
        <v>174.46692990234376</v>
      </c>
      <c r="W310" s="16">
        <f t="shared" si="77"/>
        <v>0</v>
      </c>
      <c r="X310" s="16">
        <f t="shared" si="77"/>
        <v>0</v>
      </c>
      <c r="Y310" s="16">
        <f t="shared" si="77"/>
        <v>0</v>
      </c>
      <c r="Z310" s="16">
        <f t="shared" si="77"/>
        <v>0</v>
      </c>
      <c r="AA310" s="16">
        <f t="shared" si="77"/>
        <v>0</v>
      </c>
      <c r="AB310" s="16">
        <f t="shared" si="77"/>
        <v>0</v>
      </c>
      <c r="AC310" s="16">
        <f t="shared" si="77"/>
        <v>0</v>
      </c>
      <c r="AD310" s="16">
        <f t="shared" si="77"/>
        <v>0</v>
      </c>
      <c r="AE310" s="16">
        <f t="shared" ref="AE310:AT325" si="79">IF(MOD((AE$6-$E310),$G310)=0,($K310*1.1*1.15)*((1+$K$3)^(AE$6-$N$3)),IF(MOD((AE$6-$I310),$H310)=0,$O310*((1+$K$3)^(AE$6-$N$3)),0))</f>
        <v>0</v>
      </c>
      <c r="AF310" s="16">
        <f t="shared" si="79"/>
        <v>284.18824466828426</v>
      </c>
      <c r="AG310" s="16">
        <f t="shared" si="79"/>
        <v>0</v>
      </c>
      <c r="AH310" s="16">
        <f t="shared" si="79"/>
        <v>0</v>
      </c>
      <c r="AI310" s="16">
        <f t="shared" si="79"/>
        <v>0</v>
      </c>
      <c r="AJ310" s="16">
        <f t="shared" si="79"/>
        <v>0</v>
      </c>
      <c r="AK310" s="16">
        <f t="shared" si="79"/>
        <v>0</v>
      </c>
      <c r="AL310" s="16">
        <f t="shared" si="79"/>
        <v>0</v>
      </c>
      <c r="AM310" s="16">
        <f t="shared" si="79"/>
        <v>0</v>
      </c>
      <c r="AN310" s="16">
        <f t="shared" si="79"/>
        <v>0</v>
      </c>
      <c r="AO310" s="16">
        <f t="shared" si="79"/>
        <v>0</v>
      </c>
      <c r="AP310" s="16">
        <f t="shared" si="79"/>
        <v>462.91270473348123</v>
      </c>
      <c r="AQ310" s="16">
        <f t="shared" si="79"/>
        <v>42773.133917373663</v>
      </c>
      <c r="AR310" s="16">
        <f t="shared" si="79"/>
        <v>0</v>
      </c>
      <c r="AS310" s="16">
        <f t="shared" si="79"/>
        <v>0</v>
      </c>
      <c r="AT310" s="16">
        <f t="shared" si="78"/>
        <v>0</v>
      </c>
      <c r="AU310" s="16">
        <f t="shared" si="78"/>
        <v>0</v>
      </c>
      <c r="AV310" s="16">
        <f t="shared" si="78"/>
        <v>0</v>
      </c>
      <c r="AW310" s="16">
        <f t="shared" si="78"/>
        <v>0</v>
      </c>
      <c r="AX310" s="16">
        <f t="shared" si="78"/>
        <v>0</v>
      </c>
      <c r="AY310" s="16">
        <f t="shared" si="78"/>
        <v>0</v>
      </c>
      <c r="AZ310" s="16">
        <f t="shared" si="78"/>
        <v>754.03601740737997</v>
      </c>
      <c r="BA310" s="16">
        <f t="shared" si="78"/>
        <v>0</v>
      </c>
      <c r="BB310" s="16">
        <f t="shared" si="78"/>
        <v>0</v>
      </c>
      <c r="BC310" s="16">
        <f t="shared" si="78"/>
        <v>0</v>
      </c>
      <c r="BD310" s="16">
        <f t="shared" si="78"/>
        <v>0</v>
      </c>
      <c r="BE310" s="16">
        <f t="shared" si="78"/>
        <v>0</v>
      </c>
      <c r="BF310" s="16">
        <f t="shared" si="78"/>
        <v>0</v>
      </c>
      <c r="BG310" s="16">
        <f t="shared" si="78"/>
        <v>0</v>
      </c>
      <c r="BH310" s="16">
        <f t="shared" si="78"/>
        <v>0</v>
      </c>
      <c r="BI310" s="16">
        <f t="shared" si="78"/>
        <v>0</v>
      </c>
    </row>
    <row r="311" spans="2:61" s="1" customFormat="1" ht="15.75" x14ac:dyDescent="0.25">
      <c r="B311" s="47">
        <v>154</v>
      </c>
      <c r="C311" s="47" t="s">
        <v>430</v>
      </c>
      <c r="D311" s="47">
        <v>6</v>
      </c>
      <c r="E311" s="47">
        <v>1999</v>
      </c>
      <c r="F311" s="71"/>
      <c r="G311" s="2">
        <v>50</v>
      </c>
      <c r="H311" s="2">
        <v>10</v>
      </c>
      <c r="I311" s="47">
        <v>2018</v>
      </c>
      <c r="J311" s="81">
        <v>1.15E-2</v>
      </c>
      <c r="K311" s="82">
        <v>9985</v>
      </c>
      <c r="L311" s="82">
        <f t="shared" si="67"/>
        <v>998.5</v>
      </c>
      <c r="M311" s="82">
        <f t="shared" si="68"/>
        <v>1497.75</v>
      </c>
      <c r="N311" s="16">
        <f t="shared" si="69"/>
        <v>12481.25</v>
      </c>
      <c r="O311" s="16">
        <f t="shared" si="70"/>
        <v>143.53437500000001</v>
      </c>
      <c r="P311" s="16">
        <f t="shared" ref="P311:AE326" si="80">IF(MOD((P$6-$E311),$G311)=0,($K311*1.1*1.15)*((1+$K$3)^(P$6-$N$3)),IF(MOD((P$6-$I311),$H311)=0,$O311*((1+$K$3)^(P$6-$N$3)),0))</f>
        <v>0</v>
      </c>
      <c r="Q311" s="16">
        <f t="shared" si="80"/>
        <v>0</v>
      </c>
      <c r="R311" s="16">
        <f t="shared" si="80"/>
        <v>0</v>
      </c>
      <c r="S311" s="16">
        <f t="shared" si="80"/>
        <v>0</v>
      </c>
      <c r="T311" s="16">
        <f t="shared" si="80"/>
        <v>0</v>
      </c>
      <c r="U311" s="16">
        <f t="shared" si="80"/>
        <v>0</v>
      </c>
      <c r="V311" s="16">
        <f t="shared" si="80"/>
        <v>174.46692990234376</v>
      </c>
      <c r="W311" s="16">
        <f t="shared" si="80"/>
        <v>0</v>
      </c>
      <c r="X311" s="16">
        <f t="shared" si="80"/>
        <v>0</v>
      </c>
      <c r="Y311" s="16">
        <f t="shared" si="80"/>
        <v>0</v>
      </c>
      <c r="Z311" s="16">
        <f t="shared" si="80"/>
        <v>0</v>
      </c>
      <c r="AA311" s="16">
        <f t="shared" si="80"/>
        <v>0</v>
      </c>
      <c r="AB311" s="16">
        <f t="shared" si="80"/>
        <v>0</v>
      </c>
      <c r="AC311" s="16">
        <f t="shared" si="80"/>
        <v>0</v>
      </c>
      <c r="AD311" s="16">
        <f t="shared" si="80"/>
        <v>0</v>
      </c>
      <c r="AE311" s="16">
        <f t="shared" si="80"/>
        <v>0</v>
      </c>
      <c r="AF311" s="16">
        <f t="shared" si="79"/>
        <v>284.18824466828426</v>
      </c>
      <c r="AG311" s="16">
        <f t="shared" si="79"/>
        <v>0</v>
      </c>
      <c r="AH311" s="16">
        <f t="shared" si="79"/>
        <v>0</v>
      </c>
      <c r="AI311" s="16">
        <f t="shared" si="79"/>
        <v>0</v>
      </c>
      <c r="AJ311" s="16">
        <f t="shared" si="79"/>
        <v>0</v>
      </c>
      <c r="AK311" s="16">
        <f t="shared" si="79"/>
        <v>0</v>
      </c>
      <c r="AL311" s="16">
        <f t="shared" si="79"/>
        <v>0</v>
      </c>
      <c r="AM311" s="16">
        <f t="shared" si="79"/>
        <v>0</v>
      </c>
      <c r="AN311" s="16">
        <f t="shared" si="79"/>
        <v>0</v>
      </c>
      <c r="AO311" s="16">
        <f t="shared" si="79"/>
        <v>0</v>
      </c>
      <c r="AP311" s="16">
        <f t="shared" si="79"/>
        <v>462.91270473348123</v>
      </c>
      <c r="AQ311" s="16">
        <f t="shared" si="79"/>
        <v>42773.133917373663</v>
      </c>
      <c r="AR311" s="16">
        <f t="shared" si="79"/>
        <v>0</v>
      </c>
      <c r="AS311" s="16">
        <f t="shared" si="79"/>
        <v>0</v>
      </c>
      <c r="AT311" s="16">
        <f t="shared" si="79"/>
        <v>0</v>
      </c>
      <c r="AU311" s="16">
        <f t="shared" ref="AT311:BI326" si="81">IF(MOD((AU$6-$E311),$G311)=0,($K311*1.1*1.15)*((1+$K$3)^(AU$6-$N$3)),IF(MOD((AU$6-$I311),$H311)=0,$O311*((1+$K$3)^(AU$6-$N$3)),0))</f>
        <v>0</v>
      </c>
      <c r="AV311" s="16">
        <f t="shared" si="81"/>
        <v>0</v>
      </c>
      <c r="AW311" s="16">
        <f t="shared" si="81"/>
        <v>0</v>
      </c>
      <c r="AX311" s="16">
        <f t="shared" si="81"/>
        <v>0</v>
      </c>
      <c r="AY311" s="16">
        <f t="shared" si="81"/>
        <v>0</v>
      </c>
      <c r="AZ311" s="16">
        <f t="shared" si="81"/>
        <v>754.03601740737997</v>
      </c>
      <c r="BA311" s="16">
        <f t="shared" si="81"/>
        <v>0</v>
      </c>
      <c r="BB311" s="16">
        <f t="shared" si="81"/>
        <v>0</v>
      </c>
      <c r="BC311" s="16">
        <f t="shared" si="81"/>
        <v>0</v>
      </c>
      <c r="BD311" s="16">
        <f t="shared" si="81"/>
        <v>0</v>
      </c>
      <c r="BE311" s="16">
        <f t="shared" si="81"/>
        <v>0</v>
      </c>
      <c r="BF311" s="16">
        <f t="shared" si="81"/>
        <v>0</v>
      </c>
      <c r="BG311" s="16">
        <f t="shared" si="81"/>
        <v>0</v>
      </c>
      <c r="BH311" s="16">
        <f t="shared" si="81"/>
        <v>0</v>
      </c>
      <c r="BI311" s="16">
        <f t="shared" si="81"/>
        <v>0</v>
      </c>
    </row>
    <row r="312" spans="2:61" s="1" customFormat="1" ht="15.75" x14ac:dyDescent="0.25">
      <c r="B312" s="47">
        <v>153</v>
      </c>
      <c r="C312" s="47" t="s">
        <v>430</v>
      </c>
      <c r="D312" s="47">
        <v>6</v>
      </c>
      <c r="E312" s="47">
        <v>1999</v>
      </c>
      <c r="F312" s="71"/>
      <c r="G312" s="2">
        <v>50</v>
      </c>
      <c r="H312" s="2">
        <v>10</v>
      </c>
      <c r="I312" s="47">
        <v>2018</v>
      </c>
      <c r="J312" s="81">
        <v>1.15E-2</v>
      </c>
      <c r="K312" s="82">
        <v>9985</v>
      </c>
      <c r="L312" s="82">
        <f t="shared" si="67"/>
        <v>998.5</v>
      </c>
      <c r="M312" s="82">
        <f t="shared" si="68"/>
        <v>1497.75</v>
      </c>
      <c r="N312" s="16">
        <f t="shared" si="69"/>
        <v>12481.25</v>
      </c>
      <c r="O312" s="16">
        <f t="shared" si="70"/>
        <v>143.53437500000001</v>
      </c>
      <c r="P312" s="16">
        <f t="shared" si="80"/>
        <v>0</v>
      </c>
      <c r="Q312" s="16">
        <f t="shared" si="80"/>
        <v>0</v>
      </c>
      <c r="R312" s="16">
        <f t="shared" si="80"/>
        <v>0</v>
      </c>
      <c r="S312" s="16">
        <f t="shared" si="80"/>
        <v>0</v>
      </c>
      <c r="T312" s="16">
        <f t="shared" si="80"/>
        <v>0</v>
      </c>
      <c r="U312" s="16">
        <f t="shared" si="80"/>
        <v>0</v>
      </c>
      <c r="V312" s="16">
        <f t="shared" si="80"/>
        <v>174.46692990234376</v>
      </c>
      <c r="W312" s="16">
        <f t="shared" si="80"/>
        <v>0</v>
      </c>
      <c r="X312" s="16">
        <f t="shared" si="80"/>
        <v>0</v>
      </c>
      <c r="Y312" s="16">
        <f t="shared" si="80"/>
        <v>0</v>
      </c>
      <c r="Z312" s="16">
        <f t="shared" si="80"/>
        <v>0</v>
      </c>
      <c r="AA312" s="16">
        <f t="shared" si="80"/>
        <v>0</v>
      </c>
      <c r="AB312" s="16">
        <f t="shared" si="80"/>
        <v>0</v>
      </c>
      <c r="AC312" s="16">
        <f t="shared" si="80"/>
        <v>0</v>
      </c>
      <c r="AD312" s="16">
        <f t="shared" si="80"/>
        <v>0</v>
      </c>
      <c r="AE312" s="16">
        <f t="shared" si="80"/>
        <v>0</v>
      </c>
      <c r="AF312" s="16">
        <f t="shared" si="79"/>
        <v>284.18824466828426</v>
      </c>
      <c r="AG312" s="16">
        <f t="shared" si="79"/>
        <v>0</v>
      </c>
      <c r="AH312" s="16">
        <f t="shared" si="79"/>
        <v>0</v>
      </c>
      <c r="AI312" s="16">
        <f t="shared" si="79"/>
        <v>0</v>
      </c>
      <c r="AJ312" s="16">
        <f t="shared" si="79"/>
        <v>0</v>
      </c>
      <c r="AK312" s="16">
        <f t="shared" si="79"/>
        <v>0</v>
      </c>
      <c r="AL312" s="16">
        <f t="shared" si="79"/>
        <v>0</v>
      </c>
      <c r="AM312" s="16">
        <f t="shared" si="79"/>
        <v>0</v>
      </c>
      <c r="AN312" s="16">
        <f t="shared" si="79"/>
        <v>0</v>
      </c>
      <c r="AO312" s="16">
        <f t="shared" si="79"/>
        <v>0</v>
      </c>
      <c r="AP312" s="16">
        <f t="shared" si="79"/>
        <v>462.91270473348123</v>
      </c>
      <c r="AQ312" s="16">
        <f t="shared" si="79"/>
        <v>42773.133917373663</v>
      </c>
      <c r="AR312" s="16">
        <f t="shared" si="79"/>
        <v>0</v>
      </c>
      <c r="AS312" s="16">
        <f t="shared" si="79"/>
        <v>0</v>
      </c>
      <c r="AT312" s="16">
        <f t="shared" si="81"/>
        <v>0</v>
      </c>
      <c r="AU312" s="16">
        <f t="shared" si="81"/>
        <v>0</v>
      </c>
      <c r="AV312" s="16">
        <f t="shared" si="81"/>
        <v>0</v>
      </c>
      <c r="AW312" s="16">
        <f t="shared" si="81"/>
        <v>0</v>
      </c>
      <c r="AX312" s="16">
        <f t="shared" si="81"/>
        <v>0</v>
      </c>
      <c r="AY312" s="16">
        <f t="shared" si="81"/>
        <v>0</v>
      </c>
      <c r="AZ312" s="16">
        <f t="shared" si="81"/>
        <v>754.03601740737997</v>
      </c>
      <c r="BA312" s="16">
        <f t="shared" si="81"/>
        <v>0</v>
      </c>
      <c r="BB312" s="16">
        <f t="shared" si="81"/>
        <v>0</v>
      </c>
      <c r="BC312" s="16">
        <f t="shared" si="81"/>
        <v>0</v>
      </c>
      <c r="BD312" s="16">
        <f t="shared" si="81"/>
        <v>0</v>
      </c>
      <c r="BE312" s="16">
        <f t="shared" si="81"/>
        <v>0</v>
      </c>
      <c r="BF312" s="16">
        <f t="shared" si="81"/>
        <v>0</v>
      </c>
      <c r="BG312" s="16">
        <f t="shared" si="81"/>
        <v>0</v>
      </c>
      <c r="BH312" s="16">
        <f t="shared" si="81"/>
        <v>0</v>
      </c>
      <c r="BI312" s="16">
        <f t="shared" si="81"/>
        <v>0</v>
      </c>
    </row>
    <row r="313" spans="2:61" s="1" customFormat="1" ht="15.75" x14ac:dyDescent="0.25">
      <c r="B313" s="47">
        <v>734</v>
      </c>
      <c r="C313" s="47" t="s">
        <v>430</v>
      </c>
      <c r="D313" s="47">
        <v>6</v>
      </c>
      <c r="E313" s="47">
        <v>2000</v>
      </c>
      <c r="F313" s="71"/>
      <c r="G313" s="2">
        <v>50</v>
      </c>
      <c r="H313" s="2">
        <v>10</v>
      </c>
      <c r="I313" s="47">
        <v>2018</v>
      </c>
      <c r="J313" s="81">
        <v>1.15E-2</v>
      </c>
      <c r="K313" s="82">
        <v>9985</v>
      </c>
      <c r="L313" s="82">
        <f t="shared" si="67"/>
        <v>998.5</v>
      </c>
      <c r="M313" s="82">
        <f t="shared" si="68"/>
        <v>1497.75</v>
      </c>
      <c r="N313" s="16">
        <f t="shared" si="69"/>
        <v>12481.25</v>
      </c>
      <c r="O313" s="16">
        <f t="shared" si="70"/>
        <v>143.53437500000001</v>
      </c>
      <c r="P313" s="16">
        <f t="shared" si="80"/>
        <v>0</v>
      </c>
      <c r="Q313" s="16">
        <f t="shared" si="80"/>
        <v>0</v>
      </c>
      <c r="R313" s="16">
        <f t="shared" si="80"/>
        <v>0</v>
      </c>
      <c r="S313" s="16">
        <f t="shared" si="80"/>
        <v>0</v>
      </c>
      <c r="T313" s="16">
        <f t="shared" si="80"/>
        <v>0</v>
      </c>
      <c r="U313" s="16">
        <f t="shared" si="80"/>
        <v>0</v>
      </c>
      <c r="V313" s="16">
        <f t="shared" si="80"/>
        <v>174.46692990234376</v>
      </c>
      <c r="W313" s="16">
        <f t="shared" si="80"/>
        <v>0</v>
      </c>
      <c r="X313" s="16">
        <f t="shared" si="80"/>
        <v>0</v>
      </c>
      <c r="Y313" s="16">
        <f t="shared" si="80"/>
        <v>0</v>
      </c>
      <c r="Z313" s="16">
        <f t="shared" si="80"/>
        <v>0</v>
      </c>
      <c r="AA313" s="16">
        <f t="shared" si="80"/>
        <v>0</v>
      </c>
      <c r="AB313" s="16">
        <f t="shared" si="80"/>
        <v>0</v>
      </c>
      <c r="AC313" s="16">
        <f t="shared" si="80"/>
        <v>0</v>
      </c>
      <c r="AD313" s="16">
        <f t="shared" si="80"/>
        <v>0</v>
      </c>
      <c r="AE313" s="16">
        <f t="shared" si="80"/>
        <v>0</v>
      </c>
      <c r="AF313" s="16">
        <f t="shared" si="79"/>
        <v>284.18824466828426</v>
      </c>
      <c r="AG313" s="16">
        <f t="shared" si="79"/>
        <v>0</v>
      </c>
      <c r="AH313" s="16">
        <f t="shared" si="79"/>
        <v>0</v>
      </c>
      <c r="AI313" s="16">
        <f t="shared" si="79"/>
        <v>0</v>
      </c>
      <c r="AJ313" s="16">
        <f t="shared" si="79"/>
        <v>0</v>
      </c>
      <c r="AK313" s="16">
        <f t="shared" si="79"/>
        <v>0</v>
      </c>
      <c r="AL313" s="16">
        <f t="shared" si="79"/>
        <v>0</v>
      </c>
      <c r="AM313" s="16">
        <f t="shared" si="79"/>
        <v>0</v>
      </c>
      <c r="AN313" s="16">
        <f t="shared" si="79"/>
        <v>0</v>
      </c>
      <c r="AO313" s="16">
        <f t="shared" si="79"/>
        <v>0</v>
      </c>
      <c r="AP313" s="16">
        <f t="shared" si="79"/>
        <v>462.91270473348123</v>
      </c>
      <c r="AQ313" s="16">
        <f t="shared" si="79"/>
        <v>0</v>
      </c>
      <c r="AR313" s="16">
        <f t="shared" si="79"/>
        <v>44911.790613242345</v>
      </c>
      <c r="AS313" s="16">
        <f t="shared" si="79"/>
        <v>0</v>
      </c>
      <c r="AT313" s="16">
        <f t="shared" si="81"/>
        <v>0</v>
      </c>
      <c r="AU313" s="16">
        <f t="shared" si="81"/>
        <v>0</v>
      </c>
      <c r="AV313" s="16">
        <f t="shared" si="81"/>
        <v>0</v>
      </c>
      <c r="AW313" s="16">
        <f t="shared" si="81"/>
        <v>0</v>
      </c>
      <c r="AX313" s="16">
        <f t="shared" si="81"/>
        <v>0</v>
      </c>
      <c r="AY313" s="16">
        <f t="shared" si="81"/>
        <v>0</v>
      </c>
      <c r="AZ313" s="16">
        <f t="shared" si="81"/>
        <v>754.03601740737997</v>
      </c>
      <c r="BA313" s="16">
        <f t="shared" si="81"/>
        <v>0</v>
      </c>
      <c r="BB313" s="16">
        <f t="shared" si="81"/>
        <v>0</v>
      </c>
      <c r="BC313" s="16">
        <f t="shared" si="81"/>
        <v>0</v>
      </c>
      <c r="BD313" s="16">
        <f t="shared" si="81"/>
        <v>0</v>
      </c>
      <c r="BE313" s="16">
        <f t="shared" si="81"/>
        <v>0</v>
      </c>
      <c r="BF313" s="16">
        <f t="shared" si="81"/>
        <v>0</v>
      </c>
      <c r="BG313" s="16">
        <f t="shared" si="81"/>
        <v>0</v>
      </c>
      <c r="BH313" s="16">
        <f t="shared" si="81"/>
        <v>0</v>
      </c>
      <c r="BI313" s="16">
        <f t="shared" si="81"/>
        <v>0</v>
      </c>
    </row>
    <row r="314" spans="2:61" s="1" customFormat="1" ht="15.75" x14ac:dyDescent="0.25">
      <c r="B314" s="47">
        <v>480</v>
      </c>
      <c r="C314" s="47" t="s">
        <v>430</v>
      </c>
      <c r="D314" s="47">
        <v>6</v>
      </c>
      <c r="E314" s="47">
        <v>2000</v>
      </c>
      <c r="F314" s="71"/>
      <c r="G314" s="2">
        <v>50</v>
      </c>
      <c r="H314" s="2">
        <v>10</v>
      </c>
      <c r="I314" s="47">
        <v>2018</v>
      </c>
      <c r="J314" s="81">
        <v>1.15E-2</v>
      </c>
      <c r="K314" s="82">
        <v>9985</v>
      </c>
      <c r="L314" s="82">
        <f t="shared" si="67"/>
        <v>998.5</v>
      </c>
      <c r="M314" s="82">
        <f t="shared" si="68"/>
        <v>1497.75</v>
      </c>
      <c r="N314" s="16">
        <f t="shared" si="69"/>
        <v>12481.25</v>
      </c>
      <c r="O314" s="16">
        <f t="shared" si="70"/>
        <v>143.53437500000001</v>
      </c>
      <c r="P314" s="16">
        <f t="shared" si="80"/>
        <v>0</v>
      </c>
      <c r="Q314" s="16">
        <f t="shared" si="80"/>
        <v>0</v>
      </c>
      <c r="R314" s="16">
        <f t="shared" si="80"/>
        <v>0</v>
      </c>
      <c r="S314" s="16">
        <f t="shared" si="80"/>
        <v>0</v>
      </c>
      <c r="T314" s="16">
        <f t="shared" si="80"/>
        <v>0</v>
      </c>
      <c r="U314" s="16">
        <f t="shared" si="80"/>
        <v>0</v>
      </c>
      <c r="V314" s="16">
        <f t="shared" si="80"/>
        <v>174.46692990234376</v>
      </c>
      <c r="W314" s="16">
        <f t="shared" si="80"/>
        <v>0</v>
      </c>
      <c r="X314" s="16">
        <f t="shared" si="80"/>
        <v>0</v>
      </c>
      <c r="Y314" s="16">
        <f t="shared" si="80"/>
        <v>0</v>
      </c>
      <c r="Z314" s="16">
        <f t="shared" si="80"/>
        <v>0</v>
      </c>
      <c r="AA314" s="16">
        <f t="shared" si="80"/>
        <v>0</v>
      </c>
      <c r="AB314" s="16">
        <f t="shared" si="80"/>
        <v>0</v>
      </c>
      <c r="AC314" s="16">
        <f t="shared" si="80"/>
        <v>0</v>
      </c>
      <c r="AD314" s="16">
        <f t="shared" si="80"/>
        <v>0</v>
      </c>
      <c r="AE314" s="16">
        <f t="shared" si="80"/>
        <v>0</v>
      </c>
      <c r="AF314" s="16">
        <f t="shared" si="79"/>
        <v>284.18824466828426</v>
      </c>
      <c r="AG314" s="16">
        <f t="shared" si="79"/>
        <v>0</v>
      </c>
      <c r="AH314" s="16">
        <f t="shared" si="79"/>
        <v>0</v>
      </c>
      <c r="AI314" s="16">
        <f t="shared" si="79"/>
        <v>0</v>
      </c>
      <c r="AJ314" s="16">
        <f t="shared" si="79"/>
        <v>0</v>
      </c>
      <c r="AK314" s="16">
        <f t="shared" si="79"/>
        <v>0</v>
      </c>
      <c r="AL314" s="16">
        <f t="shared" si="79"/>
        <v>0</v>
      </c>
      <c r="AM314" s="16">
        <f t="shared" si="79"/>
        <v>0</v>
      </c>
      <c r="AN314" s="16">
        <f t="shared" si="79"/>
        <v>0</v>
      </c>
      <c r="AO314" s="16">
        <f t="shared" si="79"/>
        <v>0</v>
      </c>
      <c r="AP314" s="16">
        <f t="shared" si="79"/>
        <v>462.91270473348123</v>
      </c>
      <c r="AQ314" s="16">
        <f t="shared" si="79"/>
        <v>0</v>
      </c>
      <c r="AR314" s="16">
        <f t="shared" si="79"/>
        <v>44911.790613242345</v>
      </c>
      <c r="AS314" s="16">
        <f t="shared" si="79"/>
        <v>0</v>
      </c>
      <c r="AT314" s="16">
        <f t="shared" si="81"/>
        <v>0</v>
      </c>
      <c r="AU314" s="16">
        <f t="shared" si="81"/>
        <v>0</v>
      </c>
      <c r="AV314" s="16">
        <f t="shared" si="81"/>
        <v>0</v>
      </c>
      <c r="AW314" s="16">
        <f t="shared" si="81"/>
        <v>0</v>
      </c>
      <c r="AX314" s="16">
        <f t="shared" si="81"/>
        <v>0</v>
      </c>
      <c r="AY314" s="16">
        <f t="shared" si="81"/>
        <v>0</v>
      </c>
      <c r="AZ314" s="16">
        <f t="shared" si="81"/>
        <v>754.03601740737997</v>
      </c>
      <c r="BA314" s="16">
        <f t="shared" si="81"/>
        <v>0</v>
      </c>
      <c r="BB314" s="16">
        <f t="shared" si="81"/>
        <v>0</v>
      </c>
      <c r="BC314" s="16">
        <f t="shared" si="81"/>
        <v>0</v>
      </c>
      <c r="BD314" s="16">
        <f t="shared" si="81"/>
        <v>0</v>
      </c>
      <c r="BE314" s="16">
        <f t="shared" si="81"/>
        <v>0</v>
      </c>
      <c r="BF314" s="16">
        <f t="shared" si="81"/>
        <v>0</v>
      </c>
      <c r="BG314" s="16">
        <f t="shared" si="81"/>
        <v>0</v>
      </c>
      <c r="BH314" s="16">
        <f t="shared" si="81"/>
        <v>0</v>
      </c>
      <c r="BI314" s="16">
        <f t="shared" si="81"/>
        <v>0</v>
      </c>
    </row>
    <row r="315" spans="2:61" s="1" customFormat="1" ht="15.75" x14ac:dyDescent="0.25">
      <c r="B315" s="47">
        <v>476</v>
      </c>
      <c r="C315" s="47" t="s">
        <v>430</v>
      </c>
      <c r="D315" s="47">
        <v>6</v>
      </c>
      <c r="E315" s="47">
        <v>2000</v>
      </c>
      <c r="F315" s="71"/>
      <c r="G315" s="2">
        <v>50</v>
      </c>
      <c r="H315" s="2">
        <v>10</v>
      </c>
      <c r="I315" s="47">
        <v>2018</v>
      </c>
      <c r="J315" s="81">
        <v>1.15E-2</v>
      </c>
      <c r="K315" s="82">
        <v>9985</v>
      </c>
      <c r="L315" s="82">
        <f t="shared" si="67"/>
        <v>998.5</v>
      </c>
      <c r="M315" s="82">
        <f t="shared" si="68"/>
        <v>1497.75</v>
      </c>
      <c r="N315" s="16">
        <f t="shared" si="69"/>
        <v>12481.25</v>
      </c>
      <c r="O315" s="16">
        <f t="shared" si="70"/>
        <v>143.53437500000001</v>
      </c>
      <c r="P315" s="16">
        <f t="shared" si="80"/>
        <v>0</v>
      </c>
      <c r="Q315" s="16">
        <f t="shared" si="80"/>
        <v>0</v>
      </c>
      <c r="R315" s="16">
        <f t="shared" si="80"/>
        <v>0</v>
      </c>
      <c r="S315" s="16">
        <f t="shared" si="80"/>
        <v>0</v>
      </c>
      <c r="T315" s="16">
        <f t="shared" si="80"/>
        <v>0</v>
      </c>
      <c r="U315" s="16">
        <f t="shared" si="80"/>
        <v>0</v>
      </c>
      <c r="V315" s="16">
        <f t="shared" si="80"/>
        <v>174.46692990234376</v>
      </c>
      <c r="W315" s="16">
        <f t="shared" si="80"/>
        <v>0</v>
      </c>
      <c r="X315" s="16">
        <f t="shared" si="80"/>
        <v>0</v>
      </c>
      <c r="Y315" s="16">
        <f t="shared" si="80"/>
        <v>0</v>
      </c>
      <c r="Z315" s="16">
        <f t="shared" si="80"/>
        <v>0</v>
      </c>
      <c r="AA315" s="16">
        <f t="shared" si="80"/>
        <v>0</v>
      </c>
      <c r="AB315" s="16">
        <f t="shared" si="80"/>
        <v>0</v>
      </c>
      <c r="AC315" s="16">
        <f t="shared" si="80"/>
        <v>0</v>
      </c>
      <c r="AD315" s="16">
        <f t="shared" si="80"/>
        <v>0</v>
      </c>
      <c r="AE315" s="16">
        <f t="shared" si="80"/>
        <v>0</v>
      </c>
      <c r="AF315" s="16">
        <f t="shared" si="79"/>
        <v>284.18824466828426</v>
      </c>
      <c r="AG315" s="16">
        <f t="shared" si="79"/>
        <v>0</v>
      </c>
      <c r="AH315" s="16">
        <f t="shared" si="79"/>
        <v>0</v>
      </c>
      <c r="AI315" s="16">
        <f t="shared" si="79"/>
        <v>0</v>
      </c>
      <c r="AJ315" s="16">
        <f t="shared" si="79"/>
        <v>0</v>
      </c>
      <c r="AK315" s="16">
        <f t="shared" si="79"/>
        <v>0</v>
      </c>
      <c r="AL315" s="16">
        <f t="shared" si="79"/>
        <v>0</v>
      </c>
      <c r="AM315" s="16">
        <f t="shared" si="79"/>
        <v>0</v>
      </c>
      <c r="AN315" s="16">
        <f t="shared" si="79"/>
        <v>0</v>
      </c>
      <c r="AO315" s="16">
        <f t="shared" si="79"/>
        <v>0</v>
      </c>
      <c r="AP315" s="16">
        <f t="shared" si="79"/>
        <v>462.91270473348123</v>
      </c>
      <c r="AQ315" s="16">
        <f t="shared" si="79"/>
        <v>0</v>
      </c>
      <c r="AR315" s="16">
        <f t="shared" si="79"/>
        <v>44911.790613242345</v>
      </c>
      <c r="AS315" s="16">
        <f t="shared" si="79"/>
        <v>0</v>
      </c>
      <c r="AT315" s="16">
        <f t="shared" si="81"/>
        <v>0</v>
      </c>
      <c r="AU315" s="16">
        <f t="shared" si="81"/>
        <v>0</v>
      </c>
      <c r="AV315" s="16">
        <f t="shared" si="81"/>
        <v>0</v>
      </c>
      <c r="AW315" s="16">
        <f t="shared" si="81"/>
        <v>0</v>
      </c>
      <c r="AX315" s="16">
        <f t="shared" si="81"/>
        <v>0</v>
      </c>
      <c r="AY315" s="16">
        <f t="shared" si="81"/>
        <v>0</v>
      </c>
      <c r="AZ315" s="16">
        <f t="shared" si="81"/>
        <v>754.03601740737997</v>
      </c>
      <c r="BA315" s="16">
        <f t="shared" si="81"/>
        <v>0</v>
      </c>
      <c r="BB315" s="16">
        <f t="shared" si="81"/>
        <v>0</v>
      </c>
      <c r="BC315" s="16">
        <f t="shared" si="81"/>
        <v>0</v>
      </c>
      <c r="BD315" s="16">
        <f t="shared" si="81"/>
        <v>0</v>
      </c>
      <c r="BE315" s="16">
        <f t="shared" si="81"/>
        <v>0</v>
      </c>
      <c r="BF315" s="16">
        <f t="shared" si="81"/>
        <v>0</v>
      </c>
      <c r="BG315" s="16">
        <f t="shared" si="81"/>
        <v>0</v>
      </c>
      <c r="BH315" s="16">
        <f t="shared" si="81"/>
        <v>0</v>
      </c>
      <c r="BI315" s="16">
        <f t="shared" si="81"/>
        <v>0</v>
      </c>
    </row>
    <row r="316" spans="2:61" s="1" customFormat="1" ht="15.75" x14ac:dyDescent="0.25">
      <c r="B316" s="47">
        <v>461</v>
      </c>
      <c r="C316" s="47" t="s">
        <v>430</v>
      </c>
      <c r="D316" s="47">
        <v>6</v>
      </c>
      <c r="E316" s="47">
        <v>2000</v>
      </c>
      <c r="F316" s="71"/>
      <c r="G316" s="2">
        <v>50</v>
      </c>
      <c r="H316" s="2">
        <v>10</v>
      </c>
      <c r="I316" s="47">
        <v>2018</v>
      </c>
      <c r="J316" s="81">
        <v>1.15E-2</v>
      </c>
      <c r="K316" s="82">
        <v>9985</v>
      </c>
      <c r="L316" s="82">
        <f t="shared" si="67"/>
        <v>998.5</v>
      </c>
      <c r="M316" s="82">
        <f t="shared" si="68"/>
        <v>1497.75</v>
      </c>
      <c r="N316" s="16">
        <f t="shared" si="69"/>
        <v>12481.25</v>
      </c>
      <c r="O316" s="16">
        <f t="shared" si="70"/>
        <v>143.53437500000001</v>
      </c>
      <c r="P316" s="16">
        <f t="shared" si="80"/>
        <v>0</v>
      </c>
      <c r="Q316" s="16">
        <f t="shared" si="80"/>
        <v>0</v>
      </c>
      <c r="R316" s="16">
        <f t="shared" si="80"/>
        <v>0</v>
      </c>
      <c r="S316" s="16">
        <f t="shared" si="80"/>
        <v>0</v>
      </c>
      <c r="T316" s="16">
        <f t="shared" si="80"/>
        <v>0</v>
      </c>
      <c r="U316" s="16">
        <f t="shared" si="80"/>
        <v>0</v>
      </c>
      <c r="V316" s="16">
        <f t="shared" si="80"/>
        <v>174.46692990234376</v>
      </c>
      <c r="W316" s="16">
        <f t="shared" si="80"/>
        <v>0</v>
      </c>
      <c r="X316" s="16">
        <f t="shared" si="80"/>
        <v>0</v>
      </c>
      <c r="Y316" s="16">
        <f t="shared" si="80"/>
        <v>0</v>
      </c>
      <c r="Z316" s="16">
        <f t="shared" si="80"/>
        <v>0</v>
      </c>
      <c r="AA316" s="16">
        <f t="shared" si="80"/>
        <v>0</v>
      </c>
      <c r="AB316" s="16">
        <f t="shared" si="80"/>
        <v>0</v>
      </c>
      <c r="AC316" s="16">
        <f t="shared" si="80"/>
        <v>0</v>
      </c>
      <c r="AD316" s="16">
        <f t="shared" si="80"/>
        <v>0</v>
      </c>
      <c r="AE316" s="16">
        <f t="shared" si="80"/>
        <v>0</v>
      </c>
      <c r="AF316" s="16">
        <f t="shared" si="79"/>
        <v>284.18824466828426</v>
      </c>
      <c r="AG316" s="16">
        <f t="shared" si="79"/>
        <v>0</v>
      </c>
      <c r="AH316" s="16">
        <f t="shared" si="79"/>
        <v>0</v>
      </c>
      <c r="AI316" s="16">
        <f t="shared" si="79"/>
        <v>0</v>
      </c>
      <c r="AJ316" s="16">
        <f t="shared" si="79"/>
        <v>0</v>
      </c>
      <c r="AK316" s="16">
        <f t="shared" si="79"/>
        <v>0</v>
      </c>
      <c r="AL316" s="16">
        <f t="shared" si="79"/>
        <v>0</v>
      </c>
      <c r="AM316" s="16">
        <f t="shared" si="79"/>
        <v>0</v>
      </c>
      <c r="AN316" s="16">
        <f t="shared" si="79"/>
        <v>0</v>
      </c>
      <c r="AO316" s="16">
        <f t="shared" si="79"/>
        <v>0</v>
      </c>
      <c r="AP316" s="16">
        <f t="shared" si="79"/>
        <v>462.91270473348123</v>
      </c>
      <c r="AQ316" s="16">
        <f t="shared" si="79"/>
        <v>0</v>
      </c>
      <c r="AR316" s="16">
        <f t="shared" si="79"/>
        <v>44911.790613242345</v>
      </c>
      <c r="AS316" s="16">
        <f t="shared" si="79"/>
        <v>0</v>
      </c>
      <c r="AT316" s="16">
        <f t="shared" si="81"/>
        <v>0</v>
      </c>
      <c r="AU316" s="16">
        <f t="shared" si="81"/>
        <v>0</v>
      </c>
      <c r="AV316" s="16">
        <f t="shared" si="81"/>
        <v>0</v>
      </c>
      <c r="AW316" s="16">
        <f t="shared" si="81"/>
        <v>0</v>
      </c>
      <c r="AX316" s="16">
        <f t="shared" si="81"/>
        <v>0</v>
      </c>
      <c r="AY316" s="16">
        <f t="shared" si="81"/>
        <v>0</v>
      </c>
      <c r="AZ316" s="16">
        <f t="shared" si="81"/>
        <v>754.03601740737997</v>
      </c>
      <c r="BA316" s="16">
        <f t="shared" si="81"/>
        <v>0</v>
      </c>
      <c r="BB316" s="16">
        <f t="shared" si="81"/>
        <v>0</v>
      </c>
      <c r="BC316" s="16">
        <f t="shared" si="81"/>
        <v>0</v>
      </c>
      <c r="BD316" s="16">
        <f t="shared" si="81"/>
        <v>0</v>
      </c>
      <c r="BE316" s="16">
        <f t="shared" si="81"/>
        <v>0</v>
      </c>
      <c r="BF316" s="16">
        <f t="shared" si="81"/>
        <v>0</v>
      </c>
      <c r="BG316" s="16">
        <f t="shared" si="81"/>
        <v>0</v>
      </c>
      <c r="BH316" s="16">
        <f t="shared" si="81"/>
        <v>0</v>
      </c>
      <c r="BI316" s="16">
        <f t="shared" si="81"/>
        <v>0</v>
      </c>
    </row>
    <row r="317" spans="2:61" s="1" customFormat="1" ht="15.75" x14ac:dyDescent="0.25">
      <c r="B317" s="47">
        <v>460</v>
      </c>
      <c r="C317" s="47" t="s">
        <v>430</v>
      </c>
      <c r="D317" s="47">
        <v>6</v>
      </c>
      <c r="E317" s="47">
        <v>2000</v>
      </c>
      <c r="F317" s="71"/>
      <c r="G317" s="2">
        <v>50</v>
      </c>
      <c r="H317" s="2">
        <v>10</v>
      </c>
      <c r="I317" s="47">
        <v>2018</v>
      </c>
      <c r="J317" s="81">
        <v>1.15E-2</v>
      </c>
      <c r="K317" s="82">
        <v>9985</v>
      </c>
      <c r="L317" s="82">
        <f t="shared" si="67"/>
        <v>998.5</v>
      </c>
      <c r="M317" s="82">
        <f t="shared" si="68"/>
        <v>1497.75</v>
      </c>
      <c r="N317" s="16">
        <f t="shared" si="69"/>
        <v>12481.25</v>
      </c>
      <c r="O317" s="16">
        <f t="shared" si="70"/>
        <v>143.53437500000001</v>
      </c>
      <c r="P317" s="16">
        <f t="shared" si="80"/>
        <v>0</v>
      </c>
      <c r="Q317" s="16">
        <f t="shared" si="80"/>
        <v>0</v>
      </c>
      <c r="R317" s="16">
        <f t="shared" si="80"/>
        <v>0</v>
      </c>
      <c r="S317" s="16">
        <f t="shared" si="80"/>
        <v>0</v>
      </c>
      <c r="T317" s="16">
        <f t="shared" si="80"/>
        <v>0</v>
      </c>
      <c r="U317" s="16">
        <f t="shared" si="80"/>
        <v>0</v>
      </c>
      <c r="V317" s="16">
        <f t="shared" si="80"/>
        <v>174.46692990234376</v>
      </c>
      <c r="W317" s="16">
        <f t="shared" si="80"/>
        <v>0</v>
      </c>
      <c r="X317" s="16">
        <f t="shared" si="80"/>
        <v>0</v>
      </c>
      <c r="Y317" s="16">
        <f t="shared" si="80"/>
        <v>0</v>
      </c>
      <c r="Z317" s="16">
        <f t="shared" si="80"/>
        <v>0</v>
      </c>
      <c r="AA317" s="16">
        <f t="shared" si="80"/>
        <v>0</v>
      </c>
      <c r="AB317" s="16">
        <f t="shared" si="80"/>
        <v>0</v>
      </c>
      <c r="AC317" s="16">
        <f t="shared" si="80"/>
        <v>0</v>
      </c>
      <c r="AD317" s="16">
        <f t="shared" si="80"/>
        <v>0</v>
      </c>
      <c r="AE317" s="16">
        <f t="shared" si="80"/>
        <v>0</v>
      </c>
      <c r="AF317" s="16">
        <f t="shared" si="79"/>
        <v>284.18824466828426</v>
      </c>
      <c r="AG317" s="16">
        <f t="shared" si="79"/>
        <v>0</v>
      </c>
      <c r="AH317" s="16">
        <f t="shared" si="79"/>
        <v>0</v>
      </c>
      <c r="AI317" s="16">
        <f t="shared" si="79"/>
        <v>0</v>
      </c>
      <c r="AJ317" s="16">
        <f t="shared" si="79"/>
        <v>0</v>
      </c>
      <c r="AK317" s="16">
        <f t="shared" si="79"/>
        <v>0</v>
      </c>
      <c r="AL317" s="16">
        <f t="shared" si="79"/>
        <v>0</v>
      </c>
      <c r="AM317" s="16">
        <f t="shared" si="79"/>
        <v>0</v>
      </c>
      <c r="AN317" s="16">
        <f t="shared" si="79"/>
        <v>0</v>
      </c>
      <c r="AO317" s="16">
        <f t="shared" si="79"/>
        <v>0</v>
      </c>
      <c r="AP317" s="16">
        <f t="shared" si="79"/>
        <v>462.91270473348123</v>
      </c>
      <c r="AQ317" s="16">
        <f t="shared" si="79"/>
        <v>0</v>
      </c>
      <c r="AR317" s="16">
        <f t="shared" si="79"/>
        <v>44911.790613242345</v>
      </c>
      <c r="AS317" s="16">
        <f t="shared" si="79"/>
        <v>0</v>
      </c>
      <c r="AT317" s="16">
        <f t="shared" si="81"/>
        <v>0</v>
      </c>
      <c r="AU317" s="16">
        <f t="shared" si="81"/>
        <v>0</v>
      </c>
      <c r="AV317" s="16">
        <f t="shared" si="81"/>
        <v>0</v>
      </c>
      <c r="AW317" s="16">
        <f t="shared" si="81"/>
        <v>0</v>
      </c>
      <c r="AX317" s="16">
        <f t="shared" si="81"/>
        <v>0</v>
      </c>
      <c r="AY317" s="16">
        <f t="shared" si="81"/>
        <v>0</v>
      </c>
      <c r="AZ317" s="16">
        <f t="shared" si="81"/>
        <v>754.03601740737997</v>
      </c>
      <c r="BA317" s="16">
        <f t="shared" si="81"/>
        <v>0</v>
      </c>
      <c r="BB317" s="16">
        <f t="shared" si="81"/>
        <v>0</v>
      </c>
      <c r="BC317" s="16">
        <f t="shared" si="81"/>
        <v>0</v>
      </c>
      <c r="BD317" s="16">
        <f t="shared" si="81"/>
        <v>0</v>
      </c>
      <c r="BE317" s="16">
        <f t="shared" si="81"/>
        <v>0</v>
      </c>
      <c r="BF317" s="16">
        <f t="shared" si="81"/>
        <v>0</v>
      </c>
      <c r="BG317" s="16">
        <f t="shared" si="81"/>
        <v>0</v>
      </c>
      <c r="BH317" s="16">
        <f t="shared" si="81"/>
        <v>0</v>
      </c>
      <c r="BI317" s="16">
        <f t="shared" si="81"/>
        <v>0</v>
      </c>
    </row>
    <row r="318" spans="2:61" s="1" customFormat="1" ht="15.75" x14ac:dyDescent="0.25">
      <c r="B318" s="47">
        <v>459</v>
      </c>
      <c r="C318" s="47" t="s">
        <v>430</v>
      </c>
      <c r="D318" s="47">
        <v>6</v>
      </c>
      <c r="E318" s="47">
        <v>2000</v>
      </c>
      <c r="F318" s="71"/>
      <c r="G318" s="2">
        <v>50</v>
      </c>
      <c r="H318" s="2">
        <v>10</v>
      </c>
      <c r="I318" s="47">
        <v>2018</v>
      </c>
      <c r="J318" s="81">
        <v>1.15E-2</v>
      </c>
      <c r="K318" s="82">
        <v>9985</v>
      </c>
      <c r="L318" s="82">
        <f t="shared" si="67"/>
        <v>998.5</v>
      </c>
      <c r="M318" s="82">
        <f t="shared" si="68"/>
        <v>1497.75</v>
      </c>
      <c r="N318" s="16">
        <f t="shared" si="69"/>
        <v>12481.25</v>
      </c>
      <c r="O318" s="16">
        <f t="shared" si="70"/>
        <v>143.53437500000001</v>
      </c>
      <c r="P318" s="16">
        <f t="shared" si="80"/>
        <v>0</v>
      </c>
      <c r="Q318" s="16">
        <f t="shared" si="80"/>
        <v>0</v>
      </c>
      <c r="R318" s="16">
        <f t="shared" si="80"/>
        <v>0</v>
      </c>
      <c r="S318" s="16">
        <f t="shared" si="80"/>
        <v>0</v>
      </c>
      <c r="T318" s="16">
        <f t="shared" si="80"/>
        <v>0</v>
      </c>
      <c r="U318" s="16">
        <f t="shared" si="80"/>
        <v>0</v>
      </c>
      <c r="V318" s="16">
        <f t="shared" si="80"/>
        <v>174.46692990234376</v>
      </c>
      <c r="W318" s="16">
        <f t="shared" si="80"/>
        <v>0</v>
      </c>
      <c r="X318" s="16">
        <f t="shared" si="80"/>
        <v>0</v>
      </c>
      <c r="Y318" s="16">
        <f t="shared" si="80"/>
        <v>0</v>
      </c>
      <c r="Z318" s="16">
        <f t="shared" si="80"/>
        <v>0</v>
      </c>
      <c r="AA318" s="16">
        <f t="shared" si="80"/>
        <v>0</v>
      </c>
      <c r="AB318" s="16">
        <f t="shared" si="80"/>
        <v>0</v>
      </c>
      <c r="AC318" s="16">
        <f t="shared" si="80"/>
        <v>0</v>
      </c>
      <c r="AD318" s="16">
        <f t="shared" si="80"/>
        <v>0</v>
      </c>
      <c r="AE318" s="16">
        <f t="shared" si="80"/>
        <v>0</v>
      </c>
      <c r="AF318" s="16">
        <f t="shared" si="79"/>
        <v>284.18824466828426</v>
      </c>
      <c r="AG318" s="16">
        <f t="shared" si="79"/>
        <v>0</v>
      </c>
      <c r="AH318" s="16">
        <f t="shared" si="79"/>
        <v>0</v>
      </c>
      <c r="AI318" s="16">
        <f t="shared" si="79"/>
        <v>0</v>
      </c>
      <c r="AJ318" s="16">
        <f t="shared" si="79"/>
        <v>0</v>
      </c>
      <c r="AK318" s="16">
        <f t="shared" si="79"/>
        <v>0</v>
      </c>
      <c r="AL318" s="16">
        <f t="shared" si="79"/>
        <v>0</v>
      </c>
      <c r="AM318" s="16">
        <f t="shared" si="79"/>
        <v>0</v>
      </c>
      <c r="AN318" s="16">
        <f t="shared" si="79"/>
        <v>0</v>
      </c>
      <c r="AO318" s="16">
        <f t="shared" si="79"/>
        <v>0</v>
      </c>
      <c r="AP318" s="16">
        <f t="shared" si="79"/>
        <v>462.91270473348123</v>
      </c>
      <c r="AQ318" s="16">
        <f t="shared" si="79"/>
        <v>0</v>
      </c>
      <c r="AR318" s="16">
        <f t="shared" si="79"/>
        <v>44911.790613242345</v>
      </c>
      <c r="AS318" s="16">
        <f t="shared" si="79"/>
        <v>0</v>
      </c>
      <c r="AT318" s="16">
        <f t="shared" si="81"/>
        <v>0</v>
      </c>
      <c r="AU318" s="16">
        <f t="shared" si="81"/>
        <v>0</v>
      </c>
      <c r="AV318" s="16">
        <f t="shared" si="81"/>
        <v>0</v>
      </c>
      <c r="AW318" s="16">
        <f t="shared" si="81"/>
        <v>0</v>
      </c>
      <c r="AX318" s="16">
        <f t="shared" si="81"/>
        <v>0</v>
      </c>
      <c r="AY318" s="16">
        <f t="shared" si="81"/>
        <v>0</v>
      </c>
      <c r="AZ318" s="16">
        <f t="shared" si="81"/>
        <v>754.03601740737997</v>
      </c>
      <c r="BA318" s="16">
        <f t="shared" si="81"/>
        <v>0</v>
      </c>
      <c r="BB318" s="16">
        <f t="shared" si="81"/>
        <v>0</v>
      </c>
      <c r="BC318" s="16">
        <f t="shared" si="81"/>
        <v>0</v>
      </c>
      <c r="BD318" s="16">
        <f t="shared" si="81"/>
        <v>0</v>
      </c>
      <c r="BE318" s="16">
        <f t="shared" si="81"/>
        <v>0</v>
      </c>
      <c r="BF318" s="16">
        <f t="shared" si="81"/>
        <v>0</v>
      </c>
      <c r="BG318" s="16">
        <f t="shared" si="81"/>
        <v>0</v>
      </c>
      <c r="BH318" s="16">
        <f t="shared" si="81"/>
        <v>0</v>
      </c>
      <c r="BI318" s="16">
        <f t="shared" si="81"/>
        <v>0</v>
      </c>
    </row>
    <row r="319" spans="2:61" s="1" customFormat="1" ht="15.75" x14ac:dyDescent="0.25">
      <c r="B319" s="47">
        <v>458</v>
      </c>
      <c r="C319" s="47" t="s">
        <v>430</v>
      </c>
      <c r="D319" s="47">
        <v>6</v>
      </c>
      <c r="E319" s="47">
        <v>2000</v>
      </c>
      <c r="F319" s="71"/>
      <c r="G319" s="2">
        <v>50</v>
      </c>
      <c r="H319" s="2">
        <v>10</v>
      </c>
      <c r="I319" s="47">
        <v>2018</v>
      </c>
      <c r="J319" s="81">
        <v>1.15E-2</v>
      </c>
      <c r="K319" s="82">
        <v>9985</v>
      </c>
      <c r="L319" s="82">
        <f t="shared" si="67"/>
        <v>998.5</v>
      </c>
      <c r="M319" s="82">
        <f t="shared" si="68"/>
        <v>1497.75</v>
      </c>
      <c r="N319" s="16">
        <f t="shared" si="69"/>
        <v>12481.25</v>
      </c>
      <c r="O319" s="16">
        <f t="shared" si="70"/>
        <v>143.53437500000001</v>
      </c>
      <c r="P319" s="16">
        <f t="shared" si="80"/>
        <v>0</v>
      </c>
      <c r="Q319" s="16">
        <f t="shared" si="80"/>
        <v>0</v>
      </c>
      <c r="R319" s="16">
        <f t="shared" si="80"/>
        <v>0</v>
      </c>
      <c r="S319" s="16">
        <f t="shared" si="80"/>
        <v>0</v>
      </c>
      <c r="T319" s="16">
        <f t="shared" si="80"/>
        <v>0</v>
      </c>
      <c r="U319" s="16">
        <f t="shared" si="80"/>
        <v>0</v>
      </c>
      <c r="V319" s="16">
        <f t="shared" si="80"/>
        <v>174.46692990234376</v>
      </c>
      <c r="W319" s="16">
        <f t="shared" si="80"/>
        <v>0</v>
      </c>
      <c r="X319" s="16">
        <f t="shared" si="80"/>
        <v>0</v>
      </c>
      <c r="Y319" s="16">
        <f t="shared" si="80"/>
        <v>0</v>
      </c>
      <c r="Z319" s="16">
        <f t="shared" si="80"/>
        <v>0</v>
      </c>
      <c r="AA319" s="16">
        <f t="shared" si="80"/>
        <v>0</v>
      </c>
      <c r="AB319" s="16">
        <f t="shared" si="80"/>
        <v>0</v>
      </c>
      <c r="AC319" s="16">
        <f t="shared" si="80"/>
        <v>0</v>
      </c>
      <c r="AD319" s="16">
        <f t="shared" si="80"/>
        <v>0</v>
      </c>
      <c r="AE319" s="16">
        <f t="shared" si="80"/>
        <v>0</v>
      </c>
      <c r="AF319" s="16">
        <f t="shared" si="79"/>
        <v>284.18824466828426</v>
      </c>
      <c r="AG319" s="16">
        <f t="shared" si="79"/>
        <v>0</v>
      </c>
      <c r="AH319" s="16">
        <f t="shared" si="79"/>
        <v>0</v>
      </c>
      <c r="AI319" s="16">
        <f t="shared" si="79"/>
        <v>0</v>
      </c>
      <c r="AJ319" s="16">
        <f t="shared" si="79"/>
        <v>0</v>
      </c>
      <c r="AK319" s="16">
        <f t="shared" si="79"/>
        <v>0</v>
      </c>
      <c r="AL319" s="16">
        <f t="shared" si="79"/>
        <v>0</v>
      </c>
      <c r="AM319" s="16">
        <f t="shared" si="79"/>
        <v>0</v>
      </c>
      <c r="AN319" s="16">
        <f t="shared" si="79"/>
        <v>0</v>
      </c>
      <c r="AO319" s="16">
        <f t="shared" si="79"/>
        <v>0</v>
      </c>
      <c r="AP319" s="16">
        <f t="shared" si="79"/>
        <v>462.91270473348123</v>
      </c>
      <c r="AQ319" s="16">
        <f t="shared" si="79"/>
        <v>0</v>
      </c>
      <c r="AR319" s="16">
        <f t="shared" si="79"/>
        <v>44911.790613242345</v>
      </c>
      <c r="AS319" s="16">
        <f t="shared" si="79"/>
        <v>0</v>
      </c>
      <c r="AT319" s="16">
        <f t="shared" si="81"/>
        <v>0</v>
      </c>
      <c r="AU319" s="16">
        <f t="shared" si="81"/>
        <v>0</v>
      </c>
      <c r="AV319" s="16">
        <f t="shared" si="81"/>
        <v>0</v>
      </c>
      <c r="AW319" s="16">
        <f t="shared" si="81"/>
        <v>0</v>
      </c>
      <c r="AX319" s="16">
        <f t="shared" si="81"/>
        <v>0</v>
      </c>
      <c r="AY319" s="16">
        <f t="shared" si="81"/>
        <v>0</v>
      </c>
      <c r="AZ319" s="16">
        <f t="shared" si="81"/>
        <v>754.03601740737997</v>
      </c>
      <c r="BA319" s="16">
        <f t="shared" si="81"/>
        <v>0</v>
      </c>
      <c r="BB319" s="16">
        <f t="shared" si="81"/>
        <v>0</v>
      </c>
      <c r="BC319" s="16">
        <f t="shared" si="81"/>
        <v>0</v>
      </c>
      <c r="BD319" s="16">
        <f t="shared" si="81"/>
        <v>0</v>
      </c>
      <c r="BE319" s="16">
        <f t="shared" si="81"/>
        <v>0</v>
      </c>
      <c r="BF319" s="16">
        <f t="shared" si="81"/>
        <v>0</v>
      </c>
      <c r="BG319" s="16">
        <f t="shared" si="81"/>
        <v>0</v>
      </c>
      <c r="BH319" s="16">
        <f t="shared" si="81"/>
        <v>0</v>
      </c>
      <c r="BI319" s="16">
        <f t="shared" si="81"/>
        <v>0</v>
      </c>
    </row>
    <row r="320" spans="2:61" s="1" customFormat="1" ht="15.75" x14ac:dyDescent="0.25">
      <c r="B320" s="47">
        <v>457</v>
      </c>
      <c r="C320" s="47" t="s">
        <v>430</v>
      </c>
      <c r="D320" s="47">
        <v>6</v>
      </c>
      <c r="E320" s="47">
        <v>2000</v>
      </c>
      <c r="F320" s="71"/>
      <c r="G320" s="2">
        <v>50</v>
      </c>
      <c r="H320" s="2">
        <v>10</v>
      </c>
      <c r="I320" s="47">
        <v>2018</v>
      </c>
      <c r="J320" s="81">
        <v>1.15E-2</v>
      </c>
      <c r="K320" s="82">
        <v>9985</v>
      </c>
      <c r="L320" s="82">
        <f t="shared" si="67"/>
        <v>998.5</v>
      </c>
      <c r="M320" s="82">
        <f t="shared" si="68"/>
        <v>1497.75</v>
      </c>
      <c r="N320" s="16">
        <f t="shared" si="69"/>
        <v>12481.25</v>
      </c>
      <c r="O320" s="16">
        <f t="shared" si="70"/>
        <v>143.53437500000001</v>
      </c>
      <c r="P320" s="16">
        <f t="shared" si="80"/>
        <v>0</v>
      </c>
      <c r="Q320" s="16">
        <f t="shared" si="80"/>
        <v>0</v>
      </c>
      <c r="R320" s="16">
        <f t="shared" si="80"/>
        <v>0</v>
      </c>
      <c r="S320" s="16">
        <f t="shared" si="80"/>
        <v>0</v>
      </c>
      <c r="T320" s="16">
        <f t="shared" si="80"/>
        <v>0</v>
      </c>
      <c r="U320" s="16">
        <f t="shared" si="80"/>
        <v>0</v>
      </c>
      <c r="V320" s="16">
        <f t="shared" si="80"/>
        <v>174.46692990234376</v>
      </c>
      <c r="W320" s="16">
        <f t="shared" si="80"/>
        <v>0</v>
      </c>
      <c r="X320" s="16">
        <f t="shared" si="80"/>
        <v>0</v>
      </c>
      <c r="Y320" s="16">
        <f t="shared" si="80"/>
        <v>0</v>
      </c>
      <c r="Z320" s="16">
        <f t="shared" si="80"/>
        <v>0</v>
      </c>
      <c r="AA320" s="16">
        <f t="shared" si="80"/>
        <v>0</v>
      </c>
      <c r="AB320" s="16">
        <f t="shared" si="80"/>
        <v>0</v>
      </c>
      <c r="AC320" s="16">
        <f t="shared" si="80"/>
        <v>0</v>
      </c>
      <c r="AD320" s="16">
        <f t="shared" si="80"/>
        <v>0</v>
      </c>
      <c r="AE320" s="16">
        <f t="shared" si="80"/>
        <v>0</v>
      </c>
      <c r="AF320" s="16">
        <f t="shared" si="79"/>
        <v>284.18824466828426</v>
      </c>
      <c r="AG320" s="16">
        <f t="shared" si="79"/>
        <v>0</v>
      </c>
      <c r="AH320" s="16">
        <f t="shared" si="79"/>
        <v>0</v>
      </c>
      <c r="AI320" s="16">
        <f t="shared" si="79"/>
        <v>0</v>
      </c>
      <c r="AJ320" s="16">
        <f t="shared" si="79"/>
        <v>0</v>
      </c>
      <c r="AK320" s="16">
        <f t="shared" si="79"/>
        <v>0</v>
      </c>
      <c r="AL320" s="16">
        <f t="shared" si="79"/>
        <v>0</v>
      </c>
      <c r="AM320" s="16">
        <f t="shared" si="79"/>
        <v>0</v>
      </c>
      <c r="AN320" s="16">
        <f t="shared" si="79"/>
        <v>0</v>
      </c>
      <c r="AO320" s="16">
        <f t="shared" si="79"/>
        <v>0</v>
      </c>
      <c r="AP320" s="16">
        <f t="shared" si="79"/>
        <v>462.91270473348123</v>
      </c>
      <c r="AQ320" s="16">
        <f t="shared" si="79"/>
        <v>0</v>
      </c>
      <c r="AR320" s="16">
        <f t="shared" si="79"/>
        <v>44911.790613242345</v>
      </c>
      <c r="AS320" s="16">
        <f t="shared" si="79"/>
        <v>0</v>
      </c>
      <c r="AT320" s="16">
        <f t="shared" si="81"/>
        <v>0</v>
      </c>
      <c r="AU320" s="16">
        <f t="shared" si="81"/>
        <v>0</v>
      </c>
      <c r="AV320" s="16">
        <f t="shared" si="81"/>
        <v>0</v>
      </c>
      <c r="AW320" s="16">
        <f t="shared" si="81"/>
        <v>0</v>
      </c>
      <c r="AX320" s="16">
        <f t="shared" si="81"/>
        <v>0</v>
      </c>
      <c r="AY320" s="16">
        <f t="shared" si="81"/>
        <v>0</v>
      </c>
      <c r="AZ320" s="16">
        <f t="shared" si="81"/>
        <v>754.03601740737997</v>
      </c>
      <c r="BA320" s="16">
        <f t="shared" si="81"/>
        <v>0</v>
      </c>
      <c r="BB320" s="16">
        <f t="shared" si="81"/>
        <v>0</v>
      </c>
      <c r="BC320" s="16">
        <f t="shared" si="81"/>
        <v>0</v>
      </c>
      <c r="BD320" s="16">
        <f t="shared" si="81"/>
        <v>0</v>
      </c>
      <c r="BE320" s="16">
        <f t="shared" si="81"/>
        <v>0</v>
      </c>
      <c r="BF320" s="16">
        <f t="shared" si="81"/>
        <v>0</v>
      </c>
      <c r="BG320" s="16">
        <f t="shared" si="81"/>
        <v>0</v>
      </c>
      <c r="BH320" s="16">
        <f t="shared" si="81"/>
        <v>0</v>
      </c>
      <c r="BI320" s="16">
        <f t="shared" si="81"/>
        <v>0</v>
      </c>
    </row>
    <row r="321" spans="2:61" s="1" customFormat="1" ht="15.75" x14ac:dyDescent="0.25">
      <c r="B321" s="47">
        <v>456</v>
      </c>
      <c r="C321" s="47" t="s">
        <v>430</v>
      </c>
      <c r="D321" s="47">
        <v>6</v>
      </c>
      <c r="E321" s="47">
        <v>2000</v>
      </c>
      <c r="F321" s="71"/>
      <c r="G321" s="2">
        <v>50</v>
      </c>
      <c r="H321" s="2">
        <v>10</v>
      </c>
      <c r="I321" s="47">
        <v>2018</v>
      </c>
      <c r="J321" s="81">
        <v>1.15E-2</v>
      </c>
      <c r="K321" s="82">
        <v>9985</v>
      </c>
      <c r="L321" s="82">
        <f t="shared" si="67"/>
        <v>998.5</v>
      </c>
      <c r="M321" s="82">
        <f t="shared" si="68"/>
        <v>1497.75</v>
      </c>
      <c r="N321" s="16">
        <f t="shared" si="69"/>
        <v>12481.25</v>
      </c>
      <c r="O321" s="16">
        <f t="shared" si="70"/>
        <v>143.53437500000001</v>
      </c>
      <c r="P321" s="16">
        <f t="shared" si="80"/>
        <v>0</v>
      </c>
      <c r="Q321" s="16">
        <f t="shared" si="80"/>
        <v>0</v>
      </c>
      <c r="R321" s="16">
        <f t="shared" si="80"/>
        <v>0</v>
      </c>
      <c r="S321" s="16">
        <f t="shared" si="80"/>
        <v>0</v>
      </c>
      <c r="T321" s="16">
        <f t="shared" si="80"/>
        <v>0</v>
      </c>
      <c r="U321" s="16">
        <f t="shared" si="80"/>
        <v>0</v>
      </c>
      <c r="V321" s="16">
        <f t="shared" si="80"/>
        <v>174.46692990234376</v>
      </c>
      <c r="W321" s="16">
        <f t="shared" si="80"/>
        <v>0</v>
      </c>
      <c r="X321" s="16">
        <f t="shared" si="80"/>
        <v>0</v>
      </c>
      <c r="Y321" s="16">
        <f t="shared" si="80"/>
        <v>0</v>
      </c>
      <c r="Z321" s="16">
        <f t="shared" si="80"/>
        <v>0</v>
      </c>
      <c r="AA321" s="16">
        <f t="shared" si="80"/>
        <v>0</v>
      </c>
      <c r="AB321" s="16">
        <f t="shared" si="80"/>
        <v>0</v>
      </c>
      <c r="AC321" s="16">
        <f t="shared" si="80"/>
        <v>0</v>
      </c>
      <c r="AD321" s="16">
        <f t="shared" si="80"/>
        <v>0</v>
      </c>
      <c r="AE321" s="16">
        <f t="shared" si="80"/>
        <v>0</v>
      </c>
      <c r="AF321" s="16">
        <f t="shared" si="79"/>
        <v>284.18824466828426</v>
      </c>
      <c r="AG321" s="16">
        <f t="shared" si="79"/>
        <v>0</v>
      </c>
      <c r="AH321" s="16">
        <f t="shared" si="79"/>
        <v>0</v>
      </c>
      <c r="AI321" s="16">
        <f t="shared" si="79"/>
        <v>0</v>
      </c>
      <c r="AJ321" s="16">
        <f t="shared" si="79"/>
        <v>0</v>
      </c>
      <c r="AK321" s="16">
        <f t="shared" si="79"/>
        <v>0</v>
      </c>
      <c r="AL321" s="16">
        <f t="shared" si="79"/>
        <v>0</v>
      </c>
      <c r="AM321" s="16">
        <f t="shared" si="79"/>
        <v>0</v>
      </c>
      <c r="AN321" s="16">
        <f t="shared" si="79"/>
        <v>0</v>
      </c>
      <c r="AO321" s="16">
        <f t="shared" si="79"/>
        <v>0</v>
      </c>
      <c r="AP321" s="16">
        <f t="shared" si="79"/>
        <v>462.91270473348123</v>
      </c>
      <c r="AQ321" s="16">
        <f t="shared" si="79"/>
        <v>0</v>
      </c>
      <c r="AR321" s="16">
        <f t="shared" si="79"/>
        <v>44911.790613242345</v>
      </c>
      <c r="AS321" s="16">
        <f t="shared" si="79"/>
        <v>0</v>
      </c>
      <c r="AT321" s="16">
        <f t="shared" si="81"/>
        <v>0</v>
      </c>
      <c r="AU321" s="16">
        <f t="shared" si="81"/>
        <v>0</v>
      </c>
      <c r="AV321" s="16">
        <f t="shared" si="81"/>
        <v>0</v>
      </c>
      <c r="AW321" s="16">
        <f t="shared" si="81"/>
        <v>0</v>
      </c>
      <c r="AX321" s="16">
        <f t="shared" si="81"/>
        <v>0</v>
      </c>
      <c r="AY321" s="16">
        <f t="shared" si="81"/>
        <v>0</v>
      </c>
      <c r="AZ321" s="16">
        <f t="shared" si="81"/>
        <v>754.03601740737997</v>
      </c>
      <c r="BA321" s="16">
        <f t="shared" si="81"/>
        <v>0</v>
      </c>
      <c r="BB321" s="16">
        <f t="shared" si="81"/>
        <v>0</v>
      </c>
      <c r="BC321" s="16">
        <f t="shared" si="81"/>
        <v>0</v>
      </c>
      <c r="BD321" s="16">
        <f t="shared" si="81"/>
        <v>0</v>
      </c>
      <c r="BE321" s="16">
        <f t="shared" si="81"/>
        <v>0</v>
      </c>
      <c r="BF321" s="16">
        <f t="shared" si="81"/>
        <v>0</v>
      </c>
      <c r="BG321" s="16">
        <f t="shared" si="81"/>
        <v>0</v>
      </c>
      <c r="BH321" s="16">
        <f t="shared" si="81"/>
        <v>0</v>
      </c>
      <c r="BI321" s="16">
        <f t="shared" si="81"/>
        <v>0</v>
      </c>
    </row>
    <row r="322" spans="2:61" s="1" customFormat="1" ht="15.75" x14ac:dyDescent="0.25">
      <c r="B322" s="47">
        <v>455</v>
      </c>
      <c r="C322" s="47" t="s">
        <v>430</v>
      </c>
      <c r="D322" s="47">
        <v>6</v>
      </c>
      <c r="E322" s="47">
        <v>2000</v>
      </c>
      <c r="F322" s="71"/>
      <c r="G322" s="2">
        <v>50</v>
      </c>
      <c r="H322" s="2">
        <v>10</v>
      </c>
      <c r="I322" s="47">
        <v>2018</v>
      </c>
      <c r="J322" s="81">
        <v>1.15E-2</v>
      </c>
      <c r="K322" s="82">
        <v>9985</v>
      </c>
      <c r="L322" s="82">
        <f t="shared" si="67"/>
        <v>998.5</v>
      </c>
      <c r="M322" s="82">
        <f t="shared" si="68"/>
        <v>1497.75</v>
      </c>
      <c r="N322" s="16">
        <f t="shared" si="69"/>
        <v>12481.25</v>
      </c>
      <c r="O322" s="16">
        <f t="shared" si="70"/>
        <v>143.53437500000001</v>
      </c>
      <c r="P322" s="16">
        <f t="shared" si="80"/>
        <v>0</v>
      </c>
      <c r="Q322" s="16">
        <f t="shared" si="80"/>
        <v>0</v>
      </c>
      <c r="R322" s="16">
        <f t="shared" si="80"/>
        <v>0</v>
      </c>
      <c r="S322" s="16">
        <f t="shared" si="80"/>
        <v>0</v>
      </c>
      <c r="T322" s="16">
        <f t="shared" si="80"/>
        <v>0</v>
      </c>
      <c r="U322" s="16">
        <f t="shared" si="80"/>
        <v>0</v>
      </c>
      <c r="V322" s="16">
        <f t="shared" si="80"/>
        <v>174.46692990234376</v>
      </c>
      <c r="W322" s="16">
        <f t="shared" si="80"/>
        <v>0</v>
      </c>
      <c r="X322" s="16">
        <f t="shared" si="80"/>
        <v>0</v>
      </c>
      <c r="Y322" s="16">
        <f t="shared" si="80"/>
        <v>0</v>
      </c>
      <c r="Z322" s="16">
        <f t="shared" si="80"/>
        <v>0</v>
      </c>
      <c r="AA322" s="16">
        <f t="shared" si="80"/>
        <v>0</v>
      </c>
      <c r="AB322" s="16">
        <f t="shared" si="80"/>
        <v>0</v>
      </c>
      <c r="AC322" s="16">
        <f t="shared" si="80"/>
        <v>0</v>
      </c>
      <c r="AD322" s="16">
        <f t="shared" si="80"/>
        <v>0</v>
      </c>
      <c r="AE322" s="16">
        <f t="shared" si="80"/>
        <v>0</v>
      </c>
      <c r="AF322" s="16">
        <f t="shared" si="79"/>
        <v>284.18824466828426</v>
      </c>
      <c r="AG322" s="16">
        <f t="shared" si="79"/>
        <v>0</v>
      </c>
      <c r="AH322" s="16">
        <f t="shared" si="79"/>
        <v>0</v>
      </c>
      <c r="AI322" s="16">
        <f t="shared" si="79"/>
        <v>0</v>
      </c>
      <c r="AJ322" s="16">
        <f t="shared" si="79"/>
        <v>0</v>
      </c>
      <c r="AK322" s="16">
        <f t="shared" si="79"/>
        <v>0</v>
      </c>
      <c r="AL322" s="16">
        <f t="shared" si="79"/>
        <v>0</v>
      </c>
      <c r="AM322" s="16">
        <f t="shared" si="79"/>
        <v>0</v>
      </c>
      <c r="AN322" s="16">
        <f t="shared" si="79"/>
        <v>0</v>
      </c>
      <c r="AO322" s="16">
        <f t="shared" si="79"/>
        <v>0</v>
      </c>
      <c r="AP322" s="16">
        <f t="shared" si="79"/>
        <v>462.91270473348123</v>
      </c>
      <c r="AQ322" s="16">
        <f t="shared" si="79"/>
        <v>0</v>
      </c>
      <c r="AR322" s="16">
        <f t="shared" si="79"/>
        <v>44911.790613242345</v>
      </c>
      <c r="AS322" s="16">
        <f t="shared" si="79"/>
        <v>0</v>
      </c>
      <c r="AT322" s="16">
        <f t="shared" si="81"/>
        <v>0</v>
      </c>
      <c r="AU322" s="16">
        <f t="shared" si="81"/>
        <v>0</v>
      </c>
      <c r="AV322" s="16">
        <f t="shared" si="81"/>
        <v>0</v>
      </c>
      <c r="AW322" s="16">
        <f t="shared" si="81"/>
        <v>0</v>
      </c>
      <c r="AX322" s="16">
        <f t="shared" si="81"/>
        <v>0</v>
      </c>
      <c r="AY322" s="16">
        <f t="shared" si="81"/>
        <v>0</v>
      </c>
      <c r="AZ322" s="16">
        <f t="shared" si="81"/>
        <v>754.03601740737997</v>
      </c>
      <c r="BA322" s="16">
        <f t="shared" si="81"/>
        <v>0</v>
      </c>
      <c r="BB322" s="16">
        <f t="shared" si="81"/>
        <v>0</v>
      </c>
      <c r="BC322" s="16">
        <f t="shared" si="81"/>
        <v>0</v>
      </c>
      <c r="BD322" s="16">
        <f t="shared" si="81"/>
        <v>0</v>
      </c>
      <c r="BE322" s="16">
        <f t="shared" si="81"/>
        <v>0</v>
      </c>
      <c r="BF322" s="16">
        <f t="shared" si="81"/>
        <v>0</v>
      </c>
      <c r="BG322" s="16">
        <f t="shared" si="81"/>
        <v>0</v>
      </c>
      <c r="BH322" s="16">
        <f t="shared" si="81"/>
        <v>0</v>
      </c>
      <c r="BI322" s="16">
        <f t="shared" si="81"/>
        <v>0</v>
      </c>
    </row>
    <row r="323" spans="2:61" s="1" customFormat="1" ht="15.75" x14ac:dyDescent="0.25">
      <c r="B323" s="47">
        <v>398</v>
      </c>
      <c r="C323" s="47" t="s">
        <v>430</v>
      </c>
      <c r="D323" s="47">
        <v>6</v>
      </c>
      <c r="E323" s="47">
        <v>2000</v>
      </c>
      <c r="F323" s="71"/>
      <c r="G323" s="2">
        <v>50</v>
      </c>
      <c r="H323" s="2">
        <v>10</v>
      </c>
      <c r="I323" s="47">
        <v>2018</v>
      </c>
      <c r="J323" s="81">
        <v>1.15E-2</v>
      </c>
      <c r="K323" s="82">
        <v>9985</v>
      </c>
      <c r="L323" s="82">
        <f t="shared" si="67"/>
        <v>998.5</v>
      </c>
      <c r="M323" s="82">
        <f t="shared" si="68"/>
        <v>1497.75</v>
      </c>
      <c r="N323" s="16">
        <f t="shared" si="69"/>
        <v>12481.25</v>
      </c>
      <c r="O323" s="16">
        <f t="shared" si="70"/>
        <v>143.53437500000001</v>
      </c>
      <c r="P323" s="16">
        <f t="shared" si="80"/>
        <v>0</v>
      </c>
      <c r="Q323" s="16">
        <f t="shared" si="80"/>
        <v>0</v>
      </c>
      <c r="R323" s="16">
        <f t="shared" si="80"/>
        <v>0</v>
      </c>
      <c r="S323" s="16">
        <f t="shared" si="80"/>
        <v>0</v>
      </c>
      <c r="T323" s="16">
        <f t="shared" si="80"/>
        <v>0</v>
      </c>
      <c r="U323" s="16">
        <f t="shared" si="80"/>
        <v>0</v>
      </c>
      <c r="V323" s="16">
        <f t="shared" si="80"/>
        <v>174.46692990234376</v>
      </c>
      <c r="W323" s="16">
        <f t="shared" si="80"/>
        <v>0</v>
      </c>
      <c r="X323" s="16">
        <f t="shared" si="80"/>
        <v>0</v>
      </c>
      <c r="Y323" s="16">
        <f t="shared" si="80"/>
        <v>0</v>
      </c>
      <c r="Z323" s="16">
        <f t="shared" si="80"/>
        <v>0</v>
      </c>
      <c r="AA323" s="16">
        <f t="shared" si="80"/>
        <v>0</v>
      </c>
      <c r="AB323" s="16">
        <f t="shared" si="80"/>
        <v>0</v>
      </c>
      <c r="AC323" s="16">
        <f t="shared" si="80"/>
        <v>0</v>
      </c>
      <c r="AD323" s="16">
        <f t="shared" si="80"/>
        <v>0</v>
      </c>
      <c r="AE323" s="16">
        <f t="shared" si="80"/>
        <v>0</v>
      </c>
      <c r="AF323" s="16">
        <f t="shared" si="79"/>
        <v>284.18824466828426</v>
      </c>
      <c r="AG323" s="16">
        <f t="shared" si="79"/>
        <v>0</v>
      </c>
      <c r="AH323" s="16">
        <f t="shared" si="79"/>
        <v>0</v>
      </c>
      <c r="AI323" s="16">
        <f t="shared" si="79"/>
        <v>0</v>
      </c>
      <c r="AJ323" s="16">
        <f t="shared" si="79"/>
        <v>0</v>
      </c>
      <c r="AK323" s="16">
        <f t="shared" si="79"/>
        <v>0</v>
      </c>
      <c r="AL323" s="16">
        <f t="shared" si="79"/>
        <v>0</v>
      </c>
      <c r="AM323" s="16">
        <f t="shared" si="79"/>
        <v>0</v>
      </c>
      <c r="AN323" s="16">
        <f t="shared" si="79"/>
        <v>0</v>
      </c>
      <c r="AO323" s="16">
        <f t="shared" si="79"/>
        <v>0</v>
      </c>
      <c r="AP323" s="16">
        <f t="shared" si="79"/>
        <v>462.91270473348123</v>
      </c>
      <c r="AQ323" s="16">
        <f t="shared" si="79"/>
        <v>0</v>
      </c>
      <c r="AR323" s="16">
        <f t="shared" si="79"/>
        <v>44911.790613242345</v>
      </c>
      <c r="AS323" s="16">
        <f t="shared" si="79"/>
        <v>0</v>
      </c>
      <c r="AT323" s="16">
        <f t="shared" si="81"/>
        <v>0</v>
      </c>
      <c r="AU323" s="16">
        <f t="shared" si="81"/>
        <v>0</v>
      </c>
      <c r="AV323" s="16">
        <f t="shared" si="81"/>
        <v>0</v>
      </c>
      <c r="AW323" s="16">
        <f t="shared" si="81"/>
        <v>0</v>
      </c>
      <c r="AX323" s="16">
        <f t="shared" si="81"/>
        <v>0</v>
      </c>
      <c r="AY323" s="16">
        <f t="shared" si="81"/>
        <v>0</v>
      </c>
      <c r="AZ323" s="16">
        <f t="shared" si="81"/>
        <v>754.03601740737997</v>
      </c>
      <c r="BA323" s="16">
        <f t="shared" si="81"/>
        <v>0</v>
      </c>
      <c r="BB323" s="16">
        <f t="shared" si="81"/>
        <v>0</v>
      </c>
      <c r="BC323" s="16">
        <f t="shared" si="81"/>
        <v>0</v>
      </c>
      <c r="BD323" s="16">
        <f t="shared" si="81"/>
        <v>0</v>
      </c>
      <c r="BE323" s="16">
        <f t="shared" si="81"/>
        <v>0</v>
      </c>
      <c r="BF323" s="16">
        <f t="shared" si="81"/>
        <v>0</v>
      </c>
      <c r="BG323" s="16">
        <f t="shared" si="81"/>
        <v>0</v>
      </c>
      <c r="BH323" s="16">
        <f t="shared" si="81"/>
        <v>0</v>
      </c>
      <c r="BI323" s="16">
        <f t="shared" si="81"/>
        <v>0</v>
      </c>
    </row>
    <row r="324" spans="2:61" s="1" customFormat="1" ht="15.75" x14ac:dyDescent="0.25">
      <c r="B324" s="47">
        <v>397</v>
      </c>
      <c r="C324" s="47" t="s">
        <v>430</v>
      </c>
      <c r="D324" s="47">
        <v>6</v>
      </c>
      <c r="E324" s="47">
        <v>2000</v>
      </c>
      <c r="F324" s="71"/>
      <c r="G324" s="2">
        <v>50</v>
      </c>
      <c r="H324" s="2">
        <v>10</v>
      </c>
      <c r="I324" s="47">
        <v>2018</v>
      </c>
      <c r="J324" s="81">
        <v>1.15E-2</v>
      </c>
      <c r="K324" s="82">
        <v>9985</v>
      </c>
      <c r="L324" s="82">
        <f t="shared" si="67"/>
        <v>998.5</v>
      </c>
      <c r="M324" s="82">
        <f t="shared" si="68"/>
        <v>1497.75</v>
      </c>
      <c r="N324" s="16">
        <f t="shared" si="69"/>
        <v>12481.25</v>
      </c>
      <c r="O324" s="16">
        <f t="shared" si="70"/>
        <v>143.53437500000001</v>
      </c>
      <c r="P324" s="16">
        <f t="shared" si="80"/>
        <v>0</v>
      </c>
      <c r="Q324" s="16">
        <f t="shared" si="80"/>
        <v>0</v>
      </c>
      <c r="R324" s="16">
        <f t="shared" si="80"/>
        <v>0</v>
      </c>
      <c r="S324" s="16">
        <f t="shared" si="80"/>
        <v>0</v>
      </c>
      <c r="T324" s="16">
        <f t="shared" si="80"/>
        <v>0</v>
      </c>
      <c r="U324" s="16">
        <f t="shared" si="80"/>
        <v>0</v>
      </c>
      <c r="V324" s="16">
        <f t="shared" si="80"/>
        <v>174.46692990234376</v>
      </c>
      <c r="W324" s="16">
        <f t="shared" si="80"/>
        <v>0</v>
      </c>
      <c r="X324" s="16">
        <f t="shared" si="80"/>
        <v>0</v>
      </c>
      <c r="Y324" s="16">
        <f t="shared" si="80"/>
        <v>0</v>
      </c>
      <c r="Z324" s="16">
        <f t="shared" si="80"/>
        <v>0</v>
      </c>
      <c r="AA324" s="16">
        <f t="shared" si="80"/>
        <v>0</v>
      </c>
      <c r="AB324" s="16">
        <f t="shared" si="80"/>
        <v>0</v>
      </c>
      <c r="AC324" s="16">
        <f t="shared" si="80"/>
        <v>0</v>
      </c>
      <c r="AD324" s="16">
        <f t="shared" si="80"/>
        <v>0</v>
      </c>
      <c r="AE324" s="16">
        <f t="shared" si="80"/>
        <v>0</v>
      </c>
      <c r="AF324" s="16">
        <f t="shared" si="79"/>
        <v>284.18824466828426</v>
      </c>
      <c r="AG324" s="16">
        <f t="shared" si="79"/>
        <v>0</v>
      </c>
      <c r="AH324" s="16">
        <f t="shared" si="79"/>
        <v>0</v>
      </c>
      <c r="AI324" s="16">
        <f t="shared" si="79"/>
        <v>0</v>
      </c>
      <c r="AJ324" s="16">
        <f t="shared" si="79"/>
        <v>0</v>
      </c>
      <c r="AK324" s="16">
        <f t="shared" si="79"/>
        <v>0</v>
      </c>
      <c r="AL324" s="16">
        <f t="shared" si="79"/>
        <v>0</v>
      </c>
      <c r="AM324" s="16">
        <f t="shared" si="79"/>
        <v>0</v>
      </c>
      <c r="AN324" s="16">
        <f t="shared" si="79"/>
        <v>0</v>
      </c>
      <c r="AO324" s="16">
        <f t="shared" si="79"/>
        <v>0</v>
      </c>
      <c r="AP324" s="16">
        <f t="shared" si="79"/>
        <v>462.91270473348123</v>
      </c>
      <c r="AQ324" s="16">
        <f t="shared" si="79"/>
        <v>0</v>
      </c>
      <c r="AR324" s="16">
        <f t="shared" si="79"/>
        <v>44911.790613242345</v>
      </c>
      <c r="AS324" s="16">
        <f t="shared" si="79"/>
        <v>0</v>
      </c>
      <c r="AT324" s="16">
        <f t="shared" si="81"/>
        <v>0</v>
      </c>
      <c r="AU324" s="16">
        <f t="shared" si="81"/>
        <v>0</v>
      </c>
      <c r="AV324" s="16">
        <f t="shared" si="81"/>
        <v>0</v>
      </c>
      <c r="AW324" s="16">
        <f t="shared" si="81"/>
        <v>0</v>
      </c>
      <c r="AX324" s="16">
        <f t="shared" si="81"/>
        <v>0</v>
      </c>
      <c r="AY324" s="16">
        <f t="shared" si="81"/>
        <v>0</v>
      </c>
      <c r="AZ324" s="16">
        <f t="shared" si="81"/>
        <v>754.03601740737997</v>
      </c>
      <c r="BA324" s="16">
        <f t="shared" si="81"/>
        <v>0</v>
      </c>
      <c r="BB324" s="16">
        <f t="shared" si="81"/>
        <v>0</v>
      </c>
      <c r="BC324" s="16">
        <f t="shared" si="81"/>
        <v>0</v>
      </c>
      <c r="BD324" s="16">
        <f t="shared" si="81"/>
        <v>0</v>
      </c>
      <c r="BE324" s="16">
        <f t="shared" si="81"/>
        <v>0</v>
      </c>
      <c r="BF324" s="16">
        <f t="shared" si="81"/>
        <v>0</v>
      </c>
      <c r="BG324" s="16">
        <f t="shared" si="81"/>
        <v>0</v>
      </c>
      <c r="BH324" s="16">
        <f t="shared" si="81"/>
        <v>0</v>
      </c>
      <c r="BI324" s="16">
        <f t="shared" si="81"/>
        <v>0</v>
      </c>
    </row>
    <row r="325" spans="2:61" s="1" customFormat="1" ht="15.75" x14ac:dyDescent="0.25">
      <c r="B325" s="47">
        <v>396</v>
      </c>
      <c r="C325" s="47" t="s">
        <v>430</v>
      </c>
      <c r="D325" s="47">
        <v>6</v>
      </c>
      <c r="E325" s="47">
        <v>2000</v>
      </c>
      <c r="F325" s="71"/>
      <c r="G325" s="2">
        <v>50</v>
      </c>
      <c r="H325" s="2">
        <v>10</v>
      </c>
      <c r="I325" s="47">
        <v>2018</v>
      </c>
      <c r="J325" s="81">
        <v>1.15E-2</v>
      </c>
      <c r="K325" s="82">
        <v>9985</v>
      </c>
      <c r="L325" s="82">
        <f t="shared" si="67"/>
        <v>998.5</v>
      </c>
      <c r="M325" s="82">
        <f t="shared" si="68"/>
        <v>1497.75</v>
      </c>
      <c r="N325" s="16">
        <f t="shared" si="69"/>
        <v>12481.25</v>
      </c>
      <c r="O325" s="16">
        <f t="shared" si="70"/>
        <v>143.53437500000001</v>
      </c>
      <c r="P325" s="16">
        <f t="shared" si="80"/>
        <v>0</v>
      </c>
      <c r="Q325" s="16">
        <f t="shared" si="80"/>
        <v>0</v>
      </c>
      <c r="R325" s="16">
        <f t="shared" si="80"/>
        <v>0</v>
      </c>
      <c r="S325" s="16">
        <f t="shared" si="80"/>
        <v>0</v>
      </c>
      <c r="T325" s="16">
        <f t="shared" si="80"/>
        <v>0</v>
      </c>
      <c r="U325" s="16">
        <f t="shared" si="80"/>
        <v>0</v>
      </c>
      <c r="V325" s="16">
        <f t="shared" si="80"/>
        <v>174.46692990234376</v>
      </c>
      <c r="W325" s="16">
        <f t="shared" si="80"/>
        <v>0</v>
      </c>
      <c r="X325" s="16">
        <f t="shared" si="80"/>
        <v>0</v>
      </c>
      <c r="Y325" s="16">
        <f t="shared" si="80"/>
        <v>0</v>
      </c>
      <c r="Z325" s="16">
        <f t="shared" si="80"/>
        <v>0</v>
      </c>
      <c r="AA325" s="16">
        <f t="shared" si="80"/>
        <v>0</v>
      </c>
      <c r="AB325" s="16">
        <f t="shared" si="80"/>
        <v>0</v>
      </c>
      <c r="AC325" s="16">
        <f t="shared" si="80"/>
        <v>0</v>
      </c>
      <c r="AD325" s="16">
        <f t="shared" si="80"/>
        <v>0</v>
      </c>
      <c r="AE325" s="16">
        <f t="shared" si="80"/>
        <v>0</v>
      </c>
      <c r="AF325" s="16">
        <f t="shared" si="79"/>
        <v>284.18824466828426</v>
      </c>
      <c r="AG325" s="16">
        <f t="shared" si="79"/>
        <v>0</v>
      </c>
      <c r="AH325" s="16">
        <f t="shared" si="79"/>
        <v>0</v>
      </c>
      <c r="AI325" s="16">
        <f t="shared" si="79"/>
        <v>0</v>
      </c>
      <c r="AJ325" s="16">
        <f t="shared" si="79"/>
        <v>0</v>
      </c>
      <c r="AK325" s="16">
        <f t="shared" si="79"/>
        <v>0</v>
      </c>
      <c r="AL325" s="16">
        <f t="shared" si="79"/>
        <v>0</v>
      </c>
      <c r="AM325" s="16">
        <f t="shared" si="79"/>
        <v>0</v>
      </c>
      <c r="AN325" s="16">
        <f t="shared" si="79"/>
        <v>0</v>
      </c>
      <c r="AO325" s="16">
        <f t="shared" si="79"/>
        <v>0</v>
      </c>
      <c r="AP325" s="16">
        <f t="shared" si="79"/>
        <v>462.91270473348123</v>
      </c>
      <c r="AQ325" s="16">
        <f t="shared" si="79"/>
        <v>0</v>
      </c>
      <c r="AR325" s="16">
        <f t="shared" si="79"/>
        <v>44911.790613242345</v>
      </c>
      <c r="AS325" s="16">
        <f t="shared" si="79"/>
        <v>0</v>
      </c>
      <c r="AT325" s="16">
        <f t="shared" si="81"/>
        <v>0</v>
      </c>
      <c r="AU325" s="16">
        <f t="shared" si="81"/>
        <v>0</v>
      </c>
      <c r="AV325" s="16">
        <f t="shared" si="81"/>
        <v>0</v>
      </c>
      <c r="AW325" s="16">
        <f t="shared" si="81"/>
        <v>0</v>
      </c>
      <c r="AX325" s="16">
        <f t="shared" si="81"/>
        <v>0</v>
      </c>
      <c r="AY325" s="16">
        <f t="shared" si="81"/>
        <v>0</v>
      </c>
      <c r="AZ325" s="16">
        <f t="shared" si="81"/>
        <v>754.03601740737997</v>
      </c>
      <c r="BA325" s="16">
        <f t="shared" si="81"/>
        <v>0</v>
      </c>
      <c r="BB325" s="16">
        <f t="shared" si="81"/>
        <v>0</v>
      </c>
      <c r="BC325" s="16">
        <f t="shared" si="81"/>
        <v>0</v>
      </c>
      <c r="BD325" s="16">
        <f t="shared" si="81"/>
        <v>0</v>
      </c>
      <c r="BE325" s="16">
        <f t="shared" si="81"/>
        <v>0</v>
      </c>
      <c r="BF325" s="16">
        <f t="shared" si="81"/>
        <v>0</v>
      </c>
      <c r="BG325" s="16">
        <f t="shared" si="81"/>
        <v>0</v>
      </c>
      <c r="BH325" s="16">
        <f t="shared" si="81"/>
        <v>0</v>
      </c>
      <c r="BI325" s="16">
        <f t="shared" si="81"/>
        <v>0</v>
      </c>
    </row>
    <row r="326" spans="2:61" s="1" customFormat="1" ht="15.75" x14ac:dyDescent="0.25">
      <c r="B326" s="47">
        <v>395</v>
      </c>
      <c r="C326" s="47" t="s">
        <v>430</v>
      </c>
      <c r="D326" s="47">
        <v>6</v>
      </c>
      <c r="E326" s="47">
        <v>2000</v>
      </c>
      <c r="F326" s="71"/>
      <c r="G326" s="2">
        <v>50</v>
      </c>
      <c r="H326" s="2">
        <v>10</v>
      </c>
      <c r="I326" s="47">
        <v>2018</v>
      </c>
      <c r="J326" s="81">
        <v>1.15E-2</v>
      </c>
      <c r="K326" s="82">
        <v>9985</v>
      </c>
      <c r="L326" s="82">
        <f t="shared" si="67"/>
        <v>998.5</v>
      </c>
      <c r="M326" s="82">
        <f t="shared" si="68"/>
        <v>1497.75</v>
      </c>
      <c r="N326" s="16">
        <f t="shared" si="69"/>
        <v>12481.25</v>
      </c>
      <c r="O326" s="16">
        <f t="shared" si="70"/>
        <v>143.53437500000001</v>
      </c>
      <c r="P326" s="16">
        <f t="shared" si="80"/>
        <v>0</v>
      </c>
      <c r="Q326" s="16">
        <f t="shared" si="80"/>
        <v>0</v>
      </c>
      <c r="R326" s="16">
        <f t="shared" si="80"/>
        <v>0</v>
      </c>
      <c r="S326" s="16">
        <f t="shared" si="80"/>
        <v>0</v>
      </c>
      <c r="T326" s="16">
        <f t="shared" si="80"/>
        <v>0</v>
      </c>
      <c r="U326" s="16">
        <f t="shared" si="80"/>
        <v>0</v>
      </c>
      <c r="V326" s="16">
        <f t="shared" si="80"/>
        <v>174.46692990234376</v>
      </c>
      <c r="W326" s="16">
        <f t="shared" si="80"/>
        <v>0</v>
      </c>
      <c r="X326" s="16">
        <f t="shared" si="80"/>
        <v>0</v>
      </c>
      <c r="Y326" s="16">
        <f t="shared" si="80"/>
        <v>0</v>
      </c>
      <c r="Z326" s="16">
        <f t="shared" si="80"/>
        <v>0</v>
      </c>
      <c r="AA326" s="16">
        <f t="shared" si="80"/>
        <v>0</v>
      </c>
      <c r="AB326" s="16">
        <f t="shared" si="80"/>
        <v>0</v>
      </c>
      <c r="AC326" s="16">
        <f t="shared" si="80"/>
        <v>0</v>
      </c>
      <c r="AD326" s="16">
        <f t="shared" si="80"/>
        <v>0</v>
      </c>
      <c r="AE326" s="16">
        <f t="shared" ref="AE326:AT341" si="82">IF(MOD((AE$6-$E326),$G326)=0,($K326*1.1*1.15)*((1+$K$3)^(AE$6-$N$3)),IF(MOD((AE$6-$I326),$H326)=0,$O326*((1+$K$3)^(AE$6-$N$3)),0))</f>
        <v>0</v>
      </c>
      <c r="AF326" s="16">
        <f t="shared" si="82"/>
        <v>284.18824466828426</v>
      </c>
      <c r="AG326" s="16">
        <f t="shared" si="82"/>
        <v>0</v>
      </c>
      <c r="AH326" s="16">
        <f t="shared" si="82"/>
        <v>0</v>
      </c>
      <c r="AI326" s="16">
        <f t="shared" si="82"/>
        <v>0</v>
      </c>
      <c r="AJ326" s="16">
        <f t="shared" si="82"/>
        <v>0</v>
      </c>
      <c r="AK326" s="16">
        <f t="shared" si="82"/>
        <v>0</v>
      </c>
      <c r="AL326" s="16">
        <f t="shared" si="82"/>
        <v>0</v>
      </c>
      <c r="AM326" s="16">
        <f t="shared" si="82"/>
        <v>0</v>
      </c>
      <c r="AN326" s="16">
        <f t="shared" si="82"/>
        <v>0</v>
      </c>
      <c r="AO326" s="16">
        <f t="shared" si="82"/>
        <v>0</v>
      </c>
      <c r="AP326" s="16">
        <f t="shared" si="82"/>
        <v>462.91270473348123</v>
      </c>
      <c r="AQ326" s="16">
        <f t="shared" si="82"/>
        <v>0</v>
      </c>
      <c r="AR326" s="16">
        <f t="shared" si="82"/>
        <v>44911.790613242345</v>
      </c>
      <c r="AS326" s="16">
        <f t="shared" si="82"/>
        <v>0</v>
      </c>
      <c r="AT326" s="16">
        <f t="shared" si="81"/>
        <v>0</v>
      </c>
      <c r="AU326" s="16">
        <f t="shared" si="81"/>
        <v>0</v>
      </c>
      <c r="AV326" s="16">
        <f t="shared" si="81"/>
        <v>0</v>
      </c>
      <c r="AW326" s="16">
        <f t="shared" si="81"/>
        <v>0</v>
      </c>
      <c r="AX326" s="16">
        <f t="shared" si="81"/>
        <v>0</v>
      </c>
      <c r="AY326" s="16">
        <f t="shared" si="81"/>
        <v>0</v>
      </c>
      <c r="AZ326" s="16">
        <f t="shared" si="81"/>
        <v>754.03601740737997</v>
      </c>
      <c r="BA326" s="16">
        <f t="shared" si="81"/>
        <v>0</v>
      </c>
      <c r="BB326" s="16">
        <f t="shared" si="81"/>
        <v>0</v>
      </c>
      <c r="BC326" s="16">
        <f t="shared" si="81"/>
        <v>0</v>
      </c>
      <c r="BD326" s="16">
        <f t="shared" si="81"/>
        <v>0</v>
      </c>
      <c r="BE326" s="16">
        <f t="shared" si="81"/>
        <v>0</v>
      </c>
      <c r="BF326" s="16">
        <f t="shared" si="81"/>
        <v>0</v>
      </c>
      <c r="BG326" s="16">
        <f t="shared" si="81"/>
        <v>0</v>
      </c>
      <c r="BH326" s="16">
        <f t="shared" si="81"/>
        <v>0</v>
      </c>
      <c r="BI326" s="16">
        <f t="shared" si="81"/>
        <v>0</v>
      </c>
    </row>
    <row r="327" spans="2:61" s="1" customFormat="1" ht="15.75" x14ac:dyDescent="0.25">
      <c r="B327" s="47">
        <v>286</v>
      </c>
      <c r="C327" s="47" t="s">
        <v>430</v>
      </c>
      <c r="D327" s="47">
        <v>6</v>
      </c>
      <c r="E327" s="47">
        <v>2000</v>
      </c>
      <c r="F327" s="71"/>
      <c r="G327" s="2">
        <v>50</v>
      </c>
      <c r="H327" s="2">
        <v>10</v>
      </c>
      <c r="I327" s="47">
        <v>2018</v>
      </c>
      <c r="J327" s="81">
        <v>1.15E-2</v>
      </c>
      <c r="K327" s="82">
        <v>9985</v>
      </c>
      <c r="L327" s="82">
        <f t="shared" ref="L327:L390" si="83">K327*0.1</f>
        <v>998.5</v>
      </c>
      <c r="M327" s="82">
        <f t="shared" ref="M327:M390" si="84">K327*0.15</f>
        <v>1497.75</v>
      </c>
      <c r="N327" s="16">
        <f t="shared" ref="N327:N390" si="85">SUM(K327:M327)</f>
        <v>12481.25</v>
      </c>
      <c r="O327" s="16">
        <f t="shared" ref="O327:O390" si="86">N327*J327</f>
        <v>143.53437500000001</v>
      </c>
      <c r="P327" s="16">
        <f t="shared" ref="P327:AE342" si="87">IF(MOD((P$6-$E327),$G327)=0,($K327*1.1*1.15)*((1+$K$3)^(P$6-$N$3)),IF(MOD((P$6-$I327),$H327)=0,$O327*((1+$K$3)^(P$6-$N$3)),0))</f>
        <v>0</v>
      </c>
      <c r="Q327" s="16">
        <f t="shared" si="87"/>
        <v>0</v>
      </c>
      <c r="R327" s="16">
        <f t="shared" si="87"/>
        <v>0</v>
      </c>
      <c r="S327" s="16">
        <f t="shared" si="87"/>
        <v>0</v>
      </c>
      <c r="T327" s="16">
        <f t="shared" si="87"/>
        <v>0</v>
      </c>
      <c r="U327" s="16">
        <f t="shared" si="87"/>
        <v>0</v>
      </c>
      <c r="V327" s="16">
        <f t="shared" si="87"/>
        <v>174.46692990234376</v>
      </c>
      <c r="W327" s="16">
        <f t="shared" si="87"/>
        <v>0</v>
      </c>
      <c r="X327" s="16">
        <f t="shared" si="87"/>
        <v>0</v>
      </c>
      <c r="Y327" s="16">
        <f t="shared" si="87"/>
        <v>0</v>
      </c>
      <c r="Z327" s="16">
        <f t="shared" si="87"/>
        <v>0</v>
      </c>
      <c r="AA327" s="16">
        <f t="shared" si="87"/>
        <v>0</v>
      </c>
      <c r="AB327" s="16">
        <f t="shared" si="87"/>
        <v>0</v>
      </c>
      <c r="AC327" s="16">
        <f t="shared" si="87"/>
        <v>0</v>
      </c>
      <c r="AD327" s="16">
        <f t="shared" si="87"/>
        <v>0</v>
      </c>
      <c r="AE327" s="16">
        <f t="shared" si="87"/>
        <v>0</v>
      </c>
      <c r="AF327" s="16">
        <f t="shared" si="82"/>
        <v>284.18824466828426</v>
      </c>
      <c r="AG327" s="16">
        <f t="shared" si="82"/>
        <v>0</v>
      </c>
      <c r="AH327" s="16">
        <f t="shared" si="82"/>
        <v>0</v>
      </c>
      <c r="AI327" s="16">
        <f t="shared" si="82"/>
        <v>0</v>
      </c>
      <c r="AJ327" s="16">
        <f t="shared" si="82"/>
        <v>0</v>
      </c>
      <c r="AK327" s="16">
        <f t="shared" si="82"/>
        <v>0</v>
      </c>
      <c r="AL327" s="16">
        <f t="shared" si="82"/>
        <v>0</v>
      </c>
      <c r="AM327" s="16">
        <f t="shared" si="82"/>
        <v>0</v>
      </c>
      <c r="AN327" s="16">
        <f t="shared" si="82"/>
        <v>0</v>
      </c>
      <c r="AO327" s="16">
        <f t="shared" si="82"/>
        <v>0</v>
      </c>
      <c r="AP327" s="16">
        <f t="shared" si="82"/>
        <v>462.91270473348123</v>
      </c>
      <c r="AQ327" s="16">
        <f t="shared" si="82"/>
        <v>0</v>
      </c>
      <c r="AR327" s="16">
        <f t="shared" si="82"/>
        <v>44911.790613242345</v>
      </c>
      <c r="AS327" s="16">
        <f t="shared" si="82"/>
        <v>0</v>
      </c>
      <c r="AT327" s="16">
        <f t="shared" si="82"/>
        <v>0</v>
      </c>
      <c r="AU327" s="16">
        <f t="shared" ref="AT327:BI342" si="88">IF(MOD((AU$6-$E327),$G327)=0,($K327*1.1*1.15)*((1+$K$3)^(AU$6-$N$3)),IF(MOD((AU$6-$I327),$H327)=0,$O327*((1+$K$3)^(AU$6-$N$3)),0))</f>
        <v>0</v>
      </c>
      <c r="AV327" s="16">
        <f t="shared" si="88"/>
        <v>0</v>
      </c>
      <c r="AW327" s="16">
        <f t="shared" si="88"/>
        <v>0</v>
      </c>
      <c r="AX327" s="16">
        <f t="shared" si="88"/>
        <v>0</v>
      </c>
      <c r="AY327" s="16">
        <f t="shared" si="88"/>
        <v>0</v>
      </c>
      <c r="AZ327" s="16">
        <f t="shared" si="88"/>
        <v>754.03601740737997</v>
      </c>
      <c r="BA327" s="16">
        <f t="shared" si="88"/>
        <v>0</v>
      </c>
      <c r="BB327" s="16">
        <f t="shared" si="88"/>
        <v>0</v>
      </c>
      <c r="BC327" s="16">
        <f t="shared" si="88"/>
        <v>0</v>
      </c>
      <c r="BD327" s="16">
        <f t="shared" si="88"/>
        <v>0</v>
      </c>
      <c r="BE327" s="16">
        <f t="shared" si="88"/>
        <v>0</v>
      </c>
      <c r="BF327" s="16">
        <f t="shared" si="88"/>
        <v>0</v>
      </c>
      <c r="BG327" s="16">
        <f t="shared" si="88"/>
        <v>0</v>
      </c>
      <c r="BH327" s="16">
        <f t="shared" si="88"/>
        <v>0</v>
      </c>
      <c r="BI327" s="16">
        <f t="shared" si="88"/>
        <v>0</v>
      </c>
    </row>
    <row r="328" spans="2:61" s="1" customFormat="1" ht="15.75" x14ac:dyDescent="0.25">
      <c r="B328" s="47">
        <v>158</v>
      </c>
      <c r="C328" s="47" t="s">
        <v>430</v>
      </c>
      <c r="D328" s="47">
        <v>6</v>
      </c>
      <c r="E328" s="47">
        <v>2000</v>
      </c>
      <c r="F328" s="71"/>
      <c r="G328" s="2">
        <v>50</v>
      </c>
      <c r="H328" s="2">
        <v>10</v>
      </c>
      <c r="I328" s="47">
        <v>2018</v>
      </c>
      <c r="J328" s="81">
        <v>1.15E-2</v>
      </c>
      <c r="K328" s="82">
        <v>9985</v>
      </c>
      <c r="L328" s="82">
        <f t="shared" si="83"/>
        <v>998.5</v>
      </c>
      <c r="M328" s="82">
        <f t="shared" si="84"/>
        <v>1497.75</v>
      </c>
      <c r="N328" s="16">
        <f t="shared" si="85"/>
        <v>12481.25</v>
      </c>
      <c r="O328" s="16">
        <f t="shared" si="86"/>
        <v>143.53437500000001</v>
      </c>
      <c r="P328" s="16">
        <f t="shared" si="87"/>
        <v>0</v>
      </c>
      <c r="Q328" s="16">
        <f t="shared" si="87"/>
        <v>0</v>
      </c>
      <c r="R328" s="16">
        <f t="shared" si="87"/>
        <v>0</v>
      </c>
      <c r="S328" s="16">
        <f t="shared" si="87"/>
        <v>0</v>
      </c>
      <c r="T328" s="16">
        <f t="shared" si="87"/>
        <v>0</v>
      </c>
      <c r="U328" s="16">
        <f t="shared" si="87"/>
        <v>0</v>
      </c>
      <c r="V328" s="16">
        <f t="shared" si="87"/>
        <v>174.46692990234376</v>
      </c>
      <c r="W328" s="16">
        <f t="shared" si="87"/>
        <v>0</v>
      </c>
      <c r="X328" s="16">
        <f t="shared" si="87"/>
        <v>0</v>
      </c>
      <c r="Y328" s="16">
        <f t="shared" si="87"/>
        <v>0</v>
      </c>
      <c r="Z328" s="16">
        <f t="shared" si="87"/>
        <v>0</v>
      </c>
      <c r="AA328" s="16">
        <f t="shared" si="87"/>
        <v>0</v>
      </c>
      <c r="AB328" s="16">
        <f t="shared" si="87"/>
        <v>0</v>
      </c>
      <c r="AC328" s="16">
        <f t="shared" si="87"/>
        <v>0</v>
      </c>
      <c r="AD328" s="16">
        <f t="shared" si="87"/>
        <v>0</v>
      </c>
      <c r="AE328" s="16">
        <f t="shared" si="87"/>
        <v>0</v>
      </c>
      <c r="AF328" s="16">
        <f t="shared" si="82"/>
        <v>284.18824466828426</v>
      </c>
      <c r="AG328" s="16">
        <f t="shared" si="82"/>
        <v>0</v>
      </c>
      <c r="AH328" s="16">
        <f t="shared" si="82"/>
        <v>0</v>
      </c>
      <c r="AI328" s="16">
        <f t="shared" si="82"/>
        <v>0</v>
      </c>
      <c r="AJ328" s="16">
        <f t="shared" si="82"/>
        <v>0</v>
      </c>
      <c r="AK328" s="16">
        <f t="shared" si="82"/>
        <v>0</v>
      </c>
      <c r="AL328" s="16">
        <f t="shared" si="82"/>
        <v>0</v>
      </c>
      <c r="AM328" s="16">
        <f t="shared" si="82"/>
        <v>0</v>
      </c>
      <c r="AN328" s="16">
        <f t="shared" si="82"/>
        <v>0</v>
      </c>
      <c r="AO328" s="16">
        <f t="shared" si="82"/>
        <v>0</v>
      </c>
      <c r="AP328" s="16">
        <f t="shared" si="82"/>
        <v>462.91270473348123</v>
      </c>
      <c r="AQ328" s="16">
        <f t="shared" si="82"/>
        <v>0</v>
      </c>
      <c r="AR328" s="16">
        <f t="shared" si="82"/>
        <v>44911.790613242345</v>
      </c>
      <c r="AS328" s="16">
        <f t="shared" si="82"/>
        <v>0</v>
      </c>
      <c r="AT328" s="16">
        <f t="shared" si="88"/>
        <v>0</v>
      </c>
      <c r="AU328" s="16">
        <f t="shared" si="88"/>
        <v>0</v>
      </c>
      <c r="AV328" s="16">
        <f t="shared" si="88"/>
        <v>0</v>
      </c>
      <c r="AW328" s="16">
        <f t="shared" si="88"/>
        <v>0</v>
      </c>
      <c r="AX328" s="16">
        <f t="shared" si="88"/>
        <v>0</v>
      </c>
      <c r="AY328" s="16">
        <f t="shared" si="88"/>
        <v>0</v>
      </c>
      <c r="AZ328" s="16">
        <f t="shared" si="88"/>
        <v>754.03601740737997</v>
      </c>
      <c r="BA328" s="16">
        <f t="shared" si="88"/>
        <v>0</v>
      </c>
      <c r="BB328" s="16">
        <f t="shared" si="88"/>
        <v>0</v>
      </c>
      <c r="BC328" s="16">
        <f t="shared" si="88"/>
        <v>0</v>
      </c>
      <c r="BD328" s="16">
        <f t="shared" si="88"/>
        <v>0</v>
      </c>
      <c r="BE328" s="16">
        <f t="shared" si="88"/>
        <v>0</v>
      </c>
      <c r="BF328" s="16">
        <f t="shared" si="88"/>
        <v>0</v>
      </c>
      <c r="BG328" s="16">
        <f t="shared" si="88"/>
        <v>0</v>
      </c>
      <c r="BH328" s="16">
        <f t="shared" si="88"/>
        <v>0</v>
      </c>
      <c r="BI328" s="16">
        <f t="shared" si="88"/>
        <v>0</v>
      </c>
    </row>
    <row r="329" spans="2:61" s="1" customFormat="1" ht="15.75" x14ac:dyDescent="0.25">
      <c r="B329" s="47">
        <v>157</v>
      </c>
      <c r="C329" s="47" t="s">
        <v>430</v>
      </c>
      <c r="D329" s="47">
        <v>6</v>
      </c>
      <c r="E329" s="47">
        <v>2000</v>
      </c>
      <c r="F329" s="71"/>
      <c r="G329" s="2">
        <v>50</v>
      </c>
      <c r="H329" s="2">
        <v>10</v>
      </c>
      <c r="I329" s="47">
        <v>2018</v>
      </c>
      <c r="J329" s="81">
        <v>1.15E-2</v>
      </c>
      <c r="K329" s="82">
        <v>9985</v>
      </c>
      <c r="L329" s="82">
        <f t="shared" si="83"/>
        <v>998.5</v>
      </c>
      <c r="M329" s="82">
        <f t="shared" si="84"/>
        <v>1497.75</v>
      </c>
      <c r="N329" s="16">
        <f t="shared" si="85"/>
        <v>12481.25</v>
      </c>
      <c r="O329" s="16">
        <f t="shared" si="86"/>
        <v>143.53437500000001</v>
      </c>
      <c r="P329" s="16">
        <f t="shared" si="87"/>
        <v>0</v>
      </c>
      <c r="Q329" s="16">
        <f t="shared" si="87"/>
        <v>0</v>
      </c>
      <c r="R329" s="16">
        <f t="shared" si="87"/>
        <v>0</v>
      </c>
      <c r="S329" s="16">
        <f t="shared" si="87"/>
        <v>0</v>
      </c>
      <c r="T329" s="16">
        <f t="shared" si="87"/>
        <v>0</v>
      </c>
      <c r="U329" s="16">
        <f t="shared" si="87"/>
        <v>0</v>
      </c>
      <c r="V329" s="16">
        <f t="shared" si="87"/>
        <v>174.46692990234376</v>
      </c>
      <c r="W329" s="16">
        <f t="shared" si="87"/>
        <v>0</v>
      </c>
      <c r="X329" s="16">
        <f t="shared" si="87"/>
        <v>0</v>
      </c>
      <c r="Y329" s="16">
        <f t="shared" si="87"/>
        <v>0</v>
      </c>
      <c r="Z329" s="16">
        <f t="shared" si="87"/>
        <v>0</v>
      </c>
      <c r="AA329" s="16">
        <f t="shared" si="87"/>
        <v>0</v>
      </c>
      <c r="AB329" s="16">
        <f t="shared" si="87"/>
        <v>0</v>
      </c>
      <c r="AC329" s="16">
        <f t="shared" si="87"/>
        <v>0</v>
      </c>
      <c r="AD329" s="16">
        <f t="shared" si="87"/>
        <v>0</v>
      </c>
      <c r="AE329" s="16">
        <f t="shared" si="87"/>
        <v>0</v>
      </c>
      <c r="AF329" s="16">
        <f t="shared" si="82"/>
        <v>284.18824466828426</v>
      </c>
      <c r="AG329" s="16">
        <f t="shared" si="82"/>
        <v>0</v>
      </c>
      <c r="AH329" s="16">
        <f t="shared" si="82"/>
        <v>0</v>
      </c>
      <c r="AI329" s="16">
        <f t="shared" si="82"/>
        <v>0</v>
      </c>
      <c r="AJ329" s="16">
        <f t="shared" si="82"/>
        <v>0</v>
      </c>
      <c r="AK329" s="16">
        <f t="shared" si="82"/>
        <v>0</v>
      </c>
      <c r="AL329" s="16">
        <f t="shared" si="82"/>
        <v>0</v>
      </c>
      <c r="AM329" s="16">
        <f t="shared" si="82"/>
        <v>0</v>
      </c>
      <c r="AN329" s="16">
        <f t="shared" si="82"/>
        <v>0</v>
      </c>
      <c r="AO329" s="16">
        <f t="shared" si="82"/>
        <v>0</v>
      </c>
      <c r="AP329" s="16">
        <f t="shared" si="82"/>
        <v>462.91270473348123</v>
      </c>
      <c r="AQ329" s="16">
        <f t="shared" si="82"/>
        <v>0</v>
      </c>
      <c r="AR329" s="16">
        <f t="shared" si="82"/>
        <v>44911.790613242345</v>
      </c>
      <c r="AS329" s="16">
        <f t="shared" si="82"/>
        <v>0</v>
      </c>
      <c r="AT329" s="16">
        <f t="shared" si="88"/>
        <v>0</v>
      </c>
      <c r="AU329" s="16">
        <f t="shared" si="88"/>
        <v>0</v>
      </c>
      <c r="AV329" s="16">
        <f t="shared" si="88"/>
        <v>0</v>
      </c>
      <c r="AW329" s="16">
        <f t="shared" si="88"/>
        <v>0</v>
      </c>
      <c r="AX329" s="16">
        <f t="shared" si="88"/>
        <v>0</v>
      </c>
      <c r="AY329" s="16">
        <f t="shared" si="88"/>
        <v>0</v>
      </c>
      <c r="AZ329" s="16">
        <f t="shared" si="88"/>
        <v>754.03601740737997</v>
      </c>
      <c r="BA329" s="16">
        <f t="shared" si="88"/>
        <v>0</v>
      </c>
      <c r="BB329" s="16">
        <f t="shared" si="88"/>
        <v>0</v>
      </c>
      <c r="BC329" s="16">
        <f t="shared" si="88"/>
        <v>0</v>
      </c>
      <c r="BD329" s="16">
        <f t="shared" si="88"/>
        <v>0</v>
      </c>
      <c r="BE329" s="16">
        <f t="shared" si="88"/>
        <v>0</v>
      </c>
      <c r="BF329" s="16">
        <f t="shared" si="88"/>
        <v>0</v>
      </c>
      <c r="BG329" s="16">
        <f t="shared" si="88"/>
        <v>0</v>
      </c>
      <c r="BH329" s="16">
        <f t="shared" si="88"/>
        <v>0</v>
      </c>
      <c r="BI329" s="16">
        <f t="shared" si="88"/>
        <v>0</v>
      </c>
    </row>
    <row r="330" spans="2:61" s="1" customFormat="1" ht="15.75" x14ac:dyDescent="0.25">
      <c r="B330" s="47">
        <v>156</v>
      </c>
      <c r="C330" s="47" t="s">
        <v>430</v>
      </c>
      <c r="D330" s="47">
        <v>6</v>
      </c>
      <c r="E330" s="47">
        <v>2000</v>
      </c>
      <c r="F330" s="71"/>
      <c r="G330" s="2">
        <v>50</v>
      </c>
      <c r="H330" s="2">
        <v>10</v>
      </c>
      <c r="I330" s="47">
        <v>2018</v>
      </c>
      <c r="J330" s="81">
        <v>1.15E-2</v>
      </c>
      <c r="K330" s="82">
        <v>9985</v>
      </c>
      <c r="L330" s="82">
        <f t="shared" si="83"/>
        <v>998.5</v>
      </c>
      <c r="M330" s="82">
        <f t="shared" si="84"/>
        <v>1497.75</v>
      </c>
      <c r="N330" s="16">
        <f t="shared" si="85"/>
        <v>12481.25</v>
      </c>
      <c r="O330" s="16">
        <f t="shared" si="86"/>
        <v>143.53437500000001</v>
      </c>
      <c r="P330" s="16">
        <f t="shared" si="87"/>
        <v>0</v>
      </c>
      <c r="Q330" s="16">
        <f t="shared" si="87"/>
        <v>0</v>
      </c>
      <c r="R330" s="16">
        <f t="shared" si="87"/>
        <v>0</v>
      </c>
      <c r="S330" s="16">
        <f t="shared" si="87"/>
        <v>0</v>
      </c>
      <c r="T330" s="16">
        <f t="shared" si="87"/>
        <v>0</v>
      </c>
      <c r="U330" s="16">
        <f t="shared" si="87"/>
        <v>0</v>
      </c>
      <c r="V330" s="16">
        <f t="shared" si="87"/>
        <v>174.46692990234376</v>
      </c>
      <c r="W330" s="16">
        <f t="shared" si="87"/>
        <v>0</v>
      </c>
      <c r="X330" s="16">
        <f t="shared" si="87"/>
        <v>0</v>
      </c>
      <c r="Y330" s="16">
        <f t="shared" si="87"/>
        <v>0</v>
      </c>
      <c r="Z330" s="16">
        <f t="shared" si="87"/>
        <v>0</v>
      </c>
      <c r="AA330" s="16">
        <f t="shared" si="87"/>
        <v>0</v>
      </c>
      <c r="AB330" s="16">
        <f t="shared" si="87"/>
        <v>0</v>
      </c>
      <c r="AC330" s="16">
        <f t="shared" si="87"/>
        <v>0</v>
      </c>
      <c r="AD330" s="16">
        <f t="shared" si="87"/>
        <v>0</v>
      </c>
      <c r="AE330" s="16">
        <f t="shared" si="87"/>
        <v>0</v>
      </c>
      <c r="AF330" s="16">
        <f t="shared" si="82"/>
        <v>284.18824466828426</v>
      </c>
      <c r="AG330" s="16">
        <f t="shared" si="82"/>
        <v>0</v>
      </c>
      <c r="AH330" s="16">
        <f t="shared" si="82"/>
        <v>0</v>
      </c>
      <c r="AI330" s="16">
        <f t="shared" si="82"/>
        <v>0</v>
      </c>
      <c r="AJ330" s="16">
        <f t="shared" si="82"/>
        <v>0</v>
      </c>
      <c r="AK330" s="16">
        <f t="shared" si="82"/>
        <v>0</v>
      </c>
      <c r="AL330" s="16">
        <f t="shared" si="82"/>
        <v>0</v>
      </c>
      <c r="AM330" s="16">
        <f t="shared" si="82"/>
        <v>0</v>
      </c>
      <c r="AN330" s="16">
        <f t="shared" si="82"/>
        <v>0</v>
      </c>
      <c r="AO330" s="16">
        <f t="shared" si="82"/>
        <v>0</v>
      </c>
      <c r="AP330" s="16">
        <f t="shared" si="82"/>
        <v>462.91270473348123</v>
      </c>
      <c r="AQ330" s="16">
        <f t="shared" si="82"/>
        <v>0</v>
      </c>
      <c r="AR330" s="16">
        <f t="shared" si="82"/>
        <v>44911.790613242345</v>
      </c>
      <c r="AS330" s="16">
        <f t="shared" si="82"/>
        <v>0</v>
      </c>
      <c r="AT330" s="16">
        <f t="shared" si="88"/>
        <v>0</v>
      </c>
      <c r="AU330" s="16">
        <f t="shared" si="88"/>
        <v>0</v>
      </c>
      <c r="AV330" s="16">
        <f t="shared" si="88"/>
        <v>0</v>
      </c>
      <c r="AW330" s="16">
        <f t="shared" si="88"/>
        <v>0</v>
      </c>
      <c r="AX330" s="16">
        <f t="shared" si="88"/>
        <v>0</v>
      </c>
      <c r="AY330" s="16">
        <f t="shared" si="88"/>
        <v>0</v>
      </c>
      <c r="AZ330" s="16">
        <f t="shared" si="88"/>
        <v>754.03601740737997</v>
      </c>
      <c r="BA330" s="16">
        <f t="shared" si="88"/>
        <v>0</v>
      </c>
      <c r="BB330" s="16">
        <f t="shared" si="88"/>
        <v>0</v>
      </c>
      <c r="BC330" s="16">
        <f t="shared" si="88"/>
        <v>0</v>
      </c>
      <c r="BD330" s="16">
        <f t="shared" si="88"/>
        <v>0</v>
      </c>
      <c r="BE330" s="16">
        <f t="shared" si="88"/>
        <v>0</v>
      </c>
      <c r="BF330" s="16">
        <f t="shared" si="88"/>
        <v>0</v>
      </c>
      <c r="BG330" s="16">
        <f t="shared" si="88"/>
        <v>0</v>
      </c>
      <c r="BH330" s="16">
        <f t="shared" si="88"/>
        <v>0</v>
      </c>
      <c r="BI330" s="16">
        <f t="shared" si="88"/>
        <v>0</v>
      </c>
    </row>
    <row r="331" spans="2:61" s="1" customFormat="1" ht="15.75" x14ac:dyDescent="0.25">
      <c r="B331" s="47">
        <v>155</v>
      </c>
      <c r="C331" s="47" t="s">
        <v>430</v>
      </c>
      <c r="D331" s="47">
        <v>6</v>
      </c>
      <c r="E331" s="47">
        <v>2000</v>
      </c>
      <c r="F331" s="71"/>
      <c r="G331" s="2">
        <v>50</v>
      </c>
      <c r="H331" s="2">
        <v>10</v>
      </c>
      <c r="I331" s="47">
        <v>2018</v>
      </c>
      <c r="J331" s="81">
        <v>1.15E-2</v>
      </c>
      <c r="K331" s="82">
        <v>9985</v>
      </c>
      <c r="L331" s="82">
        <f t="shared" si="83"/>
        <v>998.5</v>
      </c>
      <c r="M331" s="82">
        <f t="shared" si="84"/>
        <v>1497.75</v>
      </c>
      <c r="N331" s="16">
        <f t="shared" si="85"/>
        <v>12481.25</v>
      </c>
      <c r="O331" s="16">
        <f t="shared" si="86"/>
        <v>143.53437500000001</v>
      </c>
      <c r="P331" s="16">
        <f t="shared" si="87"/>
        <v>0</v>
      </c>
      <c r="Q331" s="16">
        <f t="shared" si="87"/>
        <v>0</v>
      </c>
      <c r="R331" s="16">
        <f t="shared" si="87"/>
        <v>0</v>
      </c>
      <c r="S331" s="16">
        <f t="shared" si="87"/>
        <v>0</v>
      </c>
      <c r="T331" s="16">
        <f t="shared" si="87"/>
        <v>0</v>
      </c>
      <c r="U331" s="16">
        <f t="shared" si="87"/>
        <v>0</v>
      </c>
      <c r="V331" s="16">
        <f t="shared" si="87"/>
        <v>174.46692990234376</v>
      </c>
      <c r="W331" s="16">
        <f t="shared" si="87"/>
        <v>0</v>
      </c>
      <c r="X331" s="16">
        <f t="shared" si="87"/>
        <v>0</v>
      </c>
      <c r="Y331" s="16">
        <f t="shared" si="87"/>
        <v>0</v>
      </c>
      <c r="Z331" s="16">
        <f t="shared" si="87"/>
        <v>0</v>
      </c>
      <c r="AA331" s="16">
        <f t="shared" si="87"/>
        <v>0</v>
      </c>
      <c r="AB331" s="16">
        <f t="shared" si="87"/>
        <v>0</v>
      </c>
      <c r="AC331" s="16">
        <f t="shared" si="87"/>
        <v>0</v>
      </c>
      <c r="AD331" s="16">
        <f t="shared" si="87"/>
        <v>0</v>
      </c>
      <c r="AE331" s="16">
        <f t="shared" si="87"/>
        <v>0</v>
      </c>
      <c r="AF331" s="16">
        <f t="shared" si="82"/>
        <v>284.18824466828426</v>
      </c>
      <c r="AG331" s="16">
        <f t="shared" si="82"/>
        <v>0</v>
      </c>
      <c r="AH331" s="16">
        <f t="shared" si="82"/>
        <v>0</v>
      </c>
      <c r="AI331" s="16">
        <f t="shared" si="82"/>
        <v>0</v>
      </c>
      <c r="AJ331" s="16">
        <f t="shared" si="82"/>
        <v>0</v>
      </c>
      <c r="AK331" s="16">
        <f t="shared" si="82"/>
        <v>0</v>
      </c>
      <c r="AL331" s="16">
        <f t="shared" si="82"/>
        <v>0</v>
      </c>
      <c r="AM331" s="16">
        <f t="shared" si="82"/>
        <v>0</v>
      </c>
      <c r="AN331" s="16">
        <f t="shared" si="82"/>
        <v>0</v>
      </c>
      <c r="AO331" s="16">
        <f t="shared" si="82"/>
        <v>0</v>
      </c>
      <c r="AP331" s="16">
        <f t="shared" si="82"/>
        <v>462.91270473348123</v>
      </c>
      <c r="AQ331" s="16">
        <f t="shared" si="82"/>
        <v>0</v>
      </c>
      <c r="AR331" s="16">
        <f t="shared" si="82"/>
        <v>44911.790613242345</v>
      </c>
      <c r="AS331" s="16">
        <f t="shared" si="82"/>
        <v>0</v>
      </c>
      <c r="AT331" s="16">
        <f t="shared" si="88"/>
        <v>0</v>
      </c>
      <c r="AU331" s="16">
        <f t="shared" si="88"/>
        <v>0</v>
      </c>
      <c r="AV331" s="16">
        <f t="shared" si="88"/>
        <v>0</v>
      </c>
      <c r="AW331" s="16">
        <f t="shared" si="88"/>
        <v>0</v>
      </c>
      <c r="AX331" s="16">
        <f t="shared" si="88"/>
        <v>0</v>
      </c>
      <c r="AY331" s="16">
        <f t="shared" si="88"/>
        <v>0</v>
      </c>
      <c r="AZ331" s="16">
        <f t="shared" si="88"/>
        <v>754.03601740737997</v>
      </c>
      <c r="BA331" s="16">
        <f t="shared" si="88"/>
        <v>0</v>
      </c>
      <c r="BB331" s="16">
        <f t="shared" si="88"/>
        <v>0</v>
      </c>
      <c r="BC331" s="16">
        <f t="shared" si="88"/>
        <v>0</v>
      </c>
      <c r="BD331" s="16">
        <f t="shared" si="88"/>
        <v>0</v>
      </c>
      <c r="BE331" s="16">
        <f t="shared" si="88"/>
        <v>0</v>
      </c>
      <c r="BF331" s="16">
        <f t="shared" si="88"/>
        <v>0</v>
      </c>
      <c r="BG331" s="16">
        <f t="shared" si="88"/>
        <v>0</v>
      </c>
      <c r="BH331" s="16">
        <f t="shared" si="88"/>
        <v>0</v>
      </c>
      <c r="BI331" s="16">
        <f t="shared" si="88"/>
        <v>0</v>
      </c>
    </row>
    <row r="332" spans="2:61" s="1" customFormat="1" ht="15.75" x14ac:dyDescent="0.25">
      <c r="B332" s="47">
        <v>1001</v>
      </c>
      <c r="C332" s="47" t="s">
        <v>15908</v>
      </c>
      <c r="D332" s="47">
        <v>6</v>
      </c>
      <c r="E332" s="47">
        <v>2001</v>
      </c>
      <c r="F332" s="71"/>
      <c r="G332" s="2">
        <v>50</v>
      </c>
      <c r="H332" s="2">
        <v>10</v>
      </c>
      <c r="I332" s="47">
        <v>2018</v>
      </c>
      <c r="J332" s="81">
        <v>1.15E-2</v>
      </c>
      <c r="K332" s="82">
        <v>9985</v>
      </c>
      <c r="L332" s="82">
        <f t="shared" si="83"/>
        <v>998.5</v>
      </c>
      <c r="M332" s="82">
        <f t="shared" si="84"/>
        <v>1497.75</v>
      </c>
      <c r="N332" s="16">
        <f t="shared" si="85"/>
        <v>12481.25</v>
      </c>
      <c r="O332" s="16">
        <f t="shared" si="86"/>
        <v>143.53437500000001</v>
      </c>
      <c r="P332" s="16">
        <f t="shared" si="87"/>
        <v>0</v>
      </c>
      <c r="Q332" s="16">
        <f t="shared" si="87"/>
        <v>0</v>
      </c>
      <c r="R332" s="16">
        <f t="shared" si="87"/>
        <v>0</v>
      </c>
      <c r="S332" s="16">
        <f t="shared" si="87"/>
        <v>0</v>
      </c>
      <c r="T332" s="16">
        <f t="shared" si="87"/>
        <v>0</v>
      </c>
      <c r="U332" s="16">
        <f t="shared" si="87"/>
        <v>0</v>
      </c>
      <c r="V332" s="16">
        <f t="shared" si="87"/>
        <v>174.46692990234376</v>
      </c>
      <c r="W332" s="16">
        <f t="shared" si="87"/>
        <v>0</v>
      </c>
      <c r="X332" s="16">
        <f t="shared" si="87"/>
        <v>0</v>
      </c>
      <c r="Y332" s="16">
        <f t="shared" si="87"/>
        <v>0</v>
      </c>
      <c r="Z332" s="16">
        <f t="shared" si="87"/>
        <v>0</v>
      </c>
      <c r="AA332" s="16">
        <f t="shared" si="87"/>
        <v>0</v>
      </c>
      <c r="AB332" s="16">
        <f t="shared" si="87"/>
        <v>0</v>
      </c>
      <c r="AC332" s="16">
        <f t="shared" si="87"/>
        <v>0</v>
      </c>
      <c r="AD332" s="16">
        <f t="shared" si="87"/>
        <v>0</v>
      </c>
      <c r="AE332" s="16">
        <f t="shared" si="87"/>
        <v>0</v>
      </c>
      <c r="AF332" s="16">
        <f t="shared" si="82"/>
        <v>284.18824466828426</v>
      </c>
      <c r="AG332" s="16">
        <f t="shared" si="82"/>
        <v>0</v>
      </c>
      <c r="AH332" s="16">
        <f t="shared" si="82"/>
        <v>0</v>
      </c>
      <c r="AI332" s="16">
        <f t="shared" si="82"/>
        <v>0</v>
      </c>
      <c r="AJ332" s="16">
        <f t="shared" si="82"/>
        <v>0</v>
      </c>
      <c r="AK332" s="16">
        <f t="shared" si="82"/>
        <v>0</v>
      </c>
      <c r="AL332" s="16">
        <f t="shared" si="82"/>
        <v>0</v>
      </c>
      <c r="AM332" s="16">
        <f t="shared" si="82"/>
        <v>0</v>
      </c>
      <c r="AN332" s="16">
        <f t="shared" si="82"/>
        <v>0</v>
      </c>
      <c r="AO332" s="16">
        <f t="shared" si="82"/>
        <v>0</v>
      </c>
      <c r="AP332" s="16">
        <f t="shared" si="82"/>
        <v>462.91270473348123</v>
      </c>
      <c r="AQ332" s="16">
        <f t="shared" si="82"/>
        <v>0</v>
      </c>
      <c r="AR332" s="16">
        <f t="shared" si="82"/>
        <v>0</v>
      </c>
      <c r="AS332" s="16">
        <f t="shared" si="82"/>
        <v>47157.380143904469</v>
      </c>
      <c r="AT332" s="16">
        <f t="shared" si="88"/>
        <v>0</v>
      </c>
      <c r="AU332" s="16">
        <f t="shared" si="88"/>
        <v>0</v>
      </c>
      <c r="AV332" s="16">
        <f t="shared" si="88"/>
        <v>0</v>
      </c>
      <c r="AW332" s="16">
        <f t="shared" si="88"/>
        <v>0</v>
      </c>
      <c r="AX332" s="16">
        <f t="shared" si="88"/>
        <v>0</v>
      </c>
      <c r="AY332" s="16">
        <f t="shared" si="88"/>
        <v>0</v>
      </c>
      <c r="AZ332" s="16">
        <f t="shared" si="88"/>
        <v>754.03601740737997</v>
      </c>
      <c r="BA332" s="16">
        <f t="shared" si="88"/>
        <v>0</v>
      </c>
      <c r="BB332" s="16">
        <f t="shared" si="88"/>
        <v>0</v>
      </c>
      <c r="BC332" s="16">
        <f t="shared" si="88"/>
        <v>0</v>
      </c>
      <c r="BD332" s="16">
        <f t="shared" si="88"/>
        <v>0</v>
      </c>
      <c r="BE332" s="16">
        <f t="shared" si="88"/>
        <v>0</v>
      </c>
      <c r="BF332" s="16">
        <f t="shared" si="88"/>
        <v>0</v>
      </c>
      <c r="BG332" s="16">
        <f t="shared" si="88"/>
        <v>0</v>
      </c>
      <c r="BH332" s="16">
        <f t="shared" si="88"/>
        <v>0</v>
      </c>
      <c r="BI332" s="16">
        <f t="shared" si="88"/>
        <v>0</v>
      </c>
    </row>
    <row r="333" spans="2:61" s="1" customFormat="1" ht="15.75" x14ac:dyDescent="0.25">
      <c r="B333" s="47">
        <v>606</v>
      </c>
      <c r="C333" s="47" t="s">
        <v>430</v>
      </c>
      <c r="D333" s="47">
        <v>6</v>
      </c>
      <c r="E333" s="47">
        <v>2001</v>
      </c>
      <c r="F333" s="71"/>
      <c r="G333" s="2">
        <v>50</v>
      </c>
      <c r="H333" s="2">
        <v>10</v>
      </c>
      <c r="I333" s="47">
        <v>2018</v>
      </c>
      <c r="J333" s="81">
        <v>1.15E-2</v>
      </c>
      <c r="K333" s="82">
        <v>9985</v>
      </c>
      <c r="L333" s="82">
        <f t="shared" si="83"/>
        <v>998.5</v>
      </c>
      <c r="M333" s="82">
        <f t="shared" si="84"/>
        <v>1497.75</v>
      </c>
      <c r="N333" s="16">
        <f t="shared" si="85"/>
        <v>12481.25</v>
      </c>
      <c r="O333" s="16">
        <f t="shared" si="86"/>
        <v>143.53437500000001</v>
      </c>
      <c r="P333" s="16">
        <f t="shared" si="87"/>
        <v>0</v>
      </c>
      <c r="Q333" s="16">
        <f t="shared" si="87"/>
        <v>0</v>
      </c>
      <c r="R333" s="16">
        <f t="shared" si="87"/>
        <v>0</v>
      </c>
      <c r="S333" s="16">
        <f t="shared" si="87"/>
        <v>0</v>
      </c>
      <c r="T333" s="16">
        <f t="shared" si="87"/>
        <v>0</v>
      </c>
      <c r="U333" s="16">
        <f t="shared" si="87"/>
        <v>0</v>
      </c>
      <c r="V333" s="16">
        <f t="shared" si="87"/>
        <v>174.46692990234376</v>
      </c>
      <c r="W333" s="16">
        <f t="shared" si="87"/>
        <v>0</v>
      </c>
      <c r="X333" s="16">
        <f t="shared" si="87"/>
        <v>0</v>
      </c>
      <c r="Y333" s="16">
        <f t="shared" si="87"/>
        <v>0</v>
      </c>
      <c r="Z333" s="16">
        <f t="shared" si="87"/>
        <v>0</v>
      </c>
      <c r="AA333" s="16">
        <f t="shared" si="87"/>
        <v>0</v>
      </c>
      <c r="AB333" s="16">
        <f t="shared" si="87"/>
        <v>0</v>
      </c>
      <c r="AC333" s="16">
        <f t="shared" si="87"/>
        <v>0</v>
      </c>
      <c r="AD333" s="16">
        <f t="shared" si="87"/>
        <v>0</v>
      </c>
      <c r="AE333" s="16">
        <f t="shared" si="87"/>
        <v>0</v>
      </c>
      <c r="AF333" s="16">
        <f t="shared" si="82"/>
        <v>284.18824466828426</v>
      </c>
      <c r="AG333" s="16">
        <f t="shared" si="82"/>
        <v>0</v>
      </c>
      <c r="AH333" s="16">
        <f t="shared" si="82"/>
        <v>0</v>
      </c>
      <c r="AI333" s="16">
        <f t="shared" si="82"/>
        <v>0</v>
      </c>
      <c r="AJ333" s="16">
        <f t="shared" si="82"/>
        <v>0</v>
      </c>
      <c r="AK333" s="16">
        <f t="shared" si="82"/>
        <v>0</v>
      </c>
      <c r="AL333" s="16">
        <f t="shared" si="82"/>
        <v>0</v>
      </c>
      <c r="AM333" s="16">
        <f t="shared" si="82"/>
        <v>0</v>
      </c>
      <c r="AN333" s="16">
        <f t="shared" si="82"/>
        <v>0</v>
      </c>
      <c r="AO333" s="16">
        <f t="shared" si="82"/>
        <v>0</v>
      </c>
      <c r="AP333" s="16">
        <f t="shared" si="82"/>
        <v>462.91270473348123</v>
      </c>
      <c r="AQ333" s="16">
        <f t="shared" si="82"/>
        <v>0</v>
      </c>
      <c r="AR333" s="16">
        <f t="shared" si="82"/>
        <v>0</v>
      </c>
      <c r="AS333" s="16">
        <f t="shared" si="82"/>
        <v>47157.380143904469</v>
      </c>
      <c r="AT333" s="16">
        <f t="shared" si="88"/>
        <v>0</v>
      </c>
      <c r="AU333" s="16">
        <f t="shared" si="88"/>
        <v>0</v>
      </c>
      <c r="AV333" s="16">
        <f t="shared" si="88"/>
        <v>0</v>
      </c>
      <c r="AW333" s="16">
        <f t="shared" si="88"/>
        <v>0</v>
      </c>
      <c r="AX333" s="16">
        <f t="shared" si="88"/>
        <v>0</v>
      </c>
      <c r="AY333" s="16">
        <f t="shared" si="88"/>
        <v>0</v>
      </c>
      <c r="AZ333" s="16">
        <f t="shared" si="88"/>
        <v>754.03601740737997</v>
      </c>
      <c r="BA333" s="16">
        <f t="shared" si="88"/>
        <v>0</v>
      </c>
      <c r="BB333" s="16">
        <f t="shared" si="88"/>
        <v>0</v>
      </c>
      <c r="BC333" s="16">
        <f t="shared" si="88"/>
        <v>0</v>
      </c>
      <c r="BD333" s="16">
        <f t="shared" si="88"/>
        <v>0</v>
      </c>
      <c r="BE333" s="16">
        <f t="shared" si="88"/>
        <v>0</v>
      </c>
      <c r="BF333" s="16">
        <f t="shared" si="88"/>
        <v>0</v>
      </c>
      <c r="BG333" s="16">
        <f t="shared" si="88"/>
        <v>0</v>
      </c>
      <c r="BH333" s="16">
        <f t="shared" si="88"/>
        <v>0</v>
      </c>
      <c r="BI333" s="16">
        <f t="shared" si="88"/>
        <v>0</v>
      </c>
    </row>
    <row r="334" spans="2:61" s="1" customFormat="1" ht="15.75" x14ac:dyDescent="0.25">
      <c r="B334" s="47">
        <v>508</v>
      </c>
      <c r="C334" s="47" t="s">
        <v>430</v>
      </c>
      <c r="D334" s="47">
        <v>6</v>
      </c>
      <c r="E334" s="47">
        <v>2001</v>
      </c>
      <c r="F334" s="71"/>
      <c r="G334" s="2">
        <v>50</v>
      </c>
      <c r="H334" s="2">
        <v>10</v>
      </c>
      <c r="I334" s="47">
        <v>2018</v>
      </c>
      <c r="J334" s="81">
        <v>1.15E-2</v>
      </c>
      <c r="K334" s="82">
        <v>9985</v>
      </c>
      <c r="L334" s="82">
        <f t="shared" si="83"/>
        <v>998.5</v>
      </c>
      <c r="M334" s="82">
        <f t="shared" si="84"/>
        <v>1497.75</v>
      </c>
      <c r="N334" s="16">
        <f t="shared" si="85"/>
        <v>12481.25</v>
      </c>
      <c r="O334" s="16">
        <f t="shared" si="86"/>
        <v>143.53437500000001</v>
      </c>
      <c r="P334" s="16">
        <f t="shared" si="87"/>
        <v>0</v>
      </c>
      <c r="Q334" s="16">
        <f t="shared" si="87"/>
        <v>0</v>
      </c>
      <c r="R334" s="16">
        <f t="shared" si="87"/>
        <v>0</v>
      </c>
      <c r="S334" s="16">
        <f t="shared" si="87"/>
        <v>0</v>
      </c>
      <c r="T334" s="16">
        <f t="shared" si="87"/>
        <v>0</v>
      </c>
      <c r="U334" s="16">
        <f t="shared" si="87"/>
        <v>0</v>
      </c>
      <c r="V334" s="16">
        <f t="shared" si="87"/>
        <v>174.46692990234376</v>
      </c>
      <c r="W334" s="16">
        <f t="shared" si="87"/>
        <v>0</v>
      </c>
      <c r="X334" s="16">
        <f t="shared" si="87"/>
        <v>0</v>
      </c>
      <c r="Y334" s="16">
        <f t="shared" si="87"/>
        <v>0</v>
      </c>
      <c r="Z334" s="16">
        <f t="shared" si="87"/>
        <v>0</v>
      </c>
      <c r="AA334" s="16">
        <f t="shared" si="87"/>
        <v>0</v>
      </c>
      <c r="AB334" s="16">
        <f t="shared" si="87"/>
        <v>0</v>
      </c>
      <c r="AC334" s="16">
        <f t="shared" si="87"/>
        <v>0</v>
      </c>
      <c r="AD334" s="16">
        <f t="shared" si="87"/>
        <v>0</v>
      </c>
      <c r="AE334" s="16">
        <f t="shared" si="87"/>
        <v>0</v>
      </c>
      <c r="AF334" s="16">
        <f t="shared" si="82"/>
        <v>284.18824466828426</v>
      </c>
      <c r="AG334" s="16">
        <f t="shared" si="82"/>
        <v>0</v>
      </c>
      <c r="AH334" s="16">
        <f t="shared" si="82"/>
        <v>0</v>
      </c>
      <c r="AI334" s="16">
        <f t="shared" si="82"/>
        <v>0</v>
      </c>
      <c r="AJ334" s="16">
        <f t="shared" si="82"/>
        <v>0</v>
      </c>
      <c r="AK334" s="16">
        <f t="shared" si="82"/>
        <v>0</v>
      </c>
      <c r="AL334" s="16">
        <f t="shared" si="82"/>
        <v>0</v>
      </c>
      <c r="AM334" s="16">
        <f t="shared" si="82"/>
        <v>0</v>
      </c>
      <c r="AN334" s="16">
        <f t="shared" si="82"/>
        <v>0</v>
      </c>
      <c r="AO334" s="16">
        <f t="shared" si="82"/>
        <v>0</v>
      </c>
      <c r="AP334" s="16">
        <f t="shared" si="82"/>
        <v>462.91270473348123</v>
      </c>
      <c r="AQ334" s="16">
        <f t="shared" si="82"/>
        <v>0</v>
      </c>
      <c r="AR334" s="16">
        <f t="shared" si="82"/>
        <v>0</v>
      </c>
      <c r="AS334" s="16">
        <f t="shared" si="82"/>
        <v>47157.380143904469</v>
      </c>
      <c r="AT334" s="16">
        <f t="shared" si="88"/>
        <v>0</v>
      </c>
      <c r="AU334" s="16">
        <f t="shared" si="88"/>
        <v>0</v>
      </c>
      <c r="AV334" s="16">
        <f t="shared" si="88"/>
        <v>0</v>
      </c>
      <c r="AW334" s="16">
        <f t="shared" si="88"/>
        <v>0</v>
      </c>
      <c r="AX334" s="16">
        <f t="shared" si="88"/>
        <v>0</v>
      </c>
      <c r="AY334" s="16">
        <f t="shared" si="88"/>
        <v>0</v>
      </c>
      <c r="AZ334" s="16">
        <f t="shared" si="88"/>
        <v>754.03601740737997</v>
      </c>
      <c r="BA334" s="16">
        <f t="shared" si="88"/>
        <v>0</v>
      </c>
      <c r="BB334" s="16">
        <f t="shared" si="88"/>
        <v>0</v>
      </c>
      <c r="BC334" s="16">
        <f t="shared" si="88"/>
        <v>0</v>
      </c>
      <c r="BD334" s="16">
        <f t="shared" si="88"/>
        <v>0</v>
      </c>
      <c r="BE334" s="16">
        <f t="shared" si="88"/>
        <v>0</v>
      </c>
      <c r="BF334" s="16">
        <f t="shared" si="88"/>
        <v>0</v>
      </c>
      <c r="BG334" s="16">
        <f t="shared" si="88"/>
        <v>0</v>
      </c>
      <c r="BH334" s="16">
        <f t="shared" si="88"/>
        <v>0</v>
      </c>
      <c r="BI334" s="16">
        <f t="shared" si="88"/>
        <v>0</v>
      </c>
    </row>
    <row r="335" spans="2:61" s="1" customFormat="1" ht="15.75" x14ac:dyDescent="0.25">
      <c r="B335" s="47">
        <v>490</v>
      </c>
      <c r="C335" s="47" t="s">
        <v>430</v>
      </c>
      <c r="D335" s="47">
        <v>6</v>
      </c>
      <c r="E335" s="47">
        <v>2001</v>
      </c>
      <c r="F335" s="71"/>
      <c r="G335" s="2">
        <v>50</v>
      </c>
      <c r="H335" s="2">
        <v>10</v>
      </c>
      <c r="I335" s="47">
        <v>2018</v>
      </c>
      <c r="J335" s="81">
        <v>1.15E-2</v>
      </c>
      <c r="K335" s="82">
        <v>9985</v>
      </c>
      <c r="L335" s="82">
        <f t="shared" si="83"/>
        <v>998.5</v>
      </c>
      <c r="M335" s="82">
        <f t="shared" si="84"/>
        <v>1497.75</v>
      </c>
      <c r="N335" s="16">
        <f t="shared" si="85"/>
        <v>12481.25</v>
      </c>
      <c r="O335" s="16">
        <f t="shared" si="86"/>
        <v>143.53437500000001</v>
      </c>
      <c r="P335" s="16">
        <f t="shared" si="87"/>
        <v>0</v>
      </c>
      <c r="Q335" s="16">
        <f t="shared" si="87"/>
        <v>0</v>
      </c>
      <c r="R335" s="16">
        <f t="shared" si="87"/>
        <v>0</v>
      </c>
      <c r="S335" s="16">
        <f t="shared" si="87"/>
        <v>0</v>
      </c>
      <c r="T335" s="16">
        <f t="shared" si="87"/>
        <v>0</v>
      </c>
      <c r="U335" s="16">
        <f t="shared" si="87"/>
        <v>0</v>
      </c>
      <c r="V335" s="16">
        <f t="shared" si="87"/>
        <v>174.46692990234376</v>
      </c>
      <c r="W335" s="16">
        <f t="shared" si="87"/>
        <v>0</v>
      </c>
      <c r="X335" s="16">
        <f t="shared" si="87"/>
        <v>0</v>
      </c>
      <c r="Y335" s="16">
        <f t="shared" si="87"/>
        <v>0</v>
      </c>
      <c r="Z335" s="16">
        <f t="shared" si="87"/>
        <v>0</v>
      </c>
      <c r="AA335" s="16">
        <f t="shared" si="87"/>
        <v>0</v>
      </c>
      <c r="AB335" s="16">
        <f t="shared" si="87"/>
        <v>0</v>
      </c>
      <c r="AC335" s="16">
        <f t="shared" si="87"/>
        <v>0</v>
      </c>
      <c r="AD335" s="16">
        <f t="shared" si="87"/>
        <v>0</v>
      </c>
      <c r="AE335" s="16">
        <f t="shared" si="87"/>
        <v>0</v>
      </c>
      <c r="AF335" s="16">
        <f t="shared" si="82"/>
        <v>284.18824466828426</v>
      </c>
      <c r="AG335" s="16">
        <f t="shared" si="82"/>
        <v>0</v>
      </c>
      <c r="AH335" s="16">
        <f t="shared" si="82"/>
        <v>0</v>
      </c>
      <c r="AI335" s="16">
        <f t="shared" si="82"/>
        <v>0</v>
      </c>
      <c r="AJ335" s="16">
        <f t="shared" si="82"/>
        <v>0</v>
      </c>
      <c r="AK335" s="16">
        <f t="shared" si="82"/>
        <v>0</v>
      </c>
      <c r="AL335" s="16">
        <f t="shared" si="82"/>
        <v>0</v>
      </c>
      <c r="AM335" s="16">
        <f t="shared" si="82"/>
        <v>0</v>
      </c>
      <c r="AN335" s="16">
        <f t="shared" si="82"/>
        <v>0</v>
      </c>
      <c r="AO335" s="16">
        <f t="shared" si="82"/>
        <v>0</v>
      </c>
      <c r="AP335" s="16">
        <f t="shared" si="82"/>
        <v>462.91270473348123</v>
      </c>
      <c r="AQ335" s="16">
        <f t="shared" si="82"/>
        <v>0</v>
      </c>
      <c r="AR335" s="16">
        <f t="shared" si="82"/>
        <v>0</v>
      </c>
      <c r="AS335" s="16">
        <f t="shared" si="82"/>
        <v>47157.380143904469</v>
      </c>
      <c r="AT335" s="16">
        <f t="shared" si="88"/>
        <v>0</v>
      </c>
      <c r="AU335" s="16">
        <f t="shared" si="88"/>
        <v>0</v>
      </c>
      <c r="AV335" s="16">
        <f t="shared" si="88"/>
        <v>0</v>
      </c>
      <c r="AW335" s="16">
        <f t="shared" si="88"/>
        <v>0</v>
      </c>
      <c r="AX335" s="16">
        <f t="shared" si="88"/>
        <v>0</v>
      </c>
      <c r="AY335" s="16">
        <f t="shared" si="88"/>
        <v>0</v>
      </c>
      <c r="AZ335" s="16">
        <f t="shared" si="88"/>
        <v>754.03601740737997</v>
      </c>
      <c r="BA335" s="16">
        <f t="shared" si="88"/>
        <v>0</v>
      </c>
      <c r="BB335" s="16">
        <f t="shared" si="88"/>
        <v>0</v>
      </c>
      <c r="BC335" s="16">
        <f t="shared" si="88"/>
        <v>0</v>
      </c>
      <c r="BD335" s="16">
        <f t="shared" si="88"/>
        <v>0</v>
      </c>
      <c r="BE335" s="16">
        <f t="shared" si="88"/>
        <v>0</v>
      </c>
      <c r="BF335" s="16">
        <f t="shared" si="88"/>
        <v>0</v>
      </c>
      <c r="BG335" s="16">
        <f t="shared" si="88"/>
        <v>0</v>
      </c>
      <c r="BH335" s="16">
        <f t="shared" si="88"/>
        <v>0</v>
      </c>
      <c r="BI335" s="16">
        <f t="shared" si="88"/>
        <v>0</v>
      </c>
    </row>
    <row r="336" spans="2:61" s="1" customFormat="1" ht="15.75" x14ac:dyDescent="0.25">
      <c r="B336" s="47">
        <v>489</v>
      </c>
      <c r="C336" s="47" t="s">
        <v>430</v>
      </c>
      <c r="D336" s="47">
        <v>6</v>
      </c>
      <c r="E336" s="47">
        <v>2001</v>
      </c>
      <c r="F336" s="71"/>
      <c r="G336" s="2">
        <v>50</v>
      </c>
      <c r="H336" s="2">
        <v>10</v>
      </c>
      <c r="I336" s="47">
        <v>2018</v>
      </c>
      <c r="J336" s="81">
        <v>1.15E-2</v>
      </c>
      <c r="K336" s="82">
        <v>9985</v>
      </c>
      <c r="L336" s="82">
        <f t="shared" si="83"/>
        <v>998.5</v>
      </c>
      <c r="M336" s="82">
        <f t="shared" si="84"/>
        <v>1497.75</v>
      </c>
      <c r="N336" s="16">
        <f t="shared" si="85"/>
        <v>12481.25</v>
      </c>
      <c r="O336" s="16">
        <f t="shared" si="86"/>
        <v>143.53437500000001</v>
      </c>
      <c r="P336" s="16">
        <f t="shared" si="87"/>
        <v>0</v>
      </c>
      <c r="Q336" s="16">
        <f t="shared" si="87"/>
        <v>0</v>
      </c>
      <c r="R336" s="16">
        <f t="shared" si="87"/>
        <v>0</v>
      </c>
      <c r="S336" s="16">
        <f t="shared" si="87"/>
        <v>0</v>
      </c>
      <c r="T336" s="16">
        <f t="shared" si="87"/>
        <v>0</v>
      </c>
      <c r="U336" s="16">
        <f t="shared" si="87"/>
        <v>0</v>
      </c>
      <c r="V336" s="16">
        <f t="shared" si="87"/>
        <v>174.46692990234376</v>
      </c>
      <c r="W336" s="16">
        <f t="shared" si="87"/>
        <v>0</v>
      </c>
      <c r="X336" s="16">
        <f t="shared" si="87"/>
        <v>0</v>
      </c>
      <c r="Y336" s="16">
        <f t="shared" si="87"/>
        <v>0</v>
      </c>
      <c r="Z336" s="16">
        <f t="shared" si="87"/>
        <v>0</v>
      </c>
      <c r="AA336" s="16">
        <f t="shared" si="87"/>
        <v>0</v>
      </c>
      <c r="AB336" s="16">
        <f t="shared" si="87"/>
        <v>0</v>
      </c>
      <c r="AC336" s="16">
        <f t="shared" si="87"/>
        <v>0</v>
      </c>
      <c r="AD336" s="16">
        <f t="shared" si="87"/>
        <v>0</v>
      </c>
      <c r="AE336" s="16">
        <f t="shared" si="87"/>
        <v>0</v>
      </c>
      <c r="AF336" s="16">
        <f t="shared" si="82"/>
        <v>284.18824466828426</v>
      </c>
      <c r="AG336" s="16">
        <f t="shared" si="82"/>
        <v>0</v>
      </c>
      <c r="AH336" s="16">
        <f t="shared" si="82"/>
        <v>0</v>
      </c>
      <c r="AI336" s="16">
        <f t="shared" si="82"/>
        <v>0</v>
      </c>
      <c r="AJ336" s="16">
        <f t="shared" si="82"/>
        <v>0</v>
      </c>
      <c r="AK336" s="16">
        <f t="shared" si="82"/>
        <v>0</v>
      </c>
      <c r="AL336" s="16">
        <f t="shared" si="82"/>
        <v>0</v>
      </c>
      <c r="AM336" s="16">
        <f t="shared" si="82"/>
        <v>0</v>
      </c>
      <c r="AN336" s="16">
        <f t="shared" si="82"/>
        <v>0</v>
      </c>
      <c r="AO336" s="16">
        <f t="shared" si="82"/>
        <v>0</v>
      </c>
      <c r="AP336" s="16">
        <f t="shared" si="82"/>
        <v>462.91270473348123</v>
      </c>
      <c r="AQ336" s="16">
        <f t="shared" si="82"/>
        <v>0</v>
      </c>
      <c r="AR336" s="16">
        <f t="shared" si="82"/>
        <v>0</v>
      </c>
      <c r="AS336" s="16">
        <f t="shared" si="82"/>
        <v>47157.380143904469</v>
      </c>
      <c r="AT336" s="16">
        <f t="shared" si="88"/>
        <v>0</v>
      </c>
      <c r="AU336" s="16">
        <f t="shared" si="88"/>
        <v>0</v>
      </c>
      <c r="AV336" s="16">
        <f t="shared" si="88"/>
        <v>0</v>
      </c>
      <c r="AW336" s="16">
        <f t="shared" si="88"/>
        <v>0</v>
      </c>
      <c r="AX336" s="16">
        <f t="shared" si="88"/>
        <v>0</v>
      </c>
      <c r="AY336" s="16">
        <f t="shared" si="88"/>
        <v>0</v>
      </c>
      <c r="AZ336" s="16">
        <f t="shared" si="88"/>
        <v>754.03601740737997</v>
      </c>
      <c r="BA336" s="16">
        <f t="shared" si="88"/>
        <v>0</v>
      </c>
      <c r="BB336" s="16">
        <f t="shared" si="88"/>
        <v>0</v>
      </c>
      <c r="BC336" s="16">
        <f t="shared" si="88"/>
        <v>0</v>
      </c>
      <c r="BD336" s="16">
        <f t="shared" si="88"/>
        <v>0</v>
      </c>
      <c r="BE336" s="16">
        <f t="shared" si="88"/>
        <v>0</v>
      </c>
      <c r="BF336" s="16">
        <f t="shared" si="88"/>
        <v>0</v>
      </c>
      <c r="BG336" s="16">
        <f t="shared" si="88"/>
        <v>0</v>
      </c>
      <c r="BH336" s="16">
        <f t="shared" si="88"/>
        <v>0</v>
      </c>
      <c r="BI336" s="16">
        <f t="shared" si="88"/>
        <v>0</v>
      </c>
    </row>
    <row r="337" spans="2:61" s="1" customFormat="1" ht="15.75" x14ac:dyDescent="0.25">
      <c r="B337" s="47">
        <v>329</v>
      </c>
      <c r="C337" s="47" t="s">
        <v>430</v>
      </c>
      <c r="D337" s="47">
        <v>6</v>
      </c>
      <c r="E337" s="47">
        <v>2001</v>
      </c>
      <c r="F337" s="71"/>
      <c r="G337" s="2">
        <v>50</v>
      </c>
      <c r="H337" s="2">
        <v>10</v>
      </c>
      <c r="I337" s="47">
        <v>2018</v>
      </c>
      <c r="J337" s="81">
        <v>1.15E-2</v>
      </c>
      <c r="K337" s="82">
        <v>9985</v>
      </c>
      <c r="L337" s="82">
        <f t="shared" si="83"/>
        <v>998.5</v>
      </c>
      <c r="M337" s="82">
        <f t="shared" si="84"/>
        <v>1497.75</v>
      </c>
      <c r="N337" s="16">
        <f t="shared" si="85"/>
        <v>12481.25</v>
      </c>
      <c r="O337" s="16">
        <f t="shared" si="86"/>
        <v>143.53437500000001</v>
      </c>
      <c r="P337" s="16">
        <f t="shared" si="87"/>
        <v>0</v>
      </c>
      <c r="Q337" s="16">
        <f t="shared" si="87"/>
        <v>0</v>
      </c>
      <c r="R337" s="16">
        <f t="shared" si="87"/>
        <v>0</v>
      </c>
      <c r="S337" s="16">
        <f t="shared" si="87"/>
        <v>0</v>
      </c>
      <c r="T337" s="16">
        <f t="shared" si="87"/>
        <v>0</v>
      </c>
      <c r="U337" s="16">
        <f t="shared" si="87"/>
        <v>0</v>
      </c>
      <c r="V337" s="16">
        <f t="shared" si="87"/>
        <v>174.46692990234376</v>
      </c>
      <c r="W337" s="16">
        <f t="shared" si="87"/>
        <v>0</v>
      </c>
      <c r="X337" s="16">
        <f t="shared" si="87"/>
        <v>0</v>
      </c>
      <c r="Y337" s="16">
        <f t="shared" si="87"/>
        <v>0</v>
      </c>
      <c r="Z337" s="16">
        <f t="shared" si="87"/>
        <v>0</v>
      </c>
      <c r="AA337" s="16">
        <f t="shared" si="87"/>
        <v>0</v>
      </c>
      <c r="AB337" s="16">
        <f t="shared" si="87"/>
        <v>0</v>
      </c>
      <c r="AC337" s="16">
        <f t="shared" si="87"/>
        <v>0</v>
      </c>
      <c r="AD337" s="16">
        <f t="shared" si="87"/>
        <v>0</v>
      </c>
      <c r="AE337" s="16">
        <f t="shared" si="87"/>
        <v>0</v>
      </c>
      <c r="AF337" s="16">
        <f t="shared" si="82"/>
        <v>284.18824466828426</v>
      </c>
      <c r="AG337" s="16">
        <f t="shared" si="82"/>
        <v>0</v>
      </c>
      <c r="AH337" s="16">
        <f t="shared" si="82"/>
        <v>0</v>
      </c>
      <c r="AI337" s="16">
        <f t="shared" si="82"/>
        <v>0</v>
      </c>
      <c r="AJ337" s="16">
        <f t="shared" si="82"/>
        <v>0</v>
      </c>
      <c r="AK337" s="16">
        <f t="shared" si="82"/>
        <v>0</v>
      </c>
      <c r="AL337" s="16">
        <f t="shared" si="82"/>
        <v>0</v>
      </c>
      <c r="AM337" s="16">
        <f t="shared" si="82"/>
        <v>0</v>
      </c>
      <c r="AN337" s="16">
        <f t="shared" si="82"/>
        <v>0</v>
      </c>
      <c r="AO337" s="16">
        <f t="shared" si="82"/>
        <v>0</v>
      </c>
      <c r="AP337" s="16">
        <f t="shared" si="82"/>
        <v>462.91270473348123</v>
      </c>
      <c r="AQ337" s="16">
        <f t="shared" si="82"/>
        <v>0</v>
      </c>
      <c r="AR337" s="16">
        <f t="shared" si="82"/>
        <v>0</v>
      </c>
      <c r="AS337" s="16">
        <f t="shared" si="82"/>
        <v>47157.380143904469</v>
      </c>
      <c r="AT337" s="16">
        <f t="shared" si="88"/>
        <v>0</v>
      </c>
      <c r="AU337" s="16">
        <f t="shared" si="88"/>
        <v>0</v>
      </c>
      <c r="AV337" s="16">
        <f t="shared" si="88"/>
        <v>0</v>
      </c>
      <c r="AW337" s="16">
        <f t="shared" si="88"/>
        <v>0</v>
      </c>
      <c r="AX337" s="16">
        <f t="shared" si="88"/>
        <v>0</v>
      </c>
      <c r="AY337" s="16">
        <f t="shared" si="88"/>
        <v>0</v>
      </c>
      <c r="AZ337" s="16">
        <f t="shared" si="88"/>
        <v>754.03601740737997</v>
      </c>
      <c r="BA337" s="16">
        <f t="shared" si="88"/>
        <v>0</v>
      </c>
      <c r="BB337" s="16">
        <f t="shared" si="88"/>
        <v>0</v>
      </c>
      <c r="BC337" s="16">
        <f t="shared" si="88"/>
        <v>0</v>
      </c>
      <c r="BD337" s="16">
        <f t="shared" si="88"/>
        <v>0</v>
      </c>
      <c r="BE337" s="16">
        <f t="shared" si="88"/>
        <v>0</v>
      </c>
      <c r="BF337" s="16">
        <f t="shared" si="88"/>
        <v>0</v>
      </c>
      <c r="BG337" s="16">
        <f t="shared" si="88"/>
        <v>0</v>
      </c>
      <c r="BH337" s="16">
        <f t="shared" si="88"/>
        <v>0</v>
      </c>
      <c r="BI337" s="16">
        <f t="shared" si="88"/>
        <v>0</v>
      </c>
    </row>
    <row r="338" spans="2:61" s="1" customFormat="1" ht="15.75" x14ac:dyDescent="0.25">
      <c r="B338" s="47">
        <v>328</v>
      </c>
      <c r="C338" s="47" t="s">
        <v>430</v>
      </c>
      <c r="D338" s="47">
        <v>6</v>
      </c>
      <c r="E338" s="47">
        <v>2001</v>
      </c>
      <c r="F338" s="71"/>
      <c r="G338" s="2">
        <v>50</v>
      </c>
      <c r="H338" s="2">
        <v>10</v>
      </c>
      <c r="I338" s="47">
        <v>2018</v>
      </c>
      <c r="J338" s="81">
        <v>1.15E-2</v>
      </c>
      <c r="K338" s="82">
        <v>9985</v>
      </c>
      <c r="L338" s="82">
        <f t="shared" si="83"/>
        <v>998.5</v>
      </c>
      <c r="M338" s="82">
        <f t="shared" si="84"/>
        <v>1497.75</v>
      </c>
      <c r="N338" s="16">
        <f t="shared" si="85"/>
        <v>12481.25</v>
      </c>
      <c r="O338" s="16">
        <f t="shared" si="86"/>
        <v>143.53437500000001</v>
      </c>
      <c r="P338" s="16">
        <f t="shared" si="87"/>
        <v>0</v>
      </c>
      <c r="Q338" s="16">
        <f t="shared" si="87"/>
        <v>0</v>
      </c>
      <c r="R338" s="16">
        <f t="shared" si="87"/>
        <v>0</v>
      </c>
      <c r="S338" s="16">
        <f t="shared" si="87"/>
        <v>0</v>
      </c>
      <c r="T338" s="16">
        <f t="shared" si="87"/>
        <v>0</v>
      </c>
      <c r="U338" s="16">
        <f t="shared" si="87"/>
        <v>0</v>
      </c>
      <c r="V338" s="16">
        <f t="shared" si="87"/>
        <v>174.46692990234376</v>
      </c>
      <c r="W338" s="16">
        <f t="shared" si="87"/>
        <v>0</v>
      </c>
      <c r="X338" s="16">
        <f t="shared" si="87"/>
        <v>0</v>
      </c>
      <c r="Y338" s="16">
        <f t="shared" si="87"/>
        <v>0</v>
      </c>
      <c r="Z338" s="16">
        <f t="shared" si="87"/>
        <v>0</v>
      </c>
      <c r="AA338" s="16">
        <f t="shared" si="87"/>
        <v>0</v>
      </c>
      <c r="AB338" s="16">
        <f t="shared" si="87"/>
        <v>0</v>
      </c>
      <c r="AC338" s="16">
        <f t="shared" si="87"/>
        <v>0</v>
      </c>
      <c r="AD338" s="16">
        <f t="shared" si="87"/>
        <v>0</v>
      </c>
      <c r="AE338" s="16">
        <f t="shared" si="87"/>
        <v>0</v>
      </c>
      <c r="AF338" s="16">
        <f t="shared" si="82"/>
        <v>284.18824466828426</v>
      </c>
      <c r="AG338" s="16">
        <f t="shared" si="82"/>
        <v>0</v>
      </c>
      <c r="AH338" s="16">
        <f t="shared" si="82"/>
        <v>0</v>
      </c>
      <c r="AI338" s="16">
        <f t="shared" si="82"/>
        <v>0</v>
      </c>
      <c r="AJ338" s="16">
        <f t="shared" si="82"/>
        <v>0</v>
      </c>
      <c r="AK338" s="16">
        <f t="shared" si="82"/>
        <v>0</v>
      </c>
      <c r="AL338" s="16">
        <f t="shared" si="82"/>
        <v>0</v>
      </c>
      <c r="AM338" s="16">
        <f t="shared" si="82"/>
        <v>0</v>
      </c>
      <c r="AN338" s="16">
        <f t="shared" si="82"/>
        <v>0</v>
      </c>
      <c r="AO338" s="16">
        <f t="shared" si="82"/>
        <v>0</v>
      </c>
      <c r="AP338" s="16">
        <f t="shared" si="82"/>
        <v>462.91270473348123</v>
      </c>
      <c r="AQ338" s="16">
        <f t="shared" si="82"/>
        <v>0</v>
      </c>
      <c r="AR338" s="16">
        <f t="shared" si="82"/>
        <v>0</v>
      </c>
      <c r="AS338" s="16">
        <f t="shared" si="82"/>
        <v>47157.380143904469</v>
      </c>
      <c r="AT338" s="16">
        <f t="shared" si="88"/>
        <v>0</v>
      </c>
      <c r="AU338" s="16">
        <f t="shared" si="88"/>
        <v>0</v>
      </c>
      <c r="AV338" s="16">
        <f t="shared" si="88"/>
        <v>0</v>
      </c>
      <c r="AW338" s="16">
        <f t="shared" si="88"/>
        <v>0</v>
      </c>
      <c r="AX338" s="16">
        <f t="shared" si="88"/>
        <v>0</v>
      </c>
      <c r="AY338" s="16">
        <f t="shared" si="88"/>
        <v>0</v>
      </c>
      <c r="AZ338" s="16">
        <f t="shared" si="88"/>
        <v>754.03601740737997</v>
      </c>
      <c r="BA338" s="16">
        <f t="shared" si="88"/>
        <v>0</v>
      </c>
      <c r="BB338" s="16">
        <f t="shared" si="88"/>
        <v>0</v>
      </c>
      <c r="BC338" s="16">
        <f t="shared" si="88"/>
        <v>0</v>
      </c>
      <c r="BD338" s="16">
        <f t="shared" si="88"/>
        <v>0</v>
      </c>
      <c r="BE338" s="16">
        <f t="shared" si="88"/>
        <v>0</v>
      </c>
      <c r="BF338" s="16">
        <f t="shared" si="88"/>
        <v>0</v>
      </c>
      <c r="BG338" s="16">
        <f t="shared" si="88"/>
        <v>0</v>
      </c>
      <c r="BH338" s="16">
        <f t="shared" si="88"/>
        <v>0</v>
      </c>
      <c r="BI338" s="16">
        <f t="shared" si="88"/>
        <v>0</v>
      </c>
    </row>
    <row r="339" spans="2:61" s="1" customFormat="1" ht="15.75" x14ac:dyDescent="0.25">
      <c r="B339" s="47">
        <v>327</v>
      </c>
      <c r="C339" s="47" t="s">
        <v>430</v>
      </c>
      <c r="D339" s="47">
        <v>6</v>
      </c>
      <c r="E339" s="47">
        <v>2001</v>
      </c>
      <c r="F339" s="71"/>
      <c r="G339" s="2">
        <v>50</v>
      </c>
      <c r="H339" s="2">
        <v>10</v>
      </c>
      <c r="I339" s="47">
        <v>2018</v>
      </c>
      <c r="J339" s="81">
        <v>1.15E-2</v>
      </c>
      <c r="K339" s="82">
        <v>9985</v>
      </c>
      <c r="L339" s="82">
        <f t="shared" si="83"/>
        <v>998.5</v>
      </c>
      <c r="M339" s="82">
        <f t="shared" si="84"/>
        <v>1497.75</v>
      </c>
      <c r="N339" s="16">
        <f t="shared" si="85"/>
        <v>12481.25</v>
      </c>
      <c r="O339" s="16">
        <f t="shared" si="86"/>
        <v>143.53437500000001</v>
      </c>
      <c r="P339" s="16">
        <f t="shared" si="87"/>
        <v>0</v>
      </c>
      <c r="Q339" s="16">
        <f t="shared" si="87"/>
        <v>0</v>
      </c>
      <c r="R339" s="16">
        <f t="shared" si="87"/>
        <v>0</v>
      </c>
      <c r="S339" s="16">
        <f t="shared" si="87"/>
        <v>0</v>
      </c>
      <c r="T339" s="16">
        <f t="shared" si="87"/>
        <v>0</v>
      </c>
      <c r="U339" s="16">
        <f t="shared" si="87"/>
        <v>0</v>
      </c>
      <c r="V339" s="16">
        <f t="shared" si="87"/>
        <v>174.46692990234376</v>
      </c>
      <c r="W339" s="16">
        <f t="shared" si="87"/>
        <v>0</v>
      </c>
      <c r="X339" s="16">
        <f t="shared" si="87"/>
        <v>0</v>
      </c>
      <c r="Y339" s="16">
        <f t="shared" si="87"/>
        <v>0</v>
      </c>
      <c r="Z339" s="16">
        <f t="shared" si="87"/>
        <v>0</v>
      </c>
      <c r="AA339" s="16">
        <f t="shared" si="87"/>
        <v>0</v>
      </c>
      <c r="AB339" s="16">
        <f t="shared" si="87"/>
        <v>0</v>
      </c>
      <c r="AC339" s="16">
        <f t="shared" si="87"/>
        <v>0</v>
      </c>
      <c r="AD339" s="16">
        <f t="shared" si="87"/>
        <v>0</v>
      </c>
      <c r="AE339" s="16">
        <f t="shared" si="87"/>
        <v>0</v>
      </c>
      <c r="AF339" s="16">
        <f t="shared" si="82"/>
        <v>284.18824466828426</v>
      </c>
      <c r="AG339" s="16">
        <f t="shared" si="82"/>
        <v>0</v>
      </c>
      <c r="AH339" s="16">
        <f t="shared" si="82"/>
        <v>0</v>
      </c>
      <c r="AI339" s="16">
        <f t="shared" si="82"/>
        <v>0</v>
      </c>
      <c r="AJ339" s="16">
        <f t="shared" si="82"/>
        <v>0</v>
      </c>
      <c r="AK339" s="16">
        <f t="shared" si="82"/>
        <v>0</v>
      </c>
      <c r="AL339" s="16">
        <f t="shared" si="82"/>
        <v>0</v>
      </c>
      <c r="AM339" s="16">
        <f t="shared" si="82"/>
        <v>0</v>
      </c>
      <c r="AN339" s="16">
        <f t="shared" si="82"/>
        <v>0</v>
      </c>
      <c r="AO339" s="16">
        <f t="shared" si="82"/>
        <v>0</v>
      </c>
      <c r="AP339" s="16">
        <f t="shared" si="82"/>
        <v>462.91270473348123</v>
      </c>
      <c r="AQ339" s="16">
        <f t="shared" si="82"/>
        <v>0</v>
      </c>
      <c r="AR339" s="16">
        <f t="shared" si="82"/>
        <v>0</v>
      </c>
      <c r="AS339" s="16">
        <f t="shared" si="82"/>
        <v>47157.380143904469</v>
      </c>
      <c r="AT339" s="16">
        <f t="shared" si="88"/>
        <v>0</v>
      </c>
      <c r="AU339" s="16">
        <f t="shared" si="88"/>
        <v>0</v>
      </c>
      <c r="AV339" s="16">
        <f t="shared" si="88"/>
        <v>0</v>
      </c>
      <c r="AW339" s="16">
        <f t="shared" si="88"/>
        <v>0</v>
      </c>
      <c r="AX339" s="16">
        <f t="shared" si="88"/>
        <v>0</v>
      </c>
      <c r="AY339" s="16">
        <f t="shared" si="88"/>
        <v>0</v>
      </c>
      <c r="AZ339" s="16">
        <f t="shared" si="88"/>
        <v>754.03601740737997</v>
      </c>
      <c r="BA339" s="16">
        <f t="shared" si="88"/>
        <v>0</v>
      </c>
      <c r="BB339" s="16">
        <f t="shared" si="88"/>
        <v>0</v>
      </c>
      <c r="BC339" s="16">
        <f t="shared" si="88"/>
        <v>0</v>
      </c>
      <c r="BD339" s="16">
        <f t="shared" si="88"/>
        <v>0</v>
      </c>
      <c r="BE339" s="16">
        <f t="shared" si="88"/>
        <v>0</v>
      </c>
      <c r="BF339" s="16">
        <f t="shared" si="88"/>
        <v>0</v>
      </c>
      <c r="BG339" s="16">
        <f t="shared" si="88"/>
        <v>0</v>
      </c>
      <c r="BH339" s="16">
        <f t="shared" si="88"/>
        <v>0</v>
      </c>
      <c r="BI339" s="16">
        <f t="shared" si="88"/>
        <v>0</v>
      </c>
    </row>
    <row r="340" spans="2:61" s="1" customFormat="1" ht="15.75" x14ac:dyDescent="0.25">
      <c r="B340" s="47">
        <v>293</v>
      </c>
      <c r="C340" s="47" t="s">
        <v>430</v>
      </c>
      <c r="D340" s="47">
        <v>6</v>
      </c>
      <c r="E340" s="47">
        <v>2001</v>
      </c>
      <c r="F340" s="71"/>
      <c r="G340" s="2">
        <v>50</v>
      </c>
      <c r="H340" s="2">
        <v>10</v>
      </c>
      <c r="I340" s="47">
        <v>2018</v>
      </c>
      <c r="J340" s="81">
        <v>1.15E-2</v>
      </c>
      <c r="K340" s="82">
        <v>9985</v>
      </c>
      <c r="L340" s="82">
        <f t="shared" si="83"/>
        <v>998.5</v>
      </c>
      <c r="M340" s="82">
        <f t="shared" si="84"/>
        <v>1497.75</v>
      </c>
      <c r="N340" s="16">
        <f t="shared" si="85"/>
        <v>12481.25</v>
      </c>
      <c r="O340" s="16">
        <f t="shared" si="86"/>
        <v>143.53437500000001</v>
      </c>
      <c r="P340" s="16">
        <f t="shared" si="87"/>
        <v>0</v>
      </c>
      <c r="Q340" s="16">
        <f t="shared" si="87"/>
        <v>0</v>
      </c>
      <c r="R340" s="16">
        <f t="shared" si="87"/>
        <v>0</v>
      </c>
      <c r="S340" s="16">
        <f t="shared" si="87"/>
        <v>0</v>
      </c>
      <c r="T340" s="16">
        <f t="shared" si="87"/>
        <v>0</v>
      </c>
      <c r="U340" s="16">
        <f t="shared" si="87"/>
        <v>0</v>
      </c>
      <c r="V340" s="16">
        <f t="shared" si="87"/>
        <v>174.46692990234376</v>
      </c>
      <c r="W340" s="16">
        <f t="shared" si="87"/>
        <v>0</v>
      </c>
      <c r="X340" s="16">
        <f t="shared" si="87"/>
        <v>0</v>
      </c>
      <c r="Y340" s="16">
        <f t="shared" si="87"/>
        <v>0</v>
      </c>
      <c r="Z340" s="16">
        <f t="shared" si="87"/>
        <v>0</v>
      </c>
      <c r="AA340" s="16">
        <f t="shared" si="87"/>
        <v>0</v>
      </c>
      <c r="AB340" s="16">
        <f t="shared" si="87"/>
        <v>0</v>
      </c>
      <c r="AC340" s="16">
        <f t="shared" si="87"/>
        <v>0</v>
      </c>
      <c r="AD340" s="16">
        <f t="shared" si="87"/>
        <v>0</v>
      </c>
      <c r="AE340" s="16">
        <f t="shared" si="87"/>
        <v>0</v>
      </c>
      <c r="AF340" s="16">
        <f t="shared" si="82"/>
        <v>284.18824466828426</v>
      </c>
      <c r="AG340" s="16">
        <f t="shared" si="82"/>
        <v>0</v>
      </c>
      <c r="AH340" s="16">
        <f t="shared" si="82"/>
        <v>0</v>
      </c>
      <c r="AI340" s="16">
        <f t="shared" si="82"/>
        <v>0</v>
      </c>
      <c r="AJ340" s="16">
        <f t="shared" si="82"/>
        <v>0</v>
      </c>
      <c r="AK340" s="16">
        <f t="shared" si="82"/>
        <v>0</v>
      </c>
      <c r="AL340" s="16">
        <f t="shared" si="82"/>
        <v>0</v>
      </c>
      <c r="AM340" s="16">
        <f t="shared" si="82"/>
        <v>0</v>
      </c>
      <c r="AN340" s="16">
        <f t="shared" si="82"/>
        <v>0</v>
      </c>
      <c r="AO340" s="16">
        <f t="shared" si="82"/>
        <v>0</v>
      </c>
      <c r="AP340" s="16">
        <f t="shared" si="82"/>
        <v>462.91270473348123</v>
      </c>
      <c r="AQ340" s="16">
        <f t="shared" si="82"/>
        <v>0</v>
      </c>
      <c r="AR340" s="16">
        <f t="shared" si="82"/>
        <v>0</v>
      </c>
      <c r="AS340" s="16">
        <f t="shared" si="82"/>
        <v>47157.380143904469</v>
      </c>
      <c r="AT340" s="16">
        <f t="shared" si="88"/>
        <v>0</v>
      </c>
      <c r="AU340" s="16">
        <f t="shared" si="88"/>
        <v>0</v>
      </c>
      <c r="AV340" s="16">
        <f t="shared" si="88"/>
        <v>0</v>
      </c>
      <c r="AW340" s="16">
        <f t="shared" si="88"/>
        <v>0</v>
      </c>
      <c r="AX340" s="16">
        <f t="shared" si="88"/>
        <v>0</v>
      </c>
      <c r="AY340" s="16">
        <f t="shared" si="88"/>
        <v>0</v>
      </c>
      <c r="AZ340" s="16">
        <f t="shared" si="88"/>
        <v>754.03601740737997</v>
      </c>
      <c r="BA340" s="16">
        <f t="shared" si="88"/>
        <v>0</v>
      </c>
      <c r="BB340" s="16">
        <f t="shared" si="88"/>
        <v>0</v>
      </c>
      <c r="BC340" s="16">
        <f t="shared" si="88"/>
        <v>0</v>
      </c>
      <c r="BD340" s="16">
        <f t="shared" si="88"/>
        <v>0</v>
      </c>
      <c r="BE340" s="16">
        <f t="shared" si="88"/>
        <v>0</v>
      </c>
      <c r="BF340" s="16">
        <f t="shared" si="88"/>
        <v>0</v>
      </c>
      <c r="BG340" s="16">
        <f t="shared" si="88"/>
        <v>0</v>
      </c>
      <c r="BH340" s="16">
        <f t="shared" si="88"/>
        <v>0</v>
      </c>
      <c r="BI340" s="16">
        <f t="shared" si="88"/>
        <v>0</v>
      </c>
    </row>
    <row r="341" spans="2:61" s="1" customFormat="1" ht="15.75" x14ac:dyDescent="0.25">
      <c r="B341" s="47">
        <v>292</v>
      </c>
      <c r="C341" s="47" t="s">
        <v>430</v>
      </c>
      <c r="D341" s="47">
        <v>6</v>
      </c>
      <c r="E341" s="47">
        <v>2001</v>
      </c>
      <c r="F341" s="71"/>
      <c r="G341" s="2">
        <v>50</v>
      </c>
      <c r="H341" s="2">
        <v>10</v>
      </c>
      <c r="I341" s="47">
        <v>2018</v>
      </c>
      <c r="J341" s="81">
        <v>1.15E-2</v>
      </c>
      <c r="K341" s="82">
        <v>9985</v>
      </c>
      <c r="L341" s="82">
        <f t="shared" si="83"/>
        <v>998.5</v>
      </c>
      <c r="M341" s="82">
        <f t="shared" si="84"/>
        <v>1497.75</v>
      </c>
      <c r="N341" s="16">
        <f t="shared" si="85"/>
        <v>12481.25</v>
      </c>
      <c r="O341" s="16">
        <f t="shared" si="86"/>
        <v>143.53437500000001</v>
      </c>
      <c r="P341" s="16">
        <f t="shared" si="87"/>
        <v>0</v>
      </c>
      <c r="Q341" s="16">
        <f t="shared" si="87"/>
        <v>0</v>
      </c>
      <c r="R341" s="16">
        <f t="shared" si="87"/>
        <v>0</v>
      </c>
      <c r="S341" s="16">
        <f t="shared" si="87"/>
        <v>0</v>
      </c>
      <c r="T341" s="16">
        <f t="shared" si="87"/>
        <v>0</v>
      </c>
      <c r="U341" s="16">
        <f t="shared" si="87"/>
        <v>0</v>
      </c>
      <c r="V341" s="16">
        <f t="shared" si="87"/>
        <v>174.46692990234376</v>
      </c>
      <c r="W341" s="16">
        <f t="shared" si="87"/>
        <v>0</v>
      </c>
      <c r="X341" s="16">
        <f t="shared" si="87"/>
        <v>0</v>
      </c>
      <c r="Y341" s="16">
        <f t="shared" si="87"/>
        <v>0</v>
      </c>
      <c r="Z341" s="16">
        <f t="shared" si="87"/>
        <v>0</v>
      </c>
      <c r="AA341" s="16">
        <f t="shared" si="87"/>
        <v>0</v>
      </c>
      <c r="AB341" s="16">
        <f t="shared" si="87"/>
        <v>0</v>
      </c>
      <c r="AC341" s="16">
        <f t="shared" si="87"/>
        <v>0</v>
      </c>
      <c r="AD341" s="16">
        <f t="shared" si="87"/>
        <v>0</v>
      </c>
      <c r="AE341" s="16">
        <f t="shared" si="87"/>
        <v>0</v>
      </c>
      <c r="AF341" s="16">
        <f t="shared" si="82"/>
        <v>284.18824466828426</v>
      </c>
      <c r="AG341" s="16">
        <f t="shared" si="82"/>
        <v>0</v>
      </c>
      <c r="AH341" s="16">
        <f t="shared" si="82"/>
        <v>0</v>
      </c>
      <c r="AI341" s="16">
        <f t="shared" si="82"/>
        <v>0</v>
      </c>
      <c r="AJ341" s="16">
        <f t="shared" si="82"/>
        <v>0</v>
      </c>
      <c r="AK341" s="16">
        <f t="shared" si="82"/>
        <v>0</v>
      </c>
      <c r="AL341" s="16">
        <f t="shared" si="82"/>
        <v>0</v>
      </c>
      <c r="AM341" s="16">
        <f t="shared" si="82"/>
        <v>0</v>
      </c>
      <c r="AN341" s="16">
        <f t="shared" si="82"/>
        <v>0</v>
      </c>
      <c r="AO341" s="16">
        <f t="shared" si="82"/>
        <v>0</v>
      </c>
      <c r="AP341" s="16">
        <f t="shared" si="82"/>
        <v>462.91270473348123</v>
      </c>
      <c r="AQ341" s="16">
        <f t="shared" si="82"/>
        <v>0</v>
      </c>
      <c r="AR341" s="16">
        <f t="shared" si="82"/>
        <v>0</v>
      </c>
      <c r="AS341" s="16">
        <f t="shared" si="82"/>
        <v>47157.380143904469</v>
      </c>
      <c r="AT341" s="16">
        <f t="shared" si="88"/>
        <v>0</v>
      </c>
      <c r="AU341" s="16">
        <f t="shared" si="88"/>
        <v>0</v>
      </c>
      <c r="AV341" s="16">
        <f t="shared" si="88"/>
        <v>0</v>
      </c>
      <c r="AW341" s="16">
        <f t="shared" si="88"/>
        <v>0</v>
      </c>
      <c r="AX341" s="16">
        <f t="shared" si="88"/>
        <v>0</v>
      </c>
      <c r="AY341" s="16">
        <f t="shared" si="88"/>
        <v>0</v>
      </c>
      <c r="AZ341" s="16">
        <f t="shared" si="88"/>
        <v>754.03601740737997</v>
      </c>
      <c r="BA341" s="16">
        <f t="shared" si="88"/>
        <v>0</v>
      </c>
      <c r="BB341" s="16">
        <f t="shared" si="88"/>
        <v>0</v>
      </c>
      <c r="BC341" s="16">
        <f t="shared" si="88"/>
        <v>0</v>
      </c>
      <c r="BD341" s="16">
        <f t="shared" si="88"/>
        <v>0</v>
      </c>
      <c r="BE341" s="16">
        <f t="shared" si="88"/>
        <v>0</v>
      </c>
      <c r="BF341" s="16">
        <f t="shared" si="88"/>
        <v>0</v>
      </c>
      <c r="BG341" s="16">
        <f t="shared" si="88"/>
        <v>0</v>
      </c>
      <c r="BH341" s="16">
        <f t="shared" si="88"/>
        <v>0</v>
      </c>
      <c r="BI341" s="16">
        <f t="shared" si="88"/>
        <v>0</v>
      </c>
    </row>
    <row r="342" spans="2:61" s="1" customFormat="1" ht="15.75" x14ac:dyDescent="0.25">
      <c r="B342" s="47">
        <v>291</v>
      </c>
      <c r="C342" s="47" t="s">
        <v>430</v>
      </c>
      <c r="D342" s="47">
        <v>6</v>
      </c>
      <c r="E342" s="47">
        <v>2001</v>
      </c>
      <c r="F342" s="71"/>
      <c r="G342" s="2">
        <v>50</v>
      </c>
      <c r="H342" s="2">
        <v>10</v>
      </c>
      <c r="I342" s="47">
        <v>2018</v>
      </c>
      <c r="J342" s="81">
        <v>1.15E-2</v>
      </c>
      <c r="K342" s="82">
        <v>9985</v>
      </c>
      <c r="L342" s="82">
        <f t="shared" si="83"/>
        <v>998.5</v>
      </c>
      <c r="M342" s="82">
        <f t="shared" si="84"/>
        <v>1497.75</v>
      </c>
      <c r="N342" s="16">
        <f t="shared" si="85"/>
        <v>12481.25</v>
      </c>
      <c r="O342" s="16">
        <f t="shared" si="86"/>
        <v>143.53437500000001</v>
      </c>
      <c r="P342" s="16">
        <f t="shared" si="87"/>
        <v>0</v>
      </c>
      <c r="Q342" s="16">
        <f t="shared" si="87"/>
        <v>0</v>
      </c>
      <c r="R342" s="16">
        <f t="shared" si="87"/>
        <v>0</v>
      </c>
      <c r="S342" s="16">
        <f t="shared" si="87"/>
        <v>0</v>
      </c>
      <c r="T342" s="16">
        <f t="shared" si="87"/>
        <v>0</v>
      </c>
      <c r="U342" s="16">
        <f t="shared" si="87"/>
        <v>0</v>
      </c>
      <c r="V342" s="16">
        <f t="shared" si="87"/>
        <v>174.46692990234376</v>
      </c>
      <c r="W342" s="16">
        <f t="shared" si="87"/>
        <v>0</v>
      </c>
      <c r="X342" s="16">
        <f t="shared" si="87"/>
        <v>0</v>
      </c>
      <c r="Y342" s="16">
        <f t="shared" si="87"/>
        <v>0</v>
      </c>
      <c r="Z342" s="16">
        <f t="shared" si="87"/>
        <v>0</v>
      </c>
      <c r="AA342" s="16">
        <f t="shared" si="87"/>
        <v>0</v>
      </c>
      <c r="AB342" s="16">
        <f t="shared" si="87"/>
        <v>0</v>
      </c>
      <c r="AC342" s="16">
        <f t="shared" si="87"/>
        <v>0</v>
      </c>
      <c r="AD342" s="16">
        <f t="shared" si="87"/>
        <v>0</v>
      </c>
      <c r="AE342" s="16">
        <f t="shared" ref="AE342:AT357" si="89">IF(MOD((AE$6-$E342),$G342)=0,($K342*1.1*1.15)*((1+$K$3)^(AE$6-$N$3)),IF(MOD((AE$6-$I342),$H342)=0,$O342*((1+$K$3)^(AE$6-$N$3)),0))</f>
        <v>0</v>
      </c>
      <c r="AF342" s="16">
        <f t="shared" si="89"/>
        <v>284.18824466828426</v>
      </c>
      <c r="AG342" s="16">
        <f t="shared" si="89"/>
        <v>0</v>
      </c>
      <c r="AH342" s="16">
        <f t="shared" si="89"/>
        <v>0</v>
      </c>
      <c r="AI342" s="16">
        <f t="shared" si="89"/>
        <v>0</v>
      </c>
      <c r="AJ342" s="16">
        <f t="shared" si="89"/>
        <v>0</v>
      </c>
      <c r="AK342" s="16">
        <f t="shared" si="89"/>
        <v>0</v>
      </c>
      <c r="AL342" s="16">
        <f t="shared" si="89"/>
        <v>0</v>
      </c>
      <c r="AM342" s="16">
        <f t="shared" si="89"/>
        <v>0</v>
      </c>
      <c r="AN342" s="16">
        <f t="shared" si="89"/>
        <v>0</v>
      </c>
      <c r="AO342" s="16">
        <f t="shared" si="89"/>
        <v>0</v>
      </c>
      <c r="AP342" s="16">
        <f t="shared" si="89"/>
        <v>462.91270473348123</v>
      </c>
      <c r="AQ342" s="16">
        <f t="shared" si="89"/>
        <v>0</v>
      </c>
      <c r="AR342" s="16">
        <f t="shared" si="89"/>
        <v>0</v>
      </c>
      <c r="AS342" s="16">
        <f t="shared" si="89"/>
        <v>47157.380143904469</v>
      </c>
      <c r="AT342" s="16">
        <f t="shared" si="88"/>
        <v>0</v>
      </c>
      <c r="AU342" s="16">
        <f t="shared" si="88"/>
        <v>0</v>
      </c>
      <c r="AV342" s="16">
        <f t="shared" si="88"/>
        <v>0</v>
      </c>
      <c r="AW342" s="16">
        <f t="shared" si="88"/>
        <v>0</v>
      </c>
      <c r="AX342" s="16">
        <f t="shared" si="88"/>
        <v>0</v>
      </c>
      <c r="AY342" s="16">
        <f t="shared" si="88"/>
        <v>0</v>
      </c>
      <c r="AZ342" s="16">
        <f t="shared" si="88"/>
        <v>754.03601740737997</v>
      </c>
      <c r="BA342" s="16">
        <f t="shared" si="88"/>
        <v>0</v>
      </c>
      <c r="BB342" s="16">
        <f t="shared" si="88"/>
        <v>0</v>
      </c>
      <c r="BC342" s="16">
        <f t="shared" si="88"/>
        <v>0</v>
      </c>
      <c r="BD342" s="16">
        <f t="shared" si="88"/>
        <v>0</v>
      </c>
      <c r="BE342" s="16">
        <f t="shared" si="88"/>
        <v>0</v>
      </c>
      <c r="BF342" s="16">
        <f t="shared" si="88"/>
        <v>0</v>
      </c>
      <c r="BG342" s="16">
        <f t="shared" si="88"/>
        <v>0</v>
      </c>
      <c r="BH342" s="16">
        <f t="shared" si="88"/>
        <v>0</v>
      </c>
      <c r="BI342" s="16">
        <f t="shared" si="88"/>
        <v>0</v>
      </c>
    </row>
    <row r="343" spans="2:61" s="1" customFormat="1" ht="15.75" x14ac:dyDescent="0.25">
      <c r="B343" s="47">
        <v>290</v>
      </c>
      <c r="C343" s="47" t="s">
        <v>430</v>
      </c>
      <c r="D343" s="47">
        <v>6</v>
      </c>
      <c r="E343" s="47">
        <v>2001</v>
      </c>
      <c r="F343" s="71"/>
      <c r="G343" s="2">
        <v>50</v>
      </c>
      <c r="H343" s="2">
        <v>10</v>
      </c>
      <c r="I343" s="47">
        <v>2018</v>
      </c>
      <c r="J343" s="81">
        <v>1.15E-2</v>
      </c>
      <c r="K343" s="82">
        <v>9985</v>
      </c>
      <c r="L343" s="82">
        <f t="shared" si="83"/>
        <v>998.5</v>
      </c>
      <c r="M343" s="82">
        <f t="shared" si="84"/>
        <v>1497.75</v>
      </c>
      <c r="N343" s="16">
        <f t="shared" si="85"/>
        <v>12481.25</v>
      </c>
      <c r="O343" s="16">
        <f t="shared" si="86"/>
        <v>143.53437500000001</v>
      </c>
      <c r="P343" s="16">
        <f t="shared" ref="P343:AE358" si="90">IF(MOD((P$6-$E343),$G343)=0,($K343*1.1*1.15)*((1+$K$3)^(P$6-$N$3)),IF(MOD((P$6-$I343),$H343)=0,$O343*((1+$K$3)^(P$6-$N$3)),0))</f>
        <v>0</v>
      </c>
      <c r="Q343" s="16">
        <f t="shared" si="90"/>
        <v>0</v>
      </c>
      <c r="R343" s="16">
        <f t="shared" si="90"/>
        <v>0</v>
      </c>
      <c r="S343" s="16">
        <f t="shared" si="90"/>
        <v>0</v>
      </c>
      <c r="T343" s="16">
        <f t="shared" si="90"/>
        <v>0</v>
      </c>
      <c r="U343" s="16">
        <f t="shared" si="90"/>
        <v>0</v>
      </c>
      <c r="V343" s="16">
        <f t="shared" si="90"/>
        <v>174.46692990234376</v>
      </c>
      <c r="W343" s="16">
        <f t="shared" si="90"/>
        <v>0</v>
      </c>
      <c r="X343" s="16">
        <f t="shared" si="90"/>
        <v>0</v>
      </c>
      <c r="Y343" s="16">
        <f t="shared" si="90"/>
        <v>0</v>
      </c>
      <c r="Z343" s="16">
        <f t="shared" si="90"/>
        <v>0</v>
      </c>
      <c r="AA343" s="16">
        <f t="shared" si="90"/>
        <v>0</v>
      </c>
      <c r="AB343" s="16">
        <f t="shared" si="90"/>
        <v>0</v>
      </c>
      <c r="AC343" s="16">
        <f t="shared" si="90"/>
        <v>0</v>
      </c>
      <c r="AD343" s="16">
        <f t="shared" si="90"/>
        <v>0</v>
      </c>
      <c r="AE343" s="16">
        <f t="shared" si="90"/>
        <v>0</v>
      </c>
      <c r="AF343" s="16">
        <f t="shared" si="89"/>
        <v>284.18824466828426</v>
      </c>
      <c r="AG343" s="16">
        <f t="shared" si="89"/>
        <v>0</v>
      </c>
      <c r="AH343" s="16">
        <f t="shared" si="89"/>
        <v>0</v>
      </c>
      <c r="AI343" s="16">
        <f t="shared" si="89"/>
        <v>0</v>
      </c>
      <c r="AJ343" s="16">
        <f t="shared" si="89"/>
        <v>0</v>
      </c>
      <c r="AK343" s="16">
        <f t="shared" si="89"/>
        <v>0</v>
      </c>
      <c r="AL343" s="16">
        <f t="shared" si="89"/>
        <v>0</v>
      </c>
      <c r="AM343" s="16">
        <f t="shared" si="89"/>
        <v>0</v>
      </c>
      <c r="AN343" s="16">
        <f t="shared" si="89"/>
        <v>0</v>
      </c>
      <c r="AO343" s="16">
        <f t="shared" si="89"/>
        <v>0</v>
      </c>
      <c r="AP343" s="16">
        <f t="shared" si="89"/>
        <v>462.91270473348123</v>
      </c>
      <c r="AQ343" s="16">
        <f t="shared" si="89"/>
        <v>0</v>
      </c>
      <c r="AR343" s="16">
        <f t="shared" si="89"/>
        <v>0</v>
      </c>
      <c r="AS343" s="16">
        <f t="shared" si="89"/>
        <v>47157.380143904469</v>
      </c>
      <c r="AT343" s="16">
        <f t="shared" si="89"/>
        <v>0</v>
      </c>
      <c r="AU343" s="16">
        <f t="shared" ref="AT343:BI358" si="91">IF(MOD((AU$6-$E343),$G343)=0,($K343*1.1*1.15)*((1+$K$3)^(AU$6-$N$3)),IF(MOD((AU$6-$I343),$H343)=0,$O343*((1+$K$3)^(AU$6-$N$3)),0))</f>
        <v>0</v>
      </c>
      <c r="AV343" s="16">
        <f t="shared" si="91"/>
        <v>0</v>
      </c>
      <c r="AW343" s="16">
        <f t="shared" si="91"/>
        <v>0</v>
      </c>
      <c r="AX343" s="16">
        <f t="shared" si="91"/>
        <v>0</v>
      </c>
      <c r="AY343" s="16">
        <f t="shared" si="91"/>
        <v>0</v>
      </c>
      <c r="AZ343" s="16">
        <f t="shared" si="91"/>
        <v>754.03601740737997</v>
      </c>
      <c r="BA343" s="16">
        <f t="shared" si="91"/>
        <v>0</v>
      </c>
      <c r="BB343" s="16">
        <f t="shared" si="91"/>
        <v>0</v>
      </c>
      <c r="BC343" s="16">
        <f t="shared" si="91"/>
        <v>0</v>
      </c>
      <c r="BD343" s="16">
        <f t="shared" si="91"/>
        <v>0</v>
      </c>
      <c r="BE343" s="16">
        <f t="shared" si="91"/>
        <v>0</v>
      </c>
      <c r="BF343" s="16">
        <f t="shared" si="91"/>
        <v>0</v>
      </c>
      <c r="BG343" s="16">
        <f t="shared" si="91"/>
        <v>0</v>
      </c>
      <c r="BH343" s="16">
        <f t="shared" si="91"/>
        <v>0</v>
      </c>
      <c r="BI343" s="16">
        <f t="shared" si="91"/>
        <v>0</v>
      </c>
    </row>
    <row r="344" spans="2:61" s="1" customFormat="1" ht="15.75" x14ac:dyDescent="0.25">
      <c r="B344" s="47">
        <v>289</v>
      </c>
      <c r="C344" s="47" t="s">
        <v>430</v>
      </c>
      <c r="D344" s="47">
        <v>6</v>
      </c>
      <c r="E344" s="47">
        <v>2001</v>
      </c>
      <c r="F344" s="71"/>
      <c r="G344" s="2">
        <v>50</v>
      </c>
      <c r="H344" s="2">
        <v>10</v>
      </c>
      <c r="I344" s="47">
        <v>2018</v>
      </c>
      <c r="J344" s="81">
        <v>1.15E-2</v>
      </c>
      <c r="K344" s="82">
        <v>9985</v>
      </c>
      <c r="L344" s="82">
        <f t="shared" si="83"/>
        <v>998.5</v>
      </c>
      <c r="M344" s="82">
        <f t="shared" si="84"/>
        <v>1497.75</v>
      </c>
      <c r="N344" s="16">
        <f t="shared" si="85"/>
        <v>12481.25</v>
      </c>
      <c r="O344" s="16">
        <f t="shared" si="86"/>
        <v>143.53437500000001</v>
      </c>
      <c r="P344" s="16">
        <f t="shared" si="90"/>
        <v>0</v>
      </c>
      <c r="Q344" s="16">
        <f t="shared" si="90"/>
        <v>0</v>
      </c>
      <c r="R344" s="16">
        <f t="shared" si="90"/>
        <v>0</v>
      </c>
      <c r="S344" s="16">
        <f t="shared" si="90"/>
        <v>0</v>
      </c>
      <c r="T344" s="16">
        <f t="shared" si="90"/>
        <v>0</v>
      </c>
      <c r="U344" s="16">
        <f t="shared" si="90"/>
        <v>0</v>
      </c>
      <c r="V344" s="16">
        <f t="shared" si="90"/>
        <v>174.46692990234376</v>
      </c>
      <c r="W344" s="16">
        <f t="shared" si="90"/>
        <v>0</v>
      </c>
      <c r="X344" s="16">
        <f t="shared" si="90"/>
        <v>0</v>
      </c>
      <c r="Y344" s="16">
        <f t="shared" si="90"/>
        <v>0</v>
      </c>
      <c r="Z344" s="16">
        <f t="shared" si="90"/>
        <v>0</v>
      </c>
      <c r="AA344" s="16">
        <f t="shared" si="90"/>
        <v>0</v>
      </c>
      <c r="AB344" s="16">
        <f t="shared" si="90"/>
        <v>0</v>
      </c>
      <c r="AC344" s="16">
        <f t="shared" si="90"/>
        <v>0</v>
      </c>
      <c r="AD344" s="16">
        <f t="shared" si="90"/>
        <v>0</v>
      </c>
      <c r="AE344" s="16">
        <f t="shared" si="90"/>
        <v>0</v>
      </c>
      <c r="AF344" s="16">
        <f t="shared" si="89"/>
        <v>284.18824466828426</v>
      </c>
      <c r="AG344" s="16">
        <f t="shared" si="89"/>
        <v>0</v>
      </c>
      <c r="AH344" s="16">
        <f t="shared" si="89"/>
        <v>0</v>
      </c>
      <c r="AI344" s="16">
        <f t="shared" si="89"/>
        <v>0</v>
      </c>
      <c r="AJ344" s="16">
        <f t="shared" si="89"/>
        <v>0</v>
      </c>
      <c r="AK344" s="16">
        <f t="shared" si="89"/>
        <v>0</v>
      </c>
      <c r="AL344" s="16">
        <f t="shared" si="89"/>
        <v>0</v>
      </c>
      <c r="AM344" s="16">
        <f t="shared" si="89"/>
        <v>0</v>
      </c>
      <c r="AN344" s="16">
        <f t="shared" si="89"/>
        <v>0</v>
      </c>
      <c r="AO344" s="16">
        <f t="shared" si="89"/>
        <v>0</v>
      </c>
      <c r="AP344" s="16">
        <f t="shared" si="89"/>
        <v>462.91270473348123</v>
      </c>
      <c r="AQ344" s="16">
        <f t="shared" si="89"/>
        <v>0</v>
      </c>
      <c r="AR344" s="16">
        <f t="shared" si="89"/>
        <v>0</v>
      </c>
      <c r="AS344" s="16">
        <f t="shared" si="89"/>
        <v>47157.380143904469</v>
      </c>
      <c r="AT344" s="16">
        <f t="shared" si="91"/>
        <v>0</v>
      </c>
      <c r="AU344" s="16">
        <f t="shared" si="91"/>
        <v>0</v>
      </c>
      <c r="AV344" s="16">
        <f t="shared" si="91"/>
        <v>0</v>
      </c>
      <c r="AW344" s="16">
        <f t="shared" si="91"/>
        <v>0</v>
      </c>
      <c r="AX344" s="16">
        <f t="shared" si="91"/>
        <v>0</v>
      </c>
      <c r="AY344" s="16">
        <f t="shared" si="91"/>
        <v>0</v>
      </c>
      <c r="AZ344" s="16">
        <f t="shared" si="91"/>
        <v>754.03601740737997</v>
      </c>
      <c r="BA344" s="16">
        <f t="shared" si="91"/>
        <v>0</v>
      </c>
      <c r="BB344" s="16">
        <f t="shared" si="91"/>
        <v>0</v>
      </c>
      <c r="BC344" s="16">
        <f t="shared" si="91"/>
        <v>0</v>
      </c>
      <c r="BD344" s="16">
        <f t="shared" si="91"/>
        <v>0</v>
      </c>
      <c r="BE344" s="16">
        <f t="shared" si="91"/>
        <v>0</v>
      </c>
      <c r="BF344" s="16">
        <f t="shared" si="91"/>
        <v>0</v>
      </c>
      <c r="BG344" s="16">
        <f t="shared" si="91"/>
        <v>0</v>
      </c>
      <c r="BH344" s="16">
        <f t="shared" si="91"/>
        <v>0</v>
      </c>
      <c r="BI344" s="16">
        <f t="shared" si="91"/>
        <v>0</v>
      </c>
    </row>
    <row r="345" spans="2:61" s="1" customFormat="1" ht="15.75" x14ac:dyDescent="0.25">
      <c r="B345" s="47">
        <v>288</v>
      </c>
      <c r="C345" s="47" t="s">
        <v>430</v>
      </c>
      <c r="D345" s="47">
        <v>6</v>
      </c>
      <c r="E345" s="47">
        <v>2001</v>
      </c>
      <c r="F345" s="71"/>
      <c r="G345" s="2">
        <v>50</v>
      </c>
      <c r="H345" s="2">
        <v>10</v>
      </c>
      <c r="I345" s="47">
        <v>2018</v>
      </c>
      <c r="J345" s="81">
        <v>1.15E-2</v>
      </c>
      <c r="K345" s="82">
        <v>9985</v>
      </c>
      <c r="L345" s="82">
        <f t="shared" si="83"/>
        <v>998.5</v>
      </c>
      <c r="M345" s="82">
        <f t="shared" si="84"/>
        <v>1497.75</v>
      </c>
      <c r="N345" s="16">
        <f t="shared" si="85"/>
        <v>12481.25</v>
      </c>
      <c r="O345" s="16">
        <f t="shared" si="86"/>
        <v>143.53437500000001</v>
      </c>
      <c r="P345" s="16">
        <f t="shared" si="90"/>
        <v>0</v>
      </c>
      <c r="Q345" s="16">
        <f t="shared" si="90"/>
        <v>0</v>
      </c>
      <c r="R345" s="16">
        <f t="shared" si="90"/>
        <v>0</v>
      </c>
      <c r="S345" s="16">
        <f t="shared" si="90"/>
        <v>0</v>
      </c>
      <c r="T345" s="16">
        <f t="shared" si="90"/>
        <v>0</v>
      </c>
      <c r="U345" s="16">
        <f t="shared" si="90"/>
        <v>0</v>
      </c>
      <c r="V345" s="16">
        <f t="shared" si="90"/>
        <v>174.46692990234376</v>
      </c>
      <c r="W345" s="16">
        <f t="shared" si="90"/>
        <v>0</v>
      </c>
      <c r="X345" s="16">
        <f t="shared" si="90"/>
        <v>0</v>
      </c>
      <c r="Y345" s="16">
        <f t="shared" si="90"/>
        <v>0</v>
      </c>
      <c r="Z345" s="16">
        <f t="shared" si="90"/>
        <v>0</v>
      </c>
      <c r="AA345" s="16">
        <f t="shared" si="90"/>
        <v>0</v>
      </c>
      <c r="AB345" s="16">
        <f t="shared" si="90"/>
        <v>0</v>
      </c>
      <c r="AC345" s="16">
        <f t="shared" si="90"/>
        <v>0</v>
      </c>
      <c r="AD345" s="16">
        <f t="shared" si="90"/>
        <v>0</v>
      </c>
      <c r="AE345" s="16">
        <f t="shared" si="90"/>
        <v>0</v>
      </c>
      <c r="AF345" s="16">
        <f t="shared" si="89"/>
        <v>284.18824466828426</v>
      </c>
      <c r="AG345" s="16">
        <f t="shared" si="89"/>
        <v>0</v>
      </c>
      <c r="AH345" s="16">
        <f t="shared" si="89"/>
        <v>0</v>
      </c>
      <c r="AI345" s="16">
        <f t="shared" si="89"/>
        <v>0</v>
      </c>
      <c r="AJ345" s="16">
        <f t="shared" si="89"/>
        <v>0</v>
      </c>
      <c r="AK345" s="16">
        <f t="shared" si="89"/>
        <v>0</v>
      </c>
      <c r="AL345" s="16">
        <f t="shared" si="89"/>
        <v>0</v>
      </c>
      <c r="AM345" s="16">
        <f t="shared" si="89"/>
        <v>0</v>
      </c>
      <c r="AN345" s="16">
        <f t="shared" si="89"/>
        <v>0</v>
      </c>
      <c r="AO345" s="16">
        <f t="shared" si="89"/>
        <v>0</v>
      </c>
      <c r="AP345" s="16">
        <f t="shared" si="89"/>
        <v>462.91270473348123</v>
      </c>
      <c r="AQ345" s="16">
        <f t="shared" si="89"/>
        <v>0</v>
      </c>
      <c r="AR345" s="16">
        <f t="shared" si="89"/>
        <v>0</v>
      </c>
      <c r="AS345" s="16">
        <f t="shared" si="89"/>
        <v>47157.380143904469</v>
      </c>
      <c r="AT345" s="16">
        <f t="shared" si="91"/>
        <v>0</v>
      </c>
      <c r="AU345" s="16">
        <f t="shared" si="91"/>
        <v>0</v>
      </c>
      <c r="AV345" s="16">
        <f t="shared" si="91"/>
        <v>0</v>
      </c>
      <c r="AW345" s="16">
        <f t="shared" si="91"/>
        <v>0</v>
      </c>
      <c r="AX345" s="16">
        <f t="shared" si="91"/>
        <v>0</v>
      </c>
      <c r="AY345" s="16">
        <f t="shared" si="91"/>
        <v>0</v>
      </c>
      <c r="AZ345" s="16">
        <f t="shared" si="91"/>
        <v>754.03601740737997</v>
      </c>
      <c r="BA345" s="16">
        <f t="shared" si="91"/>
        <v>0</v>
      </c>
      <c r="BB345" s="16">
        <f t="shared" si="91"/>
        <v>0</v>
      </c>
      <c r="BC345" s="16">
        <f t="shared" si="91"/>
        <v>0</v>
      </c>
      <c r="BD345" s="16">
        <f t="shared" si="91"/>
        <v>0</v>
      </c>
      <c r="BE345" s="16">
        <f t="shared" si="91"/>
        <v>0</v>
      </c>
      <c r="BF345" s="16">
        <f t="shared" si="91"/>
        <v>0</v>
      </c>
      <c r="BG345" s="16">
        <f t="shared" si="91"/>
        <v>0</v>
      </c>
      <c r="BH345" s="16">
        <f t="shared" si="91"/>
        <v>0</v>
      </c>
      <c r="BI345" s="16">
        <f t="shared" si="91"/>
        <v>0</v>
      </c>
    </row>
    <row r="346" spans="2:61" s="1" customFormat="1" ht="15.75" x14ac:dyDescent="0.25">
      <c r="B346" s="47">
        <v>287</v>
      </c>
      <c r="C346" s="47" t="s">
        <v>430</v>
      </c>
      <c r="D346" s="47">
        <v>6</v>
      </c>
      <c r="E346" s="47">
        <v>2001</v>
      </c>
      <c r="F346" s="71"/>
      <c r="G346" s="2">
        <v>50</v>
      </c>
      <c r="H346" s="2">
        <v>10</v>
      </c>
      <c r="I346" s="47">
        <v>2018</v>
      </c>
      <c r="J346" s="81">
        <v>1.15E-2</v>
      </c>
      <c r="K346" s="82">
        <v>9985</v>
      </c>
      <c r="L346" s="82">
        <f t="shared" si="83"/>
        <v>998.5</v>
      </c>
      <c r="M346" s="82">
        <f t="shared" si="84"/>
        <v>1497.75</v>
      </c>
      <c r="N346" s="16">
        <f t="shared" si="85"/>
        <v>12481.25</v>
      </c>
      <c r="O346" s="16">
        <f t="shared" si="86"/>
        <v>143.53437500000001</v>
      </c>
      <c r="P346" s="16">
        <f t="shared" si="90"/>
        <v>0</v>
      </c>
      <c r="Q346" s="16">
        <f t="shared" si="90"/>
        <v>0</v>
      </c>
      <c r="R346" s="16">
        <f t="shared" si="90"/>
        <v>0</v>
      </c>
      <c r="S346" s="16">
        <f t="shared" si="90"/>
        <v>0</v>
      </c>
      <c r="T346" s="16">
        <f t="shared" si="90"/>
        <v>0</v>
      </c>
      <c r="U346" s="16">
        <f t="shared" si="90"/>
        <v>0</v>
      </c>
      <c r="V346" s="16">
        <f t="shared" si="90"/>
        <v>174.46692990234376</v>
      </c>
      <c r="W346" s="16">
        <f t="shared" si="90"/>
        <v>0</v>
      </c>
      <c r="X346" s="16">
        <f t="shared" si="90"/>
        <v>0</v>
      </c>
      <c r="Y346" s="16">
        <f t="shared" si="90"/>
        <v>0</v>
      </c>
      <c r="Z346" s="16">
        <f t="shared" si="90"/>
        <v>0</v>
      </c>
      <c r="AA346" s="16">
        <f t="shared" si="90"/>
        <v>0</v>
      </c>
      <c r="AB346" s="16">
        <f t="shared" si="90"/>
        <v>0</v>
      </c>
      <c r="AC346" s="16">
        <f t="shared" si="90"/>
        <v>0</v>
      </c>
      <c r="AD346" s="16">
        <f t="shared" si="90"/>
        <v>0</v>
      </c>
      <c r="AE346" s="16">
        <f t="shared" si="90"/>
        <v>0</v>
      </c>
      <c r="AF346" s="16">
        <f t="shared" si="89"/>
        <v>284.18824466828426</v>
      </c>
      <c r="AG346" s="16">
        <f t="shared" si="89"/>
        <v>0</v>
      </c>
      <c r="AH346" s="16">
        <f t="shared" si="89"/>
        <v>0</v>
      </c>
      <c r="AI346" s="16">
        <f t="shared" si="89"/>
        <v>0</v>
      </c>
      <c r="AJ346" s="16">
        <f t="shared" si="89"/>
        <v>0</v>
      </c>
      <c r="AK346" s="16">
        <f t="shared" si="89"/>
        <v>0</v>
      </c>
      <c r="AL346" s="16">
        <f t="shared" si="89"/>
        <v>0</v>
      </c>
      <c r="AM346" s="16">
        <f t="shared" si="89"/>
        <v>0</v>
      </c>
      <c r="AN346" s="16">
        <f t="shared" si="89"/>
        <v>0</v>
      </c>
      <c r="AO346" s="16">
        <f t="shared" si="89"/>
        <v>0</v>
      </c>
      <c r="AP346" s="16">
        <f t="shared" si="89"/>
        <v>462.91270473348123</v>
      </c>
      <c r="AQ346" s="16">
        <f t="shared" si="89"/>
        <v>0</v>
      </c>
      <c r="AR346" s="16">
        <f t="shared" si="89"/>
        <v>0</v>
      </c>
      <c r="AS346" s="16">
        <f t="shared" si="89"/>
        <v>47157.380143904469</v>
      </c>
      <c r="AT346" s="16">
        <f t="shared" si="91"/>
        <v>0</v>
      </c>
      <c r="AU346" s="16">
        <f t="shared" si="91"/>
        <v>0</v>
      </c>
      <c r="AV346" s="16">
        <f t="shared" si="91"/>
        <v>0</v>
      </c>
      <c r="AW346" s="16">
        <f t="shared" si="91"/>
        <v>0</v>
      </c>
      <c r="AX346" s="16">
        <f t="shared" si="91"/>
        <v>0</v>
      </c>
      <c r="AY346" s="16">
        <f t="shared" si="91"/>
        <v>0</v>
      </c>
      <c r="AZ346" s="16">
        <f t="shared" si="91"/>
        <v>754.03601740737997</v>
      </c>
      <c r="BA346" s="16">
        <f t="shared" si="91"/>
        <v>0</v>
      </c>
      <c r="BB346" s="16">
        <f t="shared" si="91"/>
        <v>0</v>
      </c>
      <c r="BC346" s="16">
        <f t="shared" si="91"/>
        <v>0</v>
      </c>
      <c r="BD346" s="16">
        <f t="shared" si="91"/>
        <v>0</v>
      </c>
      <c r="BE346" s="16">
        <f t="shared" si="91"/>
        <v>0</v>
      </c>
      <c r="BF346" s="16">
        <f t="shared" si="91"/>
        <v>0</v>
      </c>
      <c r="BG346" s="16">
        <f t="shared" si="91"/>
        <v>0</v>
      </c>
      <c r="BH346" s="16">
        <f t="shared" si="91"/>
        <v>0</v>
      </c>
      <c r="BI346" s="16">
        <f t="shared" si="91"/>
        <v>0</v>
      </c>
    </row>
    <row r="347" spans="2:61" s="1" customFormat="1" ht="15.75" x14ac:dyDescent="0.25">
      <c r="B347" s="47">
        <v>285</v>
      </c>
      <c r="C347" s="47" t="s">
        <v>430</v>
      </c>
      <c r="D347" s="47">
        <v>6</v>
      </c>
      <c r="E347" s="47">
        <v>2001</v>
      </c>
      <c r="F347" s="71"/>
      <c r="G347" s="2">
        <v>50</v>
      </c>
      <c r="H347" s="2">
        <v>10</v>
      </c>
      <c r="I347" s="47">
        <v>2018</v>
      </c>
      <c r="J347" s="81">
        <v>1.15E-2</v>
      </c>
      <c r="K347" s="82">
        <v>9985</v>
      </c>
      <c r="L347" s="82">
        <f t="shared" si="83"/>
        <v>998.5</v>
      </c>
      <c r="M347" s="82">
        <f t="shared" si="84"/>
        <v>1497.75</v>
      </c>
      <c r="N347" s="16">
        <f t="shared" si="85"/>
        <v>12481.25</v>
      </c>
      <c r="O347" s="16">
        <f t="shared" si="86"/>
        <v>143.53437500000001</v>
      </c>
      <c r="P347" s="16">
        <f t="shared" si="90"/>
        <v>0</v>
      </c>
      <c r="Q347" s="16">
        <f t="shared" si="90"/>
        <v>0</v>
      </c>
      <c r="R347" s="16">
        <f t="shared" si="90"/>
        <v>0</v>
      </c>
      <c r="S347" s="16">
        <f t="shared" si="90"/>
        <v>0</v>
      </c>
      <c r="T347" s="16">
        <f t="shared" si="90"/>
        <v>0</v>
      </c>
      <c r="U347" s="16">
        <f t="shared" si="90"/>
        <v>0</v>
      </c>
      <c r="V347" s="16">
        <f t="shared" si="90"/>
        <v>174.46692990234376</v>
      </c>
      <c r="W347" s="16">
        <f t="shared" si="90"/>
        <v>0</v>
      </c>
      <c r="X347" s="16">
        <f t="shared" si="90"/>
        <v>0</v>
      </c>
      <c r="Y347" s="16">
        <f t="shared" si="90"/>
        <v>0</v>
      </c>
      <c r="Z347" s="16">
        <f t="shared" si="90"/>
        <v>0</v>
      </c>
      <c r="AA347" s="16">
        <f t="shared" si="90"/>
        <v>0</v>
      </c>
      <c r="AB347" s="16">
        <f t="shared" si="90"/>
        <v>0</v>
      </c>
      <c r="AC347" s="16">
        <f t="shared" si="90"/>
        <v>0</v>
      </c>
      <c r="AD347" s="16">
        <f t="shared" si="90"/>
        <v>0</v>
      </c>
      <c r="AE347" s="16">
        <f t="shared" si="90"/>
        <v>0</v>
      </c>
      <c r="AF347" s="16">
        <f t="shared" si="89"/>
        <v>284.18824466828426</v>
      </c>
      <c r="AG347" s="16">
        <f t="shared" si="89"/>
        <v>0</v>
      </c>
      <c r="AH347" s="16">
        <f t="shared" si="89"/>
        <v>0</v>
      </c>
      <c r="AI347" s="16">
        <f t="shared" si="89"/>
        <v>0</v>
      </c>
      <c r="AJ347" s="16">
        <f t="shared" si="89"/>
        <v>0</v>
      </c>
      <c r="AK347" s="16">
        <f t="shared" si="89"/>
        <v>0</v>
      </c>
      <c r="AL347" s="16">
        <f t="shared" si="89"/>
        <v>0</v>
      </c>
      <c r="AM347" s="16">
        <f t="shared" si="89"/>
        <v>0</v>
      </c>
      <c r="AN347" s="16">
        <f t="shared" si="89"/>
        <v>0</v>
      </c>
      <c r="AO347" s="16">
        <f t="shared" si="89"/>
        <v>0</v>
      </c>
      <c r="AP347" s="16">
        <f t="shared" si="89"/>
        <v>462.91270473348123</v>
      </c>
      <c r="AQ347" s="16">
        <f t="shared" si="89"/>
        <v>0</v>
      </c>
      <c r="AR347" s="16">
        <f t="shared" si="89"/>
        <v>0</v>
      </c>
      <c r="AS347" s="16">
        <f t="shared" si="89"/>
        <v>47157.380143904469</v>
      </c>
      <c r="AT347" s="16">
        <f t="shared" si="91"/>
        <v>0</v>
      </c>
      <c r="AU347" s="16">
        <f t="shared" si="91"/>
        <v>0</v>
      </c>
      <c r="AV347" s="16">
        <f t="shared" si="91"/>
        <v>0</v>
      </c>
      <c r="AW347" s="16">
        <f t="shared" si="91"/>
        <v>0</v>
      </c>
      <c r="AX347" s="16">
        <f t="shared" si="91"/>
        <v>0</v>
      </c>
      <c r="AY347" s="16">
        <f t="shared" si="91"/>
        <v>0</v>
      </c>
      <c r="AZ347" s="16">
        <f t="shared" si="91"/>
        <v>754.03601740737997</v>
      </c>
      <c r="BA347" s="16">
        <f t="shared" si="91"/>
        <v>0</v>
      </c>
      <c r="BB347" s="16">
        <f t="shared" si="91"/>
        <v>0</v>
      </c>
      <c r="BC347" s="16">
        <f t="shared" si="91"/>
        <v>0</v>
      </c>
      <c r="BD347" s="16">
        <f t="shared" si="91"/>
        <v>0</v>
      </c>
      <c r="BE347" s="16">
        <f t="shared" si="91"/>
        <v>0</v>
      </c>
      <c r="BF347" s="16">
        <f t="shared" si="91"/>
        <v>0</v>
      </c>
      <c r="BG347" s="16">
        <f t="shared" si="91"/>
        <v>0</v>
      </c>
      <c r="BH347" s="16">
        <f t="shared" si="91"/>
        <v>0</v>
      </c>
      <c r="BI347" s="16">
        <f t="shared" si="91"/>
        <v>0</v>
      </c>
    </row>
    <row r="348" spans="2:61" s="1" customFormat="1" ht="15.75" x14ac:dyDescent="0.25">
      <c r="B348" s="47">
        <v>284</v>
      </c>
      <c r="C348" s="47" t="s">
        <v>430</v>
      </c>
      <c r="D348" s="47">
        <v>6</v>
      </c>
      <c r="E348" s="47">
        <v>2001</v>
      </c>
      <c r="F348" s="71"/>
      <c r="G348" s="2">
        <v>50</v>
      </c>
      <c r="H348" s="2">
        <v>10</v>
      </c>
      <c r="I348" s="47">
        <v>2018</v>
      </c>
      <c r="J348" s="81">
        <v>1.15E-2</v>
      </c>
      <c r="K348" s="82">
        <v>9985</v>
      </c>
      <c r="L348" s="82">
        <f t="shared" si="83"/>
        <v>998.5</v>
      </c>
      <c r="M348" s="82">
        <f t="shared" si="84"/>
        <v>1497.75</v>
      </c>
      <c r="N348" s="16">
        <f t="shared" si="85"/>
        <v>12481.25</v>
      </c>
      <c r="O348" s="16">
        <f t="shared" si="86"/>
        <v>143.53437500000001</v>
      </c>
      <c r="P348" s="16">
        <f t="shared" si="90"/>
        <v>0</v>
      </c>
      <c r="Q348" s="16">
        <f t="shared" si="90"/>
        <v>0</v>
      </c>
      <c r="R348" s="16">
        <f t="shared" si="90"/>
        <v>0</v>
      </c>
      <c r="S348" s="16">
        <f t="shared" si="90"/>
        <v>0</v>
      </c>
      <c r="T348" s="16">
        <f t="shared" si="90"/>
        <v>0</v>
      </c>
      <c r="U348" s="16">
        <f t="shared" si="90"/>
        <v>0</v>
      </c>
      <c r="V348" s="16">
        <f t="shared" si="90"/>
        <v>174.46692990234376</v>
      </c>
      <c r="W348" s="16">
        <f t="shared" si="90"/>
        <v>0</v>
      </c>
      <c r="X348" s="16">
        <f t="shared" si="90"/>
        <v>0</v>
      </c>
      <c r="Y348" s="16">
        <f t="shared" si="90"/>
        <v>0</v>
      </c>
      <c r="Z348" s="16">
        <f t="shared" si="90"/>
        <v>0</v>
      </c>
      <c r="AA348" s="16">
        <f t="shared" si="90"/>
        <v>0</v>
      </c>
      <c r="AB348" s="16">
        <f t="shared" si="90"/>
        <v>0</v>
      </c>
      <c r="AC348" s="16">
        <f t="shared" si="90"/>
        <v>0</v>
      </c>
      <c r="AD348" s="16">
        <f t="shared" si="90"/>
        <v>0</v>
      </c>
      <c r="AE348" s="16">
        <f t="shared" si="90"/>
        <v>0</v>
      </c>
      <c r="AF348" s="16">
        <f t="shared" si="89"/>
        <v>284.18824466828426</v>
      </c>
      <c r="AG348" s="16">
        <f t="shared" si="89"/>
        <v>0</v>
      </c>
      <c r="AH348" s="16">
        <f t="shared" si="89"/>
        <v>0</v>
      </c>
      <c r="AI348" s="16">
        <f t="shared" si="89"/>
        <v>0</v>
      </c>
      <c r="AJ348" s="16">
        <f t="shared" si="89"/>
        <v>0</v>
      </c>
      <c r="AK348" s="16">
        <f t="shared" si="89"/>
        <v>0</v>
      </c>
      <c r="AL348" s="16">
        <f t="shared" si="89"/>
        <v>0</v>
      </c>
      <c r="AM348" s="16">
        <f t="shared" si="89"/>
        <v>0</v>
      </c>
      <c r="AN348" s="16">
        <f t="shared" si="89"/>
        <v>0</v>
      </c>
      <c r="AO348" s="16">
        <f t="shared" si="89"/>
        <v>0</v>
      </c>
      <c r="AP348" s="16">
        <f t="shared" si="89"/>
        <v>462.91270473348123</v>
      </c>
      <c r="AQ348" s="16">
        <f t="shared" si="89"/>
        <v>0</v>
      </c>
      <c r="AR348" s="16">
        <f t="shared" si="89"/>
        <v>0</v>
      </c>
      <c r="AS348" s="16">
        <f t="shared" si="89"/>
        <v>47157.380143904469</v>
      </c>
      <c r="AT348" s="16">
        <f t="shared" si="91"/>
        <v>0</v>
      </c>
      <c r="AU348" s="16">
        <f t="shared" si="91"/>
        <v>0</v>
      </c>
      <c r="AV348" s="16">
        <f t="shared" si="91"/>
        <v>0</v>
      </c>
      <c r="AW348" s="16">
        <f t="shared" si="91"/>
        <v>0</v>
      </c>
      <c r="AX348" s="16">
        <f t="shared" si="91"/>
        <v>0</v>
      </c>
      <c r="AY348" s="16">
        <f t="shared" si="91"/>
        <v>0</v>
      </c>
      <c r="AZ348" s="16">
        <f t="shared" si="91"/>
        <v>754.03601740737997</v>
      </c>
      <c r="BA348" s="16">
        <f t="shared" si="91"/>
        <v>0</v>
      </c>
      <c r="BB348" s="16">
        <f t="shared" si="91"/>
        <v>0</v>
      </c>
      <c r="BC348" s="16">
        <f t="shared" si="91"/>
        <v>0</v>
      </c>
      <c r="BD348" s="16">
        <f t="shared" si="91"/>
        <v>0</v>
      </c>
      <c r="BE348" s="16">
        <f t="shared" si="91"/>
        <v>0</v>
      </c>
      <c r="BF348" s="16">
        <f t="shared" si="91"/>
        <v>0</v>
      </c>
      <c r="BG348" s="16">
        <f t="shared" si="91"/>
        <v>0</v>
      </c>
      <c r="BH348" s="16">
        <f t="shared" si="91"/>
        <v>0</v>
      </c>
      <c r="BI348" s="16">
        <f t="shared" si="91"/>
        <v>0</v>
      </c>
    </row>
    <row r="349" spans="2:61" s="1" customFormat="1" ht="15.75" x14ac:dyDescent="0.25">
      <c r="B349" s="47">
        <v>282</v>
      </c>
      <c r="C349" s="47" t="s">
        <v>430</v>
      </c>
      <c r="D349" s="47">
        <v>6</v>
      </c>
      <c r="E349" s="47">
        <v>2001</v>
      </c>
      <c r="F349" s="71"/>
      <c r="G349" s="2">
        <v>50</v>
      </c>
      <c r="H349" s="2">
        <v>10</v>
      </c>
      <c r="I349" s="47">
        <v>2018</v>
      </c>
      <c r="J349" s="81">
        <v>1.15E-2</v>
      </c>
      <c r="K349" s="82">
        <v>9985</v>
      </c>
      <c r="L349" s="82">
        <f t="shared" si="83"/>
        <v>998.5</v>
      </c>
      <c r="M349" s="82">
        <f t="shared" si="84"/>
        <v>1497.75</v>
      </c>
      <c r="N349" s="16">
        <f t="shared" si="85"/>
        <v>12481.25</v>
      </c>
      <c r="O349" s="16">
        <f t="shared" si="86"/>
        <v>143.53437500000001</v>
      </c>
      <c r="P349" s="16">
        <f t="shared" si="90"/>
        <v>0</v>
      </c>
      <c r="Q349" s="16">
        <f t="shared" si="90"/>
        <v>0</v>
      </c>
      <c r="R349" s="16">
        <f t="shared" si="90"/>
        <v>0</v>
      </c>
      <c r="S349" s="16">
        <f t="shared" si="90"/>
        <v>0</v>
      </c>
      <c r="T349" s="16">
        <f t="shared" si="90"/>
        <v>0</v>
      </c>
      <c r="U349" s="16">
        <f t="shared" si="90"/>
        <v>0</v>
      </c>
      <c r="V349" s="16">
        <f t="shared" si="90"/>
        <v>174.46692990234376</v>
      </c>
      <c r="W349" s="16">
        <f t="shared" si="90"/>
        <v>0</v>
      </c>
      <c r="X349" s="16">
        <f t="shared" si="90"/>
        <v>0</v>
      </c>
      <c r="Y349" s="16">
        <f t="shared" si="90"/>
        <v>0</v>
      </c>
      <c r="Z349" s="16">
        <f t="shared" si="90"/>
        <v>0</v>
      </c>
      <c r="AA349" s="16">
        <f t="shared" si="90"/>
        <v>0</v>
      </c>
      <c r="AB349" s="16">
        <f t="shared" si="90"/>
        <v>0</v>
      </c>
      <c r="AC349" s="16">
        <f t="shared" si="90"/>
        <v>0</v>
      </c>
      <c r="AD349" s="16">
        <f t="shared" si="90"/>
        <v>0</v>
      </c>
      <c r="AE349" s="16">
        <f t="shared" si="90"/>
        <v>0</v>
      </c>
      <c r="AF349" s="16">
        <f t="shared" si="89"/>
        <v>284.18824466828426</v>
      </c>
      <c r="AG349" s="16">
        <f t="shared" si="89"/>
        <v>0</v>
      </c>
      <c r="AH349" s="16">
        <f t="shared" si="89"/>
        <v>0</v>
      </c>
      <c r="AI349" s="16">
        <f t="shared" si="89"/>
        <v>0</v>
      </c>
      <c r="AJ349" s="16">
        <f t="shared" si="89"/>
        <v>0</v>
      </c>
      <c r="AK349" s="16">
        <f t="shared" si="89"/>
        <v>0</v>
      </c>
      <c r="AL349" s="16">
        <f t="shared" si="89"/>
        <v>0</v>
      </c>
      <c r="AM349" s="16">
        <f t="shared" si="89"/>
        <v>0</v>
      </c>
      <c r="AN349" s="16">
        <f t="shared" si="89"/>
        <v>0</v>
      </c>
      <c r="AO349" s="16">
        <f t="shared" si="89"/>
        <v>0</v>
      </c>
      <c r="AP349" s="16">
        <f t="shared" si="89"/>
        <v>462.91270473348123</v>
      </c>
      <c r="AQ349" s="16">
        <f t="shared" si="89"/>
        <v>0</v>
      </c>
      <c r="AR349" s="16">
        <f t="shared" si="89"/>
        <v>0</v>
      </c>
      <c r="AS349" s="16">
        <f t="shared" si="89"/>
        <v>47157.380143904469</v>
      </c>
      <c r="AT349" s="16">
        <f t="shared" si="91"/>
        <v>0</v>
      </c>
      <c r="AU349" s="16">
        <f t="shared" si="91"/>
        <v>0</v>
      </c>
      <c r="AV349" s="16">
        <f t="shared" si="91"/>
        <v>0</v>
      </c>
      <c r="AW349" s="16">
        <f t="shared" si="91"/>
        <v>0</v>
      </c>
      <c r="AX349" s="16">
        <f t="shared" si="91"/>
        <v>0</v>
      </c>
      <c r="AY349" s="16">
        <f t="shared" si="91"/>
        <v>0</v>
      </c>
      <c r="AZ349" s="16">
        <f t="shared" si="91"/>
        <v>754.03601740737997</v>
      </c>
      <c r="BA349" s="16">
        <f t="shared" si="91"/>
        <v>0</v>
      </c>
      <c r="BB349" s="16">
        <f t="shared" si="91"/>
        <v>0</v>
      </c>
      <c r="BC349" s="16">
        <f t="shared" si="91"/>
        <v>0</v>
      </c>
      <c r="BD349" s="16">
        <f t="shared" si="91"/>
        <v>0</v>
      </c>
      <c r="BE349" s="16">
        <f t="shared" si="91"/>
        <v>0</v>
      </c>
      <c r="BF349" s="16">
        <f t="shared" si="91"/>
        <v>0</v>
      </c>
      <c r="BG349" s="16">
        <f t="shared" si="91"/>
        <v>0</v>
      </c>
      <c r="BH349" s="16">
        <f t="shared" si="91"/>
        <v>0</v>
      </c>
      <c r="BI349" s="16">
        <f t="shared" si="91"/>
        <v>0</v>
      </c>
    </row>
    <row r="350" spans="2:61" s="1" customFormat="1" ht="15.75" x14ac:dyDescent="0.25">
      <c r="B350" s="47">
        <v>281</v>
      </c>
      <c r="C350" s="47" t="s">
        <v>430</v>
      </c>
      <c r="D350" s="47">
        <v>6</v>
      </c>
      <c r="E350" s="47">
        <v>2001</v>
      </c>
      <c r="F350" s="71"/>
      <c r="G350" s="2">
        <v>50</v>
      </c>
      <c r="H350" s="2">
        <v>10</v>
      </c>
      <c r="I350" s="47">
        <v>2018</v>
      </c>
      <c r="J350" s="81">
        <v>1.15E-2</v>
      </c>
      <c r="K350" s="82">
        <v>9985</v>
      </c>
      <c r="L350" s="82">
        <f t="shared" si="83"/>
        <v>998.5</v>
      </c>
      <c r="M350" s="82">
        <f t="shared" si="84"/>
        <v>1497.75</v>
      </c>
      <c r="N350" s="16">
        <f t="shared" si="85"/>
        <v>12481.25</v>
      </c>
      <c r="O350" s="16">
        <f t="shared" si="86"/>
        <v>143.53437500000001</v>
      </c>
      <c r="P350" s="16">
        <f t="shared" si="90"/>
        <v>0</v>
      </c>
      <c r="Q350" s="16">
        <f t="shared" si="90"/>
        <v>0</v>
      </c>
      <c r="R350" s="16">
        <f t="shared" si="90"/>
        <v>0</v>
      </c>
      <c r="S350" s="16">
        <f t="shared" si="90"/>
        <v>0</v>
      </c>
      <c r="T350" s="16">
        <f t="shared" si="90"/>
        <v>0</v>
      </c>
      <c r="U350" s="16">
        <f t="shared" si="90"/>
        <v>0</v>
      </c>
      <c r="V350" s="16">
        <f t="shared" si="90"/>
        <v>174.46692990234376</v>
      </c>
      <c r="W350" s="16">
        <f t="shared" si="90"/>
        <v>0</v>
      </c>
      <c r="X350" s="16">
        <f t="shared" si="90"/>
        <v>0</v>
      </c>
      <c r="Y350" s="16">
        <f t="shared" si="90"/>
        <v>0</v>
      </c>
      <c r="Z350" s="16">
        <f t="shared" si="90"/>
        <v>0</v>
      </c>
      <c r="AA350" s="16">
        <f t="shared" si="90"/>
        <v>0</v>
      </c>
      <c r="AB350" s="16">
        <f t="shared" si="90"/>
        <v>0</v>
      </c>
      <c r="AC350" s="16">
        <f t="shared" si="90"/>
        <v>0</v>
      </c>
      <c r="AD350" s="16">
        <f t="shared" si="90"/>
        <v>0</v>
      </c>
      <c r="AE350" s="16">
        <f t="shared" si="90"/>
        <v>0</v>
      </c>
      <c r="AF350" s="16">
        <f t="shared" si="89"/>
        <v>284.18824466828426</v>
      </c>
      <c r="AG350" s="16">
        <f t="shared" si="89"/>
        <v>0</v>
      </c>
      <c r="AH350" s="16">
        <f t="shared" si="89"/>
        <v>0</v>
      </c>
      <c r="AI350" s="16">
        <f t="shared" si="89"/>
        <v>0</v>
      </c>
      <c r="AJ350" s="16">
        <f t="shared" si="89"/>
        <v>0</v>
      </c>
      <c r="AK350" s="16">
        <f t="shared" si="89"/>
        <v>0</v>
      </c>
      <c r="AL350" s="16">
        <f t="shared" si="89"/>
        <v>0</v>
      </c>
      <c r="AM350" s="16">
        <f t="shared" si="89"/>
        <v>0</v>
      </c>
      <c r="AN350" s="16">
        <f t="shared" si="89"/>
        <v>0</v>
      </c>
      <c r="AO350" s="16">
        <f t="shared" si="89"/>
        <v>0</v>
      </c>
      <c r="AP350" s="16">
        <f t="shared" si="89"/>
        <v>462.91270473348123</v>
      </c>
      <c r="AQ350" s="16">
        <f t="shared" si="89"/>
        <v>0</v>
      </c>
      <c r="AR350" s="16">
        <f t="shared" si="89"/>
        <v>0</v>
      </c>
      <c r="AS350" s="16">
        <f t="shared" si="89"/>
        <v>47157.380143904469</v>
      </c>
      <c r="AT350" s="16">
        <f t="shared" si="91"/>
        <v>0</v>
      </c>
      <c r="AU350" s="16">
        <f t="shared" si="91"/>
        <v>0</v>
      </c>
      <c r="AV350" s="16">
        <f t="shared" si="91"/>
        <v>0</v>
      </c>
      <c r="AW350" s="16">
        <f t="shared" si="91"/>
        <v>0</v>
      </c>
      <c r="AX350" s="16">
        <f t="shared" si="91"/>
        <v>0</v>
      </c>
      <c r="AY350" s="16">
        <f t="shared" si="91"/>
        <v>0</v>
      </c>
      <c r="AZ350" s="16">
        <f t="shared" si="91"/>
        <v>754.03601740737997</v>
      </c>
      <c r="BA350" s="16">
        <f t="shared" si="91"/>
        <v>0</v>
      </c>
      <c r="BB350" s="16">
        <f t="shared" si="91"/>
        <v>0</v>
      </c>
      <c r="BC350" s="16">
        <f t="shared" si="91"/>
        <v>0</v>
      </c>
      <c r="BD350" s="16">
        <f t="shared" si="91"/>
        <v>0</v>
      </c>
      <c r="BE350" s="16">
        <f t="shared" si="91"/>
        <v>0</v>
      </c>
      <c r="BF350" s="16">
        <f t="shared" si="91"/>
        <v>0</v>
      </c>
      <c r="BG350" s="16">
        <f t="shared" si="91"/>
        <v>0</v>
      </c>
      <c r="BH350" s="16">
        <f t="shared" si="91"/>
        <v>0</v>
      </c>
      <c r="BI350" s="16">
        <f t="shared" si="91"/>
        <v>0</v>
      </c>
    </row>
    <row r="351" spans="2:61" s="1" customFormat="1" ht="15.75" x14ac:dyDescent="0.25">
      <c r="B351" s="47">
        <v>280</v>
      </c>
      <c r="C351" s="47" t="s">
        <v>430</v>
      </c>
      <c r="D351" s="47">
        <v>3</v>
      </c>
      <c r="E351" s="47">
        <v>2001</v>
      </c>
      <c r="F351" s="71"/>
      <c r="G351" s="2">
        <v>50</v>
      </c>
      <c r="H351" s="2">
        <v>10</v>
      </c>
      <c r="I351" s="47">
        <v>2018</v>
      </c>
      <c r="J351" s="81">
        <v>1.15E-2</v>
      </c>
      <c r="K351" s="82">
        <v>9985</v>
      </c>
      <c r="L351" s="82">
        <f t="shared" si="83"/>
        <v>998.5</v>
      </c>
      <c r="M351" s="82">
        <f t="shared" si="84"/>
        <v>1497.75</v>
      </c>
      <c r="N351" s="16">
        <f t="shared" si="85"/>
        <v>12481.25</v>
      </c>
      <c r="O351" s="16">
        <f t="shared" si="86"/>
        <v>143.53437500000001</v>
      </c>
      <c r="P351" s="16">
        <f t="shared" si="90"/>
        <v>0</v>
      </c>
      <c r="Q351" s="16">
        <f t="shared" si="90"/>
        <v>0</v>
      </c>
      <c r="R351" s="16">
        <f t="shared" si="90"/>
        <v>0</v>
      </c>
      <c r="S351" s="16">
        <f t="shared" si="90"/>
        <v>0</v>
      </c>
      <c r="T351" s="16">
        <f t="shared" si="90"/>
        <v>0</v>
      </c>
      <c r="U351" s="16">
        <f t="shared" si="90"/>
        <v>0</v>
      </c>
      <c r="V351" s="16">
        <f t="shared" si="90"/>
        <v>174.46692990234376</v>
      </c>
      <c r="W351" s="16">
        <f t="shared" si="90"/>
        <v>0</v>
      </c>
      <c r="X351" s="16">
        <f t="shared" si="90"/>
        <v>0</v>
      </c>
      <c r="Y351" s="16">
        <f t="shared" si="90"/>
        <v>0</v>
      </c>
      <c r="Z351" s="16">
        <f t="shared" si="90"/>
        <v>0</v>
      </c>
      <c r="AA351" s="16">
        <f t="shared" si="90"/>
        <v>0</v>
      </c>
      <c r="AB351" s="16">
        <f t="shared" si="90"/>
        <v>0</v>
      </c>
      <c r="AC351" s="16">
        <f t="shared" si="90"/>
        <v>0</v>
      </c>
      <c r="AD351" s="16">
        <f t="shared" si="90"/>
        <v>0</v>
      </c>
      <c r="AE351" s="16">
        <f t="shared" si="90"/>
        <v>0</v>
      </c>
      <c r="AF351" s="16">
        <f t="shared" si="89"/>
        <v>284.18824466828426</v>
      </c>
      <c r="AG351" s="16">
        <f t="shared" si="89"/>
        <v>0</v>
      </c>
      <c r="AH351" s="16">
        <f t="shared" si="89"/>
        <v>0</v>
      </c>
      <c r="AI351" s="16">
        <f t="shared" si="89"/>
        <v>0</v>
      </c>
      <c r="AJ351" s="16">
        <f t="shared" si="89"/>
        <v>0</v>
      </c>
      <c r="AK351" s="16">
        <f t="shared" si="89"/>
        <v>0</v>
      </c>
      <c r="AL351" s="16">
        <f t="shared" si="89"/>
        <v>0</v>
      </c>
      <c r="AM351" s="16">
        <f t="shared" si="89"/>
        <v>0</v>
      </c>
      <c r="AN351" s="16">
        <f t="shared" si="89"/>
        <v>0</v>
      </c>
      <c r="AO351" s="16">
        <f t="shared" si="89"/>
        <v>0</v>
      </c>
      <c r="AP351" s="16">
        <f t="shared" si="89"/>
        <v>462.91270473348123</v>
      </c>
      <c r="AQ351" s="16">
        <f t="shared" si="89"/>
        <v>0</v>
      </c>
      <c r="AR351" s="16">
        <f t="shared" si="89"/>
        <v>0</v>
      </c>
      <c r="AS351" s="16">
        <f t="shared" si="89"/>
        <v>47157.380143904469</v>
      </c>
      <c r="AT351" s="16">
        <f t="shared" si="91"/>
        <v>0</v>
      </c>
      <c r="AU351" s="16">
        <f t="shared" si="91"/>
        <v>0</v>
      </c>
      <c r="AV351" s="16">
        <f t="shared" si="91"/>
        <v>0</v>
      </c>
      <c r="AW351" s="16">
        <f t="shared" si="91"/>
        <v>0</v>
      </c>
      <c r="AX351" s="16">
        <f t="shared" si="91"/>
        <v>0</v>
      </c>
      <c r="AY351" s="16">
        <f t="shared" si="91"/>
        <v>0</v>
      </c>
      <c r="AZ351" s="16">
        <f t="shared" si="91"/>
        <v>754.03601740737997</v>
      </c>
      <c r="BA351" s="16">
        <f t="shared" si="91"/>
        <v>0</v>
      </c>
      <c r="BB351" s="16">
        <f t="shared" si="91"/>
        <v>0</v>
      </c>
      <c r="BC351" s="16">
        <f t="shared" si="91"/>
        <v>0</v>
      </c>
      <c r="BD351" s="16">
        <f t="shared" si="91"/>
        <v>0</v>
      </c>
      <c r="BE351" s="16">
        <f t="shared" si="91"/>
        <v>0</v>
      </c>
      <c r="BF351" s="16">
        <f t="shared" si="91"/>
        <v>0</v>
      </c>
      <c r="BG351" s="16">
        <f t="shared" si="91"/>
        <v>0</v>
      </c>
      <c r="BH351" s="16">
        <f t="shared" si="91"/>
        <v>0</v>
      </c>
      <c r="BI351" s="16">
        <f t="shared" si="91"/>
        <v>0</v>
      </c>
    </row>
    <row r="352" spans="2:61" s="1" customFormat="1" ht="15.75" x14ac:dyDescent="0.25">
      <c r="B352" s="47">
        <v>279</v>
      </c>
      <c r="C352" s="47" t="s">
        <v>430</v>
      </c>
      <c r="D352" s="47">
        <v>6</v>
      </c>
      <c r="E352" s="47">
        <v>2001</v>
      </c>
      <c r="F352" s="71"/>
      <c r="G352" s="2">
        <v>50</v>
      </c>
      <c r="H352" s="2">
        <v>10</v>
      </c>
      <c r="I352" s="47">
        <v>2018</v>
      </c>
      <c r="J352" s="81">
        <v>1.15E-2</v>
      </c>
      <c r="K352" s="82">
        <v>9985</v>
      </c>
      <c r="L352" s="82">
        <f t="shared" si="83"/>
        <v>998.5</v>
      </c>
      <c r="M352" s="82">
        <f t="shared" si="84"/>
        <v>1497.75</v>
      </c>
      <c r="N352" s="16">
        <f t="shared" si="85"/>
        <v>12481.25</v>
      </c>
      <c r="O352" s="16">
        <f t="shared" si="86"/>
        <v>143.53437500000001</v>
      </c>
      <c r="P352" s="16">
        <f t="shared" si="90"/>
        <v>0</v>
      </c>
      <c r="Q352" s="16">
        <f t="shared" si="90"/>
        <v>0</v>
      </c>
      <c r="R352" s="16">
        <f t="shared" si="90"/>
        <v>0</v>
      </c>
      <c r="S352" s="16">
        <f t="shared" si="90"/>
        <v>0</v>
      </c>
      <c r="T352" s="16">
        <f t="shared" si="90"/>
        <v>0</v>
      </c>
      <c r="U352" s="16">
        <f t="shared" si="90"/>
        <v>0</v>
      </c>
      <c r="V352" s="16">
        <f t="shared" si="90"/>
        <v>174.46692990234376</v>
      </c>
      <c r="W352" s="16">
        <f t="shared" si="90"/>
        <v>0</v>
      </c>
      <c r="X352" s="16">
        <f t="shared" si="90"/>
        <v>0</v>
      </c>
      <c r="Y352" s="16">
        <f t="shared" si="90"/>
        <v>0</v>
      </c>
      <c r="Z352" s="16">
        <f t="shared" si="90"/>
        <v>0</v>
      </c>
      <c r="AA352" s="16">
        <f t="shared" si="90"/>
        <v>0</v>
      </c>
      <c r="AB352" s="16">
        <f t="shared" si="90"/>
        <v>0</v>
      </c>
      <c r="AC352" s="16">
        <f t="shared" si="90"/>
        <v>0</v>
      </c>
      <c r="AD352" s="16">
        <f t="shared" si="90"/>
        <v>0</v>
      </c>
      <c r="AE352" s="16">
        <f t="shared" si="90"/>
        <v>0</v>
      </c>
      <c r="AF352" s="16">
        <f t="shared" si="89"/>
        <v>284.18824466828426</v>
      </c>
      <c r="AG352" s="16">
        <f t="shared" si="89"/>
        <v>0</v>
      </c>
      <c r="AH352" s="16">
        <f t="shared" si="89"/>
        <v>0</v>
      </c>
      <c r="AI352" s="16">
        <f t="shared" si="89"/>
        <v>0</v>
      </c>
      <c r="AJ352" s="16">
        <f t="shared" si="89"/>
        <v>0</v>
      </c>
      <c r="AK352" s="16">
        <f t="shared" si="89"/>
        <v>0</v>
      </c>
      <c r="AL352" s="16">
        <f t="shared" si="89"/>
        <v>0</v>
      </c>
      <c r="AM352" s="16">
        <f t="shared" si="89"/>
        <v>0</v>
      </c>
      <c r="AN352" s="16">
        <f t="shared" si="89"/>
        <v>0</v>
      </c>
      <c r="AO352" s="16">
        <f t="shared" si="89"/>
        <v>0</v>
      </c>
      <c r="AP352" s="16">
        <f t="shared" si="89"/>
        <v>462.91270473348123</v>
      </c>
      <c r="AQ352" s="16">
        <f t="shared" si="89"/>
        <v>0</v>
      </c>
      <c r="AR352" s="16">
        <f t="shared" si="89"/>
        <v>0</v>
      </c>
      <c r="AS352" s="16">
        <f t="shared" si="89"/>
        <v>47157.380143904469</v>
      </c>
      <c r="AT352" s="16">
        <f t="shared" si="91"/>
        <v>0</v>
      </c>
      <c r="AU352" s="16">
        <f t="shared" si="91"/>
        <v>0</v>
      </c>
      <c r="AV352" s="16">
        <f t="shared" si="91"/>
        <v>0</v>
      </c>
      <c r="AW352" s="16">
        <f t="shared" si="91"/>
        <v>0</v>
      </c>
      <c r="AX352" s="16">
        <f t="shared" si="91"/>
        <v>0</v>
      </c>
      <c r="AY352" s="16">
        <f t="shared" si="91"/>
        <v>0</v>
      </c>
      <c r="AZ352" s="16">
        <f t="shared" si="91"/>
        <v>754.03601740737997</v>
      </c>
      <c r="BA352" s="16">
        <f t="shared" si="91"/>
        <v>0</v>
      </c>
      <c r="BB352" s="16">
        <f t="shared" si="91"/>
        <v>0</v>
      </c>
      <c r="BC352" s="16">
        <f t="shared" si="91"/>
        <v>0</v>
      </c>
      <c r="BD352" s="16">
        <f t="shared" si="91"/>
        <v>0</v>
      </c>
      <c r="BE352" s="16">
        <f t="shared" si="91"/>
        <v>0</v>
      </c>
      <c r="BF352" s="16">
        <f t="shared" si="91"/>
        <v>0</v>
      </c>
      <c r="BG352" s="16">
        <f t="shared" si="91"/>
        <v>0</v>
      </c>
      <c r="BH352" s="16">
        <f t="shared" si="91"/>
        <v>0</v>
      </c>
      <c r="BI352" s="16">
        <f t="shared" si="91"/>
        <v>0</v>
      </c>
    </row>
    <row r="353" spans="2:61" s="1" customFormat="1" ht="15.75" x14ac:dyDescent="0.25">
      <c r="B353" s="47">
        <v>278</v>
      </c>
      <c r="C353" s="47" t="s">
        <v>430</v>
      </c>
      <c r="D353" s="47">
        <v>6</v>
      </c>
      <c r="E353" s="47">
        <v>2001</v>
      </c>
      <c r="F353" s="71"/>
      <c r="G353" s="2">
        <v>50</v>
      </c>
      <c r="H353" s="2">
        <v>10</v>
      </c>
      <c r="I353" s="47">
        <v>2018</v>
      </c>
      <c r="J353" s="81">
        <v>1.15E-2</v>
      </c>
      <c r="K353" s="82">
        <v>9985</v>
      </c>
      <c r="L353" s="82">
        <f t="shared" si="83"/>
        <v>998.5</v>
      </c>
      <c r="M353" s="82">
        <f t="shared" si="84"/>
        <v>1497.75</v>
      </c>
      <c r="N353" s="16">
        <f t="shared" si="85"/>
        <v>12481.25</v>
      </c>
      <c r="O353" s="16">
        <f t="shared" si="86"/>
        <v>143.53437500000001</v>
      </c>
      <c r="P353" s="16">
        <f t="shared" si="90"/>
        <v>0</v>
      </c>
      <c r="Q353" s="16">
        <f t="shared" si="90"/>
        <v>0</v>
      </c>
      <c r="R353" s="16">
        <f t="shared" si="90"/>
        <v>0</v>
      </c>
      <c r="S353" s="16">
        <f t="shared" si="90"/>
        <v>0</v>
      </c>
      <c r="T353" s="16">
        <f t="shared" si="90"/>
        <v>0</v>
      </c>
      <c r="U353" s="16">
        <f t="shared" si="90"/>
        <v>0</v>
      </c>
      <c r="V353" s="16">
        <f t="shared" si="90"/>
        <v>174.46692990234376</v>
      </c>
      <c r="W353" s="16">
        <f t="shared" si="90"/>
        <v>0</v>
      </c>
      <c r="X353" s="16">
        <f t="shared" si="90"/>
        <v>0</v>
      </c>
      <c r="Y353" s="16">
        <f t="shared" si="90"/>
        <v>0</v>
      </c>
      <c r="Z353" s="16">
        <f t="shared" si="90"/>
        <v>0</v>
      </c>
      <c r="AA353" s="16">
        <f t="shared" si="90"/>
        <v>0</v>
      </c>
      <c r="AB353" s="16">
        <f t="shared" si="90"/>
        <v>0</v>
      </c>
      <c r="AC353" s="16">
        <f t="shared" si="90"/>
        <v>0</v>
      </c>
      <c r="AD353" s="16">
        <f t="shared" si="90"/>
        <v>0</v>
      </c>
      <c r="AE353" s="16">
        <f t="shared" si="90"/>
        <v>0</v>
      </c>
      <c r="AF353" s="16">
        <f t="shared" si="89"/>
        <v>284.18824466828426</v>
      </c>
      <c r="AG353" s="16">
        <f t="shared" si="89"/>
        <v>0</v>
      </c>
      <c r="AH353" s="16">
        <f t="shared" si="89"/>
        <v>0</v>
      </c>
      <c r="AI353" s="16">
        <f t="shared" si="89"/>
        <v>0</v>
      </c>
      <c r="AJ353" s="16">
        <f t="shared" si="89"/>
        <v>0</v>
      </c>
      <c r="AK353" s="16">
        <f t="shared" si="89"/>
        <v>0</v>
      </c>
      <c r="AL353" s="16">
        <f t="shared" si="89"/>
        <v>0</v>
      </c>
      <c r="AM353" s="16">
        <f t="shared" si="89"/>
        <v>0</v>
      </c>
      <c r="AN353" s="16">
        <f t="shared" si="89"/>
        <v>0</v>
      </c>
      <c r="AO353" s="16">
        <f t="shared" si="89"/>
        <v>0</v>
      </c>
      <c r="AP353" s="16">
        <f t="shared" si="89"/>
        <v>462.91270473348123</v>
      </c>
      <c r="AQ353" s="16">
        <f t="shared" si="89"/>
        <v>0</v>
      </c>
      <c r="AR353" s="16">
        <f t="shared" si="89"/>
        <v>0</v>
      </c>
      <c r="AS353" s="16">
        <f t="shared" si="89"/>
        <v>47157.380143904469</v>
      </c>
      <c r="AT353" s="16">
        <f t="shared" si="91"/>
        <v>0</v>
      </c>
      <c r="AU353" s="16">
        <f t="shared" si="91"/>
        <v>0</v>
      </c>
      <c r="AV353" s="16">
        <f t="shared" si="91"/>
        <v>0</v>
      </c>
      <c r="AW353" s="16">
        <f t="shared" si="91"/>
        <v>0</v>
      </c>
      <c r="AX353" s="16">
        <f t="shared" si="91"/>
        <v>0</v>
      </c>
      <c r="AY353" s="16">
        <f t="shared" si="91"/>
        <v>0</v>
      </c>
      <c r="AZ353" s="16">
        <f t="shared" si="91"/>
        <v>754.03601740737997</v>
      </c>
      <c r="BA353" s="16">
        <f t="shared" si="91"/>
        <v>0</v>
      </c>
      <c r="BB353" s="16">
        <f t="shared" si="91"/>
        <v>0</v>
      </c>
      <c r="BC353" s="16">
        <f t="shared" si="91"/>
        <v>0</v>
      </c>
      <c r="BD353" s="16">
        <f t="shared" si="91"/>
        <v>0</v>
      </c>
      <c r="BE353" s="16">
        <f t="shared" si="91"/>
        <v>0</v>
      </c>
      <c r="BF353" s="16">
        <f t="shared" si="91"/>
        <v>0</v>
      </c>
      <c r="BG353" s="16">
        <f t="shared" si="91"/>
        <v>0</v>
      </c>
      <c r="BH353" s="16">
        <f t="shared" si="91"/>
        <v>0</v>
      </c>
      <c r="BI353" s="16">
        <f t="shared" si="91"/>
        <v>0</v>
      </c>
    </row>
    <row r="354" spans="2:61" s="1" customFormat="1" ht="15.75" x14ac:dyDescent="0.25">
      <c r="B354" s="47">
        <v>277</v>
      </c>
      <c r="C354" s="47" t="s">
        <v>430</v>
      </c>
      <c r="D354" s="47">
        <v>6</v>
      </c>
      <c r="E354" s="47">
        <v>2001</v>
      </c>
      <c r="F354" s="71"/>
      <c r="G354" s="2">
        <v>50</v>
      </c>
      <c r="H354" s="2">
        <v>10</v>
      </c>
      <c r="I354" s="47">
        <v>2018</v>
      </c>
      <c r="J354" s="81">
        <v>1.15E-2</v>
      </c>
      <c r="K354" s="82">
        <v>9985</v>
      </c>
      <c r="L354" s="82">
        <f t="shared" si="83"/>
        <v>998.5</v>
      </c>
      <c r="M354" s="82">
        <f t="shared" si="84"/>
        <v>1497.75</v>
      </c>
      <c r="N354" s="16">
        <f t="shared" si="85"/>
        <v>12481.25</v>
      </c>
      <c r="O354" s="16">
        <f t="shared" si="86"/>
        <v>143.53437500000001</v>
      </c>
      <c r="P354" s="16">
        <f t="shared" si="90"/>
        <v>0</v>
      </c>
      <c r="Q354" s="16">
        <f t="shared" si="90"/>
        <v>0</v>
      </c>
      <c r="R354" s="16">
        <f t="shared" si="90"/>
        <v>0</v>
      </c>
      <c r="S354" s="16">
        <f t="shared" si="90"/>
        <v>0</v>
      </c>
      <c r="T354" s="16">
        <f t="shared" si="90"/>
        <v>0</v>
      </c>
      <c r="U354" s="16">
        <f t="shared" si="90"/>
        <v>0</v>
      </c>
      <c r="V354" s="16">
        <f t="shared" si="90"/>
        <v>174.46692990234376</v>
      </c>
      <c r="W354" s="16">
        <f t="shared" si="90"/>
        <v>0</v>
      </c>
      <c r="X354" s="16">
        <f t="shared" si="90"/>
        <v>0</v>
      </c>
      <c r="Y354" s="16">
        <f t="shared" si="90"/>
        <v>0</v>
      </c>
      <c r="Z354" s="16">
        <f t="shared" si="90"/>
        <v>0</v>
      </c>
      <c r="AA354" s="16">
        <f t="shared" si="90"/>
        <v>0</v>
      </c>
      <c r="AB354" s="16">
        <f t="shared" si="90"/>
        <v>0</v>
      </c>
      <c r="AC354" s="16">
        <f t="shared" si="90"/>
        <v>0</v>
      </c>
      <c r="AD354" s="16">
        <f t="shared" si="90"/>
        <v>0</v>
      </c>
      <c r="AE354" s="16">
        <f t="shared" si="90"/>
        <v>0</v>
      </c>
      <c r="AF354" s="16">
        <f t="shared" si="89"/>
        <v>284.18824466828426</v>
      </c>
      <c r="AG354" s="16">
        <f t="shared" si="89"/>
        <v>0</v>
      </c>
      <c r="AH354" s="16">
        <f t="shared" si="89"/>
        <v>0</v>
      </c>
      <c r="AI354" s="16">
        <f t="shared" si="89"/>
        <v>0</v>
      </c>
      <c r="AJ354" s="16">
        <f t="shared" si="89"/>
        <v>0</v>
      </c>
      <c r="AK354" s="16">
        <f t="shared" si="89"/>
        <v>0</v>
      </c>
      <c r="AL354" s="16">
        <f t="shared" si="89"/>
        <v>0</v>
      </c>
      <c r="AM354" s="16">
        <f t="shared" si="89"/>
        <v>0</v>
      </c>
      <c r="AN354" s="16">
        <f t="shared" si="89"/>
        <v>0</v>
      </c>
      <c r="AO354" s="16">
        <f t="shared" si="89"/>
        <v>0</v>
      </c>
      <c r="AP354" s="16">
        <f t="shared" si="89"/>
        <v>462.91270473348123</v>
      </c>
      <c r="AQ354" s="16">
        <f t="shared" si="89"/>
        <v>0</v>
      </c>
      <c r="AR354" s="16">
        <f t="shared" si="89"/>
        <v>0</v>
      </c>
      <c r="AS354" s="16">
        <f t="shared" si="89"/>
        <v>47157.380143904469</v>
      </c>
      <c r="AT354" s="16">
        <f t="shared" si="91"/>
        <v>0</v>
      </c>
      <c r="AU354" s="16">
        <f t="shared" si="91"/>
        <v>0</v>
      </c>
      <c r="AV354" s="16">
        <f t="shared" si="91"/>
        <v>0</v>
      </c>
      <c r="AW354" s="16">
        <f t="shared" si="91"/>
        <v>0</v>
      </c>
      <c r="AX354" s="16">
        <f t="shared" si="91"/>
        <v>0</v>
      </c>
      <c r="AY354" s="16">
        <f t="shared" si="91"/>
        <v>0</v>
      </c>
      <c r="AZ354" s="16">
        <f t="shared" si="91"/>
        <v>754.03601740737997</v>
      </c>
      <c r="BA354" s="16">
        <f t="shared" si="91"/>
        <v>0</v>
      </c>
      <c r="BB354" s="16">
        <f t="shared" si="91"/>
        <v>0</v>
      </c>
      <c r="BC354" s="16">
        <f t="shared" si="91"/>
        <v>0</v>
      </c>
      <c r="BD354" s="16">
        <f t="shared" si="91"/>
        <v>0</v>
      </c>
      <c r="BE354" s="16">
        <f t="shared" si="91"/>
        <v>0</v>
      </c>
      <c r="BF354" s="16">
        <f t="shared" si="91"/>
        <v>0</v>
      </c>
      <c r="BG354" s="16">
        <f t="shared" si="91"/>
        <v>0</v>
      </c>
      <c r="BH354" s="16">
        <f t="shared" si="91"/>
        <v>0</v>
      </c>
      <c r="BI354" s="16">
        <f t="shared" si="91"/>
        <v>0</v>
      </c>
    </row>
    <row r="355" spans="2:61" s="1" customFormat="1" ht="15.75" x14ac:dyDescent="0.25">
      <c r="B355" s="47">
        <v>276</v>
      </c>
      <c r="C355" s="47" t="s">
        <v>430</v>
      </c>
      <c r="D355" s="47">
        <v>6</v>
      </c>
      <c r="E355" s="47">
        <v>2001</v>
      </c>
      <c r="F355" s="71"/>
      <c r="G355" s="2">
        <v>50</v>
      </c>
      <c r="H355" s="2">
        <v>10</v>
      </c>
      <c r="I355" s="47">
        <v>2018</v>
      </c>
      <c r="J355" s="81">
        <v>1.15E-2</v>
      </c>
      <c r="K355" s="82">
        <v>9985</v>
      </c>
      <c r="L355" s="82">
        <f t="shared" si="83"/>
        <v>998.5</v>
      </c>
      <c r="M355" s="82">
        <f t="shared" si="84"/>
        <v>1497.75</v>
      </c>
      <c r="N355" s="16">
        <f t="shared" si="85"/>
        <v>12481.25</v>
      </c>
      <c r="O355" s="16">
        <f t="shared" si="86"/>
        <v>143.53437500000001</v>
      </c>
      <c r="P355" s="16">
        <f t="shared" si="90"/>
        <v>0</v>
      </c>
      <c r="Q355" s="16">
        <f t="shared" si="90"/>
        <v>0</v>
      </c>
      <c r="R355" s="16">
        <f t="shared" si="90"/>
        <v>0</v>
      </c>
      <c r="S355" s="16">
        <f t="shared" si="90"/>
        <v>0</v>
      </c>
      <c r="T355" s="16">
        <f t="shared" si="90"/>
        <v>0</v>
      </c>
      <c r="U355" s="16">
        <f t="shared" si="90"/>
        <v>0</v>
      </c>
      <c r="V355" s="16">
        <f t="shared" si="90"/>
        <v>174.46692990234376</v>
      </c>
      <c r="W355" s="16">
        <f t="shared" si="90"/>
        <v>0</v>
      </c>
      <c r="X355" s="16">
        <f t="shared" si="90"/>
        <v>0</v>
      </c>
      <c r="Y355" s="16">
        <f t="shared" si="90"/>
        <v>0</v>
      </c>
      <c r="Z355" s="16">
        <f t="shared" si="90"/>
        <v>0</v>
      </c>
      <c r="AA355" s="16">
        <f t="shared" si="90"/>
        <v>0</v>
      </c>
      <c r="AB355" s="16">
        <f t="shared" si="90"/>
        <v>0</v>
      </c>
      <c r="AC355" s="16">
        <f t="shared" si="90"/>
        <v>0</v>
      </c>
      <c r="AD355" s="16">
        <f t="shared" si="90"/>
        <v>0</v>
      </c>
      <c r="AE355" s="16">
        <f t="shared" si="90"/>
        <v>0</v>
      </c>
      <c r="AF355" s="16">
        <f t="shared" si="89"/>
        <v>284.18824466828426</v>
      </c>
      <c r="AG355" s="16">
        <f t="shared" si="89"/>
        <v>0</v>
      </c>
      <c r="AH355" s="16">
        <f t="shared" si="89"/>
        <v>0</v>
      </c>
      <c r="AI355" s="16">
        <f t="shared" si="89"/>
        <v>0</v>
      </c>
      <c r="AJ355" s="16">
        <f t="shared" si="89"/>
        <v>0</v>
      </c>
      <c r="AK355" s="16">
        <f t="shared" si="89"/>
        <v>0</v>
      </c>
      <c r="AL355" s="16">
        <f t="shared" si="89"/>
        <v>0</v>
      </c>
      <c r="AM355" s="16">
        <f t="shared" si="89"/>
        <v>0</v>
      </c>
      <c r="AN355" s="16">
        <f t="shared" si="89"/>
        <v>0</v>
      </c>
      <c r="AO355" s="16">
        <f t="shared" si="89"/>
        <v>0</v>
      </c>
      <c r="AP355" s="16">
        <f t="shared" si="89"/>
        <v>462.91270473348123</v>
      </c>
      <c r="AQ355" s="16">
        <f t="shared" si="89"/>
        <v>0</v>
      </c>
      <c r="AR355" s="16">
        <f t="shared" si="89"/>
        <v>0</v>
      </c>
      <c r="AS355" s="16">
        <f t="shared" si="89"/>
        <v>47157.380143904469</v>
      </c>
      <c r="AT355" s="16">
        <f t="shared" si="91"/>
        <v>0</v>
      </c>
      <c r="AU355" s="16">
        <f t="shared" si="91"/>
        <v>0</v>
      </c>
      <c r="AV355" s="16">
        <f t="shared" si="91"/>
        <v>0</v>
      </c>
      <c r="AW355" s="16">
        <f t="shared" si="91"/>
        <v>0</v>
      </c>
      <c r="AX355" s="16">
        <f t="shared" si="91"/>
        <v>0</v>
      </c>
      <c r="AY355" s="16">
        <f t="shared" si="91"/>
        <v>0</v>
      </c>
      <c r="AZ355" s="16">
        <f t="shared" si="91"/>
        <v>754.03601740737997</v>
      </c>
      <c r="BA355" s="16">
        <f t="shared" si="91"/>
        <v>0</v>
      </c>
      <c r="BB355" s="16">
        <f t="shared" si="91"/>
        <v>0</v>
      </c>
      <c r="BC355" s="16">
        <f t="shared" si="91"/>
        <v>0</v>
      </c>
      <c r="BD355" s="16">
        <f t="shared" si="91"/>
        <v>0</v>
      </c>
      <c r="BE355" s="16">
        <f t="shared" si="91"/>
        <v>0</v>
      </c>
      <c r="BF355" s="16">
        <f t="shared" si="91"/>
        <v>0</v>
      </c>
      <c r="BG355" s="16">
        <f t="shared" si="91"/>
        <v>0</v>
      </c>
      <c r="BH355" s="16">
        <f t="shared" si="91"/>
        <v>0</v>
      </c>
      <c r="BI355" s="16">
        <f t="shared" si="91"/>
        <v>0</v>
      </c>
    </row>
    <row r="356" spans="2:61" s="1" customFormat="1" ht="15.75" x14ac:dyDescent="0.25">
      <c r="B356" s="47">
        <v>275</v>
      </c>
      <c r="C356" s="47" t="s">
        <v>430</v>
      </c>
      <c r="D356" s="47">
        <v>6</v>
      </c>
      <c r="E356" s="47">
        <v>2001</v>
      </c>
      <c r="F356" s="71"/>
      <c r="G356" s="2">
        <v>50</v>
      </c>
      <c r="H356" s="2">
        <v>10</v>
      </c>
      <c r="I356" s="47">
        <v>2018</v>
      </c>
      <c r="J356" s="81">
        <v>1.15E-2</v>
      </c>
      <c r="K356" s="82">
        <v>9985</v>
      </c>
      <c r="L356" s="82">
        <f t="shared" si="83"/>
        <v>998.5</v>
      </c>
      <c r="M356" s="82">
        <f t="shared" si="84"/>
        <v>1497.75</v>
      </c>
      <c r="N356" s="16">
        <f t="shared" si="85"/>
        <v>12481.25</v>
      </c>
      <c r="O356" s="16">
        <f t="shared" si="86"/>
        <v>143.53437500000001</v>
      </c>
      <c r="P356" s="16">
        <f t="shared" si="90"/>
        <v>0</v>
      </c>
      <c r="Q356" s="16">
        <f t="shared" si="90"/>
        <v>0</v>
      </c>
      <c r="R356" s="16">
        <f t="shared" si="90"/>
        <v>0</v>
      </c>
      <c r="S356" s="16">
        <f t="shared" si="90"/>
        <v>0</v>
      </c>
      <c r="T356" s="16">
        <f t="shared" si="90"/>
        <v>0</v>
      </c>
      <c r="U356" s="16">
        <f t="shared" si="90"/>
        <v>0</v>
      </c>
      <c r="V356" s="16">
        <f t="shared" si="90"/>
        <v>174.46692990234376</v>
      </c>
      <c r="W356" s="16">
        <f t="shared" si="90"/>
        <v>0</v>
      </c>
      <c r="X356" s="16">
        <f t="shared" si="90"/>
        <v>0</v>
      </c>
      <c r="Y356" s="16">
        <f t="shared" si="90"/>
        <v>0</v>
      </c>
      <c r="Z356" s="16">
        <f t="shared" si="90"/>
        <v>0</v>
      </c>
      <c r="AA356" s="16">
        <f t="shared" si="90"/>
        <v>0</v>
      </c>
      <c r="AB356" s="16">
        <f t="shared" si="90"/>
        <v>0</v>
      </c>
      <c r="AC356" s="16">
        <f t="shared" si="90"/>
        <v>0</v>
      </c>
      <c r="AD356" s="16">
        <f t="shared" si="90"/>
        <v>0</v>
      </c>
      <c r="AE356" s="16">
        <f t="shared" si="90"/>
        <v>0</v>
      </c>
      <c r="AF356" s="16">
        <f t="shared" si="89"/>
        <v>284.18824466828426</v>
      </c>
      <c r="AG356" s="16">
        <f t="shared" si="89"/>
        <v>0</v>
      </c>
      <c r="AH356" s="16">
        <f t="shared" si="89"/>
        <v>0</v>
      </c>
      <c r="AI356" s="16">
        <f t="shared" si="89"/>
        <v>0</v>
      </c>
      <c r="AJ356" s="16">
        <f t="shared" si="89"/>
        <v>0</v>
      </c>
      <c r="AK356" s="16">
        <f t="shared" si="89"/>
        <v>0</v>
      </c>
      <c r="AL356" s="16">
        <f t="shared" si="89"/>
        <v>0</v>
      </c>
      <c r="AM356" s="16">
        <f t="shared" si="89"/>
        <v>0</v>
      </c>
      <c r="AN356" s="16">
        <f t="shared" si="89"/>
        <v>0</v>
      </c>
      <c r="AO356" s="16">
        <f t="shared" si="89"/>
        <v>0</v>
      </c>
      <c r="AP356" s="16">
        <f t="shared" si="89"/>
        <v>462.91270473348123</v>
      </c>
      <c r="AQ356" s="16">
        <f t="shared" si="89"/>
        <v>0</v>
      </c>
      <c r="AR356" s="16">
        <f t="shared" si="89"/>
        <v>0</v>
      </c>
      <c r="AS356" s="16">
        <f t="shared" si="89"/>
        <v>47157.380143904469</v>
      </c>
      <c r="AT356" s="16">
        <f t="shared" si="91"/>
        <v>0</v>
      </c>
      <c r="AU356" s="16">
        <f t="shared" si="91"/>
        <v>0</v>
      </c>
      <c r="AV356" s="16">
        <f t="shared" si="91"/>
        <v>0</v>
      </c>
      <c r="AW356" s="16">
        <f t="shared" si="91"/>
        <v>0</v>
      </c>
      <c r="AX356" s="16">
        <f t="shared" si="91"/>
        <v>0</v>
      </c>
      <c r="AY356" s="16">
        <f t="shared" si="91"/>
        <v>0</v>
      </c>
      <c r="AZ356" s="16">
        <f t="shared" si="91"/>
        <v>754.03601740737997</v>
      </c>
      <c r="BA356" s="16">
        <f t="shared" si="91"/>
        <v>0</v>
      </c>
      <c r="BB356" s="16">
        <f t="shared" si="91"/>
        <v>0</v>
      </c>
      <c r="BC356" s="16">
        <f t="shared" si="91"/>
        <v>0</v>
      </c>
      <c r="BD356" s="16">
        <f t="shared" si="91"/>
        <v>0</v>
      </c>
      <c r="BE356" s="16">
        <f t="shared" si="91"/>
        <v>0</v>
      </c>
      <c r="BF356" s="16">
        <f t="shared" si="91"/>
        <v>0</v>
      </c>
      <c r="BG356" s="16">
        <f t="shared" si="91"/>
        <v>0</v>
      </c>
      <c r="BH356" s="16">
        <f t="shared" si="91"/>
        <v>0</v>
      </c>
      <c r="BI356" s="16">
        <f t="shared" si="91"/>
        <v>0</v>
      </c>
    </row>
    <row r="357" spans="2:61" s="1" customFormat="1" ht="15.75" x14ac:dyDescent="0.25">
      <c r="B357" s="47">
        <v>274</v>
      </c>
      <c r="C357" s="47" t="s">
        <v>430</v>
      </c>
      <c r="D357" s="47">
        <v>6</v>
      </c>
      <c r="E357" s="47">
        <v>2001</v>
      </c>
      <c r="F357" s="71"/>
      <c r="G357" s="2">
        <v>50</v>
      </c>
      <c r="H357" s="2">
        <v>10</v>
      </c>
      <c r="I357" s="47">
        <v>2018</v>
      </c>
      <c r="J357" s="81">
        <v>1.15E-2</v>
      </c>
      <c r="K357" s="82">
        <v>9985</v>
      </c>
      <c r="L357" s="82">
        <f t="shared" si="83"/>
        <v>998.5</v>
      </c>
      <c r="M357" s="82">
        <f t="shared" si="84"/>
        <v>1497.75</v>
      </c>
      <c r="N357" s="16">
        <f t="shared" si="85"/>
        <v>12481.25</v>
      </c>
      <c r="O357" s="16">
        <f t="shared" si="86"/>
        <v>143.53437500000001</v>
      </c>
      <c r="P357" s="16">
        <f t="shared" si="90"/>
        <v>0</v>
      </c>
      <c r="Q357" s="16">
        <f t="shared" si="90"/>
        <v>0</v>
      </c>
      <c r="R357" s="16">
        <f t="shared" si="90"/>
        <v>0</v>
      </c>
      <c r="S357" s="16">
        <f t="shared" si="90"/>
        <v>0</v>
      </c>
      <c r="T357" s="16">
        <f t="shared" si="90"/>
        <v>0</v>
      </c>
      <c r="U357" s="16">
        <f t="shared" si="90"/>
        <v>0</v>
      </c>
      <c r="V357" s="16">
        <f t="shared" si="90"/>
        <v>174.46692990234376</v>
      </c>
      <c r="W357" s="16">
        <f t="shared" si="90"/>
        <v>0</v>
      </c>
      <c r="X357" s="16">
        <f t="shared" si="90"/>
        <v>0</v>
      </c>
      <c r="Y357" s="16">
        <f t="shared" si="90"/>
        <v>0</v>
      </c>
      <c r="Z357" s="16">
        <f t="shared" si="90"/>
        <v>0</v>
      </c>
      <c r="AA357" s="16">
        <f t="shared" si="90"/>
        <v>0</v>
      </c>
      <c r="AB357" s="16">
        <f t="shared" si="90"/>
        <v>0</v>
      </c>
      <c r="AC357" s="16">
        <f t="shared" si="90"/>
        <v>0</v>
      </c>
      <c r="AD357" s="16">
        <f t="shared" si="90"/>
        <v>0</v>
      </c>
      <c r="AE357" s="16">
        <f t="shared" si="90"/>
        <v>0</v>
      </c>
      <c r="AF357" s="16">
        <f t="shared" si="89"/>
        <v>284.18824466828426</v>
      </c>
      <c r="AG357" s="16">
        <f t="shared" si="89"/>
        <v>0</v>
      </c>
      <c r="AH357" s="16">
        <f t="shared" si="89"/>
        <v>0</v>
      </c>
      <c r="AI357" s="16">
        <f t="shared" si="89"/>
        <v>0</v>
      </c>
      <c r="AJ357" s="16">
        <f t="shared" si="89"/>
        <v>0</v>
      </c>
      <c r="AK357" s="16">
        <f t="shared" si="89"/>
        <v>0</v>
      </c>
      <c r="AL357" s="16">
        <f t="shared" si="89"/>
        <v>0</v>
      </c>
      <c r="AM357" s="16">
        <f t="shared" si="89"/>
        <v>0</v>
      </c>
      <c r="AN357" s="16">
        <f t="shared" si="89"/>
        <v>0</v>
      </c>
      <c r="AO357" s="16">
        <f t="shared" si="89"/>
        <v>0</v>
      </c>
      <c r="AP357" s="16">
        <f t="shared" si="89"/>
        <v>462.91270473348123</v>
      </c>
      <c r="AQ357" s="16">
        <f t="shared" si="89"/>
        <v>0</v>
      </c>
      <c r="AR357" s="16">
        <f t="shared" si="89"/>
        <v>0</v>
      </c>
      <c r="AS357" s="16">
        <f t="shared" si="89"/>
        <v>47157.380143904469</v>
      </c>
      <c r="AT357" s="16">
        <f t="shared" si="91"/>
        <v>0</v>
      </c>
      <c r="AU357" s="16">
        <f t="shared" si="91"/>
        <v>0</v>
      </c>
      <c r="AV357" s="16">
        <f t="shared" si="91"/>
        <v>0</v>
      </c>
      <c r="AW357" s="16">
        <f t="shared" si="91"/>
        <v>0</v>
      </c>
      <c r="AX357" s="16">
        <f t="shared" si="91"/>
        <v>0</v>
      </c>
      <c r="AY357" s="16">
        <f t="shared" si="91"/>
        <v>0</v>
      </c>
      <c r="AZ357" s="16">
        <f t="shared" si="91"/>
        <v>754.03601740737997</v>
      </c>
      <c r="BA357" s="16">
        <f t="shared" si="91"/>
        <v>0</v>
      </c>
      <c r="BB357" s="16">
        <f t="shared" si="91"/>
        <v>0</v>
      </c>
      <c r="BC357" s="16">
        <f t="shared" si="91"/>
        <v>0</v>
      </c>
      <c r="BD357" s="16">
        <f t="shared" si="91"/>
        <v>0</v>
      </c>
      <c r="BE357" s="16">
        <f t="shared" si="91"/>
        <v>0</v>
      </c>
      <c r="BF357" s="16">
        <f t="shared" si="91"/>
        <v>0</v>
      </c>
      <c r="BG357" s="16">
        <f t="shared" si="91"/>
        <v>0</v>
      </c>
      <c r="BH357" s="16">
        <f t="shared" si="91"/>
        <v>0</v>
      </c>
      <c r="BI357" s="16">
        <f t="shared" si="91"/>
        <v>0</v>
      </c>
    </row>
    <row r="358" spans="2:61" s="1" customFormat="1" ht="15.75" x14ac:dyDescent="0.25">
      <c r="B358" s="47">
        <v>273</v>
      </c>
      <c r="C358" s="47" t="s">
        <v>430</v>
      </c>
      <c r="D358" s="47">
        <v>6</v>
      </c>
      <c r="E358" s="47">
        <v>2001</v>
      </c>
      <c r="F358" s="71"/>
      <c r="G358" s="2">
        <v>50</v>
      </c>
      <c r="H358" s="2">
        <v>10</v>
      </c>
      <c r="I358" s="47">
        <v>2018</v>
      </c>
      <c r="J358" s="81">
        <v>1.15E-2</v>
      </c>
      <c r="K358" s="82">
        <v>9985</v>
      </c>
      <c r="L358" s="82">
        <f t="shared" si="83"/>
        <v>998.5</v>
      </c>
      <c r="M358" s="82">
        <f t="shared" si="84"/>
        <v>1497.75</v>
      </c>
      <c r="N358" s="16">
        <f t="shared" si="85"/>
        <v>12481.25</v>
      </c>
      <c r="O358" s="16">
        <f t="shared" si="86"/>
        <v>143.53437500000001</v>
      </c>
      <c r="P358" s="16">
        <f t="shared" si="90"/>
        <v>0</v>
      </c>
      <c r="Q358" s="16">
        <f t="shared" si="90"/>
        <v>0</v>
      </c>
      <c r="R358" s="16">
        <f t="shared" si="90"/>
        <v>0</v>
      </c>
      <c r="S358" s="16">
        <f t="shared" si="90"/>
        <v>0</v>
      </c>
      <c r="T358" s="16">
        <f t="shared" si="90"/>
        <v>0</v>
      </c>
      <c r="U358" s="16">
        <f t="shared" si="90"/>
        <v>0</v>
      </c>
      <c r="V358" s="16">
        <f t="shared" si="90"/>
        <v>174.46692990234376</v>
      </c>
      <c r="W358" s="16">
        <f t="shared" si="90"/>
        <v>0</v>
      </c>
      <c r="X358" s="16">
        <f t="shared" si="90"/>
        <v>0</v>
      </c>
      <c r="Y358" s="16">
        <f t="shared" si="90"/>
        <v>0</v>
      </c>
      <c r="Z358" s="16">
        <f t="shared" si="90"/>
        <v>0</v>
      </c>
      <c r="AA358" s="16">
        <f t="shared" si="90"/>
        <v>0</v>
      </c>
      <c r="AB358" s="16">
        <f t="shared" si="90"/>
        <v>0</v>
      </c>
      <c r="AC358" s="16">
        <f t="shared" si="90"/>
        <v>0</v>
      </c>
      <c r="AD358" s="16">
        <f t="shared" si="90"/>
        <v>0</v>
      </c>
      <c r="AE358" s="16">
        <f t="shared" ref="AE358:AT373" si="92">IF(MOD((AE$6-$E358),$G358)=0,($K358*1.1*1.15)*((1+$K$3)^(AE$6-$N$3)),IF(MOD((AE$6-$I358),$H358)=0,$O358*((1+$K$3)^(AE$6-$N$3)),0))</f>
        <v>0</v>
      </c>
      <c r="AF358" s="16">
        <f t="shared" si="92"/>
        <v>284.18824466828426</v>
      </c>
      <c r="AG358" s="16">
        <f t="shared" si="92"/>
        <v>0</v>
      </c>
      <c r="AH358" s="16">
        <f t="shared" si="92"/>
        <v>0</v>
      </c>
      <c r="AI358" s="16">
        <f t="shared" si="92"/>
        <v>0</v>
      </c>
      <c r="AJ358" s="16">
        <f t="shared" si="92"/>
        <v>0</v>
      </c>
      <c r="AK358" s="16">
        <f t="shared" si="92"/>
        <v>0</v>
      </c>
      <c r="AL358" s="16">
        <f t="shared" si="92"/>
        <v>0</v>
      </c>
      <c r="AM358" s="16">
        <f t="shared" si="92"/>
        <v>0</v>
      </c>
      <c r="AN358" s="16">
        <f t="shared" si="92"/>
        <v>0</v>
      </c>
      <c r="AO358" s="16">
        <f t="shared" si="92"/>
        <v>0</v>
      </c>
      <c r="AP358" s="16">
        <f t="shared" si="92"/>
        <v>462.91270473348123</v>
      </c>
      <c r="AQ358" s="16">
        <f t="shared" si="92"/>
        <v>0</v>
      </c>
      <c r="AR358" s="16">
        <f t="shared" si="92"/>
        <v>0</v>
      </c>
      <c r="AS358" s="16">
        <f t="shared" si="92"/>
        <v>47157.380143904469</v>
      </c>
      <c r="AT358" s="16">
        <f t="shared" si="91"/>
        <v>0</v>
      </c>
      <c r="AU358" s="16">
        <f t="shared" si="91"/>
        <v>0</v>
      </c>
      <c r="AV358" s="16">
        <f t="shared" si="91"/>
        <v>0</v>
      </c>
      <c r="AW358" s="16">
        <f t="shared" si="91"/>
        <v>0</v>
      </c>
      <c r="AX358" s="16">
        <f t="shared" si="91"/>
        <v>0</v>
      </c>
      <c r="AY358" s="16">
        <f t="shared" si="91"/>
        <v>0</v>
      </c>
      <c r="AZ358" s="16">
        <f t="shared" si="91"/>
        <v>754.03601740737997</v>
      </c>
      <c r="BA358" s="16">
        <f t="shared" si="91"/>
        <v>0</v>
      </c>
      <c r="BB358" s="16">
        <f t="shared" si="91"/>
        <v>0</v>
      </c>
      <c r="BC358" s="16">
        <f t="shared" si="91"/>
        <v>0</v>
      </c>
      <c r="BD358" s="16">
        <f t="shared" si="91"/>
        <v>0</v>
      </c>
      <c r="BE358" s="16">
        <f t="shared" si="91"/>
        <v>0</v>
      </c>
      <c r="BF358" s="16">
        <f t="shared" si="91"/>
        <v>0</v>
      </c>
      <c r="BG358" s="16">
        <f t="shared" si="91"/>
        <v>0</v>
      </c>
      <c r="BH358" s="16">
        <f t="shared" si="91"/>
        <v>0</v>
      </c>
      <c r="BI358" s="16">
        <f t="shared" si="91"/>
        <v>0</v>
      </c>
    </row>
    <row r="359" spans="2:61" s="1" customFormat="1" ht="15.75" x14ac:dyDescent="0.25">
      <c r="B359" s="47">
        <v>272</v>
      </c>
      <c r="C359" s="47" t="s">
        <v>430</v>
      </c>
      <c r="D359" s="47">
        <v>6</v>
      </c>
      <c r="E359" s="47">
        <v>2001</v>
      </c>
      <c r="F359" s="71"/>
      <c r="G359" s="2">
        <v>50</v>
      </c>
      <c r="H359" s="2">
        <v>10</v>
      </c>
      <c r="I359" s="47">
        <v>2018</v>
      </c>
      <c r="J359" s="81">
        <v>1.15E-2</v>
      </c>
      <c r="K359" s="82">
        <v>9985</v>
      </c>
      <c r="L359" s="82">
        <f t="shared" si="83"/>
        <v>998.5</v>
      </c>
      <c r="M359" s="82">
        <f t="shared" si="84"/>
        <v>1497.75</v>
      </c>
      <c r="N359" s="16">
        <f t="shared" si="85"/>
        <v>12481.25</v>
      </c>
      <c r="O359" s="16">
        <f t="shared" si="86"/>
        <v>143.53437500000001</v>
      </c>
      <c r="P359" s="16">
        <f t="shared" ref="P359:AE374" si="93">IF(MOD((P$6-$E359),$G359)=0,($K359*1.1*1.15)*((1+$K$3)^(P$6-$N$3)),IF(MOD((P$6-$I359),$H359)=0,$O359*((1+$K$3)^(P$6-$N$3)),0))</f>
        <v>0</v>
      </c>
      <c r="Q359" s="16">
        <f t="shared" si="93"/>
        <v>0</v>
      </c>
      <c r="R359" s="16">
        <f t="shared" si="93"/>
        <v>0</v>
      </c>
      <c r="S359" s="16">
        <f t="shared" si="93"/>
        <v>0</v>
      </c>
      <c r="T359" s="16">
        <f t="shared" si="93"/>
        <v>0</v>
      </c>
      <c r="U359" s="16">
        <f t="shared" si="93"/>
        <v>0</v>
      </c>
      <c r="V359" s="16">
        <f t="shared" si="93"/>
        <v>174.46692990234376</v>
      </c>
      <c r="W359" s="16">
        <f t="shared" si="93"/>
        <v>0</v>
      </c>
      <c r="X359" s="16">
        <f t="shared" si="93"/>
        <v>0</v>
      </c>
      <c r="Y359" s="16">
        <f t="shared" si="93"/>
        <v>0</v>
      </c>
      <c r="Z359" s="16">
        <f t="shared" si="93"/>
        <v>0</v>
      </c>
      <c r="AA359" s="16">
        <f t="shared" si="93"/>
        <v>0</v>
      </c>
      <c r="AB359" s="16">
        <f t="shared" si="93"/>
        <v>0</v>
      </c>
      <c r="AC359" s="16">
        <f t="shared" si="93"/>
        <v>0</v>
      </c>
      <c r="AD359" s="16">
        <f t="shared" si="93"/>
        <v>0</v>
      </c>
      <c r="AE359" s="16">
        <f t="shared" si="93"/>
        <v>0</v>
      </c>
      <c r="AF359" s="16">
        <f t="shared" si="92"/>
        <v>284.18824466828426</v>
      </c>
      <c r="AG359" s="16">
        <f t="shared" si="92"/>
        <v>0</v>
      </c>
      <c r="AH359" s="16">
        <f t="shared" si="92"/>
        <v>0</v>
      </c>
      <c r="AI359" s="16">
        <f t="shared" si="92"/>
        <v>0</v>
      </c>
      <c r="AJ359" s="16">
        <f t="shared" si="92"/>
        <v>0</v>
      </c>
      <c r="AK359" s="16">
        <f t="shared" si="92"/>
        <v>0</v>
      </c>
      <c r="AL359" s="16">
        <f t="shared" si="92"/>
        <v>0</v>
      </c>
      <c r="AM359" s="16">
        <f t="shared" si="92"/>
        <v>0</v>
      </c>
      <c r="AN359" s="16">
        <f t="shared" si="92"/>
        <v>0</v>
      </c>
      <c r="AO359" s="16">
        <f t="shared" si="92"/>
        <v>0</v>
      </c>
      <c r="AP359" s="16">
        <f t="shared" si="92"/>
        <v>462.91270473348123</v>
      </c>
      <c r="AQ359" s="16">
        <f t="shared" si="92"/>
        <v>0</v>
      </c>
      <c r="AR359" s="16">
        <f t="shared" si="92"/>
        <v>0</v>
      </c>
      <c r="AS359" s="16">
        <f t="shared" si="92"/>
        <v>47157.380143904469</v>
      </c>
      <c r="AT359" s="16">
        <f t="shared" si="92"/>
        <v>0</v>
      </c>
      <c r="AU359" s="16">
        <f t="shared" ref="AT359:BI374" si="94">IF(MOD((AU$6-$E359),$G359)=0,($K359*1.1*1.15)*((1+$K$3)^(AU$6-$N$3)),IF(MOD((AU$6-$I359),$H359)=0,$O359*((1+$K$3)^(AU$6-$N$3)),0))</f>
        <v>0</v>
      </c>
      <c r="AV359" s="16">
        <f t="shared" si="94"/>
        <v>0</v>
      </c>
      <c r="AW359" s="16">
        <f t="shared" si="94"/>
        <v>0</v>
      </c>
      <c r="AX359" s="16">
        <f t="shared" si="94"/>
        <v>0</v>
      </c>
      <c r="AY359" s="16">
        <f t="shared" si="94"/>
        <v>0</v>
      </c>
      <c r="AZ359" s="16">
        <f t="shared" si="94"/>
        <v>754.03601740737997</v>
      </c>
      <c r="BA359" s="16">
        <f t="shared" si="94"/>
        <v>0</v>
      </c>
      <c r="BB359" s="16">
        <f t="shared" si="94"/>
        <v>0</v>
      </c>
      <c r="BC359" s="16">
        <f t="shared" si="94"/>
        <v>0</v>
      </c>
      <c r="BD359" s="16">
        <f t="shared" si="94"/>
        <v>0</v>
      </c>
      <c r="BE359" s="16">
        <f t="shared" si="94"/>
        <v>0</v>
      </c>
      <c r="BF359" s="16">
        <f t="shared" si="94"/>
        <v>0</v>
      </c>
      <c r="BG359" s="16">
        <f t="shared" si="94"/>
        <v>0</v>
      </c>
      <c r="BH359" s="16">
        <f t="shared" si="94"/>
        <v>0</v>
      </c>
      <c r="BI359" s="16">
        <f t="shared" si="94"/>
        <v>0</v>
      </c>
    </row>
    <row r="360" spans="2:61" s="1" customFormat="1" ht="15.75" x14ac:dyDescent="0.25">
      <c r="B360" s="47">
        <v>14</v>
      </c>
      <c r="C360" s="47" t="s">
        <v>430</v>
      </c>
      <c r="D360" s="47">
        <v>6</v>
      </c>
      <c r="E360" s="47">
        <v>2001</v>
      </c>
      <c r="F360" s="71"/>
      <c r="G360" s="2">
        <v>50</v>
      </c>
      <c r="H360" s="2">
        <v>10</v>
      </c>
      <c r="I360" s="47">
        <v>2018</v>
      </c>
      <c r="J360" s="81">
        <v>1.15E-2</v>
      </c>
      <c r="K360" s="82">
        <v>9985</v>
      </c>
      <c r="L360" s="82">
        <f t="shared" si="83"/>
        <v>998.5</v>
      </c>
      <c r="M360" s="82">
        <f t="shared" si="84"/>
        <v>1497.75</v>
      </c>
      <c r="N360" s="16">
        <f t="shared" si="85"/>
        <v>12481.25</v>
      </c>
      <c r="O360" s="16">
        <f t="shared" si="86"/>
        <v>143.53437500000001</v>
      </c>
      <c r="P360" s="16">
        <f t="shared" si="93"/>
        <v>0</v>
      </c>
      <c r="Q360" s="16">
        <f t="shared" si="93"/>
        <v>0</v>
      </c>
      <c r="R360" s="16">
        <f t="shared" si="93"/>
        <v>0</v>
      </c>
      <c r="S360" s="16">
        <f t="shared" si="93"/>
        <v>0</v>
      </c>
      <c r="T360" s="16">
        <f t="shared" si="93"/>
        <v>0</v>
      </c>
      <c r="U360" s="16">
        <f t="shared" si="93"/>
        <v>0</v>
      </c>
      <c r="V360" s="16">
        <f t="shared" si="93"/>
        <v>174.46692990234376</v>
      </c>
      <c r="W360" s="16">
        <f t="shared" si="93"/>
        <v>0</v>
      </c>
      <c r="X360" s="16">
        <f t="shared" si="93"/>
        <v>0</v>
      </c>
      <c r="Y360" s="16">
        <f t="shared" si="93"/>
        <v>0</v>
      </c>
      <c r="Z360" s="16">
        <f t="shared" si="93"/>
        <v>0</v>
      </c>
      <c r="AA360" s="16">
        <f t="shared" si="93"/>
        <v>0</v>
      </c>
      <c r="AB360" s="16">
        <f t="shared" si="93"/>
        <v>0</v>
      </c>
      <c r="AC360" s="16">
        <f t="shared" si="93"/>
        <v>0</v>
      </c>
      <c r="AD360" s="16">
        <f t="shared" si="93"/>
        <v>0</v>
      </c>
      <c r="AE360" s="16">
        <f t="shared" si="93"/>
        <v>0</v>
      </c>
      <c r="AF360" s="16">
        <f t="shared" si="92"/>
        <v>284.18824466828426</v>
      </c>
      <c r="AG360" s="16">
        <f t="shared" si="92"/>
        <v>0</v>
      </c>
      <c r="AH360" s="16">
        <f t="shared" si="92"/>
        <v>0</v>
      </c>
      <c r="AI360" s="16">
        <f t="shared" si="92"/>
        <v>0</v>
      </c>
      <c r="AJ360" s="16">
        <f t="shared" si="92"/>
        <v>0</v>
      </c>
      <c r="AK360" s="16">
        <f t="shared" si="92"/>
        <v>0</v>
      </c>
      <c r="AL360" s="16">
        <f t="shared" si="92"/>
        <v>0</v>
      </c>
      <c r="AM360" s="16">
        <f t="shared" si="92"/>
        <v>0</v>
      </c>
      <c r="AN360" s="16">
        <f t="shared" si="92"/>
        <v>0</v>
      </c>
      <c r="AO360" s="16">
        <f t="shared" si="92"/>
        <v>0</v>
      </c>
      <c r="AP360" s="16">
        <f t="shared" si="92"/>
        <v>462.91270473348123</v>
      </c>
      <c r="AQ360" s="16">
        <f t="shared" si="92"/>
        <v>0</v>
      </c>
      <c r="AR360" s="16">
        <f t="shared" si="92"/>
        <v>0</v>
      </c>
      <c r="AS360" s="16">
        <f t="shared" si="92"/>
        <v>47157.380143904469</v>
      </c>
      <c r="AT360" s="16">
        <f t="shared" si="94"/>
        <v>0</v>
      </c>
      <c r="AU360" s="16">
        <f t="shared" si="94"/>
        <v>0</v>
      </c>
      <c r="AV360" s="16">
        <f t="shared" si="94"/>
        <v>0</v>
      </c>
      <c r="AW360" s="16">
        <f t="shared" si="94"/>
        <v>0</v>
      </c>
      <c r="AX360" s="16">
        <f t="shared" si="94"/>
        <v>0</v>
      </c>
      <c r="AY360" s="16">
        <f t="shared" si="94"/>
        <v>0</v>
      </c>
      <c r="AZ360" s="16">
        <f t="shared" si="94"/>
        <v>754.03601740737997</v>
      </c>
      <c r="BA360" s="16">
        <f t="shared" si="94"/>
        <v>0</v>
      </c>
      <c r="BB360" s="16">
        <f t="shared" si="94"/>
        <v>0</v>
      </c>
      <c r="BC360" s="16">
        <f t="shared" si="94"/>
        <v>0</v>
      </c>
      <c r="BD360" s="16">
        <f t="shared" si="94"/>
        <v>0</v>
      </c>
      <c r="BE360" s="16">
        <f t="shared" si="94"/>
        <v>0</v>
      </c>
      <c r="BF360" s="16">
        <f t="shared" si="94"/>
        <v>0</v>
      </c>
      <c r="BG360" s="16">
        <f t="shared" si="94"/>
        <v>0</v>
      </c>
      <c r="BH360" s="16">
        <f t="shared" si="94"/>
        <v>0</v>
      </c>
      <c r="BI360" s="16">
        <f t="shared" si="94"/>
        <v>0</v>
      </c>
    </row>
    <row r="361" spans="2:61" s="1" customFormat="1" ht="15.75" x14ac:dyDescent="0.25">
      <c r="B361" s="47">
        <v>13</v>
      </c>
      <c r="C361" s="47" t="s">
        <v>430</v>
      </c>
      <c r="D361" s="47">
        <v>6</v>
      </c>
      <c r="E361" s="47">
        <v>2001</v>
      </c>
      <c r="F361" s="71"/>
      <c r="G361" s="2">
        <v>50</v>
      </c>
      <c r="H361" s="2">
        <v>10</v>
      </c>
      <c r="I361" s="47">
        <v>2018</v>
      </c>
      <c r="J361" s="81">
        <v>1.15E-2</v>
      </c>
      <c r="K361" s="82">
        <v>9985</v>
      </c>
      <c r="L361" s="82">
        <f t="shared" si="83"/>
        <v>998.5</v>
      </c>
      <c r="M361" s="82">
        <f t="shared" si="84"/>
        <v>1497.75</v>
      </c>
      <c r="N361" s="16">
        <f t="shared" si="85"/>
        <v>12481.25</v>
      </c>
      <c r="O361" s="16">
        <f t="shared" si="86"/>
        <v>143.53437500000001</v>
      </c>
      <c r="P361" s="16">
        <f t="shared" si="93"/>
        <v>0</v>
      </c>
      <c r="Q361" s="16">
        <f t="shared" si="93"/>
        <v>0</v>
      </c>
      <c r="R361" s="16">
        <f t="shared" si="93"/>
        <v>0</v>
      </c>
      <c r="S361" s="16">
        <f t="shared" si="93"/>
        <v>0</v>
      </c>
      <c r="T361" s="16">
        <f t="shared" si="93"/>
        <v>0</v>
      </c>
      <c r="U361" s="16">
        <f t="shared" si="93"/>
        <v>0</v>
      </c>
      <c r="V361" s="16">
        <f t="shared" si="93"/>
        <v>174.46692990234376</v>
      </c>
      <c r="W361" s="16">
        <f t="shared" si="93"/>
        <v>0</v>
      </c>
      <c r="X361" s="16">
        <f t="shared" si="93"/>
        <v>0</v>
      </c>
      <c r="Y361" s="16">
        <f t="shared" si="93"/>
        <v>0</v>
      </c>
      <c r="Z361" s="16">
        <f t="shared" si="93"/>
        <v>0</v>
      </c>
      <c r="AA361" s="16">
        <f t="shared" si="93"/>
        <v>0</v>
      </c>
      <c r="AB361" s="16">
        <f t="shared" si="93"/>
        <v>0</v>
      </c>
      <c r="AC361" s="16">
        <f t="shared" si="93"/>
        <v>0</v>
      </c>
      <c r="AD361" s="16">
        <f t="shared" si="93"/>
        <v>0</v>
      </c>
      <c r="AE361" s="16">
        <f t="shared" si="93"/>
        <v>0</v>
      </c>
      <c r="AF361" s="16">
        <f t="shared" si="92"/>
        <v>284.18824466828426</v>
      </c>
      <c r="AG361" s="16">
        <f t="shared" si="92"/>
        <v>0</v>
      </c>
      <c r="AH361" s="16">
        <f t="shared" si="92"/>
        <v>0</v>
      </c>
      <c r="AI361" s="16">
        <f t="shared" si="92"/>
        <v>0</v>
      </c>
      <c r="AJ361" s="16">
        <f t="shared" si="92"/>
        <v>0</v>
      </c>
      <c r="AK361" s="16">
        <f t="shared" si="92"/>
        <v>0</v>
      </c>
      <c r="AL361" s="16">
        <f t="shared" si="92"/>
        <v>0</v>
      </c>
      <c r="AM361" s="16">
        <f t="shared" si="92"/>
        <v>0</v>
      </c>
      <c r="AN361" s="16">
        <f t="shared" si="92"/>
        <v>0</v>
      </c>
      <c r="AO361" s="16">
        <f t="shared" si="92"/>
        <v>0</v>
      </c>
      <c r="AP361" s="16">
        <f t="shared" si="92"/>
        <v>462.91270473348123</v>
      </c>
      <c r="AQ361" s="16">
        <f t="shared" si="92"/>
        <v>0</v>
      </c>
      <c r="AR361" s="16">
        <f t="shared" si="92"/>
        <v>0</v>
      </c>
      <c r="AS361" s="16">
        <f t="shared" si="92"/>
        <v>47157.380143904469</v>
      </c>
      <c r="AT361" s="16">
        <f t="shared" si="94"/>
        <v>0</v>
      </c>
      <c r="AU361" s="16">
        <f t="shared" si="94"/>
        <v>0</v>
      </c>
      <c r="AV361" s="16">
        <f t="shared" si="94"/>
        <v>0</v>
      </c>
      <c r="AW361" s="16">
        <f t="shared" si="94"/>
        <v>0</v>
      </c>
      <c r="AX361" s="16">
        <f t="shared" si="94"/>
        <v>0</v>
      </c>
      <c r="AY361" s="16">
        <f t="shared" si="94"/>
        <v>0</v>
      </c>
      <c r="AZ361" s="16">
        <f t="shared" si="94"/>
        <v>754.03601740737997</v>
      </c>
      <c r="BA361" s="16">
        <f t="shared" si="94"/>
        <v>0</v>
      </c>
      <c r="BB361" s="16">
        <f t="shared" si="94"/>
        <v>0</v>
      </c>
      <c r="BC361" s="16">
        <f t="shared" si="94"/>
        <v>0</v>
      </c>
      <c r="BD361" s="16">
        <f t="shared" si="94"/>
        <v>0</v>
      </c>
      <c r="BE361" s="16">
        <f t="shared" si="94"/>
        <v>0</v>
      </c>
      <c r="BF361" s="16">
        <f t="shared" si="94"/>
        <v>0</v>
      </c>
      <c r="BG361" s="16">
        <f t="shared" si="94"/>
        <v>0</v>
      </c>
      <c r="BH361" s="16">
        <f t="shared" si="94"/>
        <v>0</v>
      </c>
      <c r="BI361" s="16">
        <f t="shared" si="94"/>
        <v>0</v>
      </c>
    </row>
    <row r="362" spans="2:61" s="1" customFormat="1" ht="15.75" x14ac:dyDescent="0.25">
      <c r="B362" s="47">
        <v>735</v>
      </c>
      <c r="C362" s="47" t="s">
        <v>430</v>
      </c>
      <c r="D362" s="47">
        <v>6</v>
      </c>
      <c r="E362" s="47">
        <v>2002</v>
      </c>
      <c r="F362" s="71"/>
      <c r="G362" s="2">
        <v>50</v>
      </c>
      <c r="H362" s="2">
        <v>10</v>
      </c>
      <c r="I362" s="47">
        <v>2018</v>
      </c>
      <c r="J362" s="81">
        <v>1.15E-2</v>
      </c>
      <c r="K362" s="82">
        <v>9985</v>
      </c>
      <c r="L362" s="82">
        <f t="shared" si="83"/>
        <v>998.5</v>
      </c>
      <c r="M362" s="82">
        <f t="shared" si="84"/>
        <v>1497.75</v>
      </c>
      <c r="N362" s="16">
        <f t="shared" si="85"/>
        <v>12481.25</v>
      </c>
      <c r="O362" s="16">
        <f t="shared" si="86"/>
        <v>143.53437500000001</v>
      </c>
      <c r="P362" s="16">
        <f t="shared" si="93"/>
        <v>0</v>
      </c>
      <c r="Q362" s="16">
        <f t="shared" si="93"/>
        <v>0</v>
      </c>
      <c r="R362" s="16">
        <f t="shared" si="93"/>
        <v>0</v>
      </c>
      <c r="S362" s="16">
        <f t="shared" si="93"/>
        <v>0</v>
      </c>
      <c r="T362" s="16">
        <f t="shared" si="93"/>
        <v>0</v>
      </c>
      <c r="U362" s="16">
        <f t="shared" si="93"/>
        <v>0</v>
      </c>
      <c r="V362" s="16">
        <f t="shared" si="93"/>
        <v>174.46692990234376</v>
      </c>
      <c r="W362" s="16">
        <f t="shared" si="93"/>
        <v>0</v>
      </c>
      <c r="X362" s="16">
        <f t="shared" si="93"/>
        <v>0</v>
      </c>
      <c r="Y362" s="16">
        <f t="shared" si="93"/>
        <v>0</v>
      </c>
      <c r="Z362" s="16">
        <f t="shared" si="93"/>
        <v>0</v>
      </c>
      <c r="AA362" s="16">
        <f t="shared" si="93"/>
        <v>0</v>
      </c>
      <c r="AB362" s="16">
        <f t="shared" si="93"/>
        <v>0</v>
      </c>
      <c r="AC362" s="16">
        <f t="shared" si="93"/>
        <v>0</v>
      </c>
      <c r="AD362" s="16">
        <f t="shared" si="93"/>
        <v>0</v>
      </c>
      <c r="AE362" s="16">
        <f t="shared" si="93"/>
        <v>0</v>
      </c>
      <c r="AF362" s="16">
        <f t="shared" si="92"/>
        <v>284.18824466828426</v>
      </c>
      <c r="AG362" s="16">
        <f t="shared" si="92"/>
        <v>0</v>
      </c>
      <c r="AH362" s="16">
        <f t="shared" si="92"/>
        <v>0</v>
      </c>
      <c r="AI362" s="16">
        <f t="shared" si="92"/>
        <v>0</v>
      </c>
      <c r="AJ362" s="16">
        <f t="shared" si="92"/>
        <v>0</v>
      </c>
      <c r="AK362" s="16">
        <f t="shared" si="92"/>
        <v>0</v>
      </c>
      <c r="AL362" s="16">
        <f t="shared" si="92"/>
        <v>0</v>
      </c>
      <c r="AM362" s="16">
        <f t="shared" si="92"/>
        <v>0</v>
      </c>
      <c r="AN362" s="16">
        <f t="shared" si="92"/>
        <v>0</v>
      </c>
      <c r="AO362" s="16">
        <f t="shared" si="92"/>
        <v>0</v>
      </c>
      <c r="AP362" s="16">
        <f t="shared" si="92"/>
        <v>462.91270473348123</v>
      </c>
      <c r="AQ362" s="16">
        <f t="shared" si="92"/>
        <v>0</v>
      </c>
      <c r="AR362" s="16">
        <f t="shared" si="92"/>
        <v>0</v>
      </c>
      <c r="AS362" s="16">
        <f t="shared" si="92"/>
        <v>0</v>
      </c>
      <c r="AT362" s="16">
        <f t="shared" si="94"/>
        <v>49515.249151099684</v>
      </c>
      <c r="AU362" s="16">
        <f t="shared" si="94"/>
        <v>0</v>
      </c>
      <c r="AV362" s="16">
        <f t="shared" si="94"/>
        <v>0</v>
      </c>
      <c r="AW362" s="16">
        <f t="shared" si="94"/>
        <v>0</v>
      </c>
      <c r="AX362" s="16">
        <f t="shared" si="94"/>
        <v>0</v>
      </c>
      <c r="AY362" s="16">
        <f t="shared" si="94"/>
        <v>0</v>
      </c>
      <c r="AZ362" s="16">
        <f t="shared" si="94"/>
        <v>754.03601740737997</v>
      </c>
      <c r="BA362" s="16">
        <f t="shared" si="94"/>
        <v>0</v>
      </c>
      <c r="BB362" s="16">
        <f t="shared" si="94"/>
        <v>0</v>
      </c>
      <c r="BC362" s="16">
        <f t="shared" si="94"/>
        <v>0</v>
      </c>
      <c r="BD362" s="16">
        <f t="shared" si="94"/>
        <v>0</v>
      </c>
      <c r="BE362" s="16">
        <f t="shared" si="94"/>
        <v>0</v>
      </c>
      <c r="BF362" s="16">
        <f t="shared" si="94"/>
        <v>0</v>
      </c>
      <c r="BG362" s="16">
        <f t="shared" si="94"/>
        <v>0</v>
      </c>
      <c r="BH362" s="16">
        <f t="shared" si="94"/>
        <v>0</v>
      </c>
      <c r="BI362" s="16">
        <f t="shared" si="94"/>
        <v>0</v>
      </c>
    </row>
    <row r="363" spans="2:61" s="1" customFormat="1" ht="15.75" x14ac:dyDescent="0.25">
      <c r="B363" s="47">
        <v>730</v>
      </c>
      <c r="C363" s="47" t="s">
        <v>430</v>
      </c>
      <c r="D363" s="47">
        <v>6</v>
      </c>
      <c r="E363" s="47">
        <v>2002</v>
      </c>
      <c r="F363" s="71"/>
      <c r="G363" s="2">
        <v>50</v>
      </c>
      <c r="H363" s="2">
        <v>10</v>
      </c>
      <c r="I363" s="47">
        <v>2018</v>
      </c>
      <c r="J363" s="81">
        <v>1.15E-2</v>
      </c>
      <c r="K363" s="82">
        <v>9985</v>
      </c>
      <c r="L363" s="82">
        <f t="shared" si="83"/>
        <v>998.5</v>
      </c>
      <c r="M363" s="82">
        <f t="shared" si="84"/>
        <v>1497.75</v>
      </c>
      <c r="N363" s="16">
        <f t="shared" si="85"/>
        <v>12481.25</v>
      </c>
      <c r="O363" s="16">
        <f t="shared" si="86"/>
        <v>143.53437500000001</v>
      </c>
      <c r="P363" s="16">
        <f t="shared" si="93"/>
        <v>0</v>
      </c>
      <c r="Q363" s="16">
        <f t="shared" si="93"/>
        <v>0</v>
      </c>
      <c r="R363" s="16">
        <f t="shared" si="93"/>
        <v>0</v>
      </c>
      <c r="S363" s="16">
        <f t="shared" si="93"/>
        <v>0</v>
      </c>
      <c r="T363" s="16">
        <f t="shared" si="93"/>
        <v>0</v>
      </c>
      <c r="U363" s="16">
        <f t="shared" si="93"/>
        <v>0</v>
      </c>
      <c r="V363" s="16">
        <f t="shared" si="93"/>
        <v>174.46692990234376</v>
      </c>
      <c r="W363" s="16">
        <f t="shared" si="93"/>
        <v>0</v>
      </c>
      <c r="X363" s="16">
        <f t="shared" si="93"/>
        <v>0</v>
      </c>
      <c r="Y363" s="16">
        <f t="shared" si="93"/>
        <v>0</v>
      </c>
      <c r="Z363" s="16">
        <f t="shared" si="93"/>
        <v>0</v>
      </c>
      <c r="AA363" s="16">
        <f t="shared" si="93"/>
        <v>0</v>
      </c>
      <c r="AB363" s="16">
        <f t="shared" si="93"/>
        <v>0</v>
      </c>
      <c r="AC363" s="16">
        <f t="shared" si="93"/>
        <v>0</v>
      </c>
      <c r="AD363" s="16">
        <f t="shared" si="93"/>
        <v>0</v>
      </c>
      <c r="AE363" s="16">
        <f t="shared" si="93"/>
        <v>0</v>
      </c>
      <c r="AF363" s="16">
        <f t="shared" si="92"/>
        <v>284.18824466828426</v>
      </c>
      <c r="AG363" s="16">
        <f t="shared" si="92"/>
        <v>0</v>
      </c>
      <c r="AH363" s="16">
        <f t="shared" si="92"/>
        <v>0</v>
      </c>
      <c r="AI363" s="16">
        <f t="shared" si="92"/>
        <v>0</v>
      </c>
      <c r="AJ363" s="16">
        <f t="shared" si="92"/>
        <v>0</v>
      </c>
      <c r="AK363" s="16">
        <f t="shared" si="92"/>
        <v>0</v>
      </c>
      <c r="AL363" s="16">
        <f t="shared" si="92"/>
        <v>0</v>
      </c>
      <c r="AM363" s="16">
        <f t="shared" si="92"/>
        <v>0</v>
      </c>
      <c r="AN363" s="16">
        <f t="shared" si="92"/>
        <v>0</v>
      </c>
      <c r="AO363" s="16">
        <f t="shared" si="92"/>
        <v>0</v>
      </c>
      <c r="AP363" s="16">
        <f t="shared" si="92"/>
        <v>462.91270473348123</v>
      </c>
      <c r="AQ363" s="16">
        <f t="shared" si="92"/>
        <v>0</v>
      </c>
      <c r="AR363" s="16">
        <f t="shared" si="92"/>
        <v>0</v>
      </c>
      <c r="AS363" s="16">
        <f t="shared" si="92"/>
        <v>0</v>
      </c>
      <c r="AT363" s="16">
        <f t="shared" si="94"/>
        <v>49515.249151099684</v>
      </c>
      <c r="AU363" s="16">
        <f t="shared" si="94"/>
        <v>0</v>
      </c>
      <c r="AV363" s="16">
        <f t="shared" si="94"/>
        <v>0</v>
      </c>
      <c r="AW363" s="16">
        <f t="shared" si="94"/>
        <v>0</v>
      </c>
      <c r="AX363" s="16">
        <f t="shared" si="94"/>
        <v>0</v>
      </c>
      <c r="AY363" s="16">
        <f t="shared" si="94"/>
        <v>0</v>
      </c>
      <c r="AZ363" s="16">
        <f t="shared" si="94"/>
        <v>754.03601740737997</v>
      </c>
      <c r="BA363" s="16">
        <f t="shared" si="94"/>
        <v>0</v>
      </c>
      <c r="BB363" s="16">
        <f t="shared" si="94"/>
        <v>0</v>
      </c>
      <c r="BC363" s="16">
        <f t="shared" si="94"/>
        <v>0</v>
      </c>
      <c r="BD363" s="16">
        <f t="shared" si="94"/>
        <v>0</v>
      </c>
      <c r="BE363" s="16">
        <f t="shared" si="94"/>
        <v>0</v>
      </c>
      <c r="BF363" s="16">
        <f t="shared" si="94"/>
        <v>0</v>
      </c>
      <c r="BG363" s="16">
        <f t="shared" si="94"/>
        <v>0</v>
      </c>
      <c r="BH363" s="16">
        <f t="shared" si="94"/>
        <v>0</v>
      </c>
      <c r="BI363" s="16">
        <f t="shared" si="94"/>
        <v>0</v>
      </c>
    </row>
    <row r="364" spans="2:61" s="1" customFormat="1" ht="15.75" x14ac:dyDescent="0.25">
      <c r="B364" s="47">
        <v>717</v>
      </c>
      <c r="C364" s="47" t="s">
        <v>430</v>
      </c>
      <c r="D364" s="47">
        <v>6</v>
      </c>
      <c r="E364" s="47">
        <v>2002</v>
      </c>
      <c r="F364" s="71"/>
      <c r="G364" s="2">
        <v>50</v>
      </c>
      <c r="H364" s="2">
        <v>10</v>
      </c>
      <c r="I364" s="47">
        <v>2018</v>
      </c>
      <c r="J364" s="81">
        <v>1.15E-2</v>
      </c>
      <c r="K364" s="82">
        <v>9985</v>
      </c>
      <c r="L364" s="82">
        <f t="shared" si="83"/>
        <v>998.5</v>
      </c>
      <c r="M364" s="82">
        <f t="shared" si="84"/>
        <v>1497.75</v>
      </c>
      <c r="N364" s="16">
        <f t="shared" si="85"/>
        <v>12481.25</v>
      </c>
      <c r="O364" s="16">
        <f t="shared" si="86"/>
        <v>143.53437500000001</v>
      </c>
      <c r="P364" s="16">
        <f t="shared" si="93"/>
        <v>0</v>
      </c>
      <c r="Q364" s="16">
        <f t="shared" si="93"/>
        <v>0</v>
      </c>
      <c r="R364" s="16">
        <f t="shared" si="93"/>
        <v>0</v>
      </c>
      <c r="S364" s="16">
        <f t="shared" si="93"/>
        <v>0</v>
      </c>
      <c r="T364" s="16">
        <f t="shared" si="93"/>
        <v>0</v>
      </c>
      <c r="U364" s="16">
        <f t="shared" si="93"/>
        <v>0</v>
      </c>
      <c r="V364" s="16">
        <f t="shared" si="93"/>
        <v>174.46692990234376</v>
      </c>
      <c r="W364" s="16">
        <f t="shared" si="93"/>
        <v>0</v>
      </c>
      <c r="X364" s="16">
        <f t="shared" si="93"/>
        <v>0</v>
      </c>
      <c r="Y364" s="16">
        <f t="shared" si="93"/>
        <v>0</v>
      </c>
      <c r="Z364" s="16">
        <f t="shared" si="93"/>
        <v>0</v>
      </c>
      <c r="AA364" s="16">
        <f t="shared" si="93"/>
        <v>0</v>
      </c>
      <c r="AB364" s="16">
        <f t="shared" si="93"/>
        <v>0</v>
      </c>
      <c r="AC364" s="16">
        <f t="shared" si="93"/>
        <v>0</v>
      </c>
      <c r="AD364" s="16">
        <f t="shared" si="93"/>
        <v>0</v>
      </c>
      <c r="AE364" s="16">
        <f t="shared" si="93"/>
        <v>0</v>
      </c>
      <c r="AF364" s="16">
        <f t="shared" si="92"/>
        <v>284.18824466828426</v>
      </c>
      <c r="AG364" s="16">
        <f t="shared" si="92"/>
        <v>0</v>
      </c>
      <c r="AH364" s="16">
        <f t="shared" si="92"/>
        <v>0</v>
      </c>
      <c r="AI364" s="16">
        <f t="shared" si="92"/>
        <v>0</v>
      </c>
      <c r="AJ364" s="16">
        <f t="shared" si="92"/>
        <v>0</v>
      </c>
      <c r="AK364" s="16">
        <f t="shared" si="92"/>
        <v>0</v>
      </c>
      <c r="AL364" s="16">
        <f t="shared" si="92"/>
        <v>0</v>
      </c>
      <c r="AM364" s="16">
        <f t="shared" si="92"/>
        <v>0</v>
      </c>
      <c r="AN364" s="16">
        <f t="shared" si="92"/>
        <v>0</v>
      </c>
      <c r="AO364" s="16">
        <f t="shared" si="92"/>
        <v>0</v>
      </c>
      <c r="AP364" s="16">
        <f t="shared" si="92"/>
        <v>462.91270473348123</v>
      </c>
      <c r="AQ364" s="16">
        <f t="shared" si="92"/>
        <v>0</v>
      </c>
      <c r="AR364" s="16">
        <f t="shared" si="92"/>
        <v>0</v>
      </c>
      <c r="AS364" s="16">
        <f t="shared" si="92"/>
        <v>0</v>
      </c>
      <c r="AT364" s="16">
        <f t="shared" si="94"/>
        <v>49515.249151099684</v>
      </c>
      <c r="AU364" s="16">
        <f t="shared" si="94"/>
        <v>0</v>
      </c>
      <c r="AV364" s="16">
        <f t="shared" si="94"/>
        <v>0</v>
      </c>
      <c r="AW364" s="16">
        <f t="shared" si="94"/>
        <v>0</v>
      </c>
      <c r="AX364" s="16">
        <f t="shared" si="94"/>
        <v>0</v>
      </c>
      <c r="AY364" s="16">
        <f t="shared" si="94"/>
        <v>0</v>
      </c>
      <c r="AZ364" s="16">
        <f t="shared" si="94"/>
        <v>754.03601740737997</v>
      </c>
      <c r="BA364" s="16">
        <f t="shared" si="94"/>
        <v>0</v>
      </c>
      <c r="BB364" s="16">
        <f t="shared" si="94"/>
        <v>0</v>
      </c>
      <c r="BC364" s="16">
        <f t="shared" si="94"/>
        <v>0</v>
      </c>
      <c r="BD364" s="16">
        <f t="shared" si="94"/>
        <v>0</v>
      </c>
      <c r="BE364" s="16">
        <f t="shared" si="94"/>
        <v>0</v>
      </c>
      <c r="BF364" s="16">
        <f t="shared" si="94"/>
        <v>0</v>
      </c>
      <c r="BG364" s="16">
        <f t="shared" si="94"/>
        <v>0</v>
      </c>
      <c r="BH364" s="16">
        <f t="shared" si="94"/>
        <v>0</v>
      </c>
      <c r="BI364" s="16">
        <f t="shared" si="94"/>
        <v>0</v>
      </c>
    </row>
    <row r="365" spans="2:61" s="1" customFormat="1" ht="15.75" x14ac:dyDescent="0.25">
      <c r="B365" s="47">
        <v>716</v>
      </c>
      <c r="C365" s="47" t="s">
        <v>430</v>
      </c>
      <c r="D365" s="47">
        <v>6</v>
      </c>
      <c r="E365" s="47">
        <v>2002</v>
      </c>
      <c r="F365" s="71"/>
      <c r="G365" s="2">
        <v>50</v>
      </c>
      <c r="H365" s="2">
        <v>10</v>
      </c>
      <c r="I365" s="47">
        <v>2018</v>
      </c>
      <c r="J365" s="81">
        <v>1.15E-2</v>
      </c>
      <c r="K365" s="82">
        <v>9985</v>
      </c>
      <c r="L365" s="82">
        <f t="shared" si="83"/>
        <v>998.5</v>
      </c>
      <c r="M365" s="82">
        <f t="shared" si="84"/>
        <v>1497.75</v>
      </c>
      <c r="N365" s="16">
        <f t="shared" si="85"/>
        <v>12481.25</v>
      </c>
      <c r="O365" s="16">
        <f t="shared" si="86"/>
        <v>143.53437500000001</v>
      </c>
      <c r="P365" s="16">
        <f t="shared" si="93"/>
        <v>0</v>
      </c>
      <c r="Q365" s="16">
        <f t="shared" si="93"/>
        <v>0</v>
      </c>
      <c r="R365" s="16">
        <f t="shared" si="93"/>
        <v>0</v>
      </c>
      <c r="S365" s="16">
        <f t="shared" si="93"/>
        <v>0</v>
      </c>
      <c r="T365" s="16">
        <f t="shared" si="93"/>
        <v>0</v>
      </c>
      <c r="U365" s="16">
        <f t="shared" si="93"/>
        <v>0</v>
      </c>
      <c r="V365" s="16">
        <f t="shared" si="93"/>
        <v>174.46692990234376</v>
      </c>
      <c r="W365" s="16">
        <f t="shared" si="93"/>
        <v>0</v>
      </c>
      <c r="X365" s="16">
        <f t="shared" si="93"/>
        <v>0</v>
      </c>
      <c r="Y365" s="16">
        <f t="shared" si="93"/>
        <v>0</v>
      </c>
      <c r="Z365" s="16">
        <f t="shared" si="93"/>
        <v>0</v>
      </c>
      <c r="AA365" s="16">
        <f t="shared" si="93"/>
        <v>0</v>
      </c>
      <c r="AB365" s="16">
        <f t="shared" si="93"/>
        <v>0</v>
      </c>
      <c r="AC365" s="16">
        <f t="shared" si="93"/>
        <v>0</v>
      </c>
      <c r="AD365" s="16">
        <f t="shared" si="93"/>
        <v>0</v>
      </c>
      <c r="AE365" s="16">
        <f t="shared" si="93"/>
        <v>0</v>
      </c>
      <c r="AF365" s="16">
        <f t="shared" si="92"/>
        <v>284.18824466828426</v>
      </c>
      <c r="AG365" s="16">
        <f t="shared" si="92"/>
        <v>0</v>
      </c>
      <c r="AH365" s="16">
        <f t="shared" si="92"/>
        <v>0</v>
      </c>
      <c r="AI365" s="16">
        <f t="shared" si="92"/>
        <v>0</v>
      </c>
      <c r="AJ365" s="16">
        <f t="shared" si="92"/>
        <v>0</v>
      </c>
      <c r="AK365" s="16">
        <f t="shared" si="92"/>
        <v>0</v>
      </c>
      <c r="AL365" s="16">
        <f t="shared" si="92"/>
        <v>0</v>
      </c>
      <c r="AM365" s="16">
        <f t="shared" si="92"/>
        <v>0</v>
      </c>
      <c r="AN365" s="16">
        <f t="shared" si="92"/>
        <v>0</v>
      </c>
      <c r="AO365" s="16">
        <f t="shared" si="92"/>
        <v>0</v>
      </c>
      <c r="AP365" s="16">
        <f t="shared" si="92"/>
        <v>462.91270473348123</v>
      </c>
      <c r="AQ365" s="16">
        <f t="shared" si="92"/>
        <v>0</v>
      </c>
      <c r="AR365" s="16">
        <f t="shared" si="92"/>
        <v>0</v>
      </c>
      <c r="AS365" s="16">
        <f t="shared" si="92"/>
        <v>0</v>
      </c>
      <c r="AT365" s="16">
        <f t="shared" si="94"/>
        <v>49515.249151099684</v>
      </c>
      <c r="AU365" s="16">
        <f t="shared" si="94"/>
        <v>0</v>
      </c>
      <c r="AV365" s="16">
        <f t="shared" si="94"/>
        <v>0</v>
      </c>
      <c r="AW365" s="16">
        <f t="shared" si="94"/>
        <v>0</v>
      </c>
      <c r="AX365" s="16">
        <f t="shared" si="94"/>
        <v>0</v>
      </c>
      <c r="AY365" s="16">
        <f t="shared" si="94"/>
        <v>0</v>
      </c>
      <c r="AZ365" s="16">
        <f t="shared" si="94"/>
        <v>754.03601740737997</v>
      </c>
      <c r="BA365" s="16">
        <f t="shared" si="94"/>
        <v>0</v>
      </c>
      <c r="BB365" s="16">
        <f t="shared" si="94"/>
        <v>0</v>
      </c>
      <c r="BC365" s="16">
        <f t="shared" si="94"/>
        <v>0</v>
      </c>
      <c r="BD365" s="16">
        <f t="shared" si="94"/>
        <v>0</v>
      </c>
      <c r="BE365" s="16">
        <f t="shared" si="94"/>
        <v>0</v>
      </c>
      <c r="BF365" s="16">
        <f t="shared" si="94"/>
        <v>0</v>
      </c>
      <c r="BG365" s="16">
        <f t="shared" si="94"/>
        <v>0</v>
      </c>
      <c r="BH365" s="16">
        <f t="shared" si="94"/>
        <v>0</v>
      </c>
      <c r="BI365" s="16">
        <f t="shared" si="94"/>
        <v>0</v>
      </c>
    </row>
    <row r="366" spans="2:61" s="1" customFormat="1" ht="15.75" x14ac:dyDescent="0.25">
      <c r="B366" s="47">
        <v>714</v>
      </c>
      <c r="C366" s="47" t="s">
        <v>430</v>
      </c>
      <c r="D366" s="47">
        <v>6</v>
      </c>
      <c r="E366" s="47">
        <v>2002</v>
      </c>
      <c r="F366" s="71"/>
      <c r="G366" s="2">
        <v>50</v>
      </c>
      <c r="H366" s="2">
        <v>10</v>
      </c>
      <c r="I366" s="47">
        <v>2018</v>
      </c>
      <c r="J366" s="81">
        <v>1.15E-2</v>
      </c>
      <c r="K366" s="82">
        <v>9985</v>
      </c>
      <c r="L366" s="82">
        <f t="shared" si="83"/>
        <v>998.5</v>
      </c>
      <c r="M366" s="82">
        <f t="shared" si="84"/>
        <v>1497.75</v>
      </c>
      <c r="N366" s="16">
        <f t="shared" si="85"/>
        <v>12481.25</v>
      </c>
      <c r="O366" s="16">
        <f t="shared" si="86"/>
        <v>143.53437500000001</v>
      </c>
      <c r="P366" s="16">
        <f t="shared" si="93"/>
        <v>0</v>
      </c>
      <c r="Q366" s="16">
        <f t="shared" si="93"/>
        <v>0</v>
      </c>
      <c r="R366" s="16">
        <f t="shared" si="93"/>
        <v>0</v>
      </c>
      <c r="S366" s="16">
        <f t="shared" si="93"/>
        <v>0</v>
      </c>
      <c r="T366" s="16">
        <f t="shared" si="93"/>
        <v>0</v>
      </c>
      <c r="U366" s="16">
        <f t="shared" si="93"/>
        <v>0</v>
      </c>
      <c r="V366" s="16">
        <f t="shared" si="93"/>
        <v>174.46692990234376</v>
      </c>
      <c r="W366" s="16">
        <f t="shared" si="93"/>
        <v>0</v>
      </c>
      <c r="X366" s="16">
        <f t="shared" si="93"/>
        <v>0</v>
      </c>
      <c r="Y366" s="16">
        <f t="shared" si="93"/>
        <v>0</v>
      </c>
      <c r="Z366" s="16">
        <f t="shared" si="93"/>
        <v>0</v>
      </c>
      <c r="AA366" s="16">
        <f t="shared" si="93"/>
        <v>0</v>
      </c>
      <c r="AB366" s="16">
        <f t="shared" si="93"/>
        <v>0</v>
      </c>
      <c r="AC366" s="16">
        <f t="shared" si="93"/>
        <v>0</v>
      </c>
      <c r="AD366" s="16">
        <f t="shared" si="93"/>
        <v>0</v>
      </c>
      <c r="AE366" s="16">
        <f t="shared" si="93"/>
        <v>0</v>
      </c>
      <c r="AF366" s="16">
        <f t="shared" si="92"/>
        <v>284.18824466828426</v>
      </c>
      <c r="AG366" s="16">
        <f t="shared" si="92"/>
        <v>0</v>
      </c>
      <c r="AH366" s="16">
        <f t="shared" si="92"/>
        <v>0</v>
      </c>
      <c r="AI366" s="16">
        <f t="shared" si="92"/>
        <v>0</v>
      </c>
      <c r="AJ366" s="16">
        <f t="shared" si="92"/>
        <v>0</v>
      </c>
      <c r="AK366" s="16">
        <f t="shared" si="92"/>
        <v>0</v>
      </c>
      <c r="AL366" s="16">
        <f t="shared" si="92"/>
        <v>0</v>
      </c>
      <c r="AM366" s="16">
        <f t="shared" si="92"/>
        <v>0</v>
      </c>
      <c r="AN366" s="16">
        <f t="shared" si="92"/>
        <v>0</v>
      </c>
      <c r="AO366" s="16">
        <f t="shared" si="92"/>
        <v>0</v>
      </c>
      <c r="AP366" s="16">
        <f t="shared" si="92"/>
        <v>462.91270473348123</v>
      </c>
      <c r="AQ366" s="16">
        <f t="shared" si="92"/>
        <v>0</v>
      </c>
      <c r="AR366" s="16">
        <f t="shared" si="92"/>
        <v>0</v>
      </c>
      <c r="AS366" s="16">
        <f t="shared" si="92"/>
        <v>0</v>
      </c>
      <c r="AT366" s="16">
        <f t="shared" si="94"/>
        <v>49515.249151099684</v>
      </c>
      <c r="AU366" s="16">
        <f t="shared" si="94"/>
        <v>0</v>
      </c>
      <c r="AV366" s="16">
        <f t="shared" si="94"/>
        <v>0</v>
      </c>
      <c r="AW366" s="16">
        <f t="shared" si="94"/>
        <v>0</v>
      </c>
      <c r="AX366" s="16">
        <f t="shared" si="94"/>
        <v>0</v>
      </c>
      <c r="AY366" s="16">
        <f t="shared" si="94"/>
        <v>0</v>
      </c>
      <c r="AZ366" s="16">
        <f t="shared" si="94"/>
        <v>754.03601740737997</v>
      </c>
      <c r="BA366" s="16">
        <f t="shared" si="94"/>
        <v>0</v>
      </c>
      <c r="BB366" s="16">
        <f t="shared" si="94"/>
        <v>0</v>
      </c>
      <c r="BC366" s="16">
        <f t="shared" si="94"/>
        <v>0</v>
      </c>
      <c r="BD366" s="16">
        <f t="shared" si="94"/>
        <v>0</v>
      </c>
      <c r="BE366" s="16">
        <f t="shared" si="94"/>
        <v>0</v>
      </c>
      <c r="BF366" s="16">
        <f t="shared" si="94"/>
        <v>0</v>
      </c>
      <c r="BG366" s="16">
        <f t="shared" si="94"/>
        <v>0</v>
      </c>
      <c r="BH366" s="16">
        <f t="shared" si="94"/>
        <v>0</v>
      </c>
      <c r="BI366" s="16">
        <f t="shared" si="94"/>
        <v>0</v>
      </c>
    </row>
    <row r="367" spans="2:61" s="1" customFormat="1" ht="15.75" x14ac:dyDescent="0.25">
      <c r="B367" s="47">
        <v>691</v>
      </c>
      <c r="C367" s="47" t="s">
        <v>430</v>
      </c>
      <c r="D367" s="47">
        <v>6</v>
      </c>
      <c r="E367" s="47">
        <v>2002</v>
      </c>
      <c r="F367" s="71"/>
      <c r="G367" s="2">
        <v>50</v>
      </c>
      <c r="H367" s="2">
        <v>10</v>
      </c>
      <c r="I367" s="47">
        <v>2018</v>
      </c>
      <c r="J367" s="81">
        <v>1.15E-2</v>
      </c>
      <c r="K367" s="82">
        <v>9985</v>
      </c>
      <c r="L367" s="82">
        <f t="shared" si="83"/>
        <v>998.5</v>
      </c>
      <c r="M367" s="82">
        <f t="shared" si="84"/>
        <v>1497.75</v>
      </c>
      <c r="N367" s="16">
        <f t="shared" si="85"/>
        <v>12481.25</v>
      </c>
      <c r="O367" s="16">
        <f t="shared" si="86"/>
        <v>143.53437500000001</v>
      </c>
      <c r="P367" s="16">
        <f t="shared" si="93"/>
        <v>0</v>
      </c>
      <c r="Q367" s="16">
        <f t="shared" si="93"/>
        <v>0</v>
      </c>
      <c r="R367" s="16">
        <f t="shared" si="93"/>
        <v>0</v>
      </c>
      <c r="S367" s="16">
        <f t="shared" si="93"/>
        <v>0</v>
      </c>
      <c r="T367" s="16">
        <f t="shared" si="93"/>
        <v>0</v>
      </c>
      <c r="U367" s="16">
        <f t="shared" si="93"/>
        <v>0</v>
      </c>
      <c r="V367" s="16">
        <f t="shared" si="93"/>
        <v>174.46692990234376</v>
      </c>
      <c r="W367" s="16">
        <f t="shared" si="93"/>
        <v>0</v>
      </c>
      <c r="X367" s="16">
        <f t="shared" si="93"/>
        <v>0</v>
      </c>
      <c r="Y367" s="16">
        <f t="shared" si="93"/>
        <v>0</v>
      </c>
      <c r="Z367" s="16">
        <f t="shared" si="93"/>
        <v>0</v>
      </c>
      <c r="AA367" s="16">
        <f t="shared" si="93"/>
        <v>0</v>
      </c>
      <c r="AB367" s="16">
        <f t="shared" si="93"/>
        <v>0</v>
      </c>
      <c r="AC367" s="16">
        <f t="shared" si="93"/>
        <v>0</v>
      </c>
      <c r="AD367" s="16">
        <f t="shared" si="93"/>
        <v>0</v>
      </c>
      <c r="AE367" s="16">
        <f t="shared" si="93"/>
        <v>0</v>
      </c>
      <c r="AF367" s="16">
        <f t="shared" si="92"/>
        <v>284.18824466828426</v>
      </c>
      <c r="AG367" s="16">
        <f t="shared" si="92"/>
        <v>0</v>
      </c>
      <c r="AH367" s="16">
        <f t="shared" si="92"/>
        <v>0</v>
      </c>
      <c r="AI367" s="16">
        <f t="shared" si="92"/>
        <v>0</v>
      </c>
      <c r="AJ367" s="16">
        <f t="shared" si="92"/>
        <v>0</v>
      </c>
      <c r="AK367" s="16">
        <f t="shared" si="92"/>
        <v>0</v>
      </c>
      <c r="AL367" s="16">
        <f t="shared" si="92"/>
        <v>0</v>
      </c>
      <c r="AM367" s="16">
        <f t="shared" si="92"/>
        <v>0</v>
      </c>
      <c r="AN367" s="16">
        <f t="shared" si="92"/>
        <v>0</v>
      </c>
      <c r="AO367" s="16">
        <f t="shared" si="92"/>
        <v>0</v>
      </c>
      <c r="AP367" s="16">
        <f t="shared" si="92"/>
        <v>462.91270473348123</v>
      </c>
      <c r="AQ367" s="16">
        <f t="shared" si="92"/>
        <v>0</v>
      </c>
      <c r="AR367" s="16">
        <f t="shared" si="92"/>
        <v>0</v>
      </c>
      <c r="AS367" s="16">
        <f t="shared" si="92"/>
        <v>0</v>
      </c>
      <c r="AT367" s="16">
        <f t="shared" si="94"/>
        <v>49515.249151099684</v>
      </c>
      <c r="AU367" s="16">
        <f t="shared" si="94"/>
        <v>0</v>
      </c>
      <c r="AV367" s="16">
        <f t="shared" si="94"/>
        <v>0</v>
      </c>
      <c r="AW367" s="16">
        <f t="shared" si="94"/>
        <v>0</v>
      </c>
      <c r="AX367" s="16">
        <f t="shared" si="94"/>
        <v>0</v>
      </c>
      <c r="AY367" s="16">
        <f t="shared" si="94"/>
        <v>0</v>
      </c>
      <c r="AZ367" s="16">
        <f t="shared" si="94"/>
        <v>754.03601740737997</v>
      </c>
      <c r="BA367" s="16">
        <f t="shared" si="94"/>
        <v>0</v>
      </c>
      <c r="BB367" s="16">
        <f t="shared" si="94"/>
        <v>0</v>
      </c>
      <c r="BC367" s="16">
        <f t="shared" si="94"/>
        <v>0</v>
      </c>
      <c r="BD367" s="16">
        <f t="shared" si="94"/>
        <v>0</v>
      </c>
      <c r="BE367" s="16">
        <f t="shared" si="94"/>
        <v>0</v>
      </c>
      <c r="BF367" s="16">
        <f t="shared" si="94"/>
        <v>0</v>
      </c>
      <c r="BG367" s="16">
        <f t="shared" si="94"/>
        <v>0</v>
      </c>
      <c r="BH367" s="16">
        <f t="shared" si="94"/>
        <v>0</v>
      </c>
      <c r="BI367" s="16">
        <f t="shared" si="94"/>
        <v>0</v>
      </c>
    </row>
    <row r="368" spans="2:61" s="1" customFormat="1" ht="15.75" x14ac:dyDescent="0.25">
      <c r="B368" s="47">
        <v>690</v>
      </c>
      <c r="C368" s="47" t="s">
        <v>430</v>
      </c>
      <c r="D368" s="47">
        <v>6</v>
      </c>
      <c r="E368" s="47">
        <v>2002</v>
      </c>
      <c r="F368" s="71"/>
      <c r="G368" s="2">
        <v>50</v>
      </c>
      <c r="H368" s="2">
        <v>10</v>
      </c>
      <c r="I368" s="47">
        <v>2018</v>
      </c>
      <c r="J368" s="81">
        <v>1.15E-2</v>
      </c>
      <c r="K368" s="82">
        <v>9985</v>
      </c>
      <c r="L368" s="82">
        <f t="shared" si="83"/>
        <v>998.5</v>
      </c>
      <c r="M368" s="82">
        <f t="shared" si="84"/>
        <v>1497.75</v>
      </c>
      <c r="N368" s="16">
        <f t="shared" si="85"/>
        <v>12481.25</v>
      </c>
      <c r="O368" s="16">
        <f t="shared" si="86"/>
        <v>143.53437500000001</v>
      </c>
      <c r="P368" s="16">
        <f t="shared" si="93"/>
        <v>0</v>
      </c>
      <c r="Q368" s="16">
        <f t="shared" si="93"/>
        <v>0</v>
      </c>
      <c r="R368" s="16">
        <f t="shared" si="93"/>
        <v>0</v>
      </c>
      <c r="S368" s="16">
        <f t="shared" si="93"/>
        <v>0</v>
      </c>
      <c r="T368" s="16">
        <f t="shared" si="93"/>
        <v>0</v>
      </c>
      <c r="U368" s="16">
        <f t="shared" si="93"/>
        <v>0</v>
      </c>
      <c r="V368" s="16">
        <f t="shared" si="93"/>
        <v>174.46692990234376</v>
      </c>
      <c r="W368" s="16">
        <f t="shared" si="93"/>
        <v>0</v>
      </c>
      <c r="X368" s="16">
        <f t="shared" si="93"/>
        <v>0</v>
      </c>
      <c r="Y368" s="16">
        <f t="shared" si="93"/>
        <v>0</v>
      </c>
      <c r="Z368" s="16">
        <f t="shared" si="93"/>
        <v>0</v>
      </c>
      <c r="AA368" s="16">
        <f t="shared" si="93"/>
        <v>0</v>
      </c>
      <c r="AB368" s="16">
        <f t="shared" si="93"/>
        <v>0</v>
      </c>
      <c r="AC368" s="16">
        <f t="shared" si="93"/>
        <v>0</v>
      </c>
      <c r="AD368" s="16">
        <f t="shared" si="93"/>
        <v>0</v>
      </c>
      <c r="AE368" s="16">
        <f t="shared" si="93"/>
        <v>0</v>
      </c>
      <c r="AF368" s="16">
        <f t="shared" si="92"/>
        <v>284.18824466828426</v>
      </c>
      <c r="AG368" s="16">
        <f t="shared" si="92"/>
        <v>0</v>
      </c>
      <c r="AH368" s="16">
        <f t="shared" si="92"/>
        <v>0</v>
      </c>
      <c r="AI368" s="16">
        <f t="shared" si="92"/>
        <v>0</v>
      </c>
      <c r="AJ368" s="16">
        <f t="shared" si="92"/>
        <v>0</v>
      </c>
      <c r="AK368" s="16">
        <f t="shared" si="92"/>
        <v>0</v>
      </c>
      <c r="AL368" s="16">
        <f t="shared" si="92"/>
        <v>0</v>
      </c>
      <c r="AM368" s="16">
        <f t="shared" si="92"/>
        <v>0</v>
      </c>
      <c r="AN368" s="16">
        <f t="shared" si="92"/>
        <v>0</v>
      </c>
      <c r="AO368" s="16">
        <f t="shared" si="92"/>
        <v>0</v>
      </c>
      <c r="AP368" s="16">
        <f t="shared" si="92"/>
        <v>462.91270473348123</v>
      </c>
      <c r="AQ368" s="16">
        <f t="shared" si="92"/>
        <v>0</v>
      </c>
      <c r="AR368" s="16">
        <f t="shared" si="92"/>
        <v>0</v>
      </c>
      <c r="AS368" s="16">
        <f t="shared" si="92"/>
        <v>0</v>
      </c>
      <c r="AT368" s="16">
        <f t="shared" si="94"/>
        <v>49515.249151099684</v>
      </c>
      <c r="AU368" s="16">
        <f t="shared" si="94"/>
        <v>0</v>
      </c>
      <c r="AV368" s="16">
        <f t="shared" si="94"/>
        <v>0</v>
      </c>
      <c r="AW368" s="16">
        <f t="shared" si="94"/>
        <v>0</v>
      </c>
      <c r="AX368" s="16">
        <f t="shared" si="94"/>
        <v>0</v>
      </c>
      <c r="AY368" s="16">
        <f t="shared" si="94"/>
        <v>0</v>
      </c>
      <c r="AZ368" s="16">
        <f t="shared" si="94"/>
        <v>754.03601740737997</v>
      </c>
      <c r="BA368" s="16">
        <f t="shared" si="94"/>
        <v>0</v>
      </c>
      <c r="BB368" s="16">
        <f t="shared" si="94"/>
        <v>0</v>
      </c>
      <c r="BC368" s="16">
        <f t="shared" si="94"/>
        <v>0</v>
      </c>
      <c r="BD368" s="16">
        <f t="shared" si="94"/>
        <v>0</v>
      </c>
      <c r="BE368" s="16">
        <f t="shared" si="94"/>
        <v>0</v>
      </c>
      <c r="BF368" s="16">
        <f t="shared" si="94"/>
        <v>0</v>
      </c>
      <c r="BG368" s="16">
        <f t="shared" si="94"/>
        <v>0</v>
      </c>
      <c r="BH368" s="16">
        <f t="shared" si="94"/>
        <v>0</v>
      </c>
      <c r="BI368" s="16">
        <f t="shared" si="94"/>
        <v>0</v>
      </c>
    </row>
    <row r="369" spans="2:61" s="1" customFormat="1" ht="15.75" x14ac:dyDescent="0.25">
      <c r="B369" s="47">
        <v>689</v>
      </c>
      <c r="C369" s="47" t="s">
        <v>430</v>
      </c>
      <c r="D369" s="47">
        <v>6</v>
      </c>
      <c r="E369" s="47">
        <v>2002</v>
      </c>
      <c r="F369" s="71"/>
      <c r="G369" s="2">
        <v>50</v>
      </c>
      <c r="H369" s="2">
        <v>10</v>
      </c>
      <c r="I369" s="47">
        <v>2018</v>
      </c>
      <c r="J369" s="81">
        <v>1.15E-2</v>
      </c>
      <c r="K369" s="82">
        <v>9985</v>
      </c>
      <c r="L369" s="82">
        <f t="shared" si="83"/>
        <v>998.5</v>
      </c>
      <c r="M369" s="82">
        <f t="shared" si="84"/>
        <v>1497.75</v>
      </c>
      <c r="N369" s="16">
        <f t="shared" si="85"/>
        <v>12481.25</v>
      </c>
      <c r="O369" s="16">
        <f t="shared" si="86"/>
        <v>143.53437500000001</v>
      </c>
      <c r="P369" s="16">
        <f t="shared" si="93"/>
        <v>0</v>
      </c>
      <c r="Q369" s="16">
        <f t="shared" si="93"/>
        <v>0</v>
      </c>
      <c r="R369" s="16">
        <f t="shared" si="93"/>
        <v>0</v>
      </c>
      <c r="S369" s="16">
        <f t="shared" si="93"/>
        <v>0</v>
      </c>
      <c r="T369" s="16">
        <f t="shared" si="93"/>
        <v>0</v>
      </c>
      <c r="U369" s="16">
        <f t="shared" si="93"/>
        <v>0</v>
      </c>
      <c r="V369" s="16">
        <f t="shared" si="93"/>
        <v>174.46692990234376</v>
      </c>
      <c r="W369" s="16">
        <f t="shared" si="93"/>
        <v>0</v>
      </c>
      <c r="X369" s="16">
        <f t="shared" si="93"/>
        <v>0</v>
      </c>
      <c r="Y369" s="16">
        <f t="shared" si="93"/>
        <v>0</v>
      </c>
      <c r="Z369" s="16">
        <f t="shared" si="93"/>
        <v>0</v>
      </c>
      <c r="AA369" s="16">
        <f t="shared" si="93"/>
        <v>0</v>
      </c>
      <c r="AB369" s="16">
        <f t="shared" si="93"/>
        <v>0</v>
      </c>
      <c r="AC369" s="16">
        <f t="shared" si="93"/>
        <v>0</v>
      </c>
      <c r="AD369" s="16">
        <f t="shared" si="93"/>
        <v>0</v>
      </c>
      <c r="AE369" s="16">
        <f t="shared" si="93"/>
        <v>0</v>
      </c>
      <c r="AF369" s="16">
        <f t="shared" si="92"/>
        <v>284.18824466828426</v>
      </c>
      <c r="AG369" s="16">
        <f t="shared" si="92"/>
        <v>0</v>
      </c>
      <c r="AH369" s="16">
        <f t="shared" si="92"/>
        <v>0</v>
      </c>
      <c r="AI369" s="16">
        <f t="shared" si="92"/>
        <v>0</v>
      </c>
      <c r="AJ369" s="16">
        <f t="shared" si="92"/>
        <v>0</v>
      </c>
      <c r="AK369" s="16">
        <f t="shared" si="92"/>
        <v>0</v>
      </c>
      <c r="AL369" s="16">
        <f t="shared" si="92"/>
        <v>0</v>
      </c>
      <c r="AM369" s="16">
        <f t="shared" si="92"/>
        <v>0</v>
      </c>
      <c r="AN369" s="16">
        <f t="shared" si="92"/>
        <v>0</v>
      </c>
      <c r="AO369" s="16">
        <f t="shared" si="92"/>
        <v>0</v>
      </c>
      <c r="AP369" s="16">
        <f t="shared" si="92"/>
        <v>462.91270473348123</v>
      </c>
      <c r="AQ369" s="16">
        <f t="shared" si="92"/>
        <v>0</v>
      </c>
      <c r="AR369" s="16">
        <f t="shared" si="92"/>
        <v>0</v>
      </c>
      <c r="AS369" s="16">
        <f t="shared" si="92"/>
        <v>0</v>
      </c>
      <c r="AT369" s="16">
        <f t="shared" si="94"/>
        <v>49515.249151099684</v>
      </c>
      <c r="AU369" s="16">
        <f t="shared" si="94"/>
        <v>0</v>
      </c>
      <c r="AV369" s="16">
        <f t="shared" si="94"/>
        <v>0</v>
      </c>
      <c r="AW369" s="16">
        <f t="shared" si="94"/>
        <v>0</v>
      </c>
      <c r="AX369" s="16">
        <f t="shared" si="94"/>
        <v>0</v>
      </c>
      <c r="AY369" s="16">
        <f t="shared" si="94"/>
        <v>0</v>
      </c>
      <c r="AZ369" s="16">
        <f t="shared" si="94"/>
        <v>754.03601740737997</v>
      </c>
      <c r="BA369" s="16">
        <f t="shared" si="94"/>
        <v>0</v>
      </c>
      <c r="BB369" s="16">
        <f t="shared" si="94"/>
        <v>0</v>
      </c>
      <c r="BC369" s="16">
        <f t="shared" si="94"/>
        <v>0</v>
      </c>
      <c r="BD369" s="16">
        <f t="shared" si="94"/>
        <v>0</v>
      </c>
      <c r="BE369" s="16">
        <f t="shared" si="94"/>
        <v>0</v>
      </c>
      <c r="BF369" s="16">
        <f t="shared" si="94"/>
        <v>0</v>
      </c>
      <c r="BG369" s="16">
        <f t="shared" si="94"/>
        <v>0</v>
      </c>
      <c r="BH369" s="16">
        <f t="shared" si="94"/>
        <v>0</v>
      </c>
      <c r="BI369" s="16">
        <f t="shared" si="94"/>
        <v>0</v>
      </c>
    </row>
    <row r="370" spans="2:61" s="1" customFormat="1" ht="15.75" x14ac:dyDescent="0.25">
      <c r="B370" s="47">
        <v>688</v>
      </c>
      <c r="C370" s="47" t="s">
        <v>430</v>
      </c>
      <c r="D370" s="47">
        <v>6</v>
      </c>
      <c r="E370" s="47">
        <v>2002</v>
      </c>
      <c r="F370" s="71"/>
      <c r="G370" s="2">
        <v>50</v>
      </c>
      <c r="H370" s="2">
        <v>10</v>
      </c>
      <c r="I370" s="47">
        <v>2018</v>
      </c>
      <c r="J370" s="81">
        <v>1.15E-2</v>
      </c>
      <c r="K370" s="82">
        <v>9985</v>
      </c>
      <c r="L370" s="82">
        <f t="shared" si="83"/>
        <v>998.5</v>
      </c>
      <c r="M370" s="82">
        <f t="shared" si="84"/>
        <v>1497.75</v>
      </c>
      <c r="N370" s="16">
        <f t="shared" si="85"/>
        <v>12481.25</v>
      </c>
      <c r="O370" s="16">
        <f t="shared" si="86"/>
        <v>143.53437500000001</v>
      </c>
      <c r="P370" s="16">
        <f t="shared" si="93"/>
        <v>0</v>
      </c>
      <c r="Q370" s="16">
        <f t="shared" si="93"/>
        <v>0</v>
      </c>
      <c r="R370" s="16">
        <f t="shared" si="93"/>
        <v>0</v>
      </c>
      <c r="S370" s="16">
        <f t="shared" si="93"/>
        <v>0</v>
      </c>
      <c r="T370" s="16">
        <f t="shared" si="93"/>
        <v>0</v>
      </c>
      <c r="U370" s="16">
        <f t="shared" si="93"/>
        <v>0</v>
      </c>
      <c r="V370" s="16">
        <f t="shared" si="93"/>
        <v>174.46692990234376</v>
      </c>
      <c r="W370" s="16">
        <f t="shared" si="93"/>
        <v>0</v>
      </c>
      <c r="X370" s="16">
        <f t="shared" si="93"/>
        <v>0</v>
      </c>
      <c r="Y370" s="16">
        <f t="shared" si="93"/>
        <v>0</v>
      </c>
      <c r="Z370" s="16">
        <f t="shared" si="93"/>
        <v>0</v>
      </c>
      <c r="AA370" s="16">
        <f t="shared" si="93"/>
        <v>0</v>
      </c>
      <c r="AB370" s="16">
        <f t="shared" si="93"/>
        <v>0</v>
      </c>
      <c r="AC370" s="16">
        <f t="shared" si="93"/>
        <v>0</v>
      </c>
      <c r="AD370" s="16">
        <f t="shared" si="93"/>
        <v>0</v>
      </c>
      <c r="AE370" s="16">
        <f t="shared" si="93"/>
        <v>0</v>
      </c>
      <c r="AF370" s="16">
        <f t="shared" si="92"/>
        <v>284.18824466828426</v>
      </c>
      <c r="AG370" s="16">
        <f t="shared" si="92"/>
        <v>0</v>
      </c>
      <c r="AH370" s="16">
        <f t="shared" si="92"/>
        <v>0</v>
      </c>
      <c r="AI370" s="16">
        <f t="shared" si="92"/>
        <v>0</v>
      </c>
      <c r="AJ370" s="16">
        <f t="shared" si="92"/>
        <v>0</v>
      </c>
      <c r="AK370" s="16">
        <f t="shared" si="92"/>
        <v>0</v>
      </c>
      <c r="AL370" s="16">
        <f t="shared" si="92"/>
        <v>0</v>
      </c>
      <c r="AM370" s="16">
        <f t="shared" si="92"/>
        <v>0</v>
      </c>
      <c r="AN370" s="16">
        <f t="shared" si="92"/>
        <v>0</v>
      </c>
      <c r="AO370" s="16">
        <f t="shared" si="92"/>
        <v>0</v>
      </c>
      <c r="AP370" s="16">
        <f t="shared" si="92"/>
        <v>462.91270473348123</v>
      </c>
      <c r="AQ370" s="16">
        <f t="shared" si="92"/>
        <v>0</v>
      </c>
      <c r="AR370" s="16">
        <f t="shared" si="92"/>
        <v>0</v>
      </c>
      <c r="AS370" s="16">
        <f t="shared" si="92"/>
        <v>0</v>
      </c>
      <c r="AT370" s="16">
        <f t="shared" si="94"/>
        <v>49515.249151099684</v>
      </c>
      <c r="AU370" s="16">
        <f t="shared" si="94"/>
        <v>0</v>
      </c>
      <c r="AV370" s="16">
        <f t="shared" si="94"/>
        <v>0</v>
      </c>
      <c r="AW370" s="16">
        <f t="shared" si="94"/>
        <v>0</v>
      </c>
      <c r="AX370" s="16">
        <f t="shared" si="94"/>
        <v>0</v>
      </c>
      <c r="AY370" s="16">
        <f t="shared" si="94"/>
        <v>0</v>
      </c>
      <c r="AZ370" s="16">
        <f t="shared" si="94"/>
        <v>754.03601740737997</v>
      </c>
      <c r="BA370" s="16">
        <f t="shared" si="94"/>
        <v>0</v>
      </c>
      <c r="BB370" s="16">
        <f t="shared" si="94"/>
        <v>0</v>
      </c>
      <c r="BC370" s="16">
        <f t="shared" si="94"/>
        <v>0</v>
      </c>
      <c r="BD370" s="16">
        <f t="shared" si="94"/>
        <v>0</v>
      </c>
      <c r="BE370" s="16">
        <f t="shared" si="94"/>
        <v>0</v>
      </c>
      <c r="BF370" s="16">
        <f t="shared" si="94"/>
        <v>0</v>
      </c>
      <c r="BG370" s="16">
        <f t="shared" si="94"/>
        <v>0</v>
      </c>
      <c r="BH370" s="16">
        <f t="shared" si="94"/>
        <v>0</v>
      </c>
      <c r="BI370" s="16">
        <f t="shared" si="94"/>
        <v>0</v>
      </c>
    </row>
    <row r="371" spans="2:61" s="1" customFormat="1" ht="15.75" x14ac:dyDescent="0.25">
      <c r="B371" s="47">
        <v>687</v>
      </c>
      <c r="C371" s="47" t="s">
        <v>430</v>
      </c>
      <c r="D371" s="47">
        <v>6</v>
      </c>
      <c r="E371" s="47">
        <v>2002</v>
      </c>
      <c r="F371" s="71"/>
      <c r="G371" s="2">
        <v>50</v>
      </c>
      <c r="H371" s="2">
        <v>10</v>
      </c>
      <c r="I371" s="47">
        <v>2018</v>
      </c>
      <c r="J371" s="81">
        <v>1.15E-2</v>
      </c>
      <c r="K371" s="82">
        <v>9985</v>
      </c>
      <c r="L371" s="82">
        <f t="shared" si="83"/>
        <v>998.5</v>
      </c>
      <c r="M371" s="82">
        <f t="shared" si="84"/>
        <v>1497.75</v>
      </c>
      <c r="N371" s="16">
        <f t="shared" si="85"/>
        <v>12481.25</v>
      </c>
      <c r="O371" s="16">
        <f t="shared" si="86"/>
        <v>143.53437500000001</v>
      </c>
      <c r="P371" s="16">
        <f t="shared" si="93"/>
        <v>0</v>
      </c>
      <c r="Q371" s="16">
        <f t="shared" si="93"/>
        <v>0</v>
      </c>
      <c r="R371" s="16">
        <f t="shared" si="93"/>
        <v>0</v>
      </c>
      <c r="S371" s="16">
        <f t="shared" si="93"/>
        <v>0</v>
      </c>
      <c r="T371" s="16">
        <f t="shared" si="93"/>
        <v>0</v>
      </c>
      <c r="U371" s="16">
        <f t="shared" si="93"/>
        <v>0</v>
      </c>
      <c r="V371" s="16">
        <f t="shared" si="93"/>
        <v>174.46692990234376</v>
      </c>
      <c r="W371" s="16">
        <f t="shared" si="93"/>
        <v>0</v>
      </c>
      <c r="X371" s="16">
        <f t="shared" si="93"/>
        <v>0</v>
      </c>
      <c r="Y371" s="16">
        <f t="shared" si="93"/>
        <v>0</v>
      </c>
      <c r="Z371" s="16">
        <f t="shared" si="93"/>
        <v>0</v>
      </c>
      <c r="AA371" s="16">
        <f t="shared" si="93"/>
        <v>0</v>
      </c>
      <c r="AB371" s="16">
        <f t="shared" si="93"/>
        <v>0</v>
      </c>
      <c r="AC371" s="16">
        <f t="shared" si="93"/>
        <v>0</v>
      </c>
      <c r="AD371" s="16">
        <f t="shared" si="93"/>
        <v>0</v>
      </c>
      <c r="AE371" s="16">
        <f t="shared" si="93"/>
        <v>0</v>
      </c>
      <c r="AF371" s="16">
        <f t="shared" si="92"/>
        <v>284.18824466828426</v>
      </c>
      <c r="AG371" s="16">
        <f t="shared" si="92"/>
        <v>0</v>
      </c>
      <c r="AH371" s="16">
        <f t="shared" si="92"/>
        <v>0</v>
      </c>
      <c r="AI371" s="16">
        <f t="shared" si="92"/>
        <v>0</v>
      </c>
      <c r="AJ371" s="16">
        <f t="shared" si="92"/>
        <v>0</v>
      </c>
      <c r="AK371" s="16">
        <f t="shared" si="92"/>
        <v>0</v>
      </c>
      <c r="AL371" s="16">
        <f t="shared" si="92"/>
        <v>0</v>
      </c>
      <c r="AM371" s="16">
        <f t="shared" si="92"/>
        <v>0</v>
      </c>
      <c r="AN371" s="16">
        <f t="shared" si="92"/>
        <v>0</v>
      </c>
      <c r="AO371" s="16">
        <f t="shared" si="92"/>
        <v>0</v>
      </c>
      <c r="AP371" s="16">
        <f t="shared" si="92"/>
        <v>462.91270473348123</v>
      </c>
      <c r="AQ371" s="16">
        <f t="shared" si="92"/>
        <v>0</v>
      </c>
      <c r="AR371" s="16">
        <f t="shared" si="92"/>
        <v>0</v>
      </c>
      <c r="AS371" s="16">
        <f t="shared" si="92"/>
        <v>0</v>
      </c>
      <c r="AT371" s="16">
        <f t="shared" si="94"/>
        <v>49515.249151099684</v>
      </c>
      <c r="AU371" s="16">
        <f t="shared" si="94"/>
        <v>0</v>
      </c>
      <c r="AV371" s="16">
        <f t="shared" si="94"/>
        <v>0</v>
      </c>
      <c r="AW371" s="16">
        <f t="shared" si="94"/>
        <v>0</v>
      </c>
      <c r="AX371" s="16">
        <f t="shared" si="94"/>
        <v>0</v>
      </c>
      <c r="AY371" s="16">
        <f t="shared" si="94"/>
        <v>0</v>
      </c>
      <c r="AZ371" s="16">
        <f t="shared" si="94"/>
        <v>754.03601740737997</v>
      </c>
      <c r="BA371" s="16">
        <f t="shared" si="94"/>
        <v>0</v>
      </c>
      <c r="BB371" s="16">
        <f t="shared" si="94"/>
        <v>0</v>
      </c>
      <c r="BC371" s="16">
        <f t="shared" si="94"/>
        <v>0</v>
      </c>
      <c r="BD371" s="16">
        <f t="shared" si="94"/>
        <v>0</v>
      </c>
      <c r="BE371" s="16">
        <f t="shared" si="94"/>
        <v>0</v>
      </c>
      <c r="BF371" s="16">
        <f t="shared" si="94"/>
        <v>0</v>
      </c>
      <c r="BG371" s="16">
        <f t="shared" si="94"/>
        <v>0</v>
      </c>
      <c r="BH371" s="16">
        <f t="shared" si="94"/>
        <v>0</v>
      </c>
      <c r="BI371" s="16">
        <f t="shared" si="94"/>
        <v>0</v>
      </c>
    </row>
    <row r="372" spans="2:61" s="1" customFormat="1" ht="15.75" x14ac:dyDescent="0.25">
      <c r="B372" s="47">
        <v>652</v>
      </c>
      <c r="C372" s="47" t="s">
        <v>430</v>
      </c>
      <c r="D372" s="47">
        <v>6</v>
      </c>
      <c r="E372" s="47">
        <v>2002</v>
      </c>
      <c r="F372" s="71"/>
      <c r="G372" s="2">
        <v>50</v>
      </c>
      <c r="H372" s="2">
        <v>10</v>
      </c>
      <c r="I372" s="47">
        <v>2018</v>
      </c>
      <c r="J372" s="81">
        <v>1.15E-2</v>
      </c>
      <c r="K372" s="82">
        <v>9985</v>
      </c>
      <c r="L372" s="82">
        <f t="shared" si="83"/>
        <v>998.5</v>
      </c>
      <c r="M372" s="82">
        <f t="shared" si="84"/>
        <v>1497.75</v>
      </c>
      <c r="N372" s="16">
        <f t="shared" si="85"/>
        <v>12481.25</v>
      </c>
      <c r="O372" s="16">
        <f t="shared" si="86"/>
        <v>143.53437500000001</v>
      </c>
      <c r="P372" s="16">
        <f t="shared" si="93"/>
        <v>0</v>
      </c>
      <c r="Q372" s="16">
        <f t="shared" si="93"/>
        <v>0</v>
      </c>
      <c r="R372" s="16">
        <f t="shared" si="93"/>
        <v>0</v>
      </c>
      <c r="S372" s="16">
        <f t="shared" si="93"/>
        <v>0</v>
      </c>
      <c r="T372" s="16">
        <f t="shared" si="93"/>
        <v>0</v>
      </c>
      <c r="U372" s="16">
        <f t="shared" si="93"/>
        <v>0</v>
      </c>
      <c r="V372" s="16">
        <f t="shared" si="93"/>
        <v>174.46692990234376</v>
      </c>
      <c r="W372" s="16">
        <f t="shared" si="93"/>
        <v>0</v>
      </c>
      <c r="X372" s="16">
        <f t="shared" si="93"/>
        <v>0</v>
      </c>
      <c r="Y372" s="16">
        <f t="shared" si="93"/>
        <v>0</v>
      </c>
      <c r="Z372" s="16">
        <f t="shared" si="93"/>
        <v>0</v>
      </c>
      <c r="AA372" s="16">
        <f t="shared" si="93"/>
        <v>0</v>
      </c>
      <c r="AB372" s="16">
        <f t="shared" si="93"/>
        <v>0</v>
      </c>
      <c r="AC372" s="16">
        <f t="shared" si="93"/>
        <v>0</v>
      </c>
      <c r="AD372" s="16">
        <f t="shared" si="93"/>
        <v>0</v>
      </c>
      <c r="AE372" s="16">
        <f t="shared" si="93"/>
        <v>0</v>
      </c>
      <c r="AF372" s="16">
        <f t="shared" si="92"/>
        <v>284.18824466828426</v>
      </c>
      <c r="AG372" s="16">
        <f t="shared" si="92"/>
        <v>0</v>
      </c>
      <c r="AH372" s="16">
        <f t="shared" si="92"/>
        <v>0</v>
      </c>
      <c r="AI372" s="16">
        <f t="shared" si="92"/>
        <v>0</v>
      </c>
      <c r="AJ372" s="16">
        <f t="shared" si="92"/>
        <v>0</v>
      </c>
      <c r="AK372" s="16">
        <f t="shared" si="92"/>
        <v>0</v>
      </c>
      <c r="AL372" s="16">
        <f t="shared" si="92"/>
        <v>0</v>
      </c>
      <c r="AM372" s="16">
        <f t="shared" si="92"/>
        <v>0</v>
      </c>
      <c r="AN372" s="16">
        <f t="shared" si="92"/>
        <v>0</v>
      </c>
      <c r="AO372" s="16">
        <f t="shared" si="92"/>
        <v>0</v>
      </c>
      <c r="AP372" s="16">
        <f t="shared" si="92"/>
        <v>462.91270473348123</v>
      </c>
      <c r="AQ372" s="16">
        <f t="shared" si="92"/>
        <v>0</v>
      </c>
      <c r="AR372" s="16">
        <f t="shared" si="92"/>
        <v>0</v>
      </c>
      <c r="AS372" s="16">
        <f t="shared" si="92"/>
        <v>0</v>
      </c>
      <c r="AT372" s="16">
        <f t="shared" si="94"/>
        <v>49515.249151099684</v>
      </c>
      <c r="AU372" s="16">
        <f t="shared" si="94"/>
        <v>0</v>
      </c>
      <c r="AV372" s="16">
        <f t="shared" si="94"/>
        <v>0</v>
      </c>
      <c r="AW372" s="16">
        <f t="shared" si="94"/>
        <v>0</v>
      </c>
      <c r="AX372" s="16">
        <f t="shared" si="94"/>
        <v>0</v>
      </c>
      <c r="AY372" s="16">
        <f t="shared" si="94"/>
        <v>0</v>
      </c>
      <c r="AZ372" s="16">
        <f t="shared" si="94"/>
        <v>754.03601740737997</v>
      </c>
      <c r="BA372" s="16">
        <f t="shared" si="94"/>
        <v>0</v>
      </c>
      <c r="BB372" s="16">
        <f t="shared" si="94"/>
        <v>0</v>
      </c>
      <c r="BC372" s="16">
        <f t="shared" si="94"/>
        <v>0</v>
      </c>
      <c r="BD372" s="16">
        <f t="shared" si="94"/>
        <v>0</v>
      </c>
      <c r="BE372" s="16">
        <f t="shared" si="94"/>
        <v>0</v>
      </c>
      <c r="BF372" s="16">
        <f t="shared" si="94"/>
        <v>0</v>
      </c>
      <c r="BG372" s="16">
        <f t="shared" si="94"/>
        <v>0</v>
      </c>
      <c r="BH372" s="16">
        <f t="shared" si="94"/>
        <v>0</v>
      </c>
      <c r="BI372" s="16">
        <f t="shared" si="94"/>
        <v>0</v>
      </c>
    </row>
    <row r="373" spans="2:61" s="1" customFormat="1" ht="15.75" x14ac:dyDescent="0.25">
      <c r="B373" s="47">
        <v>592</v>
      </c>
      <c r="C373" s="47" t="s">
        <v>430</v>
      </c>
      <c r="D373" s="47">
        <v>6</v>
      </c>
      <c r="E373" s="47">
        <v>2002</v>
      </c>
      <c r="F373" s="71"/>
      <c r="G373" s="2">
        <v>50</v>
      </c>
      <c r="H373" s="2">
        <v>10</v>
      </c>
      <c r="I373" s="47">
        <v>2018</v>
      </c>
      <c r="J373" s="81">
        <v>1.15E-2</v>
      </c>
      <c r="K373" s="82">
        <v>9985</v>
      </c>
      <c r="L373" s="82">
        <f t="shared" si="83"/>
        <v>998.5</v>
      </c>
      <c r="M373" s="82">
        <f t="shared" si="84"/>
        <v>1497.75</v>
      </c>
      <c r="N373" s="16">
        <f t="shared" si="85"/>
        <v>12481.25</v>
      </c>
      <c r="O373" s="16">
        <f t="shared" si="86"/>
        <v>143.53437500000001</v>
      </c>
      <c r="P373" s="16">
        <f t="shared" si="93"/>
        <v>0</v>
      </c>
      <c r="Q373" s="16">
        <f t="shared" si="93"/>
        <v>0</v>
      </c>
      <c r="R373" s="16">
        <f t="shared" si="93"/>
        <v>0</v>
      </c>
      <c r="S373" s="16">
        <f t="shared" si="93"/>
        <v>0</v>
      </c>
      <c r="T373" s="16">
        <f t="shared" si="93"/>
        <v>0</v>
      </c>
      <c r="U373" s="16">
        <f t="shared" si="93"/>
        <v>0</v>
      </c>
      <c r="V373" s="16">
        <f t="shared" si="93"/>
        <v>174.46692990234376</v>
      </c>
      <c r="W373" s="16">
        <f t="shared" si="93"/>
        <v>0</v>
      </c>
      <c r="X373" s="16">
        <f t="shared" si="93"/>
        <v>0</v>
      </c>
      <c r="Y373" s="16">
        <f t="shared" si="93"/>
        <v>0</v>
      </c>
      <c r="Z373" s="16">
        <f t="shared" si="93"/>
        <v>0</v>
      </c>
      <c r="AA373" s="16">
        <f t="shared" si="93"/>
        <v>0</v>
      </c>
      <c r="AB373" s="16">
        <f t="shared" si="93"/>
        <v>0</v>
      </c>
      <c r="AC373" s="16">
        <f t="shared" si="93"/>
        <v>0</v>
      </c>
      <c r="AD373" s="16">
        <f t="shared" si="93"/>
        <v>0</v>
      </c>
      <c r="AE373" s="16">
        <f t="shared" si="93"/>
        <v>0</v>
      </c>
      <c r="AF373" s="16">
        <f t="shared" si="92"/>
        <v>284.18824466828426</v>
      </c>
      <c r="AG373" s="16">
        <f t="shared" si="92"/>
        <v>0</v>
      </c>
      <c r="AH373" s="16">
        <f t="shared" si="92"/>
        <v>0</v>
      </c>
      <c r="AI373" s="16">
        <f t="shared" si="92"/>
        <v>0</v>
      </c>
      <c r="AJ373" s="16">
        <f t="shared" si="92"/>
        <v>0</v>
      </c>
      <c r="AK373" s="16">
        <f t="shared" si="92"/>
        <v>0</v>
      </c>
      <c r="AL373" s="16">
        <f t="shared" si="92"/>
        <v>0</v>
      </c>
      <c r="AM373" s="16">
        <f t="shared" si="92"/>
        <v>0</v>
      </c>
      <c r="AN373" s="16">
        <f t="shared" si="92"/>
        <v>0</v>
      </c>
      <c r="AO373" s="16">
        <f t="shared" si="92"/>
        <v>0</v>
      </c>
      <c r="AP373" s="16">
        <f t="shared" si="92"/>
        <v>462.91270473348123</v>
      </c>
      <c r="AQ373" s="16">
        <f t="shared" si="92"/>
        <v>0</v>
      </c>
      <c r="AR373" s="16">
        <f t="shared" si="92"/>
        <v>0</v>
      </c>
      <c r="AS373" s="16">
        <f t="shared" si="92"/>
        <v>0</v>
      </c>
      <c r="AT373" s="16">
        <f t="shared" si="94"/>
        <v>49515.249151099684</v>
      </c>
      <c r="AU373" s="16">
        <f t="shared" si="94"/>
        <v>0</v>
      </c>
      <c r="AV373" s="16">
        <f t="shared" si="94"/>
        <v>0</v>
      </c>
      <c r="AW373" s="16">
        <f t="shared" si="94"/>
        <v>0</v>
      </c>
      <c r="AX373" s="16">
        <f t="shared" si="94"/>
        <v>0</v>
      </c>
      <c r="AY373" s="16">
        <f t="shared" si="94"/>
        <v>0</v>
      </c>
      <c r="AZ373" s="16">
        <f t="shared" si="94"/>
        <v>754.03601740737997</v>
      </c>
      <c r="BA373" s="16">
        <f t="shared" si="94"/>
        <v>0</v>
      </c>
      <c r="BB373" s="16">
        <f t="shared" si="94"/>
        <v>0</v>
      </c>
      <c r="BC373" s="16">
        <f t="shared" si="94"/>
        <v>0</v>
      </c>
      <c r="BD373" s="16">
        <f t="shared" si="94"/>
        <v>0</v>
      </c>
      <c r="BE373" s="16">
        <f t="shared" si="94"/>
        <v>0</v>
      </c>
      <c r="BF373" s="16">
        <f t="shared" si="94"/>
        <v>0</v>
      </c>
      <c r="BG373" s="16">
        <f t="shared" si="94"/>
        <v>0</v>
      </c>
      <c r="BH373" s="16">
        <f t="shared" si="94"/>
        <v>0</v>
      </c>
      <c r="BI373" s="16">
        <f t="shared" si="94"/>
        <v>0</v>
      </c>
    </row>
    <row r="374" spans="2:61" s="1" customFormat="1" ht="15.75" x14ac:dyDescent="0.25">
      <c r="B374" s="47">
        <v>591</v>
      </c>
      <c r="C374" s="47" t="s">
        <v>430</v>
      </c>
      <c r="D374" s="47">
        <v>6</v>
      </c>
      <c r="E374" s="47">
        <v>2002</v>
      </c>
      <c r="F374" s="71"/>
      <c r="G374" s="2">
        <v>50</v>
      </c>
      <c r="H374" s="2">
        <v>10</v>
      </c>
      <c r="I374" s="47">
        <v>2018</v>
      </c>
      <c r="J374" s="81">
        <v>1.15E-2</v>
      </c>
      <c r="K374" s="82">
        <v>9985</v>
      </c>
      <c r="L374" s="82">
        <f t="shared" si="83"/>
        <v>998.5</v>
      </c>
      <c r="M374" s="82">
        <f t="shared" si="84"/>
        <v>1497.75</v>
      </c>
      <c r="N374" s="16">
        <f t="shared" si="85"/>
        <v>12481.25</v>
      </c>
      <c r="O374" s="16">
        <f t="shared" si="86"/>
        <v>143.53437500000001</v>
      </c>
      <c r="P374" s="16">
        <f t="shared" si="93"/>
        <v>0</v>
      </c>
      <c r="Q374" s="16">
        <f t="shared" si="93"/>
        <v>0</v>
      </c>
      <c r="R374" s="16">
        <f t="shared" si="93"/>
        <v>0</v>
      </c>
      <c r="S374" s="16">
        <f t="shared" si="93"/>
        <v>0</v>
      </c>
      <c r="T374" s="16">
        <f t="shared" si="93"/>
        <v>0</v>
      </c>
      <c r="U374" s="16">
        <f t="shared" si="93"/>
        <v>0</v>
      </c>
      <c r="V374" s="16">
        <f t="shared" si="93"/>
        <v>174.46692990234376</v>
      </c>
      <c r="W374" s="16">
        <f t="shared" si="93"/>
        <v>0</v>
      </c>
      <c r="X374" s="16">
        <f t="shared" si="93"/>
        <v>0</v>
      </c>
      <c r="Y374" s="16">
        <f t="shared" si="93"/>
        <v>0</v>
      </c>
      <c r="Z374" s="16">
        <f t="shared" si="93"/>
        <v>0</v>
      </c>
      <c r="AA374" s="16">
        <f t="shared" si="93"/>
        <v>0</v>
      </c>
      <c r="AB374" s="16">
        <f t="shared" si="93"/>
        <v>0</v>
      </c>
      <c r="AC374" s="16">
        <f t="shared" si="93"/>
        <v>0</v>
      </c>
      <c r="AD374" s="16">
        <f t="shared" si="93"/>
        <v>0</v>
      </c>
      <c r="AE374" s="16">
        <f t="shared" ref="AE374:AT389" si="95">IF(MOD((AE$6-$E374),$G374)=0,($K374*1.1*1.15)*((1+$K$3)^(AE$6-$N$3)),IF(MOD((AE$6-$I374),$H374)=0,$O374*((1+$K$3)^(AE$6-$N$3)),0))</f>
        <v>0</v>
      </c>
      <c r="AF374" s="16">
        <f t="shared" si="95"/>
        <v>284.18824466828426</v>
      </c>
      <c r="AG374" s="16">
        <f t="shared" si="95"/>
        <v>0</v>
      </c>
      <c r="AH374" s="16">
        <f t="shared" si="95"/>
        <v>0</v>
      </c>
      <c r="AI374" s="16">
        <f t="shared" si="95"/>
        <v>0</v>
      </c>
      <c r="AJ374" s="16">
        <f t="shared" si="95"/>
        <v>0</v>
      </c>
      <c r="AK374" s="16">
        <f t="shared" si="95"/>
        <v>0</v>
      </c>
      <c r="AL374" s="16">
        <f t="shared" si="95"/>
        <v>0</v>
      </c>
      <c r="AM374" s="16">
        <f t="shared" si="95"/>
        <v>0</v>
      </c>
      <c r="AN374" s="16">
        <f t="shared" si="95"/>
        <v>0</v>
      </c>
      <c r="AO374" s="16">
        <f t="shared" si="95"/>
        <v>0</v>
      </c>
      <c r="AP374" s="16">
        <f t="shared" si="95"/>
        <v>462.91270473348123</v>
      </c>
      <c r="AQ374" s="16">
        <f t="shared" si="95"/>
        <v>0</v>
      </c>
      <c r="AR374" s="16">
        <f t="shared" si="95"/>
        <v>0</v>
      </c>
      <c r="AS374" s="16">
        <f t="shared" si="95"/>
        <v>0</v>
      </c>
      <c r="AT374" s="16">
        <f t="shared" si="94"/>
        <v>49515.249151099684</v>
      </c>
      <c r="AU374" s="16">
        <f t="shared" si="94"/>
        <v>0</v>
      </c>
      <c r="AV374" s="16">
        <f t="shared" si="94"/>
        <v>0</v>
      </c>
      <c r="AW374" s="16">
        <f t="shared" si="94"/>
        <v>0</v>
      </c>
      <c r="AX374" s="16">
        <f t="shared" si="94"/>
        <v>0</v>
      </c>
      <c r="AY374" s="16">
        <f t="shared" si="94"/>
        <v>0</v>
      </c>
      <c r="AZ374" s="16">
        <f t="shared" si="94"/>
        <v>754.03601740737997</v>
      </c>
      <c r="BA374" s="16">
        <f t="shared" si="94"/>
        <v>0</v>
      </c>
      <c r="BB374" s="16">
        <f t="shared" si="94"/>
        <v>0</v>
      </c>
      <c r="BC374" s="16">
        <f t="shared" si="94"/>
        <v>0</v>
      </c>
      <c r="BD374" s="16">
        <f t="shared" si="94"/>
        <v>0</v>
      </c>
      <c r="BE374" s="16">
        <f t="shared" si="94"/>
        <v>0</v>
      </c>
      <c r="BF374" s="16">
        <f t="shared" si="94"/>
        <v>0</v>
      </c>
      <c r="BG374" s="16">
        <f t="shared" si="94"/>
        <v>0</v>
      </c>
      <c r="BH374" s="16">
        <f t="shared" si="94"/>
        <v>0</v>
      </c>
      <c r="BI374" s="16">
        <f t="shared" si="94"/>
        <v>0</v>
      </c>
    </row>
    <row r="375" spans="2:61" s="1" customFormat="1" ht="15.75" x14ac:dyDescent="0.25">
      <c r="B375" s="47">
        <v>590</v>
      </c>
      <c r="C375" s="47" t="s">
        <v>430</v>
      </c>
      <c r="D375" s="47">
        <v>6</v>
      </c>
      <c r="E375" s="47">
        <v>2002</v>
      </c>
      <c r="F375" s="71"/>
      <c r="G375" s="2">
        <v>50</v>
      </c>
      <c r="H375" s="2">
        <v>10</v>
      </c>
      <c r="I375" s="47">
        <v>2018</v>
      </c>
      <c r="J375" s="81">
        <v>1.15E-2</v>
      </c>
      <c r="K375" s="82">
        <v>9985</v>
      </c>
      <c r="L375" s="82">
        <f t="shared" si="83"/>
        <v>998.5</v>
      </c>
      <c r="M375" s="82">
        <f t="shared" si="84"/>
        <v>1497.75</v>
      </c>
      <c r="N375" s="16">
        <f t="shared" si="85"/>
        <v>12481.25</v>
      </c>
      <c r="O375" s="16">
        <f t="shared" si="86"/>
        <v>143.53437500000001</v>
      </c>
      <c r="P375" s="16">
        <f t="shared" ref="P375:AE390" si="96">IF(MOD((P$6-$E375),$G375)=0,($K375*1.1*1.15)*((1+$K$3)^(P$6-$N$3)),IF(MOD((P$6-$I375),$H375)=0,$O375*((1+$K$3)^(P$6-$N$3)),0))</f>
        <v>0</v>
      </c>
      <c r="Q375" s="16">
        <f t="shared" si="96"/>
        <v>0</v>
      </c>
      <c r="R375" s="16">
        <f t="shared" si="96"/>
        <v>0</v>
      </c>
      <c r="S375" s="16">
        <f t="shared" si="96"/>
        <v>0</v>
      </c>
      <c r="T375" s="16">
        <f t="shared" si="96"/>
        <v>0</v>
      </c>
      <c r="U375" s="16">
        <f t="shared" si="96"/>
        <v>0</v>
      </c>
      <c r="V375" s="16">
        <f t="shared" si="96"/>
        <v>174.46692990234376</v>
      </c>
      <c r="W375" s="16">
        <f t="shared" si="96"/>
        <v>0</v>
      </c>
      <c r="X375" s="16">
        <f t="shared" si="96"/>
        <v>0</v>
      </c>
      <c r="Y375" s="16">
        <f t="shared" si="96"/>
        <v>0</v>
      </c>
      <c r="Z375" s="16">
        <f t="shared" si="96"/>
        <v>0</v>
      </c>
      <c r="AA375" s="16">
        <f t="shared" si="96"/>
        <v>0</v>
      </c>
      <c r="AB375" s="16">
        <f t="shared" si="96"/>
        <v>0</v>
      </c>
      <c r="AC375" s="16">
        <f t="shared" si="96"/>
        <v>0</v>
      </c>
      <c r="AD375" s="16">
        <f t="shared" si="96"/>
        <v>0</v>
      </c>
      <c r="AE375" s="16">
        <f t="shared" si="96"/>
        <v>0</v>
      </c>
      <c r="AF375" s="16">
        <f t="shared" si="95"/>
        <v>284.18824466828426</v>
      </c>
      <c r="AG375" s="16">
        <f t="shared" si="95"/>
        <v>0</v>
      </c>
      <c r="AH375" s="16">
        <f t="shared" si="95"/>
        <v>0</v>
      </c>
      <c r="AI375" s="16">
        <f t="shared" si="95"/>
        <v>0</v>
      </c>
      <c r="AJ375" s="16">
        <f t="shared" si="95"/>
        <v>0</v>
      </c>
      <c r="AK375" s="16">
        <f t="shared" si="95"/>
        <v>0</v>
      </c>
      <c r="AL375" s="16">
        <f t="shared" si="95"/>
        <v>0</v>
      </c>
      <c r="AM375" s="16">
        <f t="shared" si="95"/>
        <v>0</v>
      </c>
      <c r="AN375" s="16">
        <f t="shared" si="95"/>
        <v>0</v>
      </c>
      <c r="AO375" s="16">
        <f t="shared" si="95"/>
        <v>0</v>
      </c>
      <c r="AP375" s="16">
        <f t="shared" si="95"/>
        <v>462.91270473348123</v>
      </c>
      <c r="AQ375" s="16">
        <f t="shared" si="95"/>
        <v>0</v>
      </c>
      <c r="AR375" s="16">
        <f t="shared" si="95"/>
        <v>0</v>
      </c>
      <c r="AS375" s="16">
        <f t="shared" si="95"/>
        <v>0</v>
      </c>
      <c r="AT375" s="16">
        <f t="shared" si="95"/>
        <v>49515.249151099684</v>
      </c>
      <c r="AU375" s="16">
        <f t="shared" ref="AT375:BI390" si="97">IF(MOD((AU$6-$E375),$G375)=0,($K375*1.1*1.15)*((1+$K$3)^(AU$6-$N$3)),IF(MOD((AU$6-$I375),$H375)=0,$O375*((1+$K$3)^(AU$6-$N$3)),0))</f>
        <v>0</v>
      </c>
      <c r="AV375" s="16">
        <f t="shared" si="97"/>
        <v>0</v>
      </c>
      <c r="AW375" s="16">
        <f t="shared" si="97"/>
        <v>0</v>
      </c>
      <c r="AX375" s="16">
        <f t="shared" si="97"/>
        <v>0</v>
      </c>
      <c r="AY375" s="16">
        <f t="shared" si="97"/>
        <v>0</v>
      </c>
      <c r="AZ375" s="16">
        <f t="shared" si="97"/>
        <v>754.03601740737997</v>
      </c>
      <c r="BA375" s="16">
        <f t="shared" si="97"/>
        <v>0</v>
      </c>
      <c r="BB375" s="16">
        <f t="shared" si="97"/>
        <v>0</v>
      </c>
      <c r="BC375" s="16">
        <f t="shared" si="97"/>
        <v>0</v>
      </c>
      <c r="BD375" s="16">
        <f t="shared" si="97"/>
        <v>0</v>
      </c>
      <c r="BE375" s="16">
        <f t="shared" si="97"/>
        <v>0</v>
      </c>
      <c r="BF375" s="16">
        <f t="shared" si="97"/>
        <v>0</v>
      </c>
      <c r="BG375" s="16">
        <f t="shared" si="97"/>
        <v>0</v>
      </c>
      <c r="BH375" s="16">
        <f t="shared" si="97"/>
        <v>0</v>
      </c>
      <c r="BI375" s="16">
        <f t="shared" si="97"/>
        <v>0</v>
      </c>
    </row>
    <row r="376" spans="2:61" s="1" customFormat="1" ht="15.75" x14ac:dyDescent="0.25">
      <c r="B376" s="47">
        <v>589</v>
      </c>
      <c r="C376" s="47" t="s">
        <v>430</v>
      </c>
      <c r="D376" s="47">
        <v>6</v>
      </c>
      <c r="E376" s="47">
        <v>2002</v>
      </c>
      <c r="F376" s="71"/>
      <c r="G376" s="2">
        <v>50</v>
      </c>
      <c r="H376" s="2">
        <v>10</v>
      </c>
      <c r="I376" s="47">
        <v>2018</v>
      </c>
      <c r="J376" s="81">
        <v>1.15E-2</v>
      </c>
      <c r="K376" s="82">
        <v>9985</v>
      </c>
      <c r="L376" s="82">
        <f t="shared" si="83"/>
        <v>998.5</v>
      </c>
      <c r="M376" s="82">
        <f t="shared" si="84"/>
        <v>1497.75</v>
      </c>
      <c r="N376" s="16">
        <f t="shared" si="85"/>
        <v>12481.25</v>
      </c>
      <c r="O376" s="16">
        <f t="shared" si="86"/>
        <v>143.53437500000001</v>
      </c>
      <c r="P376" s="16">
        <f t="shared" si="96"/>
        <v>0</v>
      </c>
      <c r="Q376" s="16">
        <f t="shared" si="96"/>
        <v>0</v>
      </c>
      <c r="R376" s="16">
        <f t="shared" si="96"/>
        <v>0</v>
      </c>
      <c r="S376" s="16">
        <f t="shared" si="96"/>
        <v>0</v>
      </c>
      <c r="T376" s="16">
        <f t="shared" si="96"/>
        <v>0</v>
      </c>
      <c r="U376" s="16">
        <f t="shared" si="96"/>
        <v>0</v>
      </c>
      <c r="V376" s="16">
        <f t="shared" si="96"/>
        <v>174.46692990234376</v>
      </c>
      <c r="W376" s="16">
        <f t="shared" si="96"/>
        <v>0</v>
      </c>
      <c r="X376" s="16">
        <f t="shared" si="96"/>
        <v>0</v>
      </c>
      <c r="Y376" s="16">
        <f t="shared" si="96"/>
        <v>0</v>
      </c>
      <c r="Z376" s="16">
        <f t="shared" si="96"/>
        <v>0</v>
      </c>
      <c r="AA376" s="16">
        <f t="shared" si="96"/>
        <v>0</v>
      </c>
      <c r="AB376" s="16">
        <f t="shared" si="96"/>
        <v>0</v>
      </c>
      <c r="AC376" s="16">
        <f t="shared" si="96"/>
        <v>0</v>
      </c>
      <c r="AD376" s="16">
        <f t="shared" si="96"/>
        <v>0</v>
      </c>
      <c r="AE376" s="16">
        <f t="shared" si="96"/>
        <v>0</v>
      </c>
      <c r="AF376" s="16">
        <f t="shared" si="95"/>
        <v>284.18824466828426</v>
      </c>
      <c r="AG376" s="16">
        <f t="shared" si="95"/>
        <v>0</v>
      </c>
      <c r="AH376" s="16">
        <f t="shared" si="95"/>
        <v>0</v>
      </c>
      <c r="AI376" s="16">
        <f t="shared" si="95"/>
        <v>0</v>
      </c>
      <c r="AJ376" s="16">
        <f t="shared" si="95"/>
        <v>0</v>
      </c>
      <c r="AK376" s="16">
        <f t="shared" si="95"/>
        <v>0</v>
      </c>
      <c r="AL376" s="16">
        <f t="shared" si="95"/>
        <v>0</v>
      </c>
      <c r="AM376" s="16">
        <f t="shared" si="95"/>
        <v>0</v>
      </c>
      <c r="AN376" s="16">
        <f t="shared" si="95"/>
        <v>0</v>
      </c>
      <c r="AO376" s="16">
        <f t="shared" si="95"/>
        <v>0</v>
      </c>
      <c r="AP376" s="16">
        <f t="shared" si="95"/>
        <v>462.91270473348123</v>
      </c>
      <c r="AQ376" s="16">
        <f t="shared" si="95"/>
        <v>0</v>
      </c>
      <c r="AR376" s="16">
        <f t="shared" si="95"/>
        <v>0</v>
      </c>
      <c r="AS376" s="16">
        <f t="shared" si="95"/>
        <v>0</v>
      </c>
      <c r="AT376" s="16">
        <f t="shared" si="97"/>
        <v>49515.249151099684</v>
      </c>
      <c r="AU376" s="16">
        <f t="shared" si="97"/>
        <v>0</v>
      </c>
      <c r="AV376" s="16">
        <f t="shared" si="97"/>
        <v>0</v>
      </c>
      <c r="AW376" s="16">
        <f t="shared" si="97"/>
        <v>0</v>
      </c>
      <c r="AX376" s="16">
        <f t="shared" si="97"/>
        <v>0</v>
      </c>
      <c r="AY376" s="16">
        <f t="shared" si="97"/>
        <v>0</v>
      </c>
      <c r="AZ376" s="16">
        <f t="shared" si="97"/>
        <v>754.03601740737997</v>
      </c>
      <c r="BA376" s="16">
        <f t="shared" si="97"/>
        <v>0</v>
      </c>
      <c r="BB376" s="16">
        <f t="shared" si="97"/>
        <v>0</v>
      </c>
      <c r="BC376" s="16">
        <f t="shared" si="97"/>
        <v>0</v>
      </c>
      <c r="BD376" s="16">
        <f t="shared" si="97"/>
        <v>0</v>
      </c>
      <c r="BE376" s="16">
        <f t="shared" si="97"/>
        <v>0</v>
      </c>
      <c r="BF376" s="16">
        <f t="shared" si="97"/>
        <v>0</v>
      </c>
      <c r="BG376" s="16">
        <f t="shared" si="97"/>
        <v>0</v>
      </c>
      <c r="BH376" s="16">
        <f t="shared" si="97"/>
        <v>0</v>
      </c>
      <c r="BI376" s="16">
        <f t="shared" si="97"/>
        <v>0</v>
      </c>
    </row>
    <row r="377" spans="2:61" s="1" customFormat="1" ht="15.75" x14ac:dyDescent="0.25">
      <c r="B377" s="47">
        <v>588</v>
      </c>
      <c r="C377" s="47" t="s">
        <v>430</v>
      </c>
      <c r="D377" s="47">
        <v>6</v>
      </c>
      <c r="E377" s="47">
        <v>2002</v>
      </c>
      <c r="F377" s="71"/>
      <c r="G377" s="2">
        <v>50</v>
      </c>
      <c r="H377" s="2">
        <v>10</v>
      </c>
      <c r="I377" s="47">
        <v>2018</v>
      </c>
      <c r="J377" s="81">
        <v>1.15E-2</v>
      </c>
      <c r="K377" s="82">
        <v>9985</v>
      </c>
      <c r="L377" s="82">
        <f t="shared" si="83"/>
        <v>998.5</v>
      </c>
      <c r="M377" s="82">
        <f t="shared" si="84"/>
        <v>1497.75</v>
      </c>
      <c r="N377" s="16">
        <f t="shared" si="85"/>
        <v>12481.25</v>
      </c>
      <c r="O377" s="16">
        <f t="shared" si="86"/>
        <v>143.53437500000001</v>
      </c>
      <c r="P377" s="16">
        <f t="shared" si="96"/>
        <v>0</v>
      </c>
      <c r="Q377" s="16">
        <f t="shared" si="96"/>
        <v>0</v>
      </c>
      <c r="R377" s="16">
        <f t="shared" si="96"/>
        <v>0</v>
      </c>
      <c r="S377" s="16">
        <f t="shared" si="96"/>
        <v>0</v>
      </c>
      <c r="T377" s="16">
        <f t="shared" si="96"/>
        <v>0</v>
      </c>
      <c r="U377" s="16">
        <f t="shared" si="96"/>
        <v>0</v>
      </c>
      <c r="V377" s="16">
        <f t="shared" si="96"/>
        <v>174.46692990234376</v>
      </c>
      <c r="W377" s="16">
        <f t="shared" si="96"/>
        <v>0</v>
      </c>
      <c r="X377" s="16">
        <f t="shared" si="96"/>
        <v>0</v>
      </c>
      <c r="Y377" s="16">
        <f t="shared" si="96"/>
        <v>0</v>
      </c>
      <c r="Z377" s="16">
        <f t="shared" si="96"/>
        <v>0</v>
      </c>
      <c r="AA377" s="16">
        <f t="shared" si="96"/>
        <v>0</v>
      </c>
      <c r="AB377" s="16">
        <f t="shared" si="96"/>
        <v>0</v>
      </c>
      <c r="AC377" s="16">
        <f t="shared" si="96"/>
        <v>0</v>
      </c>
      <c r="AD377" s="16">
        <f t="shared" si="96"/>
        <v>0</v>
      </c>
      <c r="AE377" s="16">
        <f t="shared" si="96"/>
        <v>0</v>
      </c>
      <c r="AF377" s="16">
        <f t="shared" si="95"/>
        <v>284.18824466828426</v>
      </c>
      <c r="AG377" s="16">
        <f t="shared" si="95"/>
        <v>0</v>
      </c>
      <c r="AH377" s="16">
        <f t="shared" si="95"/>
        <v>0</v>
      </c>
      <c r="AI377" s="16">
        <f t="shared" si="95"/>
        <v>0</v>
      </c>
      <c r="AJ377" s="16">
        <f t="shared" si="95"/>
        <v>0</v>
      </c>
      <c r="AK377" s="16">
        <f t="shared" si="95"/>
        <v>0</v>
      </c>
      <c r="AL377" s="16">
        <f t="shared" si="95"/>
        <v>0</v>
      </c>
      <c r="AM377" s="16">
        <f t="shared" si="95"/>
        <v>0</v>
      </c>
      <c r="AN377" s="16">
        <f t="shared" si="95"/>
        <v>0</v>
      </c>
      <c r="AO377" s="16">
        <f t="shared" si="95"/>
        <v>0</v>
      </c>
      <c r="AP377" s="16">
        <f t="shared" si="95"/>
        <v>462.91270473348123</v>
      </c>
      <c r="AQ377" s="16">
        <f t="shared" si="95"/>
        <v>0</v>
      </c>
      <c r="AR377" s="16">
        <f t="shared" si="95"/>
        <v>0</v>
      </c>
      <c r="AS377" s="16">
        <f t="shared" si="95"/>
        <v>0</v>
      </c>
      <c r="AT377" s="16">
        <f t="shared" si="97"/>
        <v>49515.249151099684</v>
      </c>
      <c r="AU377" s="16">
        <f t="shared" si="97"/>
        <v>0</v>
      </c>
      <c r="AV377" s="16">
        <f t="shared" si="97"/>
        <v>0</v>
      </c>
      <c r="AW377" s="16">
        <f t="shared" si="97"/>
        <v>0</v>
      </c>
      <c r="AX377" s="16">
        <f t="shared" si="97"/>
        <v>0</v>
      </c>
      <c r="AY377" s="16">
        <f t="shared" si="97"/>
        <v>0</v>
      </c>
      <c r="AZ377" s="16">
        <f t="shared" si="97"/>
        <v>754.03601740737997</v>
      </c>
      <c r="BA377" s="16">
        <f t="shared" si="97"/>
        <v>0</v>
      </c>
      <c r="BB377" s="16">
        <f t="shared" si="97"/>
        <v>0</v>
      </c>
      <c r="BC377" s="16">
        <f t="shared" si="97"/>
        <v>0</v>
      </c>
      <c r="BD377" s="16">
        <f t="shared" si="97"/>
        <v>0</v>
      </c>
      <c r="BE377" s="16">
        <f t="shared" si="97"/>
        <v>0</v>
      </c>
      <c r="BF377" s="16">
        <f t="shared" si="97"/>
        <v>0</v>
      </c>
      <c r="BG377" s="16">
        <f t="shared" si="97"/>
        <v>0</v>
      </c>
      <c r="BH377" s="16">
        <f t="shared" si="97"/>
        <v>0</v>
      </c>
      <c r="BI377" s="16">
        <f t="shared" si="97"/>
        <v>0</v>
      </c>
    </row>
    <row r="378" spans="2:61" s="1" customFormat="1" ht="15.75" x14ac:dyDescent="0.25">
      <c r="B378" s="47">
        <v>587</v>
      </c>
      <c r="C378" s="47" t="s">
        <v>430</v>
      </c>
      <c r="D378" s="47">
        <v>6</v>
      </c>
      <c r="E378" s="47">
        <v>2002</v>
      </c>
      <c r="F378" s="71"/>
      <c r="G378" s="2">
        <v>50</v>
      </c>
      <c r="H378" s="2">
        <v>10</v>
      </c>
      <c r="I378" s="47">
        <v>2018</v>
      </c>
      <c r="J378" s="81">
        <v>1.15E-2</v>
      </c>
      <c r="K378" s="82">
        <v>9985</v>
      </c>
      <c r="L378" s="82">
        <f t="shared" si="83"/>
        <v>998.5</v>
      </c>
      <c r="M378" s="82">
        <f t="shared" si="84"/>
        <v>1497.75</v>
      </c>
      <c r="N378" s="16">
        <f t="shared" si="85"/>
        <v>12481.25</v>
      </c>
      <c r="O378" s="16">
        <f t="shared" si="86"/>
        <v>143.53437500000001</v>
      </c>
      <c r="P378" s="16">
        <f t="shared" si="96"/>
        <v>0</v>
      </c>
      <c r="Q378" s="16">
        <f t="shared" si="96"/>
        <v>0</v>
      </c>
      <c r="R378" s="16">
        <f t="shared" si="96"/>
        <v>0</v>
      </c>
      <c r="S378" s="16">
        <f t="shared" si="96"/>
        <v>0</v>
      </c>
      <c r="T378" s="16">
        <f t="shared" si="96"/>
        <v>0</v>
      </c>
      <c r="U378" s="16">
        <f t="shared" si="96"/>
        <v>0</v>
      </c>
      <c r="V378" s="16">
        <f t="shared" si="96"/>
        <v>174.46692990234376</v>
      </c>
      <c r="W378" s="16">
        <f t="shared" si="96"/>
        <v>0</v>
      </c>
      <c r="X378" s="16">
        <f t="shared" si="96"/>
        <v>0</v>
      </c>
      <c r="Y378" s="16">
        <f t="shared" si="96"/>
        <v>0</v>
      </c>
      <c r="Z378" s="16">
        <f t="shared" si="96"/>
        <v>0</v>
      </c>
      <c r="AA378" s="16">
        <f t="shared" si="96"/>
        <v>0</v>
      </c>
      <c r="AB378" s="16">
        <f t="shared" si="96"/>
        <v>0</v>
      </c>
      <c r="AC378" s="16">
        <f t="shared" si="96"/>
        <v>0</v>
      </c>
      <c r="AD378" s="16">
        <f t="shared" si="96"/>
        <v>0</v>
      </c>
      <c r="AE378" s="16">
        <f t="shared" si="96"/>
        <v>0</v>
      </c>
      <c r="AF378" s="16">
        <f t="shared" si="95"/>
        <v>284.18824466828426</v>
      </c>
      <c r="AG378" s="16">
        <f t="shared" si="95"/>
        <v>0</v>
      </c>
      <c r="AH378" s="16">
        <f t="shared" si="95"/>
        <v>0</v>
      </c>
      <c r="AI378" s="16">
        <f t="shared" si="95"/>
        <v>0</v>
      </c>
      <c r="AJ378" s="16">
        <f t="shared" si="95"/>
        <v>0</v>
      </c>
      <c r="AK378" s="16">
        <f t="shared" si="95"/>
        <v>0</v>
      </c>
      <c r="AL378" s="16">
        <f t="shared" si="95"/>
        <v>0</v>
      </c>
      <c r="AM378" s="16">
        <f t="shared" si="95"/>
        <v>0</v>
      </c>
      <c r="AN378" s="16">
        <f t="shared" si="95"/>
        <v>0</v>
      </c>
      <c r="AO378" s="16">
        <f t="shared" si="95"/>
        <v>0</v>
      </c>
      <c r="AP378" s="16">
        <f t="shared" si="95"/>
        <v>462.91270473348123</v>
      </c>
      <c r="AQ378" s="16">
        <f t="shared" si="95"/>
        <v>0</v>
      </c>
      <c r="AR378" s="16">
        <f t="shared" si="95"/>
        <v>0</v>
      </c>
      <c r="AS378" s="16">
        <f t="shared" si="95"/>
        <v>0</v>
      </c>
      <c r="AT378" s="16">
        <f t="shared" si="97"/>
        <v>49515.249151099684</v>
      </c>
      <c r="AU378" s="16">
        <f t="shared" si="97"/>
        <v>0</v>
      </c>
      <c r="AV378" s="16">
        <f t="shared" si="97"/>
        <v>0</v>
      </c>
      <c r="AW378" s="16">
        <f t="shared" si="97"/>
        <v>0</v>
      </c>
      <c r="AX378" s="16">
        <f t="shared" si="97"/>
        <v>0</v>
      </c>
      <c r="AY378" s="16">
        <f t="shared" si="97"/>
        <v>0</v>
      </c>
      <c r="AZ378" s="16">
        <f t="shared" si="97"/>
        <v>754.03601740737997</v>
      </c>
      <c r="BA378" s="16">
        <f t="shared" si="97"/>
        <v>0</v>
      </c>
      <c r="BB378" s="16">
        <f t="shared" si="97"/>
        <v>0</v>
      </c>
      <c r="BC378" s="16">
        <f t="shared" si="97"/>
        <v>0</v>
      </c>
      <c r="BD378" s="16">
        <f t="shared" si="97"/>
        <v>0</v>
      </c>
      <c r="BE378" s="16">
        <f t="shared" si="97"/>
        <v>0</v>
      </c>
      <c r="BF378" s="16">
        <f t="shared" si="97"/>
        <v>0</v>
      </c>
      <c r="BG378" s="16">
        <f t="shared" si="97"/>
        <v>0</v>
      </c>
      <c r="BH378" s="16">
        <f t="shared" si="97"/>
        <v>0</v>
      </c>
      <c r="BI378" s="16">
        <f t="shared" si="97"/>
        <v>0</v>
      </c>
    </row>
    <row r="379" spans="2:61" s="1" customFormat="1" ht="15.75" x14ac:dyDescent="0.25">
      <c r="B379" s="47">
        <v>586</v>
      </c>
      <c r="C379" s="47" t="s">
        <v>430</v>
      </c>
      <c r="D379" s="47">
        <v>6</v>
      </c>
      <c r="E379" s="47">
        <v>2002</v>
      </c>
      <c r="F379" s="71"/>
      <c r="G379" s="2">
        <v>50</v>
      </c>
      <c r="H379" s="2">
        <v>10</v>
      </c>
      <c r="I379" s="47">
        <v>2018</v>
      </c>
      <c r="J379" s="81">
        <v>1.15E-2</v>
      </c>
      <c r="K379" s="82">
        <v>9985</v>
      </c>
      <c r="L379" s="82">
        <f t="shared" si="83"/>
        <v>998.5</v>
      </c>
      <c r="M379" s="82">
        <f t="shared" si="84"/>
        <v>1497.75</v>
      </c>
      <c r="N379" s="16">
        <f t="shared" si="85"/>
        <v>12481.25</v>
      </c>
      <c r="O379" s="16">
        <f t="shared" si="86"/>
        <v>143.53437500000001</v>
      </c>
      <c r="P379" s="16">
        <f t="shared" si="96"/>
        <v>0</v>
      </c>
      <c r="Q379" s="16">
        <f t="shared" si="96"/>
        <v>0</v>
      </c>
      <c r="R379" s="16">
        <f t="shared" si="96"/>
        <v>0</v>
      </c>
      <c r="S379" s="16">
        <f t="shared" si="96"/>
        <v>0</v>
      </c>
      <c r="T379" s="16">
        <f t="shared" si="96"/>
        <v>0</v>
      </c>
      <c r="U379" s="16">
        <f t="shared" si="96"/>
        <v>0</v>
      </c>
      <c r="V379" s="16">
        <f t="shared" si="96"/>
        <v>174.46692990234376</v>
      </c>
      <c r="W379" s="16">
        <f t="shared" si="96"/>
        <v>0</v>
      </c>
      <c r="X379" s="16">
        <f t="shared" si="96"/>
        <v>0</v>
      </c>
      <c r="Y379" s="16">
        <f t="shared" si="96"/>
        <v>0</v>
      </c>
      <c r="Z379" s="16">
        <f t="shared" si="96"/>
        <v>0</v>
      </c>
      <c r="AA379" s="16">
        <f t="shared" si="96"/>
        <v>0</v>
      </c>
      <c r="AB379" s="16">
        <f t="shared" si="96"/>
        <v>0</v>
      </c>
      <c r="AC379" s="16">
        <f t="shared" si="96"/>
        <v>0</v>
      </c>
      <c r="AD379" s="16">
        <f t="shared" si="96"/>
        <v>0</v>
      </c>
      <c r="AE379" s="16">
        <f t="shared" si="96"/>
        <v>0</v>
      </c>
      <c r="AF379" s="16">
        <f t="shared" si="95"/>
        <v>284.18824466828426</v>
      </c>
      <c r="AG379" s="16">
        <f t="shared" si="95"/>
        <v>0</v>
      </c>
      <c r="AH379" s="16">
        <f t="shared" si="95"/>
        <v>0</v>
      </c>
      <c r="AI379" s="16">
        <f t="shared" si="95"/>
        <v>0</v>
      </c>
      <c r="AJ379" s="16">
        <f t="shared" si="95"/>
        <v>0</v>
      </c>
      <c r="AK379" s="16">
        <f t="shared" si="95"/>
        <v>0</v>
      </c>
      <c r="AL379" s="16">
        <f t="shared" si="95"/>
        <v>0</v>
      </c>
      <c r="AM379" s="16">
        <f t="shared" si="95"/>
        <v>0</v>
      </c>
      <c r="AN379" s="16">
        <f t="shared" si="95"/>
        <v>0</v>
      </c>
      <c r="AO379" s="16">
        <f t="shared" si="95"/>
        <v>0</v>
      </c>
      <c r="AP379" s="16">
        <f t="shared" si="95"/>
        <v>462.91270473348123</v>
      </c>
      <c r="AQ379" s="16">
        <f t="shared" si="95"/>
        <v>0</v>
      </c>
      <c r="AR379" s="16">
        <f t="shared" si="95"/>
        <v>0</v>
      </c>
      <c r="AS379" s="16">
        <f t="shared" si="95"/>
        <v>0</v>
      </c>
      <c r="AT379" s="16">
        <f t="shared" si="97"/>
        <v>49515.249151099684</v>
      </c>
      <c r="AU379" s="16">
        <f t="shared" si="97"/>
        <v>0</v>
      </c>
      <c r="AV379" s="16">
        <f t="shared" si="97"/>
        <v>0</v>
      </c>
      <c r="AW379" s="16">
        <f t="shared" si="97"/>
        <v>0</v>
      </c>
      <c r="AX379" s="16">
        <f t="shared" si="97"/>
        <v>0</v>
      </c>
      <c r="AY379" s="16">
        <f t="shared" si="97"/>
        <v>0</v>
      </c>
      <c r="AZ379" s="16">
        <f t="shared" si="97"/>
        <v>754.03601740737997</v>
      </c>
      <c r="BA379" s="16">
        <f t="shared" si="97"/>
        <v>0</v>
      </c>
      <c r="BB379" s="16">
        <f t="shared" si="97"/>
        <v>0</v>
      </c>
      <c r="BC379" s="16">
        <f t="shared" si="97"/>
        <v>0</v>
      </c>
      <c r="BD379" s="16">
        <f t="shared" si="97"/>
        <v>0</v>
      </c>
      <c r="BE379" s="16">
        <f t="shared" si="97"/>
        <v>0</v>
      </c>
      <c r="BF379" s="16">
        <f t="shared" si="97"/>
        <v>0</v>
      </c>
      <c r="BG379" s="16">
        <f t="shared" si="97"/>
        <v>0</v>
      </c>
      <c r="BH379" s="16">
        <f t="shared" si="97"/>
        <v>0</v>
      </c>
      <c r="BI379" s="16">
        <f t="shared" si="97"/>
        <v>0</v>
      </c>
    </row>
    <row r="380" spans="2:61" s="1" customFormat="1" ht="15.75" x14ac:dyDescent="0.25">
      <c r="B380" s="47">
        <v>585</v>
      </c>
      <c r="C380" s="47" t="s">
        <v>430</v>
      </c>
      <c r="D380" s="47">
        <v>6</v>
      </c>
      <c r="E380" s="47">
        <v>2002</v>
      </c>
      <c r="F380" s="71"/>
      <c r="G380" s="2">
        <v>50</v>
      </c>
      <c r="H380" s="2">
        <v>10</v>
      </c>
      <c r="I380" s="47">
        <v>2018</v>
      </c>
      <c r="J380" s="81">
        <v>1.15E-2</v>
      </c>
      <c r="K380" s="82">
        <v>9985</v>
      </c>
      <c r="L380" s="82">
        <f t="shared" si="83"/>
        <v>998.5</v>
      </c>
      <c r="M380" s="82">
        <f t="shared" si="84"/>
        <v>1497.75</v>
      </c>
      <c r="N380" s="16">
        <f t="shared" si="85"/>
        <v>12481.25</v>
      </c>
      <c r="O380" s="16">
        <f t="shared" si="86"/>
        <v>143.53437500000001</v>
      </c>
      <c r="P380" s="16">
        <f t="shared" si="96"/>
        <v>0</v>
      </c>
      <c r="Q380" s="16">
        <f t="shared" si="96"/>
        <v>0</v>
      </c>
      <c r="R380" s="16">
        <f t="shared" si="96"/>
        <v>0</v>
      </c>
      <c r="S380" s="16">
        <f t="shared" si="96"/>
        <v>0</v>
      </c>
      <c r="T380" s="16">
        <f t="shared" si="96"/>
        <v>0</v>
      </c>
      <c r="U380" s="16">
        <f t="shared" si="96"/>
        <v>0</v>
      </c>
      <c r="V380" s="16">
        <f t="shared" si="96"/>
        <v>174.46692990234376</v>
      </c>
      <c r="W380" s="16">
        <f t="shared" si="96"/>
        <v>0</v>
      </c>
      <c r="X380" s="16">
        <f t="shared" si="96"/>
        <v>0</v>
      </c>
      <c r="Y380" s="16">
        <f t="shared" si="96"/>
        <v>0</v>
      </c>
      <c r="Z380" s="16">
        <f t="shared" si="96"/>
        <v>0</v>
      </c>
      <c r="AA380" s="16">
        <f t="shared" si="96"/>
        <v>0</v>
      </c>
      <c r="AB380" s="16">
        <f t="shared" si="96"/>
        <v>0</v>
      </c>
      <c r="AC380" s="16">
        <f t="shared" si="96"/>
        <v>0</v>
      </c>
      <c r="AD380" s="16">
        <f t="shared" si="96"/>
        <v>0</v>
      </c>
      <c r="AE380" s="16">
        <f t="shared" si="96"/>
        <v>0</v>
      </c>
      <c r="AF380" s="16">
        <f t="shared" si="95"/>
        <v>284.18824466828426</v>
      </c>
      <c r="AG380" s="16">
        <f t="shared" si="95"/>
        <v>0</v>
      </c>
      <c r="AH380" s="16">
        <f t="shared" si="95"/>
        <v>0</v>
      </c>
      <c r="AI380" s="16">
        <f t="shared" si="95"/>
        <v>0</v>
      </c>
      <c r="AJ380" s="16">
        <f t="shared" si="95"/>
        <v>0</v>
      </c>
      <c r="AK380" s="16">
        <f t="shared" si="95"/>
        <v>0</v>
      </c>
      <c r="AL380" s="16">
        <f t="shared" si="95"/>
        <v>0</v>
      </c>
      <c r="AM380" s="16">
        <f t="shared" si="95"/>
        <v>0</v>
      </c>
      <c r="AN380" s="16">
        <f t="shared" si="95"/>
        <v>0</v>
      </c>
      <c r="AO380" s="16">
        <f t="shared" si="95"/>
        <v>0</v>
      </c>
      <c r="AP380" s="16">
        <f t="shared" si="95"/>
        <v>462.91270473348123</v>
      </c>
      <c r="AQ380" s="16">
        <f t="shared" si="95"/>
        <v>0</v>
      </c>
      <c r="AR380" s="16">
        <f t="shared" si="95"/>
        <v>0</v>
      </c>
      <c r="AS380" s="16">
        <f t="shared" si="95"/>
        <v>0</v>
      </c>
      <c r="AT380" s="16">
        <f t="shared" si="97"/>
        <v>49515.249151099684</v>
      </c>
      <c r="AU380" s="16">
        <f t="shared" si="97"/>
        <v>0</v>
      </c>
      <c r="AV380" s="16">
        <f t="shared" si="97"/>
        <v>0</v>
      </c>
      <c r="AW380" s="16">
        <f t="shared" si="97"/>
        <v>0</v>
      </c>
      <c r="AX380" s="16">
        <f t="shared" si="97"/>
        <v>0</v>
      </c>
      <c r="AY380" s="16">
        <f t="shared" si="97"/>
        <v>0</v>
      </c>
      <c r="AZ380" s="16">
        <f t="shared" si="97"/>
        <v>754.03601740737997</v>
      </c>
      <c r="BA380" s="16">
        <f t="shared" si="97"/>
        <v>0</v>
      </c>
      <c r="BB380" s="16">
        <f t="shared" si="97"/>
        <v>0</v>
      </c>
      <c r="BC380" s="16">
        <f t="shared" si="97"/>
        <v>0</v>
      </c>
      <c r="BD380" s="16">
        <f t="shared" si="97"/>
        <v>0</v>
      </c>
      <c r="BE380" s="16">
        <f t="shared" si="97"/>
        <v>0</v>
      </c>
      <c r="BF380" s="16">
        <f t="shared" si="97"/>
        <v>0</v>
      </c>
      <c r="BG380" s="16">
        <f t="shared" si="97"/>
        <v>0</v>
      </c>
      <c r="BH380" s="16">
        <f t="shared" si="97"/>
        <v>0</v>
      </c>
      <c r="BI380" s="16">
        <f t="shared" si="97"/>
        <v>0</v>
      </c>
    </row>
    <row r="381" spans="2:61" s="1" customFormat="1" ht="15.75" x14ac:dyDescent="0.25">
      <c r="B381" s="47">
        <v>584</v>
      </c>
      <c r="C381" s="47" t="s">
        <v>430</v>
      </c>
      <c r="D381" s="47">
        <v>6</v>
      </c>
      <c r="E381" s="47">
        <v>2002</v>
      </c>
      <c r="F381" s="71"/>
      <c r="G381" s="2">
        <v>50</v>
      </c>
      <c r="H381" s="2">
        <v>10</v>
      </c>
      <c r="I381" s="47">
        <v>2018</v>
      </c>
      <c r="J381" s="81">
        <v>1.15E-2</v>
      </c>
      <c r="K381" s="82">
        <v>9985</v>
      </c>
      <c r="L381" s="82">
        <f t="shared" si="83"/>
        <v>998.5</v>
      </c>
      <c r="M381" s="82">
        <f t="shared" si="84"/>
        <v>1497.75</v>
      </c>
      <c r="N381" s="16">
        <f t="shared" si="85"/>
        <v>12481.25</v>
      </c>
      <c r="O381" s="16">
        <f t="shared" si="86"/>
        <v>143.53437500000001</v>
      </c>
      <c r="P381" s="16">
        <f t="shared" si="96"/>
        <v>0</v>
      </c>
      <c r="Q381" s="16">
        <f t="shared" si="96"/>
        <v>0</v>
      </c>
      <c r="R381" s="16">
        <f t="shared" si="96"/>
        <v>0</v>
      </c>
      <c r="S381" s="16">
        <f t="shared" si="96"/>
        <v>0</v>
      </c>
      <c r="T381" s="16">
        <f t="shared" si="96"/>
        <v>0</v>
      </c>
      <c r="U381" s="16">
        <f t="shared" si="96"/>
        <v>0</v>
      </c>
      <c r="V381" s="16">
        <f t="shared" si="96"/>
        <v>174.46692990234376</v>
      </c>
      <c r="W381" s="16">
        <f t="shared" si="96"/>
        <v>0</v>
      </c>
      <c r="X381" s="16">
        <f t="shared" si="96"/>
        <v>0</v>
      </c>
      <c r="Y381" s="16">
        <f t="shared" si="96"/>
        <v>0</v>
      </c>
      <c r="Z381" s="16">
        <f t="shared" si="96"/>
        <v>0</v>
      </c>
      <c r="AA381" s="16">
        <f t="shared" si="96"/>
        <v>0</v>
      </c>
      <c r="AB381" s="16">
        <f t="shared" si="96"/>
        <v>0</v>
      </c>
      <c r="AC381" s="16">
        <f t="shared" si="96"/>
        <v>0</v>
      </c>
      <c r="AD381" s="16">
        <f t="shared" si="96"/>
        <v>0</v>
      </c>
      <c r="AE381" s="16">
        <f t="shared" si="96"/>
        <v>0</v>
      </c>
      <c r="AF381" s="16">
        <f t="shared" si="95"/>
        <v>284.18824466828426</v>
      </c>
      <c r="AG381" s="16">
        <f t="shared" si="95"/>
        <v>0</v>
      </c>
      <c r="AH381" s="16">
        <f t="shared" si="95"/>
        <v>0</v>
      </c>
      <c r="AI381" s="16">
        <f t="shared" si="95"/>
        <v>0</v>
      </c>
      <c r="AJ381" s="16">
        <f t="shared" si="95"/>
        <v>0</v>
      </c>
      <c r="AK381" s="16">
        <f t="shared" si="95"/>
        <v>0</v>
      </c>
      <c r="AL381" s="16">
        <f t="shared" si="95"/>
        <v>0</v>
      </c>
      <c r="AM381" s="16">
        <f t="shared" si="95"/>
        <v>0</v>
      </c>
      <c r="AN381" s="16">
        <f t="shared" si="95"/>
        <v>0</v>
      </c>
      <c r="AO381" s="16">
        <f t="shared" si="95"/>
        <v>0</v>
      </c>
      <c r="AP381" s="16">
        <f t="shared" si="95"/>
        <v>462.91270473348123</v>
      </c>
      <c r="AQ381" s="16">
        <f t="shared" si="95"/>
        <v>0</v>
      </c>
      <c r="AR381" s="16">
        <f t="shared" si="95"/>
        <v>0</v>
      </c>
      <c r="AS381" s="16">
        <f t="shared" si="95"/>
        <v>0</v>
      </c>
      <c r="AT381" s="16">
        <f t="shared" si="97"/>
        <v>49515.249151099684</v>
      </c>
      <c r="AU381" s="16">
        <f t="shared" si="97"/>
        <v>0</v>
      </c>
      <c r="AV381" s="16">
        <f t="shared" si="97"/>
        <v>0</v>
      </c>
      <c r="AW381" s="16">
        <f t="shared" si="97"/>
        <v>0</v>
      </c>
      <c r="AX381" s="16">
        <f t="shared" si="97"/>
        <v>0</v>
      </c>
      <c r="AY381" s="16">
        <f t="shared" si="97"/>
        <v>0</v>
      </c>
      <c r="AZ381" s="16">
        <f t="shared" si="97"/>
        <v>754.03601740737997</v>
      </c>
      <c r="BA381" s="16">
        <f t="shared" si="97"/>
        <v>0</v>
      </c>
      <c r="BB381" s="16">
        <f t="shared" si="97"/>
        <v>0</v>
      </c>
      <c r="BC381" s="16">
        <f t="shared" si="97"/>
        <v>0</v>
      </c>
      <c r="BD381" s="16">
        <f t="shared" si="97"/>
        <v>0</v>
      </c>
      <c r="BE381" s="16">
        <f t="shared" si="97"/>
        <v>0</v>
      </c>
      <c r="BF381" s="16">
        <f t="shared" si="97"/>
        <v>0</v>
      </c>
      <c r="BG381" s="16">
        <f t="shared" si="97"/>
        <v>0</v>
      </c>
      <c r="BH381" s="16">
        <f t="shared" si="97"/>
        <v>0</v>
      </c>
      <c r="BI381" s="16">
        <f t="shared" si="97"/>
        <v>0</v>
      </c>
    </row>
    <row r="382" spans="2:61" s="1" customFormat="1" ht="15.75" x14ac:dyDescent="0.25">
      <c r="B382" s="47">
        <v>583</v>
      </c>
      <c r="C382" s="47" t="s">
        <v>430</v>
      </c>
      <c r="D382" s="47">
        <v>6</v>
      </c>
      <c r="E382" s="47">
        <v>2002</v>
      </c>
      <c r="F382" s="71"/>
      <c r="G382" s="2">
        <v>50</v>
      </c>
      <c r="H382" s="2">
        <v>10</v>
      </c>
      <c r="I382" s="47">
        <v>2018</v>
      </c>
      <c r="J382" s="81">
        <v>1.15E-2</v>
      </c>
      <c r="K382" s="82">
        <v>9985</v>
      </c>
      <c r="L382" s="82">
        <f t="shared" si="83"/>
        <v>998.5</v>
      </c>
      <c r="M382" s="82">
        <f t="shared" si="84"/>
        <v>1497.75</v>
      </c>
      <c r="N382" s="16">
        <f t="shared" si="85"/>
        <v>12481.25</v>
      </c>
      <c r="O382" s="16">
        <f t="shared" si="86"/>
        <v>143.53437500000001</v>
      </c>
      <c r="P382" s="16">
        <f t="shared" si="96"/>
        <v>0</v>
      </c>
      <c r="Q382" s="16">
        <f t="shared" si="96"/>
        <v>0</v>
      </c>
      <c r="R382" s="16">
        <f t="shared" si="96"/>
        <v>0</v>
      </c>
      <c r="S382" s="16">
        <f t="shared" si="96"/>
        <v>0</v>
      </c>
      <c r="T382" s="16">
        <f t="shared" si="96"/>
        <v>0</v>
      </c>
      <c r="U382" s="16">
        <f t="shared" si="96"/>
        <v>0</v>
      </c>
      <c r="V382" s="16">
        <f t="shared" si="96"/>
        <v>174.46692990234376</v>
      </c>
      <c r="W382" s="16">
        <f t="shared" si="96"/>
        <v>0</v>
      </c>
      <c r="X382" s="16">
        <f t="shared" si="96"/>
        <v>0</v>
      </c>
      <c r="Y382" s="16">
        <f t="shared" si="96"/>
        <v>0</v>
      </c>
      <c r="Z382" s="16">
        <f t="shared" si="96"/>
        <v>0</v>
      </c>
      <c r="AA382" s="16">
        <f t="shared" si="96"/>
        <v>0</v>
      </c>
      <c r="AB382" s="16">
        <f t="shared" si="96"/>
        <v>0</v>
      </c>
      <c r="AC382" s="16">
        <f t="shared" si="96"/>
        <v>0</v>
      </c>
      <c r="AD382" s="16">
        <f t="shared" si="96"/>
        <v>0</v>
      </c>
      <c r="AE382" s="16">
        <f t="shared" si="96"/>
        <v>0</v>
      </c>
      <c r="AF382" s="16">
        <f t="shared" si="95"/>
        <v>284.18824466828426</v>
      </c>
      <c r="AG382" s="16">
        <f t="shared" si="95"/>
        <v>0</v>
      </c>
      <c r="AH382" s="16">
        <f t="shared" si="95"/>
        <v>0</v>
      </c>
      <c r="AI382" s="16">
        <f t="shared" si="95"/>
        <v>0</v>
      </c>
      <c r="AJ382" s="16">
        <f t="shared" si="95"/>
        <v>0</v>
      </c>
      <c r="AK382" s="16">
        <f t="shared" si="95"/>
        <v>0</v>
      </c>
      <c r="AL382" s="16">
        <f t="shared" si="95"/>
        <v>0</v>
      </c>
      <c r="AM382" s="16">
        <f t="shared" si="95"/>
        <v>0</v>
      </c>
      <c r="AN382" s="16">
        <f t="shared" si="95"/>
        <v>0</v>
      </c>
      <c r="AO382" s="16">
        <f t="shared" si="95"/>
        <v>0</v>
      </c>
      <c r="AP382" s="16">
        <f t="shared" si="95"/>
        <v>462.91270473348123</v>
      </c>
      <c r="AQ382" s="16">
        <f t="shared" si="95"/>
        <v>0</v>
      </c>
      <c r="AR382" s="16">
        <f t="shared" si="95"/>
        <v>0</v>
      </c>
      <c r="AS382" s="16">
        <f t="shared" si="95"/>
        <v>0</v>
      </c>
      <c r="AT382" s="16">
        <f t="shared" si="97"/>
        <v>49515.249151099684</v>
      </c>
      <c r="AU382" s="16">
        <f t="shared" si="97"/>
        <v>0</v>
      </c>
      <c r="AV382" s="16">
        <f t="shared" si="97"/>
        <v>0</v>
      </c>
      <c r="AW382" s="16">
        <f t="shared" si="97"/>
        <v>0</v>
      </c>
      <c r="AX382" s="16">
        <f t="shared" si="97"/>
        <v>0</v>
      </c>
      <c r="AY382" s="16">
        <f t="shared" si="97"/>
        <v>0</v>
      </c>
      <c r="AZ382" s="16">
        <f t="shared" si="97"/>
        <v>754.03601740737997</v>
      </c>
      <c r="BA382" s="16">
        <f t="shared" si="97"/>
        <v>0</v>
      </c>
      <c r="BB382" s="16">
        <f t="shared" si="97"/>
        <v>0</v>
      </c>
      <c r="BC382" s="16">
        <f t="shared" si="97"/>
        <v>0</v>
      </c>
      <c r="BD382" s="16">
        <f t="shared" si="97"/>
        <v>0</v>
      </c>
      <c r="BE382" s="16">
        <f t="shared" si="97"/>
        <v>0</v>
      </c>
      <c r="BF382" s="16">
        <f t="shared" si="97"/>
        <v>0</v>
      </c>
      <c r="BG382" s="16">
        <f t="shared" si="97"/>
        <v>0</v>
      </c>
      <c r="BH382" s="16">
        <f t="shared" si="97"/>
        <v>0</v>
      </c>
      <c r="BI382" s="16">
        <f t="shared" si="97"/>
        <v>0</v>
      </c>
    </row>
    <row r="383" spans="2:61" s="1" customFormat="1" ht="15.75" x14ac:dyDescent="0.25">
      <c r="B383" s="47">
        <v>582</v>
      </c>
      <c r="C383" s="47" t="s">
        <v>430</v>
      </c>
      <c r="D383" s="47">
        <v>6</v>
      </c>
      <c r="E383" s="47">
        <v>2002</v>
      </c>
      <c r="F383" s="71"/>
      <c r="G383" s="2">
        <v>50</v>
      </c>
      <c r="H383" s="2">
        <v>10</v>
      </c>
      <c r="I383" s="47">
        <v>2018</v>
      </c>
      <c r="J383" s="81">
        <v>1.15E-2</v>
      </c>
      <c r="K383" s="82">
        <v>9985</v>
      </c>
      <c r="L383" s="82">
        <f t="shared" si="83"/>
        <v>998.5</v>
      </c>
      <c r="M383" s="82">
        <f t="shared" si="84"/>
        <v>1497.75</v>
      </c>
      <c r="N383" s="16">
        <f t="shared" si="85"/>
        <v>12481.25</v>
      </c>
      <c r="O383" s="16">
        <f t="shared" si="86"/>
        <v>143.53437500000001</v>
      </c>
      <c r="P383" s="16">
        <f t="shared" si="96"/>
        <v>0</v>
      </c>
      <c r="Q383" s="16">
        <f t="shared" si="96"/>
        <v>0</v>
      </c>
      <c r="R383" s="16">
        <f t="shared" si="96"/>
        <v>0</v>
      </c>
      <c r="S383" s="16">
        <f t="shared" si="96"/>
        <v>0</v>
      </c>
      <c r="T383" s="16">
        <f t="shared" si="96"/>
        <v>0</v>
      </c>
      <c r="U383" s="16">
        <f t="shared" si="96"/>
        <v>0</v>
      </c>
      <c r="V383" s="16">
        <f t="shared" si="96"/>
        <v>174.46692990234376</v>
      </c>
      <c r="W383" s="16">
        <f t="shared" si="96"/>
        <v>0</v>
      </c>
      <c r="X383" s="16">
        <f t="shared" si="96"/>
        <v>0</v>
      </c>
      <c r="Y383" s="16">
        <f t="shared" si="96"/>
        <v>0</v>
      </c>
      <c r="Z383" s="16">
        <f t="shared" si="96"/>
        <v>0</v>
      </c>
      <c r="AA383" s="16">
        <f t="shared" si="96"/>
        <v>0</v>
      </c>
      <c r="AB383" s="16">
        <f t="shared" si="96"/>
        <v>0</v>
      </c>
      <c r="AC383" s="16">
        <f t="shared" si="96"/>
        <v>0</v>
      </c>
      <c r="AD383" s="16">
        <f t="shared" si="96"/>
        <v>0</v>
      </c>
      <c r="AE383" s="16">
        <f t="shared" si="96"/>
        <v>0</v>
      </c>
      <c r="AF383" s="16">
        <f t="shared" si="95"/>
        <v>284.18824466828426</v>
      </c>
      <c r="AG383" s="16">
        <f t="shared" si="95"/>
        <v>0</v>
      </c>
      <c r="AH383" s="16">
        <f t="shared" si="95"/>
        <v>0</v>
      </c>
      <c r="AI383" s="16">
        <f t="shared" si="95"/>
        <v>0</v>
      </c>
      <c r="AJ383" s="16">
        <f t="shared" si="95"/>
        <v>0</v>
      </c>
      <c r="AK383" s="16">
        <f t="shared" si="95"/>
        <v>0</v>
      </c>
      <c r="AL383" s="16">
        <f t="shared" si="95"/>
        <v>0</v>
      </c>
      <c r="AM383" s="16">
        <f t="shared" si="95"/>
        <v>0</v>
      </c>
      <c r="AN383" s="16">
        <f t="shared" si="95"/>
        <v>0</v>
      </c>
      <c r="AO383" s="16">
        <f t="shared" si="95"/>
        <v>0</v>
      </c>
      <c r="AP383" s="16">
        <f t="shared" si="95"/>
        <v>462.91270473348123</v>
      </c>
      <c r="AQ383" s="16">
        <f t="shared" si="95"/>
        <v>0</v>
      </c>
      <c r="AR383" s="16">
        <f t="shared" si="95"/>
        <v>0</v>
      </c>
      <c r="AS383" s="16">
        <f t="shared" si="95"/>
        <v>0</v>
      </c>
      <c r="AT383" s="16">
        <f t="shared" si="97"/>
        <v>49515.249151099684</v>
      </c>
      <c r="AU383" s="16">
        <f t="shared" si="97"/>
        <v>0</v>
      </c>
      <c r="AV383" s="16">
        <f t="shared" si="97"/>
        <v>0</v>
      </c>
      <c r="AW383" s="16">
        <f t="shared" si="97"/>
        <v>0</v>
      </c>
      <c r="AX383" s="16">
        <f t="shared" si="97"/>
        <v>0</v>
      </c>
      <c r="AY383" s="16">
        <f t="shared" si="97"/>
        <v>0</v>
      </c>
      <c r="AZ383" s="16">
        <f t="shared" si="97"/>
        <v>754.03601740737997</v>
      </c>
      <c r="BA383" s="16">
        <f t="shared" si="97"/>
        <v>0</v>
      </c>
      <c r="BB383" s="16">
        <f t="shared" si="97"/>
        <v>0</v>
      </c>
      <c r="BC383" s="16">
        <f t="shared" si="97"/>
        <v>0</v>
      </c>
      <c r="BD383" s="16">
        <f t="shared" si="97"/>
        <v>0</v>
      </c>
      <c r="BE383" s="16">
        <f t="shared" si="97"/>
        <v>0</v>
      </c>
      <c r="BF383" s="16">
        <f t="shared" si="97"/>
        <v>0</v>
      </c>
      <c r="BG383" s="16">
        <f t="shared" si="97"/>
        <v>0</v>
      </c>
      <c r="BH383" s="16">
        <f t="shared" si="97"/>
        <v>0</v>
      </c>
      <c r="BI383" s="16">
        <f t="shared" si="97"/>
        <v>0</v>
      </c>
    </row>
    <row r="384" spans="2:61" s="1" customFormat="1" ht="15.75" x14ac:dyDescent="0.25">
      <c r="B384" s="47">
        <v>581</v>
      </c>
      <c r="C384" s="47" t="s">
        <v>430</v>
      </c>
      <c r="D384" s="47">
        <v>6</v>
      </c>
      <c r="E384" s="47">
        <v>2002</v>
      </c>
      <c r="F384" s="71"/>
      <c r="G384" s="2">
        <v>50</v>
      </c>
      <c r="H384" s="2">
        <v>10</v>
      </c>
      <c r="I384" s="47">
        <v>2018</v>
      </c>
      <c r="J384" s="81">
        <v>1.15E-2</v>
      </c>
      <c r="K384" s="82">
        <v>9985</v>
      </c>
      <c r="L384" s="82">
        <f t="shared" si="83"/>
        <v>998.5</v>
      </c>
      <c r="M384" s="82">
        <f t="shared" si="84"/>
        <v>1497.75</v>
      </c>
      <c r="N384" s="16">
        <f t="shared" si="85"/>
        <v>12481.25</v>
      </c>
      <c r="O384" s="16">
        <f t="shared" si="86"/>
        <v>143.53437500000001</v>
      </c>
      <c r="P384" s="16">
        <f t="shared" si="96"/>
        <v>0</v>
      </c>
      <c r="Q384" s="16">
        <f t="shared" si="96"/>
        <v>0</v>
      </c>
      <c r="R384" s="16">
        <f t="shared" si="96"/>
        <v>0</v>
      </c>
      <c r="S384" s="16">
        <f t="shared" si="96"/>
        <v>0</v>
      </c>
      <c r="T384" s="16">
        <f t="shared" si="96"/>
        <v>0</v>
      </c>
      <c r="U384" s="16">
        <f t="shared" si="96"/>
        <v>0</v>
      </c>
      <c r="V384" s="16">
        <f t="shared" si="96"/>
        <v>174.46692990234376</v>
      </c>
      <c r="W384" s="16">
        <f t="shared" si="96"/>
        <v>0</v>
      </c>
      <c r="X384" s="16">
        <f t="shared" si="96"/>
        <v>0</v>
      </c>
      <c r="Y384" s="16">
        <f t="shared" si="96"/>
        <v>0</v>
      </c>
      <c r="Z384" s="16">
        <f t="shared" si="96"/>
        <v>0</v>
      </c>
      <c r="AA384" s="16">
        <f t="shared" si="96"/>
        <v>0</v>
      </c>
      <c r="AB384" s="16">
        <f t="shared" si="96"/>
        <v>0</v>
      </c>
      <c r="AC384" s="16">
        <f t="shared" si="96"/>
        <v>0</v>
      </c>
      <c r="AD384" s="16">
        <f t="shared" si="96"/>
        <v>0</v>
      </c>
      <c r="AE384" s="16">
        <f t="shared" si="96"/>
        <v>0</v>
      </c>
      <c r="AF384" s="16">
        <f t="shared" si="95"/>
        <v>284.18824466828426</v>
      </c>
      <c r="AG384" s="16">
        <f t="shared" si="95"/>
        <v>0</v>
      </c>
      <c r="AH384" s="16">
        <f t="shared" si="95"/>
        <v>0</v>
      </c>
      <c r="AI384" s="16">
        <f t="shared" si="95"/>
        <v>0</v>
      </c>
      <c r="AJ384" s="16">
        <f t="shared" si="95"/>
        <v>0</v>
      </c>
      <c r="AK384" s="16">
        <f t="shared" si="95"/>
        <v>0</v>
      </c>
      <c r="AL384" s="16">
        <f t="shared" si="95"/>
        <v>0</v>
      </c>
      <c r="AM384" s="16">
        <f t="shared" si="95"/>
        <v>0</v>
      </c>
      <c r="AN384" s="16">
        <f t="shared" si="95"/>
        <v>0</v>
      </c>
      <c r="AO384" s="16">
        <f t="shared" si="95"/>
        <v>0</v>
      </c>
      <c r="AP384" s="16">
        <f t="shared" si="95"/>
        <v>462.91270473348123</v>
      </c>
      <c r="AQ384" s="16">
        <f t="shared" si="95"/>
        <v>0</v>
      </c>
      <c r="AR384" s="16">
        <f t="shared" si="95"/>
        <v>0</v>
      </c>
      <c r="AS384" s="16">
        <f t="shared" si="95"/>
        <v>0</v>
      </c>
      <c r="AT384" s="16">
        <f t="shared" si="97"/>
        <v>49515.249151099684</v>
      </c>
      <c r="AU384" s="16">
        <f t="shared" si="97"/>
        <v>0</v>
      </c>
      <c r="AV384" s="16">
        <f t="shared" si="97"/>
        <v>0</v>
      </c>
      <c r="AW384" s="16">
        <f t="shared" si="97"/>
        <v>0</v>
      </c>
      <c r="AX384" s="16">
        <f t="shared" si="97"/>
        <v>0</v>
      </c>
      <c r="AY384" s="16">
        <f t="shared" si="97"/>
        <v>0</v>
      </c>
      <c r="AZ384" s="16">
        <f t="shared" si="97"/>
        <v>754.03601740737997</v>
      </c>
      <c r="BA384" s="16">
        <f t="shared" si="97"/>
        <v>0</v>
      </c>
      <c r="BB384" s="16">
        <f t="shared" si="97"/>
        <v>0</v>
      </c>
      <c r="BC384" s="16">
        <f t="shared" si="97"/>
        <v>0</v>
      </c>
      <c r="BD384" s="16">
        <f t="shared" si="97"/>
        <v>0</v>
      </c>
      <c r="BE384" s="16">
        <f t="shared" si="97"/>
        <v>0</v>
      </c>
      <c r="BF384" s="16">
        <f t="shared" si="97"/>
        <v>0</v>
      </c>
      <c r="BG384" s="16">
        <f t="shared" si="97"/>
        <v>0</v>
      </c>
      <c r="BH384" s="16">
        <f t="shared" si="97"/>
        <v>0</v>
      </c>
      <c r="BI384" s="16">
        <f t="shared" si="97"/>
        <v>0</v>
      </c>
    </row>
    <row r="385" spans="2:61" s="1" customFormat="1" ht="15.75" x14ac:dyDescent="0.25">
      <c r="B385" s="47">
        <v>580</v>
      </c>
      <c r="C385" s="47" t="s">
        <v>430</v>
      </c>
      <c r="D385" s="47">
        <v>6</v>
      </c>
      <c r="E385" s="47">
        <v>2002</v>
      </c>
      <c r="F385" s="71"/>
      <c r="G385" s="2">
        <v>50</v>
      </c>
      <c r="H385" s="2">
        <v>10</v>
      </c>
      <c r="I385" s="47">
        <v>2018</v>
      </c>
      <c r="J385" s="81">
        <v>1.15E-2</v>
      </c>
      <c r="K385" s="82">
        <v>9985</v>
      </c>
      <c r="L385" s="82">
        <f t="shared" si="83"/>
        <v>998.5</v>
      </c>
      <c r="M385" s="82">
        <f t="shared" si="84"/>
        <v>1497.75</v>
      </c>
      <c r="N385" s="16">
        <f t="shared" si="85"/>
        <v>12481.25</v>
      </c>
      <c r="O385" s="16">
        <f t="shared" si="86"/>
        <v>143.53437500000001</v>
      </c>
      <c r="P385" s="16">
        <f t="shared" si="96"/>
        <v>0</v>
      </c>
      <c r="Q385" s="16">
        <f t="shared" si="96"/>
        <v>0</v>
      </c>
      <c r="R385" s="16">
        <f t="shared" si="96"/>
        <v>0</v>
      </c>
      <c r="S385" s="16">
        <f t="shared" si="96"/>
        <v>0</v>
      </c>
      <c r="T385" s="16">
        <f t="shared" si="96"/>
        <v>0</v>
      </c>
      <c r="U385" s="16">
        <f t="shared" si="96"/>
        <v>0</v>
      </c>
      <c r="V385" s="16">
        <f t="shared" si="96"/>
        <v>174.46692990234376</v>
      </c>
      <c r="W385" s="16">
        <f t="shared" si="96"/>
        <v>0</v>
      </c>
      <c r="X385" s="16">
        <f t="shared" si="96"/>
        <v>0</v>
      </c>
      <c r="Y385" s="16">
        <f t="shared" si="96"/>
        <v>0</v>
      </c>
      <c r="Z385" s="16">
        <f t="shared" si="96"/>
        <v>0</v>
      </c>
      <c r="AA385" s="16">
        <f t="shared" si="96"/>
        <v>0</v>
      </c>
      <c r="AB385" s="16">
        <f t="shared" si="96"/>
        <v>0</v>
      </c>
      <c r="AC385" s="16">
        <f t="shared" si="96"/>
        <v>0</v>
      </c>
      <c r="AD385" s="16">
        <f t="shared" si="96"/>
        <v>0</v>
      </c>
      <c r="AE385" s="16">
        <f t="shared" si="96"/>
        <v>0</v>
      </c>
      <c r="AF385" s="16">
        <f t="shared" si="95"/>
        <v>284.18824466828426</v>
      </c>
      <c r="AG385" s="16">
        <f t="shared" si="95"/>
        <v>0</v>
      </c>
      <c r="AH385" s="16">
        <f t="shared" si="95"/>
        <v>0</v>
      </c>
      <c r="AI385" s="16">
        <f t="shared" si="95"/>
        <v>0</v>
      </c>
      <c r="AJ385" s="16">
        <f t="shared" si="95"/>
        <v>0</v>
      </c>
      <c r="AK385" s="16">
        <f t="shared" si="95"/>
        <v>0</v>
      </c>
      <c r="AL385" s="16">
        <f t="shared" si="95"/>
        <v>0</v>
      </c>
      <c r="AM385" s="16">
        <f t="shared" si="95"/>
        <v>0</v>
      </c>
      <c r="AN385" s="16">
        <f t="shared" si="95"/>
        <v>0</v>
      </c>
      <c r="AO385" s="16">
        <f t="shared" si="95"/>
        <v>0</v>
      </c>
      <c r="AP385" s="16">
        <f t="shared" si="95"/>
        <v>462.91270473348123</v>
      </c>
      <c r="AQ385" s="16">
        <f t="shared" si="95"/>
        <v>0</v>
      </c>
      <c r="AR385" s="16">
        <f t="shared" si="95"/>
        <v>0</v>
      </c>
      <c r="AS385" s="16">
        <f t="shared" si="95"/>
        <v>0</v>
      </c>
      <c r="AT385" s="16">
        <f t="shared" si="97"/>
        <v>49515.249151099684</v>
      </c>
      <c r="AU385" s="16">
        <f t="shared" si="97"/>
        <v>0</v>
      </c>
      <c r="AV385" s="16">
        <f t="shared" si="97"/>
        <v>0</v>
      </c>
      <c r="AW385" s="16">
        <f t="shared" si="97"/>
        <v>0</v>
      </c>
      <c r="AX385" s="16">
        <f t="shared" si="97"/>
        <v>0</v>
      </c>
      <c r="AY385" s="16">
        <f t="shared" si="97"/>
        <v>0</v>
      </c>
      <c r="AZ385" s="16">
        <f t="shared" si="97"/>
        <v>754.03601740737997</v>
      </c>
      <c r="BA385" s="16">
        <f t="shared" si="97"/>
        <v>0</v>
      </c>
      <c r="BB385" s="16">
        <f t="shared" si="97"/>
        <v>0</v>
      </c>
      <c r="BC385" s="16">
        <f t="shared" si="97"/>
        <v>0</v>
      </c>
      <c r="BD385" s="16">
        <f t="shared" si="97"/>
        <v>0</v>
      </c>
      <c r="BE385" s="16">
        <f t="shared" si="97"/>
        <v>0</v>
      </c>
      <c r="BF385" s="16">
        <f t="shared" si="97"/>
        <v>0</v>
      </c>
      <c r="BG385" s="16">
        <f t="shared" si="97"/>
        <v>0</v>
      </c>
      <c r="BH385" s="16">
        <f t="shared" si="97"/>
        <v>0</v>
      </c>
      <c r="BI385" s="16">
        <f t="shared" si="97"/>
        <v>0</v>
      </c>
    </row>
    <row r="386" spans="2:61" s="1" customFormat="1" ht="15.75" x14ac:dyDescent="0.25">
      <c r="B386" s="47">
        <v>579</v>
      </c>
      <c r="C386" s="47" t="s">
        <v>430</v>
      </c>
      <c r="D386" s="47">
        <v>6</v>
      </c>
      <c r="E386" s="47">
        <v>2002</v>
      </c>
      <c r="F386" s="71"/>
      <c r="G386" s="2">
        <v>50</v>
      </c>
      <c r="H386" s="2">
        <v>10</v>
      </c>
      <c r="I386" s="47">
        <v>2018</v>
      </c>
      <c r="J386" s="81">
        <v>1.15E-2</v>
      </c>
      <c r="K386" s="82">
        <v>9985</v>
      </c>
      <c r="L386" s="82">
        <f t="shared" si="83"/>
        <v>998.5</v>
      </c>
      <c r="M386" s="82">
        <f t="shared" si="84"/>
        <v>1497.75</v>
      </c>
      <c r="N386" s="16">
        <f t="shared" si="85"/>
        <v>12481.25</v>
      </c>
      <c r="O386" s="16">
        <f t="shared" si="86"/>
        <v>143.53437500000001</v>
      </c>
      <c r="P386" s="16">
        <f t="shared" si="96"/>
        <v>0</v>
      </c>
      <c r="Q386" s="16">
        <f t="shared" si="96"/>
        <v>0</v>
      </c>
      <c r="R386" s="16">
        <f t="shared" si="96"/>
        <v>0</v>
      </c>
      <c r="S386" s="16">
        <f t="shared" si="96"/>
        <v>0</v>
      </c>
      <c r="T386" s="16">
        <f t="shared" si="96"/>
        <v>0</v>
      </c>
      <c r="U386" s="16">
        <f t="shared" si="96"/>
        <v>0</v>
      </c>
      <c r="V386" s="16">
        <f t="shared" si="96"/>
        <v>174.46692990234376</v>
      </c>
      <c r="W386" s="16">
        <f t="shared" si="96"/>
        <v>0</v>
      </c>
      <c r="X386" s="16">
        <f t="shared" si="96"/>
        <v>0</v>
      </c>
      <c r="Y386" s="16">
        <f t="shared" si="96"/>
        <v>0</v>
      </c>
      <c r="Z386" s="16">
        <f t="shared" si="96"/>
        <v>0</v>
      </c>
      <c r="AA386" s="16">
        <f t="shared" si="96"/>
        <v>0</v>
      </c>
      <c r="AB386" s="16">
        <f t="shared" si="96"/>
        <v>0</v>
      </c>
      <c r="AC386" s="16">
        <f t="shared" si="96"/>
        <v>0</v>
      </c>
      <c r="AD386" s="16">
        <f t="shared" si="96"/>
        <v>0</v>
      </c>
      <c r="AE386" s="16">
        <f t="shared" si="96"/>
        <v>0</v>
      </c>
      <c r="AF386" s="16">
        <f t="shared" si="95"/>
        <v>284.18824466828426</v>
      </c>
      <c r="AG386" s="16">
        <f t="shared" si="95"/>
        <v>0</v>
      </c>
      <c r="AH386" s="16">
        <f t="shared" si="95"/>
        <v>0</v>
      </c>
      <c r="AI386" s="16">
        <f t="shared" si="95"/>
        <v>0</v>
      </c>
      <c r="AJ386" s="16">
        <f t="shared" si="95"/>
        <v>0</v>
      </c>
      <c r="AK386" s="16">
        <f t="shared" si="95"/>
        <v>0</v>
      </c>
      <c r="AL386" s="16">
        <f t="shared" si="95"/>
        <v>0</v>
      </c>
      <c r="AM386" s="16">
        <f t="shared" si="95"/>
        <v>0</v>
      </c>
      <c r="AN386" s="16">
        <f t="shared" si="95"/>
        <v>0</v>
      </c>
      <c r="AO386" s="16">
        <f t="shared" si="95"/>
        <v>0</v>
      </c>
      <c r="AP386" s="16">
        <f t="shared" si="95"/>
        <v>462.91270473348123</v>
      </c>
      <c r="AQ386" s="16">
        <f t="shared" si="95"/>
        <v>0</v>
      </c>
      <c r="AR386" s="16">
        <f t="shared" si="95"/>
        <v>0</v>
      </c>
      <c r="AS386" s="16">
        <f t="shared" si="95"/>
        <v>0</v>
      </c>
      <c r="AT386" s="16">
        <f t="shared" si="97"/>
        <v>49515.249151099684</v>
      </c>
      <c r="AU386" s="16">
        <f t="shared" si="97"/>
        <v>0</v>
      </c>
      <c r="AV386" s="16">
        <f t="shared" si="97"/>
        <v>0</v>
      </c>
      <c r="AW386" s="16">
        <f t="shared" si="97"/>
        <v>0</v>
      </c>
      <c r="AX386" s="16">
        <f t="shared" si="97"/>
        <v>0</v>
      </c>
      <c r="AY386" s="16">
        <f t="shared" si="97"/>
        <v>0</v>
      </c>
      <c r="AZ386" s="16">
        <f t="shared" si="97"/>
        <v>754.03601740737997</v>
      </c>
      <c r="BA386" s="16">
        <f t="shared" si="97"/>
        <v>0</v>
      </c>
      <c r="BB386" s="16">
        <f t="shared" si="97"/>
        <v>0</v>
      </c>
      <c r="BC386" s="16">
        <f t="shared" si="97"/>
        <v>0</v>
      </c>
      <c r="BD386" s="16">
        <f t="shared" si="97"/>
        <v>0</v>
      </c>
      <c r="BE386" s="16">
        <f t="shared" si="97"/>
        <v>0</v>
      </c>
      <c r="BF386" s="16">
        <f t="shared" si="97"/>
        <v>0</v>
      </c>
      <c r="BG386" s="16">
        <f t="shared" si="97"/>
        <v>0</v>
      </c>
      <c r="BH386" s="16">
        <f t="shared" si="97"/>
        <v>0</v>
      </c>
      <c r="BI386" s="16">
        <f t="shared" si="97"/>
        <v>0</v>
      </c>
    </row>
    <row r="387" spans="2:61" s="1" customFormat="1" ht="15.75" x14ac:dyDescent="0.25">
      <c r="B387" s="47">
        <v>578</v>
      </c>
      <c r="C387" s="47" t="s">
        <v>430</v>
      </c>
      <c r="D387" s="47">
        <v>6</v>
      </c>
      <c r="E387" s="47">
        <v>2002</v>
      </c>
      <c r="F387" s="71"/>
      <c r="G387" s="2">
        <v>50</v>
      </c>
      <c r="H387" s="2">
        <v>10</v>
      </c>
      <c r="I387" s="47">
        <v>2018</v>
      </c>
      <c r="J387" s="81">
        <v>1.15E-2</v>
      </c>
      <c r="K387" s="82">
        <v>9985</v>
      </c>
      <c r="L387" s="82">
        <f t="shared" si="83"/>
        <v>998.5</v>
      </c>
      <c r="M387" s="82">
        <f t="shared" si="84"/>
        <v>1497.75</v>
      </c>
      <c r="N387" s="16">
        <f t="shared" si="85"/>
        <v>12481.25</v>
      </c>
      <c r="O387" s="16">
        <f t="shared" si="86"/>
        <v>143.53437500000001</v>
      </c>
      <c r="P387" s="16">
        <f t="shared" si="96"/>
        <v>0</v>
      </c>
      <c r="Q387" s="16">
        <f t="shared" si="96"/>
        <v>0</v>
      </c>
      <c r="R387" s="16">
        <f t="shared" si="96"/>
        <v>0</v>
      </c>
      <c r="S387" s="16">
        <f t="shared" si="96"/>
        <v>0</v>
      </c>
      <c r="T387" s="16">
        <f t="shared" si="96"/>
        <v>0</v>
      </c>
      <c r="U387" s="16">
        <f t="shared" si="96"/>
        <v>0</v>
      </c>
      <c r="V387" s="16">
        <f t="shared" si="96"/>
        <v>174.46692990234376</v>
      </c>
      <c r="W387" s="16">
        <f t="shared" si="96"/>
        <v>0</v>
      </c>
      <c r="X387" s="16">
        <f t="shared" si="96"/>
        <v>0</v>
      </c>
      <c r="Y387" s="16">
        <f t="shared" si="96"/>
        <v>0</v>
      </c>
      <c r="Z387" s="16">
        <f t="shared" si="96"/>
        <v>0</v>
      </c>
      <c r="AA387" s="16">
        <f t="shared" si="96"/>
        <v>0</v>
      </c>
      <c r="AB387" s="16">
        <f t="shared" si="96"/>
        <v>0</v>
      </c>
      <c r="AC387" s="16">
        <f t="shared" si="96"/>
        <v>0</v>
      </c>
      <c r="AD387" s="16">
        <f t="shared" si="96"/>
        <v>0</v>
      </c>
      <c r="AE387" s="16">
        <f t="shared" si="96"/>
        <v>0</v>
      </c>
      <c r="AF387" s="16">
        <f t="shared" si="95"/>
        <v>284.18824466828426</v>
      </c>
      <c r="AG387" s="16">
        <f t="shared" si="95"/>
        <v>0</v>
      </c>
      <c r="AH387" s="16">
        <f t="shared" si="95"/>
        <v>0</v>
      </c>
      <c r="AI387" s="16">
        <f t="shared" si="95"/>
        <v>0</v>
      </c>
      <c r="AJ387" s="16">
        <f t="shared" si="95"/>
        <v>0</v>
      </c>
      <c r="AK387" s="16">
        <f t="shared" si="95"/>
        <v>0</v>
      </c>
      <c r="AL387" s="16">
        <f t="shared" si="95"/>
        <v>0</v>
      </c>
      <c r="AM387" s="16">
        <f t="shared" si="95"/>
        <v>0</v>
      </c>
      <c r="AN387" s="16">
        <f t="shared" si="95"/>
        <v>0</v>
      </c>
      <c r="AO387" s="16">
        <f t="shared" si="95"/>
        <v>0</v>
      </c>
      <c r="AP387" s="16">
        <f t="shared" si="95"/>
        <v>462.91270473348123</v>
      </c>
      <c r="AQ387" s="16">
        <f t="shared" si="95"/>
        <v>0</v>
      </c>
      <c r="AR387" s="16">
        <f t="shared" si="95"/>
        <v>0</v>
      </c>
      <c r="AS387" s="16">
        <f t="shared" si="95"/>
        <v>0</v>
      </c>
      <c r="AT387" s="16">
        <f t="shared" si="97"/>
        <v>49515.249151099684</v>
      </c>
      <c r="AU387" s="16">
        <f t="shared" si="97"/>
        <v>0</v>
      </c>
      <c r="AV387" s="16">
        <f t="shared" si="97"/>
        <v>0</v>
      </c>
      <c r="AW387" s="16">
        <f t="shared" si="97"/>
        <v>0</v>
      </c>
      <c r="AX387" s="16">
        <f t="shared" si="97"/>
        <v>0</v>
      </c>
      <c r="AY387" s="16">
        <f t="shared" si="97"/>
        <v>0</v>
      </c>
      <c r="AZ387" s="16">
        <f t="shared" si="97"/>
        <v>754.03601740737997</v>
      </c>
      <c r="BA387" s="16">
        <f t="shared" si="97"/>
        <v>0</v>
      </c>
      <c r="BB387" s="16">
        <f t="shared" si="97"/>
        <v>0</v>
      </c>
      <c r="BC387" s="16">
        <f t="shared" si="97"/>
        <v>0</v>
      </c>
      <c r="BD387" s="16">
        <f t="shared" si="97"/>
        <v>0</v>
      </c>
      <c r="BE387" s="16">
        <f t="shared" si="97"/>
        <v>0</v>
      </c>
      <c r="BF387" s="16">
        <f t="shared" si="97"/>
        <v>0</v>
      </c>
      <c r="BG387" s="16">
        <f t="shared" si="97"/>
        <v>0</v>
      </c>
      <c r="BH387" s="16">
        <f t="shared" si="97"/>
        <v>0</v>
      </c>
      <c r="BI387" s="16">
        <f t="shared" si="97"/>
        <v>0</v>
      </c>
    </row>
    <row r="388" spans="2:61" s="1" customFormat="1" ht="15.75" x14ac:dyDescent="0.25">
      <c r="B388" s="47">
        <v>569</v>
      </c>
      <c r="C388" s="47" t="s">
        <v>430</v>
      </c>
      <c r="D388" s="47">
        <v>6</v>
      </c>
      <c r="E388" s="47">
        <v>2002</v>
      </c>
      <c r="F388" s="71"/>
      <c r="G388" s="2">
        <v>50</v>
      </c>
      <c r="H388" s="2">
        <v>10</v>
      </c>
      <c r="I388" s="47">
        <v>2018</v>
      </c>
      <c r="J388" s="81">
        <v>1.15E-2</v>
      </c>
      <c r="K388" s="82">
        <v>9985</v>
      </c>
      <c r="L388" s="82">
        <f t="shared" si="83"/>
        <v>998.5</v>
      </c>
      <c r="M388" s="82">
        <f t="shared" si="84"/>
        <v>1497.75</v>
      </c>
      <c r="N388" s="16">
        <f t="shared" si="85"/>
        <v>12481.25</v>
      </c>
      <c r="O388" s="16">
        <f t="shared" si="86"/>
        <v>143.53437500000001</v>
      </c>
      <c r="P388" s="16">
        <f t="shared" si="96"/>
        <v>0</v>
      </c>
      <c r="Q388" s="16">
        <f t="shared" si="96"/>
        <v>0</v>
      </c>
      <c r="R388" s="16">
        <f t="shared" si="96"/>
        <v>0</v>
      </c>
      <c r="S388" s="16">
        <f t="shared" si="96"/>
        <v>0</v>
      </c>
      <c r="T388" s="16">
        <f t="shared" si="96"/>
        <v>0</v>
      </c>
      <c r="U388" s="16">
        <f t="shared" si="96"/>
        <v>0</v>
      </c>
      <c r="V388" s="16">
        <f t="shared" si="96"/>
        <v>174.46692990234376</v>
      </c>
      <c r="W388" s="16">
        <f t="shared" si="96"/>
        <v>0</v>
      </c>
      <c r="X388" s="16">
        <f t="shared" si="96"/>
        <v>0</v>
      </c>
      <c r="Y388" s="16">
        <f t="shared" si="96"/>
        <v>0</v>
      </c>
      <c r="Z388" s="16">
        <f t="shared" si="96"/>
        <v>0</v>
      </c>
      <c r="AA388" s="16">
        <f t="shared" si="96"/>
        <v>0</v>
      </c>
      <c r="AB388" s="16">
        <f t="shared" si="96"/>
        <v>0</v>
      </c>
      <c r="AC388" s="16">
        <f t="shared" si="96"/>
        <v>0</v>
      </c>
      <c r="AD388" s="16">
        <f t="shared" si="96"/>
        <v>0</v>
      </c>
      <c r="AE388" s="16">
        <f t="shared" si="96"/>
        <v>0</v>
      </c>
      <c r="AF388" s="16">
        <f t="shared" si="95"/>
        <v>284.18824466828426</v>
      </c>
      <c r="AG388" s="16">
        <f t="shared" si="95"/>
        <v>0</v>
      </c>
      <c r="AH388" s="16">
        <f t="shared" si="95"/>
        <v>0</v>
      </c>
      <c r="AI388" s="16">
        <f t="shared" si="95"/>
        <v>0</v>
      </c>
      <c r="AJ388" s="16">
        <f t="shared" si="95"/>
        <v>0</v>
      </c>
      <c r="AK388" s="16">
        <f t="shared" si="95"/>
        <v>0</v>
      </c>
      <c r="AL388" s="16">
        <f t="shared" si="95"/>
        <v>0</v>
      </c>
      <c r="AM388" s="16">
        <f t="shared" si="95"/>
        <v>0</v>
      </c>
      <c r="AN388" s="16">
        <f t="shared" si="95"/>
        <v>0</v>
      </c>
      <c r="AO388" s="16">
        <f t="shared" si="95"/>
        <v>0</v>
      </c>
      <c r="AP388" s="16">
        <f t="shared" si="95"/>
        <v>462.91270473348123</v>
      </c>
      <c r="AQ388" s="16">
        <f t="shared" si="95"/>
        <v>0</v>
      </c>
      <c r="AR388" s="16">
        <f t="shared" si="95"/>
        <v>0</v>
      </c>
      <c r="AS388" s="16">
        <f t="shared" si="95"/>
        <v>0</v>
      </c>
      <c r="AT388" s="16">
        <f t="shared" si="97"/>
        <v>49515.249151099684</v>
      </c>
      <c r="AU388" s="16">
        <f t="shared" si="97"/>
        <v>0</v>
      </c>
      <c r="AV388" s="16">
        <f t="shared" si="97"/>
        <v>0</v>
      </c>
      <c r="AW388" s="16">
        <f t="shared" si="97"/>
        <v>0</v>
      </c>
      <c r="AX388" s="16">
        <f t="shared" si="97"/>
        <v>0</v>
      </c>
      <c r="AY388" s="16">
        <f t="shared" si="97"/>
        <v>0</v>
      </c>
      <c r="AZ388" s="16">
        <f t="shared" si="97"/>
        <v>754.03601740737997</v>
      </c>
      <c r="BA388" s="16">
        <f t="shared" si="97"/>
        <v>0</v>
      </c>
      <c r="BB388" s="16">
        <f t="shared" si="97"/>
        <v>0</v>
      </c>
      <c r="BC388" s="16">
        <f t="shared" si="97"/>
        <v>0</v>
      </c>
      <c r="BD388" s="16">
        <f t="shared" si="97"/>
        <v>0</v>
      </c>
      <c r="BE388" s="16">
        <f t="shared" si="97"/>
        <v>0</v>
      </c>
      <c r="BF388" s="16">
        <f t="shared" si="97"/>
        <v>0</v>
      </c>
      <c r="BG388" s="16">
        <f t="shared" si="97"/>
        <v>0</v>
      </c>
      <c r="BH388" s="16">
        <f t="shared" si="97"/>
        <v>0</v>
      </c>
      <c r="BI388" s="16">
        <f t="shared" si="97"/>
        <v>0</v>
      </c>
    </row>
    <row r="389" spans="2:61" s="1" customFormat="1" ht="15.75" x14ac:dyDescent="0.25">
      <c r="B389" s="47">
        <v>568</v>
      </c>
      <c r="C389" s="47" t="s">
        <v>430</v>
      </c>
      <c r="D389" s="47">
        <v>6</v>
      </c>
      <c r="E389" s="47">
        <v>2002</v>
      </c>
      <c r="F389" s="71"/>
      <c r="G389" s="2">
        <v>50</v>
      </c>
      <c r="H389" s="2">
        <v>10</v>
      </c>
      <c r="I389" s="47">
        <v>2018</v>
      </c>
      <c r="J389" s="81">
        <v>1.15E-2</v>
      </c>
      <c r="K389" s="82">
        <v>9985</v>
      </c>
      <c r="L389" s="82">
        <f t="shared" si="83"/>
        <v>998.5</v>
      </c>
      <c r="M389" s="82">
        <f t="shared" si="84"/>
        <v>1497.75</v>
      </c>
      <c r="N389" s="16">
        <f t="shared" si="85"/>
        <v>12481.25</v>
      </c>
      <c r="O389" s="16">
        <f t="shared" si="86"/>
        <v>143.53437500000001</v>
      </c>
      <c r="P389" s="16">
        <f t="shared" si="96"/>
        <v>0</v>
      </c>
      <c r="Q389" s="16">
        <f t="shared" si="96"/>
        <v>0</v>
      </c>
      <c r="R389" s="16">
        <f t="shared" si="96"/>
        <v>0</v>
      </c>
      <c r="S389" s="16">
        <f t="shared" si="96"/>
        <v>0</v>
      </c>
      <c r="T389" s="16">
        <f t="shared" si="96"/>
        <v>0</v>
      </c>
      <c r="U389" s="16">
        <f t="shared" si="96"/>
        <v>0</v>
      </c>
      <c r="V389" s="16">
        <f t="shared" si="96"/>
        <v>174.46692990234376</v>
      </c>
      <c r="W389" s="16">
        <f t="shared" si="96"/>
        <v>0</v>
      </c>
      <c r="X389" s="16">
        <f t="shared" si="96"/>
        <v>0</v>
      </c>
      <c r="Y389" s="16">
        <f t="shared" si="96"/>
        <v>0</v>
      </c>
      <c r="Z389" s="16">
        <f t="shared" si="96"/>
        <v>0</v>
      </c>
      <c r="AA389" s="16">
        <f t="shared" si="96"/>
        <v>0</v>
      </c>
      <c r="AB389" s="16">
        <f t="shared" si="96"/>
        <v>0</v>
      </c>
      <c r="AC389" s="16">
        <f t="shared" si="96"/>
        <v>0</v>
      </c>
      <c r="AD389" s="16">
        <f t="shared" si="96"/>
        <v>0</v>
      </c>
      <c r="AE389" s="16">
        <f t="shared" si="96"/>
        <v>0</v>
      </c>
      <c r="AF389" s="16">
        <f t="shared" si="95"/>
        <v>284.18824466828426</v>
      </c>
      <c r="AG389" s="16">
        <f t="shared" si="95"/>
        <v>0</v>
      </c>
      <c r="AH389" s="16">
        <f t="shared" si="95"/>
        <v>0</v>
      </c>
      <c r="AI389" s="16">
        <f t="shared" si="95"/>
        <v>0</v>
      </c>
      <c r="AJ389" s="16">
        <f t="shared" si="95"/>
        <v>0</v>
      </c>
      <c r="AK389" s="16">
        <f t="shared" si="95"/>
        <v>0</v>
      </c>
      <c r="AL389" s="16">
        <f t="shared" si="95"/>
        <v>0</v>
      </c>
      <c r="AM389" s="16">
        <f t="shared" si="95"/>
        <v>0</v>
      </c>
      <c r="AN389" s="16">
        <f t="shared" si="95"/>
        <v>0</v>
      </c>
      <c r="AO389" s="16">
        <f t="shared" si="95"/>
        <v>0</v>
      </c>
      <c r="AP389" s="16">
        <f t="shared" si="95"/>
        <v>462.91270473348123</v>
      </c>
      <c r="AQ389" s="16">
        <f t="shared" si="95"/>
        <v>0</v>
      </c>
      <c r="AR389" s="16">
        <f t="shared" si="95"/>
        <v>0</v>
      </c>
      <c r="AS389" s="16">
        <f t="shared" si="95"/>
        <v>0</v>
      </c>
      <c r="AT389" s="16">
        <f t="shared" si="97"/>
        <v>49515.249151099684</v>
      </c>
      <c r="AU389" s="16">
        <f t="shared" si="97"/>
        <v>0</v>
      </c>
      <c r="AV389" s="16">
        <f t="shared" si="97"/>
        <v>0</v>
      </c>
      <c r="AW389" s="16">
        <f t="shared" si="97"/>
        <v>0</v>
      </c>
      <c r="AX389" s="16">
        <f t="shared" si="97"/>
        <v>0</v>
      </c>
      <c r="AY389" s="16">
        <f t="shared" si="97"/>
        <v>0</v>
      </c>
      <c r="AZ389" s="16">
        <f t="shared" si="97"/>
        <v>754.03601740737997</v>
      </c>
      <c r="BA389" s="16">
        <f t="shared" si="97"/>
        <v>0</v>
      </c>
      <c r="BB389" s="16">
        <f t="shared" si="97"/>
        <v>0</v>
      </c>
      <c r="BC389" s="16">
        <f t="shared" si="97"/>
        <v>0</v>
      </c>
      <c r="BD389" s="16">
        <f t="shared" si="97"/>
        <v>0</v>
      </c>
      <c r="BE389" s="16">
        <f t="shared" si="97"/>
        <v>0</v>
      </c>
      <c r="BF389" s="16">
        <f t="shared" si="97"/>
        <v>0</v>
      </c>
      <c r="BG389" s="16">
        <f t="shared" si="97"/>
        <v>0</v>
      </c>
      <c r="BH389" s="16">
        <f t="shared" si="97"/>
        <v>0</v>
      </c>
      <c r="BI389" s="16">
        <f t="shared" si="97"/>
        <v>0</v>
      </c>
    </row>
    <row r="390" spans="2:61" s="1" customFormat="1" ht="15.75" x14ac:dyDescent="0.25">
      <c r="B390" s="47">
        <v>498</v>
      </c>
      <c r="C390" s="47" t="s">
        <v>430</v>
      </c>
      <c r="D390" s="47">
        <v>6</v>
      </c>
      <c r="E390" s="47">
        <v>2002</v>
      </c>
      <c r="F390" s="71"/>
      <c r="G390" s="2">
        <v>50</v>
      </c>
      <c r="H390" s="2">
        <v>10</v>
      </c>
      <c r="I390" s="47">
        <v>2018</v>
      </c>
      <c r="J390" s="81">
        <v>1.15E-2</v>
      </c>
      <c r="K390" s="82">
        <v>9985</v>
      </c>
      <c r="L390" s="82">
        <f t="shared" si="83"/>
        <v>998.5</v>
      </c>
      <c r="M390" s="82">
        <f t="shared" si="84"/>
        <v>1497.75</v>
      </c>
      <c r="N390" s="16">
        <f t="shared" si="85"/>
        <v>12481.25</v>
      </c>
      <c r="O390" s="16">
        <f t="shared" si="86"/>
        <v>143.53437500000001</v>
      </c>
      <c r="P390" s="16">
        <f t="shared" si="96"/>
        <v>0</v>
      </c>
      <c r="Q390" s="16">
        <f t="shared" si="96"/>
        <v>0</v>
      </c>
      <c r="R390" s="16">
        <f t="shared" si="96"/>
        <v>0</v>
      </c>
      <c r="S390" s="16">
        <f t="shared" si="96"/>
        <v>0</v>
      </c>
      <c r="T390" s="16">
        <f t="shared" si="96"/>
        <v>0</v>
      </c>
      <c r="U390" s="16">
        <f t="shared" si="96"/>
        <v>0</v>
      </c>
      <c r="V390" s="16">
        <f t="shared" si="96"/>
        <v>174.46692990234376</v>
      </c>
      <c r="W390" s="16">
        <f t="shared" si="96"/>
        <v>0</v>
      </c>
      <c r="X390" s="16">
        <f t="shared" si="96"/>
        <v>0</v>
      </c>
      <c r="Y390" s="16">
        <f t="shared" si="96"/>
        <v>0</v>
      </c>
      <c r="Z390" s="16">
        <f t="shared" si="96"/>
        <v>0</v>
      </c>
      <c r="AA390" s="16">
        <f t="shared" si="96"/>
        <v>0</v>
      </c>
      <c r="AB390" s="16">
        <f t="shared" si="96"/>
        <v>0</v>
      </c>
      <c r="AC390" s="16">
        <f t="shared" si="96"/>
        <v>0</v>
      </c>
      <c r="AD390" s="16">
        <f t="shared" si="96"/>
        <v>0</v>
      </c>
      <c r="AE390" s="16">
        <f t="shared" ref="AE390:AT405" si="98">IF(MOD((AE$6-$E390),$G390)=0,($K390*1.1*1.15)*((1+$K$3)^(AE$6-$N$3)),IF(MOD((AE$6-$I390),$H390)=0,$O390*((1+$K$3)^(AE$6-$N$3)),0))</f>
        <v>0</v>
      </c>
      <c r="AF390" s="16">
        <f t="shared" si="98"/>
        <v>284.18824466828426</v>
      </c>
      <c r="AG390" s="16">
        <f t="shared" si="98"/>
        <v>0</v>
      </c>
      <c r="AH390" s="16">
        <f t="shared" si="98"/>
        <v>0</v>
      </c>
      <c r="AI390" s="16">
        <f t="shared" si="98"/>
        <v>0</v>
      </c>
      <c r="AJ390" s="16">
        <f t="shared" si="98"/>
        <v>0</v>
      </c>
      <c r="AK390" s="16">
        <f t="shared" si="98"/>
        <v>0</v>
      </c>
      <c r="AL390" s="16">
        <f t="shared" si="98"/>
        <v>0</v>
      </c>
      <c r="AM390" s="16">
        <f t="shared" si="98"/>
        <v>0</v>
      </c>
      <c r="AN390" s="16">
        <f t="shared" si="98"/>
        <v>0</v>
      </c>
      <c r="AO390" s="16">
        <f t="shared" si="98"/>
        <v>0</v>
      </c>
      <c r="AP390" s="16">
        <f t="shared" si="98"/>
        <v>462.91270473348123</v>
      </c>
      <c r="AQ390" s="16">
        <f t="shared" si="98"/>
        <v>0</v>
      </c>
      <c r="AR390" s="16">
        <f t="shared" si="98"/>
        <v>0</v>
      </c>
      <c r="AS390" s="16">
        <f t="shared" si="98"/>
        <v>0</v>
      </c>
      <c r="AT390" s="16">
        <f t="shared" si="97"/>
        <v>49515.249151099684</v>
      </c>
      <c r="AU390" s="16">
        <f t="shared" si="97"/>
        <v>0</v>
      </c>
      <c r="AV390" s="16">
        <f t="shared" si="97"/>
        <v>0</v>
      </c>
      <c r="AW390" s="16">
        <f t="shared" si="97"/>
        <v>0</v>
      </c>
      <c r="AX390" s="16">
        <f t="shared" si="97"/>
        <v>0</v>
      </c>
      <c r="AY390" s="16">
        <f t="shared" si="97"/>
        <v>0</v>
      </c>
      <c r="AZ390" s="16">
        <f t="shared" si="97"/>
        <v>754.03601740737997</v>
      </c>
      <c r="BA390" s="16">
        <f t="shared" si="97"/>
        <v>0</v>
      </c>
      <c r="BB390" s="16">
        <f t="shared" si="97"/>
        <v>0</v>
      </c>
      <c r="BC390" s="16">
        <f t="shared" si="97"/>
        <v>0</v>
      </c>
      <c r="BD390" s="16">
        <f t="shared" si="97"/>
        <v>0</v>
      </c>
      <c r="BE390" s="16">
        <f t="shared" si="97"/>
        <v>0</v>
      </c>
      <c r="BF390" s="16">
        <f t="shared" si="97"/>
        <v>0</v>
      </c>
      <c r="BG390" s="16">
        <f t="shared" si="97"/>
        <v>0</v>
      </c>
      <c r="BH390" s="16">
        <f t="shared" si="97"/>
        <v>0</v>
      </c>
      <c r="BI390" s="16">
        <f t="shared" si="97"/>
        <v>0</v>
      </c>
    </row>
    <row r="391" spans="2:61" s="1" customFormat="1" ht="15.75" x14ac:dyDescent="0.25">
      <c r="B391" s="47">
        <v>497</v>
      </c>
      <c r="C391" s="47" t="s">
        <v>430</v>
      </c>
      <c r="D391" s="47">
        <v>6</v>
      </c>
      <c r="E391" s="47">
        <v>2002</v>
      </c>
      <c r="F391" s="71"/>
      <c r="G391" s="2">
        <v>50</v>
      </c>
      <c r="H391" s="2">
        <v>10</v>
      </c>
      <c r="I391" s="47">
        <v>2018</v>
      </c>
      <c r="J391" s="81">
        <v>1.15E-2</v>
      </c>
      <c r="K391" s="82">
        <v>9985</v>
      </c>
      <c r="L391" s="82">
        <f t="shared" ref="L391:L454" si="99">K391*0.1</f>
        <v>998.5</v>
      </c>
      <c r="M391" s="82">
        <f t="shared" ref="M391:M454" si="100">K391*0.15</f>
        <v>1497.75</v>
      </c>
      <c r="N391" s="16">
        <f t="shared" ref="N391:N454" si="101">SUM(K391:M391)</f>
        <v>12481.25</v>
      </c>
      <c r="O391" s="16">
        <f t="shared" ref="O391:O454" si="102">N391*J391</f>
        <v>143.53437500000001</v>
      </c>
      <c r="P391" s="16">
        <f t="shared" ref="P391:AE406" si="103">IF(MOD((P$6-$E391),$G391)=0,($K391*1.1*1.15)*((1+$K$3)^(P$6-$N$3)),IF(MOD((P$6-$I391),$H391)=0,$O391*((1+$K$3)^(P$6-$N$3)),0))</f>
        <v>0</v>
      </c>
      <c r="Q391" s="16">
        <f t="shared" si="103"/>
        <v>0</v>
      </c>
      <c r="R391" s="16">
        <f t="shared" si="103"/>
        <v>0</v>
      </c>
      <c r="S391" s="16">
        <f t="shared" si="103"/>
        <v>0</v>
      </c>
      <c r="T391" s="16">
        <f t="shared" si="103"/>
        <v>0</v>
      </c>
      <c r="U391" s="16">
        <f t="shared" si="103"/>
        <v>0</v>
      </c>
      <c r="V391" s="16">
        <f t="shared" si="103"/>
        <v>174.46692990234376</v>
      </c>
      <c r="W391" s="16">
        <f t="shared" si="103"/>
        <v>0</v>
      </c>
      <c r="X391" s="16">
        <f t="shared" si="103"/>
        <v>0</v>
      </c>
      <c r="Y391" s="16">
        <f t="shared" si="103"/>
        <v>0</v>
      </c>
      <c r="Z391" s="16">
        <f t="shared" si="103"/>
        <v>0</v>
      </c>
      <c r="AA391" s="16">
        <f t="shared" si="103"/>
        <v>0</v>
      </c>
      <c r="AB391" s="16">
        <f t="shared" si="103"/>
        <v>0</v>
      </c>
      <c r="AC391" s="16">
        <f t="shared" si="103"/>
        <v>0</v>
      </c>
      <c r="AD391" s="16">
        <f t="shared" si="103"/>
        <v>0</v>
      </c>
      <c r="AE391" s="16">
        <f t="shared" si="103"/>
        <v>0</v>
      </c>
      <c r="AF391" s="16">
        <f t="shared" si="98"/>
        <v>284.18824466828426</v>
      </c>
      <c r="AG391" s="16">
        <f t="shared" si="98"/>
        <v>0</v>
      </c>
      <c r="AH391" s="16">
        <f t="shared" si="98"/>
        <v>0</v>
      </c>
      <c r="AI391" s="16">
        <f t="shared" si="98"/>
        <v>0</v>
      </c>
      <c r="AJ391" s="16">
        <f t="shared" si="98"/>
        <v>0</v>
      </c>
      <c r="AK391" s="16">
        <f t="shared" si="98"/>
        <v>0</v>
      </c>
      <c r="AL391" s="16">
        <f t="shared" si="98"/>
        <v>0</v>
      </c>
      <c r="AM391" s="16">
        <f t="shared" si="98"/>
        <v>0</v>
      </c>
      <c r="AN391" s="16">
        <f t="shared" si="98"/>
        <v>0</v>
      </c>
      <c r="AO391" s="16">
        <f t="shared" si="98"/>
        <v>0</v>
      </c>
      <c r="AP391" s="16">
        <f t="shared" si="98"/>
        <v>462.91270473348123</v>
      </c>
      <c r="AQ391" s="16">
        <f t="shared" si="98"/>
        <v>0</v>
      </c>
      <c r="AR391" s="16">
        <f t="shared" si="98"/>
        <v>0</v>
      </c>
      <c r="AS391" s="16">
        <f t="shared" si="98"/>
        <v>0</v>
      </c>
      <c r="AT391" s="16">
        <f t="shared" si="98"/>
        <v>49515.249151099684</v>
      </c>
      <c r="AU391" s="16">
        <f t="shared" ref="AT391:BI406" si="104">IF(MOD((AU$6-$E391),$G391)=0,($K391*1.1*1.15)*((1+$K$3)^(AU$6-$N$3)),IF(MOD((AU$6-$I391),$H391)=0,$O391*((1+$K$3)^(AU$6-$N$3)),0))</f>
        <v>0</v>
      </c>
      <c r="AV391" s="16">
        <f t="shared" si="104"/>
        <v>0</v>
      </c>
      <c r="AW391" s="16">
        <f t="shared" si="104"/>
        <v>0</v>
      </c>
      <c r="AX391" s="16">
        <f t="shared" si="104"/>
        <v>0</v>
      </c>
      <c r="AY391" s="16">
        <f t="shared" si="104"/>
        <v>0</v>
      </c>
      <c r="AZ391" s="16">
        <f t="shared" si="104"/>
        <v>754.03601740737997</v>
      </c>
      <c r="BA391" s="16">
        <f t="shared" si="104"/>
        <v>0</v>
      </c>
      <c r="BB391" s="16">
        <f t="shared" si="104"/>
        <v>0</v>
      </c>
      <c r="BC391" s="16">
        <f t="shared" si="104"/>
        <v>0</v>
      </c>
      <c r="BD391" s="16">
        <f t="shared" si="104"/>
        <v>0</v>
      </c>
      <c r="BE391" s="16">
        <f t="shared" si="104"/>
        <v>0</v>
      </c>
      <c r="BF391" s="16">
        <f t="shared" si="104"/>
        <v>0</v>
      </c>
      <c r="BG391" s="16">
        <f t="shared" si="104"/>
        <v>0</v>
      </c>
      <c r="BH391" s="16">
        <f t="shared" si="104"/>
        <v>0</v>
      </c>
      <c r="BI391" s="16">
        <f t="shared" si="104"/>
        <v>0</v>
      </c>
    </row>
    <row r="392" spans="2:61" s="1" customFormat="1" ht="15.75" x14ac:dyDescent="0.25">
      <c r="B392" s="47">
        <v>496</v>
      </c>
      <c r="C392" s="47" t="s">
        <v>430</v>
      </c>
      <c r="D392" s="47">
        <v>6</v>
      </c>
      <c r="E392" s="47">
        <v>2002</v>
      </c>
      <c r="F392" s="71"/>
      <c r="G392" s="2">
        <v>50</v>
      </c>
      <c r="H392" s="2">
        <v>10</v>
      </c>
      <c r="I392" s="47">
        <v>2018</v>
      </c>
      <c r="J392" s="81">
        <v>1.15E-2</v>
      </c>
      <c r="K392" s="82">
        <v>9985</v>
      </c>
      <c r="L392" s="82">
        <f t="shared" si="99"/>
        <v>998.5</v>
      </c>
      <c r="M392" s="82">
        <f t="shared" si="100"/>
        <v>1497.75</v>
      </c>
      <c r="N392" s="16">
        <f t="shared" si="101"/>
        <v>12481.25</v>
      </c>
      <c r="O392" s="16">
        <f t="shared" si="102"/>
        <v>143.53437500000001</v>
      </c>
      <c r="P392" s="16">
        <f t="shared" si="103"/>
        <v>0</v>
      </c>
      <c r="Q392" s="16">
        <f t="shared" si="103"/>
        <v>0</v>
      </c>
      <c r="R392" s="16">
        <f t="shared" si="103"/>
        <v>0</v>
      </c>
      <c r="S392" s="16">
        <f t="shared" si="103"/>
        <v>0</v>
      </c>
      <c r="T392" s="16">
        <f t="shared" si="103"/>
        <v>0</v>
      </c>
      <c r="U392" s="16">
        <f t="shared" si="103"/>
        <v>0</v>
      </c>
      <c r="V392" s="16">
        <f t="shared" si="103"/>
        <v>174.46692990234376</v>
      </c>
      <c r="W392" s="16">
        <f t="shared" si="103"/>
        <v>0</v>
      </c>
      <c r="X392" s="16">
        <f t="shared" si="103"/>
        <v>0</v>
      </c>
      <c r="Y392" s="16">
        <f t="shared" si="103"/>
        <v>0</v>
      </c>
      <c r="Z392" s="16">
        <f t="shared" si="103"/>
        <v>0</v>
      </c>
      <c r="AA392" s="16">
        <f t="shared" si="103"/>
        <v>0</v>
      </c>
      <c r="AB392" s="16">
        <f t="shared" si="103"/>
        <v>0</v>
      </c>
      <c r="AC392" s="16">
        <f t="shared" si="103"/>
        <v>0</v>
      </c>
      <c r="AD392" s="16">
        <f t="shared" si="103"/>
        <v>0</v>
      </c>
      <c r="AE392" s="16">
        <f t="shared" si="103"/>
        <v>0</v>
      </c>
      <c r="AF392" s="16">
        <f t="shared" si="98"/>
        <v>284.18824466828426</v>
      </c>
      <c r="AG392" s="16">
        <f t="shared" si="98"/>
        <v>0</v>
      </c>
      <c r="AH392" s="16">
        <f t="shared" si="98"/>
        <v>0</v>
      </c>
      <c r="AI392" s="16">
        <f t="shared" si="98"/>
        <v>0</v>
      </c>
      <c r="AJ392" s="16">
        <f t="shared" si="98"/>
        <v>0</v>
      </c>
      <c r="AK392" s="16">
        <f t="shared" si="98"/>
        <v>0</v>
      </c>
      <c r="AL392" s="16">
        <f t="shared" si="98"/>
        <v>0</v>
      </c>
      <c r="AM392" s="16">
        <f t="shared" si="98"/>
        <v>0</v>
      </c>
      <c r="AN392" s="16">
        <f t="shared" si="98"/>
        <v>0</v>
      </c>
      <c r="AO392" s="16">
        <f t="shared" si="98"/>
        <v>0</v>
      </c>
      <c r="AP392" s="16">
        <f t="shared" si="98"/>
        <v>462.91270473348123</v>
      </c>
      <c r="AQ392" s="16">
        <f t="shared" si="98"/>
        <v>0</v>
      </c>
      <c r="AR392" s="16">
        <f t="shared" si="98"/>
        <v>0</v>
      </c>
      <c r="AS392" s="16">
        <f t="shared" si="98"/>
        <v>0</v>
      </c>
      <c r="AT392" s="16">
        <f t="shared" si="104"/>
        <v>49515.249151099684</v>
      </c>
      <c r="AU392" s="16">
        <f t="shared" si="104"/>
        <v>0</v>
      </c>
      <c r="AV392" s="16">
        <f t="shared" si="104"/>
        <v>0</v>
      </c>
      <c r="AW392" s="16">
        <f t="shared" si="104"/>
        <v>0</v>
      </c>
      <c r="AX392" s="16">
        <f t="shared" si="104"/>
        <v>0</v>
      </c>
      <c r="AY392" s="16">
        <f t="shared" si="104"/>
        <v>0</v>
      </c>
      <c r="AZ392" s="16">
        <f t="shared" si="104"/>
        <v>754.03601740737997</v>
      </c>
      <c r="BA392" s="16">
        <f t="shared" si="104"/>
        <v>0</v>
      </c>
      <c r="BB392" s="16">
        <f t="shared" si="104"/>
        <v>0</v>
      </c>
      <c r="BC392" s="16">
        <f t="shared" si="104"/>
        <v>0</v>
      </c>
      <c r="BD392" s="16">
        <f t="shared" si="104"/>
        <v>0</v>
      </c>
      <c r="BE392" s="16">
        <f t="shared" si="104"/>
        <v>0</v>
      </c>
      <c r="BF392" s="16">
        <f t="shared" si="104"/>
        <v>0</v>
      </c>
      <c r="BG392" s="16">
        <f t="shared" si="104"/>
        <v>0</v>
      </c>
      <c r="BH392" s="16">
        <f t="shared" si="104"/>
        <v>0</v>
      </c>
      <c r="BI392" s="16">
        <f t="shared" si="104"/>
        <v>0</v>
      </c>
    </row>
    <row r="393" spans="2:61" s="1" customFormat="1" ht="15.75" x14ac:dyDescent="0.25">
      <c r="B393" s="47">
        <v>495</v>
      </c>
      <c r="C393" s="47" t="s">
        <v>430</v>
      </c>
      <c r="D393" s="47">
        <v>6</v>
      </c>
      <c r="E393" s="47">
        <v>2002</v>
      </c>
      <c r="F393" s="71"/>
      <c r="G393" s="2">
        <v>50</v>
      </c>
      <c r="H393" s="2">
        <v>10</v>
      </c>
      <c r="I393" s="47">
        <v>2018</v>
      </c>
      <c r="J393" s="81">
        <v>1.15E-2</v>
      </c>
      <c r="K393" s="82">
        <v>9985</v>
      </c>
      <c r="L393" s="82">
        <f t="shared" si="99"/>
        <v>998.5</v>
      </c>
      <c r="M393" s="82">
        <f t="shared" si="100"/>
        <v>1497.75</v>
      </c>
      <c r="N393" s="16">
        <f t="shared" si="101"/>
        <v>12481.25</v>
      </c>
      <c r="O393" s="16">
        <f t="shared" si="102"/>
        <v>143.53437500000001</v>
      </c>
      <c r="P393" s="16">
        <f t="shared" si="103"/>
        <v>0</v>
      </c>
      <c r="Q393" s="16">
        <f t="shared" si="103"/>
        <v>0</v>
      </c>
      <c r="R393" s="16">
        <f t="shared" si="103"/>
        <v>0</v>
      </c>
      <c r="S393" s="16">
        <f t="shared" si="103"/>
        <v>0</v>
      </c>
      <c r="T393" s="16">
        <f t="shared" si="103"/>
        <v>0</v>
      </c>
      <c r="U393" s="16">
        <f t="shared" si="103"/>
        <v>0</v>
      </c>
      <c r="V393" s="16">
        <f t="shared" si="103"/>
        <v>174.46692990234376</v>
      </c>
      <c r="W393" s="16">
        <f t="shared" si="103"/>
        <v>0</v>
      </c>
      <c r="X393" s="16">
        <f t="shared" si="103"/>
        <v>0</v>
      </c>
      <c r="Y393" s="16">
        <f t="shared" si="103"/>
        <v>0</v>
      </c>
      <c r="Z393" s="16">
        <f t="shared" si="103"/>
        <v>0</v>
      </c>
      <c r="AA393" s="16">
        <f t="shared" si="103"/>
        <v>0</v>
      </c>
      <c r="AB393" s="16">
        <f t="shared" si="103"/>
        <v>0</v>
      </c>
      <c r="AC393" s="16">
        <f t="shared" si="103"/>
        <v>0</v>
      </c>
      <c r="AD393" s="16">
        <f t="shared" si="103"/>
        <v>0</v>
      </c>
      <c r="AE393" s="16">
        <f t="shared" si="103"/>
        <v>0</v>
      </c>
      <c r="AF393" s="16">
        <f t="shared" si="98"/>
        <v>284.18824466828426</v>
      </c>
      <c r="AG393" s="16">
        <f t="shared" si="98"/>
        <v>0</v>
      </c>
      <c r="AH393" s="16">
        <f t="shared" si="98"/>
        <v>0</v>
      </c>
      <c r="AI393" s="16">
        <f t="shared" si="98"/>
        <v>0</v>
      </c>
      <c r="AJ393" s="16">
        <f t="shared" si="98"/>
        <v>0</v>
      </c>
      <c r="AK393" s="16">
        <f t="shared" si="98"/>
        <v>0</v>
      </c>
      <c r="AL393" s="16">
        <f t="shared" si="98"/>
        <v>0</v>
      </c>
      <c r="AM393" s="16">
        <f t="shared" si="98"/>
        <v>0</v>
      </c>
      <c r="AN393" s="16">
        <f t="shared" si="98"/>
        <v>0</v>
      </c>
      <c r="AO393" s="16">
        <f t="shared" si="98"/>
        <v>0</v>
      </c>
      <c r="AP393" s="16">
        <f t="shared" si="98"/>
        <v>462.91270473348123</v>
      </c>
      <c r="AQ393" s="16">
        <f t="shared" si="98"/>
        <v>0</v>
      </c>
      <c r="AR393" s="16">
        <f t="shared" si="98"/>
        <v>0</v>
      </c>
      <c r="AS393" s="16">
        <f t="shared" si="98"/>
        <v>0</v>
      </c>
      <c r="AT393" s="16">
        <f t="shared" si="104"/>
        <v>49515.249151099684</v>
      </c>
      <c r="AU393" s="16">
        <f t="shared" si="104"/>
        <v>0</v>
      </c>
      <c r="AV393" s="16">
        <f t="shared" si="104"/>
        <v>0</v>
      </c>
      <c r="AW393" s="16">
        <f t="shared" si="104"/>
        <v>0</v>
      </c>
      <c r="AX393" s="16">
        <f t="shared" si="104"/>
        <v>0</v>
      </c>
      <c r="AY393" s="16">
        <f t="shared" si="104"/>
        <v>0</v>
      </c>
      <c r="AZ393" s="16">
        <f t="shared" si="104"/>
        <v>754.03601740737997</v>
      </c>
      <c r="BA393" s="16">
        <f t="shared" si="104"/>
        <v>0</v>
      </c>
      <c r="BB393" s="16">
        <f t="shared" si="104"/>
        <v>0</v>
      </c>
      <c r="BC393" s="16">
        <f t="shared" si="104"/>
        <v>0</v>
      </c>
      <c r="BD393" s="16">
        <f t="shared" si="104"/>
        <v>0</v>
      </c>
      <c r="BE393" s="16">
        <f t="shared" si="104"/>
        <v>0</v>
      </c>
      <c r="BF393" s="16">
        <f t="shared" si="104"/>
        <v>0</v>
      </c>
      <c r="BG393" s="16">
        <f t="shared" si="104"/>
        <v>0</v>
      </c>
      <c r="BH393" s="16">
        <f t="shared" si="104"/>
        <v>0</v>
      </c>
      <c r="BI393" s="16">
        <f t="shared" si="104"/>
        <v>0</v>
      </c>
    </row>
    <row r="394" spans="2:61" s="1" customFormat="1" ht="15.75" x14ac:dyDescent="0.25">
      <c r="B394" s="47">
        <v>494</v>
      </c>
      <c r="C394" s="47" t="s">
        <v>430</v>
      </c>
      <c r="D394" s="47">
        <v>6</v>
      </c>
      <c r="E394" s="47">
        <v>2002</v>
      </c>
      <c r="F394" s="71"/>
      <c r="G394" s="2">
        <v>50</v>
      </c>
      <c r="H394" s="2">
        <v>10</v>
      </c>
      <c r="I394" s="47">
        <v>2018</v>
      </c>
      <c r="J394" s="81">
        <v>1.15E-2</v>
      </c>
      <c r="K394" s="82">
        <v>9985</v>
      </c>
      <c r="L394" s="82">
        <f t="shared" si="99"/>
        <v>998.5</v>
      </c>
      <c r="M394" s="82">
        <f t="shared" si="100"/>
        <v>1497.75</v>
      </c>
      <c r="N394" s="16">
        <f t="shared" si="101"/>
        <v>12481.25</v>
      </c>
      <c r="O394" s="16">
        <f t="shared" si="102"/>
        <v>143.53437500000001</v>
      </c>
      <c r="P394" s="16">
        <f t="shared" si="103"/>
        <v>0</v>
      </c>
      <c r="Q394" s="16">
        <f t="shared" si="103"/>
        <v>0</v>
      </c>
      <c r="R394" s="16">
        <f t="shared" si="103"/>
        <v>0</v>
      </c>
      <c r="S394" s="16">
        <f t="shared" si="103"/>
        <v>0</v>
      </c>
      <c r="T394" s="16">
        <f t="shared" si="103"/>
        <v>0</v>
      </c>
      <c r="U394" s="16">
        <f t="shared" si="103"/>
        <v>0</v>
      </c>
      <c r="V394" s="16">
        <f t="shared" si="103"/>
        <v>174.46692990234376</v>
      </c>
      <c r="W394" s="16">
        <f t="shared" si="103"/>
        <v>0</v>
      </c>
      <c r="X394" s="16">
        <f t="shared" si="103"/>
        <v>0</v>
      </c>
      <c r="Y394" s="16">
        <f t="shared" si="103"/>
        <v>0</v>
      </c>
      <c r="Z394" s="16">
        <f t="shared" si="103"/>
        <v>0</v>
      </c>
      <c r="AA394" s="16">
        <f t="shared" si="103"/>
        <v>0</v>
      </c>
      <c r="AB394" s="16">
        <f t="shared" si="103"/>
        <v>0</v>
      </c>
      <c r="AC394" s="16">
        <f t="shared" si="103"/>
        <v>0</v>
      </c>
      <c r="AD394" s="16">
        <f t="shared" si="103"/>
        <v>0</v>
      </c>
      <c r="AE394" s="16">
        <f t="shared" si="103"/>
        <v>0</v>
      </c>
      <c r="AF394" s="16">
        <f t="shared" si="98"/>
        <v>284.18824466828426</v>
      </c>
      <c r="AG394" s="16">
        <f t="shared" si="98"/>
        <v>0</v>
      </c>
      <c r="AH394" s="16">
        <f t="shared" si="98"/>
        <v>0</v>
      </c>
      <c r="AI394" s="16">
        <f t="shared" si="98"/>
        <v>0</v>
      </c>
      <c r="AJ394" s="16">
        <f t="shared" si="98"/>
        <v>0</v>
      </c>
      <c r="AK394" s="16">
        <f t="shared" si="98"/>
        <v>0</v>
      </c>
      <c r="AL394" s="16">
        <f t="shared" si="98"/>
        <v>0</v>
      </c>
      <c r="AM394" s="16">
        <f t="shared" si="98"/>
        <v>0</v>
      </c>
      <c r="AN394" s="16">
        <f t="shared" si="98"/>
        <v>0</v>
      </c>
      <c r="AO394" s="16">
        <f t="shared" si="98"/>
        <v>0</v>
      </c>
      <c r="AP394" s="16">
        <f t="shared" si="98"/>
        <v>462.91270473348123</v>
      </c>
      <c r="AQ394" s="16">
        <f t="shared" si="98"/>
        <v>0</v>
      </c>
      <c r="AR394" s="16">
        <f t="shared" si="98"/>
        <v>0</v>
      </c>
      <c r="AS394" s="16">
        <f t="shared" si="98"/>
        <v>0</v>
      </c>
      <c r="AT394" s="16">
        <f t="shared" si="104"/>
        <v>49515.249151099684</v>
      </c>
      <c r="AU394" s="16">
        <f t="shared" si="104"/>
        <v>0</v>
      </c>
      <c r="AV394" s="16">
        <f t="shared" si="104"/>
        <v>0</v>
      </c>
      <c r="AW394" s="16">
        <f t="shared" si="104"/>
        <v>0</v>
      </c>
      <c r="AX394" s="16">
        <f t="shared" si="104"/>
        <v>0</v>
      </c>
      <c r="AY394" s="16">
        <f t="shared" si="104"/>
        <v>0</v>
      </c>
      <c r="AZ394" s="16">
        <f t="shared" si="104"/>
        <v>754.03601740737997</v>
      </c>
      <c r="BA394" s="16">
        <f t="shared" si="104"/>
        <v>0</v>
      </c>
      <c r="BB394" s="16">
        <f t="shared" si="104"/>
        <v>0</v>
      </c>
      <c r="BC394" s="16">
        <f t="shared" si="104"/>
        <v>0</v>
      </c>
      <c r="BD394" s="16">
        <f t="shared" si="104"/>
        <v>0</v>
      </c>
      <c r="BE394" s="16">
        <f t="shared" si="104"/>
        <v>0</v>
      </c>
      <c r="BF394" s="16">
        <f t="shared" si="104"/>
        <v>0</v>
      </c>
      <c r="BG394" s="16">
        <f t="shared" si="104"/>
        <v>0</v>
      </c>
      <c r="BH394" s="16">
        <f t="shared" si="104"/>
        <v>0</v>
      </c>
      <c r="BI394" s="16">
        <f t="shared" si="104"/>
        <v>0</v>
      </c>
    </row>
    <row r="395" spans="2:61" s="1" customFormat="1" ht="15.75" x14ac:dyDescent="0.25">
      <c r="B395" s="47">
        <v>475</v>
      </c>
      <c r="C395" s="47" t="s">
        <v>430</v>
      </c>
      <c r="D395" s="47">
        <v>6</v>
      </c>
      <c r="E395" s="47">
        <v>2002</v>
      </c>
      <c r="F395" s="71"/>
      <c r="G395" s="2">
        <v>50</v>
      </c>
      <c r="H395" s="2">
        <v>10</v>
      </c>
      <c r="I395" s="47">
        <v>2018</v>
      </c>
      <c r="J395" s="81">
        <v>1.15E-2</v>
      </c>
      <c r="K395" s="82">
        <v>9985</v>
      </c>
      <c r="L395" s="82">
        <f t="shared" si="99"/>
        <v>998.5</v>
      </c>
      <c r="M395" s="82">
        <f t="shared" si="100"/>
        <v>1497.75</v>
      </c>
      <c r="N395" s="16">
        <f t="shared" si="101"/>
        <v>12481.25</v>
      </c>
      <c r="O395" s="16">
        <f t="shared" si="102"/>
        <v>143.53437500000001</v>
      </c>
      <c r="P395" s="16">
        <f t="shared" si="103"/>
        <v>0</v>
      </c>
      <c r="Q395" s="16">
        <f t="shared" si="103"/>
        <v>0</v>
      </c>
      <c r="R395" s="16">
        <f t="shared" si="103"/>
        <v>0</v>
      </c>
      <c r="S395" s="16">
        <f t="shared" si="103"/>
        <v>0</v>
      </c>
      <c r="T395" s="16">
        <f t="shared" si="103"/>
        <v>0</v>
      </c>
      <c r="U395" s="16">
        <f t="shared" si="103"/>
        <v>0</v>
      </c>
      <c r="V395" s="16">
        <f t="shared" si="103"/>
        <v>174.46692990234376</v>
      </c>
      <c r="W395" s="16">
        <f t="shared" si="103"/>
        <v>0</v>
      </c>
      <c r="X395" s="16">
        <f t="shared" si="103"/>
        <v>0</v>
      </c>
      <c r="Y395" s="16">
        <f t="shared" si="103"/>
        <v>0</v>
      </c>
      <c r="Z395" s="16">
        <f t="shared" si="103"/>
        <v>0</v>
      </c>
      <c r="AA395" s="16">
        <f t="shared" si="103"/>
        <v>0</v>
      </c>
      <c r="AB395" s="16">
        <f t="shared" si="103"/>
        <v>0</v>
      </c>
      <c r="AC395" s="16">
        <f t="shared" si="103"/>
        <v>0</v>
      </c>
      <c r="AD395" s="16">
        <f t="shared" si="103"/>
        <v>0</v>
      </c>
      <c r="AE395" s="16">
        <f t="shared" si="103"/>
        <v>0</v>
      </c>
      <c r="AF395" s="16">
        <f t="shared" si="98"/>
        <v>284.18824466828426</v>
      </c>
      <c r="AG395" s="16">
        <f t="shared" si="98"/>
        <v>0</v>
      </c>
      <c r="AH395" s="16">
        <f t="shared" si="98"/>
        <v>0</v>
      </c>
      <c r="AI395" s="16">
        <f t="shared" si="98"/>
        <v>0</v>
      </c>
      <c r="AJ395" s="16">
        <f t="shared" si="98"/>
        <v>0</v>
      </c>
      <c r="AK395" s="16">
        <f t="shared" si="98"/>
        <v>0</v>
      </c>
      <c r="AL395" s="16">
        <f t="shared" si="98"/>
        <v>0</v>
      </c>
      <c r="AM395" s="16">
        <f t="shared" si="98"/>
        <v>0</v>
      </c>
      <c r="AN395" s="16">
        <f t="shared" si="98"/>
        <v>0</v>
      </c>
      <c r="AO395" s="16">
        <f t="shared" si="98"/>
        <v>0</v>
      </c>
      <c r="AP395" s="16">
        <f t="shared" si="98"/>
        <v>462.91270473348123</v>
      </c>
      <c r="AQ395" s="16">
        <f t="shared" si="98"/>
        <v>0</v>
      </c>
      <c r="AR395" s="16">
        <f t="shared" si="98"/>
        <v>0</v>
      </c>
      <c r="AS395" s="16">
        <f t="shared" si="98"/>
        <v>0</v>
      </c>
      <c r="AT395" s="16">
        <f t="shared" si="104"/>
        <v>49515.249151099684</v>
      </c>
      <c r="AU395" s="16">
        <f t="shared" si="104"/>
        <v>0</v>
      </c>
      <c r="AV395" s="16">
        <f t="shared" si="104"/>
        <v>0</v>
      </c>
      <c r="AW395" s="16">
        <f t="shared" si="104"/>
        <v>0</v>
      </c>
      <c r="AX395" s="16">
        <f t="shared" si="104"/>
        <v>0</v>
      </c>
      <c r="AY395" s="16">
        <f t="shared" si="104"/>
        <v>0</v>
      </c>
      <c r="AZ395" s="16">
        <f t="shared" si="104"/>
        <v>754.03601740737997</v>
      </c>
      <c r="BA395" s="16">
        <f t="shared" si="104"/>
        <v>0</v>
      </c>
      <c r="BB395" s="16">
        <f t="shared" si="104"/>
        <v>0</v>
      </c>
      <c r="BC395" s="16">
        <f t="shared" si="104"/>
        <v>0</v>
      </c>
      <c r="BD395" s="16">
        <f t="shared" si="104"/>
        <v>0</v>
      </c>
      <c r="BE395" s="16">
        <f t="shared" si="104"/>
        <v>0</v>
      </c>
      <c r="BF395" s="16">
        <f t="shared" si="104"/>
        <v>0</v>
      </c>
      <c r="BG395" s="16">
        <f t="shared" si="104"/>
        <v>0</v>
      </c>
      <c r="BH395" s="16">
        <f t="shared" si="104"/>
        <v>0</v>
      </c>
      <c r="BI395" s="16">
        <f t="shared" si="104"/>
        <v>0</v>
      </c>
    </row>
    <row r="396" spans="2:61" s="1" customFormat="1" ht="15.75" x14ac:dyDescent="0.25">
      <c r="B396" s="47">
        <v>474</v>
      </c>
      <c r="C396" s="47" t="s">
        <v>430</v>
      </c>
      <c r="D396" s="47">
        <v>6</v>
      </c>
      <c r="E396" s="47">
        <v>2002</v>
      </c>
      <c r="F396" s="71"/>
      <c r="G396" s="2">
        <v>50</v>
      </c>
      <c r="H396" s="2">
        <v>10</v>
      </c>
      <c r="I396" s="47">
        <v>2018</v>
      </c>
      <c r="J396" s="81">
        <v>1.15E-2</v>
      </c>
      <c r="K396" s="82">
        <v>9985</v>
      </c>
      <c r="L396" s="82">
        <f t="shared" si="99"/>
        <v>998.5</v>
      </c>
      <c r="M396" s="82">
        <f t="shared" si="100"/>
        <v>1497.75</v>
      </c>
      <c r="N396" s="16">
        <f t="shared" si="101"/>
        <v>12481.25</v>
      </c>
      <c r="O396" s="16">
        <f t="shared" si="102"/>
        <v>143.53437500000001</v>
      </c>
      <c r="P396" s="16">
        <f t="shared" si="103"/>
        <v>0</v>
      </c>
      <c r="Q396" s="16">
        <f t="shared" si="103"/>
        <v>0</v>
      </c>
      <c r="R396" s="16">
        <f t="shared" si="103"/>
        <v>0</v>
      </c>
      <c r="S396" s="16">
        <f t="shared" si="103"/>
        <v>0</v>
      </c>
      <c r="T396" s="16">
        <f t="shared" si="103"/>
        <v>0</v>
      </c>
      <c r="U396" s="16">
        <f t="shared" si="103"/>
        <v>0</v>
      </c>
      <c r="V396" s="16">
        <f t="shared" si="103"/>
        <v>174.46692990234376</v>
      </c>
      <c r="W396" s="16">
        <f t="shared" si="103"/>
        <v>0</v>
      </c>
      <c r="X396" s="16">
        <f t="shared" si="103"/>
        <v>0</v>
      </c>
      <c r="Y396" s="16">
        <f t="shared" si="103"/>
        <v>0</v>
      </c>
      <c r="Z396" s="16">
        <f t="shared" si="103"/>
        <v>0</v>
      </c>
      <c r="AA396" s="16">
        <f t="shared" si="103"/>
        <v>0</v>
      </c>
      <c r="AB396" s="16">
        <f t="shared" si="103"/>
        <v>0</v>
      </c>
      <c r="AC396" s="16">
        <f t="shared" si="103"/>
        <v>0</v>
      </c>
      <c r="AD396" s="16">
        <f t="shared" si="103"/>
        <v>0</v>
      </c>
      <c r="AE396" s="16">
        <f t="shared" si="103"/>
        <v>0</v>
      </c>
      <c r="AF396" s="16">
        <f t="shared" si="98"/>
        <v>284.18824466828426</v>
      </c>
      <c r="AG396" s="16">
        <f t="shared" si="98"/>
        <v>0</v>
      </c>
      <c r="AH396" s="16">
        <f t="shared" si="98"/>
        <v>0</v>
      </c>
      <c r="AI396" s="16">
        <f t="shared" si="98"/>
        <v>0</v>
      </c>
      <c r="AJ396" s="16">
        <f t="shared" si="98"/>
        <v>0</v>
      </c>
      <c r="AK396" s="16">
        <f t="shared" si="98"/>
        <v>0</v>
      </c>
      <c r="AL396" s="16">
        <f t="shared" si="98"/>
        <v>0</v>
      </c>
      <c r="AM396" s="16">
        <f t="shared" si="98"/>
        <v>0</v>
      </c>
      <c r="AN396" s="16">
        <f t="shared" si="98"/>
        <v>0</v>
      </c>
      <c r="AO396" s="16">
        <f t="shared" si="98"/>
        <v>0</v>
      </c>
      <c r="AP396" s="16">
        <f t="shared" si="98"/>
        <v>462.91270473348123</v>
      </c>
      <c r="AQ396" s="16">
        <f t="shared" si="98"/>
        <v>0</v>
      </c>
      <c r="AR396" s="16">
        <f t="shared" si="98"/>
        <v>0</v>
      </c>
      <c r="AS396" s="16">
        <f t="shared" si="98"/>
        <v>0</v>
      </c>
      <c r="AT396" s="16">
        <f t="shared" si="104"/>
        <v>49515.249151099684</v>
      </c>
      <c r="AU396" s="16">
        <f t="shared" si="104"/>
        <v>0</v>
      </c>
      <c r="AV396" s="16">
        <f t="shared" si="104"/>
        <v>0</v>
      </c>
      <c r="AW396" s="16">
        <f t="shared" si="104"/>
        <v>0</v>
      </c>
      <c r="AX396" s="16">
        <f t="shared" si="104"/>
        <v>0</v>
      </c>
      <c r="AY396" s="16">
        <f t="shared" si="104"/>
        <v>0</v>
      </c>
      <c r="AZ396" s="16">
        <f t="shared" si="104"/>
        <v>754.03601740737997</v>
      </c>
      <c r="BA396" s="16">
        <f t="shared" si="104"/>
        <v>0</v>
      </c>
      <c r="BB396" s="16">
        <f t="shared" si="104"/>
        <v>0</v>
      </c>
      <c r="BC396" s="16">
        <f t="shared" si="104"/>
        <v>0</v>
      </c>
      <c r="BD396" s="16">
        <f t="shared" si="104"/>
        <v>0</v>
      </c>
      <c r="BE396" s="16">
        <f t="shared" si="104"/>
        <v>0</v>
      </c>
      <c r="BF396" s="16">
        <f t="shared" si="104"/>
        <v>0</v>
      </c>
      <c r="BG396" s="16">
        <f t="shared" si="104"/>
        <v>0</v>
      </c>
      <c r="BH396" s="16">
        <f t="shared" si="104"/>
        <v>0</v>
      </c>
      <c r="BI396" s="16">
        <f t="shared" si="104"/>
        <v>0</v>
      </c>
    </row>
    <row r="397" spans="2:61" s="1" customFormat="1" ht="15.75" x14ac:dyDescent="0.25">
      <c r="B397" s="47">
        <v>473</v>
      </c>
      <c r="C397" s="47" t="s">
        <v>430</v>
      </c>
      <c r="D397" s="47">
        <v>6</v>
      </c>
      <c r="E397" s="47">
        <v>2002</v>
      </c>
      <c r="F397" s="71"/>
      <c r="G397" s="2">
        <v>50</v>
      </c>
      <c r="H397" s="2">
        <v>10</v>
      </c>
      <c r="I397" s="47">
        <v>2018</v>
      </c>
      <c r="J397" s="81">
        <v>1.15E-2</v>
      </c>
      <c r="K397" s="82">
        <v>9985</v>
      </c>
      <c r="L397" s="82">
        <f t="shared" si="99"/>
        <v>998.5</v>
      </c>
      <c r="M397" s="82">
        <f t="shared" si="100"/>
        <v>1497.75</v>
      </c>
      <c r="N397" s="16">
        <f t="shared" si="101"/>
        <v>12481.25</v>
      </c>
      <c r="O397" s="16">
        <f t="shared" si="102"/>
        <v>143.53437500000001</v>
      </c>
      <c r="P397" s="16">
        <f t="shared" si="103"/>
        <v>0</v>
      </c>
      <c r="Q397" s="16">
        <f t="shared" si="103"/>
        <v>0</v>
      </c>
      <c r="R397" s="16">
        <f t="shared" si="103"/>
        <v>0</v>
      </c>
      <c r="S397" s="16">
        <f t="shared" si="103"/>
        <v>0</v>
      </c>
      <c r="T397" s="16">
        <f t="shared" si="103"/>
        <v>0</v>
      </c>
      <c r="U397" s="16">
        <f t="shared" si="103"/>
        <v>0</v>
      </c>
      <c r="V397" s="16">
        <f t="shared" si="103"/>
        <v>174.46692990234376</v>
      </c>
      <c r="W397" s="16">
        <f t="shared" si="103"/>
        <v>0</v>
      </c>
      <c r="X397" s="16">
        <f t="shared" si="103"/>
        <v>0</v>
      </c>
      <c r="Y397" s="16">
        <f t="shared" si="103"/>
        <v>0</v>
      </c>
      <c r="Z397" s="16">
        <f t="shared" si="103"/>
        <v>0</v>
      </c>
      <c r="AA397" s="16">
        <f t="shared" si="103"/>
        <v>0</v>
      </c>
      <c r="AB397" s="16">
        <f t="shared" si="103"/>
        <v>0</v>
      </c>
      <c r="AC397" s="16">
        <f t="shared" si="103"/>
        <v>0</v>
      </c>
      <c r="AD397" s="16">
        <f t="shared" si="103"/>
        <v>0</v>
      </c>
      <c r="AE397" s="16">
        <f t="shared" si="103"/>
        <v>0</v>
      </c>
      <c r="AF397" s="16">
        <f t="shared" si="98"/>
        <v>284.18824466828426</v>
      </c>
      <c r="AG397" s="16">
        <f t="shared" si="98"/>
        <v>0</v>
      </c>
      <c r="AH397" s="16">
        <f t="shared" si="98"/>
        <v>0</v>
      </c>
      <c r="AI397" s="16">
        <f t="shared" si="98"/>
        <v>0</v>
      </c>
      <c r="AJ397" s="16">
        <f t="shared" si="98"/>
        <v>0</v>
      </c>
      <c r="AK397" s="16">
        <f t="shared" si="98"/>
        <v>0</v>
      </c>
      <c r="AL397" s="16">
        <f t="shared" si="98"/>
        <v>0</v>
      </c>
      <c r="AM397" s="16">
        <f t="shared" si="98"/>
        <v>0</v>
      </c>
      <c r="AN397" s="16">
        <f t="shared" si="98"/>
        <v>0</v>
      </c>
      <c r="AO397" s="16">
        <f t="shared" si="98"/>
        <v>0</v>
      </c>
      <c r="AP397" s="16">
        <f t="shared" si="98"/>
        <v>462.91270473348123</v>
      </c>
      <c r="AQ397" s="16">
        <f t="shared" si="98"/>
        <v>0</v>
      </c>
      <c r="AR397" s="16">
        <f t="shared" si="98"/>
        <v>0</v>
      </c>
      <c r="AS397" s="16">
        <f t="shared" si="98"/>
        <v>0</v>
      </c>
      <c r="AT397" s="16">
        <f t="shared" si="104"/>
        <v>49515.249151099684</v>
      </c>
      <c r="AU397" s="16">
        <f t="shared" si="104"/>
        <v>0</v>
      </c>
      <c r="AV397" s="16">
        <f t="shared" si="104"/>
        <v>0</v>
      </c>
      <c r="AW397" s="16">
        <f t="shared" si="104"/>
        <v>0</v>
      </c>
      <c r="AX397" s="16">
        <f t="shared" si="104"/>
        <v>0</v>
      </c>
      <c r="AY397" s="16">
        <f t="shared" si="104"/>
        <v>0</v>
      </c>
      <c r="AZ397" s="16">
        <f t="shared" si="104"/>
        <v>754.03601740737997</v>
      </c>
      <c r="BA397" s="16">
        <f t="shared" si="104"/>
        <v>0</v>
      </c>
      <c r="BB397" s="16">
        <f t="shared" si="104"/>
        <v>0</v>
      </c>
      <c r="BC397" s="16">
        <f t="shared" si="104"/>
        <v>0</v>
      </c>
      <c r="BD397" s="16">
        <f t="shared" si="104"/>
        <v>0</v>
      </c>
      <c r="BE397" s="16">
        <f t="shared" si="104"/>
        <v>0</v>
      </c>
      <c r="BF397" s="16">
        <f t="shared" si="104"/>
        <v>0</v>
      </c>
      <c r="BG397" s="16">
        <f t="shared" si="104"/>
        <v>0</v>
      </c>
      <c r="BH397" s="16">
        <f t="shared" si="104"/>
        <v>0</v>
      </c>
      <c r="BI397" s="16">
        <f t="shared" si="104"/>
        <v>0</v>
      </c>
    </row>
    <row r="398" spans="2:61" s="1" customFormat="1" ht="15.75" x14ac:dyDescent="0.25">
      <c r="B398" s="47">
        <v>425</v>
      </c>
      <c r="C398" s="47" t="s">
        <v>430</v>
      </c>
      <c r="D398" s="47">
        <v>6</v>
      </c>
      <c r="E398" s="47">
        <v>2002</v>
      </c>
      <c r="F398" s="71"/>
      <c r="G398" s="2">
        <v>50</v>
      </c>
      <c r="H398" s="2">
        <v>10</v>
      </c>
      <c r="I398" s="47">
        <v>2018</v>
      </c>
      <c r="J398" s="81">
        <v>1.15E-2</v>
      </c>
      <c r="K398" s="82">
        <v>9985</v>
      </c>
      <c r="L398" s="82">
        <f t="shared" si="99"/>
        <v>998.5</v>
      </c>
      <c r="M398" s="82">
        <f t="shared" si="100"/>
        <v>1497.75</v>
      </c>
      <c r="N398" s="16">
        <f t="shared" si="101"/>
        <v>12481.25</v>
      </c>
      <c r="O398" s="16">
        <f t="shared" si="102"/>
        <v>143.53437500000001</v>
      </c>
      <c r="P398" s="16">
        <f t="shared" si="103"/>
        <v>0</v>
      </c>
      <c r="Q398" s="16">
        <f t="shared" si="103"/>
        <v>0</v>
      </c>
      <c r="R398" s="16">
        <f t="shared" si="103"/>
        <v>0</v>
      </c>
      <c r="S398" s="16">
        <f t="shared" si="103"/>
        <v>0</v>
      </c>
      <c r="T398" s="16">
        <f t="shared" si="103"/>
        <v>0</v>
      </c>
      <c r="U398" s="16">
        <f t="shared" si="103"/>
        <v>0</v>
      </c>
      <c r="V398" s="16">
        <f t="shared" si="103"/>
        <v>174.46692990234376</v>
      </c>
      <c r="W398" s="16">
        <f t="shared" si="103"/>
        <v>0</v>
      </c>
      <c r="X398" s="16">
        <f t="shared" si="103"/>
        <v>0</v>
      </c>
      <c r="Y398" s="16">
        <f t="shared" si="103"/>
        <v>0</v>
      </c>
      <c r="Z398" s="16">
        <f t="shared" si="103"/>
        <v>0</v>
      </c>
      <c r="AA398" s="16">
        <f t="shared" si="103"/>
        <v>0</v>
      </c>
      <c r="AB398" s="16">
        <f t="shared" si="103"/>
        <v>0</v>
      </c>
      <c r="AC398" s="16">
        <f t="shared" si="103"/>
        <v>0</v>
      </c>
      <c r="AD398" s="16">
        <f t="shared" si="103"/>
        <v>0</v>
      </c>
      <c r="AE398" s="16">
        <f t="shared" si="103"/>
        <v>0</v>
      </c>
      <c r="AF398" s="16">
        <f t="shared" si="98"/>
        <v>284.18824466828426</v>
      </c>
      <c r="AG398" s="16">
        <f t="shared" si="98"/>
        <v>0</v>
      </c>
      <c r="AH398" s="16">
        <f t="shared" si="98"/>
        <v>0</v>
      </c>
      <c r="AI398" s="16">
        <f t="shared" si="98"/>
        <v>0</v>
      </c>
      <c r="AJ398" s="16">
        <f t="shared" si="98"/>
        <v>0</v>
      </c>
      <c r="AK398" s="16">
        <f t="shared" si="98"/>
        <v>0</v>
      </c>
      <c r="AL398" s="16">
        <f t="shared" si="98"/>
        <v>0</v>
      </c>
      <c r="AM398" s="16">
        <f t="shared" si="98"/>
        <v>0</v>
      </c>
      <c r="AN398" s="16">
        <f t="shared" si="98"/>
        <v>0</v>
      </c>
      <c r="AO398" s="16">
        <f t="shared" si="98"/>
        <v>0</v>
      </c>
      <c r="AP398" s="16">
        <f t="shared" si="98"/>
        <v>462.91270473348123</v>
      </c>
      <c r="AQ398" s="16">
        <f t="shared" si="98"/>
        <v>0</v>
      </c>
      <c r="AR398" s="16">
        <f t="shared" si="98"/>
        <v>0</v>
      </c>
      <c r="AS398" s="16">
        <f t="shared" si="98"/>
        <v>0</v>
      </c>
      <c r="AT398" s="16">
        <f t="shared" si="104"/>
        <v>49515.249151099684</v>
      </c>
      <c r="AU398" s="16">
        <f t="shared" si="104"/>
        <v>0</v>
      </c>
      <c r="AV398" s="16">
        <f t="shared" si="104"/>
        <v>0</v>
      </c>
      <c r="AW398" s="16">
        <f t="shared" si="104"/>
        <v>0</v>
      </c>
      <c r="AX398" s="16">
        <f t="shared" si="104"/>
        <v>0</v>
      </c>
      <c r="AY398" s="16">
        <f t="shared" si="104"/>
        <v>0</v>
      </c>
      <c r="AZ398" s="16">
        <f t="shared" si="104"/>
        <v>754.03601740737997</v>
      </c>
      <c r="BA398" s="16">
        <f t="shared" si="104"/>
        <v>0</v>
      </c>
      <c r="BB398" s="16">
        <f t="shared" si="104"/>
        <v>0</v>
      </c>
      <c r="BC398" s="16">
        <f t="shared" si="104"/>
        <v>0</v>
      </c>
      <c r="BD398" s="16">
        <f t="shared" si="104"/>
        <v>0</v>
      </c>
      <c r="BE398" s="16">
        <f t="shared" si="104"/>
        <v>0</v>
      </c>
      <c r="BF398" s="16">
        <f t="shared" si="104"/>
        <v>0</v>
      </c>
      <c r="BG398" s="16">
        <f t="shared" si="104"/>
        <v>0</v>
      </c>
      <c r="BH398" s="16">
        <f t="shared" si="104"/>
        <v>0</v>
      </c>
      <c r="BI398" s="16">
        <f t="shared" si="104"/>
        <v>0</v>
      </c>
    </row>
    <row r="399" spans="2:61" s="1" customFormat="1" ht="15.75" x14ac:dyDescent="0.25">
      <c r="B399" s="47">
        <v>423</v>
      </c>
      <c r="C399" s="47" t="s">
        <v>430</v>
      </c>
      <c r="D399" s="47">
        <v>6</v>
      </c>
      <c r="E399" s="47">
        <v>2002</v>
      </c>
      <c r="F399" s="71"/>
      <c r="G399" s="2">
        <v>50</v>
      </c>
      <c r="H399" s="2">
        <v>10</v>
      </c>
      <c r="I399" s="47">
        <v>2018</v>
      </c>
      <c r="J399" s="81">
        <v>1.15E-2</v>
      </c>
      <c r="K399" s="82">
        <v>9985</v>
      </c>
      <c r="L399" s="82">
        <f t="shared" si="99"/>
        <v>998.5</v>
      </c>
      <c r="M399" s="82">
        <f t="shared" si="100"/>
        <v>1497.75</v>
      </c>
      <c r="N399" s="16">
        <f t="shared" si="101"/>
        <v>12481.25</v>
      </c>
      <c r="O399" s="16">
        <f t="shared" si="102"/>
        <v>143.53437500000001</v>
      </c>
      <c r="P399" s="16">
        <f t="shared" si="103"/>
        <v>0</v>
      </c>
      <c r="Q399" s="16">
        <f t="shared" si="103"/>
        <v>0</v>
      </c>
      <c r="R399" s="16">
        <f t="shared" si="103"/>
        <v>0</v>
      </c>
      <c r="S399" s="16">
        <f t="shared" si="103"/>
        <v>0</v>
      </c>
      <c r="T399" s="16">
        <f t="shared" si="103"/>
        <v>0</v>
      </c>
      <c r="U399" s="16">
        <f t="shared" si="103"/>
        <v>0</v>
      </c>
      <c r="V399" s="16">
        <f t="shared" si="103"/>
        <v>174.46692990234376</v>
      </c>
      <c r="W399" s="16">
        <f t="shared" si="103"/>
        <v>0</v>
      </c>
      <c r="X399" s="16">
        <f t="shared" si="103"/>
        <v>0</v>
      </c>
      <c r="Y399" s="16">
        <f t="shared" si="103"/>
        <v>0</v>
      </c>
      <c r="Z399" s="16">
        <f t="shared" si="103"/>
        <v>0</v>
      </c>
      <c r="AA399" s="16">
        <f t="shared" si="103"/>
        <v>0</v>
      </c>
      <c r="AB399" s="16">
        <f t="shared" si="103"/>
        <v>0</v>
      </c>
      <c r="AC399" s="16">
        <f t="shared" si="103"/>
        <v>0</v>
      </c>
      <c r="AD399" s="16">
        <f t="shared" si="103"/>
        <v>0</v>
      </c>
      <c r="AE399" s="16">
        <f t="shared" si="103"/>
        <v>0</v>
      </c>
      <c r="AF399" s="16">
        <f t="shared" si="98"/>
        <v>284.18824466828426</v>
      </c>
      <c r="AG399" s="16">
        <f t="shared" si="98"/>
        <v>0</v>
      </c>
      <c r="AH399" s="16">
        <f t="shared" si="98"/>
        <v>0</v>
      </c>
      <c r="AI399" s="16">
        <f t="shared" si="98"/>
        <v>0</v>
      </c>
      <c r="AJ399" s="16">
        <f t="shared" si="98"/>
        <v>0</v>
      </c>
      <c r="AK399" s="16">
        <f t="shared" si="98"/>
        <v>0</v>
      </c>
      <c r="AL399" s="16">
        <f t="shared" si="98"/>
        <v>0</v>
      </c>
      <c r="AM399" s="16">
        <f t="shared" si="98"/>
        <v>0</v>
      </c>
      <c r="AN399" s="16">
        <f t="shared" si="98"/>
        <v>0</v>
      </c>
      <c r="AO399" s="16">
        <f t="shared" si="98"/>
        <v>0</v>
      </c>
      <c r="AP399" s="16">
        <f t="shared" si="98"/>
        <v>462.91270473348123</v>
      </c>
      <c r="AQ399" s="16">
        <f t="shared" si="98"/>
        <v>0</v>
      </c>
      <c r="AR399" s="16">
        <f t="shared" si="98"/>
        <v>0</v>
      </c>
      <c r="AS399" s="16">
        <f t="shared" si="98"/>
        <v>0</v>
      </c>
      <c r="AT399" s="16">
        <f t="shared" si="104"/>
        <v>49515.249151099684</v>
      </c>
      <c r="AU399" s="16">
        <f t="shared" si="104"/>
        <v>0</v>
      </c>
      <c r="AV399" s="16">
        <f t="shared" si="104"/>
        <v>0</v>
      </c>
      <c r="AW399" s="16">
        <f t="shared" si="104"/>
        <v>0</v>
      </c>
      <c r="AX399" s="16">
        <f t="shared" si="104"/>
        <v>0</v>
      </c>
      <c r="AY399" s="16">
        <f t="shared" si="104"/>
        <v>0</v>
      </c>
      <c r="AZ399" s="16">
        <f t="shared" si="104"/>
        <v>754.03601740737997</v>
      </c>
      <c r="BA399" s="16">
        <f t="shared" si="104"/>
        <v>0</v>
      </c>
      <c r="BB399" s="16">
        <f t="shared" si="104"/>
        <v>0</v>
      </c>
      <c r="BC399" s="16">
        <f t="shared" si="104"/>
        <v>0</v>
      </c>
      <c r="BD399" s="16">
        <f t="shared" si="104"/>
        <v>0</v>
      </c>
      <c r="BE399" s="16">
        <f t="shared" si="104"/>
        <v>0</v>
      </c>
      <c r="BF399" s="16">
        <f t="shared" si="104"/>
        <v>0</v>
      </c>
      <c r="BG399" s="16">
        <f t="shared" si="104"/>
        <v>0</v>
      </c>
      <c r="BH399" s="16">
        <f t="shared" si="104"/>
        <v>0</v>
      </c>
      <c r="BI399" s="16">
        <f t="shared" si="104"/>
        <v>0</v>
      </c>
    </row>
    <row r="400" spans="2:61" s="1" customFormat="1" ht="15.75" x14ac:dyDescent="0.25">
      <c r="B400" s="47">
        <v>410</v>
      </c>
      <c r="C400" s="47" t="s">
        <v>430</v>
      </c>
      <c r="D400" s="47">
        <v>6</v>
      </c>
      <c r="E400" s="47">
        <v>2002</v>
      </c>
      <c r="F400" s="71"/>
      <c r="G400" s="2">
        <v>50</v>
      </c>
      <c r="H400" s="2">
        <v>10</v>
      </c>
      <c r="I400" s="47">
        <v>2018</v>
      </c>
      <c r="J400" s="81">
        <v>1.15E-2</v>
      </c>
      <c r="K400" s="82">
        <v>9985</v>
      </c>
      <c r="L400" s="82">
        <f t="shared" si="99"/>
        <v>998.5</v>
      </c>
      <c r="M400" s="82">
        <f t="shared" si="100"/>
        <v>1497.75</v>
      </c>
      <c r="N400" s="16">
        <f t="shared" si="101"/>
        <v>12481.25</v>
      </c>
      <c r="O400" s="16">
        <f t="shared" si="102"/>
        <v>143.53437500000001</v>
      </c>
      <c r="P400" s="16">
        <f t="shared" si="103"/>
        <v>0</v>
      </c>
      <c r="Q400" s="16">
        <f t="shared" si="103"/>
        <v>0</v>
      </c>
      <c r="R400" s="16">
        <f t="shared" si="103"/>
        <v>0</v>
      </c>
      <c r="S400" s="16">
        <f t="shared" si="103"/>
        <v>0</v>
      </c>
      <c r="T400" s="16">
        <f t="shared" si="103"/>
        <v>0</v>
      </c>
      <c r="U400" s="16">
        <f t="shared" si="103"/>
        <v>0</v>
      </c>
      <c r="V400" s="16">
        <f t="shared" si="103"/>
        <v>174.46692990234376</v>
      </c>
      <c r="W400" s="16">
        <f t="shared" si="103"/>
        <v>0</v>
      </c>
      <c r="X400" s="16">
        <f t="shared" si="103"/>
        <v>0</v>
      </c>
      <c r="Y400" s="16">
        <f t="shared" si="103"/>
        <v>0</v>
      </c>
      <c r="Z400" s="16">
        <f t="shared" si="103"/>
        <v>0</v>
      </c>
      <c r="AA400" s="16">
        <f t="shared" si="103"/>
        <v>0</v>
      </c>
      <c r="AB400" s="16">
        <f t="shared" si="103"/>
        <v>0</v>
      </c>
      <c r="AC400" s="16">
        <f t="shared" si="103"/>
        <v>0</v>
      </c>
      <c r="AD400" s="16">
        <f t="shared" si="103"/>
        <v>0</v>
      </c>
      <c r="AE400" s="16">
        <f t="shared" si="103"/>
        <v>0</v>
      </c>
      <c r="AF400" s="16">
        <f t="shared" si="98"/>
        <v>284.18824466828426</v>
      </c>
      <c r="AG400" s="16">
        <f t="shared" si="98"/>
        <v>0</v>
      </c>
      <c r="AH400" s="16">
        <f t="shared" si="98"/>
        <v>0</v>
      </c>
      <c r="AI400" s="16">
        <f t="shared" si="98"/>
        <v>0</v>
      </c>
      <c r="AJ400" s="16">
        <f t="shared" si="98"/>
        <v>0</v>
      </c>
      <c r="AK400" s="16">
        <f t="shared" si="98"/>
        <v>0</v>
      </c>
      <c r="AL400" s="16">
        <f t="shared" si="98"/>
        <v>0</v>
      </c>
      <c r="AM400" s="16">
        <f t="shared" si="98"/>
        <v>0</v>
      </c>
      <c r="AN400" s="16">
        <f t="shared" si="98"/>
        <v>0</v>
      </c>
      <c r="AO400" s="16">
        <f t="shared" si="98"/>
        <v>0</v>
      </c>
      <c r="AP400" s="16">
        <f t="shared" si="98"/>
        <v>462.91270473348123</v>
      </c>
      <c r="AQ400" s="16">
        <f t="shared" si="98"/>
        <v>0</v>
      </c>
      <c r="AR400" s="16">
        <f t="shared" si="98"/>
        <v>0</v>
      </c>
      <c r="AS400" s="16">
        <f t="shared" si="98"/>
        <v>0</v>
      </c>
      <c r="AT400" s="16">
        <f t="shared" si="104"/>
        <v>49515.249151099684</v>
      </c>
      <c r="AU400" s="16">
        <f t="shared" si="104"/>
        <v>0</v>
      </c>
      <c r="AV400" s="16">
        <f t="shared" si="104"/>
        <v>0</v>
      </c>
      <c r="AW400" s="16">
        <f t="shared" si="104"/>
        <v>0</v>
      </c>
      <c r="AX400" s="16">
        <f t="shared" si="104"/>
        <v>0</v>
      </c>
      <c r="AY400" s="16">
        <f t="shared" si="104"/>
        <v>0</v>
      </c>
      <c r="AZ400" s="16">
        <f t="shared" si="104"/>
        <v>754.03601740737997</v>
      </c>
      <c r="BA400" s="16">
        <f t="shared" si="104"/>
        <v>0</v>
      </c>
      <c r="BB400" s="16">
        <f t="shared" si="104"/>
        <v>0</v>
      </c>
      <c r="BC400" s="16">
        <f t="shared" si="104"/>
        <v>0</v>
      </c>
      <c r="BD400" s="16">
        <f t="shared" si="104"/>
        <v>0</v>
      </c>
      <c r="BE400" s="16">
        <f t="shared" si="104"/>
        <v>0</v>
      </c>
      <c r="BF400" s="16">
        <f t="shared" si="104"/>
        <v>0</v>
      </c>
      <c r="BG400" s="16">
        <f t="shared" si="104"/>
        <v>0</v>
      </c>
      <c r="BH400" s="16">
        <f t="shared" si="104"/>
        <v>0</v>
      </c>
      <c r="BI400" s="16">
        <f t="shared" si="104"/>
        <v>0</v>
      </c>
    </row>
    <row r="401" spans="2:61" s="1" customFormat="1" ht="15.75" x14ac:dyDescent="0.25">
      <c r="B401" s="47">
        <v>409</v>
      </c>
      <c r="C401" s="47" t="s">
        <v>430</v>
      </c>
      <c r="D401" s="47">
        <v>6</v>
      </c>
      <c r="E401" s="47">
        <v>2002</v>
      </c>
      <c r="F401" s="71"/>
      <c r="G401" s="2">
        <v>50</v>
      </c>
      <c r="H401" s="2">
        <v>10</v>
      </c>
      <c r="I401" s="47">
        <v>2018</v>
      </c>
      <c r="J401" s="81">
        <v>1.15E-2</v>
      </c>
      <c r="K401" s="82">
        <v>9985</v>
      </c>
      <c r="L401" s="82">
        <f t="shared" si="99"/>
        <v>998.5</v>
      </c>
      <c r="M401" s="82">
        <f t="shared" si="100"/>
        <v>1497.75</v>
      </c>
      <c r="N401" s="16">
        <f t="shared" si="101"/>
        <v>12481.25</v>
      </c>
      <c r="O401" s="16">
        <f t="shared" si="102"/>
        <v>143.53437500000001</v>
      </c>
      <c r="P401" s="16">
        <f t="shared" si="103"/>
        <v>0</v>
      </c>
      <c r="Q401" s="16">
        <f t="shared" si="103"/>
        <v>0</v>
      </c>
      <c r="R401" s="16">
        <f t="shared" si="103"/>
        <v>0</v>
      </c>
      <c r="S401" s="16">
        <f t="shared" si="103"/>
        <v>0</v>
      </c>
      <c r="T401" s="16">
        <f t="shared" si="103"/>
        <v>0</v>
      </c>
      <c r="U401" s="16">
        <f t="shared" si="103"/>
        <v>0</v>
      </c>
      <c r="V401" s="16">
        <f t="shared" si="103"/>
        <v>174.46692990234376</v>
      </c>
      <c r="W401" s="16">
        <f t="shared" si="103"/>
        <v>0</v>
      </c>
      <c r="X401" s="16">
        <f t="shared" si="103"/>
        <v>0</v>
      </c>
      <c r="Y401" s="16">
        <f t="shared" si="103"/>
        <v>0</v>
      </c>
      <c r="Z401" s="16">
        <f t="shared" si="103"/>
        <v>0</v>
      </c>
      <c r="AA401" s="16">
        <f t="shared" si="103"/>
        <v>0</v>
      </c>
      <c r="AB401" s="16">
        <f t="shared" si="103"/>
        <v>0</v>
      </c>
      <c r="AC401" s="16">
        <f t="shared" si="103"/>
        <v>0</v>
      </c>
      <c r="AD401" s="16">
        <f t="shared" si="103"/>
        <v>0</v>
      </c>
      <c r="AE401" s="16">
        <f t="shared" si="103"/>
        <v>0</v>
      </c>
      <c r="AF401" s="16">
        <f t="shared" si="98"/>
        <v>284.18824466828426</v>
      </c>
      <c r="AG401" s="16">
        <f t="shared" si="98"/>
        <v>0</v>
      </c>
      <c r="AH401" s="16">
        <f t="shared" si="98"/>
        <v>0</v>
      </c>
      <c r="AI401" s="16">
        <f t="shared" si="98"/>
        <v>0</v>
      </c>
      <c r="AJ401" s="16">
        <f t="shared" si="98"/>
        <v>0</v>
      </c>
      <c r="AK401" s="16">
        <f t="shared" si="98"/>
        <v>0</v>
      </c>
      <c r="AL401" s="16">
        <f t="shared" si="98"/>
        <v>0</v>
      </c>
      <c r="AM401" s="16">
        <f t="shared" si="98"/>
        <v>0</v>
      </c>
      <c r="AN401" s="16">
        <f t="shared" si="98"/>
        <v>0</v>
      </c>
      <c r="AO401" s="16">
        <f t="shared" si="98"/>
        <v>0</v>
      </c>
      <c r="AP401" s="16">
        <f t="shared" si="98"/>
        <v>462.91270473348123</v>
      </c>
      <c r="AQ401" s="16">
        <f t="shared" si="98"/>
        <v>0</v>
      </c>
      <c r="AR401" s="16">
        <f t="shared" si="98"/>
        <v>0</v>
      </c>
      <c r="AS401" s="16">
        <f t="shared" si="98"/>
        <v>0</v>
      </c>
      <c r="AT401" s="16">
        <f t="shared" si="104"/>
        <v>49515.249151099684</v>
      </c>
      <c r="AU401" s="16">
        <f t="shared" si="104"/>
        <v>0</v>
      </c>
      <c r="AV401" s="16">
        <f t="shared" si="104"/>
        <v>0</v>
      </c>
      <c r="AW401" s="16">
        <f t="shared" si="104"/>
        <v>0</v>
      </c>
      <c r="AX401" s="16">
        <f t="shared" si="104"/>
        <v>0</v>
      </c>
      <c r="AY401" s="16">
        <f t="shared" si="104"/>
        <v>0</v>
      </c>
      <c r="AZ401" s="16">
        <f t="shared" si="104"/>
        <v>754.03601740737997</v>
      </c>
      <c r="BA401" s="16">
        <f t="shared" si="104"/>
        <v>0</v>
      </c>
      <c r="BB401" s="16">
        <f t="shared" si="104"/>
        <v>0</v>
      </c>
      <c r="BC401" s="16">
        <f t="shared" si="104"/>
        <v>0</v>
      </c>
      <c r="BD401" s="16">
        <f t="shared" si="104"/>
        <v>0</v>
      </c>
      <c r="BE401" s="16">
        <f t="shared" si="104"/>
        <v>0</v>
      </c>
      <c r="BF401" s="16">
        <f t="shared" si="104"/>
        <v>0</v>
      </c>
      <c r="BG401" s="16">
        <f t="shared" si="104"/>
        <v>0</v>
      </c>
      <c r="BH401" s="16">
        <f t="shared" si="104"/>
        <v>0</v>
      </c>
      <c r="BI401" s="16">
        <f t="shared" si="104"/>
        <v>0</v>
      </c>
    </row>
    <row r="402" spans="2:61" s="1" customFormat="1" ht="15.75" x14ac:dyDescent="0.25">
      <c r="B402" s="47">
        <v>403</v>
      </c>
      <c r="C402" s="47" t="s">
        <v>430</v>
      </c>
      <c r="D402" s="47">
        <v>6</v>
      </c>
      <c r="E402" s="47">
        <v>2002</v>
      </c>
      <c r="F402" s="71"/>
      <c r="G402" s="2">
        <v>50</v>
      </c>
      <c r="H402" s="2">
        <v>10</v>
      </c>
      <c r="I402" s="47">
        <v>2018</v>
      </c>
      <c r="J402" s="81">
        <v>1.15E-2</v>
      </c>
      <c r="K402" s="82">
        <v>9985</v>
      </c>
      <c r="L402" s="82">
        <f t="shared" si="99"/>
        <v>998.5</v>
      </c>
      <c r="M402" s="82">
        <f t="shared" si="100"/>
        <v>1497.75</v>
      </c>
      <c r="N402" s="16">
        <f t="shared" si="101"/>
        <v>12481.25</v>
      </c>
      <c r="O402" s="16">
        <f t="shared" si="102"/>
        <v>143.53437500000001</v>
      </c>
      <c r="P402" s="16">
        <f t="shared" si="103"/>
        <v>0</v>
      </c>
      <c r="Q402" s="16">
        <f t="shared" si="103"/>
        <v>0</v>
      </c>
      <c r="R402" s="16">
        <f t="shared" si="103"/>
        <v>0</v>
      </c>
      <c r="S402" s="16">
        <f t="shared" si="103"/>
        <v>0</v>
      </c>
      <c r="T402" s="16">
        <f t="shared" si="103"/>
        <v>0</v>
      </c>
      <c r="U402" s="16">
        <f t="shared" si="103"/>
        <v>0</v>
      </c>
      <c r="V402" s="16">
        <f t="shared" si="103"/>
        <v>174.46692990234376</v>
      </c>
      <c r="W402" s="16">
        <f t="shared" si="103"/>
        <v>0</v>
      </c>
      <c r="X402" s="16">
        <f t="shared" si="103"/>
        <v>0</v>
      </c>
      <c r="Y402" s="16">
        <f t="shared" si="103"/>
        <v>0</v>
      </c>
      <c r="Z402" s="16">
        <f t="shared" si="103"/>
        <v>0</v>
      </c>
      <c r="AA402" s="16">
        <f t="shared" si="103"/>
        <v>0</v>
      </c>
      <c r="AB402" s="16">
        <f t="shared" si="103"/>
        <v>0</v>
      </c>
      <c r="AC402" s="16">
        <f t="shared" si="103"/>
        <v>0</v>
      </c>
      <c r="AD402" s="16">
        <f t="shared" si="103"/>
        <v>0</v>
      </c>
      <c r="AE402" s="16">
        <f t="shared" si="103"/>
        <v>0</v>
      </c>
      <c r="AF402" s="16">
        <f t="shared" si="98"/>
        <v>284.18824466828426</v>
      </c>
      <c r="AG402" s="16">
        <f t="shared" si="98"/>
        <v>0</v>
      </c>
      <c r="AH402" s="16">
        <f t="shared" si="98"/>
        <v>0</v>
      </c>
      <c r="AI402" s="16">
        <f t="shared" si="98"/>
        <v>0</v>
      </c>
      <c r="AJ402" s="16">
        <f t="shared" si="98"/>
        <v>0</v>
      </c>
      <c r="AK402" s="16">
        <f t="shared" si="98"/>
        <v>0</v>
      </c>
      <c r="AL402" s="16">
        <f t="shared" si="98"/>
        <v>0</v>
      </c>
      <c r="AM402" s="16">
        <f t="shared" si="98"/>
        <v>0</v>
      </c>
      <c r="AN402" s="16">
        <f t="shared" si="98"/>
        <v>0</v>
      </c>
      <c r="AO402" s="16">
        <f t="shared" si="98"/>
        <v>0</v>
      </c>
      <c r="AP402" s="16">
        <f t="shared" si="98"/>
        <v>462.91270473348123</v>
      </c>
      <c r="AQ402" s="16">
        <f t="shared" si="98"/>
        <v>0</v>
      </c>
      <c r="AR402" s="16">
        <f t="shared" si="98"/>
        <v>0</v>
      </c>
      <c r="AS402" s="16">
        <f t="shared" si="98"/>
        <v>0</v>
      </c>
      <c r="AT402" s="16">
        <f t="shared" si="104"/>
        <v>49515.249151099684</v>
      </c>
      <c r="AU402" s="16">
        <f t="shared" si="104"/>
        <v>0</v>
      </c>
      <c r="AV402" s="16">
        <f t="shared" si="104"/>
        <v>0</v>
      </c>
      <c r="AW402" s="16">
        <f t="shared" si="104"/>
        <v>0</v>
      </c>
      <c r="AX402" s="16">
        <f t="shared" si="104"/>
        <v>0</v>
      </c>
      <c r="AY402" s="16">
        <f t="shared" si="104"/>
        <v>0</v>
      </c>
      <c r="AZ402" s="16">
        <f t="shared" si="104"/>
        <v>754.03601740737997</v>
      </c>
      <c r="BA402" s="16">
        <f t="shared" si="104"/>
        <v>0</v>
      </c>
      <c r="BB402" s="16">
        <f t="shared" si="104"/>
        <v>0</v>
      </c>
      <c r="BC402" s="16">
        <f t="shared" si="104"/>
        <v>0</v>
      </c>
      <c r="BD402" s="16">
        <f t="shared" si="104"/>
        <v>0</v>
      </c>
      <c r="BE402" s="16">
        <f t="shared" si="104"/>
        <v>0</v>
      </c>
      <c r="BF402" s="16">
        <f t="shared" si="104"/>
        <v>0</v>
      </c>
      <c r="BG402" s="16">
        <f t="shared" si="104"/>
        <v>0</v>
      </c>
      <c r="BH402" s="16">
        <f t="shared" si="104"/>
        <v>0</v>
      </c>
      <c r="BI402" s="16">
        <f t="shared" si="104"/>
        <v>0</v>
      </c>
    </row>
    <row r="403" spans="2:61" s="1" customFormat="1" ht="15.75" x14ac:dyDescent="0.25">
      <c r="B403" s="47">
        <v>182</v>
      </c>
      <c r="C403" s="47" t="s">
        <v>430</v>
      </c>
      <c r="D403" s="47">
        <v>6</v>
      </c>
      <c r="E403" s="47">
        <v>2002</v>
      </c>
      <c r="F403" s="71"/>
      <c r="G403" s="2">
        <v>50</v>
      </c>
      <c r="H403" s="2">
        <v>10</v>
      </c>
      <c r="I403" s="47">
        <v>2018</v>
      </c>
      <c r="J403" s="81">
        <v>1.15E-2</v>
      </c>
      <c r="K403" s="82">
        <v>9985</v>
      </c>
      <c r="L403" s="82">
        <f t="shared" si="99"/>
        <v>998.5</v>
      </c>
      <c r="M403" s="82">
        <f t="shared" si="100"/>
        <v>1497.75</v>
      </c>
      <c r="N403" s="16">
        <f t="shared" si="101"/>
        <v>12481.25</v>
      </c>
      <c r="O403" s="16">
        <f t="shared" si="102"/>
        <v>143.53437500000001</v>
      </c>
      <c r="P403" s="16">
        <f t="shared" si="103"/>
        <v>0</v>
      </c>
      <c r="Q403" s="16">
        <f t="shared" si="103"/>
        <v>0</v>
      </c>
      <c r="R403" s="16">
        <f t="shared" si="103"/>
        <v>0</v>
      </c>
      <c r="S403" s="16">
        <f t="shared" si="103"/>
        <v>0</v>
      </c>
      <c r="T403" s="16">
        <f t="shared" si="103"/>
        <v>0</v>
      </c>
      <c r="U403" s="16">
        <f t="shared" si="103"/>
        <v>0</v>
      </c>
      <c r="V403" s="16">
        <f t="shared" si="103"/>
        <v>174.46692990234376</v>
      </c>
      <c r="W403" s="16">
        <f t="shared" si="103"/>
        <v>0</v>
      </c>
      <c r="X403" s="16">
        <f t="shared" si="103"/>
        <v>0</v>
      </c>
      <c r="Y403" s="16">
        <f t="shared" si="103"/>
        <v>0</v>
      </c>
      <c r="Z403" s="16">
        <f t="shared" si="103"/>
        <v>0</v>
      </c>
      <c r="AA403" s="16">
        <f t="shared" si="103"/>
        <v>0</v>
      </c>
      <c r="AB403" s="16">
        <f t="shared" si="103"/>
        <v>0</v>
      </c>
      <c r="AC403" s="16">
        <f t="shared" si="103"/>
        <v>0</v>
      </c>
      <c r="AD403" s="16">
        <f t="shared" si="103"/>
        <v>0</v>
      </c>
      <c r="AE403" s="16">
        <f t="shared" si="103"/>
        <v>0</v>
      </c>
      <c r="AF403" s="16">
        <f t="shared" si="98"/>
        <v>284.18824466828426</v>
      </c>
      <c r="AG403" s="16">
        <f t="shared" si="98"/>
        <v>0</v>
      </c>
      <c r="AH403" s="16">
        <f t="shared" si="98"/>
        <v>0</v>
      </c>
      <c r="AI403" s="16">
        <f t="shared" si="98"/>
        <v>0</v>
      </c>
      <c r="AJ403" s="16">
        <f t="shared" si="98"/>
        <v>0</v>
      </c>
      <c r="AK403" s="16">
        <f t="shared" si="98"/>
        <v>0</v>
      </c>
      <c r="AL403" s="16">
        <f t="shared" si="98"/>
        <v>0</v>
      </c>
      <c r="AM403" s="16">
        <f t="shared" si="98"/>
        <v>0</v>
      </c>
      <c r="AN403" s="16">
        <f t="shared" si="98"/>
        <v>0</v>
      </c>
      <c r="AO403" s="16">
        <f t="shared" si="98"/>
        <v>0</v>
      </c>
      <c r="AP403" s="16">
        <f t="shared" si="98"/>
        <v>462.91270473348123</v>
      </c>
      <c r="AQ403" s="16">
        <f t="shared" si="98"/>
        <v>0</v>
      </c>
      <c r="AR403" s="16">
        <f t="shared" si="98"/>
        <v>0</v>
      </c>
      <c r="AS403" s="16">
        <f t="shared" si="98"/>
        <v>0</v>
      </c>
      <c r="AT403" s="16">
        <f t="shared" si="104"/>
        <v>49515.249151099684</v>
      </c>
      <c r="AU403" s="16">
        <f t="shared" si="104"/>
        <v>0</v>
      </c>
      <c r="AV403" s="16">
        <f t="shared" si="104"/>
        <v>0</v>
      </c>
      <c r="AW403" s="16">
        <f t="shared" si="104"/>
        <v>0</v>
      </c>
      <c r="AX403" s="16">
        <f t="shared" si="104"/>
        <v>0</v>
      </c>
      <c r="AY403" s="16">
        <f t="shared" si="104"/>
        <v>0</v>
      </c>
      <c r="AZ403" s="16">
        <f t="shared" si="104"/>
        <v>754.03601740737997</v>
      </c>
      <c r="BA403" s="16">
        <f t="shared" si="104"/>
        <v>0</v>
      </c>
      <c r="BB403" s="16">
        <f t="shared" si="104"/>
        <v>0</v>
      </c>
      <c r="BC403" s="16">
        <f t="shared" si="104"/>
        <v>0</v>
      </c>
      <c r="BD403" s="16">
        <f t="shared" si="104"/>
        <v>0</v>
      </c>
      <c r="BE403" s="16">
        <f t="shared" si="104"/>
        <v>0</v>
      </c>
      <c r="BF403" s="16">
        <f t="shared" si="104"/>
        <v>0</v>
      </c>
      <c r="BG403" s="16">
        <f t="shared" si="104"/>
        <v>0</v>
      </c>
      <c r="BH403" s="16">
        <f t="shared" si="104"/>
        <v>0</v>
      </c>
      <c r="BI403" s="16">
        <f t="shared" si="104"/>
        <v>0</v>
      </c>
    </row>
    <row r="404" spans="2:61" s="1" customFormat="1" ht="15.75" x14ac:dyDescent="0.25">
      <c r="B404" s="47">
        <v>181</v>
      </c>
      <c r="C404" s="47" t="s">
        <v>430</v>
      </c>
      <c r="D404" s="47">
        <v>6</v>
      </c>
      <c r="E404" s="47">
        <v>2002</v>
      </c>
      <c r="F404" s="71"/>
      <c r="G404" s="2">
        <v>50</v>
      </c>
      <c r="H404" s="2">
        <v>10</v>
      </c>
      <c r="I404" s="47">
        <v>2018</v>
      </c>
      <c r="J404" s="81">
        <v>1.15E-2</v>
      </c>
      <c r="K404" s="82">
        <v>9985</v>
      </c>
      <c r="L404" s="82">
        <f t="shared" si="99"/>
        <v>998.5</v>
      </c>
      <c r="M404" s="82">
        <f t="shared" si="100"/>
        <v>1497.75</v>
      </c>
      <c r="N404" s="16">
        <f t="shared" si="101"/>
        <v>12481.25</v>
      </c>
      <c r="O404" s="16">
        <f t="shared" si="102"/>
        <v>143.53437500000001</v>
      </c>
      <c r="P404" s="16">
        <f t="shared" si="103"/>
        <v>0</v>
      </c>
      <c r="Q404" s="16">
        <f t="shared" si="103"/>
        <v>0</v>
      </c>
      <c r="R404" s="16">
        <f t="shared" si="103"/>
        <v>0</v>
      </c>
      <c r="S404" s="16">
        <f t="shared" si="103"/>
        <v>0</v>
      </c>
      <c r="T404" s="16">
        <f t="shared" si="103"/>
        <v>0</v>
      </c>
      <c r="U404" s="16">
        <f t="shared" si="103"/>
        <v>0</v>
      </c>
      <c r="V404" s="16">
        <f t="shared" si="103"/>
        <v>174.46692990234376</v>
      </c>
      <c r="W404" s="16">
        <f t="shared" si="103"/>
        <v>0</v>
      </c>
      <c r="X404" s="16">
        <f t="shared" si="103"/>
        <v>0</v>
      </c>
      <c r="Y404" s="16">
        <f t="shared" si="103"/>
        <v>0</v>
      </c>
      <c r="Z404" s="16">
        <f t="shared" si="103"/>
        <v>0</v>
      </c>
      <c r="AA404" s="16">
        <f t="shared" si="103"/>
        <v>0</v>
      </c>
      <c r="AB404" s="16">
        <f t="shared" si="103"/>
        <v>0</v>
      </c>
      <c r="AC404" s="16">
        <f t="shared" si="103"/>
        <v>0</v>
      </c>
      <c r="AD404" s="16">
        <f t="shared" si="103"/>
        <v>0</v>
      </c>
      <c r="AE404" s="16">
        <f t="shared" si="103"/>
        <v>0</v>
      </c>
      <c r="AF404" s="16">
        <f t="shared" si="98"/>
        <v>284.18824466828426</v>
      </c>
      <c r="AG404" s="16">
        <f t="shared" si="98"/>
        <v>0</v>
      </c>
      <c r="AH404" s="16">
        <f t="shared" si="98"/>
        <v>0</v>
      </c>
      <c r="AI404" s="16">
        <f t="shared" si="98"/>
        <v>0</v>
      </c>
      <c r="AJ404" s="16">
        <f t="shared" si="98"/>
        <v>0</v>
      </c>
      <c r="AK404" s="16">
        <f t="shared" si="98"/>
        <v>0</v>
      </c>
      <c r="AL404" s="16">
        <f t="shared" si="98"/>
        <v>0</v>
      </c>
      <c r="AM404" s="16">
        <f t="shared" si="98"/>
        <v>0</v>
      </c>
      <c r="AN404" s="16">
        <f t="shared" si="98"/>
        <v>0</v>
      </c>
      <c r="AO404" s="16">
        <f t="shared" si="98"/>
        <v>0</v>
      </c>
      <c r="AP404" s="16">
        <f t="shared" si="98"/>
        <v>462.91270473348123</v>
      </c>
      <c r="AQ404" s="16">
        <f t="shared" si="98"/>
        <v>0</v>
      </c>
      <c r="AR404" s="16">
        <f t="shared" si="98"/>
        <v>0</v>
      </c>
      <c r="AS404" s="16">
        <f t="shared" si="98"/>
        <v>0</v>
      </c>
      <c r="AT404" s="16">
        <f t="shared" si="104"/>
        <v>49515.249151099684</v>
      </c>
      <c r="AU404" s="16">
        <f t="shared" si="104"/>
        <v>0</v>
      </c>
      <c r="AV404" s="16">
        <f t="shared" si="104"/>
        <v>0</v>
      </c>
      <c r="AW404" s="16">
        <f t="shared" si="104"/>
        <v>0</v>
      </c>
      <c r="AX404" s="16">
        <f t="shared" si="104"/>
        <v>0</v>
      </c>
      <c r="AY404" s="16">
        <f t="shared" si="104"/>
        <v>0</v>
      </c>
      <c r="AZ404" s="16">
        <f t="shared" si="104"/>
        <v>754.03601740737997</v>
      </c>
      <c r="BA404" s="16">
        <f t="shared" si="104"/>
        <v>0</v>
      </c>
      <c r="BB404" s="16">
        <f t="shared" si="104"/>
        <v>0</v>
      </c>
      <c r="BC404" s="16">
        <f t="shared" si="104"/>
        <v>0</v>
      </c>
      <c r="BD404" s="16">
        <f t="shared" si="104"/>
        <v>0</v>
      </c>
      <c r="BE404" s="16">
        <f t="shared" si="104"/>
        <v>0</v>
      </c>
      <c r="BF404" s="16">
        <f t="shared" si="104"/>
        <v>0</v>
      </c>
      <c r="BG404" s="16">
        <f t="shared" si="104"/>
        <v>0</v>
      </c>
      <c r="BH404" s="16">
        <f t="shared" si="104"/>
        <v>0</v>
      </c>
      <c r="BI404" s="16">
        <f t="shared" si="104"/>
        <v>0</v>
      </c>
    </row>
    <row r="405" spans="2:61" s="1" customFormat="1" ht="15.75" x14ac:dyDescent="0.25">
      <c r="B405" s="47">
        <v>180</v>
      </c>
      <c r="C405" s="47" t="s">
        <v>430</v>
      </c>
      <c r="D405" s="47">
        <v>6</v>
      </c>
      <c r="E405" s="47">
        <v>2002</v>
      </c>
      <c r="F405" s="71"/>
      <c r="G405" s="2">
        <v>50</v>
      </c>
      <c r="H405" s="2">
        <v>10</v>
      </c>
      <c r="I405" s="47">
        <v>2018</v>
      </c>
      <c r="J405" s="81">
        <v>1.15E-2</v>
      </c>
      <c r="K405" s="82">
        <v>9985</v>
      </c>
      <c r="L405" s="82">
        <f t="shared" si="99"/>
        <v>998.5</v>
      </c>
      <c r="M405" s="82">
        <f t="shared" si="100"/>
        <v>1497.75</v>
      </c>
      <c r="N405" s="16">
        <f t="shared" si="101"/>
        <v>12481.25</v>
      </c>
      <c r="O405" s="16">
        <f t="shared" si="102"/>
        <v>143.53437500000001</v>
      </c>
      <c r="P405" s="16">
        <f t="shared" si="103"/>
        <v>0</v>
      </c>
      <c r="Q405" s="16">
        <f t="shared" si="103"/>
        <v>0</v>
      </c>
      <c r="R405" s="16">
        <f t="shared" si="103"/>
        <v>0</v>
      </c>
      <c r="S405" s="16">
        <f t="shared" si="103"/>
        <v>0</v>
      </c>
      <c r="T405" s="16">
        <f t="shared" si="103"/>
        <v>0</v>
      </c>
      <c r="U405" s="16">
        <f t="shared" si="103"/>
        <v>0</v>
      </c>
      <c r="V405" s="16">
        <f t="shared" si="103"/>
        <v>174.46692990234376</v>
      </c>
      <c r="W405" s="16">
        <f t="shared" si="103"/>
        <v>0</v>
      </c>
      <c r="X405" s="16">
        <f t="shared" si="103"/>
        <v>0</v>
      </c>
      <c r="Y405" s="16">
        <f t="shared" si="103"/>
        <v>0</v>
      </c>
      <c r="Z405" s="16">
        <f t="shared" si="103"/>
        <v>0</v>
      </c>
      <c r="AA405" s="16">
        <f t="shared" si="103"/>
        <v>0</v>
      </c>
      <c r="AB405" s="16">
        <f t="shared" si="103"/>
        <v>0</v>
      </c>
      <c r="AC405" s="16">
        <f t="shared" si="103"/>
        <v>0</v>
      </c>
      <c r="AD405" s="16">
        <f t="shared" si="103"/>
        <v>0</v>
      </c>
      <c r="AE405" s="16">
        <f t="shared" si="103"/>
        <v>0</v>
      </c>
      <c r="AF405" s="16">
        <f t="shared" si="98"/>
        <v>284.18824466828426</v>
      </c>
      <c r="AG405" s="16">
        <f t="shared" si="98"/>
        <v>0</v>
      </c>
      <c r="AH405" s="16">
        <f t="shared" si="98"/>
        <v>0</v>
      </c>
      <c r="AI405" s="16">
        <f t="shared" si="98"/>
        <v>0</v>
      </c>
      <c r="AJ405" s="16">
        <f t="shared" si="98"/>
        <v>0</v>
      </c>
      <c r="AK405" s="16">
        <f t="shared" si="98"/>
        <v>0</v>
      </c>
      <c r="AL405" s="16">
        <f t="shared" si="98"/>
        <v>0</v>
      </c>
      <c r="AM405" s="16">
        <f t="shared" si="98"/>
        <v>0</v>
      </c>
      <c r="AN405" s="16">
        <f t="shared" si="98"/>
        <v>0</v>
      </c>
      <c r="AO405" s="16">
        <f t="shared" si="98"/>
        <v>0</v>
      </c>
      <c r="AP405" s="16">
        <f t="shared" si="98"/>
        <v>462.91270473348123</v>
      </c>
      <c r="AQ405" s="16">
        <f t="shared" si="98"/>
        <v>0</v>
      </c>
      <c r="AR405" s="16">
        <f t="shared" si="98"/>
        <v>0</v>
      </c>
      <c r="AS405" s="16">
        <f t="shared" si="98"/>
        <v>0</v>
      </c>
      <c r="AT405" s="16">
        <f t="shared" si="104"/>
        <v>49515.249151099684</v>
      </c>
      <c r="AU405" s="16">
        <f t="shared" si="104"/>
        <v>0</v>
      </c>
      <c r="AV405" s="16">
        <f t="shared" si="104"/>
        <v>0</v>
      </c>
      <c r="AW405" s="16">
        <f t="shared" si="104"/>
        <v>0</v>
      </c>
      <c r="AX405" s="16">
        <f t="shared" si="104"/>
        <v>0</v>
      </c>
      <c r="AY405" s="16">
        <f t="shared" si="104"/>
        <v>0</v>
      </c>
      <c r="AZ405" s="16">
        <f t="shared" si="104"/>
        <v>754.03601740737997</v>
      </c>
      <c r="BA405" s="16">
        <f t="shared" si="104"/>
        <v>0</v>
      </c>
      <c r="BB405" s="16">
        <f t="shared" si="104"/>
        <v>0</v>
      </c>
      <c r="BC405" s="16">
        <f t="shared" si="104"/>
        <v>0</v>
      </c>
      <c r="BD405" s="16">
        <f t="shared" si="104"/>
        <v>0</v>
      </c>
      <c r="BE405" s="16">
        <f t="shared" si="104"/>
        <v>0</v>
      </c>
      <c r="BF405" s="16">
        <f t="shared" si="104"/>
        <v>0</v>
      </c>
      <c r="BG405" s="16">
        <f t="shared" si="104"/>
        <v>0</v>
      </c>
      <c r="BH405" s="16">
        <f t="shared" si="104"/>
        <v>0</v>
      </c>
      <c r="BI405" s="16">
        <f t="shared" si="104"/>
        <v>0</v>
      </c>
    </row>
    <row r="406" spans="2:61" s="1" customFormat="1" ht="15.75" x14ac:dyDescent="0.25">
      <c r="B406" s="47">
        <v>111</v>
      </c>
      <c r="C406" s="47" t="s">
        <v>430</v>
      </c>
      <c r="D406" s="47">
        <v>6</v>
      </c>
      <c r="E406" s="47">
        <v>2002</v>
      </c>
      <c r="F406" s="71"/>
      <c r="G406" s="2">
        <v>50</v>
      </c>
      <c r="H406" s="2">
        <v>10</v>
      </c>
      <c r="I406" s="47">
        <v>2018</v>
      </c>
      <c r="J406" s="81">
        <v>1.15E-2</v>
      </c>
      <c r="K406" s="82">
        <v>9985</v>
      </c>
      <c r="L406" s="82">
        <f t="shared" si="99"/>
        <v>998.5</v>
      </c>
      <c r="M406" s="82">
        <f t="shared" si="100"/>
        <v>1497.75</v>
      </c>
      <c r="N406" s="16">
        <f t="shared" si="101"/>
        <v>12481.25</v>
      </c>
      <c r="O406" s="16">
        <f t="shared" si="102"/>
        <v>143.53437500000001</v>
      </c>
      <c r="P406" s="16">
        <f t="shared" si="103"/>
        <v>0</v>
      </c>
      <c r="Q406" s="16">
        <f t="shared" si="103"/>
        <v>0</v>
      </c>
      <c r="R406" s="16">
        <f t="shared" si="103"/>
        <v>0</v>
      </c>
      <c r="S406" s="16">
        <f t="shared" si="103"/>
        <v>0</v>
      </c>
      <c r="T406" s="16">
        <f t="shared" si="103"/>
        <v>0</v>
      </c>
      <c r="U406" s="16">
        <f t="shared" si="103"/>
        <v>0</v>
      </c>
      <c r="V406" s="16">
        <f t="shared" si="103"/>
        <v>174.46692990234376</v>
      </c>
      <c r="W406" s="16">
        <f t="shared" si="103"/>
        <v>0</v>
      </c>
      <c r="X406" s="16">
        <f t="shared" si="103"/>
        <v>0</v>
      </c>
      <c r="Y406" s="16">
        <f t="shared" si="103"/>
        <v>0</v>
      </c>
      <c r="Z406" s="16">
        <f t="shared" si="103"/>
        <v>0</v>
      </c>
      <c r="AA406" s="16">
        <f t="shared" si="103"/>
        <v>0</v>
      </c>
      <c r="AB406" s="16">
        <f t="shared" si="103"/>
        <v>0</v>
      </c>
      <c r="AC406" s="16">
        <f t="shared" si="103"/>
        <v>0</v>
      </c>
      <c r="AD406" s="16">
        <f t="shared" si="103"/>
        <v>0</v>
      </c>
      <c r="AE406" s="16">
        <f t="shared" ref="AE406:AT421" si="105">IF(MOD((AE$6-$E406),$G406)=0,($K406*1.1*1.15)*((1+$K$3)^(AE$6-$N$3)),IF(MOD((AE$6-$I406),$H406)=0,$O406*((1+$K$3)^(AE$6-$N$3)),0))</f>
        <v>0</v>
      </c>
      <c r="AF406" s="16">
        <f t="shared" si="105"/>
        <v>284.18824466828426</v>
      </c>
      <c r="AG406" s="16">
        <f t="shared" si="105"/>
        <v>0</v>
      </c>
      <c r="AH406" s="16">
        <f t="shared" si="105"/>
        <v>0</v>
      </c>
      <c r="AI406" s="16">
        <f t="shared" si="105"/>
        <v>0</v>
      </c>
      <c r="AJ406" s="16">
        <f t="shared" si="105"/>
        <v>0</v>
      </c>
      <c r="AK406" s="16">
        <f t="shared" si="105"/>
        <v>0</v>
      </c>
      <c r="AL406" s="16">
        <f t="shared" si="105"/>
        <v>0</v>
      </c>
      <c r="AM406" s="16">
        <f t="shared" si="105"/>
        <v>0</v>
      </c>
      <c r="AN406" s="16">
        <f t="shared" si="105"/>
        <v>0</v>
      </c>
      <c r="AO406" s="16">
        <f t="shared" si="105"/>
        <v>0</v>
      </c>
      <c r="AP406" s="16">
        <f t="shared" si="105"/>
        <v>462.91270473348123</v>
      </c>
      <c r="AQ406" s="16">
        <f t="shared" si="105"/>
        <v>0</v>
      </c>
      <c r="AR406" s="16">
        <f t="shared" si="105"/>
        <v>0</v>
      </c>
      <c r="AS406" s="16">
        <f t="shared" si="105"/>
        <v>0</v>
      </c>
      <c r="AT406" s="16">
        <f t="shared" si="104"/>
        <v>49515.249151099684</v>
      </c>
      <c r="AU406" s="16">
        <f t="shared" si="104"/>
        <v>0</v>
      </c>
      <c r="AV406" s="16">
        <f t="shared" si="104"/>
        <v>0</v>
      </c>
      <c r="AW406" s="16">
        <f t="shared" si="104"/>
        <v>0</v>
      </c>
      <c r="AX406" s="16">
        <f t="shared" si="104"/>
        <v>0</v>
      </c>
      <c r="AY406" s="16">
        <f t="shared" si="104"/>
        <v>0</v>
      </c>
      <c r="AZ406" s="16">
        <f t="shared" si="104"/>
        <v>754.03601740737997</v>
      </c>
      <c r="BA406" s="16">
        <f t="shared" si="104"/>
        <v>0</v>
      </c>
      <c r="BB406" s="16">
        <f t="shared" si="104"/>
        <v>0</v>
      </c>
      <c r="BC406" s="16">
        <f t="shared" si="104"/>
        <v>0</v>
      </c>
      <c r="BD406" s="16">
        <f t="shared" si="104"/>
        <v>0</v>
      </c>
      <c r="BE406" s="16">
        <f t="shared" si="104"/>
        <v>0</v>
      </c>
      <c r="BF406" s="16">
        <f t="shared" si="104"/>
        <v>0</v>
      </c>
      <c r="BG406" s="16">
        <f t="shared" si="104"/>
        <v>0</v>
      </c>
      <c r="BH406" s="16">
        <f t="shared" si="104"/>
        <v>0</v>
      </c>
      <c r="BI406" s="16">
        <f t="shared" si="104"/>
        <v>0</v>
      </c>
    </row>
    <row r="407" spans="2:61" s="1" customFormat="1" ht="15.75" x14ac:dyDescent="0.25">
      <c r="B407" s="47">
        <v>759</v>
      </c>
      <c r="C407" s="47" t="s">
        <v>430</v>
      </c>
      <c r="D407" s="47">
        <v>6</v>
      </c>
      <c r="E407" s="47">
        <v>2003</v>
      </c>
      <c r="F407" s="71"/>
      <c r="G407" s="2">
        <v>50</v>
      </c>
      <c r="H407" s="2">
        <v>10</v>
      </c>
      <c r="I407" s="47">
        <v>2018</v>
      </c>
      <c r="J407" s="81">
        <v>1.15E-2</v>
      </c>
      <c r="K407" s="82">
        <v>9985</v>
      </c>
      <c r="L407" s="82">
        <f t="shared" si="99"/>
        <v>998.5</v>
      </c>
      <c r="M407" s="82">
        <f t="shared" si="100"/>
        <v>1497.75</v>
      </c>
      <c r="N407" s="16">
        <f t="shared" si="101"/>
        <v>12481.25</v>
      </c>
      <c r="O407" s="16">
        <f t="shared" si="102"/>
        <v>143.53437500000001</v>
      </c>
      <c r="P407" s="16">
        <f t="shared" ref="P407:AE422" si="106">IF(MOD((P$6-$E407),$G407)=0,($K407*1.1*1.15)*((1+$K$3)^(P$6-$N$3)),IF(MOD((P$6-$I407),$H407)=0,$O407*((1+$K$3)^(P$6-$N$3)),0))</f>
        <v>0</v>
      </c>
      <c r="Q407" s="16">
        <f t="shared" si="106"/>
        <v>0</v>
      </c>
      <c r="R407" s="16">
        <f t="shared" si="106"/>
        <v>0</v>
      </c>
      <c r="S407" s="16">
        <f t="shared" si="106"/>
        <v>0</v>
      </c>
      <c r="T407" s="16">
        <f t="shared" si="106"/>
        <v>0</v>
      </c>
      <c r="U407" s="16">
        <f t="shared" si="106"/>
        <v>0</v>
      </c>
      <c r="V407" s="16">
        <f t="shared" si="106"/>
        <v>174.46692990234376</v>
      </c>
      <c r="W407" s="16">
        <f t="shared" si="106"/>
        <v>0</v>
      </c>
      <c r="X407" s="16">
        <f t="shared" si="106"/>
        <v>0</v>
      </c>
      <c r="Y407" s="16">
        <f t="shared" si="106"/>
        <v>0</v>
      </c>
      <c r="Z407" s="16">
        <f t="shared" si="106"/>
        <v>0</v>
      </c>
      <c r="AA407" s="16">
        <f t="shared" si="106"/>
        <v>0</v>
      </c>
      <c r="AB407" s="16">
        <f t="shared" si="106"/>
        <v>0</v>
      </c>
      <c r="AC407" s="16">
        <f t="shared" si="106"/>
        <v>0</v>
      </c>
      <c r="AD407" s="16">
        <f t="shared" si="106"/>
        <v>0</v>
      </c>
      <c r="AE407" s="16">
        <f t="shared" si="106"/>
        <v>0</v>
      </c>
      <c r="AF407" s="16">
        <f t="shared" si="105"/>
        <v>284.18824466828426</v>
      </c>
      <c r="AG407" s="16">
        <f t="shared" si="105"/>
        <v>0</v>
      </c>
      <c r="AH407" s="16">
        <f t="shared" si="105"/>
        <v>0</v>
      </c>
      <c r="AI407" s="16">
        <f t="shared" si="105"/>
        <v>0</v>
      </c>
      <c r="AJ407" s="16">
        <f t="shared" si="105"/>
        <v>0</v>
      </c>
      <c r="AK407" s="16">
        <f t="shared" si="105"/>
        <v>0</v>
      </c>
      <c r="AL407" s="16">
        <f t="shared" si="105"/>
        <v>0</v>
      </c>
      <c r="AM407" s="16">
        <f t="shared" si="105"/>
        <v>0</v>
      </c>
      <c r="AN407" s="16">
        <f t="shared" si="105"/>
        <v>0</v>
      </c>
      <c r="AO407" s="16">
        <f t="shared" si="105"/>
        <v>0</v>
      </c>
      <c r="AP407" s="16">
        <f t="shared" si="105"/>
        <v>462.91270473348123</v>
      </c>
      <c r="AQ407" s="16">
        <f t="shared" si="105"/>
        <v>0</v>
      </c>
      <c r="AR407" s="16">
        <f t="shared" si="105"/>
        <v>0</v>
      </c>
      <c r="AS407" s="16">
        <f t="shared" si="105"/>
        <v>0</v>
      </c>
      <c r="AT407" s="16">
        <f t="shared" si="105"/>
        <v>0</v>
      </c>
      <c r="AU407" s="16">
        <f t="shared" ref="AT407:BI422" si="107">IF(MOD((AU$6-$E407),$G407)=0,($K407*1.1*1.15)*((1+$K$3)^(AU$6-$N$3)),IF(MOD((AU$6-$I407),$H407)=0,$O407*((1+$K$3)^(AU$6-$N$3)),0))</f>
        <v>51991.011608654684</v>
      </c>
      <c r="AV407" s="16">
        <f t="shared" si="107"/>
        <v>0</v>
      </c>
      <c r="AW407" s="16">
        <f t="shared" si="107"/>
        <v>0</v>
      </c>
      <c r="AX407" s="16">
        <f t="shared" si="107"/>
        <v>0</v>
      </c>
      <c r="AY407" s="16">
        <f t="shared" si="107"/>
        <v>0</v>
      </c>
      <c r="AZ407" s="16">
        <f t="shared" si="107"/>
        <v>754.03601740737997</v>
      </c>
      <c r="BA407" s="16">
        <f t="shared" si="107"/>
        <v>0</v>
      </c>
      <c r="BB407" s="16">
        <f t="shared" si="107"/>
        <v>0</v>
      </c>
      <c r="BC407" s="16">
        <f t="shared" si="107"/>
        <v>0</v>
      </c>
      <c r="BD407" s="16">
        <f t="shared" si="107"/>
        <v>0</v>
      </c>
      <c r="BE407" s="16">
        <f t="shared" si="107"/>
        <v>0</v>
      </c>
      <c r="BF407" s="16">
        <f t="shared" si="107"/>
        <v>0</v>
      </c>
      <c r="BG407" s="16">
        <f t="shared" si="107"/>
        <v>0</v>
      </c>
      <c r="BH407" s="16">
        <f t="shared" si="107"/>
        <v>0</v>
      </c>
      <c r="BI407" s="16">
        <f t="shared" si="107"/>
        <v>0</v>
      </c>
    </row>
    <row r="408" spans="2:61" s="1" customFormat="1" ht="15.75" x14ac:dyDescent="0.25">
      <c r="B408" s="47">
        <v>757</v>
      </c>
      <c r="C408" s="47" t="s">
        <v>430</v>
      </c>
      <c r="D408" s="47">
        <v>6</v>
      </c>
      <c r="E408" s="47">
        <v>2003</v>
      </c>
      <c r="F408" s="71"/>
      <c r="G408" s="2">
        <v>50</v>
      </c>
      <c r="H408" s="2">
        <v>10</v>
      </c>
      <c r="I408" s="47">
        <v>2019</v>
      </c>
      <c r="J408" s="81">
        <v>1.15E-2</v>
      </c>
      <c r="K408" s="82">
        <v>9985</v>
      </c>
      <c r="L408" s="82">
        <f t="shared" si="99"/>
        <v>998.5</v>
      </c>
      <c r="M408" s="82">
        <f t="shared" si="100"/>
        <v>1497.75</v>
      </c>
      <c r="N408" s="16">
        <f t="shared" si="101"/>
        <v>12481.25</v>
      </c>
      <c r="O408" s="16">
        <f t="shared" si="102"/>
        <v>143.53437500000001</v>
      </c>
      <c r="P408" s="16">
        <f t="shared" si="106"/>
        <v>0</v>
      </c>
      <c r="Q408" s="16">
        <f t="shared" si="106"/>
        <v>0</v>
      </c>
      <c r="R408" s="16">
        <f t="shared" si="106"/>
        <v>0</v>
      </c>
      <c r="S408" s="16">
        <f t="shared" si="106"/>
        <v>0</v>
      </c>
      <c r="T408" s="16">
        <f t="shared" si="106"/>
        <v>0</v>
      </c>
      <c r="U408" s="16">
        <f t="shared" si="106"/>
        <v>0</v>
      </c>
      <c r="V408" s="16">
        <f t="shared" si="106"/>
        <v>0</v>
      </c>
      <c r="W408" s="16">
        <f t="shared" si="106"/>
        <v>183.19027639746096</v>
      </c>
      <c r="X408" s="16">
        <f t="shared" si="106"/>
        <v>0</v>
      </c>
      <c r="Y408" s="16">
        <f t="shared" si="106"/>
        <v>0</v>
      </c>
      <c r="Z408" s="16">
        <f t="shared" si="106"/>
        <v>0</v>
      </c>
      <c r="AA408" s="16">
        <f t="shared" si="106"/>
        <v>0</v>
      </c>
      <c r="AB408" s="16">
        <f t="shared" si="106"/>
        <v>0</v>
      </c>
      <c r="AC408" s="16">
        <f t="shared" si="106"/>
        <v>0</v>
      </c>
      <c r="AD408" s="16">
        <f t="shared" si="106"/>
        <v>0</v>
      </c>
      <c r="AE408" s="16">
        <f t="shared" si="106"/>
        <v>0</v>
      </c>
      <c r="AF408" s="16">
        <f t="shared" si="105"/>
        <v>0</v>
      </c>
      <c r="AG408" s="16">
        <f t="shared" si="105"/>
        <v>298.39765690169855</v>
      </c>
      <c r="AH408" s="16">
        <f t="shared" si="105"/>
        <v>0</v>
      </c>
      <c r="AI408" s="16">
        <f t="shared" si="105"/>
        <v>0</v>
      </c>
      <c r="AJ408" s="16">
        <f t="shared" si="105"/>
        <v>0</v>
      </c>
      <c r="AK408" s="16">
        <f t="shared" si="105"/>
        <v>0</v>
      </c>
      <c r="AL408" s="16">
        <f t="shared" si="105"/>
        <v>0</v>
      </c>
      <c r="AM408" s="16">
        <f t="shared" si="105"/>
        <v>0</v>
      </c>
      <c r="AN408" s="16">
        <f t="shared" si="105"/>
        <v>0</v>
      </c>
      <c r="AO408" s="16">
        <f t="shared" si="105"/>
        <v>0</v>
      </c>
      <c r="AP408" s="16">
        <f t="shared" si="105"/>
        <v>0</v>
      </c>
      <c r="AQ408" s="16">
        <f t="shared" si="105"/>
        <v>486.05833997015532</v>
      </c>
      <c r="AR408" s="16">
        <f t="shared" si="105"/>
        <v>0</v>
      </c>
      <c r="AS408" s="16">
        <f t="shared" si="105"/>
        <v>0</v>
      </c>
      <c r="AT408" s="16">
        <f t="shared" si="107"/>
        <v>0</v>
      </c>
      <c r="AU408" s="16">
        <f t="shared" si="107"/>
        <v>51991.011608654684</v>
      </c>
      <c r="AV408" s="16">
        <f t="shared" si="107"/>
        <v>0</v>
      </c>
      <c r="AW408" s="16">
        <f t="shared" si="107"/>
        <v>0</v>
      </c>
      <c r="AX408" s="16">
        <f t="shared" si="107"/>
        <v>0</v>
      </c>
      <c r="AY408" s="16">
        <f t="shared" si="107"/>
        <v>0</v>
      </c>
      <c r="AZ408" s="16">
        <f t="shared" si="107"/>
        <v>0</v>
      </c>
      <c r="BA408" s="16">
        <f t="shared" si="107"/>
        <v>791.73781827774906</v>
      </c>
      <c r="BB408" s="16">
        <f t="shared" si="107"/>
        <v>0</v>
      </c>
      <c r="BC408" s="16">
        <f t="shared" si="107"/>
        <v>0</v>
      </c>
      <c r="BD408" s="16">
        <f t="shared" si="107"/>
        <v>0</v>
      </c>
      <c r="BE408" s="16">
        <f t="shared" si="107"/>
        <v>0</v>
      </c>
      <c r="BF408" s="16">
        <f t="shared" si="107"/>
        <v>0</v>
      </c>
      <c r="BG408" s="16">
        <f t="shared" si="107"/>
        <v>0</v>
      </c>
      <c r="BH408" s="16">
        <f t="shared" si="107"/>
        <v>0</v>
      </c>
      <c r="BI408" s="16">
        <f t="shared" si="107"/>
        <v>0</v>
      </c>
    </row>
    <row r="409" spans="2:61" s="1" customFormat="1" ht="15.75" x14ac:dyDescent="0.25">
      <c r="B409" s="47">
        <v>756</v>
      </c>
      <c r="C409" s="47" t="s">
        <v>430</v>
      </c>
      <c r="D409" s="47">
        <v>6</v>
      </c>
      <c r="E409" s="47">
        <v>2003</v>
      </c>
      <c r="F409" s="71"/>
      <c r="G409" s="2">
        <v>50</v>
      </c>
      <c r="H409" s="2">
        <v>10</v>
      </c>
      <c r="I409" s="47">
        <v>2019</v>
      </c>
      <c r="J409" s="81">
        <v>1.15E-2</v>
      </c>
      <c r="K409" s="82">
        <v>9985</v>
      </c>
      <c r="L409" s="82">
        <f t="shared" si="99"/>
        <v>998.5</v>
      </c>
      <c r="M409" s="82">
        <f t="shared" si="100"/>
        <v>1497.75</v>
      </c>
      <c r="N409" s="16">
        <f t="shared" si="101"/>
        <v>12481.25</v>
      </c>
      <c r="O409" s="16">
        <f t="shared" si="102"/>
        <v>143.53437500000001</v>
      </c>
      <c r="P409" s="16">
        <f t="shared" si="106"/>
        <v>0</v>
      </c>
      <c r="Q409" s="16">
        <f t="shared" si="106"/>
        <v>0</v>
      </c>
      <c r="R409" s="16">
        <f t="shared" si="106"/>
        <v>0</v>
      </c>
      <c r="S409" s="16">
        <f t="shared" si="106"/>
        <v>0</v>
      </c>
      <c r="T409" s="16">
        <f t="shared" si="106"/>
        <v>0</v>
      </c>
      <c r="U409" s="16">
        <f t="shared" si="106"/>
        <v>0</v>
      </c>
      <c r="V409" s="16">
        <f t="shared" si="106"/>
        <v>0</v>
      </c>
      <c r="W409" s="16">
        <f t="shared" si="106"/>
        <v>183.19027639746096</v>
      </c>
      <c r="X409" s="16">
        <f t="shared" si="106"/>
        <v>0</v>
      </c>
      <c r="Y409" s="16">
        <f t="shared" si="106"/>
        <v>0</v>
      </c>
      <c r="Z409" s="16">
        <f t="shared" si="106"/>
        <v>0</v>
      </c>
      <c r="AA409" s="16">
        <f t="shared" si="106"/>
        <v>0</v>
      </c>
      <c r="AB409" s="16">
        <f t="shared" si="106"/>
        <v>0</v>
      </c>
      <c r="AC409" s="16">
        <f t="shared" si="106"/>
        <v>0</v>
      </c>
      <c r="AD409" s="16">
        <f t="shared" si="106"/>
        <v>0</v>
      </c>
      <c r="AE409" s="16">
        <f t="shared" si="106"/>
        <v>0</v>
      </c>
      <c r="AF409" s="16">
        <f t="shared" si="105"/>
        <v>0</v>
      </c>
      <c r="AG409" s="16">
        <f t="shared" si="105"/>
        <v>298.39765690169855</v>
      </c>
      <c r="AH409" s="16">
        <f t="shared" si="105"/>
        <v>0</v>
      </c>
      <c r="AI409" s="16">
        <f t="shared" si="105"/>
        <v>0</v>
      </c>
      <c r="AJ409" s="16">
        <f t="shared" si="105"/>
        <v>0</v>
      </c>
      <c r="AK409" s="16">
        <f t="shared" si="105"/>
        <v>0</v>
      </c>
      <c r="AL409" s="16">
        <f t="shared" si="105"/>
        <v>0</v>
      </c>
      <c r="AM409" s="16">
        <f t="shared" si="105"/>
        <v>0</v>
      </c>
      <c r="AN409" s="16">
        <f t="shared" si="105"/>
        <v>0</v>
      </c>
      <c r="AO409" s="16">
        <f t="shared" si="105"/>
        <v>0</v>
      </c>
      <c r="AP409" s="16">
        <f t="shared" si="105"/>
        <v>0</v>
      </c>
      <c r="AQ409" s="16">
        <f t="shared" si="105"/>
        <v>486.05833997015532</v>
      </c>
      <c r="AR409" s="16">
        <f t="shared" si="105"/>
        <v>0</v>
      </c>
      <c r="AS409" s="16">
        <f t="shared" si="105"/>
        <v>0</v>
      </c>
      <c r="AT409" s="16">
        <f t="shared" si="107"/>
        <v>0</v>
      </c>
      <c r="AU409" s="16">
        <f t="shared" si="107"/>
        <v>51991.011608654684</v>
      </c>
      <c r="AV409" s="16">
        <f t="shared" si="107"/>
        <v>0</v>
      </c>
      <c r="AW409" s="16">
        <f t="shared" si="107"/>
        <v>0</v>
      </c>
      <c r="AX409" s="16">
        <f t="shared" si="107"/>
        <v>0</v>
      </c>
      <c r="AY409" s="16">
        <f t="shared" si="107"/>
        <v>0</v>
      </c>
      <c r="AZ409" s="16">
        <f t="shared" si="107"/>
        <v>0</v>
      </c>
      <c r="BA409" s="16">
        <f t="shared" si="107"/>
        <v>791.73781827774906</v>
      </c>
      <c r="BB409" s="16">
        <f t="shared" si="107"/>
        <v>0</v>
      </c>
      <c r="BC409" s="16">
        <f t="shared" si="107"/>
        <v>0</v>
      </c>
      <c r="BD409" s="16">
        <f t="shared" si="107"/>
        <v>0</v>
      </c>
      <c r="BE409" s="16">
        <f t="shared" si="107"/>
        <v>0</v>
      </c>
      <c r="BF409" s="16">
        <f t="shared" si="107"/>
        <v>0</v>
      </c>
      <c r="BG409" s="16">
        <f t="shared" si="107"/>
        <v>0</v>
      </c>
      <c r="BH409" s="16">
        <f t="shared" si="107"/>
        <v>0</v>
      </c>
      <c r="BI409" s="16">
        <f t="shared" si="107"/>
        <v>0</v>
      </c>
    </row>
    <row r="410" spans="2:61" s="1" customFormat="1" ht="15.75" x14ac:dyDescent="0.25">
      <c r="B410" s="47">
        <v>755</v>
      </c>
      <c r="C410" s="47" t="s">
        <v>430</v>
      </c>
      <c r="D410" s="47">
        <v>6</v>
      </c>
      <c r="E410" s="47">
        <v>2003</v>
      </c>
      <c r="F410" s="71"/>
      <c r="G410" s="2">
        <v>50</v>
      </c>
      <c r="H410" s="2">
        <v>10</v>
      </c>
      <c r="I410" s="47">
        <v>2019</v>
      </c>
      <c r="J410" s="81">
        <v>1.15E-2</v>
      </c>
      <c r="K410" s="82">
        <v>9985</v>
      </c>
      <c r="L410" s="82">
        <f t="shared" si="99"/>
        <v>998.5</v>
      </c>
      <c r="M410" s="82">
        <f t="shared" si="100"/>
        <v>1497.75</v>
      </c>
      <c r="N410" s="16">
        <f t="shared" si="101"/>
        <v>12481.25</v>
      </c>
      <c r="O410" s="16">
        <f t="shared" si="102"/>
        <v>143.53437500000001</v>
      </c>
      <c r="P410" s="16">
        <f t="shared" si="106"/>
        <v>0</v>
      </c>
      <c r="Q410" s="16">
        <f t="shared" si="106"/>
        <v>0</v>
      </c>
      <c r="R410" s="16">
        <f t="shared" si="106"/>
        <v>0</v>
      </c>
      <c r="S410" s="16">
        <f t="shared" si="106"/>
        <v>0</v>
      </c>
      <c r="T410" s="16">
        <f t="shared" si="106"/>
        <v>0</v>
      </c>
      <c r="U410" s="16">
        <f t="shared" si="106"/>
        <v>0</v>
      </c>
      <c r="V410" s="16">
        <f t="shared" si="106"/>
        <v>0</v>
      </c>
      <c r="W410" s="16">
        <f t="shared" si="106"/>
        <v>183.19027639746096</v>
      </c>
      <c r="X410" s="16">
        <f t="shared" si="106"/>
        <v>0</v>
      </c>
      <c r="Y410" s="16">
        <f t="shared" si="106"/>
        <v>0</v>
      </c>
      <c r="Z410" s="16">
        <f t="shared" si="106"/>
        <v>0</v>
      </c>
      <c r="AA410" s="16">
        <f t="shared" si="106"/>
        <v>0</v>
      </c>
      <c r="AB410" s="16">
        <f t="shared" si="106"/>
        <v>0</v>
      </c>
      <c r="AC410" s="16">
        <f t="shared" si="106"/>
        <v>0</v>
      </c>
      <c r="AD410" s="16">
        <f t="shared" si="106"/>
        <v>0</v>
      </c>
      <c r="AE410" s="16">
        <f t="shared" si="106"/>
        <v>0</v>
      </c>
      <c r="AF410" s="16">
        <f t="shared" si="105"/>
        <v>0</v>
      </c>
      <c r="AG410" s="16">
        <f t="shared" si="105"/>
        <v>298.39765690169855</v>
      </c>
      <c r="AH410" s="16">
        <f t="shared" si="105"/>
        <v>0</v>
      </c>
      <c r="AI410" s="16">
        <f t="shared" si="105"/>
        <v>0</v>
      </c>
      <c r="AJ410" s="16">
        <f t="shared" si="105"/>
        <v>0</v>
      </c>
      <c r="AK410" s="16">
        <f t="shared" si="105"/>
        <v>0</v>
      </c>
      <c r="AL410" s="16">
        <f t="shared" si="105"/>
        <v>0</v>
      </c>
      <c r="AM410" s="16">
        <f t="shared" si="105"/>
        <v>0</v>
      </c>
      <c r="AN410" s="16">
        <f t="shared" si="105"/>
        <v>0</v>
      </c>
      <c r="AO410" s="16">
        <f t="shared" si="105"/>
        <v>0</v>
      </c>
      <c r="AP410" s="16">
        <f t="shared" si="105"/>
        <v>0</v>
      </c>
      <c r="AQ410" s="16">
        <f t="shared" si="105"/>
        <v>486.05833997015532</v>
      </c>
      <c r="AR410" s="16">
        <f t="shared" si="105"/>
        <v>0</v>
      </c>
      <c r="AS410" s="16">
        <f t="shared" si="105"/>
        <v>0</v>
      </c>
      <c r="AT410" s="16">
        <f t="shared" si="107"/>
        <v>0</v>
      </c>
      <c r="AU410" s="16">
        <f t="shared" si="107"/>
        <v>51991.011608654684</v>
      </c>
      <c r="AV410" s="16">
        <f t="shared" si="107"/>
        <v>0</v>
      </c>
      <c r="AW410" s="16">
        <f t="shared" si="107"/>
        <v>0</v>
      </c>
      <c r="AX410" s="16">
        <f t="shared" si="107"/>
        <v>0</v>
      </c>
      <c r="AY410" s="16">
        <f t="shared" si="107"/>
        <v>0</v>
      </c>
      <c r="AZ410" s="16">
        <f t="shared" si="107"/>
        <v>0</v>
      </c>
      <c r="BA410" s="16">
        <f t="shared" si="107"/>
        <v>791.73781827774906</v>
      </c>
      <c r="BB410" s="16">
        <f t="shared" si="107"/>
        <v>0</v>
      </c>
      <c r="BC410" s="16">
        <f t="shared" si="107"/>
        <v>0</v>
      </c>
      <c r="BD410" s="16">
        <f t="shared" si="107"/>
        <v>0</v>
      </c>
      <c r="BE410" s="16">
        <f t="shared" si="107"/>
        <v>0</v>
      </c>
      <c r="BF410" s="16">
        <f t="shared" si="107"/>
        <v>0</v>
      </c>
      <c r="BG410" s="16">
        <f t="shared" si="107"/>
        <v>0</v>
      </c>
      <c r="BH410" s="16">
        <f t="shared" si="107"/>
        <v>0</v>
      </c>
      <c r="BI410" s="16">
        <f t="shared" si="107"/>
        <v>0</v>
      </c>
    </row>
    <row r="411" spans="2:61" s="1" customFormat="1" ht="15.75" x14ac:dyDescent="0.25">
      <c r="B411" s="47">
        <v>686</v>
      </c>
      <c r="C411" s="47" t="s">
        <v>430</v>
      </c>
      <c r="D411" s="47">
        <v>6</v>
      </c>
      <c r="E411" s="47">
        <v>2003</v>
      </c>
      <c r="F411" s="71"/>
      <c r="G411" s="2">
        <v>50</v>
      </c>
      <c r="H411" s="2">
        <v>10</v>
      </c>
      <c r="I411" s="47">
        <v>2019</v>
      </c>
      <c r="J411" s="81">
        <v>1.15E-2</v>
      </c>
      <c r="K411" s="82">
        <v>9985</v>
      </c>
      <c r="L411" s="82">
        <f t="shared" si="99"/>
        <v>998.5</v>
      </c>
      <c r="M411" s="82">
        <f t="shared" si="100"/>
        <v>1497.75</v>
      </c>
      <c r="N411" s="16">
        <f t="shared" si="101"/>
        <v>12481.25</v>
      </c>
      <c r="O411" s="16">
        <f t="shared" si="102"/>
        <v>143.53437500000001</v>
      </c>
      <c r="P411" s="16">
        <f t="shared" si="106"/>
        <v>0</v>
      </c>
      <c r="Q411" s="16">
        <f t="shared" si="106"/>
        <v>0</v>
      </c>
      <c r="R411" s="16">
        <f t="shared" si="106"/>
        <v>0</v>
      </c>
      <c r="S411" s="16">
        <f t="shared" si="106"/>
        <v>0</v>
      </c>
      <c r="T411" s="16">
        <f t="shared" si="106"/>
        <v>0</v>
      </c>
      <c r="U411" s="16">
        <f t="shared" si="106"/>
        <v>0</v>
      </c>
      <c r="V411" s="16">
        <f t="shared" si="106"/>
        <v>0</v>
      </c>
      <c r="W411" s="16">
        <f t="shared" si="106"/>
        <v>183.19027639746096</v>
      </c>
      <c r="X411" s="16">
        <f t="shared" si="106"/>
        <v>0</v>
      </c>
      <c r="Y411" s="16">
        <f t="shared" si="106"/>
        <v>0</v>
      </c>
      <c r="Z411" s="16">
        <f t="shared" si="106"/>
        <v>0</v>
      </c>
      <c r="AA411" s="16">
        <f t="shared" si="106"/>
        <v>0</v>
      </c>
      <c r="AB411" s="16">
        <f t="shared" si="106"/>
        <v>0</v>
      </c>
      <c r="AC411" s="16">
        <f t="shared" si="106"/>
        <v>0</v>
      </c>
      <c r="AD411" s="16">
        <f t="shared" si="106"/>
        <v>0</v>
      </c>
      <c r="AE411" s="16">
        <f t="shared" si="106"/>
        <v>0</v>
      </c>
      <c r="AF411" s="16">
        <f t="shared" si="105"/>
        <v>0</v>
      </c>
      <c r="AG411" s="16">
        <f t="shared" si="105"/>
        <v>298.39765690169855</v>
      </c>
      <c r="AH411" s="16">
        <f t="shared" si="105"/>
        <v>0</v>
      </c>
      <c r="AI411" s="16">
        <f t="shared" si="105"/>
        <v>0</v>
      </c>
      <c r="AJ411" s="16">
        <f t="shared" si="105"/>
        <v>0</v>
      </c>
      <c r="AK411" s="16">
        <f t="shared" si="105"/>
        <v>0</v>
      </c>
      <c r="AL411" s="16">
        <f t="shared" si="105"/>
        <v>0</v>
      </c>
      <c r="AM411" s="16">
        <f t="shared" si="105"/>
        <v>0</v>
      </c>
      <c r="AN411" s="16">
        <f t="shared" si="105"/>
        <v>0</v>
      </c>
      <c r="AO411" s="16">
        <f t="shared" si="105"/>
        <v>0</v>
      </c>
      <c r="AP411" s="16">
        <f t="shared" si="105"/>
        <v>0</v>
      </c>
      <c r="AQ411" s="16">
        <f t="shared" si="105"/>
        <v>486.05833997015532</v>
      </c>
      <c r="AR411" s="16">
        <f t="shared" si="105"/>
        <v>0</v>
      </c>
      <c r="AS411" s="16">
        <f t="shared" si="105"/>
        <v>0</v>
      </c>
      <c r="AT411" s="16">
        <f t="shared" si="107"/>
        <v>0</v>
      </c>
      <c r="AU411" s="16">
        <f t="shared" si="107"/>
        <v>51991.011608654684</v>
      </c>
      <c r="AV411" s="16">
        <f t="shared" si="107"/>
        <v>0</v>
      </c>
      <c r="AW411" s="16">
        <f t="shared" si="107"/>
        <v>0</v>
      </c>
      <c r="AX411" s="16">
        <f t="shared" si="107"/>
        <v>0</v>
      </c>
      <c r="AY411" s="16">
        <f t="shared" si="107"/>
        <v>0</v>
      </c>
      <c r="AZ411" s="16">
        <f t="shared" si="107"/>
        <v>0</v>
      </c>
      <c r="BA411" s="16">
        <f t="shared" si="107"/>
        <v>791.73781827774906</v>
      </c>
      <c r="BB411" s="16">
        <f t="shared" si="107"/>
        <v>0</v>
      </c>
      <c r="BC411" s="16">
        <f t="shared" si="107"/>
        <v>0</v>
      </c>
      <c r="BD411" s="16">
        <f t="shared" si="107"/>
        <v>0</v>
      </c>
      <c r="BE411" s="16">
        <f t="shared" si="107"/>
        <v>0</v>
      </c>
      <c r="BF411" s="16">
        <f t="shared" si="107"/>
        <v>0</v>
      </c>
      <c r="BG411" s="16">
        <f t="shared" si="107"/>
        <v>0</v>
      </c>
      <c r="BH411" s="16">
        <f t="shared" si="107"/>
        <v>0</v>
      </c>
      <c r="BI411" s="16">
        <f t="shared" si="107"/>
        <v>0</v>
      </c>
    </row>
    <row r="412" spans="2:61" s="1" customFormat="1" ht="15.75" x14ac:dyDescent="0.25">
      <c r="B412" s="47">
        <v>685</v>
      </c>
      <c r="C412" s="47" t="s">
        <v>430</v>
      </c>
      <c r="D412" s="47">
        <v>6</v>
      </c>
      <c r="E412" s="47">
        <v>2003</v>
      </c>
      <c r="F412" s="71"/>
      <c r="G412" s="2">
        <v>50</v>
      </c>
      <c r="H412" s="2">
        <v>10</v>
      </c>
      <c r="I412" s="47">
        <v>2019</v>
      </c>
      <c r="J412" s="81">
        <v>1.15E-2</v>
      </c>
      <c r="K412" s="82">
        <v>9985</v>
      </c>
      <c r="L412" s="82">
        <f t="shared" si="99"/>
        <v>998.5</v>
      </c>
      <c r="M412" s="82">
        <f t="shared" si="100"/>
        <v>1497.75</v>
      </c>
      <c r="N412" s="16">
        <f t="shared" si="101"/>
        <v>12481.25</v>
      </c>
      <c r="O412" s="16">
        <f t="shared" si="102"/>
        <v>143.53437500000001</v>
      </c>
      <c r="P412" s="16">
        <f t="shared" si="106"/>
        <v>0</v>
      </c>
      <c r="Q412" s="16">
        <f t="shared" si="106"/>
        <v>0</v>
      </c>
      <c r="R412" s="16">
        <f t="shared" si="106"/>
        <v>0</v>
      </c>
      <c r="S412" s="16">
        <f t="shared" si="106"/>
        <v>0</v>
      </c>
      <c r="T412" s="16">
        <f t="shared" si="106"/>
        <v>0</v>
      </c>
      <c r="U412" s="16">
        <f t="shared" si="106"/>
        <v>0</v>
      </c>
      <c r="V412" s="16">
        <f t="shared" si="106"/>
        <v>0</v>
      </c>
      <c r="W412" s="16">
        <f t="shared" si="106"/>
        <v>183.19027639746096</v>
      </c>
      <c r="X412" s="16">
        <f t="shared" si="106"/>
        <v>0</v>
      </c>
      <c r="Y412" s="16">
        <f t="shared" si="106"/>
        <v>0</v>
      </c>
      <c r="Z412" s="16">
        <f t="shared" si="106"/>
        <v>0</v>
      </c>
      <c r="AA412" s="16">
        <f t="shared" si="106"/>
        <v>0</v>
      </c>
      <c r="AB412" s="16">
        <f t="shared" si="106"/>
        <v>0</v>
      </c>
      <c r="AC412" s="16">
        <f t="shared" si="106"/>
        <v>0</v>
      </c>
      <c r="AD412" s="16">
        <f t="shared" si="106"/>
        <v>0</v>
      </c>
      <c r="AE412" s="16">
        <f t="shared" si="106"/>
        <v>0</v>
      </c>
      <c r="AF412" s="16">
        <f t="shared" si="105"/>
        <v>0</v>
      </c>
      <c r="AG412" s="16">
        <f t="shared" si="105"/>
        <v>298.39765690169855</v>
      </c>
      <c r="AH412" s="16">
        <f t="shared" si="105"/>
        <v>0</v>
      </c>
      <c r="AI412" s="16">
        <f t="shared" si="105"/>
        <v>0</v>
      </c>
      <c r="AJ412" s="16">
        <f t="shared" si="105"/>
        <v>0</v>
      </c>
      <c r="AK412" s="16">
        <f t="shared" si="105"/>
        <v>0</v>
      </c>
      <c r="AL412" s="16">
        <f t="shared" si="105"/>
        <v>0</v>
      </c>
      <c r="AM412" s="16">
        <f t="shared" si="105"/>
        <v>0</v>
      </c>
      <c r="AN412" s="16">
        <f t="shared" si="105"/>
        <v>0</v>
      </c>
      <c r="AO412" s="16">
        <f t="shared" si="105"/>
        <v>0</v>
      </c>
      <c r="AP412" s="16">
        <f t="shared" si="105"/>
        <v>0</v>
      </c>
      <c r="AQ412" s="16">
        <f t="shared" si="105"/>
        <v>486.05833997015532</v>
      </c>
      <c r="AR412" s="16">
        <f t="shared" si="105"/>
        <v>0</v>
      </c>
      <c r="AS412" s="16">
        <f t="shared" si="105"/>
        <v>0</v>
      </c>
      <c r="AT412" s="16">
        <f t="shared" si="107"/>
        <v>0</v>
      </c>
      <c r="AU412" s="16">
        <f t="shared" si="107"/>
        <v>51991.011608654684</v>
      </c>
      <c r="AV412" s="16">
        <f t="shared" si="107"/>
        <v>0</v>
      </c>
      <c r="AW412" s="16">
        <f t="shared" si="107"/>
        <v>0</v>
      </c>
      <c r="AX412" s="16">
        <f t="shared" si="107"/>
        <v>0</v>
      </c>
      <c r="AY412" s="16">
        <f t="shared" si="107"/>
        <v>0</v>
      </c>
      <c r="AZ412" s="16">
        <f t="shared" si="107"/>
        <v>0</v>
      </c>
      <c r="BA412" s="16">
        <f t="shared" si="107"/>
        <v>791.73781827774906</v>
      </c>
      <c r="BB412" s="16">
        <f t="shared" si="107"/>
        <v>0</v>
      </c>
      <c r="BC412" s="16">
        <f t="shared" si="107"/>
        <v>0</v>
      </c>
      <c r="BD412" s="16">
        <f t="shared" si="107"/>
        <v>0</v>
      </c>
      <c r="BE412" s="16">
        <f t="shared" si="107"/>
        <v>0</v>
      </c>
      <c r="BF412" s="16">
        <f t="shared" si="107"/>
        <v>0</v>
      </c>
      <c r="BG412" s="16">
        <f t="shared" si="107"/>
        <v>0</v>
      </c>
      <c r="BH412" s="16">
        <f t="shared" si="107"/>
        <v>0</v>
      </c>
      <c r="BI412" s="16">
        <f t="shared" si="107"/>
        <v>0</v>
      </c>
    </row>
    <row r="413" spans="2:61" s="1" customFormat="1" ht="15.75" x14ac:dyDescent="0.25">
      <c r="B413" s="47">
        <v>684</v>
      </c>
      <c r="C413" s="47" t="s">
        <v>430</v>
      </c>
      <c r="D413" s="47">
        <v>6</v>
      </c>
      <c r="E413" s="47">
        <v>2003</v>
      </c>
      <c r="F413" s="71"/>
      <c r="G413" s="2">
        <v>50</v>
      </c>
      <c r="H413" s="2">
        <v>10</v>
      </c>
      <c r="I413" s="47">
        <v>2019</v>
      </c>
      <c r="J413" s="81">
        <v>1.15E-2</v>
      </c>
      <c r="K413" s="82">
        <v>9985</v>
      </c>
      <c r="L413" s="82">
        <f t="shared" si="99"/>
        <v>998.5</v>
      </c>
      <c r="M413" s="82">
        <f t="shared" si="100"/>
        <v>1497.75</v>
      </c>
      <c r="N413" s="16">
        <f t="shared" si="101"/>
        <v>12481.25</v>
      </c>
      <c r="O413" s="16">
        <f t="shared" si="102"/>
        <v>143.53437500000001</v>
      </c>
      <c r="P413" s="16">
        <f t="shared" si="106"/>
        <v>0</v>
      </c>
      <c r="Q413" s="16">
        <f t="shared" si="106"/>
        <v>0</v>
      </c>
      <c r="R413" s="16">
        <f t="shared" si="106"/>
        <v>0</v>
      </c>
      <c r="S413" s="16">
        <f t="shared" si="106"/>
        <v>0</v>
      </c>
      <c r="T413" s="16">
        <f t="shared" si="106"/>
        <v>0</v>
      </c>
      <c r="U413" s="16">
        <f t="shared" si="106"/>
        <v>0</v>
      </c>
      <c r="V413" s="16">
        <f t="shared" si="106"/>
        <v>0</v>
      </c>
      <c r="W413" s="16">
        <f t="shared" si="106"/>
        <v>183.19027639746096</v>
      </c>
      <c r="X413" s="16">
        <f t="shared" si="106"/>
        <v>0</v>
      </c>
      <c r="Y413" s="16">
        <f t="shared" si="106"/>
        <v>0</v>
      </c>
      <c r="Z413" s="16">
        <f t="shared" si="106"/>
        <v>0</v>
      </c>
      <c r="AA413" s="16">
        <f t="shared" si="106"/>
        <v>0</v>
      </c>
      <c r="AB413" s="16">
        <f t="shared" si="106"/>
        <v>0</v>
      </c>
      <c r="AC413" s="16">
        <f t="shared" si="106"/>
        <v>0</v>
      </c>
      <c r="AD413" s="16">
        <f t="shared" si="106"/>
        <v>0</v>
      </c>
      <c r="AE413" s="16">
        <f t="shared" si="106"/>
        <v>0</v>
      </c>
      <c r="AF413" s="16">
        <f t="shared" si="105"/>
        <v>0</v>
      </c>
      <c r="AG413" s="16">
        <f t="shared" si="105"/>
        <v>298.39765690169855</v>
      </c>
      <c r="AH413" s="16">
        <f t="shared" si="105"/>
        <v>0</v>
      </c>
      <c r="AI413" s="16">
        <f t="shared" si="105"/>
        <v>0</v>
      </c>
      <c r="AJ413" s="16">
        <f t="shared" si="105"/>
        <v>0</v>
      </c>
      <c r="AK413" s="16">
        <f t="shared" si="105"/>
        <v>0</v>
      </c>
      <c r="AL413" s="16">
        <f t="shared" si="105"/>
        <v>0</v>
      </c>
      <c r="AM413" s="16">
        <f t="shared" si="105"/>
        <v>0</v>
      </c>
      <c r="AN413" s="16">
        <f t="shared" si="105"/>
        <v>0</v>
      </c>
      <c r="AO413" s="16">
        <f t="shared" si="105"/>
        <v>0</v>
      </c>
      <c r="AP413" s="16">
        <f t="shared" si="105"/>
        <v>0</v>
      </c>
      <c r="AQ413" s="16">
        <f t="shared" si="105"/>
        <v>486.05833997015532</v>
      </c>
      <c r="AR413" s="16">
        <f t="shared" si="105"/>
        <v>0</v>
      </c>
      <c r="AS413" s="16">
        <f t="shared" si="105"/>
        <v>0</v>
      </c>
      <c r="AT413" s="16">
        <f t="shared" si="107"/>
        <v>0</v>
      </c>
      <c r="AU413" s="16">
        <f t="shared" si="107"/>
        <v>51991.011608654684</v>
      </c>
      <c r="AV413" s="16">
        <f t="shared" si="107"/>
        <v>0</v>
      </c>
      <c r="AW413" s="16">
        <f t="shared" si="107"/>
        <v>0</v>
      </c>
      <c r="AX413" s="16">
        <f t="shared" si="107"/>
        <v>0</v>
      </c>
      <c r="AY413" s="16">
        <f t="shared" si="107"/>
        <v>0</v>
      </c>
      <c r="AZ413" s="16">
        <f t="shared" si="107"/>
        <v>0</v>
      </c>
      <c r="BA413" s="16">
        <f t="shared" si="107"/>
        <v>791.73781827774906</v>
      </c>
      <c r="BB413" s="16">
        <f t="shared" si="107"/>
        <v>0</v>
      </c>
      <c r="BC413" s="16">
        <f t="shared" si="107"/>
        <v>0</v>
      </c>
      <c r="BD413" s="16">
        <f t="shared" si="107"/>
        <v>0</v>
      </c>
      <c r="BE413" s="16">
        <f t="shared" si="107"/>
        <v>0</v>
      </c>
      <c r="BF413" s="16">
        <f t="shared" si="107"/>
        <v>0</v>
      </c>
      <c r="BG413" s="16">
        <f t="shared" si="107"/>
        <v>0</v>
      </c>
      <c r="BH413" s="16">
        <f t="shared" si="107"/>
        <v>0</v>
      </c>
      <c r="BI413" s="16">
        <f t="shared" si="107"/>
        <v>0</v>
      </c>
    </row>
    <row r="414" spans="2:61" s="1" customFormat="1" ht="15.75" x14ac:dyDescent="0.25">
      <c r="B414" s="47">
        <v>683</v>
      </c>
      <c r="C414" s="47" t="s">
        <v>430</v>
      </c>
      <c r="D414" s="47">
        <v>6</v>
      </c>
      <c r="E414" s="47">
        <v>2003</v>
      </c>
      <c r="F414" s="71"/>
      <c r="G414" s="2">
        <v>50</v>
      </c>
      <c r="H414" s="2">
        <v>10</v>
      </c>
      <c r="I414" s="47">
        <v>2019</v>
      </c>
      <c r="J414" s="81">
        <v>1.15E-2</v>
      </c>
      <c r="K414" s="82">
        <v>9985</v>
      </c>
      <c r="L414" s="82">
        <f t="shared" si="99"/>
        <v>998.5</v>
      </c>
      <c r="M414" s="82">
        <f t="shared" si="100"/>
        <v>1497.75</v>
      </c>
      <c r="N414" s="16">
        <f t="shared" si="101"/>
        <v>12481.25</v>
      </c>
      <c r="O414" s="16">
        <f t="shared" si="102"/>
        <v>143.53437500000001</v>
      </c>
      <c r="P414" s="16">
        <f t="shared" si="106"/>
        <v>0</v>
      </c>
      <c r="Q414" s="16">
        <f t="shared" si="106"/>
        <v>0</v>
      </c>
      <c r="R414" s="16">
        <f t="shared" si="106"/>
        <v>0</v>
      </c>
      <c r="S414" s="16">
        <f t="shared" si="106"/>
        <v>0</v>
      </c>
      <c r="T414" s="16">
        <f t="shared" si="106"/>
        <v>0</v>
      </c>
      <c r="U414" s="16">
        <f t="shared" si="106"/>
        <v>0</v>
      </c>
      <c r="V414" s="16">
        <f t="shared" si="106"/>
        <v>0</v>
      </c>
      <c r="W414" s="16">
        <f t="shared" si="106"/>
        <v>183.19027639746096</v>
      </c>
      <c r="X414" s="16">
        <f t="shared" si="106"/>
        <v>0</v>
      </c>
      <c r="Y414" s="16">
        <f t="shared" si="106"/>
        <v>0</v>
      </c>
      <c r="Z414" s="16">
        <f t="shared" si="106"/>
        <v>0</v>
      </c>
      <c r="AA414" s="16">
        <f t="shared" si="106"/>
        <v>0</v>
      </c>
      <c r="AB414" s="16">
        <f t="shared" si="106"/>
        <v>0</v>
      </c>
      <c r="AC414" s="16">
        <f t="shared" si="106"/>
        <v>0</v>
      </c>
      <c r="AD414" s="16">
        <f t="shared" si="106"/>
        <v>0</v>
      </c>
      <c r="AE414" s="16">
        <f t="shared" si="106"/>
        <v>0</v>
      </c>
      <c r="AF414" s="16">
        <f t="shared" si="105"/>
        <v>0</v>
      </c>
      <c r="AG414" s="16">
        <f t="shared" si="105"/>
        <v>298.39765690169855</v>
      </c>
      <c r="AH414" s="16">
        <f t="shared" si="105"/>
        <v>0</v>
      </c>
      <c r="AI414" s="16">
        <f t="shared" si="105"/>
        <v>0</v>
      </c>
      <c r="AJ414" s="16">
        <f t="shared" si="105"/>
        <v>0</v>
      </c>
      <c r="AK414" s="16">
        <f t="shared" si="105"/>
        <v>0</v>
      </c>
      <c r="AL414" s="16">
        <f t="shared" si="105"/>
        <v>0</v>
      </c>
      <c r="AM414" s="16">
        <f t="shared" si="105"/>
        <v>0</v>
      </c>
      <c r="AN414" s="16">
        <f t="shared" si="105"/>
        <v>0</v>
      </c>
      <c r="AO414" s="16">
        <f t="shared" si="105"/>
        <v>0</v>
      </c>
      <c r="AP414" s="16">
        <f t="shared" si="105"/>
        <v>0</v>
      </c>
      <c r="AQ414" s="16">
        <f t="shared" si="105"/>
        <v>486.05833997015532</v>
      </c>
      <c r="AR414" s="16">
        <f t="shared" si="105"/>
        <v>0</v>
      </c>
      <c r="AS414" s="16">
        <f t="shared" si="105"/>
        <v>0</v>
      </c>
      <c r="AT414" s="16">
        <f t="shared" si="107"/>
        <v>0</v>
      </c>
      <c r="AU414" s="16">
        <f t="shared" si="107"/>
        <v>51991.011608654684</v>
      </c>
      <c r="AV414" s="16">
        <f t="shared" si="107"/>
        <v>0</v>
      </c>
      <c r="AW414" s="16">
        <f t="shared" si="107"/>
        <v>0</v>
      </c>
      <c r="AX414" s="16">
        <f t="shared" si="107"/>
        <v>0</v>
      </c>
      <c r="AY414" s="16">
        <f t="shared" si="107"/>
        <v>0</v>
      </c>
      <c r="AZ414" s="16">
        <f t="shared" si="107"/>
        <v>0</v>
      </c>
      <c r="BA414" s="16">
        <f t="shared" si="107"/>
        <v>791.73781827774906</v>
      </c>
      <c r="BB414" s="16">
        <f t="shared" si="107"/>
        <v>0</v>
      </c>
      <c r="BC414" s="16">
        <f t="shared" si="107"/>
        <v>0</v>
      </c>
      <c r="BD414" s="16">
        <f t="shared" si="107"/>
        <v>0</v>
      </c>
      <c r="BE414" s="16">
        <f t="shared" si="107"/>
        <v>0</v>
      </c>
      <c r="BF414" s="16">
        <f t="shared" si="107"/>
        <v>0</v>
      </c>
      <c r="BG414" s="16">
        <f t="shared" si="107"/>
        <v>0</v>
      </c>
      <c r="BH414" s="16">
        <f t="shared" si="107"/>
        <v>0</v>
      </c>
      <c r="BI414" s="16">
        <f t="shared" si="107"/>
        <v>0</v>
      </c>
    </row>
    <row r="415" spans="2:61" s="1" customFormat="1" ht="15.75" x14ac:dyDescent="0.25">
      <c r="B415" s="47">
        <v>682</v>
      </c>
      <c r="C415" s="47" t="s">
        <v>430</v>
      </c>
      <c r="D415" s="47">
        <v>6</v>
      </c>
      <c r="E415" s="47">
        <v>2003</v>
      </c>
      <c r="F415" s="71"/>
      <c r="G415" s="2">
        <v>50</v>
      </c>
      <c r="H415" s="2">
        <v>10</v>
      </c>
      <c r="I415" s="47">
        <v>2019</v>
      </c>
      <c r="J415" s="81">
        <v>1.15E-2</v>
      </c>
      <c r="K415" s="82">
        <v>9985</v>
      </c>
      <c r="L415" s="82">
        <f t="shared" si="99"/>
        <v>998.5</v>
      </c>
      <c r="M415" s="82">
        <f t="shared" si="100"/>
        <v>1497.75</v>
      </c>
      <c r="N415" s="16">
        <f t="shared" si="101"/>
        <v>12481.25</v>
      </c>
      <c r="O415" s="16">
        <f t="shared" si="102"/>
        <v>143.53437500000001</v>
      </c>
      <c r="P415" s="16">
        <f t="shared" si="106"/>
        <v>0</v>
      </c>
      <c r="Q415" s="16">
        <f t="shared" si="106"/>
        <v>0</v>
      </c>
      <c r="R415" s="16">
        <f t="shared" si="106"/>
        <v>0</v>
      </c>
      <c r="S415" s="16">
        <f t="shared" si="106"/>
        <v>0</v>
      </c>
      <c r="T415" s="16">
        <f t="shared" si="106"/>
        <v>0</v>
      </c>
      <c r="U415" s="16">
        <f t="shared" si="106"/>
        <v>0</v>
      </c>
      <c r="V415" s="16">
        <f t="shared" si="106"/>
        <v>0</v>
      </c>
      <c r="W415" s="16">
        <f t="shared" si="106"/>
        <v>183.19027639746096</v>
      </c>
      <c r="X415" s="16">
        <f t="shared" si="106"/>
        <v>0</v>
      </c>
      <c r="Y415" s="16">
        <f t="shared" si="106"/>
        <v>0</v>
      </c>
      <c r="Z415" s="16">
        <f t="shared" si="106"/>
        <v>0</v>
      </c>
      <c r="AA415" s="16">
        <f t="shared" si="106"/>
        <v>0</v>
      </c>
      <c r="AB415" s="16">
        <f t="shared" si="106"/>
        <v>0</v>
      </c>
      <c r="AC415" s="16">
        <f t="shared" si="106"/>
        <v>0</v>
      </c>
      <c r="AD415" s="16">
        <f t="shared" si="106"/>
        <v>0</v>
      </c>
      <c r="AE415" s="16">
        <f t="shared" si="106"/>
        <v>0</v>
      </c>
      <c r="AF415" s="16">
        <f t="shared" si="105"/>
        <v>0</v>
      </c>
      <c r="AG415" s="16">
        <f t="shared" si="105"/>
        <v>298.39765690169855</v>
      </c>
      <c r="AH415" s="16">
        <f t="shared" si="105"/>
        <v>0</v>
      </c>
      <c r="AI415" s="16">
        <f t="shared" si="105"/>
        <v>0</v>
      </c>
      <c r="AJ415" s="16">
        <f t="shared" si="105"/>
        <v>0</v>
      </c>
      <c r="AK415" s="16">
        <f t="shared" si="105"/>
        <v>0</v>
      </c>
      <c r="AL415" s="16">
        <f t="shared" si="105"/>
        <v>0</v>
      </c>
      <c r="AM415" s="16">
        <f t="shared" si="105"/>
        <v>0</v>
      </c>
      <c r="AN415" s="16">
        <f t="shared" si="105"/>
        <v>0</v>
      </c>
      <c r="AO415" s="16">
        <f t="shared" si="105"/>
        <v>0</v>
      </c>
      <c r="AP415" s="16">
        <f t="shared" si="105"/>
        <v>0</v>
      </c>
      <c r="AQ415" s="16">
        <f t="shared" si="105"/>
        <v>486.05833997015532</v>
      </c>
      <c r="AR415" s="16">
        <f t="shared" si="105"/>
        <v>0</v>
      </c>
      <c r="AS415" s="16">
        <f t="shared" si="105"/>
        <v>0</v>
      </c>
      <c r="AT415" s="16">
        <f t="shared" si="107"/>
        <v>0</v>
      </c>
      <c r="AU415" s="16">
        <f t="shared" si="107"/>
        <v>51991.011608654684</v>
      </c>
      <c r="AV415" s="16">
        <f t="shared" si="107"/>
        <v>0</v>
      </c>
      <c r="AW415" s="16">
        <f t="shared" si="107"/>
        <v>0</v>
      </c>
      <c r="AX415" s="16">
        <f t="shared" si="107"/>
        <v>0</v>
      </c>
      <c r="AY415" s="16">
        <f t="shared" si="107"/>
        <v>0</v>
      </c>
      <c r="AZ415" s="16">
        <f t="shared" si="107"/>
        <v>0</v>
      </c>
      <c r="BA415" s="16">
        <f t="shared" si="107"/>
        <v>791.73781827774906</v>
      </c>
      <c r="BB415" s="16">
        <f t="shared" si="107"/>
        <v>0</v>
      </c>
      <c r="BC415" s="16">
        <f t="shared" si="107"/>
        <v>0</v>
      </c>
      <c r="BD415" s="16">
        <f t="shared" si="107"/>
        <v>0</v>
      </c>
      <c r="BE415" s="16">
        <f t="shared" si="107"/>
        <v>0</v>
      </c>
      <c r="BF415" s="16">
        <f t="shared" si="107"/>
        <v>0</v>
      </c>
      <c r="BG415" s="16">
        <f t="shared" si="107"/>
        <v>0</v>
      </c>
      <c r="BH415" s="16">
        <f t="shared" si="107"/>
        <v>0</v>
      </c>
      <c r="BI415" s="16">
        <f t="shared" si="107"/>
        <v>0</v>
      </c>
    </row>
    <row r="416" spans="2:61" s="1" customFormat="1" ht="15.75" x14ac:dyDescent="0.25">
      <c r="B416" s="47">
        <v>360</v>
      </c>
      <c r="C416" s="47" t="s">
        <v>430</v>
      </c>
      <c r="D416" s="47">
        <v>6</v>
      </c>
      <c r="E416" s="47">
        <v>2003</v>
      </c>
      <c r="F416" s="71"/>
      <c r="G416" s="2">
        <v>50</v>
      </c>
      <c r="H416" s="2">
        <v>10</v>
      </c>
      <c r="I416" s="47">
        <v>2019</v>
      </c>
      <c r="J416" s="81">
        <v>1.15E-2</v>
      </c>
      <c r="K416" s="82">
        <v>9985</v>
      </c>
      <c r="L416" s="82">
        <f t="shared" si="99"/>
        <v>998.5</v>
      </c>
      <c r="M416" s="82">
        <f t="shared" si="100"/>
        <v>1497.75</v>
      </c>
      <c r="N416" s="16">
        <f t="shared" si="101"/>
        <v>12481.25</v>
      </c>
      <c r="O416" s="16">
        <f t="shared" si="102"/>
        <v>143.53437500000001</v>
      </c>
      <c r="P416" s="16">
        <f t="shared" si="106"/>
        <v>0</v>
      </c>
      <c r="Q416" s="16">
        <f t="shared" si="106"/>
        <v>0</v>
      </c>
      <c r="R416" s="16">
        <f t="shared" si="106"/>
        <v>0</v>
      </c>
      <c r="S416" s="16">
        <f t="shared" si="106"/>
        <v>0</v>
      </c>
      <c r="T416" s="16">
        <f t="shared" si="106"/>
        <v>0</v>
      </c>
      <c r="U416" s="16">
        <f t="shared" si="106"/>
        <v>0</v>
      </c>
      <c r="V416" s="16">
        <f t="shared" si="106"/>
        <v>0</v>
      </c>
      <c r="W416" s="16">
        <f t="shared" si="106"/>
        <v>183.19027639746096</v>
      </c>
      <c r="X416" s="16">
        <f t="shared" si="106"/>
        <v>0</v>
      </c>
      <c r="Y416" s="16">
        <f t="shared" si="106"/>
        <v>0</v>
      </c>
      <c r="Z416" s="16">
        <f t="shared" si="106"/>
        <v>0</v>
      </c>
      <c r="AA416" s="16">
        <f t="shared" si="106"/>
        <v>0</v>
      </c>
      <c r="AB416" s="16">
        <f t="shared" si="106"/>
        <v>0</v>
      </c>
      <c r="AC416" s="16">
        <f t="shared" si="106"/>
        <v>0</v>
      </c>
      <c r="AD416" s="16">
        <f t="shared" si="106"/>
        <v>0</v>
      </c>
      <c r="AE416" s="16">
        <f t="shared" si="106"/>
        <v>0</v>
      </c>
      <c r="AF416" s="16">
        <f t="shared" si="105"/>
        <v>0</v>
      </c>
      <c r="AG416" s="16">
        <f t="shared" si="105"/>
        <v>298.39765690169855</v>
      </c>
      <c r="AH416" s="16">
        <f t="shared" si="105"/>
        <v>0</v>
      </c>
      <c r="AI416" s="16">
        <f t="shared" si="105"/>
        <v>0</v>
      </c>
      <c r="AJ416" s="16">
        <f t="shared" si="105"/>
        <v>0</v>
      </c>
      <c r="AK416" s="16">
        <f t="shared" si="105"/>
        <v>0</v>
      </c>
      <c r="AL416" s="16">
        <f t="shared" si="105"/>
        <v>0</v>
      </c>
      <c r="AM416" s="16">
        <f t="shared" si="105"/>
        <v>0</v>
      </c>
      <c r="AN416" s="16">
        <f t="shared" si="105"/>
        <v>0</v>
      </c>
      <c r="AO416" s="16">
        <f t="shared" si="105"/>
        <v>0</v>
      </c>
      <c r="AP416" s="16">
        <f t="shared" si="105"/>
        <v>0</v>
      </c>
      <c r="AQ416" s="16">
        <f t="shared" si="105"/>
        <v>486.05833997015532</v>
      </c>
      <c r="AR416" s="16">
        <f t="shared" si="105"/>
        <v>0</v>
      </c>
      <c r="AS416" s="16">
        <f t="shared" si="105"/>
        <v>0</v>
      </c>
      <c r="AT416" s="16">
        <f t="shared" si="107"/>
        <v>0</v>
      </c>
      <c r="AU416" s="16">
        <f t="shared" si="107"/>
        <v>51991.011608654684</v>
      </c>
      <c r="AV416" s="16">
        <f t="shared" si="107"/>
        <v>0</v>
      </c>
      <c r="AW416" s="16">
        <f t="shared" si="107"/>
        <v>0</v>
      </c>
      <c r="AX416" s="16">
        <f t="shared" si="107"/>
        <v>0</v>
      </c>
      <c r="AY416" s="16">
        <f t="shared" si="107"/>
        <v>0</v>
      </c>
      <c r="AZ416" s="16">
        <f t="shared" si="107"/>
        <v>0</v>
      </c>
      <c r="BA416" s="16">
        <f t="shared" si="107"/>
        <v>791.73781827774906</v>
      </c>
      <c r="BB416" s="16">
        <f t="shared" si="107"/>
        <v>0</v>
      </c>
      <c r="BC416" s="16">
        <f t="shared" si="107"/>
        <v>0</v>
      </c>
      <c r="BD416" s="16">
        <f t="shared" si="107"/>
        <v>0</v>
      </c>
      <c r="BE416" s="16">
        <f t="shared" si="107"/>
        <v>0</v>
      </c>
      <c r="BF416" s="16">
        <f t="shared" si="107"/>
        <v>0</v>
      </c>
      <c r="BG416" s="16">
        <f t="shared" si="107"/>
        <v>0</v>
      </c>
      <c r="BH416" s="16">
        <f t="shared" si="107"/>
        <v>0</v>
      </c>
      <c r="BI416" s="16">
        <f t="shared" si="107"/>
        <v>0</v>
      </c>
    </row>
    <row r="417" spans="2:61" s="1" customFormat="1" ht="15.75" x14ac:dyDescent="0.25">
      <c r="B417" s="47">
        <v>359</v>
      </c>
      <c r="C417" s="47" t="s">
        <v>430</v>
      </c>
      <c r="D417" s="47">
        <v>6</v>
      </c>
      <c r="E417" s="47">
        <v>2003</v>
      </c>
      <c r="F417" s="71"/>
      <c r="G417" s="2">
        <v>50</v>
      </c>
      <c r="H417" s="2">
        <v>10</v>
      </c>
      <c r="I417" s="47">
        <v>2019</v>
      </c>
      <c r="J417" s="81">
        <v>1.15E-2</v>
      </c>
      <c r="K417" s="82">
        <v>9985</v>
      </c>
      <c r="L417" s="82">
        <f t="shared" si="99"/>
        <v>998.5</v>
      </c>
      <c r="M417" s="82">
        <f t="shared" si="100"/>
        <v>1497.75</v>
      </c>
      <c r="N417" s="16">
        <f t="shared" si="101"/>
        <v>12481.25</v>
      </c>
      <c r="O417" s="16">
        <f t="shared" si="102"/>
        <v>143.53437500000001</v>
      </c>
      <c r="P417" s="16">
        <f t="shared" si="106"/>
        <v>0</v>
      </c>
      <c r="Q417" s="16">
        <f t="shared" si="106"/>
        <v>0</v>
      </c>
      <c r="R417" s="16">
        <f t="shared" si="106"/>
        <v>0</v>
      </c>
      <c r="S417" s="16">
        <f t="shared" si="106"/>
        <v>0</v>
      </c>
      <c r="T417" s="16">
        <f t="shared" si="106"/>
        <v>0</v>
      </c>
      <c r="U417" s="16">
        <f t="shared" si="106"/>
        <v>0</v>
      </c>
      <c r="V417" s="16">
        <f t="shared" si="106"/>
        <v>0</v>
      </c>
      <c r="W417" s="16">
        <f t="shared" si="106"/>
        <v>183.19027639746096</v>
      </c>
      <c r="X417" s="16">
        <f t="shared" si="106"/>
        <v>0</v>
      </c>
      <c r="Y417" s="16">
        <f t="shared" si="106"/>
        <v>0</v>
      </c>
      <c r="Z417" s="16">
        <f t="shared" si="106"/>
        <v>0</v>
      </c>
      <c r="AA417" s="16">
        <f t="shared" si="106"/>
        <v>0</v>
      </c>
      <c r="AB417" s="16">
        <f t="shared" si="106"/>
        <v>0</v>
      </c>
      <c r="AC417" s="16">
        <f t="shared" si="106"/>
        <v>0</v>
      </c>
      <c r="AD417" s="16">
        <f t="shared" si="106"/>
        <v>0</v>
      </c>
      <c r="AE417" s="16">
        <f t="shared" si="106"/>
        <v>0</v>
      </c>
      <c r="AF417" s="16">
        <f t="shared" si="105"/>
        <v>0</v>
      </c>
      <c r="AG417" s="16">
        <f t="shared" si="105"/>
        <v>298.39765690169855</v>
      </c>
      <c r="AH417" s="16">
        <f t="shared" si="105"/>
        <v>0</v>
      </c>
      <c r="AI417" s="16">
        <f t="shared" si="105"/>
        <v>0</v>
      </c>
      <c r="AJ417" s="16">
        <f t="shared" si="105"/>
        <v>0</v>
      </c>
      <c r="AK417" s="16">
        <f t="shared" si="105"/>
        <v>0</v>
      </c>
      <c r="AL417" s="16">
        <f t="shared" si="105"/>
        <v>0</v>
      </c>
      <c r="AM417" s="16">
        <f t="shared" si="105"/>
        <v>0</v>
      </c>
      <c r="AN417" s="16">
        <f t="shared" si="105"/>
        <v>0</v>
      </c>
      <c r="AO417" s="16">
        <f t="shared" si="105"/>
        <v>0</v>
      </c>
      <c r="AP417" s="16">
        <f t="shared" si="105"/>
        <v>0</v>
      </c>
      <c r="AQ417" s="16">
        <f t="shared" si="105"/>
        <v>486.05833997015532</v>
      </c>
      <c r="AR417" s="16">
        <f t="shared" si="105"/>
        <v>0</v>
      </c>
      <c r="AS417" s="16">
        <f t="shared" si="105"/>
        <v>0</v>
      </c>
      <c r="AT417" s="16">
        <f t="shared" si="107"/>
        <v>0</v>
      </c>
      <c r="AU417" s="16">
        <f t="shared" si="107"/>
        <v>51991.011608654684</v>
      </c>
      <c r="AV417" s="16">
        <f t="shared" si="107"/>
        <v>0</v>
      </c>
      <c r="AW417" s="16">
        <f t="shared" si="107"/>
        <v>0</v>
      </c>
      <c r="AX417" s="16">
        <f t="shared" si="107"/>
        <v>0</v>
      </c>
      <c r="AY417" s="16">
        <f t="shared" si="107"/>
        <v>0</v>
      </c>
      <c r="AZ417" s="16">
        <f t="shared" si="107"/>
        <v>0</v>
      </c>
      <c r="BA417" s="16">
        <f t="shared" si="107"/>
        <v>791.73781827774906</v>
      </c>
      <c r="BB417" s="16">
        <f t="shared" si="107"/>
        <v>0</v>
      </c>
      <c r="BC417" s="16">
        <f t="shared" si="107"/>
        <v>0</v>
      </c>
      <c r="BD417" s="16">
        <f t="shared" si="107"/>
        <v>0</v>
      </c>
      <c r="BE417" s="16">
        <f t="shared" si="107"/>
        <v>0</v>
      </c>
      <c r="BF417" s="16">
        <f t="shared" si="107"/>
        <v>0</v>
      </c>
      <c r="BG417" s="16">
        <f t="shared" si="107"/>
        <v>0</v>
      </c>
      <c r="BH417" s="16">
        <f t="shared" si="107"/>
        <v>0</v>
      </c>
      <c r="BI417" s="16">
        <f t="shared" si="107"/>
        <v>0</v>
      </c>
    </row>
    <row r="418" spans="2:61" s="1" customFormat="1" ht="15.75" x14ac:dyDescent="0.25">
      <c r="B418" s="47">
        <v>358</v>
      </c>
      <c r="C418" s="47" t="s">
        <v>430</v>
      </c>
      <c r="D418" s="47">
        <v>6</v>
      </c>
      <c r="E418" s="47">
        <v>2003</v>
      </c>
      <c r="F418" s="71"/>
      <c r="G418" s="2">
        <v>50</v>
      </c>
      <c r="H418" s="2">
        <v>10</v>
      </c>
      <c r="I418" s="47">
        <v>2019</v>
      </c>
      <c r="J418" s="81">
        <v>1.15E-2</v>
      </c>
      <c r="K418" s="82">
        <v>9985</v>
      </c>
      <c r="L418" s="82">
        <f t="shared" si="99"/>
        <v>998.5</v>
      </c>
      <c r="M418" s="82">
        <f t="shared" si="100"/>
        <v>1497.75</v>
      </c>
      <c r="N418" s="16">
        <f t="shared" si="101"/>
        <v>12481.25</v>
      </c>
      <c r="O418" s="16">
        <f t="shared" si="102"/>
        <v>143.53437500000001</v>
      </c>
      <c r="P418" s="16">
        <f t="shared" si="106"/>
        <v>0</v>
      </c>
      <c r="Q418" s="16">
        <f t="shared" si="106"/>
        <v>0</v>
      </c>
      <c r="R418" s="16">
        <f t="shared" si="106"/>
        <v>0</v>
      </c>
      <c r="S418" s="16">
        <f t="shared" si="106"/>
        <v>0</v>
      </c>
      <c r="T418" s="16">
        <f t="shared" si="106"/>
        <v>0</v>
      </c>
      <c r="U418" s="16">
        <f t="shared" si="106"/>
        <v>0</v>
      </c>
      <c r="V418" s="16">
        <f t="shared" si="106"/>
        <v>0</v>
      </c>
      <c r="W418" s="16">
        <f t="shared" si="106"/>
        <v>183.19027639746096</v>
      </c>
      <c r="X418" s="16">
        <f t="shared" si="106"/>
        <v>0</v>
      </c>
      <c r="Y418" s="16">
        <f t="shared" si="106"/>
        <v>0</v>
      </c>
      <c r="Z418" s="16">
        <f t="shared" si="106"/>
        <v>0</v>
      </c>
      <c r="AA418" s="16">
        <f t="shared" si="106"/>
        <v>0</v>
      </c>
      <c r="AB418" s="16">
        <f t="shared" si="106"/>
        <v>0</v>
      </c>
      <c r="AC418" s="16">
        <f t="shared" si="106"/>
        <v>0</v>
      </c>
      <c r="AD418" s="16">
        <f t="shared" si="106"/>
        <v>0</v>
      </c>
      <c r="AE418" s="16">
        <f t="shared" si="106"/>
        <v>0</v>
      </c>
      <c r="AF418" s="16">
        <f t="shared" si="105"/>
        <v>0</v>
      </c>
      <c r="AG418" s="16">
        <f t="shared" si="105"/>
        <v>298.39765690169855</v>
      </c>
      <c r="AH418" s="16">
        <f t="shared" si="105"/>
        <v>0</v>
      </c>
      <c r="AI418" s="16">
        <f t="shared" si="105"/>
        <v>0</v>
      </c>
      <c r="AJ418" s="16">
        <f t="shared" si="105"/>
        <v>0</v>
      </c>
      <c r="AK418" s="16">
        <f t="shared" si="105"/>
        <v>0</v>
      </c>
      <c r="AL418" s="16">
        <f t="shared" si="105"/>
        <v>0</v>
      </c>
      <c r="AM418" s="16">
        <f t="shared" si="105"/>
        <v>0</v>
      </c>
      <c r="AN418" s="16">
        <f t="shared" si="105"/>
        <v>0</v>
      </c>
      <c r="AO418" s="16">
        <f t="shared" si="105"/>
        <v>0</v>
      </c>
      <c r="AP418" s="16">
        <f t="shared" si="105"/>
        <v>0</v>
      </c>
      <c r="AQ418" s="16">
        <f t="shared" si="105"/>
        <v>486.05833997015532</v>
      </c>
      <c r="AR418" s="16">
        <f t="shared" si="105"/>
        <v>0</v>
      </c>
      <c r="AS418" s="16">
        <f t="shared" si="105"/>
        <v>0</v>
      </c>
      <c r="AT418" s="16">
        <f t="shared" si="107"/>
        <v>0</v>
      </c>
      <c r="AU418" s="16">
        <f t="shared" si="107"/>
        <v>51991.011608654684</v>
      </c>
      <c r="AV418" s="16">
        <f t="shared" si="107"/>
        <v>0</v>
      </c>
      <c r="AW418" s="16">
        <f t="shared" si="107"/>
        <v>0</v>
      </c>
      <c r="AX418" s="16">
        <f t="shared" si="107"/>
        <v>0</v>
      </c>
      <c r="AY418" s="16">
        <f t="shared" si="107"/>
        <v>0</v>
      </c>
      <c r="AZ418" s="16">
        <f t="shared" si="107"/>
        <v>0</v>
      </c>
      <c r="BA418" s="16">
        <f t="shared" si="107"/>
        <v>791.73781827774906</v>
      </c>
      <c r="BB418" s="16">
        <f t="shared" si="107"/>
        <v>0</v>
      </c>
      <c r="BC418" s="16">
        <f t="shared" si="107"/>
        <v>0</v>
      </c>
      <c r="BD418" s="16">
        <f t="shared" si="107"/>
        <v>0</v>
      </c>
      <c r="BE418" s="16">
        <f t="shared" si="107"/>
        <v>0</v>
      </c>
      <c r="BF418" s="16">
        <f t="shared" si="107"/>
        <v>0</v>
      </c>
      <c r="BG418" s="16">
        <f t="shared" si="107"/>
        <v>0</v>
      </c>
      <c r="BH418" s="16">
        <f t="shared" si="107"/>
        <v>0</v>
      </c>
      <c r="BI418" s="16">
        <f t="shared" si="107"/>
        <v>0</v>
      </c>
    </row>
    <row r="419" spans="2:61" s="1" customFormat="1" ht="15.75" x14ac:dyDescent="0.25">
      <c r="B419" s="47">
        <v>357</v>
      </c>
      <c r="C419" s="47" t="s">
        <v>430</v>
      </c>
      <c r="D419" s="47">
        <v>6</v>
      </c>
      <c r="E419" s="47">
        <v>2003</v>
      </c>
      <c r="F419" s="71"/>
      <c r="G419" s="2">
        <v>50</v>
      </c>
      <c r="H419" s="2">
        <v>10</v>
      </c>
      <c r="I419" s="47">
        <v>2019</v>
      </c>
      <c r="J419" s="81">
        <v>1.15E-2</v>
      </c>
      <c r="K419" s="82">
        <v>9985</v>
      </c>
      <c r="L419" s="82">
        <f t="shared" si="99"/>
        <v>998.5</v>
      </c>
      <c r="M419" s="82">
        <f t="shared" si="100"/>
        <v>1497.75</v>
      </c>
      <c r="N419" s="16">
        <f t="shared" si="101"/>
        <v>12481.25</v>
      </c>
      <c r="O419" s="16">
        <f t="shared" si="102"/>
        <v>143.53437500000001</v>
      </c>
      <c r="P419" s="16">
        <f t="shared" si="106"/>
        <v>0</v>
      </c>
      <c r="Q419" s="16">
        <f t="shared" si="106"/>
        <v>0</v>
      </c>
      <c r="R419" s="16">
        <f t="shared" si="106"/>
        <v>0</v>
      </c>
      <c r="S419" s="16">
        <f t="shared" si="106"/>
        <v>0</v>
      </c>
      <c r="T419" s="16">
        <f t="shared" si="106"/>
        <v>0</v>
      </c>
      <c r="U419" s="16">
        <f t="shared" si="106"/>
        <v>0</v>
      </c>
      <c r="V419" s="16">
        <f t="shared" si="106"/>
        <v>0</v>
      </c>
      <c r="W419" s="16">
        <f t="shared" si="106"/>
        <v>183.19027639746096</v>
      </c>
      <c r="X419" s="16">
        <f t="shared" si="106"/>
        <v>0</v>
      </c>
      <c r="Y419" s="16">
        <f t="shared" si="106"/>
        <v>0</v>
      </c>
      <c r="Z419" s="16">
        <f t="shared" si="106"/>
        <v>0</v>
      </c>
      <c r="AA419" s="16">
        <f t="shared" si="106"/>
        <v>0</v>
      </c>
      <c r="AB419" s="16">
        <f t="shared" si="106"/>
        <v>0</v>
      </c>
      <c r="AC419" s="16">
        <f t="shared" si="106"/>
        <v>0</v>
      </c>
      <c r="AD419" s="16">
        <f t="shared" si="106"/>
        <v>0</v>
      </c>
      <c r="AE419" s="16">
        <f t="shared" si="106"/>
        <v>0</v>
      </c>
      <c r="AF419" s="16">
        <f t="shared" si="105"/>
        <v>0</v>
      </c>
      <c r="AG419" s="16">
        <f t="shared" si="105"/>
        <v>298.39765690169855</v>
      </c>
      <c r="AH419" s="16">
        <f t="shared" si="105"/>
        <v>0</v>
      </c>
      <c r="AI419" s="16">
        <f t="shared" si="105"/>
        <v>0</v>
      </c>
      <c r="AJ419" s="16">
        <f t="shared" si="105"/>
        <v>0</v>
      </c>
      <c r="AK419" s="16">
        <f t="shared" si="105"/>
        <v>0</v>
      </c>
      <c r="AL419" s="16">
        <f t="shared" si="105"/>
        <v>0</v>
      </c>
      <c r="AM419" s="16">
        <f t="shared" si="105"/>
        <v>0</v>
      </c>
      <c r="AN419" s="16">
        <f t="shared" si="105"/>
        <v>0</v>
      </c>
      <c r="AO419" s="16">
        <f t="shared" si="105"/>
        <v>0</v>
      </c>
      <c r="AP419" s="16">
        <f t="shared" si="105"/>
        <v>0</v>
      </c>
      <c r="AQ419" s="16">
        <f t="shared" si="105"/>
        <v>486.05833997015532</v>
      </c>
      <c r="AR419" s="16">
        <f t="shared" si="105"/>
        <v>0</v>
      </c>
      <c r="AS419" s="16">
        <f t="shared" si="105"/>
        <v>0</v>
      </c>
      <c r="AT419" s="16">
        <f t="shared" si="107"/>
        <v>0</v>
      </c>
      <c r="AU419" s="16">
        <f t="shared" si="107"/>
        <v>51991.011608654684</v>
      </c>
      <c r="AV419" s="16">
        <f t="shared" si="107"/>
        <v>0</v>
      </c>
      <c r="AW419" s="16">
        <f t="shared" si="107"/>
        <v>0</v>
      </c>
      <c r="AX419" s="16">
        <f t="shared" si="107"/>
        <v>0</v>
      </c>
      <c r="AY419" s="16">
        <f t="shared" si="107"/>
        <v>0</v>
      </c>
      <c r="AZ419" s="16">
        <f t="shared" si="107"/>
        <v>0</v>
      </c>
      <c r="BA419" s="16">
        <f t="shared" si="107"/>
        <v>791.73781827774906</v>
      </c>
      <c r="BB419" s="16">
        <f t="shared" si="107"/>
        <v>0</v>
      </c>
      <c r="BC419" s="16">
        <f t="shared" si="107"/>
        <v>0</v>
      </c>
      <c r="BD419" s="16">
        <f t="shared" si="107"/>
        <v>0</v>
      </c>
      <c r="BE419" s="16">
        <f t="shared" si="107"/>
        <v>0</v>
      </c>
      <c r="BF419" s="16">
        <f t="shared" si="107"/>
        <v>0</v>
      </c>
      <c r="BG419" s="16">
        <f t="shared" si="107"/>
        <v>0</v>
      </c>
      <c r="BH419" s="16">
        <f t="shared" si="107"/>
        <v>0</v>
      </c>
      <c r="BI419" s="16">
        <f t="shared" si="107"/>
        <v>0</v>
      </c>
    </row>
    <row r="420" spans="2:61" s="1" customFormat="1" ht="15.75" x14ac:dyDescent="0.25">
      <c r="B420" s="47">
        <v>356</v>
      </c>
      <c r="C420" s="47" t="s">
        <v>430</v>
      </c>
      <c r="D420" s="47">
        <v>6</v>
      </c>
      <c r="E420" s="47">
        <v>2003</v>
      </c>
      <c r="F420" s="71"/>
      <c r="G420" s="2">
        <v>50</v>
      </c>
      <c r="H420" s="2">
        <v>10</v>
      </c>
      <c r="I420" s="47">
        <v>2019</v>
      </c>
      <c r="J420" s="81">
        <v>1.15E-2</v>
      </c>
      <c r="K420" s="82">
        <v>9985</v>
      </c>
      <c r="L420" s="82">
        <f t="shared" si="99"/>
        <v>998.5</v>
      </c>
      <c r="M420" s="82">
        <f t="shared" si="100"/>
        <v>1497.75</v>
      </c>
      <c r="N420" s="16">
        <f t="shared" si="101"/>
        <v>12481.25</v>
      </c>
      <c r="O420" s="16">
        <f t="shared" si="102"/>
        <v>143.53437500000001</v>
      </c>
      <c r="P420" s="16">
        <f t="shared" si="106"/>
        <v>0</v>
      </c>
      <c r="Q420" s="16">
        <f t="shared" si="106"/>
        <v>0</v>
      </c>
      <c r="R420" s="16">
        <f t="shared" si="106"/>
        <v>0</v>
      </c>
      <c r="S420" s="16">
        <f t="shared" si="106"/>
        <v>0</v>
      </c>
      <c r="T420" s="16">
        <f t="shared" si="106"/>
        <v>0</v>
      </c>
      <c r="U420" s="16">
        <f t="shared" si="106"/>
        <v>0</v>
      </c>
      <c r="V420" s="16">
        <f t="shared" si="106"/>
        <v>0</v>
      </c>
      <c r="W420" s="16">
        <f t="shared" si="106"/>
        <v>183.19027639746096</v>
      </c>
      <c r="X420" s="16">
        <f t="shared" si="106"/>
        <v>0</v>
      </c>
      <c r="Y420" s="16">
        <f t="shared" si="106"/>
        <v>0</v>
      </c>
      <c r="Z420" s="16">
        <f t="shared" si="106"/>
        <v>0</v>
      </c>
      <c r="AA420" s="16">
        <f t="shared" si="106"/>
        <v>0</v>
      </c>
      <c r="AB420" s="16">
        <f t="shared" si="106"/>
        <v>0</v>
      </c>
      <c r="AC420" s="16">
        <f t="shared" si="106"/>
        <v>0</v>
      </c>
      <c r="AD420" s="16">
        <f t="shared" si="106"/>
        <v>0</v>
      </c>
      <c r="AE420" s="16">
        <f t="shared" si="106"/>
        <v>0</v>
      </c>
      <c r="AF420" s="16">
        <f t="shared" si="105"/>
        <v>0</v>
      </c>
      <c r="AG420" s="16">
        <f t="shared" si="105"/>
        <v>298.39765690169855</v>
      </c>
      <c r="AH420" s="16">
        <f t="shared" si="105"/>
        <v>0</v>
      </c>
      <c r="AI420" s="16">
        <f t="shared" si="105"/>
        <v>0</v>
      </c>
      <c r="AJ420" s="16">
        <f t="shared" si="105"/>
        <v>0</v>
      </c>
      <c r="AK420" s="16">
        <f t="shared" si="105"/>
        <v>0</v>
      </c>
      <c r="AL420" s="16">
        <f t="shared" si="105"/>
        <v>0</v>
      </c>
      <c r="AM420" s="16">
        <f t="shared" si="105"/>
        <v>0</v>
      </c>
      <c r="AN420" s="16">
        <f t="shared" si="105"/>
        <v>0</v>
      </c>
      <c r="AO420" s="16">
        <f t="shared" si="105"/>
        <v>0</v>
      </c>
      <c r="AP420" s="16">
        <f t="shared" si="105"/>
        <v>0</v>
      </c>
      <c r="AQ420" s="16">
        <f t="shared" si="105"/>
        <v>486.05833997015532</v>
      </c>
      <c r="AR420" s="16">
        <f t="shared" si="105"/>
        <v>0</v>
      </c>
      <c r="AS420" s="16">
        <f t="shared" si="105"/>
        <v>0</v>
      </c>
      <c r="AT420" s="16">
        <f t="shared" si="107"/>
        <v>0</v>
      </c>
      <c r="AU420" s="16">
        <f t="shared" si="107"/>
        <v>51991.011608654684</v>
      </c>
      <c r="AV420" s="16">
        <f t="shared" si="107"/>
        <v>0</v>
      </c>
      <c r="AW420" s="16">
        <f t="shared" si="107"/>
        <v>0</v>
      </c>
      <c r="AX420" s="16">
        <f t="shared" si="107"/>
        <v>0</v>
      </c>
      <c r="AY420" s="16">
        <f t="shared" si="107"/>
        <v>0</v>
      </c>
      <c r="AZ420" s="16">
        <f t="shared" si="107"/>
        <v>0</v>
      </c>
      <c r="BA420" s="16">
        <f t="shared" si="107"/>
        <v>791.73781827774906</v>
      </c>
      <c r="BB420" s="16">
        <f t="shared" si="107"/>
        <v>0</v>
      </c>
      <c r="BC420" s="16">
        <f t="shared" si="107"/>
        <v>0</v>
      </c>
      <c r="BD420" s="16">
        <f t="shared" si="107"/>
        <v>0</v>
      </c>
      <c r="BE420" s="16">
        <f t="shared" si="107"/>
        <v>0</v>
      </c>
      <c r="BF420" s="16">
        <f t="shared" si="107"/>
        <v>0</v>
      </c>
      <c r="BG420" s="16">
        <f t="shared" si="107"/>
        <v>0</v>
      </c>
      <c r="BH420" s="16">
        <f t="shared" si="107"/>
        <v>0</v>
      </c>
      <c r="BI420" s="16">
        <f t="shared" si="107"/>
        <v>0</v>
      </c>
    </row>
    <row r="421" spans="2:61" s="1" customFormat="1" ht="15.75" x14ac:dyDescent="0.25">
      <c r="B421" s="47">
        <v>355</v>
      </c>
      <c r="C421" s="47" t="s">
        <v>430</v>
      </c>
      <c r="D421" s="47">
        <v>6</v>
      </c>
      <c r="E421" s="47">
        <v>2003</v>
      </c>
      <c r="F421" s="71"/>
      <c r="G421" s="2">
        <v>50</v>
      </c>
      <c r="H421" s="2">
        <v>10</v>
      </c>
      <c r="I421" s="47">
        <v>2019</v>
      </c>
      <c r="J421" s="81">
        <v>1.15E-2</v>
      </c>
      <c r="K421" s="82">
        <v>9985</v>
      </c>
      <c r="L421" s="82">
        <f t="shared" si="99"/>
        <v>998.5</v>
      </c>
      <c r="M421" s="82">
        <f t="shared" si="100"/>
        <v>1497.75</v>
      </c>
      <c r="N421" s="16">
        <f t="shared" si="101"/>
        <v>12481.25</v>
      </c>
      <c r="O421" s="16">
        <f t="shared" si="102"/>
        <v>143.53437500000001</v>
      </c>
      <c r="P421" s="16">
        <f t="shared" si="106"/>
        <v>0</v>
      </c>
      <c r="Q421" s="16">
        <f t="shared" si="106"/>
        <v>0</v>
      </c>
      <c r="R421" s="16">
        <f t="shared" si="106"/>
        <v>0</v>
      </c>
      <c r="S421" s="16">
        <f t="shared" si="106"/>
        <v>0</v>
      </c>
      <c r="T421" s="16">
        <f t="shared" si="106"/>
        <v>0</v>
      </c>
      <c r="U421" s="16">
        <f t="shared" si="106"/>
        <v>0</v>
      </c>
      <c r="V421" s="16">
        <f t="shared" si="106"/>
        <v>0</v>
      </c>
      <c r="W421" s="16">
        <f t="shared" si="106"/>
        <v>183.19027639746096</v>
      </c>
      <c r="X421" s="16">
        <f t="shared" si="106"/>
        <v>0</v>
      </c>
      <c r="Y421" s="16">
        <f t="shared" si="106"/>
        <v>0</v>
      </c>
      <c r="Z421" s="16">
        <f t="shared" si="106"/>
        <v>0</v>
      </c>
      <c r="AA421" s="16">
        <f t="shared" si="106"/>
        <v>0</v>
      </c>
      <c r="AB421" s="16">
        <f t="shared" si="106"/>
        <v>0</v>
      </c>
      <c r="AC421" s="16">
        <f t="shared" si="106"/>
        <v>0</v>
      </c>
      <c r="AD421" s="16">
        <f t="shared" si="106"/>
        <v>0</v>
      </c>
      <c r="AE421" s="16">
        <f t="shared" si="106"/>
        <v>0</v>
      </c>
      <c r="AF421" s="16">
        <f t="shared" si="105"/>
        <v>0</v>
      </c>
      <c r="AG421" s="16">
        <f t="shared" si="105"/>
        <v>298.39765690169855</v>
      </c>
      <c r="AH421" s="16">
        <f t="shared" si="105"/>
        <v>0</v>
      </c>
      <c r="AI421" s="16">
        <f t="shared" si="105"/>
        <v>0</v>
      </c>
      <c r="AJ421" s="16">
        <f t="shared" si="105"/>
        <v>0</v>
      </c>
      <c r="AK421" s="16">
        <f t="shared" si="105"/>
        <v>0</v>
      </c>
      <c r="AL421" s="16">
        <f t="shared" si="105"/>
        <v>0</v>
      </c>
      <c r="AM421" s="16">
        <f t="shared" si="105"/>
        <v>0</v>
      </c>
      <c r="AN421" s="16">
        <f t="shared" si="105"/>
        <v>0</v>
      </c>
      <c r="AO421" s="16">
        <f t="shared" si="105"/>
        <v>0</v>
      </c>
      <c r="AP421" s="16">
        <f t="shared" si="105"/>
        <v>0</v>
      </c>
      <c r="AQ421" s="16">
        <f t="shared" si="105"/>
        <v>486.05833997015532</v>
      </c>
      <c r="AR421" s="16">
        <f t="shared" si="105"/>
        <v>0</v>
      </c>
      <c r="AS421" s="16">
        <f t="shared" si="105"/>
        <v>0</v>
      </c>
      <c r="AT421" s="16">
        <f t="shared" si="107"/>
        <v>0</v>
      </c>
      <c r="AU421" s="16">
        <f t="shared" si="107"/>
        <v>51991.011608654684</v>
      </c>
      <c r="AV421" s="16">
        <f t="shared" si="107"/>
        <v>0</v>
      </c>
      <c r="AW421" s="16">
        <f t="shared" si="107"/>
        <v>0</v>
      </c>
      <c r="AX421" s="16">
        <f t="shared" si="107"/>
        <v>0</v>
      </c>
      <c r="AY421" s="16">
        <f t="shared" si="107"/>
        <v>0</v>
      </c>
      <c r="AZ421" s="16">
        <f t="shared" si="107"/>
        <v>0</v>
      </c>
      <c r="BA421" s="16">
        <f t="shared" si="107"/>
        <v>791.73781827774906</v>
      </c>
      <c r="BB421" s="16">
        <f t="shared" si="107"/>
        <v>0</v>
      </c>
      <c r="BC421" s="16">
        <f t="shared" si="107"/>
        <v>0</v>
      </c>
      <c r="BD421" s="16">
        <f t="shared" si="107"/>
        <v>0</v>
      </c>
      <c r="BE421" s="16">
        <f t="shared" si="107"/>
        <v>0</v>
      </c>
      <c r="BF421" s="16">
        <f t="shared" si="107"/>
        <v>0</v>
      </c>
      <c r="BG421" s="16">
        <f t="shared" si="107"/>
        <v>0</v>
      </c>
      <c r="BH421" s="16">
        <f t="shared" si="107"/>
        <v>0</v>
      </c>
      <c r="BI421" s="16">
        <f t="shared" si="107"/>
        <v>0</v>
      </c>
    </row>
    <row r="422" spans="2:61" s="1" customFormat="1" ht="15.75" x14ac:dyDescent="0.25">
      <c r="B422" s="47">
        <v>354</v>
      </c>
      <c r="C422" s="47" t="s">
        <v>430</v>
      </c>
      <c r="D422" s="47">
        <v>6</v>
      </c>
      <c r="E422" s="47">
        <v>2003</v>
      </c>
      <c r="F422" s="71"/>
      <c r="G422" s="2">
        <v>50</v>
      </c>
      <c r="H422" s="2">
        <v>10</v>
      </c>
      <c r="I422" s="47">
        <v>2019</v>
      </c>
      <c r="J422" s="81">
        <v>1.15E-2</v>
      </c>
      <c r="K422" s="82">
        <v>9985</v>
      </c>
      <c r="L422" s="82">
        <f t="shared" si="99"/>
        <v>998.5</v>
      </c>
      <c r="M422" s="82">
        <f t="shared" si="100"/>
        <v>1497.75</v>
      </c>
      <c r="N422" s="16">
        <f t="shared" si="101"/>
        <v>12481.25</v>
      </c>
      <c r="O422" s="16">
        <f t="shared" si="102"/>
        <v>143.53437500000001</v>
      </c>
      <c r="P422" s="16">
        <f t="shared" si="106"/>
        <v>0</v>
      </c>
      <c r="Q422" s="16">
        <f t="shared" si="106"/>
        <v>0</v>
      </c>
      <c r="R422" s="16">
        <f t="shared" si="106"/>
        <v>0</v>
      </c>
      <c r="S422" s="16">
        <f t="shared" si="106"/>
        <v>0</v>
      </c>
      <c r="T422" s="16">
        <f t="shared" si="106"/>
        <v>0</v>
      </c>
      <c r="U422" s="16">
        <f t="shared" si="106"/>
        <v>0</v>
      </c>
      <c r="V422" s="16">
        <f t="shared" si="106"/>
        <v>0</v>
      </c>
      <c r="W422" s="16">
        <f t="shared" si="106"/>
        <v>183.19027639746096</v>
      </c>
      <c r="X422" s="16">
        <f t="shared" si="106"/>
        <v>0</v>
      </c>
      <c r="Y422" s="16">
        <f t="shared" si="106"/>
        <v>0</v>
      </c>
      <c r="Z422" s="16">
        <f t="shared" si="106"/>
        <v>0</v>
      </c>
      <c r="AA422" s="16">
        <f t="shared" si="106"/>
        <v>0</v>
      </c>
      <c r="AB422" s="16">
        <f t="shared" si="106"/>
        <v>0</v>
      </c>
      <c r="AC422" s="16">
        <f t="shared" si="106"/>
        <v>0</v>
      </c>
      <c r="AD422" s="16">
        <f t="shared" si="106"/>
        <v>0</v>
      </c>
      <c r="AE422" s="16">
        <f t="shared" ref="AE422:AT437" si="108">IF(MOD((AE$6-$E422),$G422)=0,($K422*1.1*1.15)*((1+$K$3)^(AE$6-$N$3)),IF(MOD((AE$6-$I422),$H422)=0,$O422*((1+$K$3)^(AE$6-$N$3)),0))</f>
        <v>0</v>
      </c>
      <c r="AF422" s="16">
        <f t="shared" si="108"/>
        <v>0</v>
      </c>
      <c r="AG422" s="16">
        <f t="shared" si="108"/>
        <v>298.39765690169855</v>
      </c>
      <c r="AH422" s="16">
        <f t="shared" si="108"/>
        <v>0</v>
      </c>
      <c r="AI422" s="16">
        <f t="shared" si="108"/>
        <v>0</v>
      </c>
      <c r="AJ422" s="16">
        <f t="shared" si="108"/>
        <v>0</v>
      </c>
      <c r="AK422" s="16">
        <f t="shared" si="108"/>
        <v>0</v>
      </c>
      <c r="AL422" s="16">
        <f t="shared" si="108"/>
        <v>0</v>
      </c>
      <c r="AM422" s="16">
        <f t="shared" si="108"/>
        <v>0</v>
      </c>
      <c r="AN422" s="16">
        <f t="shared" si="108"/>
        <v>0</v>
      </c>
      <c r="AO422" s="16">
        <f t="shared" si="108"/>
        <v>0</v>
      </c>
      <c r="AP422" s="16">
        <f t="shared" si="108"/>
        <v>0</v>
      </c>
      <c r="AQ422" s="16">
        <f t="shared" si="108"/>
        <v>486.05833997015532</v>
      </c>
      <c r="AR422" s="16">
        <f t="shared" si="108"/>
        <v>0</v>
      </c>
      <c r="AS422" s="16">
        <f t="shared" si="108"/>
        <v>0</v>
      </c>
      <c r="AT422" s="16">
        <f t="shared" si="107"/>
        <v>0</v>
      </c>
      <c r="AU422" s="16">
        <f t="shared" si="107"/>
        <v>51991.011608654684</v>
      </c>
      <c r="AV422" s="16">
        <f t="shared" si="107"/>
        <v>0</v>
      </c>
      <c r="AW422" s="16">
        <f t="shared" si="107"/>
        <v>0</v>
      </c>
      <c r="AX422" s="16">
        <f t="shared" si="107"/>
        <v>0</v>
      </c>
      <c r="AY422" s="16">
        <f t="shared" si="107"/>
        <v>0</v>
      </c>
      <c r="AZ422" s="16">
        <f t="shared" si="107"/>
        <v>0</v>
      </c>
      <c r="BA422" s="16">
        <f t="shared" si="107"/>
        <v>791.73781827774906</v>
      </c>
      <c r="BB422" s="16">
        <f t="shared" si="107"/>
        <v>0</v>
      </c>
      <c r="BC422" s="16">
        <f t="shared" si="107"/>
        <v>0</v>
      </c>
      <c r="BD422" s="16">
        <f t="shared" si="107"/>
        <v>0</v>
      </c>
      <c r="BE422" s="16">
        <f t="shared" si="107"/>
        <v>0</v>
      </c>
      <c r="BF422" s="16">
        <f t="shared" si="107"/>
        <v>0</v>
      </c>
      <c r="BG422" s="16">
        <f t="shared" si="107"/>
        <v>0</v>
      </c>
      <c r="BH422" s="16">
        <f t="shared" si="107"/>
        <v>0</v>
      </c>
      <c r="BI422" s="16">
        <f t="shared" si="107"/>
        <v>0</v>
      </c>
    </row>
    <row r="423" spans="2:61" s="1" customFormat="1" ht="15.75" x14ac:dyDescent="0.25">
      <c r="B423" s="47">
        <v>353</v>
      </c>
      <c r="C423" s="47" t="s">
        <v>430</v>
      </c>
      <c r="D423" s="47">
        <v>6</v>
      </c>
      <c r="E423" s="47">
        <v>2003</v>
      </c>
      <c r="F423" s="71"/>
      <c r="G423" s="2">
        <v>50</v>
      </c>
      <c r="H423" s="2">
        <v>10</v>
      </c>
      <c r="I423" s="47">
        <v>2019</v>
      </c>
      <c r="J423" s="81">
        <v>1.15E-2</v>
      </c>
      <c r="K423" s="82">
        <v>9985</v>
      </c>
      <c r="L423" s="82">
        <f t="shared" si="99"/>
        <v>998.5</v>
      </c>
      <c r="M423" s="82">
        <f t="shared" si="100"/>
        <v>1497.75</v>
      </c>
      <c r="N423" s="16">
        <f t="shared" si="101"/>
        <v>12481.25</v>
      </c>
      <c r="O423" s="16">
        <f t="shared" si="102"/>
        <v>143.53437500000001</v>
      </c>
      <c r="P423" s="16">
        <f t="shared" ref="P423:AE438" si="109">IF(MOD((P$6-$E423),$G423)=0,($K423*1.1*1.15)*((1+$K$3)^(P$6-$N$3)),IF(MOD((P$6-$I423),$H423)=0,$O423*((1+$K$3)^(P$6-$N$3)),0))</f>
        <v>0</v>
      </c>
      <c r="Q423" s="16">
        <f t="shared" si="109"/>
        <v>0</v>
      </c>
      <c r="R423" s="16">
        <f t="shared" si="109"/>
        <v>0</v>
      </c>
      <c r="S423" s="16">
        <f t="shared" si="109"/>
        <v>0</v>
      </c>
      <c r="T423" s="16">
        <f t="shared" si="109"/>
        <v>0</v>
      </c>
      <c r="U423" s="16">
        <f t="shared" si="109"/>
        <v>0</v>
      </c>
      <c r="V423" s="16">
        <f t="shared" si="109"/>
        <v>0</v>
      </c>
      <c r="W423" s="16">
        <f t="shared" si="109"/>
        <v>183.19027639746096</v>
      </c>
      <c r="X423" s="16">
        <f t="shared" si="109"/>
        <v>0</v>
      </c>
      <c r="Y423" s="16">
        <f t="shared" si="109"/>
        <v>0</v>
      </c>
      <c r="Z423" s="16">
        <f t="shared" si="109"/>
        <v>0</v>
      </c>
      <c r="AA423" s="16">
        <f t="shared" si="109"/>
        <v>0</v>
      </c>
      <c r="AB423" s="16">
        <f t="shared" si="109"/>
        <v>0</v>
      </c>
      <c r="AC423" s="16">
        <f t="shared" si="109"/>
        <v>0</v>
      </c>
      <c r="AD423" s="16">
        <f t="shared" si="109"/>
        <v>0</v>
      </c>
      <c r="AE423" s="16">
        <f t="shared" si="109"/>
        <v>0</v>
      </c>
      <c r="AF423" s="16">
        <f t="shared" si="108"/>
        <v>0</v>
      </c>
      <c r="AG423" s="16">
        <f t="shared" si="108"/>
        <v>298.39765690169855</v>
      </c>
      <c r="AH423" s="16">
        <f t="shared" si="108"/>
        <v>0</v>
      </c>
      <c r="AI423" s="16">
        <f t="shared" si="108"/>
        <v>0</v>
      </c>
      <c r="AJ423" s="16">
        <f t="shared" si="108"/>
        <v>0</v>
      </c>
      <c r="AK423" s="16">
        <f t="shared" si="108"/>
        <v>0</v>
      </c>
      <c r="AL423" s="16">
        <f t="shared" si="108"/>
        <v>0</v>
      </c>
      <c r="AM423" s="16">
        <f t="shared" si="108"/>
        <v>0</v>
      </c>
      <c r="AN423" s="16">
        <f t="shared" si="108"/>
        <v>0</v>
      </c>
      <c r="AO423" s="16">
        <f t="shared" si="108"/>
        <v>0</v>
      </c>
      <c r="AP423" s="16">
        <f t="shared" si="108"/>
        <v>0</v>
      </c>
      <c r="AQ423" s="16">
        <f t="shared" si="108"/>
        <v>486.05833997015532</v>
      </c>
      <c r="AR423" s="16">
        <f t="shared" si="108"/>
        <v>0</v>
      </c>
      <c r="AS423" s="16">
        <f t="shared" si="108"/>
        <v>0</v>
      </c>
      <c r="AT423" s="16">
        <f t="shared" si="108"/>
        <v>0</v>
      </c>
      <c r="AU423" s="16">
        <f t="shared" ref="AT423:BI438" si="110">IF(MOD((AU$6-$E423),$G423)=0,($K423*1.1*1.15)*((1+$K$3)^(AU$6-$N$3)),IF(MOD((AU$6-$I423),$H423)=0,$O423*((1+$K$3)^(AU$6-$N$3)),0))</f>
        <v>51991.011608654684</v>
      </c>
      <c r="AV423" s="16">
        <f t="shared" si="110"/>
        <v>0</v>
      </c>
      <c r="AW423" s="16">
        <f t="shared" si="110"/>
        <v>0</v>
      </c>
      <c r="AX423" s="16">
        <f t="shared" si="110"/>
        <v>0</v>
      </c>
      <c r="AY423" s="16">
        <f t="shared" si="110"/>
        <v>0</v>
      </c>
      <c r="AZ423" s="16">
        <f t="shared" si="110"/>
        <v>0</v>
      </c>
      <c r="BA423" s="16">
        <f t="shared" si="110"/>
        <v>791.73781827774906</v>
      </c>
      <c r="BB423" s="16">
        <f t="shared" si="110"/>
        <v>0</v>
      </c>
      <c r="BC423" s="16">
        <f t="shared" si="110"/>
        <v>0</v>
      </c>
      <c r="BD423" s="16">
        <f t="shared" si="110"/>
        <v>0</v>
      </c>
      <c r="BE423" s="16">
        <f t="shared" si="110"/>
        <v>0</v>
      </c>
      <c r="BF423" s="16">
        <f t="shared" si="110"/>
        <v>0</v>
      </c>
      <c r="BG423" s="16">
        <f t="shared" si="110"/>
        <v>0</v>
      </c>
      <c r="BH423" s="16">
        <f t="shared" si="110"/>
        <v>0</v>
      </c>
      <c r="BI423" s="16">
        <f t="shared" si="110"/>
        <v>0</v>
      </c>
    </row>
    <row r="424" spans="2:61" s="1" customFormat="1" ht="15.75" x14ac:dyDescent="0.25">
      <c r="B424" s="47">
        <v>352</v>
      </c>
      <c r="C424" s="47" t="s">
        <v>430</v>
      </c>
      <c r="D424" s="47">
        <v>6</v>
      </c>
      <c r="E424" s="47">
        <v>2003</v>
      </c>
      <c r="F424" s="71"/>
      <c r="G424" s="2">
        <v>50</v>
      </c>
      <c r="H424" s="2">
        <v>10</v>
      </c>
      <c r="I424" s="47">
        <v>2019</v>
      </c>
      <c r="J424" s="81">
        <v>1.15E-2</v>
      </c>
      <c r="K424" s="82">
        <v>9985</v>
      </c>
      <c r="L424" s="82">
        <f t="shared" si="99"/>
        <v>998.5</v>
      </c>
      <c r="M424" s="82">
        <f t="shared" si="100"/>
        <v>1497.75</v>
      </c>
      <c r="N424" s="16">
        <f t="shared" si="101"/>
        <v>12481.25</v>
      </c>
      <c r="O424" s="16">
        <f t="shared" si="102"/>
        <v>143.53437500000001</v>
      </c>
      <c r="P424" s="16">
        <f t="shared" si="109"/>
        <v>0</v>
      </c>
      <c r="Q424" s="16">
        <f t="shared" si="109"/>
        <v>0</v>
      </c>
      <c r="R424" s="16">
        <f t="shared" si="109"/>
        <v>0</v>
      </c>
      <c r="S424" s="16">
        <f t="shared" si="109"/>
        <v>0</v>
      </c>
      <c r="T424" s="16">
        <f t="shared" si="109"/>
        <v>0</v>
      </c>
      <c r="U424" s="16">
        <f t="shared" si="109"/>
        <v>0</v>
      </c>
      <c r="V424" s="16">
        <f t="shared" si="109"/>
        <v>0</v>
      </c>
      <c r="W424" s="16">
        <f t="shared" si="109"/>
        <v>183.19027639746096</v>
      </c>
      <c r="X424" s="16">
        <f t="shared" si="109"/>
        <v>0</v>
      </c>
      <c r="Y424" s="16">
        <f t="shared" si="109"/>
        <v>0</v>
      </c>
      <c r="Z424" s="16">
        <f t="shared" si="109"/>
        <v>0</v>
      </c>
      <c r="AA424" s="16">
        <f t="shared" si="109"/>
        <v>0</v>
      </c>
      <c r="AB424" s="16">
        <f t="shared" si="109"/>
        <v>0</v>
      </c>
      <c r="AC424" s="16">
        <f t="shared" si="109"/>
        <v>0</v>
      </c>
      <c r="AD424" s="16">
        <f t="shared" si="109"/>
        <v>0</v>
      </c>
      <c r="AE424" s="16">
        <f t="shared" si="109"/>
        <v>0</v>
      </c>
      <c r="AF424" s="16">
        <f t="shared" si="108"/>
        <v>0</v>
      </c>
      <c r="AG424" s="16">
        <f t="shared" si="108"/>
        <v>298.39765690169855</v>
      </c>
      <c r="AH424" s="16">
        <f t="shared" si="108"/>
        <v>0</v>
      </c>
      <c r="AI424" s="16">
        <f t="shared" si="108"/>
        <v>0</v>
      </c>
      <c r="AJ424" s="16">
        <f t="shared" si="108"/>
        <v>0</v>
      </c>
      <c r="AK424" s="16">
        <f t="shared" si="108"/>
        <v>0</v>
      </c>
      <c r="AL424" s="16">
        <f t="shared" si="108"/>
        <v>0</v>
      </c>
      <c r="AM424" s="16">
        <f t="shared" si="108"/>
        <v>0</v>
      </c>
      <c r="AN424" s="16">
        <f t="shared" si="108"/>
        <v>0</v>
      </c>
      <c r="AO424" s="16">
        <f t="shared" si="108"/>
        <v>0</v>
      </c>
      <c r="AP424" s="16">
        <f t="shared" si="108"/>
        <v>0</v>
      </c>
      <c r="AQ424" s="16">
        <f t="shared" si="108"/>
        <v>486.05833997015532</v>
      </c>
      <c r="AR424" s="16">
        <f t="shared" si="108"/>
        <v>0</v>
      </c>
      <c r="AS424" s="16">
        <f t="shared" si="108"/>
        <v>0</v>
      </c>
      <c r="AT424" s="16">
        <f t="shared" si="110"/>
        <v>0</v>
      </c>
      <c r="AU424" s="16">
        <f t="shared" si="110"/>
        <v>51991.011608654684</v>
      </c>
      <c r="AV424" s="16">
        <f t="shared" si="110"/>
        <v>0</v>
      </c>
      <c r="AW424" s="16">
        <f t="shared" si="110"/>
        <v>0</v>
      </c>
      <c r="AX424" s="16">
        <f t="shared" si="110"/>
        <v>0</v>
      </c>
      <c r="AY424" s="16">
        <f t="shared" si="110"/>
        <v>0</v>
      </c>
      <c r="AZ424" s="16">
        <f t="shared" si="110"/>
        <v>0</v>
      </c>
      <c r="BA424" s="16">
        <f t="shared" si="110"/>
        <v>791.73781827774906</v>
      </c>
      <c r="BB424" s="16">
        <f t="shared" si="110"/>
        <v>0</v>
      </c>
      <c r="BC424" s="16">
        <f t="shared" si="110"/>
        <v>0</v>
      </c>
      <c r="BD424" s="16">
        <f t="shared" si="110"/>
        <v>0</v>
      </c>
      <c r="BE424" s="16">
        <f t="shared" si="110"/>
        <v>0</v>
      </c>
      <c r="BF424" s="16">
        <f t="shared" si="110"/>
        <v>0</v>
      </c>
      <c r="BG424" s="16">
        <f t="shared" si="110"/>
        <v>0</v>
      </c>
      <c r="BH424" s="16">
        <f t="shared" si="110"/>
        <v>0</v>
      </c>
      <c r="BI424" s="16">
        <f t="shared" si="110"/>
        <v>0</v>
      </c>
    </row>
    <row r="425" spans="2:61" s="1" customFormat="1" ht="15.75" x14ac:dyDescent="0.25">
      <c r="B425" s="47">
        <v>351</v>
      </c>
      <c r="C425" s="47" t="s">
        <v>430</v>
      </c>
      <c r="D425" s="47">
        <v>6</v>
      </c>
      <c r="E425" s="47">
        <v>2003</v>
      </c>
      <c r="F425" s="71"/>
      <c r="G425" s="2">
        <v>50</v>
      </c>
      <c r="H425" s="2">
        <v>10</v>
      </c>
      <c r="I425" s="47">
        <v>2019</v>
      </c>
      <c r="J425" s="81">
        <v>1.15E-2</v>
      </c>
      <c r="K425" s="82">
        <v>9985</v>
      </c>
      <c r="L425" s="82">
        <f t="shared" si="99"/>
        <v>998.5</v>
      </c>
      <c r="M425" s="82">
        <f t="shared" si="100"/>
        <v>1497.75</v>
      </c>
      <c r="N425" s="16">
        <f t="shared" si="101"/>
        <v>12481.25</v>
      </c>
      <c r="O425" s="16">
        <f t="shared" si="102"/>
        <v>143.53437500000001</v>
      </c>
      <c r="P425" s="16">
        <f t="shared" si="109"/>
        <v>0</v>
      </c>
      <c r="Q425" s="16">
        <f t="shared" si="109"/>
        <v>0</v>
      </c>
      <c r="R425" s="16">
        <f t="shared" si="109"/>
        <v>0</v>
      </c>
      <c r="S425" s="16">
        <f t="shared" si="109"/>
        <v>0</v>
      </c>
      <c r="T425" s="16">
        <f t="shared" si="109"/>
        <v>0</v>
      </c>
      <c r="U425" s="16">
        <f t="shared" si="109"/>
        <v>0</v>
      </c>
      <c r="V425" s="16">
        <f t="shared" si="109"/>
        <v>0</v>
      </c>
      <c r="W425" s="16">
        <f t="shared" si="109"/>
        <v>183.19027639746096</v>
      </c>
      <c r="X425" s="16">
        <f t="shared" si="109"/>
        <v>0</v>
      </c>
      <c r="Y425" s="16">
        <f t="shared" si="109"/>
        <v>0</v>
      </c>
      <c r="Z425" s="16">
        <f t="shared" si="109"/>
        <v>0</v>
      </c>
      <c r="AA425" s="16">
        <f t="shared" si="109"/>
        <v>0</v>
      </c>
      <c r="AB425" s="16">
        <f t="shared" si="109"/>
        <v>0</v>
      </c>
      <c r="AC425" s="16">
        <f t="shared" si="109"/>
        <v>0</v>
      </c>
      <c r="AD425" s="16">
        <f t="shared" si="109"/>
        <v>0</v>
      </c>
      <c r="AE425" s="16">
        <f t="shared" si="109"/>
        <v>0</v>
      </c>
      <c r="AF425" s="16">
        <f t="shared" si="108"/>
        <v>0</v>
      </c>
      <c r="AG425" s="16">
        <f t="shared" si="108"/>
        <v>298.39765690169855</v>
      </c>
      <c r="AH425" s="16">
        <f t="shared" si="108"/>
        <v>0</v>
      </c>
      <c r="AI425" s="16">
        <f t="shared" si="108"/>
        <v>0</v>
      </c>
      <c r="AJ425" s="16">
        <f t="shared" si="108"/>
        <v>0</v>
      </c>
      <c r="AK425" s="16">
        <f t="shared" si="108"/>
        <v>0</v>
      </c>
      <c r="AL425" s="16">
        <f t="shared" si="108"/>
        <v>0</v>
      </c>
      <c r="AM425" s="16">
        <f t="shared" si="108"/>
        <v>0</v>
      </c>
      <c r="AN425" s="16">
        <f t="shared" si="108"/>
        <v>0</v>
      </c>
      <c r="AO425" s="16">
        <f t="shared" si="108"/>
        <v>0</v>
      </c>
      <c r="AP425" s="16">
        <f t="shared" si="108"/>
        <v>0</v>
      </c>
      <c r="AQ425" s="16">
        <f t="shared" si="108"/>
        <v>486.05833997015532</v>
      </c>
      <c r="AR425" s="16">
        <f t="shared" si="108"/>
        <v>0</v>
      </c>
      <c r="AS425" s="16">
        <f t="shared" si="108"/>
        <v>0</v>
      </c>
      <c r="AT425" s="16">
        <f t="shared" si="110"/>
        <v>0</v>
      </c>
      <c r="AU425" s="16">
        <f t="shared" si="110"/>
        <v>51991.011608654684</v>
      </c>
      <c r="AV425" s="16">
        <f t="shared" si="110"/>
        <v>0</v>
      </c>
      <c r="AW425" s="16">
        <f t="shared" si="110"/>
        <v>0</v>
      </c>
      <c r="AX425" s="16">
        <f t="shared" si="110"/>
        <v>0</v>
      </c>
      <c r="AY425" s="16">
        <f t="shared" si="110"/>
        <v>0</v>
      </c>
      <c r="AZ425" s="16">
        <f t="shared" si="110"/>
        <v>0</v>
      </c>
      <c r="BA425" s="16">
        <f t="shared" si="110"/>
        <v>791.73781827774906</v>
      </c>
      <c r="BB425" s="16">
        <f t="shared" si="110"/>
        <v>0</v>
      </c>
      <c r="BC425" s="16">
        <f t="shared" si="110"/>
        <v>0</v>
      </c>
      <c r="BD425" s="16">
        <f t="shared" si="110"/>
        <v>0</v>
      </c>
      <c r="BE425" s="16">
        <f t="shared" si="110"/>
        <v>0</v>
      </c>
      <c r="BF425" s="16">
        <f t="shared" si="110"/>
        <v>0</v>
      </c>
      <c r="BG425" s="16">
        <f t="shared" si="110"/>
        <v>0</v>
      </c>
      <c r="BH425" s="16">
        <f t="shared" si="110"/>
        <v>0</v>
      </c>
      <c r="BI425" s="16">
        <f t="shared" si="110"/>
        <v>0</v>
      </c>
    </row>
    <row r="426" spans="2:61" s="1" customFormat="1" ht="15.75" x14ac:dyDescent="0.25">
      <c r="B426" s="47">
        <v>350</v>
      </c>
      <c r="C426" s="47" t="s">
        <v>430</v>
      </c>
      <c r="D426" s="47">
        <v>6</v>
      </c>
      <c r="E426" s="47">
        <v>2003</v>
      </c>
      <c r="F426" s="71"/>
      <c r="G426" s="2">
        <v>50</v>
      </c>
      <c r="H426" s="2">
        <v>10</v>
      </c>
      <c r="I426" s="47">
        <v>2019</v>
      </c>
      <c r="J426" s="81">
        <v>1.15E-2</v>
      </c>
      <c r="K426" s="82">
        <v>9985</v>
      </c>
      <c r="L426" s="82">
        <f t="shared" si="99"/>
        <v>998.5</v>
      </c>
      <c r="M426" s="82">
        <f t="shared" si="100"/>
        <v>1497.75</v>
      </c>
      <c r="N426" s="16">
        <f t="shared" si="101"/>
        <v>12481.25</v>
      </c>
      <c r="O426" s="16">
        <f t="shared" si="102"/>
        <v>143.53437500000001</v>
      </c>
      <c r="P426" s="16">
        <f t="shared" si="109"/>
        <v>0</v>
      </c>
      <c r="Q426" s="16">
        <f t="shared" si="109"/>
        <v>0</v>
      </c>
      <c r="R426" s="16">
        <f t="shared" si="109"/>
        <v>0</v>
      </c>
      <c r="S426" s="16">
        <f t="shared" si="109"/>
        <v>0</v>
      </c>
      <c r="T426" s="16">
        <f t="shared" si="109"/>
        <v>0</v>
      </c>
      <c r="U426" s="16">
        <f t="shared" si="109"/>
        <v>0</v>
      </c>
      <c r="V426" s="16">
        <f t="shared" si="109"/>
        <v>0</v>
      </c>
      <c r="W426" s="16">
        <f t="shared" si="109"/>
        <v>183.19027639746096</v>
      </c>
      <c r="X426" s="16">
        <f t="shared" si="109"/>
        <v>0</v>
      </c>
      <c r="Y426" s="16">
        <f t="shared" si="109"/>
        <v>0</v>
      </c>
      <c r="Z426" s="16">
        <f t="shared" si="109"/>
        <v>0</v>
      </c>
      <c r="AA426" s="16">
        <f t="shared" si="109"/>
        <v>0</v>
      </c>
      <c r="AB426" s="16">
        <f t="shared" si="109"/>
        <v>0</v>
      </c>
      <c r="AC426" s="16">
        <f t="shared" si="109"/>
        <v>0</v>
      </c>
      <c r="AD426" s="16">
        <f t="shared" si="109"/>
        <v>0</v>
      </c>
      <c r="AE426" s="16">
        <f t="shared" si="109"/>
        <v>0</v>
      </c>
      <c r="AF426" s="16">
        <f t="shared" si="108"/>
        <v>0</v>
      </c>
      <c r="AG426" s="16">
        <f t="shared" si="108"/>
        <v>298.39765690169855</v>
      </c>
      <c r="AH426" s="16">
        <f t="shared" si="108"/>
        <v>0</v>
      </c>
      <c r="AI426" s="16">
        <f t="shared" si="108"/>
        <v>0</v>
      </c>
      <c r="AJ426" s="16">
        <f t="shared" si="108"/>
        <v>0</v>
      </c>
      <c r="AK426" s="16">
        <f t="shared" si="108"/>
        <v>0</v>
      </c>
      <c r="AL426" s="16">
        <f t="shared" si="108"/>
        <v>0</v>
      </c>
      <c r="AM426" s="16">
        <f t="shared" si="108"/>
        <v>0</v>
      </c>
      <c r="AN426" s="16">
        <f t="shared" si="108"/>
        <v>0</v>
      </c>
      <c r="AO426" s="16">
        <f t="shared" si="108"/>
        <v>0</v>
      </c>
      <c r="AP426" s="16">
        <f t="shared" si="108"/>
        <v>0</v>
      </c>
      <c r="AQ426" s="16">
        <f t="shared" si="108"/>
        <v>486.05833997015532</v>
      </c>
      <c r="AR426" s="16">
        <f t="shared" si="108"/>
        <v>0</v>
      </c>
      <c r="AS426" s="16">
        <f t="shared" si="108"/>
        <v>0</v>
      </c>
      <c r="AT426" s="16">
        <f t="shared" si="110"/>
        <v>0</v>
      </c>
      <c r="AU426" s="16">
        <f t="shared" si="110"/>
        <v>51991.011608654684</v>
      </c>
      <c r="AV426" s="16">
        <f t="shared" si="110"/>
        <v>0</v>
      </c>
      <c r="AW426" s="16">
        <f t="shared" si="110"/>
        <v>0</v>
      </c>
      <c r="AX426" s="16">
        <f t="shared" si="110"/>
        <v>0</v>
      </c>
      <c r="AY426" s="16">
        <f t="shared" si="110"/>
        <v>0</v>
      </c>
      <c r="AZ426" s="16">
        <f t="shared" si="110"/>
        <v>0</v>
      </c>
      <c r="BA426" s="16">
        <f t="shared" si="110"/>
        <v>791.73781827774906</v>
      </c>
      <c r="BB426" s="16">
        <f t="shared" si="110"/>
        <v>0</v>
      </c>
      <c r="BC426" s="16">
        <f t="shared" si="110"/>
        <v>0</v>
      </c>
      <c r="BD426" s="16">
        <f t="shared" si="110"/>
        <v>0</v>
      </c>
      <c r="BE426" s="16">
        <f t="shared" si="110"/>
        <v>0</v>
      </c>
      <c r="BF426" s="16">
        <f t="shared" si="110"/>
        <v>0</v>
      </c>
      <c r="BG426" s="16">
        <f t="shared" si="110"/>
        <v>0</v>
      </c>
      <c r="BH426" s="16">
        <f t="shared" si="110"/>
        <v>0</v>
      </c>
      <c r="BI426" s="16">
        <f t="shared" si="110"/>
        <v>0</v>
      </c>
    </row>
    <row r="427" spans="2:61" s="1" customFormat="1" ht="15.75" x14ac:dyDescent="0.25">
      <c r="B427" s="47">
        <v>318</v>
      </c>
      <c r="C427" s="47" t="s">
        <v>430</v>
      </c>
      <c r="D427" s="47">
        <v>6</v>
      </c>
      <c r="E427" s="47">
        <v>2003</v>
      </c>
      <c r="F427" s="71"/>
      <c r="G427" s="2">
        <v>50</v>
      </c>
      <c r="H427" s="2">
        <v>10</v>
      </c>
      <c r="I427" s="47">
        <v>2019</v>
      </c>
      <c r="J427" s="81">
        <v>1.15E-2</v>
      </c>
      <c r="K427" s="82">
        <v>9985</v>
      </c>
      <c r="L427" s="82">
        <f t="shared" si="99"/>
        <v>998.5</v>
      </c>
      <c r="M427" s="82">
        <f t="shared" si="100"/>
        <v>1497.75</v>
      </c>
      <c r="N427" s="16">
        <f t="shared" si="101"/>
        <v>12481.25</v>
      </c>
      <c r="O427" s="16">
        <f t="shared" si="102"/>
        <v>143.53437500000001</v>
      </c>
      <c r="P427" s="16">
        <f t="shared" si="109"/>
        <v>0</v>
      </c>
      <c r="Q427" s="16">
        <f t="shared" si="109"/>
        <v>0</v>
      </c>
      <c r="R427" s="16">
        <f t="shared" si="109"/>
        <v>0</v>
      </c>
      <c r="S427" s="16">
        <f t="shared" si="109"/>
        <v>0</v>
      </c>
      <c r="T427" s="16">
        <f t="shared" si="109"/>
        <v>0</v>
      </c>
      <c r="U427" s="16">
        <f t="shared" si="109"/>
        <v>0</v>
      </c>
      <c r="V427" s="16">
        <f t="shared" si="109"/>
        <v>0</v>
      </c>
      <c r="W427" s="16">
        <f t="shared" si="109"/>
        <v>183.19027639746096</v>
      </c>
      <c r="X427" s="16">
        <f t="shared" si="109"/>
        <v>0</v>
      </c>
      <c r="Y427" s="16">
        <f t="shared" si="109"/>
        <v>0</v>
      </c>
      <c r="Z427" s="16">
        <f t="shared" si="109"/>
        <v>0</v>
      </c>
      <c r="AA427" s="16">
        <f t="shared" si="109"/>
        <v>0</v>
      </c>
      <c r="AB427" s="16">
        <f t="shared" si="109"/>
        <v>0</v>
      </c>
      <c r="AC427" s="16">
        <f t="shared" si="109"/>
        <v>0</v>
      </c>
      <c r="AD427" s="16">
        <f t="shared" si="109"/>
        <v>0</v>
      </c>
      <c r="AE427" s="16">
        <f t="shared" si="109"/>
        <v>0</v>
      </c>
      <c r="AF427" s="16">
        <f t="shared" si="108"/>
        <v>0</v>
      </c>
      <c r="AG427" s="16">
        <f t="shared" si="108"/>
        <v>298.39765690169855</v>
      </c>
      <c r="AH427" s="16">
        <f t="shared" si="108"/>
        <v>0</v>
      </c>
      <c r="AI427" s="16">
        <f t="shared" si="108"/>
        <v>0</v>
      </c>
      <c r="AJ427" s="16">
        <f t="shared" si="108"/>
        <v>0</v>
      </c>
      <c r="AK427" s="16">
        <f t="shared" si="108"/>
        <v>0</v>
      </c>
      <c r="AL427" s="16">
        <f t="shared" si="108"/>
        <v>0</v>
      </c>
      <c r="AM427" s="16">
        <f t="shared" si="108"/>
        <v>0</v>
      </c>
      <c r="AN427" s="16">
        <f t="shared" si="108"/>
        <v>0</v>
      </c>
      <c r="AO427" s="16">
        <f t="shared" si="108"/>
        <v>0</v>
      </c>
      <c r="AP427" s="16">
        <f t="shared" si="108"/>
        <v>0</v>
      </c>
      <c r="AQ427" s="16">
        <f t="shared" si="108"/>
        <v>486.05833997015532</v>
      </c>
      <c r="AR427" s="16">
        <f t="shared" si="108"/>
        <v>0</v>
      </c>
      <c r="AS427" s="16">
        <f t="shared" si="108"/>
        <v>0</v>
      </c>
      <c r="AT427" s="16">
        <f t="shared" si="110"/>
        <v>0</v>
      </c>
      <c r="AU427" s="16">
        <f t="shared" si="110"/>
        <v>51991.011608654684</v>
      </c>
      <c r="AV427" s="16">
        <f t="shared" si="110"/>
        <v>0</v>
      </c>
      <c r="AW427" s="16">
        <f t="shared" si="110"/>
        <v>0</v>
      </c>
      <c r="AX427" s="16">
        <f t="shared" si="110"/>
        <v>0</v>
      </c>
      <c r="AY427" s="16">
        <f t="shared" si="110"/>
        <v>0</v>
      </c>
      <c r="AZ427" s="16">
        <f t="shared" si="110"/>
        <v>0</v>
      </c>
      <c r="BA427" s="16">
        <f t="shared" si="110"/>
        <v>791.73781827774906</v>
      </c>
      <c r="BB427" s="16">
        <f t="shared" si="110"/>
        <v>0</v>
      </c>
      <c r="BC427" s="16">
        <f t="shared" si="110"/>
        <v>0</v>
      </c>
      <c r="BD427" s="16">
        <f t="shared" si="110"/>
        <v>0</v>
      </c>
      <c r="BE427" s="16">
        <f t="shared" si="110"/>
        <v>0</v>
      </c>
      <c r="BF427" s="16">
        <f t="shared" si="110"/>
        <v>0</v>
      </c>
      <c r="BG427" s="16">
        <f t="shared" si="110"/>
        <v>0</v>
      </c>
      <c r="BH427" s="16">
        <f t="shared" si="110"/>
        <v>0</v>
      </c>
      <c r="BI427" s="16">
        <f t="shared" si="110"/>
        <v>0</v>
      </c>
    </row>
    <row r="428" spans="2:61" s="1" customFormat="1" ht="15.75" x14ac:dyDescent="0.25">
      <c r="B428" s="47">
        <v>317</v>
      </c>
      <c r="C428" s="47" t="s">
        <v>430</v>
      </c>
      <c r="D428" s="47">
        <v>6</v>
      </c>
      <c r="E428" s="47">
        <v>2003</v>
      </c>
      <c r="F428" s="71"/>
      <c r="G428" s="2">
        <v>50</v>
      </c>
      <c r="H428" s="2">
        <v>10</v>
      </c>
      <c r="I428" s="47">
        <v>2019</v>
      </c>
      <c r="J428" s="81">
        <v>1.15E-2</v>
      </c>
      <c r="K428" s="82">
        <v>9985</v>
      </c>
      <c r="L428" s="82">
        <f t="shared" si="99"/>
        <v>998.5</v>
      </c>
      <c r="M428" s="82">
        <f t="shared" si="100"/>
        <v>1497.75</v>
      </c>
      <c r="N428" s="16">
        <f t="shared" si="101"/>
        <v>12481.25</v>
      </c>
      <c r="O428" s="16">
        <f t="shared" si="102"/>
        <v>143.53437500000001</v>
      </c>
      <c r="P428" s="16">
        <f t="shared" si="109"/>
        <v>0</v>
      </c>
      <c r="Q428" s="16">
        <f t="shared" si="109"/>
        <v>0</v>
      </c>
      <c r="R428" s="16">
        <f t="shared" si="109"/>
        <v>0</v>
      </c>
      <c r="S428" s="16">
        <f t="shared" si="109"/>
        <v>0</v>
      </c>
      <c r="T428" s="16">
        <f t="shared" si="109"/>
        <v>0</v>
      </c>
      <c r="U428" s="16">
        <f t="shared" si="109"/>
        <v>0</v>
      </c>
      <c r="V428" s="16">
        <f t="shared" si="109"/>
        <v>0</v>
      </c>
      <c r="W428" s="16">
        <f t="shared" si="109"/>
        <v>183.19027639746096</v>
      </c>
      <c r="X428" s="16">
        <f t="shared" si="109"/>
        <v>0</v>
      </c>
      <c r="Y428" s="16">
        <f t="shared" si="109"/>
        <v>0</v>
      </c>
      <c r="Z428" s="16">
        <f t="shared" si="109"/>
        <v>0</v>
      </c>
      <c r="AA428" s="16">
        <f t="shared" si="109"/>
        <v>0</v>
      </c>
      <c r="AB428" s="16">
        <f t="shared" si="109"/>
        <v>0</v>
      </c>
      <c r="AC428" s="16">
        <f t="shared" si="109"/>
        <v>0</v>
      </c>
      <c r="AD428" s="16">
        <f t="shared" si="109"/>
        <v>0</v>
      </c>
      <c r="AE428" s="16">
        <f t="shared" si="109"/>
        <v>0</v>
      </c>
      <c r="AF428" s="16">
        <f t="shared" si="108"/>
        <v>0</v>
      </c>
      <c r="AG428" s="16">
        <f t="shared" si="108"/>
        <v>298.39765690169855</v>
      </c>
      <c r="AH428" s="16">
        <f t="shared" si="108"/>
        <v>0</v>
      </c>
      <c r="AI428" s="16">
        <f t="shared" si="108"/>
        <v>0</v>
      </c>
      <c r="AJ428" s="16">
        <f t="shared" si="108"/>
        <v>0</v>
      </c>
      <c r="AK428" s="16">
        <f t="shared" si="108"/>
        <v>0</v>
      </c>
      <c r="AL428" s="16">
        <f t="shared" si="108"/>
        <v>0</v>
      </c>
      <c r="AM428" s="16">
        <f t="shared" si="108"/>
        <v>0</v>
      </c>
      <c r="AN428" s="16">
        <f t="shared" si="108"/>
        <v>0</v>
      </c>
      <c r="AO428" s="16">
        <f t="shared" si="108"/>
        <v>0</v>
      </c>
      <c r="AP428" s="16">
        <f t="shared" si="108"/>
        <v>0</v>
      </c>
      <c r="AQ428" s="16">
        <f t="shared" si="108"/>
        <v>486.05833997015532</v>
      </c>
      <c r="AR428" s="16">
        <f t="shared" si="108"/>
        <v>0</v>
      </c>
      <c r="AS428" s="16">
        <f t="shared" si="108"/>
        <v>0</v>
      </c>
      <c r="AT428" s="16">
        <f t="shared" si="110"/>
        <v>0</v>
      </c>
      <c r="AU428" s="16">
        <f t="shared" si="110"/>
        <v>51991.011608654684</v>
      </c>
      <c r="AV428" s="16">
        <f t="shared" si="110"/>
        <v>0</v>
      </c>
      <c r="AW428" s="16">
        <f t="shared" si="110"/>
        <v>0</v>
      </c>
      <c r="AX428" s="16">
        <f t="shared" si="110"/>
        <v>0</v>
      </c>
      <c r="AY428" s="16">
        <f t="shared" si="110"/>
        <v>0</v>
      </c>
      <c r="AZ428" s="16">
        <f t="shared" si="110"/>
        <v>0</v>
      </c>
      <c r="BA428" s="16">
        <f t="shared" si="110"/>
        <v>791.73781827774906</v>
      </c>
      <c r="BB428" s="16">
        <f t="shared" si="110"/>
        <v>0</v>
      </c>
      <c r="BC428" s="16">
        <f t="shared" si="110"/>
        <v>0</v>
      </c>
      <c r="BD428" s="16">
        <f t="shared" si="110"/>
        <v>0</v>
      </c>
      <c r="BE428" s="16">
        <f t="shared" si="110"/>
        <v>0</v>
      </c>
      <c r="BF428" s="16">
        <f t="shared" si="110"/>
        <v>0</v>
      </c>
      <c r="BG428" s="16">
        <f t="shared" si="110"/>
        <v>0</v>
      </c>
      <c r="BH428" s="16">
        <f t="shared" si="110"/>
        <v>0</v>
      </c>
      <c r="BI428" s="16">
        <f t="shared" si="110"/>
        <v>0</v>
      </c>
    </row>
    <row r="429" spans="2:61" s="1" customFormat="1" ht="15.75" x14ac:dyDescent="0.25">
      <c r="B429" s="47">
        <v>316</v>
      </c>
      <c r="C429" s="47" t="s">
        <v>430</v>
      </c>
      <c r="D429" s="47">
        <v>6</v>
      </c>
      <c r="E429" s="47">
        <v>2003</v>
      </c>
      <c r="F429" s="71"/>
      <c r="G429" s="2">
        <v>50</v>
      </c>
      <c r="H429" s="2">
        <v>10</v>
      </c>
      <c r="I429" s="47">
        <v>2019</v>
      </c>
      <c r="J429" s="81">
        <v>1.15E-2</v>
      </c>
      <c r="K429" s="82">
        <v>9985</v>
      </c>
      <c r="L429" s="82">
        <f t="shared" si="99"/>
        <v>998.5</v>
      </c>
      <c r="M429" s="82">
        <f t="shared" si="100"/>
        <v>1497.75</v>
      </c>
      <c r="N429" s="16">
        <f t="shared" si="101"/>
        <v>12481.25</v>
      </c>
      <c r="O429" s="16">
        <f t="shared" si="102"/>
        <v>143.53437500000001</v>
      </c>
      <c r="P429" s="16">
        <f t="shared" si="109"/>
        <v>0</v>
      </c>
      <c r="Q429" s="16">
        <f t="shared" si="109"/>
        <v>0</v>
      </c>
      <c r="R429" s="16">
        <f t="shared" si="109"/>
        <v>0</v>
      </c>
      <c r="S429" s="16">
        <f t="shared" si="109"/>
        <v>0</v>
      </c>
      <c r="T429" s="16">
        <f t="shared" si="109"/>
        <v>0</v>
      </c>
      <c r="U429" s="16">
        <f t="shared" si="109"/>
        <v>0</v>
      </c>
      <c r="V429" s="16">
        <f t="shared" si="109"/>
        <v>0</v>
      </c>
      <c r="W429" s="16">
        <f t="shared" si="109"/>
        <v>183.19027639746096</v>
      </c>
      <c r="X429" s="16">
        <f t="shared" si="109"/>
        <v>0</v>
      </c>
      <c r="Y429" s="16">
        <f t="shared" si="109"/>
        <v>0</v>
      </c>
      <c r="Z429" s="16">
        <f t="shared" si="109"/>
        <v>0</v>
      </c>
      <c r="AA429" s="16">
        <f t="shared" si="109"/>
        <v>0</v>
      </c>
      <c r="AB429" s="16">
        <f t="shared" si="109"/>
        <v>0</v>
      </c>
      <c r="AC429" s="16">
        <f t="shared" si="109"/>
        <v>0</v>
      </c>
      <c r="AD429" s="16">
        <f t="shared" si="109"/>
        <v>0</v>
      </c>
      <c r="AE429" s="16">
        <f t="shared" si="109"/>
        <v>0</v>
      </c>
      <c r="AF429" s="16">
        <f t="shared" si="108"/>
        <v>0</v>
      </c>
      <c r="AG429" s="16">
        <f t="shared" si="108"/>
        <v>298.39765690169855</v>
      </c>
      <c r="AH429" s="16">
        <f t="shared" si="108"/>
        <v>0</v>
      </c>
      <c r="AI429" s="16">
        <f t="shared" si="108"/>
        <v>0</v>
      </c>
      <c r="AJ429" s="16">
        <f t="shared" si="108"/>
        <v>0</v>
      </c>
      <c r="AK429" s="16">
        <f t="shared" si="108"/>
        <v>0</v>
      </c>
      <c r="AL429" s="16">
        <f t="shared" si="108"/>
        <v>0</v>
      </c>
      <c r="AM429" s="16">
        <f t="shared" si="108"/>
        <v>0</v>
      </c>
      <c r="AN429" s="16">
        <f t="shared" si="108"/>
        <v>0</v>
      </c>
      <c r="AO429" s="16">
        <f t="shared" si="108"/>
        <v>0</v>
      </c>
      <c r="AP429" s="16">
        <f t="shared" si="108"/>
        <v>0</v>
      </c>
      <c r="AQ429" s="16">
        <f t="shared" si="108"/>
        <v>486.05833997015532</v>
      </c>
      <c r="AR429" s="16">
        <f t="shared" si="108"/>
        <v>0</v>
      </c>
      <c r="AS429" s="16">
        <f t="shared" si="108"/>
        <v>0</v>
      </c>
      <c r="AT429" s="16">
        <f t="shared" si="110"/>
        <v>0</v>
      </c>
      <c r="AU429" s="16">
        <f t="shared" si="110"/>
        <v>51991.011608654684</v>
      </c>
      <c r="AV429" s="16">
        <f t="shared" si="110"/>
        <v>0</v>
      </c>
      <c r="AW429" s="16">
        <f t="shared" si="110"/>
        <v>0</v>
      </c>
      <c r="AX429" s="16">
        <f t="shared" si="110"/>
        <v>0</v>
      </c>
      <c r="AY429" s="16">
        <f t="shared" si="110"/>
        <v>0</v>
      </c>
      <c r="AZ429" s="16">
        <f t="shared" si="110"/>
        <v>0</v>
      </c>
      <c r="BA429" s="16">
        <f t="shared" si="110"/>
        <v>791.73781827774906</v>
      </c>
      <c r="BB429" s="16">
        <f t="shared" si="110"/>
        <v>0</v>
      </c>
      <c r="BC429" s="16">
        <f t="shared" si="110"/>
        <v>0</v>
      </c>
      <c r="BD429" s="16">
        <f t="shared" si="110"/>
        <v>0</v>
      </c>
      <c r="BE429" s="16">
        <f t="shared" si="110"/>
        <v>0</v>
      </c>
      <c r="BF429" s="16">
        <f t="shared" si="110"/>
        <v>0</v>
      </c>
      <c r="BG429" s="16">
        <f t="shared" si="110"/>
        <v>0</v>
      </c>
      <c r="BH429" s="16">
        <f t="shared" si="110"/>
        <v>0</v>
      </c>
      <c r="BI429" s="16">
        <f t="shared" si="110"/>
        <v>0</v>
      </c>
    </row>
    <row r="430" spans="2:61" s="1" customFormat="1" ht="15.75" x14ac:dyDescent="0.25">
      <c r="B430" s="47">
        <v>315</v>
      </c>
      <c r="C430" s="47" t="s">
        <v>430</v>
      </c>
      <c r="D430" s="47">
        <v>6</v>
      </c>
      <c r="E430" s="47">
        <v>2003</v>
      </c>
      <c r="F430" s="71"/>
      <c r="G430" s="2">
        <v>50</v>
      </c>
      <c r="H430" s="2">
        <v>10</v>
      </c>
      <c r="I430" s="47">
        <v>2019</v>
      </c>
      <c r="J430" s="81">
        <v>1.15E-2</v>
      </c>
      <c r="K430" s="82">
        <v>9985</v>
      </c>
      <c r="L430" s="82">
        <f t="shared" si="99"/>
        <v>998.5</v>
      </c>
      <c r="M430" s="82">
        <f t="shared" si="100"/>
        <v>1497.75</v>
      </c>
      <c r="N430" s="16">
        <f t="shared" si="101"/>
        <v>12481.25</v>
      </c>
      <c r="O430" s="16">
        <f t="shared" si="102"/>
        <v>143.53437500000001</v>
      </c>
      <c r="P430" s="16">
        <f t="shared" si="109"/>
        <v>0</v>
      </c>
      <c r="Q430" s="16">
        <f t="shared" si="109"/>
        <v>0</v>
      </c>
      <c r="R430" s="16">
        <f t="shared" si="109"/>
        <v>0</v>
      </c>
      <c r="S430" s="16">
        <f t="shared" si="109"/>
        <v>0</v>
      </c>
      <c r="T430" s="16">
        <f t="shared" si="109"/>
        <v>0</v>
      </c>
      <c r="U430" s="16">
        <f t="shared" si="109"/>
        <v>0</v>
      </c>
      <c r="V430" s="16">
        <f t="shared" si="109"/>
        <v>0</v>
      </c>
      <c r="W430" s="16">
        <f t="shared" si="109"/>
        <v>183.19027639746096</v>
      </c>
      <c r="X430" s="16">
        <f t="shared" si="109"/>
        <v>0</v>
      </c>
      <c r="Y430" s="16">
        <f t="shared" si="109"/>
        <v>0</v>
      </c>
      <c r="Z430" s="16">
        <f t="shared" si="109"/>
        <v>0</v>
      </c>
      <c r="AA430" s="16">
        <f t="shared" si="109"/>
        <v>0</v>
      </c>
      <c r="AB430" s="16">
        <f t="shared" si="109"/>
        <v>0</v>
      </c>
      <c r="AC430" s="16">
        <f t="shared" si="109"/>
        <v>0</v>
      </c>
      <c r="AD430" s="16">
        <f t="shared" si="109"/>
        <v>0</v>
      </c>
      <c r="AE430" s="16">
        <f t="shared" si="109"/>
        <v>0</v>
      </c>
      <c r="AF430" s="16">
        <f t="shared" si="108"/>
        <v>0</v>
      </c>
      <c r="AG430" s="16">
        <f t="shared" si="108"/>
        <v>298.39765690169855</v>
      </c>
      <c r="AH430" s="16">
        <f t="shared" si="108"/>
        <v>0</v>
      </c>
      <c r="AI430" s="16">
        <f t="shared" si="108"/>
        <v>0</v>
      </c>
      <c r="AJ430" s="16">
        <f t="shared" si="108"/>
        <v>0</v>
      </c>
      <c r="AK430" s="16">
        <f t="shared" si="108"/>
        <v>0</v>
      </c>
      <c r="AL430" s="16">
        <f t="shared" si="108"/>
        <v>0</v>
      </c>
      <c r="AM430" s="16">
        <f t="shared" si="108"/>
        <v>0</v>
      </c>
      <c r="AN430" s="16">
        <f t="shared" si="108"/>
        <v>0</v>
      </c>
      <c r="AO430" s="16">
        <f t="shared" si="108"/>
        <v>0</v>
      </c>
      <c r="AP430" s="16">
        <f t="shared" si="108"/>
        <v>0</v>
      </c>
      <c r="AQ430" s="16">
        <f t="shared" si="108"/>
        <v>486.05833997015532</v>
      </c>
      <c r="AR430" s="16">
        <f t="shared" si="108"/>
        <v>0</v>
      </c>
      <c r="AS430" s="16">
        <f t="shared" si="108"/>
        <v>0</v>
      </c>
      <c r="AT430" s="16">
        <f t="shared" si="110"/>
        <v>0</v>
      </c>
      <c r="AU430" s="16">
        <f t="shared" si="110"/>
        <v>51991.011608654684</v>
      </c>
      <c r="AV430" s="16">
        <f t="shared" si="110"/>
        <v>0</v>
      </c>
      <c r="AW430" s="16">
        <f t="shared" si="110"/>
        <v>0</v>
      </c>
      <c r="AX430" s="16">
        <f t="shared" si="110"/>
        <v>0</v>
      </c>
      <c r="AY430" s="16">
        <f t="shared" si="110"/>
        <v>0</v>
      </c>
      <c r="AZ430" s="16">
        <f t="shared" si="110"/>
        <v>0</v>
      </c>
      <c r="BA430" s="16">
        <f t="shared" si="110"/>
        <v>791.73781827774906</v>
      </c>
      <c r="BB430" s="16">
        <f t="shared" si="110"/>
        <v>0</v>
      </c>
      <c r="BC430" s="16">
        <f t="shared" si="110"/>
        <v>0</v>
      </c>
      <c r="BD430" s="16">
        <f t="shared" si="110"/>
        <v>0</v>
      </c>
      <c r="BE430" s="16">
        <f t="shared" si="110"/>
        <v>0</v>
      </c>
      <c r="BF430" s="16">
        <f t="shared" si="110"/>
        <v>0</v>
      </c>
      <c r="BG430" s="16">
        <f t="shared" si="110"/>
        <v>0</v>
      </c>
      <c r="BH430" s="16">
        <f t="shared" si="110"/>
        <v>0</v>
      </c>
      <c r="BI430" s="16">
        <f t="shared" si="110"/>
        <v>0</v>
      </c>
    </row>
    <row r="431" spans="2:61" s="1" customFormat="1" ht="15.75" x14ac:dyDescent="0.25">
      <c r="B431" s="47">
        <v>314</v>
      </c>
      <c r="C431" s="47" t="s">
        <v>430</v>
      </c>
      <c r="D431" s="47">
        <v>6</v>
      </c>
      <c r="E431" s="47">
        <v>2003</v>
      </c>
      <c r="F431" s="71"/>
      <c r="G431" s="2">
        <v>50</v>
      </c>
      <c r="H431" s="2">
        <v>10</v>
      </c>
      <c r="I431" s="47">
        <v>2019</v>
      </c>
      <c r="J431" s="81">
        <v>1.15E-2</v>
      </c>
      <c r="K431" s="82">
        <v>9985</v>
      </c>
      <c r="L431" s="82">
        <f t="shared" si="99"/>
        <v>998.5</v>
      </c>
      <c r="M431" s="82">
        <f t="shared" si="100"/>
        <v>1497.75</v>
      </c>
      <c r="N431" s="16">
        <f t="shared" si="101"/>
        <v>12481.25</v>
      </c>
      <c r="O431" s="16">
        <f t="shared" si="102"/>
        <v>143.53437500000001</v>
      </c>
      <c r="P431" s="16">
        <f t="shared" si="109"/>
        <v>0</v>
      </c>
      <c r="Q431" s="16">
        <f t="shared" si="109"/>
        <v>0</v>
      </c>
      <c r="R431" s="16">
        <f t="shared" si="109"/>
        <v>0</v>
      </c>
      <c r="S431" s="16">
        <f t="shared" si="109"/>
        <v>0</v>
      </c>
      <c r="T431" s="16">
        <f t="shared" si="109"/>
        <v>0</v>
      </c>
      <c r="U431" s="16">
        <f t="shared" si="109"/>
        <v>0</v>
      </c>
      <c r="V431" s="16">
        <f t="shared" si="109"/>
        <v>0</v>
      </c>
      <c r="W431" s="16">
        <f t="shared" si="109"/>
        <v>183.19027639746096</v>
      </c>
      <c r="X431" s="16">
        <f t="shared" si="109"/>
        <v>0</v>
      </c>
      <c r="Y431" s="16">
        <f t="shared" si="109"/>
        <v>0</v>
      </c>
      <c r="Z431" s="16">
        <f t="shared" si="109"/>
        <v>0</v>
      </c>
      <c r="AA431" s="16">
        <f t="shared" si="109"/>
        <v>0</v>
      </c>
      <c r="AB431" s="16">
        <f t="shared" si="109"/>
        <v>0</v>
      </c>
      <c r="AC431" s="16">
        <f t="shared" si="109"/>
        <v>0</v>
      </c>
      <c r="AD431" s="16">
        <f t="shared" si="109"/>
        <v>0</v>
      </c>
      <c r="AE431" s="16">
        <f t="shared" si="109"/>
        <v>0</v>
      </c>
      <c r="AF431" s="16">
        <f t="shared" si="108"/>
        <v>0</v>
      </c>
      <c r="AG431" s="16">
        <f t="shared" si="108"/>
        <v>298.39765690169855</v>
      </c>
      <c r="AH431" s="16">
        <f t="shared" si="108"/>
        <v>0</v>
      </c>
      <c r="AI431" s="16">
        <f t="shared" si="108"/>
        <v>0</v>
      </c>
      <c r="AJ431" s="16">
        <f t="shared" si="108"/>
        <v>0</v>
      </c>
      <c r="AK431" s="16">
        <f t="shared" si="108"/>
        <v>0</v>
      </c>
      <c r="AL431" s="16">
        <f t="shared" si="108"/>
        <v>0</v>
      </c>
      <c r="AM431" s="16">
        <f t="shared" si="108"/>
        <v>0</v>
      </c>
      <c r="AN431" s="16">
        <f t="shared" si="108"/>
        <v>0</v>
      </c>
      <c r="AO431" s="16">
        <f t="shared" si="108"/>
        <v>0</v>
      </c>
      <c r="AP431" s="16">
        <f t="shared" si="108"/>
        <v>0</v>
      </c>
      <c r="AQ431" s="16">
        <f t="shared" si="108"/>
        <v>486.05833997015532</v>
      </c>
      <c r="AR431" s="16">
        <f t="shared" si="108"/>
        <v>0</v>
      </c>
      <c r="AS431" s="16">
        <f t="shared" si="108"/>
        <v>0</v>
      </c>
      <c r="AT431" s="16">
        <f t="shared" si="110"/>
        <v>0</v>
      </c>
      <c r="AU431" s="16">
        <f t="shared" si="110"/>
        <v>51991.011608654684</v>
      </c>
      <c r="AV431" s="16">
        <f t="shared" si="110"/>
        <v>0</v>
      </c>
      <c r="AW431" s="16">
        <f t="shared" si="110"/>
        <v>0</v>
      </c>
      <c r="AX431" s="16">
        <f t="shared" si="110"/>
        <v>0</v>
      </c>
      <c r="AY431" s="16">
        <f t="shared" si="110"/>
        <v>0</v>
      </c>
      <c r="AZ431" s="16">
        <f t="shared" si="110"/>
        <v>0</v>
      </c>
      <c r="BA431" s="16">
        <f t="shared" si="110"/>
        <v>791.73781827774906</v>
      </c>
      <c r="BB431" s="16">
        <f t="shared" si="110"/>
        <v>0</v>
      </c>
      <c r="BC431" s="16">
        <f t="shared" si="110"/>
        <v>0</v>
      </c>
      <c r="BD431" s="16">
        <f t="shared" si="110"/>
        <v>0</v>
      </c>
      <c r="BE431" s="16">
        <f t="shared" si="110"/>
        <v>0</v>
      </c>
      <c r="BF431" s="16">
        <f t="shared" si="110"/>
        <v>0</v>
      </c>
      <c r="BG431" s="16">
        <f t="shared" si="110"/>
        <v>0</v>
      </c>
      <c r="BH431" s="16">
        <f t="shared" si="110"/>
        <v>0</v>
      </c>
      <c r="BI431" s="16">
        <f t="shared" si="110"/>
        <v>0</v>
      </c>
    </row>
    <row r="432" spans="2:61" s="1" customFormat="1" ht="15.75" x14ac:dyDescent="0.25">
      <c r="B432" s="47">
        <v>313</v>
      </c>
      <c r="C432" s="47" t="s">
        <v>430</v>
      </c>
      <c r="D432" s="47">
        <v>6</v>
      </c>
      <c r="E432" s="47">
        <v>2003</v>
      </c>
      <c r="F432" s="71"/>
      <c r="G432" s="2">
        <v>50</v>
      </c>
      <c r="H432" s="2">
        <v>10</v>
      </c>
      <c r="I432" s="47">
        <v>2019</v>
      </c>
      <c r="J432" s="81">
        <v>1.15E-2</v>
      </c>
      <c r="K432" s="82">
        <v>9985</v>
      </c>
      <c r="L432" s="82">
        <f t="shared" si="99"/>
        <v>998.5</v>
      </c>
      <c r="M432" s="82">
        <f t="shared" si="100"/>
        <v>1497.75</v>
      </c>
      <c r="N432" s="16">
        <f t="shared" si="101"/>
        <v>12481.25</v>
      </c>
      <c r="O432" s="16">
        <f t="shared" si="102"/>
        <v>143.53437500000001</v>
      </c>
      <c r="P432" s="16">
        <f t="shared" si="109"/>
        <v>0</v>
      </c>
      <c r="Q432" s="16">
        <f t="shared" si="109"/>
        <v>0</v>
      </c>
      <c r="R432" s="16">
        <f t="shared" si="109"/>
        <v>0</v>
      </c>
      <c r="S432" s="16">
        <f t="shared" si="109"/>
        <v>0</v>
      </c>
      <c r="T432" s="16">
        <f t="shared" si="109"/>
        <v>0</v>
      </c>
      <c r="U432" s="16">
        <f t="shared" si="109"/>
        <v>0</v>
      </c>
      <c r="V432" s="16">
        <f t="shared" si="109"/>
        <v>0</v>
      </c>
      <c r="W432" s="16">
        <f t="shared" si="109"/>
        <v>183.19027639746096</v>
      </c>
      <c r="X432" s="16">
        <f t="shared" si="109"/>
        <v>0</v>
      </c>
      <c r="Y432" s="16">
        <f t="shared" si="109"/>
        <v>0</v>
      </c>
      <c r="Z432" s="16">
        <f t="shared" si="109"/>
        <v>0</v>
      </c>
      <c r="AA432" s="16">
        <f t="shared" si="109"/>
        <v>0</v>
      </c>
      <c r="AB432" s="16">
        <f t="shared" si="109"/>
        <v>0</v>
      </c>
      <c r="AC432" s="16">
        <f t="shared" si="109"/>
        <v>0</v>
      </c>
      <c r="AD432" s="16">
        <f t="shared" si="109"/>
        <v>0</v>
      </c>
      <c r="AE432" s="16">
        <f t="shared" si="109"/>
        <v>0</v>
      </c>
      <c r="AF432" s="16">
        <f t="shared" si="108"/>
        <v>0</v>
      </c>
      <c r="AG432" s="16">
        <f t="shared" si="108"/>
        <v>298.39765690169855</v>
      </c>
      <c r="AH432" s="16">
        <f t="shared" si="108"/>
        <v>0</v>
      </c>
      <c r="AI432" s="16">
        <f t="shared" si="108"/>
        <v>0</v>
      </c>
      <c r="AJ432" s="16">
        <f t="shared" si="108"/>
        <v>0</v>
      </c>
      <c r="AK432" s="16">
        <f t="shared" si="108"/>
        <v>0</v>
      </c>
      <c r="AL432" s="16">
        <f t="shared" si="108"/>
        <v>0</v>
      </c>
      <c r="AM432" s="16">
        <f t="shared" si="108"/>
        <v>0</v>
      </c>
      <c r="AN432" s="16">
        <f t="shared" si="108"/>
        <v>0</v>
      </c>
      <c r="AO432" s="16">
        <f t="shared" si="108"/>
        <v>0</v>
      </c>
      <c r="AP432" s="16">
        <f t="shared" si="108"/>
        <v>0</v>
      </c>
      <c r="AQ432" s="16">
        <f t="shared" si="108"/>
        <v>486.05833997015532</v>
      </c>
      <c r="AR432" s="16">
        <f t="shared" si="108"/>
        <v>0</v>
      </c>
      <c r="AS432" s="16">
        <f t="shared" si="108"/>
        <v>0</v>
      </c>
      <c r="AT432" s="16">
        <f t="shared" si="110"/>
        <v>0</v>
      </c>
      <c r="AU432" s="16">
        <f t="shared" si="110"/>
        <v>51991.011608654684</v>
      </c>
      <c r="AV432" s="16">
        <f t="shared" si="110"/>
        <v>0</v>
      </c>
      <c r="AW432" s="16">
        <f t="shared" si="110"/>
        <v>0</v>
      </c>
      <c r="AX432" s="16">
        <f t="shared" si="110"/>
        <v>0</v>
      </c>
      <c r="AY432" s="16">
        <f t="shared" si="110"/>
        <v>0</v>
      </c>
      <c r="AZ432" s="16">
        <f t="shared" si="110"/>
        <v>0</v>
      </c>
      <c r="BA432" s="16">
        <f t="shared" si="110"/>
        <v>791.73781827774906</v>
      </c>
      <c r="BB432" s="16">
        <f t="shared" si="110"/>
        <v>0</v>
      </c>
      <c r="BC432" s="16">
        <f t="shared" si="110"/>
        <v>0</v>
      </c>
      <c r="BD432" s="16">
        <f t="shared" si="110"/>
        <v>0</v>
      </c>
      <c r="BE432" s="16">
        <f t="shared" si="110"/>
        <v>0</v>
      </c>
      <c r="BF432" s="16">
        <f t="shared" si="110"/>
        <v>0</v>
      </c>
      <c r="BG432" s="16">
        <f t="shared" si="110"/>
        <v>0</v>
      </c>
      <c r="BH432" s="16">
        <f t="shared" si="110"/>
        <v>0</v>
      </c>
      <c r="BI432" s="16">
        <f t="shared" si="110"/>
        <v>0</v>
      </c>
    </row>
    <row r="433" spans="2:61" s="1" customFormat="1" ht="15.75" x14ac:dyDescent="0.25">
      <c r="B433" s="47">
        <v>311</v>
      </c>
      <c r="C433" s="47" t="s">
        <v>430</v>
      </c>
      <c r="D433" s="47">
        <v>6</v>
      </c>
      <c r="E433" s="47">
        <v>2003</v>
      </c>
      <c r="F433" s="71"/>
      <c r="G433" s="2">
        <v>50</v>
      </c>
      <c r="H433" s="2">
        <v>10</v>
      </c>
      <c r="I433" s="47">
        <v>2019</v>
      </c>
      <c r="J433" s="81">
        <v>1.15E-2</v>
      </c>
      <c r="K433" s="82">
        <v>9985</v>
      </c>
      <c r="L433" s="82">
        <f t="shared" si="99"/>
        <v>998.5</v>
      </c>
      <c r="M433" s="82">
        <f t="shared" si="100"/>
        <v>1497.75</v>
      </c>
      <c r="N433" s="16">
        <f t="shared" si="101"/>
        <v>12481.25</v>
      </c>
      <c r="O433" s="16">
        <f t="shared" si="102"/>
        <v>143.53437500000001</v>
      </c>
      <c r="P433" s="16">
        <f t="shared" si="109"/>
        <v>0</v>
      </c>
      <c r="Q433" s="16">
        <f t="shared" si="109"/>
        <v>0</v>
      </c>
      <c r="R433" s="16">
        <f t="shared" si="109"/>
        <v>0</v>
      </c>
      <c r="S433" s="16">
        <f t="shared" si="109"/>
        <v>0</v>
      </c>
      <c r="T433" s="16">
        <f t="shared" si="109"/>
        <v>0</v>
      </c>
      <c r="U433" s="16">
        <f t="shared" si="109"/>
        <v>0</v>
      </c>
      <c r="V433" s="16">
        <f t="shared" si="109"/>
        <v>0</v>
      </c>
      <c r="W433" s="16">
        <f t="shared" si="109"/>
        <v>183.19027639746096</v>
      </c>
      <c r="X433" s="16">
        <f t="shared" si="109"/>
        <v>0</v>
      </c>
      <c r="Y433" s="16">
        <f t="shared" si="109"/>
        <v>0</v>
      </c>
      <c r="Z433" s="16">
        <f t="shared" si="109"/>
        <v>0</v>
      </c>
      <c r="AA433" s="16">
        <f t="shared" si="109"/>
        <v>0</v>
      </c>
      <c r="AB433" s="16">
        <f t="shared" si="109"/>
        <v>0</v>
      </c>
      <c r="AC433" s="16">
        <f t="shared" si="109"/>
        <v>0</v>
      </c>
      <c r="AD433" s="16">
        <f t="shared" si="109"/>
        <v>0</v>
      </c>
      <c r="AE433" s="16">
        <f t="shared" si="109"/>
        <v>0</v>
      </c>
      <c r="AF433" s="16">
        <f t="shared" si="108"/>
        <v>0</v>
      </c>
      <c r="AG433" s="16">
        <f t="shared" si="108"/>
        <v>298.39765690169855</v>
      </c>
      <c r="AH433" s="16">
        <f t="shared" si="108"/>
        <v>0</v>
      </c>
      <c r="AI433" s="16">
        <f t="shared" si="108"/>
        <v>0</v>
      </c>
      <c r="AJ433" s="16">
        <f t="shared" si="108"/>
        <v>0</v>
      </c>
      <c r="AK433" s="16">
        <f t="shared" si="108"/>
        <v>0</v>
      </c>
      <c r="AL433" s="16">
        <f t="shared" si="108"/>
        <v>0</v>
      </c>
      <c r="AM433" s="16">
        <f t="shared" si="108"/>
        <v>0</v>
      </c>
      <c r="AN433" s="16">
        <f t="shared" si="108"/>
        <v>0</v>
      </c>
      <c r="AO433" s="16">
        <f t="shared" si="108"/>
        <v>0</v>
      </c>
      <c r="AP433" s="16">
        <f t="shared" si="108"/>
        <v>0</v>
      </c>
      <c r="AQ433" s="16">
        <f t="shared" si="108"/>
        <v>486.05833997015532</v>
      </c>
      <c r="AR433" s="16">
        <f t="shared" si="108"/>
        <v>0</v>
      </c>
      <c r="AS433" s="16">
        <f t="shared" si="108"/>
        <v>0</v>
      </c>
      <c r="AT433" s="16">
        <f t="shared" si="110"/>
        <v>0</v>
      </c>
      <c r="AU433" s="16">
        <f t="shared" si="110"/>
        <v>51991.011608654684</v>
      </c>
      <c r="AV433" s="16">
        <f t="shared" si="110"/>
        <v>0</v>
      </c>
      <c r="AW433" s="16">
        <f t="shared" si="110"/>
        <v>0</v>
      </c>
      <c r="AX433" s="16">
        <f t="shared" si="110"/>
        <v>0</v>
      </c>
      <c r="AY433" s="16">
        <f t="shared" si="110"/>
        <v>0</v>
      </c>
      <c r="AZ433" s="16">
        <f t="shared" si="110"/>
        <v>0</v>
      </c>
      <c r="BA433" s="16">
        <f t="shared" si="110"/>
        <v>791.73781827774906</v>
      </c>
      <c r="BB433" s="16">
        <f t="shared" si="110"/>
        <v>0</v>
      </c>
      <c r="BC433" s="16">
        <f t="shared" si="110"/>
        <v>0</v>
      </c>
      <c r="BD433" s="16">
        <f t="shared" si="110"/>
        <v>0</v>
      </c>
      <c r="BE433" s="16">
        <f t="shared" si="110"/>
        <v>0</v>
      </c>
      <c r="BF433" s="16">
        <f t="shared" si="110"/>
        <v>0</v>
      </c>
      <c r="BG433" s="16">
        <f t="shared" si="110"/>
        <v>0</v>
      </c>
      <c r="BH433" s="16">
        <f t="shared" si="110"/>
        <v>0</v>
      </c>
      <c r="BI433" s="16">
        <f t="shared" si="110"/>
        <v>0</v>
      </c>
    </row>
    <row r="434" spans="2:61" s="1" customFormat="1" ht="15.75" x14ac:dyDescent="0.25">
      <c r="B434" s="47">
        <v>310</v>
      </c>
      <c r="C434" s="47" t="s">
        <v>430</v>
      </c>
      <c r="D434" s="47">
        <v>6</v>
      </c>
      <c r="E434" s="47">
        <v>2003</v>
      </c>
      <c r="F434" s="71"/>
      <c r="G434" s="2">
        <v>50</v>
      </c>
      <c r="H434" s="2">
        <v>10</v>
      </c>
      <c r="I434" s="47">
        <v>2019</v>
      </c>
      <c r="J434" s="81">
        <v>1.15E-2</v>
      </c>
      <c r="K434" s="82">
        <v>9985</v>
      </c>
      <c r="L434" s="82">
        <f t="shared" si="99"/>
        <v>998.5</v>
      </c>
      <c r="M434" s="82">
        <f t="shared" si="100"/>
        <v>1497.75</v>
      </c>
      <c r="N434" s="16">
        <f t="shared" si="101"/>
        <v>12481.25</v>
      </c>
      <c r="O434" s="16">
        <f t="shared" si="102"/>
        <v>143.53437500000001</v>
      </c>
      <c r="P434" s="16">
        <f t="shared" si="109"/>
        <v>0</v>
      </c>
      <c r="Q434" s="16">
        <f t="shared" si="109"/>
        <v>0</v>
      </c>
      <c r="R434" s="16">
        <f t="shared" si="109"/>
        <v>0</v>
      </c>
      <c r="S434" s="16">
        <f t="shared" si="109"/>
        <v>0</v>
      </c>
      <c r="T434" s="16">
        <f t="shared" si="109"/>
        <v>0</v>
      </c>
      <c r="U434" s="16">
        <f t="shared" si="109"/>
        <v>0</v>
      </c>
      <c r="V434" s="16">
        <f t="shared" si="109"/>
        <v>0</v>
      </c>
      <c r="W434" s="16">
        <f t="shared" si="109"/>
        <v>183.19027639746096</v>
      </c>
      <c r="X434" s="16">
        <f t="shared" si="109"/>
        <v>0</v>
      </c>
      <c r="Y434" s="16">
        <f t="shared" si="109"/>
        <v>0</v>
      </c>
      <c r="Z434" s="16">
        <f t="shared" si="109"/>
        <v>0</v>
      </c>
      <c r="AA434" s="16">
        <f t="shared" si="109"/>
        <v>0</v>
      </c>
      <c r="AB434" s="16">
        <f t="shared" si="109"/>
        <v>0</v>
      </c>
      <c r="AC434" s="16">
        <f t="shared" si="109"/>
        <v>0</v>
      </c>
      <c r="AD434" s="16">
        <f t="shared" si="109"/>
        <v>0</v>
      </c>
      <c r="AE434" s="16">
        <f t="shared" si="109"/>
        <v>0</v>
      </c>
      <c r="AF434" s="16">
        <f t="shared" si="108"/>
        <v>0</v>
      </c>
      <c r="AG434" s="16">
        <f t="shared" si="108"/>
        <v>298.39765690169855</v>
      </c>
      <c r="AH434" s="16">
        <f t="shared" si="108"/>
        <v>0</v>
      </c>
      <c r="AI434" s="16">
        <f t="shared" si="108"/>
        <v>0</v>
      </c>
      <c r="AJ434" s="16">
        <f t="shared" si="108"/>
        <v>0</v>
      </c>
      <c r="AK434" s="16">
        <f t="shared" si="108"/>
        <v>0</v>
      </c>
      <c r="AL434" s="16">
        <f t="shared" si="108"/>
        <v>0</v>
      </c>
      <c r="AM434" s="16">
        <f t="shared" si="108"/>
        <v>0</v>
      </c>
      <c r="AN434" s="16">
        <f t="shared" si="108"/>
        <v>0</v>
      </c>
      <c r="AO434" s="16">
        <f t="shared" si="108"/>
        <v>0</v>
      </c>
      <c r="AP434" s="16">
        <f t="shared" si="108"/>
        <v>0</v>
      </c>
      <c r="AQ434" s="16">
        <f t="shared" si="108"/>
        <v>486.05833997015532</v>
      </c>
      <c r="AR434" s="16">
        <f t="shared" si="108"/>
        <v>0</v>
      </c>
      <c r="AS434" s="16">
        <f t="shared" si="108"/>
        <v>0</v>
      </c>
      <c r="AT434" s="16">
        <f t="shared" si="110"/>
        <v>0</v>
      </c>
      <c r="AU434" s="16">
        <f t="shared" si="110"/>
        <v>51991.011608654684</v>
      </c>
      <c r="AV434" s="16">
        <f t="shared" si="110"/>
        <v>0</v>
      </c>
      <c r="AW434" s="16">
        <f t="shared" si="110"/>
        <v>0</v>
      </c>
      <c r="AX434" s="16">
        <f t="shared" si="110"/>
        <v>0</v>
      </c>
      <c r="AY434" s="16">
        <f t="shared" si="110"/>
        <v>0</v>
      </c>
      <c r="AZ434" s="16">
        <f t="shared" si="110"/>
        <v>0</v>
      </c>
      <c r="BA434" s="16">
        <f t="shared" si="110"/>
        <v>791.73781827774906</v>
      </c>
      <c r="BB434" s="16">
        <f t="shared" si="110"/>
        <v>0</v>
      </c>
      <c r="BC434" s="16">
        <f t="shared" si="110"/>
        <v>0</v>
      </c>
      <c r="BD434" s="16">
        <f t="shared" si="110"/>
        <v>0</v>
      </c>
      <c r="BE434" s="16">
        <f t="shared" si="110"/>
        <v>0</v>
      </c>
      <c r="BF434" s="16">
        <f t="shared" si="110"/>
        <v>0</v>
      </c>
      <c r="BG434" s="16">
        <f t="shared" si="110"/>
        <v>0</v>
      </c>
      <c r="BH434" s="16">
        <f t="shared" si="110"/>
        <v>0</v>
      </c>
      <c r="BI434" s="16">
        <f t="shared" si="110"/>
        <v>0</v>
      </c>
    </row>
    <row r="435" spans="2:61" s="1" customFormat="1" ht="15.75" x14ac:dyDescent="0.25">
      <c r="B435" s="47">
        <v>309</v>
      </c>
      <c r="C435" s="47" t="s">
        <v>430</v>
      </c>
      <c r="D435" s="47">
        <v>6</v>
      </c>
      <c r="E435" s="47">
        <v>2003</v>
      </c>
      <c r="F435" s="71"/>
      <c r="G435" s="2">
        <v>50</v>
      </c>
      <c r="H435" s="2">
        <v>10</v>
      </c>
      <c r="I435" s="47">
        <v>2019</v>
      </c>
      <c r="J435" s="81">
        <v>1.15E-2</v>
      </c>
      <c r="K435" s="82">
        <v>9985</v>
      </c>
      <c r="L435" s="82">
        <f t="shared" si="99"/>
        <v>998.5</v>
      </c>
      <c r="M435" s="82">
        <f t="shared" si="100"/>
        <v>1497.75</v>
      </c>
      <c r="N435" s="16">
        <f t="shared" si="101"/>
        <v>12481.25</v>
      </c>
      <c r="O435" s="16">
        <f t="shared" si="102"/>
        <v>143.53437500000001</v>
      </c>
      <c r="P435" s="16">
        <f t="shared" si="109"/>
        <v>0</v>
      </c>
      <c r="Q435" s="16">
        <f t="shared" si="109"/>
        <v>0</v>
      </c>
      <c r="R435" s="16">
        <f t="shared" si="109"/>
        <v>0</v>
      </c>
      <c r="S435" s="16">
        <f t="shared" si="109"/>
        <v>0</v>
      </c>
      <c r="T435" s="16">
        <f t="shared" si="109"/>
        <v>0</v>
      </c>
      <c r="U435" s="16">
        <f t="shared" si="109"/>
        <v>0</v>
      </c>
      <c r="V435" s="16">
        <f t="shared" si="109"/>
        <v>0</v>
      </c>
      <c r="W435" s="16">
        <f t="shared" si="109"/>
        <v>183.19027639746096</v>
      </c>
      <c r="X435" s="16">
        <f t="shared" si="109"/>
        <v>0</v>
      </c>
      <c r="Y435" s="16">
        <f t="shared" si="109"/>
        <v>0</v>
      </c>
      <c r="Z435" s="16">
        <f t="shared" si="109"/>
        <v>0</v>
      </c>
      <c r="AA435" s="16">
        <f t="shared" si="109"/>
        <v>0</v>
      </c>
      <c r="AB435" s="16">
        <f t="shared" si="109"/>
        <v>0</v>
      </c>
      <c r="AC435" s="16">
        <f t="shared" si="109"/>
        <v>0</v>
      </c>
      <c r="AD435" s="16">
        <f t="shared" si="109"/>
        <v>0</v>
      </c>
      <c r="AE435" s="16">
        <f t="shared" si="109"/>
        <v>0</v>
      </c>
      <c r="AF435" s="16">
        <f t="shared" si="108"/>
        <v>0</v>
      </c>
      <c r="AG435" s="16">
        <f t="shared" si="108"/>
        <v>298.39765690169855</v>
      </c>
      <c r="AH435" s="16">
        <f t="shared" si="108"/>
        <v>0</v>
      </c>
      <c r="AI435" s="16">
        <f t="shared" si="108"/>
        <v>0</v>
      </c>
      <c r="AJ435" s="16">
        <f t="shared" si="108"/>
        <v>0</v>
      </c>
      <c r="AK435" s="16">
        <f t="shared" si="108"/>
        <v>0</v>
      </c>
      <c r="AL435" s="16">
        <f t="shared" si="108"/>
        <v>0</v>
      </c>
      <c r="AM435" s="16">
        <f t="shared" si="108"/>
        <v>0</v>
      </c>
      <c r="AN435" s="16">
        <f t="shared" si="108"/>
        <v>0</v>
      </c>
      <c r="AO435" s="16">
        <f t="shared" si="108"/>
        <v>0</v>
      </c>
      <c r="AP435" s="16">
        <f t="shared" si="108"/>
        <v>0</v>
      </c>
      <c r="AQ435" s="16">
        <f t="shared" si="108"/>
        <v>486.05833997015532</v>
      </c>
      <c r="AR435" s="16">
        <f t="shared" si="108"/>
        <v>0</v>
      </c>
      <c r="AS435" s="16">
        <f t="shared" si="108"/>
        <v>0</v>
      </c>
      <c r="AT435" s="16">
        <f t="shared" si="110"/>
        <v>0</v>
      </c>
      <c r="AU435" s="16">
        <f t="shared" si="110"/>
        <v>51991.011608654684</v>
      </c>
      <c r="AV435" s="16">
        <f t="shared" si="110"/>
        <v>0</v>
      </c>
      <c r="AW435" s="16">
        <f t="shared" si="110"/>
        <v>0</v>
      </c>
      <c r="AX435" s="16">
        <f t="shared" si="110"/>
        <v>0</v>
      </c>
      <c r="AY435" s="16">
        <f t="shared" si="110"/>
        <v>0</v>
      </c>
      <c r="AZ435" s="16">
        <f t="shared" si="110"/>
        <v>0</v>
      </c>
      <c r="BA435" s="16">
        <f t="shared" si="110"/>
        <v>791.73781827774906</v>
      </c>
      <c r="BB435" s="16">
        <f t="shared" si="110"/>
        <v>0</v>
      </c>
      <c r="BC435" s="16">
        <f t="shared" si="110"/>
        <v>0</v>
      </c>
      <c r="BD435" s="16">
        <f t="shared" si="110"/>
        <v>0</v>
      </c>
      <c r="BE435" s="16">
        <f t="shared" si="110"/>
        <v>0</v>
      </c>
      <c r="BF435" s="16">
        <f t="shared" si="110"/>
        <v>0</v>
      </c>
      <c r="BG435" s="16">
        <f t="shared" si="110"/>
        <v>0</v>
      </c>
      <c r="BH435" s="16">
        <f t="shared" si="110"/>
        <v>0</v>
      </c>
      <c r="BI435" s="16">
        <f t="shared" si="110"/>
        <v>0</v>
      </c>
    </row>
    <row r="436" spans="2:61" s="1" customFormat="1" ht="15.75" x14ac:dyDescent="0.25">
      <c r="B436" s="47">
        <v>308</v>
      </c>
      <c r="C436" s="47" t="s">
        <v>430</v>
      </c>
      <c r="D436" s="47">
        <v>6</v>
      </c>
      <c r="E436" s="47">
        <v>2003</v>
      </c>
      <c r="F436" s="71"/>
      <c r="G436" s="2">
        <v>50</v>
      </c>
      <c r="H436" s="2">
        <v>10</v>
      </c>
      <c r="I436" s="47">
        <v>2019</v>
      </c>
      <c r="J436" s="81">
        <v>1.15E-2</v>
      </c>
      <c r="K436" s="82">
        <v>9985</v>
      </c>
      <c r="L436" s="82">
        <f t="shared" si="99"/>
        <v>998.5</v>
      </c>
      <c r="M436" s="82">
        <f t="shared" si="100"/>
        <v>1497.75</v>
      </c>
      <c r="N436" s="16">
        <f t="shared" si="101"/>
        <v>12481.25</v>
      </c>
      <c r="O436" s="16">
        <f t="shared" si="102"/>
        <v>143.53437500000001</v>
      </c>
      <c r="P436" s="16">
        <f t="shared" si="109"/>
        <v>0</v>
      </c>
      <c r="Q436" s="16">
        <f t="shared" si="109"/>
        <v>0</v>
      </c>
      <c r="R436" s="16">
        <f t="shared" si="109"/>
        <v>0</v>
      </c>
      <c r="S436" s="16">
        <f t="shared" si="109"/>
        <v>0</v>
      </c>
      <c r="T436" s="16">
        <f t="shared" si="109"/>
        <v>0</v>
      </c>
      <c r="U436" s="16">
        <f t="shared" si="109"/>
        <v>0</v>
      </c>
      <c r="V436" s="16">
        <f t="shared" si="109"/>
        <v>0</v>
      </c>
      <c r="W436" s="16">
        <f t="shared" si="109"/>
        <v>183.19027639746096</v>
      </c>
      <c r="X436" s="16">
        <f t="shared" si="109"/>
        <v>0</v>
      </c>
      <c r="Y436" s="16">
        <f t="shared" si="109"/>
        <v>0</v>
      </c>
      <c r="Z436" s="16">
        <f t="shared" si="109"/>
        <v>0</v>
      </c>
      <c r="AA436" s="16">
        <f t="shared" si="109"/>
        <v>0</v>
      </c>
      <c r="AB436" s="16">
        <f t="shared" si="109"/>
        <v>0</v>
      </c>
      <c r="AC436" s="16">
        <f t="shared" si="109"/>
        <v>0</v>
      </c>
      <c r="AD436" s="16">
        <f t="shared" si="109"/>
        <v>0</v>
      </c>
      <c r="AE436" s="16">
        <f t="shared" si="109"/>
        <v>0</v>
      </c>
      <c r="AF436" s="16">
        <f t="shared" si="108"/>
        <v>0</v>
      </c>
      <c r="AG436" s="16">
        <f t="shared" si="108"/>
        <v>298.39765690169855</v>
      </c>
      <c r="AH436" s="16">
        <f t="shared" si="108"/>
        <v>0</v>
      </c>
      <c r="AI436" s="16">
        <f t="shared" si="108"/>
        <v>0</v>
      </c>
      <c r="AJ436" s="16">
        <f t="shared" si="108"/>
        <v>0</v>
      </c>
      <c r="AK436" s="16">
        <f t="shared" si="108"/>
        <v>0</v>
      </c>
      <c r="AL436" s="16">
        <f t="shared" si="108"/>
        <v>0</v>
      </c>
      <c r="AM436" s="16">
        <f t="shared" si="108"/>
        <v>0</v>
      </c>
      <c r="AN436" s="16">
        <f t="shared" si="108"/>
        <v>0</v>
      </c>
      <c r="AO436" s="16">
        <f t="shared" si="108"/>
        <v>0</v>
      </c>
      <c r="AP436" s="16">
        <f t="shared" si="108"/>
        <v>0</v>
      </c>
      <c r="AQ436" s="16">
        <f t="shared" si="108"/>
        <v>486.05833997015532</v>
      </c>
      <c r="AR436" s="16">
        <f t="shared" si="108"/>
        <v>0</v>
      </c>
      <c r="AS436" s="16">
        <f t="shared" si="108"/>
        <v>0</v>
      </c>
      <c r="AT436" s="16">
        <f t="shared" si="110"/>
        <v>0</v>
      </c>
      <c r="AU436" s="16">
        <f t="shared" si="110"/>
        <v>51991.011608654684</v>
      </c>
      <c r="AV436" s="16">
        <f t="shared" si="110"/>
        <v>0</v>
      </c>
      <c r="AW436" s="16">
        <f t="shared" si="110"/>
        <v>0</v>
      </c>
      <c r="AX436" s="16">
        <f t="shared" si="110"/>
        <v>0</v>
      </c>
      <c r="AY436" s="16">
        <f t="shared" si="110"/>
        <v>0</v>
      </c>
      <c r="AZ436" s="16">
        <f t="shared" si="110"/>
        <v>0</v>
      </c>
      <c r="BA436" s="16">
        <f t="shared" si="110"/>
        <v>791.73781827774906</v>
      </c>
      <c r="BB436" s="16">
        <f t="shared" si="110"/>
        <v>0</v>
      </c>
      <c r="BC436" s="16">
        <f t="shared" si="110"/>
        <v>0</v>
      </c>
      <c r="BD436" s="16">
        <f t="shared" si="110"/>
        <v>0</v>
      </c>
      <c r="BE436" s="16">
        <f t="shared" si="110"/>
        <v>0</v>
      </c>
      <c r="BF436" s="16">
        <f t="shared" si="110"/>
        <v>0</v>
      </c>
      <c r="BG436" s="16">
        <f t="shared" si="110"/>
        <v>0</v>
      </c>
      <c r="BH436" s="16">
        <f t="shared" si="110"/>
        <v>0</v>
      </c>
      <c r="BI436" s="16">
        <f t="shared" si="110"/>
        <v>0</v>
      </c>
    </row>
    <row r="437" spans="2:61" s="1" customFormat="1" ht="15.75" x14ac:dyDescent="0.25">
      <c r="B437" s="47">
        <v>307</v>
      </c>
      <c r="C437" s="47" t="s">
        <v>430</v>
      </c>
      <c r="D437" s="47">
        <v>6</v>
      </c>
      <c r="E437" s="47">
        <v>2003</v>
      </c>
      <c r="F437" s="71"/>
      <c r="G437" s="2">
        <v>50</v>
      </c>
      <c r="H437" s="2">
        <v>10</v>
      </c>
      <c r="I437" s="47">
        <v>2019</v>
      </c>
      <c r="J437" s="81">
        <v>1.15E-2</v>
      </c>
      <c r="K437" s="82">
        <v>9985</v>
      </c>
      <c r="L437" s="82">
        <f t="shared" si="99"/>
        <v>998.5</v>
      </c>
      <c r="M437" s="82">
        <f t="shared" si="100"/>
        <v>1497.75</v>
      </c>
      <c r="N437" s="16">
        <f t="shared" si="101"/>
        <v>12481.25</v>
      </c>
      <c r="O437" s="16">
        <f t="shared" si="102"/>
        <v>143.53437500000001</v>
      </c>
      <c r="P437" s="16">
        <f t="shared" si="109"/>
        <v>0</v>
      </c>
      <c r="Q437" s="16">
        <f t="shared" si="109"/>
        <v>0</v>
      </c>
      <c r="R437" s="16">
        <f t="shared" si="109"/>
        <v>0</v>
      </c>
      <c r="S437" s="16">
        <f t="shared" si="109"/>
        <v>0</v>
      </c>
      <c r="T437" s="16">
        <f t="shared" si="109"/>
        <v>0</v>
      </c>
      <c r="U437" s="16">
        <f t="shared" si="109"/>
        <v>0</v>
      </c>
      <c r="V437" s="16">
        <f t="shared" si="109"/>
        <v>0</v>
      </c>
      <c r="W437" s="16">
        <f t="shared" si="109"/>
        <v>183.19027639746096</v>
      </c>
      <c r="X437" s="16">
        <f t="shared" si="109"/>
        <v>0</v>
      </c>
      <c r="Y437" s="16">
        <f t="shared" si="109"/>
        <v>0</v>
      </c>
      <c r="Z437" s="16">
        <f t="shared" si="109"/>
        <v>0</v>
      </c>
      <c r="AA437" s="16">
        <f t="shared" si="109"/>
        <v>0</v>
      </c>
      <c r="AB437" s="16">
        <f t="shared" si="109"/>
        <v>0</v>
      </c>
      <c r="AC437" s="16">
        <f t="shared" si="109"/>
        <v>0</v>
      </c>
      <c r="AD437" s="16">
        <f t="shared" si="109"/>
        <v>0</v>
      </c>
      <c r="AE437" s="16">
        <f t="shared" si="109"/>
        <v>0</v>
      </c>
      <c r="AF437" s="16">
        <f t="shared" si="108"/>
        <v>0</v>
      </c>
      <c r="AG437" s="16">
        <f t="shared" si="108"/>
        <v>298.39765690169855</v>
      </c>
      <c r="AH437" s="16">
        <f t="shared" si="108"/>
        <v>0</v>
      </c>
      <c r="AI437" s="16">
        <f t="shared" si="108"/>
        <v>0</v>
      </c>
      <c r="AJ437" s="16">
        <f t="shared" si="108"/>
        <v>0</v>
      </c>
      <c r="AK437" s="16">
        <f t="shared" si="108"/>
        <v>0</v>
      </c>
      <c r="AL437" s="16">
        <f t="shared" si="108"/>
        <v>0</v>
      </c>
      <c r="AM437" s="16">
        <f t="shared" si="108"/>
        <v>0</v>
      </c>
      <c r="AN437" s="16">
        <f t="shared" si="108"/>
        <v>0</v>
      </c>
      <c r="AO437" s="16">
        <f t="shared" si="108"/>
        <v>0</v>
      </c>
      <c r="AP437" s="16">
        <f t="shared" si="108"/>
        <v>0</v>
      </c>
      <c r="AQ437" s="16">
        <f t="shared" si="108"/>
        <v>486.05833997015532</v>
      </c>
      <c r="AR437" s="16">
        <f t="shared" si="108"/>
        <v>0</v>
      </c>
      <c r="AS437" s="16">
        <f t="shared" si="108"/>
        <v>0</v>
      </c>
      <c r="AT437" s="16">
        <f t="shared" si="110"/>
        <v>0</v>
      </c>
      <c r="AU437" s="16">
        <f t="shared" si="110"/>
        <v>51991.011608654684</v>
      </c>
      <c r="AV437" s="16">
        <f t="shared" si="110"/>
        <v>0</v>
      </c>
      <c r="AW437" s="16">
        <f t="shared" si="110"/>
        <v>0</v>
      </c>
      <c r="AX437" s="16">
        <f t="shared" si="110"/>
        <v>0</v>
      </c>
      <c r="AY437" s="16">
        <f t="shared" si="110"/>
        <v>0</v>
      </c>
      <c r="AZ437" s="16">
        <f t="shared" si="110"/>
        <v>0</v>
      </c>
      <c r="BA437" s="16">
        <f t="shared" si="110"/>
        <v>791.73781827774906</v>
      </c>
      <c r="BB437" s="16">
        <f t="shared" si="110"/>
        <v>0</v>
      </c>
      <c r="BC437" s="16">
        <f t="shared" si="110"/>
        <v>0</v>
      </c>
      <c r="BD437" s="16">
        <f t="shared" si="110"/>
        <v>0</v>
      </c>
      <c r="BE437" s="16">
        <f t="shared" si="110"/>
        <v>0</v>
      </c>
      <c r="BF437" s="16">
        <f t="shared" si="110"/>
        <v>0</v>
      </c>
      <c r="BG437" s="16">
        <f t="shared" si="110"/>
        <v>0</v>
      </c>
      <c r="BH437" s="16">
        <f t="shared" si="110"/>
        <v>0</v>
      </c>
      <c r="BI437" s="16">
        <f t="shared" si="110"/>
        <v>0</v>
      </c>
    </row>
    <row r="438" spans="2:61" s="1" customFormat="1" ht="15.75" x14ac:dyDescent="0.25">
      <c r="B438" s="47">
        <v>306</v>
      </c>
      <c r="C438" s="47" t="s">
        <v>430</v>
      </c>
      <c r="D438" s="47">
        <v>6</v>
      </c>
      <c r="E438" s="47">
        <v>2003</v>
      </c>
      <c r="F438" s="71"/>
      <c r="G438" s="2">
        <v>50</v>
      </c>
      <c r="H438" s="2">
        <v>10</v>
      </c>
      <c r="I438" s="47">
        <v>2019</v>
      </c>
      <c r="J438" s="81">
        <v>1.15E-2</v>
      </c>
      <c r="K438" s="82">
        <v>9985</v>
      </c>
      <c r="L438" s="82">
        <f t="shared" si="99"/>
        <v>998.5</v>
      </c>
      <c r="M438" s="82">
        <f t="shared" si="100"/>
        <v>1497.75</v>
      </c>
      <c r="N438" s="16">
        <f t="shared" si="101"/>
        <v>12481.25</v>
      </c>
      <c r="O438" s="16">
        <f t="shared" si="102"/>
        <v>143.53437500000001</v>
      </c>
      <c r="P438" s="16">
        <f t="shared" si="109"/>
        <v>0</v>
      </c>
      <c r="Q438" s="16">
        <f t="shared" si="109"/>
        <v>0</v>
      </c>
      <c r="R438" s="16">
        <f t="shared" si="109"/>
        <v>0</v>
      </c>
      <c r="S438" s="16">
        <f t="shared" si="109"/>
        <v>0</v>
      </c>
      <c r="T438" s="16">
        <f t="shared" si="109"/>
        <v>0</v>
      </c>
      <c r="U438" s="16">
        <f t="shared" si="109"/>
        <v>0</v>
      </c>
      <c r="V438" s="16">
        <f t="shared" si="109"/>
        <v>0</v>
      </c>
      <c r="W438" s="16">
        <f t="shared" si="109"/>
        <v>183.19027639746096</v>
      </c>
      <c r="X438" s="16">
        <f t="shared" si="109"/>
        <v>0</v>
      </c>
      <c r="Y438" s="16">
        <f t="shared" si="109"/>
        <v>0</v>
      </c>
      <c r="Z438" s="16">
        <f t="shared" si="109"/>
        <v>0</v>
      </c>
      <c r="AA438" s="16">
        <f t="shared" si="109"/>
        <v>0</v>
      </c>
      <c r="AB438" s="16">
        <f t="shared" si="109"/>
        <v>0</v>
      </c>
      <c r="AC438" s="16">
        <f t="shared" si="109"/>
        <v>0</v>
      </c>
      <c r="AD438" s="16">
        <f t="shared" si="109"/>
        <v>0</v>
      </c>
      <c r="AE438" s="16">
        <f t="shared" ref="AE438:AT453" si="111">IF(MOD((AE$6-$E438),$G438)=0,($K438*1.1*1.15)*((1+$K$3)^(AE$6-$N$3)),IF(MOD((AE$6-$I438),$H438)=0,$O438*((1+$K$3)^(AE$6-$N$3)),0))</f>
        <v>0</v>
      </c>
      <c r="AF438" s="16">
        <f t="shared" si="111"/>
        <v>0</v>
      </c>
      <c r="AG438" s="16">
        <f t="shared" si="111"/>
        <v>298.39765690169855</v>
      </c>
      <c r="AH438" s="16">
        <f t="shared" si="111"/>
        <v>0</v>
      </c>
      <c r="AI438" s="16">
        <f t="shared" si="111"/>
        <v>0</v>
      </c>
      <c r="AJ438" s="16">
        <f t="shared" si="111"/>
        <v>0</v>
      </c>
      <c r="AK438" s="16">
        <f t="shared" si="111"/>
        <v>0</v>
      </c>
      <c r="AL438" s="16">
        <f t="shared" si="111"/>
        <v>0</v>
      </c>
      <c r="AM438" s="16">
        <f t="shared" si="111"/>
        <v>0</v>
      </c>
      <c r="AN438" s="16">
        <f t="shared" si="111"/>
        <v>0</v>
      </c>
      <c r="AO438" s="16">
        <f t="shared" si="111"/>
        <v>0</v>
      </c>
      <c r="AP438" s="16">
        <f t="shared" si="111"/>
        <v>0</v>
      </c>
      <c r="AQ438" s="16">
        <f t="shared" si="111"/>
        <v>486.05833997015532</v>
      </c>
      <c r="AR438" s="16">
        <f t="shared" si="111"/>
        <v>0</v>
      </c>
      <c r="AS438" s="16">
        <f t="shared" si="111"/>
        <v>0</v>
      </c>
      <c r="AT438" s="16">
        <f t="shared" si="110"/>
        <v>0</v>
      </c>
      <c r="AU438" s="16">
        <f t="shared" si="110"/>
        <v>51991.011608654684</v>
      </c>
      <c r="AV438" s="16">
        <f t="shared" si="110"/>
        <v>0</v>
      </c>
      <c r="AW438" s="16">
        <f t="shared" si="110"/>
        <v>0</v>
      </c>
      <c r="AX438" s="16">
        <f t="shared" si="110"/>
        <v>0</v>
      </c>
      <c r="AY438" s="16">
        <f t="shared" si="110"/>
        <v>0</v>
      </c>
      <c r="AZ438" s="16">
        <f t="shared" si="110"/>
        <v>0</v>
      </c>
      <c r="BA438" s="16">
        <f t="shared" si="110"/>
        <v>791.73781827774906</v>
      </c>
      <c r="BB438" s="16">
        <f t="shared" si="110"/>
        <v>0</v>
      </c>
      <c r="BC438" s="16">
        <f t="shared" si="110"/>
        <v>0</v>
      </c>
      <c r="BD438" s="16">
        <f t="shared" si="110"/>
        <v>0</v>
      </c>
      <c r="BE438" s="16">
        <f t="shared" si="110"/>
        <v>0</v>
      </c>
      <c r="BF438" s="16">
        <f t="shared" si="110"/>
        <v>0</v>
      </c>
      <c r="BG438" s="16">
        <f t="shared" si="110"/>
        <v>0</v>
      </c>
      <c r="BH438" s="16">
        <f t="shared" si="110"/>
        <v>0</v>
      </c>
      <c r="BI438" s="16">
        <f t="shared" si="110"/>
        <v>0</v>
      </c>
    </row>
    <row r="439" spans="2:61" s="1" customFormat="1" ht="15.75" x14ac:dyDescent="0.25">
      <c r="B439" s="47">
        <v>304</v>
      </c>
      <c r="C439" s="47" t="s">
        <v>430</v>
      </c>
      <c r="D439" s="47">
        <v>6</v>
      </c>
      <c r="E439" s="47">
        <v>2003</v>
      </c>
      <c r="F439" s="71"/>
      <c r="G439" s="2">
        <v>50</v>
      </c>
      <c r="H439" s="2">
        <v>10</v>
      </c>
      <c r="I439" s="47">
        <v>2019</v>
      </c>
      <c r="J439" s="81">
        <v>1.15E-2</v>
      </c>
      <c r="K439" s="82">
        <v>9985</v>
      </c>
      <c r="L439" s="82">
        <f t="shared" si="99"/>
        <v>998.5</v>
      </c>
      <c r="M439" s="82">
        <f t="shared" si="100"/>
        <v>1497.75</v>
      </c>
      <c r="N439" s="16">
        <f t="shared" si="101"/>
        <v>12481.25</v>
      </c>
      <c r="O439" s="16">
        <f t="shared" si="102"/>
        <v>143.53437500000001</v>
      </c>
      <c r="P439" s="16">
        <f t="shared" ref="P439:AE454" si="112">IF(MOD((P$6-$E439),$G439)=0,($K439*1.1*1.15)*((1+$K$3)^(P$6-$N$3)),IF(MOD((P$6-$I439),$H439)=0,$O439*((1+$K$3)^(P$6-$N$3)),0))</f>
        <v>0</v>
      </c>
      <c r="Q439" s="16">
        <f t="shared" si="112"/>
        <v>0</v>
      </c>
      <c r="R439" s="16">
        <f t="shared" si="112"/>
        <v>0</v>
      </c>
      <c r="S439" s="16">
        <f t="shared" si="112"/>
        <v>0</v>
      </c>
      <c r="T439" s="16">
        <f t="shared" si="112"/>
        <v>0</v>
      </c>
      <c r="U439" s="16">
        <f t="shared" si="112"/>
        <v>0</v>
      </c>
      <c r="V439" s="16">
        <f t="shared" si="112"/>
        <v>0</v>
      </c>
      <c r="W439" s="16">
        <f t="shared" si="112"/>
        <v>183.19027639746096</v>
      </c>
      <c r="X439" s="16">
        <f t="shared" si="112"/>
        <v>0</v>
      </c>
      <c r="Y439" s="16">
        <f t="shared" si="112"/>
        <v>0</v>
      </c>
      <c r="Z439" s="16">
        <f t="shared" si="112"/>
        <v>0</v>
      </c>
      <c r="AA439" s="16">
        <f t="shared" si="112"/>
        <v>0</v>
      </c>
      <c r="AB439" s="16">
        <f t="shared" si="112"/>
        <v>0</v>
      </c>
      <c r="AC439" s="16">
        <f t="shared" si="112"/>
        <v>0</v>
      </c>
      <c r="AD439" s="16">
        <f t="shared" si="112"/>
        <v>0</v>
      </c>
      <c r="AE439" s="16">
        <f t="shared" si="112"/>
        <v>0</v>
      </c>
      <c r="AF439" s="16">
        <f t="shared" si="111"/>
        <v>0</v>
      </c>
      <c r="AG439" s="16">
        <f t="shared" si="111"/>
        <v>298.39765690169855</v>
      </c>
      <c r="AH439" s="16">
        <f t="shared" si="111"/>
        <v>0</v>
      </c>
      <c r="AI439" s="16">
        <f t="shared" si="111"/>
        <v>0</v>
      </c>
      <c r="AJ439" s="16">
        <f t="shared" si="111"/>
        <v>0</v>
      </c>
      <c r="AK439" s="16">
        <f t="shared" si="111"/>
        <v>0</v>
      </c>
      <c r="AL439" s="16">
        <f t="shared" si="111"/>
        <v>0</v>
      </c>
      <c r="AM439" s="16">
        <f t="shared" si="111"/>
        <v>0</v>
      </c>
      <c r="AN439" s="16">
        <f t="shared" si="111"/>
        <v>0</v>
      </c>
      <c r="AO439" s="16">
        <f t="shared" si="111"/>
        <v>0</v>
      </c>
      <c r="AP439" s="16">
        <f t="shared" si="111"/>
        <v>0</v>
      </c>
      <c r="AQ439" s="16">
        <f t="shared" si="111"/>
        <v>486.05833997015532</v>
      </c>
      <c r="AR439" s="16">
        <f t="shared" si="111"/>
        <v>0</v>
      </c>
      <c r="AS439" s="16">
        <f t="shared" si="111"/>
        <v>0</v>
      </c>
      <c r="AT439" s="16">
        <f t="shared" si="111"/>
        <v>0</v>
      </c>
      <c r="AU439" s="16">
        <f t="shared" ref="AT439:BI454" si="113">IF(MOD((AU$6-$E439),$G439)=0,($K439*1.1*1.15)*((1+$K$3)^(AU$6-$N$3)),IF(MOD((AU$6-$I439),$H439)=0,$O439*((1+$K$3)^(AU$6-$N$3)),0))</f>
        <v>51991.011608654684</v>
      </c>
      <c r="AV439" s="16">
        <f t="shared" si="113"/>
        <v>0</v>
      </c>
      <c r="AW439" s="16">
        <f t="shared" si="113"/>
        <v>0</v>
      </c>
      <c r="AX439" s="16">
        <f t="shared" si="113"/>
        <v>0</v>
      </c>
      <c r="AY439" s="16">
        <f t="shared" si="113"/>
        <v>0</v>
      </c>
      <c r="AZ439" s="16">
        <f t="shared" si="113"/>
        <v>0</v>
      </c>
      <c r="BA439" s="16">
        <f t="shared" si="113"/>
        <v>791.73781827774906</v>
      </c>
      <c r="BB439" s="16">
        <f t="shared" si="113"/>
        <v>0</v>
      </c>
      <c r="BC439" s="16">
        <f t="shared" si="113"/>
        <v>0</v>
      </c>
      <c r="BD439" s="16">
        <f t="shared" si="113"/>
        <v>0</v>
      </c>
      <c r="BE439" s="16">
        <f t="shared" si="113"/>
        <v>0</v>
      </c>
      <c r="BF439" s="16">
        <f t="shared" si="113"/>
        <v>0</v>
      </c>
      <c r="BG439" s="16">
        <f t="shared" si="113"/>
        <v>0</v>
      </c>
      <c r="BH439" s="16">
        <f t="shared" si="113"/>
        <v>0</v>
      </c>
      <c r="BI439" s="16">
        <f t="shared" si="113"/>
        <v>0</v>
      </c>
    </row>
    <row r="440" spans="2:61" s="1" customFormat="1" ht="15.75" x14ac:dyDescent="0.25">
      <c r="B440" s="47">
        <v>301</v>
      </c>
      <c r="C440" s="47" t="s">
        <v>430</v>
      </c>
      <c r="D440" s="47">
        <v>6</v>
      </c>
      <c r="E440" s="47">
        <v>2003</v>
      </c>
      <c r="F440" s="71"/>
      <c r="G440" s="2">
        <v>50</v>
      </c>
      <c r="H440" s="2">
        <v>10</v>
      </c>
      <c r="I440" s="47">
        <v>2019</v>
      </c>
      <c r="J440" s="81">
        <v>1.15E-2</v>
      </c>
      <c r="K440" s="82">
        <v>9985</v>
      </c>
      <c r="L440" s="82">
        <f t="shared" si="99"/>
        <v>998.5</v>
      </c>
      <c r="M440" s="82">
        <f t="shared" si="100"/>
        <v>1497.75</v>
      </c>
      <c r="N440" s="16">
        <f t="shared" si="101"/>
        <v>12481.25</v>
      </c>
      <c r="O440" s="16">
        <f t="shared" si="102"/>
        <v>143.53437500000001</v>
      </c>
      <c r="P440" s="16">
        <f t="shared" si="112"/>
        <v>0</v>
      </c>
      <c r="Q440" s="16">
        <f t="shared" si="112"/>
        <v>0</v>
      </c>
      <c r="R440" s="16">
        <f t="shared" si="112"/>
        <v>0</v>
      </c>
      <c r="S440" s="16">
        <f t="shared" si="112"/>
        <v>0</v>
      </c>
      <c r="T440" s="16">
        <f t="shared" si="112"/>
        <v>0</v>
      </c>
      <c r="U440" s="16">
        <f t="shared" si="112"/>
        <v>0</v>
      </c>
      <c r="V440" s="16">
        <f t="shared" si="112"/>
        <v>0</v>
      </c>
      <c r="W440" s="16">
        <f t="shared" si="112"/>
        <v>183.19027639746096</v>
      </c>
      <c r="X440" s="16">
        <f t="shared" si="112"/>
        <v>0</v>
      </c>
      <c r="Y440" s="16">
        <f t="shared" si="112"/>
        <v>0</v>
      </c>
      <c r="Z440" s="16">
        <f t="shared" si="112"/>
        <v>0</v>
      </c>
      <c r="AA440" s="16">
        <f t="shared" si="112"/>
        <v>0</v>
      </c>
      <c r="AB440" s="16">
        <f t="shared" si="112"/>
        <v>0</v>
      </c>
      <c r="AC440" s="16">
        <f t="shared" si="112"/>
        <v>0</v>
      </c>
      <c r="AD440" s="16">
        <f t="shared" si="112"/>
        <v>0</v>
      </c>
      <c r="AE440" s="16">
        <f t="shared" si="112"/>
        <v>0</v>
      </c>
      <c r="AF440" s="16">
        <f t="shared" si="111"/>
        <v>0</v>
      </c>
      <c r="AG440" s="16">
        <f t="shared" si="111"/>
        <v>298.39765690169855</v>
      </c>
      <c r="AH440" s="16">
        <f t="shared" si="111"/>
        <v>0</v>
      </c>
      <c r="AI440" s="16">
        <f t="shared" si="111"/>
        <v>0</v>
      </c>
      <c r="AJ440" s="16">
        <f t="shared" si="111"/>
        <v>0</v>
      </c>
      <c r="AK440" s="16">
        <f t="shared" si="111"/>
        <v>0</v>
      </c>
      <c r="AL440" s="16">
        <f t="shared" si="111"/>
        <v>0</v>
      </c>
      <c r="AM440" s="16">
        <f t="shared" si="111"/>
        <v>0</v>
      </c>
      <c r="AN440" s="16">
        <f t="shared" si="111"/>
        <v>0</v>
      </c>
      <c r="AO440" s="16">
        <f t="shared" si="111"/>
        <v>0</v>
      </c>
      <c r="AP440" s="16">
        <f t="shared" si="111"/>
        <v>0</v>
      </c>
      <c r="AQ440" s="16">
        <f t="shared" si="111"/>
        <v>486.05833997015532</v>
      </c>
      <c r="AR440" s="16">
        <f t="shared" si="111"/>
        <v>0</v>
      </c>
      <c r="AS440" s="16">
        <f t="shared" si="111"/>
        <v>0</v>
      </c>
      <c r="AT440" s="16">
        <f t="shared" si="113"/>
        <v>0</v>
      </c>
      <c r="AU440" s="16">
        <f t="shared" si="113"/>
        <v>51991.011608654684</v>
      </c>
      <c r="AV440" s="16">
        <f t="shared" si="113"/>
        <v>0</v>
      </c>
      <c r="AW440" s="16">
        <f t="shared" si="113"/>
        <v>0</v>
      </c>
      <c r="AX440" s="16">
        <f t="shared" si="113"/>
        <v>0</v>
      </c>
      <c r="AY440" s="16">
        <f t="shared" si="113"/>
        <v>0</v>
      </c>
      <c r="AZ440" s="16">
        <f t="shared" si="113"/>
        <v>0</v>
      </c>
      <c r="BA440" s="16">
        <f t="shared" si="113"/>
        <v>791.73781827774906</v>
      </c>
      <c r="BB440" s="16">
        <f t="shared" si="113"/>
        <v>0</v>
      </c>
      <c r="BC440" s="16">
        <f t="shared" si="113"/>
        <v>0</v>
      </c>
      <c r="BD440" s="16">
        <f t="shared" si="113"/>
        <v>0</v>
      </c>
      <c r="BE440" s="16">
        <f t="shared" si="113"/>
        <v>0</v>
      </c>
      <c r="BF440" s="16">
        <f t="shared" si="113"/>
        <v>0</v>
      </c>
      <c r="BG440" s="16">
        <f t="shared" si="113"/>
        <v>0</v>
      </c>
      <c r="BH440" s="16">
        <f t="shared" si="113"/>
        <v>0</v>
      </c>
      <c r="BI440" s="16">
        <f t="shared" si="113"/>
        <v>0</v>
      </c>
    </row>
    <row r="441" spans="2:61" s="1" customFormat="1" ht="15.75" x14ac:dyDescent="0.25">
      <c r="B441" s="47">
        <v>300</v>
      </c>
      <c r="C441" s="47" t="s">
        <v>430</v>
      </c>
      <c r="D441" s="47">
        <v>6</v>
      </c>
      <c r="E441" s="47">
        <v>2003</v>
      </c>
      <c r="F441" s="71"/>
      <c r="G441" s="2">
        <v>50</v>
      </c>
      <c r="H441" s="2">
        <v>10</v>
      </c>
      <c r="I441" s="47">
        <v>2019</v>
      </c>
      <c r="J441" s="81">
        <v>1.15E-2</v>
      </c>
      <c r="K441" s="82">
        <v>9985</v>
      </c>
      <c r="L441" s="82">
        <f t="shared" si="99"/>
        <v>998.5</v>
      </c>
      <c r="M441" s="82">
        <f t="shared" si="100"/>
        <v>1497.75</v>
      </c>
      <c r="N441" s="16">
        <f t="shared" si="101"/>
        <v>12481.25</v>
      </c>
      <c r="O441" s="16">
        <f t="shared" si="102"/>
        <v>143.53437500000001</v>
      </c>
      <c r="P441" s="16">
        <f t="shared" si="112"/>
        <v>0</v>
      </c>
      <c r="Q441" s="16">
        <f t="shared" si="112"/>
        <v>0</v>
      </c>
      <c r="R441" s="16">
        <f t="shared" si="112"/>
        <v>0</v>
      </c>
      <c r="S441" s="16">
        <f t="shared" si="112"/>
        <v>0</v>
      </c>
      <c r="T441" s="16">
        <f t="shared" si="112"/>
        <v>0</v>
      </c>
      <c r="U441" s="16">
        <f t="shared" si="112"/>
        <v>0</v>
      </c>
      <c r="V441" s="16">
        <f t="shared" si="112"/>
        <v>0</v>
      </c>
      <c r="W441" s="16">
        <f t="shared" si="112"/>
        <v>183.19027639746096</v>
      </c>
      <c r="X441" s="16">
        <f t="shared" si="112"/>
        <v>0</v>
      </c>
      <c r="Y441" s="16">
        <f t="shared" si="112"/>
        <v>0</v>
      </c>
      <c r="Z441" s="16">
        <f t="shared" si="112"/>
        <v>0</v>
      </c>
      <c r="AA441" s="16">
        <f t="shared" si="112"/>
        <v>0</v>
      </c>
      <c r="AB441" s="16">
        <f t="shared" si="112"/>
        <v>0</v>
      </c>
      <c r="AC441" s="16">
        <f t="shared" si="112"/>
        <v>0</v>
      </c>
      <c r="AD441" s="16">
        <f t="shared" si="112"/>
        <v>0</v>
      </c>
      <c r="AE441" s="16">
        <f t="shared" si="112"/>
        <v>0</v>
      </c>
      <c r="AF441" s="16">
        <f t="shared" si="111"/>
        <v>0</v>
      </c>
      <c r="AG441" s="16">
        <f t="shared" si="111"/>
        <v>298.39765690169855</v>
      </c>
      <c r="AH441" s="16">
        <f t="shared" si="111"/>
        <v>0</v>
      </c>
      <c r="AI441" s="16">
        <f t="shared" si="111"/>
        <v>0</v>
      </c>
      <c r="AJ441" s="16">
        <f t="shared" si="111"/>
        <v>0</v>
      </c>
      <c r="AK441" s="16">
        <f t="shared" si="111"/>
        <v>0</v>
      </c>
      <c r="AL441" s="16">
        <f t="shared" si="111"/>
        <v>0</v>
      </c>
      <c r="AM441" s="16">
        <f t="shared" si="111"/>
        <v>0</v>
      </c>
      <c r="AN441" s="16">
        <f t="shared" si="111"/>
        <v>0</v>
      </c>
      <c r="AO441" s="16">
        <f t="shared" si="111"/>
        <v>0</v>
      </c>
      <c r="AP441" s="16">
        <f t="shared" si="111"/>
        <v>0</v>
      </c>
      <c r="AQ441" s="16">
        <f t="shared" si="111"/>
        <v>486.05833997015532</v>
      </c>
      <c r="AR441" s="16">
        <f t="shared" si="111"/>
        <v>0</v>
      </c>
      <c r="AS441" s="16">
        <f t="shared" si="111"/>
        <v>0</v>
      </c>
      <c r="AT441" s="16">
        <f t="shared" si="113"/>
        <v>0</v>
      </c>
      <c r="AU441" s="16">
        <f t="shared" si="113"/>
        <v>51991.011608654684</v>
      </c>
      <c r="AV441" s="16">
        <f t="shared" si="113"/>
        <v>0</v>
      </c>
      <c r="AW441" s="16">
        <f t="shared" si="113"/>
        <v>0</v>
      </c>
      <c r="AX441" s="16">
        <f t="shared" si="113"/>
        <v>0</v>
      </c>
      <c r="AY441" s="16">
        <f t="shared" si="113"/>
        <v>0</v>
      </c>
      <c r="AZ441" s="16">
        <f t="shared" si="113"/>
        <v>0</v>
      </c>
      <c r="BA441" s="16">
        <f t="shared" si="113"/>
        <v>791.73781827774906</v>
      </c>
      <c r="BB441" s="16">
        <f t="shared" si="113"/>
        <v>0</v>
      </c>
      <c r="BC441" s="16">
        <f t="shared" si="113"/>
        <v>0</v>
      </c>
      <c r="BD441" s="16">
        <f t="shared" si="113"/>
        <v>0</v>
      </c>
      <c r="BE441" s="16">
        <f t="shared" si="113"/>
        <v>0</v>
      </c>
      <c r="BF441" s="16">
        <f t="shared" si="113"/>
        <v>0</v>
      </c>
      <c r="BG441" s="16">
        <f t="shared" si="113"/>
        <v>0</v>
      </c>
      <c r="BH441" s="16">
        <f t="shared" si="113"/>
        <v>0</v>
      </c>
      <c r="BI441" s="16">
        <f t="shared" si="113"/>
        <v>0</v>
      </c>
    </row>
    <row r="442" spans="2:61" s="1" customFormat="1" ht="15.75" x14ac:dyDescent="0.25">
      <c r="B442" s="47">
        <v>299</v>
      </c>
      <c r="C442" s="47" t="s">
        <v>430</v>
      </c>
      <c r="D442" s="47">
        <v>6</v>
      </c>
      <c r="E442" s="47">
        <v>2003</v>
      </c>
      <c r="F442" s="71"/>
      <c r="G442" s="2">
        <v>50</v>
      </c>
      <c r="H442" s="2">
        <v>10</v>
      </c>
      <c r="I442" s="47">
        <v>2019</v>
      </c>
      <c r="J442" s="81">
        <v>1.15E-2</v>
      </c>
      <c r="K442" s="82">
        <v>9985</v>
      </c>
      <c r="L442" s="82">
        <f t="shared" si="99"/>
        <v>998.5</v>
      </c>
      <c r="M442" s="82">
        <f t="shared" si="100"/>
        <v>1497.75</v>
      </c>
      <c r="N442" s="16">
        <f t="shared" si="101"/>
        <v>12481.25</v>
      </c>
      <c r="O442" s="16">
        <f t="shared" si="102"/>
        <v>143.53437500000001</v>
      </c>
      <c r="P442" s="16">
        <f t="shared" si="112"/>
        <v>0</v>
      </c>
      <c r="Q442" s="16">
        <f t="shared" si="112"/>
        <v>0</v>
      </c>
      <c r="R442" s="16">
        <f t="shared" si="112"/>
        <v>0</v>
      </c>
      <c r="S442" s="16">
        <f t="shared" si="112"/>
        <v>0</v>
      </c>
      <c r="T442" s="16">
        <f t="shared" si="112"/>
        <v>0</v>
      </c>
      <c r="U442" s="16">
        <f t="shared" si="112"/>
        <v>0</v>
      </c>
      <c r="V442" s="16">
        <f t="shared" si="112"/>
        <v>0</v>
      </c>
      <c r="W442" s="16">
        <f t="shared" si="112"/>
        <v>183.19027639746096</v>
      </c>
      <c r="X442" s="16">
        <f t="shared" si="112"/>
        <v>0</v>
      </c>
      <c r="Y442" s="16">
        <f t="shared" si="112"/>
        <v>0</v>
      </c>
      <c r="Z442" s="16">
        <f t="shared" si="112"/>
        <v>0</v>
      </c>
      <c r="AA442" s="16">
        <f t="shared" si="112"/>
        <v>0</v>
      </c>
      <c r="AB442" s="16">
        <f t="shared" si="112"/>
        <v>0</v>
      </c>
      <c r="AC442" s="16">
        <f t="shared" si="112"/>
        <v>0</v>
      </c>
      <c r="AD442" s="16">
        <f t="shared" si="112"/>
        <v>0</v>
      </c>
      <c r="AE442" s="16">
        <f t="shared" si="112"/>
        <v>0</v>
      </c>
      <c r="AF442" s="16">
        <f t="shared" si="111"/>
        <v>0</v>
      </c>
      <c r="AG442" s="16">
        <f t="shared" si="111"/>
        <v>298.39765690169855</v>
      </c>
      <c r="AH442" s="16">
        <f t="shared" si="111"/>
        <v>0</v>
      </c>
      <c r="AI442" s="16">
        <f t="shared" si="111"/>
        <v>0</v>
      </c>
      <c r="AJ442" s="16">
        <f t="shared" si="111"/>
        <v>0</v>
      </c>
      <c r="AK442" s="16">
        <f t="shared" si="111"/>
        <v>0</v>
      </c>
      <c r="AL442" s="16">
        <f t="shared" si="111"/>
        <v>0</v>
      </c>
      <c r="AM442" s="16">
        <f t="shared" si="111"/>
        <v>0</v>
      </c>
      <c r="AN442" s="16">
        <f t="shared" si="111"/>
        <v>0</v>
      </c>
      <c r="AO442" s="16">
        <f t="shared" si="111"/>
        <v>0</v>
      </c>
      <c r="AP442" s="16">
        <f t="shared" si="111"/>
        <v>0</v>
      </c>
      <c r="AQ442" s="16">
        <f t="shared" si="111"/>
        <v>486.05833997015532</v>
      </c>
      <c r="AR442" s="16">
        <f t="shared" si="111"/>
        <v>0</v>
      </c>
      <c r="AS442" s="16">
        <f t="shared" si="111"/>
        <v>0</v>
      </c>
      <c r="AT442" s="16">
        <f t="shared" si="113"/>
        <v>0</v>
      </c>
      <c r="AU442" s="16">
        <f t="shared" si="113"/>
        <v>51991.011608654684</v>
      </c>
      <c r="AV442" s="16">
        <f t="shared" si="113"/>
        <v>0</v>
      </c>
      <c r="AW442" s="16">
        <f t="shared" si="113"/>
        <v>0</v>
      </c>
      <c r="AX442" s="16">
        <f t="shared" si="113"/>
        <v>0</v>
      </c>
      <c r="AY442" s="16">
        <f t="shared" si="113"/>
        <v>0</v>
      </c>
      <c r="AZ442" s="16">
        <f t="shared" si="113"/>
        <v>0</v>
      </c>
      <c r="BA442" s="16">
        <f t="shared" si="113"/>
        <v>791.73781827774906</v>
      </c>
      <c r="BB442" s="16">
        <f t="shared" si="113"/>
        <v>0</v>
      </c>
      <c r="BC442" s="16">
        <f t="shared" si="113"/>
        <v>0</v>
      </c>
      <c r="BD442" s="16">
        <f t="shared" si="113"/>
        <v>0</v>
      </c>
      <c r="BE442" s="16">
        <f t="shared" si="113"/>
        <v>0</v>
      </c>
      <c r="BF442" s="16">
        <f t="shared" si="113"/>
        <v>0</v>
      </c>
      <c r="BG442" s="16">
        <f t="shared" si="113"/>
        <v>0</v>
      </c>
      <c r="BH442" s="16">
        <f t="shared" si="113"/>
        <v>0</v>
      </c>
      <c r="BI442" s="16">
        <f t="shared" si="113"/>
        <v>0</v>
      </c>
    </row>
    <row r="443" spans="2:61" s="1" customFormat="1" ht="15.75" x14ac:dyDescent="0.25">
      <c r="B443" s="47">
        <v>298</v>
      </c>
      <c r="C443" s="47" t="s">
        <v>430</v>
      </c>
      <c r="D443" s="47">
        <v>6</v>
      </c>
      <c r="E443" s="47">
        <v>2003</v>
      </c>
      <c r="F443" s="71"/>
      <c r="G443" s="2">
        <v>50</v>
      </c>
      <c r="H443" s="2">
        <v>10</v>
      </c>
      <c r="I443" s="47">
        <v>2019</v>
      </c>
      <c r="J443" s="81">
        <v>1.15E-2</v>
      </c>
      <c r="K443" s="82">
        <v>9985</v>
      </c>
      <c r="L443" s="82">
        <f t="shared" si="99"/>
        <v>998.5</v>
      </c>
      <c r="M443" s="82">
        <f t="shared" si="100"/>
        <v>1497.75</v>
      </c>
      <c r="N443" s="16">
        <f t="shared" si="101"/>
        <v>12481.25</v>
      </c>
      <c r="O443" s="16">
        <f t="shared" si="102"/>
        <v>143.53437500000001</v>
      </c>
      <c r="P443" s="16">
        <f t="shared" si="112"/>
        <v>0</v>
      </c>
      <c r="Q443" s="16">
        <f t="shared" si="112"/>
        <v>0</v>
      </c>
      <c r="R443" s="16">
        <f t="shared" si="112"/>
        <v>0</v>
      </c>
      <c r="S443" s="16">
        <f t="shared" si="112"/>
        <v>0</v>
      </c>
      <c r="T443" s="16">
        <f t="shared" si="112"/>
        <v>0</v>
      </c>
      <c r="U443" s="16">
        <f t="shared" si="112"/>
        <v>0</v>
      </c>
      <c r="V443" s="16">
        <f t="shared" si="112"/>
        <v>0</v>
      </c>
      <c r="W443" s="16">
        <f t="shared" si="112"/>
        <v>183.19027639746096</v>
      </c>
      <c r="X443" s="16">
        <f t="shared" si="112"/>
        <v>0</v>
      </c>
      <c r="Y443" s="16">
        <f t="shared" si="112"/>
        <v>0</v>
      </c>
      <c r="Z443" s="16">
        <f t="shared" si="112"/>
        <v>0</v>
      </c>
      <c r="AA443" s="16">
        <f t="shared" si="112"/>
        <v>0</v>
      </c>
      <c r="AB443" s="16">
        <f t="shared" si="112"/>
        <v>0</v>
      </c>
      <c r="AC443" s="16">
        <f t="shared" si="112"/>
        <v>0</v>
      </c>
      <c r="AD443" s="16">
        <f t="shared" si="112"/>
        <v>0</v>
      </c>
      <c r="AE443" s="16">
        <f t="shared" si="112"/>
        <v>0</v>
      </c>
      <c r="AF443" s="16">
        <f t="shared" si="111"/>
        <v>0</v>
      </c>
      <c r="AG443" s="16">
        <f t="shared" si="111"/>
        <v>298.39765690169855</v>
      </c>
      <c r="AH443" s="16">
        <f t="shared" si="111"/>
        <v>0</v>
      </c>
      <c r="AI443" s="16">
        <f t="shared" si="111"/>
        <v>0</v>
      </c>
      <c r="AJ443" s="16">
        <f t="shared" si="111"/>
        <v>0</v>
      </c>
      <c r="AK443" s="16">
        <f t="shared" si="111"/>
        <v>0</v>
      </c>
      <c r="AL443" s="16">
        <f t="shared" si="111"/>
        <v>0</v>
      </c>
      <c r="AM443" s="16">
        <f t="shared" si="111"/>
        <v>0</v>
      </c>
      <c r="AN443" s="16">
        <f t="shared" si="111"/>
        <v>0</v>
      </c>
      <c r="AO443" s="16">
        <f t="shared" si="111"/>
        <v>0</v>
      </c>
      <c r="AP443" s="16">
        <f t="shared" si="111"/>
        <v>0</v>
      </c>
      <c r="AQ443" s="16">
        <f t="shared" si="111"/>
        <v>486.05833997015532</v>
      </c>
      <c r="AR443" s="16">
        <f t="shared" si="111"/>
        <v>0</v>
      </c>
      <c r="AS443" s="16">
        <f t="shared" si="111"/>
        <v>0</v>
      </c>
      <c r="AT443" s="16">
        <f t="shared" si="113"/>
        <v>0</v>
      </c>
      <c r="AU443" s="16">
        <f t="shared" si="113"/>
        <v>51991.011608654684</v>
      </c>
      <c r="AV443" s="16">
        <f t="shared" si="113"/>
        <v>0</v>
      </c>
      <c r="AW443" s="16">
        <f t="shared" si="113"/>
        <v>0</v>
      </c>
      <c r="AX443" s="16">
        <f t="shared" si="113"/>
        <v>0</v>
      </c>
      <c r="AY443" s="16">
        <f t="shared" si="113"/>
        <v>0</v>
      </c>
      <c r="AZ443" s="16">
        <f t="shared" si="113"/>
        <v>0</v>
      </c>
      <c r="BA443" s="16">
        <f t="shared" si="113"/>
        <v>791.73781827774906</v>
      </c>
      <c r="BB443" s="16">
        <f t="shared" si="113"/>
        <v>0</v>
      </c>
      <c r="BC443" s="16">
        <f t="shared" si="113"/>
        <v>0</v>
      </c>
      <c r="BD443" s="16">
        <f t="shared" si="113"/>
        <v>0</v>
      </c>
      <c r="BE443" s="16">
        <f t="shared" si="113"/>
        <v>0</v>
      </c>
      <c r="BF443" s="16">
        <f t="shared" si="113"/>
        <v>0</v>
      </c>
      <c r="BG443" s="16">
        <f t="shared" si="113"/>
        <v>0</v>
      </c>
      <c r="BH443" s="16">
        <f t="shared" si="113"/>
        <v>0</v>
      </c>
      <c r="BI443" s="16">
        <f t="shared" si="113"/>
        <v>0</v>
      </c>
    </row>
    <row r="444" spans="2:61" s="1" customFormat="1" ht="15.75" x14ac:dyDescent="0.25">
      <c r="B444" s="47">
        <v>297</v>
      </c>
      <c r="C444" s="47" t="s">
        <v>430</v>
      </c>
      <c r="D444" s="47">
        <v>6</v>
      </c>
      <c r="E444" s="47">
        <v>2003</v>
      </c>
      <c r="F444" s="71"/>
      <c r="G444" s="2">
        <v>50</v>
      </c>
      <c r="H444" s="2">
        <v>10</v>
      </c>
      <c r="I444" s="47">
        <v>2019</v>
      </c>
      <c r="J444" s="81">
        <v>1.15E-2</v>
      </c>
      <c r="K444" s="82">
        <v>9985</v>
      </c>
      <c r="L444" s="82">
        <f t="shared" si="99"/>
        <v>998.5</v>
      </c>
      <c r="M444" s="82">
        <f t="shared" si="100"/>
        <v>1497.75</v>
      </c>
      <c r="N444" s="16">
        <f t="shared" si="101"/>
        <v>12481.25</v>
      </c>
      <c r="O444" s="16">
        <f t="shared" si="102"/>
        <v>143.53437500000001</v>
      </c>
      <c r="P444" s="16">
        <f t="shared" si="112"/>
        <v>0</v>
      </c>
      <c r="Q444" s="16">
        <f t="shared" si="112"/>
        <v>0</v>
      </c>
      <c r="R444" s="16">
        <f t="shared" si="112"/>
        <v>0</v>
      </c>
      <c r="S444" s="16">
        <f t="shared" si="112"/>
        <v>0</v>
      </c>
      <c r="T444" s="16">
        <f t="shared" si="112"/>
        <v>0</v>
      </c>
      <c r="U444" s="16">
        <f t="shared" si="112"/>
        <v>0</v>
      </c>
      <c r="V444" s="16">
        <f t="shared" si="112"/>
        <v>0</v>
      </c>
      <c r="W444" s="16">
        <f t="shared" si="112"/>
        <v>183.19027639746096</v>
      </c>
      <c r="X444" s="16">
        <f t="shared" si="112"/>
        <v>0</v>
      </c>
      <c r="Y444" s="16">
        <f t="shared" si="112"/>
        <v>0</v>
      </c>
      <c r="Z444" s="16">
        <f t="shared" si="112"/>
        <v>0</v>
      </c>
      <c r="AA444" s="16">
        <f t="shared" si="112"/>
        <v>0</v>
      </c>
      <c r="AB444" s="16">
        <f t="shared" si="112"/>
        <v>0</v>
      </c>
      <c r="AC444" s="16">
        <f t="shared" si="112"/>
        <v>0</v>
      </c>
      <c r="AD444" s="16">
        <f t="shared" si="112"/>
        <v>0</v>
      </c>
      <c r="AE444" s="16">
        <f t="shared" si="112"/>
        <v>0</v>
      </c>
      <c r="AF444" s="16">
        <f t="shared" si="111"/>
        <v>0</v>
      </c>
      <c r="AG444" s="16">
        <f t="shared" si="111"/>
        <v>298.39765690169855</v>
      </c>
      <c r="AH444" s="16">
        <f t="shared" si="111"/>
        <v>0</v>
      </c>
      <c r="AI444" s="16">
        <f t="shared" si="111"/>
        <v>0</v>
      </c>
      <c r="AJ444" s="16">
        <f t="shared" si="111"/>
        <v>0</v>
      </c>
      <c r="AK444" s="16">
        <f t="shared" si="111"/>
        <v>0</v>
      </c>
      <c r="AL444" s="16">
        <f t="shared" si="111"/>
        <v>0</v>
      </c>
      <c r="AM444" s="16">
        <f t="shared" si="111"/>
        <v>0</v>
      </c>
      <c r="AN444" s="16">
        <f t="shared" si="111"/>
        <v>0</v>
      </c>
      <c r="AO444" s="16">
        <f t="shared" si="111"/>
        <v>0</v>
      </c>
      <c r="AP444" s="16">
        <f t="shared" si="111"/>
        <v>0</v>
      </c>
      <c r="AQ444" s="16">
        <f t="shared" si="111"/>
        <v>486.05833997015532</v>
      </c>
      <c r="AR444" s="16">
        <f t="shared" si="111"/>
        <v>0</v>
      </c>
      <c r="AS444" s="16">
        <f t="shared" si="111"/>
        <v>0</v>
      </c>
      <c r="AT444" s="16">
        <f t="shared" si="113"/>
        <v>0</v>
      </c>
      <c r="AU444" s="16">
        <f t="shared" si="113"/>
        <v>51991.011608654684</v>
      </c>
      <c r="AV444" s="16">
        <f t="shared" si="113"/>
        <v>0</v>
      </c>
      <c r="AW444" s="16">
        <f t="shared" si="113"/>
        <v>0</v>
      </c>
      <c r="AX444" s="16">
        <f t="shared" si="113"/>
        <v>0</v>
      </c>
      <c r="AY444" s="16">
        <f t="shared" si="113"/>
        <v>0</v>
      </c>
      <c r="AZ444" s="16">
        <f t="shared" si="113"/>
        <v>0</v>
      </c>
      <c r="BA444" s="16">
        <f t="shared" si="113"/>
        <v>791.73781827774906</v>
      </c>
      <c r="BB444" s="16">
        <f t="shared" si="113"/>
        <v>0</v>
      </c>
      <c r="BC444" s="16">
        <f t="shared" si="113"/>
        <v>0</v>
      </c>
      <c r="BD444" s="16">
        <f t="shared" si="113"/>
        <v>0</v>
      </c>
      <c r="BE444" s="16">
        <f t="shared" si="113"/>
        <v>0</v>
      </c>
      <c r="BF444" s="16">
        <f t="shared" si="113"/>
        <v>0</v>
      </c>
      <c r="BG444" s="16">
        <f t="shared" si="113"/>
        <v>0</v>
      </c>
      <c r="BH444" s="16">
        <f t="shared" si="113"/>
        <v>0</v>
      </c>
      <c r="BI444" s="16">
        <f t="shared" si="113"/>
        <v>0</v>
      </c>
    </row>
    <row r="445" spans="2:61" s="1" customFormat="1" ht="15.75" x14ac:dyDescent="0.25">
      <c r="B445" s="47">
        <v>296</v>
      </c>
      <c r="C445" s="47" t="s">
        <v>430</v>
      </c>
      <c r="D445" s="47">
        <v>6</v>
      </c>
      <c r="E445" s="47">
        <v>2003</v>
      </c>
      <c r="F445" s="71"/>
      <c r="G445" s="2">
        <v>50</v>
      </c>
      <c r="H445" s="2">
        <v>10</v>
      </c>
      <c r="I445" s="47">
        <v>2019</v>
      </c>
      <c r="J445" s="81">
        <v>1.15E-2</v>
      </c>
      <c r="K445" s="82">
        <v>9985</v>
      </c>
      <c r="L445" s="82">
        <f t="shared" si="99"/>
        <v>998.5</v>
      </c>
      <c r="M445" s="82">
        <f t="shared" si="100"/>
        <v>1497.75</v>
      </c>
      <c r="N445" s="16">
        <f t="shared" si="101"/>
        <v>12481.25</v>
      </c>
      <c r="O445" s="16">
        <f t="shared" si="102"/>
        <v>143.53437500000001</v>
      </c>
      <c r="P445" s="16">
        <f t="shared" si="112"/>
        <v>0</v>
      </c>
      <c r="Q445" s="16">
        <f t="shared" si="112"/>
        <v>0</v>
      </c>
      <c r="R445" s="16">
        <f t="shared" si="112"/>
        <v>0</v>
      </c>
      <c r="S445" s="16">
        <f t="shared" si="112"/>
        <v>0</v>
      </c>
      <c r="T445" s="16">
        <f t="shared" si="112"/>
        <v>0</v>
      </c>
      <c r="U445" s="16">
        <f t="shared" si="112"/>
        <v>0</v>
      </c>
      <c r="V445" s="16">
        <f t="shared" si="112"/>
        <v>0</v>
      </c>
      <c r="W445" s="16">
        <f t="shared" si="112"/>
        <v>183.19027639746096</v>
      </c>
      <c r="X445" s="16">
        <f t="shared" si="112"/>
        <v>0</v>
      </c>
      <c r="Y445" s="16">
        <f t="shared" si="112"/>
        <v>0</v>
      </c>
      <c r="Z445" s="16">
        <f t="shared" si="112"/>
        <v>0</v>
      </c>
      <c r="AA445" s="16">
        <f t="shared" si="112"/>
        <v>0</v>
      </c>
      <c r="AB445" s="16">
        <f t="shared" si="112"/>
        <v>0</v>
      </c>
      <c r="AC445" s="16">
        <f t="shared" si="112"/>
        <v>0</v>
      </c>
      <c r="AD445" s="16">
        <f t="shared" si="112"/>
        <v>0</v>
      </c>
      <c r="AE445" s="16">
        <f t="shared" si="112"/>
        <v>0</v>
      </c>
      <c r="AF445" s="16">
        <f t="shared" si="111"/>
        <v>0</v>
      </c>
      <c r="AG445" s="16">
        <f t="shared" si="111"/>
        <v>298.39765690169855</v>
      </c>
      <c r="AH445" s="16">
        <f t="shared" si="111"/>
        <v>0</v>
      </c>
      <c r="AI445" s="16">
        <f t="shared" si="111"/>
        <v>0</v>
      </c>
      <c r="AJ445" s="16">
        <f t="shared" si="111"/>
        <v>0</v>
      </c>
      <c r="AK445" s="16">
        <f t="shared" si="111"/>
        <v>0</v>
      </c>
      <c r="AL445" s="16">
        <f t="shared" si="111"/>
        <v>0</v>
      </c>
      <c r="AM445" s="16">
        <f t="shared" si="111"/>
        <v>0</v>
      </c>
      <c r="AN445" s="16">
        <f t="shared" si="111"/>
        <v>0</v>
      </c>
      <c r="AO445" s="16">
        <f t="shared" si="111"/>
        <v>0</v>
      </c>
      <c r="AP445" s="16">
        <f t="shared" si="111"/>
        <v>0</v>
      </c>
      <c r="AQ445" s="16">
        <f t="shared" si="111"/>
        <v>486.05833997015532</v>
      </c>
      <c r="AR445" s="16">
        <f t="shared" si="111"/>
        <v>0</v>
      </c>
      <c r="AS445" s="16">
        <f t="shared" si="111"/>
        <v>0</v>
      </c>
      <c r="AT445" s="16">
        <f t="shared" si="113"/>
        <v>0</v>
      </c>
      <c r="AU445" s="16">
        <f t="shared" si="113"/>
        <v>51991.011608654684</v>
      </c>
      <c r="AV445" s="16">
        <f t="shared" si="113"/>
        <v>0</v>
      </c>
      <c r="AW445" s="16">
        <f t="shared" si="113"/>
        <v>0</v>
      </c>
      <c r="AX445" s="16">
        <f t="shared" si="113"/>
        <v>0</v>
      </c>
      <c r="AY445" s="16">
        <f t="shared" si="113"/>
        <v>0</v>
      </c>
      <c r="AZ445" s="16">
        <f t="shared" si="113"/>
        <v>0</v>
      </c>
      <c r="BA445" s="16">
        <f t="shared" si="113"/>
        <v>791.73781827774906</v>
      </c>
      <c r="BB445" s="16">
        <f t="shared" si="113"/>
        <v>0</v>
      </c>
      <c r="BC445" s="16">
        <f t="shared" si="113"/>
        <v>0</v>
      </c>
      <c r="BD445" s="16">
        <f t="shared" si="113"/>
        <v>0</v>
      </c>
      <c r="BE445" s="16">
        <f t="shared" si="113"/>
        <v>0</v>
      </c>
      <c r="BF445" s="16">
        <f t="shared" si="113"/>
        <v>0</v>
      </c>
      <c r="BG445" s="16">
        <f t="shared" si="113"/>
        <v>0</v>
      </c>
      <c r="BH445" s="16">
        <f t="shared" si="113"/>
        <v>0</v>
      </c>
      <c r="BI445" s="16">
        <f t="shared" si="113"/>
        <v>0</v>
      </c>
    </row>
    <row r="446" spans="2:61" s="1" customFormat="1" ht="15.75" x14ac:dyDescent="0.25">
      <c r="B446" s="47">
        <v>295</v>
      </c>
      <c r="C446" s="47" t="s">
        <v>430</v>
      </c>
      <c r="D446" s="47">
        <v>6</v>
      </c>
      <c r="E446" s="47">
        <v>2003</v>
      </c>
      <c r="F446" s="71"/>
      <c r="G446" s="2">
        <v>50</v>
      </c>
      <c r="H446" s="2">
        <v>10</v>
      </c>
      <c r="I446" s="47">
        <v>2019</v>
      </c>
      <c r="J446" s="81">
        <v>1.15E-2</v>
      </c>
      <c r="K446" s="82">
        <v>9985</v>
      </c>
      <c r="L446" s="82">
        <f t="shared" si="99"/>
        <v>998.5</v>
      </c>
      <c r="M446" s="82">
        <f t="shared" si="100"/>
        <v>1497.75</v>
      </c>
      <c r="N446" s="16">
        <f t="shared" si="101"/>
        <v>12481.25</v>
      </c>
      <c r="O446" s="16">
        <f t="shared" si="102"/>
        <v>143.53437500000001</v>
      </c>
      <c r="P446" s="16">
        <f t="shared" si="112"/>
        <v>0</v>
      </c>
      <c r="Q446" s="16">
        <f t="shared" si="112"/>
        <v>0</v>
      </c>
      <c r="R446" s="16">
        <f t="shared" si="112"/>
        <v>0</v>
      </c>
      <c r="S446" s="16">
        <f t="shared" si="112"/>
        <v>0</v>
      </c>
      <c r="T446" s="16">
        <f t="shared" si="112"/>
        <v>0</v>
      </c>
      <c r="U446" s="16">
        <f t="shared" si="112"/>
        <v>0</v>
      </c>
      <c r="V446" s="16">
        <f t="shared" si="112"/>
        <v>0</v>
      </c>
      <c r="W446" s="16">
        <f t="shared" si="112"/>
        <v>183.19027639746096</v>
      </c>
      <c r="X446" s="16">
        <f t="shared" si="112"/>
        <v>0</v>
      </c>
      <c r="Y446" s="16">
        <f t="shared" si="112"/>
        <v>0</v>
      </c>
      <c r="Z446" s="16">
        <f t="shared" si="112"/>
        <v>0</v>
      </c>
      <c r="AA446" s="16">
        <f t="shared" si="112"/>
        <v>0</v>
      </c>
      <c r="AB446" s="16">
        <f t="shared" si="112"/>
        <v>0</v>
      </c>
      <c r="AC446" s="16">
        <f t="shared" si="112"/>
        <v>0</v>
      </c>
      <c r="AD446" s="16">
        <f t="shared" si="112"/>
        <v>0</v>
      </c>
      <c r="AE446" s="16">
        <f t="shared" si="112"/>
        <v>0</v>
      </c>
      <c r="AF446" s="16">
        <f t="shared" si="111"/>
        <v>0</v>
      </c>
      <c r="AG446" s="16">
        <f t="shared" si="111"/>
        <v>298.39765690169855</v>
      </c>
      <c r="AH446" s="16">
        <f t="shared" si="111"/>
        <v>0</v>
      </c>
      <c r="AI446" s="16">
        <f t="shared" si="111"/>
        <v>0</v>
      </c>
      <c r="AJ446" s="16">
        <f t="shared" si="111"/>
        <v>0</v>
      </c>
      <c r="AK446" s="16">
        <f t="shared" si="111"/>
        <v>0</v>
      </c>
      <c r="AL446" s="16">
        <f t="shared" si="111"/>
        <v>0</v>
      </c>
      <c r="AM446" s="16">
        <f t="shared" si="111"/>
        <v>0</v>
      </c>
      <c r="AN446" s="16">
        <f t="shared" si="111"/>
        <v>0</v>
      </c>
      <c r="AO446" s="16">
        <f t="shared" si="111"/>
        <v>0</v>
      </c>
      <c r="AP446" s="16">
        <f t="shared" si="111"/>
        <v>0</v>
      </c>
      <c r="AQ446" s="16">
        <f t="shared" si="111"/>
        <v>486.05833997015532</v>
      </c>
      <c r="AR446" s="16">
        <f t="shared" si="111"/>
        <v>0</v>
      </c>
      <c r="AS446" s="16">
        <f t="shared" si="111"/>
        <v>0</v>
      </c>
      <c r="AT446" s="16">
        <f t="shared" si="113"/>
        <v>0</v>
      </c>
      <c r="AU446" s="16">
        <f t="shared" si="113"/>
        <v>51991.011608654684</v>
      </c>
      <c r="AV446" s="16">
        <f t="shared" si="113"/>
        <v>0</v>
      </c>
      <c r="AW446" s="16">
        <f t="shared" si="113"/>
        <v>0</v>
      </c>
      <c r="AX446" s="16">
        <f t="shared" si="113"/>
        <v>0</v>
      </c>
      <c r="AY446" s="16">
        <f t="shared" si="113"/>
        <v>0</v>
      </c>
      <c r="AZ446" s="16">
        <f t="shared" si="113"/>
        <v>0</v>
      </c>
      <c r="BA446" s="16">
        <f t="shared" si="113"/>
        <v>791.73781827774906</v>
      </c>
      <c r="BB446" s="16">
        <f t="shared" si="113"/>
        <v>0</v>
      </c>
      <c r="BC446" s="16">
        <f t="shared" si="113"/>
        <v>0</v>
      </c>
      <c r="BD446" s="16">
        <f t="shared" si="113"/>
        <v>0</v>
      </c>
      <c r="BE446" s="16">
        <f t="shared" si="113"/>
        <v>0</v>
      </c>
      <c r="BF446" s="16">
        <f t="shared" si="113"/>
        <v>0</v>
      </c>
      <c r="BG446" s="16">
        <f t="shared" si="113"/>
        <v>0</v>
      </c>
      <c r="BH446" s="16">
        <f t="shared" si="113"/>
        <v>0</v>
      </c>
      <c r="BI446" s="16">
        <f t="shared" si="113"/>
        <v>0</v>
      </c>
    </row>
    <row r="447" spans="2:61" s="1" customFormat="1" ht="15.75" x14ac:dyDescent="0.25">
      <c r="B447" s="47">
        <v>294</v>
      </c>
      <c r="C447" s="47" t="s">
        <v>430</v>
      </c>
      <c r="D447" s="47">
        <v>6</v>
      </c>
      <c r="E447" s="47">
        <v>2003</v>
      </c>
      <c r="F447" s="71"/>
      <c r="G447" s="2">
        <v>50</v>
      </c>
      <c r="H447" s="2">
        <v>10</v>
      </c>
      <c r="I447" s="47">
        <v>2019</v>
      </c>
      <c r="J447" s="81">
        <v>1.15E-2</v>
      </c>
      <c r="K447" s="82">
        <v>9985</v>
      </c>
      <c r="L447" s="82">
        <f t="shared" si="99"/>
        <v>998.5</v>
      </c>
      <c r="M447" s="82">
        <f t="shared" si="100"/>
        <v>1497.75</v>
      </c>
      <c r="N447" s="16">
        <f t="shared" si="101"/>
        <v>12481.25</v>
      </c>
      <c r="O447" s="16">
        <f t="shared" si="102"/>
        <v>143.53437500000001</v>
      </c>
      <c r="P447" s="16">
        <f t="shared" si="112"/>
        <v>0</v>
      </c>
      <c r="Q447" s="16">
        <f t="shared" si="112"/>
        <v>0</v>
      </c>
      <c r="R447" s="16">
        <f t="shared" si="112"/>
        <v>0</v>
      </c>
      <c r="S447" s="16">
        <f t="shared" si="112"/>
        <v>0</v>
      </c>
      <c r="T447" s="16">
        <f t="shared" si="112"/>
        <v>0</v>
      </c>
      <c r="U447" s="16">
        <f t="shared" si="112"/>
        <v>0</v>
      </c>
      <c r="V447" s="16">
        <f t="shared" si="112"/>
        <v>0</v>
      </c>
      <c r="W447" s="16">
        <f t="shared" si="112"/>
        <v>183.19027639746096</v>
      </c>
      <c r="X447" s="16">
        <f t="shared" si="112"/>
        <v>0</v>
      </c>
      <c r="Y447" s="16">
        <f t="shared" si="112"/>
        <v>0</v>
      </c>
      <c r="Z447" s="16">
        <f t="shared" si="112"/>
        <v>0</v>
      </c>
      <c r="AA447" s="16">
        <f t="shared" si="112"/>
        <v>0</v>
      </c>
      <c r="AB447" s="16">
        <f t="shared" si="112"/>
        <v>0</v>
      </c>
      <c r="AC447" s="16">
        <f t="shared" si="112"/>
        <v>0</v>
      </c>
      <c r="AD447" s="16">
        <f t="shared" si="112"/>
        <v>0</v>
      </c>
      <c r="AE447" s="16">
        <f t="shared" si="112"/>
        <v>0</v>
      </c>
      <c r="AF447" s="16">
        <f t="shared" si="111"/>
        <v>0</v>
      </c>
      <c r="AG447" s="16">
        <f t="shared" si="111"/>
        <v>298.39765690169855</v>
      </c>
      <c r="AH447" s="16">
        <f t="shared" si="111"/>
        <v>0</v>
      </c>
      <c r="AI447" s="16">
        <f t="shared" si="111"/>
        <v>0</v>
      </c>
      <c r="AJ447" s="16">
        <f t="shared" si="111"/>
        <v>0</v>
      </c>
      <c r="AK447" s="16">
        <f t="shared" si="111"/>
        <v>0</v>
      </c>
      <c r="AL447" s="16">
        <f t="shared" si="111"/>
        <v>0</v>
      </c>
      <c r="AM447" s="16">
        <f t="shared" si="111"/>
        <v>0</v>
      </c>
      <c r="AN447" s="16">
        <f t="shared" si="111"/>
        <v>0</v>
      </c>
      <c r="AO447" s="16">
        <f t="shared" si="111"/>
        <v>0</v>
      </c>
      <c r="AP447" s="16">
        <f t="shared" si="111"/>
        <v>0</v>
      </c>
      <c r="AQ447" s="16">
        <f t="shared" si="111"/>
        <v>486.05833997015532</v>
      </c>
      <c r="AR447" s="16">
        <f t="shared" si="111"/>
        <v>0</v>
      </c>
      <c r="AS447" s="16">
        <f t="shared" si="111"/>
        <v>0</v>
      </c>
      <c r="AT447" s="16">
        <f t="shared" si="113"/>
        <v>0</v>
      </c>
      <c r="AU447" s="16">
        <f t="shared" si="113"/>
        <v>51991.011608654684</v>
      </c>
      <c r="AV447" s="16">
        <f t="shared" si="113"/>
        <v>0</v>
      </c>
      <c r="AW447" s="16">
        <f t="shared" si="113"/>
        <v>0</v>
      </c>
      <c r="AX447" s="16">
        <f t="shared" si="113"/>
        <v>0</v>
      </c>
      <c r="AY447" s="16">
        <f t="shared" si="113"/>
        <v>0</v>
      </c>
      <c r="AZ447" s="16">
        <f t="shared" si="113"/>
        <v>0</v>
      </c>
      <c r="BA447" s="16">
        <f t="shared" si="113"/>
        <v>791.73781827774906</v>
      </c>
      <c r="BB447" s="16">
        <f t="shared" si="113"/>
        <v>0</v>
      </c>
      <c r="BC447" s="16">
        <f t="shared" si="113"/>
        <v>0</v>
      </c>
      <c r="BD447" s="16">
        <f t="shared" si="113"/>
        <v>0</v>
      </c>
      <c r="BE447" s="16">
        <f t="shared" si="113"/>
        <v>0</v>
      </c>
      <c r="BF447" s="16">
        <f t="shared" si="113"/>
        <v>0</v>
      </c>
      <c r="BG447" s="16">
        <f t="shared" si="113"/>
        <v>0</v>
      </c>
      <c r="BH447" s="16">
        <f t="shared" si="113"/>
        <v>0</v>
      </c>
      <c r="BI447" s="16">
        <f t="shared" si="113"/>
        <v>0</v>
      </c>
    </row>
    <row r="448" spans="2:61" s="1" customFormat="1" ht="15.75" x14ac:dyDescent="0.25">
      <c r="B448" s="47">
        <v>16</v>
      </c>
      <c r="C448" s="47" t="s">
        <v>430</v>
      </c>
      <c r="D448" s="47">
        <v>6</v>
      </c>
      <c r="E448" s="47">
        <v>2003</v>
      </c>
      <c r="F448" s="71"/>
      <c r="G448" s="2">
        <v>50</v>
      </c>
      <c r="H448" s="2">
        <v>10</v>
      </c>
      <c r="I448" s="47">
        <v>2019</v>
      </c>
      <c r="J448" s="81">
        <v>1.15E-2</v>
      </c>
      <c r="K448" s="82">
        <v>9985</v>
      </c>
      <c r="L448" s="82">
        <f t="shared" si="99"/>
        <v>998.5</v>
      </c>
      <c r="M448" s="82">
        <f t="shared" si="100"/>
        <v>1497.75</v>
      </c>
      <c r="N448" s="16">
        <f t="shared" si="101"/>
        <v>12481.25</v>
      </c>
      <c r="O448" s="16">
        <f t="shared" si="102"/>
        <v>143.53437500000001</v>
      </c>
      <c r="P448" s="16">
        <f t="shared" si="112"/>
        <v>0</v>
      </c>
      <c r="Q448" s="16">
        <f t="shared" si="112"/>
        <v>0</v>
      </c>
      <c r="R448" s="16">
        <f t="shared" si="112"/>
        <v>0</v>
      </c>
      <c r="S448" s="16">
        <f t="shared" si="112"/>
        <v>0</v>
      </c>
      <c r="T448" s="16">
        <f t="shared" si="112"/>
        <v>0</v>
      </c>
      <c r="U448" s="16">
        <f t="shared" si="112"/>
        <v>0</v>
      </c>
      <c r="V448" s="16">
        <f t="shared" si="112"/>
        <v>0</v>
      </c>
      <c r="W448" s="16">
        <f t="shared" si="112"/>
        <v>183.19027639746096</v>
      </c>
      <c r="X448" s="16">
        <f t="shared" si="112"/>
        <v>0</v>
      </c>
      <c r="Y448" s="16">
        <f t="shared" si="112"/>
        <v>0</v>
      </c>
      <c r="Z448" s="16">
        <f t="shared" si="112"/>
        <v>0</v>
      </c>
      <c r="AA448" s="16">
        <f t="shared" si="112"/>
        <v>0</v>
      </c>
      <c r="AB448" s="16">
        <f t="shared" si="112"/>
        <v>0</v>
      </c>
      <c r="AC448" s="16">
        <f t="shared" si="112"/>
        <v>0</v>
      </c>
      <c r="AD448" s="16">
        <f t="shared" si="112"/>
        <v>0</v>
      </c>
      <c r="AE448" s="16">
        <f t="shared" si="112"/>
        <v>0</v>
      </c>
      <c r="AF448" s="16">
        <f t="shared" si="111"/>
        <v>0</v>
      </c>
      <c r="AG448" s="16">
        <f t="shared" si="111"/>
        <v>298.39765690169855</v>
      </c>
      <c r="AH448" s="16">
        <f t="shared" si="111"/>
        <v>0</v>
      </c>
      <c r="AI448" s="16">
        <f t="shared" si="111"/>
        <v>0</v>
      </c>
      <c r="AJ448" s="16">
        <f t="shared" si="111"/>
        <v>0</v>
      </c>
      <c r="AK448" s="16">
        <f t="shared" si="111"/>
        <v>0</v>
      </c>
      <c r="AL448" s="16">
        <f t="shared" si="111"/>
        <v>0</v>
      </c>
      <c r="AM448" s="16">
        <f t="shared" si="111"/>
        <v>0</v>
      </c>
      <c r="AN448" s="16">
        <f t="shared" si="111"/>
        <v>0</v>
      </c>
      <c r="AO448" s="16">
        <f t="shared" si="111"/>
        <v>0</v>
      </c>
      <c r="AP448" s="16">
        <f t="shared" si="111"/>
        <v>0</v>
      </c>
      <c r="AQ448" s="16">
        <f t="shared" si="111"/>
        <v>486.05833997015532</v>
      </c>
      <c r="AR448" s="16">
        <f t="shared" si="111"/>
        <v>0</v>
      </c>
      <c r="AS448" s="16">
        <f t="shared" si="111"/>
        <v>0</v>
      </c>
      <c r="AT448" s="16">
        <f t="shared" si="113"/>
        <v>0</v>
      </c>
      <c r="AU448" s="16">
        <f t="shared" si="113"/>
        <v>51991.011608654684</v>
      </c>
      <c r="AV448" s="16">
        <f t="shared" si="113"/>
        <v>0</v>
      </c>
      <c r="AW448" s="16">
        <f t="shared" si="113"/>
        <v>0</v>
      </c>
      <c r="AX448" s="16">
        <f t="shared" si="113"/>
        <v>0</v>
      </c>
      <c r="AY448" s="16">
        <f t="shared" si="113"/>
        <v>0</v>
      </c>
      <c r="AZ448" s="16">
        <f t="shared" si="113"/>
        <v>0</v>
      </c>
      <c r="BA448" s="16">
        <f t="shared" si="113"/>
        <v>791.73781827774906</v>
      </c>
      <c r="BB448" s="16">
        <f t="shared" si="113"/>
        <v>0</v>
      </c>
      <c r="BC448" s="16">
        <f t="shared" si="113"/>
        <v>0</v>
      </c>
      <c r="BD448" s="16">
        <f t="shared" si="113"/>
        <v>0</v>
      </c>
      <c r="BE448" s="16">
        <f t="shared" si="113"/>
        <v>0</v>
      </c>
      <c r="BF448" s="16">
        <f t="shared" si="113"/>
        <v>0</v>
      </c>
      <c r="BG448" s="16">
        <f t="shared" si="113"/>
        <v>0</v>
      </c>
      <c r="BH448" s="16">
        <f t="shared" si="113"/>
        <v>0</v>
      </c>
      <c r="BI448" s="16">
        <f t="shared" si="113"/>
        <v>0</v>
      </c>
    </row>
    <row r="449" spans="2:61" s="1" customFormat="1" ht="15.75" x14ac:dyDescent="0.25">
      <c r="B449" s="47">
        <v>816</v>
      </c>
      <c r="C449" s="47" t="s">
        <v>430</v>
      </c>
      <c r="D449" s="47">
        <v>6</v>
      </c>
      <c r="E449" s="47">
        <v>2004</v>
      </c>
      <c r="F449" s="71"/>
      <c r="G449" s="2">
        <v>50</v>
      </c>
      <c r="H449" s="2">
        <v>10</v>
      </c>
      <c r="I449" s="47">
        <v>2019</v>
      </c>
      <c r="J449" s="81">
        <v>1.15E-2</v>
      </c>
      <c r="K449" s="82">
        <v>9985</v>
      </c>
      <c r="L449" s="82">
        <f t="shared" si="99"/>
        <v>998.5</v>
      </c>
      <c r="M449" s="82">
        <f t="shared" si="100"/>
        <v>1497.75</v>
      </c>
      <c r="N449" s="16">
        <f t="shared" si="101"/>
        <v>12481.25</v>
      </c>
      <c r="O449" s="16">
        <f t="shared" si="102"/>
        <v>143.53437500000001</v>
      </c>
      <c r="P449" s="16">
        <f t="shared" si="112"/>
        <v>0</v>
      </c>
      <c r="Q449" s="16">
        <f t="shared" si="112"/>
        <v>0</v>
      </c>
      <c r="R449" s="16">
        <f t="shared" si="112"/>
        <v>0</v>
      </c>
      <c r="S449" s="16">
        <f t="shared" si="112"/>
        <v>0</v>
      </c>
      <c r="T449" s="16">
        <f t="shared" si="112"/>
        <v>0</v>
      </c>
      <c r="U449" s="16">
        <f t="shared" si="112"/>
        <v>0</v>
      </c>
      <c r="V449" s="16">
        <f t="shared" si="112"/>
        <v>0</v>
      </c>
      <c r="W449" s="16">
        <f t="shared" si="112"/>
        <v>183.19027639746096</v>
      </c>
      <c r="X449" s="16">
        <f t="shared" si="112"/>
        <v>0</v>
      </c>
      <c r="Y449" s="16">
        <f t="shared" si="112"/>
        <v>0</v>
      </c>
      <c r="Z449" s="16">
        <f t="shared" si="112"/>
        <v>0</v>
      </c>
      <c r="AA449" s="16">
        <f t="shared" si="112"/>
        <v>0</v>
      </c>
      <c r="AB449" s="16">
        <f t="shared" si="112"/>
        <v>0</v>
      </c>
      <c r="AC449" s="16">
        <f t="shared" si="112"/>
        <v>0</v>
      </c>
      <c r="AD449" s="16">
        <f t="shared" si="112"/>
        <v>0</v>
      </c>
      <c r="AE449" s="16">
        <f t="shared" si="112"/>
        <v>0</v>
      </c>
      <c r="AF449" s="16">
        <f t="shared" si="111"/>
        <v>0</v>
      </c>
      <c r="AG449" s="16">
        <f t="shared" si="111"/>
        <v>298.39765690169855</v>
      </c>
      <c r="AH449" s="16">
        <f t="shared" si="111"/>
        <v>0</v>
      </c>
      <c r="AI449" s="16">
        <f t="shared" si="111"/>
        <v>0</v>
      </c>
      <c r="AJ449" s="16">
        <f t="shared" si="111"/>
        <v>0</v>
      </c>
      <c r="AK449" s="16">
        <f t="shared" si="111"/>
        <v>0</v>
      </c>
      <c r="AL449" s="16">
        <f t="shared" si="111"/>
        <v>0</v>
      </c>
      <c r="AM449" s="16">
        <f t="shared" si="111"/>
        <v>0</v>
      </c>
      <c r="AN449" s="16">
        <f t="shared" si="111"/>
        <v>0</v>
      </c>
      <c r="AO449" s="16">
        <f t="shared" si="111"/>
        <v>0</v>
      </c>
      <c r="AP449" s="16">
        <f t="shared" si="111"/>
        <v>0</v>
      </c>
      <c r="AQ449" s="16">
        <f t="shared" si="111"/>
        <v>486.05833997015532</v>
      </c>
      <c r="AR449" s="16">
        <f t="shared" si="111"/>
        <v>0</v>
      </c>
      <c r="AS449" s="16">
        <f t="shared" si="111"/>
        <v>0</v>
      </c>
      <c r="AT449" s="16">
        <f t="shared" si="113"/>
        <v>0</v>
      </c>
      <c r="AU449" s="16">
        <f t="shared" si="113"/>
        <v>0</v>
      </c>
      <c r="AV449" s="16">
        <f t="shared" si="113"/>
        <v>54590.562189087395</v>
      </c>
      <c r="AW449" s="16">
        <f t="shared" si="113"/>
        <v>0</v>
      </c>
      <c r="AX449" s="16">
        <f t="shared" si="113"/>
        <v>0</v>
      </c>
      <c r="AY449" s="16">
        <f t="shared" si="113"/>
        <v>0</v>
      </c>
      <c r="AZ449" s="16">
        <f t="shared" si="113"/>
        <v>0</v>
      </c>
      <c r="BA449" s="16">
        <f t="shared" si="113"/>
        <v>791.73781827774906</v>
      </c>
      <c r="BB449" s="16">
        <f t="shared" si="113"/>
        <v>0</v>
      </c>
      <c r="BC449" s="16">
        <f t="shared" si="113"/>
        <v>0</v>
      </c>
      <c r="BD449" s="16">
        <f t="shared" si="113"/>
        <v>0</v>
      </c>
      <c r="BE449" s="16">
        <f t="shared" si="113"/>
        <v>0</v>
      </c>
      <c r="BF449" s="16">
        <f t="shared" si="113"/>
        <v>0</v>
      </c>
      <c r="BG449" s="16">
        <f t="shared" si="113"/>
        <v>0</v>
      </c>
      <c r="BH449" s="16">
        <f t="shared" si="113"/>
        <v>0</v>
      </c>
      <c r="BI449" s="16">
        <f t="shared" si="113"/>
        <v>0</v>
      </c>
    </row>
    <row r="450" spans="2:61" s="1" customFormat="1" ht="15.75" x14ac:dyDescent="0.25">
      <c r="B450" s="47">
        <v>815</v>
      </c>
      <c r="C450" s="47" t="s">
        <v>430</v>
      </c>
      <c r="D450" s="47">
        <v>6</v>
      </c>
      <c r="E450" s="47">
        <v>2004</v>
      </c>
      <c r="F450" s="71"/>
      <c r="G450" s="2">
        <v>50</v>
      </c>
      <c r="H450" s="2">
        <v>10</v>
      </c>
      <c r="I450" s="47">
        <v>2019</v>
      </c>
      <c r="J450" s="81">
        <v>1.15E-2</v>
      </c>
      <c r="K450" s="82">
        <v>9985</v>
      </c>
      <c r="L450" s="82">
        <f t="shared" si="99"/>
        <v>998.5</v>
      </c>
      <c r="M450" s="82">
        <f t="shared" si="100"/>
        <v>1497.75</v>
      </c>
      <c r="N450" s="16">
        <f t="shared" si="101"/>
        <v>12481.25</v>
      </c>
      <c r="O450" s="16">
        <f t="shared" si="102"/>
        <v>143.53437500000001</v>
      </c>
      <c r="P450" s="16">
        <f t="shared" si="112"/>
        <v>0</v>
      </c>
      <c r="Q450" s="16">
        <f t="shared" si="112"/>
        <v>0</v>
      </c>
      <c r="R450" s="16">
        <f t="shared" si="112"/>
        <v>0</v>
      </c>
      <c r="S450" s="16">
        <f t="shared" si="112"/>
        <v>0</v>
      </c>
      <c r="T450" s="16">
        <f t="shared" si="112"/>
        <v>0</v>
      </c>
      <c r="U450" s="16">
        <f t="shared" si="112"/>
        <v>0</v>
      </c>
      <c r="V450" s="16">
        <f t="shared" si="112"/>
        <v>0</v>
      </c>
      <c r="W450" s="16">
        <f t="shared" si="112"/>
        <v>183.19027639746096</v>
      </c>
      <c r="X450" s="16">
        <f t="shared" si="112"/>
        <v>0</v>
      </c>
      <c r="Y450" s="16">
        <f t="shared" si="112"/>
        <v>0</v>
      </c>
      <c r="Z450" s="16">
        <f t="shared" si="112"/>
        <v>0</v>
      </c>
      <c r="AA450" s="16">
        <f t="shared" si="112"/>
        <v>0</v>
      </c>
      <c r="AB450" s="16">
        <f t="shared" si="112"/>
        <v>0</v>
      </c>
      <c r="AC450" s="16">
        <f t="shared" si="112"/>
        <v>0</v>
      </c>
      <c r="AD450" s="16">
        <f t="shared" si="112"/>
        <v>0</v>
      </c>
      <c r="AE450" s="16">
        <f t="shared" si="112"/>
        <v>0</v>
      </c>
      <c r="AF450" s="16">
        <f t="shared" si="111"/>
        <v>0</v>
      </c>
      <c r="AG450" s="16">
        <f t="shared" si="111"/>
        <v>298.39765690169855</v>
      </c>
      <c r="AH450" s="16">
        <f t="shared" si="111"/>
        <v>0</v>
      </c>
      <c r="AI450" s="16">
        <f t="shared" si="111"/>
        <v>0</v>
      </c>
      <c r="AJ450" s="16">
        <f t="shared" si="111"/>
        <v>0</v>
      </c>
      <c r="AK450" s="16">
        <f t="shared" si="111"/>
        <v>0</v>
      </c>
      <c r="AL450" s="16">
        <f t="shared" si="111"/>
        <v>0</v>
      </c>
      <c r="AM450" s="16">
        <f t="shared" si="111"/>
        <v>0</v>
      </c>
      <c r="AN450" s="16">
        <f t="shared" si="111"/>
        <v>0</v>
      </c>
      <c r="AO450" s="16">
        <f t="shared" si="111"/>
        <v>0</v>
      </c>
      <c r="AP450" s="16">
        <f t="shared" si="111"/>
        <v>0</v>
      </c>
      <c r="AQ450" s="16">
        <f t="shared" si="111"/>
        <v>486.05833997015532</v>
      </c>
      <c r="AR450" s="16">
        <f t="shared" si="111"/>
        <v>0</v>
      </c>
      <c r="AS450" s="16">
        <f t="shared" si="111"/>
        <v>0</v>
      </c>
      <c r="AT450" s="16">
        <f t="shared" si="113"/>
        <v>0</v>
      </c>
      <c r="AU450" s="16">
        <f t="shared" si="113"/>
        <v>0</v>
      </c>
      <c r="AV450" s="16">
        <f t="shared" si="113"/>
        <v>54590.562189087395</v>
      </c>
      <c r="AW450" s="16">
        <f t="shared" si="113"/>
        <v>0</v>
      </c>
      <c r="AX450" s="16">
        <f t="shared" si="113"/>
        <v>0</v>
      </c>
      <c r="AY450" s="16">
        <f t="shared" si="113"/>
        <v>0</v>
      </c>
      <c r="AZ450" s="16">
        <f t="shared" si="113"/>
        <v>0</v>
      </c>
      <c r="BA450" s="16">
        <f t="shared" si="113"/>
        <v>791.73781827774906</v>
      </c>
      <c r="BB450" s="16">
        <f t="shared" si="113"/>
        <v>0</v>
      </c>
      <c r="BC450" s="16">
        <f t="shared" si="113"/>
        <v>0</v>
      </c>
      <c r="BD450" s="16">
        <f t="shared" si="113"/>
        <v>0</v>
      </c>
      <c r="BE450" s="16">
        <f t="shared" si="113"/>
        <v>0</v>
      </c>
      <c r="BF450" s="16">
        <f t="shared" si="113"/>
        <v>0</v>
      </c>
      <c r="BG450" s="16">
        <f t="shared" si="113"/>
        <v>0</v>
      </c>
      <c r="BH450" s="16">
        <f t="shared" si="113"/>
        <v>0</v>
      </c>
      <c r="BI450" s="16">
        <f t="shared" si="113"/>
        <v>0</v>
      </c>
    </row>
    <row r="451" spans="2:61" s="1" customFormat="1" ht="15.75" x14ac:dyDescent="0.25">
      <c r="B451" s="47">
        <v>814</v>
      </c>
      <c r="C451" s="47" t="s">
        <v>430</v>
      </c>
      <c r="D451" s="47">
        <v>6</v>
      </c>
      <c r="E451" s="47">
        <v>2004</v>
      </c>
      <c r="F451" s="71"/>
      <c r="G451" s="2">
        <v>50</v>
      </c>
      <c r="H451" s="2">
        <v>10</v>
      </c>
      <c r="I451" s="47">
        <v>2019</v>
      </c>
      <c r="J451" s="81">
        <v>1.15E-2</v>
      </c>
      <c r="K451" s="82">
        <v>9985</v>
      </c>
      <c r="L451" s="82">
        <f t="shared" si="99"/>
        <v>998.5</v>
      </c>
      <c r="M451" s="82">
        <f t="shared" si="100"/>
        <v>1497.75</v>
      </c>
      <c r="N451" s="16">
        <f t="shared" si="101"/>
        <v>12481.25</v>
      </c>
      <c r="O451" s="16">
        <f t="shared" si="102"/>
        <v>143.53437500000001</v>
      </c>
      <c r="P451" s="16">
        <f t="shared" si="112"/>
        <v>0</v>
      </c>
      <c r="Q451" s="16">
        <f t="shared" si="112"/>
        <v>0</v>
      </c>
      <c r="R451" s="16">
        <f t="shared" si="112"/>
        <v>0</v>
      </c>
      <c r="S451" s="16">
        <f t="shared" si="112"/>
        <v>0</v>
      </c>
      <c r="T451" s="16">
        <f t="shared" si="112"/>
        <v>0</v>
      </c>
      <c r="U451" s="16">
        <f t="shared" si="112"/>
        <v>0</v>
      </c>
      <c r="V451" s="16">
        <f t="shared" si="112"/>
        <v>0</v>
      </c>
      <c r="W451" s="16">
        <f t="shared" si="112"/>
        <v>183.19027639746096</v>
      </c>
      <c r="X451" s="16">
        <f t="shared" si="112"/>
        <v>0</v>
      </c>
      <c r="Y451" s="16">
        <f t="shared" si="112"/>
        <v>0</v>
      </c>
      <c r="Z451" s="16">
        <f t="shared" si="112"/>
        <v>0</v>
      </c>
      <c r="AA451" s="16">
        <f t="shared" si="112"/>
        <v>0</v>
      </c>
      <c r="AB451" s="16">
        <f t="shared" si="112"/>
        <v>0</v>
      </c>
      <c r="AC451" s="16">
        <f t="shared" si="112"/>
        <v>0</v>
      </c>
      <c r="AD451" s="16">
        <f t="shared" si="112"/>
        <v>0</v>
      </c>
      <c r="AE451" s="16">
        <f t="shared" si="112"/>
        <v>0</v>
      </c>
      <c r="AF451" s="16">
        <f t="shared" si="111"/>
        <v>0</v>
      </c>
      <c r="AG451" s="16">
        <f t="shared" si="111"/>
        <v>298.39765690169855</v>
      </c>
      <c r="AH451" s="16">
        <f t="shared" si="111"/>
        <v>0</v>
      </c>
      <c r="AI451" s="16">
        <f t="shared" si="111"/>
        <v>0</v>
      </c>
      <c r="AJ451" s="16">
        <f t="shared" si="111"/>
        <v>0</v>
      </c>
      <c r="AK451" s="16">
        <f t="shared" si="111"/>
        <v>0</v>
      </c>
      <c r="AL451" s="16">
        <f t="shared" si="111"/>
        <v>0</v>
      </c>
      <c r="AM451" s="16">
        <f t="shared" si="111"/>
        <v>0</v>
      </c>
      <c r="AN451" s="16">
        <f t="shared" si="111"/>
        <v>0</v>
      </c>
      <c r="AO451" s="16">
        <f t="shared" si="111"/>
        <v>0</v>
      </c>
      <c r="AP451" s="16">
        <f t="shared" si="111"/>
        <v>0</v>
      </c>
      <c r="AQ451" s="16">
        <f t="shared" si="111"/>
        <v>486.05833997015532</v>
      </c>
      <c r="AR451" s="16">
        <f t="shared" si="111"/>
        <v>0</v>
      </c>
      <c r="AS451" s="16">
        <f t="shared" si="111"/>
        <v>0</v>
      </c>
      <c r="AT451" s="16">
        <f t="shared" si="113"/>
        <v>0</v>
      </c>
      <c r="AU451" s="16">
        <f t="shared" si="113"/>
        <v>0</v>
      </c>
      <c r="AV451" s="16">
        <f t="shared" si="113"/>
        <v>54590.562189087395</v>
      </c>
      <c r="AW451" s="16">
        <f t="shared" si="113"/>
        <v>0</v>
      </c>
      <c r="AX451" s="16">
        <f t="shared" si="113"/>
        <v>0</v>
      </c>
      <c r="AY451" s="16">
        <f t="shared" si="113"/>
        <v>0</v>
      </c>
      <c r="AZ451" s="16">
        <f t="shared" si="113"/>
        <v>0</v>
      </c>
      <c r="BA451" s="16">
        <f t="shared" si="113"/>
        <v>791.73781827774906</v>
      </c>
      <c r="BB451" s="16">
        <f t="shared" si="113"/>
        <v>0</v>
      </c>
      <c r="BC451" s="16">
        <f t="shared" si="113"/>
        <v>0</v>
      </c>
      <c r="BD451" s="16">
        <f t="shared" si="113"/>
        <v>0</v>
      </c>
      <c r="BE451" s="16">
        <f t="shared" si="113"/>
        <v>0</v>
      </c>
      <c r="BF451" s="16">
        <f t="shared" si="113"/>
        <v>0</v>
      </c>
      <c r="BG451" s="16">
        <f t="shared" si="113"/>
        <v>0</v>
      </c>
      <c r="BH451" s="16">
        <f t="shared" si="113"/>
        <v>0</v>
      </c>
      <c r="BI451" s="16">
        <f t="shared" si="113"/>
        <v>0</v>
      </c>
    </row>
    <row r="452" spans="2:61" s="1" customFormat="1" ht="15.75" x14ac:dyDescent="0.25">
      <c r="B452" s="47">
        <v>812</v>
      </c>
      <c r="C452" s="47" t="s">
        <v>430</v>
      </c>
      <c r="D452" s="47">
        <v>6</v>
      </c>
      <c r="E452" s="47">
        <v>2004</v>
      </c>
      <c r="F452" s="71"/>
      <c r="G452" s="2">
        <v>50</v>
      </c>
      <c r="H452" s="2">
        <v>10</v>
      </c>
      <c r="I452" s="47">
        <v>2019</v>
      </c>
      <c r="J452" s="81">
        <v>1.15E-2</v>
      </c>
      <c r="K452" s="82">
        <v>9985</v>
      </c>
      <c r="L452" s="82">
        <f t="shared" si="99"/>
        <v>998.5</v>
      </c>
      <c r="M452" s="82">
        <f t="shared" si="100"/>
        <v>1497.75</v>
      </c>
      <c r="N452" s="16">
        <f t="shared" si="101"/>
        <v>12481.25</v>
      </c>
      <c r="O452" s="16">
        <f t="shared" si="102"/>
        <v>143.53437500000001</v>
      </c>
      <c r="P452" s="16">
        <f t="shared" si="112"/>
        <v>0</v>
      </c>
      <c r="Q452" s="16">
        <f t="shared" si="112"/>
        <v>0</v>
      </c>
      <c r="R452" s="16">
        <f t="shared" si="112"/>
        <v>0</v>
      </c>
      <c r="S452" s="16">
        <f t="shared" si="112"/>
        <v>0</v>
      </c>
      <c r="T452" s="16">
        <f t="shared" si="112"/>
        <v>0</v>
      </c>
      <c r="U452" s="16">
        <f t="shared" si="112"/>
        <v>0</v>
      </c>
      <c r="V452" s="16">
        <f t="shared" si="112"/>
        <v>0</v>
      </c>
      <c r="W452" s="16">
        <f t="shared" si="112"/>
        <v>183.19027639746096</v>
      </c>
      <c r="X452" s="16">
        <f t="shared" si="112"/>
        <v>0</v>
      </c>
      <c r="Y452" s="16">
        <f t="shared" si="112"/>
        <v>0</v>
      </c>
      <c r="Z452" s="16">
        <f t="shared" si="112"/>
        <v>0</v>
      </c>
      <c r="AA452" s="16">
        <f t="shared" si="112"/>
        <v>0</v>
      </c>
      <c r="AB452" s="16">
        <f t="shared" si="112"/>
        <v>0</v>
      </c>
      <c r="AC452" s="16">
        <f t="shared" si="112"/>
        <v>0</v>
      </c>
      <c r="AD452" s="16">
        <f t="shared" si="112"/>
        <v>0</v>
      </c>
      <c r="AE452" s="16">
        <f t="shared" si="112"/>
        <v>0</v>
      </c>
      <c r="AF452" s="16">
        <f t="shared" si="111"/>
        <v>0</v>
      </c>
      <c r="AG452" s="16">
        <f t="shared" si="111"/>
        <v>298.39765690169855</v>
      </c>
      <c r="AH452" s="16">
        <f t="shared" si="111"/>
        <v>0</v>
      </c>
      <c r="AI452" s="16">
        <f t="shared" si="111"/>
        <v>0</v>
      </c>
      <c r="AJ452" s="16">
        <f t="shared" si="111"/>
        <v>0</v>
      </c>
      <c r="AK452" s="16">
        <f t="shared" si="111"/>
        <v>0</v>
      </c>
      <c r="AL452" s="16">
        <f t="shared" si="111"/>
        <v>0</v>
      </c>
      <c r="AM452" s="16">
        <f t="shared" si="111"/>
        <v>0</v>
      </c>
      <c r="AN452" s="16">
        <f t="shared" si="111"/>
        <v>0</v>
      </c>
      <c r="AO452" s="16">
        <f t="shared" si="111"/>
        <v>0</v>
      </c>
      <c r="AP452" s="16">
        <f t="shared" si="111"/>
        <v>0</v>
      </c>
      <c r="AQ452" s="16">
        <f t="shared" si="111"/>
        <v>486.05833997015532</v>
      </c>
      <c r="AR452" s="16">
        <f t="shared" si="111"/>
        <v>0</v>
      </c>
      <c r="AS452" s="16">
        <f t="shared" si="111"/>
        <v>0</v>
      </c>
      <c r="AT452" s="16">
        <f t="shared" si="113"/>
        <v>0</v>
      </c>
      <c r="AU452" s="16">
        <f t="shared" si="113"/>
        <v>0</v>
      </c>
      <c r="AV452" s="16">
        <f t="shared" si="113"/>
        <v>54590.562189087395</v>
      </c>
      <c r="AW452" s="16">
        <f t="shared" si="113"/>
        <v>0</v>
      </c>
      <c r="AX452" s="16">
        <f t="shared" si="113"/>
        <v>0</v>
      </c>
      <c r="AY452" s="16">
        <f t="shared" si="113"/>
        <v>0</v>
      </c>
      <c r="AZ452" s="16">
        <f t="shared" si="113"/>
        <v>0</v>
      </c>
      <c r="BA452" s="16">
        <f t="shared" si="113"/>
        <v>791.73781827774906</v>
      </c>
      <c r="BB452" s="16">
        <f t="shared" si="113"/>
        <v>0</v>
      </c>
      <c r="BC452" s="16">
        <f t="shared" si="113"/>
        <v>0</v>
      </c>
      <c r="BD452" s="16">
        <f t="shared" si="113"/>
        <v>0</v>
      </c>
      <c r="BE452" s="16">
        <f t="shared" si="113"/>
        <v>0</v>
      </c>
      <c r="BF452" s="16">
        <f t="shared" si="113"/>
        <v>0</v>
      </c>
      <c r="BG452" s="16">
        <f t="shared" si="113"/>
        <v>0</v>
      </c>
      <c r="BH452" s="16">
        <f t="shared" si="113"/>
        <v>0</v>
      </c>
      <c r="BI452" s="16">
        <f t="shared" si="113"/>
        <v>0</v>
      </c>
    </row>
    <row r="453" spans="2:61" s="1" customFormat="1" ht="15.75" x14ac:dyDescent="0.25">
      <c r="B453" s="47">
        <v>811</v>
      </c>
      <c r="C453" s="47" t="s">
        <v>430</v>
      </c>
      <c r="D453" s="47">
        <v>6</v>
      </c>
      <c r="E453" s="47">
        <v>2004</v>
      </c>
      <c r="F453" s="71"/>
      <c r="G453" s="2">
        <v>50</v>
      </c>
      <c r="H453" s="2">
        <v>10</v>
      </c>
      <c r="I453" s="47">
        <v>2019</v>
      </c>
      <c r="J453" s="81">
        <v>1.15E-2</v>
      </c>
      <c r="K453" s="82">
        <v>9985</v>
      </c>
      <c r="L453" s="82">
        <f t="shared" si="99"/>
        <v>998.5</v>
      </c>
      <c r="M453" s="82">
        <f t="shared" si="100"/>
        <v>1497.75</v>
      </c>
      <c r="N453" s="16">
        <f t="shared" si="101"/>
        <v>12481.25</v>
      </c>
      <c r="O453" s="16">
        <f t="shared" si="102"/>
        <v>143.53437500000001</v>
      </c>
      <c r="P453" s="16">
        <f t="shared" si="112"/>
        <v>0</v>
      </c>
      <c r="Q453" s="16">
        <f t="shared" si="112"/>
        <v>0</v>
      </c>
      <c r="R453" s="16">
        <f t="shared" si="112"/>
        <v>0</v>
      </c>
      <c r="S453" s="16">
        <f t="shared" si="112"/>
        <v>0</v>
      </c>
      <c r="T453" s="16">
        <f t="shared" si="112"/>
        <v>0</v>
      </c>
      <c r="U453" s="16">
        <f t="shared" si="112"/>
        <v>0</v>
      </c>
      <c r="V453" s="16">
        <f t="shared" si="112"/>
        <v>0</v>
      </c>
      <c r="W453" s="16">
        <f t="shared" si="112"/>
        <v>183.19027639746096</v>
      </c>
      <c r="X453" s="16">
        <f t="shared" si="112"/>
        <v>0</v>
      </c>
      <c r="Y453" s="16">
        <f t="shared" si="112"/>
        <v>0</v>
      </c>
      <c r="Z453" s="16">
        <f t="shared" si="112"/>
        <v>0</v>
      </c>
      <c r="AA453" s="16">
        <f t="shared" si="112"/>
        <v>0</v>
      </c>
      <c r="AB453" s="16">
        <f t="shared" si="112"/>
        <v>0</v>
      </c>
      <c r="AC453" s="16">
        <f t="shared" si="112"/>
        <v>0</v>
      </c>
      <c r="AD453" s="16">
        <f t="shared" si="112"/>
        <v>0</v>
      </c>
      <c r="AE453" s="16">
        <f t="shared" si="112"/>
        <v>0</v>
      </c>
      <c r="AF453" s="16">
        <f t="shared" si="111"/>
        <v>0</v>
      </c>
      <c r="AG453" s="16">
        <f t="shared" si="111"/>
        <v>298.39765690169855</v>
      </c>
      <c r="AH453" s="16">
        <f t="shared" si="111"/>
        <v>0</v>
      </c>
      <c r="AI453" s="16">
        <f t="shared" si="111"/>
        <v>0</v>
      </c>
      <c r="AJ453" s="16">
        <f t="shared" si="111"/>
        <v>0</v>
      </c>
      <c r="AK453" s="16">
        <f t="shared" si="111"/>
        <v>0</v>
      </c>
      <c r="AL453" s="16">
        <f t="shared" si="111"/>
        <v>0</v>
      </c>
      <c r="AM453" s="16">
        <f t="shared" si="111"/>
        <v>0</v>
      </c>
      <c r="AN453" s="16">
        <f t="shared" si="111"/>
        <v>0</v>
      </c>
      <c r="AO453" s="16">
        <f t="shared" si="111"/>
        <v>0</v>
      </c>
      <c r="AP453" s="16">
        <f t="shared" si="111"/>
        <v>0</v>
      </c>
      <c r="AQ453" s="16">
        <f t="shared" si="111"/>
        <v>486.05833997015532</v>
      </c>
      <c r="AR453" s="16">
        <f t="shared" si="111"/>
        <v>0</v>
      </c>
      <c r="AS453" s="16">
        <f t="shared" si="111"/>
        <v>0</v>
      </c>
      <c r="AT453" s="16">
        <f t="shared" si="113"/>
        <v>0</v>
      </c>
      <c r="AU453" s="16">
        <f t="shared" si="113"/>
        <v>0</v>
      </c>
      <c r="AV453" s="16">
        <f t="shared" si="113"/>
        <v>54590.562189087395</v>
      </c>
      <c r="AW453" s="16">
        <f t="shared" si="113"/>
        <v>0</v>
      </c>
      <c r="AX453" s="16">
        <f t="shared" si="113"/>
        <v>0</v>
      </c>
      <c r="AY453" s="16">
        <f t="shared" si="113"/>
        <v>0</v>
      </c>
      <c r="AZ453" s="16">
        <f t="shared" si="113"/>
        <v>0</v>
      </c>
      <c r="BA453" s="16">
        <f t="shared" si="113"/>
        <v>791.73781827774906</v>
      </c>
      <c r="BB453" s="16">
        <f t="shared" si="113"/>
        <v>0</v>
      </c>
      <c r="BC453" s="16">
        <f t="shared" si="113"/>
        <v>0</v>
      </c>
      <c r="BD453" s="16">
        <f t="shared" si="113"/>
        <v>0</v>
      </c>
      <c r="BE453" s="16">
        <f t="shared" si="113"/>
        <v>0</v>
      </c>
      <c r="BF453" s="16">
        <f t="shared" si="113"/>
        <v>0</v>
      </c>
      <c r="BG453" s="16">
        <f t="shared" si="113"/>
        <v>0</v>
      </c>
      <c r="BH453" s="16">
        <f t="shared" si="113"/>
        <v>0</v>
      </c>
      <c r="BI453" s="16">
        <f t="shared" si="113"/>
        <v>0</v>
      </c>
    </row>
    <row r="454" spans="2:61" s="1" customFormat="1" ht="15.75" x14ac:dyDescent="0.25">
      <c r="B454" s="47">
        <v>810</v>
      </c>
      <c r="C454" s="47" t="s">
        <v>430</v>
      </c>
      <c r="D454" s="47">
        <v>6</v>
      </c>
      <c r="E454" s="47">
        <v>2004</v>
      </c>
      <c r="F454" s="71"/>
      <c r="G454" s="2">
        <v>50</v>
      </c>
      <c r="H454" s="2">
        <v>10</v>
      </c>
      <c r="I454" s="47">
        <v>2019</v>
      </c>
      <c r="J454" s="81">
        <v>1.15E-2</v>
      </c>
      <c r="K454" s="82">
        <v>9985</v>
      </c>
      <c r="L454" s="82">
        <f t="shared" si="99"/>
        <v>998.5</v>
      </c>
      <c r="M454" s="82">
        <f t="shared" si="100"/>
        <v>1497.75</v>
      </c>
      <c r="N454" s="16">
        <f t="shared" si="101"/>
        <v>12481.25</v>
      </c>
      <c r="O454" s="16">
        <f t="shared" si="102"/>
        <v>143.53437500000001</v>
      </c>
      <c r="P454" s="16">
        <f t="shared" si="112"/>
        <v>0</v>
      </c>
      <c r="Q454" s="16">
        <f t="shared" si="112"/>
        <v>0</v>
      </c>
      <c r="R454" s="16">
        <f t="shared" si="112"/>
        <v>0</v>
      </c>
      <c r="S454" s="16">
        <f t="shared" si="112"/>
        <v>0</v>
      </c>
      <c r="T454" s="16">
        <f t="shared" si="112"/>
        <v>0</v>
      </c>
      <c r="U454" s="16">
        <f t="shared" si="112"/>
        <v>0</v>
      </c>
      <c r="V454" s="16">
        <f t="shared" si="112"/>
        <v>0</v>
      </c>
      <c r="W454" s="16">
        <f t="shared" si="112"/>
        <v>183.19027639746096</v>
      </c>
      <c r="X454" s="16">
        <f t="shared" si="112"/>
        <v>0</v>
      </c>
      <c r="Y454" s="16">
        <f t="shared" si="112"/>
        <v>0</v>
      </c>
      <c r="Z454" s="16">
        <f t="shared" si="112"/>
        <v>0</v>
      </c>
      <c r="AA454" s="16">
        <f t="shared" si="112"/>
        <v>0</v>
      </c>
      <c r="AB454" s="16">
        <f t="shared" si="112"/>
        <v>0</v>
      </c>
      <c r="AC454" s="16">
        <f t="shared" si="112"/>
        <v>0</v>
      </c>
      <c r="AD454" s="16">
        <f t="shared" si="112"/>
        <v>0</v>
      </c>
      <c r="AE454" s="16">
        <f t="shared" ref="AE454:AT469" si="114">IF(MOD((AE$6-$E454),$G454)=0,($K454*1.1*1.15)*((1+$K$3)^(AE$6-$N$3)),IF(MOD((AE$6-$I454),$H454)=0,$O454*((1+$K$3)^(AE$6-$N$3)),0))</f>
        <v>0</v>
      </c>
      <c r="AF454" s="16">
        <f t="shared" si="114"/>
        <v>0</v>
      </c>
      <c r="AG454" s="16">
        <f t="shared" si="114"/>
        <v>298.39765690169855</v>
      </c>
      <c r="AH454" s="16">
        <f t="shared" si="114"/>
        <v>0</v>
      </c>
      <c r="AI454" s="16">
        <f t="shared" si="114"/>
        <v>0</v>
      </c>
      <c r="AJ454" s="16">
        <f t="shared" si="114"/>
        <v>0</v>
      </c>
      <c r="AK454" s="16">
        <f t="shared" si="114"/>
        <v>0</v>
      </c>
      <c r="AL454" s="16">
        <f t="shared" si="114"/>
        <v>0</v>
      </c>
      <c r="AM454" s="16">
        <f t="shared" si="114"/>
        <v>0</v>
      </c>
      <c r="AN454" s="16">
        <f t="shared" si="114"/>
        <v>0</v>
      </c>
      <c r="AO454" s="16">
        <f t="shared" si="114"/>
        <v>0</v>
      </c>
      <c r="AP454" s="16">
        <f t="shared" si="114"/>
        <v>0</v>
      </c>
      <c r="AQ454" s="16">
        <f t="shared" si="114"/>
        <v>486.05833997015532</v>
      </c>
      <c r="AR454" s="16">
        <f t="shared" si="114"/>
        <v>0</v>
      </c>
      <c r="AS454" s="16">
        <f t="shared" si="114"/>
        <v>0</v>
      </c>
      <c r="AT454" s="16">
        <f t="shared" si="113"/>
        <v>0</v>
      </c>
      <c r="AU454" s="16">
        <f t="shared" si="113"/>
        <v>0</v>
      </c>
      <c r="AV454" s="16">
        <f t="shared" si="113"/>
        <v>54590.562189087395</v>
      </c>
      <c r="AW454" s="16">
        <f t="shared" si="113"/>
        <v>0</v>
      </c>
      <c r="AX454" s="16">
        <f t="shared" si="113"/>
        <v>0</v>
      </c>
      <c r="AY454" s="16">
        <f t="shared" si="113"/>
        <v>0</v>
      </c>
      <c r="AZ454" s="16">
        <f t="shared" si="113"/>
        <v>0</v>
      </c>
      <c r="BA454" s="16">
        <f t="shared" si="113"/>
        <v>791.73781827774906</v>
      </c>
      <c r="BB454" s="16">
        <f t="shared" si="113"/>
        <v>0</v>
      </c>
      <c r="BC454" s="16">
        <f t="shared" si="113"/>
        <v>0</v>
      </c>
      <c r="BD454" s="16">
        <f t="shared" si="113"/>
        <v>0</v>
      </c>
      <c r="BE454" s="16">
        <f t="shared" si="113"/>
        <v>0</v>
      </c>
      <c r="BF454" s="16">
        <f t="shared" si="113"/>
        <v>0</v>
      </c>
      <c r="BG454" s="16">
        <f t="shared" si="113"/>
        <v>0</v>
      </c>
      <c r="BH454" s="16">
        <f t="shared" si="113"/>
        <v>0</v>
      </c>
      <c r="BI454" s="16">
        <f t="shared" si="113"/>
        <v>0</v>
      </c>
    </row>
    <row r="455" spans="2:61" s="1" customFormat="1" ht="15.75" x14ac:dyDescent="0.25">
      <c r="B455" s="47">
        <v>809</v>
      </c>
      <c r="C455" s="47" t="s">
        <v>430</v>
      </c>
      <c r="D455" s="47">
        <v>6</v>
      </c>
      <c r="E455" s="47">
        <v>2004</v>
      </c>
      <c r="F455" s="71"/>
      <c r="G455" s="2">
        <v>50</v>
      </c>
      <c r="H455" s="2">
        <v>10</v>
      </c>
      <c r="I455" s="47">
        <v>2019</v>
      </c>
      <c r="J455" s="81">
        <v>1.15E-2</v>
      </c>
      <c r="K455" s="82">
        <v>9985</v>
      </c>
      <c r="L455" s="82">
        <f t="shared" ref="L455:L518" si="115">K455*0.1</f>
        <v>998.5</v>
      </c>
      <c r="M455" s="82">
        <f t="shared" ref="M455:M518" si="116">K455*0.15</f>
        <v>1497.75</v>
      </c>
      <c r="N455" s="16">
        <f t="shared" ref="N455:N518" si="117">SUM(K455:M455)</f>
        <v>12481.25</v>
      </c>
      <c r="O455" s="16">
        <f t="shared" ref="O455:O518" si="118">N455*J455</f>
        <v>143.53437500000001</v>
      </c>
      <c r="P455" s="16">
        <f t="shared" ref="P455:AE470" si="119">IF(MOD((P$6-$E455),$G455)=0,($K455*1.1*1.15)*((1+$K$3)^(P$6-$N$3)),IF(MOD((P$6-$I455),$H455)=0,$O455*((1+$K$3)^(P$6-$N$3)),0))</f>
        <v>0</v>
      </c>
      <c r="Q455" s="16">
        <f t="shared" si="119"/>
        <v>0</v>
      </c>
      <c r="R455" s="16">
        <f t="shared" si="119"/>
        <v>0</v>
      </c>
      <c r="S455" s="16">
        <f t="shared" si="119"/>
        <v>0</v>
      </c>
      <c r="T455" s="16">
        <f t="shared" si="119"/>
        <v>0</v>
      </c>
      <c r="U455" s="16">
        <f t="shared" si="119"/>
        <v>0</v>
      </c>
      <c r="V455" s="16">
        <f t="shared" si="119"/>
        <v>0</v>
      </c>
      <c r="W455" s="16">
        <f t="shared" si="119"/>
        <v>183.19027639746096</v>
      </c>
      <c r="X455" s="16">
        <f t="shared" si="119"/>
        <v>0</v>
      </c>
      <c r="Y455" s="16">
        <f t="shared" si="119"/>
        <v>0</v>
      </c>
      <c r="Z455" s="16">
        <f t="shared" si="119"/>
        <v>0</v>
      </c>
      <c r="AA455" s="16">
        <f t="shared" si="119"/>
        <v>0</v>
      </c>
      <c r="AB455" s="16">
        <f t="shared" si="119"/>
        <v>0</v>
      </c>
      <c r="AC455" s="16">
        <f t="shared" si="119"/>
        <v>0</v>
      </c>
      <c r="AD455" s="16">
        <f t="shared" si="119"/>
        <v>0</v>
      </c>
      <c r="AE455" s="16">
        <f t="shared" si="119"/>
        <v>0</v>
      </c>
      <c r="AF455" s="16">
        <f t="shared" si="114"/>
        <v>0</v>
      </c>
      <c r="AG455" s="16">
        <f t="shared" si="114"/>
        <v>298.39765690169855</v>
      </c>
      <c r="AH455" s="16">
        <f t="shared" si="114"/>
        <v>0</v>
      </c>
      <c r="AI455" s="16">
        <f t="shared" si="114"/>
        <v>0</v>
      </c>
      <c r="AJ455" s="16">
        <f t="shared" si="114"/>
        <v>0</v>
      </c>
      <c r="AK455" s="16">
        <f t="shared" si="114"/>
        <v>0</v>
      </c>
      <c r="AL455" s="16">
        <f t="shared" si="114"/>
        <v>0</v>
      </c>
      <c r="AM455" s="16">
        <f t="shared" si="114"/>
        <v>0</v>
      </c>
      <c r="AN455" s="16">
        <f t="shared" si="114"/>
        <v>0</v>
      </c>
      <c r="AO455" s="16">
        <f t="shared" si="114"/>
        <v>0</v>
      </c>
      <c r="AP455" s="16">
        <f t="shared" si="114"/>
        <v>0</v>
      </c>
      <c r="AQ455" s="16">
        <f t="shared" si="114"/>
        <v>486.05833997015532</v>
      </c>
      <c r="AR455" s="16">
        <f t="shared" si="114"/>
        <v>0</v>
      </c>
      <c r="AS455" s="16">
        <f t="shared" si="114"/>
        <v>0</v>
      </c>
      <c r="AT455" s="16">
        <f t="shared" si="114"/>
        <v>0</v>
      </c>
      <c r="AU455" s="16">
        <f t="shared" ref="AT455:BI470" si="120">IF(MOD((AU$6-$E455),$G455)=0,($K455*1.1*1.15)*((1+$K$3)^(AU$6-$N$3)),IF(MOD((AU$6-$I455),$H455)=0,$O455*((1+$K$3)^(AU$6-$N$3)),0))</f>
        <v>0</v>
      </c>
      <c r="AV455" s="16">
        <f t="shared" si="120"/>
        <v>54590.562189087395</v>
      </c>
      <c r="AW455" s="16">
        <f t="shared" si="120"/>
        <v>0</v>
      </c>
      <c r="AX455" s="16">
        <f t="shared" si="120"/>
        <v>0</v>
      </c>
      <c r="AY455" s="16">
        <f t="shared" si="120"/>
        <v>0</v>
      </c>
      <c r="AZ455" s="16">
        <f t="shared" si="120"/>
        <v>0</v>
      </c>
      <c r="BA455" s="16">
        <f t="shared" si="120"/>
        <v>791.73781827774906</v>
      </c>
      <c r="BB455" s="16">
        <f t="shared" si="120"/>
        <v>0</v>
      </c>
      <c r="BC455" s="16">
        <f t="shared" si="120"/>
        <v>0</v>
      </c>
      <c r="BD455" s="16">
        <f t="shared" si="120"/>
        <v>0</v>
      </c>
      <c r="BE455" s="16">
        <f t="shared" si="120"/>
        <v>0</v>
      </c>
      <c r="BF455" s="16">
        <f t="shared" si="120"/>
        <v>0</v>
      </c>
      <c r="BG455" s="16">
        <f t="shared" si="120"/>
        <v>0</v>
      </c>
      <c r="BH455" s="16">
        <f t="shared" si="120"/>
        <v>0</v>
      </c>
      <c r="BI455" s="16">
        <f t="shared" si="120"/>
        <v>0</v>
      </c>
    </row>
    <row r="456" spans="2:61" s="1" customFormat="1" ht="15.75" x14ac:dyDescent="0.25">
      <c r="B456" s="47">
        <v>808</v>
      </c>
      <c r="C456" s="47" t="s">
        <v>430</v>
      </c>
      <c r="D456" s="47">
        <v>6</v>
      </c>
      <c r="E456" s="47">
        <v>2004</v>
      </c>
      <c r="F456" s="71"/>
      <c r="G456" s="2">
        <v>50</v>
      </c>
      <c r="H456" s="2">
        <v>10</v>
      </c>
      <c r="I456" s="47">
        <v>2019</v>
      </c>
      <c r="J456" s="81">
        <v>1.15E-2</v>
      </c>
      <c r="K456" s="82">
        <v>9985</v>
      </c>
      <c r="L456" s="82">
        <f t="shared" si="115"/>
        <v>998.5</v>
      </c>
      <c r="M456" s="82">
        <f t="shared" si="116"/>
        <v>1497.75</v>
      </c>
      <c r="N456" s="16">
        <f t="shared" si="117"/>
        <v>12481.25</v>
      </c>
      <c r="O456" s="16">
        <f t="shared" si="118"/>
        <v>143.53437500000001</v>
      </c>
      <c r="P456" s="16">
        <f t="shared" si="119"/>
        <v>0</v>
      </c>
      <c r="Q456" s="16">
        <f t="shared" si="119"/>
        <v>0</v>
      </c>
      <c r="R456" s="16">
        <f t="shared" si="119"/>
        <v>0</v>
      </c>
      <c r="S456" s="16">
        <f t="shared" si="119"/>
        <v>0</v>
      </c>
      <c r="T456" s="16">
        <f t="shared" si="119"/>
        <v>0</v>
      </c>
      <c r="U456" s="16">
        <f t="shared" si="119"/>
        <v>0</v>
      </c>
      <c r="V456" s="16">
        <f t="shared" si="119"/>
        <v>0</v>
      </c>
      <c r="W456" s="16">
        <f t="shared" si="119"/>
        <v>183.19027639746096</v>
      </c>
      <c r="X456" s="16">
        <f t="shared" si="119"/>
        <v>0</v>
      </c>
      <c r="Y456" s="16">
        <f t="shared" si="119"/>
        <v>0</v>
      </c>
      <c r="Z456" s="16">
        <f t="shared" si="119"/>
        <v>0</v>
      </c>
      <c r="AA456" s="16">
        <f t="shared" si="119"/>
        <v>0</v>
      </c>
      <c r="AB456" s="16">
        <f t="shared" si="119"/>
        <v>0</v>
      </c>
      <c r="AC456" s="16">
        <f t="shared" si="119"/>
        <v>0</v>
      </c>
      <c r="AD456" s="16">
        <f t="shared" si="119"/>
        <v>0</v>
      </c>
      <c r="AE456" s="16">
        <f t="shared" si="119"/>
        <v>0</v>
      </c>
      <c r="AF456" s="16">
        <f t="shared" si="114"/>
        <v>0</v>
      </c>
      <c r="AG456" s="16">
        <f t="shared" si="114"/>
        <v>298.39765690169855</v>
      </c>
      <c r="AH456" s="16">
        <f t="shared" si="114"/>
        <v>0</v>
      </c>
      <c r="AI456" s="16">
        <f t="shared" si="114"/>
        <v>0</v>
      </c>
      <c r="AJ456" s="16">
        <f t="shared" si="114"/>
        <v>0</v>
      </c>
      <c r="AK456" s="16">
        <f t="shared" si="114"/>
        <v>0</v>
      </c>
      <c r="AL456" s="16">
        <f t="shared" si="114"/>
        <v>0</v>
      </c>
      <c r="AM456" s="16">
        <f t="shared" si="114"/>
        <v>0</v>
      </c>
      <c r="AN456" s="16">
        <f t="shared" si="114"/>
        <v>0</v>
      </c>
      <c r="AO456" s="16">
        <f t="shared" si="114"/>
        <v>0</v>
      </c>
      <c r="AP456" s="16">
        <f t="shared" si="114"/>
        <v>0</v>
      </c>
      <c r="AQ456" s="16">
        <f t="shared" si="114"/>
        <v>486.05833997015532</v>
      </c>
      <c r="AR456" s="16">
        <f t="shared" si="114"/>
        <v>0</v>
      </c>
      <c r="AS456" s="16">
        <f t="shared" si="114"/>
        <v>0</v>
      </c>
      <c r="AT456" s="16">
        <f t="shared" si="120"/>
        <v>0</v>
      </c>
      <c r="AU456" s="16">
        <f t="shared" si="120"/>
        <v>0</v>
      </c>
      <c r="AV456" s="16">
        <f t="shared" si="120"/>
        <v>54590.562189087395</v>
      </c>
      <c r="AW456" s="16">
        <f t="shared" si="120"/>
        <v>0</v>
      </c>
      <c r="AX456" s="16">
        <f t="shared" si="120"/>
        <v>0</v>
      </c>
      <c r="AY456" s="16">
        <f t="shared" si="120"/>
        <v>0</v>
      </c>
      <c r="AZ456" s="16">
        <f t="shared" si="120"/>
        <v>0</v>
      </c>
      <c r="BA456" s="16">
        <f t="shared" si="120"/>
        <v>791.73781827774906</v>
      </c>
      <c r="BB456" s="16">
        <f t="shared" si="120"/>
        <v>0</v>
      </c>
      <c r="BC456" s="16">
        <f t="shared" si="120"/>
        <v>0</v>
      </c>
      <c r="BD456" s="16">
        <f t="shared" si="120"/>
        <v>0</v>
      </c>
      <c r="BE456" s="16">
        <f t="shared" si="120"/>
        <v>0</v>
      </c>
      <c r="BF456" s="16">
        <f t="shared" si="120"/>
        <v>0</v>
      </c>
      <c r="BG456" s="16">
        <f t="shared" si="120"/>
        <v>0</v>
      </c>
      <c r="BH456" s="16">
        <f t="shared" si="120"/>
        <v>0</v>
      </c>
      <c r="BI456" s="16">
        <f t="shared" si="120"/>
        <v>0</v>
      </c>
    </row>
    <row r="457" spans="2:61" s="1" customFormat="1" ht="15.75" x14ac:dyDescent="0.25">
      <c r="B457" s="47">
        <v>807</v>
      </c>
      <c r="C457" s="47" t="s">
        <v>430</v>
      </c>
      <c r="D457" s="47">
        <v>6</v>
      </c>
      <c r="E457" s="47">
        <v>2004</v>
      </c>
      <c r="F457" s="71"/>
      <c r="G457" s="2">
        <v>50</v>
      </c>
      <c r="H457" s="2">
        <v>10</v>
      </c>
      <c r="I457" s="47">
        <v>2019</v>
      </c>
      <c r="J457" s="81">
        <v>1.15E-2</v>
      </c>
      <c r="K457" s="82">
        <v>9985</v>
      </c>
      <c r="L457" s="82">
        <f t="shared" si="115"/>
        <v>998.5</v>
      </c>
      <c r="M457" s="82">
        <f t="shared" si="116"/>
        <v>1497.75</v>
      </c>
      <c r="N457" s="16">
        <f t="shared" si="117"/>
        <v>12481.25</v>
      </c>
      <c r="O457" s="16">
        <f t="shared" si="118"/>
        <v>143.53437500000001</v>
      </c>
      <c r="P457" s="16">
        <f t="shared" si="119"/>
        <v>0</v>
      </c>
      <c r="Q457" s="16">
        <f t="shared" si="119"/>
        <v>0</v>
      </c>
      <c r="R457" s="16">
        <f t="shared" si="119"/>
        <v>0</v>
      </c>
      <c r="S457" s="16">
        <f t="shared" si="119"/>
        <v>0</v>
      </c>
      <c r="T457" s="16">
        <f t="shared" si="119"/>
        <v>0</v>
      </c>
      <c r="U457" s="16">
        <f t="shared" si="119"/>
        <v>0</v>
      </c>
      <c r="V457" s="16">
        <f t="shared" si="119"/>
        <v>0</v>
      </c>
      <c r="W457" s="16">
        <f t="shared" si="119"/>
        <v>183.19027639746096</v>
      </c>
      <c r="X457" s="16">
        <f t="shared" si="119"/>
        <v>0</v>
      </c>
      <c r="Y457" s="16">
        <f t="shared" si="119"/>
        <v>0</v>
      </c>
      <c r="Z457" s="16">
        <f t="shared" si="119"/>
        <v>0</v>
      </c>
      <c r="AA457" s="16">
        <f t="shared" si="119"/>
        <v>0</v>
      </c>
      <c r="AB457" s="16">
        <f t="shared" si="119"/>
        <v>0</v>
      </c>
      <c r="AC457" s="16">
        <f t="shared" si="119"/>
        <v>0</v>
      </c>
      <c r="AD457" s="16">
        <f t="shared" si="119"/>
        <v>0</v>
      </c>
      <c r="AE457" s="16">
        <f t="shared" si="119"/>
        <v>0</v>
      </c>
      <c r="AF457" s="16">
        <f t="shared" si="114"/>
        <v>0</v>
      </c>
      <c r="AG457" s="16">
        <f t="shared" si="114"/>
        <v>298.39765690169855</v>
      </c>
      <c r="AH457" s="16">
        <f t="shared" si="114"/>
        <v>0</v>
      </c>
      <c r="AI457" s="16">
        <f t="shared" si="114"/>
        <v>0</v>
      </c>
      <c r="AJ457" s="16">
        <f t="shared" si="114"/>
        <v>0</v>
      </c>
      <c r="AK457" s="16">
        <f t="shared" si="114"/>
        <v>0</v>
      </c>
      <c r="AL457" s="16">
        <f t="shared" si="114"/>
        <v>0</v>
      </c>
      <c r="AM457" s="16">
        <f t="shared" si="114"/>
        <v>0</v>
      </c>
      <c r="AN457" s="16">
        <f t="shared" si="114"/>
        <v>0</v>
      </c>
      <c r="AO457" s="16">
        <f t="shared" si="114"/>
        <v>0</v>
      </c>
      <c r="AP457" s="16">
        <f t="shared" si="114"/>
        <v>0</v>
      </c>
      <c r="AQ457" s="16">
        <f t="shared" si="114"/>
        <v>486.05833997015532</v>
      </c>
      <c r="AR457" s="16">
        <f t="shared" si="114"/>
        <v>0</v>
      </c>
      <c r="AS457" s="16">
        <f t="shared" si="114"/>
        <v>0</v>
      </c>
      <c r="AT457" s="16">
        <f t="shared" si="120"/>
        <v>0</v>
      </c>
      <c r="AU457" s="16">
        <f t="shared" si="120"/>
        <v>0</v>
      </c>
      <c r="AV457" s="16">
        <f t="shared" si="120"/>
        <v>54590.562189087395</v>
      </c>
      <c r="AW457" s="16">
        <f t="shared" si="120"/>
        <v>0</v>
      </c>
      <c r="AX457" s="16">
        <f t="shared" si="120"/>
        <v>0</v>
      </c>
      <c r="AY457" s="16">
        <f t="shared" si="120"/>
        <v>0</v>
      </c>
      <c r="AZ457" s="16">
        <f t="shared" si="120"/>
        <v>0</v>
      </c>
      <c r="BA457" s="16">
        <f t="shared" si="120"/>
        <v>791.73781827774906</v>
      </c>
      <c r="BB457" s="16">
        <f t="shared" si="120"/>
        <v>0</v>
      </c>
      <c r="BC457" s="16">
        <f t="shared" si="120"/>
        <v>0</v>
      </c>
      <c r="BD457" s="16">
        <f t="shared" si="120"/>
        <v>0</v>
      </c>
      <c r="BE457" s="16">
        <f t="shared" si="120"/>
        <v>0</v>
      </c>
      <c r="BF457" s="16">
        <f t="shared" si="120"/>
        <v>0</v>
      </c>
      <c r="BG457" s="16">
        <f t="shared" si="120"/>
        <v>0</v>
      </c>
      <c r="BH457" s="16">
        <f t="shared" si="120"/>
        <v>0</v>
      </c>
      <c r="BI457" s="16">
        <f t="shared" si="120"/>
        <v>0</v>
      </c>
    </row>
    <row r="458" spans="2:61" s="1" customFormat="1" ht="15.75" x14ac:dyDescent="0.25">
      <c r="B458" s="47">
        <v>806</v>
      </c>
      <c r="C458" s="47" t="s">
        <v>430</v>
      </c>
      <c r="D458" s="47">
        <v>6</v>
      </c>
      <c r="E458" s="47">
        <v>2004</v>
      </c>
      <c r="F458" s="71"/>
      <c r="G458" s="2">
        <v>50</v>
      </c>
      <c r="H458" s="2">
        <v>10</v>
      </c>
      <c r="I458" s="47">
        <v>2019</v>
      </c>
      <c r="J458" s="81">
        <v>1.15E-2</v>
      </c>
      <c r="K458" s="82">
        <v>9985</v>
      </c>
      <c r="L458" s="82">
        <f t="shared" si="115"/>
        <v>998.5</v>
      </c>
      <c r="M458" s="82">
        <f t="shared" si="116"/>
        <v>1497.75</v>
      </c>
      <c r="N458" s="16">
        <f t="shared" si="117"/>
        <v>12481.25</v>
      </c>
      <c r="O458" s="16">
        <f t="shared" si="118"/>
        <v>143.53437500000001</v>
      </c>
      <c r="P458" s="16">
        <f t="shared" si="119"/>
        <v>0</v>
      </c>
      <c r="Q458" s="16">
        <f t="shared" si="119"/>
        <v>0</v>
      </c>
      <c r="R458" s="16">
        <f t="shared" si="119"/>
        <v>0</v>
      </c>
      <c r="S458" s="16">
        <f t="shared" si="119"/>
        <v>0</v>
      </c>
      <c r="T458" s="16">
        <f t="shared" si="119"/>
        <v>0</v>
      </c>
      <c r="U458" s="16">
        <f t="shared" si="119"/>
        <v>0</v>
      </c>
      <c r="V458" s="16">
        <f t="shared" si="119"/>
        <v>0</v>
      </c>
      <c r="W458" s="16">
        <f t="shared" si="119"/>
        <v>183.19027639746096</v>
      </c>
      <c r="X458" s="16">
        <f t="shared" si="119"/>
        <v>0</v>
      </c>
      <c r="Y458" s="16">
        <f t="shared" si="119"/>
        <v>0</v>
      </c>
      <c r="Z458" s="16">
        <f t="shared" si="119"/>
        <v>0</v>
      </c>
      <c r="AA458" s="16">
        <f t="shared" si="119"/>
        <v>0</v>
      </c>
      <c r="AB458" s="16">
        <f t="shared" si="119"/>
        <v>0</v>
      </c>
      <c r="AC458" s="16">
        <f t="shared" si="119"/>
        <v>0</v>
      </c>
      <c r="AD458" s="16">
        <f t="shared" si="119"/>
        <v>0</v>
      </c>
      <c r="AE458" s="16">
        <f t="shared" si="119"/>
        <v>0</v>
      </c>
      <c r="AF458" s="16">
        <f t="shared" si="114"/>
        <v>0</v>
      </c>
      <c r="AG458" s="16">
        <f t="shared" si="114"/>
        <v>298.39765690169855</v>
      </c>
      <c r="AH458" s="16">
        <f t="shared" si="114"/>
        <v>0</v>
      </c>
      <c r="AI458" s="16">
        <f t="shared" si="114"/>
        <v>0</v>
      </c>
      <c r="AJ458" s="16">
        <f t="shared" si="114"/>
        <v>0</v>
      </c>
      <c r="AK458" s="16">
        <f t="shared" si="114"/>
        <v>0</v>
      </c>
      <c r="AL458" s="16">
        <f t="shared" si="114"/>
        <v>0</v>
      </c>
      <c r="AM458" s="16">
        <f t="shared" si="114"/>
        <v>0</v>
      </c>
      <c r="AN458" s="16">
        <f t="shared" si="114"/>
        <v>0</v>
      </c>
      <c r="AO458" s="16">
        <f t="shared" si="114"/>
        <v>0</v>
      </c>
      <c r="AP458" s="16">
        <f t="shared" si="114"/>
        <v>0</v>
      </c>
      <c r="AQ458" s="16">
        <f t="shared" si="114"/>
        <v>486.05833997015532</v>
      </c>
      <c r="AR458" s="16">
        <f t="shared" si="114"/>
        <v>0</v>
      </c>
      <c r="AS458" s="16">
        <f t="shared" si="114"/>
        <v>0</v>
      </c>
      <c r="AT458" s="16">
        <f t="shared" si="120"/>
        <v>0</v>
      </c>
      <c r="AU458" s="16">
        <f t="shared" si="120"/>
        <v>0</v>
      </c>
      <c r="AV458" s="16">
        <f t="shared" si="120"/>
        <v>54590.562189087395</v>
      </c>
      <c r="AW458" s="16">
        <f t="shared" si="120"/>
        <v>0</v>
      </c>
      <c r="AX458" s="16">
        <f t="shared" si="120"/>
        <v>0</v>
      </c>
      <c r="AY458" s="16">
        <f t="shared" si="120"/>
        <v>0</v>
      </c>
      <c r="AZ458" s="16">
        <f t="shared" si="120"/>
        <v>0</v>
      </c>
      <c r="BA458" s="16">
        <f t="shared" si="120"/>
        <v>791.73781827774906</v>
      </c>
      <c r="BB458" s="16">
        <f t="shared" si="120"/>
        <v>0</v>
      </c>
      <c r="BC458" s="16">
        <f t="shared" si="120"/>
        <v>0</v>
      </c>
      <c r="BD458" s="16">
        <f t="shared" si="120"/>
        <v>0</v>
      </c>
      <c r="BE458" s="16">
        <f t="shared" si="120"/>
        <v>0</v>
      </c>
      <c r="BF458" s="16">
        <f t="shared" si="120"/>
        <v>0</v>
      </c>
      <c r="BG458" s="16">
        <f t="shared" si="120"/>
        <v>0</v>
      </c>
      <c r="BH458" s="16">
        <f t="shared" si="120"/>
        <v>0</v>
      </c>
      <c r="BI458" s="16">
        <f t="shared" si="120"/>
        <v>0</v>
      </c>
    </row>
    <row r="459" spans="2:61" s="1" customFormat="1" ht="15.75" x14ac:dyDescent="0.25">
      <c r="B459" s="47">
        <v>805</v>
      </c>
      <c r="C459" s="47" t="s">
        <v>430</v>
      </c>
      <c r="D459" s="47">
        <v>6</v>
      </c>
      <c r="E459" s="47">
        <v>2004</v>
      </c>
      <c r="F459" s="71"/>
      <c r="G459" s="2">
        <v>50</v>
      </c>
      <c r="H459" s="2">
        <v>10</v>
      </c>
      <c r="I459" s="47">
        <v>2019</v>
      </c>
      <c r="J459" s="81">
        <v>1.15E-2</v>
      </c>
      <c r="K459" s="82">
        <v>9985</v>
      </c>
      <c r="L459" s="82">
        <f t="shared" si="115"/>
        <v>998.5</v>
      </c>
      <c r="M459" s="82">
        <f t="shared" si="116"/>
        <v>1497.75</v>
      </c>
      <c r="N459" s="16">
        <f t="shared" si="117"/>
        <v>12481.25</v>
      </c>
      <c r="O459" s="16">
        <f t="shared" si="118"/>
        <v>143.53437500000001</v>
      </c>
      <c r="P459" s="16">
        <f t="shared" si="119"/>
        <v>0</v>
      </c>
      <c r="Q459" s="16">
        <f t="shared" si="119"/>
        <v>0</v>
      </c>
      <c r="R459" s="16">
        <f t="shared" si="119"/>
        <v>0</v>
      </c>
      <c r="S459" s="16">
        <f t="shared" si="119"/>
        <v>0</v>
      </c>
      <c r="T459" s="16">
        <f t="shared" si="119"/>
        <v>0</v>
      </c>
      <c r="U459" s="16">
        <f t="shared" si="119"/>
        <v>0</v>
      </c>
      <c r="V459" s="16">
        <f t="shared" si="119"/>
        <v>0</v>
      </c>
      <c r="W459" s="16">
        <f t="shared" si="119"/>
        <v>183.19027639746096</v>
      </c>
      <c r="X459" s="16">
        <f t="shared" si="119"/>
        <v>0</v>
      </c>
      <c r="Y459" s="16">
        <f t="shared" si="119"/>
        <v>0</v>
      </c>
      <c r="Z459" s="16">
        <f t="shared" si="119"/>
        <v>0</v>
      </c>
      <c r="AA459" s="16">
        <f t="shared" si="119"/>
        <v>0</v>
      </c>
      <c r="AB459" s="16">
        <f t="shared" si="119"/>
        <v>0</v>
      </c>
      <c r="AC459" s="16">
        <f t="shared" si="119"/>
        <v>0</v>
      </c>
      <c r="AD459" s="16">
        <f t="shared" si="119"/>
        <v>0</v>
      </c>
      <c r="AE459" s="16">
        <f t="shared" si="119"/>
        <v>0</v>
      </c>
      <c r="AF459" s="16">
        <f t="shared" si="114"/>
        <v>0</v>
      </c>
      <c r="AG459" s="16">
        <f t="shared" si="114"/>
        <v>298.39765690169855</v>
      </c>
      <c r="AH459" s="16">
        <f t="shared" si="114"/>
        <v>0</v>
      </c>
      <c r="AI459" s="16">
        <f t="shared" si="114"/>
        <v>0</v>
      </c>
      <c r="AJ459" s="16">
        <f t="shared" si="114"/>
        <v>0</v>
      </c>
      <c r="AK459" s="16">
        <f t="shared" si="114"/>
        <v>0</v>
      </c>
      <c r="AL459" s="16">
        <f t="shared" si="114"/>
        <v>0</v>
      </c>
      <c r="AM459" s="16">
        <f t="shared" si="114"/>
        <v>0</v>
      </c>
      <c r="AN459" s="16">
        <f t="shared" si="114"/>
        <v>0</v>
      </c>
      <c r="AO459" s="16">
        <f t="shared" si="114"/>
        <v>0</v>
      </c>
      <c r="AP459" s="16">
        <f t="shared" si="114"/>
        <v>0</v>
      </c>
      <c r="AQ459" s="16">
        <f t="shared" si="114"/>
        <v>486.05833997015532</v>
      </c>
      <c r="AR459" s="16">
        <f t="shared" si="114"/>
        <v>0</v>
      </c>
      <c r="AS459" s="16">
        <f t="shared" si="114"/>
        <v>0</v>
      </c>
      <c r="AT459" s="16">
        <f t="shared" si="120"/>
        <v>0</v>
      </c>
      <c r="AU459" s="16">
        <f t="shared" si="120"/>
        <v>0</v>
      </c>
      <c r="AV459" s="16">
        <f t="shared" si="120"/>
        <v>54590.562189087395</v>
      </c>
      <c r="AW459" s="16">
        <f t="shared" si="120"/>
        <v>0</v>
      </c>
      <c r="AX459" s="16">
        <f t="shared" si="120"/>
        <v>0</v>
      </c>
      <c r="AY459" s="16">
        <f t="shared" si="120"/>
        <v>0</v>
      </c>
      <c r="AZ459" s="16">
        <f t="shared" si="120"/>
        <v>0</v>
      </c>
      <c r="BA459" s="16">
        <f t="shared" si="120"/>
        <v>791.73781827774906</v>
      </c>
      <c r="BB459" s="16">
        <f t="shared" si="120"/>
        <v>0</v>
      </c>
      <c r="BC459" s="16">
        <f t="shared" si="120"/>
        <v>0</v>
      </c>
      <c r="BD459" s="16">
        <f t="shared" si="120"/>
        <v>0</v>
      </c>
      <c r="BE459" s="16">
        <f t="shared" si="120"/>
        <v>0</v>
      </c>
      <c r="BF459" s="16">
        <f t="shared" si="120"/>
        <v>0</v>
      </c>
      <c r="BG459" s="16">
        <f t="shared" si="120"/>
        <v>0</v>
      </c>
      <c r="BH459" s="16">
        <f t="shared" si="120"/>
        <v>0</v>
      </c>
      <c r="BI459" s="16">
        <f t="shared" si="120"/>
        <v>0</v>
      </c>
    </row>
    <row r="460" spans="2:61" s="1" customFormat="1" ht="15.75" x14ac:dyDescent="0.25">
      <c r="B460" s="47">
        <v>804</v>
      </c>
      <c r="C460" s="47" t="s">
        <v>430</v>
      </c>
      <c r="D460" s="47">
        <v>6</v>
      </c>
      <c r="E460" s="47">
        <v>2004</v>
      </c>
      <c r="F460" s="71"/>
      <c r="G460" s="2">
        <v>50</v>
      </c>
      <c r="H460" s="2">
        <v>10</v>
      </c>
      <c r="I460" s="47">
        <v>2019</v>
      </c>
      <c r="J460" s="81">
        <v>1.15E-2</v>
      </c>
      <c r="K460" s="82">
        <v>9985</v>
      </c>
      <c r="L460" s="82">
        <f t="shared" si="115"/>
        <v>998.5</v>
      </c>
      <c r="M460" s="82">
        <f t="shared" si="116"/>
        <v>1497.75</v>
      </c>
      <c r="N460" s="16">
        <f t="shared" si="117"/>
        <v>12481.25</v>
      </c>
      <c r="O460" s="16">
        <f t="shared" si="118"/>
        <v>143.53437500000001</v>
      </c>
      <c r="P460" s="16">
        <f t="shared" si="119"/>
        <v>0</v>
      </c>
      <c r="Q460" s="16">
        <f t="shared" si="119"/>
        <v>0</v>
      </c>
      <c r="R460" s="16">
        <f t="shared" si="119"/>
        <v>0</v>
      </c>
      <c r="S460" s="16">
        <f t="shared" si="119"/>
        <v>0</v>
      </c>
      <c r="T460" s="16">
        <f t="shared" si="119"/>
        <v>0</v>
      </c>
      <c r="U460" s="16">
        <f t="shared" si="119"/>
        <v>0</v>
      </c>
      <c r="V460" s="16">
        <f t="shared" si="119"/>
        <v>0</v>
      </c>
      <c r="W460" s="16">
        <f t="shared" si="119"/>
        <v>183.19027639746096</v>
      </c>
      <c r="X460" s="16">
        <f t="shared" si="119"/>
        <v>0</v>
      </c>
      <c r="Y460" s="16">
        <f t="shared" si="119"/>
        <v>0</v>
      </c>
      <c r="Z460" s="16">
        <f t="shared" si="119"/>
        <v>0</v>
      </c>
      <c r="AA460" s="16">
        <f t="shared" si="119"/>
        <v>0</v>
      </c>
      <c r="AB460" s="16">
        <f t="shared" si="119"/>
        <v>0</v>
      </c>
      <c r="AC460" s="16">
        <f t="shared" si="119"/>
        <v>0</v>
      </c>
      <c r="AD460" s="16">
        <f t="shared" si="119"/>
        <v>0</v>
      </c>
      <c r="AE460" s="16">
        <f t="shared" si="119"/>
        <v>0</v>
      </c>
      <c r="AF460" s="16">
        <f t="shared" si="114"/>
        <v>0</v>
      </c>
      <c r="AG460" s="16">
        <f t="shared" si="114"/>
        <v>298.39765690169855</v>
      </c>
      <c r="AH460" s="16">
        <f t="shared" si="114"/>
        <v>0</v>
      </c>
      <c r="AI460" s="16">
        <f t="shared" si="114"/>
        <v>0</v>
      </c>
      <c r="AJ460" s="16">
        <f t="shared" si="114"/>
        <v>0</v>
      </c>
      <c r="AK460" s="16">
        <f t="shared" si="114"/>
        <v>0</v>
      </c>
      <c r="AL460" s="16">
        <f t="shared" si="114"/>
        <v>0</v>
      </c>
      <c r="AM460" s="16">
        <f t="shared" si="114"/>
        <v>0</v>
      </c>
      <c r="AN460" s="16">
        <f t="shared" si="114"/>
        <v>0</v>
      </c>
      <c r="AO460" s="16">
        <f t="shared" si="114"/>
        <v>0</v>
      </c>
      <c r="AP460" s="16">
        <f t="shared" si="114"/>
        <v>0</v>
      </c>
      <c r="AQ460" s="16">
        <f t="shared" si="114"/>
        <v>486.05833997015532</v>
      </c>
      <c r="AR460" s="16">
        <f t="shared" si="114"/>
        <v>0</v>
      </c>
      <c r="AS460" s="16">
        <f t="shared" si="114"/>
        <v>0</v>
      </c>
      <c r="AT460" s="16">
        <f t="shared" si="120"/>
        <v>0</v>
      </c>
      <c r="AU460" s="16">
        <f t="shared" si="120"/>
        <v>0</v>
      </c>
      <c r="AV460" s="16">
        <f t="shared" si="120"/>
        <v>54590.562189087395</v>
      </c>
      <c r="AW460" s="16">
        <f t="shared" si="120"/>
        <v>0</v>
      </c>
      <c r="AX460" s="16">
        <f t="shared" si="120"/>
        <v>0</v>
      </c>
      <c r="AY460" s="16">
        <f t="shared" si="120"/>
        <v>0</v>
      </c>
      <c r="AZ460" s="16">
        <f t="shared" si="120"/>
        <v>0</v>
      </c>
      <c r="BA460" s="16">
        <f t="shared" si="120"/>
        <v>791.73781827774906</v>
      </c>
      <c r="BB460" s="16">
        <f t="shared" si="120"/>
        <v>0</v>
      </c>
      <c r="BC460" s="16">
        <f t="shared" si="120"/>
        <v>0</v>
      </c>
      <c r="BD460" s="16">
        <f t="shared" si="120"/>
        <v>0</v>
      </c>
      <c r="BE460" s="16">
        <f t="shared" si="120"/>
        <v>0</v>
      </c>
      <c r="BF460" s="16">
        <f t="shared" si="120"/>
        <v>0</v>
      </c>
      <c r="BG460" s="16">
        <f t="shared" si="120"/>
        <v>0</v>
      </c>
      <c r="BH460" s="16">
        <f t="shared" si="120"/>
        <v>0</v>
      </c>
      <c r="BI460" s="16">
        <f t="shared" si="120"/>
        <v>0</v>
      </c>
    </row>
    <row r="461" spans="2:61" s="1" customFormat="1" ht="15.75" x14ac:dyDescent="0.25">
      <c r="B461" s="47">
        <v>803</v>
      </c>
      <c r="C461" s="47" t="s">
        <v>430</v>
      </c>
      <c r="D461" s="47">
        <v>6</v>
      </c>
      <c r="E461" s="47">
        <v>2004</v>
      </c>
      <c r="F461" s="71"/>
      <c r="G461" s="2">
        <v>50</v>
      </c>
      <c r="H461" s="2">
        <v>10</v>
      </c>
      <c r="I461" s="47">
        <v>2019</v>
      </c>
      <c r="J461" s="81">
        <v>1.15E-2</v>
      </c>
      <c r="K461" s="82">
        <v>9985</v>
      </c>
      <c r="L461" s="82">
        <f t="shared" si="115"/>
        <v>998.5</v>
      </c>
      <c r="M461" s="82">
        <f t="shared" si="116"/>
        <v>1497.75</v>
      </c>
      <c r="N461" s="16">
        <f t="shared" si="117"/>
        <v>12481.25</v>
      </c>
      <c r="O461" s="16">
        <f t="shared" si="118"/>
        <v>143.53437500000001</v>
      </c>
      <c r="P461" s="16">
        <f t="shared" si="119"/>
        <v>0</v>
      </c>
      <c r="Q461" s="16">
        <f t="shared" si="119"/>
        <v>0</v>
      </c>
      <c r="R461" s="16">
        <f t="shared" si="119"/>
        <v>0</v>
      </c>
      <c r="S461" s="16">
        <f t="shared" si="119"/>
        <v>0</v>
      </c>
      <c r="T461" s="16">
        <f t="shared" si="119"/>
        <v>0</v>
      </c>
      <c r="U461" s="16">
        <f t="shared" si="119"/>
        <v>0</v>
      </c>
      <c r="V461" s="16">
        <f t="shared" si="119"/>
        <v>0</v>
      </c>
      <c r="W461" s="16">
        <f t="shared" si="119"/>
        <v>183.19027639746096</v>
      </c>
      <c r="X461" s="16">
        <f t="shared" si="119"/>
        <v>0</v>
      </c>
      <c r="Y461" s="16">
        <f t="shared" si="119"/>
        <v>0</v>
      </c>
      <c r="Z461" s="16">
        <f t="shared" si="119"/>
        <v>0</v>
      </c>
      <c r="AA461" s="16">
        <f t="shared" si="119"/>
        <v>0</v>
      </c>
      <c r="AB461" s="16">
        <f t="shared" si="119"/>
        <v>0</v>
      </c>
      <c r="AC461" s="16">
        <f t="shared" si="119"/>
        <v>0</v>
      </c>
      <c r="AD461" s="16">
        <f t="shared" si="119"/>
        <v>0</v>
      </c>
      <c r="AE461" s="16">
        <f t="shared" si="119"/>
        <v>0</v>
      </c>
      <c r="AF461" s="16">
        <f t="shared" si="114"/>
        <v>0</v>
      </c>
      <c r="AG461" s="16">
        <f t="shared" si="114"/>
        <v>298.39765690169855</v>
      </c>
      <c r="AH461" s="16">
        <f t="shared" si="114"/>
        <v>0</v>
      </c>
      <c r="AI461" s="16">
        <f t="shared" si="114"/>
        <v>0</v>
      </c>
      <c r="AJ461" s="16">
        <f t="shared" si="114"/>
        <v>0</v>
      </c>
      <c r="AK461" s="16">
        <f t="shared" si="114"/>
        <v>0</v>
      </c>
      <c r="AL461" s="16">
        <f t="shared" si="114"/>
        <v>0</v>
      </c>
      <c r="AM461" s="16">
        <f t="shared" si="114"/>
        <v>0</v>
      </c>
      <c r="AN461" s="16">
        <f t="shared" si="114"/>
        <v>0</v>
      </c>
      <c r="AO461" s="16">
        <f t="shared" si="114"/>
        <v>0</v>
      </c>
      <c r="AP461" s="16">
        <f t="shared" si="114"/>
        <v>0</v>
      </c>
      <c r="AQ461" s="16">
        <f t="shared" si="114"/>
        <v>486.05833997015532</v>
      </c>
      <c r="AR461" s="16">
        <f t="shared" si="114"/>
        <v>0</v>
      </c>
      <c r="AS461" s="16">
        <f t="shared" si="114"/>
        <v>0</v>
      </c>
      <c r="AT461" s="16">
        <f t="shared" si="120"/>
        <v>0</v>
      </c>
      <c r="AU461" s="16">
        <f t="shared" si="120"/>
        <v>0</v>
      </c>
      <c r="AV461" s="16">
        <f t="shared" si="120"/>
        <v>54590.562189087395</v>
      </c>
      <c r="AW461" s="16">
        <f t="shared" si="120"/>
        <v>0</v>
      </c>
      <c r="AX461" s="16">
        <f t="shared" si="120"/>
        <v>0</v>
      </c>
      <c r="AY461" s="16">
        <f t="shared" si="120"/>
        <v>0</v>
      </c>
      <c r="AZ461" s="16">
        <f t="shared" si="120"/>
        <v>0</v>
      </c>
      <c r="BA461" s="16">
        <f t="shared" si="120"/>
        <v>791.73781827774906</v>
      </c>
      <c r="BB461" s="16">
        <f t="shared" si="120"/>
        <v>0</v>
      </c>
      <c r="BC461" s="16">
        <f t="shared" si="120"/>
        <v>0</v>
      </c>
      <c r="BD461" s="16">
        <f t="shared" si="120"/>
        <v>0</v>
      </c>
      <c r="BE461" s="16">
        <f t="shared" si="120"/>
        <v>0</v>
      </c>
      <c r="BF461" s="16">
        <f t="shared" si="120"/>
        <v>0</v>
      </c>
      <c r="BG461" s="16">
        <f t="shared" si="120"/>
        <v>0</v>
      </c>
      <c r="BH461" s="16">
        <f t="shared" si="120"/>
        <v>0</v>
      </c>
      <c r="BI461" s="16">
        <f t="shared" si="120"/>
        <v>0</v>
      </c>
    </row>
    <row r="462" spans="2:61" s="1" customFormat="1" ht="15.75" x14ac:dyDescent="0.25">
      <c r="B462" s="47">
        <v>802</v>
      </c>
      <c r="C462" s="47" t="s">
        <v>430</v>
      </c>
      <c r="D462" s="47">
        <v>6</v>
      </c>
      <c r="E462" s="47">
        <v>2004</v>
      </c>
      <c r="F462" s="71"/>
      <c r="G462" s="2">
        <v>50</v>
      </c>
      <c r="H462" s="2">
        <v>10</v>
      </c>
      <c r="I462" s="47">
        <v>2019</v>
      </c>
      <c r="J462" s="81">
        <v>1.15E-2</v>
      </c>
      <c r="K462" s="82">
        <v>9985</v>
      </c>
      <c r="L462" s="82">
        <f t="shared" si="115"/>
        <v>998.5</v>
      </c>
      <c r="M462" s="82">
        <f t="shared" si="116"/>
        <v>1497.75</v>
      </c>
      <c r="N462" s="16">
        <f t="shared" si="117"/>
        <v>12481.25</v>
      </c>
      <c r="O462" s="16">
        <f t="shared" si="118"/>
        <v>143.53437500000001</v>
      </c>
      <c r="P462" s="16">
        <f t="shared" si="119"/>
        <v>0</v>
      </c>
      <c r="Q462" s="16">
        <f t="shared" si="119"/>
        <v>0</v>
      </c>
      <c r="R462" s="16">
        <f t="shared" si="119"/>
        <v>0</v>
      </c>
      <c r="S462" s="16">
        <f t="shared" si="119"/>
        <v>0</v>
      </c>
      <c r="T462" s="16">
        <f t="shared" si="119"/>
        <v>0</v>
      </c>
      <c r="U462" s="16">
        <f t="shared" si="119"/>
        <v>0</v>
      </c>
      <c r="V462" s="16">
        <f t="shared" si="119"/>
        <v>0</v>
      </c>
      <c r="W462" s="16">
        <f t="shared" si="119"/>
        <v>183.19027639746096</v>
      </c>
      <c r="X462" s="16">
        <f t="shared" si="119"/>
        <v>0</v>
      </c>
      <c r="Y462" s="16">
        <f t="shared" si="119"/>
        <v>0</v>
      </c>
      <c r="Z462" s="16">
        <f t="shared" si="119"/>
        <v>0</v>
      </c>
      <c r="AA462" s="16">
        <f t="shared" si="119"/>
        <v>0</v>
      </c>
      <c r="AB462" s="16">
        <f t="shared" si="119"/>
        <v>0</v>
      </c>
      <c r="AC462" s="16">
        <f t="shared" si="119"/>
        <v>0</v>
      </c>
      <c r="AD462" s="16">
        <f t="shared" si="119"/>
        <v>0</v>
      </c>
      <c r="AE462" s="16">
        <f t="shared" si="119"/>
        <v>0</v>
      </c>
      <c r="AF462" s="16">
        <f t="shared" si="114"/>
        <v>0</v>
      </c>
      <c r="AG462" s="16">
        <f t="shared" si="114"/>
        <v>298.39765690169855</v>
      </c>
      <c r="AH462" s="16">
        <f t="shared" si="114"/>
        <v>0</v>
      </c>
      <c r="AI462" s="16">
        <f t="shared" si="114"/>
        <v>0</v>
      </c>
      <c r="AJ462" s="16">
        <f t="shared" si="114"/>
        <v>0</v>
      </c>
      <c r="AK462" s="16">
        <f t="shared" si="114"/>
        <v>0</v>
      </c>
      <c r="AL462" s="16">
        <f t="shared" si="114"/>
        <v>0</v>
      </c>
      <c r="AM462" s="16">
        <f t="shared" si="114"/>
        <v>0</v>
      </c>
      <c r="AN462" s="16">
        <f t="shared" si="114"/>
        <v>0</v>
      </c>
      <c r="AO462" s="16">
        <f t="shared" si="114"/>
        <v>0</v>
      </c>
      <c r="AP462" s="16">
        <f t="shared" si="114"/>
        <v>0</v>
      </c>
      <c r="AQ462" s="16">
        <f t="shared" si="114"/>
        <v>486.05833997015532</v>
      </c>
      <c r="AR462" s="16">
        <f t="shared" si="114"/>
        <v>0</v>
      </c>
      <c r="AS462" s="16">
        <f t="shared" si="114"/>
        <v>0</v>
      </c>
      <c r="AT462" s="16">
        <f t="shared" si="120"/>
        <v>0</v>
      </c>
      <c r="AU462" s="16">
        <f t="shared" si="120"/>
        <v>0</v>
      </c>
      <c r="AV462" s="16">
        <f t="shared" si="120"/>
        <v>54590.562189087395</v>
      </c>
      <c r="AW462" s="16">
        <f t="shared" si="120"/>
        <v>0</v>
      </c>
      <c r="AX462" s="16">
        <f t="shared" si="120"/>
        <v>0</v>
      </c>
      <c r="AY462" s="16">
        <f t="shared" si="120"/>
        <v>0</v>
      </c>
      <c r="AZ462" s="16">
        <f t="shared" si="120"/>
        <v>0</v>
      </c>
      <c r="BA462" s="16">
        <f t="shared" si="120"/>
        <v>791.73781827774906</v>
      </c>
      <c r="BB462" s="16">
        <f t="shared" si="120"/>
        <v>0</v>
      </c>
      <c r="BC462" s="16">
        <f t="shared" si="120"/>
        <v>0</v>
      </c>
      <c r="BD462" s="16">
        <f t="shared" si="120"/>
        <v>0</v>
      </c>
      <c r="BE462" s="16">
        <f t="shared" si="120"/>
        <v>0</v>
      </c>
      <c r="BF462" s="16">
        <f t="shared" si="120"/>
        <v>0</v>
      </c>
      <c r="BG462" s="16">
        <f t="shared" si="120"/>
        <v>0</v>
      </c>
      <c r="BH462" s="16">
        <f t="shared" si="120"/>
        <v>0</v>
      </c>
      <c r="BI462" s="16">
        <f t="shared" si="120"/>
        <v>0</v>
      </c>
    </row>
    <row r="463" spans="2:61" s="1" customFormat="1" ht="15.75" x14ac:dyDescent="0.25">
      <c r="B463" s="47">
        <v>801</v>
      </c>
      <c r="C463" s="47" t="s">
        <v>430</v>
      </c>
      <c r="D463" s="47">
        <v>6</v>
      </c>
      <c r="E463" s="47">
        <v>2004</v>
      </c>
      <c r="F463" s="71"/>
      <c r="G463" s="2">
        <v>50</v>
      </c>
      <c r="H463" s="2">
        <v>10</v>
      </c>
      <c r="I463" s="47">
        <v>2019</v>
      </c>
      <c r="J463" s="81">
        <v>1.15E-2</v>
      </c>
      <c r="K463" s="82">
        <v>9985</v>
      </c>
      <c r="L463" s="82">
        <f t="shared" si="115"/>
        <v>998.5</v>
      </c>
      <c r="M463" s="82">
        <f t="shared" si="116"/>
        <v>1497.75</v>
      </c>
      <c r="N463" s="16">
        <f t="shared" si="117"/>
        <v>12481.25</v>
      </c>
      <c r="O463" s="16">
        <f t="shared" si="118"/>
        <v>143.53437500000001</v>
      </c>
      <c r="P463" s="16">
        <f t="shared" si="119"/>
        <v>0</v>
      </c>
      <c r="Q463" s="16">
        <f t="shared" si="119"/>
        <v>0</v>
      </c>
      <c r="R463" s="16">
        <f t="shared" si="119"/>
        <v>0</v>
      </c>
      <c r="S463" s="16">
        <f t="shared" si="119"/>
        <v>0</v>
      </c>
      <c r="T463" s="16">
        <f t="shared" si="119"/>
        <v>0</v>
      </c>
      <c r="U463" s="16">
        <f t="shared" si="119"/>
        <v>0</v>
      </c>
      <c r="V463" s="16">
        <f t="shared" si="119"/>
        <v>0</v>
      </c>
      <c r="W463" s="16">
        <f t="shared" si="119"/>
        <v>183.19027639746096</v>
      </c>
      <c r="X463" s="16">
        <f t="shared" si="119"/>
        <v>0</v>
      </c>
      <c r="Y463" s="16">
        <f t="shared" si="119"/>
        <v>0</v>
      </c>
      <c r="Z463" s="16">
        <f t="shared" si="119"/>
        <v>0</v>
      </c>
      <c r="AA463" s="16">
        <f t="shared" si="119"/>
        <v>0</v>
      </c>
      <c r="AB463" s="16">
        <f t="shared" si="119"/>
        <v>0</v>
      </c>
      <c r="AC463" s="16">
        <f t="shared" si="119"/>
        <v>0</v>
      </c>
      <c r="AD463" s="16">
        <f t="shared" si="119"/>
        <v>0</v>
      </c>
      <c r="AE463" s="16">
        <f t="shared" si="119"/>
        <v>0</v>
      </c>
      <c r="AF463" s="16">
        <f t="shared" si="114"/>
        <v>0</v>
      </c>
      <c r="AG463" s="16">
        <f t="shared" si="114"/>
        <v>298.39765690169855</v>
      </c>
      <c r="AH463" s="16">
        <f t="shared" si="114"/>
        <v>0</v>
      </c>
      <c r="AI463" s="16">
        <f t="shared" si="114"/>
        <v>0</v>
      </c>
      <c r="AJ463" s="16">
        <f t="shared" si="114"/>
        <v>0</v>
      </c>
      <c r="AK463" s="16">
        <f t="shared" si="114"/>
        <v>0</v>
      </c>
      <c r="AL463" s="16">
        <f t="shared" si="114"/>
        <v>0</v>
      </c>
      <c r="AM463" s="16">
        <f t="shared" si="114"/>
        <v>0</v>
      </c>
      <c r="AN463" s="16">
        <f t="shared" si="114"/>
        <v>0</v>
      </c>
      <c r="AO463" s="16">
        <f t="shared" si="114"/>
        <v>0</v>
      </c>
      <c r="AP463" s="16">
        <f t="shared" si="114"/>
        <v>0</v>
      </c>
      <c r="AQ463" s="16">
        <f t="shared" si="114"/>
        <v>486.05833997015532</v>
      </c>
      <c r="AR463" s="16">
        <f t="shared" si="114"/>
        <v>0</v>
      </c>
      <c r="AS463" s="16">
        <f t="shared" si="114"/>
        <v>0</v>
      </c>
      <c r="AT463" s="16">
        <f t="shared" si="120"/>
        <v>0</v>
      </c>
      <c r="AU463" s="16">
        <f t="shared" si="120"/>
        <v>0</v>
      </c>
      <c r="AV463" s="16">
        <f t="shared" si="120"/>
        <v>54590.562189087395</v>
      </c>
      <c r="AW463" s="16">
        <f t="shared" si="120"/>
        <v>0</v>
      </c>
      <c r="AX463" s="16">
        <f t="shared" si="120"/>
        <v>0</v>
      </c>
      <c r="AY463" s="16">
        <f t="shared" si="120"/>
        <v>0</v>
      </c>
      <c r="AZ463" s="16">
        <f t="shared" si="120"/>
        <v>0</v>
      </c>
      <c r="BA463" s="16">
        <f t="shared" si="120"/>
        <v>791.73781827774906</v>
      </c>
      <c r="BB463" s="16">
        <f t="shared" si="120"/>
        <v>0</v>
      </c>
      <c r="BC463" s="16">
        <f t="shared" si="120"/>
        <v>0</v>
      </c>
      <c r="BD463" s="16">
        <f t="shared" si="120"/>
        <v>0</v>
      </c>
      <c r="BE463" s="16">
        <f t="shared" si="120"/>
        <v>0</v>
      </c>
      <c r="BF463" s="16">
        <f t="shared" si="120"/>
        <v>0</v>
      </c>
      <c r="BG463" s="16">
        <f t="shared" si="120"/>
        <v>0</v>
      </c>
      <c r="BH463" s="16">
        <f t="shared" si="120"/>
        <v>0</v>
      </c>
      <c r="BI463" s="16">
        <f t="shared" si="120"/>
        <v>0</v>
      </c>
    </row>
    <row r="464" spans="2:61" s="1" customFormat="1" ht="15.75" x14ac:dyDescent="0.25">
      <c r="B464" s="47">
        <v>800</v>
      </c>
      <c r="C464" s="47" t="s">
        <v>430</v>
      </c>
      <c r="D464" s="47">
        <v>6</v>
      </c>
      <c r="E464" s="47">
        <v>2004</v>
      </c>
      <c r="F464" s="71"/>
      <c r="G464" s="2">
        <v>50</v>
      </c>
      <c r="H464" s="2">
        <v>10</v>
      </c>
      <c r="I464" s="47">
        <v>2019</v>
      </c>
      <c r="J464" s="81">
        <v>1.15E-2</v>
      </c>
      <c r="K464" s="82">
        <v>9985</v>
      </c>
      <c r="L464" s="82">
        <f t="shared" si="115"/>
        <v>998.5</v>
      </c>
      <c r="M464" s="82">
        <f t="shared" si="116"/>
        <v>1497.75</v>
      </c>
      <c r="N464" s="16">
        <f t="shared" si="117"/>
        <v>12481.25</v>
      </c>
      <c r="O464" s="16">
        <f t="shared" si="118"/>
        <v>143.53437500000001</v>
      </c>
      <c r="P464" s="16">
        <f t="shared" si="119"/>
        <v>0</v>
      </c>
      <c r="Q464" s="16">
        <f t="shared" si="119"/>
        <v>0</v>
      </c>
      <c r="R464" s="16">
        <f t="shared" si="119"/>
        <v>0</v>
      </c>
      <c r="S464" s="16">
        <f t="shared" si="119"/>
        <v>0</v>
      </c>
      <c r="T464" s="16">
        <f t="shared" si="119"/>
        <v>0</v>
      </c>
      <c r="U464" s="16">
        <f t="shared" si="119"/>
        <v>0</v>
      </c>
      <c r="V464" s="16">
        <f t="shared" si="119"/>
        <v>0</v>
      </c>
      <c r="W464" s="16">
        <f t="shared" si="119"/>
        <v>183.19027639746096</v>
      </c>
      <c r="X464" s="16">
        <f t="shared" si="119"/>
        <v>0</v>
      </c>
      <c r="Y464" s="16">
        <f t="shared" si="119"/>
        <v>0</v>
      </c>
      <c r="Z464" s="16">
        <f t="shared" si="119"/>
        <v>0</v>
      </c>
      <c r="AA464" s="16">
        <f t="shared" si="119"/>
        <v>0</v>
      </c>
      <c r="AB464" s="16">
        <f t="shared" si="119"/>
        <v>0</v>
      </c>
      <c r="AC464" s="16">
        <f t="shared" si="119"/>
        <v>0</v>
      </c>
      <c r="AD464" s="16">
        <f t="shared" si="119"/>
        <v>0</v>
      </c>
      <c r="AE464" s="16">
        <f t="shared" si="119"/>
        <v>0</v>
      </c>
      <c r="AF464" s="16">
        <f t="shared" si="114"/>
        <v>0</v>
      </c>
      <c r="AG464" s="16">
        <f t="shared" si="114"/>
        <v>298.39765690169855</v>
      </c>
      <c r="AH464" s="16">
        <f t="shared" si="114"/>
        <v>0</v>
      </c>
      <c r="AI464" s="16">
        <f t="shared" si="114"/>
        <v>0</v>
      </c>
      <c r="AJ464" s="16">
        <f t="shared" si="114"/>
        <v>0</v>
      </c>
      <c r="AK464" s="16">
        <f t="shared" si="114"/>
        <v>0</v>
      </c>
      <c r="AL464" s="16">
        <f t="shared" si="114"/>
        <v>0</v>
      </c>
      <c r="AM464" s="16">
        <f t="shared" si="114"/>
        <v>0</v>
      </c>
      <c r="AN464" s="16">
        <f t="shared" si="114"/>
        <v>0</v>
      </c>
      <c r="AO464" s="16">
        <f t="shared" si="114"/>
        <v>0</v>
      </c>
      <c r="AP464" s="16">
        <f t="shared" si="114"/>
        <v>0</v>
      </c>
      <c r="AQ464" s="16">
        <f t="shared" si="114"/>
        <v>486.05833997015532</v>
      </c>
      <c r="AR464" s="16">
        <f t="shared" si="114"/>
        <v>0</v>
      </c>
      <c r="AS464" s="16">
        <f t="shared" si="114"/>
        <v>0</v>
      </c>
      <c r="AT464" s="16">
        <f t="shared" si="120"/>
        <v>0</v>
      </c>
      <c r="AU464" s="16">
        <f t="shared" si="120"/>
        <v>0</v>
      </c>
      <c r="AV464" s="16">
        <f t="shared" si="120"/>
        <v>54590.562189087395</v>
      </c>
      <c r="AW464" s="16">
        <f t="shared" si="120"/>
        <v>0</v>
      </c>
      <c r="AX464" s="16">
        <f t="shared" si="120"/>
        <v>0</v>
      </c>
      <c r="AY464" s="16">
        <f t="shared" si="120"/>
        <v>0</v>
      </c>
      <c r="AZ464" s="16">
        <f t="shared" si="120"/>
        <v>0</v>
      </c>
      <c r="BA464" s="16">
        <f t="shared" si="120"/>
        <v>791.73781827774906</v>
      </c>
      <c r="BB464" s="16">
        <f t="shared" si="120"/>
        <v>0</v>
      </c>
      <c r="BC464" s="16">
        <f t="shared" si="120"/>
        <v>0</v>
      </c>
      <c r="BD464" s="16">
        <f t="shared" si="120"/>
        <v>0</v>
      </c>
      <c r="BE464" s="16">
        <f t="shared" si="120"/>
        <v>0</v>
      </c>
      <c r="BF464" s="16">
        <f t="shared" si="120"/>
        <v>0</v>
      </c>
      <c r="BG464" s="16">
        <f t="shared" si="120"/>
        <v>0</v>
      </c>
      <c r="BH464" s="16">
        <f t="shared" si="120"/>
        <v>0</v>
      </c>
      <c r="BI464" s="16">
        <f t="shared" si="120"/>
        <v>0</v>
      </c>
    </row>
    <row r="465" spans="2:61" s="1" customFormat="1" ht="15.75" x14ac:dyDescent="0.25">
      <c r="B465" s="47">
        <v>799</v>
      </c>
      <c r="C465" s="47" t="s">
        <v>430</v>
      </c>
      <c r="D465" s="47">
        <v>6</v>
      </c>
      <c r="E465" s="47">
        <v>2004</v>
      </c>
      <c r="F465" s="71"/>
      <c r="G465" s="2">
        <v>50</v>
      </c>
      <c r="H465" s="2">
        <v>10</v>
      </c>
      <c r="I465" s="47">
        <v>2019</v>
      </c>
      <c r="J465" s="81">
        <v>1.15E-2</v>
      </c>
      <c r="K465" s="82">
        <v>9985</v>
      </c>
      <c r="L465" s="82">
        <f t="shared" si="115"/>
        <v>998.5</v>
      </c>
      <c r="M465" s="82">
        <f t="shared" si="116"/>
        <v>1497.75</v>
      </c>
      <c r="N465" s="16">
        <f t="shared" si="117"/>
        <v>12481.25</v>
      </c>
      <c r="O465" s="16">
        <f t="shared" si="118"/>
        <v>143.53437500000001</v>
      </c>
      <c r="P465" s="16">
        <f t="shared" si="119"/>
        <v>0</v>
      </c>
      <c r="Q465" s="16">
        <f t="shared" si="119"/>
        <v>0</v>
      </c>
      <c r="R465" s="16">
        <f t="shared" si="119"/>
        <v>0</v>
      </c>
      <c r="S465" s="16">
        <f t="shared" si="119"/>
        <v>0</v>
      </c>
      <c r="T465" s="16">
        <f t="shared" si="119"/>
        <v>0</v>
      </c>
      <c r="U465" s="16">
        <f t="shared" si="119"/>
        <v>0</v>
      </c>
      <c r="V465" s="16">
        <f t="shared" si="119"/>
        <v>0</v>
      </c>
      <c r="W465" s="16">
        <f t="shared" si="119"/>
        <v>183.19027639746096</v>
      </c>
      <c r="X465" s="16">
        <f t="shared" si="119"/>
        <v>0</v>
      </c>
      <c r="Y465" s="16">
        <f t="shared" si="119"/>
        <v>0</v>
      </c>
      <c r="Z465" s="16">
        <f t="shared" si="119"/>
        <v>0</v>
      </c>
      <c r="AA465" s="16">
        <f t="shared" si="119"/>
        <v>0</v>
      </c>
      <c r="AB465" s="16">
        <f t="shared" si="119"/>
        <v>0</v>
      </c>
      <c r="AC465" s="16">
        <f t="shared" si="119"/>
        <v>0</v>
      </c>
      <c r="AD465" s="16">
        <f t="shared" si="119"/>
        <v>0</v>
      </c>
      <c r="AE465" s="16">
        <f t="shared" si="119"/>
        <v>0</v>
      </c>
      <c r="AF465" s="16">
        <f t="shared" si="114"/>
        <v>0</v>
      </c>
      <c r="AG465" s="16">
        <f t="shared" si="114"/>
        <v>298.39765690169855</v>
      </c>
      <c r="AH465" s="16">
        <f t="shared" si="114"/>
        <v>0</v>
      </c>
      <c r="AI465" s="16">
        <f t="shared" si="114"/>
        <v>0</v>
      </c>
      <c r="AJ465" s="16">
        <f t="shared" si="114"/>
        <v>0</v>
      </c>
      <c r="AK465" s="16">
        <f t="shared" si="114"/>
        <v>0</v>
      </c>
      <c r="AL465" s="16">
        <f t="shared" si="114"/>
        <v>0</v>
      </c>
      <c r="AM465" s="16">
        <f t="shared" si="114"/>
        <v>0</v>
      </c>
      <c r="AN465" s="16">
        <f t="shared" si="114"/>
        <v>0</v>
      </c>
      <c r="AO465" s="16">
        <f t="shared" si="114"/>
        <v>0</v>
      </c>
      <c r="AP465" s="16">
        <f t="shared" si="114"/>
        <v>0</v>
      </c>
      <c r="AQ465" s="16">
        <f t="shared" si="114"/>
        <v>486.05833997015532</v>
      </c>
      <c r="AR465" s="16">
        <f t="shared" si="114"/>
        <v>0</v>
      </c>
      <c r="AS465" s="16">
        <f t="shared" si="114"/>
        <v>0</v>
      </c>
      <c r="AT465" s="16">
        <f t="shared" si="120"/>
        <v>0</v>
      </c>
      <c r="AU465" s="16">
        <f t="shared" si="120"/>
        <v>0</v>
      </c>
      <c r="AV465" s="16">
        <f t="shared" si="120"/>
        <v>54590.562189087395</v>
      </c>
      <c r="AW465" s="16">
        <f t="shared" si="120"/>
        <v>0</v>
      </c>
      <c r="AX465" s="16">
        <f t="shared" si="120"/>
        <v>0</v>
      </c>
      <c r="AY465" s="16">
        <f t="shared" si="120"/>
        <v>0</v>
      </c>
      <c r="AZ465" s="16">
        <f t="shared" si="120"/>
        <v>0</v>
      </c>
      <c r="BA465" s="16">
        <f t="shared" si="120"/>
        <v>791.73781827774906</v>
      </c>
      <c r="BB465" s="16">
        <f t="shared" si="120"/>
        <v>0</v>
      </c>
      <c r="BC465" s="16">
        <f t="shared" si="120"/>
        <v>0</v>
      </c>
      <c r="BD465" s="16">
        <f t="shared" si="120"/>
        <v>0</v>
      </c>
      <c r="BE465" s="16">
        <f t="shared" si="120"/>
        <v>0</v>
      </c>
      <c r="BF465" s="16">
        <f t="shared" si="120"/>
        <v>0</v>
      </c>
      <c r="BG465" s="16">
        <f t="shared" si="120"/>
        <v>0</v>
      </c>
      <c r="BH465" s="16">
        <f t="shared" si="120"/>
        <v>0</v>
      </c>
      <c r="BI465" s="16">
        <f t="shared" si="120"/>
        <v>0</v>
      </c>
    </row>
    <row r="466" spans="2:61" s="1" customFormat="1" ht="15.75" x14ac:dyDescent="0.25">
      <c r="B466" s="47">
        <v>798</v>
      </c>
      <c r="C466" s="47" t="s">
        <v>430</v>
      </c>
      <c r="D466" s="47">
        <v>6</v>
      </c>
      <c r="E466" s="47">
        <v>2004</v>
      </c>
      <c r="F466" s="71"/>
      <c r="G466" s="2">
        <v>50</v>
      </c>
      <c r="H466" s="2">
        <v>10</v>
      </c>
      <c r="I466" s="47">
        <v>2019</v>
      </c>
      <c r="J466" s="81">
        <v>1.15E-2</v>
      </c>
      <c r="K466" s="82">
        <v>9985</v>
      </c>
      <c r="L466" s="82">
        <f t="shared" si="115"/>
        <v>998.5</v>
      </c>
      <c r="M466" s="82">
        <f t="shared" si="116"/>
        <v>1497.75</v>
      </c>
      <c r="N466" s="16">
        <f t="shared" si="117"/>
        <v>12481.25</v>
      </c>
      <c r="O466" s="16">
        <f t="shared" si="118"/>
        <v>143.53437500000001</v>
      </c>
      <c r="P466" s="16">
        <f t="shared" si="119"/>
        <v>0</v>
      </c>
      <c r="Q466" s="16">
        <f t="shared" si="119"/>
        <v>0</v>
      </c>
      <c r="R466" s="16">
        <f t="shared" si="119"/>
        <v>0</v>
      </c>
      <c r="S466" s="16">
        <f t="shared" si="119"/>
        <v>0</v>
      </c>
      <c r="T466" s="16">
        <f t="shared" si="119"/>
        <v>0</v>
      </c>
      <c r="U466" s="16">
        <f t="shared" si="119"/>
        <v>0</v>
      </c>
      <c r="V466" s="16">
        <f t="shared" si="119"/>
        <v>0</v>
      </c>
      <c r="W466" s="16">
        <f t="shared" si="119"/>
        <v>183.19027639746096</v>
      </c>
      <c r="X466" s="16">
        <f t="shared" si="119"/>
        <v>0</v>
      </c>
      <c r="Y466" s="16">
        <f t="shared" si="119"/>
        <v>0</v>
      </c>
      <c r="Z466" s="16">
        <f t="shared" si="119"/>
        <v>0</v>
      </c>
      <c r="AA466" s="16">
        <f t="shared" si="119"/>
        <v>0</v>
      </c>
      <c r="AB466" s="16">
        <f t="shared" si="119"/>
        <v>0</v>
      </c>
      <c r="AC466" s="16">
        <f t="shared" si="119"/>
        <v>0</v>
      </c>
      <c r="AD466" s="16">
        <f t="shared" si="119"/>
        <v>0</v>
      </c>
      <c r="AE466" s="16">
        <f t="shared" si="119"/>
        <v>0</v>
      </c>
      <c r="AF466" s="16">
        <f t="shared" si="114"/>
        <v>0</v>
      </c>
      <c r="AG466" s="16">
        <f t="shared" si="114"/>
        <v>298.39765690169855</v>
      </c>
      <c r="AH466" s="16">
        <f t="shared" si="114"/>
        <v>0</v>
      </c>
      <c r="AI466" s="16">
        <f t="shared" si="114"/>
        <v>0</v>
      </c>
      <c r="AJ466" s="16">
        <f t="shared" si="114"/>
        <v>0</v>
      </c>
      <c r="AK466" s="16">
        <f t="shared" si="114"/>
        <v>0</v>
      </c>
      <c r="AL466" s="16">
        <f t="shared" si="114"/>
        <v>0</v>
      </c>
      <c r="AM466" s="16">
        <f t="shared" si="114"/>
        <v>0</v>
      </c>
      <c r="AN466" s="16">
        <f t="shared" si="114"/>
        <v>0</v>
      </c>
      <c r="AO466" s="16">
        <f t="shared" si="114"/>
        <v>0</v>
      </c>
      <c r="AP466" s="16">
        <f t="shared" si="114"/>
        <v>0</v>
      </c>
      <c r="AQ466" s="16">
        <f t="shared" si="114"/>
        <v>486.05833997015532</v>
      </c>
      <c r="AR466" s="16">
        <f t="shared" si="114"/>
        <v>0</v>
      </c>
      <c r="AS466" s="16">
        <f t="shared" si="114"/>
        <v>0</v>
      </c>
      <c r="AT466" s="16">
        <f t="shared" si="120"/>
        <v>0</v>
      </c>
      <c r="AU466" s="16">
        <f t="shared" si="120"/>
        <v>0</v>
      </c>
      <c r="AV466" s="16">
        <f t="shared" si="120"/>
        <v>54590.562189087395</v>
      </c>
      <c r="AW466" s="16">
        <f t="shared" si="120"/>
        <v>0</v>
      </c>
      <c r="AX466" s="16">
        <f t="shared" si="120"/>
        <v>0</v>
      </c>
      <c r="AY466" s="16">
        <f t="shared" si="120"/>
        <v>0</v>
      </c>
      <c r="AZ466" s="16">
        <f t="shared" si="120"/>
        <v>0</v>
      </c>
      <c r="BA466" s="16">
        <f t="shared" si="120"/>
        <v>791.73781827774906</v>
      </c>
      <c r="BB466" s="16">
        <f t="shared" si="120"/>
        <v>0</v>
      </c>
      <c r="BC466" s="16">
        <f t="shared" si="120"/>
        <v>0</v>
      </c>
      <c r="BD466" s="16">
        <f t="shared" si="120"/>
        <v>0</v>
      </c>
      <c r="BE466" s="16">
        <f t="shared" si="120"/>
        <v>0</v>
      </c>
      <c r="BF466" s="16">
        <f t="shared" si="120"/>
        <v>0</v>
      </c>
      <c r="BG466" s="16">
        <f t="shared" si="120"/>
        <v>0</v>
      </c>
      <c r="BH466" s="16">
        <f t="shared" si="120"/>
        <v>0</v>
      </c>
      <c r="BI466" s="16">
        <f t="shared" si="120"/>
        <v>0</v>
      </c>
    </row>
    <row r="467" spans="2:61" s="1" customFormat="1" ht="15.75" x14ac:dyDescent="0.25">
      <c r="B467" s="47">
        <v>797</v>
      </c>
      <c r="C467" s="47" t="s">
        <v>430</v>
      </c>
      <c r="D467" s="47">
        <v>6</v>
      </c>
      <c r="E467" s="47">
        <v>2004</v>
      </c>
      <c r="F467" s="71"/>
      <c r="G467" s="2">
        <v>50</v>
      </c>
      <c r="H467" s="2">
        <v>10</v>
      </c>
      <c r="I467" s="47">
        <v>2019</v>
      </c>
      <c r="J467" s="81">
        <v>1.15E-2</v>
      </c>
      <c r="K467" s="82">
        <v>9985</v>
      </c>
      <c r="L467" s="82">
        <f t="shared" si="115"/>
        <v>998.5</v>
      </c>
      <c r="M467" s="82">
        <f t="shared" si="116"/>
        <v>1497.75</v>
      </c>
      <c r="N467" s="16">
        <f t="shared" si="117"/>
        <v>12481.25</v>
      </c>
      <c r="O467" s="16">
        <f t="shared" si="118"/>
        <v>143.53437500000001</v>
      </c>
      <c r="P467" s="16">
        <f t="shared" si="119"/>
        <v>0</v>
      </c>
      <c r="Q467" s="16">
        <f t="shared" si="119"/>
        <v>0</v>
      </c>
      <c r="R467" s="16">
        <f t="shared" si="119"/>
        <v>0</v>
      </c>
      <c r="S467" s="16">
        <f t="shared" si="119"/>
        <v>0</v>
      </c>
      <c r="T467" s="16">
        <f t="shared" si="119"/>
        <v>0</v>
      </c>
      <c r="U467" s="16">
        <f t="shared" si="119"/>
        <v>0</v>
      </c>
      <c r="V467" s="16">
        <f t="shared" si="119"/>
        <v>0</v>
      </c>
      <c r="W467" s="16">
        <f t="shared" si="119"/>
        <v>183.19027639746096</v>
      </c>
      <c r="X467" s="16">
        <f t="shared" si="119"/>
        <v>0</v>
      </c>
      <c r="Y467" s="16">
        <f t="shared" si="119"/>
        <v>0</v>
      </c>
      <c r="Z467" s="16">
        <f t="shared" si="119"/>
        <v>0</v>
      </c>
      <c r="AA467" s="16">
        <f t="shared" si="119"/>
        <v>0</v>
      </c>
      <c r="AB467" s="16">
        <f t="shared" si="119"/>
        <v>0</v>
      </c>
      <c r="AC467" s="16">
        <f t="shared" si="119"/>
        <v>0</v>
      </c>
      <c r="AD467" s="16">
        <f t="shared" si="119"/>
        <v>0</v>
      </c>
      <c r="AE467" s="16">
        <f t="shared" si="119"/>
        <v>0</v>
      </c>
      <c r="AF467" s="16">
        <f t="shared" si="114"/>
        <v>0</v>
      </c>
      <c r="AG467" s="16">
        <f t="shared" si="114"/>
        <v>298.39765690169855</v>
      </c>
      <c r="AH467" s="16">
        <f t="shared" si="114"/>
        <v>0</v>
      </c>
      <c r="AI467" s="16">
        <f t="shared" si="114"/>
        <v>0</v>
      </c>
      <c r="AJ467" s="16">
        <f t="shared" si="114"/>
        <v>0</v>
      </c>
      <c r="AK467" s="16">
        <f t="shared" si="114"/>
        <v>0</v>
      </c>
      <c r="AL467" s="16">
        <f t="shared" si="114"/>
        <v>0</v>
      </c>
      <c r="AM467" s="16">
        <f t="shared" si="114"/>
        <v>0</v>
      </c>
      <c r="AN467" s="16">
        <f t="shared" si="114"/>
        <v>0</v>
      </c>
      <c r="AO467" s="16">
        <f t="shared" si="114"/>
        <v>0</v>
      </c>
      <c r="AP467" s="16">
        <f t="shared" si="114"/>
        <v>0</v>
      </c>
      <c r="AQ467" s="16">
        <f t="shared" si="114"/>
        <v>486.05833997015532</v>
      </c>
      <c r="AR467" s="16">
        <f t="shared" si="114"/>
        <v>0</v>
      </c>
      <c r="AS467" s="16">
        <f t="shared" si="114"/>
        <v>0</v>
      </c>
      <c r="AT467" s="16">
        <f t="shared" si="120"/>
        <v>0</v>
      </c>
      <c r="AU467" s="16">
        <f t="shared" si="120"/>
        <v>0</v>
      </c>
      <c r="AV467" s="16">
        <f t="shared" si="120"/>
        <v>54590.562189087395</v>
      </c>
      <c r="AW467" s="16">
        <f t="shared" si="120"/>
        <v>0</v>
      </c>
      <c r="AX467" s="16">
        <f t="shared" si="120"/>
        <v>0</v>
      </c>
      <c r="AY467" s="16">
        <f t="shared" si="120"/>
        <v>0</v>
      </c>
      <c r="AZ467" s="16">
        <f t="shared" si="120"/>
        <v>0</v>
      </c>
      <c r="BA467" s="16">
        <f t="shared" si="120"/>
        <v>791.73781827774906</v>
      </c>
      <c r="BB467" s="16">
        <f t="shared" si="120"/>
        <v>0</v>
      </c>
      <c r="BC467" s="16">
        <f t="shared" si="120"/>
        <v>0</v>
      </c>
      <c r="BD467" s="16">
        <f t="shared" si="120"/>
        <v>0</v>
      </c>
      <c r="BE467" s="16">
        <f t="shared" si="120"/>
        <v>0</v>
      </c>
      <c r="BF467" s="16">
        <f t="shared" si="120"/>
        <v>0</v>
      </c>
      <c r="BG467" s="16">
        <f t="shared" si="120"/>
        <v>0</v>
      </c>
      <c r="BH467" s="16">
        <f t="shared" si="120"/>
        <v>0</v>
      </c>
      <c r="BI467" s="16">
        <f t="shared" si="120"/>
        <v>0</v>
      </c>
    </row>
    <row r="468" spans="2:61" s="1" customFormat="1" ht="15.75" x14ac:dyDescent="0.25">
      <c r="B468" s="47">
        <v>773</v>
      </c>
      <c r="C468" s="47" t="s">
        <v>430</v>
      </c>
      <c r="D468" s="47">
        <v>6</v>
      </c>
      <c r="E468" s="47">
        <v>2004</v>
      </c>
      <c r="F468" s="71"/>
      <c r="G468" s="2">
        <v>50</v>
      </c>
      <c r="H468" s="2">
        <v>10</v>
      </c>
      <c r="I468" s="47">
        <v>2019</v>
      </c>
      <c r="J468" s="81">
        <v>1.15E-2</v>
      </c>
      <c r="K468" s="82">
        <v>9985</v>
      </c>
      <c r="L468" s="82">
        <f t="shared" si="115"/>
        <v>998.5</v>
      </c>
      <c r="M468" s="82">
        <f t="shared" si="116"/>
        <v>1497.75</v>
      </c>
      <c r="N468" s="16">
        <f t="shared" si="117"/>
        <v>12481.25</v>
      </c>
      <c r="O468" s="16">
        <f t="shared" si="118"/>
        <v>143.53437500000001</v>
      </c>
      <c r="P468" s="16">
        <f t="shared" si="119"/>
        <v>0</v>
      </c>
      <c r="Q468" s="16">
        <f t="shared" si="119"/>
        <v>0</v>
      </c>
      <c r="R468" s="16">
        <f t="shared" si="119"/>
        <v>0</v>
      </c>
      <c r="S468" s="16">
        <f t="shared" si="119"/>
        <v>0</v>
      </c>
      <c r="T468" s="16">
        <f t="shared" si="119"/>
        <v>0</v>
      </c>
      <c r="U468" s="16">
        <f t="shared" si="119"/>
        <v>0</v>
      </c>
      <c r="V468" s="16">
        <f t="shared" si="119"/>
        <v>0</v>
      </c>
      <c r="W468" s="16">
        <f t="shared" si="119"/>
        <v>183.19027639746096</v>
      </c>
      <c r="X468" s="16">
        <f t="shared" si="119"/>
        <v>0</v>
      </c>
      <c r="Y468" s="16">
        <f t="shared" si="119"/>
        <v>0</v>
      </c>
      <c r="Z468" s="16">
        <f t="shared" si="119"/>
        <v>0</v>
      </c>
      <c r="AA468" s="16">
        <f t="shared" si="119"/>
        <v>0</v>
      </c>
      <c r="AB468" s="16">
        <f t="shared" si="119"/>
        <v>0</v>
      </c>
      <c r="AC468" s="16">
        <f t="shared" si="119"/>
        <v>0</v>
      </c>
      <c r="AD468" s="16">
        <f t="shared" si="119"/>
        <v>0</v>
      </c>
      <c r="AE468" s="16">
        <f t="shared" si="119"/>
        <v>0</v>
      </c>
      <c r="AF468" s="16">
        <f t="shared" si="114"/>
        <v>0</v>
      </c>
      <c r="AG468" s="16">
        <f t="shared" si="114"/>
        <v>298.39765690169855</v>
      </c>
      <c r="AH468" s="16">
        <f t="shared" si="114"/>
        <v>0</v>
      </c>
      <c r="AI468" s="16">
        <f t="shared" si="114"/>
        <v>0</v>
      </c>
      <c r="AJ468" s="16">
        <f t="shared" si="114"/>
        <v>0</v>
      </c>
      <c r="AK468" s="16">
        <f t="shared" si="114"/>
        <v>0</v>
      </c>
      <c r="AL468" s="16">
        <f t="shared" si="114"/>
        <v>0</v>
      </c>
      <c r="AM468" s="16">
        <f t="shared" si="114"/>
        <v>0</v>
      </c>
      <c r="AN468" s="16">
        <f t="shared" si="114"/>
        <v>0</v>
      </c>
      <c r="AO468" s="16">
        <f t="shared" si="114"/>
        <v>0</v>
      </c>
      <c r="AP468" s="16">
        <f t="shared" si="114"/>
        <v>0</v>
      </c>
      <c r="AQ468" s="16">
        <f t="shared" si="114"/>
        <v>486.05833997015532</v>
      </c>
      <c r="AR468" s="16">
        <f t="shared" si="114"/>
        <v>0</v>
      </c>
      <c r="AS468" s="16">
        <f t="shared" si="114"/>
        <v>0</v>
      </c>
      <c r="AT468" s="16">
        <f t="shared" si="120"/>
        <v>0</v>
      </c>
      <c r="AU468" s="16">
        <f t="shared" si="120"/>
        <v>0</v>
      </c>
      <c r="AV468" s="16">
        <f t="shared" si="120"/>
        <v>54590.562189087395</v>
      </c>
      <c r="AW468" s="16">
        <f t="shared" si="120"/>
        <v>0</v>
      </c>
      <c r="AX468" s="16">
        <f t="shared" si="120"/>
        <v>0</v>
      </c>
      <c r="AY468" s="16">
        <f t="shared" si="120"/>
        <v>0</v>
      </c>
      <c r="AZ468" s="16">
        <f t="shared" si="120"/>
        <v>0</v>
      </c>
      <c r="BA468" s="16">
        <f t="shared" si="120"/>
        <v>791.73781827774906</v>
      </c>
      <c r="BB468" s="16">
        <f t="shared" si="120"/>
        <v>0</v>
      </c>
      <c r="BC468" s="16">
        <f t="shared" si="120"/>
        <v>0</v>
      </c>
      <c r="BD468" s="16">
        <f t="shared" si="120"/>
        <v>0</v>
      </c>
      <c r="BE468" s="16">
        <f t="shared" si="120"/>
        <v>0</v>
      </c>
      <c r="BF468" s="16">
        <f t="shared" si="120"/>
        <v>0</v>
      </c>
      <c r="BG468" s="16">
        <f t="shared" si="120"/>
        <v>0</v>
      </c>
      <c r="BH468" s="16">
        <f t="shared" si="120"/>
        <v>0</v>
      </c>
      <c r="BI468" s="16">
        <f t="shared" si="120"/>
        <v>0</v>
      </c>
    </row>
    <row r="469" spans="2:61" s="1" customFormat="1" ht="15.75" x14ac:dyDescent="0.25">
      <c r="B469" s="47">
        <v>766</v>
      </c>
      <c r="C469" s="47" t="s">
        <v>430</v>
      </c>
      <c r="D469" s="47">
        <v>6</v>
      </c>
      <c r="E469" s="47">
        <v>2004</v>
      </c>
      <c r="F469" s="71"/>
      <c r="G469" s="2">
        <v>50</v>
      </c>
      <c r="H469" s="2">
        <v>10</v>
      </c>
      <c r="I469" s="47">
        <v>2019</v>
      </c>
      <c r="J469" s="81">
        <v>1.15E-2</v>
      </c>
      <c r="K469" s="82">
        <v>9985</v>
      </c>
      <c r="L469" s="82">
        <f t="shared" si="115"/>
        <v>998.5</v>
      </c>
      <c r="M469" s="82">
        <f t="shared" si="116"/>
        <v>1497.75</v>
      </c>
      <c r="N469" s="16">
        <f t="shared" si="117"/>
        <v>12481.25</v>
      </c>
      <c r="O469" s="16">
        <f t="shared" si="118"/>
        <v>143.53437500000001</v>
      </c>
      <c r="P469" s="16">
        <f t="shared" si="119"/>
        <v>0</v>
      </c>
      <c r="Q469" s="16">
        <f t="shared" si="119"/>
        <v>0</v>
      </c>
      <c r="R469" s="16">
        <f t="shared" si="119"/>
        <v>0</v>
      </c>
      <c r="S469" s="16">
        <f t="shared" si="119"/>
        <v>0</v>
      </c>
      <c r="T469" s="16">
        <f t="shared" si="119"/>
        <v>0</v>
      </c>
      <c r="U469" s="16">
        <f t="shared" si="119"/>
        <v>0</v>
      </c>
      <c r="V469" s="16">
        <f t="shared" si="119"/>
        <v>0</v>
      </c>
      <c r="W469" s="16">
        <f t="shared" si="119"/>
        <v>183.19027639746096</v>
      </c>
      <c r="X469" s="16">
        <f t="shared" si="119"/>
        <v>0</v>
      </c>
      <c r="Y469" s="16">
        <f t="shared" si="119"/>
        <v>0</v>
      </c>
      <c r="Z469" s="16">
        <f t="shared" si="119"/>
        <v>0</v>
      </c>
      <c r="AA469" s="16">
        <f t="shared" si="119"/>
        <v>0</v>
      </c>
      <c r="AB469" s="16">
        <f t="shared" si="119"/>
        <v>0</v>
      </c>
      <c r="AC469" s="16">
        <f t="shared" si="119"/>
        <v>0</v>
      </c>
      <c r="AD469" s="16">
        <f t="shared" si="119"/>
        <v>0</v>
      </c>
      <c r="AE469" s="16">
        <f t="shared" si="119"/>
        <v>0</v>
      </c>
      <c r="AF469" s="16">
        <f t="shared" si="114"/>
        <v>0</v>
      </c>
      <c r="AG469" s="16">
        <f t="shared" si="114"/>
        <v>298.39765690169855</v>
      </c>
      <c r="AH469" s="16">
        <f t="shared" si="114"/>
        <v>0</v>
      </c>
      <c r="AI469" s="16">
        <f t="shared" si="114"/>
        <v>0</v>
      </c>
      <c r="AJ469" s="16">
        <f t="shared" si="114"/>
        <v>0</v>
      </c>
      <c r="AK469" s="16">
        <f t="shared" si="114"/>
        <v>0</v>
      </c>
      <c r="AL469" s="16">
        <f t="shared" si="114"/>
        <v>0</v>
      </c>
      <c r="AM469" s="16">
        <f t="shared" si="114"/>
        <v>0</v>
      </c>
      <c r="AN469" s="16">
        <f t="shared" si="114"/>
        <v>0</v>
      </c>
      <c r="AO469" s="16">
        <f t="shared" si="114"/>
        <v>0</v>
      </c>
      <c r="AP469" s="16">
        <f t="shared" si="114"/>
        <v>0</v>
      </c>
      <c r="AQ469" s="16">
        <f t="shared" si="114"/>
        <v>486.05833997015532</v>
      </c>
      <c r="AR469" s="16">
        <f t="shared" si="114"/>
        <v>0</v>
      </c>
      <c r="AS469" s="16">
        <f t="shared" si="114"/>
        <v>0</v>
      </c>
      <c r="AT469" s="16">
        <f t="shared" si="120"/>
        <v>0</v>
      </c>
      <c r="AU469" s="16">
        <f t="shared" si="120"/>
        <v>0</v>
      </c>
      <c r="AV469" s="16">
        <f t="shared" si="120"/>
        <v>54590.562189087395</v>
      </c>
      <c r="AW469" s="16">
        <f t="shared" si="120"/>
        <v>0</v>
      </c>
      <c r="AX469" s="16">
        <f t="shared" si="120"/>
        <v>0</v>
      </c>
      <c r="AY469" s="16">
        <f t="shared" si="120"/>
        <v>0</v>
      </c>
      <c r="AZ469" s="16">
        <f t="shared" si="120"/>
        <v>0</v>
      </c>
      <c r="BA469" s="16">
        <f t="shared" si="120"/>
        <v>791.73781827774906</v>
      </c>
      <c r="BB469" s="16">
        <f t="shared" si="120"/>
        <v>0</v>
      </c>
      <c r="BC469" s="16">
        <f t="shared" si="120"/>
        <v>0</v>
      </c>
      <c r="BD469" s="16">
        <f t="shared" si="120"/>
        <v>0</v>
      </c>
      <c r="BE469" s="16">
        <f t="shared" si="120"/>
        <v>0</v>
      </c>
      <c r="BF469" s="16">
        <f t="shared" si="120"/>
        <v>0</v>
      </c>
      <c r="BG469" s="16">
        <f t="shared" si="120"/>
        <v>0</v>
      </c>
      <c r="BH469" s="16">
        <f t="shared" si="120"/>
        <v>0</v>
      </c>
      <c r="BI469" s="16">
        <f t="shared" si="120"/>
        <v>0</v>
      </c>
    </row>
    <row r="470" spans="2:61" s="1" customFormat="1" ht="15.75" x14ac:dyDescent="0.25">
      <c r="B470" s="47">
        <v>765</v>
      </c>
      <c r="C470" s="47" t="s">
        <v>430</v>
      </c>
      <c r="D470" s="47">
        <v>6</v>
      </c>
      <c r="E470" s="47">
        <v>2004</v>
      </c>
      <c r="F470" s="71"/>
      <c r="G470" s="2">
        <v>50</v>
      </c>
      <c r="H470" s="2">
        <v>10</v>
      </c>
      <c r="I470" s="47">
        <v>2019</v>
      </c>
      <c r="J470" s="81">
        <v>1.15E-2</v>
      </c>
      <c r="K470" s="82">
        <v>9985</v>
      </c>
      <c r="L470" s="82">
        <f t="shared" si="115"/>
        <v>998.5</v>
      </c>
      <c r="M470" s="82">
        <f t="shared" si="116"/>
        <v>1497.75</v>
      </c>
      <c r="N470" s="16">
        <f t="shared" si="117"/>
        <v>12481.25</v>
      </c>
      <c r="O470" s="16">
        <f t="shared" si="118"/>
        <v>143.53437500000001</v>
      </c>
      <c r="P470" s="16">
        <f t="shared" si="119"/>
        <v>0</v>
      </c>
      <c r="Q470" s="16">
        <f t="shared" si="119"/>
        <v>0</v>
      </c>
      <c r="R470" s="16">
        <f t="shared" si="119"/>
        <v>0</v>
      </c>
      <c r="S470" s="16">
        <f t="shared" si="119"/>
        <v>0</v>
      </c>
      <c r="T470" s="16">
        <f t="shared" si="119"/>
        <v>0</v>
      </c>
      <c r="U470" s="16">
        <f t="shared" si="119"/>
        <v>0</v>
      </c>
      <c r="V470" s="16">
        <f t="shared" si="119"/>
        <v>0</v>
      </c>
      <c r="W470" s="16">
        <f t="shared" si="119"/>
        <v>183.19027639746096</v>
      </c>
      <c r="X470" s="16">
        <f t="shared" si="119"/>
        <v>0</v>
      </c>
      <c r="Y470" s="16">
        <f t="shared" si="119"/>
        <v>0</v>
      </c>
      <c r="Z470" s="16">
        <f t="shared" si="119"/>
        <v>0</v>
      </c>
      <c r="AA470" s="16">
        <f t="shared" si="119"/>
        <v>0</v>
      </c>
      <c r="AB470" s="16">
        <f t="shared" si="119"/>
        <v>0</v>
      </c>
      <c r="AC470" s="16">
        <f t="shared" si="119"/>
        <v>0</v>
      </c>
      <c r="AD470" s="16">
        <f t="shared" si="119"/>
        <v>0</v>
      </c>
      <c r="AE470" s="16">
        <f t="shared" ref="AE470:AT485" si="121">IF(MOD((AE$6-$E470),$G470)=0,($K470*1.1*1.15)*((1+$K$3)^(AE$6-$N$3)),IF(MOD((AE$6-$I470),$H470)=0,$O470*((1+$K$3)^(AE$6-$N$3)),0))</f>
        <v>0</v>
      </c>
      <c r="AF470" s="16">
        <f t="shared" si="121"/>
        <v>0</v>
      </c>
      <c r="AG470" s="16">
        <f t="shared" si="121"/>
        <v>298.39765690169855</v>
      </c>
      <c r="AH470" s="16">
        <f t="shared" si="121"/>
        <v>0</v>
      </c>
      <c r="AI470" s="16">
        <f t="shared" si="121"/>
        <v>0</v>
      </c>
      <c r="AJ470" s="16">
        <f t="shared" si="121"/>
        <v>0</v>
      </c>
      <c r="AK470" s="16">
        <f t="shared" si="121"/>
        <v>0</v>
      </c>
      <c r="AL470" s="16">
        <f t="shared" si="121"/>
        <v>0</v>
      </c>
      <c r="AM470" s="16">
        <f t="shared" si="121"/>
        <v>0</v>
      </c>
      <c r="AN470" s="16">
        <f t="shared" si="121"/>
        <v>0</v>
      </c>
      <c r="AO470" s="16">
        <f t="shared" si="121"/>
        <v>0</v>
      </c>
      <c r="AP470" s="16">
        <f t="shared" si="121"/>
        <v>0</v>
      </c>
      <c r="AQ470" s="16">
        <f t="shared" si="121"/>
        <v>486.05833997015532</v>
      </c>
      <c r="AR470" s="16">
        <f t="shared" si="121"/>
        <v>0</v>
      </c>
      <c r="AS470" s="16">
        <f t="shared" si="121"/>
        <v>0</v>
      </c>
      <c r="AT470" s="16">
        <f t="shared" si="120"/>
        <v>0</v>
      </c>
      <c r="AU470" s="16">
        <f t="shared" si="120"/>
        <v>0</v>
      </c>
      <c r="AV470" s="16">
        <f t="shared" si="120"/>
        <v>54590.562189087395</v>
      </c>
      <c r="AW470" s="16">
        <f t="shared" si="120"/>
        <v>0</v>
      </c>
      <c r="AX470" s="16">
        <f t="shared" si="120"/>
        <v>0</v>
      </c>
      <c r="AY470" s="16">
        <f t="shared" si="120"/>
        <v>0</v>
      </c>
      <c r="AZ470" s="16">
        <f t="shared" si="120"/>
        <v>0</v>
      </c>
      <c r="BA470" s="16">
        <f t="shared" si="120"/>
        <v>791.73781827774906</v>
      </c>
      <c r="BB470" s="16">
        <f t="shared" si="120"/>
        <v>0</v>
      </c>
      <c r="BC470" s="16">
        <f t="shared" si="120"/>
        <v>0</v>
      </c>
      <c r="BD470" s="16">
        <f t="shared" si="120"/>
        <v>0</v>
      </c>
      <c r="BE470" s="16">
        <f t="shared" si="120"/>
        <v>0</v>
      </c>
      <c r="BF470" s="16">
        <f t="shared" si="120"/>
        <v>0</v>
      </c>
      <c r="BG470" s="16">
        <f t="shared" si="120"/>
        <v>0</v>
      </c>
      <c r="BH470" s="16">
        <f t="shared" si="120"/>
        <v>0</v>
      </c>
      <c r="BI470" s="16">
        <f t="shared" si="120"/>
        <v>0</v>
      </c>
    </row>
    <row r="471" spans="2:61" s="1" customFormat="1" ht="15.75" x14ac:dyDescent="0.25">
      <c r="B471" s="47">
        <v>764</v>
      </c>
      <c r="C471" s="47" t="s">
        <v>430</v>
      </c>
      <c r="D471" s="47">
        <v>6</v>
      </c>
      <c r="E471" s="47">
        <v>2004</v>
      </c>
      <c r="F471" s="71"/>
      <c r="G471" s="2">
        <v>50</v>
      </c>
      <c r="H471" s="2">
        <v>10</v>
      </c>
      <c r="I471" s="47">
        <v>2019</v>
      </c>
      <c r="J471" s="81">
        <v>1.15E-2</v>
      </c>
      <c r="K471" s="82">
        <v>9985</v>
      </c>
      <c r="L471" s="82">
        <f t="shared" si="115"/>
        <v>998.5</v>
      </c>
      <c r="M471" s="82">
        <f t="shared" si="116"/>
        <v>1497.75</v>
      </c>
      <c r="N471" s="16">
        <f t="shared" si="117"/>
        <v>12481.25</v>
      </c>
      <c r="O471" s="16">
        <f t="shared" si="118"/>
        <v>143.53437500000001</v>
      </c>
      <c r="P471" s="16">
        <f t="shared" ref="P471:AE486" si="122">IF(MOD((P$6-$E471),$G471)=0,($K471*1.1*1.15)*((1+$K$3)^(P$6-$N$3)),IF(MOD((P$6-$I471),$H471)=0,$O471*((1+$K$3)^(P$6-$N$3)),0))</f>
        <v>0</v>
      </c>
      <c r="Q471" s="16">
        <f t="shared" si="122"/>
        <v>0</v>
      </c>
      <c r="R471" s="16">
        <f t="shared" si="122"/>
        <v>0</v>
      </c>
      <c r="S471" s="16">
        <f t="shared" si="122"/>
        <v>0</v>
      </c>
      <c r="T471" s="16">
        <f t="shared" si="122"/>
        <v>0</v>
      </c>
      <c r="U471" s="16">
        <f t="shared" si="122"/>
        <v>0</v>
      </c>
      <c r="V471" s="16">
        <f t="shared" si="122"/>
        <v>0</v>
      </c>
      <c r="W471" s="16">
        <f t="shared" si="122"/>
        <v>183.19027639746096</v>
      </c>
      <c r="X471" s="16">
        <f t="shared" si="122"/>
        <v>0</v>
      </c>
      <c r="Y471" s="16">
        <f t="shared" si="122"/>
        <v>0</v>
      </c>
      <c r="Z471" s="16">
        <f t="shared" si="122"/>
        <v>0</v>
      </c>
      <c r="AA471" s="16">
        <f t="shared" si="122"/>
        <v>0</v>
      </c>
      <c r="AB471" s="16">
        <f t="shared" si="122"/>
        <v>0</v>
      </c>
      <c r="AC471" s="16">
        <f t="shared" si="122"/>
        <v>0</v>
      </c>
      <c r="AD471" s="16">
        <f t="shared" si="122"/>
        <v>0</v>
      </c>
      <c r="AE471" s="16">
        <f t="shared" si="122"/>
        <v>0</v>
      </c>
      <c r="AF471" s="16">
        <f t="shared" si="121"/>
        <v>0</v>
      </c>
      <c r="AG471" s="16">
        <f t="shared" si="121"/>
        <v>298.39765690169855</v>
      </c>
      <c r="AH471" s="16">
        <f t="shared" si="121"/>
        <v>0</v>
      </c>
      <c r="AI471" s="16">
        <f t="shared" si="121"/>
        <v>0</v>
      </c>
      <c r="AJ471" s="16">
        <f t="shared" si="121"/>
        <v>0</v>
      </c>
      <c r="AK471" s="16">
        <f t="shared" si="121"/>
        <v>0</v>
      </c>
      <c r="AL471" s="16">
        <f t="shared" si="121"/>
        <v>0</v>
      </c>
      <c r="AM471" s="16">
        <f t="shared" si="121"/>
        <v>0</v>
      </c>
      <c r="AN471" s="16">
        <f t="shared" si="121"/>
        <v>0</v>
      </c>
      <c r="AO471" s="16">
        <f t="shared" si="121"/>
        <v>0</v>
      </c>
      <c r="AP471" s="16">
        <f t="shared" si="121"/>
        <v>0</v>
      </c>
      <c r="AQ471" s="16">
        <f t="shared" si="121"/>
        <v>486.05833997015532</v>
      </c>
      <c r="AR471" s="16">
        <f t="shared" si="121"/>
        <v>0</v>
      </c>
      <c r="AS471" s="16">
        <f t="shared" si="121"/>
        <v>0</v>
      </c>
      <c r="AT471" s="16">
        <f t="shared" si="121"/>
        <v>0</v>
      </c>
      <c r="AU471" s="16">
        <f t="shared" ref="AT471:BI486" si="123">IF(MOD((AU$6-$E471),$G471)=0,($K471*1.1*1.15)*((1+$K$3)^(AU$6-$N$3)),IF(MOD((AU$6-$I471),$H471)=0,$O471*((1+$K$3)^(AU$6-$N$3)),0))</f>
        <v>0</v>
      </c>
      <c r="AV471" s="16">
        <f t="shared" si="123"/>
        <v>54590.562189087395</v>
      </c>
      <c r="AW471" s="16">
        <f t="shared" si="123"/>
        <v>0</v>
      </c>
      <c r="AX471" s="16">
        <f t="shared" si="123"/>
        <v>0</v>
      </c>
      <c r="AY471" s="16">
        <f t="shared" si="123"/>
        <v>0</v>
      </c>
      <c r="AZ471" s="16">
        <f t="shared" si="123"/>
        <v>0</v>
      </c>
      <c r="BA471" s="16">
        <f t="shared" si="123"/>
        <v>791.73781827774906</v>
      </c>
      <c r="BB471" s="16">
        <f t="shared" si="123"/>
        <v>0</v>
      </c>
      <c r="BC471" s="16">
        <f t="shared" si="123"/>
        <v>0</v>
      </c>
      <c r="BD471" s="16">
        <f t="shared" si="123"/>
        <v>0</v>
      </c>
      <c r="BE471" s="16">
        <f t="shared" si="123"/>
        <v>0</v>
      </c>
      <c r="BF471" s="16">
        <f t="shared" si="123"/>
        <v>0</v>
      </c>
      <c r="BG471" s="16">
        <f t="shared" si="123"/>
        <v>0</v>
      </c>
      <c r="BH471" s="16">
        <f t="shared" si="123"/>
        <v>0</v>
      </c>
      <c r="BI471" s="16">
        <f t="shared" si="123"/>
        <v>0</v>
      </c>
    </row>
    <row r="472" spans="2:61" s="1" customFormat="1" ht="15.75" x14ac:dyDescent="0.25">
      <c r="B472" s="47">
        <v>763</v>
      </c>
      <c r="C472" s="47" t="s">
        <v>430</v>
      </c>
      <c r="D472" s="47">
        <v>6</v>
      </c>
      <c r="E472" s="47">
        <v>2004</v>
      </c>
      <c r="F472" s="71"/>
      <c r="G472" s="2">
        <v>50</v>
      </c>
      <c r="H472" s="2">
        <v>10</v>
      </c>
      <c r="I472" s="47">
        <v>2019</v>
      </c>
      <c r="J472" s="81">
        <v>1.15E-2</v>
      </c>
      <c r="K472" s="82">
        <v>9985</v>
      </c>
      <c r="L472" s="82">
        <f t="shared" si="115"/>
        <v>998.5</v>
      </c>
      <c r="M472" s="82">
        <f t="shared" si="116"/>
        <v>1497.75</v>
      </c>
      <c r="N472" s="16">
        <f t="shared" si="117"/>
        <v>12481.25</v>
      </c>
      <c r="O472" s="16">
        <f t="shared" si="118"/>
        <v>143.53437500000001</v>
      </c>
      <c r="P472" s="16">
        <f t="shared" si="122"/>
        <v>0</v>
      </c>
      <c r="Q472" s="16">
        <f t="shared" si="122"/>
        <v>0</v>
      </c>
      <c r="R472" s="16">
        <f t="shared" si="122"/>
        <v>0</v>
      </c>
      <c r="S472" s="16">
        <f t="shared" si="122"/>
        <v>0</v>
      </c>
      <c r="T472" s="16">
        <f t="shared" si="122"/>
        <v>0</v>
      </c>
      <c r="U472" s="16">
        <f t="shared" si="122"/>
        <v>0</v>
      </c>
      <c r="V472" s="16">
        <f t="shared" si="122"/>
        <v>0</v>
      </c>
      <c r="W472" s="16">
        <f t="shared" si="122"/>
        <v>183.19027639746096</v>
      </c>
      <c r="X472" s="16">
        <f t="shared" si="122"/>
        <v>0</v>
      </c>
      <c r="Y472" s="16">
        <f t="shared" si="122"/>
        <v>0</v>
      </c>
      <c r="Z472" s="16">
        <f t="shared" si="122"/>
        <v>0</v>
      </c>
      <c r="AA472" s="16">
        <f t="shared" si="122"/>
        <v>0</v>
      </c>
      <c r="AB472" s="16">
        <f t="shared" si="122"/>
        <v>0</v>
      </c>
      <c r="AC472" s="16">
        <f t="shared" si="122"/>
        <v>0</v>
      </c>
      <c r="AD472" s="16">
        <f t="shared" si="122"/>
        <v>0</v>
      </c>
      <c r="AE472" s="16">
        <f t="shared" si="122"/>
        <v>0</v>
      </c>
      <c r="AF472" s="16">
        <f t="shared" si="121"/>
        <v>0</v>
      </c>
      <c r="AG472" s="16">
        <f t="shared" si="121"/>
        <v>298.39765690169855</v>
      </c>
      <c r="AH472" s="16">
        <f t="shared" si="121"/>
        <v>0</v>
      </c>
      <c r="AI472" s="16">
        <f t="shared" si="121"/>
        <v>0</v>
      </c>
      <c r="AJ472" s="16">
        <f t="shared" si="121"/>
        <v>0</v>
      </c>
      <c r="AK472" s="16">
        <f t="shared" si="121"/>
        <v>0</v>
      </c>
      <c r="AL472" s="16">
        <f t="shared" si="121"/>
        <v>0</v>
      </c>
      <c r="AM472" s="16">
        <f t="shared" si="121"/>
        <v>0</v>
      </c>
      <c r="AN472" s="16">
        <f t="shared" si="121"/>
        <v>0</v>
      </c>
      <c r="AO472" s="16">
        <f t="shared" si="121"/>
        <v>0</v>
      </c>
      <c r="AP472" s="16">
        <f t="shared" si="121"/>
        <v>0</v>
      </c>
      <c r="AQ472" s="16">
        <f t="shared" si="121"/>
        <v>486.05833997015532</v>
      </c>
      <c r="AR472" s="16">
        <f t="shared" si="121"/>
        <v>0</v>
      </c>
      <c r="AS472" s="16">
        <f t="shared" si="121"/>
        <v>0</v>
      </c>
      <c r="AT472" s="16">
        <f t="shared" si="123"/>
        <v>0</v>
      </c>
      <c r="AU472" s="16">
        <f t="shared" si="123"/>
        <v>0</v>
      </c>
      <c r="AV472" s="16">
        <f t="shared" si="123"/>
        <v>54590.562189087395</v>
      </c>
      <c r="AW472" s="16">
        <f t="shared" si="123"/>
        <v>0</v>
      </c>
      <c r="AX472" s="16">
        <f t="shared" si="123"/>
        <v>0</v>
      </c>
      <c r="AY472" s="16">
        <f t="shared" si="123"/>
        <v>0</v>
      </c>
      <c r="AZ472" s="16">
        <f t="shared" si="123"/>
        <v>0</v>
      </c>
      <c r="BA472" s="16">
        <f t="shared" si="123"/>
        <v>791.73781827774906</v>
      </c>
      <c r="BB472" s="16">
        <f t="shared" si="123"/>
        <v>0</v>
      </c>
      <c r="BC472" s="16">
        <f t="shared" si="123"/>
        <v>0</v>
      </c>
      <c r="BD472" s="16">
        <f t="shared" si="123"/>
        <v>0</v>
      </c>
      <c r="BE472" s="16">
        <f t="shared" si="123"/>
        <v>0</v>
      </c>
      <c r="BF472" s="16">
        <f t="shared" si="123"/>
        <v>0</v>
      </c>
      <c r="BG472" s="16">
        <f t="shared" si="123"/>
        <v>0</v>
      </c>
      <c r="BH472" s="16">
        <f t="shared" si="123"/>
        <v>0</v>
      </c>
      <c r="BI472" s="16">
        <f t="shared" si="123"/>
        <v>0</v>
      </c>
    </row>
    <row r="473" spans="2:61" s="1" customFormat="1" ht="15.75" x14ac:dyDescent="0.25">
      <c r="B473" s="47">
        <v>762</v>
      </c>
      <c r="C473" s="47" t="s">
        <v>430</v>
      </c>
      <c r="D473" s="47">
        <v>6</v>
      </c>
      <c r="E473" s="47">
        <v>2004</v>
      </c>
      <c r="F473" s="71"/>
      <c r="G473" s="2">
        <v>50</v>
      </c>
      <c r="H473" s="2">
        <v>10</v>
      </c>
      <c r="I473" s="47">
        <v>2019</v>
      </c>
      <c r="J473" s="81">
        <v>1.15E-2</v>
      </c>
      <c r="K473" s="82">
        <v>9985</v>
      </c>
      <c r="L473" s="82">
        <f t="shared" si="115"/>
        <v>998.5</v>
      </c>
      <c r="M473" s="82">
        <f t="shared" si="116"/>
        <v>1497.75</v>
      </c>
      <c r="N473" s="16">
        <f t="shared" si="117"/>
        <v>12481.25</v>
      </c>
      <c r="O473" s="16">
        <f t="shared" si="118"/>
        <v>143.53437500000001</v>
      </c>
      <c r="P473" s="16">
        <f t="shared" si="122"/>
        <v>0</v>
      </c>
      <c r="Q473" s="16">
        <f t="shared" si="122"/>
        <v>0</v>
      </c>
      <c r="R473" s="16">
        <f t="shared" si="122"/>
        <v>0</v>
      </c>
      <c r="S473" s="16">
        <f t="shared" si="122"/>
        <v>0</v>
      </c>
      <c r="T473" s="16">
        <f t="shared" si="122"/>
        <v>0</v>
      </c>
      <c r="U473" s="16">
        <f t="shared" si="122"/>
        <v>0</v>
      </c>
      <c r="V473" s="16">
        <f t="shared" si="122"/>
        <v>0</v>
      </c>
      <c r="W473" s="16">
        <f t="shared" si="122"/>
        <v>183.19027639746096</v>
      </c>
      <c r="X473" s="16">
        <f t="shared" si="122"/>
        <v>0</v>
      </c>
      <c r="Y473" s="16">
        <f t="shared" si="122"/>
        <v>0</v>
      </c>
      <c r="Z473" s="16">
        <f t="shared" si="122"/>
        <v>0</v>
      </c>
      <c r="AA473" s="16">
        <f t="shared" si="122"/>
        <v>0</v>
      </c>
      <c r="AB473" s="16">
        <f t="shared" si="122"/>
        <v>0</v>
      </c>
      <c r="AC473" s="16">
        <f t="shared" si="122"/>
        <v>0</v>
      </c>
      <c r="AD473" s="16">
        <f t="shared" si="122"/>
        <v>0</v>
      </c>
      <c r="AE473" s="16">
        <f t="shared" si="122"/>
        <v>0</v>
      </c>
      <c r="AF473" s="16">
        <f t="shared" si="121"/>
        <v>0</v>
      </c>
      <c r="AG473" s="16">
        <f t="shared" si="121"/>
        <v>298.39765690169855</v>
      </c>
      <c r="AH473" s="16">
        <f t="shared" si="121"/>
        <v>0</v>
      </c>
      <c r="AI473" s="16">
        <f t="shared" si="121"/>
        <v>0</v>
      </c>
      <c r="AJ473" s="16">
        <f t="shared" si="121"/>
        <v>0</v>
      </c>
      <c r="AK473" s="16">
        <f t="shared" si="121"/>
        <v>0</v>
      </c>
      <c r="AL473" s="16">
        <f t="shared" si="121"/>
        <v>0</v>
      </c>
      <c r="AM473" s="16">
        <f t="shared" si="121"/>
        <v>0</v>
      </c>
      <c r="AN473" s="16">
        <f t="shared" si="121"/>
        <v>0</v>
      </c>
      <c r="AO473" s="16">
        <f t="shared" si="121"/>
        <v>0</v>
      </c>
      <c r="AP473" s="16">
        <f t="shared" si="121"/>
        <v>0</v>
      </c>
      <c r="AQ473" s="16">
        <f t="shared" si="121"/>
        <v>486.05833997015532</v>
      </c>
      <c r="AR473" s="16">
        <f t="shared" si="121"/>
        <v>0</v>
      </c>
      <c r="AS473" s="16">
        <f t="shared" si="121"/>
        <v>0</v>
      </c>
      <c r="AT473" s="16">
        <f t="shared" si="123"/>
        <v>0</v>
      </c>
      <c r="AU473" s="16">
        <f t="shared" si="123"/>
        <v>0</v>
      </c>
      <c r="AV473" s="16">
        <f t="shared" si="123"/>
        <v>54590.562189087395</v>
      </c>
      <c r="AW473" s="16">
        <f t="shared" si="123"/>
        <v>0</v>
      </c>
      <c r="AX473" s="16">
        <f t="shared" si="123"/>
        <v>0</v>
      </c>
      <c r="AY473" s="16">
        <f t="shared" si="123"/>
        <v>0</v>
      </c>
      <c r="AZ473" s="16">
        <f t="shared" si="123"/>
        <v>0</v>
      </c>
      <c r="BA473" s="16">
        <f t="shared" si="123"/>
        <v>791.73781827774906</v>
      </c>
      <c r="BB473" s="16">
        <f t="shared" si="123"/>
        <v>0</v>
      </c>
      <c r="BC473" s="16">
        <f t="shared" si="123"/>
        <v>0</v>
      </c>
      <c r="BD473" s="16">
        <f t="shared" si="123"/>
        <v>0</v>
      </c>
      <c r="BE473" s="16">
        <f t="shared" si="123"/>
        <v>0</v>
      </c>
      <c r="BF473" s="16">
        <f t="shared" si="123"/>
        <v>0</v>
      </c>
      <c r="BG473" s="16">
        <f t="shared" si="123"/>
        <v>0</v>
      </c>
      <c r="BH473" s="16">
        <f t="shared" si="123"/>
        <v>0</v>
      </c>
      <c r="BI473" s="16">
        <f t="shared" si="123"/>
        <v>0</v>
      </c>
    </row>
    <row r="474" spans="2:61" s="1" customFormat="1" ht="15.75" x14ac:dyDescent="0.25">
      <c r="B474" s="47">
        <v>761</v>
      </c>
      <c r="C474" s="47" t="s">
        <v>430</v>
      </c>
      <c r="D474" s="47">
        <v>6</v>
      </c>
      <c r="E474" s="47">
        <v>2004</v>
      </c>
      <c r="F474" s="71"/>
      <c r="G474" s="2">
        <v>50</v>
      </c>
      <c r="H474" s="2">
        <v>10</v>
      </c>
      <c r="I474" s="47">
        <v>2019</v>
      </c>
      <c r="J474" s="81">
        <v>1.15E-2</v>
      </c>
      <c r="K474" s="82">
        <v>9985</v>
      </c>
      <c r="L474" s="82">
        <f t="shared" si="115"/>
        <v>998.5</v>
      </c>
      <c r="M474" s="82">
        <f t="shared" si="116"/>
        <v>1497.75</v>
      </c>
      <c r="N474" s="16">
        <f t="shared" si="117"/>
        <v>12481.25</v>
      </c>
      <c r="O474" s="16">
        <f t="shared" si="118"/>
        <v>143.53437500000001</v>
      </c>
      <c r="P474" s="16">
        <f t="shared" si="122"/>
        <v>0</v>
      </c>
      <c r="Q474" s="16">
        <f t="shared" si="122"/>
        <v>0</v>
      </c>
      <c r="R474" s="16">
        <f t="shared" si="122"/>
        <v>0</v>
      </c>
      <c r="S474" s="16">
        <f t="shared" si="122"/>
        <v>0</v>
      </c>
      <c r="T474" s="16">
        <f t="shared" si="122"/>
        <v>0</v>
      </c>
      <c r="U474" s="16">
        <f t="shared" si="122"/>
        <v>0</v>
      </c>
      <c r="V474" s="16">
        <f t="shared" si="122"/>
        <v>0</v>
      </c>
      <c r="W474" s="16">
        <f t="shared" si="122"/>
        <v>183.19027639746096</v>
      </c>
      <c r="X474" s="16">
        <f t="shared" si="122"/>
        <v>0</v>
      </c>
      <c r="Y474" s="16">
        <f t="shared" si="122"/>
        <v>0</v>
      </c>
      <c r="Z474" s="16">
        <f t="shared" si="122"/>
        <v>0</v>
      </c>
      <c r="AA474" s="16">
        <f t="shared" si="122"/>
        <v>0</v>
      </c>
      <c r="AB474" s="16">
        <f t="shared" si="122"/>
        <v>0</v>
      </c>
      <c r="AC474" s="16">
        <f t="shared" si="122"/>
        <v>0</v>
      </c>
      <c r="AD474" s="16">
        <f t="shared" si="122"/>
        <v>0</v>
      </c>
      <c r="AE474" s="16">
        <f t="shared" si="122"/>
        <v>0</v>
      </c>
      <c r="AF474" s="16">
        <f t="shared" si="121"/>
        <v>0</v>
      </c>
      <c r="AG474" s="16">
        <f t="shared" si="121"/>
        <v>298.39765690169855</v>
      </c>
      <c r="AH474" s="16">
        <f t="shared" si="121"/>
        <v>0</v>
      </c>
      <c r="AI474" s="16">
        <f t="shared" si="121"/>
        <v>0</v>
      </c>
      <c r="AJ474" s="16">
        <f t="shared" si="121"/>
        <v>0</v>
      </c>
      <c r="AK474" s="16">
        <f t="shared" si="121"/>
        <v>0</v>
      </c>
      <c r="AL474" s="16">
        <f t="shared" si="121"/>
        <v>0</v>
      </c>
      <c r="AM474" s="16">
        <f t="shared" si="121"/>
        <v>0</v>
      </c>
      <c r="AN474" s="16">
        <f t="shared" si="121"/>
        <v>0</v>
      </c>
      <c r="AO474" s="16">
        <f t="shared" si="121"/>
        <v>0</v>
      </c>
      <c r="AP474" s="16">
        <f t="shared" si="121"/>
        <v>0</v>
      </c>
      <c r="AQ474" s="16">
        <f t="shared" si="121"/>
        <v>486.05833997015532</v>
      </c>
      <c r="AR474" s="16">
        <f t="shared" si="121"/>
        <v>0</v>
      </c>
      <c r="AS474" s="16">
        <f t="shared" si="121"/>
        <v>0</v>
      </c>
      <c r="AT474" s="16">
        <f t="shared" si="123"/>
        <v>0</v>
      </c>
      <c r="AU474" s="16">
        <f t="shared" si="123"/>
        <v>0</v>
      </c>
      <c r="AV474" s="16">
        <f t="shared" si="123"/>
        <v>54590.562189087395</v>
      </c>
      <c r="AW474" s="16">
        <f t="shared" si="123"/>
        <v>0</v>
      </c>
      <c r="AX474" s="16">
        <f t="shared" si="123"/>
        <v>0</v>
      </c>
      <c r="AY474" s="16">
        <f t="shared" si="123"/>
        <v>0</v>
      </c>
      <c r="AZ474" s="16">
        <f t="shared" si="123"/>
        <v>0</v>
      </c>
      <c r="BA474" s="16">
        <f t="shared" si="123"/>
        <v>791.73781827774906</v>
      </c>
      <c r="BB474" s="16">
        <f t="shared" si="123"/>
        <v>0</v>
      </c>
      <c r="BC474" s="16">
        <f t="shared" si="123"/>
        <v>0</v>
      </c>
      <c r="BD474" s="16">
        <f t="shared" si="123"/>
        <v>0</v>
      </c>
      <c r="BE474" s="16">
        <f t="shared" si="123"/>
        <v>0</v>
      </c>
      <c r="BF474" s="16">
        <f t="shared" si="123"/>
        <v>0</v>
      </c>
      <c r="BG474" s="16">
        <f t="shared" si="123"/>
        <v>0</v>
      </c>
      <c r="BH474" s="16">
        <f t="shared" si="123"/>
        <v>0</v>
      </c>
      <c r="BI474" s="16">
        <f t="shared" si="123"/>
        <v>0</v>
      </c>
    </row>
    <row r="475" spans="2:61" s="1" customFormat="1" ht="15.75" x14ac:dyDescent="0.25">
      <c r="B475" s="47">
        <v>760</v>
      </c>
      <c r="C475" s="47" t="s">
        <v>430</v>
      </c>
      <c r="D475" s="47">
        <v>6</v>
      </c>
      <c r="E475" s="47">
        <v>2004</v>
      </c>
      <c r="F475" s="71"/>
      <c r="G475" s="2">
        <v>50</v>
      </c>
      <c r="H475" s="2">
        <v>10</v>
      </c>
      <c r="I475" s="47">
        <v>2019</v>
      </c>
      <c r="J475" s="81">
        <v>1.15E-2</v>
      </c>
      <c r="K475" s="82">
        <v>9985</v>
      </c>
      <c r="L475" s="82">
        <f t="shared" si="115"/>
        <v>998.5</v>
      </c>
      <c r="M475" s="82">
        <f t="shared" si="116"/>
        <v>1497.75</v>
      </c>
      <c r="N475" s="16">
        <f t="shared" si="117"/>
        <v>12481.25</v>
      </c>
      <c r="O475" s="16">
        <f t="shared" si="118"/>
        <v>143.53437500000001</v>
      </c>
      <c r="P475" s="16">
        <f t="shared" si="122"/>
        <v>0</v>
      </c>
      <c r="Q475" s="16">
        <f t="shared" si="122"/>
        <v>0</v>
      </c>
      <c r="R475" s="16">
        <f t="shared" si="122"/>
        <v>0</v>
      </c>
      <c r="S475" s="16">
        <f t="shared" si="122"/>
        <v>0</v>
      </c>
      <c r="T475" s="16">
        <f t="shared" si="122"/>
        <v>0</v>
      </c>
      <c r="U475" s="16">
        <f t="shared" si="122"/>
        <v>0</v>
      </c>
      <c r="V475" s="16">
        <f t="shared" si="122"/>
        <v>0</v>
      </c>
      <c r="W475" s="16">
        <f t="shared" si="122"/>
        <v>183.19027639746096</v>
      </c>
      <c r="X475" s="16">
        <f t="shared" si="122"/>
        <v>0</v>
      </c>
      <c r="Y475" s="16">
        <f t="shared" si="122"/>
        <v>0</v>
      </c>
      <c r="Z475" s="16">
        <f t="shared" si="122"/>
        <v>0</v>
      </c>
      <c r="AA475" s="16">
        <f t="shared" si="122"/>
        <v>0</v>
      </c>
      <c r="AB475" s="16">
        <f t="shared" si="122"/>
        <v>0</v>
      </c>
      <c r="AC475" s="16">
        <f t="shared" si="122"/>
        <v>0</v>
      </c>
      <c r="AD475" s="16">
        <f t="shared" si="122"/>
        <v>0</v>
      </c>
      <c r="AE475" s="16">
        <f t="shared" si="122"/>
        <v>0</v>
      </c>
      <c r="AF475" s="16">
        <f t="shared" si="121"/>
        <v>0</v>
      </c>
      <c r="AG475" s="16">
        <f t="shared" si="121"/>
        <v>298.39765690169855</v>
      </c>
      <c r="AH475" s="16">
        <f t="shared" si="121"/>
        <v>0</v>
      </c>
      <c r="AI475" s="16">
        <f t="shared" si="121"/>
        <v>0</v>
      </c>
      <c r="AJ475" s="16">
        <f t="shared" si="121"/>
        <v>0</v>
      </c>
      <c r="AK475" s="16">
        <f t="shared" si="121"/>
        <v>0</v>
      </c>
      <c r="AL475" s="16">
        <f t="shared" si="121"/>
        <v>0</v>
      </c>
      <c r="AM475" s="16">
        <f t="shared" si="121"/>
        <v>0</v>
      </c>
      <c r="AN475" s="16">
        <f t="shared" si="121"/>
        <v>0</v>
      </c>
      <c r="AO475" s="16">
        <f t="shared" si="121"/>
        <v>0</v>
      </c>
      <c r="AP475" s="16">
        <f t="shared" si="121"/>
        <v>0</v>
      </c>
      <c r="AQ475" s="16">
        <f t="shared" si="121"/>
        <v>486.05833997015532</v>
      </c>
      <c r="AR475" s="16">
        <f t="shared" si="121"/>
        <v>0</v>
      </c>
      <c r="AS475" s="16">
        <f t="shared" si="121"/>
        <v>0</v>
      </c>
      <c r="AT475" s="16">
        <f t="shared" si="123"/>
        <v>0</v>
      </c>
      <c r="AU475" s="16">
        <f t="shared" si="123"/>
        <v>0</v>
      </c>
      <c r="AV475" s="16">
        <f t="shared" si="123"/>
        <v>54590.562189087395</v>
      </c>
      <c r="AW475" s="16">
        <f t="shared" si="123"/>
        <v>0</v>
      </c>
      <c r="AX475" s="16">
        <f t="shared" si="123"/>
        <v>0</v>
      </c>
      <c r="AY475" s="16">
        <f t="shared" si="123"/>
        <v>0</v>
      </c>
      <c r="AZ475" s="16">
        <f t="shared" si="123"/>
        <v>0</v>
      </c>
      <c r="BA475" s="16">
        <f t="shared" si="123"/>
        <v>791.73781827774906</v>
      </c>
      <c r="BB475" s="16">
        <f t="shared" si="123"/>
        <v>0</v>
      </c>
      <c r="BC475" s="16">
        <f t="shared" si="123"/>
        <v>0</v>
      </c>
      <c r="BD475" s="16">
        <f t="shared" si="123"/>
        <v>0</v>
      </c>
      <c r="BE475" s="16">
        <f t="shared" si="123"/>
        <v>0</v>
      </c>
      <c r="BF475" s="16">
        <f t="shared" si="123"/>
        <v>0</v>
      </c>
      <c r="BG475" s="16">
        <f t="shared" si="123"/>
        <v>0</v>
      </c>
      <c r="BH475" s="16">
        <f t="shared" si="123"/>
        <v>0</v>
      </c>
      <c r="BI475" s="16">
        <f t="shared" si="123"/>
        <v>0</v>
      </c>
    </row>
    <row r="476" spans="2:61" s="1" customFormat="1" ht="15.75" x14ac:dyDescent="0.25">
      <c r="B476" s="47">
        <v>738</v>
      </c>
      <c r="C476" s="47" t="s">
        <v>430</v>
      </c>
      <c r="D476" s="47">
        <v>6</v>
      </c>
      <c r="E476" s="47">
        <v>2004</v>
      </c>
      <c r="F476" s="71"/>
      <c r="G476" s="2">
        <v>50</v>
      </c>
      <c r="H476" s="2">
        <v>10</v>
      </c>
      <c r="I476" s="47">
        <v>2019</v>
      </c>
      <c r="J476" s="81">
        <v>1.15E-2</v>
      </c>
      <c r="K476" s="82">
        <v>9985</v>
      </c>
      <c r="L476" s="82">
        <f t="shared" si="115"/>
        <v>998.5</v>
      </c>
      <c r="M476" s="82">
        <f t="shared" si="116"/>
        <v>1497.75</v>
      </c>
      <c r="N476" s="16">
        <f t="shared" si="117"/>
        <v>12481.25</v>
      </c>
      <c r="O476" s="16">
        <f t="shared" si="118"/>
        <v>143.53437500000001</v>
      </c>
      <c r="P476" s="16">
        <f t="shared" si="122"/>
        <v>0</v>
      </c>
      <c r="Q476" s="16">
        <f t="shared" si="122"/>
        <v>0</v>
      </c>
      <c r="R476" s="16">
        <f t="shared" si="122"/>
        <v>0</v>
      </c>
      <c r="S476" s="16">
        <f t="shared" si="122"/>
        <v>0</v>
      </c>
      <c r="T476" s="16">
        <f t="shared" si="122"/>
        <v>0</v>
      </c>
      <c r="U476" s="16">
        <f t="shared" si="122"/>
        <v>0</v>
      </c>
      <c r="V476" s="16">
        <f t="shared" si="122"/>
        <v>0</v>
      </c>
      <c r="W476" s="16">
        <f t="shared" si="122"/>
        <v>183.19027639746096</v>
      </c>
      <c r="X476" s="16">
        <f t="shared" si="122"/>
        <v>0</v>
      </c>
      <c r="Y476" s="16">
        <f t="shared" si="122"/>
        <v>0</v>
      </c>
      <c r="Z476" s="16">
        <f t="shared" si="122"/>
        <v>0</v>
      </c>
      <c r="AA476" s="16">
        <f t="shared" si="122"/>
        <v>0</v>
      </c>
      <c r="AB476" s="16">
        <f t="shared" si="122"/>
        <v>0</v>
      </c>
      <c r="AC476" s="16">
        <f t="shared" si="122"/>
        <v>0</v>
      </c>
      <c r="AD476" s="16">
        <f t="shared" si="122"/>
        <v>0</v>
      </c>
      <c r="AE476" s="16">
        <f t="shared" si="122"/>
        <v>0</v>
      </c>
      <c r="AF476" s="16">
        <f t="shared" si="121"/>
        <v>0</v>
      </c>
      <c r="AG476" s="16">
        <f t="shared" si="121"/>
        <v>298.39765690169855</v>
      </c>
      <c r="AH476" s="16">
        <f t="shared" si="121"/>
        <v>0</v>
      </c>
      <c r="AI476" s="16">
        <f t="shared" si="121"/>
        <v>0</v>
      </c>
      <c r="AJ476" s="16">
        <f t="shared" si="121"/>
        <v>0</v>
      </c>
      <c r="AK476" s="16">
        <f t="shared" si="121"/>
        <v>0</v>
      </c>
      <c r="AL476" s="16">
        <f t="shared" si="121"/>
        <v>0</v>
      </c>
      <c r="AM476" s="16">
        <f t="shared" si="121"/>
        <v>0</v>
      </c>
      <c r="AN476" s="16">
        <f t="shared" si="121"/>
        <v>0</v>
      </c>
      <c r="AO476" s="16">
        <f t="shared" si="121"/>
        <v>0</v>
      </c>
      <c r="AP476" s="16">
        <f t="shared" si="121"/>
        <v>0</v>
      </c>
      <c r="AQ476" s="16">
        <f t="shared" si="121"/>
        <v>486.05833997015532</v>
      </c>
      <c r="AR476" s="16">
        <f t="shared" si="121"/>
        <v>0</v>
      </c>
      <c r="AS476" s="16">
        <f t="shared" si="121"/>
        <v>0</v>
      </c>
      <c r="AT476" s="16">
        <f t="shared" si="123"/>
        <v>0</v>
      </c>
      <c r="AU476" s="16">
        <f t="shared" si="123"/>
        <v>0</v>
      </c>
      <c r="AV476" s="16">
        <f t="shared" si="123"/>
        <v>54590.562189087395</v>
      </c>
      <c r="AW476" s="16">
        <f t="shared" si="123"/>
        <v>0</v>
      </c>
      <c r="AX476" s="16">
        <f t="shared" si="123"/>
        <v>0</v>
      </c>
      <c r="AY476" s="16">
        <f t="shared" si="123"/>
        <v>0</v>
      </c>
      <c r="AZ476" s="16">
        <f t="shared" si="123"/>
        <v>0</v>
      </c>
      <c r="BA476" s="16">
        <f t="shared" si="123"/>
        <v>791.73781827774906</v>
      </c>
      <c r="BB476" s="16">
        <f t="shared" si="123"/>
        <v>0</v>
      </c>
      <c r="BC476" s="16">
        <f t="shared" si="123"/>
        <v>0</v>
      </c>
      <c r="BD476" s="16">
        <f t="shared" si="123"/>
        <v>0</v>
      </c>
      <c r="BE476" s="16">
        <f t="shared" si="123"/>
        <v>0</v>
      </c>
      <c r="BF476" s="16">
        <f t="shared" si="123"/>
        <v>0</v>
      </c>
      <c r="BG476" s="16">
        <f t="shared" si="123"/>
        <v>0</v>
      </c>
      <c r="BH476" s="16">
        <f t="shared" si="123"/>
        <v>0</v>
      </c>
      <c r="BI476" s="16">
        <f t="shared" si="123"/>
        <v>0</v>
      </c>
    </row>
    <row r="477" spans="2:61" s="1" customFormat="1" ht="15.75" x14ac:dyDescent="0.25">
      <c r="B477" s="47">
        <v>737</v>
      </c>
      <c r="C477" s="47" t="s">
        <v>430</v>
      </c>
      <c r="D477" s="47">
        <v>6</v>
      </c>
      <c r="E477" s="47">
        <v>2004</v>
      </c>
      <c r="F477" s="71"/>
      <c r="G477" s="2">
        <v>50</v>
      </c>
      <c r="H477" s="2">
        <v>10</v>
      </c>
      <c r="I477" s="47">
        <v>2019</v>
      </c>
      <c r="J477" s="81">
        <v>1.15E-2</v>
      </c>
      <c r="K477" s="82">
        <v>9985</v>
      </c>
      <c r="L477" s="82">
        <f t="shared" si="115"/>
        <v>998.5</v>
      </c>
      <c r="M477" s="82">
        <f t="shared" si="116"/>
        <v>1497.75</v>
      </c>
      <c r="N477" s="16">
        <f t="shared" si="117"/>
        <v>12481.25</v>
      </c>
      <c r="O477" s="16">
        <f t="shared" si="118"/>
        <v>143.53437500000001</v>
      </c>
      <c r="P477" s="16">
        <f t="shared" si="122"/>
        <v>0</v>
      </c>
      <c r="Q477" s="16">
        <f t="shared" si="122"/>
        <v>0</v>
      </c>
      <c r="R477" s="16">
        <f t="shared" si="122"/>
        <v>0</v>
      </c>
      <c r="S477" s="16">
        <f t="shared" si="122"/>
        <v>0</v>
      </c>
      <c r="T477" s="16">
        <f t="shared" si="122"/>
        <v>0</v>
      </c>
      <c r="U477" s="16">
        <f t="shared" si="122"/>
        <v>0</v>
      </c>
      <c r="V477" s="16">
        <f t="shared" si="122"/>
        <v>0</v>
      </c>
      <c r="W477" s="16">
        <f t="shared" si="122"/>
        <v>183.19027639746096</v>
      </c>
      <c r="X477" s="16">
        <f t="shared" si="122"/>
        <v>0</v>
      </c>
      <c r="Y477" s="16">
        <f t="shared" si="122"/>
        <v>0</v>
      </c>
      <c r="Z477" s="16">
        <f t="shared" si="122"/>
        <v>0</v>
      </c>
      <c r="AA477" s="16">
        <f t="shared" si="122"/>
        <v>0</v>
      </c>
      <c r="AB477" s="16">
        <f t="shared" si="122"/>
        <v>0</v>
      </c>
      <c r="AC477" s="16">
        <f t="shared" si="122"/>
        <v>0</v>
      </c>
      <c r="AD477" s="16">
        <f t="shared" si="122"/>
        <v>0</v>
      </c>
      <c r="AE477" s="16">
        <f t="shared" si="122"/>
        <v>0</v>
      </c>
      <c r="AF477" s="16">
        <f t="shared" si="121"/>
        <v>0</v>
      </c>
      <c r="AG477" s="16">
        <f t="shared" si="121"/>
        <v>298.39765690169855</v>
      </c>
      <c r="AH477" s="16">
        <f t="shared" si="121"/>
        <v>0</v>
      </c>
      <c r="AI477" s="16">
        <f t="shared" si="121"/>
        <v>0</v>
      </c>
      <c r="AJ477" s="16">
        <f t="shared" si="121"/>
        <v>0</v>
      </c>
      <c r="AK477" s="16">
        <f t="shared" si="121"/>
        <v>0</v>
      </c>
      <c r="AL477" s="16">
        <f t="shared" si="121"/>
        <v>0</v>
      </c>
      <c r="AM477" s="16">
        <f t="shared" si="121"/>
        <v>0</v>
      </c>
      <c r="AN477" s="16">
        <f t="shared" si="121"/>
        <v>0</v>
      </c>
      <c r="AO477" s="16">
        <f t="shared" si="121"/>
        <v>0</v>
      </c>
      <c r="AP477" s="16">
        <f t="shared" si="121"/>
        <v>0</v>
      </c>
      <c r="AQ477" s="16">
        <f t="shared" si="121"/>
        <v>486.05833997015532</v>
      </c>
      <c r="AR477" s="16">
        <f t="shared" si="121"/>
        <v>0</v>
      </c>
      <c r="AS477" s="16">
        <f t="shared" si="121"/>
        <v>0</v>
      </c>
      <c r="AT477" s="16">
        <f t="shared" si="123"/>
        <v>0</v>
      </c>
      <c r="AU477" s="16">
        <f t="shared" si="123"/>
        <v>0</v>
      </c>
      <c r="AV477" s="16">
        <f t="shared" si="123"/>
        <v>54590.562189087395</v>
      </c>
      <c r="AW477" s="16">
        <f t="shared" si="123"/>
        <v>0</v>
      </c>
      <c r="AX477" s="16">
        <f t="shared" si="123"/>
        <v>0</v>
      </c>
      <c r="AY477" s="16">
        <f t="shared" si="123"/>
        <v>0</v>
      </c>
      <c r="AZ477" s="16">
        <f t="shared" si="123"/>
        <v>0</v>
      </c>
      <c r="BA477" s="16">
        <f t="shared" si="123"/>
        <v>791.73781827774906</v>
      </c>
      <c r="BB477" s="16">
        <f t="shared" si="123"/>
        <v>0</v>
      </c>
      <c r="BC477" s="16">
        <f t="shared" si="123"/>
        <v>0</v>
      </c>
      <c r="BD477" s="16">
        <f t="shared" si="123"/>
        <v>0</v>
      </c>
      <c r="BE477" s="16">
        <f t="shared" si="123"/>
        <v>0</v>
      </c>
      <c r="BF477" s="16">
        <f t="shared" si="123"/>
        <v>0</v>
      </c>
      <c r="BG477" s="16">
        <f t="shared" si="123"/>
        <v>0</v>
      </c>
      <c r="BH477" s="16">
        <f t="shared" si="123"/>
        <v>0</v>
      </c>
      <c r="BI477" s="16">
        <f t="shared" si="123"/>
        <v>0</v>
      </c>
    </row>
    <row r="478" spans="2:61" s="1" customFormat="1" ht="15.75" x14ac:dyDescent="0.25">
      <c r="B478" s="47">
        <v>736</v>
      </c>
      <c r="C478" s="47" t="s">
        <v>430</v>
      </c>
      <c r="D478" s="47">
        <v>6</v>
      </c>
      <c r="E478" s="47">
        <v>2004</v>
      </c>
      <c r="F478" s="71"/>
      <c r="G478" s="2">
        <v>50</v>
      </c>
      <c r="H478" s="2">
        <v>10</v>
      </c>
      <c r="I478" s="47">
        <v>2019</v>
      </c>
      <c r="J478" s="81">
        <v>1.15E-2</v>
      </c>
      <c r="K478" s="82">
        <v>9985</v>
      </c>
      <c r="L478" s="82">
        <f t="shared" si="115"/>
        <v>998.5</v>
      </c>
      <c r="M478" s="82">
        <f t="shared" si="116"/>
        <v>1497.75</v>
      </c>
      <c r="N478" s="16">
        <f t="shared" si="117"/>
        <v>12481.25</v>
      </c>
      <c r="O478" s="16">
        <f t="shared" si="118"/>
        <v>143.53437500000001</v>
      </c>
      <c r="P478" s="16">
        <f t="shared" si="122"/>
        <v>0</v>
      </c>
      <c r="Q478" s="16">
        <f t="shared" si="122"/>
        <v>0</v>
      </c>
      <c r="R478" s="16">
        <f t="shared" si="122"/>
        <v>0</v>
      </c>
      <c r="S478" s="16">
        <f t="shared" si="122"/>
        <v>0</v>
      </c>
      <c r="T478" s="16">
        <f t="shared" si="122"/>
        <v>0</v>
      </c>
      <c r="U478" s="16">
        <f t="shared" si="122"/>
        <v>0</v>
      </c>
      <c r="V478" s="16">
        <f t="shared" si="122"/>
        <v>0</v>
      </c>
      <c r="W478" s="16">
        <f t="shared" si="122"/>
        <v>183.19027639746096</v>
      </c>
      <c r="X478" s="16">
        <f t="shared" si="122"/>
        <v>0</v>
      </c>
      <c r="Y478" s="16">
        <f t="shared" si="122"/>
        <v>0</v>
      </c>
      <c r="Z478" s="16">
        <f t="shared" si="122"/>
        <v>0</v>
      </c>
      <c r="AA478" s="16">
        <f t="shared" si="122"/>
        <v>0</v>
      </c>
      <c r="AB478" s="16">
        <f t="shared" si="122"/>
        <v>0</v>
      </c>
      <c r="AC478" s="16">
        <f t="shared" si="122"/>
        <v>0</v>
      </c>
      <c r="AD478" s="16">
        <f t="shared" si="122"/>
        <v>0</v>
      </c>
      <c r="AE478" s="16">
        <f t="shared" si="122"/>
        <v>0</v>
      </c>
      <c r="AF478" s="16">
        <f t="shared" si="121"/>
        <v>0</v>
      </c>
      <c r="AG478" s="16">
        <f t="shared" si="121"/>
        <v>298.39765690169855</v>
      </c>
      <c r="AH478" s="16">
        <f t="shared" si="121"/>
        <v>0</v>
      </c>
      <c r="AI478" s="16">
        <f t="shared" si="121"/>
        <v>0</v>
      </c>
      <c r="AJ478" s="16">
        <f t="shared" si="121"/>
        <v>0</v>
      </c>
      <c r="AK478" s="16">
        <f t="shared" si="121"/>
        <v>0</v>
      </c>
      <c r="AL478" s="16">
        <f t="shared" si="121"/>
        <v>0</v>
      </c>
      <c r="AM478" s="16">
        <f t="shared" si="121"/>
        <v>0</v>
      </c>
      <c r="AN478" s="16">
        <f t="shared" si="121"/>
        <v>0</v>
      </c>
      <c r="AO478" s="16">
        <f t="shared" si="121"/>
        <v>0</v>
      </c>
      <c r="AP478" s="16">
        <f t="shared" si="121"/>
        <v>0</v>
      </c>
      <c r="AQ478" s="16">
        <f t="shared" si="121"/>
        <v>486.05833997015532</v>
      </c>
      <c r="AR478" s="16">
        <f t="shared" si="121"/>
        <v>0</v>
      </c>
      <c r="AS478" s="16">
        <f t="shared" si="121"/>
        <v>0</v>
      </c>
      <c r="AT478" s="16">
        <f t="shared" si="123"/>
        <v>0</v>
      </c>
      <c r="AU478" s="16">
        <f t="shared" si="123"/>
        <v>0</v>
      </c>
      <c r="AV478" s="16">
        <f t="shared" si="123"/>
        <v>54590.562189087395</v>
      </c>
      <c r="AW478" s="16">
        <f t="shared" si="123"/>
        <v>0</v>
      </c>
      <c r="AX478" s="16">
        <f t="shared" si="123"/>
        <v>0</v>
      </c>
      <c r="AY478" s="16">
        <f t="shared" si="123"/>
        <v>0</v>
      </c>
      <c r="AZ478" s="16">
        <f t="shared" si="123"/>
        <v>0</v>
      </c>
      <c r="BA478" s="16">
        <f t="shared" si="123"/>
        <v>791.73781827774906</v>
      </c>
      <c r="BB478" s="16">
        <f t="shared" si="123"/>
        <v>0</v>
      </c>
      <c r="BC478" s="16">
        <f t="shared" si="123"/>
        <v>0</v>
      </c>
      <c r="BD478" s="16">
        <f t="shared" si="123"/>
        <v>0</v>
      </c>
      <c r="BE478" s="16">
        <f t="shared" si="123"/>
        <v>0</v>
      </c>
      <c r="BF478" s="16">
        <f t="shared" si="123"/>
        <v>0</v>
      </c>
      <c r="BG478" s="16">
        <f t="shared" si="123"/>
        <v>0</v>
      </c>
      <c r="BH478" s="16">
        <f t="shared" si="123"/>
        <v>0</v>
      </c>
      <c r="BI478" s="16">
        <f t="shared" si="123"/>
        <v>0</v>
      </c>
    </row>
    <row r="479" spans="2:61" s="1" customFormat="1" ht="15.75" x14ac:dyDescent="0.25">
      <c r="B479" s="47">
        <v>733</v>
      </c>
      <c r="C479" s="47" t="s">
        <v>430</v>
      </c>
      <c r="D479" s="47">
        <v>6</v>
      </c>
      <c r="E479" s="47">
        <v>2004</v>
      </c>
      <c r="F479" s="71"/>
      <c r="G479" s="2">
        <v>50</v>
      </c>
      <c r="H479" s="2">
        <v>10</v>
      </c>
      <c r="I479" s="47">
        <v>2019</v>
      </c>
      <c r="J479" s="81">
        <v>1.15E-2</v>
      </c>
      <c r="K479" s="82">
        <v>9985</v>
      </c>
      <c r="L479" s="82">
        <f t="shared" si="115"/>
        <v>998.5</v>
      </c>
      <c r="M479" s="82">
        <f t="shared" si="116"/>
        <v>1497.75</v>
      </c>
      <c r="N479" s="16">
        <f t="shared" si="117"/>
        <v>12481.25</v>
      </c>
      <c r="O479" s="16">
        <f t="shared" si="118"/>
        <v>143.53437500000001</v>
      </c>
      <c r="P479" s="16">
        <f t="shared" si="122"/>
        <v>0</v>
      </c>
      <c r="Q479" s="16">
        <f t="shared" si="122"/>
        <v>0</v>
      </c>
      <c r="R479" s="16">
        <f t="shared" si="122"/>
        <v>0</v>
      </c>
      <c r="S479" s="16">
        <f t="shared" si="122"/>
        <v>0</v>
      </c>
      <c r="T479" s="16">
        <f t="shared" si="122"/>
        <v>0</v>
      </c>
      <c r="U479" s="16">
        <f t="shared" si="122"/>
        <v>0</v>
      </c>
      <c r="V479" s="16">
        <f t="shared" si="122"/>
        <v>0</v>
      </c>
      <c r="W479" s="16">
        <f t="shared" si="122"/>
        <v>183.19027639746096</v>
      </c>
      <c r="X479" s="16">
        <f t="shared" si="122"/>
        <v>0</v>
      </c>
      <c r="Y479" s="16">
        <f t="shared" si="122"/>
        <v>0</v>
      </c>
      <c r="Z479" s="16">
        <f t="shared" si="122"/>
        <v>0</v>
      </c>
      <c r="AA479" s="16">
        <f t="shared" si="122"/>
        <v>0</v>
      </c>
      <c r="AB479" s="16">
        <f t="shared" si="122"/>
        <v>0</v>
      </c>
      <c r="AC479" s="16">
        <f t="shared" si="122"/>
        <v>0</v>
      </c>
      <c r="AD479" s="16">
        <f t="shared" si="122"/>
        <v>0</v>
      </c>
      <c r="AE479" s="16">
        <f t="shared" si="122"/>
        <v>0</v>
      </c>
      <c r="AF479" s="16">
        <f t="shared" si="121"/>
        <v>0</v>
      </c>
      <c r="AG479" s="16">
        <f t="shared" si="121"/>
        <v>298.39765690169855</v>
      </c>
      <c r="AH479" s="16">
        <f t="shared" si="121"/>
        <v>0</v>
      </c>
      <c r="AI479" s="16">
        <f t="shared" si="121"/>
        <v>0</v>
      </c>
      <c r="AJ479" s="16">
        <f t="shared" si="121"/>
        <v>0</v>
      </c>
      <c r="AK479" s="16">
        <f t="shared" si="121"/>
        <v>0</v>
      </c>
      <c r="AL479" s="16">
        <f t="shared" si="121"/>
        <v>0</v>
      </c>
      <c r="AM479" s="16">
        <f t="shared" si="121"/>
        <v>0</v>
      </c>
      <c r="AN479" s="16">
        <f t="shared" si="121"/>
        <v>0</v>
      </c>
      <c r="AO479" s="16">
        <f t="shared" si="121"/>
        <v>0</v>
      </c>
      <c r="AP479" s="16">
        <f t="shared" si="121"/>
        <v>0</v>
      </c>
      <c r="AQ479" s="16">
        <f t="shared" si="121"/>
        <v>486.05833997015532</v>
      </c>
      <c r="AR479" s="16">
        <f t="shared" si="121"/>
        <v>0</v>
      </c>
      <c r="AS479" s="16">
        <f t="shared" si="121"/>
        <v>0</v>
      </c>
      <c r="AT479" s="16">
        <f t="shared" si="123"/>
        <v>0</v>
      </c>
      <c r="AU479" s="16">
        <f t="shared" si="123"/>
        <v>0</v>
      </c>
      <c r="AV479" s="16">
        <f t="shared" si="123"/>
        <v>54590.562189087395</v>
      </c>
      <c r="AW479" s="16">
        <f t="shared" si="123"/>
        <v>0</v>
      </c>
      <c r="AX479" s="16">
        <f t="shared" si="123"/>
        <v>0</v>
      </c>
      <c r="AY479" s="16">
        <f t="shared" si="123"/>
        <v>0</v>
      </c>
      <c r="AZ479" s="16">
        <f t="shared" si="123"/>
        <v>0</v>
      </c>
      <c r="BA479" s="16">
        <f t="shared" si="123"/>
        <v>791.73781827774906</v>
      </c>
      <c r="BB479" s="16">
        <f t="shared" si="123"/>
        <v>0</v>
      </c>
      <c r="BC479" s="16">
        <f t="shared" si="123"/>
        <v>0</v>
      </c>
      <c r="BD479" s="16">
        <f t="shared" si="123"/>
        <v>0</v>
      </c>
      <c r="BE479" s="16">
        <f t="shared" si="123"/>
        <v>0</v>
      </c>
      <c r="BF479" s="16">
        <f t="shared" si="123"/>
        <v>0</v>
      </c>
      <c r="BG479" s="16">
        <f t="shared" si="123"/>
        <v>0</v>
      </c>
      <c r="BH479" s="16">
        <f t="shared" si="123"/>
        <v>0</v>
      </c>
      <c r="BI479" s="16">
        <f t="shared" si="123"/>
        <v>0</v>
      </c>
    </row>
    <row r="480" spans="2:61" s="1" customFormat="1" ht="15.75" x14ac:dyDescent="0.25">
      <c r="B480" s="47">
        <v>732</v>
      </c>
      <c r="C480" s="47" t="s">
        <v>430</v>
      </c>
      <c r="D480" s="47">
        <v>6</v>
      </c>
      <c r="E480" s="47">
        <v>2004</v>
      </c>
      <c r="F480" s="71"/>
      <c r="G480" s="2">
        <v>50</v>
      </c>
      <c r="H480" s="2">
        <v>10</v>
      </c>
      <c r="I480" s="47">
        <v>2019</v>
      </c>
      <c r="J480" s="81">
        <v>1.15E-2</v>
      </c>
      <c r="K480" s="82">
        <v>9985</v>
      </c>
      <c r="L480" s="82">
        <f t="shared" si="115"/>
        <v>998.5</v>
      </c>
      <c r="M480" s="82">
        <f t="shared" si="116"/>
        <v>1497.75</v>
      </c>
      <c r="N480" s="16">
        <f t="shared" si="117"/>
        <v>12481.25</v>
      </c>
      <c r="O480" s="16">
        <f t="shared" si="118"/>
        <v>143.53437500000001</v>
      </c>
      <c r="P480" s="16">
        <f t="shared" si="122"/>
        <v>0</v>
      </c>
      <c r="Q480" s="16">
        <f t="shared" si="122"/>
        <v>0</v>
      </c>
      <c r="R480" s="16">
        <f t="shared" si="122"/>
        <v>0</v>
      </c>
      <c r="S480" s="16">
        <f t="shared" si="122"/>
        <v>0</v>
      </c>
      <c r="T480" s="16">
        <f t="shared" si="122"/>
        <v>0</v>
      </c>
      <c r="U480" s="16">
        <f t="shared" si="122"/>
        <v>0</v>
      </c>
      <c r="V480" s="16">
        <f t="shared" si="122"/>
        <v>0</v>
      </c>
      <c r="W480" s="16">
        <f t="shared" si="122"/>
        <v>183.19027639746096</v>
      </c>
      <c r="X480" s="16">
        <f t="shared" si="122"/>
        <v>0</v>
      </c>
      <c r="Y480" s="16">
        <f t="shared" si="122"/>
        <v>0</v>
      </c>
      <c r="Z480" s="16">
        <f t="shared" si="122"/>
        <v>0</v>
      </c>
      <c r="AA480" s="16">
        <f t="shared" si="122"/>
        <v>0</v>
      </c>
      <c r="AB480" s="16">
        <f t="shared" si="122"/>
        <v>0</v>
      </c>
      <c r="AC480" s="16">
        <f t="shared" si="122"/>
        <v>0</v>
      </c>
      <c r="AD480" s="16">
        <f t="shared" si="122"/>
        <v>0</v>
      </c>
      <c r="AE480" s="16">
        <f t="shared" si="122"/>
        <v>0</v>
      </c>
      <c r="AF480" s="16">
        <f t="shared" si="121"/>
        <v>0</v>
      </c>
      <c r="AG480" s="16">
        <f t="shared" si="121"/>
        <v>298.39765690169855</v>
      </c>
      <c r="AH480" s="16">
        <f t="shared" si="121"/>
        <v>0</v>
      </c>
      <c r="AI480" s="16">
        <f t="shared" si="121"/>
        <v>0</v>
      </c>
      <c r="AJ480" s="16">
        <f t="shared" si="121"/>
        <v>0</v>
      </c>
      <c r="AK480" s="16">
        <f t="shared" si="121"/>
        <v>0</v>
      </c>
      <c r="AL480" s="16">
        <f t="shared" si="121"/>
        <v>0</v>
      </c>
      <c r="AM480" s="16">
        <f t="shared" si="121"/>
        <v>0</v>
      </c>
      <c r="AN480" s="16">
        <f t="shared" si="121"/>
        <v>0</v>
      </c>
      <c r="AO480" s="16">
        <f t="shared" si="121"/>
        <v>0</v>
      </c>
      <c r="AP480" s="16">
        <f t="shared" si="121"/>
        <v>0</v>
      </c>
      <c r="AQ480" s="16">
        <f t="shared" si="121"/>
        <v>486.05833997015532</v>
      </c>
      <c r="AR480" s="16">
        <f t="shared" si="121"/>
        <v>0</v>
      </c>
      <c r="AS480" s="16">
        <f t="shared" si="121"/>
        <v>0</v>
      </c>
      <c r="AT480" s="16">
        <f t="shared" si="123"/>
        <v>0</v>
      </c>
      <c r="AU480" s="16">
        <f t="shared" si="123"/>
        <v>0</v>
      </c>
      <c r="AV480" s="16">
        <f t="shared" si="123"/>
        <v>54590.562189087395</v>
      </c>
      <c r="AW480" s="16">
        <f t="shared" si="123"/>
        <v>0</v>
      </c>
      <c r="AX480" s="16">
        <f t="shared" si="123"/>
        <v>0</v>
      </c>
      <c r="AY480" s="16">
        <f t="shared" si="123"/>
        <v>0</v>
      </c>
      <c r="AZ480" s="16">
        <f t="shared" si="123"/>
        <v>0</v>
      </c>
      <c r="BA480" s="16">
        <f t="shared" si="123"/>
        <v>791.73781827774906</v>
      </c>
      <c r="BB480" s="16">
        <f t="shared" si="123"/>
        <v>0</v>
      </c>
      <c r="BC480" s="16">
        <f t="shared" si="123"/>
        <v>0</v>
      </c>
      <c r="BD480" s="16">
        <f t="shared" si="123"/>
        <v>0</v>
      </c>
      <c r="BE480" s="16">
        <f t="shared" si="123"/>
        <v>0</v>
      </c>
      <c r="BF480" s="16">
        <f t="shared" si="123"/>
        <v>0</v>
      </c>
      <c r="BG480" s="16">
        <f t="shared" si="123"/>
        <v>0</v>
      </c>
      <c r="BH480" s="16">
        <f t="shared" si="123"/>
        <v>0</v>
      </c>
      <c r="BI480" s="16">
        <f t="shared" si="123"/>
        <v>0</v>
      </c>
    </row>
    <row r="481" spans="2:61" s="1" customFormat="1" ht="15.75" x14ac:dyDescent="0.25">
      <c r="B481" s="47">
        <v>731</v>
      </c>
      <c r="C481" s="47" t="s">
        <v>430</v>
      </c>
      <c r="D481" s="47">
        <v>6</v>
      </c>
      <c r="E481" s="47">
        <v>2004</v>
      </c>
      <c r="F481" s="71"/>
      <c r="G481" s="2">
        <v>50</v>
      </c>
      <c r="H481" s="2">
        <v>10</v>
      </c>
      <c r="I481" s="47">
        <v>2019</v>
      </c>
      <c r="J481" s="81">
        <v>1.15E-2</v>
      </c>
      <c r="K481" s="82">
        <v>9985</v>
      </c>
      <c r="L481" s="82">
        <f t="shared" si="115"/>
        <v>998.5</v>
      </c>
      <c r="M481" s="82">
        <f t="shared" si="116"/>
        <v>1497.75</v>
      </c>
      <c r="N481" s="16">
        <f t="shared" si="117"/>
        <v>12481.25</v>
      </c>
      <c r="O481" s="16">
        <f t="shared" si="118"/>
        <v>143.53437500000001</v>
      </c>
      <c r="P481" s="16">
        <f t="shared" si="122"/>
        <v>0</v>
      </c>
      <c r="Q481" s="16">
        <f t="shared" si="122"/>
        <v>0</v>
      </c>
      <c r="R481" s="16">
        <f t="shared" si="122"/>
        <v>0</v>
      </c>
      <c r="S481" s="16">
        <f t="shared" si="122"/>
        <v>0</v>
      </c>
      <c r="T481" s="16">
        <f t="shared" si="122"/>
        <v>0</v>
      </c>
      <c r="U481" s="16">
        <f t="shared" si="122"/>
        <v>0</v>
      </c>
      <c r="V481" s="16">
        <f t="shared" si="122"/>
        <v>0</v>
      </c>
      <c r="W481" s="16">
        <f t="shared" si="122"/>
        <v>183.19027639746096</v>
      </c>
      <c r="X481" s="16">
        <f t="shared" si="122"/>
        <v>0</v>
      </c>
      <c r="Y481" s="16">
        <f t="shared" si="122"/>
        <v>0</v>
      </c>
      <c r="Z481" s="16">
        <f t="shared" si="122"/>
        <v>0</v>
      </c>
      <c r="AA481" s="16">
        <f t="shared" si="122"/>
        <v>0</v>
      </c>
      <c r="AB481" s="16">
        <f t="shared" si="122"/>
        <v>0</v>
      </c>
      <c r="AC481" s="16">
        <f t="shared" si="122"/>
        <v>0</v>
      </c>
      <c r="AD481" s="16">
        <f t="shared" si="122"/>
        <v>0</v>
      </c>
      <c r="AE481" s="16">
        <f t="shared" si="122"/>
        <v>0</v>
      </c>
      <c r="AF481" s="16">
        <f t="shared" si="121"/>
        <v>0</v>
      </c>
      <c r="AG481" s="16">
        <f t="shared" si="121"/>
        <v>298.39765690169855</v>
      </c>
      <c r="AH481" s="16">
        <f t="shared" si="121"/>
        <v>0</v>
      </c>
      <c r="AI481" s="16">
        <f t="shared" si="121"/>
        <v>0</v>
      </c>
      <c r="AJ481" s="16">
        <f t="shared" si="121"/>
        <v>0</v>
      </c>
      <c r="AK481" s="16">
        <f t="shared" si="121"/>
        <v>0</v>
      </c>
      <c r="AL481" s="16">
        <f t="shared" si="121"/>
        <v>0</v>
      </c>
      <c r="AM481" s="16">
        <f t="shared" si="121"/>
        <v>0</v>
      </c>
      <c r="AN481" s="16">
        <f t="shared" si="121"/>
        <v>0</v>
      </c>
      <c r="AO481" s="16">
        <f t="shared" si="121"/>
        <v>0</v>
      </c>
      <c r="AP481" s="16">
        <f t="shared" si="121"/>
        <v>0</v>
      </c>
      <c r="AQ481" s="16">
        <f t="shared" si="121"/>
        <v>486.05833997015532</v>
      </c>
      <c r="AR481" s="16">
        <f t="shared" si="121"/>
        <v>0</v>
      </c>
      <c r="AS481" s="16">
        <f t="shared" si="121"/>
        <v>0</v>
      </c>
      <c r="AT481" s="16">
        <f t="shared" si="123"/>
        <v>0</v>
      </c>
      <c r="AU481" s="16">
        <f t="shared" si="123"/>
        <v>0</v>
      </c>
      <c r="AV481" s="16">
        <f t="shared" si="123"/>
        <v>54590.562189087395</v>
      </c>
      <c r="AW481" s="16">
        <f t="shared" si="123"/>
        <v>0</v>
      </c>
      <c r="AX481" s="16">
        <f t="shared" si="123"/>
        <v>0</v>
      </c>
      <c r="AY481" s="16">
        <f t="shared" si="123"/>
        <v>0</v>
      </c>
      <c r="AZ481" s="16">
        <f t="shared" si="123"/>
        <v>0</v>
      </c>
      <c r="BA481" s="16">
        <f t="shared" si="123"/>
        <v>791.73781827774906</v>
      </c>
      <c r="BB481" s="16">
        <f t="shared" si="123"/>
        <v>0</v>
      </c>
      <c r="BC481" s="16">
        <f t="shared" si="123"/>
        <v>0</v>
      </c>
      <c r="BD481" s="16">
        <f t="shared" si="123"/>
        <v>0</v>
      </c>
      <c r="BE481" s="16">
        <f t="shared" si="123"/>
        <v>0</v>
      </c>
      <c r="BF481" s="16">
        <f t="shared" si="123"/>
        <v>0</v>
      </c>
      <c r="BG481" s="16">
        <f t="shared" si="123"/>
        <v>0</v>
      </c>
      <c r="BH481" s="16">
        <f t="shared" si="123"/>
        <v>0</v>
      </c>
      <c r="BI481" s="16">
        <f t="shared" si="123"/>
        <v>0</v>
      </c>
    </row>
    <row r="482" spans="2:61" s="1" customFormat="1" ht="15.75" x14ac:dyDescent="0.25">
      <c r="B482" s="47">
        <v>728</v>
      </c>
      <c r="C482" s="47" t="s">
        <v>430</v>
      </c>
      <c r="D482" s="47">
        <v>6</v>
      </c>
      <c r="E482" s="47">
        <v>2004</v>
      </c>
      <c r="F482" s="71"/>
      <c r="G482" s="2">
        <v>50</v>
      </c>
      <c r="H482" s="2">
        <v>10</v>
      </c>
      <c r="I482" s="47">
        <v>2019</v>
      </c>
      <c r="J482" s="81">
        <v>1.15E-2</v>
      </c>
      <c r="K482" s="82">
        <v>9985</v>
      </c>
      <c r="L482" s="82">
        <f t="shared" si="115"/>
        <v>998.5</v>
      </c>
      <c r="M482" s="82">
        <f t="shared" si="116"/>
        <v>1497.75</v>
      </c>
      <c r="N482" s="16">
        <f t="shared" si="117"/>
        <v>12481.25</v>
      </c>
      <c r="O482" s="16">
        <f t="shared" si="118"/>
        <v>143.53437500000001</v>
      </c>
      <c r="P482" s="16">
        <f t="shared" si="122"/>
        <v>0</v>
      </c>
      <c r="Q482" s="16">
        <f t="shared" si="122"/>
        <v>0</v>
      </c>
      <c r="R482" s="16">
        <f t="shared" si="122"/>
        <v>0</v>
      </c>
      <c r="S482" s="16">
        <f t="shared" si="122"/>
        <v>0</v>
      </c>
      <c r="T482" s="16">
        <f t="shared" si="122"/>
        <v>0</v>
      </c>
      <c r="U482" s="16">
        <f t="shared" si="122"/>
        <v>0</v>
      </c>
      <c r="V482" s="16">
        <f t="shared" si="122"/>
        <v>0</v>
      </c>
      <c r="W482" s="16">
        <f t="shared" si="122"/>
        <v>183.19027639746096</v>
      </c>
      <c r="X482" s="16">
        <f t="shared" si="122"/>
        <v>0</v>
      </c>
      <c r="Y482" s="16">
        <f t="shared" si="122"/>
        <v>0</v>
      </c>
      <c r="Z482" s="16">
        <f t="shared" si="122"/>
        <v>0</v>
      </c>
      <c r="AA482" s="16">
        <f t="shared" si="122"/>
        <v>0</v>
      </c>
      <c r="AB482" s="16">
        <f t="shared" si="122"/>
        <v>0</v>
      </c>
      <c r="AC482" s="16">
        <f t="shared" si="122"/>
        <v>0</v>
      </c>
      <c r="AD482" s="16">
        <f t="shared" si="122"/>
        <v>0</v>
      </c>
      <c r="AE482" s="16">
        <f t="shared" si="122"/>
        <v>0</v>
      </c>
      <c r="AF482" s="16">
        <f t="shared" si="121"/>
        <v>0</v>
      </c>
      <c r="AG482" s="16">
        <f t="shared" si="121"/>
        <v>298.39765690169855</v>
      </c>
      <c r="AH482" s="16">
        <f t="shared" si="121"/>
        <v>0</v>
      </c>
      <c r="AI482" s="16">
        <f t="shared" si="121"/>
        <v>0</v>
      </c>
      <c r="AJ482" s="16">
        <f t="shared" si="121"/>
        <v>0</v>
      </c>
      <c r="AK482" s="16">
        <f t="shared" si="121"/>
        <v>0</v>
      </c>
      <c r="AL482" s="16">
        <f t="shared" si="121"/>
        <v>0</v>
      </c>
      <c r="AM482" s="16">
        <f t="shared" si="121"/>
        <v>0</v>
      </c>
      <c r="AN482" s="16">
        <f t="shared" si="121"/>
        <v>0</v>
      </c>
      <c r="AO482" s="16">
        <f t="shared" si="121"/>
        <v>0</v>
      </c>
      <c r="AP482" s="16">
        <f t="shared" si="121"/>
        <v>0</v>
      </c>
      <c r="AQ482" s="16">
        <f t="shared" si="121"/>
        <v>486.05833997015532</v>
      </c>
      <c r="AR482" s="16">
        <f t="shared" si="121"/>
        <v>0</v>
      </c>
      <c r="AS482" s="16">
        <f t="shared" si="121"/>
        <v>0</v>
      </c>
      <c r="AT482" s="16">
        <f t="shared" si="123"/>
        <v>0</v>
      </c>
      <c r="AU482" s="16">
        <f t="shared" si="123"/>
        <v>0</v>
      </c>
      <c r="AV482" s="16">
        <f t="shared" si="123"/>
        <v>54590.562189087395</v>
      </c>
      <c r="AW482" s="16">
        <f t="shared" si="123"/>
        <v>0</v>
      </c>
      <c r="AX482" s="16">
        <f t="shared" si="123"/>
        <v>0</v>
      </c>
      <c r="AY482" s="16">
        <f t="shared" si="123"/>
        <v>0</v>
      </c>
      <c r="AZ482" s="16">
        <f t="shared" si="123"/>
        <v>0</v>
      </c>
      <c r="BA482" s="16">
        <f t="shared" si="123"/>
        <v>791.73781827774906</v>
      </c>
      <c r="BB482" s="16">
        <f t="shared" si="123"/>
        <v>0</v>
      </c>
      <c r="BC482" s="16">
        <f t="shared" si="123"/>
        <v>0</v>
      </c>
      <c r="BD482" s="16">
        <f t="shared" si="123"/>
        <v>0</v>
      </c>
      <c r="BE482" s="16">
        <f t="shared" si="123"/>
        <v>0</v>
      </c>
      <c r="BF482" s="16">
        <f t="shared" si="123"/>
        <v>0</v>
      </c>
      <c r="BG482" s="16">
        <f t="shared" si="123"/>
        <v>0</v>
      </c>
      <c r="BH482" s="16">
        <f t="shared" si="123"/>
        <v>0</v>
      </c>
      <c r="BI482" s="16">
        <f t="shared" si="123"/>
        <v>0</v>
      </c>
    </row>
    <row r="483" spans="2:61" s="1" customFormat="1" ht="15.75" x14ac:dyDescent="0.25">
      <c r="B483" s="47">
        <v>727</v>
      </c>
      <c r="C483" s="47" t="s">
        <v>430</v>
      </c>
      <c r="D483" s="47">
        <v>6</v>
      </c>
      <c r="E483" s="47">
        <v>2004</v>
      </c>
      <c r="F483" s="71"/>
      <c r="G483" s="2">
        <v>50</v>
      </c>
      <c r="H483" s="2">
        <v>10</v>
      </c>
      <c r="I483" s="47">
        <v>2019</v>
      </c>
      <c r="J483" s="81">
        <v>1.15E-2</v>
      </c>
      <c r="K483" s="82">
        <v>9985</v>
      </c>
      <c r="L483" s="82">
        <f t="shared" si="115"/>
        <v>998.5</v>
      </c>
      <c r="M483" s="82">
        <f t="shared" si="116"/>
        <v>1497.75</v>
      </c>
      <c r="N483" s="16">
        <f t="shared" si="117"/>
        <v>12481.25</v>
      </c>
      <c r="O483" s="16">
        <f t="shared" si="118"/>
        <v>143.53437500000001</v>
      </c>
      <c r="P483" s="16">
        <f t="shared" si="122"/>
        <v>0</v>
      </c>
      <c r="Q483" s="16">
        <f t="shared" si="122"/>
        <v>0</v>
      </c>
      <c r="R483" s="16">
        <f t="shared" si="122"/>
        <v>0</v>
      </c>
      <c r="S483" s="16">
        <f t="shared" si="122"/>
        <v>0</v>
      </c>
      <c r="T483" s="16">
        <f t="shared" si="122"/>
        <v>0</v>
      </c>
      <c r="U483" s="16">
        <f t="shared" si="122"/>
        <v>0</v>
      </c>
      <c r="V483" s="16">
        <f t="shared" si="122"/>
        <v>0</v>
      </c>
      <c r="W483" s="16">
        <f t="shared" si="122"/>
        <v>183.19027639746096</v>
      </c>
      <c r="X483" s="16">
        <f t="shared" si="122"/>
        <v>0</v>
      </c>
      <c r="Y483" s="16">
        <f t="shared" si="122"/>
        <v>0</v>
      </c>
      <c r="Z483" s="16">
        <f t="shared" si="122"/>
        <v>0</v>
      </c>
      <c r="AA483" s="16">
        <f t="shared" si="122"/>
        <v>0</v>
      </c>
      <c r="AB483" s="16">
        <f t="shared" si="122"/>
        <v>0</v>
      </c>
      <c r="AC483" s="16">
        <f t="shared" si="122"/>
        <v>0</v>
      </c>
      <c r="AD483" s="16">
        <f t="shared" si="122"/>
        <v>0</v>
      </c>
      <c r="AE483" s="16">
        <f t="shared" si="122"/>
        <v>0</v>
      </c>
      <c r="AF483" s="16">
        <f t="shared" si="121"/>
        <v>0</v>
      </c>
      <c r="AG483" s="16">
        <f t="shared" si="121"/>
        <v>298.39765690169855</v>
      </c>
      <c r="AH483" s="16">
        <f t="shared" si="121"/>
        <v>0</v>
      </c>
      <c r="AI483" s="16">
        <f t="shared" si="121"/>
        <v>0</v>
      </c>
      <c r="AJ483" s="16">
        <f t="shared" si="121"/>
        <v>0</v>
      </c>
      <c r="AK483" s="16">
        <f t="shared" si="121"/>
        <v>0</v>
      </c>
      <c r="AL483" s="16">
        <f t="shared" si="121"/>
        <v>0</v>
      </c>
      <c r="AM483" s="16">
        <f t="shared" si="121"/>
        <v>0</v>
      </c>
      <c r="AN483" s="16">
        <f t="shared" si="121"/>
        <v>0</v>
      </c>
      <c r="AO483" s="16">
        <f t="shared" si="121"/>
        <v>0</v>
      </c>
      <c r="AP483" s="16">
        <f t="shared" si="121"/>
        <v>0</v>
      </c>
      <c r="AQ483" s="16">
        <f t="shared" si="121"/>
        <v>486.05833997015532</v>
      </c>
      <c r="AR483" s="16">
        <f t="shared" si="121"/>
        <v>0</v>
      </c>
      <c r="AS483" s="16">
        <f t="shared" si="121"/>
        <v>0</v>
      </c>
      <c r="AT483" s="16">
        <f t="shared" si="123"/>
        <v>0</v>
      </c>
      <c r="AU483" s="16">
        <f t="shared" si="123"/>
        <v>0</v>
      </c>
      <c r="AV483" s="16">
        <f t="shared" si="123"/>
        <v>54590.562189087395</v>
      </c>
      <c r="AW483" s="16">
        <f t="shared" si="123"/>
        <v>0</v>
      </c>
      <c r="AX483" s="16">
        <f t="shared" si="123"/>
        <v>0</v>
      </c>
      <c r="AY483" s="16">
        <f t="shared" si="123"/>
        <v>0</v>
      </c>
      <c r="AZ483" s="16">
        <f t="shared" si="123"/>
        <v>0</v>
      </c>
      <c r="BA483" s="16">
        <f t="shared" si="123"/>
        <v>791.73781827774906</v>
      </c>
      <c r="BB483" s="16">
        <f t="shared" si="123"/>
        <v>0</v>
      </c>
      <c r="BC483" s="16">
        <f t="shared" si="123"/>
        <v>0</v>
      </c>
      <c r="BD483" s="16">
        <f t="shared" si="123"/>
        <v>0</v>
      </c>
      <c r="BE483" s="16">
        <f t="shared" si="123"/>
        <v>0</v>
      </c>
      <c r="BF483" s="16">
        <f t="shared" si="123"/>
        <v>0</v>
      </c>
      <c r="BG483" s="16">
        <f t="shared" si="123"/>
        <v>0</v>
      </c>
      <c r="BH483" s="16">
        <f t="shared" si="123"/>
        <v>0</v>
      </c>
      <c r="BI483" s="16">
        <f t="shared" si="123"/>
        <v>0</v>
      </c>
    </row>
    <row r="484" spans="2:61" s="1" customFormat="1" ht="15.75" x14ac:dyDescent="0.25">
      <c r="B484" s="47">
        <v>726</v>
      </c>
      <c r="C484" s="47" t="s">
        <v>430</v>
      </c>
      <c r="D484" s="47">
        <v>6</v>
      </c>
      <c r="E484" s="47">
        <v>2004</v>
      </c>
      <c r="F484" s="71"/>
      <c r="G484" s="2">
        <v>50</v>
      </c>
      <c r="H484" s="2">
        <v>10</v>
      </c>
      <c r="I484" s="47">
        <v>2019</v>
      </c>
      <c r="J484" s="81">
        <v>1.15E-2</v>
      </c>
      <c r="K484" s="82">
        <v>9985</v>
      </c>
      <c r="L484" s="82">
        <f t="shared" si="115"/>
        <v>998.5</v>
      </c>
      <c r="M484" s="82">
        <f t="shared" si="116"/>
        <v>1497.75</v>
      </c>
      <c r="N484" s="16">
        <f t="shared" si="117"/>
        <v>12481.25</v>
      </c>
      <c r="O484" s="16">
        <f t="shared" si="118"/>
        <v>143.53437500000001</v>
      </c>
      <c r="P484" s="16">
        <f t="shared" si="122"/>
        <v>0</v>
      </c>
      <c r="Q484" s="16">
        <f t="shared" si="122"/>
        <v>0</v>
      </c>
      <c r="R484" s="16">
        <f t="shared" si="122"/>
        <v>0</v>
      </c>
      <c r="S484" s="16">
        <f t="shared" si="122"/>
        <v>0</v>
      </c>
      <c r="T484" s="16">
        <f t="shared" si="122"/>
        <v>0</v>
      </c>
      <c r="U484" s="16">
        <f t="shared" si="122"/>
        <v>0</v>
      </c>
      <c r="V484" s="16">
        <f t="shared" si="122"/>
        <v>0</v>
      </c>
      <c r="W484" s="16">
        <f t="shared" si="122"/>
        <v>183.19027639746096</v>
      </c>
      <c r="X484" s="16">
        <f t="shared" si="122"/>
        <v>0</v>
      </c>
      <c r="Y484" s="16">
        <f t="shared" si="122"/>
        <v>0</v>
      </c>
      <c r="Z484" s="16">
        <f t="shared" si="122"/>
        <v>0</v>
      </c>
      <c r="AA484" s="16">
        <f t="shared" si="122"/>
        <v>0</v>
      </c>
      <c r="AB484" s="16">
        <f t="shared" si="122"/>
        <v>0</v>
      </c>
      <c r="AC484" s="16">
        <f t="shared" si="122"/>
        <v>0</v>
      </c>
      <c r="AD484" s="16">
        <f t="shared" si="122"/>
        <v>0</v>
      </c>
      <c r="AE484" s="16">
        <f t="shared" si="122"/>
        <v>0</v>
      </c>
      <c r="AF484" s="16">
        <f t="shared" si="121"/>
        <v>0</v>
      </c>
      <c r="AG484" s="16">
        <f t="shared" si="121"/>
        <v>298.39765690169855</v>
      </c>
      <c r="AH484" s="16">
        <f t="shared" si="121"/>
        <v>0</v>
      </c>
      <c r="AI484" s="16">
        <f t="shared" si="121"/>
        <v>0</v>
      </c>
      <c r="AJ484" s="16">
        <f t="shared" si="121"/>
        <v>0</v>
      </c>
      <c r="AK484" s="16">
        <f t="shared" si="121"/>
        <v>0</v>
      </c>
      <c r="AL484" s="16">
        <f t="shared" si="121"/>
        <v>0</v>
      </c>
      <c r="AM484" s="16">
        <f t="shared" si="121"/>
        <v>0</v>
      </c>
      <c r="AN484" s="16">
        <f t="shared" si="121"/>
        <v>0</v>
      </c>
      <c r="AO484" s="16">
        <f t="shared" si="121"/>
        <v>0</v>
      </c>
      <c r="AP484" s="16">
        <f t="shared" si="121"/>
        <v>0</v>
      </c>
      <c r="AQ484" s="16">
        <f t="shared" si="121"/>
        <v>486.05833997015532</v>
      </c>
      <c r="AR484" s="16">
        <f t="shared" si="121"/>
        <v>0</v>
      </c>
      <c r="AS484" s="16">
        <f t="shared" si="121"/>
        <v>0</v>
      </c>
      <c r="AT484" s="16">
        <f t="shared" si="123"/>
        <v>0</v>
      </c>
      <c r="AU484" s="16">
        <f t="shared" si="123"/>
        <v>0</v>
      </c>
      <c r="AV484" s="16">
        <f t="shared" si="123"/>
        <v>54590.562189087395</v>
      </c>
      <c r="AW484" s="16">
        <f t="shared" si="123"/>
        <v>0</v>
      </c>
      <c r="AX484" s="16">
        <f t="shared" si="123"/>
        <v>0</v>
      </c>
      <c r="AY484" s="16">
        <f t="shared" si="123"/>
        <v>0</v>
      </c>
      <c r="AZ484" s="16">
        <f t="shared" si="123"/>
        <v>0</v>
      </c>
      <c r="BA484" s="16">
        <f t="shared" si="123"/>
        <v>791.73781827774906</v>
      </c>
      <c r="BB484" s="16">
        <f t="shared" si="123"/>
        <v>0</v>
      </c>
      <c r="BC484" s="16">
        <f t="shared" si="123"/>
        <v>0</v>
      </c>
      <c r="BD484" s="16">
        <f t="shared" si="123"/>
        <v>0</v>
      </c>
      <c r="BE484" s="16">
        <f t="shared" si="123"/>
        <v>0</v>
      </c>
      <c r="BF484" s="16">
        <f t="shared" si="123"/>
        <v>0</v>
      </c>
      <c r="BG484" s="16">
        <f t="shared" si="123"/>
        <v>0</v>
      </c>
      <c r="BH484" s="16">
        <f t="shared" si="123"/>
        <v>0</v>
      </c>
      <c r="BI484" s="16">
        <f t="shared" si="123"/>
        <v>0</v>
      </c>
    </row>
    <row r="485" spans="2:61" s="1" customFormat="1" ht="15.75" x14ac:dyDescent="0.25">
      <c r="B485" s="47">
        <v>725</v>
      </c>
      <c r="C485" s="47" t="s">
        <v>430</v>
      </c>
      <c r="D485" s="47">
        <v>6</v>
      </c>
      <c r="E485" s="47">
        <v>2004</v>
      </c>
      <c r="F485" s="71"/>
      <c r="G485" s="2">
        <v>50</v>
      </c>
      <c r="H485" s="2">
        <v>10</v>
      </c>
      <c r="I485" s="47">
        <v>2019</v>
      </c>
      <c r="J485" s="81">
        <v>1.15E-2</v>
      </c>
      <c r="K485" s="82">
        <v>9985</v>
      </c>
      <c r="L485" s="82">
        <f t="shared" si="115"/>
        <v>998.5</v>
      </c>
      <c r="M485" s="82">
        <f t="shared" si="116"/>
        <v>1497.75</v>
      </c>
      <c r="N485" s="16">
        <f t="shared" si="117"/>
        <v>12481.25</v>
      </c>
      <c r="O485" s="16">
        <f t="shared" si="118"/>
        <v>143.53437500000001</v>
      </c>
      <c r="P485" s="16">
        <f t="shared" si="122"/>
        <v>0</v>
      </c>
      <c r="Q485" s="16">
        <f t="shared" si="122"/>
        <v>0</v>
      </c>
      <c r="R485" s="16">
        <f t="shared" si="122"/>
        <v>0</v>
      </c>
      <c r="S485" s="16">
        <f t="shared" si="122"/>
        <v>0</v>
      </c>
      <c r="T485" s="16">
        <f t="shared" si="122"/>
        <v>0</v>
      </c>
      <c r="U485" s="16">
        <f t="shared" si="122"/>
        <v>0</v>
      </c>
      <c r="V485" s="16">
        <f t="shared" si="122"/>
        <v>0</v>
      </c>
      <c r="W485" s="16">
        <f t="shared" si="122"/>
        <v>183.19027639746096</v>
      </c>
      <c r="X485" s="16">
        <f t="shared" si="122"/>
        <v>0</v>
      </c>
      <c r="Y485" s="16">
        <f t="shared" si="122"/>
        <v>0</v>
      </c>
      <c r="Z485" s="16">
        <f t="shared" si="122"/>
        <v>0</v>
      </c>
      <c r="AA485" s="16">
        <f t="shared" si="122"/>
        <v>0</v>
      </c>
      <c r="AB485" s="16">
        <f t="shared" si="122"/>
        <v>0</v>
      </c>
      <c r="AC485" s="16">
        <f t="shared" si="122"/>
        <v>0</v>
      </c>
      <c r="AD485" s="16">
        <f t="shared" si="122"/>
        <v>0</v>
      </c>
      <c r="AE485" s="16">
        <f t="shared" si="122"/>
        <v>0</v>
      </c>
      <c r="AF485" s="16">
        <f t="shared" si="121"/>
        <v>0</v>
      </c>
      <c r="AG485" s="16">
        <f t="shared" si="121"/>
        <v>298.39765690169855</v>
      </c>
      <c r="AH485" s="16">
        <f t="shared" si="121"/>
        <v>0</v>
      </c>
      <c r="AI485" s="16">
        <f t="shared" si="121"/>
        <v>0</v>
      </c>
      <c r="AJ485" s="16">
        <f t="shared" si="121"/>
        <v>0</v>
      </c>
      <c r="AK485" s="16">
        <f t="shared" si="121"/>
        <v>0</v>
      </c>
      <c r="AL485" s="16">
        <f t="shared" si="121"/>
        <v>0</v>
      </c>
      <c r="AM485" s="16">
        <f t="shared" si="121"/>
        <v>0</v>
      </c>
      <c r="AN485" s="16">
        <f t="shared" si="121"/>
        <v>0</v>
      </c>
      <c r="AO485" s="16">
        <f t="shared" si="121"/>
        <v>0</v>
      </c>
      <c r="AP485" s="16">
        <f t="shared" si="121"/>
        <v>0</v>
      </c>
      <c r="AQ485" s="16">
        <f t="shared" si="121"/>
        <v>486.05833997015532</v>
      </c>
      <c r="AR485" s="16">
        <f t="shared" si="121"/>
        <v>0</v>
      </c>
      <c r="AS485" s="16">
        <f t="shared" si="121"/>
        <v>0</v>
      </c>
      <c r="AT485" s="16">
        <f t="shared" si="123"/>
        <v>0</v>
      </c>
      <c r="AU485" s="16">
        <f t="shared" si="123"/>
        <v>0</v>
      </c>
      <c r="AV485" s="16">
        <f t="shared" si="123"/>
        <v>54590.562189087395</v>
      </c>
      <c r="AW485" s="16">
        <f t="shared" si="123"/>
        <v>0</v>
      </c>
      <c r="AX485" s="16">
        <f t="shared" si="123"/>
        <v>0</v>
      </c>
      <c r="AY485" s="16">
        <f t="shared" si="123"/>
        <v>0</v>
      </c>
      <c r="AZ485" s="16">
        <f t="shared" si="123"/>
        <v>0</v>
      </c>
      <c r="BA485" s="16">
        <f t="shared" si="123"/>
        <v>791.73781827774906</v>
      </c>
      <c r="BB485" s="16">
        <f t="shared" si="123"/>
        <v>0</v>
      </c>
      <c r="BC485" s="16">
        <f t="shared" si="123"/>
        <v>0</v>
      </c>
      <c r="BD485" s="16">
        <f t="shared" si="123"/>
        <v>0</v>
      </c>
      <c r="BE485" s="16">
        <f t="shared" si="123"/>
        <v>0</v>
      </c>
      <c r="BF485" s="16">
        <f t="shared" si="123"/>
        <v>0</v>
      </c>
      <c r="BG485" s="16">
        <f t="shared" si="123"/>
        <v>0</v>
      </c>
      <c r="BH485" s="16">
        <f t="shared" si="123"/>
        <v>0</v>
      </c>
      <c r="BI485" s="16">
        <f t="shared" si="123"/>
        <v>0</v>
      </c>
    </row>
    <row r="486" spans="2:61" s="1" customFormat="1" ht="15.75" x14ac:dyDescent="0.25">
      <c r="B486" s="47">
        <v>724</v>
      </c>
      <c r="C486" s="47" t="s">
        <v>430</v>
      </c>
      <c r="D486" s="47">
        <v>6</v>
      </c>
      <c r="E486" s="47">
        <v>2004</v>
      </c>
      <c r="F486" s="71"/>
      <c r="G486" s="2">
        <v>50</v>
      </c>
      <c r="H486" s="2">
        <v>10</v>
      </c>
      <c r="I486" s="47">
        <v>2019</v>
      </c>
      <c r="J486" s="81">
        <v>1.15E-2</v>
      </c>
      <c r="K486" s="82">
        <v>9985</v>
      </c>
      <c r="L486" s="82">
        <f t="shared" si="115"/>
        <v>998.5</v>
      </c>
      <c r="M486" s="82">
        <f t="shared" si="116"/>
        <v>1497.75</v>
      </c>
      <c r="N486" s="16">
        <f t="shared" si="117"/>
        <v>12481.25</v>
      </c>
      <c r="O486" s="16">
        <f t="shared" si="118"/>
        <v>143.53437500000001</v>
      </c>
      <c r="P486" s="16">
        <f t="shared" si="122"/>
        <v>0</v>
      </c>
      <c r="Q486" s="16">
        <f t="shared" si="122"/>
        <v>0</v>
      </c>
      <c r="R486" s="16">
        <f t="shared" si="122"/>
        <v>0</v>
      </c>
      <c r="S486" s="16">
        <f t="shared" si="122"/>
        <v>0</v>
      </c>
      <c r="T486" s="16">
        <f t="shared" si="122"/>
        <v>0</v>
      </c>
      <c r="U486" s="16">
        <f t="shared" si="122"/>
        <v>0</v>
      </c>
      <c r="V486" s="16">
        <f t="shared" si="122"/>
        <v>0</v>
      </c>
      <c r="W486" s="16">
        <f t="shared" si="122"/>
        <v>183.19027639746096</v>
      </c>
      <c r="X486" s="16">
        <f t="shared" si="122"/>
        <v>0</v>
      </c>
      <c r="Y486" s="16">
        <f t="shared" si="122"/>
        <v>0</v>
      </c>
      <c r="Z486" s="16">
        <f t="shared" si="122"/>
        <v>0</v>
      </c>
      <c r="AA486" s="16">
        <f t="shared" si="122"/>
        <v>0</v>
      </c>
      <c r="AB486" s="16">
        <f t="shared" si="122"/>
        <v>0</v>
      </c>
      <c r="AC486" s="16">
        <f t="shared" si="122"/>
        <v>0</v>
      </c>
      <c r="AD486" s="16">
        <f t="shared" si="122"/>
        <v>0</v>
      </c>
      <c r="AE486" s="16">
        <f t="shared" ref="AE486:AT501" si="124">IF(MOD((AE$6-$E486),$G486)=0,($K486*1.1*1.15)*((1+$K$3)^(AE$6-$N$3)),IF(MOD((AE$6-$I486),$H486)=0,$O486*((1+$K$3)^(AE$6-$N$3)),0))</f>
        <v>0</v>
      </c>
      <c r="AF486" s="16">
        <f t="shared" si="124"/>
        <v>0</v>
      </c>
      <c r="AG486" s="16">
        <f t="shared" si="124"/>
        <v>298.39765690169855</v>
      </c>
      <c r="AH486" s="16">
        <f t="shared" si="124"/>
        <v>0</v>
      </c>
      <c r="AI486" s="16">
        <f t="shared" si="124"/>
        <v>0</v>
      </c>
      <c r="AJ486" s="16">
        <f t="shared" si="124"/>
        <v>0</v>
      </c>
      <c r="AK486" s="16">
        <f t="shared" si="124"/>
        <v>0</v>
      </c>
      <c r="AL486" s="16">
        <f t="shared" si="124"/>
        <v>0</v>
      </c>
      <c r="AM486" s="16">
        <f t="shared" si="124"/>
        <v>0</v>
      </c>
      <c r="AN486" s="16">
        <f t="shared" si="124"/>
        <v>0</v>
      </c>
      <c r="AO486" s="16">
        <f t="shared" si="124"/>
        <v>0</v>
      </c>
      <c r="AP486" s="16">
        <f t="shared" si="124"/>
        <v>0</v>
      </c>
      <c r="AQ486" s="16">
        <f t="shared" si="124"/>
        <v>486.05833997015532</v>
      </c>
      <c r="AR486" s="16">
        <f t="shared" si="124"/>
        <v>0</v>
      </c>
      <c r="AS486" s="16">
        <f t="shared" si="124"/>
        <v>0</v>
      </c>
      <c r="AT486" s="16">
        <f t="shared" si="123"/>
        <v>0</v>
      </c>
      <c r="AU486" s="16">
        <f t="shared" si="123"/>
        <v>0</v>
      </c>
      <c r="AV486" s="16">
        <f t="shared" si="123"/>
        <v>54590.562189087395</v>
      </c>
      <c r="AW486" s="16">
        <f t="shared" si="123"/>
        <v>0</v>
      </c>
      <c r="AX486" s="16">
        <f t="shared" si="123"/>
        <v>0</v>
      </c>
      <c r="AY486" s="16">
        <f t="shared" si="123"/>
        <v>0</v>
      </c>
      <c r="AZ486" s="16">
        <f t="shared" si="123"/>
        <v>0</v>
      </c>
      <c r="BA486" s="16">
        <f t="shared" si="123"/>
        <v>791.73781827774906</v>
      </c>
      <c r="BB486" s="16">
        <f t="shared" si="123"/>
        <v>0</v>
      </c>
      <c r="BC486" s="16">
        <f t="shared" si="123"/>
        <v>0</v>
      </c>
      <c r="BD486" s="16">
        <f t="shared" si="123"/>
        <v>0</v>
      </c>
      <c r="BE486" s="16">
        <f t="shared" si="123"/>
        <v>0</v>
      </c>
      <c r="BF486" s="16">
        <f t="shared" si="123"/>
        <v>0</v>
      </c>
      <c r="BG486" s="16">
        <f t="shared" si="123"/>
        <v>0</v>
      </c>
      <c r="BH486" s="16">
        <f t="shared" si="123"/>
        <v>0</v>
      </c>
      <c r="BI486" s="16">
        <f t="shared" si="123"/>
        <v>0</v>
      </c>
    </row>
    <row r="487" spans="2:61" s="1" customFormat="1" ht="15.75" x14ac:dyDescent="0.25">
      <c r="B487" s="47">
        <v>723</v>
      </c>
      <c r="C487" s="47" t="s">
        <v>430</v>
      </c>
      <c r="D487" s="47">
        <v>6</v>
      </c>
      <c r="E487" s="47">
        <v>2004</v>
      </c>
      <c r="F487" s="71"/>
      <c r="G487" s="2">
        <v>50</v>
      </c>
      <c r="H487" s="2">
        <v>10</v>
      </c>
      <c r="I487" s="47">
        <v>2019</v>
      </c>
      <c r="J487" s="81">
        <v>1.15E-2</v>
      </c>
      <c r="K487" s="82">
        <v>9985</v>
      </c>
      <c r="L487" s="82">
        <f t="shared" si="115"/>
        <v>998.5</v>
      </c>
      <c r="M487" s="82">
        <f t="shared" si="116"/>
        <v>1497.75</v>
      </c>
      <c r="N487" s="16">
        <f t="shared" si="117"/>
        <v>12481.25</v>
      </c>
      <c r="O487" s="16">
        <f t="shared" si="118"/>
        <v>143.53437500000001</v>
      </c>
      <c r="P487" s="16">
        <f t="shared" ref="P487:AE502" si="125">IF(MOD((P$6-$E487),$G487)=0,($K487*1.1*1.15)*((1+$K$3)^(P$6-$N$3)),IF(MOD((P$6-$I487),$H487)=0,$O487*((1+$K$3)^(P$6-$N$3)),0))</f>
        <v>0</v>
      </c>
      <c r="Q487" s="16">
        <f t="shared" si="125"/>
        <v>0</v>
      </c>
      <c r="R487" s="16">
        <f t="shared" si="125"/>
        <v>0</v>
      </c>
      <c r="S487" s="16">
        <f t="shared" si="125"/>
        <v>0</v>
      </c>
      <c r="T487" s="16">
        <f t="shared" si="125"/>
        <v>0</v>
      </c>
      <c r="U487" s="16">
        <f t="shared" si="125"/>
        <v>0</v>
      </c>
      <c r="V487" s="16">
        <f t="shared" si="125"/>
        <v>0</v>
      </c>
      <c r="W487" s="16">
        <f t="shared" si="125"/>
        <v>183.19027639746096</v>
      </c>
      <c r="X487" s="16">
        <f t="shared" si="125"/>
        <v>0</v>
      </c>
      <c r="Y487" s="16">
        <f t="shared" si="125"/>
        <v>0</v>
      </c>
      <c r="Z487" s="16">
        <f t="shared" si="125"/>
        <v>0</v>
      </c>
      <c r="AA487" s="16">
        <f t="shared" si="125"/>
        <v>0</v>
      </c>
      <c r="AB487" s="16">
        <f t="shared" si="125"/>
        <v>0</v>
      </c>
      <c r="AC487" s="16">
        <f t="shared" si="125"/>
        <v>0</v>
      </c>
      <c r="AD487" s="16">
        <f t="shared" si="125"/>
        <v>0</v>
      </c>
      <c r="AE487" s="16">
        <f t="shared" si="125"/>
        <v>0</v>
      </c>
      <c r="AF487" s="16">
        <f t="shared" si="124"/>
        <v>0</v>
      </c>
      <c r="AG487" s="16">
        <f t="shared" si="124"/>
        <v>298.39765690169855</v>
      </c>
      <c r="AH487" s="16">
        <f t="shared" si="124"/>
        <v>0</v>
      </c>
      <c r="AI487" s="16">
        <f t="shared" si="124"/>
        <v>0</v>
      </c>
      <c r="AJ487" s="16">
        <f t="shared" si="124"/>
        <v>0</v>
      </c>
      <c r="AK487" s="16">
        <f t="shared" si="124"/>
        <v>0</v>
      </c>
      <c r="AL487" s="16">
        <f t="shared" si="124"/>
        <v>0</v>
      </c>
      <c r="AM487" s="16">
        <f t="shared" si="124"/>
        <v>0</v>
      </c>
      <c r="AN487" s="16">
        <f t="shared" si="124"/>
        <v>0</v>
      </c>
      <c r="AO487" s="16">
        <f t="shared" si="124"/>
        <v>0</v>
      </c>
      <c r="AP487" s="16">
        <f t="shared" si="124"/>
        <v>0</v>
      </c>
      <c r="AQ487" s="16">
        <f t="shared" si="124"/>
        <v>486.05833997015532</v>
      </c>
      <c r="AR487" s="16">
        <f t="shared" si="124"/>
        <v>0</v>
      </c>
      <c r="AS487" s="16">
        <f t="shared" si="124"/>
        <v>0</v>
      </c>
      <c r="AT487" s="16">
        <f t="shared" si="124"/>
        <v>0</v>
      </c>
      <c r="AU487" s="16">
        <f t="shared" ref="AT487:BI502" si="126">IF(MOD((AU$6-$E487),$G487)=0,($K487*1.1*1.15)*((1+$K$3)^(AU$6-$N$3)),IF(MOD((AU$6-$I487),$H487)=0,$O487*((1+$K$3)^(AU$6-$N$3)),0))</f>
        <v>0</v>
      </c>
      <c r="AV487" s="16">
        <f t="shared" si="126"/>
        <v>54590.562189087395</v>
      </c>
      <c r="AW487" s="16">
        <f t="shared" si="126"/>
        <v>0</v>
      </c>
      <c r="AX487" s="16">
        <f t="shared" si="126"/>
        <v>0</v>
      </c>
      <c r="AY487" s="16">
        <f t="shared" si="126"/>
        <v>0</v>
      </c>
      <c r="AZ487" s="16">
        <f t="shared" si="126"/>
        <v>0</v>
      </c>
      <c r="BA487" s="16">
        <f t="shared" si="126"/>
        <v>791.73781827774906</v>
      </c>
      <c r="BB487" s="16">
        <f t="shared" si="126"/>
        <v>0</v>
      </c>
      <c r="BC487" s="16">
        <f t="shared" si="126"/>
        <v>0</v>
      </c>
      <c r="BD487" s="16">
        <f t="shared" si="126"/>
        <v>0</v>
      </c>
      <c r="BE487" s="16">
        <f t="shared" si="126"/>
        <v>0</v>
      </c>
      <c r="BF487" s="16">
        <f t="shared" si="126"/>
        <v>0</v>
      </c>
      <c r="BG487" s="16">
        <f t="shared" si="126"/>
        <v>0</v>
      </c>
      <c r="BH487" s="16">
        <f t="shared" si="126"/>
        <v>0</v>
      </c>
      <c r="BI487" s="16">
        <f t="shared" si="126"/>
        <v>0</v>
      </c>
    </row>
    <row r="488" spans="2:61" s="1" customFormat="1" ht="15.75" x14ac:dyDescent="0.25">
      <c r="B488" s="47">
        <v>722</v>
      </c>
      <c r="C488" s="47" t="s">
        <v>430</v>
      </c>
      <c r="D488" s="47">
        <v>6</v>
      </c>
      <c r="E488" s="47">
        <v>2004</v>
      </c>
      <c r="F488" s="71"/>
      <c r="G488" s="2">
        <v>50</v>
      </c>
      <c r="H488" s="2">
        <v>10</v>
      </c>
      <c r="I488" s="47">
        <v>2019</v>
      </c>
      <c r="J488" s="81">
        <v>1.15E-2</v>
      </c>
      <c r="K488" s="82">
        <v>9985</v>
      </c>
      <c r="L488" s="82">
        <f t="shared" si="115"/>
        <v>998.5</v>
      </c>
      <c r="M488" s="82">
        <f t="shared" si="116"/>
        <v>1497.75</v>
      </c>
      <c r="N488" s="16">
        <f t="shared" si="117"/>
        <v>12481.25</v>
      </c>
      <c r="O488" s="16">
        <f t="shared" si="118"/>
        <v>143.53437500000001</v>
      </c>
      <c r="P488" s="16">
        <f t="shared" si="125"/>
        <v>0</v>
      </c>
      <c r="Q488" s="16">
        <f t="shared" si="125"/>
        <v>0</v>
      </c>
      <c r="R488" s="16">
        <f t="shared" si="125"/>
        <v>0</v>
      </c>
      <c r="S488" s="16">
        <f t="shared" si="125"/>
        <v>0</v>
      </c>
      <c r="T488" s="16">
        <f t="shared" si="125"/>
        <v>0</v>
      </c>
      <c r="U488" s="16">
        <f t="shared" si="125"/>
        <v>0</v>
      </c>
      <c r="V488" s="16">
        <f t="shared" si="125"/>
        <v>0</v>
      </c>
      <c r="W488" s="16">
        <f t="shared" si="125"/>
        <v>183.19027639746096</v>
      </c>
      <c r="X488" s="16">
        <f t="shared" si="125"/>
        <v>0</v>
      </c>
      <c r="Y488" s="16">
        <f t="shared" si="125"/>
        <v>0</v>
      </c>
      <c r="Z488" s="16">
        <f t="shared" si="125"/>
        <v>0</v>
      </c>
      <c r="AA488" s="16">
        <f t="shared" si="125"/>
        <v>0</v>
      </c>
      <c r="AB488" s="16">
        <f t="shared" si="125"/>
        <v>0</v>
      </c>
      <c r="AC488" s="16">
        <f t="shared" si="125"/>
        <v>0</v>
      </c>
      <c r="AD488" s="16">
        <f t="shared" si="125"/>
        <v>0</v>
      </c>
      <c r="AE488" s="16">
        <f t="shared" si="125"/>
        <v>0</v>
      </c>
      <c r="AF488" s="16">
        <f t="shared" si="124"/>
        <v>0</v>
      </c>
      <c r="AG488" s="16">
        <f t="shared" si="124"/>
        <v>298.39765690169855</v>
      </c>
      <c r="AH488" s="16">
        <f t="shared" si="124"/>
        <v>0</v>
      </c>
      <c r="AI488" s="16">
        <f t="shared" si="124"/>
        <v>0</v>
      </c>
      <c r="AJ488" s="16">
        <f t="shared" si="124"/>
        <v>0</v>
      </c>
      <c r="AK488" s="16">
        <f t="shared" si="124"/>
        <v>0</v>
      </c>
      <c r="AL488" s="16">
        <f t="shared" si="124"/>
        <v>0</v>
      </c>
      <c r="AM488" s="16">
        <f t="shared" si="124"/>
        <v>0</v>
      </c>
      <c r="AN488" s="16">
        <f t="shared" si="124"/>
        <v>0</v>
      </c>
      <c r="AO488" s="16">
        <f t="shared" si="124"/>
        <v>0</v>
      </c>
      <c r="AP488" s="16">
        <f t="shared" si="124"/>
        <v>0</v>
      </c>
      <c r="AQ488" s="16">
        <f t="shared" si="124"/>
        <v>486.05833997015532</v>
      </c>
      <c r="AR488" s="16">
        <f t="shared" si="124"/>
        <v>0</v>
      </c>
      <c r="AS488" s="16">
        <f t="shared" si="124"/>
        <v>0</v>
      </c>
      <c r="AT488" s="16">
        <f t="shared" si="126"/>
        <v>0</v>
      </c>
      <c r="AU488" s="16">
        <f t="shared" si="126"/>
        <v>0</v>
      </c>
      <c r="AV488" s="16">
        <f t="shared" si="126"/>
        <v>54590.562189087395</v>
      </c>
      <c r="AW488" s="16">
        <f t="shared" si="126"/>
        <v>0</v>
      </c>
      <c r="AX488" s="16">
        <f t="shared" si="126"/>
        <v>0</v>
      </c>
      <c r="AY488" s="16">
        <f t="shared" si="126"/>
        <v>0</v>
      </c>
      <c r="AZ488" s="16">
        <f t="shared" si="126"/>
        <v>0</v>
      </c>
      <c r="BA488" s="16">
        <f t="shared" si="126"/>
        <v>791.73781827774906</v>
      </c>
      <c r="BB488" s="16">
        <f t="shared" si="126"/>
        <v>0</v>
      </c>
      <c r="BC488" s="16">
        <f t="shared" si="126"/>
        <v>0</v>
      </c>
      <c r="BD488" s="16">
        <f t="shared" si="126"/>
        <v>0</v>
      </c>
      <c r="BE488" s="16">
        <f t="shared" si="126"/>
        <v>0</v>
      </c>
      <c r="BF488" s="16">
        <f t="shared" si="126"/>
        <v>0</v>
      </c>
      <c r="BG488" s="16">
        <f t="shared" si="126"/>
        <v>0</v>
      </c>
      <c r="BH488" s="16">
        <f t="shared" si="126"/>
        <v>0</v>
      </c>
      <c r="BI488" s="16">
        <f t="shared" si="126"/>
        <v>0</v>
      </c>
    </row>
    <row r="489" spans="2:61" s="1" customFormat="1" ht="15.75" x14ac:dyDescent="0.25">
      <c r="B489" s="47">
        <v>721</v>
      </c>
      <c r="C489" s="47" t="s">
        <v>430</v>
      </c>
      <c r="D489" s="47">
        <v>6</v>
      </c>
      <c r="E489" s="47">
        <v>2004</v>
      </c>
      <c r="F489" s="71"/>
      <c r="G489" s="2">
        <v>50</v>
      </c>
      <c r="H489" s="2">
        <v>10</v>
      </c>
      <c r="I489" s="47">
        <v>2019</v>
      </c>
      <c r="J489" s="81">
        <v>1.15E-2</v>
      </c>
      <c r="K489" s="82">
        <v>9985</v>
      </c>
      <c r="L489" s="82">
        <f t="shared" si="115"/>
        <v>998.5</v>
      </c>
      <c r="M489" s="82">
        <f t="shared" si="116"/>
        <v>1497.75</v>
      </c>
      <c r="N489" s="16">
        <f t="shared" si="117"/>
        <v>12481.25</v>
      </c>
      <c r="O489" s="16">
        <f t="shared" si="118"/>
        <v>143.53437500000001</v>
      </c>
      <c r="P489" s="16">
        <f t="shared" si="125"/>
        <v>0</v>
      </c>
      <c r="Q489" s="16">
        <f t="shared" si="125"/>
        <v>0</v>
      </c>
      <c r="R489" s="16">
        <f t="shared" si="125"/>
        <v>0</v>
      </c>
      <c r="S489" s="16">
        <f t="shared" si="125"/>
        <v>0</v>
      </c>
      <c r="T489" s="16">
        <f t="shared" si="125"/>
        <v>0</v>
      </c>
      <c r="U489" s="16">
        <f t="shared" si="125"/>
        <v>0</v>
      </c>
      <c r="V489" s="16">
        <f t="shared" si="125"/>
        <v>0</v>
      </c>
      <c r="W489" s="16">
        <f t="shared" si="125"/>
        <v>183.19027639746096</v>
      </c>
      <c r="X489" s="16">
        <f t="shared" si="125"/>
        <v>0</v>
      </c>
      <c r="Y489" s="16">
        <f t="shared" si="125"/>
        <v>0</v>
      </c>
      <c r="Z489" s="16">
        <f t="shared" si="125"/>
        <v>0</v>
      </c>
      <c r="AA489" s="16">
        <f t="shared" si="125"/>
        <v>0</v>
      </c>
      <c r="AB489" s="16">
        <f t="shared" si="125"/>
        <v>0</v>
      </c>
      <c r="AC489" s="16">
        <f t="shared" si="125"/>
        <v>0</v>
      </c>
      <c r="AD489" s="16">
        <f t="shared" si="125"/>
        <v>0</v>
      </c>
      <c r="AE489" s="16">
        <f t="shared" si="125"/>
        <v>0</v>
      </c>
      <c r="AF489" s="16">
        <f t="shared" si="124"/>
        <v>0</v>
      </c>
      <c r="AG489" s="16">
        <f t="shared" si="124"/>
        <v>298.39765690169855</v>
      </c>
      <c r="AH489" s="16">
        <f t="shared" si="124"/>
        <v>0</v>
      </c>
      <c r="AI489" s="16">
        <f t="shared" si="124"/>
        <v>0</v>
      </c>
      <c r="AJ489" s="16">
        <f t="shared" si="124"/>
        <v>0</v>
      </c>
      <c r="AK489" s="16">
        <f t="shared" si="124"/>
        <v>0</v>
      </c>
      <c r="AL489" s="16">
        <f t="shared" si="124"/>
        <v>0</v>
      </c>
      <c r="AM489" s="16">
        <f t="shared" si="124"/>
        <v>0</v>
      </c>
      <c r="AN489" s="16">
        <f t="shared" si="124"/>
        <v>0</v>
      </c>
      <c r="AO489" s="16">
        <f t="shared" si="124"/>
        <v>0</v>
      </c>
      <c r="AP489" s="16">
        <f t="shared" si="124"/>
        <v>0</v>
      </c>
      <c r="AQ489" s="16">
        <f t="shared" si="124"/>
        <v>486.05833997015532</v>
      </c>
      <c r="AR489" s="16">
        <f t="shared" si="124"/>
        <v>0</v>
      </c>
      <c r="AS489" s="16">
        <f t="shared" si="124"/>
        <v>0</v>
      </c>
      <c r="AT489" s="16">
        <f t="shared" si="126"/>
        <v>0</v>
      </c>
      <c r="AU489" s="16">
        <f t="shared" si="126"/>
        <v>0</v>
      </c>
      <c r="AV489" s="16">
        <f t="shared" si="126"/>
        <v>54590.562189087395</v>
      </c>
      <c r="AW489" s="16">
        <f t="shared" si="126"/>
        <v>0</v>
      </c>
      <c r="AX489" s="16">
        <f t="shared" si="126"/>
        <v>0</v>
      </c>
      <c r="AY489" s="16">
        <f t="shared" si="126"/>
        <v>0</v>
      </c>
      <c r="AZ489" s="16">
        <f t="shared" si="126"/>
        <v>0</v>
      </c>
      <c r="BA489" s="16">
        <f t="shared" si="126"/>
        <v>791.73781827774906</v>
      </c>
      <c r="BB489" s="16">
        <f t="shared" si="126"/>
        <v>0</v>
      </c>
      <c r="BC489" s="16">
        <f t="shared" si="126"/>
        <v>0</v>
      </c>
      <c r="BD489" s="16">
        <f t="shared" si="126"/>
        <v>0</v>
      </c>
      <c r="BE489" s="16">
        <f t="shared" si="126"/>
        <v>0</v>
      </c>
      <c r="BF489" s="16">
        <f t="shared" si="126"/>
        <v>0</v>
      </c>
      <c r="BG489" s="16">
        <f t="shared" si="126"/>
        <v>0</v>
      </c>
      <c r="BH489" s="16">
        <f t="shared" si="126"/>
        <v>0</v>
      </c>
      <c r="BI489" s="16">
        <f t="shared" si="126"/>
        <v>0</v>
      </c>
    </row>
    <row r="490" spans="2:61" s="1" customFormat="1" ht="15.75" x14ac:dyDescent="0.25">
      <c r="B490" s="47">
        <v>720</v>
      </c>
      <c r="C490" s="47" t="s">
        <v>430</v>
      </c>
      <c r="D490" s="47">
        <v>6</v>
      </c>
      <c r="E490" s="47">
        <v>2004</v>
      </c>
      <c r="F490" s="71"/>
      <c r="G490" s="2">
        <v>50</v>
      </c>
      <c r="H490" s="2">
        <v>10</v>
      </c>
      <c r="I490" s="47">
        <v>2019</v>
      </c>
      <c r="J490" s="81">
        <v>1.15E-2</v>
      </c>
      <c r="K490" s="82">
        <v>9985</v>
      </c>
      <c r="L490" s="82">
        <f t="shared" si="115"/>
        <v>998.5</v>
      </c>
      <c r="M490" s="82">
        <f t="shared" si="116"/>
        <v>1497.75</v>
      </c>
      <c r="N490" s="16">
        <f t="shared" si="117"/>
        <v>12481.25</v>
      </c>
      <c r="O490" s="16">
        <f t="shared" si="118"/>
        <v>143.53437500000001</v>
      </c>
      <c r="P490" s="16">
        <f t="shared" si="125"/>
        <v>0</v>
      </c>
      <c r="Q490" s="16">
        <f t="shared" si="125"/>
        <v>0</v>
      </c>
      <c r="R490" s="16">
        <f t="shared" si="125"/>
        <v>0</v>
      </c>
      <c r="S490" s="16">
        <f t="shared" si="125"/>
        <v>0</v>
      </c>
      <c r="T490" s="16">
        <f t="shared" si="125"/>
        <v>0</v>
      </c>
      <c r="U490" s="16">
        <f t="shared" si="125"/>
        <v>0</v>
      </c>
      <c r="V490" s="16">
        <f t="shared" si="125"/>
        <v>0</v>
      </c>
      <c r="W490" s="16">
        <f t="shared" si="125"/>
        <v>183.19027639746096</v>
      </c>
      <c r="X490" s="16">
        <f t="shared" si="125"/>
        <v>0</v>
      </c>
      <c r="Y490" s="16">
        <f t="shared" si="125"/>
        <v>0</v>
      </c>
      <c r="Z490" s="16">
        <f t="shared" si="125"/>
        <v>0</v>
      </c>
      <c r="AA490" s="16">
        <f t="shared" si="125"/>
        <v>0</v>
      </c>
      <c r="AB490" s="16">
        <f t="shared" si="125"/>
        <v>0</v>
      </c>
      <c r="AC490" s="16">
        <f t="shared" si="125"/>
        <v>0</v>
      </c>
      <c r="AD490" s="16">
        <f t="shared" si="125"/>
        <v>0</v>
      </c>
      <c r="AE490" s="16">
        <f t="shared" si="125"/>
        <v>0</v>
      </c>
      <c r="AF490" s="16">
        <f t="shared" si="124"/>
        <v>0</v>
      </c>
      <c r="AG490" s="16">
        <f t="shared" si="124"/>
        <v>298.39765690169855</v>
      </c>
      <c r="AH490" s="16">
        <f t="shared" si="124"/>
        <v>0</v>
      </c>
      <c r="AI490" s="16">
        <f t="shared" si="124"/>
        <v>0</v>
      </c>
      <c r="AJ490" s="16">
        <f t="shared" si="124"/>
        <v>0</v>
      </c>
      <c r="AK490" s="16">
        <f t="shared" si="124"/>
        <v>0</v>
      </c>
      <c r="AL490" s="16">
        <f t="shared" si="124"/>
        <v>0</v>
      </c>
      <c r="AM490" s="16">
        <f t="shared" si="124"/>
        <v>0</v>
      </c>
      <c r="AN490" s="16">
        <f t="shared" si="124"/>
        <v>0</v>
      </c>
      <c r="AO490" s="16">
        <f t="shared" si="124"/>
        <v>0</v>
      </c>
      <c r="AP490" s="16">
        <f t="shared" si="124"/>
        <v>0</v>
      </c>
      <c r="AQ490" s="16">
        <f t="shared" si="124"/>
        <v>486.05833997015532</v>
      </c>
      <c r="AR490" s="16">
        <f t="shared" si="124"/>
        <v>0</v>
      </c>
      <c r="AS490" s="16">
        <f t="shared" si="124"/>
        <v>0</v>
      </c>
      <c r="AT490" s="16">
        <f t="shared" si="126"/>
        <v>0</v>
      </c>
      <c r="AU490" s="16">
        <f t="shared" si="126"/>
        <v>0</v>
      </c>
      <c r="AV490" s="16">
        <f t="shared" si="126"/>
        <v>54590.562189087395</v>
      </c>
      <c r="AW490" s="16">
        <f t="shared" si="126"/>
        <v>0</v>
      </c>
      <c r="AX490" s="16">
        <f t="shared" si="126"/>
        <v>0</v>
      </c>
      <c r="AY490" s="16">
        <f t="shared" si="126"/>
        <v>0</v>
      </c>
      <c r="AZ490" s="16">
        <f t="shared" si="126"/>
        <v>0</v>
      </c>
      <c r="BA490" s="16">
        <f t="shared" si="126"/>
        <v>791.73781827774906</v>
      </c>
      <c r="BB490" s="16">
        <f t="shared" si="126"/>
        <v>0</v>
      </c>
      <c r="BC490" s="16">
        <f t="shared" si="126"/>
        <v>0</v>
      </c>
      <c r="BD490" s="16">
        <f t="shared" si="126"/>
        <v>0</v>
      </c>
      <c r="BE490" s="16">
        <f t="shared" si="126"/>
        <v>0</v>
      </c>
      <c r="BF490" s="16">
        <f t="shared" si="126"/>
        <v>0</v>
      </c>
      <c r="BG490" s="16">
        <f t="shared" si="126"/>
        <v>0</v>
      </c>
      <c r="BH490" s="16">
        <f t="shared" si="126"/>
        <v>0</v>
      </c>
      <c r="BI490" s="16">
        <f t="shared" si="126"/>
        <v>0</v>
      </c>
    </row>
    <row r="491" spans="2:61" s="1" customFormat="1" ht="15.75" x14ac:dyDescent="0.25">
      <c r="B491" s="47">
        <v>719</v>
      </c>
      <c r="C491" s="47" t="s">
        <v>430</v>
      </c>
      <c r="D491" s="47">
        <v>6</v>
      </c>
      <c r="E491" s="47">
        <v>2004</v>
      </c>
      <c r="F491" s="71"/>
      <c r="G491" s="2">
        <v>50</v>
      </c>
      <c r="H491" s="2">
        <v>10</v>
      </c>
      <c r="I491" s="47">
        <v>2019</v>
      </c>
      <c r="J491" s="81">
        <v>1.15E-2</v>
      </c>
      <c r="K491" s="82">
        <v>9985</v>
      </c>
      <c r="L491" s="82">
        <f t="shared" si="115"/>
        <v>998.5</v>
      </c>
      <c r="M491" s="82">
        <f t="shared" si="116"/>
        <v>1497.75</v>
      </c>
      <c r="N491" s="16">
        <f t="shared" si="117"/>
        <v>12481.25</v>
      </c>
      <c r="O491" s="16">
        <f t="shared" si="118"/>
        <v>143.53437500000001</v>
      </c>
      <c r="P491" s="16">
        <f t="shared" si="125"/>
        <v>0</v>
      </c>
      <c r="Q491" s="16">
        <f t="shared" si="125"/>
        <v>0</v>
      </c>
      <c r="R491" s="16">
        <f t="shared" si="125"/>
        <v>0</v>
      </c>
      <c r="S491" s="16">
        <f t="shared" si="125"/>
        <v>0</v>
      </c>
      <c r="T491" s="16">
        <f t="shared" si="125"/>
        <v>0</v>
      </c>
      <c r="U491" s="16">
        <f t="shared" si="125"/>
        <v>0</v>
      </c>
      <c r="V491" s="16">
        <f t="shared" si="125"/>
        <v>0</v>
      </c>
      <c r="W491" s="16">
        <f t="shared" si="125"/>
        <v>183.19027639746096</v>
      </c>
      <c r="X491" s="16">
        <f t="shared" si="125"/>
        <v>0</v>
      </c>
      <c r="Y491" s="16">
        <f t="shared" si="125"/>
        <v>0</v>
      </c>
      <c r="Z491" s="16">
        <f t="shared" si="125"/>
        <v>0</v>
      </c>
      <c r="AA491" s="16">
        <f t="shared" si="125"/>
        <v>0</v>
      </c>
      <c r="AB491" s="16">
        <f t="shared" si="125"/>
        <v>0</v>
      </c>
      <c r="AC491" s="16">
        <f t="shared" si="125"/>
        <v>0</v>
      </c>
      <c r="AD491" s="16">
        <f t="shared" si="125"/>
        <v>0</v>
      </c>
      <c r="AE491" s="16">
        <f t="shared" si="125"/>
        <v>0</v>
      </c>
      <c r="AF491" s="16">
        <f t="shared" si="124"/>
        <v>0</v>
      </c>
      <c r="AG491" s="16">
        <f t="shared" si="124"/>
        <v>298.39765690169855</v>
      </c>
      <c r="AH491" s="16">
        <f t="shared" si="124"/>
        <v>0</v>
      </c>
      <c r="AI491" s="16">
        <f t="shared" si="124"/>
        <v>0</v>
      </c>
      <c r="AJ491" s="16">
        <f t="shared" si="124"/>
        <v>0</v>
      </c>
      <c r="AK491" s="16">
        <f t="shared" si="124"/>
        <v>0</v>
      </c>
      <c r="AL491" s="16">
        <f t="shared" si="124"/>
        <v>0</v>
      </c>
      <c r="AM491" s="16">
        <f t="shared" si="124"/>
        <v>0</v>
      </c>
      <c r="AN491" s="16">
        <f t="shared" si="124"/>
        <v>0</v>
      </c>
      <c r="AO491" s="16">
        <f t="shared" si="124"/>
        <v>0</v>
      </c>
      <c r="AP491" s="16">
        <f t="shared" si="124"/>
        <v>0</v>
      </c>
      <c r="AQ491" s="16">
        <f t="shared" si="124"/>
        <v>486.05833997015532</v>
      </c>
      <c r="AR491" s="16">
        <f t="shared" si="124"/>
        <v>0</v>
      </c>
      <c r="AS491" s="16">
        <f t="shared" si="124"/>
        <v>0</v>
      </c>
      <c r="AT491" s="16">
        <f t="shared" si="126"/>
        <v>0</v>
      </c>
      <c r="AU491" s="16">
        <f t="shared" si="126"/>
        <v>0</v>
      </c>
      <c r="AV491" s="16">
        <f t="shared" si="126"/>
        <v>54590.562189087395</v>
      </c>
      <c r="AW491" s="16">
        <f t="shared" si="126"/>
        <v>0</v>
      </c>
      <c r="AX491" s="16">
        <f t="shared" si="126"/>
        <v>0</v>
      </c>
      <c r="AY491" s="16">
        <f t="shared" si="126"/>
        <v>0</v>
      </c>
      <c r="AZ491" s="16">
        <f t="shared" si="126"/>
        <v>0</v>
      </c>
      <c r="BA491" s="16">
        <f t="shared" si="126"/>
        <v>791.73781827774906</v>
      </c>
      <c r="BB491" s="16">
        <f t="shared" si="126"/>
        <v>0</v>
      </c>
      <c r="BC491" s="16">
        <f t="shared" si="126"/>
        <v>0</v>
      </c>
      <c r="BD491" s="16">
        <f t="shared" si="126"/>
        <v>0</v>
      </c>
      <c r="BE491" s="16">
        <f t="shared" si="126"/>
        <v>0</v>
      </c>
      <c r="BF491" s="16">
        <f t="shared" si="126"/>
        <v>0</v>
      </c>
      <c r="BG491" s="16">
        <f t="shared" si="126"/>
        <v>0</v>
      </c>
      <c r="BH491" s="16">
        <f t="shared" si="126"/>
        <v>0</v>
      </c>
      <c r="BI491" s="16">
        <f t="shared" si="126"/>
        <v>0</v>
      </c>
    </row>
    <row r="492" spans="2:61" s="1" customFormat="1" ht="15.75" x14ac:dyDescent="0.25">
      <c r="B492" s="47">
        <v>718</v>
      </c>
      <c r="C492" s="47" t="s">
        <v>430</v>
      </c>
      <c r="D492" s="47">
        <v>6</v>
      </c>
      <c r="E492" s="47">
        <v>2004</v>
      </c>
      <c r="F492" s="71"/>
      <c r="G492" s="2">
        <v>50</v>
      </c>
      <c r="H492" s="2">
        <v>10</v>
      </c>
      <c r="I492" s="47">
        <v>2019</v>
      </c>
      <c r="J492" s="81">
        <v>1.15E-2</v>
      </c>
      <c r="K492" s="82">
        <v>9985</v>
      </c>
      <c r="L492" s="82">
        <f t="shared" si="115"/>
        <v>998.5</v>
      </c>
      <c r="M492" s="82">
        <f t="shared" si="116"/>
        <v>1497.75</v>
      </c>
      <c r="N492" s="16">
        <f t="shared" si="117"/>
        <v>12481.25</v>
      </c>
      <c r="O492" s="16">
        <f t="shared" si="118"/>
        <v>143.53437500000001</v>
      </c>
      <c r="P492" s="16">
        <f t="shared" si="125"/>
        <v>0</v>
      </c>
      <c r="Q492" s="16">
        <f t="shared" si="125"/>
        <v>0</v>
      </c>
      <c r="R492" s="16">
        <f t="shared" si="125"/>
        <v>0</v>
      </c>
      <c r="S492" s="16">
        <f t="shared" si="125"/>
        <v>0</v>
      </c>
      <c r="T492" s="16">
        <f t="shared" si="125"/>
        <v>0</v>
      </c>
      <c r="U492" s="16">
        <f t="shared" si="125"/>
        <v>0</v>
      </c>
      <c r="V492" s="16">
        <f t="shared" si="125"/>
        <v>0</v>
      </c>
      <c r="W492" s="16">
        <f t="shared" si="125"/>
        <v>183.19027639746096</v>
      </c>
      <c r="X492" s="16">
        <f t="shared" si="125"/>
        <v>0</v>
      </c>
      <c r="Y492" s="16">
        <f t="shared" si="125"/>
        <v>0</v>
      </c>
      <c r="Z492" s="16">
        <f t="shared" si="125"/>
        <v>0</v>
      </c>
      <c r="AA492" s="16">
        <f t="shared" si="125"/>
        <v>0</v>
      </c>
      <c r="AB492" s="16">
        <f t="shared" si="125"/>
        <v>0</v>
      </c>
      <c r="AC492" s="16">
        <f t="shared" si="125"/>
        <v>0</v>
      </c>
      <c r="AD492" s="16">
        <f t="shared" si="125"/>
        <v>0</v>
      </c>
      <c r="AE492" s="16">
        <f t="shared" si="125"/>
        <v>0</v>
      </c>
      <c r="AF492" s="16">
        <f t="shared" si="124"/>
        <v>0</v>
      </c>
      <c r="AG492" s="16">
        <f t="shared" si="124"/>
        <v>298.39765690169855</v>
      </c>
      <c r="AH492" s="16">
        <f t="shared" si="124"/>
        <v>0</v>
      </c>
      <c r="AI492" s="16">
        <f t="shared" si="124"/>
        <v>0</v>
      </c>
      <c r="AJ492" s="16">
        <f t="shared" si="124"/>
        <v>0</v>
      </c>
      <c r="AK492" s="16">
        <f t="shared" si="124"/>
        <v>0</v>
      </c>
      <c r="AL492" s="16">
        <f t="shared" si="124"/>
        <v>0</v>
      </c>
      <c r="AM492" s="16">
        <f t="shared" si="124"/>
        <v>0</v>
      </c>
      <c r="AN492" s="16">
        <f t="shared" si="124"/>
        <v>0</v>
      </c>
      <c r="AO492" s="16">
        <f t="shared" si="124"/>
        <v>0</v>
      </c>
      <c r="AP492" s="16">
        <f t="shared" si="124"/>
        <v>0</v>
      </c>
      <c r="AQ492" s="16">
        <f t="shared" si="124"/>
        <v>486.05833997015532</v>
      </c>
      <c r="AR492" s="16">
        <f t="shared" si="124"/>
        <v>0</v>
      </c>
      <c r="AS492" s="16">
        <f t="shared" si="124"/>
        <v>0</v>
      </c>
      <c r="AT492" s="16">
        <f t="shared" si="126"/>
        <v>0</v>
      </c>
      <c r="AU492" s="16">
        <f t="shared" si="126"/>
        <v>0</v>
      </c>
      <c r="AV492" s="16">
        <f t="shared" si="126"/>
        <v>54590.562189087395</v>
      </c>
      <c r="AW492" s="16">
        <f t="shared" si="126"/>
        <v>0</v>
      </c>
      <c r="AX492" s="16">
        <f t="shared" si="126"/>
        <v>0</v>
      </c>
      <c r="AY492" s="16">
        <f t="shared" si="126"/>
        <v>0</v>
      </c>
      <c r="AZ492" s="16">
        <f t="shared" si="126"/>
        <v>0</v>
      </c>
      <c r="BA492" s="16">
        <f t="shared" si="126"/>
        <v>791.73781827774906</v>
      </c>
      <c r="BB492" s="16">
        <f t="shared" si="126"/>
        <v>0</v>
      </c>
      <c r="BC492" s="16">
        <f t="shared" si="126"/>
        <v>0</v>
      </c>
      <c r="BD492" s="16">
        <f t="shared" si="126"/>
        <v>0</v>
      </c>
      <c r="BE492" s="16">
        <f t="shared" si="126"/>
        <v>0</v>
      </c>
      <c r="BF492" s="16">
        <f t="shared" si="126"/>
        <v>0</v>
      </c>
      <c r="BG492" s="16">
        <f t="shared" si="126"/>
        <v>0</v>
      </c>
      <c r="BH492" s="16">
        <f t="shared" si="126"/>
        <v>0</v>
      </c>
      <c r="BI492" s="16">
        <f t="shared" si="126"/>
        <v>0</v>
      </c>
    </row>
    <row r="493" spans="2:61" s="1" customFormat="1" ht="15.75" x14ac:dyDescent="0.25">
      <c r="B493" s="47">
        <v>712</v>
      </c>
      <c r="C493" s="47" t="s">
        <v>430</v>
      </c>
      <c r="D493" s="47">
        <v>6</v>
      </c>
      <c r="E493" s="47">
        <v>2004</v>
      </c>
      <c r="F493" s="71"/>
      <c r="G493" s="2">
        <v>50</v>
      </c>
      <c r="H493" s="2">
        <v>10</v>
      </c>
      <c r="I493" s="47">
        <v>2019</v>
      </c>
      <c r="J493" s="81">
        <v>1.15E-2</v>
      </c>
      <c r="K493" s="82">
        <v>9985</v>
      </c>
      <c r="L493" s="82">
        <f t="shared" si="115"/>
        <v>998.5</v>
      </c>
      <c r="M493" s="82">
        <f t="shared" si="116"/>
        <v>1497.75</v>
      </c>
      <c r="N493" s="16">
        <f t="shared" si="117"/>
        <v>12481.25</v>
      </c>
      <c r="O493" s="16">
        <f t="shared" si="118"/>
        <v>143.53437500000001</v>
      </c>
      <c r="P493" s="16">
        <f t="shared" si="125"/>
        <v>0</v>
      </c>
      <c r="Q493" s="16">
        <f t="shared" si="125"/>
        <v>0</v>
      </c>
      <c r="R493" s="16">
        <f t="shared" si="125"/>
        <v>0</v>
      </c>
      <c r="S493" s="16">
        <f t="shared" si="125"/>
        <v>0</v>
      </c>
      <c r="T493" s="16">
        <f t="shared" si="125"/>
        <v>0</v>
      </c>
      <c r="U493" s="16">
        <f t="shared" si="125"/>
        <v>0</v>
      </c>
      <c r="V493" s="16">
        <f t="shared" si="125"/>
        <v>0</v>
      </c>
      <c r="W493" s="16">
        <f t="shared" si="125"/>
        <v>183.19027639746096</v>
      </c>
      <c r="X493" s="16">
        <f t="shared" si="125"/>
        <v>0</v>
      </c>
      <c r="Y493" s="16">
        <f t="shared" si="125"/>
        <v>0</v>
      </c>
      <c r="Z493" s="16">
        <f t="shared" si="125"/>
        <v>0</v>
      </c>
      <c r="AA493" s="16">
        <f t="shared" si="125"/>
        <v>0</v>
      </c>
      <c r="AB493" s="16">
        <f t="shared" si="125"/>
        <v>0</v>
      </c>
      <c r="AC493" s="16">
        <f t="shared" si="125"/>
        <v>0</v>
      </c>
      <c r="AD493" s="16">
        <f t="shared" si="125"/>
        <v>0</v>
      </c>
      <c r="AE493" s="16">
        <f t="shared" si="125"/>
        <v>0</v>
      </c>
      <c r="AF493" s="16">
        <f t="shared" si="124"/>
        <v>0</v>
      </c>
      <c r="AG493" s="16">
        <f t="shared" si="124"/>
        <v>298.39765690169855</v>
      </c>
      <c r="AH493" s="16">
        <f t="shared" si="124"/>
        <v>0</v>
      </c>
      <c r="AI493" s="16">
        <f t="shared" si="124"/>
        <v>0</v>
      </c>
      <c r="AJ493" s="16">
        <f t="shared" si="124"/>
        <v>0</v>
      </c>
      <c r="AK493" s="16">
        <f t="shared" si="124"/>
        <v>0</v>
      </c>
      <c r="AL493" s="16">
        <f t="shared" si="124"/>
        <v>0</v>
      </c>
      <c r="AM493" s="16">
        <f t="shared" si="124"/>
        <v>0</v>
      </c>
      <c r="AN493" s="16">
        <f t="shared" si="124"/>
        <v>0</v>
      </c>
      <c r="AO493" s="16">
        <f t="shared" si="124"/>
        <v>0</v>
      </c>
      <c r="AP493" s="16">
        <f t="shared" si="124"/>
        <v>0</v>
      </c>
      <c r="AQ493" s="16">
        <f t="shared" si="124"/>
        <v>486.05833997015532</v>
      </c>
      <c r="AR493" s="16">
        <f t="shared" si="124"/>
        <v>0</v>
      </c>
      <c r="AS493" s="16">
        <f t="shared" si="124"/>
        <v>0</v>
      </c>
      <c r="AT493" s="16">
        <f t="shared" si="126"/>
        <v>0</v>
      </c>
      <c r="AU493" s="16">
        <f t="shared" si="126"/>
        <v>0</v>
      </c>
      <c r="AV493" s="16">
        <f t="shared" si="126"/>
        <v>54590.562189087395</v>
      </c>
      <c r="AW493" s="16">
        <f t="shared" si="126"/>
        <v>0</v>
      </c>
      <c r="AX493" s="16">
        <f t="shared" si="126"/>
        <v>0</v>
      </c>
      <c r="AY493" s="16">
        <f t="shared" si="126"/>
        <v>0</v>
      </c>
      <c r="AZ493" s="16">
        <f t="shared" si="126"/>
        <v>0</v>
      </c>
      <c r="BA493" s="16">
        <f t="shared" si="126"/>
        <v>791.73781827774906</v>
      </c>
      <c r="BB493" s="16">
        <f t="shared" si="126"/>
        <v>0</v>
      </c>
      <c r="BC493" s="16">
        <f t="shared" si="126"/>
        <v>0</v>
      </c>
      <c r="BD493" s="16">
        <f t="shared" si="126"/>
        <v>0</v>
      </c>
      <c r="BE493" s="16">
        <f t="shared" si="126"/>
        <v>0</v>
      </c>
      <c r="BF493" s="16">
        <f t="shared" si="126"/>
        <v>0</v>
      </c>
      <c r="BG493" s="16">
        <f t="shared" si="126"/>
        <v>0</v>
      </c>
      <c r="BH493" s="16">
        <f t="shared" si="126"/>
        <v>0</v>
      </c>
      <c r="BI493" s="16">
        <f t="shared" si="126"/>
        <v>0</v>
      </c>
    </row>
    <row r="494" spans="2:61" s="1" customFormat="1" ht="15.75" x14ac:dyDescent="0.25">
      <c r="B494" s="47">
        <v>711</v>
      </c>
      <c r="C494" s="47" t="s">
        <v>430</v>
      </c>
      <c r="D494" s="47">
        <v>6</v>
      </c>
      <c r="E494" s="47">
        <v>2004</v>
      </c>
      <c r="F494" s="71"/>
      <c r="G494" s="2">
        <v>50</v>
      </c>
      <c r="H494" s="2">
        <v>10</v>
      </c>
      <c r="I494" s="47">
        <v>2019</v>
      </c>
      <c r="J494" s="81">
        <v>1.15E-2</v>
      </c>
      <c r="K494" s="82">
        <v>9985</v>
      </c>
      <c r="L494" s="82">
        <f t="shared" si="115"/>
        <v>998.5</v>
      </c>
      <c r="M494" s="82">
        <f t="shared" si="116"/>
        <v>1497.75</v>
      </c>
      <c r="N494" s="16">
        <f t="shared" si="117"/>
        <v>12481.25</v>
      </c>
      <c r="O494" s="16">
        <f t="shared" si="118"/>
        <v>143.53437500000001</v>
      </c>
      <c r="P494" s="16">
        <f t="shared" si="125"/>
        <v>0</v>
      </c>
      <c r="Q494" s="16">
        <f t="shared" si="125"/>
        <v>0</v>
      </c>
      <c r="R494" s="16">
        <f t="shared" si="125"/>
        <v>0</v>
      </c>
      <c r="S494" s="16">
        <f t="shared" si="125"/>
        <v>0</v>
      </c>
      <c r="T494" s="16">
        <f t="shared" si="125"/>
        <v>0</v>
      </c>
      <c r="U494" s="16">
        <f t="shared" si="125"/>
        <v>0</v>
      </c>
      <c r="V494" s="16">
        <f t="shared" si="125"/>
        <v>0</v>
      </c>
      <c r="W494" s="16">
        <f t="shared" si="125"/>
        <v>183.19027639746096</v>
      </c>
      <c r="X494" s="16">
        <f t="shared" si="125"/>
        <v>0</v>
      </c>
      <c r="Y494" s="16">
        <f t="shared" si="125"/>
        <v>0</v>
      </c>
      <c r="Z494" s="16">
        <f t="shared" si="125"/>
        <v>0</v>
      </c>
      <c r="AA494" s="16">
        <f t="shared" si="125"/>
        <v>0</v>
      </c>
      <c r="AB494" s="16">
        <f t="shared" si="125"/>
        <v>0</v>
      </c>
      <c r="AC494" s="16">
        <f t="shared" si="125"/>
        <v>0</v>
      </c>
      <c r="AD494" s="16">
        <f t="shared" si="125"/>
        <v>0</v>
      </c>
      <c r="AE494" s="16">
        <f t="shared" si="125"/>
        <v>0</v>
      </c>
      <c r="AF494" s="16">
        <f t="shared" si="124"/>
        <v>0</v>
      </c>
      <c r="AG494" s="16">
        <f t="shared" si="124"/>
        <v>298.39765690169855</v>
      </c>
      <c r="AH494" s="16">
        <f t="shared" si="124"/>
        <v>0</v>
      </c>
      <c r="AI494" s="16">
        <f t="shared" si="124"/>
        <v>0</v>
      </c>
      <c r="AJ494" s="16">
        <f t="shared" si="124"/>
        <v>0</v>
      </c>
      <c r="AK494" s="16">
        <f t="shared" si="124"/>
        <v>0</v>
      </c>
      <c r="AL494" s="16">
        <f t="shared" si="124"/>
        <v>0</v>
      </c>
      <c r="AM494" s="16">
        <f t="shared" si="124"/>
        <v>0</v>
      </c>
      <c r="AN494" s="16">
        <f t="shared" si="124"/>
        <v>0</v>
      </c>
      <c r="AO494" s="16">
        <f t="shared" si="124"/>
        <v>0</v>
      </c>
      <c r="AP494" s="16">
        <f t="shared" si="124"/>
        <v>0</v>
      </c>
      <c r="AQ494" s="16">
        <f t="shared" si="124"/>
        <v>486.05833997015532</v>
      </c>
      <c r="AR494" s="16">
        <f t="shared" si="124"/>
        <v>0</v>
      </c>
      <c r="AS494" s="16">
        <f t="shared" si="124"/>
        <v>0</v>
      </c>
      <c r="AT494" s="16">
        <f t="shared" si="126"/>
        <v>0</v>
      </c>
      <c r="AU494" s="16">
        <f t="shared" si="126"/>
        <v>0</v>
      </c>
      <c r="AV494" s="16">
        <f t="shared" si="126"/>
        <v>54590.562189087395</v>
      </c>
      <c r="AW494" s="16">
        <f t="shared" si="126"/>
        <v>0</v>
      </c>
      <c r="AX494" s="16">
        <f t="shared" si="126"/>
        <v>0</v>
      </c>
      <c r="AY494" s="16">
        <f t="shared" si="126"/>
        <v>0</v>
      </c>
      <c r="AZ494" s="16">
        <f t="shared" si="126"/>
        <v>0</v>
      </c>
      <c r="BA494" s="16">
        <f t="shared" si="126"/>
        <v>791.73781827774906</v>
      </c>
      <c r="BB494" s="16">
        <f t="shared" si="126"/>
        <v>0</v>
      </c>
      <c r="BC494" s="16">
        <f t="shared" si="126"/>
        <v>0</v>
      </c>
      <c r="BD494" s="16">
        <f t="shared" si="126"/>
        <v>0</v>
      </c>
      <c r="BE494" s="16">
        <f t="shared" si="126"/>
        <v>0</v>
      </c>
      <c r="BF494" s="16">
        <f t="shared" si="126"/>
        <v>0</v>
      </c>
      <c r="BG494" s="16">
        <f t="shared" si="126"/>
        <v>0</v>
      </c>
      <c r="BH494" s="16">
        <f t="shared" si="126"/>
        <v>0</v>
      </c>
      <c r="BI494" s="16">
        <f t="shared" si="126"/>
        <v>0</v>
      </c>
    </row>
    <row r="495" spans="2:61" s="1" customFormat="1" ht="15.75" x14ac:dyDescent="0.25">
      <c r="B495" s="47">
        <v>710</v>
      </c>
      <c r="C495" s="47" t="s">
        <v>430</v>
      </c>
      <c r="D495" s="47">
        <v>6</v>
      </c>
      <c r="E495" s="47">
        <v>2004</v>
      </c>
      <c r="F495" s="71"/>
      <c r="G495" s="2">
        <v>50</v>
      </c>
      <c r="H495" s="2">
        <v>10</v>
      </c>
      <c r="I495" s="47">
        <v>2019</v>
      </c>
      <c r="J495" s="81">
        <v>1.15E-2</v>
      </c>
      <c r="K495" s="82">
        <v>9985</v>
      </c>
      <c r="L495" s="82">
        <f t="shared" si="115"/>
        <v>998.5</v>
      </c>
      <c r="M495" s="82">
        <f t="shared" si="116"/>
        <v>1497.75</v>
      </c>
      <c r="N495" s="16">
        <f t="shared" si="117"/>
        <v>12481.25</v>
      </c>
      <c r="O495" s="16">
        <f t="shared" si="118"/>
        <v>143.53437500000001</v>
      </c>
      <c r="P495" s="16">
        <f t="shared" si="125"/>
        <v>0</v>
      </c>
      <c r="Q495" s="16">
        <f t="shared" si="125"/>
        <v>0</v>
      </c>
      <c r="R495" s="16">
        <f t="shared" si="125"/>
        <v>0</v>
      </c>
      <c r="S495" s="16">
        <f t="shared" si="125"/>
        <v>0</v>
      </c>
      <c r="T495" s="16">
        <f t="shared" si="125"/>
        <v>0</v>
      </c>
      <c r="U495" s="16">
        <f t="shared" si="125"/>
        <v>0</v>
      </c>
      <c r="V495" s="16">
        <f t="shared" si="125"/>
        <v>0</v>
      </c>
      <c r="W495" s="16">
        <f t="shared" si="125"/>
        <v>183.19027639746096</v>
      </c>
      <c r="X495" s="16">
        <f t="shared" si="125"/>
        <v>0</v>
      </c>
      <c r="Y495" s="16">
        <f t="shared" si="125"/>
        <v>0</v>
      </c>
      <c r="Z495" s="16">
        <f t="shared" si="125"/>
        <v>0</v>
      </c>
      <c r="AA495" s="16">
        <f t="shared" si="125"/>
        <v>0</v>
      </c>
      <c r="AB495" s="16">
        <f t="shared" si="125"/>
        <v>0</v>
      </c>
      <c r="AC495" s="16">
        <f t="shared" si="125"/>
        <v>0</v>
      </c>
      <c r="AD495" s="16">
        <f t="shared" si="125"/>
        <v>0</v>
      </c>
      <c r="AE495" s="16">
        <f t="shared" si="125"/>
        <v>0</v>
      </c>
      <c r="AF495" s="16">
        <f t="shared" si="124"/>
        <v>0</v>
      </c>
      <c r="AG495" s="16">
        <f t="shared" si="124"/>
        <v>298.39765690169855</v>
      </c>
      <c r="AH495" s="16">
        <f t="shared" si="124"/>
        <v>0</v>
      </c>
      <c r="AI495" s="16">
        <f t="shared" si="124"/>
        <v>0</v>
      </c>
      <c r="AJ495" s="16">
        <f t="shared" si="124"/>
        <v>0</v>
      </c>
      <c r="AK495" s="16">
        <f t="shared" si="124"/>
        <v>0</v>
      </c>
      <c r="AL495" s="16">
        <f t="shared" si="124"/>
        <v>0</v>
      </c>
      <c r="AM495" s="16">
        <f t="shared" si="124"/>
        <v>0</v>
      </c>
      <c r="AN495" s="16">
        <f t="shared" si="124"/>
        <v>0</v>
      </c>
      <c r="AO495" s="16">
        <f t="shared" si="124"/>
        <v>0</v>
      </c>
      <c r="AP495" s="16">
        <f t="shared" si="124"/>
        <v>0</v>
      </c>
      <c r="AQ495" s="16">
        <f t="shared" si="124"/>
        <v>486.05833997015532</v>
      </c>
      <c r="AR495" s="16">
        <f t="shared" si="124"/>
        <v>0</v>
      </c>
      <c r="AS495" s="16">
        <f t="shared" si="124"/>
        <v>0</v>
      </c>
      <c r="AT495" s="16">
        <f t="shared" si="126"/>
        <v>0</v>
      </c>
      <c r="AU495" s="16">
        <f t="shared" si="126"/>
        <v>0</v>
      </c>
      <c r="AV495" s="16">
        <f t="shared" si="126"/>
        <v>54590.562189087395</v>
      </c>
      <c r="AW495" s="16">
        <f t="shared" si="126"/>
        <v>0</v>
      </c>
      <c r="AX495" s="16">
        <f t="shared" si="126"/>
        <v>0</v>
      </c>
      <c r="AY495" s="16">
        <f t="shared" si="126"/>
        <v>0</v>
      </c>
      <c r="AZ495" s="16">
        <f t="shared" si="126"/>
        <v>0</v>
      </c>
      <c r="BA495" s="16">
        <f t="shared" si="126"/>
        <v>791.73781827774906</v>
      </c>
      <c r="BB495" s="16">
        <f t="shared" si="126"/>
        <v>0</v>
      </c>
      <c r="BC495" s="16">
        <f t="shared" si="126"/>
        <v>0</v>
      </c>
      <c r="BD495" s="16">
        <f t="shared" si="126"/>
        <v>0</v>
      </c>
      <c r="BE495" s="16">
        <f t="shared" si="126"/>
        <v>0</v>
      </c>
      <c r="BF495" s="16">
        <f t="shared" si="126"/>
        <v>0</v>
      </c>
      <c r="BG495" s="16">
        <f t="shared" si="126"/>
        <v>0</v>
      </c>
      <c r="BH495" s="16">
        <f t="shared" si="126"/>
        <v>0</v>
      </c>
      <c r="BI495" s="16">
        <f t="shared" si="126"/>
        <v>0</v>
      </c>
    </row>
    <row r="496" spans="2:61" s="1" customFormat="1" ht="15.75" x14ac:dyDescent="0.25">
      <c r="B496" s="47">
        <v>709</v>
      </c>
      <c r="C496" s="47" t="s">
        <v>430</v>
      </c>
      <c r="D496" s="47">
        <v>6</v>
      </c>
      <c r="E496" s="47">
        <v>2004</v>
      </c>
      <c r="F496" s="71"/>
      <c r="G496" s="2">
        <v>50</v>
      </c>
      <c r="H496" s="2">
        <v>10</v>
      </c>
      <c r="I496" s="47">
        <v>2019</v>
      </c>
      <c r="J496" s="81">
        <v>1.15E-2</v>
      </c>
      <c r="K496" s="82">
        <v>9985</v>
      </c>
      <c r="L496" s="82">
        <f t="shared" si="115"/>
        <v>998.5</v>
      </c>
      <c r="M496" s="82">
        <f t="shared" si="116"/>
        <v>1497.75</v>
      </c>
      <c r="N496" s="16">
        <f t="shared" si="117"/>
        <v>12481.25</v>
      </c>
      <c r="O496" s="16">
        <f t="shared" si="118"/>
        <v>143.53437500000001</v>
      </c>
      <c r="P496" s="16">
        <f t="shared" si="125"/>
        <v>0</v>
      </c>
      <c r="Q496" s="16">
        <f t="shared" si="125"/>
        <v>0</v>
      </c>
      <c r="R496" s="16">
        <f t="shared" si="125"/>
        <v>0</v>
      </c>
      <c r="S496" s="16">
        <f t="shared" si="125"/>
        <v>0</v>
      </c>
      <c r="T496" s="16">
        <f t="shared" si="125"/>
        <v>0</v>
      </c>
      <c r="U496" s="16">
        <f t="shared" si="125"/>
        <v>0</v>
      </c>
      <c r="V496" s="16">
        <f t="shared" si="125"/>
        <v>0</v>
      </c>
      <c r="W496" s="16">
        <f t="shared" si="125"/>
        <v>183.19027639746096</v>
      </c>
      <c r="X496" s="16">
        <f t="shared" si="125"/>
        <v>0</v>
      </c>
      <c r="Y496" s="16">
        <f t="shared" si="125"/>
        <v>0</v>
      </c>
      <c r="Z496" s="16">
        <f t="shared" si="125"/>
        <v>0</v>
      </c>
      <c r="AA496" s="16">
        <f t="shared" si="125"/>
        <v>0</v>
      </c>
      <c r="AB496" s="16">
        <f t="shared" si="125"/>
        <v>0</v>
      </c>
      <c r="AC496" s="16">
        <f t="shared" si="125"/>
        <v>0</v>
      </c>
      <c r="AD496" s="16">
        <f t="shared" si="125"/>
        <v>0</v>
      </c>
      <c r="AE496" s="16">
        <f t="shared" si="125"/>
        <v>0</v>
      </c>
      <c r="AF496" s="16">
        <f t="shared" si="124"/>
        <v>0</v>
      </c>
      <c r="AG496" s="16">
        <f t="shared" si="124"/>
        <v>298.39765690169855</v>
      </c>
      <c r="AH496" s="16">
        <f t="shared" si="124"/>
        <v>0</v>
      </c>
      <c r="AI496" s="16">
        <f t="shared" si="124"/>
        <v>0</v>
      </c>
      <c r="AJ496" s="16">
        <f t="shared" si="124"/>
        <v>0</v>
      </c>
      <c r="AK496" s="16">
        <f t="shared" si="124"/>
        <v>0</v>
      </c>
      <c r="AL496" s="16">
        <f t="shared" si="124"/>
        <v>0</v>
      </c>
      <c r="AM496" s="16">
        <f t="shared" si="124"/>
        <v>0</v>
      </c>
      <c r="AN496" s="16">
        <f t="shared" si="124"/>
        <v>0</v>
      </c>
      <c r="AO496" s="16">
        <f t="shared" si="124"/>
        <v>0</v>
      </c>
      <c r="AP496" s="16">
        <f t="shared" si="124"/>
        <v>0</v>
      </c>
      <c r="AQ496" s="16">
        <f t="shared" si="124"/>
        <v>486.05833997015532</v>
      </c>
      <c r="AR496" s="16">
        <f t="shared" si="124"/>
        <v>0</v>
      </c>
      <c r="AS496" s="16">
        <f t="shared" si="124"/>
        <v>0</v>
      </c>
      <c r="AT496" s="16">
        <f t="shared" si="126"/>
        <v>0</v>
      </c>
      <c r="AU496" s="16">
        <f t="shared" si="126"/>
        <v>0</v>
      </c>
      <c r="AV496" s="16">
        <f t="shared" si="126"/>
        <v>54590.562189087395</v>
      </c>
      <c r="AW496" s="16">
        <f t="shared" si="126"/>
        <v>0</v>
      </c>
      <c r="AX496" s="16">
        <f t="shared" si="126"/>
        <v>0</v>
      </c>
      <c r="AY496" s="16">
        <f t="shared" si="126"/>
        <v>0</v>
      </c>
      <c r="AZ496" s="16">
        <f t="shared" si="126"/>
        <v>0</v>
      </c>
      <c r="BA496" s="16">
        <f t="shared" si="126"/>
        <v>791.73781827774906</v>
      </c>
      <c r="BB496" s="16">
        <f t="shared" si="126"/>
        <v>0</v>
      </c>
      <c r="BC496" s="16">
        <f t="shared" si="126"/>
        <v>0</v>
      </c>
      <c r="BD496" s="16">
        <f t="shared" si="126"/>
        <v>0</v>
      </c>
      <c r="BE496" s="16">
        <f t="shared" si="126"/>
        <v>0</v>
      </c>
      <c r="BF496" s="16">
        <f t="shared" si="126"/>
        <v>0</v>
      </c>
      <c r="BG496" s="16">
        <f t="shared" si="126"/>
        <v>0</v>
      </c>
      <c r="BH496" s="16">
        <f t="shared" si="126"/>
        <v>0</v>
      </c>
      <c r="BI496" s="16">
        <f t="shared" si="126"/>
        <v>0</v>
      </c>
    </row>
    <row r="497" spans="2:61" s="1" customFormat="1" ht="15.75" x14ac:dyDescent="0.25">
      <c r="B497" s="47">
        <v>708</v>
      </c>
      <c r="C497" s="47" t="s">
        <v>430</v>
      </c>
      <c r="D497" s="47">
        <v>6</v>
      </c>
      <c r="E497" s="47">
        <v>2004</v>
      </c>
      <c r="F497" s="71"/>
      <c r="G497" s="2">
        <v>50</v>
      </c>
      <c r="H497" s="2">
        <v>10</v>
      </c>
      <c r="I497" s="47">
        <v>2019</v>
      </c>
      <c r="J497" s="81">
        <v>1.15E-2</v>
      </c>
      <c r="K497" s="82">
        <v>9985</v>
      </c>
      <c r="L497" s="82">
        <f t="shared" si="115"/>
        <v>998.5</v>
      </c>
      <c r="M497" s="82">
        <f t="shared" si="116"/>
        <v>1497.75</v>
      </c>
      <c r="N497" s="16">
        <f t="shared" si="117"/>
        <v>12481.25</v>
      </c>
      <c r="O497" s="16">
        <f t="shared" si="118"/>
        <v>143.53437500000001</v>
      </c>
      <c r="P497" s="16">
        <f t="shared" si="125"/>
        <v>0</v>
      </c>
      <c r="Q497" s="16">
        <f t="shared" si="125"/>
        <v>0</v>
      </c>
      <c r="R497" s="16">
        <f t="shared" si="125"/>
        <v>0</v>
      </c>
      <c r="S497" s="16">
        <f t="shared" si="125"/>
        <v>0</v>
      </c>
      <c r="T497" s="16">
        <f t="shared" si="125"/>
        <v>0</v>
      </c>
      <c r="U497" s="16">
        <f t="shared" si="125"/>
        <v>0</v>
      </c>
      <c r="V497" s="16">
        <f t="shared" si="125"/>
        <v>0</v>
      </c>
      <c r="W497" s="16">
        <f t="shared" si="125"/>
        <v>183.19027639746096</v>
      </c>
      <c r="X497" s="16">
        <f t="shared" si="125"/>
        <v>0</v>
      </c>
      <c r="Y497" s="16">
        <f t="shared" si="125"/>
        <v>0</v>
      </c>
      <c r="Z497" s="16">
        <f t="shared" si="125"/>
        <v>0</v>
      </c>
      <c r="AA497" s="16">
        <f t="shared" si="125"/>
        <v>0</v>
      </c>
      <c r="AB497" s="16">
        <f t="shared" si="125"/>
        <v>0</v>
      </c>
      <c r="AC497" s="16">
        <f t="shared" si="125"/>
        <v>0</v>
      </c>
      <c r="AD497" s="16">
        <f t="shared" si="125"/>
        <v>0</v>
      </c>
      <c r="AE497" s="16">
        <f t="shared" si="125"/>
        <v>0</v>
      </c>
      <c r="AF497" s="16">
        <f t="shared" si="124"/>
        <v>0</v>
      </c>
      <c r="AG497" s="16">
        <f t="shared" si="124"/>
        <v>298.39765690169855</v>
      </c>
      <c r="AH497" s="16">
        <f t="shared" si="124"/>
        <v>0</v>
      </c>
      <c r="AI497" s="16">
        <f t="shared" si="124"/>
        <v>0</v>
      </c>
      <c r="AJ497" s="16">
        <f t="shared" si="124"/>
        <v>0</v>
      </c>
      <c r="AK497" s="16">
        <f t="shared" si="124"/>
        <v>0</v>
      </c>
      <c r="AL497" s="16">
        <f t="shared" si="124"/>
        <v>0</v>
      </c>
      <c r="AM497" s="16">
        <f t="shared" si="124"/>
        <v>0</v>
      </c>
      <c r="AN497" s="16">
        <f t="shared" si="124"/>
        <v>0</v>
      </c>
      <c r="AO497" s="16">
        <f t="shared" si="124"/>
        <v>0</v>
      </c>
      <c r="AP497" s="16">
        <f t="shared" si="124"/>
        <v>0</v>
      </c>
      <c r="AQ497" s="16">
        <f t="shared" si="124"/>
        <v>486.05833997015532</v>
      </c>
      <c r="AR497" s="16">
        <f t="shared" si="124"/>
        <v>0</v>
      </c>
      <c r="AS497" s="16">
        <f t="shared" si="124"/>
        <v>0</v>
      </c>
      <c r="AT497" s="16">
        <f t="shared" si="126"/>
        <v>0</v>
      </c>
      <c r="AU497" s="16">
        <f t="shared" si="126"/>
        <v>0</v>
      </c>
      <c r="AV497" s="16">
        <f t="shared" si="126"/>
        <v>54590.562189087395</v>
      </c>
      <c r="AW497" s="16">
        <f t="shared" si="126"/>
        <v>0</v>
      </c>
      <c r="AX497" s="16">
        <f t="shared" si="126"/>
        <v>0</v>
      </c>
      <c r="AY497" s="16">
        <f t="shared" si="126"/>
        <v>0</v>
      </c>
      <c r="AZ497" s="16">
        <f t="shared" si="126"/>
        <v>0</v>
      </c>
      <c r="BA497" s="16">
        <f t="shared" si="126"/>
        <v>791.73781827774906</v>
      </c>
      <c r="BB497" s="16">
        <f t="shared" si="126"/>
        <v>0</v>
      </c>
      <c r="BC497" s="16">
        <f t="shared" si="126"/>
        <v>0</v>
      </c>
      <c r="BD497" s="16">
        <f t="shared" si="126"/>
        <v>0</v>
      </c>
      <c r="BE497" s="16">
        <f t="shared" si="126"/>
        <v>0</v>
      </c>
      <c r="BF497" s="16">
        <f t="shared" si="126"/>
        <v>0</v>
      </c>
      <c r="BG497" s="16">
        <f t="shared" si="126"/>
        <v>0</v>
      </c>
      <c r="BH497" s="16">
        <f t="shared" si="126"/>
        <v>0</v>
      </c>
      <c r="BI497" s="16">
        <f t="shared" si="126"/>
        <v>0</v>
      </c>
    </row>
    <row r="498" spans="2:61" s="1" customFormat="1" ht="15.75" x14ac:dyDescent="0.25">
      <c r="B498" s="47">
        <v>707</v>
      </c>
      <c r="C498" s="47" t="s">
        <v>430</v>
      </c>
      <c r="D498" s="47">
        <v>6</v>
      </c>
      <c r="E498" s="47">
        <v>2004</v>
      </c>
      <c r="F498" s="71"/>
      <c r="G498" s="2">
        <v>50</v>
      </c>
      <c r="H498" s="2">
        <v>10</v>
      </c>
      <c r="I498" s="47">
        <v>2019</v>
      </c>
      <c r="J498" s="81">
        <v>1.15E-2</v>
      </c>
      <c r="K498" s="82">
        <v>9985</v>
      </c>
      <c r="L498" s="82">
        <f t="shared" si="115"/>
        <v>998.5</v>
      </c>
      <c r="M498" s="82">
        <f t="shared" si="116"/>
        <v>1497.75</v>
      </c>
      <c r="N498" s="16">
        <f t="shared" si="117"/>
        <v>12481.25</v>
      </c>
      <c r="O498" s="16">
        <f t="shared" si="118"/>
        <v>143.53437500000001</v>
      </c>
      <c r="P498" s="16">
        <f t="shared" si="125"/>
        <v>0</v>
      </c>
      <c r="Q498" s="16">
        <f t="shared" si="125"/>
        <v>0</v>
      </c>
      <c r="R498" s="16">
        <f t="shared" si="125"/>
        <v>0</v>
      </c>
      <c r="S498" s="16">
        <f t="shared" si="125"/>
        <v>0</v>
      </c>
      <c r="T498" s="16">
        <f t="shared" si="125"/>
        <v>0</v>
      </c>
      <c r="U498" s="16">
        <f t="shared" si="125"/>
        <v>0</v>
      </c>
      <c r="V498" s="16">
        <f t="shared" si="125"/>
        <v>0</v>
      </c>
      <c r="W498" s="16">
        <f t="shared" si="125"/>
        <v>183.19027639746096</v>
      </c>
      <c r="X498" s="16">
        <f t="shared" si="125"/>
        <v>0</v>
      </c>
      <c r="Y498" s="16">
        <f t="shared" si="125"/>
        <v>0</v>
      </c>
      <c r="Z498" s="16">
        <f t="shared" si="125"/>
        <v>0</v>
      </c>
      <c r="AA498" s="16">
        <f t="shared" si="125"/>
        <v>0</v>
      </c>
      <c r="AB498" s="16">
        <f t="shared" si="125"/>
        <v>0</v>
      </c>
      <c r="AC498" s="16">
        <f t="shared" si="125"/>
        <v>0</v>
      </c>
      <c r="AD498" s="16">
        <f t="shared" si="125"/>
        <v>0</v>
      </c>
      <c r="AE498" s="16">
        <f t="shared" si="125"/>
        <v>0</v>
      </c>
      <c r="AF498" s="16">
        <f t="shared" si="124"/>
        <v>0</v>
      </c>
      <c r="AG498" s="16">
        <f t="shared" si="124"/>
        <v>298.39765690169855</v>
      </c>
      <c r="AH498" s="16">
        <f t="shared" si="124"/>
        <v>0</v>
      </c>
      <c r="AI498" s="16">
        <f t="shared" si="124"/>
        <v>0</v>
      </c>
      <c r="AJ498" s="16">
        <f t="shared" si="124"/>
        <v>0</v>
      </c>
      <c r="AK498" s="16">
        <f t="shared" si="124"/>
        <v>0</v>
      </c>
      <c r="AL498" s="16">
        <f t="shared" si="124"/>
        <v>0</v>
      </c>
      <c r="AM498" s="16">
        <f t="shared" si="124"/>
        <v>0</v>
      </c>
      <c r="AN498" s="16">
        <f t="shared" si="124"/>
        <v>0</v>
      </c>
      <c r="AO498" s="16">
        <f t="shared" si="124"/>
        <v>0</v>
      </c>
      <c r="AP498" s="16">
        <f t="shared" si="124"/>
        <v>0</v>
      </c>
      <c r="AQ498" s="16">
        <f t="shared" si="124"/>
        <v>486.05833997015532</v>
      </c>
      <c r="AR498" s="16">
        <f t="shared" si="124"/>
        <v>0</v>
      </c>
      <c r="AS498" s="16">
        <f t="shared" si="124"/>
        <v>0</v>
      </c>
      <c r="AT498" s="16">
        <f t="shared" si="126"/>
        <v>0</v>
      </c>
      <c r="AU498" s="16">
        <f t="shared" si="126"/>
        <v>0</v>
      </c>
      <c r="AV498" s="16">
        <f t="shared" si="126"/>
        <v>54590.562189087395</v>
      </c>
      <c r="AW498" s="16">
        <f t="shared" si="126"/>
        <v>0</v>
      </c>
      <c r="AX498" s="16">
        <f t="shared" si="126"/>
        <v>0</v>
      </c>
      <c r="AY498" s="16">
        <f t="shared" si="126"/>
        <v>0</v>
      </c>
      <c r="AZ498" s="16">
        <f t="shared" si="126"/>
        <v>0</v>
      </c>
      <c r="BA498" s="16">
        <f t="shared" si="126"/>
        <v>791.73781827774906</v>
      </c>
      <c r="BB498" s="16">
        <f t="shared" si="126"/>
        <v>0</v>
      </c>
      <c r="BC498" s="16">
        <f t="shared" si="126"/>
        <v>0</v>
      </c>
      <c r="BD498" s="16">
        <f t="shared" si="126"/>
        <v>0</v>
      </c>
      <c r="BE498" s="16">
        <f t="shared" si="126"/>
        <v>0</v>
      </c>
      <c r="BF498" s="16">
        <f t="shared" si="126"/>
        <v>0</v>
      </c>
      <c r="BG498" s="16">
        <f t="shared" si="126"/>
        <v>0</v>
      </c>
      <c r="BH498" s="16">
        <f t="shared" si="126"/>
        <v>0</v>
      </c>
      <c r="BI498" s="16">
        <f t="shared" si="126"/>
        <v>0</v>
      </c>
    </row>
    <row r="499" spans="2:61" s="1" customFormat="1" ht="15.75" x14ac:dyDescent="0.25">
      <c r="B499" s="47">
        <v>706</v>
      </c>
      <c r="C499" s="47" t="s">
        <v>430</v>
      </c>
      <c r="D499" s="47">
        <v>6</v>
      </c>
      <c r="E499" s="47">
        <v>2004</v>
      </c>
      <c r="F499" s="71"/>
      <c r="G499" s="2">
        <v>50</v>
      </c>
      <c r="H499" s="2">
        <v>10</v>
      </c>
      <c r="I499" s="47">
        <v>2019</v>
      </c>
      <c r="J499" s="81">
        <v>1.15E-2</v>
      </c>
      <c r="K499" s="82">
        <v>9985</v>
      </c>
      <c r="L499" s="82">
        <f t="shared" si="115"/>
        <v>998.5</v>
      </c>
      <c r="M499" s="82">
        <f t="shared" si="116"/>
        <v>1497.75</v>
      </c>
      <c r="N499" s="16">
        <f t="shared" si="117"/>
        <v>12481.25</v>
      </c>
      <c r="O499" s="16">
        <f t="shared" si="118"/>
        <v>143.53437500000001</v>
      </c>
      <c r="P499" s="16">
        <f t="shared" si="125"/>
        <v>0</v>
      </c>
      <c r="Q499" s="16">
        <f t="shared" si="125"/>
        <v>0</v>
      </c>
      <c r="R499" s="16">
        <f t="shared" si="125"/>
        <v>0</v>
      </c>
      <c r="S499" s="16">
        <f t="shared" si="125"/>
        <v>0</v>
      </c>
      <c r="T499" s="16">
        <f t="shared" si="125"/>
        <v>0</v>
      </c>
      <c r="U499" s="16">
        <f t="shared" si="125"/>
        <v>0</v>
      </c>
      <c r="V499" s="16">
        <f t="shared" si="125"/>
        <v>0</v>
      </c>
      <c r="W499" s="16">
        <f t="shared" si="125"/>
        <v>183.19027639746096</v>
      </c>
      <c r="X499" s="16">
        <f t="shared" si="125"/>
        <v>0</v>
      </c>
      <c r="Y499" s="16">
        <f t="shared" si="125"/>
        <v>0</v>
      </c>
      <c r="Z499" s="16">
        <f t="shared" si="125"/>
        <v>0</v>
      </c>
      <c r="AA499" s="16">
        <f t="shared" si="125"/>
        <v>0</v>
      </c>
      <c r="AB499" s="16">
        <f t="shared" si="125"/>
        <v>0</v>
      </c>
      <c r="AC499" s="16">
        <f t="shared" si="125"/>
        <v>0</v>
      </c>
      <c r="AD499" s="16">
        <f t="shared" si="125"/>
        <v>0</v>
      </c>
      <c r="AE499" s="16">
        <f t="shared" si="125"/>
        <v>0</v>
      </c>
      <c r="AF499" s="16">
        <f t="shared" si="124"/>
        <v>0</v>
      </c>
      <c r="AG499" s="16">
        <f t="shared" si="124"/>
        <v>298.39765690169855</v>
      </c>
      <c r="AH499" s="16">
        <f t="shared" si="124"/>
        <v>0</v>
      </c>
      <c r="AI499" s="16">
        <f t="shared" si="124"/>
        <v>0</v>
      </c>
      <c r="AJ499" s="16">
        <f t="shared" si="124"/>
        <v>0</v>
      </c>
      <c r="AK499" s="16">
        <f t="shared" si="124"/>
        <v>0</v>
      </c>
      <c r="AL499" s="16">
        <f t="shared" si="124"/>
        <v>0</v>
      </c>
      <c r="AM499" s="16">
        <f t="shared" si="124"/>
        <v>0</v>
      </c>
      <c r="AN499" s="16">
        <f t="shared" si="124"/>
        <v>0</v>
      </c>
      <c r="AO499" s="16">
        <f t="shared" si="124"/>
        <v>0</v>
      </c>
      <c r="AP499" s="16">
        <f t="shared" si="124"/>
        <v>0</v>
      </c>
      <c r="AQ499" s="16">
        <f t="shared" si="124"/>
        <v>486.05833997015532</v>
      </c>
      <c r="AR499" s="16">
        <f t="shared" si="124"/>
        <v>0</v>
      </c>
      <c r="AS499" s="16">
        <f t="shared" si="124"/>
        <v>0</v>
      </c>
      <c r="AT499" s="16">
        <f t="shared" si="126"/>
        <v>0</v>
      </c>
      <c r="AU499" s="16">
        <f t="shared" si="126"/>
        <v>0</v>
      </c>
      <c r="AV499" s="16">
        <f t="shared" si="126"/>
        <v>54590.562189087395</v>
      </c>
      <c r="AW499" s="16">
        <f t="shared" si="126"/>
        <v>0</v>
      </c>
      <c r="AX499" s="16">
        <f t="shared" si="126"/>
        <v>0</v>
      </c>
      <c r="AY499" s="16">
        <f t="shared" si="126"/>
        <v>0</v>
      </c>
      <c r="AZ499" s="16">
        <f t="shared" si="126"/>
        <v>0</v>
      </c>
      <c r="BA499" s="16">
        <f t="shared" si="126"/>
        <v>791.73781827774906</v>
      </c>
      <c r="BB499" s="16">
        <f t="shared" si="126"/>
        <v>0</v>
      </c>
      <c r="BC499" s="16">
        <f t="shared" si="126"/>
        <v>0</v>
      </c>
      <c r="BD499" s="16">
        <f t="shared" si="126"/>
        <v>0</v>
      </c>
      <c r="BE499" s="16">
        <f t="shared" si="126"/>
        <v>0</v>
      </c>
      <c r="BF499" s="16">
        <f t="shared" si="126"/>
        <v>0</v>
      </c>
      <c r="BG499" s="16">
        <f t="shared" si="126"/>
        <v>0</v>
      </c>
      <c r="BH499" s="16">
        <f t="shared" si="126"/>
        <v>0</v>
      </c>
      <c r="BI499" s="16">
        <f t="shared" si="126"/>
        <v>0</v>
      </c>
    </row>
    <row r="500" spans="2:61" s="1" customFormat="1" ht="15.75" x14ac:dyDescent="0.25">
      <c r="B500" s="47">
        <v>705</v>
      </c>
      <c r="C500" s="47" t="s">
        <v>430</v>
      </c>
      <c r="D500" s="47">
        <v>6</v>
      </c>
      <c r="E500" s="47">
        <v>2004</v>
      </c>
      <c r="F500" s="71"/>
      <c r="G500" s="2">
        <v>50</v>
      </c>
      <c r="H500" s="2">
        <v>10</v>
      </c>
      <c r="I500" s="47">
        <v>2019</v>
      </c>
      <c r="J500" s="81">
        <v>1.15E-2</v>
      </c>
      <c r="K500" s="82">
        <v>9985</v>
      </c>
      <c r="L500" s="82">
        <f t="shared" si="115"/>
        <v>998.5</v>
      </c>
      <c r="M500" s="82">
        <f t="shared" si="116"/>
        <v>1497.75</v>
      </c>
      <c r="N500" s="16">
        <f t="shared" si="117"/>
        <v>12481.25</v>
      </c>
      <c r="O500" s="16">
        <f t="shared" si="118"/>
        <v>143.53437500000001</v>
      </c>
      <c r="P500" s="16">
        <f t="shared" si="125"/>
        <v>0</v>
      </c>
      <c r="Q500" s="16">
        <f t="shared" si="125"/>
        <v>0</v>
      </c>
      <c r="R500" s="16">
        <f t="shared" si="125"/>
        <v>0</v>
      </c>
      <c r="S500" s="16">
        <f t="shared" si="125"/>
        <v>0</v>
      </c>
      <c r="T500" s="16">
        <f t="shared" si="125"/>
        <v>0</v>
      </c>
      <c r="U500" s="16">
        <f t="shared" si="125"/>
        <v>0</v>
      </c>
      <c r="V500" s="16">
        <f t="shared" si="125"/>
        <v>0</v>
      </c>
      <c r="W500" s="16">
        <f t="shared" si="125"/>
        <v>183.19027639746096</v>
      </c>
      <c r="X500" s="16">
        <f t="shared" si="125"/>
        <v>0</v>
      </c>
      <c r="Y500" s="16">
        <f t="shared" si="125"/>
        <v>0</v>
      </c>
      <c r="Z500" s="16">
        <f t="shared" si="125"/>
        <v>0</v>
      </c>
      <c r="AA500" s="16">
        <f t="shared" si="125"/>
        <v>0</v>
      </c>
      <c r="AB500" s="16">
        <f t="shared" si="125"/>
        <v>0</v>
      </c>
      <c r="AC500" s="16">
        <f t="shared" si="125"/>
        <v>0</v>
      </c>
      <c r="AD500" s="16">
        <f t="shared" si="125"/>
        <v>0</v>
      </c>
      <c r="AE500" s="16">
        <f t="shared" si="125"/>
        <v>0</v>
      </c>
      <c r="AF500" s="16">
        <f t="shared" si="124"/>
        <v>0</v>
      </c>
      <c r="AG500" s="16">
        <f t="shared" si="124"/>
        <v>298.39765690169855</v>
      </c>
      <c r="AH500" s="16">
        <f t="shared" si="124"/>
        <v>0</v>
      </c>
      <c r="AI500" s="16">
        <f t="shared" si="124"/>
        <v>0</v>
      </c>
      <c r="AJ500" s="16">
        <f t="shared" si="124"/>
        <v>0</v>
      </c>
      <c r="AK500" s="16">
        <f t="shared" si="124"/>
        <v>0</v>
      </c>
      <c r="AL500" s="16">
        <f t="shared" si="124"/>
        <v>0</v>
      </c>
      <c r="AM500" s="16">
        <f t="shared" si="124"/>
        <v>0</v>
      </c>
      <c r="AN500" s="16">
        <f t="shared" si="124"/>
        <v>0</v>
      </c>
      <c r="AO500" s="16">
        <f t="shared" si="124"/>
        <v>0</v>
      </c>
      <c r="AP500" s="16">
        <f t="shared" si="124"/>
        <v>0</v>
      </c>
      <c r="AQ500" s="16">
        <f t="shared" si="124"/>
        <v>486.05833997015532</v>
      </c>
      <c r="AR500" s="16">
        <f t="shared" si="124"/>
        <v>0</v>
      </c>
      <c r="AS500" s="16">
        <f t="shared" si="124"/>
        <v>0</v>
      </c>
      <c r="AT500" s="16">
        <f t="shared" si="126"/>
        <v>0</v>
      </c>
      <c r="AU500" s="16">
        <f t="shared" si="126"/>
        <v>0</v>
      </c>
      <c r="AV500" s="16">
        <f t="shared" si="126"/>
        <v>54590.562189087395</v>
      </c>
      <c r="AW500" s="16">
        <f t="shared" si="126"/>
        <v>0</v>
      </c>
      <c r="AX500" s="16">
        <f t="shared" si="126"/>
        <v>0</v>
      </c>
      <c r="AY500" s="16">
        <f t="shared" si="126"/>
        <v>0</v>
      </c>
      <c r="AZ500" s="16">
        <f t="shared" si="126"/>
        <v>0</v>
      </c>
      <c r="BA500" s="16">
        <f t="shared" si="126"/>
        <v>791.73781827774906</v>
      </c>
      <c r="BB500" s="16">
        <f t="shared" si="126"/>
        <v>0</v>
      </c>
      <c r="BC500" s="16">
        <f t="shared" si="126"/>
        <v>0</v>
      </c>
      <c r="BD500" s="16">
        <f t="shared" si="126"/>
        <v>0</v>
      </c>
      <c r="BE500" s="16">
        <f t="shared" si="126"/>
        <v>0</v>
      </c>
      <c r="BF500" s="16">
        <f t="shared" si="126"/>
        <v>0</v>
      </c>
      <c r="BG500" s="16">
        <f t="shared" si="126"/>
        <v>0</v>
      </c>
      <c r="BH500" s="16">
        <f t="shared" si="126"/>
        <v>0</v>
      </c>
      <c r="BI500" s="16">
        <f t="shared" si="126"/>
        <v>0</v>
      </c>
    </row>
    <row r="501" spans="2:61" s="1" customFormat="1" ht="15.75" x14ac:dyDescent="0.25">
      <c r="B501" s="47">
        <v>704</v>
      </c>
      <c r="C501" s="47" t="s">
        <v>430</v>
      </c>
      <c r="D501" s="47">
        <v>6</v>
      </c>
      <c r="E501" s="47">
        <v>2004</v>
      </c>
      <c r="F501" s="71"/>
      <c r="G501" s="2">
        <v>50</v>
      </c>
      <c r="H501" s="2">
        <v>10</v>
      </c>
      <c r="I501" s="47">
        <v>2019</v>
      </c>
      <c r="J501" s="81">
        <v>1.15E-2</v>
      </c>
      <c r="K501" s="82">
        <v>9985</v>
      </c>
      <c r="L501" s="82">
        <f t="shared" si="115"/>
        <v>998.5</v>
      </c>
      <c r="M501" s="82">
        <f t="shared" si="116"/>
        <v>1497.75</v>
      </c>
      <c r="N501" s="16">
        <f t="shared" si="117"/>
        <v>12481.25</v>
      </c>
      <c r="O501" s="16">
        <f t="shared" si="118"/>
        <v>143.53437500000001</v>
      </c>
      <c r="P501" s="16">
        <f t="shared" si="125"/>
        <v>0</v>
      </c>
      <c r="Q501" s="16">
        <f t="shared" si="125"/>
        <v>0</v>
      </c>
      <c r="R501" s="16">
        <f t="shared" si="125"/>
        <v>0</v>
      </c>
      <c r="S501" s="16">
        <f t="shared" si="125"/>
        <v>0</v>
      </c>
      <c r="T501" s="16">
        <f t="shared" si="125"/>
        <v>0</v>
      </c>
      <c r="U501" s="16">
        <f t="shared" si="125"/>
        <v>0</v>
      </c>
      <c r="V501" s="16">
        <f t="shared" si="125"/>
        <v>0</v>
      </c>
      <c r="W501" s="16">
        <f t="shared" si="125"/>
        <v>183.19027639746096</v>
      </c>
      <c r="X501" s="16">
        <f t="shared" si="125"/>
        <v>0</v>
      </c>
      <c r="Y501" s="16">
        <f t="shared" si="125"/>
        <v>0</v>
      </c>
      <c r="Z501" s="16">
        <f t="shared" si="125"/>
        <v>0</v>
      </c>
      <c r="AA501" s="16">
        <f t="shared" si="125"/>
        <v>0</v>
      </c>
      <c r="AB501" s="16">
        <f t="shared" si="125"/>
        <v>0</v>
      </c>
      <c r="AC501" s="16">
        <f t="shared" si="125"/>
        <v>0</v>
      </c>
      <c r="AD501" s="16">
        <f t="shared" si="125"/>
        <v>0</v>
      </c>
      <c r="AE501" s="16">
        <f t="shared" si="125"/>
        <v>0</v>
      </c>
      <c r="AF501" s="16">
        <f t="shared" si="124"/>
        <v>0</v>
      </c>
      <c r="AG501" s="16">
        <f t="shared" si="124"/>
        <v>298.39765690169855</v>
      </c>
      <c r="AH501" s="16">
        <f t="shared" si="124"/>
        <v>0</v>
      </c>
      <c r="AI501" s="16">
        <f t="shared" si="124"/>
        <v>0</v>
      </c>
      <c r="AJ501" s="16">
        <f t="shared" si="124"/>
        <v>0</v>
      </c>
      <c r="AK501" s="16">
        <f t="shared" si="124"/>
        <v>0</v>
      </c>
      <c r="AL501" s="16">
        <f t="shared" si="124"/>
        <v>0</v>
      </c>
      <c r="AM501" s="16">
        <f t="shared" si="124"/>
        <v>0</v>
      </c>
      <c r="AN501" s="16">
        <f t="shared" si="124"/>
        <v>0</v>
      </c>
      <c r="AO501" s="16">
        <f t="shared" si="124"/>
        <v>0</v>
      </c>
      <c r="AP501" s="16">
        <f t="shared" si="124"/>
        <v>0</v>
      </c>
      <c r="AQ501" s="16">
        <f t="shared" si="124"/>
        <v>486.05833997015532</v>
      </c>
      <c r="AR501" s="16">
        <f t="shared" si="124"/>
        <v>0</v>
      </c>
      <c r="AS501" s="16">
        <f t="shared" si="124"/>
        <v>0</v>
      </c>
      <c r="AT501" s="16">
        <f t="shared" si="126"/>
        <v>0</v>
      </c>
      <c r="AU501" s="16">
        <f t="shared" si="126"/>
        <v>0</v>
      </c>
      <c r="AV501" s="16">
        <f t="shared" si="126"/>
        <v>54590.562189087395</v>
      </c>
      <c r="AW501" s="16">
        <f t="shared" si="126"/>
        <v>0</v>
      </c>
      <c r="AX501" s="16">
        <f t="shared" si="126"/>
        <v>0</v>
      </c>
      <c r="AY501" s="16">
        <f t="shared" si="126"/>
        <v>0</v>
      </c>
      <c r="AZ501" s="16">
        <f t="shared" si="126"/>
        <v>0</v>
      </c>
      <c r="BA501" s="16">
        <f t="shared" si="126"/>
        <v>791.73781827774906</v>
      </c>
      <c r="BB501" s="16">
        <f t="shared" si="126"/>
        <v>0</v>
      </c>
      <c r="BC501" s="16">
        <f t="shared" si="126"/>
        <v>0</v>
      </c>
      <c r="BD501" s="16">
        <f t="shared" si="126"/>
        <v>0</v>
      </c>
      <c r="BE501" s="16">
        <f t="shared" si="126"/>
        <v>0</v>
      </c>
      <c r="BF501" s="16">
        <f t="shared" si="126"/>
        <v>0</v>
      </c>
      <c r="BG501" s="16">
        <f t="shared" si="126"/>
        <v>0</v>
      </c>
      <c r="BH501" s="16">
        <f t="shared" si="126"/>
        <v>0</v>
      </c>
      <c r="BI501" s="16">
        <f t="shared" si="126"/>
        <v>0</v>
      </c>
    </row>
    <row r="502" spans="2:61" s="1" customFormat="1" ht="15.75" x14ac:dyDescent="0.25">
      <c r="B502" s="47">
        <v>703</v>
      </c>
      <c r="C502" s="47" t="s">
        <v>430</v>
      </c>
      <c r="D502" s="47">
        <v>6</v>
      </c>
      <c r="E502" s="47">
        <v>2004</v>
      </c>
      <c r="F502" s="71"/>
      <c r="G502" s="2">
        <v>50</v>
      </c>
      <c r="H502" s="2">
        <v>10</v>
      </c>
      <c r="I502" s="47">
        <v>2019</v>
      </c>
      <c r="J502" s="81">
        <v>1.15E-2</v>
      </c>
      <c r="K502" s="82">
        <v>9985</v>
      </c>
      <c r="L502" s="82">
        <f t="shared" si="115"/>
        <v>998.5</v>
      </c>
      <c r="M502" s="82">
        <f t="shared" si="116"/>
        <v>1497.75</v>
      </c>
      <c r="N502" s="16">
        <f t="shared" si="117"/>
        <v>12481.25</v>
      </c>
      <c r="O502" s="16">
        <f t="shared" si="118"/>
        <v>143.53437500000001</v>
      </c>
      <c r="P502" s="16">
        <f t="shared" si="125"/>
        <v>0</v>
      </c>
      <c r="Q502" s="16">
        <f t="shared" si="125"/>
        <v>0</v>
      </c>
      <c r="R502" s="16">
        <f t="shared" si="125"/>
        <v>0</v>
      </c>
      <c r="S502" s="16">
        <f t="shared" si="125"/>
        <v>0</v>
      </c>
      <c r="T502" s="16">
        <f t="shared" si="125"/>
        <v>0</v>
      </c>
      <c r="U502" s="16">
        <f t="shared" si="125"/>
        <v>0</v>
      </c>
      <c r="V502" s="16">
        <f t="shared" si="125"/>
        <v>0</v>
      </c>
      <c r="W502" s="16">
        <f t="shared" si="125"/>
        <v>183.19027639746096</v>
      </c>
      <c r="X502" s="16">
        <f t="shared" si="125"/>
        <v>0</v>
      </c>
      <c r="Y502" s="16">
        <f t="shared" si="125"/>
        <v>0</v>
      </c>
      <c r="Z502" s="16">
        <f t="shared" si="125"/>
        <v>0</v>
      </c>
      <c r="AA502" s="16">
        <f t="shared" si="125"/>
        <v>0</v>
      </c>
      <c r="AB502" s="16">
        <f t="shared" si="125"/>
        <v>0</v>
      </c>
      <c r="AC502" s="16">
        <f t="shared" si="125"/>
        <v>0</v>
      </c>
      <c r="AD502" s="16">
        <f t="shared" si="125"/>
        <v>0</v>
      </c>
      <c r="AE502" s="16">
        <f t="shared" ref="AE502:AT517" si="127">IF(MOD((AE$6-$E502),$G502)=0,($K502*1.1*1.15)*((1+$K$3)^(AE$6-$N$3)),IF(MOD((AE$6-$I502),$H502)=0,$O502*((1+$K$3)^(AE$6-$N$3)),0))</f>
        <v>0</v>
      </c>
      <c r="AF502" s="16">
        <f t="shared" si="127"/>
        <v>0</v>
      </c>
      <c r="AG502" s="16">
        <f t="shared" si="127"/>
        <v>298.39765690169855</v>
      </c>
      <c r="AH502" s="16">
        <f t="shared" si="127"/>
        <v>0</v>
      </c>
      <c r="AI502" s="16">
        <f t="shared" si="127"/>
        <v>0</v>
      </c>
      <c r="AJ502" s="16">
        <f t="shared" si="127"/>
        <v>0</v>
      </c>
      <c r="AK502" s="16">
        <f t="shared" si="127"/>
        <v>0</v>
      </c>
      <c r="AL502" s="16">
        <f t="shared" si="127"/>
        <v>0</v>
      </c>
      <c r="AM502" s="16">
        <f t="shared" si="127"/>
        <v>0</v>
      </c>
      <c r="AN502" s="16">
        <f t="shared" si="127"/>
        <v>0</v>
      </c>
      <c r="AO502" s="16">
        <f t="shared" si="127"/>
        <v>0</v>
      </c>
      <c r="AP502" s="16">
        <f t="shared" si="127"/>
        <v>0</v>
      </c>
      <c r="AQ502" s="16">
        <f t="shared" si="127"/>
        <v>486.05833997015532</v>
      </c>
      <c r="AR502" s="16">
        <f t="shared" si="127"/>
        <v>0</v>
      </c>
      <c r="AS502" s="16">
        <f t="shared" si="127"/>
        <v>0</v>
      </c>
      <c r="AT502" s="16">
        <f t="shared" si="126"/>
        <v>0</v>
      </c>
      <c r="AU502" s="16">
        <f t="shared" si="126"/>
        <v>0</v>
      </c>
      <c r="AV502" s="16">
        <f t="shared" si="126"/>
        <v>54590.562189087395</v>
      </c>
      <c r="AW502" s="16">
        <f t="shared" si="126"/>
        <v>0</v>
      </c>
      <c r="AX502" s="16">
        <f t="shared" si="126"/>
        <v>0</v>
      </c>
      <c r="AY502" s="16">
        <f t="shared" si="126"/>
        <v>0</v>
      </c>
      <c r="AZ502" s="16">
        <f t="shared" si="126"/>
        <v>0</v>
      </c>
      <c r="BA502" s="16">
        <f t="shared" si="126"/>
        <v>791.73781827774906</v>
      </c>
      <c r="BB502" s="16">
        <f t="shared" si="126"/>
        <v>0</v>
      </c>
      <c r="BC502" s="16">
        <f t="shared" si="126"/>
        <v>0</v>
      </c>
      <c r="BD502" s="16">
        <f t="shared" si="126"/>
        <v>0</v>
      </c>
      <c r="BE502" s="16">
        <f t="shared" si="126"/>
        <v>0</v>
      </c>
      <c r="BF502" s="16">
        <f t="shared" si="126"/>
        <v>0</v>
      </c>
      <c r="BG502" s="16">
        <f t="shared" si="126"/>
        <v>0</v>
      </c>
      <c r="BH502" s="16">
        <f t="shared" si="126"/>
        <v>0</v>
      </c>
      <c r="BI502" s="16">
        <f t="shared" si="126"/>
        <v>0</v>
      </c>
    </row>
    <row r="503" spans="2:61" s="1" customFormat="1" ht="15.75" x14ac:dyDescent="0.25">
      <c r="B503" s="47">
        <v>702</v>
      </c>
      <c r="C503" s="47" t="s">
        <v>430</v>
      </c>
      <c r="D503" s="47">
        <v>6</v>
      </c>
      <c r="E503" s="47">
        <v>2004</v>
      </c>
      <c r="F503" s="71"/>
      <c r="G503" s="2">
        <v>50</v>
      </c>
      <c r="H503" s="2">
        <v>10</v>
      </c>
      <c r="I503" s="47">
        <v>2019</v>
      </c>
      <c r="J503" s="81">
        <v>1.15E-2</v>
      </c>
      <c r="K503" s="82">
        <v>9985</v>
      </c>
      <c r="L503" s="82">
        <f t="shared" si="115"/>
        <v>998.5</v>
      </c>
      <c r="M503" s="82">
        <f t="shared" si="116"/>
        <v>1497.75</v>
      </c>
      <c r="N503" s="16">
        <f t="shared" si="117"/>
        <v>12481.25</v>
      </c>
      <c r="O503" s="16">
        <f t="shared" si="118"/>
        <v>143.53437500000001</v>
      </c>
      <c r="P503" s="16">
        <f t="shared" ref="P503:AE518" si="128">IF(MOD((P$6-$E503),$G503)=0,($K503*1.1*1.15)*((1+$K$3)^(P$6-$N$3)),IF(MOD((P$6-$I503),$H503)=0,$O503*((1+$K$3)^(P$6-$N$3)),0))</f>
        <v>0</v>
      </c>
      <c r="Q503" s="16">
        <f t="shared" si="128"/>
        <v>0</v>
      </c>
      <c r="R503" s="16">
        <f t="shared" si="128"/>
        <v>0</v>
      </c>
      <c r="S503" s="16">
        <f t="shared" si="128"/>
        <v>0</v>
      </c>
      <c r="T503" s="16">
        <f t="shared" si="128"/>
        <v>0</v>
      </c>
      <c r="U503" s="16">
        <f t="shared" si="128"/>
        <v>0</v>
      </c>
      <c r="V503" s="16">
        <f t="shared" si="128"/>
        <v>0</v>
      </c>
      <c r="W503" s="16">
        <f t="shared" si="128"/>
        <v>183.19027639746096</v>
      </c>
      <c r="X503" s="16">
        <f t="shared" si="128"/>
        <v>0</v>
      </c>
      <c r="Y503" s="16">
        <f t="shared" si="128"/>
        <v>0</v>
      </c>
      <c r="Z503" s="16">
        <f t="shared" si="128"/>
        <v>0</v>
      </c>
      <c r="AA503" s="16">
        <f t="shared" si="128"/>
        <v>0</v>
      </c>
      <c r="AB503" s="16">
        <f t="shared" si="128"/>
        <v>0</v>
      </c>
      <c r="AC503" s="16">
        <f t="shared" si="128"/>
        <v>0</v>
      </c>
      <c r="AD503" s="16">
        <f t="shared" si="128"/>
        <v>0</v>
      </c>
      <c r="AE503" s="16">
        <f t="shared" si="128"/>
        <v>0</v>
      </c>
      <c r="AF503" s="16">
        <f t="shared" si="127"/>
        <v>0</v>
      </c>
      <c r="AG503" s="16">
        <f t="shared" si="127"/>
        <v>298.39765690169855</v>
      </c>
      <c r="AH503" s="16">
        <f t="shared" si="127"/>
        <v>0</v>
      </c>
      <c r="AI503" s="16">
        <f t="shared" si="127"/>
        <v>0</v>
      </c>
      <c r="AJ503" s="16">
        <f t="shared" si="127"/>
        <v>0</v>
      </c>
      <c r="AK503" s="16">
        <f t="shared" si="127"/>
        <v>0</v>
      </c>
      <c r="AL503" s="16">
        <f t="shared" si="127"/>
        <v>0</v>
      </c>
      <c r="AM503" s="16">
        <f t="shared" si="127"/>
        <v>0</v>
      </c>
      <c r="AN503" s="16">
        <f t="shared" si="127"/>
        <v>0</v>
      </c>
      <c r="AO503" s="16">
        <f t="shared" si="127"/>
        <v>0</v>
      </c>
      <c r="AP503" s="16">
        <f t="shared" si="127"/>
        <v>0</v>
      </c>
      <c r="AQ503" s="16">
        <f t="shared" si="127"/>
        <v>486.05833997015532</v>
      </c>
      <c r="AR503" s="16">
        <f t="shared" si="127"/>
        <v>0</v>
      </c>
      <c r="AS503" s="16">
        <f t="shared" si="127"/>
        <v>0</v>
      </c>
      <c r="AT503" s="16">
        <f t="shared" si="127"/>
        <v>0</v>
      </c>
      <c r="AU503" s="16">
        <f t="shared" ref="AT503:BI518" si="129">IF(MOD((AU$6-$E503),$G503)=0,($K503*1.1*1.15)*((1+$K$3)^(AU$6-$N$3)),IF(MOD((AU$6-$I503),$H503)=0,$O503*((1+$K$3)^(AU$6-$N$3)),0))</f>
        <v>0</v>
      </c>
      <c r="AV503" s="16">
        <f t="shared" si="129"/>
        <v>54590.562189087395</v>
      </c>
      <c r="AW503" s="16">
        <f t="shared" si="129"/>
        <v>0</v>
      </c>
      <c r="AX503" s="16">
        <f t="shared" si="129"/>
        <v>0</v>
      </c>
      <c r="AY503" s="16">
        <f t="shared" si="129"/>
        <v>0</v>
      </c>
      <c r="AZ503" s="16">
        <f t="shared" si="129"/>
        <v>0</v>
      </c>
      <c r="BA503" s="16">
        <f t="shared" si="129"/>
        <v>791.73781827774906</v>
      </c>
      <c r="BB503" s="16">
        <f t="shared" si="129"/>
        <v>0</v>
      </c>
      <c r="BC503" s="16">
        <f t="shared" si="129"/>
        <v>0</v>
      </c>
      <c r="BD503" s="16">
        <f t="shared" si="129"/>
        <v>0</v>
      </c>
      <c r="BE503" s="16">
        <f t="shared" si="129"/>
        <v>0</v>
      </c>
      <c r="BF503" s="16">
        <f t="shared" si="129"/>
        <v>0</v>
      </c>
      <c r="BG503" s="16">
        <f t="shared" si="129"/>
        <v>0</v>
      </c>
      <c r="BH503" s="16">
        <f t="shared" si="129"/>
        <v>0</v>
      </c>
      <c r="BI503" s="16">
        <f t="shared" si="129"/>
        <v>0</v>
      </c>
    </row>
    <row r="504" spans="2:61" s="1" customFormat="1" ht="15.75" x14ac:dyDescent="0.25">
      <c r="B504" s="47">
        <v>701</v>
      </c>
      <c r="C504" s="47" t="s">
        <v>430</v>
      </c>
      <c r="D504" s="47">
        <v>6</v>
      </c>
      <c r="E504" s="47">
        <v>2004</v>
      </c>
      <c r="F504" s="71"/>
      <c r="G504" s="2">
        <v>50</v>
      </c>
      <c r="H504" s="2">
        <v>10</v>
      </c>
      <c r="I504" s="47">
        <v>2019</v>
      </c>
      <c r="J504" s="81">
        <v>1.15E-2</v>
      </c>
      <c r="K504" s="82">
        <v>9985</v>
      </c>
      <c r="L504" s="82">
        <f t="shared" si="115"/>
        <v>998.5</v>
      </c>
      <c r="M504" s="82">
        <f t="shared" si="116"/>
        <v>1497.75</v>
      </c>
      <c r="N504" s="16">
        <f t="shared" si="117"/>
        <v>12481.25</v>
      </c>
      <c r="O504" s="16">
        <f t="shared" si="118"/>
        <v>143.53437500000001</v>
      </c>
      <c r="P504" s="16">
        <f t="shared" si="128"/>
        <v>0</v>
      </c>
      <c r="Q504" s="16">
        <f t="shared" si="128"/>
        <v>0</v>
      </c>
      <c r="R504" s="16">
        <f t="shared" si="128"/>
        <v>0</v>
      </c>
      <c r="S504" s="16">
        <f t="shared" si="128"/>
        <v>0</v>
      </c>
      <c r="T504" s="16">
        <f t="shared" si="128"/>
        <v>0</v>
      </c>
      <c r="U504" s="16">
        <f t="shared" si="128"/>
        <v>0</v>
      </c>
      <c r="V504" s="16">
        <f t="shared" si="128"/>
        <v>0</v>
      </c>
      <c r="W504" s="16">
        <f t="shared" si="128"/>
        <v>183.19027639746096</v>
      </c>
      <c r="X504" s="16">
        <f t="shared" si="128"/>
        <v>0</v>
      </c>
      <c r="Y504" s="16">
        <f t="shared" si="128"/>
        <v>0</v>
      </c>
      <c r="Z504" s="16">
        <f t="shared" si="128"/>
        <v>0</v>
      </c>
      <c r="AA504" s="16">
        <f t="shared" si="128"/>
        <v>0</v>
      </c>
      <c r="AB504" s="16">
        <f t="shared" si="128"/>
        <v>0</v>
      </c>
      <c r="AC504" s="16">
        <f t="shared" si="128"/>
        <v>0</v>
      </c>
      <c r="AD504" s="16">
        <f t="shared" si="128"/>
        <v>0</v>
      </c>
      <c r="AE504" s="16">
        <f t="shared" si="128"/>
        <v>0</v>
      </c>
      <c r="AF504" s="16">
        <f t="shared" si="127"/>
        <v>0</v>
      </c>
      <c r="AG504" s="16">
        <f t="shared" si="127"/>
        <v>298.39765690169855</v>
      </c>
      <c r="AH504" s="16">
        <f t="shared" si="127"/>
        <v>0</v>
      </c>
      <c r="AI504" s="16">
        <f t="shared" si="127"/>
        <v>0</v>
      </c>
      <c r="AJ504" s="16">
        <f t="shared" si="127"/>
        <v>0</v>
      </c>
      <c r="AK504" s="16">
        <f t="shared" si="127"/>
        <v>0</v>
      </c>
      <c r="AL504" s="16">
        <f t="shared" si="127"/>
        <v>0</v>
      </c>
      <c r="AM504" s="16">
        <f t="shared" si="127"/>
        <v>0</v>
      </c>
      <c r="AN504" s="16">
        <f t="shared" si="127"/>
        <v>0</v>
      </c>
      <c r="AO504" s="16">
        <f t="shared" si="127"/>
        <v>0</v>
      </c>
      <c r="AP504" s="16">
        <f t="shared" si="127"/>
        <v>0</v>
      </c>
      <c r="AQ504" s="16">
        <f t="shared" si="127"/>
        <v>486.05833997015532</v>
      </c>
      <c r="AR504" s="16">
        <f t="shared" si="127"/>
        <v>0</v>
      </c>
      <c r="AS504" s="16">
        <f t="shared" si="127"/>
        <v>0</v>
      </c>
      <c r="AT504" s="16">
        <f t="shared" si="129"/>
        <v>0</v>
      </c>
      <c r="AU504" s="16">
        <f t="shared" si="129"/>
        <v>0</v>
      </c>
      <c r="AV504" s="16">
        <f t="shared" si="129"/>
        <v>54590.562189087395</v>
      </c>
      <c r="AW504" s="16">
        <f t="shared" si="129"/>
        <v>0</v>
      </c>
      <c r="AX504" s="16">
        <f t="shared" si="129"/>
        <v>0</v>
      </c>
      <c r="AY504" s="16">
        <f t="shared" si="129"/>
        <v>0</v>
      </c>
      <c r="AZ504" s="16">
        <f t="shared" si="129"/>
        <v>0</v>
      </c>
      <c r="BA504" s="16">
        <f t="shared" si="129"/>
        <v>791.73781827774906</v>
      </c>
      <c r="BB504" s="16">
        <f t="shared" si="129"/>
        <v>0</v>
      </c>
      <c r="BC504" s="16">
        <f t="shared" si="129"/>
        <v>0</v>
      </c>
      <c r="BD504" s="16">
        <f t="shared" si="129"/>
        <v>0</v>
      </c>
      <c r="BE504" s="16">
        <f t="shared" si="129"/>
        <v>0</v>
      </c>
      <c r="BF504" s="16">
        <f t="shared" si="129"/>
        <v>0</v>
      </c>
      <c r="BG504" s="16">
        <f t="shared" si="129"/>
        <v>0</v>
      </c>
      <c r="BH504" s="16">
        <f t="shared" si="129"/>
        <v>0</v>
      </c>
      <c r="BI504" s="16">
        <f t="shared" si="129"/>
        <v>0</v>
      </c>
    </row>
    <row r="505" spans="2:61" s="1" customFormat="1" ht="15.75" x14ac:dyDescent="0.25">
      <c r="B505" s="47">
        <v>700</v>
      </c>
      <c r="C505" s="47" t="s">
        <v>430</v>
      </c>
      <c r="D505" s="47">
        <v>6</v>
      </c>
      <c r="E505" s="47">
        <v>2004</v>
      </c>
      <c r="F505" s="71"/>
      <c r="G505" s="2">
        <v>50</v>
      </c>
      <c r="H505" s="2">
        <v>10</v>
      </c>
      <c r="I505" s="47">
        <v>2019</v>
      </c>
      <c r="J505" s="81">
        <v>1.15E-2</v>
      </c>
      <c r="K505" s="82">
        <v>9985</v>
      </c>
      <c r="L505" s="82">
        <f t="shared" si="115"/>
        <v>998.5</v>
      </c>
      <c r="M505" s="82">
        <f t="shared" si="116"/>
        <v>1497.75</v>
      </c>
      <c r="N505" s="16">
        <f t="shared" si="117"/>
        <v>12481.25</v>
      </c>
      <c r="O505" s="16">
        <f t="shared" si="118"/>
        <v>143.53437500000001</v>
      </c>
      <c r="P505" s="16">
        <f t="shared" si="128"/>
        <v>0</v>
      </c>
      <c r="Q505" s="16">
        <f t="shared" si="128"/>
        <v>0</v>
      </c>
      <c r="R505" s="16">
        <f t="shared" si="128"/>
        <v>0</v>
      </c>
      <c r="S505" s="16">
        <f t="shared" si="128"/>
        <v>0</v>
      </c>
      <c r="T505" s="16">
        <f t="shared" si="128"/>
        <v>0</v>
      </c>
      <c r="U505" s="16">
        <f t="shared" si="128"/>
        <v>0</v>
      </c>
      <c r="V505" s="16">
        <f t="shared" si="128"/>
        <v>0</v>
      </c>
      <c r="W505" s="16">
        <f t="shared" si="128"/>
        <v>183.19027639746096</v>
      </c>
      <c r="X505" s="16">
        <f t="shared" si="128"/>
        <v>0</v>
      </c>
      <c r="Y505" s="16">
        <f t="shared" si="128"/>
        <v>0</v>
      </c>
      <c r="Z505" s="16">
        <f t="shared" si="128"/>
        <v>0</v>
      </c>
      <c r="AA505" s="16">
        <f t="shared" si="128"/>
        <v>0</v>
      </c>
      <c r="AB505" s="16">
        <f t="shared" si="128"/>
        <v>0</v>
      </c>
      <c r="AC505" s="16">
        <f t="shared" si="128"/>
        <v>0</v>
      </c>
      <c r="AD505" s="16">
        <f t="shared" si="128"/>
        <v>0</v>
      </c>
      <c r="AE505" s="16">
        <f t="shared" si="128"/>
        <v>0</v>
      </c>
      <c r="AF505" s="16">
        <f t="shared" si="127"/>
        <v>0</v>
      </c>
      <c r="AG505" s="16">
        <f t="shared" si="127"/>
        <v>298.39765690169855</v>
      </c>
      <c r="AH505" s="16">
        <f t="shared" si="127"/>
        <v>0</v>
      </c>
      <c r="AI505" s="16">
        <f t="shared" si="127"/>
        <v>0</v>
      </c>
      <c r="AJ505" s="16">
        <f t="shared" si="127"/>
        <v>0</v>
      </c>
      <c r="AK505" s="16">
        <f t="shared" si="127"/>
        <v>0</v>
      </c>
      <c r="AL505" s="16">
        <f t="shared" si="127"/>
        <v>0</v>
      </c>
      <c r="AM505" s="16">
        <f t="shared" si="127"/>
        <v>0</v>
      </c>
      <c r="AN505" s="16">
        <f t="shared" si="127"/>
        <v>0</v>
      </c>
      <c r="AO505" s="16">
        <f t="shared" si="127"/>
        <v>0</v>
      </c>
      <c r="AP505" s="16">
        <f t="shared" si="127"/>
        <v>0</v>
      </c>
      <c r="AQ505" s="16">
        <f t="shared" si="127"/>
        <v>486.05833997015532</v>
      </c>
      <c r="AR505" s="16">
        <f t="shared" si="127"/>
        <v>0</v>
      </c>
      <c r="AS505" s="16">
        <f t="shared" si="127"/>
        <v>0</v>
      </c>
      <c r="AT505" s="16">
        <f t="shared" si="129"/>
        <v>0</v>
      </c>
      <c r="AU505" s="16">
        <f t="shared" si="129"/>
        <v>0</v>
      </c>
      <c r="AV505" s="16">
        <f t="shared" si="129"/>
        <v>54590.562189087395</v>
      </c>
      <c r="AW505" s="16">
        <f t="shared" si="129"/>
        <v>0</v>
      </c>
      <c r="AX505" s="16">
        <f t="shared" si="129"/>
        <v>0</v>
      </c>
      <c r="AY505" s="16">
        <f t="shared" si="129"/>
        <v>0</v>
      </c>
      <c r="AZ505" s="16">
        <f t="shared" si="129"/>
        <v>0</v>
      </c>
      <c r="BA505" s="16">
        <f t="shared" si="129"/>
        <v>791.73781827774906</v>
      </c>
      <c r="BB505" s="16">
        <f t="shared" si="129"/>
        <v>0</v>
      </c>
      <c r="BC505" s="16">
        <f t="shared" si="129"/>
        <v>0</v>
      </c>
      <c r="BD505" s="16">
        <f t="shared" si="129"/>
        <v>0</v>
      </c>
      <c r="BE505" s="16">
        <f t="shared" si="129"/>
        <v>0</v>
      </c>
      <c r="BF505" s="16">
        <f t="shared" si="129"/>
        <v>0</v>
      </c>
      <c r="BG505" s="16">
        <f t="shared" si="129"/>
        <v>0</v>
      </c>
      <c r="BH505" s="16">
        <f t="shared" si="129"/>
        <v>0</v>
      </c>
      <c r="BI505" s="16">
        <f t="shared" si="129"/>
        <v>0</v>
      </c>
    </row>
    <row r="506" spans="2:61" s="1" customFormat="1" ht="15.75" x14ac:dyDescent="0.25">
      <c r="B506" s="47">
        <v>699</v>
      </c>
      <c r="C506" s="47" t="s">
        <v>430</v>
      </c>
      <c r="D506" s="47">
        <v>6</v>
      </c>
      <c r="E506" s="47">
        <v>2004</v>
      </c>
      <c r="F506" s="71"/>
      <c r="G506" s="2">
        <v>50</v>
      </c>
      <c r="H506" s="2">
        <v>10</v>
      </c>
      <c r="I506" s="47">
        <v>2019</v>
      </c>
      <c r="J506" s="81">
        <v>1.15E-2</v>
      </c>
      <c r="K506" s="82">
        <v>9985</v>
      </c>
      <c r="L506" s="82">
        <f t="shared" si="115"/>
        <v>998.5</v>
      </c>
      <c r="M506" s="82">
        <f t="shared" si="116"/>
        <v>1497.75</v>
      </c>
      <c r="N506" s="16">
        <f t="shared" si="117"/>
        <v>12481.25</v>
      </c>
      <c r="O506" s="16">
        <f t="shared" si="118"/>
        <v>143.53437500000001</v>
      </c>
      <c r="P506" s="16">
        <f t="shared" si="128"/>
        <v>0</v>
      </c>
      <c r="Q506" s="16">
        <f t="shared" si="128"/>
        <v>0</v>
      </c>
      <c r="R506" s="16">
        <f t="shared" si="128"/>
        <v>0</v>
      </c>
      <c r="S506" s="16">
        <f t="shared" si="128"/>
        <v>0</v>
      </c>
      <c r="T506" s="16">
        <f t="shared" si="128"/>
        <v>0</v>
      </c>
      <c r="U506" s="16">
        <f t="shared" si="128"/>
        <v>0</v>
      </c>
      <c r="V506" s="16">
        <f t="shared" si="128"/>
        <v>0</v>
      </c>
      <c r="W506" s="16">
        <f t="shared" si="128"/>
        <v>183.19027639746096</v>
      </c>
      <c r="X506" s="16">
        <f t="shared" si="128"/>
        <v>0</v>
      </c>
      <c r="Y506" s="16">
        <f t="shared" si="128"/>
        <v>0</v>
      </c>
      <c r="Z506" s="16">
        <f t="shared" si="128"/>
        <v>0</v>
      </c>
      <c r="AA506" s="16">
        <f t="shared" si="128"/>
        <v>0</v>
      </c>
      <c r="AB506" s="16">
        <f t="shared" si="128"/>
        <v>0</v>
      </c>
      <c r="AC506" s="16">
        <f t="shared" si="128"/>
        <v>0</v>
      </c>
      <c r="AD506" s="16">
        <f t="shared" si="128"/>
        <v>0</v>
      </c>
      <c r="AE506" s="16">
        <f t="shared" si="128"/>
        <v>0</v>
      </c>
      <c r="AF506" s="16">
        <f t="shared" si="127"/>
        <v>0</v>
      </c>
      <c r="AG506" s="16">
        <f t="shared" si="127"/>
        <v>298.39765690169855</v>
      </c>
      <c r="AH506" s="16">
        <f t="shared" si="127"/>
        <v>0</v>
      </c>
      <c r="AI506" s="16">
        <f t="shared" si="127"/>
        <v>0</v>
      </c>
      <c r="AJ506" s="16">
        <f t="shared" si="127"/>
        <v>0</v>
      </c>
      <c r="AK506" s="16">
        <f t="shared" si="127"/>
        <v>0</v>
      </c>
      <c r="AL506" s="16">
        <f t="shared" si="127"/>
        <v>0</v>
      </c>
      <c r="AM506" s="16">
        <f t="shared" si="127"/>
        <v>0</v>
      </c>
      <c r="AN506" s="16">
        <f t="shared" si="127"/>
        <v>0</v>
      </c>
      <c r="AO506" s="16">
        <f t="shared" si="127"/>
        <v>0</v>
      </c>
      <c r="AP506" s="16">
        <f t="shared" si="127"/>
        <v>0</v>
      </c>
      <c r="AQ506" s="16">
        <f t="shared" si="127"/>
        <v>486.05833997015532</v>
      </c>
      <c r="AR506" s="16">
        <f t="shared" si="127"/>
        <v>0</v>
      </c>
      <c r="AS506" s="16">
        <f t="shared" si="127"/>
        <v>0</v>
      </c>
      <c r="AT506" s="16">
        <f t="shared" si="129"/>
        <v>0</v>
      </c>
      <c r="AU506" s="16">
        <f t="shared" si="129"/>
        <v>0</v>
      </c>
      <c r="AV506" s="16">
        <f t="shared" si="129"/>
        <v>54590.562189087395</v>
      </c>
      <c r="AW506" s="16">
        <f t="shared" si="129"/>
        <v>0</v>
      </c>
      <c r="AX506" s="16">
        <f t="shared" si="129"/>
        <v>0</v>
      </c>
      <c r="AY506" s="16">
        <f t="shared" si="129"/>
        <v>0</v>
      </c>
      <c r="AZ506" s="16">
        <f t="shared" si="129"/>
        <v>0</v>
      </c>
      <c r="BA506" s="16">
        <f t="shared" si="129"/>
        <v>791.73781827774906</v>
      </c>
      <c r="BB506" s="16">
        <f t="shared" si="129"/>
        <v>0</v>
      </c>
      <c r="BC506" s="16">
        <f t="shared" si="129"/>
        <v>0</v>
      </c>
      <c r="BD506" s="16">
        <f t="shared" si="129"/>
        <v>0</v>
      </c>
      <c r="BE506" s="16">
        <f t="shared" si="129"/>
        <v>0</v>
      </c>
      <c r="BF506" s="16">
        <f t="shared" si="129"/>
        <v>0</v>
      </c>
      <c r="BG506" s="16">
        <f t="shared" si="129"/>
        <v>0</v>
      </c>
      <c r="BH506" s="16">
        <f t="shared" si="129"/>
        <v>0</v>
      </c>
      <c r="BI506" s="16">
        <f t="shared" si="129"/>
        <v>0</v>
      </c>
    </row>
    <row r="507" spans="2:61" s="1" customFormat="1" ht="15.75" x14ac:dyDescent="0.25">
      <c r="B507" s="47">
        <v>698</v>
      </c>
      <c r="C507" s="47" t="s">
        <v>430</v>
      </c>
      <c r="D507" s="47">
        <v>6</v>
      </c>
      <c r="E507" s="47">
        <v>2004</v>
      </c>
      <c r="F507" s="71"/>
      <c r="G507" s="2">
        <v>50</v>
      </c>
      <c r="H507" s="2">
        <v>10</v>
      </c>
      <c r="I507" s="47">
        <v>2019</v>
      </c>
      <c r="J507" s="81">
        <v>1.15E-2</v>
      </c>
      <c r="K507" s="82">
        <v>9985</v>
      </c>
      <c r="L507" s="82">
        <f t="shared" si="115"/>
        <v>998.5</v>
      </c>
      <c r="M507" s="82">
        <f t="shared" si="116"/>
        <v>1497.75</v>
      </c>
      <c r="N507" s="16">
        <f t="shared" si="117"/>
        <v>12481.25</v>
      </c>
      <c r="O507" s="16">
        <f t="shared" si="118"/>
        <v>143.53437500000001</v>
      </c>
      <c r="P507" s="16">
        <f t="shared" si="128"/>
        <v>0</v>
      </c>
      <c r="Q507" s="16">
        <f t="shared" si="128"/>
        <v>0</v>
      </c>
      <c r="R507" s="16">
        <f t="shared" si="128"/>
        <v>0</v>
      </c>
      <c r="S507" s="16">
        <f t="shared" si="128"/>
        <v>0</v>
      </c>
      <c r="T507" s="16">
        <f t="shared" si="128"/>
        <v>0</v>
      </c>
      <c r="U507" s="16">
        <f t="shared" si="128"/>
        <v>0</v>
      </c>
      <c r="V507" s="16">
        <f t="shared" si="128"/>
        <v>0</v>
      </c>
      <c r="W507" s="16">
        <f t="shared" si="128"/>
        <v>183.19027639746096</v>
      </c>
      <c r="X507" s="16">
        <f t="shared" si="128"/>
        <v>0</v>
      </c>
      <c r="Y507" s="16">
        <f t="shared" si="128"/>
        <v>0</v>
      </c>
      <c r="Z507" s="16">
        <f t="shared" si="128"/>
        <v>0</v>
      </c>
      <c r="AA507" s="16">
        <f t="shared" si="128"/>
        <v>0</v>
      </c>
      <c r="AB507" s="16">
        <f t="shared" si="128"/>
        <v>0</v>
      </c>
      <c r="AC507" s="16">
        <f t="shared" si="128"/>
        <v>0</v>
      </c>
      <c r="AD507" s="16">
        <f t="shared" si="128"/>
        <v>0</v>
      </c>
      <c r="AE507" s="16">
        <f t="shared" si="128"/>
        <v>0</v>
      </c>
      <c r="AF507" s="16">
        <f t="shared" si="127"/>
        <v>0</v>
      </c>
      <c r="AG507" s="16">
        <f t="shared" si="127"/>
        <v>298.39765690169855</v>
      </c>
      <c r="AH507" s="16">
        <f t="shared" si="127"/>
        <v>0</v>
      </c>
      <c r="AI507" s="16">
        <f t="shared" si="127"/>
        <v>0</v>
      </c>
      <c r="AJ507" s="16">
        <f t="shared" si="127"/>
        <v>0</v>
      </c>
      <c r="AK507" s="16">
        <f t="shared" si="127"/>
        <v>0</v>
      </c>
      <c r="AL507" s="16">
        <f t="shared" si="127"/>
        <v>0</v>
      </c>
      <c r="AM507" s="16">
        <f t="shared" si="127"/>
        <v>0</v>
      </c>
      <c r="AN507" s="16">
        <f t="shared" si="127"/>
        <v>0</v>
      </c>
      <c r="AO507" s="16">
        <f t="shared" si="127"/>
        <v>0</v>
      </c>
      <c r="AP507" s="16">
        <f t="shared" si="127"/>
        <v>0</v>
      </c>
      <c r="AQ507" s="16">
        <f t="shared" si="127"/>
        <v>486.05833997015532</v>
      </c>
      <c r="AR507" s="16">
        <f t="shared" si="127"/>
        <v>0</v>
      </c>
      <c r="AS507" s="16">
        <f t="shared" si="127"/>
        <v>0</v>
      </c>
      <c r="AT507" s="16">
        <f t="shared" si="129"/>
        <v>0</v>
      </c>
      <c r="AU507" s="16">
        <f t="shared" si="129"/>
        <v>0</v>
      </c>
      <c r="AV507" s="16">
        <f t="shared" si="129"/>
        <v>54590.562189087395</v>
      </c>
      <c r="AW507" s="16">
        <f t="shared" si="129"/>
        <v>0</v>
      </c>
      <c r="AX507" s="16">
        <f t="shared" si="129"/>
        <v>0</v>
      </c>
      <c r="AY507" s="16">
        <f t="shared" si="129"/>
        <v>0</v>
      </c>
      <c r="AZ507" s="16">
        <f t="shared" si="129"/>
        <v>0</v>
      </c>
      <c r="BA507" s="16">
        <f t="shared" si="129"/>
        <v>791.73781827774906</v>
      </c>
      <c r="BB507" s="16">
        <f t="shared" si="129"/>
        <v>0</v>
      </c>
      <c r="BC507" s="16">
        <f t="shared" si="129"/>
        <v>0</v>
      </c>
      <c r="BD507" s="16">
        <f t="shared" si="129"/>
        <v>0</v>
      </c>
      <c r="BE507" s="16">
        <f t="shared" si="129"/>
        <v>0</v>
      </c>
      <c r="BF507" s="16">
        <f t="shared" si="129"/>
        <v>0</v>
      </c>
      <c r="BG507" s="16">
        <f t="shared" si="129"/>
        <v>0</v>
      </c>
      <c r="BH507" s="16">
        <f t="shared" si="129"/>
        <v>0</v>
      </c>
      <c r="BI507" s="16">
        <f t="shared" si="129"/>
        <v>0</v>
      </c>
    </row>
    <row r="508" spans="2:61" s="1" customFormat="1" ht="15.75" x14ac:dyDescent="0.25">
      <c r="B508" s="47">
        <v>697</v>
      </c>
      <c r="C508" s="47" t="s">
        <v>430</v>
      </c>
      <c r="D508" s="47">
        <v>6</v>
      </c>
      <c r="E508" s="47">
        <v>2004</v>
      </c>
      <c r="F508" s="71"/>
      <c r="G508" s="2">
        <v>50</v>
      </c>
      <c r="H508" s="2">
        <v>10</v>
      </c>
      <c r="I508" s="47">
        <v>2019</v>
      </c>
      <c r="J508" s="81">
        <v>1.15E-2</v>
      </c>
      <c r="K508" s="82">
        <v>9985</v>
      </c>
      <c r="L508" s="82">
        <f t="shared" si="115"/>
        <v>998.5</v>
      </c>
      <c r="M508" s="82">
        <f t="shared" si="116"/>
        <v>1497.75</v>
      </c>
      <c r="N508" s="16">
        <f t="shared" si="117"/>
        <v>12481.25</v>
      </c>
      <c r="O508" s="16">
        <f t="shared" si="118"/>
        <v>143.53437500000001</v>
      </c>
      <c r="P508" s="16">
        <f t="shared" si="128"/>
        <v>0</v>
      </c>
      <c r="Q508" s="16">
        <f t="shared" si="128"/>
        <v>0</v>
      </c>
      <c r="R508" s="16">
        <f t="shared" si="128"/>
        <v>0</v>
      </c>
      <c r="S508" s="16">
        <f t="shared" si="128"/>
        <v>0</v>
      </c>
      <c r="T508" s="16">
        <f t="shared" si="128"/>
        <v>0</v>
      </c>
      <c r="U508" s="16">
        <f t="shared" si="128"/>
        <v>0</v>
      </c>
      <c r="V508" s="16">
        <f t="shared" si="128"/>
        <v>0</v>
      </c>
      <c r="W508" s="16">
        <f t="shared" si="128"/>
        <v>183.19027639746096</v>
      </c>
      <c r="X508" s="16">
        <f t="shared" si="128"/>
        <v>0</v>
      </c>
      <c r="Y508" s="16">
        <f t="shared" si="128"/>
        <v>0</v>
      </c>
      <c r="Z508" s="16">
        <f t="shared" si="128"/>
        <v>0</v>
      </c>
      <c r="AA508" s="16">
        <f t="shared" si="128"/>
        <v>0</v>
      </c>
      <c r="AB508" s="16">
        <f t="shared" si="128"/>
        <v>0</v>
      </c>
      <c r="AC508" s="16">
        <f t="shared" si="128"/>
        <v>0</v>
      </c>
      <c r="AD508" s="16">
        <f t="shared" si="128"/>
        <v>0</v>
      </c>
      <c r="AE508" s="16">
        <f t="shared" si="128"/>
        <v>0</v>
      </c>
      <c r="AF508" s="16">
        <f t="shared" si="127"/>
        <v>0</v>
      </c>
      <c r="AG508" s="16">
        <f t="shared" si="127"/>
        <v>298.39765690169855</v>
      </c>
      <c r="AH508" s="16">
        <f t="shared" si="127"/>
        <v>0</v>
      </c>
      <c r="AI508" s="16">
        <f t="shared" si="127"/>
        <v>0</v>
      </c>
      <c r="AJ508" s="16">
        <f t="shared" si="127"/>
        <v>0</v>
      </c>
      <c r="AK508" s="16">
        <f t="shared" si="127"/>
        <v>0</v>
      </c>
      <c r="AL508" s="16">
        <f t="shared" si="127"/>
        <v>0</v>
      </c>
      <c r="AM508" s="16">
        <f t="shared" si="127"/>
        <v>0</v>
      </c>
      <c r="AN508" s="16">
        <f t="shared" si="127"/>
        <v>0</v>
      </c>
      <c r="AO508" s="16">
        <f t="shared" si="127"/>
        <v>0</v>
      </c>
      <c r="AP508" s="16">
        <f t="shared" si="127"/>
        <v>0</v>
      </c>
      <c r="AQ508" s="16">
        <f t="shared" si="127"/>
        <v>486.05833997015532</v>
      </c>
      <c r="AR508" s="16">
        <f t="shared" si="127"/>
        <v>0</v>
      </c>
      <c r="AS508" s="16">
        <f t="shared" si="127"/>
        <v>0</v>
      </c>
      <c r="AT508" s="16">
        <f t="shared" si="129"/>
        <v>0</v>
      </c>
      <c r="AU508" s="16">
        <f t="shared" si="129"/>
        <v>0</v>
      </c>
      <c r="AV508" s="16">
        <f t="shared" si="129"/>
        <v>54590.562189087395</v>
      </c>
      <c r="AW508" s="16">
        <f t="shared" si="129"/>
        <v>0</v>
      </c>
      <c r="AX508" s="16">
        <f t="shared" si="129"/>
        <v>0</v>
      </c>
      <c r="AY508" s="16">
        <f t="shared" si="129"/>
        <v>0</v>
      </c>
      <c r="AZ508" s="16">
        <f t="shared" si="129"/>
        <v>0</v>
      </c>
      <c r="BA508" s="16">
        <f t="shared" si="129"/>
        <v>791.73781827774906</v>
      </c>
      <c r="BB508" s="16">
        <f t="shared" si="129"/>
        <v>0</v>
      </c>
      <c r="BC508" s="16">
        <f t="shared" si="129"/>
        <v>0</v>
      </c>
      <c r="BD508" s="16">
        <f t="shared" si="129"/>
        <v>0</v>
      </c>
      <c r="BE508" s="16">
        <f t="shared" si="129"/>
        <v>0</v>
      </c>
      <c r="BF508" s="16">
        <f t="shared" si="129"/>
        <v>0</v>
      </c>
      <c r="BG508" s="16">
        <f t="shared" si="129"/>
        <v>0</v>
      </c>
      <c r="BH508" s="16">
        <f t="shared" si="129"/>
        <v>0</v>
      </c>
      <c r="BI508" s="16">
        <f t="shared" si="129"/>
        <v>0</v>
      </c>
    </row>
    <row r="509" spans="2:61" s="1" customFormat="1" ht="15.75" x14ac:dyDescent="0.25">
      <c r="B509" s="47">
        <v>696</v>
      </c>
      <c r="C509" s="47" t="s">
        <v>430</v>
      </c>
      <c r="D509" s="47">
        <v>6</v>
      </c>
      <c r="E509" s="47">
        <v>2004</v>
      </c>
      <c r="F509" s="71"/>
      <c r="G509" s="2">
        <v>50</v>
      </c>
      <c r="H509" s="2">
        <v>10</v>
      </c>
      <c r="I509" s="47">
        <v>2020</v>
      </c>
      <c r="J509" s="81">
        <v>1.15E-2</v>
      </c>
      <c r="K509" s="82">
        <v>9985</v>
      </c>
      <c r="L509" s="82">
        <f t="shared" si="115"/>
        <v>998.5</v>
      </c>
      <c r="M509" s="82">
        <f t="shared" si="116"/>
        <v>1497.75</v>
      </c>
      <c r="N509" s="16">
        <f t="shared" si="117"/>
        <v>12481.25</v>
      </c>
      <c r="O509" s="16">
        <f t="shared" si="118"/>
        <v>143.53437500000001</v>
      </c>
      <c r="P509" s="16">
        <f t="shared" si="128"/>
        <v>0</v>
      </c>
      <c r="Q509" s="16">
        <f t="shared" si="128"/>
        <v>0</v>
      </c>
      <c r="R509" s="16">
        <f t="shared" si="128"/>
        <v>0</v>
      </c>
      <c r="S509" s="16">
        <f t="shared" si="128"/>
        <v>0</v>
      </c>
      <c r="T509" s="16">
        <f t="shared" si="128"/>
        <v>0</v>
      </c>
      <c r="U509" s="16">
        <f t="shared" si="128"/>
        <v>0</v>
      </c>
      <c r="V509" s="16">
        <f t="shared" si="128"/>
        <v>0</v>
      </c>
      <c r="W509" s="16">
        <f t="shared" si="128"/>
        <v>0</v>
      </c>
      <c r="X509" s="16">
        <f t="shared" si="128"/>
        <v>192.349790217334</v>
      </c>
      <c r="Y509" s="16">
        <f t="shared" si="128"/>
        <v>0</v>
      </c>
      <c r="Z509" s="16">
        <f t="shared" si="128"/>
        <v>0</v>
      </c>
      <c r="AA509" s="16">
        <f t="shared" si="128"/>
        <v>0</v>
      </c>
      <c r="AB509" s="16">
        <f t="shared" si="128"/>
        <v>0</v>
      </c>
      <c r="AC509" s="16">
        <f t="shared" si="128"/>
        <v>0</v>
      </c>
      <c r="AD509" s="16">
        <f t="shared" si="128"/>
        <v>0</v>
      </c>
      <c r="AE509" s="16">
        <f t="shared" si="128"/>
        <v>0</v>
      </c>
      <c r="AF509" s="16">
        <f t="shared" si="127"/>
        <v>0</v>
      </c>
      <c r="AG509" s="16">
        <f t="shared" si="127"/>
        <v>0</v>
      </c>
      <c r="AH509" s="16">
        <f t="shared" si="127"/>
        <v>313.3175397467835</v>
      </c>
      <c r="AI509" s="16">
        <f t="shared" si="127"/>
        <v>0</v>
      </c>
      <c r="AJ509" s="16">
        <f t="shared" si="127"/>
        <v>0</v>
      </c>
      <c r="AK509" s="16">
        <f t="shared" si="127"/>
        <v>0</v>
      </c>
      <c r="AL509" s="16">
        <f t="shared" si="127"/>
        <v>0</v>
      </c>
      <c r="AM509" s="16">
        <f t="shared" si="127"/>
        <v>0</v>
      </c>
      <c r="AN509" s="16">
        <f t="shared" si="127"/>
        <v>0</v>
      </c>
      <c r="AO509" s="16">
        <f t="shared" si="127"/>
        <v>0</v>
      </c>
      <c r="AP509" s="16">
        <f t="shared" si="127"/>
        <v>0</v>
      </c>
      <c r="AQ509" s="16">
        <f t="shared" si="127"/>
        <v>0</v>
      </c>
      <c r="AR509" s="16">
        <f t="shared" si="127"/>
        <v>510.3612569686631</v>
      </c>
      <c r="AS509" s="16">
        <f t="shared" si="127"/>
        <v>0</v>
      </c>
      <c r="AT509" s="16">
        <f t="shared" si="129"/>
        <v>0</v>
      </c>
      <c r="AU509" s="16">
        <f t="shared" si="129"/>
        <v>0</v>
      </c>
      <c r="AV509" s="16">
        <f t="shared" si="129"/>
        <v>54590.562189087395</v>
      </c>
      <c r="AW509" s="16">
        <f t="shared" si="129"/>
        <v>0</v>
      </c>
      <c r="AX509" s="16">
        <f t="shared" si="129"/>
        <v>0</v>
      </c>
      <c r="AY509" s="16">
        <f t="shared" si="129"/>
        <v>0</v>
      </c>
      <c r="AZ509" s="16">
        <f t="shared" si="129"/>
        <v>0</v>
      </c>
      <c r="BA509" s="16">
        <f t="shared" si="129"/>
        <v>0</v>
      </c>
      <c r="BB509" s="16">
        <f t="shared" si="129"/>
        <v>831.32470919163643</v>
      </c>
      <c r="BC509" s="16">
        <f t="shared" si="129"/>
        <v>0</v>
      </c>
      <c r="BD509" s="16">
        <f t="shared" si="129"/>
        <v>0</v>
      </c>
      <c r="BE509" s="16">
        <f t="shared" si="129"/>
        <v>0</v>
      </c>
      <c r="BF509" s="16">
        <f t="shared" si="129"/>
        <v>0</v>
      </c>
      <c r="BG509" s="16">
        <f t="shared" si="129"/>
        <v>0</v>
      </c>
      <c r="BH509" s="16">
        <f t="shared" si="129"/>
        <v>0</v>
      </c>
      <c r="BI509" s="16">
        <f t="shared" si="129"/>
        <v>0</v>
      </c>
    </row>
    <row r="510" spans="2:61" s="1" customFormat="1" ht="15.75" x14ac:dyDescent="0.25">
      <c r="B510" s="47">
        <v>695</v>
      </c>
      <c r="C510" s="47" t="s">
        <v>430</v>
      </c>
      <c r="D510" s="47">
        <v>6</v>
      </c>
      <c r="E510" s="47">
        <v>2004</v>
      </c>
      <c r="F510" s="71"/>
      <c r="G510" s="2">
        <v>50</v>
      </c>
      <c r="H510" s="2">
        <v>10</v>
      </c>
      <c r="I510" s="47">
        <v>2020</v>
      </c>
      <c r="J510" s="81">
        <v>1.15E-2</v>
      </c>
      <c r="K510" s="82">
        <v>9985</v>
      </c>
      <c r="L510" s="82">
        <f t="shared" si="115"/>
        <v>998.5</v>
      </c>
      <c r="M510" s="82">
        <f t="shared" si="116"/>
        <v>1497.75</v>
      </c>
      <c r="N510" s="16">
        <f t="shared" si="117"/>
        <v>12481.25</v>
      </c>
      <c r="O510" s="16">
        <f t="shared" si="118"/>
        <v>143.53437500000001</v>
      </c>
      <c r="P510" s="16">
        <f t="shared" si="128"/>
        <v>0</v>
      </c>
      <c r="Q510" s="16">
        <f t="shared" si="128"/>
        <v>0</v>
      </c>
      <c r="R510" s="16">
        <f t="shared" si="128"/>
        <v>0</v>
      </c>
      <c r="S510" s="16">
        <f t="shared" si="128"/>
        <v>0</v>
      </c>
      <c r="T510" s="16">
        <f t="shared" si="128"/>
        <v>0</v>
      </c>
      <c r="U510" s="16">
        <f t="shared" si="128"/>
        <v>0</v>
      </c>
      <c r="V510" s="16">
        <f t="shared" si="128"/>
        <v>0</v>
      </c>
      <c r="W510" s="16">
        <f t="shared" si="128"/>
        <v>0</v>
      </c>
      <c r="X510" s="16">
        <f t="shared" si="128"/>
        <v>192.349790217334</v>
      </c>
      <c r="Y510" s="16">
        <f t="shared" si="128"/>
        <v>0</v>
      </c>
      <c r="Z510" s="16">
        <f t="shared" si="128"/>
        <v>0</v>
      </c>
      <c r="AA510" s="16">
        <f t="shared" si="128"/>
        <v>0</v>
      </c>
      <c r="AB510" s="16">
        <f t="shared" si="128"/>
        <v>0</v>
      </c>
      <c r="AC510" s="16">
        <f t="shared" si="128"/>
        <v>0</v>
      </c>
      <c r="AD510" s="16">
        <f t="shared" si="128"/>
        <v>0</v>
      </c>
      <c r="AE510" s="16">
        <f t="shared" si="128"/>
        <v>0</v>
      </c>
      <c r="AF510" s="16">
        <f t="shared" si="127"/>
        <v>0</v>
      </c>
      <c r="AG510" s="16">
        <f t="shared" si="127"/>
        <v>0</v>
      </c>
      <c r="AH510" s="16">
        <f t="shared" si="127"/>
        <v>313.3175397467835</v>
      </c>
      <c r="AI510" s="16">
        <f t="shared" si="127"/>
        <v>0</v>
      </c>
      <c r="AJ510" s="16">
        <f t="shared" si="127"/>
        <v>0</v>
      </c>
      <c r="AK510" s="16">
        <f t="shared" si="127"/>
        <v>0</v>
      </c>
      <c r="AL510" s="16">
        <f t="shared" si="127"/>
        <v>0</v>
      </c>
      <c r="AM510" s="16">
        <f t="shared" si="127"/>
        <v>0</v>
      </c>
      <c r="AN510" s="16">
        <f t="shared" si="127"/>
        <v>0</v>
      </c>
      <c r="AO510" s="16">
        <f t="shared" si="127"/>
        <v>0</v>
      </c>
      <c r="AP510" s="16">
        <f t="shared" si="127"/>
        <v>0</v>
      </c>
      <c r="AQ510" s="16">
        <f t="shared" si="127"/>
        <v>0</v>
      </c>
      <c r="AR510" s="16">
        <f t="shared" si="127"/>
        <v>510.3612569686631</v>
      </c>
      <c r="AS510" s="16">
        <f t="shared" si="127"/>
        <v>0</v>
      </c>
      <c r="AT510" s="16">
        <f t="shared" si="129"/>
        <v>0</v>
      </c>
      <c r="AU510" s="16">
        <f t="shared" si="129"/>
        <v>0</v>
      </c>
      <c r="AV510" s="16">
        <f t="shared" si="129"/>
        <v>54590.562189087395</v>
      </c>
      <c r="AW510" s="16">
        <f t="shared" si="129"/>
        <v>0</v>
      </c>
      <c r="AX510" s="16">
        <f t="shared" si="129"/>
        <v>0</v>
      </c>
      <c r="AY510" s="16">
        <f t="shared" si="129"/>
        <v>0</v>
      </c>
      <c r="AZ510" s="16">
        <f t="shared" si="129"/>
        <v>0</v>
      </c>
      <c r="BA510" s="16">
        <f t="shared" si="129"/>
        <v>0</v>
      </c>
      <c r="BB510" s="16">
        <f t="shared" si="129"/>
        <v>831.32470919163643</v>
      </c>
      <c r="BC510" s="16">
        <f t="shared" si="129"/>
        <v>0</v>
      </c>
      <c r="BD510" s="16">
        <f t="shared" si="129"/>
        <v>0</v>
      </c>
      <c r="BE510" s="16">
        <f t="shared" si="129"/>
        <v>0</v>
      </c>
      <c r="BF510" s="16">
        <f t="shared" si="129"/>
        <v>0</v>
      </c>
      <c r="BG510" s="16">
        <f t="shared" si="129"/>
        <v>0</v>
      </c>
      <c r="BH510" s="16">
        <f t="shared" si="129"/>
        <v>0</v>
      </c>
      <c r="BI510" s="16">
        <f t="shared" si="129"/>
        <v>0</v>
      </c>
    </row>
    <row r="511" spans="2:61" s="1" customFormat="1" ht="15.75" x14ac:dyDescent="0.25">
      <c r="B511" s="47">
        <v>694</v>
      </c>
      <c r="C511" s="47" t="s">
        <v>430</v>
      </c>
      <c r="D511" s="47">
        <v>6</v>
      </c>
      <c r="E511" s="47">
        <v>2004</v>
      </c>
      <c r="F511" s="71"/>
      <c r="G511" s="2">
        <v>50</v>
      </c>
      <c r="H511" s="2">
        <v>10</v>
      </c>
      <c r="I511" s="47">
        <v>2020</v>
      </c>
      <c r="J511" s="81">
        <v>1.15E-2</v>
      </c>
      <c r="K511" s="82">
        <v>9985</v>
      </c>
      <c r="L511" s="82">
        <f t="shared" si="115"/>
        <v>998.5</v>
      </c>
      <c r="M511" s="82">
        <f t="shared" si="116"/>
        <v>1497.75</v>
      </c>
      <c r="N511" s="16">
        <f t="shared" si="117"/>
        <v>12481.25</v>
      </c>
      <c r="O511" s="16">
        <f t="shared" si="118"/>
        <v>143.53437500000001</v>
      </c>
      <c r="P511" s="16">
        <f t="shared" si="128"/>
        <v>0</v>
      </c>
      <c r="Q511" s="16">
        <f t="shared" si="128"/>
        <v>0</v>
      </c>
      <c r="R511" s="16">
        <f t="shared" si="128"/>
        <v>0</v>
      </c>
      <c r="S511" s="16">
        <f t="shared" si="128"/>
        <v>0</v>
      </c>
      <c r="T511" s="16">
        <f t="shared" si="128"/>
        <v>0</v>
      </c>
      <c r="U511" s="16">
        <f t="shared" si="128"/>
        <v>0</v>
      </c>
      <c r="V511" s="16">
        <f t="shared" si="128"/>
        <v>0</v>
      </c>
      <c r="W511" s="16">
        <f t="shared" si="128"/>
        <v>0</v>
      </c>
      <c r="X511" s="16">
        <f t="shared" si="128"/>
        <v>192.349790217334</v>
      </c>
      <c r="Y511" s="16">
        <f t="shared" si="128"/>
        <v>0</v>
      </c>
      <c r="Z511" s="16">
        <f t="shared" si="128"/>
        <v>0</v>
      </c>
      <c r="AA511" s="16">
        <f t="shared" si="128"/>
        <v>0</v>
      </c>
      <c r="AB511" s="16">
        <f t="shared" si="128"/>
        <v>0</v>
      </c>
      <c r="AC511" s="16">
        <f t="shared" si="128"/>
        <v>0</v>
      </c>
      <c r="AD511" s="16">
        <f t="shared" si="128"/>
        <v>0</v>
      </c>
      <c r="AE511" s="16">
        <f t="shared" si="128"/>
        <v>0</v>
      </c>
      <c r="AF511" s="16">
        <f t="shared" si="127"/>
        <v>0</v>
      </c>
      <c r="AG511" s="16">
        <f t="shared" si="127"/>
        <v>0</v>
      </c>
      <c r="AH511" s="16">
        <f t="shared" si="127"/>
        <v>313.3175397467835</v>
      </c>
      <c r="AI511" s="16">
        <f t="shared" si="127"/>
        <v>0</v>
      </c>
      <c r="AJ511" s="16">
        <f t="shared" si="127"/>
        <v>0</v>
      </c>
      <c r="AK511" s="16">
        <f t="shared" si="127"/>
        <v>0</v>
      </c>
      <c r="AL511" s="16">
        <f t="shared" si="127"/>
        <v>0</v>
      </c>
      <c r="AM511" s="16">
        <f t="shared" si="127"/>
        <v>0</v>
      </c>
      <c r="AN511" s="16">
        <f t="shared" si="127"/>
        <v>0</v>
      </c>
      <c r="AO511" s="16">
        <f t="shared" si="127"/>
        <v>0</v>
      </c>
      <c r="AP511" s="16">
        <f t="shared" si="127"/>
        <v>0</v>
      </c>
      <c r="AQ511" s="16">
        <f t="shared" si="127"/>
        <v>0</v>
      </c>
      <c r="AR511" s="16">
        <f t="shared" si="127"/>
        <v>510.3612569686631</v>
      </c>
      <c r="AS511" s="16">
        <f t="shared" si="127"/>
        <v>0</v>
      </c>
      <c r="AT511" s="16">
        <f t="shared" si="129"/>
        <v>0</v>
      </c>
      <c r="AU511" s="16">
        <f t="shared" si="129"/>
        <v>0</v>
      </c>
      <c r="AV511" s="16">
        <f t="shared" si="129"/>
        <v>54590.562189087395</v>
      </c>
      <c r="AW511" s="16">
        <f t="shared" si="129"/>
        <v>0</v>
      </c>
      <c r="AX511" s="16">
        <f t="shared" si="129"/>
        <v>0</v>
      </c>
      <c r="AY511" s="16">
        <f t="shared" si="129"/>
        <v>0</v>
      </c>
      <c r="AZ511" s="16">
        <f t="shared" si="129"/>
        <v>0</v>
      </c>
      <c r="BA511" s="16">
        <f t="shared" si="129"/>
        <v>0</v>
      </c>
      <c r="BB511" s="16">
        <f t="shared" si="129"/>
        <v>831.32470919163643</v>
      </c>
      <c r="BC511" s="16">
        <f t="shared" si="129"/>
        <v>0</v>
      </c>
      <c r="BD511" s="16">
        <f t="shared" si="129"/>
        <v>0</v>
      </c>
      <c r="BE511" s="16">
        <f t="shared" si="129"/>
        <v>0</v>
      </c>
      <c r="BF511" s="16">
        <f t="shared" si="129"/>
        <v>0</v>
      </c>
      <c r="BG511" s="16">
        <f t="shared" si="129"/>
        <v>0</v>
      </c>
      <c r="BH511" s="16">
        <f t="shared" si="129"/>
        <v>0</v>
      </c>
      <c r="BI511" s="16">
        <f t="shared" si="129"/>
        <v>0</v>
      </c>
    </row>
    <row r="512" spans="2:61" s="1" customFormat="1" ht="15.75" x14ac:dyDescent="0.25">
      <c r="B512" s="47">
        <v>693</v>
      </c>
      <c r="C512" s="47" t="s">
        <v>430</v>
      </c>
      <c r="D512" s="47">
        <v>6</v>
      </c>
      <c r="E512" s="47">
        <v>2004</v>
      </c>
      <c r="F512" s="71"/>
      <c r="G512" s="2">
        <v>50</v>
      </c>
      <c r="H512" s="2">
        <v>10</v>
      </c>
      <c r="I512" s="47">
        <v>2020</v>
      </c>
      <c r="J512" s="81">
        <v>1.15E-2</v>
      </c>
      <c r="K512" s="82">
        <v>9985</v>
      </c>
      <c r="L512" s="82">
        <f t="shared" si="115"/>
        <v>998.5</v>
      </c>
      <c r="M512" s="82">
        <f t="shared" si="116"/>
        <v>1497.75</v>
      </c>
      <c r="N512" s="16">
        <f t="shared" si="117"/>
        <v>12481.25</v>
      </c>
      <c r="O512" s="16">
        <f t="shared" si="118"/>
        <v>143.53437500000001</v>
      </c>
      <c r="P512" s="16">
        <f t="shared" si="128"/>
        <v>0</v>
      </c>
      <c r="Q512" s="16">
        <f t="shared" si="128"/>
        <v>0</v>
      </c>
      <c r="R512" s="16">
        <f t="shared" si="128"/>
        <v>0</v>
      </c>
      <c r="S512" s="16">
        <f t="shared" si="128"/>
        <v>0</v>
      </c>
      <c r="T512" s="16">
        <f t="shared" si="128"/>
        <v>0</v>
      </c>
      <c r="U512" s="16">
        <f t="shared" si="128"/>
        <v>0</v>
      </c>
      <c r="V512" s="16">
        <f t="shared" si="128"/>
        <v>0</v>
      </c>
      <c r="W512" s="16">
        <f t="shared" si="128"/>
        <v>0</v>
      </c>
      <c r="X512" s="16">
        <f t="shared" si="128"/>
        <v>192.349790217334</v>
      </c>
      <c r="Y512" s="16">
        <f t="shared" si="128"/>
        <v>0</v>
      </c>
      <c r="Z512" s="16">
        <f t="shared" si="128"/>
        <v>0</v>
      </c>
      <c r="AA512" s="16">
        <f t="shared" si="128"/>
        <v>0</v>
      </c>
      <c r="AB512" s="16">
        <f t="shared" si="128"/>
        <v>0</v>
      </c>
      <c r="AC512" s="16">
        <f t="shared" si="128"/>
        <v>0</v>
      </c>
      <c r="AD512" s="16">
        <f t="shared" si="128"/>
        <v>0</v>
      </c>
      <c r="AE512" s="16">
        <f t="shared" si="128"/>
        <v>0</v>
      </c>
      <c r="AF512" s="16">
        <f t="shared" si="127"/>
        <v>0</v>
      </c>
      <c r="AG512" s="16">
        <f t="shared" si="127"/>
        <v>0</v>
      </c>
      <c r="AH512" s="16">
        <f t="shared" si="127"/>
        <v>313.3175397467835</v>
      </c>
      <c r="AI512" s="16">
        <f t="shared" si="127"/>
        <v>0</v>
      </c>
      <c r="AJ512" s="16">
        <f t="shared" si="127"/>
        <v>0</v>
      </c>
      <c r="AK512" s="16">
        <f t="shared" si="127"/>
        <v>0</v>
      </c>
      <c r="AL512" s="16">
        <f t="shared" si="127"/>
        <v>0</v>
      </c>
      <c r="AM512" s="16">
        <f t="shared" si="127"/>
        <v>0</v>
      </c>
      <c r="AN512" s="16">
        <f t="shared" si="127"/>
        <v>0</v>
      </c>
      <c r="AO512" s="16">
        <f t="shared" si="127"/>
        <v>0</v>
      </c>
      <c r="AP512" s="16">
        <f t="shared" si="127"/>
        <v>0</v>
      </c>
      <c r="AQ512" s="16">
        <f t="shared" si="127"/>
        <v>0</v>
      </c>
      <c r="AR512" s="16">
        <f t="shared" si="127"/>
        <v>510.3612569686631</v>
      </c>
      <c r="AS512" s="16">
        <f t="shared" si="127"/>
        <v>0</v>
      </c>
      <c r="AT512" s="16">
        <f t="shared" si="129"/>
        <v>0</v>
      </c>
      <c r="AU512" s="16">
        <f t="shared" si="129"/>
        <v>0</v>
      </c>
      <c r="AV512" s="16">
        <f t="shared" si="129"/>
        <v>54590.562189087395</v>
      </c>
      <c r="AW512" s="16">
        <f t="shared" si="129"/>
        <v>0</v>
      </c>
      <c r="AX512" s="16">
        <f t="shared" si="129"/>
        <v>0</v>
      </c>
      <c r="AY512" s="16">
        <f t="shared" si="129"/>
        <v>0</v>
      </c>
      <c r="AZ512" s="16">
        <f t="shared" si="129"/>
        <v>0</v>
      </c>
      <c r="BA512" s="16">
        <f t="shared" si="129"/>
        <v>0</v>
      </c>
      <c r="BB512" s="16">
        <f t="shared" si="129"/>
        <v>831.32470919163643</v>
      </c>
      <c r="BC512" s="16">
        <f t="shared" si="129"/>
        <v>0</v>
      </c>
      <c r="BD512" s="16">
        <f t="shared" si="129"/>
        <v>0</v>
      </c>
      <c r="BE512" s="16">
        <f t="shared" si="129"/>
        <v>0</v>
      </c>
      <c r="BF512" s="16">
        <f t="shared" si="129"/>
        <v>0</v>
      </c>
      <c r="BG512" s="16">
        <f t="shared" si="129"/>
        <v>0</v>
      </c>
      <c r="BH512" s="16">
        <f t="shared" si="129"/>
        <v>0</v>
      </c>
      <c r="BI512" s="16">
        <f t="shared" si="129"/>
        <v>0</v>
      </c>
    </row>
    <row r="513" spans="2:61" s="1" customFormat="1" ht="15.75" x14ac:dyDescent="0.25">
      <c r="B513" s="47">
        <v>692</v>
      </c>
      <c r="C513" s="47" t="s">
        <v>430</v>
      </c>
      <c r="D513" s="47">
        <v>6</v>
      </c>
      <c r="E513" s="47">
        <v>2004</v>
      </c>
      <c r="F513" s="71"/>
      <c r="G513" s="2">
        <v>50</v>
      </c>
      <c r="H513" s="2">
        <v>10</v>
      </c>
      <c r="I513" s="47">
        <v>2020</v>
      </c>
      <c r="J513" s="81">
        <v>1.15E-2</v>
      </c>
      <c r="K513" s="82">
        <v>9985</v>
      </c>
      <c r="L513" s="82">
        <f t="shared" si="115"/>
        <v>998.5</v>
      </c>
      <c r="M513" s="82">
        <f t="shared" si="116"/>
        <v>1497.75</v>
      </c>
      <c r="N513" s="16">
        <f t="shared" si="117"/>
        <v>12481.25</v>
      </c>
      <c r="O513" s="16">
        <f t="shared" si="118"/>
        <v>143.53437500000001</v>
      </c>
      <c r="P513" s="16">
        <f t="shared" si="128"/>
        <v>0</v>
      </c>
      <c r="Q513" s="16">
        <f t="shared" si="128"/>
        <v>0</v>
      </c>
      <c r="R513" s="16">
        <f t="shared" si="128"/>
        <v>0</v>
      </c>
      <c r="S513" s="16">
        <f t="shared" si="128"/>
        <v>0</v>
      </c>
      <c r="T513" s="16">
        <f t="shared" si="128"/>
        <v>0</v>
      </c>
      <c r="U513" s="16">
        <f t="shared" si="128"/>
        <v>0</v>
      </c>
      <c r="V513" s="16">
        <f t="shared" si="128"/>
        <v>0</v>
      </c>
      <c r="W513" s="16">
        <f t="shared" si="128"/>
        <v>0</v>
      </c>
      <c r="X513" s="16">
        <f t="shared" si="128"/>
        <v>192.349790217334</v>
      </c>
      <c r="Y513" s="16">
        <f t="shared" si="128"/>
        <v>0</v>
      </c>
      <c r="Z513" s="16">
        <f t="shared" si="128"/>
        <v>0</v>
      </c>
      <c r="AA513" s="16">
        <f t="shared" si="128"/>
        <v>0</v>
      </c>
      <c r="AB513" s="16">
        <f t="shared" si="128"/>
        <v>0</v>
      </c>
      <c r="AC513" s="16">
        <f t="shared" si="128"/>
        <v>0</v>
      </c>
      <c r="AD513" s="16">
        <f t="shared" si="128"/>
        <v>0</v>
      </c>
      <c r="AE513" s="16">
        <f t="shared" si="128"/>
        <v>0</v>
      </c>
      <c r="AF513" s="16">
        <f t="shared" si="127"/>
        <v>0</v>
      </c>
      <c r="AG513" s="16">
        <f t="shared" si="127"/>
        <v>0</v>
      </c>
      <c r="AH513" s="16">
        <f t="shared" si="127"/>
        <v>313.3175397467835</v>
      </c>
      <c r="AI513" s="16">
        <f t="shared" si="127"/>
        <v>0</v>
      </c>
      <c r="AJ513" s="16">
        <f t="shared" si="127"/>
        <v>0</v>
      </c>
      <c r="AK513" s="16">
        <f t="shared" si="127"/>
        <v>0</v>
      </c>
      <c r="AL513" s="16">
        <f t="shared" si="127"/>
        <v>0</v>
      </c>
      <c r="AM513" s="16">
        <f t="shared" si="127"/>
        <v>0</v>
      </c>
      <c r="AN513" s="16">
        <f t="shared" si="127"/>
        <v>0</v>
      </c>
      <c r="AO513" s="16">
        <f t="shared" si="127"/>
        <v>0</v>
      </c>
      <c r="AP513" s="16">
        <f t="shared" si="127"/>
        <v>0</v>
      </c>
      <c r="AQ513" s="16">
        <f t="shared" si="127"/>
        <v>0</v>
      </c>
      <c r="AR513" s="16">
        <f t="shared" si="127"/>
        <v>510.3612569686631</v>
      </c>
      <c r="AS513" s="16">
        <f t="shared" si="127"/>
        <v>0</v>
      </c>
      <c r="AT513" s="16">
        <f t="shared" si="129"/>
        <v>0</v>
      </c>
      <c r="AU513" s="16">
        <f t="shared" si="129"/>
        <v>0</v>
      </c>
      <c r="AV513" s="16">
        <f t="shared" si="129"/>
        <v>54590.562189087395</v>
      </c>
      <c r="AW513" s="16">
        <f t="shared" si="129"/>
        <v>0</v>
      </c>
      <c r="AX513" s="16">
        <f t="shared" si="129"/>
        <v>0</v>
      </c>
      <c r="AY513" s="16">
        <f t="shared" si="129"/>
        <v>0</v>
      </c>
      <c r="AZ513" s="16">
        <f t="shared" si="129"/>
        <v>0</v>
      </c>
      <c r="BA513" s="16">
        <f t="shared" si="129"/>
        <v>0</v>
      </c>
      <c r="BB513" s="16">
        <f t="shared" si="129"/>
        <v>831.32470919163643</v>
      </c>
      <c r="BC513" s="16">
        <f t="shared" si="129"/>
        <v>0</v>
      </c>
      <c r="BD513" s="16">
        <f t="shared" si="129"/>
        <v>0</v>
      </c>
      <c r="BE513" s="16">
        <f t="shared" si="129"/>
        <v>0</v>
      </c>
      <c r="BF513" s="16">
        <f t="shared" si="129"/>
        <v>0</v>
      </c>
      <c r="BG513" s="16">
        <f t="shared" si="129"/>
        <v>0</v>
      </c>
      <c r="BH513" s="16">
        <f t="shared" si="129"/>
        <v>0</v>
      </c>
      <c r="BI513" s="16">
        <f t="shared" si="129"/>
        <v>0</v>
      </c>
    </row>
    <row r="514" spans="2:61" s="1" customFormat="1" ht="15.75" x14ac:dyDescent="0.25">
      <c r="B514" s="47">
        <v>681</v>
      </c>
      <c r="C514" s="47" t="s">
        <v>430</v>
      </c>
      <c r="D514" s="47">
        <v>6</v>
      </c>
      <c r="E514" s="47">
        <v>2004</v>
      </c>
      <c r="F514" s="71"/>
      <c r="G514" s="2">
        <v>50</v>
      </c>
      <c r="H514" s="2">
        <v>10</v>
      </c>
      <c r="I514" s="47">
        <v>2020</v>
      </c>
      <c r="J514" s="81">
        <v>1.15E-2</v>
      </c>
      <c r="K514" s="82">
        <v>9985</v>
      </c>
      <c r="L514" s="82">
        <f t="shared" si="115"/>
        <v>998.5</v>
      </c>
      <c r="M514" s="82">
        <f t="shared" si="116"/>
        <v>1497.75</v>
      </c>
      <c r="N514" s="16">
        <f t="shared" si="117"/>
        <v>12481.25</v>
      </c>
      <c r="O514" s="16">
        <f t="shared" si="118"/>
        <v>143.53437500000001</v>
      </c>
      <c r="P514" s="16">
        <f t="shared" si="128"/>
        <v>0</v>
      </c>
      <c r="Q514" s="16">
        <f t="shared" si="128"/>
        <v>0</v>
      </c>
      <c r="R514" s="16">
        <f t="shared" si="128"/>
        <v>0</v>
      </c>
      <c r="S514" s="16">
        <f t="shared" si="128"/>
        <v>0</v>
      </c>
      <c r="T514" s="16">
        <f t="shared" si="128"/>
        <v>0</v>
      </c>
      <c r="U514" s="16">
        <f t="shared" si="128"/>
        <v>0</v>
      </c>
      <c r="V514" s="16">
        <f t="shared" si="128"/>
        <v>0</v>
      </c>
      <c r="W514" s="16">
        <f t="shared" si="128"/>
        <v>0</v>
      </c>
      <c r="X514" s="16">
        <f t="shared" si="128"/>
        <v>192.349790217334</v>
      </c>
      <c r="Y514" s="16">
        <f t="shared" si="128"/>
        <v>0</v>
      </c>
      <c r="Z514" s="16">
        <f t="shared" si="128"/>
        <v>0</v>
      </c>
      <c r="AA514" s="16">
        <f t="shared" si="128"/>
        <v>0</v>
      </c>
      <c r="AB514" s="16">
        <f t="shared" si="128"/>
        <v>0</v>
      </c>
      <c r="AC514" s="16">
        <f t="shared" si="128"/>
        <v>0</v>
      </c>
      <c r="AD514" s="16">
        <f t="shared" si="128"/>
        <v>0</v>
      </c>
      <c r="AE514" s="16">
        <f t="shared" si="128"/>
        <v>0</v>
      </c>
      <c r="AF514" s="16">
        <f t="shared" si="127"/>
        <v>0</v>
      </c>
      <c r="AG514" s="16">
        <f t="shared" si="127"/>
        <v>0</v>
      </c>
      <c r="AH514" s="16">
        <f t="shared" si="127"/>
        <v>313.3175397467835</v>
      </c>
      <c r="AI514" s="16">
        <f t="shared" si="127"/>
        <v>0</v>
      </c>
      <c r="AJ514" s="16">
        <f t="shared" si="127"/>
        <v>0</v>
      </c>
      <c r="AK514" s="16">
        <f t="shared" si="127"/>
        <v>0</v>
      </c>
      <c r="AL514" s="16">
        <f t="shared" si="127"/>
        <v>0</v>
      </c>
      <c r="AM514" s="16">
        <f t="shared" si="127"/>
        <v>0</v>
      </c>
      <c r="AN514" s="16">
        <f t="shared" si="127"/>
        <v>0</v>
      </c>
      <c r="AO514" s="16">
        <f t="shared" si="127"/>
        <v>0</v>
      </c>
      <c r="AP514" s="16">
        <f t="shared" si="127"/>
        <v>0</v>
      </c>
      <c r="AQ514" s="16">
        <f t="shared" si="127"/>
        <v>0</v>
      </c>
      <c r="AR514" s="16">
        <f t="shared" si="127"/>
        <v>510.3612569686631</v>
      </c>
      <c r="AS514" s="16">
        <f t="shared" si="127"/>
        <v>0</v>
      </c>
      <c r="AT514" s="16">
        <f t="shared" si="129"/>
        <v>0</v>
      </c>
      <c r="AU514" s="16">
        <f t="shared" si="129"/>
        <v>0</v>
      </c>
      <c r="AV514" s="16">
        <f t="shared" si="129"/>
        <v>54590.562189087395</v>
      </c>
      <c r="AW514" s="16">
        <f t="shared" si="129"/>
        <v>0</v>
      </c>
      <c r="AX514" s="16">
        <f t="shared" si="129"/>
        <v>0</v>
      </c>
      <c r="AY514" s="16">
        <f t="shared" si="129"/>
        <v>0</v>
      </c>
      <c r="AZ514" s="16">
        <f t="shared" si="129"/>
        <v>0</v>
      </c>
      <c r="BA514" s="16">
        <f t="shared" si="129"/>
        <v>0</v>
      </c>
      <c r="BB514" s="16">
        <f t="shared" si="129"/>
        <v>831.32470919163643</v>
      </c>
      <c r="BC514" s="16">
        <f t="shared" si="129"/>
        <v>0</v>
      </c>
      <c r="BD514" s="16">
        <f t="shared" si="129"/>
        <v>0</v>
      </c>
      <c r="BE514" s="16">
        <f t="shared" si="129"/>
        <v>0</v>
      </c>
      <c r="BF514" s="16">
        <f t="shared" si="129"/>
        <v>0</v>
      </c>
      <c r="BG514" s="16">
        <f t="shared" si="129"/>
        <v>0</v>
      </c>
      <c r="BH514" s="16">
        <f t="shared" si="129"/>
        <v>0</v>
      </c>
      <c r="BI514" s="16">
        <f t="shared" si="129"/>
        <v>0</v>
      </c>
    </row>
    <row r="515" spans="2:61" s="1" customFormat="1" ht="15.75" x14ac:dyDescent="0.25">
      <c r="B515" s="47">
        <v>680</v>
      </c>
      <c r="C515" s="47" t="s">
        <v>430</v>
      </c>
      <c r="D515" s="47">
        <v>6</v>
      </c>
      <c r="E515" s="47">
        <v>2004</v>
      </c>
      <c r="F515" s="71"/>
      <c r="G515" s="2">
        <v>50</v>
      </c>
      <c r="H515" s="2">
        <v>10</v>
      </c>
      <c r="I515" s="47">
        <v>2020</v>
      </c>
      <c r="J515" s="81">
        <v>1.15E-2</v>
      </c>
      <c r="K515" s="82">
        <v>9985</v>
      </c>
      <c r="L515" s="82">
        <f t="shared" si="115"/>
        <v>998.5</v>
      </c>
      <c r="M515" s="82">
        <f t="shared" si="116"/>
        <v>1497.75</v>
      </c>
      <c r="N515" s="16">
        <f t="shared" si="117"/>
        <v>12481.25</v>
      </c>
      <c r="O515" s="16">
        <f t="shared" si="118"/>
        <v>143.53437500000001</v>
      </c>
      <c r="P515" s="16">
        <f t="shared" si="128"/>
        <v>0</v>
      </c>
      <c r="Q515" s="16">
        <f t="shared" si="128"/>
        <v>0</v>
      </c>
      <c r="R515" s="16">
        <f t="shared" si="128"/>
        <v>0</v>
      </c>
      <c r="S515" s="16">
        <f t="shared" si="128"/>
        <v>0</v>
      </c>
      <c r="T515" s="16">
        <f t="shared" si="128"/>
        <v>0</v>
      </c>
      <c r="U515" s="16">
        <f t="shared" si="128"/>
        <v>0</v>
      </c>
      <c r="V515" s="16">
        <f t="shared" si="128"/>
        <v>0</v>
      </c>
      <c r="W515" s="16">
        <f t="shared" si="128"/>
        <v>0</v>
      </c>
      <c r="X515" s="16">
        <f t="shared" si="128"/>
        <v>192.349790217334</v>
      </c>
      <c r="Y515" s="16">
        <f t="shared" si="128"/>
        <v>0</v>
      </c>
      <c r="Z515" s="16">
        <f t="shared" si="128"/>
        <v>0</v>
      </c>
      <c r="AA515" s="16">
        <f t="shared" si="128"/>
        <v>0</v>
      </c>
      <c r="AB515" s="16">
        <f t="shared" si="128"/>
        <v>0</v>
      </c>
      <c r="AC515" s="16">
        <f t="shared" si="128"/>
        <v>0</v>
      </c>
      <c r="AD515" s="16">
        <f t="shared" si="128"/>
        <v>0</v>
      </c>
      <c r="AE515" s="16">
        <f t="shared" si="128"/>
        <v>0</v>
      </c>
      <c r="AF515" s="16">
        <f t="shared" si="127"/>
        <v>0</v>
      </c>
      <c r="AG515" s="16">
        <f t="shared" si="127"/>
        <v>0</v>
      </c>
      <c r="AH515" s="16">
        <f t="shared" si="127"/>
        <v>313.3175397467835</v>
      </c>
      <c r="AI515" s="16">
        <f t="shared" si="127"/>
        <v>0</v>
      </c>
      <c r="AJ515" s="16">
        <f t="shared" si="127"/>
        <v>0</v>
      </c>
      <c r="AK515" s="16">
        <f t="shared" si="127"/>
        <v>0</v>
      </c>
      <c r="AL515" s="16">
        <f t="shared" si="127"/>
        <v>0</v>
      </c>
      <c r="AM515" s="16">
        <f t="shared" si="127"/>
        <v>0</v>
      </c>
      <c r="AN515" s="16">
        <f t="shared" si="127"/>
        <v>0</v>
      </c>
      <c r="AO515" s="16">
        <f t="shared" si="127"/>
        <v>0</v>
      </c>
      <c r="AP515" s="16">
        <f t="shared" si="127"/>
        <v>0</v>
      </c>
      <c r="AQ515" s="16">
        <f t="shared" si="127"/>
        <v>0</v>
      </c>
      <c r="AR515" s="16">
        <f t="shared" si="127"/>
        <v>510.3612569686631</v>
      </c>
      <c r="AS515" s="16">
        <f t="shared" si="127"/>
        <v>0</v>
      </c>
      <c r="AT515" s="16">
        <f t="shared" si="129"/>
        <v>0</v>
      </c>
      <c r="AU515" s="16">
        <f t="shared" si="129"/>
        <v>0</v>
      </c>
      <c r="AV515" s="16">
        <f t="shared" si="129"/>
        <v>54590.562189087395</v>
      </c>
      <c r="AW515" s="16">
        <f t="shared" si="129"/>
        <v>0</v>
      </c>
      <c r="AX515" s="16">
        <f t="shared" si="129"/>
        <v>0</v>
      </c>
      <c r="AY515" s="16">
        <f t="shared" si="129"/>
        <v>0</v>
      </c>
      <c r="AZ515" s="16">
        <f t="shared" si="129"/>
        <v>0</v>
      </c>
      <c r="BA515" s="16">
        <f t="shared" si="129"/>
        <v>0</v>
      </c>
      <c r="BB515" s="16">
        <f t="shared" si="129"/>
        <v>831.32470919163643</v>
      </c>
      <c r="BC515" s="16">
        <f t="shared" si="129"/>
        <v>0</v>
      </c>
      <c r="BD515" s="16">
        <f t="shared" si="129"/>
        <v>0</v>
      </c>
      <c r="BE515" s="16">
        <f t="shared" si="129"/>
        <v>0</v>
      </c>
      <c r="BF515" s="16">
        <f t="shared" si="129"/>
        <v>0</v>
      </c>
      <c r="BG515" s="16">
        <f t="shared" si="129"/>
        <v>0</v>
      </c>
      <c r="BH515" s="16">
        <f t="shared" si="129"/>
        <v>0</v>
      </c>
      <c r="BI515" s="16">
        <f t="shared" si="129"/>
        <v>0</v>
      </c>
    </row>
    <row r="516" spans="2:61" s="1" customFormat="1" ht="15.75" x14ac:dyDescent="0.25">
      <c r="B516" s="47">
        <v>679</v>
      </c>
      <c r="C516" s="47" t="s">
        <v>430</v>
      </c>
      <c r="D516" s="47">
        <v>6</v>
      </c>
      <c r="E516" s="47">
        <v>2004</v>
      </c>
      <c r="F516" s="71"/>
      <c r="G516" s="2">
        <v>50</v>
      </c>
      <c r="H516" s="2">
        <v>10</v>
      </c>
      <c r="I516" s="47">
        <v>2020</v>
      </c>
      <c r="J516" s="81">
        <v>1.15E-2</v>
      </c>
      <c r="K516" s="82">
        <v>9985</v>
      </c>
      <c r="L516" s="82">
        <f t="shared" si="115"/>
        <v>998.5</v>
      </c>
      <c r="M516" s="82">
        <f t="shared" si="116"/>
        <v>1497.75</v>
      </c>
      <c r="N516" s="16">
        <f t="shared" si="117"/>
        <v>12481.25</v>
      </c>
      <c r="O516" s="16">
        <f t="shared" si="118"/>
        <v>143.53437500000001</v>
      </c>
      <c r="P516" s="16">
        <f t="shared" si="128"/>
        <v>0</v>
      </c>
      <c r="Q516" s="16">
        <f t="shared" si="128"/>
        <v>0</v>
      </c>
      <c r="R516" s="16">
        <f t="shared" si="128"/>
        <v>0</v>
      </c>
      <c r="S516" s="16">
        <f t="shared" si="128"/>
        <v>0</v>
      </c>
      <c r="T516" s="16">
        <f t="shared" si="128"/>
        <v>0</v>
      </c>
      <c r="U516" s="16">
        <f t="shared" si="128"/>
        <v>0</v>
      </c>
      <c r="V516" s="16">
        <f t="shared" si="128"/>
        <v>0</v>
      </c>
      <c r="W516" s="16">
        <f t="shared" si="128"/>
        <v>0</v>
      </c>
      <c r="X516" s="16">
        <f t="shared" si="128"/>
        <v>192.349790217334</v>
      </c>
      <c r="Y516" s="16">
        <f t="shared" si="128"/>
        <v>0</v>
      </c>
      <c r="Z516" s="16">
        <f t="shared" si="128"/>
        <v>0</v>
      </c>
      <c r="AA516" s="16">
        <f t="shared" si="128"/>
        <v>0</v>
      </c>
      <c r="AB516" s="16">
        <f t="shared" si="128"/>
        <v>0</v>
      </c>
      <c r="AC516" s="16">
        <f t="shared" si="128"/>
        <v>0</v>
      </c>
      <c r="AD516" s="16">
        <f t="shared" si="128"/>
        <v>0</v>
      </c>
      <c r="AE516" s="16">
        <f t="shared" si="128"/>
        <v>0</v>
      </c>
      <c r="AF516" s="16">
        <f t="shared" si="127"/>
        <v>0</v>
      </c>
      <c r="AG516" s="16">
        <f t="shared" si="127"/>
        <v>0</v>
      </c>
      <c r="AH516" s="16">
        <f t="shared" si="127"/>
        <v>313.3175397467835</v>
      </c>
      <c r="AI516" s="16">
        <f t="shared" si="127"/>
        <v>0</v>
      </c>
      <c r="AJ516" s="16">
        <f t="shared" si="127"/>
        <v>0</v>
      </c>
      <c r="AK516" s="16">
        <f t="shared" si="127"/>
        <v>0</v>
      </c>
      <c r="AL516" s="16">
        <f t="shared" si="127"/>
        <v>0</v>
      </c>
      <c r="AM516" s="16">
        <f t="shared" si="127"/>
        <v>0</v>
      </c>
      <c r="AN516" s="16">
        <f t="shared" si="127"/>
        <v>0</v>
      </c>
      <c r="AO516" s="16">
        <f t="shared" si="127"/>
        <v>0</v>
      </c>
      <c r="AP516" s="16">
        <f t="shared" si="127"/>
        <v>0</v>
      </c>
      <c r="AQ516" s="16">
        <f t="shared" si="127"/>
        <v>0</v>
      </c>
      <c r="AR516" s="16">
        <f t="shared" si="127"/>
        <v>510.3612569686631</v>
      </c>
      <c r="AS516" s="16">
        <f t="shared" si="127"/>
        <v>0</v>
      </c>
      <c r="AT516" s="16">
        <f t="shared" si="129"/>
        <v>0</v>
      </c>
      <c r="AU516" s="16">
        <f t="shared" si="129"/>
        <v>0</v>
      </c>
      <c r="AV516" s="16">
        <f t="shared" si="129"/>
        <v>54590.562189087395</v>
      </c>
      <c r="AW516" s="16">
        <f t="shared" si="129"/>
        <v>0</v>
      </c>
      <c r="AX516" s="16">
        <f t="shared" si="129"/>
        <v>0</v>
      </c>
      <c r="AY516" s="16">
        <f t="shared" si="129"/>
        <v>0</v>
      </c>
      <c r="AZ516" s="16">
        <f t="shared" si="129"/>
        <v>0</v>
      </c>
      <c r="BA516" s="16">
        <f t="shared" si="129"/>
        <v>0</v>
      </c>
      <c r="BB516" s="16">
        <f t="shared" si="129"/>
        <v>831.32470919163643</v>
      </c>
      <c r="BC516" s="16">
        <f t="shared" si="129"/>
        <v>0</v>
      </c>
      <c r="BD516" s="16">
        <f t="shared" si="129"/>
        <v>0</v>
      </c>
      <c r="BE516" s="16">
        <f t="shared" si="129"/>
        <v>0</v>
      </c>
      <c r="BF516" s="16">
        <f t="shared" si="129"/>
        <v>0</v>
      </c>
      <c r="BG516" s="16">
        <f t="shared" si="129"/>
        <v>0</v>
      </c>
      <c r="BH516" s="16">
        <f t="shared" si="129"/>
        <v>0</v>
      </c>
      <c r="BI516" s="16">
        <f t="shared" si="129"/>
        <v>0</v>
      </c>
    </row>
    <row r="517" spans="2:61" s="1" customFormat="1" ht="15.75" x14ac:dyDescent="0.25">
      <c r="B517" s="47">
        <v>678</v>
      </c>
      <c r="C517" s="47" t="s">
        <v>430</v>
      </c>
      <c r="D517" s="47">
        <v>6</v>
      </c>
      <c r="E517" s="47">
        <v>2004</v>
      </c>
      <c r="F517" s="71"/>
      <c r="G517" s="2">
        <v>50</v>
      </c>
      <c r="H517" s="2">
        <v>10</v>
      </c>
      <c r="I517" s="47">
        <v>2020</v>
      </c>
      <c r="J517" s="81">
        <v>1.15E-2</v>
      </c>
      <c r="K517" s="82">
        <v>9985</v>
      </c>
      <c r="L517" s="82">
        <f t="shared" si="115"/>
        <v>998.5</v>
      </c>
      <c r="M517" s="82">
        <f t="shared" si="116"/>
        <v>1497.75</v>
      </c>
      <c r="N517" s="16">
        <f t="shared" si="117"/>
        <v>12481.25</v>
      </c>
      <c r="O517" s="16">
        <f t="shared" si="118"/>
        <v>143.53437500000001</v>
      </c>
      <c r="P517" s="16">
        <f t="shared" si="128"/>
        <v>0</v>
      </c>
      <c r="Q517" s="16">
        <f t="shared" si="128"/>
        <v>0</v>
      </c>
      <c r="R517" s="16">
        <f t="shared" si="128"/>
        <v>0</v>
      </c>
      <c r="S517" s="16">
        <f t="shared" si="128"/>
        <v>0</v>
      </c>
      <c r="T517" s="16">
        <f t="shared" si="128"/>
        <v>0</v>
      </c>
      <c r="U517" s="16">
        <f t="shared" si="128"/>
        <v>0</v>
      </c>
      <c r="V517" s="16">
        <f t="shared" si="128"/>
        <v>0</v>
      </c>
      <c r="W517" s="16">
        <f t="shared" si="128"/>
        <v>0</v>
      </c>
      <c r="X517" s="16">
        <f t="shared" si="128"/>
        <v>192.349790217334</v>
      </c>
      <c r="Y517" s="16">
        <f t="shared" si="128"/>
        <v>0</v>
      </c>
      <c r="Z517" s="16">
        <f t="shared" si="128"/>
        <v>0</v>
      </c>
      <c r="AA517" s="16">
        <f t="shared" si="128"/>
        <v>0</v>
      </c>
      <c r="AB517" s="16">
        <f t="shared" si="128"/>
        <v>0</v>
      </c>
      <c r="AC517" s="16">
        <f t="shared" si="128"/>
        <v>0</v>
      </c>
      <c r="AD517" s="16">
        <f t="shared" si="128"/>
        <v>0</v>
      </c>
      <c r="AE517" s="16">
        <f t="shared" si="128"/>
        <v>0</v>
      </c>
      <c r="AF517" s="16">
        <f t="shared" si="127"/>
        <v>0</v>
      </c>
      <c r="AG517" s="16">
        <f t="shared" si="127"/>
        <v>0</v>
      </c>
      <c r="AH517" s="16">
        <f t="shared" si="127"/>
        <v>313.3175397467835</v>
      </c>
      <c r="AI517" s="16">
        <f t="shared" si="127"/>
        <v>0</v>
      </c>
      <c r="AJ517" s="16">
        <f t="shared" si="127"/>
        <v>0</v>
      </c>
      <c r="AK517" s="16">
        <f t="shared" si="127"/>
        <v>0</v>
      </c>
      <c r="AL517" s="16">
        <f t="shared" si="127"/>
        <v>0</v>
      </c>
      <c r="AM517" s="16">
        <f t="shared" si="127"/>
        <v>0</v>
      </c>
      <c r="AN517" s="16">
        <f t="shared" si="127"/>
        <v>0</v>
      </c>
      <c r="AO517" s="16">
        <f t="shared" si="127"/>
        <v>0</v>
      </c>
      <c r="AP517" s="16">
        <f t="shared" si="127"/>
        <v>0</v>
      </c>
      <c r="AQ517" s="16">
        <f t="shared" si="127"/>
        <v>0</v>
      </c>
      <c r="AR517" s="16">
        <f t="shared" si="127"/>
        <v>510.3612569686631</v>
      </c>
      <c r="AS517" s="16">
        <f t="shared" si="127"/>
        <v>0</v>
      </c>
      <c r="AT517" s="16">
        <f t="shared" si="129"/>
        <v>0</v>
      </c>
      <c r="AU517" s="16">
        <f t="shared" si="129"/>
        <v>0</v>
      </c>
      <c r="AV517" s="16">
        <f t="shared" si="129"/>
        <v>54590.562189087395</v>
      </c>
      <c r="AW517" s="16">
        <f t="shared" si="129"/>
        <v>0</v>
      </c>
      <c r="AX517" s="16">
        <f t="shared" si="129"/>
        <v>0</v>
      </c>
      <c r="AY517" s="16">
        <f t="shared" si="129"/>
        <v>0</v>
      </c>
      <c r="AZ517" s="16">
        <f t="shared" si="129"/>
        <v>0</v>
      </c>
      <c r="BA517" s="16">
        <f t="shared" si="129"/>
        <v>0</v>
      </c>
      <c r="BB517" s="16">
        <f t="shared" si="129"/>
        <v>831.32470919163643</v>
      </c>
      <c r="BC517" s="16">
        <f t="shared" si="129"/>
        <v>0</v>
      </c>
      <c r="BD517" s="16">
        <f t="shared" si="129"/>
        <v>0</v>
      </c>
      <c r="BE517" s="16">
        <f t="shared" si="129"/>
        <v>0</v>
      </c>
      <c r="BF517" s="16">
        <f t="shared" si="129"/>
        <v>0</v>
      </c>
      <c r="BG517" s="16">
        <f t="shared" si="129"/>
        <v>0</v>
      </c>
      <c r="BH517" s="16">
        <f t="shared" si="129"/>
        <v>0</v>
      </c>
      <c r="BI517" s="16">
        <f t="shared" si="129"/>
        <v>0</v>
      </c>
    </row>
    <row r="518" spans="2:61" s="1" customFormat="1" ht="15.75" x14ac:dyDescent="0.25">
      <c r="B518" s="47">
        <v>677</v>
      </c>
      <c r="C518" s="47" t="s">
        <v>430</v>
      </c>
      <c r="D518" s="47">
        <v>6</v>
      </c>
      <c r="E518" s="47">
        <v>2004</v>
      </c>
      <c r="F518" s="71"/>
      <c r="G518" s="2">
        <v>50</v>
      </c>
      <c r="H518" s="2">
        <v>10</v>
      </c>
      <c r="I518" s="47">
        <v>2020</v>
      </c>
      <c r="J518" s="81">
        <v>1.15E-2</v>
      </c>
      <c r="K518" s="82">
        <v>9985</v>
      </c>
      <c r="L518" s="82">
        <f t="shared" si="115"/>
        <v>998.5</v>
      </c>
      <c r="M518" s="82">
        <f t="shared" si="116"/>
        <v>1497.75</v>
      </c>
      <c r="N518" s="16">
        <f t="shared" si="117"/>
        <v>12481.25</v>
      </c>
      <c r="O518" s="16">
        <f t="shared" si="118"/>
        <v>143.53437500000001</v>
      </c>
      <c r="P518" s="16">
        <f t="shared" si="128"/>
        <v>0</v>
      </c>
      <c r="Q518" s="16">
        <f t="shared" si="128"/>
        <v>0</v>
      </c>
      <c r="R518" s="16">
        <f t="shared" si="128"/>
        <v>0</v>
      </c>
      <c r="S518" s="16">
        <f t="shared" si="128"/>
        <v>0</v>
      </c>
      <c r="T518" s="16">
        <f t="shared" si="128"/>
        <v>0</v>
      </c>
      <c r="U518" s="16">
        <f t="shared" si="128"/>
        <v>0</v>
      </c>
      <c r="V518" s="16">
        <f t="shared" si="128"/>
        <v>0</v>
      </c>
      <c r="W518" s="16">
        <f t="shared" si="128"/>
        <v>0</v>
      </c>
      <c r="X518" s="16">
        <f t="shared" si="128"/>
        <v>192.349790217334</v>
      </c>
      <c r="Y518" s="16">
        <f t="shared" si="128"/>
        <v>0</v>
      </c>
      <c r="Z518" s="16">
        <f t="shared" si="128"/>
        <v>0</v>
      </c>
      <c r="AA518" s="16">
        <f t="shared" si="128"/>
        <v>0</v>
      </c>
      <c r="AB518" s="16">
        <f t="shared" si="128"/>
        <v>0</v>
      </c>
      <c r="AC518" s="16">
        <f t="shared" si="128"/>
        <v>0</v>
      </c>
      <c r="AD518" s="16">
        <f t="shared" si="128"/>
        <v>0</v>
      </c>
      <c r="AE518" s="16">
        <f t="shared" ref="AE518:AT533" si="130">IF(MOD((AE$6-$E518),$G518)=0,($K518*1.1*1.15)*((1+$K$3)^(AE$6-$N$3)),IF(MOD((AE$6-$I518),$H518)=0,$O518*((1+$K$3)^(AE$6-$N$3)),0))</f>
        <v>0</v>
      </c>
      <c r="AF518" s="16">
        <f t="shared" si="130"/>
        <v>0</v>
      </c>
      <c r="AG518" s="16">
        <f t="shared" si="130"/>
        <v>0</v>
      </c>
      <c r="AH518" s="16">
        <f t="shared" si="130"/>
        <v>313.3175397467835</v>
      </c>
      <c r="AI518" s="16">
        <f t="shared" si="130"/>
        <v>0</v>
      </c>
      <c r="AJ518" s="16">
        <f t="shared" si="130"/>
        <v>0</v>
      </c>
      <c r="AK518" s="16">
        <f t="shared" si="130"/>
        <v>0</v>
      </c>
      <c r="AL518" s="16">
        <f t="shared" si="130"/>
        <v>0</v>
      </c>
      <c r="AM518" s="16">
        <f t="shared" si="130"/>
        <v>0</v>
      </c>
      <c r="AN518" s="16">
        <f t="shared" si="130"/>
        <v>0</v>
      </c>
      <c r="AO518" s="16">
        <f t="shared" si="130"/>
        <v>0</v>
      </c>
      <c r="AP518" s="16">
        <f t="shared" si="130"/>
        <v>0</v>
      </c>
      <c r="AQ518" s="16">
        <f t="shared" si="130"/>
        <v>0</v>
      </c>
      <c r="AR518" s="16">
        <f t="shared" si="130"/>
        <v>510.3612569686631</v>
      </c>
      <c r="AS518" s="16">
        <f t="shared" si="130"/>
        <v>0</v>
      </c>
      <c r="AT518" s="16">
        <f t="shared" si="129"/>
        <v>0</v>
      </c>
      <c r="AU518" s="16">
        <f t="shared" si="129"/>
        <v>0</v>
      </c>
      <c r="AV518" s="16">
        <f t="shared" si="129"/>
        <v>54590.562189087395</v>
      </c>
      <c r="AW518" s="16">
        <f t="shared" si="129"/>
        <v>0</v>
      </c>
      <c r="AX518" s="16">
        <f t="shared" si="129"/>
        <v>0</v>
      </c>
      <c r="AY518" s="16">
        <f t="shared" si="129"/>
        <v>0</v>
      </c>
      <c r="AZ518" s="16">
        <f t="shared" si="129"/>
        <v>0</v>
      </c>
      <c r="BA518" s="16">
        <f t="shared" si="129"/>
        <v>0</v>
      </c>
      <c r="BB518" s="16">
        <f t="shared" si="129"/>
        <v>831.32470919163643</v>
      </c>
      <c r="BC518" s="16">
        <f t="shared" si="129"/>
        <v>0</v>
      </c>
      <c r="BD518" s="16">
        <f t="shared" si="129"/>
        <v>0</v>
      </c>
      <c r="BE518" s="16">
        <f t="shared" si="129"/>
        <v>0</v>
      </c>
      <c r="BF518" s="16">
        <f t="shared" si="129"/>
        <v>0</v>
      </c>
      <c r="BG518" s="16">
        <f t="shared" si="129"/>
        <v>0</v>
      </c>
      <c r="BH518" s="16">
        <f t="shared" si="129"/>
        <v>0</v>
      </c>
      <c r="BI518" s="16">
        <f t="shared" si="129"/>
        <v>0</v>
      </c>
    </row>
    <row r="519" spans="2:61" s="1" customFormat="1" ht="15.75" x14ac:dyDescent="0.25">
      <c r="B519" s="47">
        <v>676</v>
      </c>
      <c r="C519" s="47" t="s">
        <v>430</v>
      </c>
      <c r="D519" s="47">
        <v>6</v>
      </c>
      <c r="E519" s="47">
        <v>2004</v>
      </c>
      <c r="F519" s="71"/>
      <c r="G519" s="2">
        <v>50</v>
      </c>
      <c r="H519" s="2">
        <v>10</v>
      </c>
      <c r="I519" s="47">
        <v>2020</v>
      </c>
      <c r="J519" s="81">
        <v>1.15E-2</v>
      </c>
      <c r="K519" s="82">
        <v>9985</v>
      </c>
      <c r="L519" s="82">
        <f t="shared" ref="L519:L582" si="131">K519*0.1</f>
        <v>998.5</v>
      </c>
      <c r="M519" s="82">
        <f t="shared" ref="M519:M582" si="132">K519*0.15</f>
        <v>1497.75</v>
      </c>
      <c r="N519" s="16">
        <f t="shared" ref="N519:N582" si="133">SUM(K519:M519)</f>
        <v>12481.25</v>
      </c>
      <c r="O519" s="16">
        <f t="shared" ref="O519:O582" si="134">N519*J519</f>
        <v>143.53437500000001</v>
      </c>
      <c r="P519" s="16">
        <f t="shared" ref="P519:AE534" si="135">IF(MOD((P$6-$E519),$G519)=0,($K519*1.1*1.15)*((1+$K$3)^(P$6-$N$3)),IF(MOD((P$6-$I519),$H519)=0,$O519*((1+$K$3)^(P$6-$N$3)),0))</f>
        <v>0</v>
      </c>
      <c r="Q519" s="16">
        <f t="shared" si="135"/>
        <v>0</v>
      </c>
      <c r="R519" s="16">
        <f t="shared" si="135"/>
        <v>0</v>
      </c>
      <c r="S519" s="16">
        <f t="shared" si="135"/>
        <v>0</v>
      </c>
      <c r="T519" s="16">
        <f t="shared" si="135"/>
        <v>0</v>
      </c>
      <c r="U519" s="16">
        <f t="shared" si="135"/>
        <v>0</v>
      </c>
      <c r="V519" s="16">
        <f t="shared" si="135"/>
        <v>0</v>
      </c>
      <c r="W519" s="16">
        <f t="shared" si="135"/>
        <v>0</v>
      </c>
      <c r="X519" s="16">
        <f t="shared" si="135"/>
        <v>192.349790217334</v>
      </c>
      <c r="Y519" s="16">
        <f t="shared" si="135"/>
        <v>0</v>
      </c>
      <c r="Z519" s="16">
        <f t="shared" si="135"/>
        <v>0</v>
      </c>
      <c r="AA519" s="16">
        <f t="shared" si="135"/>
        <v>0</v>
      </c>
      <c r="AB519" s="16">
        <f t="shared" si="135"/>
        <v>0</v>
      </c>
      <c r="AC519" s="16">
        <f t="shared" si="135"/>
        <v>0</v>
      </c>
      <c r="AD519" s="16">
        <f t="shared" si="135"/>
        <v>0</v>
      </c>
      <c r="AE519" s="16">
        <f t="shared" si="135"/>
        <v>0</v>
      </c>
      <c r="AF519" s="16">
        <f t="shared" si="130"/>
        <v>0</v>
      </c>
      <c r="AG519" s="16">
        <f t="shared" si="130"/>
        <v>0</v>
      </c>
      <c r="AH519" s="16">
        <f t="shared" si="130"/>
        <v>313.3175397467835</v>
      </c>
      <c r="AI519" s="16">
        <f t="shared" si="130"/>
        <v>0</v>
      </c>
      <c r="AJ519" s="16">
        <f t="shared" si="130"/>
        <v>0</v>
      </c>
      <c r="AK519" s="16">
        <f t="shared" si="130"/>
        <v>0</v>
      </c>
      <c r="AL519" s="16">
        <f t="shared" si="130"/>
        <v>0</v>
      </c>
      <c r="AM519" s="16">
        <f t="shared" si="130"/>
        <v>0</v>
      </c>
      <c r="AN519" s="16">
        <f t="shared" si="130"/>
        <v>0</v>
      </c>
      <c r="AO519" s="16">
        <f t="shared" si="130"/>
        <v>0</v>
      </c>
      <c r="AP519" s="16">
        <f t="shared" si="130"/>
        <v>0</v>
      </c>
      <c r="AQ519" s="16">
        <f t="shared" si="130"/>
        <v>0</v>
      </c>
      <c r="AR519" s="16">
        <f t="shared" si="130"/>
        <v>510.3612569686631</v>
      </c>
      <c r="AS519" s="16">
        <f t="shared" si="130"/>
        <v>0</v>
      </c>
      <c r="AT519" s="16">
        <f t="shared" si="130"/>
        <v>0</v>
      </c>
      <c r="AU519" s="16">
        <f t="shared" ref="AT519:BI534" si="136">IF(MOD((AU$6-$E519),$G519)=0,($K519*1.1*1.15)*((1+$K$3)^(AU$6-$N$3)),IF(MOD((AU$6-$I519),$H519)=0,$O519*((1+$K$3)^(AU$6-$N$3)),0))</f>
        <v>0</v>
      </c>
      <c r="AV519" s="16">
        <f t="shared" si="136"/>
        <v>54590.562189087395</v>
      </c>
      <c r="AW519" s="16">
        <f t="shared" si="136"/>
        <v>0</v>
      </c>
      <c r="AX519" s="16">
        <f t="shared" si="136"/>
        <v>0</v>
      </c>
      <c r="AY519" s="16">
        <f t="shared" si="136"/>
        <v>0</v>
      </c>
      <c r="AZ519" s="16">
        <f t="shared" si="136"/>
        <v>0</v>
      </c>
      <c r="BA519" s="16">
        <f t="shared" si="136"/>
        <v>0</v>
      </c>
      <c r="BB519" s="16">
        <f t="shared" si="136"/>
        <v>831.32470919163643</v>
      </c>
      <c r="BC519" s="16">
        <f t="shared" si="136"/>
        <v>0</v>
      </c>
      <c r="BD519" s="16">
        <f t="shared" si="136"/>
        <v>0</v>
      </c>
      <c r="BE519" s="16">
        <f t="shared" si="136"/>
        <v>0</v>
      </c>
      <c r="BF519" s="16">
        <f t="shared" si="136"/>
        <v>0</v>
      </c>
      <c r="BG519" s="16">
        <f t="shared" si="136"/>
        <v>0</v>
      </c>
      <c r="BH519" s="16">
        <f t="shared" si="136"/>
        <v>0</v>
      </c>
      <c r="BI519" s="16">
        <f t="shared" si="136"/>
        <v>0</v>
      </c>
    </row>
    <row r="520" spans="2:61" s="1" customFormat="1" ht="15.75" x14ac:dyDescent="0.25">
      <c r="B520" s="47">
        <v>675</v>
      </c>
      <c r="C520" s="47" t="s">
        <v>430</v>
      </c>
      <c r="D520" s="47">
        <v>6</v>
      </c>
      <c r="E520" s="47">
        <v>2004</v>
      </c>
      <c r="F520" s="71"/>
      <c r="G520" s="2">
        <v>50</v>
      </c>
      <c r="H520" s="2">
        <v>10</v>
      </c>
      <c r="I520" s="47">
        <v>2020</v>
      </c>
      <c r="J520" s="81">
        <v>1.15E-2</v>
      </c>
      <c r="K520" s="82">
        <v>9985</v>
      </c>
      <c r="L520" s="82">
        <f t="shared" si="131"/>
        <v>998.5</v>
      </c>
      <c r="M520" s="82">
        <f t="shared" si="132"/>
        <v>1497.75</v>
      </c>
      <c r="N520" s="16">
        <f t="shared" si="133"/>
        <v>12481.25</v>
      </c>
      <c r="O520" s="16">
        <f t="shared" si="134"/>
        <v>143.53437500000001</v>
      </c>
      <c r="P520" s="16">
        <f t="shared" si="135"/>
        <v>0</v>
      </c>
      <c r="Q520" s="16">
        <f t="shared" si="135"/>
        <v>0</v>
      </c>
      <c r="R520" s="16">
        <f t="shared" si="135"/>
        <v>0</v>
      </c>
      <c r="S520" s="16">
        <f t="shared" si="135"/>
        <v>0</v>
      </c>
      <c r="T520" s="16">
        <f t="shared" si="135"/>
        <v>0</v>
      </c>
      <c r="U520" s="16">
        <f t="shared" si="135"/>
        <v>0</v>
      </c>
      <c r="V520" s="16">
        <f t="shared" si="135"/>
        <v>0</v>
      </c>
      <c r="W520" s="16">
        <f t="shared" si="135"/>
        <v>0</v>
      </c>
      <c r="X520" s="16">
        <f t="shared" si="135"/>
        <v>192.349790217334</v>
      </c>
      <c r="Y520" s="16">
        <f t="shared" si="135"/>
        <v>0</v>
      </c>
      <c r="Z520" s="16">
        <f t="shared" si="135"/>
        <v>0</v>
      </c>
      <c r="AA520" s="16">
        <f t="shared" si="135"/>
        <v>0</v>
      </c>
      <c r="AB520" s="16">
        <f t="shared" si="135"/>
        <v>0</v>
      </c>
      <c r="AC520" s="16">
        <f t="shared" si="135"/>
        <v>0</v>
      </c>
      <c r="AD520" s="16">
        <f t="shared" si="135"/>
        <v>0</v>
      </c>
      <c r="AE520" s="16">
        <f t="shared" si="135"/>
        <v>0</v>
      </c>
      <c r="AF520" s="16">
        <f t="shared" si="130"/>
        <v>0</v>
      </c>
      <c r="AG520" s="16">
        <f t="shared" si="130"/>
        <v>0</v>
      </c>
      <c r="AH520" s="16">
        <f t="shared" si="130"/>
        <v>313.3175397467835</v>
      </c>
      <c r="AI520" s="16">
        <f t="shared" si="130"/>
        <v>0</v>
      </c>
      <c r="AJ520" s="16">
        <f t="shared" si="130"/>
        <v>0</v>
      </c>
      <c r="AK520" s="16">
        <f t="shared" si="130"/>
        <v>0</v>
      </c>
      <c r="AL520" s="16">
        <f t="shared" si="130"/>
        <v>0</v>
      </c>
      <c r="AM520" s="16">
        <f t="shared" si="130"/>
        <v>0</v>
      </c>
      <c r="AN520" s="16">
        <f t="shared" si="130"/>
        <v>0</v>
      </c>
      <c r="AO520" s="16">
        <f t="shared" si="130"/>
        <v>0</v>
      </c>
      <c r="AP520" s="16">
        <f t="shared" si="130"/>
        <v>0</v>
      </c>
      <c r="AQ520" s="16">
        <f t="shared" si="130"/>
        <v>0</v>
      </c>
      <c r="AR520" s="16">
        <f t="shared" si="130"/>
        <v>510.3612569686631</v>
      </c>
      <c r="AS520" s="16">
        <f t="shared" si="130"/>
        <v>0</v>
      </c>
      <c r="AT520" s="16">
        <f t="shared" si="136"/>
        <v>0</v>
      </c>
      <c r="AU520" s="16">
        <f t="shared" si="136"/>
        <v>0</v>
      </c>
      <c r="AV520" s="16">
        <f t="shared" si="136"/>
        <v>54590.562189087395</v>
      </c>
      <c r="AW520" s="16">
        <f t="shared" si="136"/>
        <v>0</v>
      </c>
      <c r="AX520" s="16">
        <f t="shared" si="136"/>
        <v>0</v>
      </c>
      <c r="AY520" s="16">
        <f t="shared" si="136"/>
        <v>0</v>
      </c>
      <c r="AZ520" s="16">
        <f t="shared" si="136"/>
        <v>0</v>
      </c>
      <c r="BA520" s="16">
        <f t="shared" si="136"/>
        <v>0</v>
      </c>
      <c r="BB520" s="16">
        <f t="shared" si="136"/>
        <v>831.32470919163643</v>
      </c>
      <c r="BC520" s="16">
        <f t="shared" si="136"/>
        <v>0</v>
      </c>
      <c r="BD520" s="16">
        <f t="shared" si="136"/>
        <v>0</v>
      </c>
      <c r="BE520" s="16">
        <f t="shared" si="136"/>
        <v>0</v>
      </c>
      <c r="BF520" s="16">
        <f t="shared" si="136"/>
        <v>0</v>
      </c>
      <c r="BG520" s="16">
        <f t="shared" si="136"/>
        <v>0</v>
      </c>
      <c r="BH520" s="16">
        <f t="shared" si="136"/>
        <v>0</v>
      </c>
      <c r="BI520" s="16">
        <f t="shared" si="136"/>
        <v>0</v>
      </c>
    </row>
    <row r="521" spans="2:61" s="1" customFormat="1" ht="15.75" x14ac:dyDescent="0.25">
      <c r="B521" s="47">
        <v>674</v>
      </c>
      <c r="C521" s="47" t="s">
        <v>430</v>
      </c>
      <c r="D521" s="47">
        <v>6</v>
      </c>
      <c r="E521" s="47">
        <v>2004</v>
      </c>
      <c r="F521" s="71"/>
      <c r="G521" s="2">
        <v>50</v>
      </c>
      <c r="H521" s="2">
        <v>10</v>
      </c>
      <c r="I521" s="47">
        <v>2020</v>
      </c>
      <c r="J521" s="81">
        <v>1.15E-2</v>
      </c>
      <c r="K521" s="82">
        <v>9985</v>
      </c>
      <c r="L521" s="82">
        <f t="shared" si="131"/>
        <v>998.5</v>
      </c>
      <c r="M521" s="82">
        <f t="shared" si="132"/>
        <v>1497.75</v>
      </c>
      <c r="N521" s="16">
        <f t="shared" si="133"/>
        <v>12481.25</v>
      </c>
      <c r="O521" s="16">
        <f t="shared" si="134"/>
        <v>143.53437500000001</v>
      </c>
      <c r="P521" s="16">
        <f t="shared" si="135"/>
        <v>0</v>
      </c>
      <c r="Q521" s="16">
        <f t="shared" si="135"/>
        <v>0</v>
      </c>
      <c r="R521" s="16">
        <f t="shared" si="135"/>
        <v>0</v>
      </c>
      <c r="S521" s="16">
        <f t="shared" si="135"/>
        <v>0</v>
      </c>
      <c r="T521" s="16">
        <f t="shared" si="135"/>
        <v>0</v>
      </c>
      <c r="U521" s="16">
        <f t="shared" si="135"/>
        <v>0</v>
      </c>
      <c r="V521" s="16">
        <f t="shared" si="135"/>
        <v>0</v>
      </c>
      <c r="W521" s="16">
        <f t="shared" si="135"/>
        <v>0</v>
      </c>
      <c r="X521" s="16">
        <f t="shared" si="135"/>
        <v>192.349790217334</v>
      </c>
      <c r="Y521" s="16">
        <f t="shared" si="135"/>
        <v>0</v>
      </c>
      <c r="Z521" s="16">
        <f t="shared" si="135"/>
        <v>0</v>
      </c>
      <c r="AA521" s="16">
        <f t="shared" si="135"/>
        <v>0</v>
      </c>
      <c r="AB521" s="16">
        <f t="shared" si="135"/>
        <v>0</v>
      </c>
      <c r="AC521" s="16">
        <f t="shared" si="135"/>
        <v>0</v>
      </c>
      <c r="AD521" s="16">
        <f t="shared" si="135"/>
        <v>0</v>
      </c>
      <c r="AE521" s="16">
        <f t="shared" si="135"/>
        <v>0</v>
      </c>
      <c r="AF521" s="16">
        <f t="shared" si="130"/>
        <v>0</v>
      </c>
      <c r="AG521" s="16">
        <f t="shared" si="130"/>
        <v>0</v>
      </c>
      <c r="AH521" s="16">
        <f t="shared" si="130"/>
        <v>313.3175397467835</v>
      </c>
      <c r="AI521" s="16">
        <f t="shared" si="130"/>
        <v>0</v>
      </c>
      <c r="AJ521" s="16">
        <f t="shared" si="130"/>
        <v>0</v>
      </c>
      <c r="AK521" s="16">
        <f t="shared" si="130"/>
        <v>0</v>
      </c>
      <c r="AL521" s="16">
        <f t="shared" si="130"/>
        <v>0</v>
      </c>
      <c r="AM521" s="16">
        <f t="shared" si="130"/>
        <v>0</v>
      </c>
      <c r="AN521" s="16">
        <f t="shared" si="130"/>
        <v>0</v>
      </c>
      <c r="AO521" s="16">
        <f t="shared" si="130"/>
        <v>0</v>
      </c>
      <c r="AP521" s="16">
        <f t="shared" si="130"/>
        <v>0</v>
      </c>
      <c r="AQ521" s="16">
        <f t="shared" si="130"/>
        <v>0</v>
      </c>
      <c r="AR521" s="16">
        <f t="shared" si="130"/>
        <v>510.3612569686631</v>
      </c>
      <c r="AS521" s="16">
        <f t="shared" si="130"/>
        <v>0</v>
      </c>
      <c r="AT521" s="16">
        <f t="shared" si="136"/>
        <v>0</v>
      </c>
      <c r="AU521" s="16">
        <f t="shared" si="136"/>
        <v>0</v>
      </c>
      <c r="AV521" s="16">
        <f t="shared" si="136"/>
        <v>54590.562189087395</v>
      </c>
      <c r="AW521" s="16">
        <f t="shared" si="136"/>
        <v>0</v>
      </c>
      <c r="AX521" s="16">
        <f t="shared" si="136"/>
        <v>0</v>
      </c>
      <c r="AY521" s="16">
        <f t="shared" si="136"/>
        <v>0</v>
      </c>
      <c r="AZ521" s="16">
        <f t="shared" si="136"/>
        <v>0</v>
      </c>
      <c r="BA521" s="16">
        <f t="shared" si="136"/>
        <v>0</v>
      </c>
      <c r="BB521" s="16">
        <f t="shared" si="136"/>
        <v>831.32470919163643</v>
      </c>
      <c r="BC521" s="16">
        <f t="shared" si="136"/>
        <v>0</v>
      </c>
      <c r="BD521" s="16">
        <f t="shared" si="136"/>
        <v>0</v>
      </c>
      <c r="BE521" s="16">
        <f t="shared" si="136"/>
        <v>0</v>
      </c>
      <c r="BF521" s="16">
        <f t="shared" si="136"/>
        <v>0</v>
      </c>
      <c r="BG521" s="16">
        <f t="shared" si="136"/>
        <v>0</v>
      </c>
      <c r="BH521" s="16">
        <f t="shared" si="136"/>
        <v>0</v>
      </c>
      <c r="BI521" s="16">
        <f t="shared" si="136"/>
        <v>0</v>
      </c>
    </row>
    <row r="522" spans="2:61" s="1" customFormat="1" ht="15.75" x14ac:dyDescent="0.25">
      <c r="B522" s="47">
        <v>673</v>
      </c>
      <c r="C522" s="47" t="s">
        <v>430</v>
      </c>
      <c r="D522" s="47">
        <v>6</v>
      </c>
      <c r="E522" s="47">
        <v>2004</v>
      </c>
      <c r="F522" s="71"/>
      <c r="G522" s="2">
        <v>50</v>
      </c>
      <c r="H522" s="2">
        <v>10</v>
      </c>
      <c r="I522" s="47">
        <v>2020</v>
      </c>
      <c r="J522" s="81">
        <v>1.15E-2</v>
      </c>
      <c r="K522" s="82">
        <v>9985</v>
      </c>
      <c r="L522" s="82">
        <f t="shared" si="131"/>
        <v>998.5</v>
      </c>
      <c r="M522" s="82">
        <f t="shared" si="132"/>
        <v>1497.75</v>
      </c>
      <c r="N522" s="16">
        <f t="shared" si="133"/>
        <v>12481.25</v>
      </c>
      <c r="O522" s="16">
        <f t="shared" si="134"/>
        <v>143.53437500000001</v>
      </c>
      <c r="P522" s="16">
        <f t="shared" si="135"/>
        <v>0</v>
      </c>
      <c r="Q522" s="16">
        <f t="shared" si="135"/>
        <v>0</v>
      </c>
      <c r="R522" s="16">
        <f t="shared" si="135"/>
        <v>0</v>
      </c>
      <c r="S522" s="16">
        <f t="shared" si="135"/>
        <v>0</v>
      </c>
      <c r="T522" s="16">
        <f t="shared" si="135"/>
        <v>0</v>
      </c>
      <c r="U522" s="16">
        <f t="shared" si="135"/>
        <v>0</v>
      </c>
      <c r="V522" s="16">
        <f t="shared" si="135"/>
        <v>0</v>
      </c>
      <c r="W522" s="16">
        <f t="shared" si="135"/>
        <v>0</v>
      </c>
      <c r="X522" s="16">
        <f t="shared" si="135"/>
        <v>192.349790217334</v>
      </c>
      <c r="Y522" s="16">
        <f t="shared" si="135"/>
        <v>0</v>
      </c>
      <c r="Z522" s="16">
        <f t="shared" si="135"/>
        <v>0</v>
      </c>
      <c r="AA522" s="16">
        <f t="shared" si="135"/>
        <v>0</v>
      </c>
      <c r="AB522" s="16">
        <f t="shared" si="135"/>
        <v>0</v>
      </c>
      <c r="AC522" s="16">
        <f t="shared" si="135"/>
        <v>0</v>
      </c>
      <c r="AD522" s="16">
        <f t="shared" si="135"/>
        <v>0</v>
      </c>
      <c r="AE522" s="16">
        <f t="shared" si="135"/>
        <v>0</v>
      </c>
      <c r="AF522" s="16">
        <f t="shared" si="130"/>
        <v>0</v>
      </c>
      <c r="AG522" s="16">
        <f t="shared" si="130"/>
        <v>0</v>
      </c>
      <c r="AH522" s="16">
        <f t="shared" si="130"/>
        <v>313.3175397467835</v>
      </c>
      <c r="AI522" s="16">
        <f t="shared" si="130"/>
        <v>0</v>
      </c>
      <c r="AJ522" s="16">
        <f t="shared" si="130"/>
        <v>0</v>
      </c>
      <c r="AK522" s="16">
        <f t="shared" si="130"/>
        <v>0</v>
      </c>
      <c r="AL522" s="16">
        <f t="shared" si="130"/>
        <v>0</v>
      </c>
      <c r="AM522" s="16">
        <f t="shared" si="130"/>
        <v>0</v>
      </c>
      <c r="AN522" s="16">
        <f t="shared" si="130"/>
        <v>0</v>
      </c>
      <c r="AO522" s="16">
        <f t="shared" si="130"/>
        <v>0</v>
      </c>
      <c r="AP522" s="16">
        <f t="shared" si="130"/>
        <v>0</v>
      </c>
      <c r="AQ522" s="16">
        <f t="shared" si="130"/>
        <v>0</v>
      </c>
      <c r="AR522" s="16">
        <f t="shared" si="130"/>
        <v>510.3612569686631</v>
      </c>
      <c r="AS522" s="16">
        <f t="shared" si="130"/>
        <v>0</v>
      </c>
      <c r="AT522" s="16">
        <f t="shared" si="136"/>
        <v>0</v>
      </c>
      <c r="AU522" s="16">
        <f t="shared" si="136"/>
        <v>0</v>
      </c>
      <c r="AV522" s="16">
        <f t="shared" si="136"/>
        <v>54590.562189087395</v>
      </c>
      <c r="AW522" s="16">
        <f t="shared" si="136"/>
        <v>0</v>
      </c>
      <c r="AX522" s="16">
        <f t="shared" si="136"/>
        <v>0</v>
      </c>
      <c r="AY522" s="16">
        <f t="shared" si="136"/>
        <v>0</v>
      </c>
      <c r="AZ522" s="16">
        <f t="shared" si="136"/>
        <v>0</v>
      </c>
      <c r="BA522" s="16">
        <f t="shared" si="136"/>
        <v>0</v>
      </c>
      <c r="BB522" s="16">
        <f t="shared" si="136"/>
        <v>831.32470919163643</v>
      </c>
      <c r="BC522" s="16">
        <f t="shared" si="136"/>
        <v>0</v>
      </c>
      <c r="BD522" s="16">
        <f t="shared" si="136"/>
        <v>0</v>
      </c>
      <c r="BE522" s="16">
        <f t="shared" si="136"/>
        <v>0</v>
      </c>
      <c r="BF522" s="16">
        <f t="shared" si="136"/>
        <v>0</v>
      </c>
      <c r="BG522" s="16">
        <f t="shared" si="136"/>
        <v>0</v>
      </c>
      <c r="BH522" s="16">
        <f t="shared" si="136"/>
        <v>0</v>
      </c>
      <c r="BI522" s="16">
        <f t="shared" si="136"/>
        <v>0</v>
      </c>
    </row>
    <row r="523" spans="2:61" s="1" customFormat="1" ht="15.75" x14ac:dyDescent="0.25">
      <c r="B523" s="47">
        <v>672</v>
      </c>
      <c r="C523" s="47" t="s">
        <v>430</v>
      </c>
      <c r="D523" s="47">
        <v>6</v>
      </c>
      <c r="E523" s="47">
        <v>2004</v>
      </c>
      <c r="F523" s="71"/>
      <c r="G523" s="2">
        <v>50</v>
      </c>
      <c r="H523" s="2">
        <v>10</v>
      </c>
      <c r="I523" s="47">
        <v>2020</v>
      </c>
      <c r="J523" s="81">
        <v>1.15E-2</v>
      </c>
      <c r="K523" s="82">
        <v>9985</v>
      </c>
      <c r="L523" s="82">
        <f t="shared" si="131"/>
        <v>998.5</v>
      </c>
      <c r="M523" s="82">
        <f t="shared" si="132"/>
        <v>1497.75</v>
      </c>
      <c r="N523" s="16">
        <f t="shared" si="133"/>
        <v>12481.25</v>
      </c>
      <c r="O523" s="16">
        <f t="shared" si="134"/>
        <v>143.53437500000001</v>
      </c>
      <c r="P523" s="16">
        <f t="shared" si="135"/>
        <v>0</v>
      </c>
      <c r="Q523" s="16">
        <f t="shared" si="135"/>
        <v>0</v>
      </c>
      <c r="R523" s="16">
        <f t="shared" si="135"/>
        <v>0</v>
      </c>
      <c r="S523" s="16">
        <f t="shared" si="135"/>
        <v>0</v>
      </c>
      <c r="T523" s="16">
        <f t="shared" si="135"/>
        <v>0</v>
      </c>
      <c r="U523" s="16">
        <f t="shared" si="135"/>
        <v>0</v>
      </c>
      <c r="V523" s="16">
        <f t="shared" si="135"/>
        <v>0</v>
      </c>
      <c r="W523" s="16">
        <f t="shared" si="135"/>
        <v>0</v>
      </c>
      <c r="X523" s="16">
        <f t="shared" si="135"/>
        <v>192.349790217334</v>
      </c>
      <c r="Y523" s="16">
        <f t="shared" si="135"/>
        <v>0</v>
      </c>
      <c r="Z523" s="16">
        <f t="shared" si="135"/>
        <v>0</v>
      </c>
      <c r="AA523" s="16">
        <f t="shared" si="135"/>
        <v>0</v>
      </c>
      <c r="AB523" s="16">
        <f t="shared" si="135"/>
        <v>0</v>
      </c>
      <c r="AC523" s="16">
        <f t="shared" si="135"/>
        <v>0</v>
      </c>
      <c r="AD523" s="16">
        <f t="shared" si="135"/>
        <v>0</v>
      </c>
      <c r="AE523" s="16">
        <f t="shared" si="135"/>
        <v>0</v>
      </c>
      <c r="AF523" s="16">
        <f t="shared" si="130"/>
        <v>0</v>
      </c>
      <c r="AG523" s="16">
        <f t="shared" si="130"/>
        <v>0</v>
      </c>
      <c r="AH523" s="16">
        <f t="shared" si="130"/>
        <v>313.3175397467835</v>
      </c>
      <c r="AI523" s="16">
        <f t="shared" si="130"/>
        <v>0</v>
      </c>
      <c r="AJ523" s="16">
        <f t="shared" si="130"/>
        <v>0</v>
      </c>
      <c r="AK523" s="16">
        <f t="shared" si="130"/>
        <v>0</v>
      </c>
      <c r="AL523" s="16">
        <f t="shared" si="130"/>
        <v>0</v>
      </c>
      <c r="AM523" s="16">
        <f t="shared" si="130"/>
        <v>0</v>
      </c>
      <c r="AN523" s="16">
        <f t="shared" si="130"/>
        <v>0</v>
      </c>
      <c r="AO523" s="16">
        <f t="shared" si="130"/>
        <v>0</v>
      </c>
      <c r="AP523" s="16">
        <f t="shared" si="130"/>
        <v>0</v>
      </c>
      <c r="AQ523" s="16">
        <f t="shared" si="130"/>
        <v>0</v>
      </c>
      <c r="AR523" s="16">
        <f t="shared" si="130"/>
        <v>510.3612569686631</v>
      </c>
      <c r="AS523" s="16">
        <f t="shared" si="130"/>
        <v>0</v>
      </c>
      <c r="AT523" s="16">
        <f t="shared" si="136"/>
        <v>0</v>
      </c>
      <c r="AU523" s="16">
        <f t="shared" si="136"/>
        <v>0</v>
      </c>
      <c r="AV523" s="16">
        <f t="shared" si="136"/>
        <v>54590.562189087395</v>
      </c>
      <c r="AW523" s="16">
        <f t="shared" si="136"/>
        <v>0</v>
      </c>
      <c r="AX523" s="16">
        <f t="shared" si="136"/>
        <v>0</v>
      </c>
      <c r="AY523" s="16">
        <f t="shared" si="136"/>
        <v>0</v>
      </c>
      <c r="AZ523" s="16">
        <f t="shared" si="136"/>
        <v>0</v>
      </c>
      <c r="BA523" s="16">
        <f t="shared" si="136"/>
        <v>0</v>
      </c>
      <c r="BB523" s="16">
        <f t="shared" si="136"/>
        <v>831.32470919163643</v>
      </c>
      <c r="BC523" s="16">
        <f t="shared" si="136"/>
        <v>0</v>
      </c>
      <c r="BD523" s="16">
        <f t="shared" si="136"/>
        <v>0</v>
      </c>
      <c r="BE523" s="16">
        <f t="shared" si="136"/>
        <v>0</v>
      </c>
      <c r="BF523" s="16">
        <f t="shared" si="136"/>
        <v>0</v>
      </c>
      <c r="BG523" s="16">
        <f t="shared" si="136"/>
        <v>0</v>
      </c>
      <c r="BH523" s="16">
        <f t="shared" si="136"/>
        <v>0</v>
      </c>
      <c r="BI523" s="16">
        <f t="shared" si="136"/>
        <v>0</v>
      </c>
    </row>
    <row r="524" spans="2:61" s="1" customFormat="1" ht="15.75" x14ac:dyDescent="0.25">
      <c r="B524" s="47">
        <v>671</v>
      </c>
      <c r="C524" s="47" t="s">
        <v>430</v>
      </c>
      <c r="D524" s="47">
        <v>6</v>
      </c>
      <c r="E524" s="47">
        <v>2004</v>
      </c>
      <c r="F524" s="71"/>
      <c r="G524" s="2">
        <v>50</v>
      </c>
      <c r="H524" s="2">
        <v>10</v>
      </c>
      <c r="I524" s="47">
        <v>2020</v>
      </c>
      <c r="J524" s="81">
        <v>1.15E-2</v>
      </c>
      <c r="K524" s="82">
        <v>9985</v>
      </c>
      <c r="L524" s="82">
        <f t="shared" si="131"/>
        <v>998.5</v>
      </c>
      <c r="M524" s="82">
        <f t="shared" si="132"/>
        <v>1497.75</v>
      </c>
      <c r="N524" s="16">
        <f t="shared" si="133"/>
        <v>12481.25</v>
      </c>
      <c r="O524" s="16">
        <f t="shared" si="134"/>
        <v>143.53437500000001</v>
      </c>
      <c r="P524" s="16">
        <f t="shared" si="135"/>
        <v>0</v>
      </c>
      <c r="Q524" s="16">
        <f t="shared" si="135"/>
        <v>0</v>
      </c>
      <c r="R524" s="16">
        <f t="shared" si="135"/>
        <v>0</v>
      </c>
      <c r="S524" s="16">
        <f t="shared" si="135"/>
        <v>0</v>
      </c>
      <c r="T524" s="16">
        <f t="shared" si="135"/>
        <v>0</v>
      </c>
      <c r="U524" s="16">
        <f t="shared" si="135"/>
        <v>0</v>
      </c>
      <c r="V524" s="16">
        <f t="shared" si="135"/>
        <v>0</v>
      </c>
      <c r="W524" s="16">
        <f t="shared" si="135"/>
        <v>0</v>
      </c>
      <c r="X524" s="16">
        <f t="shared" si="135"/>
        <v>192.349790217334</v>
      </c>
      <c r="Y524" s="16">
        <f t="shared" si="135"/>
        <v>0</v>
      </c>
      <c r="Z524" s="16">
        <f t="shared" si="135"/>
        <v>0</v>
      </c>
      <c r="AA524" s="16">
        <f t="shared" si="135"/>
        <v>0</v>
      </c>
      <c r="AB524" s="16">
        <f t="shared" si="135"/>
        <v>0</v>
      </c>
      <c r="AC524" s="16">
        <f t="shared" si="135"/>
        <v>0</v>
      </c>
      <c r="AD524" s="16">
        <f t="shared" si="135"/>
        <v>0</v>
      </c>
      <c r="AE524" s="16">
        <f t="shared" si="135"/>
        <v>0</v>
      </c>
      <c r="AF524" s="16">
        <f t="shared" si="130"/>
        <v>0</v>
      </c>
      <c r="AG524" s="16">
        <f t="shared" si="130"/>
        <v>0</v>
      </c>
      <c r="AH524" s="16">
        <f t="shared" si="130"/>
        <v>313.3175397467835</v>
      </c>
      <c r="AI524" s="16">
        <f t="shared" si="130"/>
        <v>0</v>
      </c>
      <c r="AJ524" s="16">
        <f t="shared" si="130"/>
        <v>0</v>
      </c>
      <c r="AK524" s="16">
        <f t="shared" si="130"/>
        <v>0</v>
      </c>
      <c r="AL524" s="16">
        <f t="shared" si="130"/>
        <v>0</v>
      </c>
      <c r="AM524" s="16">
        <f t="shared" si="130"/>
        <v>0</v>
      </c>
      <c r="AN524" s="16">
        <f t="shared" si="130"/>
        <v>0</v>
      </c>
      <c r="AO524" s="16">
        <f t="shared" si="130"/>
        <v>0</v>
      </c>
      <c r="AP524" s="16">
        <f t="shared" si="130"/>
        <v>0</v>
      </c>
      <c r="AQ524" s="16">
        <f t="shared" si="130"/>
        <v>0</v>
      </c>
      <c r="AR524" s="16">
        <f t="shared" si="130"/>
        <v>510.3612569686631</v>
      </c>
      <c r="AS524" s="16">
        <f t="shared" si="130"/>
        <v>0</v>
      </c>
      <c r="AT524" s="16">
        <f t="shared" si="136"/>
        <v>0</v>
      </c>
      <c r="AU524" s="16">
        <f t="shared" si="136"/>
        <v>0</v>
      </c>
      <c r="AV524" s="16">
        <f t="shared" si="136"/>
        <v>54590.562189087395</v>
      </c>
      <c r="AW524" s="16">
        <f t="shared" si="136"/>
        <v>0</v>
      </c>
      <c r="AX524" s="16">
        <f t="shared" si="136"/>
        <v>0</v>
      </c>
      <c r="AY524" s="16">
        <f t="shared" si="136"/>
        <v>0</v>
      </c>
      <c r="AZ524" s="16">
        <f t="shared" si="136"/>
        <v>0</v>
      </c>
      <c r="BA524" s="16">
        <f t="shared" si="136"/>
        <v>0</v>
      </c>
      <c r="BB524" s="16">
        <f t="shared" si="136"/>
        <v>831.32470919163643</v>
      </c>
      <c r="BC524" s="16">
        <f t="shared" si="136"/>
        <v>0</v>
      </c>
      <c r="BD524" s="16">
        <f t="shared" si="136"/>
        <v>0</v>
      </c>
      <c r="BE524" s="16">
        <f t="shared" si="136"/>
        <v>0</v>
      </c>
      <c r="BF524" s="16">
        <f t="shared" si="136"/>
        <v>0</v>
      </c>
      <c r="BG524" s="16">
        <f t="shared" si="136"/>
        <v>0</v>
      </c>
      <c r="BH524" s="16">
        <f t="shared" si="136"/>
        <v>0</v>
      </c>
      <c r="BI524" s="16">
        <f t="shared" si="136"/>
        <v>0</v>
      </c>
    </row>
    <row r="525" spans="2:61" s="1" customFormat="1" ht="15.75" x14ac:dyDescent="0.25">
      <c r="B525" s="47">
        <v>670</v>
      </c>
      <c r="C525" s="47" t="s">
        <v>430</v>
      </c>
      <c r="D525" s="47">
        <v>6</v>
      </c>
      <c r="E525" s="47">
        <v>2004</v>
      </c>
      <c r="F525" s="71"/>
      <c r="G525" s="2">
        <v>50</v>
      </c>
      <c r="H525" s="2">
        <v>10</v>
      </c>
      <c r="I525" s="47">
        <v>2020</v>
      </c>
      <c r="J525" s="81">
        <v>1.15E-2</v>
      </c>
      <c r="K525" s="82">
        <v>9985</v>
      </c>
      <c r="L525" s="82">
        <f t="shared" si="131"/>
        <v>998.5</v>
      </c>
      <c r="M525" s="82">
        <f t="shared" si="132"/>
        <v>1497.75</v>
      </c>
      <c r="N525" s="16">
        <f t="shared" si="133"/>
        <v>12481.25</v>
      </c>
      <c r="O525" s="16">
        <f t="shared" si="134"/>
        <v>143.53437500000001</v>
      </c>
      <c r="P525" s="16">
        <f t="shared" si="135"/>
        <v>0</v>
      </c>
      <c r="Q525" s="16">
        <f t="shared" si="135"/>
        <v>0</v>
      </c>
      <c r="R525" s="16">
        <f t="shared" si="135"/>
        <v>0</v>
      </c>
      <c r="S525" s="16">
        <f t="shared" si="135"/>
        <v>0</v>
      </c>
      <c r="T525" s="16">
        <f t="shared" si="135"/>
        <v>0</v>
      </c>
      <c r="U525" s="16">
        <f t="shared" si="135"/>
        <v>0</v>
      </c>
      <c r="V525" s="16">
        <f t="shared" si="135"/>
        <v>0</v>
      </c>
      <c r="W525" s="16">
        <f t="shared" si="135"/>
        <v>0</v>
      </c>
      <c r="X525" s="16">
        <f t="shared" si="135"/>
        <v>192.349790217334</v>
      </c>
      <c r="Y525" s="16">
        <f t="shared" si="135"/>
        <v>0</v>
      </c>
      <c r="Z525" s="16">
        <f t="shared" si="135"/>
        <v>0</v>
      </c>
      <c r="AA525" s="16">
        <f t="shared" si="135"/>
        <v>0</v>
      </c>
      <c r="AB525" s="16">
        <f t="shared" si="135"/>
        <v>0</v>
      </c>
      <c r="AC525" s="16">
        <f t="shared" si="135"/>
        <v>0</v>
      </c>
      <c r="AD525" s="16">
        <f t="shared" si="135"/>
        <v>0</v>
      </c>
      <c r="AE525" s="16">
        <f t="shared" si="135"/>
        <v>0</v>
      </c>
      <c r="AF525" s="16">
        <f t="shared" si="130"/>
        <v>0</v>
      </c>
      <c r="AG525" s="16">
        <f t="shared" si="130"/>
        <v>0</v>
      </c>
      <c r="AH525" s="16">
        <f t="shared" si="130"/>
        <v>313.3175397467835</v>
      </c>
      <c r="AI525" s="16">
        <f t="shared" si="130"/>
        <v>0</v>
      </c>
      <c r="AJ525" s="16">
        <f t="shared" si="130"/>
        <v>0</v>
      </c>
      <c r="AK525" s="16">
        <f t="shared" si="130"/>
        <v>0</v>
      </c>
      <c r="AL525" s="16">
        <f t="shared" si="130"/>
        <v>0</v>
      </c>
      <c r="AM525" s="16">
        <f t="shared" si="130"/>
        <v>0</v>
      </c>
      <c r="AN525" s="16">
        <f t="shared" si="130"/>
        <v>0</v>
      </c>
      <c r="AO525" s="16">
        <f t="shared" si="130"/>
        <v>0</v>
      </c>
      <c r="AP525" s="16">
        <f t="shared" si="130"/>
        <v>0</v>
      </c>
      <c r="AQ525" s="16">
        <f t="shared" si="130"/>
        <v>0</v>
      </c>
      <c r="AR525" s="16">
        <f t="shared" si="130"/>
        <v>510.3612569686631</v>
      </c>
      <c r="AS525" s="16">
        <f t="shared" si="130"/>
        <v>0</v>
      </c>
      <c r="AT525" s="16">
        <f t="shared" si="136"/>
        <v>0</v>
      </c>
      <c r="AU525" s="16">
        <f t="shared" si="136"/>
        <v>0</v>
      </c>
      <c r="AV525" s="16">
        <f t="shared" si="136"/>
        <v>54590.562189087395</v>
      </c>
      <c r="AW525" s="16">
        <f t="shared" si="136"/>
        <v>0</v>
      </c>
      <c r="AX525" s="16">
        <f t="shared" si="136"/>
        <v>0</v>
      </c>
      <c r="AY525" s="16">
        <f t="shared" si="136"/>
        <v>0</v>
      </c>
      <c r="AZ525" s="16">
        <f t="shared" si="136"/>
        <v>0</v>
      </c>
      <c r="BA525" s="16">
        <f t="shared" si="136"/>
        <v>0</v>
      </c>
      <c r="BB525" s="16">
        <f t="shared" si="136"/>
        <v>831.32470919163643</v>
      </c>
      <c r="BC525" s="16">
        <f t="shared" si="136"/>
        <v>0</v>
      </c>
      <c r="BD525" s="16">
        <f t="shared" si="136"/>
        <v>0</v>
      </c>
      <c r="BE525" s="16">
        <f t="shared" si="136"/>
        <v>0</v>
      </c>
      <c r="BF525" s="16">
        <f t="shared" si="136"/>
        <v>0</v>
      </c>
      <c r="BG525" s="16">
        <f t="shared" si="136"/>
        <v>0</v>
      </c>
      <c r="BH525" s="16">
        <f t="shared" si="136"/>
        <v>0</v>
      </c>
      <c r="BI525" s="16">
        <f t="shared" si="136"/>
        <v>0</v>
      </c>
    </row>
    <row r="526" spans="2:61" s="1" customFormat="1" ht="15.75" x14ac:dyDescent="0.25">
      <c r="B526" s="47">
        <v>666</v>
      </c>
      <c r="C526" s="47" t="s">
        <v>430</v>
      </c>
      <c r="D526" s="47">
        <v>6</v>
      </c>
      <c r="E526" s="47">
        <v>2004</v>
      </c>
      <c r="F526" s="71"/>
      <c r="G526" s="2">
        <v>50</v>
      </c>
      <c r="H526" s="2">
        <v>10</v>
      </c>
      <c r="I526" s="47">
        <v>2020</v>
      </c>
      <c r="J526" s="81">
        <v>1.15E-2</v>
      </c>
      <c r="K526" s="82">
        <v>9985</v>
      </c>
      <c r="L526" s="82">
        <f t="shared" si="131"/>
        <v>998.5</v>
      </c>
      <c r="M526" s="82">
        <f t="shared" si="132"/>
        <v>1497.75</v>
      </c>
      <c r="N526" s="16">
        <f t="shared" si="133"/>
        <v>12481.25</v>
      </c>
      <c r="O526" s="16">
        <f t="shared" si="134"/>
        <v>143.53437500000001</v>
      </c>
      <c r="P526" s="16">
        <f t="shared" si="135"/>
        <v>0</v>
      </c>
      <c r="Q526" s="16">
        <f t="shared" si="135"/>
        <v>0</v>
      </c>
      <c r="R526" s="16">
        <f t="shared" si="135"/>
        <v>0</v>
      </c>
      <c r="S526" s="16">
        <f t="shared" si="135"/>
        <v>0</v>
      </c>
      <c r="T526" s="16">
        <f t="shared" si="135"/>
        <v>0</v>
      </c>
      <c r="U526" s="16">
        <f t="shared" si="135"/>
        <v>0</v>
      </c>
      <c r="V526" s="16">
        <f t="shared" si="135"/>
        <v>0</v>
      </c>
      <c r="W526" s="16">
        <f t="shared" si="135"/>
        <v>0</v>
      </c>
      <c r="X526" s="16">
        <f t="shared" si="135"/>
        <v>192.349790217334</v>
      </c>
      <c r="Y526" s="16">
        <f t="shared" si="135"/>
        <v>0</v>
      </c>
      <c r="Z526" s="16">
        <f t="shared" si="135"/>
        <v>0</v>
      </c>
      <c r="AA526" s="16">
        <f t="shared" si="135"/>
        <v>0</v>
      </c>
      <c r="AB526" s="16">
        <f t="shared" si="135"/>
        <v>0</v>
      </c>
      <c r="AC526" s="16">
        <f t="shared" si="135"/>
        <v>0</v>
      </c>
      <c r="AD526" s="16">
        <f t="shared" si="135"/>
        <v>0</v>
      </c>
      <c r="AE526" s="16">
        <f t="shared" si="135"/>
        <v>0</v>
      </c>
      <c r="AF526" s="16">
        <f t="shared" si="130"/>
        <v>0</v>
      </c>
      <c r="AG526" s="16">
        <f t="shared" si="130"/>
        <v>0</v>
      </c>
      <c r="AH526" s="16">
        <f t="shared" si="130"/>
        <v>313.3175397467835</v>
      </c>
      <c r="AI526" s="16">
        <f t="shared" si="130"/>
        <v>0</v>
      </c>
      <c r="AJ526" s="16">
        <f t="shared" si="130"/>
        <v>0</v>
      </c>
      <c r="AK526" s="16">
        <f t="shared" si="130"/>
        <v>0</v>
      </c>
      <c r="AL526" s="16">
        <f t="shared" si="130"/>
        <v>0</v>
      </c>
      <c r="AM526" s="16">
        <f t="shared" si="130"/>
        <v>0</v>
      </c>
      <c r="AN526" s="16">
        <f t="shared" si="130"/>
        <v>0</v>
      </c>
      <c r="AO526" s="16">
        <f t="shared" si="130"/>
        <v>0</v>
      </c>
      <c r="AP526" s="16">
        <f t="shared" si="130"/>
        <v>0</v>
      </c>
      <c r="AQ526" s="16">
        <f t="shared" si="130"/>
        <v>0</v>
      </c>
      <c r="AR526" s="16">
        <f t="shared" si="130"/>
        <v>510.3612569686631</v>
      </c>
      <c r="AS526" s="16">
        <f t="shared" si="130"/>
        <v>0</v>
      </c>
      <c r="AT526" s="16">
        <f t="shared" si="136"/>
        <v>0</v>
      </c>
      <c r="AU526" s="16">
        <f t="shared" si="136"/>
        <v>0</v>
      </c>
      <c r="AV526" s="16">
        <f t="shared" si="136"/>
        <v>54590.562189087395</v>
      </c>
      <c r="AW526" s="16">
        <f t="shared" si="136"/>
        <v>0</v>
      </c>
      <c r="AX526" s="16">
        <f t="shared" si="136"/>
        <v>0</v>
      </c>
      <c r="AY526" s="16">
        <f t="shared" si="136"/>
        <v>0</v>
      </c>
      <c r="AZ526" s="16">
        <f t="shared" si="136"/>
        <v>0</v>
      </c>
      <c r="BA526" s="16">
        <f t="shared" si="136"/>
        <v>0</v>
      </c>
      <c r="BB526" s="16">
        <f t="shared" si="136"/>
        <v>831.32470919163643</v>
      </c>
      <c r="BC526" s="16">
        <f t="shared" si="136"/>
        <v>0</v>
      </c>
      <c r="BD526" s="16">
        <f t="shared" si="136"/>
        <v>0</v>
      </c>
      <c r="BE526" s="16">
        <f t="shared" si="136"/>
        <v>0</v>
      </c>
      <c r="BF526" s="16">
        <f t="shared" si="136"/>
        <v>0</v>
      </c>
      <c r="BG526" s="16">
        <f t="shared" si="136"/>
        <v>0</v>
      </c>
      <c r="BH526" s="16">
        <f t="shared" si="136"/>
        <v>0</v>
      </c>
      <c r="BI526" s="16">
        <f t="shared" si="136"/>
        <v>0</v>
      </c>
    </row>
    <row r="527" spans="2:61" s="1" customFormat="1" ht="15.75" x14ac:dyDescent="0.25">
      <c r="B527" s="47">
        <v>665</v>
      </c>
      <c r="C527" s="47" t="s">
        <v>430</v>
      </c>
      <c r="D527" s="47">
        <v>6</v>
      </c>
      <c r="E527" s="47">
        <v>2004</v>
      </c>
      <c r="F527" s="71"/>
      <c r="G527" s="2">
        <v>50</v>
      </c>
      <c r="H527" s="2">
        <v>10</v>
      </c>
      <c r="I527" s="47">
        <v>2020</v>
      </c>
      <c r="J527" s="81">
        <v>1.15E-2</v>
      </c>
      <c r="K527" s="82">
        <v>9985</v>
      </c>
      <c r="L527" s="82">
        <f t="shared" si="131"/>
        <v>998.5</v>
      </c>
      <c r="M527" s="82">
        <f t="shared" si="132"/>
        <v>1497.75</v>
      </c>
      <c r="N527" s="16">
        <f t="shared" si="133"/>
        <v>12481.25</v>
      </c>
      <c r="O527" s="16">
        <f t="shared" si="134"/>
        <v>143.53437500000001</v>
      </c>
      <c r="P527" s="16">
        <f t="shared" si="135"/>
        <v>0</v>
      </c>
      <c r="Q527" s="16">
        <f t="shared" si="135"/>
        <v>0</v>
      </c>
      <c r="R527" s="16">
        <f t="shared" si="135"/>
        <v>0</v>
      </c>
      <c r="S527" s="16">
        <f t="shared" si="135"/>
        <v>0</v>
      </c>
      <c r="T527" s="16">
        <f t="shared" si="135"/>
        <v>0</v>
      </c>
      <c r="U527" s="16">
        <f t="shared" si="135"/>
        <v>0</v>
      </c>
      <c r="V527" s="16">
        <f t="shared" si="135"/>
        <v>0</v>
      </c>
      <c r="W527" s="16">
        <f t="shared" si="135"/>
        <v>0</v>
      </c>
      <c r="X527" s="16">
        <f t="shared" si="135"/>
        <v>192.349790217334</v>
      </c>
      <c r="Y527" s="16">
        <f t="shared" si="135"/>
        <v>0</v>
      </c>
      <c r="Z527" s="16">
        <f t="shared" si="135"/>
        <v>0</v>
      </c>
      <c r="AA527" s="16">
        <f t="shared" si="135"/>
        <v>0</v>
      </c>
      <c r="AB527" s="16">
        <f t="shared" si="135"/>
        <v>0</v>
      </c>
      <c r="AC527" s="16">
        <f t="shared" si="135"/>
        <v>0</v>
      </c>
      <c r="AD527" s="16">
        <f t="shared" si="135"/>
        <v>0</v>
      </c>
      <c r="AE527" s="16">
        <f t="shared" si="135"/>
        <v>0</v>
      </c>
      <c r="AF527" s="16">
        <f t="shared" si="130"/>
        <v>0</v>
      </c>
      <c r="AG527" s="16">
        <f t="shared" si="130"/>
        <v>0</v>
      </c>
      <c r="AH527" s="16">
        <f t="shared" si="130"/>
        <v>313.3175397467835</v>
      </c>
      <c r="AI527" s="16">
        <f t="shared" si="130"/>
        <v>0</v>
      </c>
      <c r="AJ527" s="16">
        <f t="shared" si="130"/>
        <v>0</v>
      </c>
      <c r="AK527" s="16">
        <f t="shared" si="130"/>
        <v>0</v>
      </c>
      <c r="AL527" s="16">
        <f t="shared" si="130"/>
        <v>0</v>
      </c>
      <c r="AM527" s="16">
        <f t="shared" si="130"/>
        <v>0</v>
      </c>
      <c r="AN527" s="16">
        <f t="shared" si="130"/>
        <v>0</v>
      </c>
      <c r="AO527" s="16">
        <f t="shared" si="130"/>
        <v>0</v>
      </c>
      <c r="AP527" s="16">
        <f t="shared" si="130"/>
        <v>0</v>
      </c>
      <c r="AQ527" s="16">
        <f t="shared" si="130"/>
        <v>0</v>
      </c>
      <c r="AR527" s="16">
        <f t="shared" si="130"/>
        <v>510.3612569686631</v>
      </c>
      <c r="AS527" s="16">
        <f t="shared" si="130"/>
        <v>0</v>
      </c>
      <c r="AT527" s="16">
        <f t="shared" si="136"/>
        <v>0</v>
      </c>
      <c r="AU527" s="16">
        <f t="shared" si="136"/>
        <v>0</v>
      </c>
      <c r="AV527" s="16">
        <f t="shared" si="136"/>
        <v>54590.562189087395</v>
      </c>
      <c r="AW527" s="16">
        <f t="shared" si="136"/>
        <v>0</v>
      </c>
      <c r="AX527" s="16">
        <f t="shared" si="136"/>
        <v>0</v>
      </c>
      <c r="AY527" s="16">
        <f t="shared" si="136"/>
        <v>0</v>
      </c>
      <c r="AZ527" s="16">
        <f t="shared" si="136"/>
        <v>0</v>
      </c>
      <c r="BA527" s="16">
        <f t="shared" si="136"/>
        <v>0</v>
      </c>
      <c r="BB527" s="16">
        <f t="shared" si="136"/>
        <v>831.32470919163643</v>
      </c>
      <c r="BC527" s="16">
        <f t="shared" si="136"/>
        <v>0</v>
      </c>
      <c r="BD527" s="16">
        <f t="shared" si="136"/>
        <v>0</v>
      </c>
      <c r="BE527" s="16">
        <f t="shared" si="136"/>
        <v>0</v>
      </c>
      <c r="BF527" s="16">
        <f t="shared" si="136"/>
        <v>0</v>
      </c>
      <c r="BG527" s="16">
        <f t="shared" si="136"/>
        <v>0</v>
      </c>
      <c r="BH527" s="16">
        <f t="shared" si="136"/>
        <v>0</v>
      </c>
      <c r="BI527" s="16">
        <f t="shared" si="136"/>
        <v>0</v>
      </c>
    </row>
    <row r="528" spans="2:61" s="1" customFormat="1" ht="15.75" x14ac:dyDescent="0.25">
      <c r="B528" s="47">
        <v>664</v>
      </c>
      <c r="C528" s="47" t="s">
        <v>430</v>
      </c>
      <c r="D528" s="47">
        <v>6</v>
      </c>
      <c r="E528" s="47">
        <v>2004</v>
      </c>
      <c r="F528" s="71"/>
      <c r="G528" s="2">
        <v>50</v>
      </c>
      <c r="H528" s="2">
        <v>10</v>
      </c>
      <c r="I528" s="47">
        <v>2020</v>
      </c>
      <c r="J528" s="81">
        <v>1.15E-2</v>
      </c>
      <c r="K528" s="82">
        <v>9985</v>
      </c>
      <c r="L528" s="82">
        <f t="shared" si="131"/>
        <v>998.5</v>
      </c>
      <c r="M528" s="82">
        <f t="shared" si="132"/>
        <v>1497.75</v>
      </c>
      <c r="N528" s="16">
        <f t="shared" si="133"/>
        <v>12481.25</v>
      </c>
      <c r="O528" s="16">
        <f t="shared" si="134"/>
        <v>143.53437500000001</v>
      </c>
      <c r="P528" s="16">
        <f t="shared" si="135"/>
        <v>0</v>
      </c>
      <c r="Q528" s="16">
        <f t="shared" si="135"/>
        <v>0</v>
      </c>
      <c r="R528" s="16">
        <f t="shared" si="135"/>
        <v>0</v>
      </c>
      <c r="S528" s="16">
        <f t="shared" si="135"/>
        <v>0</v>
      </c>
      <c r="T528" s="16">
        <f t="shared" si="135"/>
        <v>0</v>
      </c>
      <c r="U528" s="16">
        <f t="shared" si="135"/>
        <v>0</v>
      </c>
      <c r="V528" s="16">
        <f t="shared" si="135"/>
        <v>0</v>
      </c>
      <c r="W528" s="16">
        <f t="shared" si="135"/>
        <v>0</v>
      </c>
      <c r="X528" s="16">
        <f t="shared" si="135"/>
        <v>192.349790217334</v>
      </c>
      <c r="Y528" s="16">
        <f t="shared" si="135"/>
        <v>0</v>
      </c>
      <c r="Z528" s="16">
        <f t="shared" si="135"/>
        <v>0</v>
      </c>
      <c r="AA528" s="16">
        <f t="shared" si="135"/>
        <v>0</v>
      </c>
      <c r="AB528" s="16">
        <f t="shared" si="135"/>
        <v>0</v>
      </c>
      <c r="AC528" s="16">
        <f t="shared" si="135"/>
        <v>0</v>
      </c>
      <c r="AD528" s="16">
        <f t="shared" si="135"/>
        <v>0</v>
      </c>
      <c r="AE528" s="16">
        <f t="shared" si="135"/>
        <v>0</v>
      </c>
      <c r="AF528" s="16">
        <f t="shared" si="130"/>
        <v>0</v>
      </c>
      <c r="AG528" s="16">
        <f t="shared" si="130"/>
        <v>0</v>
      </c>
      <c r="AH528" s="16">
        <f t="shared" si="130"/>
        <v>313.3175397467835</v>
      </c>
      <c r="AI528" s="16">
        <f t="shared" si="130"/>
        <v>0</v>
      </c>
      <c r="AJ528" s="16">
        <f t="shared" si="130"/>
        <v>0</v>
      </c>
      <c r="AK528" s="16">
        <f t="shared" si="130"/>
        <v>0</v>
      </c>
      <c r="AL528" s="16">
        <f t="shared" si="130"/>
        <v>0</v>
      </c>
      <c r="AM528" s="16">
        <f t="shared" si="130"/>
        <v>0</v>
      </c>
      <c r="AN528" s="16">
        <f t="shared" si="130"/>
        <v>0</v>
      </c>
      <c r="AO528" s="16">
        <f t="shared" si="130"/>
        <v>0</v>
      </c>
      <c r="AP528" s="16">
        <f t="shared" si="130"/>
        <v>0</v>
      </c>
      <c r="AQ528" s="16">
        <f t="shared" si="130"/>
        <v>0</v>
      </c>
      <c r="AR528" s="16">
        <f t="shared" si="130"/>
        <v>510.3612569686631</v>
      </c>
      <c r="AS528" s="16">
        <f t="shared" si="130"/>
        <v>0</v>
      </c>
      <c r="AT528" s="16">
        <f t="shared" si="136"/>
        <v>0</v>
      </c>
      <c r="AU528" s="16">
        <f t="shared" si="136"/>
        <v>0</v>
      </c>
      <c r="AV528" s="16">
        <f t="shared" si="136"/>
        <v>54590.562189087395</v>
      </c>
      <c r="AW528" s="16">
        <f t="shared" si="136"/>
        <v>0</v>
      </c>
      <c r="AX528" s="16">
        <f t="shared" si="136"/>
        <v>0</v>
      </c>
      <c r="AY528" s="16">
        <f t="shared" si="136"/>
        <v>0</v>
      </c>
      <c r="AZ528" s="16">
        <f t="shared" si="136"/>
        <v>0</v>
      </c>
      <c r="BA528" s="16">
        <f t="shared" si="136"/>
        <v>0</v>
      </c>
      <c r="BB528" s="16">
        <f t="shared" si="136"/>
        <v>831.32470919163643</v>
      </c>
      <c r="BC528" s="16">
        <f t="shared" si="136"/>
        <v>0</v>
      </c>
      <c r="BD528" s="16">
        <f t="shared" si="136"/>
        <v>0</v>
      </c>
      <c r="BE528" s="16">
        <f t="shared" si="136"/>
        <v>0</v>
      </c>
      <c r="BF528" s="16">
        <f t="shared" si="136"/>
        <v>0</v>
      </c>
      <c r="BG528" s="16">
        <f t="shared" si="136"/>
        <v>0</v>
      </c>
      <c r="BH528" s="16">
        <f t="shared" si="136"/>
        <v>0</v>
      </c>
      <c r="BI528" s="16">
        <f t="shared" si="136"/>
        <v>0</v>
      </c>
    </row>
    <row r="529" spans="2:61" s="1" customFormat="1" ht="15.75" x14ac:dyDescent="0.25">
      <c r="B529" s="47">
        <v>663</v>
      </c>
      <c r="C529" s="47" t="s">
        <v>430</v>
      </c>
      <c r="D529" s="47">
        <v>6</v>
      </c>
      <c r="E529" s="47">
        <v>2004</v>
      </c>
      <c r="F529" s="71"/>
      <c r="G529" s="2">
        <v>50</v>
      </c>
      <c r="H529" s="2">
        <v>10</v>
      </c>
      <c r="I529" s="47">
        <v>2020</v>
      </c>
      <c r="J529" s="81">
        <v>1.15E-2</v>
      </c>
      <c r="K529" s="82">
        <v>9985</v>
      </c>
      <c r="L529" s="82">
        <f t="shared" si="131"/>
        <v>998.5</v>
      </c>
      <c r="M529" s="82">
        <f t="shared" si="132"/>
        <v>1497.75</v>
      </c>
      <c r="N529" s="16">
        <f t="shared" si="133"/>
        <v>12481.25</v>
      </c>
      <c r="O529" s="16">
        <f t="shared" si="134"/>
        <v>143.53437500000001</v>
      </c>
      <c r="P529" s="16">
        <f t="shared" si="135"/>
        <v>0</v>
      </c>
      <c r="Q529" s="16">
        <f t="shared" si="135"/>
        <v>0</v>
      </c>
      <c r="R529" s="16">
        <f t="shared" si="135"/>
        <v>0</v>
      </c>
      <c r="S529" s="16">
        <f t="shared" si="135"/>
        <v>0</v>
      </c>
      <c r="T529" s="16">
        <f t="shared" si="135"/>
        <v>0</v>
      </c>
      <c r="U529" s="16">
        <f t="shared" si="135"/>
        <v>0</v>
      </c>
      <c r="V529" s="16">
        <f t="shared" si="135"/>
        <v>0</v>
      </c>
      <c r="W529" s="16">
        <f t="shared" si="135"/>
        <v>0</v>
      </c>
      <c r="X529" s="16">
        <f t="shared" si="135"/>
        <v>192.349790217334</v>
      </c>
      <c r="Y529" s="16">
        <f t="shared" si="135"/>
        <v>0</v>
      </c>
      <c r="Z529" s="16">
        <f t="shared" si="135"/>
        <v>0</v>
      </c>
      <c r="AA529" s="16">
        <f t="shared" si="135"/>
        <v>0</v>
      </c>
      <c r="AB529" s="16">
        <f t="shared" si="135"/>
        <v>0</v>
      </c>
      <c r="AC529" s="16">
        <f t="shared" si="135"/>
        <v>0</v>
      </c>
      <c r="AD529" s="16">
        <f t="shared" si="135"/>
        <v>0</v>
      </c>
      <c r="AE529" s="16">
        <f t="shared" si="135"/>
        <v>0</v>
      </c>
      <c r="AF529" s="16">
        <f t="shared" si="130"/>
        <v>0</v>
      </c>
      <c r="AG529" s="16">
        <f t="shared" si="130"/>
        <v>0</v>
      </c>
      <c r="AH529" s="16">
        <f t="shared" si="130"/>
        <v>313.3175397467835</v>
      </c>
      <c r="AI529" s="16">
        <f t="shared" si="130"/>
        <v>0</v>
      </c>
      <c r="AJ529" s="16">
        <f t="shared" si="130"/>
        <v>0</v>
      </c>
      <c r="AK529" s="16">
        <f t="shared" si="130"/>
        <v>0</v>
      </c>
      <c r="AL529" s="16">
        <f t="shared" si="130"/>
        <v>0</v>
      </c>
      <c r="AM529" s="16">
        <f t="shared" si="130"/>
        <v>0</v>
      </c>
      <c r="AN529" s="16">
        <f t="shared" si="130"/>
        <v>0</v>
      </c>
      <c r="AO529" s="16">
        <f t="shared" si="130"/>
        <v>0</v>
      </c>
      <c r="AP529" s="16">
        <f t="shared" si="130"/>
        <v>0</v>
      </c>
      <c r="AQ529" s="16">
        <f t="shared" si="130"/>
        <v>0</v>
      </c>
      <c r="AR529" s="16">
        <f t="shared" si="130"/>
        <v>510.3612569686631</v>
      </c>
      <c r="AS529" s="16">
        <f t="shared" si="130"/>
        <v>0</v>
      </c>
      <c r="AT529" s="16">
        <f t="shared" si="136"/>
        <v>0</v>
      </c>
      <c r="AU529" s="16">
        <f t="shared" si="136"/>
        <v>0</v>
      </c>
      <c r="AV529" s="16">
        <f t="shared" si="136"/>
        <v>54590.562189087395</v>
      </c>
      <c r="AW529" s="16">
        <f t="shared" si="136"/>
        <v>0</v>
      </c>
      <c r="AX529" s="16">
        <f t="shared" si="136"/>
        <v>0</v>
      </c>
      <c r="AY529" s="16">
        <f t="shared" si="136"/>
        <v>0</v>
      </c>
      <c r="AZ529" s="16">
        <f t="shared" si="136"/>
        <v>0</v>
      </c>
      <c r="BA529" s="16">
        <f t="shared" si="136"/>
        <v>0</v>
      </c>
      <c r="BB529" s="16">
        <f t="shared" si="136"/>
        <v>831.32470919163643</v>
      </c>
      <c r="BC529" s="16">
        <f t="shared" si="136"/>
        <v>0</v>
      </c>
      <c r="BD529" s="16">
        <f t="shared" si="136"/>
        <v>0</v>
      </c>
      <c r="BE529" s="16">
        <f t="shared" si="136"/>
        <v>0</v>
      </c>
      <c r="BF529" s="16">
        <f t="shared" si="136"/>
        <v>0</v>
      </c>
      <c r="BG529" s="16">
        <f t="shared" si="136"/>
        <v>0</v>
      </c>
      <c r="BH529" s="16">
        <f t="shared" si="136"/>
        <v>0</v>
      </c>
      <c r="BI529" s="16">
        <f t="shared" si="136"/>
        <v>0</v>
      </c>
    </row>
    <row r="530" spans="2:61" s="1" customFormat="1" ht="15.75" x14ac:dyDescent="0.25">
      <c r="B530" s="47">
        <v>662</v>
      </c>
      <c r="C530" s="47" t="s">
        <v>430</v>
      </c>
      <c r="D530" s="47">
        <v>6</v>
      </c>
      <c r="E530" s="47">
        <v>2004</v>
      </c>
      <c r="F530" s="71"/>
      <c r="G530" s="2">
        <v>50</v>
      </c>
      <c r="H530" s="2">
        <v>10</v>
      </c>
      <c r="I530" s="47">
        <v>2020</v>
      </c>
      <c r="J530" s="81">
        <v>1.15E-2</v>
      </c>
      <c r="K530" s="82">
        <v>9985</v>
      </c>
      <c r="L530" s="82">
        <f t="shared" si="131"/>
        <v>998.5</v>
      </c>
      <c r="M530" s="82">
        <f t="shared" si="132"/>
        <v>1497.75</v>
      </c>
      <c r="N530" s="16">
        <f t="shared" si="133"/>
        <v>12481.25</v>
      </c>
      <c r="O530" s="16">
        <f t="shared" si="134"/>
        <v>143.53437500000001</v>
      </c>
      <c r="P530" s="16">
        <f t="shared" si="135"/>
        <v>0</v>
      </c>
      <c r="Q530" s="16">
        <f t="shared" si="135"/>
        <v>0</v>
      </c>
      <c r="R530" s="16">
        <f t="shared" si="135"/>
        <v>0</v>
      </c>
      <c r="S530" s="16">
        <f t="shared" si="135"/>
        <v>0</v>
      </c>
      <c r="T530" s="16">
        <f t="shared" si="135"/>
        <v>0</v>
      </c>
      <c r="U530" s="16">
        <f t="shared" si="135"/>
        <v>0</v>
      </c>
      <c r="V530" s="16">
        <f t="shared" si="135"/>
        <v>0</v>
      </c>
      <c r="W530" s="16">
        <f t="shared" si="135"/>
        <v>0</v>
      </c>
      <c r="X530" s="16">
        <f t="shared" si="135"/>
        <v>192.349790217334</v>
      </c>
      <c r="Y530" s="16">
        <f t="shared" si="135"/>
        <v>0</v>
      </c>
      <c r="Z530" s="16">
        <f t="shared" si="135"/>
        <v>0</v>
      </c>
      <c r="AA530" s="16">
        <f t="shared" si="135"/>
        <v>0</v>
      </c>
      <c r="AB530" s="16">
        <f t="shared" si="135"/>
        <v>0</v>
      </c>
      <c r="AC530" s="16">
        <f t="shared" si="135"/>
        <v>0</v>
      </c>
      <c r="AD530" s="16">
        <f t="shared" si="135"/>
        <v>0</v>
      </c>
      <c r="AE530" s="16">
        <f t="shared" si="135"/>
        <v>0</v>
      </c>
      <c r="AF530" s="16">
        <f t="shared" si="130"/>
        <v>0</v>
      </c>
      <c r="AG530" s="16">
        <f t="shared" si="130"/>
        <v>0</v>
      </c>
      <c r="AH530" s="16">
        <f t="shared" si="130"/>
        <v>313.3175397467835</v>
      </c>
      <c r="AI530" s="16">
        <f t="shared" si="130"/>
        <v>0</v>
      </c>
      <c r="AJ530" s="16">
        <f t="shared" si="130"/>
        <v>0</v>
      </c>
      <c r="AK530" s="16">
        <f t="shared" si="130"/>
        <v>0</v>
      </c>
      <c r="AL530" s="16">
        <f t="shared" si="130"/>
        <v>0</v>
      </c>
      <c r="AM530" s="16">
        <f t="shared" si="130"/>
        <v>0</v>
      </c>
      <c r="AN530" s="16">
        <f t="shared" si="130"/>
        <v>0</v>
      </c>
      <c r="AO530" s="16">
        <f t="shared" si="130"/>
        <v>0</v>
      </c>
      <c r="AP530" s="16">
        <f t="shared" si="130"/>
        <v>0</v>
      </c>
      <c r="AQ530" s="16">
        <f t="shared" si="130"/>
        <v>0</v>
      </c>
      <c r="AR530" s="16">
        <f t="shared" si="130"/>
        <v>510.3612569686631</v>
      </c>
      <c r="AS530" s="16">
        <f t="shared" si="130"/>
        <v>0</v>
      </c>
      <c r="AT530" s="16">
        <f t="shared" si="136"/>
        <v>0</v>
      </c>
      <c r="AU530" s="16">
        <f t="shared" si="136"/>
        <v>0</v>
      </c>
      <c r="AV530" s="16">
        <f t="shared" si="136"/>
        <v>54590.562189087395</v>
      </c>
      <c r="AW530" s="16">
        <f t="shared" si="136"/>
        <v>0</v>
      </c>
      <c r="AX530" s="16">
        <f t="shared" si="136"/>
        <v>0</v>
      </c>
      <c r="AY530" s="16">
        <f t="shared" si="136"/>
        <v>0</v>
      </c>
      <c r="AZ530" s="16">
        <f t="shared" si="136"/>
        <v>0</v>
      </c>
      <c r="BA530" s="16">
        <f t="shared" si="136"/>
        <v>0</v>
      </c>
      <c r="BB530" s="16">
        <f t="shared" si="136"/>
        <v>831.32470919163643</v>
      </c>
      <c r="BC530" s="16">
        <f t="shared" si="136"/>
        <v>0</v>
      </c>
      <c r="BD530" s="16">
        <f t="shared" si="136"/>
        <v>0</v>
      </c>
      <c r="BE530" s="16">
        <f t="shared" si="136"/>
        <v>0</v>
      </c>
      <c r="BF530" s="16">
        <f t="shared" si="136"/>
        <v>0</v>
      </c>
      <c r="BG530" s="16">
        <f t="shared" si="136"/>
        <v>0</v>
      </c>
      <c r="BH530" s="16">
        <f t="shared" si="136"/>
        <v>0</v>
      </c>
      <c r="BI530" s="16">
        <f t="shared" si="136"/>
        <v>0</v>
      </c>
    </row>
    <row r="531" spans="2:61" s="1" customFormat="1" ht="15.75" x14ac:dyDescent="0.25">
      <c r="B531" s="47">
        <v>661</v>
      </c>
      <c r="C531" s="47" t="s">
        <v>430</v>
      </c>
      <c r="D531" s="47">
        <v>6</v>
      </c>
      <c r="E531" s="47">
        <v>2004</v>
      </c>
      <c r="F531" s="71"/>
      <c r="G531" s="2">
        <v>50</v>
      </c>
      <c r="H531" s="2">
        <v>10</v>
      </c>
      <c r="I531" s="47">
        <v>2020</v>
      </c>
      <c r="J531" s="81">
        <v>1.15E-2</v>
      </c>
      <c r="K531" s="82">
        <v>9985</v>
      </c>
      <c r="L531" s="82">
        <f t="shared" si="131"/>
        <v>998.5</v>
      </c>
      <c r="M531" s="82">
        <f t="shared" si="132"/>
        <v>1497.75</v>
      </c>
      <c r="N531" s="16">
        <f t="shared" si="133"/>
        <v>12481.25</v>
      </c>
      <c r="O531" s="16">
        <f t="shared" si="134"/>
        <v>143.53437500000001</v>
      </c>
      <c r="P531" s="16">
        <f t="shared" si="135"/>
        <v>0</v>
      </c>
      <c r="Q531" s="16">
        <f t="shared" si="135"/>
        <v>0</v>
      </c>
      <c r="R531" s="16">
        <f t="shared" si="135"/>
        <v>0</v>
      </c>
      <c r="S531" s="16">
        <f t="shared" si="135"/>
        <v>0</v>
      </c>
      <c r="T531" s="16">
        <f t="shared" si="135"/>
        <v>0</v>
      </c>
      <c r="U531" s="16">
        <f t="shared" si="135"/>
        <v>0</v>
      </c>
      <c r="V531" s="16">
        <f t="shared" si="135"/>
        <v>0</v>
      </c>
      <c r="W531" s="16">
        <f t="shared" si="135"/>
        <v>0</v>
      </c>
      <c r="X531" s="16">
        <f t="shared" si="135"/>
        <v>192.349790217334</v>
      </c>
      <c r="Y531" s="16">
        <f t="shared" si="135"/>
        <v>0</v>
      </c>
      <c r="Z531" s="16">
        <f t="shared" si="135"/>
        <v>0</v>
      </c>
      <c r="AA531" s="16">
        <f t="shared" si="135"/>
        <v>0</v>
      </c>
      <c r="AB531" s="16">
        <f t="shared" si="135"/>
        <v>0</v>
      </c>
      <c r="AC531" s="16">
        <f t="shared" si="135"/>
        <v>0</v>
      </c>
      <c r="AD531" s="16">
        <f t="shared" si="135"/>
        <v>0</v>
      </c>
      <c r="AE531" s="16">
        <f t="shared" si="135"/>
        <v>0</v>
      </c>
      <c r="AF531" s="16">
        <f t="shared" si="130"/>
        <v>0</v>
      </c>
      <c r="AG531" s="16">
        <f t="shared" si="130"/>
        <v>0</v>
      </c>
      <c r="AH531" s="16">
        <f t="shared" si="130"/>
        <v>313.3175397467835</v>
      </c>
      <c r="AI531" s="16">
        <f t="shared" si="130"/>
        <v>0</v>
      </c>
      <c r="AJ531" s="16">
        <f t="shared" si="130"/>
        <v>0</v>
      </c>
      <c r="AK531" s="16">
        <f t="shared" si="130"/>
        <v>0</v>
      </c>
      <c r="AL531" s="16">
        <f t="shared" si="130"/>
        <v>0</v>
      </c>
      <c r="AM531" s="16">
        <f t="shared" si="130"/>
        <v>0</v>
      </c>
      <c r="AN531" s="16">
        <f t="shared" si="130"/>
        <v>0</v>
      </c>
      <c r="AO531" s="16">
        <f t="shared" si="130"/>
        <v>0</v>
      </c>
      <c r="AP531" s="16">
        <f t="shared" si="130"/>
        <v>0</v>
      </c>
      <c r="AQ531" s="16">
        <f t="shared" si="130"/>
        <v>0</v>
      </c>
      <c r="AR531" s="16">
        <f t="shared" si="130"/>
        <v>510.3612569686631</v>
      </c>
      <c r="AS531" s="16">
        <f t="shared" si="130"/>
        <v>0</v>
      </c>
      <c r="AT531" s="16">
        <f t="shared" si="136"/>
        <v>0</v>
      </c>
      <c r="AU531" s="16">
        <f t="shared" si="136"/>
        <v>0</v>
      </c>
      <c r="AV531" s="16">
        <f t="shared" si="136"/>
        <v>54590.562189087395</v>
      </c>
      <c r="AW531" s="16">
        <f t="shared" si="136"/>
        <v>0</v>
      </c>
      <c r="AX531" s="16">
        <f t="shared" si="136"/>
        <v>0</v>
      </c>
      <c r="AY531" s="16">
        <f t="shared" si="136"/>
        <v>0</v>
      </c>
      <c r="AZ531" s="16">
        <f t="shared" si="136"/>
        <v>0</v>
      </c>
      <c r="BA531" s="16">
        <f t="shared" si="136"/>
        <v>0</v>
      </c>
      <c r="BB531" s="16">
        <f t="shared" si="136"/>
        <v>831.32470919163643</v>
      </c>
      <c r="BC531" s="16">
        <f t="shared" si="136"/>
        <v>0</v>
      </c>
      <c r="BD531" s="16">
        <f t="shared" si="136"/>
        <v>0</v>
      </c>
      <c r="BE531" s="16">
        <f t="shared" si="136"/>
        <v>0</v>
      </c>
      <c r="BF531" s="16">
        <f t="shared" si="136"/>
        <v>0</v>
      </c>
      <c r="BG531" s="16">
        <f t="shared" si="136"/>
        <v>0</v>
      </c>
      <c r="BH531" s="16">
        <f t="shared" si="136"/>
        <v>0</v>
      </c>
      <c r="BI531" s="16">
        <f t="shared" si="136"/>
        <v>0</v>
      </c>
    </row>
    <row r="532" spans="2:61" s="1" customFormat="1" ht="15.75" x14ac:dyDescent="0.25">
      <c r="B532" s="47">
        <v>660</v>
      </c>
      <c r="C532" s="47" t="s">
        <v>430</v>
      </c>
      <c r="D532" s="47">
        <v>6</v>
      </c>
      <c r="E532" s="47">
        <v>2004</v>
      </c>
      <c r="F532" s="71"/>
      <c r="G532" s="2">
        <v>50</v>
      </c>
      <c r="H532" s="2">
        <v>10</v>
      </c>
      <c r="I532" s="47">
        <v>2020</v>
      </c>
      <c r="J532" s="81">
        <v>1.15E-2</v>
      </c>
      <c r="K532" s="82">
        <v>9985</v>
      </c>
      <c r="L532" s="82">
        <f t="shared" si="131"/>
        <v>998.5</v>
      </c>
      <c r="M532" s="82">
        <f t="shared" si="132"/>
        <v>1497.75</v>
      </c>
      <c r="N532" s="16">
        <f t="shared" si="133"/>
        <v>12481.25</v>
      </c>
      <c r="O532" s="16">
        <f t="shared" si="134"/>
        <v>143.53437500000001</v>
      </c>
      <c r="P532" s="16">
        <f t="shared" si="135"/>
        <v>0</v>
      </c>
      <c r="Q532" s="16">
        <f t="shared" si="135"/>
        <v>0</v>
      </c>
      <c r="R532" s="16">
        <f t="shared" si="135"/>
        <v>0</v>
      </c>
      <c r="S532" s="16">
        <f t="shared" si="135"/>
        <v>0</v>
      </c>
      <c r="T532" s="16">
        <f t="shared" si="135"/>
        <v>0</v>
      </c>
      <c r="U532" s="16">
        <f t="shared" si="135"/>
        <v>0</v>
      </c>
      <c r="V532" s="16">
        <f t="shared" si="135"/>
        <v>0</v>
      </c>
      <c r="W532" s="16">
        <f t="shared" si="135"/>
        <v>0</v>
      </c>
      <c r="X532" s="16">
        <f t="shared" si="135"/>
        <v>192.349790217334</v>
      </c>
      <c r="Y532" s="16">
        <f t="shared" si="135"/>
        <v>0</v>
      </c>
      <c r="Z532" s="16">
        <f t="shared" si="135"/>
        <v>0</v>
      </c>
      <c r="AA532" s="16">
        <f t="shared" si="135"/>
        <v>0</v>
      </c>
      <c r="AB532" s="16">
        <f t="shared" si="135"/>
        <v>0</v>
      </c>
      <c r="AC532" s="16">
        <f t="shared" si="135"/>
        <v>0</v>
      </c>
      <c r="AD532" s="16">
        <f t="shared" si="135"/>
        <v>0</v>
      </c>
      <c r="AE532" s="16">
        <f t="shared" si="135"/>
        <v>0</v>
      </c>
      <c r="AF532" s="16">
        <f t="shared" si="130"/>
        <v>0</v>
      </c>
      <c r="AG532" s="16">
        <f t="shared" si="130"/>
        <v>0</v>
      </c>
      <c r="AH532" s="16">
        <f t="shared" si="130"/>
        <v>313.3175397467835</v>
      </c>
      <c r="AI532" s="16">
        <f t="shared" si="130"/>
        <v>0</v>
      </c>
      <c r="AJ532" s="16">
        <f t="shared" si="130"/>
        <v>0</v>
      </c>
      <c r="AK532" s="16">
        <f t="shared" si="130"/>
        <v>0</v>
      </c>
      <c r="AL532" s="16">
        <f t="shared" si="130"/>
        <v>0</v>
      </c>
      <c r="AM532" s="16">
        <f t="shared" si="130"/>
        <v>0</v>
      </c>
      <c r="AN532" s="16">
        <f t="shared" si="130"/>
        <v>0</v>
      </c>
      <c r="AO532" s="16">
        <f t="shared" si="130"/>
        <v>0</v>
      </c>
      <c r="AP532" s="16">
        <f t="shared" si="130"/>
        <v>0</v>
      </c>
      <c r="AQ532" s="16">
        <f t="shared" si="130"/>
        <v>0</v>
      </c>
      <c r="AR532" s="16">
        <f t="shared" si="130"/>
        <v>510.3612569686631</v>
      </c>
      <c r="AS532" s="16">
        <f t="shared" si="130"/>
        <v>0</v>
      </c>
      <c r="AT532" s="16">
        <f t="shared" si="136"/>
        <v>0</v>
      </c>
      <c r="AU532" s="16">
        <f t="shared" si="136"/>
        <v>0</v>
      </c>
      <c r="AV532" s="16">
        <f t="shared" si="136"/>
        <v>54590.562189087395</v>
      </c>
      <c r="AW532" s="16">
        <f t="shared" si="136"/>
        <v>0</v>
      </c>
      <c r="AX532" s="16">
        <f t="shared" si="136"/>
        <v>0</v>
      </c>
      <c r="AY532" s="16">
        <f t="shared" si="136"/>
        <v>0</v>
      </c>
      <c r="AZ532" s="16">
        <f t="shared" si="136"/>
        <v>0</v>
      </c>
      <c r="BA532" s="16">
        <f t="shared" si="136"/>
        <v>0</v>
      </c>
      <c r="BB532" s="16">
        <f t="shared" si="136"/>
        <v>831.32470919163643</v>
      </c>
      <c r="BC532" s="16">
        <f t="shared" si="136"/>
        <v>0</v>
      </c>
      <c r="BD532" s="16">
        <f t="shared" si="136"/>
        <v>0</v>
      </c>
      <c r="BE532" s="16">
        <f t="shared" si="136"/>
        <v>0</v>
      </c>
      <c r="BF532" s="16">
        <f t="shared" si="136"/>
        <v>0</v>
      </c>
      <c r="BG532" s="16">
        <f t="shared" si="136"/>
        <v>0</v>
      </c>
      <c r="BH532" s="16">
        <f t="shared" si="136"/>
        <v>0</v>
      </c>
      <c r="BI532" s="16">
        <f t="shared" si="136"/>
        <v>0</v>
      </c>
    </row>
    <row r="533" spans="2:61" s="1" customFormat="1" ht="15.75" x14ac:dyDescent="0.25">
      <c r="B533" s="47">
        <v>659</v>
      </c>
      <c r="C533" s="47" t="s">
        <v>430</v>
      </c>
      <c r="D533" s="47">
        <v>6</v>
      </c>
      <c r="E533" s="47">
        <v>2004</v>
      </c>
      <c r="F533" s="71"/>
      <c r="G533" s="2">
        <v>50</v>
      </c>
      <c r="H533" s="2">
        <v>10</v>
      </c>
      <c r="I533" s="47">
        <v>2020</v>
      </c>
      <c r="J533" s="81">
        <v>1.15E-2</v>
      </c>
      <c r="K533" s="82">
        <v>9985</v>
      </c>
      <c r="L533" s="82">
        <f t="shared" si="131"/>
        <v>998.5</v>
      </c>
      <c r="M533" s="82">
        <f t="shared" si="132"/>
        <v>1497.75</v>
      </c>
      <c r="N533" s="16">
        <f t="shared" si="133"/>
        <v>12481.25</v>
      </c>
      <c r="O533" s="16">
        <f t="shared" si="134"/>
        <v>143.53437500000001</v>
      </c>
      <c r="P533" s="16">
        <f t="shared" si="135"/>
        <v>0</v>
      </c>
      <c r="Q533" s="16">
        <f t="shared" si="135"/>
        <v>0</v>
      </c>
      <c r="R533" s="16">
        <f t="shared" si="135"/>
        <v>0</v>
      </c>
      <c r="S533" s="16">
        <f t="shared" si="135"/>
        <v>0</v>
      </c>
      <c r="T533" s="16">
        <f t="shared" si="135"/>
        <v>0</v>
      </c>
      <c r="U533" s="16">
        <f t="shared" si="135"/>
        <v>0</v>
      </c>
      <c r="V533" s="16">
        <f t="shared" si="135"/>
        <v>0</v>
      </c>
      <c r="W533" s="16">
        <f t="shared" si="135"/>
        <v>0</v>
      </c>
      <c r="X533" s="16">
        <f t="shared" si="135"/>
        <v>192.349790217334</v>
      </c>
      <c r="Y533" s="16">
        <f t="shared" si="135"/>
        <v>0</v>
      </c>
      <c r="Z533" s="16">
        <f t="shared" si="135"/>
        <v>0</v>
      </c>
      <c r="AA533" s="16">
        <f t="shared" si="135"/>
        <v>0</v>
      </c>
      <c r="AB533" s="16">
        <f t="shared" si="135"/>
        <v>0</v>
      </c>
      <c r="AC533" s="16">
        <f t="shared" si="135"/>
        <v>0</v>
      </c>
      <c r="AD533" s="16">
        <f t="shared" si="135"/>
        <v>0</v>
      </c>
      <c r="AE533" s="16">
        <f t="shared" si="135"/>
        <v>0</v>
      </c>
      <c r="AF533" s="16">
        <f t="shared" si="130"/>
        <v>0</v>
      </c>
      <c r="AG533" s="16">
        <f t="shared" si="130"/>
        <v>0</v>
      </c>
      <c r="AH533" s="16">
        <f t="shared" si="130"/>
        <v>313.3175397467835</v>
      </c>
      <c r="AI533" s="16">
        <f t="shared" si="130"/>
        <v>0</v>
      </c>
      <c r="AJ533" s="16">
        <f t="shared" si="130"/>
        <v>0</v>
      </c>
      <c r="AK533" s="16">
        <f t="shared" si="130"/>
        <v>0</v>
      </c>
      <c r="AL533" s="16">
        <f t="shared" si="130"/>
        <v>0</v>
      </c>
      <c r="AM533" s="16">
        <f t="shared" si="130"/>
        <v>0</v>
      </c>
      <c r="AN533" s="16">
        <f t="shared" si="130"/>
        <v>0</v>
      </c>
      <c r="AO533" s="16">
        <f t="shared" si="130"/>
        <v>0</v>
      </c>
      <c r="AP533" s="16">
        <f t="shared" si="130"/>
        <v>0</v>
      </c>
      <c r="AQ533" s="16">
        <f t="shared" si="130"/>
        <v>0</v>
      </c>
      <c r="AR533" s="16">
        <f t="shared" si="130"/>
        <v>510.3612569686631</v>
      </c>
      <c r="AS533" s="16">
        <f t="shared" si="130"/>
        <v>0</v>
      </c>
      <c r="AT533" s="16">
        <f t="shared" si="136"/>
        <v>0</v>
      </c>
      <c r="AU533" s="16">
        <f t="shared" si="136"/>
        <v>0</v>
      </c>
      <c r="AV533" s="16">
        <f t="shared" si="136"/>
        <v>54590.562189087395</v>
      </c>
      <c r="AW533" s="16">
        <f t="shared" si="136"/>
        <v>0</v>
      </c>
      <c r="AX533" s="16">
        <f t="shared" si="136"/>
        <v>0</v>
      </c>
      <c r="AY533" s="16">
        <f t="shared" si="136"/>
        <v>0</v>
      </c>
      <c r="AZ533" s="16">
        <f t="shared" si="136"/>
        <v>0</v>
      </c>
      <c r="BA533" s="16">
        <f t="shared" si="136"/>
        <v>0</v>
      </c>
      <c r="BB533" s="16">
        <f t="shared" si="136"/>
        <v>831.32470919163643</v>
      </c>
      <c r="BC533" s="16">
        <f t="shared" si="136"/>
        <v>0</v>
      </c>
      <c r="BD533" s="16">
        <f t="shared" si="136"/>
        <v>0</v>
      </c>
      <c r="BE533" s="16">
        <f t="shared" si="136"/>
        <v>0</v>
      </c>
      <c r="BF533" s="16">
        <f t="shared" si="136"/>
        <v>0</v>
      </c>
      <c r="BG533" s="16">
        <f t="shared" si="136"/>
        <v>0</v>
      </c>
      <c r="BH533" s="16">
        <f t="shared" si="136"/>
        <v>0</v>
      </c>
      <c r="BI533" s="16">
        <f t="shared" si="136"/>
        <v>0</v>
      </c>
    </row>
    <row r="534" spans="2:61" s="1" customFormat="1" ht="15.75" x14ac:dyDescent="0.25">
      <c r="B534" s="47">
        <v>658</v>
      </c>
      <c r="C534" s="47" t="s">
        <v>430</v>
      </c>
      <c r="D534" s="47">
        <v>6</v>
      </c>
      <c r="E534" s="47">
        <v>2004</v>
      </c>
      <c r="F534" s="71"/>
      <c r="G534" s="2">
        <v>50</v>
      </c>
      <c r="H534" s="2">
        <v>10</v>
      </c>
      <c r="I534" s="47">
        <v>2020</v>
      </c>
      <c r="J534" s="81">
        <v>1.15E-2</v>
      </c>
      <c r="K534" s="82">
        <v>9985</v>
      </c>
      <c r="L534" s="82">
        <f t="shared" si="131"/>
        <v>998.5</v>
      </c>
      <c r="M534" s="82">
        <f t="shared" si="132"/>
        <v>1497.75</v>
      </c>
      <c r="N534" s="16">
        <f t="shared" si="133"/>
        <v>12481.25</v>
      </c>
      <c r="O534" s="16">
        <f t="shared" si="134"/>
        <v>143.53437500000001</v>
      </c>
      <c r="P534" s="16">
        <f t="shared" si="135"/>
        <v>0</v>
      </c>
      <c r="Q534" s="16">
        <f t="shared" si="135"/>
        <v>0</v>
      </c>
      <c r="R534" s="16">
        <f t="shared" si="135"/>
        <v>0</v>
      </c>
      <c r="S534" s="16">
        <f t="shared" si="135"/>
        <v>0</v>
      </c>
      <c r="T534" s="16">
        <f t="shared" si="135"/>
        <v>0</v>
      </c>
      <c r="U534" s="16">
        <f t="shared" si="135"/>
        <v>0</v>
      </c>
      <c r="V534" s="16">
        <f t="shared" si="135"/>
        <v>0</v>
      </c>
      <c r="W534" s="16">
        <f t="shared" si="135"/>
        <v>0</v>
      </c>
      <c r="X534" s="16">
        <f t="shared" si="135"/>
        <v>192.349790217334</v>
      </c>
      <c r="Y534" s="16">
        <f t="shared" si="135"/>
        <v>0</v>
      </c>
      <c r="Z534" s="16">
        <f t="shared" si="135"/>
        <v>0</v>
      </c>
      <c r="AA534" s="16">
        <f t="shared" si="135"/>
        <v>0</v>
      </c>
      <c r="AB534" s="16">
        <f t="shared" si="135"/>
        <v>0</v>
      </c>
      <c r="AC534" s="16">
        <f t="shared" si="135"/>
        <v>0</v>
      </c>
      <c r="AD534" s="16">
        <f t="shared" si="135"/>
        <v>0</v>
      </c>
      <c r="AE534" s="16">
        <f t="shared" ref="AE534:AT549" si="137">IF(MOD((AE$6-$E534),$G534)=0,($K534*1.1*1.15)*((1+$K$3)^(AE$6-$N$3)),IF(MOD((AE$6-$I534),$H534)=0,$O534*((1+$K$3)^(AE$6-$N$3)),0))</f>
        <v>0</v>
      </c>
      <c r="AF534" s="16">
        <f t="shared" si="137"/>
        <v>0</v>
      </c>
      <c r="AG534" s="16">
        <f t="shared" si="137"/>
        <v>0</v>
      </c>
      <c r="AH534" s="16">
        <f t="shared" si="137"/>
        <v>313.3175397467835</v>
      </c>
      <c r="AI534" s="16">
        <f t="shared" si="137"/>
        <v>0</v>
      </c>
      <c r="AJ534" s="16">
        <f t="shared" si="137"/>
        <v>0</v>
      </c>
      <c r="AK534" s="16">
        <f t="shared" si="137"/>
        <v>0</v>
      </c>
      <c r="AL534" s="16">
        <f t="shared" si="137"/>
        <v>0</v>
      </c>
      <c r="AM534" s="16">
        <f t="shared" si="137"/>
        <v>0</v>
      </c>
      <c r="AN534" s="16">
        <f t="shared" si="137"/>
        <v>0</v>
      </c>
      <c r="AO534" s="16">
        <f t="shared" si="137"/>
        <v>0</v>
      </c>
      <c r="AP534" s="16">
        <f t="shared" si="137"/>
        <v>0</v>
      </c>
      <c r="AQ534" s="16">
        <f t="shared" si="137"/>
        <v>0</v>
      </c>
      <c r="AR534" s="16">
        <f t="shared" si="137"/>
        <v>510.3612569686631</v>
      </c>
      <c r="AS534" s="16">
        <f t="shared" si="137"/>
        <v>0</v>
      </c>
      <c r="AT534" s="16">
        <f t="shared" si="136"/>
        <v>0</v>
      </c>
      <c r="AU534" s="16">
        <f t="shared" si="136"/>
        <v>0</v>
      </c>
      <c r="AV534" s="16">
        <f t="shared" si="136"/>
        <v>54590.562189087395</v>
      </c>
      <c r="AW534" s="16">
        <f t="shared" si="136"/>
        <v>0</v>
      </c>
      <c r="AX534" s="16">
        <f t="shared" si="136"/>
        <v>0</v>
      </c>
      <c r="AY534" s="16">
        <f t="shared" si="136"/>
        <v>0</v>
      </c>
      <c r="AZ534" s="16">
        <f t="shared" si="136"/>
        <v>0</v>
      </c>
      <c r="BA534" s="16">
        <f t="shared" si="136"/>
        <v>0</v>
      </c>
      <c r="BB534" s="16">
        <f t="shared" si="136"/>
        <v>831.32470919163643</v>
      </c>
      <c r="BC534" s="16">
        <f t="shared" si="136"/>
        <v>0</v>
      </c>
      <c r="BD534" s="16">
        <f t="shared" si="136"/>
        <v>0</v>
      </c>
      <c r="BE534" s="16">
        <f t="shared" si="136"/>
        <v>0</v>
      </c>
      <c r="BF534" s="16">
        <f t="shared" si="136"/>
        <v>0</v>
      </c>
      <c r="BG534" s="16">
        <f t="shared" si="136"/>
        <v>0</v>
      </c>
      <c r="BH534" s="16">
        <f t="shared" si="136"/>
        <v>0</v>
      </c>
      <c r="BI534" s="16">
        <f t="shared" si="136"/>
        <v>0</v>
      </c>
    </row>
    <row r="535" spans="2:61" s="1" customFormat="1" ht="15.75" x14ac:dyDescent="0.25">
      <c r="B535" s="47">
        <v>657</v>
      </c>
      <c r="C535" s="47" t="s">
        <v>430</v>
      </c>
      <c r="D535" s="47">
        <v>6</v>
      </c>
      <c r="E535" s="47">
        <v>2004</v>
      </c>
      <c r="F535" s="71"/>
      <c r="G535" s="2">
        <v>50</v>
      </c>
      <c r="H535" s="2">
        <v>10</v>
      </c>
      <c r="I535" s="47">
        <v>2020</v>
      </c>
      <c r="J535" s="81">
        <v>1.15E-2</v>
      </c>
      <c r="K535" s="82">
        <v>9985</v>
      </c>
      <c r="L535" s="82">
        <f t="shared" si="131"/>
        <v>998.5</v>
      </c>
      <c r="M535" s="82">
        <f t="shared" si="132"/>
        <v>1497.75</v>
      </c>
      <c r="N535" s="16">
        <f t="shared" si="133"/>
        <v>12481.25</v>
      </c>
      <c r="O535" s="16">
        <f t="shared" si="134"/>
        <v>143.53437500000001</v>
      </c>
      <c r="P535" s="16">
        <f t="shared" ref="P535:AE550" si="138">IF(MOD((P$6-$E535),$G535)=0,($K535*1.1*1.15)*((1+$K$3)^(P$6-$N$3)),IF(MOD((P$6-$I535),$H535)=0,$O535*((1+$K$3)^(P$6-$N$3)),0))</f>
        <v>0</v>
      </c>
      <c r="Q535" s="16">
        <f t="shared" si="138"/>
        <v>0</v>
      </c>
      <c r="R535" s="16">
        <f t="shared" si="138"/>
        <v>0</v>
      </c>
      <c r="S535" s="16">
        <f t="shared" si="138"/>
        <v>0</v>
      </c>
      <c r="T535" s="16">
        <f t="shared" si="138"/>
        <v>0</v>
      </c>
      <c r="U535" s="16">
        <f t="shared" si="138"/>
        <v>0</v>
      </c>
      <c r="V535" s="16">
        <f t="shared" si="138"/>
        <v>0</v>
      </c>
      <c r="W535" s="16">
        <f t="shared" si="138"/>
        <v>0</v>
      </c>
      <c r="X535" s="16">
        <f t="shared" si="138"/>
        <v>192.349790217334</v>
      </c>
      <c r="Y535" s="16">
        <f t="shared" si="138"/>
        <v>0</v>
      </c>
      <c r="Z535" s="16">
        <f t="shared" si="138"/>
        <v>0</v>
      </c>
      <c r="AA535" s="16">
        <f t="shared" si="138"/>
        <v>0</v>
      </c>
      <c r="AB535" s="16">
        <f t="shared" si="138"/>
        <v>0</v>
      </c>
      <c r="AC535" s="16">
        <f t="shared" si="138"/>
        <v>0</v>
      </c>
      <c r="AD535" s="16">
        <f t="shared" si="138"/>
        <v>0</v>
      </c>
      <c r="AE535" s="16">
        <f t="shared" si="138"/>
        <v>0</v>
      </c>
      <c r="AF535" s="16">
        <f t="shared" si="137"/>
        <v>0</v>
      </c>
      <c r="AG535" s="16">
        <f t="shared" si="137"/>
        <v>0</v>
      </c>
      <c r="AH535" s="16">
        <f t="shared" si="137"/>
        <v>313.3175397467835</v>
      </c>
      <c r="AI535" s="16">
        <f t="shared" si="137"/>
        <v>0</v>
      </c>
      <c r="AJ535" s="16">
        <f t="shared" si="137"/>
        <v>0</v>
      </c>
      <c r="AK535" s="16">
        <f t="shared" si="137"/>
        <v>0</v>
      </c>
      <c r="AL535" s="16">
        <f t="shared" si="137"/>
        <v>0</v>
      </c>
      <c r="AM535" s="16">
        <f t="shared" si="137"/>
        <v>0</v>
      </c>
      <c r="AN535" s="16">
        <f t="shared" si="137"/>
        <v>0</v>
      </c>
      <c r="AO535" s="16">
        <f t="shared" si="137"/>
        <v>0</v>
      </c>
      <c r="AP535" s="16">
        <f t="shared" si="137"/>
        <v>0</v>
      </c>
      <c r="AQ535" s="16">
        <f t="shared" si="137"/>
        <v>0</v>
      </c>
      <c r="AR535" s="16">
        <f t="shared" si="137"/>
        <v>510.3612569686631</v>
      </c>
      <c r="AS535" s="16">
        <f t="shared" si="137"/>
        <v>0</v>
      </c>
      <c r="AT535" s="16">
        <f t="shared" si="137"/>
        <v>0</v>
      </c>
      <c r="AU535" s="16">
        <f t="shared" ref="AT535:BI550" si="139">IF(MOD((AU$6-$E535),$G535)=0,($K535*1.1*1.15)*((1+$K$3)^(AU$6-$N$3)),IF(MOD((AU$6-$I535),$H535)=0,$O535*((1+$K$3)^(AU$6-$N$3)),0))</f>
        <v>0</v>
      </c>
      <c r="AV535" s="16">
        <f t="shared" si="139"/>
        <v>54590.562189087395</v>
      </c>
      <c r="AW535" s="16">
        <f t="shared" si="139"/>
        <v>0</v>
      </c>
      <c r="AX535" s="16">
        <f t="shared" si="139"/>
        <v>0</v>
      </c>
      <c r="AY535" s="16">
        <f t="shared" si="139"/>
        <v>0</v>
      </c>
      <c r="AZ535" s="16">
        <f t="shared" si="139"/>
        <v>0</v>
      </c>
      <c r="BA535" s="16">
        <f t="shared" si="139"/>
        <v>0</v>
      </c>
      <c r="BB535" s="16">
        <f t="shared" si="139"/>
        <v>831.32470919163643</v>
      </c>
      <c r="BC535" s="16">
        <f t="shared" si="139"/>
        <v>0</v>
      </c>
      <c r="BD535" s="16">
        <f t="shared" si="139"/>
        <v>0</v>
      </c>
      <c r="BE535" s="16">
        <f t="shared" si="139"/>
        <v>0</v>
      </c>
      <c r="BF535" s="16">
        <f t="shared" si="139"/>
        <v>0</v>
      </c>
      <c r="BG535" s="16">
        <f t="shared" si="139"/>
        <v>0</v>
      </c>
      <c r="BH535" s="16">
        <f t="shared" si="139"/>
        <v>0</v>
      </c>
      <c r="BI535" s="16">
        <f t="shared" si="139"/>
        <v>0</v>
      </c>
    </row>
    <row r="536" spans="2:61" s="1" customFormat="1" ht="15.75" x14ac:dyDescent="0.25">
      <c r="B536" s="47">
        <v>656</v>
      </c>
      <c r="C536" s="47" t="s">
        <v>430</v>
      </c>
      <c r="D536" s="47">
        <v>6</v>
      </c>
      <c r="E536" s="47">
        <v>2004</v>
      </c>
      <c r="F536" s="71"/>
      <c r="G536" s="2">
        <v>50</v>
      </c>
      <c r="H536" s="2">
        <v>10</v>
      </c>
      <c r="I536" s="47">
        <v>2020</v>
      </c>
      <c r="J536" s="81">
        <v>1.15E-2</v>
      </c>
      <c r="K536" s="82">
        <v>9985</v>
      </c>
      <c r="L536" s="82">
        <f t="shared" si="131"/>
        <v>998.5</v>
      </c>
      <c r="M536" s="82">
        <f t="shared" si="132"/>
        <v>1497.75</v>
      </c>
      <c r="N536" s="16">
        <f t="shared" si="133"/>
        <v>12481.25</v>
      </c>
      <c r="O536" s="16">
        <f t="shared" si="134"/>
        <v>143.53437500000001</v>
      </c>
      <c r="P536" s="16">
        <f t="shared" si="138"/>
        <v>0</v>
      </c>
      <c r="Q536" s="16">
        <f t="shared" si="138"/>
        <v>0</v>
      </c>
      <c r="R536" s="16">
        <f t="shared" si="138"/>
        <v>0</v>
      </c>
      <c r="S536" s="16">
        <f t="shared" si="138"/>
        <v>0</v>
      </c>
      <c r="T536" s="16">
        <f t="shared" si="138"/>
        <v>0</v>
      </c>
      <c r="U536" s="16">
        <f t="shared" si="138"/>
        <v>0</v>
      </c>
      <c r="V536" s="16">
        <f t="shared" si="138"/>
        <v>0</v>
      </c>
      <c r="W536" s="16">
        <f t="shared" si="138"/>
        <v>0</v>
      </c>
      <c r="X536" s="16">
        <f t="shared" si="138"/>
        <v>192.349790217334</v>
      </c>
      <c r="Y536" s="16">
        <f t="shared" si="138"/>
        <v>0</v>
      </c>
      <c r="Z536" s="16">
        <f t="shared" si="138"/>
        <v>0</v>
      </c>
      <c r="AA536" s="16">
        <f t="shared" si="138"/>
        <v>0</v>
      </c>
      <c r="AB536" s="16">
        <f t="shared" si="138"/>
        <v>0</v>
      </c>
      <c r="AC536" s="16">
        <f t="shared" si="138"/>
        <v>0</v>
      </c>
      <c r="AD536" s="16">
        <f t="shared" si="138"/>
        <v>0</v>
      </c>
      <c r="AE536" s="16">
        <f t="shared" si="138"/>
        <v>0</v>
      </c>
      <c r="AF536" s="16">
        <f t="shared" si="137"/>
        <v>0</v>
      </c>
      <c r="AG536" s="16">
        <f t="shared" si="137"/>
        <v>0</v>
      </c>
      <c r="AH536" s="16">
        <f t="shared" si="137"/>
        <v>313.3175397467835</v>
      </c>
      <c r="AI536" s="16">
        <f t="shared" si="137"/>
        <v>0</v>
      </c>
      <c r="AJ536" s="16">
        <f t="shared" si="137"/>
        <v>0</v>
      </c>
      <c r="AK536" s="16">
        <f t="shared" si="137"/>
        <v>0</v>
      </c>
      <c r="AL536" s="16">
        <f t="shared" si="137"/>
        <v>0</v>
      </c>
      <c r="AM536" s="16">
        <f t="shared" si="137"/>
        <v>0</v>
      </c>
      <c r="AN536" s="16">
        <f t="shared" si="137"/>
        <v>0</v>
      </c>
      <c r="AO536" s="16">
        <f t="shared" si="137"/>
        <v>0</v>
      </c>
      <c r="AP536" s="16">
        <f t="shared" si="137"/>
        <v>0</v>
      </c>
      <c r="AQ536" s="16">
        <f t="shared" si="137"/>
        <v>0</v>
      </c>
      <c r="AR536" s="16">
        <f t="shared" si="137"/>
        <v>510.3612569686631</v>
      </c>
      <c r="AS536" s="16">
        <f t="shared" si="137"/>
        <v>0</v>
      </c>
      <c r="AT536" s="16">
        <f t="shared" si="139"/>
        <v>0</v>
      </c>
      <c r="AU536" s="16">
        <f t="shared" si="139"/>
        <v>0</v>
      </c>
      <c r="AV536" s="16">
        <f t="shared" si="139"/>
        <v>54590.562189087395</v>
      </c>
      <c r="AW536" s="16">
        <f t="shared" si="139"/>
        <v>0</v>
      </c>
      <c r="AX536" s="16">
        <f t="shared" si="139"/>
        <v>0</v>
      </c>
      <c r="AY536" s="16">
        <f t="shared" si="139"/>
        <v>0</v>
      </c>
      <c r="AZ536" s="16">
        <f t="shared" si="139"/>
        <v>0</v>
      </c>
      <c r="BA536" s="16">
        <f t="shared" si="139"/>
        <v>0</v>
      </c>
      <c r="BB536" s="16">
        <f t="shared" si="139"/>
        <v>831.32470919163643</v>
      </c>
      <c r="BC536" s="16">
        <f t="shared" si="139"/>
        <v>0</v>
      </c>
      <c r="BD536" s="16">
        <f t="shared" si="139"/>
        <v>0</v>
      </c>
      <c r="BE536" s="16">
        <f t="shared" si="139"/>
        <v>0</v>
      </c>
      <c r="BF536" s="16">
        <f t="shared" si="139"/>
        <v>0</v>
      </c>
      <c r="BG536" s="16">
        <f t="shared" si="139"/>
        <v>0</v>
      </c>
      <c r="BH536" s="16">
        <f t="shared" si="139"/>
        <v>0</v>
      </c>
      <c r="BI536" s="16">
        <f t="shared" si="139"/>
        <v>0</v>
      </c>
    </row>
    <row r="537" spans="2:61" s="1" customFormat="1" ht="15.75" x14ac:dyDescent="0.25">
      <c r="B537" s="47">
        <v>649</v>
      </c>
      <c r="C537" s="47" t="s">
        <v>430</v>
      </c>
      <c r="D537" s="47">
        <v>6</v>
      </c>
      <c r="E537" s="47">
        <v>2004</v>
      </c>
      <c r="F537" s="71"/>
      <c r="G537" s="2">
        <v>50</v>
      </c>
      <c r="H537" s="2">
        <v>10</v>
      </c>
      <c r="I537" s="47">
        <v>2020</v>
      </c>
      <c r="J537" s="81">
        <v>1.15E-2</v>
      </c>
      <c r="K537" s="82">
        <v>9985</v>
      </c>
      <c r="L537" s="82">
        <f t="shared" si="131"/>
        <v>998.5</v>
      </c>
      <c r="M537" s="82">
        <f t="shared" si="132"/>
        <v>1497.75</v>
      </c>
      <c r="N537" s="16">
        <f t="shared" si="133"/>
        <v>12481.25</v>
      </c>
      <c r="O537" s="16">
        <f t="shared" si="134"/>
        <v>143.53437500000001</v>
      </c>
      <c r="P537" s="16">
        <f t="shared" si="138"/>
        <v>0</v>
      </c>
      <c r="Q537" s="16">
        <f t="shared" si="138"/>
        <v>0</v>
      </c>
      <c r="R537" s="16">
        <f t="shared" si="138"/>
        <v>0</v>
      </c>
      <c r="S537" s="16">
        <f t="shared" si="138"/>
        <v>0</v>
      </c>
      <c r="T537" s="16">
        <f t="shared" si="138"/>
        <v>0</v>
      </c>
      <c r="U537" s="16">
        <f t="shared" si="138"/>
        <v>0</v>
      </c>
      <c r="V537" s="16">
        <f t="shared" si="138"/>
        <v>0</v>
      </c>
      <c r="W537" s="16">
        <f t="shared" si="138"/>
        <v>0</v>
      </c>
      <c r="X537" s="16">
        <f t="shared" si="138"/>
        <v>192.349790217334</v>
      </c>
      <c r="Y537" s="16">
        <f t="shared" si="138"/>
        <v>0</v>
      </c>
      <c r="Z537" s="16">
        <f t="shared" si="138"/>
        <v>0</v>
      </c>
      <c r="AA537" s="16">
        <f t="shared" si="138"/>
        <v>0</v>
      </c>
      <c r="AB537" s="16">
        <f t="shared" si="138"/>
        <v>0</v>
      </c>
      <c r="AC537" s="16">
        <f t="shared" si="138"/>
        <v>0</v>
      </c>
      <c r="AD537" s="16">
        <f t="shared" si="138"/>
        <v>0</v>
      </c>
      <c r="AE537" s="16">
        <f t="shared" si="138"/>
        <v>0</v>
      </c>
      <c r="AF537" s="16">
        <f t="shared" si="137"/>
        <v>0</v>
      </c>
      <c r="AG537" s="16">
        <f t="shared" si="137"/>
        <v>0</v>
      </c>
      <c r="AH537" s="16">
        <f t="shared" si="137"/>
        <v>313.3175397467835</v>
      </c>
      <c r="AI537" s="16">
        <f t="shared" si="137"/>
        <v>0</v>
      </c>
      <c r="AJ537" s="16">
        <f t="shared" si="137"/>
        <v>0</v>
      </c>
      <c r="AK537" s="16">
        <f t="shared" si="137"/>
        <v>0</v>
      </c>
      <c r="AL537" s="16">
        <f t="shared" si="137"/>
        <v>0</v>
      </c>
      <c r="AM537" s="16">
        <f t="shared" si="137"/>
        <v>0</v>
      </c>
      <c r="AN537" s="16">
        <f t="shared" si="137"/>
        <v>0</v>
      </c>
      <c r="AO537" s="16">
        <f t="shared" si="137"/>
        <v>0</v>
      </c>
      <c r="AP537" s="16">
        <f t="shared" si="137"/>
        <v>0</v>
      </c>
      <c r="AQ537" s="16">
        <f t="shared" si="137"/>
        <v>0</v>
      </c>
      <c r="AR537" s="16">
        <f t="shared" si="137"/>
        <v>510.3612569686631</v>
      </c>
      <c r="AS537" s="16">
        <f t="shared" si="137"/>
        <v>0</v>
      </c>
      <c r="AT537" s="16">
        <f t="shared" si="139"/>
        <v>0</v>
      </c>
      <c r="AU537" s="16">
        <f t="shared" si="139"/>
        <v>0</v>
      </c>
      <c r="AV537" s="16">
        <f t="shared" si="139"/>
        <v>54590.562189087395</v>
      </c>
      <c r="AW537" s="16">
        <f t="shared" si="139"/>
        <v>0</v>
      </c>
      <c r="AX537" s="16">
        <f t="shared" si="139"/>
        <v>0</v>
      </c>
      <c r="AY537" s="16">
        <f t="shared" si="139"/>
        <v>0</v>
      </c>
      <c r="AZ537" s="16">
        <f t="shared" si="139"/>
        <v>0</v>
      </c>
      <c r="BA537" s="16">
        <f t="shared" si="139"/>
        <v>0</v>
      </c>
      <c r="BB537" s="16">
        <f t="shared" si="139"/>
        <v>831.32470919163643</v>
      </c>
      <c r="BC537" s="16">
        <f t="shared" si="139"/>
        <v>0</v>
      </c>
      <c r="BD537" s="16">
        <f t="shared" si="139"/>
        <v>0</v>
      </c>
      <c r="BE537" s="16">
        <f t="shared" si="139"/>
        <v>0</v>
      </c>
      <c r="BF537" s="16">
        <f t="shared" si="139"/>
        <v>0</v>
      </c>
      <c r="BG537" s="16">
        <f t="shared" si="139"/>
        <v>0</v>
      </c>
      <c r="BH537" s="16">
        <f t="shared" si="139"/>
        <v>0</v>
      </c>
      <c r="BI537" s="16">
        <f t="shared" si="139"/>
        <v>0</v>
      </c>
    </row>
    <row r="538" spans="2:61" s="1" customFormat="1" ht="15.75" x14ac:dyDescent="0.25">
      <c r="B538" s="47">
        <v>648</v>
      </c>
      <c r="C538" s="47" t="s">
        <v>430</v>
      </c>
      <c r="D538" s="47">
        <v>6</v>
      </c>
      <c r="E538" s="47">
        <v>2004</v>
      </c>
      <c r="F538" s="71"/>
      <c r="G538" s="2">
        <v>50</v>
      </c>
      <c r="H538" s="2">
        <v>10</v>
      </c>
      <c r="I538" s="47">
        <v>2020</v>
      </c>
      <c r="J538" s="81">
        <v>1.15E-2</v>
      </c>
      <c r="K538" s="82">
        <v>9985</v>
      </c>
      <c r="L538" s="82">
        <f t="shared" si="131"/>
        <v>998.5</v>
      </c>
      <c r="M538" s="82">
        <f t="shared" si="132"/>
        <v>1497.75</v>
      </c>
      <c r="N538" s="16">
        <f t="shared" si="133"/>
        <v>12481.25</v>
      </c>
      <c r="O538" s="16">
        <f t="shared" si="134"/>
        <v>143.53437500000001</v>
      </c>
      <c r="P538" s="16">
        <f t="shared" si="138"/>
        <v>0</v>
      </c>
      <c r="Q538" s="16">
        <f t="shared" si="138"/>
        <v>0</v>
      </c>
      <c r="R538" s="16">
        <f t="shared" si="138"/>
        <v>0</v>
      </c>
      <c r="S538" s="16">
        <f t="shared" si="138"/>
        <v>0</v>
      </c>
      <c r="T538" s="16">
        <f t="shared" si="138"/>
        <v>0</v>
      </c>
      <c r="U538" s="16">
        <f t="shared" si="138"/>
        <v>0</v>
      </c>
      <c r="V538" s="16">
        <f t="shared" si="138"/>
        <v>0</v>
      </c>
      <c r="W538" s="16">
        <f t="shared" si="138"/>
        <v>0</v>
      </c>
      <c r="X538" s="16">
        <f t="shared" si="138"/>
        <v>192.349790217334</v>
      </c>
      <c r="Y538" s="16">
        <f t="shared" si="138"/>
        <v>0</v>
      </c>
      <c r="Z538" s="16">
        <f t="shared" si="138"/>
        <v>0</v>
      </c>
      <c r="AA538" s="16">
        <f t="shared" si="138"/>
        <v>0</v>
      </c>
      <c r="AB538" s="16">
        <f t="shared" si="138"/>
        <v>0</v>
      </c>
      <c r="AC538" s="16">
        <f t="shared" si="138"/>
        <v>0</v>
      </c>
      <c r="AD538" s="16">
        <f t="shared" si="138"/>
        <v>0</v>
      </c>
      <c r="AE538" s="16">
        <f t="shared" si="138"/>
        <v>0</v>
      </c>
      <c r="AF538" s="16">
        <f t="shared" si="137"/>
        <v>0</v>
      </c>
      <c r="AG538" s="16">
        <f t="shared" si="137"/>
        <v>0</v>
      </c>
      <c r="AH538" s="16">
        <f t="shared" si="137"/>
        <v>313.3175397467835</v>
      </c>
      <c r="AI538" s="16">
        <f t="shared" si="137"/>
        <v>0</v>
      </c>
      <c r="AJ538" s="16">
        <f t="shared" si="137"/>
        <v>0</v>
      </c>
      <c r="AK538" s="16">
        <f t="shared" si="137"/>
        <v>0</v>
      </c>
      <c r="AL538" s="16">
        <f t="shared" si="137"/>
        <v>0</v>
      </c>
      <c r="AM538" s="16">
        <f t="shared" si="137"/>
        <v>0</v>
      </c>
      <c r="AN538" s="16">
        <f t="shared" si="137"/>
        <v>0</v>
      </c>
      <c r="AO538" s="16">
        <f t="shared" si="137"/>
        <v>0</v>
      </c>
      <c r="AP538" s="16">
        <f t="shared" si="137"/>
        <v>0</v>
      </c>
      <c r="AQ538" s="16">
        <f t="shared" si="137"/>
        <v>0</v>
      </c>
      <c r="AR538" s="16">
        <f t="shared" si="137"/>
        <v>510.3612569686631</v>
      </c>
      <c r="AS538" s="16">
        <f t="shared" si="137"/>
        <v>0</v>
      </c>
      <c r="AT538" s="16">
        <f t="shared" si="139"/>
        <v>0</v>
      </c>
      <c r="AU538" s="16">
        <f t="shared" si="139"/>
        <v>0</v>
      </c>
      <c r="AV538" s="16">
        <f t="shared" si="139"/>
        <v>54590.562189087395</v>
      </c>
      <c r="AW538" s="16">
        <f t="shared" si="139"/>
        <v>0</v>
      </c>
      <c r="AX538" s="16">
        <f t="shared" si="139"/>
        <v>0</v>
      </c>
      <c r="AY538" s="16">
        <f t="shared" si="139"/>
        <v>0</v>
      </c>
      <c r="AZ538" s="16">
        <f t="shared" si="139"/>
        <v>0</v>
      </c>
      <c r="BA538" s="16">
        <f t="shared" si="139"/>
        <v>0</v>
      </c>
      <c r="BB538" s="16">
        <f t="shared" si="139"/>
        <v>831.32470919163643</v>
      </c>
      <c r="BC538" s="16">
        <f t="shared" si="139"/>
        <v>0</v>
      </c>
      <c r="BD538" s="16">
        <f t="shared" si="139"/>
        <v>0</v>
      </c>
      <c r="BE538" s="16">
        <f t="shared" si="139"/>
        <v>0</v>
      </c>
      <c r="BF538" s="16">
        <f t="shared" si="139"/>
        <v>0</v>
      </c>
      <c r="BG538" s="16">
        <f t="shared" si="139"/>
        <v>0</v>
      </c>
      <c r="BH538" s="16">
        <f t="shared" si="139"/>
        <v>0</v>
      </c>
      <c r="BI538" s="16">
        <f t="shared" si="139"/>
        <v>0</v>
      </c>
    </row>
    <row r="539" spans="2:61" s="1" customFormat="1" ht="15.75" x14ac:dyDescent="0.25">
      <c r="B539" s="47">
        <v>647</v>
      </c>
      <c r="C539" s="47" t="s">
        <v>430</v>
      </c>
      <c r="D539" s="47">
        <v>6</v>
      </c>
      <c r="E539" s="47">
        <v>2004</v>
      </c>
      <c r="F539" s="71"/>
      <c r="G539" s="2">
        <v>50</v>
      </c>
      <c r="H539" s="2">
        <v>10</v>
      </c>
      <c r="I539" s="47">
        <v>2020</v>
      </c>
      <c r="J539" s="81">
        <v>1.15E-2</v>
      </c>
      <c r="K539" s="82">
        <v>9985</v>
      </c>
      <c r="L539" s="82">
        <f t="shared" si="131"/>
        <v>998.5</v>
      </c>
      <c r="M539" s="82">
        <f t="shared" si="132"/>
        <v>1497.75</v>
      </c>
      <c r="N539" s="16">
        <f t="shared" si="133"/>
        <v>12481.25</v>
      </c>
      <c r="O539" s="16">
        <f t="shared" si="134"/>
        <v>143.53437500000001</v>
      </c>
      <c r="P539" s="16">
        <f t="shared" si="138"/>
        <v>0</v>
      </c>
      <c r="Q539" s="16">
        <f t="shared" si="138"/>
        <v>0</v>
      </c>
      <c r="R539" s="16">
        <f t="shared" si="138"/>
        <v>0</v>
      </c>
      <c r="S539" s="16">
        <f t="shared" si="138"/>
        <v>0</v>
      </c>
      <c r="T539" s="16">
        <f t="shared" si="138"/>
        <v>0</v>
      </c>
      <c r="U539" s="16">
        <f t="shared" si="138"/>
        <v>0</v>
      </c>
      <c r="V539" s="16">
        <f t="shared" si="138"/>
        <v>0</v>
      </c>
      <c r="W539" s="16">
        <f t="shared" si="138"/>
        <v>0</v>
      </c>
      <c r="X539" s="16">
        <f t="shared" si="138"/>
        <v>192.349790217334</v>
      </c>
      <c r="Y539" s="16">
        <f t="shared" si="138"/>
        <v>0</v>
      </c>
      <c r="Z539" s="16">
        <f t="shared" si="138"/>
        <v>0</v>
      </c>
      <c r="AA539" s="16">
        <f t="shared" si="138"/>
        <v>0</v>
      </c>
      <c r="AB539" s="16">
        <f t="shared" si="138"/>
        <v>0</v>
      </c>
      <c r="AC539" s="16">
        <f t="shared" si="138"/>
        <v>0</v>
      </c>
      <c r="AD539" s="16">
        <f t="shared" si="138"/>
        <v>0</v>
      </c>
      <c r="AE539" s="16">
        <f t="shared" si="138"/>
        <v>0</v>
      </c>
      <c r="AF539" s="16">
        <f t="shared" si="137"/>
        <v>0</v>
      </c>
      <c r="AG539" s="16">
        <f t="shared" si="137"/>
        <v>0</v>
      </c>
      <c r="AH539" s="16">
        <f t="shared" si="137"/>
        <v>313.3175397467835</v>
      </c>
      <c r="AI539" s="16">
        <f t="shared" si="137"/>
        <v>0</v>
      </c>
      <c r="AJ539" s="16">
        <f t="shared" si="137"/>
        <v>0</v>
      </c>
      <c r="AK539" s="16">
        <f t="shared" si="137"/>
        <v>0</v>
      </c>
      <c r="AL539" s="16">
        <f t="shared" si="137"/>
        <v>0</v>
      </c>
      <c r="AM539" s="16">
        <f t="shared" si="137"/>
        <v>0</v>
      </c>
      <c r="AN539" s="16">
        <f t="shared" si="137"/>
        <v>0</v>
      </c>
      <c r="AO539" s="16">
        <f t="shared" si="137"/>
        <v>0</v>
      </c>
      <c r="AP539" s="16">
        <f t="shared" si="137"/>
        <v>0</v>
      </c>
      <c r="AQ539" s="16">
        <f t="shared" si="137"/>
        <v>0</v>
      </c>
      <c r="AR539" s="16">
        <f t="shared" si="137"/>
        <v>510.3612569686631</v>
      </c>
      <c r="AS539" s="16">
        <f t="shared" si="137"/>
        <v>0</v>
      </c>
      <c r="AT539" s="16">
        <f t="shared" si="139"/>
        <v>0</v>
      </c>
      <c r="AU539" s="16">
        <f t="shared" si="139"/>
        <v>0</v>
      </c>
      <c r="AV539" s="16">
        <f t="shared" si="139"/>
        <v>54590.562189087395</v>
      </c>
      <c r="AW539" s="16">
        <f t="shared" si="139"/>
        <v>0</v>
      </c>
      <c r="AX539" s="16">
        <f t="shared" si="139"/>
        <v>0</v>
      </c>
      <c r="AY539" s="16">
        <f t="shared" si="139"/>
        <v>0</v>
      </c>
      <c r="AZ539" s="16">
        <f t="shared" si="139"/>
        <v>0</v>
      </c>
      <c r="BA539" s="16">
        <f t="shared" si="139"/>
        <v>0</v>
      </c>
      <c r="BB539" s="16">
        <f t="shared" si="139"/>
        <v>831.32470919163643</v>
      </c>
      <c r="BC539" s="16">
        <f t="shared" si="139"/>
        <v>0</v>
      </c>
      <c r="BD539" s="16">
        <f t="shared" si="139"/>
        <v>0</v>
      </c>
      <c r="BE539" s="16">
        <f t="shared" si="139"/>
        <v>0</v>
      </c>
      <c r="BF539" s="16">
        <f t="shared" si="139"/>
        <v>0</v>
      </c>
      <c r="BG539" s="16">
        <f t="shared" si="139"/>
        <v>0</v>
      </c>
      <c r="BH539" s="16">
        <f t="shared" si="139"/>
        <v>0</v>
      </c>
      <c r="BI539" s="16">
        <f t="shared" si="139"/>
        <v>0</v>
      </c>
    </row>
    <row r="540" spans="2:61" s="1" customFormat="1" ht="15.75" x14ac:dyDescent="0.25">
      <c r="B540" s="47">
        <v>646</v>
      </c>
      <c r="C540" s="47" t="s">
        <v>430</v>
      </c>
      <c r="D540" s="47">
        <v>6</v>
      </c>
      <c r="E540" s="47">
        <v>2004</v>
      </c>
      <c r="F540" s="71"/>
      <c r="G540" s="2">
        <v>50</v>
      </c>
      <c r="H540" s="2">
        <v>10</v>
      </c>
      <c r="I540" s="47">
        <v>2020</v>
      </c>
      <c r="J540" s="81">
        <v>1.15E-2</v>
      </c>
      <c r="K540" s="82">
        <v>9985</v>
      </c>
      <c r="L540" s="82">
        <f t="shared" si="131"/>
        <v>998.5</v>
      </c>
      <c r="M540" s="82">
        <f t="shared" si="132"/>
        <v>1497.75</v>
      </c>
      <c r="N540" s="16">
        <f t="shared" si="133"/>
        <v>12481.25</v>
      </c>
      <c r="O540" s="16">
        <f t="shared" si="134"/>
        <v>143.53437500000001</v>
      </c>
      <c r="P540" s="16">
        <f t="shared" si="138"/>
        <v>0</v>
      </c>
      <c r="Q540" s="16">
        <f t="shared" si="138"/>
        <v>0</v>
      </c>
      <c r="R540" s="16">
        <f t="shared" si="138"/>
        <v>0</v>
      </c>
      <c r="S540" s="16">
        <f t="shared" si="138"/>
        <v>0</v>
      </c>
      <c r="T540" s="16">
        <f t="shared" si="138"/>
        <v>0</v>
      </c>
      <c r="U540" s="16">
        <f t="shared" si="138"/>
        <v>0</v>
      </c>
      <c r="V540" s="16">
        <f t="shared" si="138"/>
        <v>0</v>
      </c>
      <c r="W540" s="16">
        <f t="shared" si="138"/>
        <v>0</v>
      </c>
      <c r="X540" s="16">
        <f t="shared" si="138"/>
        <v>192.349790217334</v>
      </c>
      <c r="Y540" s="16">
        <f t="shared" si="138"/>
        <v>0</v>
      </c>
      <c r="Z540" s="16">
        <f t="shared" si="138"/>
        <v>0</v>
      </c>
      <c r="AA540" s="16">
        <f t="shared" si="138"/>
        <v>0</v>
      </c>
      <c r="AB540" s="16">
        <f t="shared" si="138"/>
        <v>0</v>
      </c>
      <c r="AC540" s="16">
        <f t="shared" si="138"/>
        <v>0</v>
      </c>
      <c r="AD540" s="16">
        <f t="shared" si="138"/>
        <v>0</v>
      </c>
      <c r="AE540" s="16">
        <f t="shared" si="138"/>
        <v>0</v>
      </c>
      <c r="AF540" s="16">
        <f t="shared" si="137"/>
        <v>0</v>
      </c>
      <c r="AG540" s="16">
        <f t="shared" si="137"/>
        <v>0</v>
      </c>
      <c r="AH540" s="16">
        <f t="shared" si="137"/>
        <v>313.3175397467835</v>
      </c>
      <c r="AI540" s="16">
        <f t="shared" si="137"/>
        <v>0</v>
      </c>
      <c r="AJ540" s="16">
        <f t="shared" si="137"/>
        <v>0</v>
      </c>
      <c r="AK540" s="16">
        <f t="shared" si="137"/>
        <v>0</v>
      </c>
      <c r="AL540" s="16">
        <f t="shared" si="137"/>
        <v>0</v>
      </c>
      <c r="AM540" s="16">
        <f t="shared" si="137"/>
        <v>0</v>
      </c>
      <c r="AN540" s="16">
        <f t="shared" si="137"/>
        <v>0</v>
      </c>
      <c r="AO540" s="16">
        <f t="shared" si="137"/>
        <v>0</v>
      </c>
      <c r="AP540" s="16">
        <f t="shared" si="137"/>
        <v>0</v>
      </c>
      <c r="AQ540" s="16">
        <f t="shared" si="137"/>
        <v>0</v>
      </c>
      <c r="AR540" s="16">
        <f t="shared" si="137"/>
        <v>510.3612569686631</v>
      </c>
      <c r="AS540" s="16">
        <f t="shared" si="137"/>
        <v>0</v>
      </c>
      <c r="AT540" s="16">
        <f t="shared" si="139"/>
        <v>0</v>
      </c>
      <c r="AU540" s="16">
        <f t="shared" si="139"/>
        <v>0</v>
      </c>
      <c r="AV540" s="16">
        <f t="shared" si="139"/>
        <v>54590.562189087395</v>
      </c>
      <c r="AW540" s="16">
        <f t="shared" si="139"/>
        <v>0</v>
      </c>
      <c r="AX540" s="16">
        <f t="shared" si="139"/>
        <v>0</v>
      </c>
      <c r="AY540" s="16">
        <f t="shared" si="139"/>
        <v>0</v>
      </c>
      <c r="AZ540" s="16">
        <f t="shared" si="139"/>
        <v>0</v>
      </c>
      <c r="BA540" s="16">
        <f t="shared" si="139"/>
        <v>0</v>
      </c>
      <c r="BB540" s="16">
        <f t="shared" si="139"/>
        <v>831.32470919163643</v>
      </c>
      <c r="BC540" s="16">
        <f t="shared" si="139"/>
        <v>0</v>
      </c>
      <c r="BD540" s="16">
        <f t="shared" si="139"/>
        <v>0</v>
      </c>
      <c r="BE540" s="16">
        <f t="shared" si="139"/>
        <v>0</v>
      </c>
      <c r="BF540" s="16">
        <f t="shared" si="139"/>
        <v>0</v>
      </c>
      <c r="BG540" s="16">
        <f t="shared" si="139"/>
        <v>0</v>
      </c>
      <c r="BH540" s="16">
        <f t="shared" si="139"/>
        <v>0</v>
      </c>
      <c r="BI540" s="16">
        <f t="shared" si="139"/>
        <v>0</v>
      </c>
    </row>
    <row r="541" spans="2:61" s="1" customFormat="1" ht="15.75" x14ac:dyDescent="0.25">
      <c r="B541" s="47">
        <v>645</v>
      </c>
      <c r="C541" s="47" t="s">
        <v>430</v>
      </c>
      <c r="D541" s="47">
        <v>6</v>
      </c>
      <c r="E541" s="47">
        <v>2004</v>
      </c>
      <c r="F541" s="71"/>
      <c r="G541" s="2">
        <v>50</v>
      </c>
      <c r="H541" s="2">
        <v>10</v>
      </c>
      <c r="I541" s="47">
        <v>2020</v>
      </c>
      <c r="J541" s="81">
        <v>1.15E-2</v>
      </c>
      <c r="K541" s="82">
        <v>9985</v>
      </c>
      <c r="L541" s="82">
        <f t="shared" si="131"/>
        <v>998.5</v>
      </c>
      <c r="M541" s="82">
        <f t="shared" si="132"/>
        <v>1497.75</v>
      </c>
      <c r="N541" s="16">
        <f t="shared" si="133"/>
        <v>12481.25</v>
      </c>
      <c r="O541" s="16">
        <f t="shared" si="134"/>
        <v>143.53437500000001</v>
      </c>
      <c r="P541" s="16">
        <f t="shared" si="138"/>
        <v>0</v>
      </c>
      <c r="Q541" s="16">
        <f t="shared" si="138"/>
        <v>0</v>
      </c>
      <c r="R541" s="16">
        <f t="shared" si="138"/>
        <v>0</v>
      </c>
      <c r="S541" s="16">
        <f t="shared" si="138"/>
        <v>0</v>
      </c>
      <c r="T541" s="16">
        <f t="shared" si="138"/>
        <v>0</v>
      </c>
      <c r="U541" s="16">
        <f t="shared" si="138"/>
        <v>0</v>
      </c>
      <c r="V541" s="16">
        <f t="shared" si="138"/>
        <v>0</v>
      </c>
      <c r="W541" s="16">
        <f t="shared" si="138"/>
        <v>0</v>
      </c>
      <c r="X541" s="16">
        <f t="shared" si="138"/>
        <v>192.349790217334</v>
      </c>
      <c r="Y541" s="16">
        <f t="shared" si="138"/>
        <v>0</v>
      </c>
      <c r="Z541" s="16">
        <f t="shared" si="138"/>
        <v>0</v>
      </c>
      <c r="AA541" s="16">
        <f t="shared" si="138"/>
        <v>0</v>
      </c>
      <c r="AB541" s="16">
        <f t="shared" si="138"/>
        <v>0</v>
      </c>
      <c r="AC541" s="16">
        <f t="shared" si="138"/>
        <v>0</v>
      </c>
      <c r="AD541" s="16">
        <f t="shared" si="138"/>
        <v>0</v>
      </c>
      <c r="AE541" s="16">
        <f t="shared" si="138"/>
        <v>0</v>
      </c>
      <c r="AF541" s="16">
        <f t="shared" si="137"/>
        <v>0</v>
      </c>
      <c r="AG541" s="16">
        <f t="shared" si="137"/>
        <v>0</v>
      </c>
      <c r="AH541" s="16">
        <f t="shared" si="137"/>
        <v>313.3175397467835</v>
      </c>
      <c r="AI541" s="16">
        <f t="shared" si="137"/>
        <v>0</v>
      </c>
      <c r="AJ541" s="16">
        <f t="shared" si="137"/>
        <v>0</v>
      </c>
      <c r="AK541" s="16">
        <f t="shared" si="137"/>
        <v>0</v>
      </c>
      <c r="AL541" s="16">
        <f t="shared" si="137"/>
        <v>0</v>
      </c>
      <c r="AM541" s="16">
        <f t="shared" si="137"/>
        <v>0</v>
      </c>
      <c r="AN541" s="16">
        <f t="shared" si="137"/>
        <v>0</v>
      </c>
      <c r="AO541" s="16">
        <f t="shared" si="137"/>
        <v>0</v>
      </c>
      <c r="AP541" s="16">
        <f t="shared" si="137"/>
        <v>0</v>
      </c>
      <c r="AQ541" s="16">
        <f t="shared" si="137"/>
        <v>0</v>
      </c>
      <c r="AR541" s="16">
        <f t="shared" si="137"/>
        <v>510.3612569686631</v>
      </c>
      <c r="AS541" s="16">
        <f t="shared" si="137"/>
        <v>0</v>
      </c>
      <c r="AT541" s="16">
        <f t="shared" si="139"/>
        <v>0</v>
      </c>
      <c r="AU541" s="16">
        <f t="shared" si="139"/>
        <v>0</v>
      </c>
      <c r="AV541" s="16">
        <f t="shared" si="139"/>
        <v>54590.562189087395</v>
      </c>
      <c r="AW541" s="16">
        <f t="shared" si="139"/>
        <v>0</v>
      </c>
      <c r="AX541" s="16">
        <f t="shared" si="139"/>
        <v>0</v>
      </c>
      <c r="AY541" s="16">
        <f t="shared" si="139"/>
        <v>0</v>
      </c>
      <c r="AZ541" s="16">
        <f t="shared" si="139"/>
        <v>0</v>
      </c>
      <c r="BA541" s="16">
        <f t="shared" si="139"/>
        <v>0</v>
      </c>
      <c r="BB541" s="16">
        <f t="shared" si="139"/>
        <v>831.32470919163643</v>
      </c>
      <c r="BC541" s="16">
        <f t="shared" si="139"/>
        <v>0</v>
      </c>
      <c r="BD541" s="16">
        <f t="shared" si="139"/>
        <v>0</v>
      </c>
      <c r="BE541" s="16">
        <f t="shared" si="139"/>
        <v>0</v>
      </c>
      <c r="BF541" s="16">
        <f t="shared" si="139"/>
        <v>0</v>
      </c>
      <c r="BG541" s="16">
        <f t="shared" si="139"/>
        <v>0</v>
      </c>
      <c r="BH541" s="16">
        <f t="shared" si="139"/>
        <v>0</v>
      </c>
      <c r="BI541" s="16">
        <f t="shared" si="139"/>
        <v>0</v>
      </c>
    </row>
    <row r="542" spans="2:61" s="1" customFormat="1" ht="15.75" x14ac:dyDescent="0.25">
      <c r="B542" s="47">
        <v>644</v>
      </c>
      <c r="C542" s="47" t="s">
        <v>430</v>
      </c>
      <c r="D542" s="47">
        <v>6</v>
      </c>
      <c r="E542" s="47">
        <v>2004</v>
      </c>
      <c r="F542" s="71"/>
      <c r="G542" s="2">
        <v>50</v>
      </c>
      <c r="H542" s="2">
        <v>10</v>
      </c>
      <c r="I542" s="47">
        <v>2020</v>
      </c>
      <c r="J542" s="81">
        <v>1.15E-2</v>
      </c>
      <c r="K542" s="82">
        <v>9985</v>
      </c>
      <c r="L542" s="82">
        <f t="shared" si="131"/>
        <v>998.5</v>
      </c>
      <c r="M542" s="82">
        <f t="shared" si="132"/>
        <v>1497.75</v>
      </c>
      <c r="N542" s="16">
        <f t="shared" si="133"/>
        <v>12481.25</v>
      </c>
      <c r="O542" s="16">
        <f t="shared" si="134"/>
        <v>143.53437500000001</v>
      </c>
      <c r="P542" s="16">
        <f t="shared" si="138"/>
        <v>0</v>
      </c>
      <c r="Q542" s="16">
        <f t="shared" si="138"/>
        <v>0</v>
      </c>
      <c r="R542" s="16">
        <f t="shared" si="138"/>
        <v>0</v>
      </c>
      <c r="S542" s="16">
        <f t="shared" si="138"/>
        <v>0</v>
      </c>
      <c r="T542" s="16">
        <f t="shared" si="138"/>
        <v>0</v>
      </c>
      <c r="U542" s="16">
        <f t="shared" si="138"/>
        <v>0</v>
      </c>
      <c r="V542" s="16">
        <f t="shared" si="138"/>
        <v>0</v>
      </c>
      <c r="W542" s="16">
        <f t="shared" si="138"/>
        <v>0</v>
      </c>
      <c r="X542" s="16">
        <f t="shared" si="138"/>
        <v>192.349790217334</v>
      </c>
      <c r="Y542" s="16">
        <f t="shared" si="138"/>
        <v>0</v>
      </c>
      <c r="Z542" s="16">
        <f t="shared" si="138"/>
        <v>0</v>
      </c>
      <c r="AA542" s="16">
        <f t="shared" si="138"/>
        <v>0</v>
      </c>
      <c r="AB542" s="16">
        <f t="shared" si="138"/>
        <v>0</v>
      </c>
      <c r="AC542" s="16">
        <f t="shared" si="138"/>
        <v>0</v>
      </c>
      <c r="AD542" s="16">
        <f t="shared" si="138"/>
        <v>0</v>
      </c>
      <c r="AE542" s="16">
        <f t="shared" si="138"/>
        <v>0</v>
      </c>
      <c r="AF542" s="16">
        <f t="shared" si="137"/>
        <v>0</v>
      </c>
      <c r="AG542" s="16">
        <f t="shared" si="137"/>
        <v>0</v>
      </c>
      <c r="AH542" s="16">
        <f t="shared" si="137"/>
        <v>313.3175397467835</v>
      </c>
      <c r="AI542" s="16">
        <f t="shared" si="137"/>
        <v>0</v>
      </c>
      <c r="AJ542" s="16">
        <f t="shared" si="137"/>
        <v>0</v>
      </c>
      <c r="AK542" s="16">
        <f t="shared" si="137"/>
        <v>0</v>
      </c>
      <c r="AL542" s="16">
        <f t="shared" si="137"/>
        <v>0</v>
      </c>
      <c r="AM542" s="16">
        <f t="shared" si="137"/>
        <v>0</v>
      </c>
      <c r="AN542" s="16">
        <f t="shared" si="137"/>
        <v>0</v>
      </c>
      <c r="AO542" s="16">
        <f t="shared" si="137"/>
        <v>0</v>
      </c>
      <c r="AP542" s="16">
        <f t="shared" si="137"/>
        <v>0</v>
      </c>
      <c r="AQ542" s="16">
        <f t="shared" si="137"/>
        <v>0</v>
      </c>
      <c r="AR542" s="16">
        <f t="shared" si="137"/>
        <v>510.3612569686631</v>
      </c>
      <c r="AS542" s="16">
        <f t="shared" si="137"/>
        <v>0</v>
      </c>
      <c r="AT542" s="16">
        <f t="shared" si="139"/>
        <v>0</v>
      </c>
      <c r="AU542" s="16">
        <f t="shared" si="139"/>
        <v>0</v>
      </c>
      <c r="AV542" s="16">
        <f t="shared" si="139"/>
        <v>54590.562189087395</v>
      </c>
      <c r="AW542" s="16">
        <f t="shared" si="139"/>
        <v>0</v>
      </c>
      <c r="AX542" s="16">
        <f t="shared" si="139"/>
        <v>0</v>
      </c>
      <c r="AY542" s="16">
        <f t="shared" si="139"/>
        <v>0</v>
      </c>
      <c r="AZ542" s="16">
        <f t="shared" si="139"/>
        <v>0</v>
      </c>
      <c r="BA542" s="16">
        <f t="shared" si="139"/>
        <v>0</v>
      </c>
      <c r="BB542" s="16">
        <f t="shared" si="139"/>
        <v>831.32470919163643</v>
      </c>
      <c r="BC542" s="16">
        <f t="shared" si="139"/>
        <v>0</v>
      </c>
      <c r="BD542" s="16">
        <f t="shared" si="139"/>
        <v>0</v>
      </c>
      <c r="BE542" s="16">
        <f t="shared" si="139"/>
        <v>0</v>
      </c>
      <c r="BF542" s="16">
        <f t="shared" si="139"/>
        <v>0</v>
      </c>
      <c r="BG542" s="16">
        <f t="shared" si="139"/>
        <v>0</v>
      </c>
      <c r="BH542" s="16">
        <f t="shared" si="139"/>
        <v>0</v>
      </c>
      <c r="BI542" s="16">
        <f t="shared" si="139"/>
        <v>0</v>
      </c>
    </row>
    <row r="543" spans="2:61" s="1" customFormat="1" ht="15.75" x14ac:dyDescent="0.25">
      <c r="B543" s="47">
        <v>643</v>
      </c>
      <c r="C543" s="47" t="s">
        <v>430</v>
      </c>
      <c r="D543" s="47">
        <v>6</v>
      </c>
      <c r="E543" s="47">
        <v>2004</v>
      </c>
      <c r="F543" s="71"/>
      <c r="G543" s="2">
        <v>50</v>
      </c>
      <c r="H543" s="2">
        <v>10</v>
      </c>
      <c r="I543" s="47">
        <v>2020</v>
      </c>
      <c r="J543" s="81">
        <v>1.15E-2</v>
      </c>
      <c r="K543" s="82">
        <v>9985</v>
      </c>
      <c r="L543" s="82">
        <f t="shared" si="131"/>
        <v>998.5</v>
      </c>
      <c r="M543" s="82">
        <f t="shared" si="132"/>
        <v>1497.75</v>
      </c>
      <c r="N543" s="16">
        <f t="shared" si="133"/>
        <v>12481.25</v>
      </c>
      <c r="O543" s="16">
        <f t="shared" si="134"/>
        <v>143.53437500000001</v>
      </c>
      <c r="P543" s="16">
        <f t="shared" si="138"/>
        <v>0</v>
      </c>
      <c r="Q543" s="16">
        <f t="shared" si="138"/>
        <v>0</v>
      </c>
      <c r="R543" s="16">
        <f t="shared" si="138"/>
        <v>0</v>
      </c>
      <c r="S543" s="16">
        <f t="shared" si="138"/>
        <v>0</v>
      </c>
      <c r="T543" s="16">
        <f t="shared" si="138"/>
        <v>0</v>
      </c>
      <c r="U543" s="16">
        <f t="shared" si="138"/>
        <v>0</v>
      </c>
      <c r="V543" s="16">
        <f t="shared" si="138"/>
        <v>0</v>
      </c>
      <c r="W543" s="16">
        <f t="shared" si="138"/>
        <v>0</v>
      </c>
      <c r="X543" s="16">
        <f t="shared" si="138"/>
        <v>192.349790217334</v>
      </c>
      <c r="Y543" s="16">
        <f t="shared" si="138"/>
        <v>0</v>
      </c>
      <c r="Z543" s="16">
        <f t="shared" si="138"/>
        <v>0</v>
      </c>
      <c r="AA543" s="16">
        <f t="shared" si="138"/>
        <v>0</v>
      </c>
      <c r="AB543" s="16">
        <f t="shared" si="138"/>
        <v>0</v>
      </c>
      <c r="AC543" s="16">
        <f t="shared" si="138"/>
        <v>0</v>
      </c>
      <c r="AD543" s="16">
        <f t="shared" si="138"/>
        <v>0</v>
      </c>
      <c r="AE543" s="16">
        <f t="shared" si="138"/>
        <v>0</v>
      </c>
      <c r="AF543" s="16">
        <f t="shared" si="137"/>
        <v>0</v>
      </c>
      <c r="AG543" s="16">
        <f t="shared" si="137"/>
        <v>0</v>
      </c>
      <c r="AH543" s="16">
        <f t="shared" si="137"/>
        <v>313.3175397467835</v>
      </c>
      <c r="AI543" s="16">
        <f t="shared" si="137"/>
        <v>0</v>
      </c>
      <c r="AJ543" s="16">
        <f t="shared" si="137"/>
        <v>0</v>
      </c>
      <c r="AK543" s="16">
        <f t="shared" si="137"/>
        <v>0</v>
      </c>
      <c r="AL543" s="16">
        <f t="shared" si="137"/>
        <v>0</v>
      </c>
      <c r="AM543" s="16">
        <f t="shared" si="137"/>
        <v>0</v>
      </c>
      <c r="AN543" s="16">
        <f t="shared" si="137"/>
        <v>0</v>
      </c>
      <c r="AO543" s="16">
        <f t="shared" si="137"/>
        <v>0</v>
      </c>
      <c r="AP543" s="16">
        <f t="shared" si="137"/>
        <v>0</v>
      </c>
      <c r="AQ543" s="16">
        <f t="shared" si="137"/>
        <v>0</v>
      </c>
      <c r="AR543" s="16">
        <f t="shared" si="137"/>
        <v>510.3612569686631</v>
      </c>
      <c r="AS543" s="16">
        <f t="shared" si="137"/>
        <v>0</v>
      </c>
      <c r="AT543" s="16">
        <f t="shared" si="139"/>
        <v>0</v>
      </c>
      <c r="AU543" s="16">
        <f t="shared" si="139"/>
        <v>0</v>
      </c>
      <c r="AV543" s="16">
        <f t="shared" si="139"/>
        <v>54590.562189087395</v>
      </c>
      <c r="AW543" s="16">
        <f t="shared" si="139"/>
        <v>0</v>
      </c>
      <c r="AX543" s="16">
        <f t="shared" si="139"/>
        <v>0</v>
      </c>
      <c r="AY543" s="16">
        <f t="shared" si="139"/>
        <v>0</v>
      </c>
      <c r="AZ543" s="16">
        <f t="shared" si="139"/>
        <v>0</v>
      </c>
      <c r="BA543" s="16">
        <f t="shared" si="139"/>
        <v>0</v>
      </c>
      <c r="BB543" s="16">
        <f t="shared" si="139"/>
        <v>831.32470919163643</v>
      </c>
      <c r="BC543" s="16">
        <f t="shared" si="139"/>
        <v>0</v>
      </c>
      <c r="BD543" s="16">
        <f t="shared" si="139"/>
        <v>0</v>
      </c>
      <c r="BE543" s="16">
        <f t="shared" si="139"/>
        <v>0</v>
      </c>
      <c r="BF543" s="16">
        <f t="shared" si="139"/>
        <v>0</v>
      </c>
      <c r="BG543" s="16">
        <f t="shared" si="139"/>
        <v>0</v>
      </c>
      <c r="BH543" s="16">
        <f t="shared" si="139"/>
        <v>0</v>
      </c>
      <c r="BI543" s="16">
        <f t="shared" si="139"/>
        <v>0</v>
      </c>
    </row>
    <row r="544" spans="2:61" s="1" customFormat="1" ht="15.75" x14ac:dyDescent="0.25">
      <c r="B544" s="47">
        <v>642</v>
      </c>
      <c r="C544" s="47" t="s">
        <v>430</v>
      </c>
      <c r="D544" s="47">
        <v>6</v>
      </c>
      <c r="E544" s="47">
        <v>2004</v>
      </c>
      <c r="F544" s="71"/>
      <c r="G544" s="2">
        <v>50</v>
      </c>
      <c r="H544" s="2">
        <v>10</v>
      </c>
      <c r="I544" s="47">
        <v>2020</v>
      </c>
      <c r="J544" s="81">
        <v>1.15E-2</v>
      </c>
      <c r="K544" s="82">
        <v>9985</v>
      </c>
      <c r="L544" s="82">
        <f t="shared" si="131"/>
        <v>998.5</v>
      </c>
      <c r="M544" s="82">
        <f t="shared" si="132"/>
        <v>1497.75</v>
      </c>
      <c r="N544" s="16">
        <f t="shared" si="133"/>
        <v>12481.25</v>
      </c>
      <c r="O544" s="16">
        <f t="shared" si="134"/>
        <v>143.53437500000001</v>
      </c>
      <c r="P544" s="16">
        <f t="shared" si="138"/>
        <v>0</v>
      </c>
      <c r="Q544" s="16">
        <f t="shared" si="138"/>
        <v>0</v>
      </c>
      <c r="R544" s="16">
        <f t="shared" si="138"/>
        <v>0</v>
      </c>
      <c r="S544" s="16">
        <f t="shared" si="138"/>
        <v>0</v>
      </c>
      <c r="T544" s="16">
        <f t="shared" si="138"/>
        <v>0</v>
      </c>
      <c r="U544" s="16">
        <f t="shared" si="138"/>
        <v>0</v>
      </c>
      <c r="V544" s="16">
        <f t="shared" si="138"/>
        <v>0</v>
      </c>
      <c r="W544" s="16">
        <f t="shared" si="138"/>
        <v>0</v>
      </c>
      <c r="X544" s="16">
        <f t="shared" si="138"/>
        <v>192.349790217334</v>
      </c>
      <c r="Y544" s="16">
        <f t="shared" si="138"/>
        <v>0</v>
      </c>
      <c r="Z544" s="16">
        <f t="shared" si="138"/>
        <v>0</v>
      </c>
      <c r="AA544" s="16">
        <f t="shared" si="138"/>
        <v>0</v>
      </c>
      <c r="AB544" s="16">
        <f t="shared" si="138"/>
        <v>0</v>
      </c>
      <c r="AC544" s="16">
        <f t="shared" si="138"/>
        <v>0</v>
      </c>
      <c r="AD544" s="16">
        <f t="shared" si="138"/>
        <v>0</v>
      </c>
      <c r="AE544" s="16">
        <f t="shared" si="138"/>
        <v>0</v>
      </c>
      <c r="AF544" s="16">
        <f t="shared" si="137"/>
        <v>0</v>
      </c>
      <c r="AG544" s="16">
        <f t="shared" si="137"/>
        <v>0</v>
      </c>
      <c r="AH544" s="16">
        <f t="shared" si="137"/>
        <v>313.3175397467835</v>
      </c>
      <c r="AI544" s="16">
        <f t="shared" si="137"/>
        <v>0</v>
      </c>
      <c r="AJ544" s="16">
        <f t="shared" si="137"/>
        <v>0</v>
      </c>
      <c r="AK544" s="16">
        <f t="shared" si="137"/>
        <v>0</v>
      </c>
      <c r="AL544" s="16">
        <f t="shared" si="137"/>
        <v>0</v>
      </c>
      <c r="AM544" s="16">
        <f t="shared" si="137"/>
        <v>0</v>
      </c>
      <c r="AN544" s="16">
        <f t="shared" si="137"/>
        <v>0</v>
      </c>
      <c r="AO544" s="16">
        <f t="shared" si="137"/>
        <v>0</v>
      </c>
      <c r="AP544" s="16">
        <f t="shared" si="137"/>
        <v>0</v>
      </c>
      <c r="AQ544" s="16">
        <f t="shared" si="137"/>
        <v>0</v>
      </c>
      <c r="AR544" s="16">
        <f t="shared" si="137"/>
        <v>510.3612569686631</v>
      </c>
      <c r="AS544" s="16">
        <f t="shared" si="137"/>
        <v>0</v>
      </c>
      <c r="AT544" s="16">
        <f t="shared" si="139"/>
        <v>0</v>
      </c>
      <c r="AU544" s="16">
        <f t="shared" si="139"/>
        <v>0</v>
      </c>
      <c r="AV544" s="16">
        <f t="shared" si="139"/>
        <v>54590.562189087395</v>
      </c>
      <c r="AW544" s="16">
        <f t="shared" si="139"/>
        <v>0</v>
      </c>
      <c r="AX544" s="16">
        <f t="shared" si="139"/>
        <v>0</v>
      </c>
      <c r="AY544" s="16">
        <f t="shared" si="139"/>
        <v>0</v>
      </c>
      <c r="AZ544" s="16">
        <f t="shared" si="139"/>
        <v>0</v>
      </c>
      <c r="BA544" s="16">
        <f t="shared" si="139"/>
        <v>0</v>
      </c>
      <c r="BB544" s="16">
        <f t="shared" si="139"/>
        <v>831.32470919163643</v>
      </c>
      <c r="BC544" s="16">
        <f t="shared" si="139"/>
        <v>0</v>
      </c>
      <c r="BD544" s="16">
        <f t="shared" si="139"/>
        <v>0</v>
      </c>
      <c r="BE544" s="16">
        <f t="shared" si="139"/>
        <v>0</v>
      </c>
      <c r="BF544" s="16">
        <f t="shared" si="139"/>
        <v>0</v>
      </c>
      <c r="BG544" s="16">
        <f t="shared" si="139"/>
        <v>0</v>
      </c>
      <c r="BH544" s="16">
        <f t="shared" si="139"/>
        <v>0</v>
      </c>
      <c r="BI544" s="16">
        <f t="shared" si="139"/>
        <v>0</v>
      </c>
    </row>
    <row r="545" spans="2:61" s="1" customFormat="1" ht="15.75" x14ac:dyDescent="0.25">
      <c r="B545" s="47">
        <v>641</v>
      </c>
      <c r="C545" s="47" t="s">
        <v>430</v>
      </c>
      <c r="D545" s="47">
        <v>6</v>
      </c>
      <c r="E545" s="47">
        <v>2004</v>
      </c>
      <c r="F545" s="71"/>
      <c r="G545" s="2">
        <v>50</v>
      </c>
      <c r="H545" s="2">
        <v>10</v>
      </c>
      <c r="I545" s="47">
        <v>2020</v>
      </c>
      <c r="J545" s="81">
        <v>1.15E-2</v>
      </c>
      <c r="K545" s="82">
        <v>9985</v>
      </c>
      <c r="L545" s="82">
        <f t="shared" si="131"/>
        <v>998.5</v>
      </c>
      <c r="M545" s="82">
        <f t="shared" si="132"/>
        <v>1497.75</v>
      </c>
      <c r="N545" s="16">
        <f t="shared" si="133"/>
        <v>12481.25</v>
      </c>
      <c r="O545" s="16">
        <f t="shared" si="134"/>
        <v>143.53437500000001</v>
      </c>
      <c r="P545" s="16">
        <f t="shared" si="138"/>
        <v>0</v>
      </c>
      <c r="Q545" s="16">
        <f t="shared" si="138"/>
        <v>0</v>
      </c>
      <c r="R545" s="16">
        <f t="shared" si="138"/>
        <v>0</v>
      </c>
      <c r="S545" s="16">
        <f t="shared" si="138"/>
        <v>0</v>
      </c>
      <c r="T545" s="16">
        <f t="shared" si="138"/>
        <v>0</v>
      </c>
      <c r="U545" s="16">
        <f t="shared" si="138"/>
        <v>0</v>
      </c>
      <c r="V545" s="16">
        <f t="shared" si="138"/>
        <v>0</v>
      </c>
      <c r="W545" s="16">
        <f t="shared" si="138"/>
        <v>0</v>
      </c>
      <c r="X545" s="16">
        <f t="shared" si="138"/>
        <v>192.349790217334</v>
      </c>
      <c r="Y545" s="16">
        <f t="shared" si="138"/>
        <v>0</v>
      </c>
      <c r="Z545" s="16">
        <f t="shared" si="138"/>
        <v>0</v>
      </c>
      <c r="AA545" s="16">
        <f t="shared" si="138"/>
        <v>0</v>
      </c>
      <c r="AB545" s="16">
        <f t="shared" si="138"/>
        <v>0</v>
      </c>
      <c r="AC545" s="16">
        <f t="shared" si="138"/>
        <v>0</v>
      </c>
      <c r="AD545" s="16">
        <f t="shared" si="138"/>
        <v>0</v>
      </c>
      <c r="AE545" s="16">
        <f t="shared" si="138"/>
        <v>0</v>
      </c>
      <c r="AF545" s="16">
        <f t="shared" si="137"/>
        <v>0</v>
      </c>
      <c r="AG545" s="16">
        <f t="shared" si="137"/>
        <v>0</v>
      </c>
      <c r="AH545" s="16">
        <f t="shared" si="137"/>
        <v>313.3175397467835</v>
      </c>
      <c r="AI545" s="16">
        <f t="shared" si="137"/>
        <v>0</v>
      </c>
      <c r="AJ545" s="16">
        <f t="shared" si="137"/>
        <v>0</v>
      </c>
      <c r="AK545" s="16">
        <f t="shared" si="137"/>
        <v>0</v>
      </c>
      <c r="AL545" s="16">
        <f t="shared" si="137"/>
        <v>0</v>
      </c>
      <c r="AM545" s="16">
        <f t="shared" si="137"/>
        <v>0</v>
      </c>
      <c r="AN545" s="16">
        <f t="shared" si="137"/>
        <v>0</v>
      </c>
      <c r="AO545" s="16">
        <f t="shared" si="137"/>
        <v>0</v>
      </c>
      <c r="AP545" s="16">
        <f t="shared" si="137"/>
        <v>0</v>
      </c>
      <c r="AQ545" s="16">
        <f t="shared" si="137"/>
        <v>0</v>
      </c>
      <c r="AR545" s="16">
        <f t="shared" si="137"/>
        <v>510.3612569686631</v>
      </c>
      <c r="AS545" s="16">
        <f t="shared" si="137"/>
        <v>0</v>
      </c>
      <c r="AT545" s="16">
        <f t="shared" si="139"/>
        <v>0</v>
      </c>
      <c r="AU545" s="16">
        <f t="shared" si="139"/>
        <v>0</v>
      </c>
      <c r="AV545" s="16">
        <f t="shared" si="139"/>
        <v>54590.562189087395</v>
      </c>
      <c r="AW545" s="16">
        <f t="shared" si="139"/>
        <v>0</v>
      </c>
      <c r="AX545" s="16">
        <f t="shared" si="139"/>
        <v>0</v>
      </c>
      <c r="AY545" s="16">
        <f t="shared" si="139"/>
        <v>0</v>
      </c>
      <c r="AZ545" s="16">
        <f t="shared" si="139"/>
        <v>0</v>
      </c>
      <c r="BA545" s="16">
        <f t="shared" si="139"/>
        <v>0</v>
      </c>
      <c r="BB545" s="16">
        <f t="shared" si="139"/>
        <v>831.32470919163643</v>
      </c>
      <c r="BC545" s="16">
        <f t="shared" si="139"/>
        <v>0</v>
      </c>
      <c r="BD545" s="16">
        <f t="shared" si="139"/>
        <v>0</v>
      </c>
      <c r="BE545" s="16">
        <f t="shared" si="139"/>
        <v>0</v>
      </c>
      <c r="BF545" s="16">
        <f t="shared" si="139"/>
        <v>0</v>
      </c>
      <c r="BG545" s="16">
        <f t="shared" si="139"/>
        <v>0</v>
      </c>
      <c r="BH545" s="16">
        <f t="shared" si="139"/>
        <v>0</v>
      </c>
      <c r="BI545" s="16">
        <f t="shared" si="139"/>
        <v>0</v>
      </c>
    </row>
    <row r="546" spans="2:61" s="1" customFormat="1" ht="15.75" x14ac:dyDescent="0.25">
      <c r="B546" s="47">
        <v>636</v>
      </c>
      <c r="C546" s="47" t="s">
        <v>430</v>
      </c>
      <c r="D546" s="47">
        <v>6</v>
      </c>
      <c r="E546" s="47">
        <v>2004</v>
      </c>
      <c r="F546" s="71"/>
      <c r="G546" s="2">
        <v>50</v>
      </c>
      <c r="H546" s="2">
        <v>10</v>
      </c>
      <c r="I546" s="47">
        <v>2020</v>
      </c>
      <c r="J546" s="81">
        <v>1.15E-2</v>
      </c>
      <c r="K546" s="82">
        <v>9985</v>
      </c>
      <c r="L546" s="82">
        <f t="shared" si="131"/>
        <v>998.5</v>
      </c>
      <c r="M546" s="82">
        <f t="shared" si="132"/>
        <v>1497.75</v>
      </c>
      <c r="N546" s="16">
        <f t="shared" si="133"/>
        <v>12481.25</v>
      </c>
      <c r="O546" s="16">
        <f t="shared" si="134"/>
        <v>143.53437500000001</v>
      </c>
      <c r="P546" s="16">
        <f t="shared" si="138"/>
        <v>0</v>
      </c>
      <c r="Q546" s="16">
        <f t="shared" si="138"/>
        <v>0</v>
      </c>
      <c r="R546" s="16">
        <f t="shared" si="138"/>
        <v>0</v>
      </c>
      <c r="S546" s="16">
        <f t="shared" si="138"/>
        <v>0</v>
      </c>
      <c r="T546" s="16">
        <f t="shared" si="138"/>
        <v>0</v>
      </c>
      <c r="U546" s="16">
        <f t="shared" si="138"/>
        <v>0</v>
      </c>
      <c r="V546" s="16">
        <f t="shared" si="138"/>
        <v>0</v>
      </c>
      <c r="W546" s="16">
        <f t="shared" si="138"/>
        <v>0</v>
      </c>
      <c r="X546" s="16">
        <f t="shared" si="138"/>
        <v>192.349790217334</v>
      </c>
      <c r="Y546" s="16">
        <f t="shared" si="138"/>
        <v>0</v>
      </c>
      <c r="Z546" s="16">
        <f t="shared" si="138"/>
        <v>0</v>
      </c>
      <c r="AA546" s="16">
        <f t="shared" si="138"/>
        <v>0</v>
      </c>
      <c r="AB546" s="16">
        <f t="shared" si="138"/>
        <v>0</v>
      </c>
      <c r="AC546" s="16">
        <f t="shared" si="138"/>
        <v>0</v>
      </c>
      <c r="AD546" s="16">
        <f t="shared" si="138"/>
        <v>0</v>
      </c>
      <c r="AE546" s="16">
        <f t="shared" si="138"/>
        <v>0</v>
      </c>
      <c r="AF546" s="16">
        <f t="shared" si="137"/>
        <v>0</v>
      </c>
      <c r="AG546" s="16">
        <f t="shared" si="137"/>
        <v>0</v>
      </c>
      <c r="AH546" s="16">
        <f t="shared" si="137"/>
        <v>313.3175397467835</v>
      </c>
      <c r="AI546" s="16">
        <f t="shared" si="137"/>
        <v>0</v>
      </c>
      <c r="AJ546" s="16">
        <f t="shared" si="137"/>
        <v>0</v>
      </c>
      <c r="AK546" s="16">
        <f t="shared" si="137"/>
        <v>0</v>
      </c>
      <c r="AL546" s="16">
        <f t="shared" si="137"/>
        <v>0</v>
      </c>
      <c r="AM546" s="16">
        <f t="shared" si="137"/>
        <v>0</v>
      </c>
      <c r="AN546" s="16">
        <f t="shared" si="137"/>
        <v>0</v>
      </c>
      <c r="AO546" s="16">
        <f t="shared" si="137"/>
        <v>0</v>
      </c>
      <c r="AP546" s="16">
        <f t="shared" si="137"/>
        <v>0</v>
      </c>
      <c r="AQ546" s="16">
        <f t="shared" si="137"/>
        <v>0</v>
      </c>
      <c r="AR546" s="16">
        <f t="shared" si="137"/>
        <v>510.3612569686631</v>
      </c>
      <c r="AS546" s="16">
        <f t="shared" si="137"/>
        <v>0</v>
      </c>
      <c r="AT546" s="16">
        <f t="shared" si="139"/>
        <v>0</v>
      </c>
      <c r="AU546" s="16">
        <f t="shared" si="139"/>
        <v>0</v>
      </c>
      <c r="AV546" s="16">
        <f t="shared" si="139"/>
        <v>54590.562189087395</v>
      </c>
      <c r="AW546" s="16">
        <f t="shared" si="139"/>
        <v>0</v>
      </c>
      <c r="AX546" s="16">
        <f t="shared" si="139"/>
        <v>0</v>
      </c>
      <c r="AY546" s="16">
        <f t="shared" si="139"/>
        <v>0</v>
      </c>
      <c r="AZ546" s="16">
        <f t="shared" si="139"/>
        <v>0</v>
      </c>
      <c r="BA546" s="16">
        <f t="shared" si="139"/>
        <v>0</v>
      </c>
      <c r="BB546" s="16">
        <f t="shared" si="139"/>
        <v>831.32470919163643</v>
      </c>
      <c r="BC546" s="16">
        <f t="shared" si="139"/>
        <v>0</v>
      </c>
      <c r="BD546" s="16">
        <f t="shared" si="139"/>
        <v>0</v>
      </c>
      <c r="BE546" s="16">
        <f t="shared" si="139"/>
        <v>0</v>
      </c>
      <c r="BF546" s="16">
        <f t="shared" si="139"/>
        <v>0</v>
      </c>
      <c r="BG546" s="16">
        <f t="shared" si="139"/>
        <v>0</v>
      </c>
      <c r="BH546" s="16">
        <f t="shared" si="139"/>
        <v>0</v>
      </c>
      <c r="BI546" s="16">
        <f t="shared" si="139"/>
        <v>0</v>
      </c>
    </row>
    <row r="547" spans="2:61" s="1" customFormat="1" ht="15.75" x14ac:dyDescent="0.25">
      <c r="B547" s="47">
        <v>635</v>
      </c>
      <c r="C547" s="47" t="s">
        <v>430</v>
      </c>
      <c r="D547" s="47">
        <v>6</v>
      </c>
      <c r="E547" s="47">
        <v>2004</v>
      </c>
      <c r="F547" s="71"/>
      <c r="G547" s="2">
        <v>50</v>
      </c>
      <c r="H547" s="2">
        <v>10</v>
      </c>
      <c r="I547" s="47">
        <v>2020</v>
      </c>
      <c r="J547" s="81">
        <v>1.15E-2</v>
      </c>
      <c r="K547" s="82">
        <v>9985</v>
      </c>
      <c r="L547" s="82">
        <f t="shared" si="131"/>
        <v>998.5</v>
      </c>
      <c r="M547" s="82">
        <f t="shared" si="132"/>
        <v>1497.75</v>
      </c>
      <c r="N547" s="16">
        <f t="shared" si="133"/>
        <v>12481.25</v>
      </c>
      <c r="O547" s="16">
        <f t="shared" si="134"/>
        <v>143.53437500000001</v>
      </c>
      <c r="P547" s="16">
        <f t="shared" si="138"/>
        <v>0</v>
      </c>
      <c r="Q547" s="16">
        <f t="shared" si="138"/>
        <v>0</v>
      </c>
      <c r="R547" s="16">
        <f t="shared" si="138"/>
        <v>0</v>
      </c>
      <c r="S547" s="16">
        <f t="shared" si="138"/>
        <v>0</v>
      </c>
      <c r="T547" s="16">
        <f t="shared" si="138"/>
        <v>0</v>
      </c>
      <c r="U547" s="16">
        <f t="shared" si="138"/>
        <v>0</v>
      </c>
      <c r="V547" s="16">
        <f t="shared" si="138"/>
        <v>0</v>
      </c>
      <c r="W547" s="16">
        <f t="shared" si="138"/>
        <v>0</v>
      </c>
      <c r="X547" s="16">
        <f t="shared" si="138"/>
        <v>192.349790217334</v>
      </c>
      <c r="Y547" s="16">
        <f t="shared" si="138"/>
        <v>0</v>
      </c>
      <c r="Z547" s="16">
        <f t="shared" si="138"/>
        <v>0</v>
      </c>
      <c r="AA547" s="16">
        <f t="shared" si="138"/>
        <v>0</v>
      </c>
      <c r="AB547" s="16">
        <f t="shared" si="138"/>
        <v>0</v>
      </c>
      <c r="AC547" s="16">
        <f t="shared" si="138"/>
        <v>0</v>
      </c>
      <c r="AD547" s="16">
        <f t="shared" si="138"/>
        <v>0</v>
      </c>
      <c r="AE547" s="16">
        <f t="shared" si="138"/>
        <v>0</v>
      </c>
      <c r="AF547" s="16">
        <f t="shared" si="137"/>
        <v>0</v>
      </c>
      <c r="AG547" s="16">
        <f t="shared" si="137"/>
        <v>0</v>
      </c>
      <c r="AH547" s="16">
        <f t="shared" si="137"/>
        <v>313.3175397467835</v>
      </c>
      <c r="AI547" s="16">
        <f t="shared" si="137"/>
        <v>0</v>
      </c>
      <c r="AJ547" s="16">
        <f t="shared" si="137"/>
        <v>0</v>
      </c>
      <c r="AK547" s="16">
        <f t="shared" si="137"/>
        <v>0</v>
      </c>
      <c r="AL547" s="16">
        <f t="shared" si="137"/>
        <v>0</v>
      </c>
      <c r="AM547" s="16">
        <f t="shared" si="137"/>
        <v>0</v>
      </c>
      <c r="AN547" s="16">
        <f t="shared" si="137"/>
        <v>0</v>
      </c>
      <c r="AO547" s="16">
        <f t="shared" si="137"/>
        <v>0</v>
      </c>
      <c r="AP547" s="16">
        <f t="shared" si="137"/>
        <v>0</v>
      </c>
      <c r="AQ547" s="16">
        <f t="shared" si="137"/>
        <v>0</v>
      </c>
      <c r="AR547" s="16">
        <f t="shared" si="137"/>
        <v>510.3612569686631</v>
      </c>
      <c r="AS547" s="16">
        <f t="shared" si="137"/>
        <v>0</v>
      </c>
      <c r="AT547" s="16">
        <f t="shared" si="139"/>
        <v>0</v>
      </c>
      <c r="AU547" s="16">
        <f t="shared" si="139"/>
        <v>0</v>
      </c>
      <c r="AV547" s="16">
        <f t="shared" si="139"/>
        <v>54590.562189087395</v>
      </c>
      <c r="AW547" s="16">
        <f t="shared" si="139"/>
        <v>0</v>
      </c>
      <c r="AX547" s="16">
        <f t="shared" si="139"/>
        <v>0</v>
      </c>
      <c r="AY547" s="16">
        <f t="shared" si="139"/>
        <v>0</v>
      </c>
      <c r="AZ547" s="16">
        <f t="shared" si="139"/>
        <v>0</v>
      </c>
      <c r="BA547" s="16">
        <f t="shared" si="139"/>
        <v>0</v>
      </c>
      <c r="BB547" s="16">
        <f t="shared" si="139"/>
        <v>831.32470919163643</v>
      </c>
      <c r="BC547" s="16">
        <f t="shared" si="139"/>
        <v>0</v>
      </c>
      <c r="BD547" s="16">
        <f t="shared" si="139"/>
        <v>0</v>
      </c>
      <c r="BE547" s="16">
        <f t="shared" si="139"/>
        <v>0</v>
      </c>
      <c r="BF547" s="16">
        <f t="shared" si="139"/>
        <v>0</v>
      </c>
      <c r="BG547" s="16">
        <f t="shared" si="139"/>
        <v>0</v>
      </c>
      <c r="BH547" s="16">
        <f t="shared" si="139"/>
        <v>0</v>
      </c>
      <c r="BI547" s="16">
        <f t="shared" si="139"/>
        <v>0</v>
      </c>
    </row>
    <row r="548" spans="2:61" s="1" customFormat="1" ht="15.75" x14ac:dyDescent="0.25">
      <c r="B548" s="47">
        <v>633</v>
      </c>
      <c r="C548" s="47" t="s">
        <v>430</v>
      </c>
      <c r="D548" s="47">
        <v>6</v>
      </c>
      <c r="E548" s="47">
        <v>2004</v>
      </c>
      <c r="F548" s="71"/>
      <c r="G548" s="2">
        <v>50</v>
      </c>
      <c r="H548" s="2">
        <v>10</v>
      </c>
      <c r="I548" s="47">
        <v>2020</v>
      </c>
      <c r="J548" s="81">
        <v>1.15E-2</v>
      </c>
      <c r="K548" s="82">
        <v>9985</v>
      </c>
      <c r="L548" s="82">
        <f t="shared" si="131"/>
        <v>998.5</v>
      </c>
      <c r="M548" s="82">
        <f t="shared" si="132"/>
        <v>1497.75</v>
      </c>
      <c r="N548" s="16">
        <f t="shared" si="133"/>
        <v>12481.25</v>
      </c>
      <c r="O548" s="16">
        <f t="shared" si="134"/>
        <v>143.53437500000001</v>
      </c>
      <c r="P548" s="16">
        <f t="shared" si="138"/>
        <v>0</v>
      </c>
      <c r="Q548" s="16">
        <f t="shared" si="138"/>
        <v>0</v>
      </c>
      <c r="R548" s="16">
        <f t="shared" si="138"/>
        <v>0</v>
      </c>
      <c r="S548" s="16">
        <f t="shared" si="138"/>
        <v>0</v>
      </c>
      <c r="T548" s="16">
        <f t="shared" si="138"/>
        <v>0</v>
      </c>
      <c r="U548" s="16">
        <f t="shared" si="138"/>
        <v>0</v>
      </c>
      <c r="V548" s="16">
        <f t="shared" si="138"/>
        <v>0</v>
      </c>
      <c r="W548" s="16">
        <f t="shared" si="138"/>
        <v>0</v>
      </c>
      <c r="X548" s="16">
        <f t="shared" si="138"/>
        <v>192.349790217334</v>
      </c>
      <c r="Y548" s="16">
        <f t="shared" si="138"/>
        <v>0</v>
      </c>
      <c r="Z548" s="16">
        <f t="shared" si="138"/>
        <v>0</v>
      </c>
      <c r="AA548" s="16">
        <f t="shared" si="138"/>
        <v>0</v>
      </c>
      <c r="AB548" s="16">
        <f t="shared" si="138"/>
        <v>0</v>
      </c>
      <c r="AC548" s="16">
        <f t="shared" si="138"/>
        <v>0</v>
      </c>
      <c r="AD548" s="16">
        <f t="shared" si="138"/>
        <v>0</v>
      </c>
      <c r="AE548" s="16">
        <f t="shared" si="138"/>
        <v>0</v>
      </c>
      <c r="AF548" s="16">
        <f t="shared" si="137"/>
        <v>0</v>
      </c>
      <c r="AG548" s="16">
        <f t="shared" si="137"/>
        <v>0</v>
      </c>
      <c r="AH548" s="16">
        <f t="shared" si="137"/>
        <v>313.3175397467835</v>
      </c>
      <c r="AI548" s="16">
        <f t="shared" si="137"/>
        <v>0</v>
      </c>
      <c r="AJ548" s="16">
        <f t="shared" si="137"/>
        <v>0</v>
      </c>
      <c r="AK548" s="16">
        <f t="shared" si="137"/>
        <v>0</v>
      </c>
      <c r="AL548" s="16">
        <f t="shared" si="137"/>
        <v>0</v>
      </c>
      <c r="AM548" s="16">
        <f t="shared" si="137"/>
        <v>0</v>
      </c>
      <c r="AN548" s="16">
        <f t="shared" si="137"/>
        <v>0</v>
      </c>
      <c r="AO548" s="16">
        <f t="shared" si="137"/>
        <v>0</v>
      </c>
      <c r="AP548" s="16">
        <f t="shared" si="137"/>
        <v>0</v>
      </c>
      <c r="AQ548" s="16">
        <f t="shared" si="137"/>
        <v>0</v>
      </c>
      <c r="AR548" s="16">
        <f t="shared" si="137"/>
        <v>510.3612569686631</v>
      </c>
      <c r="AS548" s="16">
        <f t="shared" si="137"/>
        <v>0</v>
      </c>
      <c r="AT548" s="16">
        <f t="shared" si="139"/>
        <v>0</v>
      </c>
      <c r="AU548" s="16">
        <f t="shared" si="139"/>
        <v>0</v>
      </c>
      <c r="AV548" s="16">
        <f t="shared" si="139"/>
        <v>54590.562189087395</v>
      </c>
      <c r="AW548" s="16">
        <f t="shared" si="139"/>
        <v>0</v>
      </c>
      <c r="AX548" s="16">
        <f t="shared" si="139"/>
        <v>0</v>
      </c>
      <c r="AY548" s="16">
        <f t="shared" si="139"/>
        <v>0</v>
      </c>
      <c r="AZ548" s="16">
        <f t="shared" si="139"/>
        <v>0</v>
      </c>
      <c r="BA548" s="16">
        <f t="shared" si="139"/>
        <v>0</v>
      </c>
      <c r="BB548" s="16">
        <f t="shared" si="139"/>
        <v>831.32470919163643</v>
      </c>
      <c r="BC548" s="16">
        <f t="shared" si="139"/>
        <v>0</v>
      </c>
      <c r="BD548" s="16">
        <f t="shared" si="139"/>
        <v>0</v>
      </c>
      <c r="BE548" s="16">
        <f t="shared" si="139"/>
        <v>0</v>
      </c>
      <c r="BF548" s="16">
        <f t="shared" si="139"/>
        <v>0</v>
      </c>
      <c r="BG548" s="16">
        <f t="shared" si="139"/>
        <v>0</v>
      </c>
      <c r="BH548" s="16">
        <f t="shared" si="139"/>
        <v>0</v>
      </c>
      <c r="BI548" s="16">
        <f t="shared" si="139"/>
        <v>0</v>
      </c>
    </row>
    <row r="549" spans="2:61" s="1" customFormat="1" ht="15.75" x14ac:dyDescent="0.25">
      <c r="B549" s="47">
        <v>632</v>
      </c>
      <c r="C549" s="47" t="s">
        <v>430</v>
      </c>
      <c r="D549" s="47">
        <v>6</v>
      </c>
      <c r="E549" s="47">
        <v>2004</v>
      </c>
      <c r="F549" s="71"/>
      <c r="G549" s="2">
        <v>50</v>
      </c>
      <c r="H549" s="2">
        <v>10</v>
      </c>
      <c r="I549" s="47">
        <v>2020</v>
      </c>
      <c r="J549" s="81">
        <v>1.15E-2</v>
      </c>
      <c r="K549" s="82">
        <v>9985</v>
      </c>
      <c r="L549" s="82">
        <f t="shared" si="131"/>
        <v>998.5</v>
      </c>
      <c r="M549" s="82">
        <f t="shared" si="132"/>
        <v>1497.75</v>
      </c>
      <c r="N549" s="16">
        <f t="shared" si="133"/>
        <v>12481.25</v>
      </c>
      <c r="O549" s="16">
        <f t="shared" si="134"/>
        <v>143.53437500000001</v>
      </c>
      <c r="P549" s="16">
        <f t="shared" si="138"/>
        <v>0</v>
      </c>
      <c r="Q549" s="16">
        <f t="shared" si="138"/>
        <v>0</v>
      </c>
      <c r="R549" s="16">
        <f t="shared" si="138"/>
        <v>0</v>
      </c>
      <c r="S549" s="16">
        <f t="shared" si="138"/>
        <v>0</v>
      </c>
      <c r="T549" s="16">
        <f t="shared" si="138"/>
        <v>0</v>
      </c>
      <c r="U549" s="16">
        <f t="shared" si="138"/>
        <v>0</v>
      </c>
      <c r="V549" s="16">
        <f t="shared" si="138"/>
        <v>0</v>
      </c>
      <c r="W549" s="16">
        <f t="shared" si="138"/>
        <v>0</v>
      </c>
      <c r="X549" s="16">
        <f t="shared" si="138"/>
        <v>192.349790217334</v>
      </c>
      <c r="Y549" s="16">
        <f t="shared" si="138"/>
        <v>0</v>
      </c>
      <c r="Z549" s="16">
        <f t="shared" si="138"/>
        <v>0</v>
      </c>
      <c r="AA549" s="16">
        <f t="shared" si="138"/>
        <v>0</v>
      </c>
      <c r="AB549" s="16">
        <f t="shared" si="138"/>
        <v>0</v>
      </c>
      <c r="AC549" s="16">
        <f t="shared" si="138"/>
        <v>0</v>
      </c>
      <c r="AD549" s="16">
        <f t="shared" si="138"/>
        <v>0</v>
      </c>
      <c r="AE549" s="16">
        <f t="shared" si="138"/>
        <v>0</v>
      </c>
      <c r="AF549" s="16">
        <f t="shared" si="137"/>
        <v>0</v>
      </c>
      <c r="AG549" s="16">
        <f t="shared" si="137"/>
        <v>0</v>
      </c>
      <c r="AH549" s="16">
        <f t="shared" si="137"/>
        <v>313.3175397467835</v>
      </c>
      <c r="AI549" s="16">
        <f t="shared" si="137"/>
        <v>0</v>
      </c>
      <c r="AJ549" s="16">
        <f t="shared" si="137"/>
        <v>0</v>
      </c>
      <c r="AK549" s="16">
        <f t="shared" si="137"/>
        <v>0</v>
      </c>
      <c r="AL549" s="16">
        <f t="shared" si="137"/>
        <v>0</v>
      </c>
      <c r="AM549" s="16">
        <f t="shared" si="137"/>
        <v>0</v>
      </c>
      <c r="AN549" s="16">
        <f t="shared" si="137"/>
        <v>0</v>
      </c>
      <c r="AO549" s="16">
        <f t="shared" si="137"/>
        <v>0</v>
      </c>
      <c r="AP549" s="16">
        <f t="shared" si="137"/>
        <v>0</v>
      </c>
      <c r="AQ549" s="16">
        <f t="shared" si="137"/>
        <v>0</v>
      </c>
      <c r="AR549" s="16">
        <f t="shared" si="137"/>
        <v>510.3612569686631</v>
      </c>
      <c r="AS549" s="16">
        <f t="shared" si="137"/>
        <v>0</v>
      </c>
      <c r="AT549" s="16">
        <f t="shared" si="139"/>
        <v>0</v>
      </c>
      <c r="AU549" s="16">
        <f t="shared" si="139"/>
        <v>0</v>
      </c>
      <c r="AV549" s="16">
        <f t="shared" si="139"/>
        <v>54590.562189087395</v>
      </c>
      <c r="AW549" s="16">
        <f t="shared" si="139"/>
        <v>0</v>
      </c>
      <c r="AX549" s="16">
        <f t="shared" si="139"/>
        <v>0</v>
      </c>
      <c r="AY549" s="16">
        <f t="shared" si="139"/>
        <v>0</v>
      </c>
      <c r="AZ549" s="16">
        <f t="shared" si="139"/>
        <v>0</v>
      </c>
      <c r="BA549" s="16">
        <f t="shared" si="139"/>
        <v>0</v>
      </c>
      <c r="BB549" s="16">
        <f t="shared" si="139"/>
        <v>831.32470919163643</v>
      </c>
      <c r="BC549" s="16">
        <f t="shared" si="139"/>
        <v>0</v>
      </c>
      <c r="BD549" s="16">
        <f t="shared" si="139"/>
        <v>0</v>
      </c>
      <c r="BE549" s="16">
        <f t="shared" si="139"/>
        <v>0</v>
      </c>
      <c r="BF549" s="16">
        <f t="shared" si="139"/>
        <v>0</v>
      </c>
      <c r="BG549" s="16">
        <f t="shared" si="139"/>
        <v>0</v>
      </c>
      <c r="BH549" s="16">
        <f t="shared" si="139"/>
        <v>0</v>
      </c>
      <c r="BI549" s="16">
        <f t="shared" si="139"/>
        <v>0</v>
      </c>
    </row>
    <row r="550" spans="2:61" s="1" customFormat="1" ht="15.75" x14ac:dyDescent="0.25">
      <c r="B550" s="47">
        <v>631</v>
      </c>
      <c r="C550" s="47" t="s">
        <v>430</v>
      </c>
      <c r="D550" s="47">
        <v>6</v>
      </c>
      <c r="E550" s="47">
        <v>2004</v>
      </c>
      <c r="F550" s="71"/>
      <c r="G550" s="2">
        <v>50</v>
      </c>
      <c r="H550" s="2">
        <v>10</v>
      </c>
      <c r="I550" s="47">
        <v>2020</v>
      </c>
      <c r="J550" s="81">
        <v>1.15E-2</v>
      </c>
      <c r="K550" s="82">
        <v>9985</v>
      </c>
      <c r="L550" s="82">
        <f t="shared" si="131"/>
        <v>998.5</v>
      </c>
      <c r="M550" s="82">
        <f t="shared" si="132"/>
        <v>1497.75</v>
      </c>
      <c r="N550" s="16">
        <f t="shared" si="133"/>
        <v>12481.25</v>
      </c>
      <c r="O550" s="16">
        <f t="shared" si="134"/>
        <v>143.53437500000001</v>
      </c>
      <c r="P550" s="16">
        <f t="shared" si="138"/>
        <v>0</v>
      </c>
      <c r="Q550" s="16">
        <f t="shared" si="138"/>
        <v>0</v>
      </c>
      <c r="R550" s="16">
        <f t="shared" si="138"/>
        <v>0</v>
      </c>
      <c r="S550" s="16">
        <f t="shared" si="138"/>
        <v>0</v>
      </c>
      <c r="T550" s="16">
        <f t="shared" si="138"/>
        <v>0</v>
      </c>
      <c r="U550" s="16">
        <f t="shared" si="138"/>
        <v>0</v>
      </c>
      <c r="V550" s="16">
        <f t="shared" si="138"/>
        <v>0</v>
      </c>
      <c r="W550" s="16">
        <f t="shared" si="138"/>
        <v>0</v>
      </c>
      <c r="X550" s="16">
        <f t="shared" si="138"/>
        <v>192.349790217334</v>
      </c>
      <c r="Y550" s="16">
        <f t="shared" si="138"/>
        <v>0</v>
      </c>
      <c r="Z550" s="16">
        <f t="shared" si="138"/>
        <v>0</v>
      </c>
      <c r="AA550" s="16">
        <f t="shared" si="138"/>
        <v>0</v>
      </c>
      <c r="AB550" s="16">
        <f t="shared" si="138"/>
        <v>0</v>
      </c>
      <c r="AC550" s="16">
        <f t="shared" si="138"/>
        <v>0</v>
      </c>
      <c r="AD550" s="16">
        <f t="shared" si="138"/>
        <v>0</v>
      </c>
      <c r="AE550" s="16">
        <f t="shared" ref="AE550:AT565" si="140">IF(MOD((AE$6-$E550),$G550)=0,($K550*1.1*1.15)*((1+$K$3)^(AE$6-$N$3)),IF(MOD((AE$6-$I550),$H550)=0,$O550*((1+$K$3)^(AE$6-$N$3)),0))</f>
        <v>0</v>
      </c>
      <c r="AF550" s="16">
        <f t="shared" si="140"/>
        <v>0</v>
      </c>
      <c r="AG550" s="16">
        <f t="shared" si="140"/>
        <v>0</v>
      </c>
      <c r="AH550" s="16">
        <f t="shared" si="140"/>
        <v>313.3175397467835</v>
      </c>
      <c r="AI550" s="16">
        <f t="shared" si="140"/>
        <v>0</v>
      </c>
      <c r="AJ550" s="16">
        <f t="shared" si="140"/>
        <v>0</v>
      </c>
      <c r="AK550" s="16">
        <f t="shared" si="140"/>
        <v>0</v>
      </c>
      <c r="AL550" s="16">
        <f t="shared" si="140"/>
        <v>0</v>
      </c>
      <c r="AM550" s="16">
        <f t="shared" si="140"/>
        <v>0</v>
      </c>
      <c r="AN550" s="16">
        <f t="shared" si="140"/>
        <v>0</v>
      </c>
      <c r="AO550" s="16">
        <f t="shared" si="140"/>
        <v>0</v>
      </c>
      <c r="AP550" s="16">
        <f t="shared" si="140"/>
        <v>0</v>
      </c>
      <c r="AQ550" s="16">
        <f t="shared" si="140"/>
        <v>0</v>
      </c>
      <c r="AR550" s="16">
        <f t="shared" si="140"/>
        <v>510.3612569686631</v>
      </c>
      <c r="AS550" s="16">
        <f t="shared" si="140"/>
        <v>0</v>
      </c>
      <c r="AT550" s="16">
        <f t="shared" si="139"/>
        <v>0</v>
      </c>
      <c r="AU550" s="16">
        <f t="shared" si="139"/>
        <v>0</v>
      </c>
      <c r="AV550" s="16">
        <f t="shared" si="139"/>
        <v>54590.562189087395</v>
      </c>
      <c r="AW550" s="16">
        <f t="shared" si="139"/>
        <v>0</v>
      </c>
      <c r="AX550" s="16">
        <f t="shared" si="139"/>
        <v>0</v>
      </c>
      <c r="AY550" s="16">
        <f t="shared" si="139"/>
        <v>0</v>
      </c>
      <c r="AZ550" s="16">
        <f t="shared" si="139"/>
        <v>0</v>
      </c>
      <c r="BA550" s="16">
        <f t="shared" si="139"/>
        <v>0</v>
      </c>
      <c r="BB550" s="16">
        <f t="shared" si="139"/>
        <v>831.32470919163643</v>
      </c>
      <c r="BC550" s="16">
        <f t="shared" si="139"/>
        <v>0</v>
      </c>
      <c r="BD550" s="16">
        <f t="shared" si="139"/>
        <v>0</v>
      </c>
      <c r="BE550" s="16">
        <f t="shared" si="139"/>
        <v>0</v>
      </c>
      <c r="BF550" s="16">
        <f t="shared" si="139"/>
        <v>0</v>
      </c>
      <c r="BG550" s="16">
        <f t="shared" si="139"/>
        <v>0</v>
      </c>
      <c r="BH550" s="16">
        <f t="shared" si="139"/>
        <v>0</v>
      </c>
      <c r="BI550" s="16">
        <f t="shared" si="139"/>
        <v>0</v>
      </c>
    </row>
    <row r="551" spans="2:61" s="1" customFormat="1" ht="15.75" x14ac:dyDescent="0.25">
      <c r="B551" s="47">
        <v>630</v>
      </c>
      <c r="C551" s="47" t="s">
        <v>430</v>
      </c>
      <c r="D551" s="47">
        <v>6</v>
      </c>
      <c r="E551" s="47">
        <v>2004</v>
      </c>
      <c r="F551" s="71"/>
      <c r="G551" s="2">
        <v>50</v>
      </c>
      <c r="H551" s="2">
        <v>10</v>
      </c>
      <c r="I551" s="47">
        <v>2020</v>
      </c>
      <c r="J551" s="81">
        <v>1.15E-2</v>
      </c>
      <c r="K551" s="82">
        <v>9985</v>
      </c>
      <c r="L551" s="82">
        <f t="shared" si="131"/>
        <v>998.5</v>
      </c>
      <c r="M551" s="82">
        <f t="shared" si="132"/>
        <v>1497.75</v>
      </c>
      <c r="N551" s="16">
        <f t="shared" si="133"/>
        <v>12481.25</v>
      </c>
      <c r="O551" s="16">
        <f t="shared" si="134"/>
        <v>143.53437500000001</v>
      </c>
      <c r="P551" s="16">
        <f t="shared" ref="P551:AE566" si="141">IF(MOD((P$6-$E551),$G551)=0,($K551*1.1*1.15)*((1+$K$3)^(P$6-$N$3)),IF(MOD((P$6-$I551),$H551)=0,$O551*((1+$K$3)^(P$6-$N$3)),0))</f>
        <v>0</v>
      </c>
      <c r="Q551" s="16">
        <f t="shared" si="141"/>
        <v>0</v>
      </c>
      <c r="R551" s="16">
        <f t="shared" si="141"/>
        <v>0</v>
      </c>
      <c r="S551" s="16">
        <f t="shared" si="141"/>
        <v>0</v>
      </c>
      <c r="T551" s="16">
        <f t="shared" si="141"/>
        <v>0</v>
      </c>
      <c r="U551" s="16">
        <f t="shared" si="141"/>
        <v>0</v>
      </c>
      <c r="V551" s="16">
        <f t="shared" si="141"/>
        <v>0</v>
      </c>
      <c r="W551" s="16">
        <f t="shared" si="141"/>
        <v>0</v>
      </c>
      <c r="X551" s="16">
        <f t="shared" si="141"/>
        <v>192.349790217334</v>
      </c>
      <c r="Y551" s="16">
        <f t="shared" si="141"/>
        <v>0</v>
      </c>
      <c r="Z551" s="16">
        <f t="shared" si="141"/>
        <v>0</v>
      </c>
      <c r="AA551" s="16">
        <f t="shared" si="141"/>
        <v>0</v>
      </c>
      <c r="AB551" s="16">
        <f t="shared" si="141"/>
        <v>0</v>
      </c>
      <c r="AC551" s="16">
        <f t="shared" si="141"/>
        <v>0</v>
      </c>
      <c r="AD551" s="16">
        <f t="shared" si="141"/>
        <v>0</v>
      </c>
      <c r="AE551" s="16">
        <f t="shared" si="141"/>
        <v>0</v>
      </c>
      <c r="AF551" s="16">
        <f t="shared" si="140"/>
        <v>0</v>
      </c>
      <c r="AG551" s="16">
        <f t="shared" si="140"/>
        <v>0</v>
      </c>
      <c r="AH551" s="16">
        <f t="shared" si="140"/>
        <v>313.3175397467835</v>
      </c>
      <c r="AI551" s="16">
        <f t="shared" si="140"/>
        <v>0</v>
      </c>
      <c r="AJ551" s="16">
        <f t="shared" si="140"/>
        <v>0</v>
      </c>
      <c r="AK551" s="16">
        <f t="shared" si="140"/>
        <v>0</v>
      </c>
      <c r="AL551" s="16">
        <f t="shared" si="140"/>
        <v>0</v>
      </c>
      <c r="AM551" s="16">
        <f t="shared" si="140"/>
        <v>0</v>
      </c>
      <c r="AN551" s="16">
        <f t="shared" si="140"/>
        <v>0</v>
      </c>
      <c r="AO551" s="16">
        <f t="shared" si="140"/>
        <v>0</v>
      </c>
      <c r="AP551" s="16">
        <f t="shared" si="140"/>
        <v>0</v>
      </c>
      <c r="AQ551" s="16">
        <f t="shared" si="140"/>
        <v>0</v>
      </c>
      <c r="AR551" s="16">
        <f t="shared" si="140"/>
        <v>510.3612569686631</v>
      </c>
      <c r="AS551" s="16">
        <f t="shared" si="140"/>
        <v>0</v>
      </c>
      <c r="AT551" s="16">
        <f t="shared" si="140"/>
        <v>0</v>
      </c>
      <c r="AU551" s="16">
        <f t="shared" ref="AT551:BI566" si="142">IF(MOD((AU$6-$E551),$G551)=0,($K551*1.1*1.15)*((1+$K$3)^(AU$6-$N$3)),IF(MOD((AU$6-$I551),$H551)=0,$O551*((1+$K$3)^(AU$6-$N$3)),0))</f>
        <v>0</v>
      </c>
      <c r="AV551" s="16">
        <f t="shared" si="142"/>
        <v>54590.562189087395</v>
      </c>
      <c r="AW551" s="16">
        <f t="shared" si="142"/>
        <v>0</v>
      </c>
      <c r="AX551" s="16">
        <f t="shared" si="142"/>
        <v>0</v>
      </c>
      <c r="AY551" s="16">
        <f t="shared" si="142"/>
        <v>0</v>
      </c>
      <c r="AZ551" s="16">
        <f t="shared" si="142"/>
        <v>0</v>
      </c>
      <c r="BA551" s="16">
        <f t="shared" si="142"/>
        <v>0</v>
      </c>
      <c r="BB551" s="16">
        <f t="shared" si="142"/>
        <v>831.32470919163643</v>
      </c>
      <c r="BC551" s="16">
        <f t="shared" si="142"/>
        <v>0</v>
      </c>
      <c r="BD551" s="16">
        <f t="shared" si="142"/>
        <v>0</v>
      </c>
      <c r="BE551" s="16">
        <f t="shared" si="142"/>
        <v>0</v>
      </c>
      <c r="BF551" s="16">
        <f t="shared" si="142"/>
        <v>0</v>
      </c>
      <c r="BG551" s="16">
        <f t="shared" si="142"/>
        <v>0</v>
      </c>
      <c r="BH551" s="16">
        <f t="shared" si="142"/>
        <v>0</v>
      </c>
      <c r="BI551" s="16">
        <f t="shared" si="142"/>
        <v>0</v>
      </c>
    </row>
    <row r="552" spans="2:61" s="1" customFormat="1" ht="15.75" x14ac:dyDescent="0.25">
      <c r="B552" s="47">
        <v>629</v>
      </c>
      <c r="C552" s="47" t="s">
        <v>430</v>
      </c>
      <c r="D552" s="47">
        <v>6</v>
      </c>
      <c r="E552" s="47">
        <v>2004</v>
      </c>
      <c r="F552" s="71"/>
      <c r="G552" s="2">
        <v>50</v>
      </c>
      <c r="H552" s="2">
        <v>10</v>
      </c>
      <c r="I552" s="47">
        <v>2020</v>
      </c>
      <c r="J552" s="81">
        <v>1.15E-2</v>
      </c>
      <c r="K552" s="82">
        <v>9985</v>
      </c>
      <c r="L552" s="82">
        <f t="shared" si="131"/>
        <v>998.5</v>
      </c>
      <c r="M552" s="82">
        <f t="shared" si="132"/>
        <v>1497.75</v>
      </c>
      <c r="N552" s="16">
        <f t="shared" si="133"/>
        <v>12481.25</v>
      </c>
      <c r="O552" s="16">
        <f t="shared" si="134"/>
        <v>143.53437500000001</v>
      </c>
      <c r="P552" s="16">
        <f t="shared" si="141"/>
        <v>0</v>
      </c>
      <c r="Q552" s="16">
        <f t="shared" si="141"/>
        <v>0</v>
      </c>
      <c r="R552" s="16">
        <f t="shared" si="141"/>
        <v>0</v>
      </c>
      <c r="S552" s="16">
        <f t="shared" si="141"/>
        <v>0</v>
      </c>
      <c r="T552" s="16">
        <f t="shared" si="141"/>
        <v>0</v>
      </c>
      <c r="U552" s="16">
        <f t="shared" si="141"/>
        <v>0</v>
      </c>
      <c r="V552" s="16">
        <f t="shared" si="141"/>
        <v>0</v>
      </c>
      <c r="W552" s="16">
        <f t="shared" si="141"/>
        <v>0</v>
      </c>
      <c r="X552" s="16">
        <f t="shared" si="141"/>
        <v>192.349790217334</v>
      </c>
      <c r="Y552" s="16">
        <f t="shared" si="141"/>
        <v>0</v>
      </c>
      <c r="Z552" s="16">
        <f t="shared" si="141"/>
        <v>0</v>
      </c>
      <c r="AA552" s="16">
        <f t="shared" si="141"/>
        <v>0</v>
      </c>
      <c r="AB552" s="16">
        <f t="shared" si="141"/>
        <v>0</v>
      </c>
      <c r="AC552" s="16">
        <f t="shared" si="141"/>
        <v>0</v>
      </c>
      <c r="AD552" s="16">
        <f t="shared" si="141"/>
        <v>0</v>
      </c>
      <c r="AE552" s="16">
        <f t="shared" si="141"/>
        <v>0</v>
      </c>
      <c r="AF552" s="16">
        <f t="shared" si="140"/>
        <v>0</v>
      </c>
      <c r="AG552" s="16">
        <f t="shared" si="140"/>
        <v>0</v>
      </c>
      <c r="AH552" s="16">
        <f t="shared" si="140"/>
        <v>313.3175397467835</v>
      </c>
      <c r="AI552" s="16">
        <f t="shared" si="140"/>
        <v>0</v>
      </c>
      <c r="AJ552" s="16">
        <f t="shared" si="140"/>
        <v>0</v>
      </c>
      <c r="AK552" s="16">
        <f t="shared" si="140"/>
        <v>0</v>
      </c>
      <c r="AL552" s="16">
        <f t="shared" si="140"/>
        <v>0</v>
      </c>
      <c r="AM552" s="16">
        <f t="shared" si="140"/>
        <v>0</v>
      </c>
      <c r="AN552" s="16">
        <f t="shared" si="140"/>
        <v>0</v>
      </c>
      <c r="AO552" s="16">
        <f t="shared" si="140"/>
        <v>0</v>
      </c>
      <c r="AP552" s="16">
        <f t="shared" si="140"/>
        <v>0</v>
      </c>
      <c r="AQ552" s="16">
        <f t="shared" si="140"/>
        <v>0</v>
      </c>
      <c r="AR552" s="16">
        <f t="shared" si="140"/>
        <v>510.3612569686631</v>
      </c>
      <c r="AS552" s="16">
        <f t="shared" si="140"/>
        <v>0</v>
      </c>
      <c r="AT552" s="16">
        <f t="shared" si="142"/>
        <v>0</v>
      </c>
      <c r="AU552" s="16">
        <f t="shared" si="142"/>
        <v>0</v>
      </c>
      <c r="AV552" s="16">
        <f t="shared" si="142"/>
        <v>54590.562189087395</v>
      </c>
      <c r="AW552" s="16">
        <f t="shared" si="142"/>
        <v>0</v>
      </c>
      <c r="AX552" s="16">
        <f t="shared" si="142"/>
        <v>0</v>
      </c>
      <c r="AY552" s="16">
        <f t="shared" si="142"/>
        <v>0</v>
      </c>
      <c r="AZ552" s="16">
        <f t="shared" si="142"/>
        <v>0</v>
      </c>
      <c r="BA552" s="16">
        <f t="shared" si="142"/>
        <v>0</v>
      </c>
      <c r="BB552" s="16">
        <f t="shared" si="142"/>
        <v>831.32470919163643</v>
      </c>
      <c r="BC552" s="16">
        <f t="shared" si="142"/>
        <v>0</v>
      </c>
      <c r="BD552" s="16">
        <f t="shared" si="142"/>
        <v>0</v>
      </c>
      <c r="BE552" s="16">
        <f t="shared" si="142"/>
        <v>0</v>
      </c>
      <c r="BF552" s="16">
        <f t="shared" si="142"/>
        <v>0</v>
      </c>
      <c r="BG552" s="16">
        <f t="shared" si="142"/>
        <v>0</v>
      </c>
      <c r="BH552" s="16">
        <f t="shared" si="142"/>
        <v>0</v>
      </c>
      <c r="BI552" s="16">
        <f t="shared" si="142"/>
        <v>0</v>
      </c>
    </row>
    <row r="553" spans="2:61" s="1" customFormat="1" ht="15.75" x14ac:dyDescent="0.25">
      <c r="B553" s="47">
        <v>628</v>
      </c>
      <c r="C553" s="47" t="s">
        <v>430</v>
      </c>
      <c r="D553" s="47">
        <v>8</v>
      </c>
      <c r="E553" s="47">
        <v>2004</v>
      </c>
      <c r="F553" s="71"/>
      <c r="G553" s="2">
        <v>50</v>
      </c>
      <c r="H553" s="2">
        <v>10</v>
      </c>
      <c r="I553" s="47">
        <v>2020</v>
      </c>
      <c r="J553" s="81">
        <v>1.15E-2</v>
      </c>
      <c r="K553" s="82">
        <v>9985</v>
      </c>
      <c r="L553" s="82">
        <f t="shared" si="131"/>
        <v>998.5</v>
      </c>
      <c r="M553" s="82">
        <f t="shared" si="132"/>
        <v>1497.75</v>
      </c>
      <c r="N553" s="16">
        <f t="shared" si="133"/>
        <v>12481.25</v>
      </c>
      <c r="O553" s="16">
        <f t="shared" si="134"/>
        <v>143.53437500000001</v>
      </c>
      <c r="P553" s="16">
        <f t="shared" si="141"/>
        <v>0</v>
      </c>
      <c r="Q553" s="16">
        <f t="shared" si="141"/>
        <v>0</v>
      </c>
      <c r="R553" s="16">
        <f t="shared" si="141"/>
        <v>0</v>
      </c>
      <c r="S553" s="16">
        <f t="shared" si="141"/>
        <v>0</v>
      </c>
      <c r="T553" s="16">
        <f t="shared" si="141"/>
        <v>0</v>
      </c>
      <c r="U553" s="16">
        <f t="shared" si="141"/>
        <v>0</v>
      </c>
      <c r="V553" s="16">
        <f t="shared" si="141"/>
        <v>0</v>
      </c>
      <c r="W553" s="16">
        <f t="shared" si="141"/>
        <v>0</v>
      </c>
      <c r="X553" s="16">
        <f t="shared" si="141"/>
        <v>192.349790217334</v>
      </c>
      <c r="Y553" s="16">
        <f t="shared" si="141"/>
        <v>0</v>
      </c>
      <c r="Z553" s="16">
        <f t="shared" si="141"/>
        <v>0</v>
      </c>
      <c r="AA553" s="16">
        <f t="shared" si="141"/>
        <v>0</v>
      </c>
      <c r="AB553" s="16">
        <f t="shared" si="141"/>
        <v>0</v>
      </c>
      <c r="AC553" s="16">
        <f t="shared" si="141"/>
        <v>0</v>
      </c>
      <c r="AD553" s="16">
        <f t="shared" si="141"/>
        <v>0</v>
      </c>
      <c r="AE553" s="16">
        <f t="shared" si="141"/>
        <v>0</v>
      </c>
      <c r="AF553" s="16">
        <f t="shared" si="140"/>
        <v>0</v>
      </c>
      <c r="AG553" s="16">
        <f t="shared" si="140"/>
        <v>0</v>
      </c>
      <c r="AH553" s="16">
        <f t="shared" si="140"/>
        <v>313.3175397467835</v>
      </c>
      <c r="AI553" s="16">
        <f t="shared" si="140"/>
        <v>0</v>
      </c>
      <c r="AJ553" s="16">
        <f t="shared" si="140"/>
        <v>0</v>
      </c>
      <c r="AK553" s="16">
        <f t="shared" si="140"/>
        <v>0</v>
      </c>
      <c r="AL553" s="16">
        <f t="shared" si="140"/>
        <v>0</v>
      </c>
      <c r="AM553" s="16">
        <f t="shared" si="140"/>
        <v>0</v>
      </c>
      <c r="AN553" s="16">
        <f t="shared" si="140"/>
        <v>0</v>
      </c>
      <c r="AO553" s="16">
        <f t="shared" si="140"/>
        <v>0</v>
      </c>
      <c r="AP553" s="16">
        <f t="shared" si="140"/>
        <v>0</v>
      </c>
      <c r="AQ553" s="16">
        <f t="shared" si="140"/>
        <v>0</v>
      </c>
      <c r="AR553" s="16">
        <f t="shared" si="140"/>
        <v>510.3612569686631</v>
      </c>
      <c r="AS553" s="16">
        <f t="shared" si="140"/>
        <v>0</v>
      </c>
      <c r="AT553" s="16">
        <f t="shared" si="142"/>
        <v>0</v>
      </c>
      <c r="AU553" s="16">
        <f t="shared" si="142"/>
        <v>0</v>
      </c>
      <c r="AV553" s="16">
        <f t="shared" si="142"/>
        <v>54590.562189087395</v>
      </c>
      <c r="AW553" s="16">
        <f t="shared" si="142"/>
        <v>0</v>
      </c>
      <c r="AX553" s="16">
        <f t="shared" si="142"/>
        <v>0</v>
      </c>
      <c r="AY553" s="16">
        <f t="shared" si="142"/>
        <v>0</v>
      </c>
      <c r="AZ553" s="16">
        <f t="shared" si="142"/>
        <v>0</v>
      </c>
      <c r="BA553" s="16">
        <f t="shared" si="142"/>
        <v>0</v>
      </c>
      <c r="BB553" s="16">
        <f t="shared" si="142"/>
        <v>831.32470919163643</v>
      </c>
      <c r="BC553" s="16">
        <f t="shared" si="142"/>
        <v>0</v>
      </c>
      <c r="BD553" s="16">
        <f t="shared" si="142"/>
        <v>0</v>
      </c>
      <c r="BE553" s="16">
        <f t="shared" si="142"/>
        <v>0</v>
      </c>
      <c r="BF553" s="16">
        <f t="shared" si="142"/>
        <v>0</v>
      </c>
      <c r="BG553" s="16">
        <f t="shared" si="142"/>
        <v>0</v>
      </c>
      <c r="BH553" s="16">
        <f t="shared" si="142"/>
        <v>0</v>
      </c>
      <c r="BI553" s="16">
        <f t="shared" si="142"/>
        <v>0</v>
      </c>
    </row>
    <row r="554" spans="2:61" s="1" customFormat="1" ht="15.75" x14ac:dyDescent="0.25">
      <c r="B554" s="47">
        <v>627</v>
      </c>
      <c r="C554" s="47" t="s">
        <v>430</v>
      </c>
      <c r="D554" s="47">
        <v>6</v>
      </c>
      <c r="E554" s="47">
        <v>2004</v>
      </c>
      <c r="F554" s="71"/>
      <c r="G554" s="2">
        <v>50</v>
      </c>
      <c r="H554" s="2">
        <v>10</v>
      </c>
      <c r="I554" s="47">
        <v>2020</v>
      </c>
      <c r="J554" s="81">
        <v>1.15E-2</v>
      </c>
      <c r="K554" s="82">
        <v>9985</v>
      </c>
      <c r="L554" s="82">
        <f t="shared" si="131"/>
        <v>998.5</v>
      </c>
      <c r="M554" s="82">
        <f t="shared" si="132"/>
        <v>1497.75</v>
      </c>
      <c r="N554" s="16">
        <f t="shared" si="133"/>
        <v>12481.25</v>
      </c>
      <c r="O554" s="16">
        <f t="shared" si="134"/>
        <v>143.53437500000001</v>
      </c>
      <c r="P554" s="16">
        <f t="shared" si="141"/>
        <v>0</v>
      </c>
      <c r="Q554" s="16">
        <f t="shared" si="141"/>
        <v>0</v>
      </c>
      <c r="R554" s="16">
        <f t="shared" si="141"/>
        <v>0</v>
      </c>
      <c r="S554" s="16">
        <f t="shared" si="141"/>
        <v>0</v>
      </c>
      <c r="T554" s="16">
        <f t="shared" si="141"/>
        <v>0</v>
      </c>
      <c r="U554" s="16">
        <f t="shared" si="141"/>
        <v>0</v>
      </c>
      <c r="V554" s="16">
        <f t="shared" si="141"/>
        <v>0</v>
      </c>
      <c r="W554" s="16">
        <f t="shared" si="141"/>
        <v>0</v>
      </c>
      <c r="X554" s="16">
        <f t="shared" si="141"/>
        <v>192.349790217334</v>
      </c>
      <c r="Y554" s="16">
        <f t="shared" si="141"/>
        <v>0</v>
      </c>
      <c r="Z554" s="16">
        <f t="shared" si="141"/>
        <v>0</v>
      </c>
      <c r="AA554" s="16">
        <f t="shared" si="141"/>
        <v>0</v>
      </c>
      <c r="AB554" s="16">
        <f t="shared" si="141"/>
        <v>0</v>
      </c>
      <c r="AC554" s="16">
        <f t="shared" si="141"/>
        <v>0</v>
      </c>
      <c r="AD554" s="16">
        <f t="shared" si="141"/>
        <v>0</v>
      </c>
      <c r="AE554" s="16">
        <f t="shared" si="141"/>
        <v>0</v>
      </c>
      <c r="AF554" s="16">
        <f t="shared" si="140"/>
        <v>0</v>
      </c>
      <c r="AG554" s="16">
        <f t="shared" si="140"/>
        <v>0</v>
      </c>
      <c r="AH554" s="16">
        <f t="shared" si="140"/>
        <v>313.3175397467835</v>
      </c>
      <c r="AI554" s="16">
        <f t="shared" si="140"/>
        <v>0</v>
      </c>
      <c r="AJ554" s="16">
        <f t="shared" si="140"/>
        <v>0</v>
      </c>
      <c r="AK554" s="16">
        <f t="shared" si="140"/>
        <v>0</v>
      </c>
      <c r="AL554" s="16">
        <f t="shared" si="140"/>
        <v>0</v>
      </c>
      <c r="AM554" s="16">
        <f t="shared" si="140"/>
        <v>0</v>
      </c>
      <c r="AN554" s="16">
        <f t="shared" si="140"/>
        <v>0</v>
      </c>
      <c r="AO554" s="16">
        <f t="shared" si="140"/>
        <v>0</v>
      </c>
      <c r="AP554" s="16">
        <f t="shared" si="140"/>
        <v>0</v>
      </c>
      <c r="AQ554" s="16">
        <f t="shared" si="140"/>
        <v>0</v>
      </c>
      <c r="AR554" s="16">
        <f t="shared" si="140"/>
        <v>510.3612569686631</v>
      </c>
      <c r="AS554" s="16">
        <f t="shared" si="140"/>
        <v>0</v>
      </c>
      <c r="AT554" s="16">
        <f t="shared" si="142"/>
        <v>0</v>
      </c>
      <c r="AU554" s="16">
        <f t="shared" si="142"/>
        <v>0</v>
      </c>
      <c r="AV554" s="16">
        <f t="shared" si="142"/>
        <v>54590.562189087395</v>
      </c>
      <c r="AW554" s="16">
        <f t="shared" si="142"/>
        <v>0</v>
      </c>
      <c r="AX554" s="16">
        <f t="shared" si="142"/>
        <v>0</v>
      </c>
      <c r="AY554" s="16">
        <f t="shared" si="142"/>
        <v>0</v>
      </c>
      <c r="AZ554" s="16">
        <f t="shared" si="142"/>
        <v>0</v>
      </c>
      <c r="BA554" s="16">
        <f t="shared" si="142"/>
        <v>0</v>
      </c>
      <c r="BB554" s="16">
        <f t="shared" si="142"/>
        <v>831.32470919163643</v>
      </c>
      <c r="BC554" s="16">
        <f t="shared" si="142"/>
        <v>0</v>
      </c>
      <c r="BD554" s="16">
        <f t="shared" si="142"/>
        <v>0</v>
      </c>
      <c r="BE554" s="16">
        <f t="shared" si="142"/>
        <v>0</v>
      </c>
      <c r="BF554" s="16">
        <f t="shared" si="142"/>
        <v>0</v>
      </c>
      <c r="BG554" s="16">
        <f t="shared" si="142"/>
        <v>0</v>
      </c>
      <c r="BH554" s="16">
        <f t="shared" si="142"/>
        <v>0</v>
      </c>
      <c r="BI554" s="16">
        <f t="shared" si="142"/>
        <v>0</v>
      </c>
    </row>
    <row r="555" spans="2:61" s="1" customFormat="1" ht="15.75" x14ac:dyDescent="0.25">
      <c r="B555" s="47">
        <v>626</v>
      </c>
      <c r="C555" s="47" t="s">
        <v>430</v>
      </c>
      <c r="D555" s="47">
        <v>6</v>
      </c>
      <c r="E555" s="47">
        <v>2004</v>
      </c>
      <c r="F555" s="71"/>
      <c r="G555" s="2">
        <v>50</v>
      </c>
      <c r="H555" s="2">
        <v>10</v>
      </c>
      <c r="I555" s="47">
        <v>2020</v>
      </c>
      <c r="J555" s="81">
        <v>1.15E-2</v>
      </c>
      <c r="K555" s="82">
        <v>9985</v>
      </c>
      <c r="L555" s="82">
        <f t="shared" si="131"/>
        <v>998.5</v>
      </c>
      <c r="M555" s="82">
        <f t="shared" si="132"/>
        <v>1497.75</v>
      </c>
      <c r="N555" s="16">
        <f t="shared" si="133"/>
        <v>12481.25</v>
      </c>
      <c r="O555" s="16">
        <f t="shared" si="134"/>
        <v>143.53437500000001</v>
      </c>
      <c r="P555" s="16">
        <f t="shared" si="141"/>
        <v>0</v>
      </c>
      <c r="Q555" s="16">
        <f t="shared" si="141"/>
        <v>0</v>
      </c>
      <c r="R555" s="16">
        <f t="shared" si="141"/>
        <v>0</v>
      </c>
      <c r="S555" s="16">
        <f t="shared" si="141"/>
        <v>0</v>
      </c>
      <c r="T555" s="16">
        <f t="shared" si="141"/>
        <v>0</v>
      </c>
      <c r="U555" s="16">
        <f t="shared" si="141"/>
        <v>0</v>
      </c>
      <c r="V555" s="16">
        <f t="shared" si="141"/>
        <v>0</v>
      </c>
      <c r="W555" s="16">
        <f t="shared" si="141"/>
        <v>0</v>
      </c>
      <c r="X555" s="16">
        <f t="shared" si="141"/>
        <v>192.349790217334</v>
      </c>
      <c r="Y555" s="16">
        <f t="shared" si="141"/>
        <v>0</v>
      </c>
      <c r="Z555" s="16">
        <f t="shared" si="141"/>
        <v>0</v>
      </c>
      <c r="AA555" s="16">
        <f t="shared" si="141"/>
        <v>0</v>
      </c>
      <c r="AB555" s="16">
        <f t="shared" si="141"/>
        <v>0</v>
      </c>
      <c r="AC555" s="16">
        <f t="shared" si="141"/>
        <v>0</v>
      </c>
      <c r="AD555" s="16">
        <f t="shared" si="141"/>
        <v>0</v>
      </c>
      <c r="AE555" s="16">
        <f t="shared" si="141"/>
        <v>0</v>
      </c>
      <c r="AF555" s="16">
        <f t="shared" si="140"/>
        <v>0</v>
      </c>
      <c r="AG555" s="16">
        <f t="shared" si="140"/>
        <v>0</v>
      </c>
      <c r="AH555" s="16">
        <f t="shared" si="140"/>
        <v>313.3175397467835</v>
      </c>
      <c r="AI555" s="16">
        <f t="shared" si="140"/>
        <v>0</v>
      </c>
      <c r="AJ555" s="16">
        <f t="shared" si="140"/>
        <v>0</v>
      </c>
      <c r="AK555" s="16">
        <f t="shared" si="140"/>
        <v>0</v>
      </c>
      <c r="AL555" s="16">
        <f t="shared" si="140"/>
        <v>0</v>
      </c>
      <c r="AM555" s="16">
        <f t="shared" si="140"/>
        <v>0</v>
      </c>
      <c r="AN555" s="16">
        <f t="shared" si="140"/>
        <v>0</v>
      </c>
      <c r="AO555" s="16">
        <f t="shared" si="140"/>
        <v>0</v>
      </c>
      <c r="AP555" s="16">
        <f t="shared" si="140"/>
        <v>0</v>
      </c>
      <c r="AQ555" s="16">
        <f t="shared" si="140"/>
        <v>0</v>
      </c>
      <c r="AR555" s="16">
        <f t="shared" si="140"/>
        <v>510.3612569686631</v>
      </c>
      <c r="AS555" s="16">
        <f t="shared" si="140"/>
        <v>0</v>
      </c>
      <c r="AT555" s="16">
        <f t="shared" si="142"/>
        <v>0</v>
      </c>
      <c r="AU555" s="16">
        <f t="shared" si="142"/>
        <v>0</v>
      </c>
      <c r="AV555" s="16">
        <f t="shared" si="142"/>
        <v>54590.562189087395</v>
      </c>
      <c r="AW555" s="16">
        <f t="shared" si="142"/>
        <v>0</v>
      </c>
      <c r="AX555" s="16">
        <f t="shared" si="142"/>
        <v>0</v>
      </c>
      <c r="AY555" s="16">
        <f t="shared" si="142"/>
        <v>0</v>
      </c>
      <c r="AZ555" s="16">
        <f t="shared" si="142"/>
        <v>0</v>
      </c>
      <c r="BA555" s="16">
        <f t="shared" si="142"/>
        <v>0</v>
      </c>
      <c r="BB555" s="16">
        <f t="shared" si="142"/>
        <v>831.32470919163643</v>
      </c>
      <c r="BC555" s="16">
        <f t="shared" si="142"/>
        <v>0</v>
      </c>
      <c r="BD555" s="16">
        <f t="shared" si="142"/>
        <v>0</v>
      </c>
      <c r="BE555" s="16">
        <f t="shared" si="142"/>
        <v>0</v>
      </c>
      <c r="BF555" s="16">
        <f t="shared" si="142"/>
        <v>0</v>
      </c>
      <c r="BG555" s="16">
        <f t="shared" si="142"/>
        <v>0</v>
      </c>
      <c r="BH555" s="16">
        <f t="shared" si="142"/>
        <v>0</v>
      </c>
      <c r="BI555" s="16">
        <f t="shared" si="142"/>
        <v>0</v>
      </c>
    </row>
    <row r="556" spans="2:61" s="1" customFormat="1" ht="15.75" x14ac:dyDescent="0.25">
      <c r="B556" s="47">
        <v>625</v>
      </c>
      <c r="C556" s="47" t="s">
        <v>430</v>
      </c>
      <c r="D556" s="47">
        <v>6</v>
      </c>
      <c r="E556" s="47">
        <v>2004</v>
      </c>
      <c r="F556" s="71"/>
      <c r="G556" s="2">
        <v>50</v>
      </c>
      <c r="H556" s="2">
        <v>10</v>
      </c>
      <c r="I556" s="47">
        <v>2020</v>
      </c>
      <c r="J556" s="81">
        <v>1.15E-2</v>
      </c>
      <c r="K556" s="82">
        <v>9985</v>
      </c>
      <c r="L556" s="82">
        <f t="shared" si="131"/>
        <v>998.5</v>
      </c>
      <c r="M556" s="82">
        <f t="shared" si="132"/>
        <v>1497.75</v>
      </c>
      <c r="N556" s="16">
        <f t="shared" si="133"/>
        <v>12481.25</v>
      </c>
      <c r="O556" s="16">
        <f t="shared" si="134"/>
        <v>143.53437500000001</v>
      </c>
      <c r="P556" s="16">
        <f t="shared" si="141"/>
        <v>0</v>
      </c>
      <c r="Q556" s="16">
        <f t="shared" si="141"/>
        <v>0</v>
      </c>
      <c r="R556" s="16">
        <f t="shared" si="141"/>
        <v>0</v>
      </c>
      <c r="S556" s="16">
        <f t="shared" si="141"/>
        <v>0</v>
      </c>
      <c r="T556" s="16">
        <f t="shared" si="141"/>
        <v>0</v>
      </c>
      <c r="U556" s="16">
        <f t="shared" si="141"/>
        <v>0</v>
      </c>
      <c r="V556" s="16">
        <f t="shared" si="141"/>
        <v>0</v>
      </c>
      <c r="W556" s="16">
        <f t="shared" si="141"/>
        <v>0</v>
      </c>
      <c r="X556" s="16">
        <f t="shared" si="141"/>
        <v>192.349790217334</v>
      </c>
      <c r="Y556" s="16">
        <f t="shared" si="141"/>
        <v>0</v>
      </c>
      <c r="Z556" s="16">
        <f t="shared" si="141"/>
        <v>0</v>
      </c>
      <c r="AA556" s="16">
        <f t="shared" si="141"/>
        <v>0</v>
      </c>
      <c r="AB556" s="16">
        <f t="shared" si="141"/>
        <v>0</v>
      </c>
      <c r="AC556" s="16">
        <f t="shared" si="141"/>
        <v>0</v>
      </c>
      <c r="AD556" s="16">
        <f t="shared" si="141"/>
        <v>0</v>
      </c>
      <c r="AE556" s="16">
        <f t="shared" si="141"/>
        <v>0</v>
      </c>
      <c r="AF556" s="16">
        <f t="shared" si="140"/>
        <v>0</v>
      </c>
      <c r="AG556" s="16">
        <f t="shared" si="140"/>
        <v>0</v>
      </c>
      <c r="AH556" s="16">
        <f t="shared" si="140"/>
        <v>313.3175397467835</v>
      </c>
      <c r="AI556" s="16">
        <f t="shared" si="140"/>
        <v>0</v>
      </c>
      <c r="AJ556" s="16">
        <f t="shared" si="140"/>
        <v>0</v>
      </c>
      <c r="AK556" s="16">
        <f t="shared" si="140"/>
        <v>0</v>
      </c>
      <c r="AL556" s="16">
        <f t="shared" si="140"/>
        <v>0</v>
      </c>
      <c r="AM556" s="16">
        <f t="shared" si="140"/>
        <v>0</v>
      </c>
      <c r="AN556" s="16">
        <f t="shared" si="140"/>
        <v>0</v>
      </c>
      <c r="AO556" s="16">
        <f t="shared" si="140"/>
        <v>0</v>
      </c>
      <c r="AP556" s="16">
        <f t="shared" si="140"/>
        <v>0</v>
      </c>
      <c r="AQ556" s="16">
        <f t="shared" si="140"/>
        <v>0</v>
      </c>
      <c r="AR556" s="16">
        <f t="shared" si="140"/>
        <v>510.3612569686631</v>
      </c>
      <c r="AS556" s="16">
        <f t="shared" si="140"/>
        <v>0</v>
      </c>
      <c r="AT556" s="16">
        <f t="shared" si="142"/>
        <v>0</v>
      </c>
      <c r="AU556" s="16">
        <f t="shared" si="142"/>
        <v>0</v>
      </c>
      <c r="AV556" s="16">
        <f t="shared" si="142"/>
        <v>54590.562189087395</v>
      </c>
      <c r="AW556" s="16">
        <f t="shared" si="142"/>
        <v>0</v>
      </c>
      <c r="AX556" s="16">
        <f t="shared" si="142"/>
        <v>0</v>
      </c>
      <c r="AY556" s="16">
        <f t="shared" si="142"/>
        <v>0</v>
      </c>
      <c r="AZ556" s="16">
        <f t="shared" si="142"/>
        <v>0</v>
      </c>
      <c r="BA556" s="16">
        <f t="shared" si="142"/>
        <v>0</v>
      </c>
      <c r="BB556" s="16">
        <f t="shared" si="142"/>
        <v>831.32470919163643</v>
      </c>
      <c r="BC556" s="16">
        <f t="shared" si="142"/>
        <v>0</v>
      </c>
      <c r="BD556" s="16">
        <f t="shared" si="142"/>
        <v>0</v>
      </c>
      <c r="BE556" s="16">
        <f t="shared" si="142"/>
        <v>0</v>
      </c>
      <c r="BF556" s="16">
        <f t="shared" si="142"/>
        <v>0</v>
      </c>
      <c r="BG556" s="16">
        <f t="shared" si="142"/>
        <v>0</v>
      </c>
      <c r="BH556" s="16">
        <f t="shared" si="142"/>
        <v>0</v>
      </c>
      <c r="BI556" s="16">
        <f t="shared" si="142"/>
        <v>0</v>
      </c>
    </row>
    <row r="557" spans="2:61" s="1" customFormat="1" ht="15.75" x14ac:dyDescent="0.25">
      <c r="B557" s="47">
        <v>624</v>
      </c>
      <c r="C557" s="47" t="s">
        <v>430</v>
      </c>
      <c r="D557" s="47">
        <v>6</v>
      </c>
      <c r="E557" s="47">
        <v>2004</v>
      </c>
      <c r="F557" s="71"/>
      <c r="G557" s="2">
        <v>50</v>
      </c>
      <c r="H557" s="2">
        <v>10</v>
      </c>
      <c r="I557" s="47">
        <v>2020</v>
      </c>
      <c r="J557" s="81">
        <v>1.15E-2</v>
      </c>
      <c r="K557" s="82">
        <v>9985</v>
      </c>
      <c r="L557" s="82">
        <f t="shared" si="131"/>
        <v>998.5</v>
      </c>
      <c r="M557" s="82">
        <f t="shared" si="132"/>
        <v>1497.75</v>
      </c>
      <c r="N557" s="16">
        <f t="shared" si="133"/>
        <v>12481.25</v>
      </c>
      <c r="O557" s="16">
        <f t="shared" si="134"/>
        <v>143.53437500000001</v>
      </c>
      <c r="P557" s="16">
        <f t="shared" si="141"/>
        <v>0</v>
      </c>
      <c r="Q557" s="16">
        <f t="shared" si="141"/>
        <v>0</v>
      </c>
      <c r="R557" s="16">
        <f t="shared" si="141"/>
        <v>0</v>
      </c>
      <c r="S557" s="16">
        <f t="shared" si="141"/>
        <v>0</v>
      </c>
      <c r="T557" s="16">
        <f t="shared" si="141"/>
        <v>0</v>
      </c>
      <c r="U557" s="16">
        <f t="shared" si="141"/>
        <v>0</v>
      </c>
      <c r="V557" s="16">
        <f t="shared" si="141"/>
        <v>0</v>
      </c>
      <c r="W557" s="16">
        <f t="shared" si="141"/>
        <v>0</v>
      </c>
      <c r="X557" s="16">
        <f t="shared" si="141"/>
        <v>192.349790217334</v>
      </c>
      <c r="Y557" s="16">
        <f t="shared" si="141"/>
        <v>0</v>
      </c>
      <c r="Z557" s="16">
        <f t="shared" si="141"/>
        <v>0</v>
      </c>
      <c r="AA557" s="16">
        <f t="shared" si="141"/>
        <v>0</v>
      </c>
      <c r="AB557" s="16">
        <f t="shared" si="141"/>
        <v>0</v>
      </c>
      <c r="AC557" s="16">
        <f t="shared" si="141"/>
        <v>0</v>
      </c>
      <c r="AD557" s="16">
        <f t="shared" si="141"/>
        <v>0</v>
      </c>
      <c r="AE557" s="16">
        <f t="shared" si="141"/>
        <v>0</v>
      </c>
      <c r="AF557" s="16">
        <f t="shared" si="140"/>
        <v>0</v>
      </c>
      <c r="AG557" s="16">
        <f t="shared" si="140"/>
        <v>0</v>
      </c>
      <c r="AH557" s="16">
        <f t="shared" si="140"/>
        <v>313.3175397467835</v>
      </c>
      <c r="AI557" s="16">
        <f t="shared" si="140"/>
        <v>0</v>
      </c>
      <c r="AJ557" s="16">
        <f t="shared" si="140"/>
        <v>0</v>
      </c>
      <c r="AK557" s="16">
        <f t="shared" si="140"/>
        <v>0</v>
      </c>
      <c r="AL557" s="16">
        <f t="shared" si="140"/>
        <v>0</v>
      </c>
      <c r="AM557" s="16">
        <f t="shared" si="140"/>
        <v>0</v>
      </c>
      <c r="AN557" s="16">
        <f t="shared" si="140"/>
        <v>0</v>
      </c>
      <c r="AO557" s="16">
        <f t="shared" si="140"/>
        <v>0</v>
      </c>
      <c r="AP557" s="16">
        <f t="shared" si="140"/>
        <v>0</v>
      </c>
      <c r="AQ557" s="16">
        <f t="shared" si="140"/>
        <v>0</v>
      </c>
      <c r="AR557" s="16">
        <f t="shared" si="140"/>
        <v>510.3612569686631</v>
      </c>
      <c r="AS557" s="16">
        <f t="shared" si="140"/>
        <v>0</v>
      </c>
      <c r="AT557" s="16">
        <f t="shared" si="142"/>
        <v>0</v>
      </c>
      <c r="AU557" s="16">
        <f t="shared" si="142"/>
        <v>0</v>
      </c>
      <c r="AV557" s="16">
        <f t="shared" si="142"/>
        <v>54590.562189087395</v>
      </c>
      <c r="AW557" s="16">
        <f t="shared" si="142"/>
        <v>0</v>
      </c>
      <c r="AX557" s="16">
        <f t="shared" si="142"/>
        <v>0</v>
      </c>
      <c r="AY557" s="16">
        <f t="shared" si="142"/>
        <v>0</v>
      </c>
      <c r="AZ557" s="16">
        <f t="shared" si="142"/>
        <v>0</v>
      </c>
      <c r="BA557" s="16">
        <f t="shared" si="142"/>
        <v>0</v>
      </c>
      <c r="BB557" s="16">
        <f t="shared" si="142"/>
        <v>831.32470919163643</v>
      </c>
      <c r="BC557" s="16">
        <f t="shared" si="142"/>
        <v>0</v>
      </c>
      <c r="BD557" s="16">
        <f t="shared" si="142"/>
        <v>0</v>
      </c>
      <c r="BE557" s="16">
        <f t="shared" si="142"/>
        <v>0</v>
      </c>
      <c r="BF557" s="16">
        <f t="shared" si="142"/>
        <v>0</v>
      </c>
      <c r="BG557" s="16">
        <f t="shared" si="142"/>
        <v>0</v>
      </c>
      <c r="BH557" s="16">
        <f t="shared" si="142"/>
        <v>0</v>
      </c>
      <c r="BI557" s="16">
        <f t="shared" si="142"/>
        <v>0</v>
      </c>
    </row>
    <row r="558" spans="2:61" s="1" customFormat="1" ht="15.75" x14ac:dyDescent="0.25">
      <c r="B558" s="47">
        <v>623</v>
      </c>
      <c r="C558" s="47" t="s">
        <v>430</v>
      </c>
      <c r="D558" s="47">
        <v>6</v>
      </c>
      <c r="E558" s="47">
        <v>2004</v>
      </c>
      <c r="F558" s="71"/>
      <c r="G558" s="2">
        <v>50</v>
      </c>
      <c r="H558" s="2">
        <v>10</v>
      </c>
      <c r="I558" s="47">
        <v>2020</v>
      </c>
      <c r="J558" s="81">
        <v>1.15E-2</v>
      </c>
      <c r="K558" s="82">
        <v>9985</v>
      </c>
      <c r="L558" s="82">
        <f t="shared" si="131"/>
        <v>998.5</v>
      </c>
      <c r="M558" s="82">
        <f t="shared" si="132"/>
        <v>1497.75</v>
      </c>
      <c r="N558" s="16">
        <f t="shared" si="133"/>
        <v>12481.25</v>
      </c>
      <c r="O558" s="16">
        <f t="shared" si="134"/>
        <v>143.53437500000001</v>
      </c>
      <c r="P558" s="16">
        <f t="shared" si="141"/>
        <v>0</v>
      </c>
      <c r="Q558" s="16">
        <f t="shared" si="141"/>
        <v>0</v>
      </c>
      <c r="R558" s="16">
        <f t="shared" si="141"/>
        <v>0</v>
      </c>
      <c r="S558" s="16">
        <f t="shared" si="141"/>
        <v>0</v>
      </c>
      <c r="T558" s="16">
        <f t="shared" si="141"/>
        <v>0</v>
      </c>
      <c r="U558" s="16">
        <f t="shared" si="141"/>
        <v>0</v>
      </c>
      <c r="V558" s="16">
        <f t="shared" si="141"/>
        <v>0</v>
      </c>
      <c r="W558" s="16">
        <f t="shared" si="141"/>
        <v>0</v>
      </c>
      <c r="X558" s="16">
        <f t="shared" si="141"/>
        <v>192.349790217334</v>
      </c>
      <c r="Y558" s="16">
        <f t="shared" si="141"/>
        <v>0</v>
      </c>
      <c r="Z558" s="16">
        <f t="shared" si="141"/>
        <v>0</v>
      </c>
      <c r="AA558" s="16">
        <f t="shared" si="141"/>
        <v>0</v>
      </c>
      <c r="AB558" s="16">
        <f t="shared" si="141"/>
        <v>0</v>
      </c>
      <c r="AC558" s="16">
        <f t="shared" si="141"/>
        <v>0</v>
      </c>
      <c r="AD558" s="16">
        <f t="shared" si="141"/>
        <v>0</v>
      </c>
      <c r="AE558" s="16">
        <f t="shared" si="141"/>
        <v>0</v>
      </c>
      <c r="AF558" s="16">
        <f t="shared" si="140"/>
        <v>0</v>
      </c>
      <c r="AG558" s="16">
        <f t="shared" si="140"/>
        <v>0</v>
      </c>
      <c r="AH558" s="16">
        <f t="shared" si="140"/>
        <v>313.3175397467835</v>
      </c>
      <c r="AI558" s="16">
        <f t="shared" si="140"/>
        <v>0</v>
      </c>
      <c r="AJ558" s="16">
        <f t="shared" si="140"/>
        <v>0</v>
      </c>
      <c r="AK558" s="16">
        <f t="shared" si="140"/>
        <v>0</v>
      </c>
      <c r="AL558" s="16">
        <f t="shared" si="140"/>
        <v>0</v>
      </c>
      <c r="AM558" s="16">
        <f t="shared" si="140"/>
        <v>0</v>
      </c>
      <c r="AN558" s="16">
        <f t="shared" si="140"/>
        <v>0</v>
      </c>
      <c r="AO558" s="16">
        <f t="shared" si="140"/>
        <v>0</v>
      </c>
      <c r="AP558" s="16">
        <f t="shared" si="140"/>
        <v>0</v>
      </c>
      <c r="AQ558" s="16">
        <f t="shared" si="140"/>
        <v>0</v>
      </c>
      <c r="AR558" s="16">
        <f t="shared" si="140"/>
        <v>510.3612569686631</v>
      </c>
      <c r="AS558" s="16">
        <f t="shared" si="140"/>
        <v>0</v>
      </c>
      <c r="AT558" s="16">
        <f t="shared" si="142"/>
        <v>0</v>
      </c>
      <c r="AU558" s="16">
        <f t="shared" si="142"/>
        <v>0</v>
      </c>
      <c r="AV558" s="16">
        <f t="shared" si="142"/>
        <v>54590.562189087395</v>
      </c>
      <c r="AW558" s="16">
        <f t="shared" si="142"/>
        <v>0</v>
      </c>
      <c r="AX558" s="16">
        <f t="shared" si="142"/>
        <v>0</v>
      </c>
      <c r="AY558" s="16">
        <f t="shared" si="142"/>
        <v>0</v>
      </c>
      <c r="AZ558" s="16">
        <f t="shared" si="142"/>
        <v>0</v>
      </c>
      <c r="BA558" s="16">
        <f t="shared" si="142"/>
        <v>0</v>
      </c>
      <c r="BB558" s="16">
        <f t="shared" si="142"/>
        <v>831.32470919163643</v>
      </c>
      <c r="BC558" s="16">
        <f t="shared" si="142"/>
        <v>0</v>
      </c>
      <c r="BD558" s="16">
        <f t="shared" si="142"/>
        <v>0</v>
      </c>
      <c r="BE558" s="16">
        <f t="shared" si="142"/>
        <v>0</v>
      </c>
      <c r="BF558" s="16">
        <f t="shared" si="142"/>
        <v>0</v>
      </c>
      <c r="BG558" s="16">
        <f t="shared" si="142"/>
        <v>0</v>
      </c>
      <c r="BH558" s="16">
        <f t="shared" si="142"/>
        <v>0</v>
      </c>
      <c r="BI558" s="16">
        <f t="shared" si="142"/>
        <v>0</v>
      </c>
    </row>
    <row r="559" spans="2:61" s="1" customFormat="1" ht="15.75" x14ac:dyDescent="0.25">
      <c r="B559" s="47">
        <v>622</v>
      </c>
      <c r="C559" s="47" t="s">
        <v>430</v>
      </c>
      <c r="D559" s="47">
        <v>6</v>
      </c>
      <c r="E559" s="47">
        <v>2004</v>
      </c>
      <c r="F559" s="71"/>
      <c r="G559" s="2">
        <v>50</v>
      </c>
      <c r="H559" s="2">
        <v>10</v>
      </c>
      <c r="I559" s="47">
        <v>2020</v>
      </c>
      <c r="J559" s="81">
        <v>1.15E-2</v>
      </c>
      <c r="K559" s="82">
        <v>9985</v>
      </c>
      <c r="L559" s="82">
        <f t="shared" si="131"/>
        <v>998.5</v>
      </c>
      <c r="M559" s="82">
        <f t="shared" si="132"/>
        <v>1497.75</v>
      </c>
      <c r="N559" s="16">
        <f t="shared" si="133"/>
        <v>12481.25</v>
      </c>
      <c r="O559" s="16">
        <f t="shared" si="134"/>
        <v>143.53437500000001</v>
      </c>
      <c r="P559" s="16">
        <f t="shared" si="141"/>
        <v>0</v>
      </c>
      <c r="Q559" s="16">
        <f t="shared" si="141"/>
        <v>0</v>
      </c>
      <c r="R559" s="16">
        <f t="shared" si="141"/>
        <v>0</v>
      </c>
      <c r="S559" s="16">
        <f t="shared" si="141"/>
        <v>0</v>
      </c>
      <c r="T559" s="16">
        <f t="shared" si="141"/>
        <v>0</v>
      </c>
      <c r="U559" s="16">
        <f t="shared" si="141"/>
        <v>0</v>
      </c>
      <c r="V559" s="16">
        <f t="shared" si="141"/>
        <v>0</v>
      </c>
      <c r="W559" s="16">
        <f t="shared" si="141"/>
        <v>0</v>
      </c>
      <c r="X559" s="16">
        <f t="shared" si="141"/>
        <v>192.349790217334</v>
      </c>
      <c r="Y559" s="16">
        <f t="shared" si="141"/>
        <v>0</v>
      </c>
      <c r="Z559" s="16">
        <f t="shared" si="141"/>
        <v>0</v>
      </c>
      <c r="AA559" s="16">
        <f t="shared" si="141"/>
        <v>0</v>
      </c>
      <c r="AB559" s="16">
        <f t="shared" si="141"/>
        <v>0</v>
      </c>
      <c r="AC559" s="16">
        <f t="shared" si="141"/>
        <v>0</v>
      </c>
      <c r="AD559" s="16">
        <f t="shared" si="141"/>
        <v>0</v>
      </c>
      <c r="AE559" s="16">
        <f t="shared" si="141"/>
        <v>0</v>
      </c>
      <c r="AF559" s="16">
        <f t="shared" si="140"/>
        <v>0</v>
      </c>
      <c r="AG559" s="16">
        <f t="shared" si="140"/>
        <v>0</v>
      </c>
      <c r="AH559" s="16">
        <f t="shared" si="140"/>
        <v>313.3175397467835</v>
      </c>
      <c r="AI559" s="16">
        <f t="shared" si="140"/>
        <v>0</v>
      </c>
      <c r="AJ559" s="16">
        <f t="shared" si="140"/>
        <v>0</v>
      </c>
      <c r="AK559" s="16">
        <f t="shared" si="140"/>
        <v>0</v>
      </c>
      <c r="AL559" s="16">
        <f t="shared" si="140"/>
        <v>0</v>
      </c>
      <c r="AM559" s="16">
        <f t="shared" si="140"/>
        <v>0</v>
      </c>
      <c r="AN559" s="16">
        <f t="shared" si="140"/>
        <v>0</v>
      </c>
      <c r="AO559" s="16">
        <f t="shared" si="140"/>
        <v>0</v>
      </c>
      <c r="AP559" s="16">
        <f t="shared" si="140"/>
        <v>0</v>
      </c>
      <c r="AQ559" s="16">
        <f t="shared" si="140"/>
        <v>0</v>
      </c>
      <c r="AR559" s="16">
        <f t="shared" si="140"/>
        <v>510.3612569686631</v>
      </c>
      <c r="AS559" s="16">
        <f t="shared" si="140"/>
        <v>0</v>
      </c>
      <c r="AT559" s="16">
        <f t="shared" si="142"/>
        <v>0</v>
      </c>
      <c r="AU559" s="16">
        <f t="shared" si="142"/>
        <v>0</v>
      </c>
      <c r="AV559" s="16">
        <f t="shared" si="142"/>
        <v>54590.562189087395</v>
      </c>
      <c r="AW559" s="16">
        <f t="shared" si="142"/>
        <v>0</v>
      </c>
      <c r="AX559" s="16">
        <f t="shared" si="142"/>
        <v>0</v>
      </c>
      <c r="AY559" s="16">
        <f t="shared" si="142"/>
        <v>0</v>
      </c>
      <c r="AZ559" s="16">
        <f t="shared" si="142"/>
        <v>0</v>
      </c>
      <c r="BA559" s="16">
        <f t="shared" si="142"/>
        <v>0</v>
      </c>
      <c r="BB559" s="16">
        <f t="shared" si="142"/>
        <v>831.32470919163643</v>
      </c>
      <c r="BC559" s="16">
        <f t="shared" si="142"/>
        <v>0</v>
      </c>
      <c r="BD559" s="16">
        <f t="shared" si="142"/>
        <v>0</v>
      </c>
      <c r="BE559" s="16">
        <f t="shared" si="142"/>
        <v>0</v>
      </c>
      <c r="BF559" s="16">
        <f t="shared" si="142"/>
        <v>0</v>
      </c>
      <c r="BG559" s="16">
        <f t="shared" si="142"/>
        <v>0</v>
      </c>
      <c r="BH559" s="16">
        <f t="shared" si="142"/>
        <v>0</v>
      </c>
      <c r="BI559" s="16">
        <f t="shared" si="142"/>
        <v>0</v>
      </c>
    </row>
    <row r="560" spans="2:61" s="1" customFormat="1" ht="15.75" x14ac:dyDescent="0.25">
      <c r="B560" s="47">
        <v>621</v>
      </c>
      <c r="C560" s="47" t="s">
        <v>430</v>
      </c>
      <c r="D560" s="47">
        <v>6</v>
      </c>
      <c r="E560" s="47">
        <v>2004</v>
      </c>
      <c r="F560" s="71"/>
      <c r="G560" s="2">
        <v>50</v>
      </c>
      <c r="H560" s="2">
        <v>10</v>
      </c>
      <c r="I560" s="47">
        <v>2020</v>
      </c>
      <c r="J560" s="81">
        <v>1.15E-2</v>
      </c>
      <c r="K560" s="82">
        <v>9985</v>
      </c>
      <c r="L560" s="82">
        <f t="shared" si="131"/>
        <v>998.5</v>
      </c>
      <c r="M560" s="82">
        <f t="shared" si="132"/>
        <v>1497.75</v>
      </c>
      <c r="N560" s="16">
        <f t="shared" si="133"/>
        <v>12481.25</v>
      </c>
      <c r="O560" s="16">
        <f t="shared" si="134"/>
        <v>143.53437500000001</v>
      </c>
      <c r="P560" s="16">
        <f t="shared" si="141"/>
        <v>0</v>
      </c>
      <c r="Q560" s="16">
        <f t="shared" si="141"/>
        <v>0</v>
      </c>
      <c r="R560" s="16">
        <f t="shared" si="141"/>
        <v>0</v>
      </c>
      <c r="S560" s="16">
        <f t="shared" si="141"/>
        <v>0</v>
      </c>
      <c r="T560" s="16">
        <f t="shared" si="141"/>
        <v>0</v>
      </c>
      <c r="U560" s="16">
        <f t="shared" si="141"/>
        <v>0</v>
      </c>
      <c r="V560" s="16">
        <f t="shared" si="141"/>
        <v>0</v>
      </c>
      <c r="W560" s="16">
        <f t="shared" si="141"/>
        <v>0</v>
      </c>
      <c r="X560" s="16">
        <f t="shared" si="141"/>
        <v>192.349790217334</v>
      </c>
      <c r="Y560" s="16">
        <f t="shared" si="141"/>
        <v>0</v>
      </c>
      <c r="Z560" s="16">
        <f t="shared" si="141"/>
        <v>0</v>
      </c>
      <c r="AA560" s="16">
        <f t="shared" si="141"/>
        <v>0</v>
      </c>
      <c r="AB560" s="16">
        <f t="shared" si="141"/>
        <v>0</v>
      </c>
      <c r="AC560" s="16">
        <f t="shared" si="141"/>
        <v>0</v>
      </c>
      <c r="AD560" s="16">
        <f t="shared" si="141"/>
        <v>0</v>
      </c>
      <c r="AE560" s="16">
        <f t="shared" si="141"/>
        <v>0</v>
      </c>
      <c r="AF560" s="16">
        <f t="shared" si="140"/>
        <v>0</v>
      </c>
      <c r="AG560" s="16">
        <f t="shared" si="140"/>
        <v>0</v>
      </c>
      <c r="AH560" s="16">
        <f t="shared" si="140"/>
        <v>313.3175397467835</v>
      </c>
      <c r="AI560" s="16">
        <f t="shared" si="140"/>
        <v>0</v>
      </c>
      <c r="AJ560" s="16">
        <f t="shared" si="140"/>
        <v>0</v>
      </c>
      <c r="AK560" s="16">
        <f t="shared" si="140"/>
        <v>0</v>
      </c>
      <c r="AL560" s="16">
        <f t="shared" si="140"/>
        <v>0</v>
      </c>
      <c r="AM560" s="16">
        <f t="shared" si="140"/>
        <v>0</v>
      </c>
      <c r="AN560" s="16">
        <f t="shared" si="140"/>
        <v>0</v>
      </c>
      <c r="AO560" s="16">
        <f t="shared" si="140"/>
        <v>0</v>
      </c>
      <c r="AP560" s="16">
        <f t="shared" si="140"/>
        <v>0</v>
      </c>
      <c r="AQ560" s="16">
        <f t="shared" si="140"/>
        <v>0</v>
      </c>
      <c r="AR560" s="16">
        <f t="shared" si="140"/>
        <v>510.3612569686631</v>
      </c>
      <c r="AS560" s="16">
        <f t="shared" si="140"/>
        <v>0</v>
      </c>
      <c r="AT560" s="16">
        <f t="shared" si="142"/>
        <v>0</v>
      </c>
      <c r="AU560" s="16">
        <f t="shared" si="142"/>
        <v>0</v>
      </c>
      <c r="AV560" s="16">
        <f t="shared" si="142"/>
        <v>54590.562189087395</v>
      </c>
      <c r="AW560" s="16">
        <f t="shared" si="142"/>
        <v>0</v>
      </c>
      <c r="AX560" s="16">
        <f t="shared" si="142"/>
        <v>0</v>
      </c>
      <c r="AY560" s="16">
        <f t="shared" si="142"/>
        <v>0</v>
      </c>
      <c r="AZ560" s="16">
        <f t="shared" si="142"/>
        <v>0</v>
      </c>
      <c r="BA560" s="16">
        <f t="shared" si="142"/>
        <v>0</v>
      </c>
      <c r="BB560" s="16">
        <f t="shared" si="142"/>
        <v>831.32470919163643</v>
      </c>
      <c r="BC560" s="16">
        <f t="shared" si="142"/>
        <v>0</v>
      </c>
      <c r="BD560" s="16">
        <f t="shared" si="142"/>
        <v>0</v>
      </c>
      <c r="BE560" s="16">
        <f t="shared" si="142"/>
        <v>0</v>
      </c>
      <c r="BF560" s="16">
        <f t="shared" si="142"/>
        <v>0</v>
      </c>
      <c r="BG560" s="16">
        <f t="shared" si="142"/>
        <v>0</v>
      </c>
      <c r="BH560" s="16">
        <f t="shared" si="142"/>
        <v>0</v>
      </c>
      <c r="BI560" s="16">
        <f t="shared" si="142"/>
        <v>0</v>
      </c>
    </row>
    <row r="561" spans="2:61" s="1" customFormat="1" ht="15.75" x14ac:dyDescent="0.25">
      <c r="B561" s="47">
        <v>620</v>
      </c>
      <c r="C561" s="47" t="s">
        <v>430</v>
      </c>
      <c r="D561" s="47">
        <v>6</v>
      </c>
      <c r="E561" s="47">
        <v>2004</v>
      </c>
      <c r="F561" s="71"/>
      <c r="G561" s="2">
        <v>50</v>
      </c>
      <c r="H561" s="2">
        <v>10</v>
      </c>
      <c r="I561" s="47">
        <v>2020</v>
      </c>
      <c r="J561" s="81">
        <v>1.15E-2</v>
      </c>
      <c r="K561" s="82">
        <v>9985</v>
      </c>
      <c r="L561" s="82">
        <f t="shared" si="131"/>
        <v>998.5</v>
      </c>
      <c r="M561" s="82">
        <f t="shared" si="132"/>
        <v>1497.75</v>
      </c>
      <c r="N561" s="16">
        <f t="shared" si="133"/>
        <v>12481.25</v>
      </c>
      <c r="O561" s="16">
        <f t="shared" si="134"/>
        <v>143.53437500000001</v>
      </c>
      <c r="P561" s="16">
        <f t="shared" si="141"/>
        <v>0</v>
      </c>
      <c r="Q561" s="16">
        <f t="shared" si="141"/>
        <v>0</v>
      </c>
      <c r="R561" s="16">
        <f t="shared" si="141"/>
        <v>0</v>
      </c>
      <c r="S561" s="16">
        <f t="shared" si="141"/>
        <v>0</v>
      </c>
      <c r="T561" s="16">
        <f t="shared" si="141"/>
        <v>0</v>
      </c>
      <c r="U561" s="16">
        <f t="shared" si="141"/>
        <v>0</v>
      </c>
      <c r="V561" s="16">
        <f t="shared" si="141"/>
        <v>0</v>
      </c>
      <c r="W561" s="16">
        <f t="shared" si="141"/>
        <v>0</v>
      </c>
      <c r="X561" s="16">
        <f t="shared" si="141"/>
        <v>192.349790217334</v>
      </c>
      <c r="Y561" s="16">
        <f t="shared" si="141"/>
        <v>0</v>
      </c>
      <c r="Z561" s="16">
        <f t="shared" si="141"/>
        <v>0</v>
      </c>
      <c r="AA561" s="16">
        <f t="shared" si="141"/>
        <v>0</v>
      </c>
      <c r="AB561" s="16">
        <f t="shared" si="141"/>
        <v>0</v>
      </c>
      <c r="AC561" s="16">
        <f t="shared" si="141"/>
        <v>0</v>
      </c>
      <c r="AD561" s="16">
        <f t="shared" si="141"/>
        <v>0</v>
      </c>
      <c r="AE561" s="16">
        <f t="shared" si="141"/>
        <v>0</v>
      </c>
      <c r="AF561" s="16">
        <f t="shared" si="140"/>
        <v>0</v>
      </c>
      <c r="AG561" s="16">
        <f t="shared" si="140"/>
        <v>0</v>
      </c>
      <c r="AH561" s="16">
        <f t="shared" si="140"/>
        <v>313.3175397467835</v>
      </c>
      <c r="AI561" s="16">
        <f t="shared" si="140"/>
        <v>0</v>
      </c>
      <c r="AJ561" s="16">
        <f t="shared" si="140"/>
        <v>0</v>
      </c>
      <c r="AK561" s="16">
        <f t="shared" si="140"/>
        <v>0</v>
      </c>
      <c r="AL561" s="16">
        <f t="shared" si="140"/>
        <v>0</v>
      </c>
      <c r="AM561" s="16">
        <f t="shared" si="140"/>
        <v>0</v>
      </c>
      <c r="AN561" s="16">
        <f t="shared" si="140"/>
        <v>0</v>
      </c>
      <c r="AO561" s="16">
        <f t="shared" si="140"/>
        <v>0</v>
      </c>
      <c r="AP561" s="16">
        <f t="shared" si="140"/>
        <v>0</v>
      </c>
      <c r="AQ561" s="16">
        <f t="shared" si="140"/>
        <v>0</v>
      </c>
      <c r="AR561" s="16">
        <f t="shared" si="140"/>
        <v>510.3612569686631</v>
      </c>
      <c r="AS561" s="16">
        <f t="shared" si="140"/>
        <v>0</v>
      </c>
      <c r="AT561" s="16">
        <f t="shared" si="142"/>
        <v>0</v>
      </c>
      <c r="AU561" s="16">
        <f t="shared" si="142"/>
        <v>0</v>
      </c>
      <c r="AV561" s="16">
        <f t="shared" si="142"/>
        <v>54590.562189087395</v>
      </c>
      <c r="AW561" s="16">
        <f t="shared" si="142"/>
        <v>0</v>
      </c>
      <c r="AX561" s="16">
        <f t="shared" si="142"/>
        <v>0</v>
      </c>
      <c r="AY561" s="16">
        <f t="shared" si="142"/>
        <v>0</v>
      </c>
      <c r="AZ561" s="16">
        <f t="shared" si="142"/>
        <v>0</v>
      </c>
      <c r="BA561" s="16">
        <f t="shared" si="142"/>
        <v>0</v>
      </c>
      <c r="BB561" s="16">
        <f t="shared" si="142"/>
        <v>831.32470919163643</v>
      </c>
      <c r="BC561" s="16">
        <f t="shared" si="142"/>
        <v>0</v>
      </c>
      <c r="BD561" s="16">
        <f t="shared" si="142"/>
        <v>0</v>
      </c>
      <c r="BE561" s="16">
        <f t="shared" si="142"/>
        <v>0</v>
      </c>
      <c r="BF561" s="16">
        <f t="shared" si="142"/>
        <v>0</v>
      </c>
      <c r="BG561" s="16">
        <f t="shared" si="142"/>
        <v>0</v>
      </c>
      <c r="BH561" s="16">
        <f t="shared" si="142"/>
        <v>0</v>
      </c>
      <c r="BI561" s="16">
        <f t="shared" si="142"/>
        <v>0</v>
      </c>
    </row>
    <row r="562" spans="2:61" s="1" customFormat="1" ht="15.75" x14ac:dyDescent="0.25">
      <c r="B562" s="47">
        <v>619</v>
      </c>
      <c r="C562" s="47" t="s">
        <v>430</v>
      </c>
      <c r="D562" s="47">
        <v>6</v>
      </c>
      <c r="E562" s="47">
        <v>2004</v>
      </c>
      <c r="F562" s="71"/>
      <c r="G562" s="2">
        <v>50</v>
      </c>
      <c r="H562" s="2">
        <v>10</v>
      </c>
      <c r="I562" s="47">
        <v>2020</v>
      </c>
      <c r="J562" s="81">
        <v>1.15E-2</v>
      </c>
      <c r="K562" s="82">
        <v>9985</v>
      </c>
      <c r="L562" s="82">
        <f t="shared" si="131"/>
        <v>998.5</v>
      </c>
      <c r="M562" s="82">
        <f t="shared" si="132"/>
        <v>1497.75</v>
      </c>
      <c r="N562" s="16">
        <f t="shared" si="133"/>
        <v>12481.25</v>
      </c>
      <c r="O562" s="16">
        <f t="shared" si="134"/>
        <v>143.53437500000001</v>
      </c>
      <c r="P562" s="16">
        <f t="shared" si="141"/>
        <v>0</v>
      </c>
      <c r="Q562" s="16">
        <f t="shared" si="141"/>
        <v>0</v>
      </c>
      <c r="R562" s="16">
        <f t="shared" si="141"/>
        <v>0</v>
      </c>
      <c r="S562" s="16">
        <f t="shared" si="141"/>
        <v>0</v>
      </c>
      <c r="T562" s="16">
        <f t="shared" si="141"/>
        <v>0</v>
      </c>
      <c r="U562" s="16">
        <f t="shared" si="141"/>
        <v>0</v>
      </c>
      <c r="V562" s="16">
        <f t="shared" si="141"/>
        <v>0</v>
      </c>
      <c r="W562" s="16">
        <f t="shared" si="141"/>
        <v>0</v>
      </c>
      <c r="X562" s="16">
        <f t="shared" si="141"/>
        <v>192.349790217334</v>
      </c>
      <c r="Y562" s="16">
        <f t="shared" si="141"/>
        <v>0</v>
      </c>
      <c r="Z562" s="16">
        <f t="shared" si="141"/>
        <v>0</v>
      </c>
      <c r="AA562" s="16">
        <f t="shared" si="141"/>
        <v>0</v>
      </c>
      <c r="AB562" s="16">
        <f t="shared" si="141"/>
        <v>0</v>
      </c>
      <c r="AC562" s="16">
        <f t="shared" si="141"/>
        <v>0</v>
      </c>
      <c r="AD562" s="16">
        <f t="shared" si="141"/>
        <v>0</v>
      </c>
      <c r="AE562" s="16">
        <f t="shared" si="141"/>
        <v>0</v>
      </c>
      <c r="AF562" s="16">
        <f t="shared" si="140"/>
        <v>0</v>
      </c>
      <c r="AG562" s="16">
        <f t="shared" si="140"/>
        <v>0</v>
      </c>
      <c r="AH562" s="16">
        <f t="shared" si="140"/>
        <v>313.3175397467835</v>
      </c>
      <c r="AI562" s="16">
        <f t="shared" si="140"/>
        <v>0</v>
      </c>
      <c r="AJ562" s="16">
        <f t="shared" si="140"/>
        <v>0</v>
      </c>
      <c r="AK562" s="16">
        <f t="shared" si="140"/>
        <v>0</v>
      </c>
      <c r="AL562" s="16">
        <f t="shared" si="140"/>
        <v>0</v>
      </c>
      <c r="AM562" s="16">
        <f t="shared" si="140"/>
        <v>0</v>
      </c>
      <c r="AN562" s="16">
        <f t="shared" si="140"/>
        <v>0</v>
      </c>
      <c r="AO562" s="16">
        <f t="shared" si="140"/>
        <v>0</v>
      </c>
      <c r="AP562" s="16">
        <f t="shared" si="140"/>
        <v>0</v>
      </c>
      <c r="AQ562" s="16">
        <f t="shared" si="140"/>
        <v>0</v>
      </c>
      <c r="AR562" s="16">
        <f t="shared" si="140"/>
        <v>510.3612569686631</v>
      </c>
      <c r="AS562" s="16">
        <f t="shared" si="140"/>
        <v>0</v>
      </c>
      <c r="AT562" s="16">
        <f t="shared" si="142"/>
        <v>0</v>
      </c>
      <c r="AU562" s="16">
        <f t="shared" si="142"/>
        <v>0</v>
      </c>
      <c r="AV562" s="16">
        <f t="shared" si="142"/>
        <v>54590.562189087395</v>
      </c>
      <c r="AW562" s="16">
        <f t="shared" si="142"/>
        <v>0</v>
      </c>
      <c r="AX562" s="16">
        <f t="shared" si="142"/>
        <v>0</v>
      </c>
      <c r="AY562" s="16">
        <f t="shared" si="142"/>
        <v>0</v>
      </c>
      <c r="AZ562" s="16">
        <f t="shared" si="142"/>
        <v>0</v>
      </c>
      <c r="BA562" s="16">
        <f t="shared" si="142"/>
        <v>0</v>
      </c>
      <c r="BB562" s="16">
        <f t="shared" si="142"/>
        <v>831.32470919163643</v>
      </c>
      <c r="BC562" s="16">
        <f t="shared" si="142"/>
        <v>0</v>
      </c>
      <c r="BD562" s="16">
        <f t="shared" si="142"/>
        <v>0</v>
      </c>
      <c r="BE562" s="16">
        <f t="shared" si="142"/>
        <v>0</v>
      </c>
      <c r="BF562" s="16">
        <f t="shared" si="142"/>
        <v>0</v>
      </c>
      <c r="BG562" s="16">
        <f t="shared" si="142"/>
        <v>0</v>
      </c>
      <c r="BH562" s="16">
        <f t="shared" si="142"/>
        <v>0</v>
      </c>
      <c r="BI562" s="16">
        <f t="shared" si="142"/>
        <v>0</v>
      </c>
    </row>
    <row r="563" spans="2:61" s="1" customFormat="1" ht="15.75" x14ac:dyDescent="0.25">
      <c r="B563" s="47">
        <v>618</v>
      </c>
      <c r="C563" s="47" t="s">
        <v>430</v>
      </c>
      <c r="D563" s="47">
        <v>6</v>
      </c>
      <c r="E563" s="47">
        <v>2004</v>
      </c>
      <c r="F563" s="71"/>
      <c r="G563" s="2">
        <v>50</v>
      </c>
      <c r="H563" s="2">
        <v>10</v>
      </c>
      <c r="I563" s="47">
        <v>2020</v>
      </c>
      <c r="J563" s="81">
        <v>1.15E-2</v>
      </c>
      <c r="K563" s="82">
        <v>9985</v>
      </c>
      <c r="L563" s="82">
        <f t="shared" si="131"/>
        <v>998.5</v>
      </c>
      <c r="M563" s="82">
        <f t="shared" si="132"/>
        <v>1497.75</v>
      </c>
      <c r="N563" s="16">
        <f t="shared" si="133"/>
        <v>12481.25</v>
      </c>
      <c r="O563" s="16">
        <f t="shared" si="134"/>
        <v>143.53437500000001</v>
      </c>
      <c r="P563" s="16">
        <f t="shared" si="141"/>
        <v>0</v>
      </c>
      <c r="Q563" s="16">
        <f t="shared" si="141"/>
        <v>0</v>
      </c>
      <c r="R563" s="16">
        <f t="shared" si="141"/>
        <v>0</v>
      </c>
      <c r="S563" s="16">
        <f t="shared" si="141"/>
        <v>0</v>
      </c>
      <c r="T563" s="16">
        <f t="shared" si="141"/>
        <v>0</v>
      </c>
      <c r="U563" s="16">
        <f t="shared" si="141"/>
        <v>0</v>
      </c>
      <c r="V563" s="16">
        <f t="shared" si="141"/>
        <v>0</v>
      </c>
      <c r="W563" s="16">
        <f t="shared" si="141"/>
        <v>0</v>
      </c>
      <c r="X563" s="16">
        <f t="shared" si="141"/>
        <v>192.349790217334</v>
      </c>
      <c r="Y563" s="16">
        <f t="shared" si="141"/>
        <v>0</v>
      </c>
      <c r="Z563" s="16">
        <f t="shared" si="141"/>
        <v>0</v>
      </c>
      <c r="AA563" s="16">
        <f t="shared" si="141"/>
        <v>0</v>
      </c>
      <c r="AB563" s="16">
        <f t="shared" si="141"/>
        <v>0</v>
      </c>
      <c r="AC563" s="16">
        <f t="shared" si="141"/>
        <v>0</v>
      </c>
      <c r="AD563" s="16">
        <f t="shared" si="141"/>
        <v>0</v>
      </c>
      <c r="AE563" s="16">
        <f t="shared" si="141"/>
        <v>0</v>
      </c>
      <c r="AF563" s="16">
        <f t="shared" si="140"/>
        <v>0</v>
      </c>
      <c r="AG563" s="16">
        <f t="shared" si="140"/>
        <v>0</v>
      </c>
      <c r="AH563" s="16">
        <f t="shared" si="140"/>
        <v>313.3175397467835</v>
      </c>
      <c r="AI563" s="16">
        <f t="shared" si="140"/>
        <v>0</v>
      </c>
      <c r="AJ563" s="16">
        <f t="shared" si="140"/>
        <v>0</v>
      </c>
      <c r="AK563" s="16">
        <f t="shared" si="140"/>
        <v>0</v>
      </c>
      <c r="AL563" s="16">
        <f t="shared" si="140"/>
        <v>0</v>
      </c>
      <c r="AM563" s="16">
        <f t="shared" si="140"/>
        <v>0</v>
      </c>
      <c r="AN563" s="16">
        <f t="shared" si="140"/>
        <v>0</v>
      </c>
      <c r="AO563" s="16">
        <f t="shared" si="140"/>
        <v>0</v>
      </c>
      <c r="AP563" s="16">
        <f t="shared" si="140"/>
        <v>0</v>
      </c>
      <c r="AQ563" s="16">
        <f t="shared" si="140"/>
        <v>0</v>
      </c>
      <c r="AR563" s="16">
        <f t="shared" si="140"/>
        <v>510.3612569686631</v>
      </c>
      <c r="AS563" s="16">
        <f t="shared" si="140"/>
        <v>0</v>
      </c>
      <c r="AT563" s="16">
        <f t="shared" si="142"/>
        <v>0</v>
      </c>
      <c r="AU563" s="16">
        <f t="shared" si="142"/>
        <v>0</v>
      </c>
      <c r="AV563" s="16">
        <f t="shared" si="142"/>
        <v>54590.562189087395</v>
      </c>
      <c r="AW563" s="16">
        <f t="shared" si="142"/>
        <v>0</v>
      </c>
      <c r="AX563" s="16">
        <f t="shared" si="142"/>
        <v>0</v>
      </c>
      <c r="AY563" s="16">
        <f t="shared" si="142"/>
        <v>0</v>
      </c>
      <c r="AZ563" s="16">
        <f t="shared" si="142"/>
        <v>0</v>
      </c>
      <c r="BA563" s="16">
        <f t="shared" si="142"/>
        <v>0</v>
      </c>
      <c r="BB563" s="16">
        <f t="shared" si="142"/>
        <v>831.32470919163643</v>
      </c>
      <c r="BC563" s="16">
        <f t="shared" si="142"/>
        <v>0</v>
      </c>
      <c r="BD563" s="16">
        <f t="shared" si="142"/>
        <v>0</v>
      </c>
      <c r="BE563" s="16">
        <f t="shared" si="142"/>
        <v>0</v>
      </c>
      <c r="BF563" s="16">
        <f t="shared" si="142"/>
        <v>0</v>
      </c>
      <c r="BG563" s="16">
        <f t="shared" si="142"/>
        <v>0</v>
      </c>
      <c r="BH563" s="16">
        <f t="shared" si="142"/>
        <v>0</v>
      </c>
      <c r="BI563" s="16">
        <f t="shared" si="142"/>
        <v>0</v>
      </c>
    </row>
    <row r="564" spans="2:61" s="1" customFormat="1" ht="15.75" x14ac:dyDescent="0.25">
      <c r="B564" s="47">
        <v>617</v>
      </c>
      <c r="C564" s="47" t="s">
        <v>430</v>
      </c>
      <c r="D564" s="47">
        <v>6</v>
      </c>
      <c r="E564" s="47">
        <v>2004</v>
      </c>
      <c r="F564" s="71"/>
      <c r="G564" s="2">
        <v>50</v>
      </c>
      <c r="H564" s="2">
        <v>10</v>
      </c>
      <c r="I564" s="47">
        <v>2020</v>
      </c>
      <c r="J564" s="81">
        <v>1.15E-2</v>
      </c>
      <c r="K564" s="82">
        <v>9985</v>
      </c>
      <c r="L564" s="82">
        <f t="shared" si="131"/>
        <v>998.5</v>
      </c>
      <c r="M564" s="82">
        <f t="shared" si="132"/>
        <v>1497.75</v>
      </c>
      <c r="N564" s="16">
        <f t="shared" si="133"/>
        <v>12481.25</v>
      </c>
      <c r="O564" s="16">
        <f t="shared" si="134"/>
        <v>143.53437500000001</v>
      </c>
      <c r="P564" s="16">
        <f t="shared" si="141"/>
        <v>0</v>
      </c>
      <c r="Q564" s="16">
        <f t="shared" si="141"/>
        <v>0</v>
      </c>
      <c r="R564" s="16">
        <f t="shared" si="141"/>
        <v>0</v>
      </c>
      <c r="S564" s="16">
        <f t="shared" si="141"/>
        <v>0</v>
      </c>
      <c r="T564" s="16">
        <f t="shared" si="141"/>
        <v>0</v>
      </c>
      <c r="U564" s="16">
        <f t="shared" si="141"/>
        <v>0</v>
      </c>
      <c r="V564" s="16">
        <f t="shared" si="141"/>
        <v>0</v>
      </c>
      <c r="W564" s="16">
        <f t="shared" si="141"/>
        <v>0</v>
      </c>
      <c r="X564" s="16">
        <f t="shared" si="141"/>
        <v>192.349790217334</v>
      </c>
      <c r="Y564" s="16">
        <f t="shared" si="141"/>
        <v>0</v>
      </c>
      <c r="Z564" s="16">
        <f t="shared" si="141"/>
        <v>0</v>
      </c>
      <c r="AA564" s="16">
        <f t="shared" si="141"/>
        <v>0</v>
      </c>
      <c r="AB564" s="16">
        <f t="shared" si="141"/>
        <v>0</v>
      </c>
      <c r="AC564" s="16">
        <f t="shared" si="141"/>
        <v>0</v>
      </c>
      <c r="AD564" s="16">
        <f t="shared" si="141"/>
        <v>0</v>
      </c>
      <c r="AE564" s="16">
        <f t="shared" si="141"/>
        <v>0</v>
      </c>
      <c r="AF564" s="16">
        <f t="shared" si="140"/>
        <v>0</v>
      </c>
      <c r="AG564" s="16">
        <f t="shared" si="140"/>
        <v>0</v>
      </c>
      <c r="AH564" s="16">
        <f t="shared" si="140"/>
        <v>313.3175397467835</v>
      </c>
      <c r="AI564" s="16">
        <f t="shared" si="140"/>
        <v>0</v>
      </c>
      <c r="AJ564" s="16">
        <f t="shared" si="140"/>
        <v>0</v>
      </c>
      <c r="AK564" s="16">
        <f t="shared" si="140"/>
        <v>0</v>
      </c>
      <c r="AL564" s="16">
        <f t="shared" si="140"/>
        <v>0</v>
      </c>
      <c r="AM564" s="16">
        <f t="shared" si="140"/>
        <v>0</v>
      </c>
      <c r="AN564" s="16">
        <f t="shared" si="140"/>
        <v>0</v>
      </c>
      <c r="AO564" s="16">
        <f t="shared" si="140"/>
        <v>0</v>
      </c>
      <c r="AP564" s="16">
        <f t="shared" si="140"/>
        <v>0</v>
      </c>
      <c r="AQ564" s="16">
        <f t="shared" si="140"/>
        <v>0</v>
      </c>
      <c r="AR564" s="16">
        <f t="shared" si="140"/>
        <v>510.3612569686631</v>
      </c>
      <c r="AS564" s="16">
        <f t="shared" si="140"/>
        <v>0</v>
      </c>
      <c r="AT564" s="16">
        <f t="shared" si="142"/>
        <v>0</v>
      </c>
      <c r="AU564" s="16">
        <f t="shared" si="142"/>
        <v>0</v>
      </c>
      <c r="AV564" s="16">
        <f t="shared" si="142"/>
        <v>54590.562189087395</v>
      </c>
      <c r="AW564" s="16">
        <f t="shared" si="142"/>
        <v>0</v>
      </c>
      <c r="AX564" s="16">
        <f t="shared" si="142"/>
        <v>0</v>
      </c>
      <c r="AY564" s="16">
        <f t="shared" si="142"/>
        <v>0</v>
      </c>
      <c r="AZ564" s="16">
        <f t="shared" si="142"/>
        <v>0</v>
      </c>
      <c r="BA564" s="16">
        <f t="shared" si="142"/>
        <v>0</v>
      </c>
      <c r="BB564" s="16">
        <f t="shared" si="142"/>
        <v>831.32470919163643</v>
      </c>
      <c r="BC564" s="16">
        <f t="shared" si="142"/>
        <v>0</v>
      </c>
      <c r="BD564" s="16">
        <f t="shared" si="142"/>
        <v>0</v>
      </c>
      <c r="BE564" s="16">
        <f t="shared" si="142"/>
        <v>0</v>
      </c>
      <c r="BF564" s="16">
        <f t="shared" si="142"/>
        <v>0</v>
      </c>
      <c r="BG564" s="16">
        <f t="shared" si="142"/>
        <v>0</v>
      </c>
      <c r="BH564" s="16">
        <f t="shared" si="142"/>
        <v>0</v>
      </c>
      <c r="BI564" s="16">
        <f t="shared" si="142"/>
        <v>0</v>
      </c>
    </row>
    <row r="565" spans="2:61" s="1" customFormat="1" ht="15.75" x14ac:dyDescent="0.25">
      <c r="B565" s="47">
        <v>616</v>
      </c>
      <c r="C565" s="47" t="s">
        <v>430</v>
      </c>
      <c r="D565" s="47">
        <v>6</v>
      </c>
      <c r="E565" s="47">
        <v>2004</v>
      </c>
      <c r="F565" s="71"/>
      <c r="G565" s="2">
        <v>50</v>
      </c>
      <c r="H565" s="2">
        <v>10</v>
      </c>
      <c r="I565" s="47">
        <v>2020</v>
      </c>
      <c r="J565" s="81">
        <v>1.15E-2</v>
      </c>
      <c r="K565" s="82">
        <v>9985</v>
      </c>
      <c r="L565" s="82">
        <f t="shared" si="131"/>
        <v>998.5</v>
      </c>
      <c r="M565" s="82">
        <f t="shared" si="132"/>
        <v>1497.75</v>
      </c>
      <c r="N565" s="16">
        <f t="shared" si="133"/>
        <v>12481.25</v>
      </c>
      <c r="O565" s="16">
        <f t="shared" si="134"/>
        <v>143.53437500000001</v>
      </c>
      <c r="P565" s="16">
        <f t="shared" si="141"/>
        <v>0</v>
      </c>
      <c r="Q565" s="16">
        <f t="shared" si="141"/>
        <v>0</v>
      </c>
      <c r="R565" s="16">
        <f t="shared" si="141"/>
        <v>0</v>
      </c>
      <c r="S565" s="16">
        <f t="shared" si="141"/>
        <v>0</v>
      </c>
      <c r="T565" s="16">
        <f t="shared" si="141"/>
        <v>0</v>
      </c>
      <c r="U565" s="16">
        <f t="shared" si="141"/>
        <v>0</v>
      </c>
      <c r="V565" s="16">
        <f t="shared" si="141"/>
        <v>0</v>
      </c>
      <c r="W565" s="16">
        <f t="shared" si="141"/>
        <v>0</v>
      </c>
      <c r="X565" s="16">
        <f t="shared" si="141"/>
        <v>192.349790217334</v>
      </c>
      <c r="Y565" s="16">
        <f t="shared" si="141"/>
        <v>0</v>
      </c>
      <c r="Z565" s="16">
        <f t="shared" si="141"/>
        <v>0</v>
      </c>
      <c r="AA565" s="16">
        <f t="shared" si="141"/>
        <v>0</v>
      </c>
      <c r="AB565" s="16">
        <f t="shared" si="141"/>
        <v>0</v>
      </c>
      <c r="AC565" s="16">
        <f t="shared" si="141"/>
        <v>0</v>
      </c>
      <c r="AD565" s="16">
        <f t="shared" si="141"/>
        <v>0</v>
      </c>
      <c r="AE565" s="16">
        <f t="shared" si="141"/>
        <v>0</v>
      </c>
      <c r="AF565" s="16">
        <f t="shared" si="140"/>
        <v>0</v>
      </c>
      <c r="AG565" s="16">
        <f t="shared" si="140"/>
        <v>0</v>
      </c>
      <c r="AH565" s="16">
        <f t="shared" si="140"/>
        <v>313.3175397467835</v>
      </c>
      <c r="AI565" s="16">
        <f t="shared" si="140"/>
        <v>0</v>
      </c>
      <c r="AJ565" s="16">
        <f t="shared" si="140"/>
        <v>0</v>
      </c>
      <c r="AK565" s="16">
        <f t="shared" si="140"/>
        <v>0</v>
      </c>
      <c r="AL565" s="16">
        <f t="shared" si="140"/>
        <v>0</v>
      </c>
      <c r="AM565" s="16">
        <f t="shared" si="140"/>
        <v>0</v>
      </c>
      <c r="AN565" s="16">
        <f t="shared" si="140"/>
        <v>0</v>
      </c>
      <c r="AO565" s="16">
        <f t="shared" si="140"/>
        <v>0</v>
      </c>
      <c r="AP565" s="16">
        <f t="shared" si="140"/>
        <v>0</v>
      </c>
      <c r="AQ565" s="16">
        <f t="shared" si="140"/>
        <v>0</v>
      </c>
      <c r="AR565" s="16">
        <f t="shared" si="140"/>
        <v>510.3612569686631</v>
      </c>
      <c r="AS565" s="16">
        <f t="shared" si="140"/>
        <v>0</v>
      </c>
      <c r="AT565" s="16">
        <f t="shared" si="142"/>
        <v>0</v>
      </c>
      <c r="AU565" s="16">
        <f t="shared" si="142"/>
        <v>0</v>
      </c>
      <c r="AV565" s="16">
        <f t="shared" si="142"/>
        <v>54590.562189087395</v>
      </c>
      <c r="AW565" s="16">
        <f t="shared" si="142"/>
        <v>0</v>
      </c>
      <c r="AX565" s="16">
        <f t="shared" si="142"/>
        <v>0</v>
      </c>
      <c r="AY565" s="16">
        <f t="shared" si="142"/>
        <v>0</v>
      </c>
      <c r="AZ565" s="16">
        <f t="shared" si="142"/>
        <v>0</v>
      </c>
      <c r="BA565" s="16">
        <f t="shared" si="142"/>
        <v>0</v>
      </c>
      <c r="BB565" s="16">
        <f t="shared" si="142"/>
        <v>831.32470919163643</v>
      </c>
      <c r="BC565" s="16">
        <f t="shared" si="142"/>
        <v>0</v>
      </c>
      <c r="BD565" s="16">
        <f t="shared" si="142"/>
        <v>0</v>
      </c>
      <c r="BE565" s="16">
        <f t="shared" si="142"/>
        <v>0</v>
      </c>
      <c r="BF565" s="16">
        <f t="shared" si="142"/>
        <v>0</v>
      </c>
      <c r="BG565" s="16">
        <f t="shared" si="142"/>
        <v>0</v>
      </c>
      <c r="BH565" s="16">
        <f t="shared" si="142"/>
        <v>0</v>
      </c>
      <c r="BI565" s="16">
        <f t="shared" si="142"/>
        <v>0</v>
      </c>
    </row>
    <row r="566" spans="2:61" s="1" customFormat="1" ht="15.75" x14ac:dyDescent="0.25">
      <c r="B566" s="47">
        <v>615</v>
      </c>
      <c r="C566" s="47" t="s">
        <v>430</v>
      </c>
      <c r="D566" s="47">
        <v>6</v>
      </c>
      <c r="E566" s="47">
        <v>2004</v>
      </c>
      <c r="F566" s="71"/>
      <c r="G566" s="2">
        <v>50</v>
      </c>
      <c r="H566" s="2">
        <v>10</v>
      </c>
      <c r="I566" s="47">
        <v>2020</v>
      </c>
      <c r="J566" s="81">
        <v>1.15E-2</v>
      </c>
      <c r="K566" s="82">
        <v>9985</v>
      </c>
      <c r="L566" s="82">
        <f t="shared" si="131"/>
        <v>998.5</v>
      </c>
      <c r="M566" s="82">
        <f t="shared" si="132"/>
        <v>1497.75</v>
      </c>
      <c r="N566" s="16">
        <f t="shared" si="133"/>
        <v>12481.25</v>
      </c>
      <c r="O566" s="16">
        <f t="shared" si="134"/>
        <v>143.53437500000001</v>
      </c>
      <c r="P566" s="16">
        <f t="shared" si="141"/>
        <v>0</v>
      </c>
      <c r="Q566" s="16">
        <f t="shared" si="141"/>
        <v>0</v>
      </c>
      <c r="R566" s="16">
        <f t="shared" si="141"/>
        <v>0</v>
      </c>
      <c r="S566" s="16">
        <f t="shared" si="141"/>
        <v>0</v>
      </c>
      <c r="T566" s="16">
        <f t="shared" si="141"/>
        <v>0</v>
      </c>
      <c r="U566" s="16">
        <f t="shared" si="141"/>
        <v>0</v>
      </c>
      <c r="V566" s="16">
        <f t="shared" si="141"/>
        <v>0</v>
      </c>
      <c r="W566" s="16">
        <f t="shared" si="141"/>
        <v>0</v>
      </c>
      <c r="X566" s="16">
        <f t="shared" si="141"/>
        <v>192.349790217334</v>
      </c>
      <c r="Y566" s="16">
        <f t="shared" si="141"/>
        <v>0</v>
      </c>
      <c r="Z566" s="16">
        <f t="shared" si="141"/>
        <v>0</v>
      </c>
      <c r="AA566" s="16">
        <f t="shared" si="141"/>
        <v>0</v>
      </c>
      <c r="AB566" s="16">
        <f t="shared" si="141"/>
        <v>0</v>
      </c>
      <c r="AC566" s="16">
        <f t="shared" si="141"/>
        <v>0</v>
      </c>
      <c r="AD566" s="16">
        <f t="shared" si="141"/>
        <v>0</v>
      </c>
      <c r="AE566" s="16">
        <f t="shared" ref="AE566:AT581" si="143">IF(MOD((AE$6-$E566),$G566)=0,($K566*1.1*1.15)*((1+$K$3)^(AE$6-$N$3)),IF(MOD((AE$6-$I566),$H566)=0,$O566*((1+$K$3)^(AE$6-$N$3)),0))</f>
        <v>0</v>
      </c>
      <c r="AF566" s="16">
        <f t="shared" si="143"/>
        <v>0</v>
      </c>
      <c r="AG566" s="16">
        <f t="shared" si="143"/>
        <v>0</v>
      </c>
      <c r="AH566" s="16">
        <f t="shared" si="143"/>
        <v>313.3175397467835</v>
      </c>
      <c r="AI566" s="16">
        <f t="shared" si="143"/>
        <v>0</v>
      </c>
      <c r="AJ566" s="16">
        <f t="shared" si="143"/>
        <v>0</v>
      </c>
      <c r="AK566" s="16">
        <f t="shared" si="143"/>
        <v>0</v>
      </c>
      <c r="AL566" s="16">
        <f t="shared" si="143"/>
        <v>0</v>
      </c>
      <c r="AM566" s="16">
        <f t="shared" si="143"/>
        <v>0</v>
      </c>
      <c r="AN566" s="16">
        <f t="shared" si="143"/>
        <v>0</v>
      </c>
      <c r="AO566" s="16">
        <f t="shared" si="143"/>
        <v>0</v>
      </c>
      <c r="AP566" s="16">
        <f t="shared" si="143"/>
        <v>0</v>
      </c>
      <c r="AQ566" s="16">
        <f t="shared" si="143"/>
        <v>0</v>
      </c>
      <c r="AR566" s="16">
        <f t="shared" si="143"/>
        <v>510.3612569686631</v>
      </c>
      <c r="AS566" s="16">
        <f t="shared" si="143"/>
        <v>0</v>
      </c>
      <c r="AT566" s="16">
        <f t="shared" si="142"/>
        <v>0</v>
      </c>
      <c r="AU566" s="16">
        <f t="shared" si="142"/>
        <v>0</v>
      </c>
      <c r="AV566" s="16">
        <f t="shared" si="142"/>
        <v>54590.562189087395</v>
      </c>
      <c r="AW566" s="16">
        <f t="shared" si="142"/>
        <v>0</v>
      </c>
      <c r="AX566" s="16">
        <f t="shared" si="142"/>
        <v>0</v>
      </c>
      <c r="AY566" s="16">
        <f t="shared" si="142"/>
        <v>0</v>
      </c>
      <c r="AZ566" s="16">
        <f t="shared" si="142"/>
        <v>0</v>
      </c>
      <c r="BA566" s="16">
        <f t="shared" si="142"/>
        <v>0</v>
      </c>
      <c r="BB566" s="16">
        <f t="shared" si="142"/>
        <v>831.32470919163643</v>
      </c>
      <c r="BC566" s="16">
        <f t="shared" si="142"/>
        <v>0</v>
      </c>
      <c r="BD566" s="16">
        <f t="shared" si="142"/>
        <v>0</v>
      </c>
      <c r="BE566" s="16">
        <f t="shared" si="142"/>
        <v>0</v>
      </c>
      <c r="BF566" s="16">
        <f t="shared" si="142"/>
        <v>0</v>
      </c>
      <c r="BG566" s="16">
        <f t="shared" si="142"/>
        <v>0</v>
      </c>
      <c r="BH566" s="16">
        <f t="shared" si="142"/>
        <v>0</v>
      </c>
      <c r="BI566" s="16">
        <f t="shared" si="142"/>
        <v>0</v>
      </c>
    </row>
    <row r="567" spans="2:61" s="1" customFormat="1" ht="15.75" x14ac:dyDescent="0.25">
      <c r="B567" s="47">
        <v>614</v>
      </c>
      <c r="C567" s="47" t="s">
        <v>430</v>
      </c>
      <c r="D567" s="47">
        <v>6</v>
      </c>
      <c r="E567" s="47">
        <v>2004</v>
      </c>
      <c r="F567" s="71"/>
      <c r="G567" s="2">
        <v>50</v>
      </c>
      <c r="H567" s="2">
        <v>10</v>
      </c>
      <c r="I567" s="47">
        <v>2020</v>
      </c>
      <c r="J567" s="81">
        <v>1.15E-2</v>
      </c>
      <c r="K567" s="82">
        <v>9985</v>
      </c>
      <c r="L567" s="82">
        <f t="shared" si="131"/>
        <v>998.5</v>
      </c>
      <c r="M567" s="82">
        <f t="shared" si="132"/>
        <v>1497.75</v>
      </c>
      <c r="N567" s="16">
        <f t="shared" si="133"/>
        <v>12481.25</v>
      </c>
      <c r="O567" s="16">
        <f t="shared" si="134"/>
        <v>143.53437500000001</v>
      </c>
      <c r="P567" s="16">
        <f t="shared" ref="P567:AE582" si="144">IF(MOD((P$6-$E567),$G567)=0,($K567*1.1*1.15)*((1+$K$3)^(P$6-$N$3)),IF(MOD((P$6-$I567),$H567)=0,$O567*((1+$K$3)^(P$6-$N$3)),0))</f>
        <v>0</v>
      </c>
      <c r="Q567" s="16">
        <f t="shared" si="144"/>
        <v>0</v>
      </c>
      <c r="R567" s="16">
        <f t="shared" si="144"/>
        <v>0</v>
      </c>
      <c r="S567" s="16">
        <f t="shared" si="144"/>
        <v>0</v>
      </c>
      <c r="T567" s="16">
        <f t="shared" si="144"/>
        <v>0</v>
      </c>
      <c r="U567" s="16">
        <f t="shared" si="144"/>
        <v>0</v>
      </c>
      <c r="V567" s="16">
        <f t="shared" si="144"/>
        <v>0</v>
      </c>
      <c r="W567" s="16">
        <f t="shared" si="144"/>
        <v>0</v>
      </c>
      <c r="X567" s="16">
        <f t="shared" si="144"/>
        <v>192.349790217334</v>
      </c>
      <c r="Y567" s="16">
        <f t="shared" si="144"/>
        <v>0</v>
      </c>
      <c r="Z567" s="16">
        <f t="shared" si="144"/>
        <v>0</v>
      </c>
      <c r="AA567" s="16">
        <f t="shared" si="144"/>
        <v>0</v>
      </c>
      <c r="AB567" s="16">
        <f t="shared" si="144"/>
        <v>0</v>
      </c>
      <c r="AC567" s="16">
        <f t="shared" si="144"/>
        <v>0</v>
      </c>
      <c r="AD567" s="16">
        <f t="shared" si="144"/>
        <v>0</v>
      </c>
      <c r="AE567" s="16">
        <f t="shared" si="144"/>
        <v>0</v>
      </c>
      <c r="AF567" s="16">
        <f t="shared" si="143"/>
        <v>0</v>
      </c>
      <c r="AG567" s="16">
        <f t="shared" si="143"/>
        <v>0</v>
      </c>
      <c r="AH567" s="16">
        <f t="shared" si="143"/>
        <v>313.3175397467835</v>
      </c>
      <c r="AI567" s="16">
        <f t="shared" si="143"/>
        <v>0</v>
      </c>
      <c r="AJ567" s="16">
        <f t="shared" si="143"/>
        <v>0</v>
      </c>
      <c r="AK567" s="16">
        <f t="shared" si="143"/>
        <v>0</v>
      </c>
      <c r="AL567" s="16">
        <f t="shared" si="143"/>
        <v>0</v>
      </c>
      <c r="AM567" s="16">
        <f t="shared" si="143"/>
        <v>0</v>
      </c>
      <c r="AN567" s="16">
        <f t="shared" si="143"/>
        <v>0</v>
      </c>
      <c r="AO567" s="16">
        <f t="shared" si="143"/>
        <v>0</v>
      </c>
      <c r="AP567" s="16">
        <f t="shared" si="143"/>
        <v>0</v>
      </c>
      <c r="AQ567" s="16">
        <f t="shared" si="143"/>
        <v>0</v>
      </c>
      <c r="AR567" s="16">
        <f t="shared" si="143"/>
        <v>510.3612569686631</v>
      </c>
      <c r="AS567" s="16">
        <f t="shared" si="143"/>
        <v>0</v>
      </c>
      <c r="AT567" s="16">
        <f t="shared" si="143"/>
        <v>0</v>
      </c>
      <c r="AU567" s="16">
        <f t="shared" ref="AT567:BI582" si="145">IF(MOD((AU$6-$E567),$G567)=0,($K567*1.1*1.15)*((1+$K$3)^(AU$6-$N$3)),IF(MOD((AU$6-$I567),$H567)=0,$O567*((1+$K$3)^(AU$6-$N$3)),0))</f>
        <v>0</v>
      </c>
      <c r="AV567" s="16">
        <f t="shared" si="145"/>
        <v>54590.562189087395</v>
      </c>
      <c r="AW567" s="16">
        <f t="shared" si="145"/>
        <v>0</v>
      </c>
      <c r="AX567" s="16">
        <f t="shared" si="145"/>
        <v>0</v>
      </c>
      <c r="AY567" s="16">
        <f t="shared" si="145"/>
        <v>0</v>
      </c>
      <c r="AZ567" s="16">
        <f t="shared" si="145"/>
        <v>0</v>
      </c>
      <c r="BA567" s="16">
        <f t="shared" si="145"/>
        <v>0</v>
      </c>
      <c r="BB567" s="16">
        <f t="shared" si="145"/>
        <v>831.32470919163643</v>
      </c>
      <c r="BC567" s="16">
        <f t="shared" si="145"/>
        <v>0</v>
      </c>
      <c r="BD567" s="16">
        <f t="shared" si="145"/>
        <v>0</v>
      </c>
      <c r="BE567" s="16">
        <f t="shared" si="145"/>
        <v>0</v>
      </c>
      <c r="BF567" s="16">
        <f t="shared" si="145"/>
        <v>0</v>
      </c>
      <c r="BG567" s="16">
        <f t="shared" si="145"/>
        <v>0</v>
      </c>
      <c r="BH567" s="16">
        <f t="shared" si="145"/>
        <v>0</v>
      </c>
      <c r="BI567" s="16">
        <f t="shared" si="145"/>
        <v>0</v>
      </c>
    </row>
    <row r="568" spans="2:61" s="1" customFormat="1" ht="15.75" x14ac:dyDescent="0.25">
      <c r="B568" s="47">
        <v>613</v>
      </c>
      <c r="C568" s="47" t="s">
        <v>430</v>
      </c>
      <c r="D568" s="47">
        <v>6</v>
      </c>
      <c r="E568" s="47">
        <v>2004</v>
      </c>
      <c r="F568" s="71"/>
      <c r="G568" s="2">
        <v>50</v>
      </c>
      <c r="H568" s="2">
        <v>10</v>
      </c>
      <c r="I568" s="47">
        <v>2020</v>
      </c>
      <c r="J568" s="81">
        <v>1.15E-2</v>
      </c>
      <c r="K568" s="82">
        <v>9985</v>
      </c>
      <c r="L568" s="82">
        <f t="shared" si="131"/>
        <v>998.5</v>
      </c>
      <c r="M568" s="82">
        <f t="shared" si="132"/>
        <v>1497.75</v>
      </c>
      <c r="N568" s="16">
        <f t="shared" si="133"/>
        <v>12481.25</v>
      </c>
      <c r="O568" s="16">
        <f t="shared" si="134"/>
        <v>143.53437500000001</v>
      </c>
      <c r="P568" s="16">
        <f t="shared" si="144"/>
        <v>0</v>
      </c>
      <c r="Q568" s="16">
        <f t="shared" si="144"/>
        <v>0</v>
      </c>
      <c r="R568" s="16">
        <f t="shared" si="144"/>
        <v>0</v>
      </c>
      <c r="S568" s="16">
        <f t="shared" si="144"/>
        <v>0</v>
      </c>
      <c r="T568" s="16">
        <f t="shared" si="144"/>
        <v>0</v>
      </c>
      <c r="U568" s="16">
        <f t="shared" si="144"/>
        <v>0</v>
      </c>
      <c r="V568" s="16">
        <f t="shared" si="144"/>
        <v>0</v>
      </c>
      <c r="W568" s="16">
        <f t="shared" si="144"/>
        <v>0</v>
      </c>
      <c r="X568" s="16">
        <f t="shared" si="144"/>
        <v>192.349790217334</v>
      </c>
      <c r="Y568" s="16">
        <f t="shared" si="144"/>
        <v>0</v>
      </c>
      <c r="Z568" s="16">
        <f t="shared" si="144"/>
        <v>0</v>
      </c>
      <c r="AA568" s="16">
        <f t="shared" si="144"/>
        <v>0</v>
      </c>
      <c r="AB568" s="16">
        <f t="shared" si="144"/>
        <v>0</v>
      </c>
      <c r="AC568" s="16">
        <f t="shared" si="144"/>
        <v>0</v>
      </c>
      <c r="AD568" s="16">
        <f t="shared" si="144"/>
        <v>0</v>
      </c>
      <c r="AE568" s="16">
        <f t="shared" si="144"/>
        <v>0</v>
      </c>
      <c r="AF568" s="16">
        <f t="shared" si="143"/>
        <v>0</v>
      </c>
      <c r="AG568" s="16">
        <f t="shared" si="143"/>
        <v>0</v>
      </c>
      <c r="AH568" s="16">
        <f t="shared" si="143"/>
        <v>313.3175397467835</v>
      </c>
      <c r="AI568" s="16">
        <f t="shared" si="143"/>
        <v>0</v>
      </c>
      <c r="AJ568" s="16">
        <f t="shared" si="143"/>
        <v>0</v>
      </c>
      <c r="AK568" s="16">
        <f t="shared" si="143"/>
        <v>0</v>
      </c>
      <c r="AL568" s="16">
        <f t="shared" si="143"/>
        <v>0</v>
      </c>
      <c r="AM568" s="16">
        <f t="shared" si="143"/>
        <v>0</v>
      </c>
      <c r="AN568" s="16">
        <f t="shared" si="143"/>
        <v>0</v>
      </c>
      <c r="AO568" s="16">
        <f t="shared" si="143"/>
        <v>0</v>
      </c>
      <c r="AP568" s="16">
        <f t="shared" si="143"/>
        <v>0</v>
      </c>
      <c r="AQ568" s="16">
        <f t="shared" si="143"/>
        <v>0</v>
      </c>
      <c r="AR568" s="16">
        <f t="shared" si="143"/>
        <v>510.3612569686631</v>
      </c>
      <c r="AS568" s="16">
        <f t="shared" si="143"/>
        <v>0</v>
      </c>
      <c r="AT568" s="16">
        <f t="shared" si="145"/>
        <v>0</v>
      </c>
      <c r="AU568" s="16">
        <f t="shared" si="145"/>
        <v>0</v>
      </c>
      <c r="AV568" s="16">
        <f t="shared" si="145"/>
        <v>54590.562189087395</v>
      </c>
      <c r="AW568" s="16">
        <f t="shared" si="145"/>
        <v>0</v>
      </c>
      <c r="AX568" s="16">
        <f t="shared" si="145"/>
        <v>0</v>
      </c>
      <c r="AY568" s="16">
        <f t="shared" si="145"/>
        <v>0</v>
      </c>
      <c r="AZ568" s="16">
        <f t="shared" si="145"/>
        <v>0</v>
      </c>
      <c r="BA568" s="16">
        <f t="shared" si="145"/>
        <v>0</v>
      </c>
      <c r="BB568" s="16">
        <f t="shared" si="145"/>
        <v>831.32470919163643</v>
      </c>
      <c r="BC568" s="16">
        <f t="shared" si="145"/>
        <v>0</v>
      </c>
      <c r="BD568" s="16">
        <f t="shared" si="145"/>
        <v>0</v>
      </c>
      <c r="BE568" s="16">
        <f t="shared" si="145"/>
        <v>0</v>
      </c>
      <c r="BF568" s="16">
        <f t="shared" si="145"/>
        <v>0</v>
      </c>
      <c r="BG568" s="16">
        <f t="shared" si="145"/>
        <v>0</v>
      </c>
      <c r="BH568" s="16">
        <f t="shared" si="145"/>
        <v>0</v>
      </c>
      <c r="BI568" s="16">
        <f t="shared" si="145"/>
        <v>0</v>
      </c>
    </row>
    <row r="569" spans="2:61" s="1" customFormat="1" ht="15.75" x14ac:dyDescent="0.25">
      <c r="B569" s="47">
        <v>612</v>
      </c>
      <c r="C569" s="47" t="s">
        <v>430</v>
      </c>
      <c r="D569" s="47">
        <v>6</v>
      </c>
      <c r="E569" s="47">
        <v>2004</v>
      </c>
      <c r="F569" s="71"/>
      <c r="G569" s="2">
        <v>50</v>
      </c>
      <c r="H569" s="2">
        <v>10</v>
      </c>
      <c r="I569" s="47">
        <v>2020</v>
      </c>
      <c r="J569" s="81">
        <v>1.15E-2</v>
      </c>
      <c r="K569" s="82">
        <v>9985</v>
      </c>
      <c r="L569" s="82">
        <f t="shared" si="131"/>
        <v>998.5</v>
      </c>
      <c r="M569" s="82">
        <f t="shared" si="132"/>
        <v>1497.75</v>
      </c>
      <c r="N569" s="16">
        <f t="shared" si="133"/>
        <v>12481.25</v>
      </c>
      <c r="O569" s="16">
        <f t="shared" si="134"/>
        <v>143.53437500000001</v>
      </c>
      <c r="P569" s="16">
        <f t="shared" si="144"/>
        <v>0</v>
      </c>
      <c r="Q569" s="16">
        <f t="shared" si="144"/>
        <v>0</v>
      </c>
      <c r="R569" s="16">
        <f t="shared" si="144"/>
        <v>0</v>
      </c>
      <c r="S569" s="16">
        <f t="shared" si="144"/>
        <v>0</v>
      </c>
      <c r="T569" s="16">
        <f t="shared" si="144"/>
        <v>0</v>
      </c>
      <c r="U569" s="16">
        <f t="shared" si="144"/>
        <v>0</v>
      </c>
      <c r="V569" s="16">
        <f t="shared" si="144"/>
        <v>0</v>
      </c>
      <c r="W569" s="16">
        <f t="shared" si="144"/>
        <v>0</v>
      </c>
      <c r="X569" s="16">
        <f t="shared" si="144"/>
        <v>192.349790217334</v>
      </c>
      <c r="Y569" s="16">
        <f t="shared" si="144"/>
        <v>0</v>
      </c>
      <c r="Z569" s="16">
        <f t="shared" si="144"/>
        <v>0</v>
      </c>
      <c r="AA569" s="16">
        <f t="shared" si="144"/>
        <v>0</v>
      </c>
      <c r="AB569" s="16">
        <f t="shared" si="144"/>
        <v>0</v>
      </c>
      <c r="AC569" s="16">
        <f t="shared" si="144"/>
        <v>0</v>
      </c>
      <c r="AD569" s="16">
        <f t="shared" si="144"/>
        <v>0</v>
      </c>
      <c r="AE569" s="16">
        <f t="shared" si="144"/>
        <v>0</v>
      </c>
      <c r="AF569" s="16">
        <f t="shared" si="143"/>
        <v>0</v>
      </c>
      <c r="AG569" s="16">
        <f t="shared" si="143"/>
        <v>0</v>
      </c>
      <c r="AH569" s="16">
        <f t="shared" si="143"/>
        <v>313.3175397467835</v>
      </c>
      <c r="AI569" s="16">
        <f t="shared" si="143"/>
        <v>0</v>
      </c>
      <c r="AJ569" s="16">
        <f t="shared" si="143"/>
        <v>0</v>
      </c>
      <c r="AK569" s="16">
        <f t="shared" si="143"/>
        <v>0</v>
      </c>
      <c r="AL569" s="16">
        <f t="shared" si="143"/>
        <v>0</v>
      </c>
      <c r="AM569" s="16">
        <f t="shared" si="143"/>
        <v>0</v>
      </c>
      <c r="AN569" s="16">
        <f t="shared" si="143"/>
        <v>0</v>
      </c>
      <c r="AO569" s="16">
        <f t="shared" si="143"/>
        <v>0</v>
      </c>
      <c r="AP569" s="16">
        <f t="shared" si="143"/>
        <v>0</v>
      </c>
      <c r="AQ569" s="16">
        <f t="shared" si="143"/>
        <v>0</v>
      </c>
      <c r="AR569" s="16">
        <f t="shared" si="143"/>
        <v>510.3612569686631</v>
      </c>
      <c r="AS569" s="16">
        <f t="shared" si="143"/>
        <v>0</v>
      </c>
      <c r="AT569" s="16">
        <f t="shared" si="145"/>
        <v>0</v>
      </c>
      <c r="AU569" s="16">
        <f t="shared" si="145"/>
        <v>0</v>
      </c>
      <c r="AV569" s="16">
        <f t="shared" si="145"/>
        <v>54590.562189087395</v>
      </c>
      <c r="AW569" s="16">
        <f t="shared" si="145"/>
        <v>0</v>
      </c>
      <c r="AX569" s="16">
        <f t="shared" si="145"/>
        <v>0</v>
      </c>
      <c r="AY569" s="16">
        <f t="shared" si="145"/>
        <v>0</v>
      </c>
      <c r="AZ569" s="16">
        <f t="shared" si="145"/>
        <v>0</v>
      </c>
      <c r="BA569" s="16">
        <f t="shared" si="145"/>
        <v>0</v>
      </c>
      <c r="BB569" s="16">
        <f t="shared" si="145"/>
        <v>831.32470919163643</v>
      </c>
      <c r="BC569" s="16">
        <f t="shared" si="145"/>
        <v>0</v>
      </c>
      <c r="BD569" s="16">
        <f t="shared" si="145"/>
        <v>0</v>
      </c>
      <c r="BE569" s="16">
        <f t="shared" si="145"/>
        <v>0</v>
      </c>
      <c r="BF569" s="16">
        <f t="shared" si="145"/>
        <v>0</v>
      </c>
      <c r="BG569" s="16">
        <f t="shared" si="145"/>
        <v>0</v>
      </c>
      <c r="BH569" s="16">
        <f t="shared" si="145"/>
        <v>0</v>
      </c>
      <c r="BI569" s="16">
        <f t="shared" si="145"/>
        <v>0</v>
      </c>
    </row>
    <row r="570" spans="2:61" s="1" customFormat="1" ht="15.75" x14ac:dyDescent="0.25">
      <c r="B570" s="47">
        <v>611</v>
      </c>
      <c r="C570" s="47" t="s">
        <v>430</v>
      </c>
      <c r="D570" s="47">
        <v>6</v>
      </c>
      <c r="E570" s="47">
        <v>2004</v>
      </c>
      <c r="F570" s="71"/>
      <c r="G570" s="2">
        <v>50</v>
      </c>
      <c r="H570" s="2">
        <v>10</v>
      </c>
      <c r="I570" s="47">
        <v>2020</v>
      </c>
      <c r="J570" s="81">
        <v>1.15E-2</v>
      </c>
      <c r="K570" s="82">
        <v>9985</v>
      </c>
      <c r="L570" s="82">
        <f t="shared" si="131"/>
        <v>998.5</v>
      </c>
      <c r="M570" s="82">
        <f t="shared" si="132"/>
        <v>1497.75</v>
      </c>
      <c r="N570" s="16">
        <f t="shared" si="133"/>
        <v>12481.25</v>
      </c>
      <c r="O570" s="16">
        <f t="shared" si="134"/>
        <v>143.53437500000001</v>
      </c>
      <c r="P570" s="16">
        <f t="shared" si="144"/>
        <v>0</v>
      </c>
      <c r="Q570" s="16">
        <f t="shared" si="144"/>
        <v>0</v>
      </c>
      <c r="R570" s="16">
        <f t="shared" si="144"/>
        <v>0</v>
      </c>
      <c r="S570" s="16">
        <f t="shared" si="144"/>
        <v>0</v>
      </c>
      <c r="T570" s="16">
        <f t="shared" si="144"/>
        <v>0</v>
      </c>
      <c r="U570" s="16">
        <f t="shared" si="144"/>
        <v>0</v>
      </c>
      <c r="V570" s="16">
        <f t="shared" si="144"/>
        <v>0</v>
      </c>
      <c r="W570" s="16">
        <f t="shared" si="144"/>
        <v>0</v>
      </c>
      <c r="X570" s="16">
        <f t="shared" si="144"/>
        <v>192.349790217334</v>
      </c>
      <c r="Y570" s="16">
        <f t="shared" si="144"/>
        <v>0</v>
      </c>
      <c r="Z570" s="16">
        <f t="shared" si="144"/>
        <v>0</v>
      </c>
      <c r="AA570" s="16">
        <f t="shared" si="144"/>
        <v>0</v>
      </c>
      <c r="AB570" s="16">
        <f t="shared" si="144"/>
        <v>0</v>
      </c>
      <c r="AC570" s="16">
        <f t="shared" si="144"/>
        <v>0</v>
      </c>
      <c r="AD570" s="16">
        <f t="shared" si="144"/>
        <v>0</v>
      </c>
      <c r="AE570" s="16">
        <f t="shared" si="144"/>
        <v>0</v>
      </c>
      <c r="AF570" s="16">
        <f t="shared" si="143"/>
        <v>0</v>
      </c>
      <c r="AG570" s="16">
        <f t="shared" si="143"/>
        <v>0</v>
      </c>
      <c r="AH570" s="16">
        <f t="shared" si="143"/>
        <v>313.3175397467835</v>
      </c>
      <c r="AI570" s="16">
        <f t="shared" si="143"/>
        <v>0</v>
      </c>
      <c r="AJ570" s="16">
        <f t="shared" si="143"/>
        <v>0</v>
      </c>
      <c r="AK570" s="16">
        <f t="shared" si="143"/>
        <v>0</v>
      </c>
      <c r="AL570" s="16">
        <f t="shared" si="143"/>
        <v>0</v>
      </c>
      <c r="AM570" s="16">
        <f t="shared" si="143"/>
        <v>0</v>
      </c>
      <c r="AN570" s="16">
        <f t="shared" si="143"/>
        <v>0</v>
      </c>
      <c r="AO570" s="16">
        <f t="shared" si="143"/>
        <v>0</v>
      </c>
      <c r="AP570" s="16">
        <f t="shared" si="143"/>
        <v>0</v>
      </c>
      <c r="AQ570" s="16">
        <f t="shared" si="143"/>
        <v>0</v>
      </c>
      <c r="AR570" s="16">
        <f t="shared" si="143"/>
        <v>510.3612569686631</v>
      </c>
      <c r="AS570" s="16">
        <f t="shared" si="143"/>
        <v>0</v>
      </c>
      <c r="AT570" s="16">
        <f t="shared" si="145"/>
        <v>0</v>
      </c>
      <c r="AU570" s="16">
        <f t="shared" si="145"/>
        <v>0</v>
      </c>
      <c r="AV570" s="16">
        <f t="shared" si="145"/>
        <v>54590.562189087395</v>
      </c>
      <c r="AW570" s="16">
        <f t="shared" si="145"/>
        <v>0</v>
      </c>
      <c r="AX570" s="16">
        <f t="shared" si="145"/>
        <v>0</v>
      </c>
      <c r="AY570" s="16">
        <f t="shared" si="145"/>
        <v>0</v>
      </c>
      <c r="AZ570" s="16">
        <f t="shared" si="145"/>
        <v>0</v>
      </c>
      <c r="BA570" s="16">
        <f t="shared" si="145"/>
        <v>0</v>
      </c>
      <c r="BB570" s="16">
        <f t="shared" si="145"/>
        <v>831.32470919163643</v>
      </c>
      <c r="BC570" s="16">
        <f t="shared" si="145"/>
        <v>0</v>
      </c>
      <c r="BD570" s="16">
        <f t="shared" si="145"/>
        <v>0</v>
      </c>
      <c r="BE570" s="16">
        <f t="shared" si="145"/>
        <v>0</v>
      </c>
      <c r="BF570" s="16">
        <f t="shared" si="145"/>
        <v>0</v>
      </c>
      <c r="BG570" s="16">
        <f t="shared" si="145"/>
        <v>0</v>
      </c>
      <c r="BH570" s="16">
        <f t="shared" si="145"/>
        <v>0</v>
      </c>
      <c r="BI570" s="16">
        <f t="shared" si="145"/>
        <v>0</v>
      </c>
    </row>
    <row r="571" spans="2:61" s="1" customFormat="1" ht="15.75" x14ac:dyDescent="0.25">
      <c r="B571" s="47">
        <v>610</v>
      </c>
      <c r="C571" s="47" t="s">
        <v>430</v>
      </c>
      <c r="D571" s="47">
        <v>6</v>
      </c>
      <c r="E571" s="47">
        <v>2004</v>
      </c>
      <c r="F571" s="71"/>
      <c r="G571" s="2">
        <v>50</v>
      </c>
      <c r="H571" s="2">
        <v>10</v>
      </c>
      <c r="I571" s="47">
        <v>2020</v>
      </c>
      <c r="J571" s="81">
        <v>1.15E-2</v>
      </c>
      <c r="K571" s="82">
        <v>9985</v>
      </c>
      <c r="L571" s="82">
        <f t="shared" si="131"/>
        <v>998.5</v>
      </c>
      <c r="M571" s="82">
        <f t="shared" si="132"/>
        <v>1497.75</v>
      </c>
      <c r="N571" s="16">
        <f t="shared" si="133"/>
        <v>12481.25</v>
      </c>
      <c r="O571" s="16">
        <f t="shared" si="134"/>
        <v>143.53437500000001</v>
      </c>
      <c r="P571" s="16">
        <f t="shared" si="144"/>
        <v>0</v>
      </c>
      <c r="Q571" s="16">
        <f t="shared" si="144"/>
        <v>0</v>
      </c>
      <c r="R571" s="16">
        <f t="shared" si="144"/>
        <v>0</v>
      </c>
      <c r="S571" s="16">
        <f t="shared" si="144"/>
        <v>0</v>
      </c>
      <c r="T571" s="16">
        <f t="shared" si="144"/>
        <v>0</v>
      </c>
      <c r="U571" s="16">
        <f t="shared" si="144"/>
        <v>0</v>
      </c>
      <c r="V571" s="16">
        <f t="shared" si="144"/>
        <v>0</v>
      </c>
      <c r="W571" s="16">
        <f t="shared" si="144"/>
        <v>0</v>
      </c>
      <c r="X571" s="16">
        <f t="shared" si="144"/>
        <v>192.349790217334</v>
      </c>
      <c r="Y571" s="16">
        <f t="shared" si="144"/>
        <v>0</v>
      </c>
      <c r="Z571" s="16">
        <f t="shared" si="144"/>
        <v>0</v>
      </c>
      <c r="AA571" s="16">
        <f t="shared" si="144"/>
        <v>0</v>
      </c>
      <c r="AB571" s="16">
        <f t="shared" si="144"/>
        <v>0</v>
      </c>
      <c r="AC571" s="16">
        <f t="shared" si="144"/>
        <v>0</v>
      </c>
      <c r="AD571" s="16">
        <f t="shared" si="144"/>
        <v>0</v>
      </c>
      <c r="AE571" s="16">
        <f t="shared" si="144"/>
        <v>0</v>
      </c>
      <c r="AF571" s="16">
        <f t="shared" si="143"/>
        <v>0</v>
      </c>
      <c r="AG571" s="16">
        <f t="shared" si="143"/>
        <v>0</v>
      </c>
      <c r="AH571" s="16">
        <f t="shared" si="143"/>
        <v>313.3175397467835</v>
      </c>
      <c r="AI571" s="16">
        <f t="shared" si="143"/>
        <v>0</v>
      </c>
      <c r="AJ571" s="16">
        <f t="shared" si="143"/>
        <v>0</v>
      </c>
      <c r="AK571" s="16">
        <f t="shared" si="143"/>
        <v>0</v>
      </c>
      <c r="AL571" s="16">
        <f t="shared" si="143"/>
        <v>0</v>
      </c>
      <c r="AM571" s="16">
        <f t="shared" si="143"/>
        <v>0</v>
      </c>
      <c r="AN571" s="16">
        <f t="shared" si="143"/>
        <v>0</v>
      </c>
      <c r="AO571" s="16">
        <f t="shared" si="143"/>
        <v>0</v>
      </c>
      <c r="AP571" s="16">
        <f t="shared" si="143"/>
        <v>0</v>
      </c>
      <c r="AQ571" s="16">
        <f t="shared" si="143"/>
        <v>0</v>
      </c>
      <c r="AR571" s="16">
        <f t="shared" si="143"/>
        <v>510.3612569686631</v>
      </c>
      <c r="AS571" s="16">
        <f t="shared" si="143"/>
        <v>0</v>
      </c>
      <c r="AT571" s="16">
        <f t="shared" si="145"/>
        <v>0</v>
      </c>
      <c r="AU571" s="16">
        <f t="shared" si="145"/>
        <v>0</v>
      </c>
      <c r="AV571" s="16">
        <f t="shared" si="145"/>
        <v>54590.562189087395</v>
      </c>
      <c r="AW571" s="16">
        <f t="shared" si="145"/>
        <v>0</v>
      </c>
      <c r="AX571" s="16">
        <f t="shared" si="145"/>
        <v>0</v>
      </c>
      <c r="AY571" s="16">
        <f t="shared" si="145"/>
        <v>0</v>
      </c>
      <c r="AZ571" s="16">
        <f t="shared" si="145"/>
        <v>0</v>
      </c>
      <c r="BA571" s="16">
        <f t="shared" si="145"/>
        <v>0</v>
      </c>
      <c r="BB571" s="16">
        <f t="shared" si="145"/>
        <v>831.32470919163643</v>
      </c>
      <c r="BC571" s="16">
        <f t="shared" si="145"/>
        <v>0</v>
      </c>
      <c r="BD571" s="16">
        <f t="shared" si="145"/>
        <v>0</v>
      </c>
      <c r="BE571" s="16">
        <f t="shared" si="145"/>
        <v>0</v>
      </c>
      <c r="BF571" s="16">
        <f t="shared" si="145"/>
        <v>0</v>
      </c>
      <c r="BG571" s="16">
        <f t="shared" si="145"/>
        <v>0</v>
      </c>
      <c r="BH571" s="16">
        <f t="shared" si="145"/>
        <v>0</v>
      </c>
      <c r="BI571" s="16">
        <f t="shared" si="145"/>
        <v>0</v>
      </c>
    </row>
    <row r="572" spans="2:61" s="1" customFormat="1" ht="15.75" x14ac:dyDescent="0.25">
      <c r="B572" s="47">
        <v>609</v>
      </c>
      <c r="C572" s="47" t="s">
        <v>430</v>
      </c>
      <c r="D572" s="47">
        <v>6</v>
      </c>
      <c r="E572" s="47">
        <v>2004</v>
      </c>
      <c r="F572" s="71"/>
      <c r="G572" s="2">
        <v>50</v>
      </c>
      <c r="H572" s="2">
        <v>10</v>
      </c>
      <c r="I572" s="47">
        <v>2020</v>
      </c>
      <c r="J572" s="81">
        <v>1.15E-2</v>
      </c>
      <c r="K572" s="82">
        <v>9985</v>
      </c>
      <c r="L572" s="82">
        <f t="shared" si="131"/>
        <v>998.5</v>
      </c>
      <c r="M572" s="82">
        <f t="shared" si="132"/>
        <v>1497.75</v>
      </c>
      <c r="N572" s="16">
        <f t="shared" si="133"/>
        <v>12481.25</v>
      </c>
      <c r="O572" s="16">
        <f t="shared" si="134"/>
        <v>143.53437500000001</v>
      </c>
      <c r="P572" s="16">
        <f t="shared" si="144"/>
        <v>0</v>
      </c>
      <c r="Q572" s="16">
        <f t="shared" si="144"/>
        <v>0</v>
      </c>
      <c r="R572" s="16">
        <f t="shared" si="144"/>
        <v>0</v>
      </c>
      <c r="S572" s="16">
        <f t="shared" si="144"/>
        <v>0</v>
      </c>
      <c r="T572" s="16">
        <f t="shared" si="144"/>
        <v>0</v>
      </c>
      <c r="U572" s="16">
        <f t="shared" si="144"/>
        <v>0</v>
      </c>
      <c r="V572" s="16">
        <f t="shared" si="144"/>
        <v>0</v>
      </c>
      <c r="W572" s="16">
        <f t="shared" si="144"/>
        <v>0</v>
      </c>
      <c r="X572" s="16">
        <f t="shared" si="144"/>
        <v>192.349790217334</v>
      </c>
      <c r="Y572" s="16">
        <f t="shared" si="144"/>
        <v>0</v>
      </c>
      <c r="Z572" s="16">
        <f t="shared" si="144"/>
        <v>0</v>
      </c>
      <c r="AA572" s="16">
        <f t="shared" si="144"/>
        <v>0</v>
      </c>
      <c r="AB572" s="16">
        <f t="shared" si="144"/>
        <v>0</v>
      </c>
      <c r="AC572" s="16">
        <f t="shared" si="144"/>
        <v>0</v>
      </c>
      <c r="AD572" s="16">
        <f t="shared" si="144"/>
        <v>0</v>
      </c>
      <c r="AE572" s="16">
        <f t="shared" si="144"/>
        <v>0</v>
      </c>
      <c r="AF572" s="16">
        <f t="shared" si="143"/>
        <v>0</v>
      </c>
      <c r="AG572" s="16">
        <f t="shared" si="143"/>
        <v>0</v>
      </c>
      <c r="AH572" s="16">
        <f t="shared" si="143"/>
        <v>313.3175397467835</v>
      </c>
      <c r="AI572" s="16">
        <f t="shared" si="143"/>
        <v>0</v>
      </c>
      <c r="AJ572" s="16">
        <f t="shared" si="143"/>
        <v>0</v>
      </c>
      <c r="AK572" s="16">
        <f t="shared" si="143"/>
        <v>0</v>
      </c>
      <c r="AL572" s="16">
        <f t="shared" si="143"/>
        <v>0</v>
      </c>
      <c r="AM572" s="16">
        <f t="shared" si="143"/>
        <v>0</v>
      </c>
      <c r="AN572" s="16">
        <f t="shared" si="143"/>
        <v>0</v>
      </c>
      <c r="AO572" s="16">
        <f t="shared" si="143"/>
        <v>0</v>
      </c>
      <c r="AP572" s="16">
        <f t="shared" si="143"/>
        <v>0</v>
      </c>
      <c r="AQ572" s="16">
        <f t="shared" si="143"/>
        <v>0</v>
      </c>
      <c r="AR572" s="16">
        <f t="shared" si="143"/>
        <v>510.3612569686631</v>
      </c>
      <c r="AS572" s="16">
        <f t="shared" si="143"/>
        <v>0</v>
      </c>
      <c r="AT572" s="16">
        <f t="shared" si="145"/>
        <v>0</v>
      </c>
      <c r="AU572" s="16">
        <f t="shared" si="145"/>
        <v>0</v>
      </c>
      <c r="AV572" s="16">
        <f t="shared" si="145"/>
        <v>54590.562189087395</v>
      </c>
      <c r="AW572" s="16">
        <f t="shared" si="145"/>
        <v>0</v>
      </c>
      <c r="AX572" s="16">
        <f t="shared" si="145"/>
        <v>0</v>
      </c>
      <c r="AY572" s="16">
        <f t="shared" si="145"/>
        <v>0</v>
      </c>
      <c r="AZ572" s="16">
        <f t="shared" si="145"/>
        <v>0</v>
      </c>
      <c r="BA572" s="16">
        <f t="shared" si="145"/>
        <v>0</v>
      </c>
      <c r="BB572" s="16">
        <f t="shared" si="145"/>
        <v>831.32470919163643</v>
      </c>
      <c r="BC572" s="16">
        <f t="shared" si="145"/>
        <v>0</v>
      </c>
      <c r="BD572" s="16">
        <f t="shared" si="145"/>
        <v>0</v>
      </c>
      <c r="BE572" s="16">
        <f t="shared" si="145"/>
        <v>0</v>
      </c>
      <c r="BF572" s="16">
        <f t="shared" si="145"/>
        <v>0</v>
      </c>
      <c r="BG572" s="16">
        <f t="shared" si="145"/>
        <v>0</v>
      </c>
      <c r="BH572" s="16">
        <f t="shared" si="145"/>
        <v>0</v>
      </c>
      <c r="BI572" s="16">
        <f t="shared" si="145"/>
        <v>0</v>
      </c>
    </row>
    <row r="573" spans="2:61" s="1" customFormat="1" ht="15.75" x14ac:dyDescent="0.25">
      <c r="B573" s="47">
        <v>534</v>
      </c>
      <c r="C573" s="47" t="s">
        <v>430</v>
      </c>
      <c r="D573" s="47">
        <v>6</v>
      </c>
      <c r="E573" s="47">
        <v>2004</v>
      </c>
      <c r="F573" s="71"/>
      <c r="G573" s="2">
        <v>50</v>
      </c>
      <c r="H573" s="2">
        <v>10</v>
      </c>
      <c r="I573" s="47">
        <v>2020</v>
      </c>
      <c r="J573" s="81">
        <v>1.15E-2</v>
      </c>
      <c r="K573" s="82">
        <v>9985</v>
      </c>
      <c r="L573" s="82">
        <f t="shared" si="131"/>
        <v>998.5</v>
      </c>
      <c r="M573" s="82">
        <f t="shared" si="132"/>
        <v>1497.75</v>
      </c>
      <c r="N573" s="16">
        <f t="shared" si="133"/>
        <v>12481.25</v>
      </c>
      <c r="O573" s="16">
        <f t="shared" si="134"/>
        <v>143.53437500000001</v>
      </c>
      <c r="P573" s="16">
        <f t="shared" si="144"/>
        <v>0</v>
      </c>
      <c r="Q573" s="16">
        <f t="shared" si="144"/>
        <v>0</v>
      </c>
      <c r="R573" s="16">
        <f t="shared" si="144"/>
        <v>0</v>
      </c>
      <c r="S573" s="16">
        <f t="shared" si="144"/>
        <v>0</v>
      </c>
      <c r="T573" s="16">
        <f t="shared" si="144"/>
        <v>0</v>
      </c>
      <c r="U573" s="16">
        <f t="shared" si="144"/>
        <v>0</v>
      </c>
      <c r="V573" s="16">
        <f t="shared" si="144"/>
        <v>0</v>
      </c>
      <c r="W573" s="16">
        <f t="shared" si="144"/>
        <v>0</v>
      </c>
      <c r="X573" s="16">
        <f t="shared" si="144"/>
        <v>192.349790217334</v>
      </c>
      <c r="Y573" s="16">
        <f t="shared" si="144"/>
        <v>0</v>
      </c>
      <c r="Z573" s="16">
        <f t="shared" si="144"/>
        <v>0</v>
      </c>
      <c r="AA573" s="16">
        <f t="shared" si="144"/>
        <v>0</v>
      </c>
      <c r="AB573" s="16">
        <f t="shared" si="144"/>
        <v>0</v>
      </c>
      <c r="AC573" s="16">
        <f t="shared" si="144"/>
        <v>0</v>
      </c>
      <c r="AD573" s="16">
        <f t="shared" si="144"/>
        <v>0</v>
      </c>
      <c r="AE573" s="16">
        <f t="shared" si="144"/>
        <v>0</v>
      </c>
      <c r="AF573" s="16">
        <f t="shared" si="143"/>
        <v>0</v>
      </c>
      <c r="AG573" s="16">
        <f t="shared" si="143"/>
        <v>0</v>
      </c>
      <c r="AH573" s="16">
        <f t="shared" si="143"/>
        <v>313.3175397467835</v>
      </c>
      <c r="AI573" s="16">
        <f t="shared" si="143"/>
        <v>0</v>
      </c>
      <c r="AJ573" s="16">
        <f t="shared" si="143"/>
        <v>0</v>
      </c>
      <c r="AK573" s="16">
        <f t="shared" si="143"/>
        <v>0</v>
      </c>
      <c r="AL573" s="16">
        <f t="shared" si="143"/>
        <v>0</v>
      </c>
      <c r="AM573" s="16">
        <f t="shared" si="143"/>
        <v>0</v>
      </c>
      <c r="AN573" s="16">
        <f t="shared" si="143"/>
        <v>0</v>
      </c>
      <c r="AO573" s="16">
        <f t="shared" si="143"/>
        <v>0</v>
      </c>
      <c r="AP573" s="16">
        <f t="shared" si="143"/>
        <v>0</v>
      </c>
      <c r="AQ573" s="16">
        <f t="shared" si="143"/>
        <v>0</v>
      </c>
      <c r="AR573" s="16">
        <f t="shared" si="143"/>
        <v>510.3612569686631</v>
      </c>
      <c r="AS573" s="16">
        <f t="shared" si="143"/>
        <v>0</v>
      </c>
      <c r="AT573" s="16">
        <f t="shared" si="145"/>
        <v>0</v>
      </c>
      <c r="AU573" s="16">
        <f t="shared" si="145"/>
        <v>0</v>
      </c>
      <c r="AV573" s="16">
        <f t="shared" si="145"/>
        <v>54590.562189087395</v>
      </c>
      <c r="AW573" s="16">
        <f t="shared" si="145"/>
        <v>0</v>
      </c>
      <c r="AX573" s="16">
        <f t="shared" si="145"/>
        <v>0</v>
      </c>
      <c r="AY573" s="16">
        <f t="shared" si="145"/>
        <v>0</v>
      </c>
      <c r="AZ573" s="16">
        <f t="shared" si="145"/>
        <v>0</v>
      </c>
      <c r="BA573" s="16">
        <f t="shared" si="145"/>
        <v>0</v>
      </c>
      <c r="BB573" s="16">
        <f t="shared" si="145"/>
        <v>831.32470919163643</v>
      </c>
      <c r="BC573" s="16">
        <f t="shared" si="145"/>
        <v>0</v>
      </c>
      <c r="BD573" s="16">
        <f t="shared" si="145"/>
        <v>0</v>
      </c>
      <c r="BE573" s="16">
        <f t="shared" si="145"/>
        <v>0</v>
      </c>
      <c r="BF573" s="16">
        <f t="shared" si="145"/>
        <v>0</v>
      </c>
      <c r="BG573" s="16">
        <f t="shared" si="145"/>
        <v>0</v>
      </c>
      <c r="BH573" s="16">
        <f t="shared" si="145"/>
        <v>0</v>
      </c>
      <c r="BI573" s="16">
        <f t="shared" si="145"/>
        <v>0</v>
      </c>
    </row>
    <row r="574" spans="2:61" s="1" customFormat="1" ht="15.75" x14ac:dyDescent="0.25">
      <c r="B574" s="47">
        <v>533</v>
      </c>
      <c r="C574" s="47" t="s">
        <v>430</v>
      </c>
      <c r="D574" s="47">
        <v>6</v>
      </c>
      <c r="E574" s="47">
        <v>2004</v>
      </c>
      <c r="F574" s="71"/>
      <c r="G574" s="2">
        <v>50</v>
      </c>
      <c r="H574" s="2">
        <v>10</v>
      </c>
      <c r="I574" s="47">
        <v>2020</v>
      </c>
      <c r="J574" s="81">
        <v>1.15E-2</v>
      </c>
      <c r="K574" s="82">
        <v>9985</v>
      </c>
      <c r="L574" s="82">
        <f t="shared" si="131"/>
        <v>998.5</v>
      </c>
      <c r="M574" s="82">
        <f t="shared" si="132"/>
        <v>1497.75</v>
      </c>
      <c r="N574" s="16">
        <f t="shared" si="133"/>
        <v>12481.25</v>
      </c>
      <c r="O574" s="16">
        <f t="shared" si="134"/>
        <v>143.53437500000001</v>
      </c>
      <c r="P574" s="16">
        <f t="shared" si="144"/>
        <v>0</v>
      </c>
      <c r="Q574" s="16">
        <f t="shared" si="144"/>
        <v>0</v>
      </c>
      <c r="R574" s="16">
        <f t="shared" si="144"/>
        <v>0</v>
      </c>
      <c r="S574" s="16">
        <f t="shared" si="144"/>
        <v>0</v>
      </c>
      <c r="T574" s="16">
        <f t="shared" si="144"/>
        <v>0</v>
      </c>
      <c r="U574" s="16">
        <f t="shared" si="144"/>
        <v>0</v>
      </c>
      <c r="V574" s="16">
        <f t="shared" si="144"/>
        <v>0</v>
      </c>
      <c r="W574" s="16">
        <f t="shared" si="144"/>
        <v>0</v>
      </c>
      <c r="X574" s="16">
        <f t="shared" si="144"/>
        <v>192.349790217334</v>
      </c>
      <c r="Y574" s="16">
        <f t="shared" si="144"/>
        <v>0</v>
      </c>
      <c r="Z574" s="16">
        <f t="shared" si="144"/>
        <v>0</v>
      </c>
      <c r="AA574" s="16">
        <f t="shared" si="144"/>
        <v>0</v>
      </c>
      <c r="AB574" s="16">
        <f t="shared" si="144"/>
        <v>0</v>
      </c>
      <c r="AC574" s="16">
        <f t="shared" si="144"/>
        <v>0</v>
      </c>
      <c r="AD574" s="16">
        <f t="shared" si="144"/>
        <v>0</v>
      </c>
      <c r="AE574" s="16">
        <f t="shared" si="144"/>
        <v>0</v>
      </c>
      <c r="AF574" s="16">
        <f t="shared" si="143"/>
        <v>0</v>
      </c>
      <c r="AG574" s="16">
        <f t="shared" si="143"/>
        <v>0</v>
      </c>
      <c r="AH574" s="16">
        <f t="shared" si="143"/>
        <v>313.3175397467835</v>
      </c>
      <c r="AI574" s="16">
        <f t="shared" si="143"/>
        <v>0</v>
      </c>
      <c r="AJ574" s="16">
        <f t="shared" si="143"/>
        <v>0</v>
      </c>
      <c r="AK574" s="16">
        <f t="shared" si="143"/>
        <v>0</v>
      </c>
      <c r="AL574" s="16">
        <f t="shared" si="143"/>
        <v>0</v>
      </c>
      <c r="AM574" s="16">
        <f t="shared" si="143"/>
        <v>0</v>
      </c>
      <c r="AN574" s="16">
        <f t="shared" si="143"/>
        <v>0</v>
      </c>
      <c r="AO574" s="16">
        <f t="shared" si="143"/>
        <v>0</v>
      </c>
      <c r="AP574" s="16">
        <f t="shared" si="143"/>
        <v>0</v>
      </c>
      <c r="AQ574" s="16">
        <f t="shared" si="143"/>
        <v>0</v>
      </c>
      <c r="AR574" s="16">
        <f t="shared" si="143"/>
        <v>510.3612569686631</v>
      </c>
      <c r="AS574" s="16">
        <f t="shared" si="143"/>
        <v>0</v>
      </c>
      <c r="AT574" s="16">
        <f t="shared" si="145"/>
        <v>0</v>
      </c>
      <c r="AU574" s="16">
        <f t="shared" si="145"/>
        <v>0</v>
      </c>
      <c r="AV574" s="16">
        <f t="shared" si="145"/>
        <v>54590.562189087395</v>
      </c>
      <c r="AW574" s="16">
        <f t="shared" si="145"/>
        <v>0</v>
      </c>
      <c r="AX574" s="16">
        <f t="shared" si="145"/>
        <v>0</v>
      </c>
      <c r="AY574" s="16">
        <f t="shared" si="145"/>
        <v>0</v>
      </c>
      <c r="AZ574" s="16">
        <f t="shared" si="145"/>
        <v>0</v>
      </c>
      <c r="BA574" s="16">
        <f t="shared" si="145"/>
        <v>0</v>
      </c>
      <c r="BB574" s="16">
        <f t="shared" si="145"/>
        <v>831.32470919163643</v>
      </c>
      <c r="BC574" s="16">
        <f t="shared" si="145"/>
        <v>0</v>
      </c>
      <c r="BD574" s="16">
        <f t="shared" si="145"/>
        <v>0</v>
      </c>
      <c r="BE574" s="16">
        <f t="shared" si="145"/>
        <v>0</v>
      </c>
      <c r="BF574" s="16">
        <f t="shared" si="145"/>
        <v>0</v>
      </c>
      <c r="BG574" s="16">
        <f t="shared" si="145"/>
        <v>0</v>
      </c>
      <c r="BH574" s="16">
        <f t="shared" si="145"/>
        <v>0</v>
      </c>
      <c r="BI574" s="16">
        <f t="shared" si="145"/>
        <v>0</v>
      </c>
    </row>
    <row r="575" spans="2:61" s="1" customFormat="1" ht="15.75" x14ac:dyDescent="0.25">
      <c r="B575" s="47">
        <v>532</v>
      </c>
      <c r="C575" s="47" t="s">
        <v>430</v>
      </c>
      <c r="D575" s="47">
        <v>6</v>
      </c>
      <c r="E575" s="47">
        <v>2004</v>
      </c>
      <c r="F575" s="71"/>
      <c r="G575" s="2">
        <v>50</v>
      </c>
      <c r="H575" s="2">
        <v>10</v>
      </c>
      <c r="I575" s="47">
        <v>2020</v>
      </c>
      <c r="J575" s="81">
        <v>1.15E-2</v>
      </c>
      <c r="K575" s="82">
        <v>9985</v>
      </c>
      <c r="L575" s="82">
        <f t="shared" si="131"/>
        <v>998.5</v>
      </c>
      <c r="M575" s="82">
        <f t="shared" si="132"/>
        <v>1497.75</v>
      </c>
      <c r="N575" s="16">
        <f t="shared" si="133"/>
        <v>12481.25</v>
      </c>
      <c r="O575" s="16">
        <f t="shared" si="134"/>
        <v>143.53437500000001</v>
      </c>
      <c r="P575" s="16">
        <f t="shared" si="144"/>
        <v>0</v>
      </c>
      <c r="Q575" s="16">
        <f t="shared" si="144"/>
        <v>0</v>
      </c>
      <c r="R575" s="16">
        <f t="shared" si="144"/>
        <v>0</v>
      </c>
      <c r="S575" s="16">
        <f t="shared" si="144"/>
        <v>0</v>
      </c>
      <c r="T575" s="16">
        <f t="shared" si="144"/>
        <v>0</v>
      </c>
      <c r="U575" s="16">
        <f t="shared" si="144"/>
        <v>0</v>
      </c>
      <c r="V575" s="16">
        <f t="shared" si="144"/>
        <v>0</v>
      </c>
      <c r="W575" s="16">
        <f t="shared" si="144"/>
        <v>0</v>
      </c>
      <c r="X575" s="16">
        <f t="shared" si="144"/>
        <v>192.349790217334</v>
      </c>
      <c r="Y575" s="16">
        <f t="shared" si="144"/>
        <v>0</v>
      </c>
      <c r="Z575" s="16">
        <f t="shared" si="144"/>
        <v>0</v>
      </c>
      <c r="AA575" s="16">
        <f t="shared" si="144"/>
        <v>0</v>
      </c>
      <c r="AB575" s="16">
        <f t="shared" si="144"/>
        <v>0</v>
      </c>
      <c r="AC575" s="16">
        <f t="shared" si="144"/>
        <v>0</v>
      </c>
      <c r="AD575" s="16">
        <f t="shared" si="144"/>
        <v>0</v>
      </c>
      <c r="AE575" s="16">
        <f t="shared" si="144"/>
        <v>0</v>
      </c>
      <c r="AF575" s="16">
        <f t="shared" si="143"/>
        <v>0</v>
      </c>
      <c r="AG575" s="16">
        <f t="shared" si="143"/>
        <v>0</v>
      </c>
      <c r="AH575" s="16">
        <f t="shared" si="143"/>
        <v>313.3175397467835</v>
      </c>
      <c r="AI575" s="16">
        <f t="shared" si="143"/>
        <v>0</v>
      </c>
      <c r="AJ575" s="16">
        <f t="shared" si="143"/>
        <v>0</v>
      </c>
      <c r="AK575" s="16">
        <f t="shared" si="143"/>
        <v>0</v>
      </c>
      <c r="AL575" s="16">
        <f t="shared" si="143"/>
        <v>0</v>
      </c>
      <c r="AM575" s="16">
        <f t="shared" si="143"/>
        <v>0</v>
      </c>
      <c r="AN575" s="16">
        <f t="shared" si="143"/>
        <v>0</v>
      </c>
      <c r="AO575" s="16">
        <f t="shared" si="143"/>
        <v>0</v>
      </c>
      <c r="AP575" s="16">
        <f t="shared" si="143"/>
        <v>0</v>
      </c>
      <c r="AQ575" s="16">
        <f t="shared" si="143"/>
        <v>0</v>
      </c>
      <c r="AR575" s="16">
        <f t="shared" si="143"/>
        <v>510.3612569686631</v>
      </c>
      <c r="AS575" s="16">
        <f t="shared" si="143"/>
        <v>0</v>
      </c>
      <c r="AT575" s="16">
        <f t="shared" si="145"/>
        <v>0</v>
      </c>
      <c r="AU575" s="16">
        <f t="shared" si="145"/>
        <v>0</v>
      </c>
      <c r="AV575" s="16">
        <f t="shared" si="145"/>
        <v>54590.562189087395</v>
      </c>
      <c r="AW575" s="16">
        <f t="shared" si="145"/>
        <v>0</v>
      </c>
      <c r="AX575" s="16">
        <f t="shared" si="145"/>
        <v>0</v>
      </c>
      <c r="AY575" s="16">
        <f t="shared" si="145"/>
        <v>0</v>
      </c>
      <c r="AZ575" s="16">
        <f t="shared" si="145"/>
        <v>0</v>
      </c>
      <c r="BA575" s="16">
        <f t="shared" si="145"/>
        <v>0</v>
      </c>
      <c r="BB575" s="16">
        <f t="shared" si="145"/>
        <v>831.32470919163643</v>
      </c>
      <c r="BC575" s="16">
        <f t="shared" si="145"/>
        <v>0</v>
      </c>
      <c r="BD575" s="16">
        <f t="shared" si="145"/>
        <v>0</v>
      </c>
      <c r="BE575" s="16">
        <f t="shared" si="145"/>
        <v>0</v>
      </c>
      <c r="BF575" s="16">
        <f t="shared" si="145"/>
        <v>0</v>
      </c>
      <c r="BG575" s="16">
        <f t="shared" si="145"/>
        <v>0</v>
      </c>
      <c r="BH575" s="16">
        <f t="shared" si="145"/>
        <v>0</v>
      </c>
      <c r="BI575" s="16">
        <f t="shared" si="145"/>
        <v>0</v>
      </c>
    </row>
    <row r="576" spans="2:61" s="1" customFormat="1" ht="15.75" x14ac:dyDescent="0.25">
      <c r="B576" s="47">
        <v>531</v>
      </c>
      <c r="C576" s="47" t="s">
        <v>430</v>
      </c>
      <c r="D576" s="47">
        <v>6</v>
      </c>
      <c r="E576" s="47">
        <v>2004</v>
      </c>
      <c r="F576" s="71"/>
      <c r="G576" s="2">
        <v>50</v>
      </c>
      <c r="H576" s="2">
        <v>10</v>
      </c>
      <c r="I576" s="47">
        <v>2020</v>
      </c>
      <c r="J576" s="81">
        <v>1.15E-2</v>
      </c>
      <c r="K576" s="82">
        <v>9985</v>
      </c>
      <c r="L576" s="82">
        <f t="shared" si="131"/>
        <v>998.5</v>
      </c>
      <c r="M576" s="82">
        <f t="shared" si="132"/>
        <v>1497.75</v>
      </c>
      <c r="N576" s="16">
        <f t="shared" si="133"/>
        <v>12481.25</v>
      </c>
      <c r="O576" s="16">
        <f t="shared" si="134"/>
        <v>143.53437500000001</v>
      </c>
      <c r="P576" s="16">
        <f t="shared" si="144"/>
        <v>0</v>
      </c>
      <c r="Q576" s="16">
        <f t="shared" si="144"/>
        <v>0</v>
      </c>
      <c r="R576" s="16">
        <f t="shared" si="144"/>
        <v>0</v>
      </c>
      <c r="S576" s="16">
        <f t="shared" si="144"/>
        <v>0</v>
      </c>
      <c r="T576" s="16">
        <f t="shared" si="144"/>
        <v>0</v>
      </c>
      <c r="U576" s="16">
        <f t="shared" si="144"/>
        <v>0</v>
      </c>
      <c r="V576" s="16">
        <f t="shared" si="144"/>
        <v>0</v>
      </c>
      <c r="W576" s="16">
        <f t="shared" si="144"/>
        <v>0</v>
      </c>
      <c r="X576" s="16">
        <f t="shared" si="144"/>
        <v>192.349790217334</v>
      </c>
      <c r="Y576" s="16">
        <f t="shared" si="144"/>
        <v>0</v>
      </c>
      <c r="Z576" s="16">
        <f t="shared" si="144"/>
        <v>0</v>
      </c>
      <c r="AA576" s="16">
        <f t="shared" si="144"/>
        <v>0</v>
      </c>
      <c r="AB576" s="16">
        <f t="shared" si="144"/>
        <v>0</v>
      </c>
      <c r="AC576" s="16">
        <f t="shared" si="144"/>
        <v>0</v>
      </c>
      <c r="AD576" s="16">
        <f t="shared" si="144"/>
        <v>0</v>
      </c>
      <c r="AE576" s="16">
        <f t="shared" si="144"/>
        <v>0</v>
      </c>
      <c r="AF576" s="16">
        <f t="shared" si="143"/>
        <v>0</v>
      </c>
      <c r="AG576" s="16">
        <f t="shared" si="143"/>
        <v>0</v>
      </c>
      <c r="AH576" s="16">
        <f t="shared" si="143"/>
        <v>313.3175397467835</v>
      </c>
      <c r="AI576" s="16">
        <f t="shared" si="143"/>
        <v>0</v>
      </c>
      <c r="AJ576" s="16">
        <f t="shared" si="143"/>
        <v>0</v>
      </c>
      <c r="AK576" s="16">
        <f t="shared" si="143"/>
        <v>0</v>
      </c>
      <c r="AL576" s="16">
        <f t="shared" si="143"/>
        <v>0</v>
      </c>
      <c r="AM576" s="16">
        <f t="shared" si="143"/>
        <v>0</v>
      </c>
      <c r="AN576" s="16">
        <f t="shared" si="143"/>
        <v>0</v>
      </c>
      <c r="AO576" s="16">
        <f t="shared" si="143"/>
        <v>0</v>
      </c>
      <c r="AP576" s="16">
        <f t="shared" si="143"/>
        <v>0</v>
      </c>
      <c r="AQ576" s="16">
        <f t="shared" si="143"/>
        <v>0</v>
      </c>
      <c r="AR576" s="16">
        <f t="shared" si="143"/>
        <v>510.3612569686631</v>
      </c>
      <c r="AS576" s="16">
        <f t="shared" si="143"/>
        <v>0</v>
      </c>
      <c r="AT576" s="16">
        <f t="shared" si="145"/>
        <v>0</v>
      </c>
      <c r="AU576" s="16">
        <f t="shared" si="145"/>
        <v>0</v>
      </c>
      <c r="AV576" s="16">
        <f t="shared" si="145"/>
        <v>54590.562189087395</v>
      </c>
      <c r="AW576" s="16">
        <f t="shared" si="145"/>
        <v>0</v>
      </c>
      <c r="AX576" s="16">
        <f t="shared" si="145"/>
        <v>0</v>
      </c>
      <c r="AY576" s="16">
        <f t="shared" si="145"/>
        <v>0</v>
      </c>
      <c r="AZ576" s="16">
        <f t="shared" si="145"/>
        <v>0</v>
      </c>
      <c r="BA576" s="16">
        <f t="shared" si="145"/>
        <v>0</v>
      </c>
      <c r="BB576" s="16">
        <f t="shared" si="145"/>
        <v>831.32470919163643</v>
      </c>
      <c r="BC576" s="16">
        <f t="shared" si="145"/>
        <v>0</v>
      </c>
      <c r="BD576" s="16">
        <f t="shared" si="145"/>
        <v>0</v>
      </c>
      <c r="BE576" s="16">
        <f t="shared" si="145"/>
        <v>0</v>
      </c>
      <c r="BF576" s="16">
        <f t="shared" si="145"/>
        <v>0</v>
      </c>
      <c r="BG576" s="16">
        <f t="shared" si="145"/>
        <v>0</v>
      </c>
      <c r="BH576" s="16">
        <f t="shared" si="145"/>
        <v>0</v>
      </c>
      <c r="BI576" s="16">
        <f t="shared" si="145"/>
        <v>0</v>
      </c>
    </row>
    <row r="577" spans="2:61" s="1" customFormat="1" ht="15.75" x14ac:dyDescent="0.25">
      <c r="B577" s="47">
        <v>530</v>
      </c>
      <c r="C577" s="47" t="s">
        <v>430</v>
      </c>
      <c r="D577" s="47">
        <v>6</v>
      </c>
      <c r="E577" s="47">
        <v>2004</v>
      </c>
      <c r="F577" s="71"/>
      <c r="G577" s="2">
        <v>50</v>
      </c>
      <c r="H577" s="2">
        <v>10</v>
      </c>
      <c r="I577" s="47">
        <v>2020</v>
      </c>
      <c r="J577" s="81">
        <v>1.15E-2</v>
      </c>
      <c r="K577" s="82">
        <v>9985</v>
      </c>
      <c r="L577" s="82">
        <f t="shared" si="131"/>
        <v>998.5</v>
      </c>
      <c r="M577" s="82">
        <f t="shared" si="132"/>
        <v>1497.75</v>
      </c>
      <c r="N577" s="16">
        <f t="shared" si="133"/>
        <v>12481.25</v>
      </c>
      <c r="O577" s="16">
        <f t="shared" si="134"/>
        <v>143.53437500000001</v>
      </c>
      <c r="P577" s="16">
        <f t="shared" si="144"/>
        <v>0</v>
      </c>
      <c r="Q577" s="16">
        <f t="shared" si="144"/>
        <v>0</v>
      </c>
      <c r="R577" s="16">
        <f t="shared" si="144"/>
        <v>0</v>
      </c>
      <c r="S577" s="16">
        <f t="shared" si="144"/>
        <v>0</v>
      </c>
      <c r="T577" s="16">
        <f t="shared" si="144"/>
        <v>0</v>
      </c>
      <c r="U577" s="16">
        <f t="shared" si="144"/>
        <v>0</v>
      </c>
      <c r="V577" s="16">
        <f t="shared" si="144"/>
        <v>0</v>
      </c>
      <c r="W577" s="16">
        <f t="shared" si="144"/>
        <v>0</v>
      </c>
      <c r="X577" s="16">
        <f t="shared" si="144"/>
        <v>192.349790217334</v>
      </c>
      <c r="Y577" s="16">
        <f t="shared" si="144"/>
        <v>0</v>
      </c>
      <c r="Z577" s="16">
        <f t="shared" si="144"/>
        <v>0</v>
      </c>
      <c r="AA577" s="16">
        <f t="shared" si="144"/>
        <v>0</v>
      </c>
      <c r="AB577" s="16">
        <f t="shared" si="144"/>
        <v>0</v>
      </c>
      <c r="AC577" s="16">
        <f t="shared" si="144"/>
        <v>0</v>
      </c>
      <c r="AD577" s="16">
        <f t="shared" si="144"/>
        <v>0</v>
      </c>
      <c r="AE577" s="16">
        <f t="shared" si="144"/>
        <v>0</v>
      </c>
      <c r="AF577" s="16">
        <f t="shared" si="143"/>
        <v>0</v>
      </c>
      <c r="AG577" s="16">
        <f t="shared" si="143"/>
        <v>0</v>
      </c>
      <c r="AH577" s="16">
        <f t="shared" si="143"/>
        <v>313.3175397467835</v>
      </c>
      <c r="AI577" s="16">
        <f t="shared" si="143"/>
        <v>0</v>
      </c>
      <c r="AJ577" s="16">
        <f t="shared" si="143"/>
        <v>0</v>
      </c>
      <c r="AK577" s="16">
        <f t="shared" si="143"/>
        <v>0</v>
      </c>
      <c r="AL577" s="16">
        <f t="shared" si="143"/>
        <v>0</v>
      </c>
      <c r="AM577" s="16">
        <f t="shared" si="143"/>
        <v>0</v>
      </c>
      <c r="AN577" s="16">
        <f t="shared" si="143"/>
        <v>0</v>
      </c>
      <c r="AO577" s="16">
        <f t="shared" si="143"/>
        <v>0</v>
      </c>
      <c r="AP577" s="16">
        <f t="shared" si="143"/>
        <v>0</v>
      </c>
      <c r="AQ577" s="16">
        <f t="shared" si="143"/>
        <v>0</v>
      </c>
      <c r="AR577" s="16">
        <f t="shared" si="143"/>
        <v>510.3612569686631</v>
      </c>
      <c r="AS577" s="16">
        <f t="shared" si="143"/>
        <v>0</v>
      </c>
      <c r="AT577" s="16">
        <f t="shared" si="145"/>
        <v>0</v>
      </c>
      <c r="AU577" s="16">
        <f t="shared" si="145"/>
        <v>0</v>
      </c>
      <c r="AV577" s="16">
        <f t="shared" si="145"/>
        <v>54590.562189087395</v>
      </c>
      <c r="AW577" s="16">
        <f t="shared" si="145"/>
        <v>0</v>
      </c>
      <c r="AX577" s="16">
        <f t="shared" si="145"/>
        <v>0</v>
      </c>
      <c r="AY577" s="16">
        <f t="shared" si="145"/>
        <v>0</v>
      </c>
      <c r="AZ577" s="16">
        <f t="shared" si="145"/>
        <v>0</v>
      </c>
      <c r="BA577" s="16">
        <f t="shared" si="145"/>
        <v>0</v>
      </c>
      <c r="BB577" s="16">
        <f t="shared" si="145"/>
        <v>831.32470919163643</v>
      </c>
      <c r="BC577" s="16">
        <f t="shared" si="145"/>
        <v>0</v>
      </c>
      <c r="BD577" s="16">
        <f t="shared" si="145"/>
        <v>0</v>
      </c>
      <c r="BE577" s="16">
        <f t="shared" si="145"/>
        <v>0</v>
      </c>
      <c r="BF577" s="16">
        <f t="shared" si="145"/>
        <v>0</v>
      </c>
      <c r="BG577" s="16">
        <f t="shared" si="145"/>
        <v>0</v>
      </c>
      <c r="BH577" s="16">
        <f t="shared" si="145"/>
        <v>0</v>
      </c>
      <c r="BI577" s="16">
        <f t="shared" si="145"/>
        <v>0</v>
      </c>
    </row>
    <row r="578" spans="2:61" s="1" customFormat="1" ht="15.75" x14ac:dyDescent="0.25">
      <c r="B578" s="47">
        <v>528</v>
      </c>
      <c r="C578" s="47" t="s">
        <v>430</v>
      </c>
      <c r="D578" s="47">
        <v>6</v>
      </c>
      <c r="E578" s="47">
        <v>2004</v>
      </c>
      <c r="F578" s="71"/>
      <c r="G578" s="2">
        <v>50</v>
      </c>
      <c r="H578" s="2">
        <v>10</v>
      </c>
      <c r="I578" s="47">
        <v>2020</v>
      </c>
      <c r="J578" s="81">
        <v>1.15E-2</v>
      </c>
      <c r="K578" s="82">
        <v>9985</v>
      </c>
      <c r="L578" s="82">
        <f t="shared" si="131"/>
        <v>998.5</v>
      </c>
      <c r="M578" s="82">
        <f t="shared" si="132"/>
        <v>1497.75</v>
      </c>
      <c r="N578" s="16">
        <f t="shared" si="133"/>
        <v>12481.25</v>
      </c>
      <c r="O578" s="16">
        <f t="shared" si="134"/>
        <v>143.53437500000001</v>
      </c>
      <c r="P578" s="16">
        <f t="shared" si="144"/>
        <v>0</v>
      </c>
      <c r="Q578" s="16">
        <f t="shared" si="144"/>
        <v>0</v>
      </c>
      <c r="R578" s="16">
        <f t="shared" si="144"/>
        <v>0</v>
      </c>
      <c r="S578" s="16">
        <f t="shared" si="144"/>
        <v>0</v>
      </c>
      <c r="T578" s="16">
        <f t="shared" si="144"/>
        <v>0</v>
      </c>
      <c r="U578" s="16">
        <f t="shared" si="144"/>
        <v>0</v>
      </c>
      <c r="V578" s="16">
        <f t="shared" si="144"/>
        <v>0</v>
      </c>
      <c r="W578" s="16">
        <f t="shared" si="144"/>
        <v>0</v>
      </c>
      <c r="X578" s="16">
        <f t="shared" si="144"/>
        <v>192.349790217334</v>
      </c>
      <c r="Y578" s="16">
        <f t="shared" si="144"/>
        <v>0</v>
      </c>
      <c r="Z578" s="16">
        <f t="shared" si="144"/>
        <v>0</v>
      </c>
      <c r="AA578" s="16">
        <f t="shared" si="144"/>
        <v>0</v>
      </c>
      <c r="AB578" s="16">
        <f t="shared" si="144"/>
        <v>0</v>
      </c>
      <c r="AC578" s="16">
        <f t="shared" si="144"/>
        <v>0</v>
      </c>
      <c r="AD578" s="16">
        <f t="shared" si="144"/>
        <v>0</v>
      </c>
      <c r="AE578" s="16">
        <f t="shared" si="144"/>
        <v>0</v>
      </c>
      <c r="AF578" s="16">
        <f t="shared" si="143"/>
        <v>0</v>
      </c>
      <c r="AG578" s="16">
        <f t="shared" si="143"/>
        <v>0</v>
      </c>
      <c r="AH578" s="16">
        <f t="shared" si="143"/>
        <v>313.3175397467835</v>
      </c>
      <c r="AI578" s="16">
        <f t="shared" si="143"/>
        <v>0</v>
      </c>
      <c r="AJ578" s="16">
        <f t="shared" si="143"/>
        <v>0</v>
      </c>
      <c r="AK578" s="16">
        <f t="shared" si="143"/>
        <v>0</v>
      </c>
      <c r="AL578" s="16">
        <f t="shared" si="143"/>
        <v>0</v>
      </c>
      <c r="AM578" s="16">
        <f t="shared" si="143"/>
        <v>0</v>
      </c>
      <c r="AN578" s="16">
        <f t="shared" si="143"/>
        <v>0</v>
      </c>
      <c r="AO578" s="16">
        <f t="shared" si="143"/>
        <v>0</v>
      </c>
      <c r="AP578" s="16">
        <f t="shared" si="143"/>
        <v>0</v>
      </c>
      <c r="AQ578" s="16">
        <f t="shared" si="143"/>
        <v>0</v>
      </c>
      <c r="AR578" s="16">
        <f t="shared" si="143"/>
        <v>510.3612569686631</v>
      </c>
      <c r="AS578" s="16">
        <f t="shared" si="143"/>
        <v>0</v>
      </c>
      <c r="AT578" s="16">
        <f t="shared" si="145"/>
        <v>0</v>
      </c>
      <c r="AU578" s="16">
        <f t="shared" si="145"/>
        <v>0</v>
      </c>
      <c r="AV578" s="16">
        <f t="shared" si="145"/>
        <v>54590.562189087395</v>
      </c>
      <c r="AW578" s="16">
        <f t="shared" si="145"/>
        <v>0</v>
      </c>
      <c r="AX578" s="16">
        <f t="shared" si="145"/>
        <v>0</v>
      </c>
      <c r="AY578" s="16">
        <f t="shared" si="145"/>
        <v>0</v>
      </c>
      <c r="AZ578" s="16">
        <f t="shared" si="145"/>
        <v>0</v>
      </c>
      <c r="BA578" s="16">
        <f t="shared" si="145"/>
        <v>0</v>
      </c>
      <c r="BB578" s="16">
        <f t="shared" si="145"/>
        <v>831.32470919163643</v>
      </c>
      <c r="BC578" s="16">
        <f t="shared" si="145"/>
        <v>0</v>
      </c>
      <c r="BD578" s="16">
        <f t="shared" si="145"/>
        <v>0</v>
      </c>
      <c r="BE578" s="16">
        <f t="shared" si="145"/>
        <v>0</v>
      </c>
      <c r="BF578" s="16">
        <f t="shared" si="145"/>
        <v>0</v>
      </c>
      <c r="BG578" s="16">
        <f t="shared" si="145"/>
        <v>0</v>
      </c>
      <c r="BH578" s="16">
        <f t="shared" si="145"/>
        <v>0</v>
      </c>
      <c r="BI578" s="16">
        <f t="shared" si="145"/>
        <v>0</v>
      </c>
    </row>
    <row r="579" spans="2:61" s="1" customFormat="1" ht="15.75" x14ac:dyDescent="0.25">
      <c r="B579" s="47">
        <v>527</v>
      </c>
      <c r="C579" s="47" t="s">
        <v>430</v>
      </c>
      <c r="D579" s="47">
        <v>6</v>
      </c>
      <c r="E579" s="47">
        <v>2004</v>
      </c>
      <c r="F579" s="71"/>
      <c r="G579" s="2">
        <v>50</v>
      </c>
      <c r="H579" s="2">
        <v>10</v>
      </c>
      <c r="I579" s="47">
        <v>2020</v>
      </c>
      <c r="J579" s="81">
        <v>1.15E-2</v>
      </c>
      <c r="K579" s="82">
        <v>9985</v>
      </c>
      <c r="L579" s="82">
        <f t="shared" si="131"/>
        <v>998.5</v>
      </c>
      <c r="M579" s="82">
        <f t="shared" si="132"/>
        <v>1497.75</v>
      </c>
      <c r="N579" s="16">
        <f t="shared" si="133"/>
        <v>12481.25</v>
      </c>
      <c r="O579" s="16">
        <f t="shared" si="134"/>
        <v>143.53437500000001</v>
      </c>
      <c r="P579" s="16">
        <f t="shared" si="144"/>
        <v>0</v>
      </c>
      <c r="Q579" s="16">
        <f t="shared" si="144"/>
        <v>0</v>
      </c>
      <c r="R579" s="16">
        <f t="shared" si="144"/>
        <v>0</v>
      </c>
      <c r="S579" s="16">
        <f t="shared" si="144"/>
        <v>0</v>
      </c>
      <c r="T579" s="16">
        <f t="shared" si="144"/>
        <v>0</v>
      </c>
      <c r="U579" s="16">
        <f t="shared" si="144"/>
        <v>0</v>
      </c>
      <c r="V579" s="16">
        <f t="shared" si="144"/>
        <v>0</v>
      </c>
      <c r="W579" s="16">
        <f t="shared" si="144"/>
        <v>0</v>
      </c>
      <c r="X579" s="16">
        <f t="shared" si="144"/>
        <v>192.349790217334</v>
      </c>
      <c r="Y579" s="16">
        <f t="shared" si="144"/>
        <v>0</v>
      </c>
      <c r="Z579" s="16">
        <f t="shared" si="144"/>
        <v>0</v>
      </c>
      <c r="AA579" s="16">
        <f t="shared" si="144"/>
        <v>0</v>
      </c>
      <c r="AB579" s="16">
        <f t="shared" si="144"/>
        <v>0</v>
      </c>
      <c r="AC579" s="16">
        <f t="shared" si="144"/>
        <v>0</v>
      </c>
      <c r="AD579" s="16">
        <f t="shared" si="144"/>
        <v>0</v>
      </c>
      <c r="AE579" s="16">
        <f t="shared" si="144"/>
        <v>0</v>
      </c>
      <c r="AF579" s="16">
        <f t="shared" si="143"/>
        <v>0</v>
      </c>
      <c r="AG579" s="16">
        <f t="shared" si="143"/>
        <v>0</v>
      </c>
      <c r="AH579" s="16">
        <f t="shared" si="143"/>
        <v>313.3175397467835</v>
      </c>
      <c r="AI579" s="16">
        <f t="shared" si="143"/>
        <v>0</v>
      </c>
      <c r="AJ579" s="16">
        <f t="shared" si="143"/>
        <v>0</v>
      </c>
      <c r="AK579" s="16">
        <f t="shared" si="143"/>
        <v>0</v>
      </c>
      <c r="AL579" s="16">
        <f t="shared" si="143"/>
        <v>0</v>
      </c>
      <c r="AM579" s="16">
        <f t="shared" si="143"/>
        <v>0</v>
      </c>
      <c r="AN579" s="16">
        <f t="shared" si="143"/>
        <v>0</v>
      </c>
      <c r="AO579" s="16">
        <f t="shared" si="143"/>
        <v>0</v>
      </c>
      <c r="AP579" s="16">
        <f t="shared" si="143"/>
        <v>0</v>
      </c>
      <c r="AQ579" s="16">
        <f t="shared" si="143"/>
        <v>0</v>
      </c>
      <c r="AR579" s="16">
        <f t="shared" si="143"/>
        <v>510.3612569686631</v>
      </c>
      <c r="AS579" s="16">
        <f t="shared" si="143"/>
        <v>0</v>
      </c>
      <c r="AT579" s="16">
        <f t="shared" si="145"/>
        <v>0</v>
      </c>
      <c r="AU579" s="16">
        <f t="shared" si="145"/>
        <v>0</v>
      </c>
      <c r="AV579" s="16">
        <f t="shared" si="145"/>
        <v>54590.562189087395</v>
      </c>
      <c r="AW579" s="16">
        <f t="shared" si="145"/>
        <v>0</v>
      </c>
      <c r="AX579" s="16">
        <f t="shared" si="145"/>
        <v>0</v>
      </c>
      <c r="AY579" s="16">
        <f t="shared" si="145"/>
        <v>0</v>
      </c>
      <c r="AZ579" s="16">
        <f t="shared" si="145"/>
        <v>0</v>
      </c>
      <c r="BA579" s="16">
        <f t="shared" si="145"/>
        <v>0</v>
      </c>
      <c r="BB579" s="16">
        <f t="shared" si="145"/>
        <v>831.32470919163643</v>
      </c>
      <c r="BC579" s="16">
        <f t="shared" si="145"/>
        <v>0</v>
      </c>
      <c r="BD579" s="16">
        <f t="shared" si="145"/>
        <v>0</v>
      </c>
      <c r="BE579" s="16">
        <f t="shared" si="145"/>
        <v>0</v>
      </c>
      <c r="BF579" s="16">
        <f t="shared" si="145"/>
        <v>0</v>
      </c>
      <c r="BG579" s="16">
        <f t="shared" si="145"/>
        <v>0</v>
      </c>
      <c r="BH579" s="16">
        <f t="shared" si="145"/>
        <v>0</v>
      </c>
      <c r="BI579" s="16">
        <f t="shared" si="145"/>
        <v>0</v>
      </c>
    </row>
    <row r="580" spans="2:61" s="1" customFormat="1" ht="15.75" x14ac:dyDescent="0.25">
      <c r="B580" s="47">
        <v>526</v>
      </c>
      <c r="C580" s="47" t="s">
        <v>430</v>
      </c>
      <c r="D580" s="47">
        <v>6</v>
      </c>
      <c r="E580" s="47">
        <v>2004</v>
      </c>
      <c r="F580" s="71"/>
      <c r="G580" s="2">
        <v>50</v>
      </c>
      <c r="H580" s="2">
        <v>10</v>
      </c>
      <c r="I580" s="47">
        <v>2020</v>
      </c>
      <c r="J580" s="81">
        <v>1.15E-2</v>
      </c>
      <c r="K580" s="82">
        <v>9985</v>
      </c>
      <c r="L580" s="82">
        <f t="shared" si="131"/>
        <v>998.5</v>
      </c>
      <c r="M580" s="82">
        <f t="shared" si="132"/>
        <v>1497.75</v>
      </c>
      <c r="N580" s="16">
        <f t="shared" si="133"/>
        <v>12481.25</v>
      </c>
      <c r="O580" s="16">
        <f t="shared" si="134"/>
        <v>143.53437500000001</v>
      </c>
      <c r="P580" s="16">
        <f t="shared" si="144"/>
        <v>0</v>
      </c>
      <c r="Q580" s="16">
        <f t="shared" si="144"/>
        <v>0</v>
      </c>
      <c r="R580" s="16">
        <f t="shared" si="144"/>
        <v>0</v>
      </c>
      <c r="S580" s="16">
        <f t="shared" si="144"/>
        <v>0</v>
      </c>
      <c r="T580" s="16">
        <f t="shared" si="144"/>
        <v>0</v>
      </c>
      <c r="U580" s="16">
        <f t="shared" si="144"/>
        <v>0</v>
      </c>
      <c r="V580" s="16">
        <f t="shared" si="144"/>
        <v>0</v>
      </c>
      <c r="W580" s="16">
        <f t="shared" si="144"/>
        <v>0</v>
      </c>
      <c r="X580" s="16">
        <f t="shared" si="144"/>
        <v>192.349790217334</v>
      </c>
      <c r="Y580" s="16">
        <f t="shared" si="144"/>
        <v>0</v>
      </c>
      <c r="Z580" s="16">
        <f t="shared" si="144"/>
        <v>0</v>
      </c>
      <c r="AA580" s="16">
        <f t="shared" si="144"/>
        <v>0</v>
      </c>
      <c r="AB580" s="16">
        <f t="shared" si="144"/>
        <v>0</v>
      </c>
      <c r="AC580" s="16">
        <f t="shared" si="144"/>
        <v>0</v>
      </c>
      <c r="AD580" s="16">
        <f t="shared" si="144"/>
        <v>0</v>
      </c>
      <c r="AE580" s="16">
        <f t="shared" si="144"/>
        <v>0</v>
      </c>
      <c r="AF580" s="16">
        <f t="shared" si="143"/>
        <v>0</v>
      </c>
      <c r="AG580" s="16">
        <f t="shared" si="143"/>
        <v>0</v>
      </c>
      <c r="AH580" s="16">
        <f t="shared" si="143"/>
        <v>313.3175397467835</v>
      </c>
      <c r="AI580" s="16">
        <f t="shared" si="143"/>
        <v>0</v>
      </c>
      <c r="AJ580" s="16">
        <f t="shared" si="143"/>
        <v>0</v>
      </c>
      <c r="AK580" s="16">
        <f t="shared" si="143"/>
        <v>0</v>
      </c>
      <c r="AL580" s="16">
        <f t="shared" si="143"/>
        <v>0</v>
      </c>
      <c r="AM580" s="16">
        <f t="shared" si="143"/>
        <v>0</v>
      </c>
      <c r="AN580" s="16">
        <f t="shared" si="143"/>
        <v>0</v>
      </c>
      <c r="AO580" s="16">
        <f t="shared" si="143"/>
        <v>0</v>
      </c>
      <c r="AP580" s="16">
        <f t="shared" si="143"/>
        <v>0</v>
      </c>
      <c r="AQ580" s="16">
        <f t="shared" si="143"/>
        <v>0</v>
      </c>
      <c r="AR580" s="16">
        <f t="shared" si="143"/>
        <v>510.3612569686631</v>
      </c>
      <c r="AS580" s="16">
        <f t="shared" si="143"/>
        <v>0</v>
      </c>
      <c r="AT580" s="16">
        <f t="shared" si="145"/>
        <v>0</v>
      </c>
      <c r="AU580" s="16">
        <f t="shared" si="145"/>
        <v>0</v>
      </c>
      <c r="AV580" s="16">
        <f t="shared" si="145"/>
        <v>54590.562189087395</v>
      </c>
      <c r="AW580" s="16">
        <f t="shared" si="145"/>
        <v>0</v>
      </c>
      <c r="AX580" s="16">
        <f t="shared" si="145"/>
        <v>0</v>
      </c>
      <c r="AY580" s="16">
        <f t="shared" si="145"/>
        <v>0</v>
      </c>
      <c r="AZ580" s="16">
        <f t="shared" si="145"/>
        <v>0</v>
      </c>
      <c r="BA580" s="16">
        <f t="shared" si="145"/>
        <v>0</v>
      </c>
      <c r="BB580" s="16">
        <f t="shared" si="145"/>
        <v>831.32470919163643</v>
      </c>
      <c r="BC580" s="16">
        <f t="shared" si="145"/>
        <v>0</v>
      </c>
      <c r="BD580" s="16">
        <f t="shared" si="145"/>
        <v>0</v>
      </c>
      <c r="BE580" s="16">
        <f t="shared" si="145"/>
        <v>0</v>
      </c>
      <c r="BF580" s="16">
        <f t="shared" si="145"/>
        <v>0</v>
      </c>
      <c r="BG580" s="16">
        <f t="shared" si="145"/>
        <v>0</v>
      </c>
      <c r="BH580" s="16">
        <f t="shared" si="145"/>
        <v>0</v>
      </c>
      <c r="BI580" s="16">
        <f t="shared" si="145"/>
        <v>0</v>
      </c>
    </row>
    <row r="581" spans="2:61" s="1" customFormat="1" ht="15.75" x14ac:dyDescent="0.25">
      <c r="B581" s="47">
        <v>525</v>
      </c>
      <c r="C581" s="47" t="s">
        <v>430</v>
      </c>
      <c r="D581" s="47">
        <v>6</v>
      </c>
      <c r="E581" s="47">
        <v>2004</v>
      </c>
      <c r="F581" s="71"/>
      <c r="G581" s="2">
        <v>50</v>
      </c>
      <c r="H581" s="2">
        <v>10</v>
      </c>
      <c r="I581" s="47">
        <v>2020</v>
      </c>
      <c r="J581" s="81">
        <v>1.15E-2</v>
      </c>
      <c r="K581" s="82">
        <v>9985</v>
      </c>
      <c r="L581" s="82">
        <f t="shared" si="131"/>
        <v>998.5</v>
      </c>
      <c r="M581" s="82">
        <f t="shared" si="132"/>
        <v>1497.75</v>
      </c>
      <c r="N581" s="16">
        <f t="shared" si="133"/>
        <v>12481.25</v>
      </c>
      <c r="O581" s="16">
        <f t="shared" si="134"/>
        <v>143.53437500000001</v>
      </c>
      <c r="P581" s="16">
        <f t="shared" si="144"/>
        <v>0</v>
      </c>
      <c r="Q581" s="16">
        <f t="shared" si="144"/>
        <v>0</v>
      </c>
      <c r="R581" s="16">
        <f t="shared" si="144"/>
        <v>0</v>
      </c>
      <c r="S581" s="16">
        <f t="shared" si="144"/>
        <v>0</v>
      </c>
      <c r="T581" s="16">
        <f t="shared" si="144"/>
        <v>0</v>
      </c>
      <c r="U581" s="16">
        <f t="shared" si="144"/>
        <v>0</v>
      </c>
      <c r="V581" s="16">
        <f t="shared" si="144"/>
        <v>0</v>
      </c>
      <c r="W581" s="16">
        <f t="shared" si="144"/>
        <v>0</v>
      </c>
      <c r="X581" s="16">
        <f t="shared" si="144"/>
        <v>192.349790217334</v>
      </c>
      <c r="Y581" s="16">
        <f t="shared" si="144"/>
        <v>0</v>
      </c>
      <c r="Z581" s="16">
        <f t="shared" si="144"/>
        <v>0</v>
      </c>
      <c r="AA581" s="16">
        <f t="shared" si="144"/>
        <v>0</v>
      </c>
      <c r="AB581" s="16">
        <f t="shared" si="144"/>
        <v>0</v>
      </c>
      <c r="AC581" s="16">
        <f t="shared" si="144"/>
        <v>0</v>
      </c>
      <c r="AD581" s="16">
        <f t="shared" si="144"/>
        <v>0</v>
      </c>
      <c r="AE581" s="16">
        <f t="shared" si="144"/>
        <v>0</v>
      </c>
      <c r="AF581" s="16">
        <f t="shared" si="143"/>
        <v>0</v>
      </c>
      <c r="AG581" s="16">
        <f t="shared" si="143"/>
        <v>0</v>
      </c>
      <c r="AH581" s="16">
        <f t="shared" si="143"/>
        <v>313.3175397467835</v>
      </c>
      <c r="AI581" s="16">
        <f t="shared" si="143"/>
        <v>0</v>
      </c>
      <c r="AJ581" s="16">
        <f t="shared" si="143"/>
        <v>0</v>
      </c>
      <c r="AK581" s="16">
        <f t="shared" si="143"/>
        <v>0</v>
      </c>
      <c r="AL581" s="16">
        <f t="shared" si="143"/>
        <v>0</v>
      </c>
      <c r="AM581" s="16">
        <f t="shared" si="143"/>
        <v>0</v>
      </c>
      <c r="AN581" s="16">
        <f t="shared" si="143"/>
        <v>0</v>
      </c>
      <c r="AO581" s="16">
        <f t="shared" si="143"/>
        <v>0</v>
      </c>
      <c r="AP581" s="16">
        <f t="shared" si="143"/>
        <v>0</v>
      </c>
      <c r="AQ581" s="16">
        <f t="shared" si="143"/>
        <v>0</v>
      </c>
      <c r="AR581" s="16">
        <f t="shared" si="143"/>
        <v>510.3612569686631</v>
      </c>
      <c r="AS581" s="16">
        <f t="shared" si="143"/>
        <v>0</v>
      </c>
      <c r="AT581" s="16">
        <f t="shared" si="145"/>
        <v>0</v>
      </c>
      <c r="AU581" s="16">
        <f t="shared" si="145"/>
        <v>0</v>
      </c>
      <c r="AV581" s="16">
        <f t="shared" si="145"/>
        <v>54590.562189087395</v>
      </c>
      <c r="AW581" s="16">
        <f t="shared" si="145"/>
        <v>0</v>
      </c>
      <c r="AX581" s="16">
        <f t="shared" si="145"/>
        <v>0</v>
      </c>
      <c r="AY581" s="16">
        <f t="shared" si="145"/>
        <v>0</v>
      </c>
      <c r="AZ581" s="16">
        <f t="shared" si="145"/>
        <v>0</v>
      </c>
      <c r="BA581" s="16">
        <f t="shared" si="145"/>
        <v>0</v>
      </c>
      <c r="BB581" s="16">
        <f t="shared" si="145"/>
        <v>831.32470919163643</v>
      </c>
      <c r="BC581" s="16">
        <f t="shared" si="145"/>
        <v>0</v>
      </c>
      <c r="BD581" s="16">
        <f t="shared" si="145"/>
        <v>0</v>
      </c>
      <c r="BE581" s="16">
        <f t="shared" si="145"/>
        <v>0</v>
      </c>
      <c r="BF581" s="16">
        <f t="shared" si="145"/>
        <v>0</v>
      </c>
      <c r="BG581" s="16">
        <f t="shared" si="145"/>
        <v>0</v>
      </c>
      <c r="BH581" s="16">
        <f t="shared" si="145"/>
        <v>0</v>
      </c>
      <c r="BI581" s="16">
        <f t="shared" si="145"/>
        <v>0</v>
      </c>
    </row>
    <row r="582" spans="2:61" s="1" customFormat="1" ht="15.75" x14ac:dyDescent="0.25">
      <c r="B582" s="47">
        <v>524</v>
      </c>
      <c r="C582" s="47" t="s">
        <v>430</v>
      </c>
      <c r="D582" s="47">
        <v>6</v>
      </c>
      <c r="E582" s="47">
        <v>2004</v>
      </c>
      <c r="F582" s="71"/>
      <c r="G582" s="2">
        <v>50</v>
      </c>
      <c r="H582" s="2">
        <v>10</v>
      </c>
      <c r="I582" s="47">
        <v>2020</v>
      </c>
      <c r="J582" s="81">
        <v>1.15E-2</v>
      </c>
      <c r="K582" s="82">
        <v>9985</v>
      </c>
      <c r="L582" s="82">
        <f t="shared" si="131"/>
        <v>998.5</v>
      </c>
      <c r="M582" s="82">
        <f t="shared" si="132"/>
        <v>1497.75</v>
      </c>
      <c r="N582" s="16">
        <f t="shared" si="133"/>
        <v>12481.25</v>
      </c>
      <c r="O582" s="16">
        <f t="shared" si="134"/>
        <v>143.53437500000001</v>
      </c>
      <c r="P582" s="16">
        <f t="shared" si="144"/>
        <v>0</v>
      </c>
      <c r="Q582" s="16">
        <f t="shared" si="144"/>
        <v>0</v>
      </c>
      <c r="R582" s="16">
        <f t="shared" si="144"/>
        <v>0</v>
      </c>
      <c r="S582" s="16">
        <f t="shared" si="144"/>
        <v>0</v>
      </c>
      <c r="T582" s="16">
        <f t="shared" si="144"/>
        <v>0</v>
      </c>
      <c r="U582" s="16">
        <f t="shared" si="144"/>
        <v>0</v>
      </c>
      <c r="V582" s="16">
        <f t="shared" si="144"/>
        <v>0</v>
      </c>
      <c r="W582" s="16">
        <f t="shared" si="144"/>
        <v>0</v>
      </c>
      <c r="X582" s="16">
        <f t="shared" si="144"/>
        <v>192.349790217334</v>
      </c>
      <c r="Y582" s="16">
        <f t="shared" si="144"/>
        <v>0</v>
      </c>
      <c r="Z582" s="16">
        <f t="shared" si="144"/>
        <v>0</v>
      </c>
      <c r="AA582" s="16">
        <f t="shared" si="144"/>
        <v>0</v>
      </c>
      <c r="AB582" s="16">
        <f t="shared" si="144"/>
        <v>0</v>
      </c>
      <c r="AC582" s="16">
        <f t="shared" si="144"/>
        <v>0</v>
      </c>
      <c r="AD582" s="16">
        <f t="shared" si="144"/>
        <v>0</v>
      </c>
      <c r="AE582" s="16">
        <f t="shared" ref="AE582:AT597" si="146">IF(MOD((AE$6-$E582),$G582)=0,($K582*1.1*1.15)*((1+$K$3)^(AE$6-$N$3)),IF(MOD((AE$6-$I582),$H582)=0,$O582*((1+$K$3)^(AE$6-$N$3)),0))</f>
        <v>0</v>
      </c>
      <c r="AF582" s="16">
        <f t="shared" si="146"/>
        <v>0</v>
      </c>
      <c r="AG582" s="16">
        <f t="shared" si="146"/>
        <v>0</v>
      </c>
      <c r="AH582" s="16">
        <f t="shared" si="146"/>
        <v>313.3175397467835</v>
      </c>
      <c r="AI582" s="16">
        <f t="shared" si="146"/>
        <v>0</v>
      </c>
      <c r="AJ582" s="16">
        <f t="shared" si="146"/>
        <v>0</v>
      </c>
      <c r="AK582" s="16">
        <f t="shared" si="146"/>
        <v>0</v>
      </c>
      <c r="AL582" s="16">
        <f t="shared" si="146"/>
        <v>0</v>
      </c>
      <c r="AM582" s="16">
        <f t="shared" si="146"/>
        <v>0</v>
      </c>
      <c r="AN582" s="16">
        <f t="shared" si="146"/>
        <v>0</v>
      </c>
      <c r="AO582" s="16">
        <f t="shared" si="146"/>
        <v>0</v>
      </c>
      <c r="AP582" s="16">
        <f t="shared" si="146"/>
        <v>0</v>
      </c>
      <c r="AQ582" s="16">
        <f t="shared" si="146"/>
        <v>0</v>
      </c>
      <c r="AR582" s="16">
        <f t="shared" si="146"/>
        <v>510.3612569686631</v>
      </c>
      <c r="AS582" s="16">
        <f t="shared" si="146"/>
        <v>0</v>
      </c>
      <c r="AT582" s="16">
        <f t="shared" si="145"/>
        <v>0</v>
      </c>
      <c r="AU582" s="16">
        <f t="shared" si="145"/>
        <v>0</v>
      </c>
      <c r="AV582" s="16">
        <f t="shared" si="145"/>
        <v>54590.562189087395</v>
      </c>
      <c r="AW582" s="16">
        <f t="shared" si="145"/>
        <v>0</v>
      </c>
      <c r="AX582" s="16">
        <f t="shared" si="145"/>
        <v>0</v>
      </c>
      <c r="AY582" s="16">
        <f t="shared" si="145"/>
        <v>0</v>
      </c>
      <c r="AZ582" s="16">
        <f t="shared" si="145"/>
        <v>0</v>
      </c>
      <c r="BA582" s="16">
        <f t="shared" si="145"/>
        <v>0</v>
      </c>
      <c r="BB582" s="16">
        <f t="shared" si="145"/>
        <v>831.32470919163643</v>
      </c>
      <c r="BC582" s="16">
        <f t="shared" si="145"/>
        <v>0</v>
      </c>
      <c r="BD582" s="16">
        <f t="shared" si="145"/>
        <v>0</v>
      </c>
      <c r="BE582" s="16">
        <f t="shared" si="145"/>
        <v>0</v>
      </c>
      <c r="BF582" s="16">
        <f t="shared" si="145"/>
        <v>0</v>
      </c>
      <c r="BG582" s="16">
        <f t="shared" si="145"/>
        <v>0</v>
      </c>
      <c r="BH582" s="16">
        <f t="shared" si="145"/>
        <v>0</v>
      </c>
      <c r="BI582" s="16">
        <f t="shared" si="145"/>
        <v>0</v>
      </c>
    </row>
    <row r="583" spans="2:61" s="1" customFormat="1" ht="15.75" x14ac:dyDescent="0.25">
      <c r="B583" s="47">
        <v>523</v>
      </c>
      <c r="C583" s="47" t="s">
        <v>430</v>
      </c>
      <c r="D583" s="47">
        <v>6</v>
      </c>
      <c r="E583" s="47">
        <v>2004</v>
      </c>
      <c r="F583" s="71"/>
      <c r="G583" s="2">
        <v>50</v>
      </c>
      <c r="H583" s="2">
        <v>10</v>
      </c>
      <c r="I583" s="47">
        <v>2020</v>
      </c>
      <c r="J583" s="81">
        <v>1.15E-2</v>
      </c>
      <c r="K583" s="82">
        <v>9985</v>
      </c>
      <c r="L583" s="82">
        <f t="shared" ref="L583:L646" si="147">K583*0.1</f>
        <v>998.5</v>
      </c>
      <c r="M583" s="82">
        <f t="shared" ref="M583:M646" si="148">K583*0.15</f>
        <v>1497.75</v>
      </c>
      <c r="N583" s="16">
        <f t="shared" ref="N583:N646" si="149">SUM(K583:M583)</f>
        <v>12481.25</v>
      </c>
      <c r="O583" s="16">
        <f t="shared" ref="O583:O646" si="150">N583*J583</f>
        <v>143.53437500000001</v>
      </c>
      <c r="P583" s="16">
        <f t="shared" ref="P583:AE598" si="151">IF(MOD((P$6-$E583),$G583)=0,($K583*1.1*1.15)*((1+$K$3)^(P$6-$N$3)),IF(MOD((P$6-$I583),$H583)=0,$O583*((1+$K$3)^(P$6-$N$3)),0))</f>
        <v>0</v>
      </c>
      <c r="Q583" s="16">
        <f t="shared" si="151"/>
        <v>0</v>
      </c>
      <c r="R583" s="16">
        <f t="shared" si="151"/>
        <v>0</v>
      </c>
      <c r="S583" s="16">
        <f t="shared" si="151"/>
        <v>0</v>
      </c>
      <c r="T583" s="16">
        <f t="shared" si="151"/>
        <v>0</v>
      </c>
      <c r="U583" s="16">
        <f t="shared" si="151"/>
        <v>0</v>
      </c>
      <c r="V583" s="16">
        <f t="shared" si="151"/>
        <v>0</v>
      </c>
      <c r="W583" s="16">
        <f t="shared" si="151"/>
        <v>0</v>
      </c>
      <c r="X583" s="16">
        <f t="shared" si="151"/>
        <v>192.349790217334</v>
      </c>
      <c r="Y583" s="16">
        <f t="shared" si="151"/>
        <v>0</v>
      </c>
      <c r="Z583" s="16">
        <f t="shared" si="151"/>
        <v>0</v>
      </c>
      <c r="AA583" s="16">
        <f t="shared" si="151"/>
        <v>0</v>
      </c>
      <c r="AB583" s="16">
        <f t="shared" si="151"/>
        <v>0</v>
      </c>
      <c r="AC583" s="16">
        <f t="shared" si="151"/>
        <v>0</v>
      </c>
      <c r="AD583" s="16">
        <f t="shared" si="151"/>
        <v>0</v>
      </c>
      <c r="AE583" s="16">
        <f t="shared" si="151"/>
        <v>0</v>
      </c>
      <c r="AF583" s="16">
        <f t="shared" si="146"/>
        <v>0</v>
      </c>
      <c r="AG583" s="16">
        <f t="shared" si="146"/>
        <v>0</v>
      </c>
      <c r="AH583" s="16">
        <f t="shared" si="146"/>
        <v>313.3175397467835</v>
      </c>
      <c r="AI583" s="16">
        <f t="shared" si="146"/>
        <v>0</v>
      </c>
      <c r="AJ583" s="16">
        <f t="shared" si="146"/>
        <v>0</v>
      </c>
      <c r="AK583" s="16">
        <f t="shared" si="146"/>
        <v>0</v>
      </c>
      <c r="AL583" s="16">
        <f t="shared" si="146"/>
        <v>0</v>
      </c>
      <c r="AM583" s="16">
        <f t="shared" si="146"/>
        <v>0</v>
      </c>
      <c r="AN583" s="16">
        <f t="shared" si="146"/>
        <v>0</v>
      </c>
      <c r="AO583" s="16">
        <f t="shared" si="146"/>
        <v>0</v>
      </c>
      <c r="AP583" s="16">
        <f t="shared" si="146"/>
        <v>0</v>
      </c>
      <c r="AQ583" s="16">
        <f t="shared" si="146"/>
        <v>0</v>
      </c>
      <c r="AR583" s="16">
        <f t="shared" si="146"/>
        <v>510.3612569686631</v>
      </c>
      <c r="AS583" s="16">
        <f t="shared" si="146"/>
        <v>0</v>
      </c>
      <c r="AT583" s="16">
        <f t="shared" si="146"/>
        <v>0</v>
      </c>
      <c r="AU583" s="16">
        <f t="shared" ref="AT583:BI598" si="152">IF(MOD((AU$6-$E583),$G583)=0,($K583*1.1*1.15)*((1+$K$3)^(AU$6-$N$3)),IF(MOD((AU$6-$I583),$H583)=0,$O583*((1+$K$3)^(AU$6-$N$3)),0))</f>
        <v>0</v>
      </c>
      <c r="AV583" s="16">
        <f t="shared" si="152"/>
        <v>54590.562189087395</v>
      </c>
      <c r="AW583" s="16">
        <f t="shared" si="152"/>
        <v>0</v>
      </c>
      <c r="AX583" s="16">
        <f t="shared" si="152"/>
        <v>0</v>
      </c>
      <c r="AY583" s="16">
        <f t="shared" si="152"/>
        <v>0</v>
      </c>
      <c r="AZ583" s="16">
        <f t="shared" si="152"/>
        <v>0</v>
      </c>
      <c r="BA583" s="16">
        <f t="shared" si="152"/>
        <v>0</v>
      </c>
      <c r="BB583" s="16">
        <f t="shared" si="152"/>
        <v>831.32470919163643</v>
      </c>
      <c r="BC583" s="16">
        <f t="shared" si="152"/>
        <v>0</v>
      </c>
      <c r="BD583" s="16">
        <f t="shared" si="152"/>
        <v>0</v>
      </c>
      <c r="BE583" s="16">
        <f t="shared" si="152"/>
        <v>0</v>
      </c>
      <c r="BF583" s="16">
        <f t="shared" si="152"/>
        <v>0</v>
      </c>
      <c r="BG583" s="16">
        <f t="shared" si="152"/>
        <v>0</v>
      </c>
      <c r="BH583" s="16">
        <f t="shared" si="152"/>
        <v>0</v>
      </c>
      <c r="BI583" s="16">
        <f t="shared" si="152"/>
        <v>0</v>
      </c>
    </row>
    <row r="584" spans="2:61" s="1" customFormat="1" ht="15.75" x14ac:dyDescent="0.25">
      <c r="B584" s="47">
        <v>522</v>
      </c>
      <c r="C584" s="47" t="s">
        <v>430</v>
      </c>
      <c r="D584" s="47">
        <v>6</v>
      </c>
      <c r="E584" s="47">
        <v>2004</v>
      </c>
      <c r="F584" s="71"/>
      <c r="G584" s="2">
        <v>50</v>
      </c>
      <c r="H584" s="2">
        <v>10</v>
      </c>
      <c r="I584" s="47">
        <v>2020</v>
      </c>
      <c r="J584" s="81">
        <v>1.15E-2</v>
      </c>
      <c r="K584" s="82">
        <v>9985</v>
      </c>
      <c r="L584" s="82">
        <f t="shared" si="147"/>
        <v>998.5</v>
      </c>
      <c r="M584" s="82">
        <f t="shared" si="148"/>
        <v>1497.75</v>
      </c>
      <c r="N584" s="16">
        <f t="shared" si="149"/>
        <v>12481.25</v>
      </c>
      <c r="O584" s="16">
        <f t="shared" si="150"/>
        <v>143.53437500000001</v>
      </c>
      <c r="P584" s="16">
        <f t="shared" si="151"/>
        <v>0</v>
      </c>
      <c r="Q584" s="16">
        <f t="shared" si="151"/>
        <v>0</v>
      </c>
      <c r="R584" s="16">
        <f t="shared" si="151"/>
        <v>0</v>
      </c>
      <c r="S584" s="16">
        <f t="shared" si="151"/>
        <v>0</v>
      </c>
      <c r="T584" s="16">
        <f t="shared" si="151"/>
        <v>0</v>
      </c>
      <c r="U584" s="16">
        <f t="shared" si="151"/>
        <v>0</v>
      </c>
      <c r="V584" s="16">
        <f t="shared" si="151"/>
        <v>0</v>
      </c>
      <c r="W584" s="16">
        <f t="shared" si="151"/>
        <v>0</v>
      </c>
      <c r="X584" s="16">
        <f t="shared" si="151"/>
        <v>192.349790217334</v>
      </c>
      <c r="Y584" s="16">
        <f t="shared" si="151"/>
        <v>0</v>
      </c>
      <c r="Z584" s="16">
        <f t="shared" si="151"/>
        <v>0</v>
      </c>
      <c r="AA584" s="16">
        <f t="shared" si="151"/>
        <v>0</v>
      </c>
      <c r="AB584" s="16">
        <f t="shared" si="151"/>
        <v>0</v>
      </c>
      <c r="AC584" s="16">
        <f t="shared" si="151"/>
        <v>0</v>
      </c>
      <c r="AD584" s="16">
        <f t="shared" si="151"/>
        <v>0</v>
      </c>
      <c r="AE584" s="16">
        <f t="shared" si="151"/>
        <v>0</v>
      </c>
      <c r="AF584" s="16">
        <f t="shared" si="146"/>
        <v>0</v>
      </c>
      <c r="AG584" s="16">
        <f t="shared" si="146"/>
        <v>0</v>
      </c>
      <c r="AH584" s="16">
        <f t="shared" si="146"/>
        <v>313.3175397467835</v>
      </c>
      <c r="AI584" s="16">
        <f t="shared" si="146"/>
        <v>0</v>
      </c>
      <c r="AJ584" s="16">
        <f t="shared" si="146"/>
        <v>0</v>
      </c>
      <c r="AK584" s="16">
        <f t="shared" si="146"/>
        <v>0</v>
      </c>
      <c r="AL584" s="16">
        <f t="shared" si="146"/>
        <v>0</v>
      </c>
      <c r="AM584" s="16">
        <f t="shared" si="146"/>
        <v>0</v>
      </c>
      <c r="AN584" s="16">
        <f t="shared" si="146"/>
        <v>0</v>
      </c>
      <c r="AO584" s="16">
        <f t="shared" si="146"/>
        <v>0</v>
      </c>
      <c r="AP584" s="16">
        <f t="shared" si="146"/>
        <v>0</v>
      </c>
      <c r="AQ584" s="16">
        <f t="shared" si="146"/>
        <v>0</v>
      </c>
      <c r="AR584" s="16">
        <f t="shared" si="146"/>
        <v>510.3612569686631</v>
      </c>
      <c r="AS584" s="16">
        <f t="shared" si="146"/>
        <v>0</v>
      </c>
      <c r="AT584" s="16">
        <f t="shared" si="152"/>
        <v>0</v>
      </c>
      <c r="AU584" s="16">
        <f t="shared" si="152"/>
        <v>0</v>
      </c>
      <c r="AV584" s="16">
        <f t="shared" si="152"/>
        <v>54590.562189087395</v>
      </c>
      <c r="AW584" s="16">
        <f t="shared" si="152"/>
        <v>0</v>
      </c>
      <c r="AX584" s="16">
        <f t="shared" si="152"/>
        <v>0</v>
      </c>
      <c r="AY584" s="16">
        <f t="shared" si="152"/>
        <v>0</v>
      </c>
      <c r="AZ584" s="16">
        <f t="shared" si="152"/>
        <v>0</v>
      </c>
      <c r="BA584" s="16">
        <f t="shared" si="152"/>
        <v>0</v>
      </c>
      <c r="BB584" s="16">
        <f t="shared" si="152"/>
        <v>831.32470919163643</v>
      </c>
      <c r="BC584" s="16">
        <f t="shared" si="152"/>
        <v>0</v>
      </c>
      <c r="BD584" s="16">
        <f t="shared" si="152"/>
        <v>0</v>
      </c>
      <c r="BE584" s="16">
        <f t="shared" si="152"/>
        <v>0</v>
      </c>
      <c r="BF584" s="16">
        <f t="shared" si="152"/>
        <v>0</v>
      </c>
      <c r="BG584" s="16">
        <f t="shared" si="152"/>
        <v>0</v>
      </c>
      <c r="BH584" s="16">
        <f t="shared" si="152"/>
        <v>0</v>
      </c>
      <c r="BI584" s="16">
        <f t="shared" si="152"/>
        <v>0</v>
      </c>
    </row>
    <row r="585" spans="2:61" s="1" customFormat="1" ht="15.75" x14ac:dyDescent="0.25">
      <c r="B585" s="47">
        <v>521</v>
      </c>
      <c r="C585" s="47" t="s">
        <v>430</v>
      </c>
      <c r="D585" s="47">
        <v>6</v>
      </c>
      <c r="E585" s="47">
        <v>2004</v>
      </c>
      <c r="F585" s="71"/>
      <c r="G585" s="2">
        <v>50</v>
      </c>
      <c r="H585" s="2">
        <v>10</v>
      </c>
      <c r="I585" s="47">
        <v>2020</v>
      </c>
      <c r="J585" s="81">
        <v>1.15E-2</v>
      </c>
      <c r="K585" s="82">
        <v>9985</v>
      </c>
      <c r="L585" s="82">
        <f t="shared" si="147"/>
        <v>998.5</v>
      </c>
      <c r="M585" s="82">
        <f t="shared" si="148"/>
        <v>1497.75</v>
      </c>
      <c r="N585" s="16">
        <f t="shared" si="149"/>
        <v>12481.25</v>
      </c>
      <c r="O585" s="16">
        <f t="shared" si="150"/>
        <v>143.53437500000001</v>
      </c>
      <c r="P585" s="16">
        <f t="shared" si="151"/>
        <v>0</v>
      </c>
      <c r="Q585" s="16">
        <f t="shared" si="151"/>
        <v>0</v>
      </c>
      <c r="R585" s="16">
        <f t="shared" si="151"/>
        <v>0</v>
      </c>
      <c r="S585" s="16">
        <f t="shared" si="151"/>
        <v>0</v>
      </c>
      <c r="T585" s="16">
        <f t="shared" si="151"/>
        <v>0</v>
      </c>
      <c r="U585" s="16">
        <f t="shared" si="151"/>
        <v>0</v>
      </c>
      <c r="V585" s="16">
        <f t="shared" si="151"/>
        <v>0</v>
      </c>
      <c r="W585" s="16">
        <f t="shared" si="151"/>
        <v>0</v>
      </c>
      <c r="X585" s="16">
        <f t="shared" si="151"/>
        <v>192.349790217334</v>
      </c>
      <c r="Y585" s="16">
        <f t="shared" si="151"/>
        <v>0</v>
      </c>
      <c r="Z585" s="16">
        <f t="shared" si="151"/>
        <v>0</v>
      </c>
      <c r="AA585" s="16">
        <f t="shared" si="151"/>
        <v>0</v>
      </c>
      <c r="AB585" s="16">
        <f t="shared" si="151"/>
        <v>0</v>
      </c>
      <c r="AC585" s="16">
        <f t="shared" si="151"/>
        <v>0</v>
      </c>
      <c r="AD585" s="16">
        <f t="shared" si="151"/>
        <v>0</v>
      </c>
      <c r="AE585" s="16">
        <f t="shared" si="151"/>
        <v>0</v>
      </c>
      <c r="AF585" s="16">
        <f t="shared" si="146"/>
        <v>0</v>
      </c>
      <c r="AG585" s="16">
        <f t="shared" si="146"/>
        <v>0</v>
      </c>
      <c r="AH585" s="16">
        <f t="shared" si="146"/>
        <v>313.3175397467835</v>
      </c>
      <c r="AI585" s="16">
        <f t="shared" si="146"/>
        <v>0</v>
      </c>
      <c r="AJ585" s="16">
        <f t="shared" si="146"/>
        <v>0</v>
      </c>
      <c r="AK585" s="16">
        <f t="shared" si="146"/>
        <v>0</v>
      </c>
      <c r="AL585" s="16">
        <f t="shared" si="146"/>
        <v>0</v>
      </c>
      <c r="AM585" s="16">
        <f t="shared" si="146"/>
        <v>0</v>
      </c>
      <c r="AN585" s="16">
        <f t="shared" si="146"/>
        <v>0</v>
      </c>
      <c r="AO585" s="16">
        <f t="shared" si="146"/>
        <v>0</v>
      </c>
      <c r="AP585" s="16">
        <f t="shared" si="146"/>
        <v>0</v>
      </c>
      <c r="AQ585" s="16">
        <f t="shared" si="146"/>
        <v>0</v>
      </c>
      <c r="AR585" s="16">
        <f t="shared" si="146"/>
        <v>510.3612569686631</v>
      </c>
      <c r="AS585" s="16">
        <f t="shared" si="146"/>
        <v>0</v>
      </c>
      <c r="AT585" s="16">
        <f t="shared" si="152"/>
        <v>0</v>
      </c>
      <c r="AU585" s="16">
        <f t="shared" si="152"/>
        <v>0</v>
      </c>
      <c r="AV585" s="16">
        <f t="shared" si="152"/>
        <v>54590.562189087395</v>
      </c>
      <c r="AW585" s="16">
        <f t="shared" si="152"/>
        <v>0</v>
      </c>
      <c r="AX585" s="16">
        <f t="shared" si="152"/>
        <v>0</v>
      </c>
      <c r="AY585" s="16">
        <f t="shared" si="152"/>
        <v>0</v>
      </c>
      <c r="AZ585" s="16">
        <f t="shared" si="152"/>
        <v>0</v>
      </c>
      <c r="BA585" s="16">
        <f t="shared" si="152"/>
        <v>0</v>
      </c>
      <c r="BB585" s="16">
        <f t="shared" si="152"/>
        <v>831.32470919163643</v>
      </c>
      <c r="BC585" s="16">
        <f t="shared" si="152"/>
        <v>0</v>
      </c>
      <c r="BD585" s="16">
        <f t="shared" si="152"/>
        <v>0</v>
      </c>
      <c r="BE585" s="16">
        <f t="shared" si="152"/>
        <v>0</v>
      </c>
      <c r="BF585" s="16">
        <f t="shared" si="152"/>
        <v>0</v>
      </c>
      <c r="BG585" s="16">
        <f t="shared" si="152"/>
        <v>0</v>
      </c>
      <c r="BH585" s="16">
        <f t="shared" si="152"/>
        <v>0</v>
      </c>
      <c r="BI585" s="16">
        <f t="shared" si="152"/>
        <v>0</v>
      </c>
    </row>
    <row r="586" spans="2:61" s="1" customFormat="1" ht="15.75" x14ac:dyDescent="0.25">
      <c r="B586" s="47">
        <v>520</v>
      </c>
      <c r="C586" s="47" t="s">
        <v>430</v>
      </c>
      <c r="D586" s="47">
        <v>6</v>
      </c>
      <c r="E586" s="47">
        <v>2004</v>
      </c>
      <c r="F586" s="71"/>
      <c r="G586" s="2">
        <v>50</v>
      </c>
      <c r="H586" s="2">
        <v>10</v>
      </c>
      <c r="I586" s="47">
        <v>2020</v>
      </c>
      <c r="J586" s="81">
        <v>1.15E-2</v>
      </c>
      <c r="K586" s="82">
        <v>9985</v>
      </c>
      <c r="L586" s="82">
        <f t="shared" si="147"/>
        <v>998.5</v>
      </c>
      <c r="M586" s="82">
        <f t="shared" si="148"/>
        <v>1497.75</v>
      </c>
      <c r="N586" s="16">
        <f t="shared" si="149"/>
        <v>12481.25</v>
      </c>
      <c r="O586" s="16">
        <f t="shared" si="150"/>
        <v>143.53437500000001</v>
      </c>
      <c r="P586" s="16">
        <f t="shared" si="151"/>
        <v>0</v>
      </c>
      <c r="Q586" s="16">
        <f t="shared" si="151"/>
        <v>0</v>
      </c>
      <c r="R586" s="16">
        <f t="shared" si="151"/>
        <v>0</v>
      </c>
      <c r="S586" s="16">
        <f t="shared" si="151"/>
        <v>0</v>
      </c>
      <c r="T586" s="16">
        <f t="shared" si="151"/>
        <v>0</v>
      </c>
      <c r="U586" s="16">
        <f t="shared" si="151"/>
        <v>0</v>
      </c>
      <c r="V586" s="16">
        <f t="shared" si="151"/>
        <v>0</v>
      </c>
      <c r="W586" s="16">
        <f t="shared" si="151"/>
        <v>0</v>
      </c>
      <c r="X586" s="16">
        <f t="shared" si="151"/>
        <v>192.349790217334</v>
      </c>
      <c r="Y586" s="16">
        <f t="shared" si="151"/>
        <v>0</v>
      </c>
      <c r="Z586" s="16">
        <f t="shared" si="151"/>
        <v>0</v>
      </c>
      <c r="AA586" s="16">
        <f t="shared" si="151"/>
        <v>0</v>
      </c>
      <c r="AB586" s="16">
        <f t="shared" si="151"/>
        <v>0</v>
      </c>
      <c r="AC586" s="16">
        <f t="shared" si="151"/>
        <v>0</v>
      </c>
      <c r="AD586" s="16">
        <f t="shared" si="151"/>
        <v>0</v>
      </c>
      <c r="AE586" s="16">
        <f t="shared" si="151"/>
        <v>0</v>
      </c>
      <c r="AF586" s="16">
        <f t="shared" si="146"/>
        <v>0</v>
      </c>
      <c r="AG586" s="16">
        <f t="shared" si="146"/>
        <v>0</v>
      </c>
      <c r="AH586" s="16">
        <f t="shared" si="146"/>
        <v>313.3175397467835</v>
      </c>
      <c r="AI586" s="16">
        <f t="shared" si="146"/>
        <v>0</v>
      </c>
      <c r="AJ586" s="16">
        <f t="shared" si="146"/>
        <v>0</v>
      </c>
      <c r="AK586" s="16">
        <f t="shared" si="146"/>
        <v>0</v>
      </c>
      <c r="AL586" s="16">
        <f t="shared" si="146"/>
        <v>0</v>
      </c>
      <c r="AM586" s="16">
        <f t="shared" si="146"/>
        <v>0</v>
      </c>
      <c r="AN586" s="16">
        <f t="shared" si="146"/>
        <v>0</v>
      </c>
      <c r="AO586" s="16">
        <f t="shared" si="146"/>
        <v>0</v>
      </c>
      <c r="AP586" s="16">
        <f t="shared" si="146"/>
        <v>0</v>
      </c>
      <c r="AQ586" s="16">
        <f t="shared" si="146"/>
        <v>0</v>
      </c>
      <c r="AR586" s="16">
        <f t="shared" si="146"/>
        <v>510.3612569686631</v>
      </c>
      <c r="AS586" s="16">
        <f t="shared" si="146"/>
        <v>0</v>
      </c>
      <c r="AT586" s="16">
        <f t="shared" si="152"/>
        <v>0</v>
      </c>
      <c r="AU586" s="16">
        <f t="shared" si="152"/>
        <v>0</v>
      </c>
      <c r="AV586" s="16">
        <f t="shared" si="152"/>
        <v>54590.562189087395</v>
      </c>
      <c r="AW586" s="16">
        <f t="shared" si="152"/>
        <v>0</v>
      </c>
      <c r="AX586" s="16">
        <f t="shared" si="152"/>
        <v>0</v>
      </c>
      <c r="AY586" s="16">
        <f t="shared" si="152"/>
        <v>0</v>
      </c>
      <c r="AZ586" s="16">
        <f t="shared" si="152"/>
        <v>0</v>
      </c>
      <c r="BA586" s="16">
        <f t="shared" si="152"/>
        <v>0</v>
      </c>
      <c r="BB586" s="16">
        <f t="shared" si="152"/>
        <v>831.32470919163643</v>
      </c>
      <c r="BC586" s="16">
        <f t="shared" si="152"/>
        <v>0</v>
      </c>
      <c r="BD586" s="16">
        <f t="shared" si="152"/>
        <v>0</v>
      </c>
      <c r="BE586" s="16">
        <f t="shared" si="152"/>
        <v>0</v>
      </c>
      <c r="BF586" s="16">
        <f t="shared" si="152"/>
        <v>0</v>
      </c>
      <c r="BG586" s="16">
        <f t="shared" si="152"/>
        <v>0</v>
      </c>
      <c r="BH586" s="16">
        <f t="shared" si="152"/>
        <v>0</v>
      </c>
      <c r="BI586" s="16">
        <f t="shared" si="152"/>
        <v>0</v>
      </c>
    </row>
    <row r="587" spans="2:61" s="1" customFormat="1" ht="15.75" x14ac:dyDescent="0.25">
      <c r="B587" s="47">
        <v>519</v>
      </c>
      <c r="C587" s="47" t="s">
        <v>430</v>
      </c>
      <c r="D587" s="47">
        <v>6</v>
      </c>
      <c r="E587" s="47">
        <v>2004</v>
      </c>
      <c r="F587" s="71"/>
      <c r="G587" s="2">
        <v>50</v>
      </c>
      <c r="H587" s="2">
        <v>10</v>
      </c>
      <c r="I587" s="47">
        <v>2020</v>
      </c>
      <c r="J587" s="81">
        <v>1.15E-2</v>
      </c>
      <c r="K587" s="82">
        <v>9985</v>
      </c>
      <c r="L587" s="82">
        <f t="shared" si="147"/>
        <v>998.5</v>
      </c>
      <c r="M587" s="82">
        <f t="shared" si="148"/>
        <v>1497.75</v>
      </c>
      <c r="N587" s="16">
        <f t="shared" si="149"/>
        <v>12481.25</v>
      </c>
      <c r="O587" s="16">
        <f t="shared" si="150"/>
        <v>143.53437500000001</v>
      </c>
      <c r="P587" s="16">
        <f t="shared" si="151"/>
        <v>0</v>
      </c>
      <c r="Q587" s="16">
        <f t="shared" si="151"/>
        <v>0</v>
      </c>
      <c r="R587" s="16">
        <f t="shared" si="151"/>
        <v>0</v>
      </c>
      <c r="S587" s="16">
        <f t="shared" si="151"/>
        <v>0</v>
      </c>
      <c r="T587" s="16">
        <f t="shared" si="151"/>
        <v>0</v>
      </c>
      <c r="U587" s="16">
        <f t="shared" si="151"/>
        <v>0</v>
      </c>
      <c r="V587" s="16">
        <f t="shared" si="151"/>
        <v>0</v>
      </c>
      <c r="W587" s="16">
        <f t="shared" si="151"/>
        <v>0</v>
      </c>
      <c r="X587" s="16">
        <f t="shared" si="151"/>
        <v>192.349790217334</v>
      </c>
      <c r="Y587" s="16">
        <f t="shared" si="151"/>
        <v>0</v>
      </c>
      <c r="Z587" s="16">
        <f t="shared" si="151"/>
        <v>0</v>
      </c>
      <c r="AA587" s="16">
        <f t="shared" si="151"/>
        <v>0</v>
      </c>
      <c r="AB587" s="16">
        <f t="shared" si="151"/>
        <v>0</v>
      </c>
      <c r="AC587" s="16">
        <f t="shared" si="151"/>
        <v>0</v>
      </c>
      <c r="AD587" s="16">
        <f t="shared" si="151"/>
        <v>0</v>
      </c>
      <c r="AE587" s="16">
        <f t="shared" si="151"/>
        <v>0</v>
      </c>
      <c r="AF587" s="16">
        <f t="shared" si="146"/>
        <v>0</v>
      </c>
      <c r="AG587" s="16">
        <f t="shared" si="146"/>
        <v>0</v>
      </c>
      <c r="AH587" s="16">
        <f t="shared" si="146"/>
        <v>313.3175397467835</v>
      </c>
      <c r="AI587" s="16">
        <f t="shared" si="146"/>
        <v>0</v>
      </c>
      <c r="AJ587" s="16">
        <f t="shared" si="146"/>
        <v>0</v>
      </c>
      <c r="AK587" s="16">
        <f t="shared" si="146"/>
        <v>0</v>
      </c>
      <c r="AL587" s="16">
        <f t="shared" si="146"/>
        <v>0</v>
      </c>
      <c r="AM587" s="16">
        <f t="shared" si="146"/>
        <v>0</v>
      </c>
      <c r="AN587" s="16">
        <f t="shared" si="146"/>
        <v>0</v>
      </c>
      <c r="AO587" s="16">
        <f t="shared" si="146"/>
        <v>0</v>
      </c>
      <c r="AP587" s="16">
        <f t="shared" si="146"/>
        <v>0</v>
      </c>
      <c r="AQ587" s="16">
        <f t="shared" si="146"/>
        <v>0</v>
      </c>
      <c r="AR587" s="16">
        <f t="shared" si="146"/>
        <v>510.3612569686631</v>
      </c>
      <c r="AS587" s="16">
        <f t="shared" si="146"/>
        <v>0</v>
      </c>
      <c r="AT587" s="16">
        <f t="shared" si="152"/>
        <v>0</v>
      </c>
      <c r="AU587" s="16">
        <f t="shared" si="152"/>
        <v>0</v>
      </c>
      <c r="AV587" s="16">
        <f t="shared" si="152"/>
        <v>54590.562189087395</v>
      </c>
      <c r="AW587" s="16">
        <f t="shared" si="152"/>
        <v>0</v>
      </c>
      <c r="AX587" s="16">
        <f t="shared" si="152"/>
        <v>0</v>
      </c>
      <c r="AY587" s="16">
        <f t="shared" si="152"/>
        <v>0</v>
      </c>
      <c r="AZ587" s="16">
        <f t="shared" si="152"/>
        <v>0</v>
      </c>
      <c r="BA587" s="16">
        <f t="shared" si="152"/>
        <v>0</v>
      </c>
      <c r="BB587" s="16">
        <f t="shared" si="152"/>
        <v>831.32470919163643</v>
      </c>
      <c r="BC587" s="16">
        <f t="shared" si="152"/>
        <v>0</v>
      </c>
      <c r="BD587" s="16">
        <f t="shared" si="152"/>
        <v>0</v>
      </c>
      <c r="BE587" s="16">
        <f t="shared" si="152"/>
        <v>0</v>
      </c>
      <c r="BF587" s="16">
        <f t="shared" si="152"/>
        <v>0</v>
      </c>
      <c r="BG587" s="16">
        <f t="shared" si="152"/>
        <v>0</v>
      </c>
      <c r="BH587" s="16">
        <f t="shared" si="152"/>
        <v>0</v>
      </c>
      <c r="BI587" s="16">
        <f t="shared" si="152"/>
        <v>0</v>
      </c>
    </row>
    <row r="588" spans="2:61" s="1" customFormat="1" ht="15.75" x14ac:dyDescent="0.25">
      <c r="B588" s="47">
        <v>518</v>
      </c>
      <c r="C588" s="47" t="s">
        <v>430</v>
      </c>
      <c r="D588" s="47">
        <v>6</v>
      </c>
      <c r="E588" s="47">
        <v>2004</v>
      </c>
      <c r="F588" s="71"/>
      <c r="G588" s="2">
        <v>50</v>
      </c>
      <c r="H588" s="2">
        <v>10</v>
      </c>
      <c r="I588" s="47">
        <v>2020</v>
      </c>
      <c r="J588" s="81">
        <v>1.15E-2</v>
      </c>
      <c r="K588" s="82">
        <v>9985</v>
      </c>
      <c r="L588" s="82">
        <f t="shared" si="147"/>
        <v>998.5</v>
      </c>
      <c r="M588" s="82">
        <f t="shared" si="148"/>
        <v>1497.75</v>
      </c>
      <c r="N588" s="16">
        <f t="shared" si="149"/>
        <v>12481.25</v>
      </c>
      <c r="O588" s="16">
        <f t="shared" si="150"/>
        <v>143.53437500000001</v>
      </c>
      <c r="P588" s="16">
        <f t="shared" si="151"/>
        <v>0</v>
      </c>
      <c r="Q588" s="16">
        <f t="shared" si="151"/>
        <v>0</v>
      </c>
      <c r="R588" s="16">
        <f t="shared" si="151"/>
        <v>0</v>
      </c>
      <c r="S588" s="16">
        <f t="shared" si="151"/>
        <v>0</v>
      </c>
      <c r="T588" s="16">
        <f t="shared" si="151"/>
        <v>0</v>
      </c>
      <c r="U588" s="16">
        <f t="shared" si="151"/>
        <v>0</v>
      </c>
      <c r="V588" s="16">
        <f t="shared" si="151"/>
        <v>0</v>
      </c>
      <c r="W588" s="16">
        <f t="shared" si="151"/>
        <v>0</v>
      </c>
      <c r="X588" s="16">
        <f t="shared" si="151"/>
        <v>192.349790217334</v>
      </c>
      <c r="Y588" s="16">
        <f t="shared" si="151"/>
        <v>0</v>
      </c>
      <c r="Z588" s="16">
        <f t="shared" si="151"/>
        <v>0</v>
      </c>
      <c r="AA588" s="16">
        <f t="shared" si="151"/>
        <v>0</v>
      </c>
      <c r="AB588" s="16">
        <f t="shared" si="151"/>
        <v>0</v>
      </c>
      <c r="AC588" s="16">
        <f t="shared" si="151"/>
        <v>0</v>
      </c>
      <c r="AD588" s="16">
        <f t="shared" si="151"/>
        <v>0</v>
      </c>
      <c r="AE588" s="16">
        <f t="shared" si="151"/>
        <v>0</v>
      </c>
      <c r="AF588" s="16">
        <f t="shared" si="146"/>
        <v>0</v>
      </c>
      <c r="AG588" s="16">
        <f t="shared" si="146"/>
        <v>0</v>
      </c>
      <c r="AH588" s="16">
        <f t="shared" si="146"/>
        <v>313.3175397467835</v>
      </c>
      <c r="AI588" s="16">
        <f t="shared" si="146"/>
        <v>0</v>
      </c>
      <c r="AJ588" s="16">
        <f t="shared" si="146"/>
        <v>0</v>
      </c>
      <c r="AK588" s="16">
        <f t="shared" si="146"/>
        <v>0</v>
      </c>
      <c r="AL588" s="16">
        <f t="shared" si="146"/>
        <v>0</v>
      </c>
      <c r="AM588" s="16">
        <f t="shared" si="146"/>
        <v>0</v>
      </c>
      <c r="AN588" s="16">
        <f t="shared" si="146"/>
        <v>0</v>
      </c>
      <c r="AO588" s="16">
        <f t="shared" si="146"/>
        <v>0</v>
      </c>
      <c r="AP588" s="16">
        <f t="shared" si="146"/>
        <v>0</v>
      </c>
      <c r="AQ588" s="16">
        <f t="shared" si="146"/>
        <v>0</v>
      </c>
      <c r="AR588" s="16">
        <f t="shared" si="146"/>
        <v>510.3612569686631</v>
      </c>
      <c r="AS588" s="16">
        <f t="shared" si="146"/>
        <v>0</v>
      </c>
      <c r="AT588" s="16">
        <f t="shared" si="152"/>
        <v>0</v>
      </c>
      <c r="AU588" s="16">
        <f t="shared" si="152"/>
        <v>0</v>
      </c>
      <c r="AV588" s="16">
        <f t="shared" si="152"/>
        <v>54590.562189087395</v>
      </c>
      <c r="AW588" s="16">
        <f t="shared" si="152"/>
        <v>0</v>
      </c>
      <c r="AX588" s="16">
        <f t="shared" si="152"/>
        <v>0</v>
      </c>
      <c r="AY588" s="16">
        <f t="shared" si="152"/>
        <v>0</v>
      </c>
      <c r="AZ588" s="16">
        <f t="shared" si="152"/>
        <v>0</v>
      </c>
      <c r="BA588" s="16">
        <f t="shared" si="152"/>
        <v>0</v>
      </c>
      <c r="BB588" s="16">
        <f t="shared" si="152"/>
        <v>831.32470919163643</v>
      </c>
      <c r="BC588" s="16">
        <f t="shared" si="152"/>
        <v>0</v>
      </c>
      <c r="BD588" s="16">
        <f t="shared" si="152"/>
        <v>0</v>
      </c>
      <c r="BE588" s="16">
        <f t="shared" si="152"/>
        <v>0</v>
      </c>
      <c r="BF588" s="16">
        <f t="shared" si="152"/>
        <v>0</v>
      </c>
      <c r="BG588" s="16">
        <f t="shared" si="152"/>
        <v>0</v>
      </c>
      <c r="BH588" s="16">
        <f t="shared" si="152"/>
        <v>0</v>
      </c>
      <c r="BI588" s="16">
        <f t="shared" si="152"/>
        <v>0</v>
      </c>
    </row>
    <row r="589" spans="2:61" s="1" customFormat="1" ht="15.75" x14ac:dyDescent="0.25">
      <c r="B589" s="47">
        <v>517</v>
      </c>
      <c r="C589" s="47" t="s">
        <v>430</v>
      </c>
      <c r="D589" s="47">
        <v>6</v>
      </c>
      <c r="E589" s="47">
        <v>2004</v>
      </c>
      <c r="F589" s="71"/>
      <c r="G589" s="2">
        <v>50</v>
      </c>
      <c r="H589" s="2">
        <v>10</v>
      </c>
      <c r="I589" s="47">
        <v>2020</v>
      </c>
      <c r="J589" s="81">
        <v>1.15E-2</v>
      </c>
      <c r="K589" s="82">
        <v>9985</v>
      </c>
      <c r="L589" s="82">
        <f t="shared" si="147"/>
        <v>998.5</v>
      </c>
      <c r="M589" s="82">
        <f t="shared" si="148"/>
        <v>1497.75</v>
      </c>
      <c r="N589" s="16">
        <f t="shared" si="149"/>
        <v>12481.25</v>
      </c>
      <c r="O589" s="16">
        <f t="shared" si="150"/>
        <v>143.53437500000001</v>
      </c>
      <c r="P589" s="16">
        <f t="shared" si="151"/>
        <v>0</v>
      </c>
      <c r="Q589" s="16">
        <f t="shared" si="151"/>
        <v>0</v>
      </c>
      <c r="R589" s="16">
        <f t="shared" si="151"/>
        <v>0</v>
      </c>
      <c r="S589" s="16">
        <f t="shared" si="151"/>
        <v>0</v>
      </c>
      <c r="T589" s="16">
        <f t="shared" si="151"/>
        <v>0</v>
      </c>
      <c r="U589" s="16">
        <f t="shared" si="151"/>
        <v>0</v>
      </c>
      <c r="V589" s="16">
        <f t="shared" si="151"/>
        <v>0</v>
      </c>
      <c r="W589" s="16">
        <f t="shared" si="151"/>
        <v>0</v>
      </c>
      <c r="X589" s="16">
        <f t="shared" si="151"/>
        <v>192.349790217334</v>
      </c>
      <c r="Y589" s="16">
        <f t="shared" si="151"/>
        <v>0</v>
      </c>
      <c r="Z589" s="16">
        <f t="shared" si="151"/>
        <v>0</v>
      </c>
      <c r="AA589" s="16">
        <f t="shared" si="151"/>
        <v>0</v>
      </c>
      <c r="AB589" s="16">
        <f t="shared" si="151"/>
        <v>0</v>
      </c>
      <c r="AC589" s="16">
        <f t="shared" si="151"/>
        <v>0</v>
      </c>
      <c r="AD589" s="16">
        <f t="shared" si="151"/>
        <v>0</v>
      </c>
      <c r="AE589" s="16">
        <f t="shared" si="151"/>
        <v>0</v>
      </c>
      <c r="AF589" s="16">
        <f t="shared" si="146"/>
        <v>0</v>
      </c>
      <c r="AG589" s="16">
        <f t="shared" si="146"/>
        <v>0</v>
      </c>
      <c r="AH589" s="16">
        <f t="shared" si="146"/>
        <v>313.3175397467835</v>
      </c>
      <c r="AI589" s="16">
        <f t="shared" si="146"/>
        <v>0</v>
      </c>
      <c r="AJ589" s="16">
        <f t="shared" si="146"/>
        <v>0</v>
      </c>
      <c r="AK589" s="16">
        <f t="shared" si="146"/>
        <v>0</v>
      </c>
      <c r="AL589" s="16">
        <f t="shared" si="146"/>
        <v>0</v>
      </c>
      <c r="AM589" s="16">
        <f t="shared" si="146"/>
        <v>0</v>
      </c>
      <c r="AN589" s="16">
        <f t="shared" si="146"/>
        <v>0</v>
      </c>
      <c r="AO589" s="16">
        <f t="shared" si="146"/>
        <v>0</v>
      </c>
      <c r="AP589" s="16">
        <f t="shared" si="146"/>
        <v>0</v>
      </c>
      <c r="AQ589" s="16">
        <f t="shared" si="146"/>
        <v>0</v>
      </c>
      <c r="AR589" s="16">
        <f t="shared" si="146"/>
        <v>510.3612569686631</v>
      </c>
      <c r="AS589" s="16">
        <f t="shared" si="146"/>
        <v>0</v>
      </c>
      <c r="AT589" s="16">
        <f t="shared" si="152"/>
        <v>0</v>
      </c>
      <c r="AU589" s="16">
        <f t="shared" si="152"/>
        <v>0</v>
      </c>
      <c r="AV589" s="16">
        <f t="shared" si="152"/>
        <v>54590.562189087395</v>
      </c>
      <c r="AW589" s="16">
        <f t="shared" si="152"/>
        <v>0</v>
      </c>
      <c r="AX589" s="16">
        <f t="shared" si="152"/>
        <v>0</v>
      </c>
      <c r="AY589" s="16">
        <f t="shared" si="152"/>
        <v>0</v>
      </c>
      <c r="AZ589" s="16">
        <f t="shared" si="152"/>
        <v>0</v>
      </c>
      <c r="BA589" s="16">
        <f t="shared" si="152"/>
        <v>0</v>
      </c>
      <c r="BB589" s="16">
        <f t="shared" si="152"/>
        <v>831.32470919163643</v>
      </c>
      <c r="BC589" s="16">
        <f t="shared" si="152"/>
        <v>0</v>
      </c>
      <c r="BD589" s="16">
        <f t="shared" si="152"/>
        <v>0</v>
      </c>
      <c r="BE589" s="16">
        <f t="shared" si="152"/>
        <v>0</v>
      </c>
      <c r="BF589" s="16">
        <f t="shared" si="152"/>
        <v>0</v>
      </c>
      <c r="BG589" s="16">
        <f t="shared" si="152"/>
        <v>0</v>
      </c>
      <c r="BH589" s="16">
        <f t="shared" si="152"/>
        <v>0</v>
      </c>
      <c r="BI589" s="16">
        <f t="shared" si="152"/>
        <v>0</v>
      </c>
    </row>
    <row r="590" spans="2:61" s="1" customFormat="1" ht="15.75" x14ac:dyDescent="0.25">
      <c r="B590" s="47">
        <v>516</v>
      </c>
      <c r="C590" s="47" t="s">
        <v>430</v>
      </c>
      <c r="D590" s="47">
        <v>6</v>
      </c>
      <c r="E590" s="47">
        <v>2004</v>
      </c>
      <c r="F590" s="71"/>
      <c r="G590" s="2">
        <v>50</v>
      </c>
      <c r="H590" s="2">
        <v>10</v>
      </c>
      <c r="I590" s="47">
        <v>2020</v>
      </c>
      <c r="J590" s="81">
        <v>1.15E-2</v>
      </c>
      <c r="K590" s="82">
        <v>9985</v>
      </c>
      <c r="L590" s="82">
        <f t="shared" si="147"/>
        <v>998.5</v>
      </c>
      <c r="M590" s="82">
        <f t="shared" si="148"/>
        <v>1497.75</v>
      </c>
      <c r="N590" s="16">
        <f t="shared" si="149"/>
        <v>12481.25</v>
      </c>
      <c r="O590" s="16">
        <f t="shared" si="150"/>
        <v>143.53437500000001</v>
      </c>
      <c r="P590" s="16">
        <f t="shared" si="151"/>
        <v>0</v>
      </c>
      <c r="Q590" s="16">
        <f t="shared" si="151"/>
        <v>0</v>
      </c>
      <c r="R590" s="16">
        <f t="shared" si="151"/>
        <v>0</v>
      </c>
      <c r="S590" s="16">
        <f t="shared" si="151"/>
        <v>0</v>
      </c>
      <c r="T590" s="16">
        <f t="shared" si="151"/>
        <v>0</v>
      </c>
      <c r="U590" s="16">
        <f t="shared" si="151"/>
        <v>0</v>
      </c>
      <c r="V590" s="16">
        <f t="shared" si="151"/>
        <v>0</v>
      </c>
      <c r="W590" s="16">
        <f t="shared" si="151"/>
        <v>0</v>
      </c>
      <c r="X590" s="16">
        <f t="shared" si="151"/>
        <v>192.349790217334</v>
      </c>
      <c r="Y590" s="16">
        <f t="shared" si="151"/>
        <v>0</v>
      </c>
      <c r="Z590" s="16">
        <f t="shared" si="151"/>
        <v>0</v>
      </c>
      <c r="AA590" s="16">
        <f t="shared" si="151"/>
        <v>0</v>
      </c>
      <c r="AB590" s="16">
        <f t="shared" si="151"/>
        <v>0</v>
      </c>
      <c r="AC590" s="16">
        <f t="shared" si="151"/>
        <v>0</v>
      </c>
      <c r="AD590" s="16">
        <f t="shared" si="151"/>
        <v>0</v>
      </c>
      <c r="AE590" s="16">
        <f t="shared" si="151"/>
        <v>0</v>
      </c>
      <c r="AF590" s="16">
        <f t="shared" si="146"/>
        <v>0</v>
      </c>
      <c r="AG590" s="16">
        <f t="shared" si="146"/>
        <v>0</v>
      </c>
      <c r="AH590" s="16">
        <f t="shared" si="146"/>
        <v>313.3175397467835</v>
      </c>
      <c r="AI590" s="16">
        <f t="shared" si="146"/>
        <v>0</v>
      </c>
      <c r="AJ590" s="16">
        <f t="shared" si="146"/>
        <v>0</v>
      </c>
      <c r="AK590" s="16">
        <f t="shared" si="146"/>
        <v>0</v>
      </c>
      <c r="AL590" s="16">
        <f t="shared" si="146"/>
        <v>0</v>
      </c>
      <c r="AM590" s="16">
        <f t="shared" si="146"/>
        <v>0</v>
      </c>
      <c r="AN590" s="16">
        <f t="shared" si="146"/>
        <v>0</v>
      </c>
      <c r="AO590" s="16">
        <f t="shared" si="146"/>
        <v>0</v>
      </c>
      <c r="AP590" s="16">
        <f t="shared" si="146"/>
        <v>0</v>
      </c>
      <c r="AQ590" s="16">
        <f t="shared" si="146"/>
        <v>0</v>
      </c>
      <c r="AR590" s="16">
        <f t="shared" si="146"/>
        <v>510.3612569686631</v>
      </c>
      <c r="AS590" s="16">
        <f t="shared" si="146"/>
        <v>0</v>
      </c>
      <c r="AT590" s="16">
        <f t="shared" si="152"/>
        <v>0</v>
      </c>
      <c r="AU590" s="16">
        <f t="shared" si="152"/>
        <v>0</v>
      </c>
      <c r="AV590" s="16">
        <f t="shared" si="152"/>
        <v>54590.562189087395</v>
      </c>
      <c r="AW590" s="16">
        <f t="shared" si="152"/>
        <v>0</v>
      </c>
      <c r="AX590" s="16">
        <f t="shared" si="152"/>
        <v>0</v>
      </c>
      <c r="AY590" s="16">
        <f t="shared" si="152"/>
        <v>0</v>
      </c>
      <c r="AZ590" s="16">
        <f t="shared" si="152"/>
        <v>0</v>
      </c>
      <c r="BA590" s="16">
        <f t="shared" si="152"/>
        <v>0</v>
      </c>
      <c r="BB590" s="16">
        <f t="shared" si="152"/>
        <v>831.32470919163643</v>
      </c>
      <c r="BC590" s="16">
        <f t="shared" si="152"/>
        <v>0</v>
      </c>
      <c r="BD590" s="16">
        <f t="shared" si="152"/>
        <v>0</v>
      </c>
      <c r="BE590" s="16">
        <f t="shared" si="152"/>
        <v>0</v>
      </c>
      <c r="BF590" s="16">
        <f t="shared" si="152"/>
        <v>0</v>
      </c>
      <c r="BG590" s="16">
        <f t="shared" si="152"/>
        <v>0</v>
      </c>
      <c r="BH590" s="16">
        <f t="shared" si="152"/>
        <v>0</v>
      </c>
      <c r="BI590" s="16">
        <f t="shared" si="152"/>
        <v>0</v>
      </c>
    </row>
    <row r="591" spans="2:61" s="1" customFormat="1" ht="15.75" x14ac:dyDescent="0.25">
      <c r="B591" s="47">
        <v>515</v>
      </c>
      <c r="C591" s="47" t="s">
        <v>430</v>
      </c>
      <c r="D591" s="47">
        <v>6</v>
      </c>
      <c r="E591" s="47">
        <v>2004</v>
      </c>
      <c r="F591" s="71"/>
      <c r="G591" s="2">
        <v>50</v>
      </c>
      <c r="H591" s="2">
        <v>10</v>
      </c>
      <c r="I591" s="47">
        <v>2020</v>
      </c>
      <c r="J591" s="81">
        <v>1.15E-2</v>
      </c>
      <c r="K591" s="82">
        <v>9985</v>
      </c>
      <c r="L591" s="82">
        <f t="shared" si="147"/>
        <v>998.5</v>
      </c>
      <c r="M591" s="82">
        <f t="shared" si="148"/>
        <v>1497.75</v>
      </c>
      <c r="N591" s="16">
        <f t="shared" si="149"/>
        <v>12481.25</v>
      </c>
      <c r="O591" s="16">
        <f t="shared" si="150"/>
        <v>143.53437500000001</v>
      </c>
      <c r="P591" s="16">
        <f t="shared" si="151"/>
        <v>0</v>
      </c>
      <c r="Q591" s="16">
        <f t="shared" si="151"/>
        <v>0</v>
      </c>
      <c r="R591" s="16">
        <f t="shared" si="151"/>
        <v>0</v>
      </c>
      <c r="S591" s="16">
        <f t="shared" si="151"/>
        <v>0</v>
      </c>
      <c r="T591" s="16">
        <f t="shared" si="151"/>
        <v>0</v>
      </c>
      <c r="U591" s="16">
        <f t="shared" si="151"/>
        <v>0</v>
      </c>
      <c r="V591" s="16">
        <f t="shared" si="151"/>
        <v>0</v>
      </c>
      <c r="W591" s="16">
        <f t="shared" si="151"/>
        <v>0</v>
      </c>
      <c r="X591" s="16">
        <f t="shared" si="151"/>
        <v>192.349790217334</v>
      </c>
      <c r="Y591" s="16">
        <f t="shared" si="151"/>
        <v>0</v>
      </c>
      <c r="Z591" s="16">
        <f t="shared" si="151"/>
        <v>0</v>
      </c>
      <c r="AA591" s="16">
        <f t="shared" si="151"/>
        <v>0</v>
      </c>
      <c r="AB591" s="16">
        <f t="shared" si="151"/>
        <v>0</v>
      </c>
      <c r="AC591" s="16">
        <f t="shared" si="151"/>
        <v>0</v>
      </c>
      <c r="AD591" s="16">
        <f t="shared" si="151"/>
        <v>0</v>
      </c>
      <c r="AE591" s="16">
        <f t="shared" si="151"/>
        <v>0</v>
      </c>
      <c r="AF591" s="16">
        <f t="shared" si="146"/>
        <v>0</v>
      </c>
      <c r="AG591" s="16">
        <f t="shared" si="146"/>
        <v>0</v>
      </c>
      <c r="AH591" s="16">
        <f t="shared" si="146"/>
        <v>313.3175397467835</v>
      </c>
      <c r="AI591" s="16">
        <f t="shared" si="146"/>
        <v>0</v>
      </c>
      <c r="AJ591" s="16">
        <f t="shared" si="146"/>
        <v>0</v>
      </c>
      <c r="AK591" s="16">
        <f t="shared" si="146"/>
        <v>0</v>
      </c>
      <c r="AL591" s="16">
        <f t="shared" si="146"/>
        <v>0</v>
      </c>
      <c r="AM591" s="16">
        <f t="shared" si="146"/>
        <v>0</v>
      </c>
      <c r="AN591" s="16">
        <f t="shared" si="146"/>
        <v>0</v>
      </c>
      <c r="AO591" s="16">
        <f t="shared" si="146"/>
        <v>0</v>
      </c>
      <c r="AP591" s="16">
        <f t="shared" si="146"/>
        <v>0</v>
      </c>
      <c r="AQ591" s="16">
        <f t="shared" si="146"/>
        <v>0</v>
      </c>
      <c r="AR591" s="16">
        <f t="shared" si="146"/>
        <v>510.3612569686631</v>
      </c>
      <c r="AS591" s="16">
        <f t="shared" si="146"/>
        <v>0</v>
      </c>
      <c r="AT591" s="16">
        <f t="shared" si="152"/>
        <v>0</v>
      </c>
      <c r="AU591" s="16">
        <f t="shared" si="152"/>
        <v>0</v>
      </c>
      <c r="AV591" s="16">
        <f t="shared" si="152"/>
        <v>54590.562189087395</v>
      </c>
      <c r="AW591" s="16">
        <f t="shared" si="152"/>
        <v>0</v>
      </c>
      <c r="AX591" s="16">
        <f t="shared" si="152"/>
        <v>0</v>
      </c>
      <c r="AY591" s="16">
        <f t="shared" si="152"/>
        <v>0</v>
      </c>
      <c r="AZ591" s="16">
        <f t="shared" si="152"/>
        <v>0</v>
      </c>
      <c r="BA591" s="16">
        <f t="shared" si="152"/>
        <v>0</v>
      </c>
      <c r="BB591" s="16">
        <f t="shared" si="152"/>
        <v>831.32470919163643</v>
      </c>
      <c r="BC591" s="16">
        <f t="shared" si="152"/>
        <v>0</v>
      </c>
      <c r="BD591" s="16">
        <f t="shared" si="152"/>
        <v>0</v>
      </c>
      <c r="BE591" s="16">
        <f t="shared" si="152"/>
        <v>0</v>
      </c>
      <c r="BF591" s="16">
        <f t="shared" si="152"/>
        <v>0</v>
      </c>
      <c r="BG591" s="16">
        <f t="shared" si="152"/>
        <v>0</v>
      </c>
      <c r="BH591" s="16">
        <f t="shared" si="152"/>
        <v>0</v>
      </c>
      <c r="BI591" s="16">
        <f t="shared" si="152"/>
        <v>0</v>
      </c>
    </row>
    <row r="592" spans="2:61" s="1" customFormat="1" ht="15.75" x14ac:dyDescent="0.25">
      <c r="B592" s="47">
        <v>514</v>
      </c>
      <c r="C592" s="47" t="s">
        <v>430</v>
      </c>
      <c r="D592" s="47">
        <v>6</v>
      </c>
      <c r="E592" s="47">
        <v>2004</v>
      </c>
      <c r="F592" s="71"/>
      <c r="G592" s="2">
        <v>50</v>
      </c>
      <c r="H592" s="2">
        <v>10</v>
      </c>
      <c r="I592" s="47">
        <v>2020</v>
      </c>
      <c r="J592" s="81">
        <v>1.15E-2</v>
      </c>
      <c r="K592" s="82">
        <v>9985</v>
      </c>
      <c r="L592" s="82">
        <f t="shared" si="147"/>
        <v>998.5</v>
      </c>
      <c r="M592" s="82">
        <f t="shared" si="148"/>
        <v>1497.75</v>
      </c>
      <c r="N592" s="16">
        <f t="shared" si="149"/>
        <v>12481.25</v>
      </c>
      <c r="O592" s="16">
        <f t="shared" si="150"/>
        <v>143.53437500000001</v>
      </c>
      <c r="P592" s="16">
        <f t="shared" si="151"/>
        <v>0</v>
      </c>
      <c r="Q592" s="16">
        <f t="shared" si="151"/>
        <v>0</v>
      </c>
      <c r="R592" s="16">
        <f t="shared" si="151"/>
        <v>0</v>
      </c>
      <c r="S592" s="16">
        <f t="shared" si="151"/>
        <v>0</v>
      </c>
      <c r="T592" s="16">
        <f t="shared" si="151"/>
        <v>0</v>
      </c>
      <c r="U592" s="16">
        <f t="shared" si="151"/>
        <v>0</v>
      </c>
      <c r="V592" s="16">
        <f t="shared" si="151"/>
        <v>0</v>
      </c>
      <c r="W592" s="16">
        <f t="shared" si="151"/>
        <v>0</v>
      </c>
      <c r="X592" s="16">
        <f t="shared" si="151"/>
        <v>192.349790217334</v>
      </c>
      <c r="Y592" s="16">
        <f t="shared" si="151"/>
        <v>0</v>
      </c>
      <c r="Z592" s="16">
        <f t="shared" si="151"/>
        <v>0</v>
      </c>
      <c r="AA592" s="16">
        <f t="shared" si="151"/>
        <v>0</v>
      </c>
      <c r="AB592" s="16">
        <f t="shared" si="151"/>
        <v>0</v>
      </c>
      <c r="AC592" s="16">
        <f t="shared" si="151"/>
        <v>0</v>
      </c>
      <c r="AD592" s="16">
        <f t="shared" si="151"/>
        <v>0</v>
      </c>
      <c r="AE592" s="16">
        <f t="shared" si="151"/>
        <v>0</v>
      </c>
      <c r="AF592" s="16">
        <f t="shared" si="146"/>
        <v>0</v>
      </c>
      <c r="AG592" s="16">
        <f t="shared" si="146"/>
        <v>0</v>
      </c>
      <c r="AH592" s="16">
        <f t="shared" si="146"/>
        <v>313.3175397467835</v>
      </c>
      <c r="AI592" s="16">
        <f t="shared" si="146"/>
        <v>0</v>
      </c>
      <c r="AJ592" s="16">
        <f t="shared" si="146"/>
        <v>0</v>
      </c>
      <c r="AK592" s="16">
        <f t="shared" si="146"/>
        <v>0</v>
      </c>
      <c r="AL592" s="16">
        <f t="shared" si="146"/>
        <v>0</v>
      </c>
      <c r="AM592" s="16">
        <f t="shared" si="146"/>
        <v>0</v>
      </c>
      <c r="AN592" s="16">
        <f t="shared" si="146"/>
        <v>0</v>
      </c>
      <c r="AO592" s="16">
        <f t="shared" si="146"/>
        <v>0</v>
      </c>
      <c r="AP592" s="16">
        <f t="shared" si="146"/>
        <v>0</v>
      </c>
      <c r="AQ592" s="16">
        <f t="shared" si="146"/>
        <v>0</v>
      </c>
      <c r="AR592" s="16">
        <f t="shared" si="146"/>
        <v>510.3612569686631</v>
      </c>
      <c r="AS592" s="16">
        <f t="shared" si="146"/>
        <v>0</v>
      </c>
      <c r="AT592" s="16">
        <f t="shared" si="152"/>
        <v>0</v>
      </c>
      <c r="AU592" s="16">
        <f t="shared" si="152"/>
        <v>0</v>
      </c>
      <c r="AV592" s="16">
        <f t="shared" si="152"/>
        <v>54590.562189087395</v>
      </c>
      <c r="AW592" s="16">
        <f t="shared" si="152"/>
        <v>0</v>
      </c>
      <c r="AX592" s="16">
        <f t="shared" si="152"/>
        <v>0</v>
      </c>
      <c r="AY592" s="16">
        <f t="shared" si="152"/>
        <v>0</v>
      </c>
      <c r="AZ592" s="16">
        <f t="shared" si="152"/>
        <v>0</v>
      </c>
      <c r="BA592" s="16">
        <f t="shared" si="152"/>
        <v>0</v>
      </c>
      <c r="BB592" s="16">
        <f t="shared" si="152"/>
        <v>831.32470919163643</v>
      </c>
      <c r="BC592" s="16">
        <f t="shared" si="152"/>
        <v>0</v>
      </c>
      <c r="BD592" s="16">
        <f t="shared" si="152"/>
        <v>0</v>
      </c>
      <c r="BE592" s="16">
        <f t="shared" si="152"/>
        <v>0</v>
      </c>
      <c r="BF592" s="16">
        <f t="shared" si="152"/>
        <v>0</v>
      </c>
      <c r="BG592" s="16">
        <f t="shared" si="152"/>
        <v>0</v>
      </c>
      <c r="BH592" s="16">
        <f t="shared" si="152"/>
        <v>0</v>
      </c>
      <c r="BI592" s="16">
        <f t="shared" si="152"/>
        <v>0</v>
      </c>
    </row>
    <row r="593" spans="2:61" s="1" customFormat="1" ht="15.75" x14ac:dyDescent="0.25">
      <c r="B593" s="47">
        <v>512</v>
      </c>
      <c r="C593" s="47" t="s">
        <v>430</v>
      </c>
      <c r="D593" s="47">
        <v>6</v>
      </c>
      <c r="E593" s="47">
        <v>2004</v>
      </c>
      <c r="F593" s="71"/>
      <c r="G593" s="2">
        <v>50</v>
      </c>
      <c r="H593" s="2">
        <v>10</v>
      </c>
      <c r="I593" s="47">
        <v>2020</v>
      </c>
      <c r="J593" s="81">
        <v>1.15E-2</v>
      </c>
      <c r="K593" s="82">
        <v>9985</v>
      </c>
      <c r="L593" s="82">
        <f t="shared" si="147"/>
        <v>998.5</v>
      </c>
      <c r="M593" s="82">
        <f t="shared" si="148"/>
        <v>1497.75</v>
      </c>
      <c r="N593" s="16">
        <f t="shared" si="149"/>
        <v>12481.25</v>
      </c>
      <c r="O593" s="16">
        <f t="shared" si="150"/>
        <v>143.53437500000001</v>
      </c>
      <c r="P593" s="16">
        <f t="shared" si="151"/>
        <v>0</v>
      </c>
      <c r="Q593" s="16">
        <f t="shared" si="151"/>
        <v>0</v>
      </c>
      <c r="R593" s="16">
        <f t="shared" si="151"/>
        <v>0</v>
      </c>
      <c r="S593" s="16">
        <f t="shared" si="151"/>
        <v>0</v>
      </c>
      <c r="T593" s="16">
        <f t="shared" si="151"/>
        <v>0</v>
      </c>
      <c r="U593" s="16">
        <f t="shared" si="151"/>
        <v>0</v>
      </c>
      <c r="V593" s="16">
        <f t="shared" si="151"/>
        <v>0</v>
      </c>
      <c r="W593" s="16">
        <f t="shared" si="151"/>
        <v>0</v>
      </c>
      <c r="X593" s="16">
        <f t="shared" si="151"/>
        <v>192.349790217334</v>
      </c>
      <c r="Y593" s="16">
        <f t="shared" si="151"/>
        <v>0</v>
      </c>
      <c r="Z593" s="16">
        <f t="shared" si="151"/>
        <v>0</v>
      </c>
      <c r="AA593" s="16">
        <f t="shared" si="151"/>
        <v>0</v>
      </c>
      <c r="AB593" s="16">
        <f t="shared" si="151"/>
        <v>0</v>
      </c>
      <c r="AC593" s="16">
        <f t="shared" si="151"/>
        <v>0</v>
      </c>
      <c r="AD593" s="16">
        <f t="shared" si="151"/>
        <v>0</v>
      </c>
      <c r="AE593" s="16">
        <f t="shared" si="151"/>
        <v>0</v>
      </c>
      <c r="AF593" s="16">
        <f t="shared" si="146"/>
        <v>0</v>
      </c>
      <c r="AG593" s="16">
        <f t="shared" si="146"/>
        <v>0</v>
      </c>
      <c r="AH593" s="16">
        <f t="shared" si="146"/>
        <v>313.3175397467835</v>
      </c>
      <c r="AI593" s="16">
        <f t="shared" si="146"/>
        <v>0</v>
      </c>
      <c r="AJ593" s="16">
        <f t="shared" si="146"/>
        <v>0</v>
      </c>
      <c r="AK593" s="16">
        <f t="shared" si="146"/>
        <v>0</v>
      </c>
      <c r="AL593" s="16">
        <f t="shared" si="146"/>
        <v>0</v>
      </c>
      <c r="AM593" s="16">
        <f t="shared" si="146"/>
        <v>0</v>
      </c>
      <c r="AN593" s="16">
        <f t="shared" si="146"/>
        <v>0</v>
      </c>
      <c r="AO593" s="16">
        <f t="shared" si="146"/>
        <v>0</v>
      </c>
      <c r="AP593" s="16">
        <f t="shared" si="146"/>
        <v>0</v>
      </c>
      <c r="AQ593" s="16">
        <f t="shared" si="146"/>
        <v>0</v>
      </c>
      <c r="AR593" s="16">
        <f t="shared" si="146"/>
        <v>510.3612569686631</v>
      </c>
      <c r="AS593" s="16">
        <f t="shared" si="146"/>
        <v>0</v>
      </c>
      <c r="AT593" s="16">
        <f t="shared" si="152"/>
        <v>0</v>
      </c>
      <c r="AU593" s="16">
        <f t="shared" si="152"/>
        <v>0</v>
      </c>
      <c r="AV593" s="16">
        <f t="shared" si="152"/>
        <v>54590.562189087395</v>
      </c>
      <c r="AW593" s="16">
        <f t="shared" si="152"/>
        <v>0</v>
      </c>
      <c r="AX593" s="16">
        <f t="shared" si="152"/>
        <v>0</v>
      </c>
      <c r="AY593" s="16">
        <f t="shared" si="152"/>
        <v>0</v>
      </c>
      <c r="AZ593" s="16">
        <f t="shared" si="152"/>
        <v>0</v>
      </c>
      <c r="BA593" s="16">
        <f t="shared" si="152"/>
        <v>0</v>
      </c>
      <c r="BB593" s="16">
        <f t="shared" si="152"/>
        <v>831.32470919163643</v>
      </c>
      <c r="BC593" s="16">
        <f t="shared" si="152"/>
        <v>0</v>
      </c>
      <c r="BD593" s="16">
        <f t="shared" si="152"/>
        <v>0</v>
      </c>
      <c r="BE593" s="16">
        <f t="shared" si="152"/>
        <v>0</v>
      </c>
      <c r="BF593" s="16">
        <f t="shared" si="152"/>
        <v>0</v>
      </c>
      <c r="BG593" s="16">
        <f t="shared" si="152"/>
        <v>0</v>
      </c>
      <c r="BH593" s="16">
        <f t="shared" si="152"/>
        <v>0</v>
      </c>
      <c r="BI593" s="16">
        <f t="shared" si="152"/>
        <v>0</v>
      </c>
    </row>
    <row r="594" spans="2:61" s="1" customFormat="1" ht="15.75" x14ac:dyDescent="0.25">
      <c r="B594" s="47">
        <v>511</v>
      </c>
      <c r="C594" s="47" t="s">
        <v>430</v>
      </c>
      <c r="D594" s="47">
        <v>6</v>
      </c>
      <c r="E594" s="47">
        <v>2004</v>
      </c>
      <c r="F594" s="71"/>
      <c r="G594" s="2">
        <v>50</v>
      </c>
      <c r="H594" s="2">
        <v>10</v>
      </c>
      <c r="I594" s="47">
        <v>2020</v>
      </c>
      <c r="J594" s="81">
        <v>1.15E-2</v>
      </c>
      <c r="K594" s="82">
        <v>9985</v>
      </c>
      <c r="L594" s="82">
        <f t="shared" si="147"/>
        <v>998.5</v>
      </c>
      <c r="M594" s="82">
        <f t="shared" si="148"/>
        <v>1497.75</v>
      </c>
      <c r="N594" s="16">
        <f t="shared" si="149"/>
        <v>12481.25</v>
      </c>
      <c r="O594" s="16">
        <f t="shared" si="150"/>
        <v>143.53437500000001</v>
      </c>
      <c r="P594" s="16">
        <f t="shared" si="151"/>
        <v>0</v>
      </c>
      <c r="Q594" s="16">
        <f t="shared" si="151"/>
        <v>0</v>
      </c>
      <c r="R594" s="16">
        <f t="shared" si="151"/>
        <v>0</v>
      </c>
      <c r="S594" s="16">
        <f t="shared" si="151"/>
        <v>0</v>
      </c>
      <c r="T594" s="16">
        <f t="shared" si="151"/>
        <v>0</v>
      </c>
      <c r="U594" s="16">
        <f t="shared" si="151"/>
        <v>0</v>
      </c>
      <c r="V594" s="16">
        <f t="shared" si="151"/>
        <v>0</v>
      </c>
      <c r="W594" s="16">
        <f t="shared" si="151"/>
        <v>0</v>
      </c>
      <c r="X594" s="16">
        <f t="shared" si="151"/>
        <v>192.349790217334</v>
      </c>
      <c r="Y594" s="16">
        <f t="shared" si="151"/>
        <v>0</v>
      </c>
      <c r="Z594" s="16">
        <f t="shared" si="151"/>
        <v>0</v>
      </c>
      <c r="AA594" s="16">
        <f t="shared" si="151"/>
        <v>0</v>
      </c>
      <c r="AB594" s="16">
        <f t="shared" si="151"/>
        <v>0</v>
      </c>
      <c r="AC594" s="16">
        <f t="shared" si="151"/>
        <v>0</v>
      </c>
      <c r="AD594" s="16">
        <f t="shared" si="151"/>
        <v>0</v>
      </c>
      <c r="AE594" s="16">
        <f t="shared" si="151"/>
        <v>0</v>
      </c>
      <c r="AF594" s="16">
        <f t="shared" si="146"/>
        <v>0</v>
      </c>
      <c r="AG594" s="16">
        <f t="shared" si="146"/>
        <v>0</v>
      </c>
      <c r="AH594" s="16">
        <f t="shared" si="146"/>
        <v>313.3175397467835</v>
      </c>
      <c r="AI594" s="16">
        <f t="shared" si="146"/>
        <v>0</v>
      </c>
      <c r="AJ594" s="16">
        <f t="shared" si="146"/>
        <v>0</v>
      </c>
      <c r="AK594" s="16">
        <f t="shared" si="146"/>
        <v>0</v>
      </c>
      <c r="AL594" s="16">
        <f t="shared" si="146"/>
        <v>0</v>
      </c>
      <c r="AM594" s="16">
        <f t="shared" si="146"/>
        <v>0</v>
      </c>
      <c r="AN594" s="16">
        <f t="shared" si="146"/>
        <v>0</v>
      </c>
      <c r="AO594" s="16">
        <f t="shared" si="146"/>
        <v>0</v>
      </c>
      <c r="AP594" s="16">
        <f t="shared" si="146"/>
        <v>0</v>
      </c>
      <c r="AQ594" s="16">
        <f t="shared" si="146"/>
        <v>0</v>
      </c>
      <c r="AR594" s="16">
        <f t="shared" si="146"/>
        <v>510.3612569686631</v>
      </c>
      <c r="AS594" s="16">
        <f t="shared" si="146"/>
        <v>0</v>
      </c>
      <c r="AT594" s="16">
        <f t="shared" si="152"/>
        <v>0</v>
      </c>
      <c r="AU594" s="16">
        <f t="shared" si="152"/>
        <v>0</v>
      </c>
      <c r="AV594" s="16">
        <f t="shared" si="152"/>
        <v>54590.562189087395</v>
      </c>
      <c r="AW594" s="16">
        <f t="shared" si="152"/>
        <v>0</v>
      </c>
      <c r="AX594" s="16">
        <f t="shared" si="152"/>
        <v>0</v>
      </c>
      <c r="AY594" s="16">
        <f t="shared" si="152"/>
        <v>0</v>
      </c>
      <c r="AZ594" s="16">
        <f t="shared" si="152"/>
        <v>0</v>
      </c>
      <c r="BA594" s="16">
        <f t="shared" si="152"/>
        <v>0</v>
      </c>
      <c r="BB594" s="16">
        <f t="shared" si="152"/>
        <v>831.32470919163643</v>
      </c>
      <c r="BC594" s="16">
        <f t="shared" si="152"/>
        <v>0</v>
      </c>
      <c r="BD594" s="16">
        <f t="shared" si="152"/>
        <v>0</v>
      </c>
      <c r="BE594" s="16">
        <f t="shared" si="152"/>
        <v>0</v>
      </c>
      <c r="BF594" s="16">
        <f t="shared" si="152"/>
        <v>0</v>
      </c>
      <c r="BG594" s="16">
        <f t="shared" si="152"/>
        <v>0</v>
      </c>
      <c r="BH594" s="16">
        <f t="shared" si="152"/>
        <v>0</v>
      </c>
      <c r="BI594" s="16">
        <f t="shared" si="152"/>
        <v>0</v>
      </c>
    </row>
    <row r="595" spans="2:61" s="1" customFormat="1" ht="15.75" x14ac:dyDescent="0.25">
      <c r="B595" s="47">
        <v>510</v>
      </c>
      <c r="C595" s="47" t="s">
        <v>430</v>
      </c>
      <c r="D595" s="47">
        <v>6</v>
      </c>
      <c r="E595" s="47">
        <v>2004</v>
      </c>
      <c r="F595" s="71"/>
      <c r="G595" s="2">
        <v>50</v>
      </c>
      <c r="H595" s="2">
        <v>10</v>
      </c>
      <c r="I595" s="47">
        <v>2020</v>
      </c>
      <c r="J595" s="81">
        <v>1.15E-2</v>
      </c>
      <c r="K595" s="82">
        <v>9985</v>
      </c>
      <c r="L595" s="82">
        <f t="shared" si="147"/>
        <v>998.5</v>
      </c>
      <c r="M595" s="82">
        <f t="shared" si="148"/>
        <v>1497.75</v>
      </c>
      <c r="N595" s="16">
        <f t="shared" si="149"/>
        <v>12481.25</v>
      </c>
      <c r="O595" s="16">
        <f t="shared" si="150"/>
        <v>143.53437500000001</v>
      </c>
      <c r="P595" s="16">
        <f t="shared" si="151"/>
        <v>0</v>
      </c>
      <c r="Q595" s="16">
        <f t="shared" si="151"/>
        <v>0</v>
      </c>
      <c r="R595" s="16">
        <f t="shared" si="151"/>
        <v>0</v>
      </c>
      <c r="S595" s="16">
        <f t="shared" si="151"/>
        <v>0</v>
      </c>
      <c r="T595" s="16">
        <f t="shared" si="151"/>
        <v>0</v>
      </c>
      <c r="U595" s="16">
        <f t="shared" si="151"/>
        <v>0</v>
      </c>
      <c r="V595" s="16">
        <f t="shared" si="151"/>
        <v>0</v>
      </c>
      <c r="W595" s="16">
        <f t="shared" si="151"/>
        <v>0</v>
      </c>
      <c r="X595" s="16">
        <f t="shared" si="151"/>
        <v>192.349790217334</v>
      </c>
      <c r="Y595" s="16">
        <f t="shared" si="151"/>
        <v>0</v>
      </c>
      <c r="Z595" s="16">
        <f t="shared" si="151"/>
        <v>0</v>
      </c>
      <c r="AA595" s="16">
        <f t="shared" si="151"/>
        <v>0</v>
      </c>
      <c r="AB595" s="16">
        <f t="shared" si="151"/>
        <v>0</v>
      </c>
      <c r="AC595" s="16">
        <f t="shared" si="151"/>
        <v>0</v>
      </c>
      <c r="AD595" s="16">
        <f t="shared" si="151"/>
        <v>0</v>
      </c>
      <c r="AE595" s="16">
        <f t="shared" si="151"/>
        <v>0</v>
      </c>
      <c r="AF595" s="16">
        <f t="shared" si="146"/>
        <v>0</v>
      </c>
      <c r="AG595" s="16">
        <f t="shared" si="146"/>
        <v>0</v>
      </c>
      <c r="AH595" s="16">
        <f t="shared" si="146"/>
        <v>313.3175397467835</v>
      </c>
      <c r="AI595" s="16">
        <f t="shared" si="146"/>
        <v>0</v>
      </c>
      <c r="AJ595" s="16">
        <f t="shared" si="146"/>
        <v>0</v>
      </c>
      <c r="AK595" s="16">
        <f t="shared" si="146"/>
        <v>0</v>
      </c>
      <c r="AL595" s="16">
        <f t="shared" si="146"/>
        <v>0</v>
      </c>
      <c r="AM595" s="16">
        <f t="shared" si="146"/>
        <v>0</v>
      </c>
      <c r="AN595" s="16">
        <f t="shared" si="146"/>
        <v>0</v>
      </c>
      <c r="AO595" s="16">
        <f t="shared" si="146"/>
        <v>0</v>
      </c>
      <c r="AP595" s="16">
        <f t="shared" si="146"/>
        <v>0</v>
      </c>
      <c r="AQ595" s="16">
        <f t="shared" si="146"/>
        <v>0</v>
      </c>
      <c r="AR595" s="16">
        <f t="shared" si="146"/>
        <v>510.3612569686631</v>
      </c>
      <c r="AS595" s="16">
        <f t="shared" si="146"/>
        <v>0</v>
      </c>
      <c r="AT595" s="16">
        <f t="shared" si="152"/>
        <v>0</v>
      </c>
      <c r="AU595" s="16">
        <f t="shared" si="152"/>
        <v>0</v>
      </c>
      <c r="AV595" s="16">
        <f t="shared" si="152"/>
        <v>54590.562189087395</v>
      </c>
      <c r="AW595" s="16">
        <f t="shared" si="152"/>
        <v>0</v>
      </c>
      <c r="AX595" s="16">
        <f t="shared" si="152"/>
        <v>0</v>
      </c>
      <c r="AY595" s="16">
        <f t="shared" si="152"/>
        <v>0</v>
      </c>
      <c r="AZ595" s="16">
        <f t="shared" si="152"/>
        <v>0</v>
      </c>
      <c r="BA595" s="16">
        <f t="shared" si="152"/>
        <v>0</v>
      </c>
      <c r="BB595" s="16">
        <f t="shared" si="152"/>
        <v>831.32470919163643</v>
      </c>
      <c r="BC595" s="16">
        <f t="shared" si="152"/>
        <v>0</v>
      </c>
      <c r="BD595" s="16">
        <f t="shared" si="152"/>
        <v>0</v>
      </c>
      <c r="BE595" s="16">
        <f t="shared" si="152"/>
        <v>0</v>
      </c>
      <c r="BF595" s="16">
        <f t="shared" si="152"/>
        <v>0</v>
      </c>
      <c r="BG595" s="16">
        <f t="shared" si="152"/>
        <v>0</v>
      </c>
      <c r="BH595" s="16">
        <f t="shared" si="152"/>
        <v>0</v>
      </c>
      <c r="BI595" s="16">
        <f t="shared" si="152"/>
        <v>0</v>
      </c>
    </row>
    <row r="596" spans="2:61" s="1" customFormat="1" ht="15.75" x14ac:dyDescent="0.25">
      <c r="B596" s="47">
        <v>509</v>
      </c>
      <c r="C596" s="47" t="s">
        <v>430</v>
      </c>
      <c r="D596" s="47">
        <v>6</v>
      </c>
      <c r="E596" s="47">
        <v>2004</v>
      </c>
      <c r="F596" s="71"/>
      <c r="G596" s="2">
        <v>50</v>
      </c>
      <c r="H596" s="2">
        <v>10</v>
      </c>
      <c r="I596" s="47">
        <v>2020</v>
      </c>
      <c r="J596" s="81">
        <v>1.15E-2</v>
      </c>
      <c r="K596" s="82">
        <v>9985</v>
      </c>
      <c r="L596" s="82">
        <f t="shared" si="147"/>
        <v>998.5</v>
      </c>
      <c r="M596" s="82">
        <f t="shared" si="148"/>
        <v>1497.75</v>
      </c>
      <c r="N596" s="16">
        <f t="shared" si="149"/>
        <v>12481.25</v>
      </c>
      <c r="O596" s="16">
        <f t="shared" si="150"/>
        <v>143.53437500000001</v>
      </c>
      <c r="P596" s="16">
        <f t="shared" si="151"/>
        <v>0</v>
      </c>
      <c r="Q596" s="16">
        <f t="shared" si="151"/>
        <v>0</v>
      </c>
      <c r="R596" s="16">
        <f t="shared" si="151"/>
        <v>0</v>
      </c>
      <c r="S596" s="16">
        <f t="shared" si="151"/>
        <v>0</v>
      </c>
      <c r="T596" s="16">
        <f t="shared" si="151"/>
        <v>0</v>
      </c>
      <c r="U596" s="16">
        <f t="shared" si="151"/>
        <v>0</v>
      </c>
      <c r="V596" s="16">
        <f t="shared" si="151"/>
        <v>0</v>
      </c>
      <c r="W596" s="16">
        <f t="shared" si="151"/>
        <v>0</v>
      </c>
      <c r="X596" s="16">
        <f t="shared" si="151"/>
        <v>192.349790217334</v>
      </c>
      <c r="Y596" s="16">
        <f t="shared" si="151"/>
        <v>0</v>
      </c>
      <c r="Z596" s="16">
        <f t="shared" si="151"/>
        <v>0</v>
      </c>
      <c r="AA596" s="16">
        <f t="shared" si="151"/>
        <v>0</v>
      </c>
      <c r="AB596" s="16">
        <f t="shared" si="151"/>
        <v>0</v>
      </c>
      <c r="AC596" s="16">
        <f t="shared" si="151"/>
        <v>0</v>
      </c>
      <c r="AD596" s="16">
        <f t="shared" si="151"/>
        <v>0</v>
      </c>
      <c r="AE596" s="16">
        <f t="shared" si="151"/>
        <v>0</v>
      </c>
      <c r="AF596" s="16">
        <f t="shared" si="146"/>
        <v>0</v>
      </c>
      <c r="AG596" s="16">
        <f t="shared" si="146"/>
        <v>0</v>
      </c>
      <c r="AH596" s="16">
        <f t="shared" si="146"/>
        <v>313.3175397467835</v>
      </c>
      <c r="AI596" s="16">
        <f t="shared" si="146"/>
        <v>0</v>
      </c>
      <c r="AJ596" s="16">
        <f t="shared" si="146"/>
        <v>0</v>
      </c>
      <c r="AK596" s="16">
        <f t="shared" si="146"/>
        <v>0</v>
      </c>
      <c r="AL596" s="16">
        <f t="shared" si="146"/>
        <v>0</v>
      </c>
      <c r="AM596" s="16">
        <f t="shared" si="146"/>
        <v>0</v>
      </c>
      <c r="AN596" s="16">
        <f t="shared" si="146"/>
        <v>0</v>
      </c>
      <c r="AO596" s="16">
        <f t="shared" si="146"/>
        <v>0</v>
      </c>
      <c r="AP596" s="16">
        <f t="shared" si="146"/>
        <v>0</v>
      </c>
      <c r="AQ596" s="16">
        <f t="shared" si="146"/>
        <v>0</v>
      </c>
      <c r="AR596" s="16">
        <f t="shared" si="146"/>
        <v>510.3612569686631</v>
      </c>
      <c r="AS596" s="16">
        <f t="shared" si="146"/>
        <v>0</v>
      </c>
      <c r="AT596" s="16">
        <f t="shared" si="152"/>
        <v>0</v>
      </c>
      <c r="AU596" s="16">
        <f t="shared" si="152"/>
        <v>0</v>
      </c>
      <c r="AV596" s="16">
        <f t="shared" si="152"/>
        <v>54590.562189087395</v>
      </c>
      <c r="AW596" s="16">
        <f t="shared" si="152"/>
        <v>0</v>
      </c>
      <c r="AX596" s="16">
        <f t="shared" si="152"/>
        <v>0</v>
      </c>
      <c r="AY596" s="16">
        <f t="shared" si="152"/>
        <v>0</v>
      </c>
      <c r="AZ596" s="16">
        <f t="shared" si="152"/>
        <v>0</v>
      </c>
      <c r="BA596" s="16">
        <f t="shared" si="152"/>
        <v>0</v>
      </c>
      <c r="BB596" s="16">
        <f t="shared" si="152"/>
        <v>831.32470919163643</v>
      </c>
      <c r="BC596" s="16">
        <f t="shared" si="152"/>
        <v>0</v>
      </c>
      <c r="BD596" s="16">
        <f t="shared" si="152"/>
        <v>0</v>
      </c>
      <c r="BE596" s="16">
        <f t="shared" si="152"/>
        <v>0</v>
      </c>
      <c r="BF596" s="16">
        <f t="shared" si="152"/>
        <v>0</v>
      </c>
      <c r="BG596" s="16">
        <f t="shared" si="152"/>
        <v>0</v>
      </c>
      <c r="BH596" s="16">
        <f t="shared" si="152"/>
        <v>0</v>
      </c>
      <c r="BI596" s="16">
        <f t="shared" si="152"/>
        <v>0</v>
      </c>
    </row>
    <row r="597" spans="2:61" s="1" customFormat="1" ht="15.75" x14ac:dyDescent="0.25">
      <c r="B597" s="47">
        <v>507</v>
      </c>
      <c r="C597" s="47" t="s">
        <v>430</v>
      </c>
      <c r="D597" s="47">
        <v>6</v>
      </c>
      <c r="E597" s="47">
        <v>2004</v>
      </c>
      <c r="F597" s="71"/>
      <c r="G597" s="2">
        <v>50</v>
      </c>
      <c r="H597" s="2">
        <v>10</v>
      </c>
      <c r="I597" s="47">
        <v>2020</v>
      </c>
      <c r="J597" s="81">
        <v>1.15E-2</v>
      </c>
      <c r="K597" s="82">
        <v>9985</v>
      </c>
      <c r="L597" s="82">
        <f t="shared" si="147"/>
        <v>998.5</v>
      </c>
      <c r="M597" s="82">
        <f t="shared" si="148"/>
        <v>1497.75</v>
      </c>
      <c r="N597" s="16">
        <f t="shared" si="149"/>
        <v>12481.25</v>
      </c>
      <c r="O597" s="16">
        <f t="shared" si="150"/>
        <v>143.53437500000001</v>
      </c>
      <c r="P597" s="16">
        <f t="shared" si="151"/>
        <v>0</v>
      </c>
      <c r="Q597" s="16">
        <f t="shared" si="151"/>
        <v>0</v>
      </c>
      <c r="R597" s="16">
        <f t="shared" si="151"/>
        <v>0</v>
      </c>
      <c r="S597" s="16">
        <f t="shared" si="151"/>
        <v>0</v>
      </c>
      <c r="T597" s="16">
        <f t="shared" si="151"/>
        <v>0</v>
      </c>
      <c r="U597" s="16">
        <f t="shared" si="151"/>
        <v>0</v>
      </c>
      <c r="V597" s="16">
        <f t="shared" si="151"/>
        <v>0</v>
      </c>
      <c r="W597" s="16">
        <f t="shared" si="151"/>
        <v>0</v>
      </c>
      <c r="X597" s="16">
        <f t="shared" si="151"/>
        <v>192.349790217334</v>
      </c>
      <c r="Y597" s="16">
        <f t="shared" si="151"/>
        <v>0</v>
      </c>
      <c r="Z597" s="16">
        <f t="shared" si="151"/>
        <v>0</v>
      </c>
      <c r="AA597" s="16">
        <f t="shared" si="151"/>
        <v>0</v>
      </c>
      <c r="AB597" s="16">
        <f t="shared" si="151"/>
        <v>0</v>
      </c>
      <c r="AC597" s="16">
        <f t="shared" si="151"/>
        <v>0</v>
      </c>
      <c r="AD597" s="16">
        <f t="shared" si="151"/>
        <v>0</v>
      </c>
      <c r="AE597" s="16">
        <f t="shared" si="151"/>
        <v>0</v>
      </c>
      <c r="AF597" s="16">
        <f t="shared" si="146"/>
        <v>0</v>
      </c>
      <c r="AG597" s="16">
        <f t="shared" si="146"/>
        <v>0</v>
      </c>
      <c r="AH597" s="16">
        <f t="shared" si="146"/>
        <v>313.3175397467835</v>
      </c>
      <c r="AI597" s="16">
        <f t="shared" si="146"/>
        <v>0</v>
      </c>
      <c r="AJ597" s="16">
        <f t="shared" si="146"/>
        <v>0</v>
      </c>
      <c r="AK597" s="16">
        <f t="shared" si="146"/>
        <v>0</v>
      </c>
      <c r="AL597" s="16">
        <f t="shared" si="146"/>
        <v>0</v>
      </c>
      <c r="AM597" s="16">
        <f t="shared" si="146"/>
        <v>0</v>
      </c>
      <c r="AN597" s="16">
        <f t="shared" si="146"/>
        <v>0</v>
      </c>
      <c r="AO597" s="16">
        <f t="shared" si="146"/>
        <v>0</v>
      </c>
      <c r="AP597" s="16">
        <f t="shared" si="146"/>
        <v>0</v>
      </c>
      <c r="AQ597" s="16">
        <f t="shared" si="146"/>
        <v>0</v>
      </c>
      <c r="AR597" s="16">
        <f t="shared" si="146"/>
        <v>510.3612569686631</v>
      </c>
      <c r="AS597" s="16">
        <f t="shared" si="146"/>
        <v>0</v>
      </c>
      <c r="AT597" s="16">
        <f t="shared" si="152"/>
        <v>0</v>
      </c>
      <c r="AU597" s="16">
        <f t="shared" si="152"/>
        <v>0</v>
      </c>
      <c r="AV597" s="16">
        <f t="shared" si="152"/>
        <v>54590.562189087395</v>
      </c>
      <c r="AW597" s="16">
        <f t="shared" si="152"/>
        <v>0</v>
      </c>
      <c r="AX597" s="16">
        <f t="shared" si="152"/>
        <v>0</v>
      </c>
      <c r="AY597" s="16">
        <f t="shared" si="152"/>
        <v>0</v>
      </c>
      <c r="AZ597" s="16">
        <f t="shared" si="152"/>
        <v>0</v>
      </c>
      <c r="BA597" s="16">
        <f t="shared" si="152"/>
        <v>0</v>
      </c>
      <c r="BB597" s="16">
        <f t="shared" si="152"/>
        <v>831.32470919163643</v>
      </c>
      <c r="BC597" s="16">
        <f t="shared" si="152"/>
        <v>0</v>
      </c>
      <c r="BD597" s="16">
        <f t="shared" si="152"/>
        <v>0</v>
      </c>
      <c r="BE597" s="16">
        <f t="shared" si="152"/>
        <v>0</v>
      </c>
      <c r="BF597" s="16">
        <f t="shared" si="152"/>
        <v>0</v>
      </c>
      <c r="BG597" s="16">
        <f t="shared" si="152"/>
        <v>0</v>
      </c>
      <c r="BH597" s="16">
        <f t="shared" si="152"/>
        <v>0</v>
      </c>
      <c r="BI597" s="16">
        <f t="shared" si="152"/>
        <v>0</v>
      </c>
    </row>
    <row r="598" spans="2:61" s="1" customFormat="1" ht="15.75" x14ac:dyDescent="0.25">
      <c r="B598" s="47">
        <v>506</v>
      </c>
      <c r="C598" s="47" t="s">
        <v>430</v>
      </c>
      <c r="D598" s="47">
        <v>6</v>
      </c>
      <c r="E598" s="47">
        <v>2004</v>
      </c>
      <c r="F598" s="71"/>
      <c r="G598" s="2">
        <v>50</v>
      </c>
      <c r="H598" s="2">
        <v>10</v>
      </c>
      <c r="I598" s="47">
        <v>2020</v>
      </c>
      <c r="J598" s="81">
        <v>1.15E-2</v>
      </c>
      <c r="K598" s="82">
        <v>9985</v>
      </c>
      <c r="L598" s="82">
        <f t="shared" si="147"/>
        <v>998.5</v>
      </c>
      <c r="M598" s="82">
        <f t="shared" si="148"/>
        <v>1497.75</v>
      </c>
      <c r="N598" s="16">
        <f t="shared" si="149"/>
        <v>12481.25</v>
      </c>
      <c r="O598" s="16">
        <f t="shared" si="150"/>
        <v>143.53437500000001</v>
      </c>
      <c r="P598" s="16">
        <f t="shared" si="151"/>
        <v>0</v>
      </c>
      <c r="Q598" s="16">
        <f t="shared" si="151"/>
        <v>0</v>
      </c>
      <c r="R598" s="16">
        <f t="shared" si="151"/>
        <v>0</v>
      </c>
      <c r="S598" s="16">
        <f t="shared" si="151"/>
        <v>0</v>
      </c>
      <c r="T598" s="16">
        <f t="shared" si="151"/>
        <v>0</v>
      </c>
      <c r="U598" s="16">
        <f t="shared" si="151"/>
        <v>0</v>
      </c>
      <c r="V598" s="16">
        <f t="shared" si="151"/>
        <v>0</v>
      </c>
      <c r="W598" s="16">
        <f t="shared" si="151"/>
        <v>0</v>
      </c>
      <c r="X598" s="16">
        <f t="shared" si="151"/>
        <v>192.349790217334</v>
      </c>
      <c r="Y598" s="16">
        <f t="shared" si="151"/>
        <v>0</v>
      </c>
      <c r="Z598" s="16">
        <f t="shared" si="151"/>
        <v>0</v>
      </c>
      <c r="AA598" s="16">
        <f t="shared" si="151"/>
        <v>0</v>
      </c>
      <c r="AB598" s="16">
        <f t="shared" si="151"/>
        <v>0</v>
      </c>
      <c r="AC598" s="16">
        <f t="shared" si="151"/>
        <v>0</v>
      </c>
      <c r="AD598" s="16">
        <f t="shared" si="151"/>
        <v>0</v>
      </c>
      <c r="AE598" s="16">
        <f t="shared" ref="AE598:AT613" si="153">IF(MOD((AE$6-$E598),$G598)=0,($K598*1.1*1.15)*((1+$K$3)^(AE$6-$N$3)),IF(MOD((AE$6-$I598),$H598)=0,$O598*((1+$K$3)^(AE$6-$N$3)),0))</f>
        <v>0</v>
      </c>
      <c r="AF598" s="16">
        <f t="shared" si="153"/>
        <v>0</v>
      </c>
      <c r="AG598" s="16">
        <f t="shared" si="153"/>
        <v>0</v>
      </c>
      <c r="AH598" s="16">
        <f t="shared" si="153"/>
        <v>313.3175397467835</v>
      </c>
      <c r="AI598" s="16">
        <f t="shared" si="153"/>
        <v>0</v>
      </c>
      <c r="AJ598" s="16">
        <f t="shared" si="153"/>
        <v>0</v>
      </c>
      <c r="AK598" s="16">
        <f t="shared" si="153"/>
        <v>0</v>
      </c>
      <c r="AL598" s="16">
        <f t="shared" si="153"/>
        <v>0</v>
      </c>
      <c r="AM598" s="16">
        <f t="shared" si="153"/>
        <v>0</v>
      </c>
      <c r="AN598" s="16">
        <f t="shared" si="153"/>
        <v>0</v>
      </c>
      <c r="AO598" s="16">
        <f t="shared" si="153"/>
        <v>0</v>
      </c>
      <c r="AP598" s="16">
        <f t="shared" si="153"/>
        <v>0</v>
      </c>
      <c r="AQ598" s="16">
        <f t="shared" si="153"/>
        <v>0</v>
      </c>
      <c r="AR598" s="16">
        <f t="shared" si="153"/>
        <v>510.3612569686631</v>
      </c>
      <c r="AS598" s="16">
        <f t="shared" si="153"/>
        <v>0</v>
      </c>
      <c r="AT598" s="16">
        <f t="shared" si="152"/>
        <v>0</v>
      </c>
      <c r="AU598" s="16">
        <f t="shared" si="152"/>
        <v>0</v>
      </c>
      <c r="AV598" s="16">
        <f t="shared" si="152"/>
        <v>54590.562189087395</v>
      </c>
      <c r="AW598" s="16">
        <f t="shared" si="152"/>
        <v>0</v>
      </c>
      <c r="AX598" s="16">
        <f t="shared" si="152"/>
        <v>0</v>
      </c>
      <c r="AY598" s="16">
        <f t="shared" si="152"/>
        <v>0</v>
      </c>
      <c r="AZ598" s="16">
        <f t="shared" si="152"/>
        <v>0</v>
      </c>
      <c r="BA598" s="16">
        <f t="shared" si="152"/>
        <v>0</v>
      </c>
      <c r="BB598" s="16">
        <f t="shared" si="152"/>
        <v>831.32470919163643</v>
      </c>
      <c r="BC598" s="16">
        <f t="shared" si="152"/>
        <v>0</v>
      </c>
      <c r="BD598" s="16">
        <f t="shared" si="152"/>
        <v>0</v>
      </c>
      <c r="BE598" s="16">
        <f t="shared" si="152"/>
        <v>0</v>
      </c>
      <c r="BF598" s="16">
        <f t="shared" si="152"/>
        <v>0</v>
      </c>
      <c r="BG598" s="16">
        <f t="shared" si="152"/>
        <v>0</v>
      </c>
      <c r="BH598" s="16">
        <f t="shared" si="152"/>
        <v>0</v>
      </c>
      <c r="BI598" s="16">
        <f t="shared" si="152"/>
        <v>0</v>
      </c>
    </row>
    <row r="599" spans="2:61" s="1" customFormat="1" ht="15.75" x14ac:dyDescent="0.25">
      <c r="B599" s="47">
        <v>505</v>
      </c>
      <c r="C599" s="47" t="s">
        <v>430</v>
      </c>
      <c r="D599" s="47">
        <v>6</v>
      </c>
      <c r="E599" s="47">
        <v>2004</v>
      </c>
      <c r="F599" s="71"/>
      <c r="G599" s="2">
        <v>50</v>
      </c>
      <c r="H599" s="2">
        <v>10</v>
      </c>
      <c r="I599" s="47">
        <v>2020</v>
      </c>
      <c r="J599" s="81">
        <v>1.15E-2</v>
      </c>
      <c r="K599" s="82">
        <v>9985</v>
      </c>
      <c r="L599" s="82">
        <f t="shared" si="147"/>
        <v>998.5</v>
      </c>
      <c r="M599" s="82">
        <f t="shared" si="148"/>
        <v>1497.75</v>
      </c>
      <c r="N599" s="16">
        <f t="shared" si="149"/>
        <v>12481.25</v>
      </c>
      <c r="O599" s="16">
        <f t="shared" si="150"/>
        <v>143.53437500000001</v>
      </c>
      <c r="P599" s="16">
        <f t="shared" ref="P599:AE614" si="154">IF(MOD((P$6-$E599),$G599)=0,($K599*1.1*1.15)*((1+$K$3)^(P$6-$N$3)),IF(MOD((P$6-$I599),$H599)=0,$O599*((1+$K$3)^(P$6-$N$3)),0))</f>
        <v>0</v>
      </c>
      <c r="Q599" s="16">
        <f t="shared" si="154"/>
        <v>0</v>
      </c>
      <c r="R599" s="16">
        <f t="shared" si="154"/>
        <v>0</v>
      </c>
      <c r="S599" s="16">
        <f t="shared" si="154"/>
        <v>0</v>
      </c>
      <c r="T599" s="16">
        <f t="shared" si="154"/>
        <v>0</v>
      </c>
      <c r="U599" s="16">
        <f t="shared" si="154"/>
        <v>0</v>
      </c>
      <c r="V599" s="16">
        <f t="shared" si="154"/>
        <v>0</v>
      </c>
      <c r="W599" s="16">
        <f t="shared" si="154"/>
        <v>0</v>
      </c>
      <c r="X599" s="16">
        <f t="shared" si="154"/>
        <v>192.349790217334</v>
      </c>
      <c r="Y599" s="16">
        <f t="shared" si="154"/>
        <v>0</v>
      </c>
      <c r="Z599" s="16">
        <f t="shared" si="154"/>
        <v>0</v>
      </c>
      <c r="AA599" s="16">
        <f t="shared" si="154"/>
        <v>0</v>
      </c>
      <c r="AB599" s="16">
        <f t="shared" si="154"/>
        <v>0</v>
      </c>
      <c r="AC599" s="16">
        <f t="shared" si="154"/>
        <v>0</v>
      </c>
      <c r="AD599" s="16">
        <f t="shared" si="154"/>
        <v>0</v>
      </c>
      <c r="AE599" s="16">
        <f t="shared" si="154"/>
        <v>0</v>
      </c>
      <c r="AF599" s="16">
        <f t="shared" si="153"/>
        <v>0</v>
      </c>
      <c r="AG599" s="16">
        <f t="shared" si="153"/>
        <v>0</v>
      </c>
      <c r="AH599" s="16">
        <f t="shared" si="153"/>
        <v>313.3175397467835</v>
      </c>
      <c r="AI599" s="16">
        <f t="shared" si="153"/>
        <v>0</v>
      </c>
      <c r="AJ599" s="16">
        <f t="shared" si="153"/>
        <v>0</v>
      </c>
      <c r="AK599" s="16">
        <f t="shared" si="153"/>
        <v>0</v>
      </c>
      <c r="AL599" s="16">
        <f t="shared" si="153"/>
        <v>0</v>
      </c>
      <c r="AM599" s="16">
        <f t="shared" si="153"/>
        <v>0</v>
      </c>
      <c r="AN599" s="16">
        <f t="shared" si="153"/>
        <v>0</v>
      </c>
      <c r="AO599" s="16">
        <f t="shared" si="153"/>
        <v>0</v>
      </c>
      <c r="AP599" s="16">
        <f t="shared" si="153"/>
        <v>0</v>
      </c>
      <c r="AQ599" s="16">
        <f t="shared" si="153"/>
        <v>0</v>
      </c>
      <c r="AR599" s="16">
        <f t="shared" si="153"/>
        <v>510.3612569686631</v>
      </c>
      <c r="AS599" s="16">
        <f t="shared" si="153"/>
        <v>0</v>
      </c>
      <c r="AT599" s="16">
        <f t="shared" si="153"/>
        <v>0</v>
      </c>
      <c r="AU599" s="16">
        <f t="shared" ref="AT599:BI614" si="155">IF(MOD((AU$6-$E599),$G599)=0,($K599*1.1*1.15)*((1+$K$3)^(AU$6-$N$3)),IF(MOD((AU$6-$I599),$H599)=0,$O599*((1+$K$3)^(AU$6-$N$3)),0))</f>
        <v>0</v>
      </c>
      <c r="AV599" s="16">
        <f t="shared" si="155"/>
        <v>54590.562189087395</v>
      </c>
      <c r="AW599" s="16">
        <f t="shared" si="155"/>
        <v>0</v>
      </c>
      <c r="AX599" s="16">
        <f t="shared" si="155"/>
        <v>0</v>
      </c>
      <c r="AY599" s="16">
        <f t="shared" si="155"/>
        <v>0</v>
      </c>
      <c r="AZ599" s="16">
        <f t="shared" si="155"/>
        <v>0</v>
      </c>
      <c r="BA599" s="16">
        <f t="shared" si="155"/>
        <v>0</v>
      </c>
      <c r="BB599" s="16">
        <f t="shared" si="155"/>
        <v>831.32470919163643</v>
      </c>
      <c r="BC599" s="16">
        <f t="shared" si="155"/>
        <v>0</v>
      </c>
      <c r="BD599" s="16">
        <f t="shared" si="155"/>
        <v>0</v>
      </c>
      <c r="BE599" s="16">
        <f t="shared" si="155"/>
        <v>0</v>
      </c>
      <c r="BF599" s="16">
        <f t="shared" si="155"/>
        <v>0</v>
      </c>
      <c r="BG599" s="16">
        <f t="shared" si="155"/>
        <v>0</v>
      </c>
      <c r="BH599" s="16">
        <f t="shared" si="155"/>
        <v>0</v>
      </c>
      <c r="BI599" s="16">
        <f t="shared" si="155"/>
        <v>0</v>
      </c>
    </row>
    <row r="600" spans="2:61" s="1" customFormat="1" ht="15.75" x14ac:dyDescent="0.25">
      <c r="B600" s="47">
        <v>504</v>
      </c>
      <c r="C600" s="47" t="s">
        <v>430</v>
      </c>
      <c r="D600" s="47">
        <v>6</v>
      </c>
      <c r="E600" s="47">
        <v>2004</v>
      </c>
      <c r="F600" s="71"/>
      <c r="G600" s="2">
        <v>50</v>
      </c>
      <c r="H600" s="2">
        <v>10</v>
      </c>
      <c r="I600" s="47">
        <v>2020</v>
      </c>
      <c r="J600" s="81">
        <v>1.15E-2</v>
      </c>
      <c r="K600" s="82">
        <v>9985</v>
      </c>
      <c r="L600" s="82">
        <f t="shared" si="147"/>
        <v>998.5</v>
      </c>
      <c r="M600" s="82">
        <f t="shared" si="148"/>
        <v>1497.75</v>
      </c>
      <c r="N600" s="16">
        <f t="shared" si="149"/>
        <v>12481.25</v>
      </c>
      <c r="O600" s="16">
        <f t="shared" si="150"/>
        <v>143.53437500000001</v>
      </c>
      <c r="P600" s="16">
        <f t="shared" si="154"/>
        <v>0</v>
      </c>
      <c r="Q600" s="16">
        <f t="shared" si="154"/>
        <v>0</v>
      </c>
      <c r="R600" s="16">
        <f t="shared" si="154"/>
        <v>0</v>
      </c>
      <c r="S600" s="16">
        <f t="shared" si="154"/>
        <v>0</v>
      </c>
      <c r="T600" s="16">
        <f t="shared" si="154"/>
        <v>0</v>
      </c>
      <c r="U600" s="16">
        <f t="shared" si="154"/>
        <v>0</v>
      </c>
      <c r="V600" s="16">
        <f t="shared" si="154"/>
        <v>0</v>
      </c>
      <c r="W600" s="16">
        <f t="shared" si="154"/>
        <v>0</v>
      </c>
      <c r="X600" s="16">
        <f t="shared" si="154"/>
        <v>192.349790217334</v>
      </c>
      <c r="Y600" s="16">
        <f t="shared" si="154"/>
        <v>0</v>
      </c>
      <c r="Z600" s="16">
        <f t="shared" si="154"/>
        <v>0</v>
      </c>
      <c r="AA600" s="16">
        <f t="shared" si="154"/>
        <v>0</v>
      </c>
      <c r="AB600" s="16">
        <f t="shared" si="154"/>
        <v>0</v>
      </c>
      <c r="AC600" s="16">
        <f t="shared" si="154"/>
        <v>0</v>
      </c>
      <c r="AD600" s="16">
        <f t="shared" si="154"/>
        <v>0</v>
      </c>
      <c r="AE600" s="16">
        <f t="shared" si="154"/>
        <v>0</v>
      </c>
      <c r="AF600" s="16">
        <f t="shared" si="153"/>
        <v>0</v>
      </c>
      <c r="AG600" s="16">
        <f t="shared" si="153"/>
        <v>0</v>
      </c>
      <c r="AH600" s="16">
        <f t="shared" si="153"/>
        <v>313.3175397467835</v>
      </c>
      <c r="AI600" s="16">
        <f t="shared" si="153"/>
        <v>0</v>
      </c>
      <c r="AJ600" s="16">
        <f t="shared" si="153"/>
        <v>0</v>
      </c>
      <c r="AK600" s="16">
        <f t="shared" si="153"/>
        <v>0</v>
      </c>
      <c r="AL600" s="16">
        <f t="shared" si="153"/>
        <v>0</v>
      </c>
      <c r="AM600" s="16">
        <f t="shared" si="153"/>
        <v>0</v>
      </c>
      <c r="AN600" s="16">
        <f t="shared" si="153"/>
        <v>0</v>
      </c>
      <c r="AO600" s="16">
        <f t="shared" si="153"/>
        <v>0</v>
      </c>
      <c r="AP600" s="16">
        <f t="shared" si="153"/>
        <v>0</v>
      </c>
      <c r="AQ600" s="16">
        <f t="shared" si="153"/>
        <v>0</v>
      </c>
      <c r="AR600" s="16">
        <f t="shared" si="153"/>
        <v>510.3612569686631</v>
      </c>
      <c r="AS600" s="16">
        <f t="shared" si="153"/>
        <v>0</v>
      </c>
      <c r="AT600" s="16">
        <f t="shared" si="155"/>
        <v>0</v>
      </c>
      <c r="AU600" s="16">
        <f t="shared" si="155"/>
        <v>0</v>
      </c>
      <c r="AV600" s="16">
        <f t="shared" si="155"/>
        <v>54590.562189087395</v>
      </c>
      <c r="AW600" s="16">
        <f t="shared" si="155"/>
        <v>0</v>
      </c>
      <c r="AX600" s="16">
        <f t="shared" si="155"/>
        <v>0</v>
      </c>
      <c r="AY600" s="16">
        <f t="shared" si="155"/>
        <v>0</v>
      </c>
      <c r="AZ600" s="16">
        <f t="shared" si="155"/>
        <v>0</v>
      </c>
      <c r="BA600" s="16">
        <f t="shared" si="155"/>
        <v>0</v>
      </c>
      <c r="BB600" s="16">
        <f t="shared" si="155"/>
        <v>831.32470919163643</v>
      </c>
      <c r="BC600" s="16">
        <f t="shared" si="155"/>
        <v>0</v>
      </c>
      <c r="BD600" s="16">
        <f t="shared" si="155"/>
        <v>0</v>
      </c>
      <c r="BE600" s="16">
        <f t="shared" si="155"/>
        <v>0</v>
      </c>
      <c r="BF600" s="16">
        <f t="shared" si="155"/>
        <v>0</v>
      </c>
      <c r="BG600" s="16">
        <f t="shared" si="155"/>
        <v>0</v>
      </c>
      <c r="BH600" s="16">
        <f t="shared" si="155"/>
        <v>0</v>
      </c>
      <c r="BI600" s="16">
        <f t="shared" si="155"/>
        <v>0</v>
      </c>
    </row>
    <row r="601" spans="2:61" s="1" customFormat="1" ht="15.75" x14ac:dyDescent="0.25">
      <c r="B601" s="47">
        <v>503</v>
      </c>
      <c r="C601" s="47" t="s">
        <v>430</v>
      </c>
      <c r="D601" s="47">
        <v>6</v>
      </c>
      <c r="E601" s="47">
        <v>2004</v>
      </c>
      <c r="F601" s="71"/>
      <c r="G601" s="2">
        <v>50</v>
      </c>
      <c r="H601" s="2">
        <v>10</v>
      </c>
      <c r="I601" s="47">
        <v>2020</v>
      </c>
      <c r="J601" s="81">
        <v>1.15E-2</v>
      </c>
      <c r="K601" s="82">
        <v>9985</v>
      </c>
      <c r="L601" s="82">
        <f t="shared" si="147"/>
        <v>998.5</v>
      </c>
      <c r="M601" s="82">
        <f t="shared" si="148"/>
        <v>1497.75</v>
      </c>
      <c r="N601" s="16">
        <f t="shared" si="149"/>
        <v>12481.25</v>
      </c>
      <c r="O601" s="16">
        <f t="shared" si="150"/>
        <v>143.53437500000001</v>
      </c>
      <c r="P601" s="16">
        <f t="shared" si="154"/>
        <v>0</v>
      </c>
      <c r="Q601" s="16">
        <f t="shared" si="154"/>
        <v>0</v>
      </c>
      <c r="R601" s="16">
        <f t="shared" si="154"/>
        <v>0</v>
      </c>
      <c r="S601" s="16">
        <f t="shared" si="154"/>
        <v>0</v>
      </c>
      <c r="T601" s="16">
        <f t="shared" si="154"/>
        <v>0</v>
      </c>
      <c r="U601" s="16">
        <f t="shared" si="154"/>
        <v>0</v>
      </c>
      <c r="V601" s="16">
        <f t="shared" si="154"/>
        <v>0</v>
      </c>
      <c r="W601" s="16">
        <f t="shared" si="154"/>
        <v>0</v>
      </c>
      <c r="X601" s="16">
        <f t="shared" si="154"/>
        <v>192.349790217334</v>
      </c>
      <c r="Y601" s="16">
        <f t="shared" si="154"/>
        <v>0</v>
      </c>
      <c r="Z601" s="16">
        <f t="shared" si="154"/>
        <v>0</v>
      </c>
      <c r="AA601" s="16">
        <f t="shared" si="154"/>
        <v>0</v>
      </c>
      <c r="AB601" s="16">
        <f t="shared" si="154"/>
        <v>0</v>
      </c>
      <c r="AC601" s="16">
        <f t="shared" si="154"/>
        <v>0</v>
      </c>
      <c r="AD601" s="16">
        <f t="shared" si="154"/>
        <v>0</v>
      </c>
      <c r="AE601" s="16">
        <f t="shared" si="154"/>
        <v>0</v>
      </c>
      <c r="AF601" s="16">
        <f t="shared" si="153"/>
        <v>0</v>
      </c>
      <c r="AG601" s="16">
        <f t="shared" si="153"/>
        <v>0</v>
      </c>
      <c r="AH601" s="16">
        <f t="shared" si="153"/>
        <v>313.3175397467835</v>
      </c>
      <c r="AI601" s="16">
        <f t="shared" si="153"/>
        <v>0</v>
      </c>
      <c r="AJ601" s="16">
        <f t="shared" si="153"/>
        <v>0</v>
      </c>
      <c r="AK601" s="16">
        <f t="shared" si="153"/>
        <v>0</v>
      </c>
      <c r="AL601" s="16">
        <f t="shared" si="153"/>
        <v>0</v>
      </c>
      <c r="AM601" s="16">
        <f t="shared" si="153"/>
        <v>0</v>
      </c>
      <c r="AN601" s="16">
        <f t="shared" si="153"/>
        <v>0</v>
      </c>
      <c r="AO601" s="16">
        <f t="shared" si="153"/>
        <v>0</v>
      </c>
      <c r="AP601" s="16">
        <f t="shared" si="153"/>
        <v>0</v>
      </c>
      <c r="AQ601" s="16">
        <f t="shared" si="153"/>
        <v>0</v>
      </c>
      <c r="AR601" s="16">
        <f t="shared" si="153"/>
        <v>510.3612569686631</v>
      </c>
      <c r="AS601" s="16">
        <f t="shared" si="153"/>
        <v>0</v>
      </c>
      <c r="AT601" s="16">
        <f t="shared" si="155"/>
        <v>0</v>
      </c>
      <c r="AU601" s="16">
        <f t="shared" si="155"/>
        <v>0</v>
      </c>
      <c r="AV601" s="16">
        <f t="shared" si="155"/>
        <v>54590.562189087395</v>
      </c>
      <c r="AW601" s="16">
        <f t="shared" si="155"/>
        <v>0</v>
      </c>
      <c r="AX601" s="16">
        <f t="shared" si="155"/>
        <v>0</v>
      </c>
      <c r="AY601" s="16">
        <f t="shared" si="155"/>
        <v>0</v>
      </c>
      <c r="AZ601" s="16">
        <f t="shared" si="155"/>
        <v>0</v>
      </c>
      <c r="BA601" s="16">
        <f t="shared" si="155"/>
        <v>0</v>
      </c>
      <c r="BB601" s="16">
        <f t="shared" si="155"/>
        <v>831.32470919163643</v>
      </c>
      <c r="BC601" s="16">
        <f t="shared" si="155"/>
        <v>0</v>
      </c>
      <c r="BD601" s="16">
        <f t="shared" si="155"/>
        <v>0</v>
      </c>
      <c r="BE601" s="16">
        <f t="shared" si="155"/>
        <v>0</v>
      </c>
      <c r="BF601" s="16">
        <f t="shared" si="155"/>
        <v>0</v>
      </c>
      <c r="BG601" s="16">
        <f t="shared" si="155"/>
        <v>0</v>
      </c>
      <c r="BH601" s="16">
        <f t="shared" si="155"/>
        <v>0</v>
      </c>
      <c r="BI601" s="16">
        <f t="shared" si="155"/>
        <v>0</v>
      </c>
    </row>
    <row r="602" spans="2:61" s="1" customFormat="1" ht="15.75" x14ac:dyDescent="0.25">
      <c r="B602" s="47">
        <v>502</v>
      </c>
      <c r="C602" s="47" t="s">
        <v>430</v>
      </c>
      <c r="D602" s="47">
        <v>6</v>
      </c>
      <c r="E602" s="47">
        <v>2004</v>
      </c>
      <c r="F602" s="71"/>
      <c r="G602" s="2">
        <v>50</v>
      </c>
      <c r="H602" s="2">
        <v>10</v>
      </c>
      <c r="I602" s="47">
        <v>2020</v>
      </c>
      <c r="J602" s="81">
        <v>1.15E-2</v>
      </c>
      <c r="K602" s="82">
        <v>9985</v>
      </c>
      <c r="L602" s="82">
        <f t="shared" si="147"/>
        <v>998.5</v>
      </c>
      <c r="M602" s="82">
        <f t="shared" si="148"/>
        <v>1497.75</v>
      </c>
      <c r="N602" s="16">
        <f t="shared" si="149"/>
        <v>12481.25</v>
      </c>
      <c r="O602" s="16">
        <f t="shared" si="150"/>
        <v>143.53437500000001</v>
      </c>
      <c r="P602" s="16">
        <f t="shared" si="154"/>
        <v>0</v>
      </c>
      <c r="Q602" s="16">
        <f t="shared" si="154"/>
        <v>0</v>
      </c>
      <c r="R602" s="16">
        <f t="shared" si="154"/>
        <v>0</v>
      </c>
      <c r="S602" s="16">
        <f t="shared" si="154"/>
        <v>0</v>
      </c>
      <c r="T602" s="16">
        <f t="shared" si="154"/>
        <v>0</v>
      </c>
      <c r="U602" s="16">
        <f t="shared" si="154"/>
        <v>0</v>
      </c>
      <c r="V602" s="16">
        <f t="shared" si="154"/>
        <v>0</v>
      </c>
      <c r="W602" s="16">
        <f t="shared" si="154"/>
        <v>0</v>
      </c>
      <c r="X602" s="16">
        <f t="shared" si="154"/>
        <v>192.349790217334</v>
      </c>
      <c r="Y602" s="16">
        <f t="shared" si="154"/>
        <v>0</v>
      </c>
      <c r="Z602" s="16">
        <f t="shared" si="154"/>
        <v>0</v>
      </c>
      <c r="AA602" s="16">
        <f t="shared" si="154"/>
        <v>0</v>
      </c>
      <c r="AB602" s="16">
        <f t="shared" si="154"/>
        <v>0</v>
      </c>
      <c r="AC602" s="16">
        <f t="shared" si="154"/>
        <v>0</v>
      </c>
      <c r="AD602" s="16">
        <f t="shared" si="154"/>
        <v>0</v>
      </c>
      <c r="AE602" s="16">
        <f t="shared" si="154"/>
        <v>0</v>
      </c>
      <c r="AF602" s="16">
        <f t="shared" si="153"/>
        <v>0</v>
      </c>
      <c r="AG602" s="16">
        <f t="shared" si="153"/>
        <v>0</v>
      </c>
      <c r="AH602" s="16">
        <f t="shared" si="153"/>
        <v>313.3175397467835</v>
      </c>
      <c r="AI602" s="16">
        <f t="shared" si="153"/>
        <v>0</v>
      </c>
      <c r="AJ602" s="16">
        <f t="shared" si="153"/>
        <v>0</v>
      </c>
      <c r="AK602" s="16">
        <f t="shared" si="153"/>
        <v>0</v>
      </c>
      <c r="AL602" s="16">
        <f t="shared" si="153"/>
        <v>0</v>
      </c>
      <c r="AM602" s="16">
        <f t="shared" si="153"/>
        <v>0</v>
      </c>
      <c r="AN602" s="16">
        <f t="shared" si="153"/>
        <v>0</v>
      </c>
      <c r="AO602" s="16">
        <f t="shared" si="153"/>
        <v>0</v>
      </c>
      <c r="AP602" s="16">
        <f t="shared" si="153"/>
        <v>0</v>
      </c>
      <c r="AQ602" s="16">
        <f t="shared" si="153"/>
        <v>0</v>
      </c>
      <c r="AR602" s="16">
        <f t="shared" si="153"/>
        <v>510.3612569686631</v>
      </c>
      <c r="AS602" s="16">
        <f t="shared" si="153"/>
        <v>0</v>
      </c>
      <c r="AT602" s="16">
        <f t="shared" si="155"/>
        <v>0</v>
      </c>
      <c r="AU602" s="16">
        <f t="shared" si="155"/>
        <v>0</v>
      </c>
      <c r="AV602" s="16">
        <f t="shared" si="155"/>
        <v>54590.562189087395</v>
      </c>
      <c r="AW602" s="16">
        <f t="shared" si="155"/>
        <v>0</v>
      </c>
      <c r="AX602" s="16">
        <f t="shared" si="155"/>
        <v>0</v>
      </c>
      <c r="AY602" s="16">
        <f t="shared" si="155"/>
        <v>0</v>
      </c>
      <c r="AZ602" s="16">
        <f t="shared" si="155"/>
        <v>0</v>
      </c>
      <c r="BA602" s="16">
        <f t="shared" si="155"/>
        <v>0</v>
      </c>
      <c r="BB602" s="16">
        <f t="shared" si="155"/>
        <v>831.32470919163643</v>
      </c>
      <c r="BC602" s="16">
        <f t="shared" si="155"/>
        <v>0</v>
      </c>
      <c r="BD602" s="16">
        <f t="shared" si="155"/>
        <v>0</v>
      </c>
      <c r="BE602" s="16">
        <f t="shared" si="155"/>
        <v>0</v>
      </c>
      <c r="BF602" s="16">
        <f t="shared" si="155"/>
        <v>0</v>
      </c>
      <c r="BG602" s="16">
        <f t="shared" si="155"/>
        <v>0</v>
      </c>
      <c r="BH602" s="16">
        <f t="shared" si="155"/>
        <v>0</v>
      </c>
      <c r="BI602" s="16">
        <f t="shared" si="155"/>
        <v>0</v>
      </c>
    </row>
    <row r="603" spans="2:61" s="1" customFormat="1" ht="15.75" x14ac:dyDescent="0.25">
      <c r="B603" s="47">
        <v>501</v>
      </c>
      <c r="C603" s="47" t="s">
        <v>430</v>
      </c>
      <c r="D603" s="47">
        <v>6</v>
      </c>
      <c r="E603" s="47">
        <v>2004</v>
      </c>
      <c r="F603" s="71"/>
      <c r="G603" s="2">
        <v>50</v>
      </c>
      <c r="H603" s="2">
        <v>10</v>
      </c>
      <c r="I603" s="47">
        <v>2020</v>
      </c>
      <c r="J603" s="81">
        <v>1.15E-2</v>
      </c>
      <c r="K603" s="82">
        <v>9985</v>
      </c>
      <c r="L603" s="82">
        <f t="shared" si="147"/>
        <v>998.5</v>
      </c>
      <c r="M603" s="82">
        <f t="shared" si="148"/>
        <v>1497.75</v>
      </c>
      <c r="N603" s="16">
        <f t="shared" si="149"/>
        <v>12481.25</v>
      </c>
      <c r="O603" s="16">
        <f t="shared" si="150"/>
        <v>143.53437500000001</v>
      </c>
      <c r="P603" s="16">
        <f t="shared" si="154"/>
        <v>0</v>
      </c>
      <c r="Q603" s="16">
        <f t="shared" si="154"/>
        <v>0</v>
      </c>
      <c r="R603" s="16">
        <f t="shared" si="154"/>
        <v>0</v>
      </c>
      <c r="S603" s="16">
        <f t="shared" si="154"/>
        <v>0</v>
      </c>
      <c r="T603" s="16">
        <f t="shared" si="154"/>
        <v>0</v>
      </c>
      <c r="U603" s="16">
        <f t="shared" si="154"/>
        <v>0</v>
      </c>
      <c r="V603" s="16">
        <f t="shared" si="154"/>
        <v>0</v>
      </c>
      <c r="W603" s="16">
        <f t="shared" si="154"/>
        <v>0</v>
      </c>
      <c r="X603" s="16">
        <f t="shared" si="154"/>
        <v>192.349790217334</v>
      </c>
      <c r="Y603" s="16">
        <f t="shared" si="154"/>
        <v>0</v>
      </c>
      <c r="Z603" s="16">
        <f t="shared" si="154"/>
        <v>0</v>
      </c>
      <c r="AA603" s="16">
        <f t="shared" si="154"/>
        <v>0</v>
      </c>
      <c r="AB603" s="16">
        <f t="shared" si="154"/>
        <v>0</v>
      </c>
      <c r="AC603" s="16">
        <f t="shared" si="154"/>
        <v>0</v>
      </c>
      <c r="AD603" s="16">
        <f t="shared" si="154"/>
        <v>0</v>
      </c>
      <c r="AE603" s="16">
        <f t="shared" si="154"/>
        <v>0</v>
      </c>
      <c r="AF603" s="16">
        <f t="shared" si="153"/>
        <v>0</v>
      </c>
      <c r="AG603" s="16">
        <f t="shared" si="153"/>
        <v>0</v>
      </c>
      <c r="AH603" s="16">
        <f t="shared" si="153"/>
        <v>313.3175397467835</v>
      </c>
      <c r="AI603" s="16">
        <f t="shared" si="153"/>
        <v>0</v>
      </c>
      <c r="AJ603" s="16">
        <f t="shared" si="153"/>
        <v>0</v>
      </c>
      <c r="AK603" s="16">
        <f t="shared" si="153"/>
        <v>0</v>
      </c>
      <c r="AL603" s="16">
        <f t="shared" si="153"/>
        <v>0</v>
      </c>
      <c r="AM603" s="16">
        <f t="shared" si="153"/>
        <v>0</v>
      </c>
      <c r="AN603" s="16">
        <f t="shared" si="153"/>
        <v>0</v>
      </c>
      <c r="AO603" s="16">
        <f t="shared" si="153"/>
        <v>0</v>
      </c>
      <c r="AP603" s="16">
        <f t="shared" si="153"/>
        <v>0</v>
      </c>
      <c r="AQ603" s="16">
        <f t="shared" si="153"/>
        <v>0</v>
      </c>
      <c r="AR603" s="16">
        <f t="shared" si="153"/>
        <v>510.3612569686631</v>
      </c>
      <c r="AS603" s="16">
        <f t="shared" si="153"/>
        <v>0</v>
      </c>
      <c r="AT603" s="16">
        <f t="shared" si="155"/>
        <v>0</v>
      </c>
      <c r="AU603" s="16">
        <f t="shared" si="155"/>
        <v>0</v>
      </c>
      <c r="AV603" s="16">
        <f t="shared" si="155"/>
        <v>54590.562189087395</v>
      </c>
      <c r="AW603" s="16">
        <f t="shared" si="155"/>
        <v>0</v>
      </c>
      <c r="AX603" s="16">
        <f t="shared" si="155"/>
        <v>0</v>
      </c>
      <c r="AY603" s="16">
        <f t="shared" si="155"/>
        <v>0</v>
      </c>
      <c r="AZ603" s="16">
        <f t="shared" si="155"/>
        <v>0</v>
      </c>
      <c r="BA603" s="16">
        <f t="shared" si="155"/>
        <v>0</v>
      </c>
      <c r="BB603" s="16">
        <f t="shared" si="155"/>
        <v>831.32470919163643</v>
      </c>
      <c r="BC603" s="16">
        <f t="shared" si="155"/>
        <v>0</v>
      </c>
      <c r="BD603" s="16">
        <f t="shared" si="155"/>
        <v>0</v>
      </c>
      <c r="BE603" s="16">
        <f t="shared" si="155"/>
        <v>0</v>
      </c>
      <c r="BF603" s="16">
        <f t="shared" si="155"/>
        <v>0</v>
      </c>
      <c r="BG603" s="16">
        <f t="shared" si="155"/>
        <v>0</v>
      </c>
      <c r="BH603" s="16">
        <f t="shared" si="155"/>
        <v>0</v>
      </c>
      <c r="BI603" s="16">
        <f t="shared" si="155"/>
        <v>0</v>
      </c>
    </row>
    <row r="604" spans="2:61" s="1" customFormat="1" ht="15.75" x14ac:dyDescent="0.25">
      <c r="B604" s="47">
        <v>500</v>
      </c>
      <c r="C604" s="47" t="s">
        <v>430</v>
      </c>
      <c r="D604" s="47">
        <v>6</v>
      </c>
      <c r="E604" s="47">
        <v>2004</v>
      </c>
      <c r="F604" s="71"/>
      <c r="G604" s="2">
        <v>50</v>
      </c>
      <c r="H604" s="2">
        <v>10</v>
      </c>
      <c r="I604" s="47">
        <v>2020</v>
      </c>
      <c r="J604" s="81">
        <v>1.15E-2</v>
      </c>
      <c r="K604" s="82">
        <v>9985</v>
      </c>
      <c r="L604" s="82">
        <f t="shared" si="147"/>
        <v>998.5</v>
      </c>
      <c r="M604" s="82">
        <f t="shared" si="148"/>
        <v>1497.75</v>
      </c>
      <c r="N604" s="16">
        <f t="shared" si="149"/>
        <v>12481.25</v>
      </c>
      <c r="O604" s="16">
        <f t="shared" si="150"/>
        <v>143.53437500000001</v>
      </c>
      <c r="P604" s="16">
        <f t="shared" si="154"/>
        <v>0</v>
      </c>
      <c r="Q604" s="16">
        <f t="shared" si="154"/>
        <v>0</v>
      </c>
      <c r="R604" s="16">
        <f t="shared" si="154"/>
        <v>0</v>
      </c>
      <c r="S604" s="16">
        <f t="shared" si="154"/>
        <v>0</v>
      </c>
      <c r="T604" s="16">
        <f t="shared" si="154"/>
        <v>0</v>
      </c>
      <c r="U604" s="16">
        <f t="shared" si="154"/>
        <v>0</v>
      </c>
      <c r="V604" s="16">
        <f t="shared" si="154"/>
        <v>0</v>
      </c>
      <c r="W604" s="16">
        <f t="shared" si="154"/>
        <v>0</v>
      </c>
      <c r="X604" s="16">
        <f t="shared" si="154"/>
        <v>192.349790217334</v>
      </c>
      <c r="Y604" s="16">
        <f t="shared" si="154"/>
        <v>0</v>
      </c>
      <c r="Z604" s="16">
        <f t="shared" si="154"/>
        <v>0</v>
      </c>
      <c r="AA604" s="16">
        <f t="shared" si="154"/>
        <v>0</v>
      </c>
      <c r="AB604" s="16">
        <f t="shared" si="154"/>
        <v>0</v>
      </c>
      <c r="AC604" s="16">
        <f t="shared" si="154"/>
        <v>0</v>
      </c>
      <c r="AD604" s="16">
        <f t="shared" si="154"/>
        <v>0</v>
      </c>
      <c r="AE604" s="16">
        <f t="shared" si="154"/>
        <v>0</v>
      </c>
      <c r="AF604" s="16">
        <f t="shared" si="153"/>
        <v>0</v>
      </c>
      <c r="AG604" s="16">
        <f t="shared" si="153"/>
        <v>0</v>
      </c>
      <c r="AH604" s="16">
        <f t="shared" si="153"/>
        <v>313.3175397467835</v>
      </c>
      <c r="AI604" s="16">
        <f t="shared" si="153"/>
        <v>0</v>
      </c>
      <c r="AJ604" s="16">
        <f t="shared" si="153"/>
        <v>0</v>
      </c>
      <c r="AK604" s="16">
        <f t="shared" si="153"/>
        <v>0</v>
      </c>
      <c r="AL604" s="16">
        <f t="shared" si="153"/>
        <v>0</v>
      </c>
      <c r="AM604" s="16">
        <f t="shared" si="153"/>
        <v>0</v>
      </c>
      <c r="AN604" s="16">
        <f t="shared" si="153"/>
        <v>0</v>
      </c>
      <c r="AO604" s="16">
        <f t="shared" si="153"/>
        <v>0</v>
      </c>
      <c r="AP604" s="16">
        <f t="shared" si="153"/>
        <v>0</v>
      </c>
      <c r="AQ604" s="16">
        <f t="shared" si="153"/>
        <v>0</v>
      </c>
      <c r="AR604" s="16">
        <f t="shared" si="153"/>
        <v>510.3612569686631</v>
      </c>
      <c r="AS604" s="16">
        <f t="shared" si="153"/>
        <v>0</v>
      </c>
      <c r="AT604" s="16">
        <f t="shared" si="155"/>
        <v>0</v>
      </c>
      <c r="AU604" s="16">
        <f t="shared" si="155"/>
        <v>0</v>
      </c>
      <c r="AV604" s="16">
        <f t="shared" si="155"/>
        <v>54590.562189087395</v>
      </c>
      <c r="AW604" s="16">
        <f t="shared" si="155"/>
        <v>0</v>
      </c>
      <c r="AX604" s="16">
        <f t="shared" si="155"/>
        <v>0</v>
      </c>
      <c r="AY604" s="16">
        <f t="shared" si="155"/>
        <v>0</v>
      </c>
      <c r="AZ604" s="16">
        <f t="shared" si="155"/>
        <v>0</v>
      </c>
      <c r="BA604" s="16">
        <f t="shared" si="155"/>
        <v>0</v>
      </c>
      <c r="BB604" s="16">
        <f t="shared" si="155"/>
        <v>831.32470919163643</v>
      </c>
      <c r="BC604" s="16">
        <f t="shared" si="155"/>
        <v>0</v>
      </c>
      <c r="BD604" s="16">
        <f t="shared" si="155"/>
        <v>0</v>
      </c>
      <c r="BE604" s="16">
        <f t="shared" si="155"/>
        <v>0</v>
      </c>
      <c r="BF604" s="16">
        <f t="shared" si="155"/>
        <v>0</v>
      </c>
      <c r="BG604" s="16">
        <f t="shared" si="155"/>
        <v>0</v>
      </c>
      <c r="BH604" s="16">
        <f t="shared" si="155"/>
        <v>0</v>
      </c>
      <c r="BI604" s="16">
        <f t="shared" si="155"/>
        <v>0</v>
      </c>
    </row>
    <row r="605" spans="2:61" s="1" customFormat="1" ht="15.75" x14ac:dyDescent="0.25">
      <c r="B605" s="47">
        <v>499</v>
      </c>
      <c r="C605" s="47" t="s">
        <v>430</v>
      </c>
      <c r="D605" s="47">
        <v>6</v>
      </c>
      <c r="E605" s="47">
        <v>2004</v>
      </c>
      <c r="F605" s="71"/>
      <c r="G605" s="2">
        <v>50</v>
      </c>
      <c r="H605" s="2">
        <v>10</v>
      </c>
      <c r="I605" s="47">
        <v>2020</v>
      </c>
      <c r="J605" s="81">
        <v>1.15E-2</v>
      </c>
      <c r="K605" s="82">
        <v>9985</v>
      </c>
      <c r="L605" s="82">
        <f t="shared" si="147"/>
        <v>998.5</v>
      </c>
      <c r="M605" s="82">
        <f t="shared" si="148"/>
        <v>1497.75</v>
      </c>
      <c r="N605" s="16">
        <f t="shared" si="149"/>
        <v>12481.25</v>
      </c>
      <c r="O605" s="16">
        <f t="shared" si="150"/>
        <v>143.53437500000001</v>
      </c>
      <c r="P605" s="16">
        <f t="shared" si="154"/>
        <v>0</v>
      </c>
      <c r="Q605" s="16">
        <f t="shared" si="154"/>
        <v>0</v>
      </c>
      <c r="R605" s="16">
        <f t="shared" si="154"/>
        <v>0</v>
      </c>
      <c r="S605" s="16">
        <f t="shared" si="154"/>
        <v>0</v>
      </c>
      <c r="T605" s="16">
        <f t="shared" si="154"/>
        <v>0</v>
      </c>
      <c r="U605" s="16">
        <f t="shared" si="154"/>
        <v>0</v>
      </c>
      <c r="V605" s="16">
        <f t="shared" si="154"/>
        <v>0</v>
      </c>
      <c r="W605" s="16">
        <f t="shared" si="154"/>
        <v>0</v>
      </c>
      <c r="X605" s="16">
        <f t="shared" si="154"/>
        <v>192.349790217334</v>
      </c>
      <c r="Y605" s="16">
        <f t="shared" si="154"/>
        <v>0</v>
      </c>
      <c r="Z605" s="16">
        <f t="shared" si="154"/>
        <v>0</v>
      </c>
      <c r="AA605" s="16">
        <f t="shared" si="154"/>
        <v>0</v>
      </c>
      <c r="AB605" s="16">
        <f t="shared" si="154"/>
        <v>0</v>
      </c>
      <c r="AC605" s="16">
        <f t="shared" si="154"/>
        <v>0</v>
      </c>
      <c r="AD605" s="16">
        <f t="shared" si="154"/>
        <v>0</v>
      </c>
      <c r="AE605" s="16">
        <f t="shared" si="154"/>
        <v>0</v>
      </c>
      <c r="AF605" s="16">
        <f t="shared" si="153"/>
        <v>0</v>
      </c>
      <c r="AG605" s="16">
        <f t="shared" si="153"/>
        <v>0</v>
      </c>
      <c r="AH605" s="16">
        <f t="shared" si="153"/>
        <v>313.3175397467835</v>
      </c>
      <c r="AI605" s="16">
        <f t="shared" si="153"/>
        <v>0</v>
      </c>
      <c r="AJ605" s="16">
        <f t="shared" si="153"/>
        <v>0</v>
      </c>
      <c r="AK605" s="16">
        <f t="shared" si="153"/>
        <v>0</v>
      </c>
      <c r="AL605" s="16">
        <f t="shared" si="153"/>
        <v>0</v>
      </c>
      <c r="AM605" s="16">
        <f t="shared" si="153"/>
        <v>0</v>
      </c>
      <c r="AN605" s="16">
        <f t="shared" si="153"/>
        <v>0</v>
      </c>
      <c r="AO605" s="16">
        <f t="shared" si="153"/>
        <v>0</v>
      </c>
      <c r="AP605" s="16">
        <f t="shared" si="153"/>
        <v>0</v>
      </c>
      <c r="AQ605" s="16">
        <f t="shared" si="153"/>
        <v>0</v>
      </c>
      <c r="AR605" s="16">
        <f t="shared" si="153"/>
        <v>510.3612569686631</v>
      </c>
      <c r="AS605" s="16">
        <f t="shared" si="153"/>
        <v>0</v>
      </c>
      <c r="AT605" s="16">
        <f t="shared" si="155"/>
        <v>0</v>
      </c>
      <c r="AU605" s="16">
        <f t="shared" si="155"/>
        <v>0</v>
      </c>
      <c r="AV605" s="16">
        <f t="shared" si="155"/>
        <v>54590.562189087395</v>
      </c>
      <c r="AW605" s="16">
        <f t="shared" si="155"/>
        <v>0</v>
      </c>
      <c r="AX605" s="16">
        <f t="shared" si="155"/>
        <v>0</v>
      </c>
      <c r="AY605" s="16">
        <f t="shared" si="155"/>
        <v>0</v>
      </c>
      <c r="AZ605" s="16">
        <f t="shared" si="155"/>
        <v>0</v>
      </c>
      <c r="BA605" s="16">
        <f t="shared" si="155"/>
        <v>0</v>
      </c>
      <c r="BB605" s="16">
        <f t="shared" si="155"/>
        <v>831.32470919163643</v>
      </c>
      <c r="BC605" s="16">
        <f t="shared" si="155"/>
        <v>0</v>
      </c>
      <c r="BD605" s="16">
        <f t="shared" si="155"/>
        <v>0</v>
      </c>
      <c r="BE605" s="16">
        <f t="shared" si="155"/>
        <v>0</v>
      </c>
      <c r="BF605" s="16">
        <f t="shared" si="155"/>
        <v>0</v>
      </c>
      <c r="BG605" s="16">
        <f t="shared" si="155"/>
        <v>0</v>
      </c>
      <c r="BH605" s="16">
        <f t="shared" si="155"/>
        <v>0</v>
      </c>
      <c r="BI605" s="16">
        <f t="shared" si="155"/>
        <v>0</v>
      </c>
    </row>
    <row r="606" spans="2:61" s="1" customFormat="1" ht="15.75" x14ac:dyDescent="0.25">
      <c r="B606" s="47">
        <v>488</v>
      </c>
      <c r="C606" s="47" t="s">
        <v>430</v>
      </c>
      <c r="D606" s="47">
        <v>6</v>
      </c>
      <c r="E606" s="47">
        <v>2004</v>
      </c>
      <c r="F606" s="71"/>
      <c r="G606" s="2">
        <v>50</v>
      </c>
      <c r="H606" s="2">
        <v>10</v>
      </c>
      <c r="I606" s="47">
        <v>2020</v>
      </c>
      <c r="J606" s="81">
        <v>1.15E-2</v>
      </c>
      <c r="K606" s="82">
        <v>9985</v>
      </c>
      <c r="L606" s="82">
        <f t="shared" si="147"/>
        <v>998.5</v>
      </c>
      <c r="M606" s="82">
        <f t="shared" si="148"/>
        <v>1497.75</v>
      </c>
      <c r="N606" s="16">
        <f t="shared" si="149"/>
        <v>12481.25</v>
      </c>
      <c r="O606" s="16">
        <f t="shared" si="150"/>
        <v>143.53437500000001</v>
      </c>
      <c r="P606" s="16">
        <f t="shared" si="154"/>
        <v>0</v>
      </c>
      <c r="Q606" s="16">
        <f t="shared" si="154"/>
        <v>0</v>
      </c>
      <c r="R606" s="16">
        <f t="shared" si="154"/>
        <v>0</v>
      </c>
      <c r="S606" s="16">
        <f t="shared" si="154"/>
        <v>0</v>
      </c>
      <c r="T606" s="16">
        <f t="shared" si="154"/>
        <v>0</v>
      </c>
      <c r="U606" s="16">
        <f t="shared" si="154"/>
        <v>0</v>
      </c>
      <c r="V606" s="16">
        <f t="shared" si="154"/>
        <v>0</v>
      </c>
      <c r="W606" s="16">
        <f t="shared" si="154"/>
        <v>0</v>
      </c>
      <c r="X606" s="16">
        <f t="shared" si="154"/>
        <v>192.349790217334</v>
      </c>
      <c r="Y606" s="16">
        <f t="shared" si="154"/>
        <v>0</v>
      </c>
      <c r="Z606" s="16">
        <f t="shared" si="154"/>
        <v>0</v>
      </c>
      <c r="AA606" s="16">
        <f t="shared" si="154"/>
        <v>0</v>
      </c>
      <c r="AB606" s="16">
        <f t="shared" si="154"/>
        <v>0</v>
      </c>
      <c r="AC606" s="16">
        <f t="shared" si="154"/>
        <v>0</v>
      </c>
      <c r="AD606" s="16">
        <f t="shared" si="154"/>
        <v>0</v>
      </c>
      <c r="AE606" s="16">
        <f t="shared" si="154"/>
        <v>0</v>
      </c>
      <c r="AF606" s="16">
        <f t="shared" si="153"/>
        <v>0</v>
      </c>
      <c r="AG606" s="16">
        <f t="shared" si="153"/>
        <v>0</v>
      </c>
      <c r="AH606" s="16">
        <f t="shared" si="153"/>
        <v>313.3175397467835</v>
      </c>
      <c r="AI606" s="16">
        <f t="shared" si="153"/>
        <v>0</v>
      </c>
      <c r="AJ606" s="16">
        <f t="shared" si="153"/>
        <v>0</v>
      </c>
      <c r="AK606" s="16">
        <f t="shared" si="153"/>
        <v>0</v>
      </c>
      <c r="AL606" s="16">
        <f t="shared" si="153"/>
        <v>0</v>
      </c>
      <c r="AM606" s="16">
        <f t="shared" si="153"/>
        <v>0</v>
      </c>
      <c r="AN606" s="16">
        <f t="shared" si="153"/>
        <v>0</v>
      </c>
      <c r="AO606" s="16">
        <f t="shared" si="153"/>
        <v>0</v>
      </c>
      <c r="AP606" s="16">
        <f t="shared" si="153"/>
        <v>0</v>
      </c>
      <c r="AQ606" s="16">
        <f t="shared" si="153"/>
        <v>0</v>
      </c>
      <c r="AR606" s="16">
        <f t="shared" si="153"/>
        <v>510.3612569686631</v>
      </c>
      <c r="AS606" s="16">
        <f t="shared" si="153"/>
        <v>0</v>
      </c>
      <c r="AT606" s="16">
        <f t="shared" si="155"/>
        <v>0</v>
      </c>
      <c r="AU606" s="16">
        <f t="shared" si="155"/>
        <v>0</v>
      </c>
      <c r="AV606" s="16">
        <f t="shared" si="155"/>
        <v>54590.562189087395</v>
      </c>
      <c r="AW606" s="16">
        <f t="shared" si="155"/>
        <v>0</v>
      </c>
      <c r="AX606" s="16">
        <f t="shared" si="155"/>
        <v>0</v>
      </c>
      <c r="AY606" s="16">
        <f t="shared" si="155"/>
        <v>0</v>
      </c>
      <c r="AZ606" s="16">
        <f t="shared" si="155"/>
        <v>0</v>
      </c>
      <c r="BA606" s="16">
        <f t="shared" si="155"/>
        <v>0</v>
      </c>
      <c r="BB606" s="16">
        <f t="shared" si="155"/>
        <v>831.32470919163643</v>
      </c>
      <c r="BC606" s="16">
        <f t="shared" si="155"/>
        <v>0</v>
      </c>
      <c r="BD606" s="16">
        <f t="shared" si="155"/>
        <v>0</v>
      </c>
      <c r="BE606" s="16">
        <f t="shared" si="155"/>
        <v>0</v>
      </c>
      <c r="BF606" s="16">
        <f t="shared" si="155"/>
        <v>0</v>
      </c>
      <c r="BG606" s="16">
        <f t="shared" si="155"/>
        <v>0</v>
      </c>
      <c r="BH606" s="16">
        <f t="shared" si="155"/>
        <v>0</v>
      </c>
      <c r="BI606" s="16">
        <f t="shared" si="155"/>
        <v>0</v>
      </c>
    </row>
    <row r="607" spans="2:61" s="1" customFormat="1" ht="15.75" x14ac:dyDescent="0.25">
      <c r="B607" s="47">
        <v>487</v>
      </c>
      <c r="C607" s="47" t="s">
        <v>430</v>
      </c>
      <c r="D607" s="47">
        <v>6</v>
      </c>
      <c r="E607" s="47">
        <v>2004</v>
      </c>
      <c r="F607" s="71"/>
      <c r="G607" s="2">
        <v>50</v>
      </c>
      <c r="H607" s="2">
        <v>10</v>
      </c>
      <c r="I607" s="47">
        <v>2020</v>
      </c>
      <c r="J607" s="81">
        <v>1.15E-2</v>
      </c>
      <c r="K607" s="82">
        <v>9985</v>
      </c>
      <c r="L607" s="82">
        <f t="shared" si="147"/>
        <v>998.5</v>
      </c>
      <c r="M607" s="82">
        <f t="shared" si="148"/>
        <v>1497.75</v>
      </c>
      <c r="N607" s="16">
        <f t="shared" si="149"/>
        <v>12481.25</v>
      </c>
      <c r="O607" s="16">
        <f t="shared" si="150"/>
        <v>143.53437500000001</v>
      </c>
      <c r="P607" s="16">
        <f t="shared" si="154"/>
        <v>0</v>
      </c>
      <c r="Q607" s="16">
        <f t="shared" si="154"/>
        <v>0</v>
      </c>
      <c r="R607" s="16">
        <f t="shared" si="154"/>
        <v>0</v>
      </c>
      <c r="S607" s="16">
        <f t="shared" si="154"/>
        <v>0</v>
      </c>
      <c r="T607" s="16">
        <f t="shared" si="154"/>
        <v>0</v>
      </c>
      <c r="U607" s="16">
        <f t="shared" si="154"/>
        <v>0</v>
      </c>
      <c r="V607" s="16">
        <f t="shared" si="154"/>
        <v>0</v>
      </c>
      <c r="W607" s="16">
        <f t="shared" si="154"/>
        <v>0</v>
      </c>
      <c r="X607" s="16">
        <f t="shared" si="154"/>
        <v>192.349790217334</v>
      </c>
      <c r="Y607" s="16">
        <f t="shared" si="154"/>
        <v>0</v>
      </c>
      <c r="Z607" s="16">
        <f t="shared" si="154"/>
        <v>0</v>
      </c>
      <c r="AA607" s="16">
        <f t="shared" si="154"/>
        <v>0</v>
      </c>
      <c r="AB607" s="16">
        <f t="shared" si="154"/>
        <v>0</v>
      </c>
      <c r="AC607" s="16">
        <f t="shared" si="154"/>
        <v>0</v>
      </c>
      <c r="AD607" s="16">
        <f t="shared" si="154"/>
        <v>0</v>
      </c>
      <c r="AE607" s="16">
        <f t="shared" si="154"/>
        <v>0</v>
      </c>
      <c r="AF607" s="16">
        <f t="shared" si="153"/>
        <v>0</v>
      </c>
      <c r="AG607" s="16">
        <f t="shared" si="153"/>
        <v>0</v>
      </c>
      <c r="AH607" s="16">
        <f t="shared" si="153"/>
        <v>313.3175397467835</v>
      </c>
      <c r="AI607" s="16">
        <f t="shared" si="153"/>
        <v>0</v>
      </c>
      <c r="AJ607" s="16">
        <f t="shared" si="153"/>
        <v>0</v>
      </c>
      <c r="AK607" s="16">
        <f t="shared" si="153"/>
        <v>0</v>
      </c>
      <c r="AL607" s="16">
        <f t="shared" si="153"/>
        <v>0</v>
      </c>
      <c r="AM607" s="16">
        <f t="shared" si="153"/>
        <v>0</v>
      </c>
      <c r="AN607" s="16">
        <f t="shared" si="153"/>
        <v>0</v>
      </c>
      <c r="AO607" s="16">
        <f t="shared" si="153"/>
        <v>0</v>
      </c>
      <c r="AP607" s="16">
        <f t="shared" si="153"/>
        <v>0</v>
      </c>
      <c r="AQ607" s="16">
        <f t="shared" si="153"/>
        <v>0</v>
      </c>
      <c r="AR607" s="16">
        <f t="shared" si="153"/>
        <v>510.3612569686631</v>
      </c>
      <c r="AS607" s="16">
        <f t="shared" si="153"/>
        <v>0</v>
      </c>
      <c r="AT607" s="16">
        <f t="shared" si="155"/>
        <v>0</v>
      </c>
      <c r="AU607" s="16">
        <f t="shared" si="155"/>
        <v>0</v>
      </c>
      <c r="AV607" s="16">
        <f t="shared" si="155"/>
        <v>54590.562189087395</v>
      </c>
      <c r="AW607" s="16">
        <f t="shared" si="155"/>
        <v>0</v>
      </c>
      <c r="AX607" s="16">
        <f t="shared" si="155"/>
        <v>0</v>
      </c>
      <c r="AY607" s="16">
        <f t="shared" si="155"/>
        <v>0</v>
      </c>
      <c r="AZ607" s="16">
        <f t="shared" si="155"/>
        <v>0</v>
      </c>
      <c r="BA607" s="16">
        <f t="shared" si="155"/>
        <v>0</v>
      </c>
      <c r="BB607" s="16">
        <f t="shared" si="155"/>
        <v>831.32470919163643</v>
      </c>
      <c r="BC607" s="16">
        <f t="shared" si="155"/>
        <v>0</v>
      </c>
      <c r="BD607" s="16">
        <f t="shared" si="155"/>
        <v>0</v>
      </c>
      <c r="BE607" s="16">
        <f t="shared" si="155"/>
        <v>0</v>
      </c>
      <c r="BF607" s="16">
        <f t="shared" si="155"/>
        <v>0</v>
      </c>
      <c r="BG607" s="16">
        <f t="shared" si="155"/>
        <v>0</v>
      </c>
      <c r="BH607" s="16">
        <f t="shared" si="155"/>
        <v>0</v>
      </c>
      <c r="BI607" s="16">
        <f t="shared" si="155"/>
        <v>0</v>
      </c>
    </row>
    <row r="608" spans="2:61" s="1" customFormat="1" ht="15.75" x14ac:dyDescent="0.25">
      <c r="B608" s="47">
        <v>484</v>
      </c>
      <c r="C608" s="47" t="s">
        <v>430</v>
      </c>
      <c r="D608" s="47">
        <v>6</v>
      </c>
      <c r="E608" s="47">
        <v>2004</v>
      </c>
      <c r="F608" s="71"/>
      <c r="G608" s="2">
        <v>50</v>
      </c>
      <c r="H608" s="2">
        <v>10</v>
      </c>
      <c r="I608" s="47">
        <v>2020</v>
      </c>
      <c r="J608" s="81">
        <v>1.15E-2</v>
      </c>
      <c r="K608" s="82">
        <v>9985</v>
      </c>
      <c r="L608" s="82">
        <f t="shared" si="147"/>
        <v>998.5</v>
      </c>
      <c r="M608" s="82">
        <f t="shared" si="148"/>
        <v>1497.75</v>
      </c>
      <c r="N608" s="16">
        <f t="shared" si="149"/>
        <v>12481.25</v>
      </c>
      <c r="O608" s="16">
        <f t="shared" si="150"/>
        <v>143.53437500000001</v>
      </c>
      <c r="P608" s="16">
        <f t="shared" si="154"/>
        <v>0</v>
      </c>
      <c r="Q608" s="16">
        <f t="shared" si="154"/>
        <v>0</v>
      </c>
      <c r="R608" s="16">
        <f t="shared" si="154"/>
        <v>0</v>
      </c>
      <c r="S608" s="16">
        <f t="shared" si="154"/>
        <v>0</v>
      </c>
      <c r="T608" s="16">
        <f t="shared" si="154"/>
        <v>0</v>
      </c>
      <c r="U608" s="16">
        <f t="shared" si="154"/>
        <v>0</v>
      </c>
      <c r="V608" s="16">
        <f t="shared" si="154"/>
        <v>0</v>
      </c>
      <c r="W608" s="16">
        <f t="shared" si="154"/>
        <v>0</v>
      </c>
      <c r="X608" s="16">
        <f t="shared" si="154"/>
        <v>192.349790217334</v>
      </c>
      <c r="Y608" s="16">
        <f t="shared" si="154"/>
        <v>0</v>
      </c>
      <c r="Z608" s="16">
        <f t="shared" si="154"/>
        <v>0</v>
      </c>
      <c r="AA608" s="16">
        <f t="shared" si="154"/>
        <v>0</v>
      </c>
      <c r="AB608" s="16">
        <f t="shared" si="154"/>
        <v>0</v>
      </c>
      <c r="AC608" s="16">
        <f t="shared" si="154"/>
        <v>0</v>
      </c>
      <c r="AD608" s="16">
        <f t="shared" si="154"/>
        <v>0</v>
      </c>
      <c r="AE608" s="16">
        <f t="shared" si="154"/>
        <v>0</v>
      </c>
      <c r="AF608" s="16">
        <f t="shared" si="153"/>
        <v>0</v>
      </c>
      <c r="AG608" s="16">
        <f t="shared" si="153"/>
        <v>0</v>
      </c>
      <c r="AH608" s="16">
        <f t="shared" si="153"/>
        <v>313.3175397467835</v>
      </c>
      <c r="AI608" s="16">
        <f t="shared" si="153"/>
        <v>0</v>
      </c>
      <c r="AJ608" s="16">
        <f t="shared" si="153"/>
        <v>0</v>
      </c>
      <c r="AK608" s="16">
        <f t="shared" si="153"/>
        <v>0</v>
      </c>
      <c r="AL608" s="16">
        <f t="shared" si="153"/>
        <v>0</v>
      </c>
      <c r="AM608" s="16">
        <f t="shared" si="153"/>
        <v>0</v>
      </c>
      <c r="AN608" s="16">
        <f t="shared" si="153"/>
        <v>0</v>
      </c>
      <c r="AO608" s="16">
        <f t="shared" si="153"/>
        <v>0</v>
      </c>
      <c r="AP608" s="16">
        <f t="shared" si="153"/>
        <v>0</v>
      </c>
      <c r="AQ608" s="16">
        <f t="shared" si="153"/>
        <v>0</v>
      </c>
      <c r="AR608" s="16">
        <f t="shared" si="153"/>
        <v>510.3612569686631</v>
      </c>
      <c r="AS608" s="16">
        <f t="shared" si="153"/>
        <v>0</v>
      </c>
      <c r="AT608" s="16">
        <f t="shared" si="155"/>
        <v>0</v>
      </c>
      <c r="AU608" s="16">
        <f t="shared" si="155"/>
        <v>0</v>
      </c>
      <c r="AV608" s="16">
        <f t="shared" si="155"/>
        <v>54590.562189087395</v>
      </c>
      <c r="AW608" s="16">
        <f t="shared" si="155"/>
        <v>0</v>
      </c>
      <c r="AX608" s="16">
        <f t="shared" si="155"/>
        <v>0</v>
      </c>
      <c r="AY608" s="16">
        <f t="shared" si="155"/>
        <v>0</v>
      </c>
      <c r="AZ608" s="16">
        <f t="shared" si="155"/>
        <v>0</v>
      </c>
      <c r="BA608" s="16">
        <f t="shared" si="155"/>
        <v>0</v>
      </c>
      <c r="BB608" s="16">
        <f t="shared" si="155"/>
        <v>831.32470919163643</v>
      </c>
      <c r="BC608" s="16">
        <f t="shared" si="155"/>
        <v>0</v>
      </c>
      <c r="BD608" s="16">
        <f t="shared" si="155"/>
        <v>0</v>
      </c>
      <c r="BE608" s="16">
        <f t="shared" si="155"/>
        <v>0</v>
      </c>
      <c r="BF608" s="16">
        <f t="shared" si="155"/>
        <v>0</v>
      </c>
      <c r="BG608" s="16">
        <f t="shared" si="155"/>
        <v>0</v>
      </c>
      <c r="BH608" s="16">
        <f t="shared" si="155"/>
        <v>0</v>
      </c>
      <c r="BI608" s="16">
        <f t="shared" si="155"/>
        <v>0</v>
      </c>
    </row>
    <row r="609" spans="2:61" s="1" customFormat="1" ht="15.75" x14ac:dyDescent="0.25">
      <c r="B609" s="47">
        <v>483</v>
      </c>
      <c r="C609" s="47" t="s">
        <v>430</v>
      </c>
      <c r="D609" s="47">
        <v>6</v>
      </c>
      <c r="E609" s="47">
        <v>2004</v>
      </c>
      <c r="F609" s="71"/>
      <c r="G609" s="2">
        <v>50</v>
      </c>
      <c r="H609" s="2">
        <v>10</v>
      </c>
      <c r="I609" s="47">
        <v>2021</v>
      </c>
      <c r="J609" s="81">
        <v>1.15E-2</v>
      </c>
      <c r="K609" s="82">
        <v>9985</v>
      </c>
      <c r="L609" s="82">
        <f t="shared" si="147"/>
        <v>998.5</v>
      </c>
      <c r="M609" s="82">
        <f t="shared" si="148"/>
        <v>1497.75</v>
      </c>
      <c r="N609" s="16">
        <f t="shared" si="149"/>
        <v>12481.25</v>
      </c>
      <c r="O609" s="16">
        <f t="shared" si="150"/>
        <v>143.53437500000001</v>
      </c>
      <c r="P609" s="16">
        <f t="shared" si="154"/>
        <v>0</v>
      </c>
      <c r="Q609" s="16">
        <f t="shared" si="154"/>
        <v>0</v>
      </c>
      <c r="R609" s="16">
        <f t="shared" si="154"/>
        <v>0</v>
      </c>
      <c r="S609" s="16">
        <f t="shared" si="154"/>
        <v>0</v>
      </c>
      <c r="T609" s="16">
        <f t="shared" si="154"/>
        <v>0</v>
      </c>
      <c r="U609" s="16">
        <f t="shared" si="154"/>
        <v>0</v>
      </c>
      <c r="V609" s="16">
        <f t="shared" si="154"/>
        <v>0</v>
      </c>
      <c r="W609" s="16">
        <f t="shared" si="154"/>
        <v>0</v>
      </c>
      <c r="X609" s="16">
        <f t="shared" si="154"/>
        <v>0</v>
      </c>
      <c r="Y609" s="16">
        <f t="shared" si="154"/>
        <v>201.96727972820074</v>
      </c>
      <c r="Z609" s="16">
        <f t="shared" si="154"/>
        <v>0</v>
      </c>
      <c r="AA609" s="16">
        <f t="shared" si="154"/>
        <v>0</v>
      </c>
      <c r="AB609" s="16">
        <f t="shared" si="154"/>
        <v>0</v>
      </c>
      <c r="AC609" s="16">
        <f t="shared" si="154"/>
        <v>0</v>
      </c>
      <c r="AD609" s="16">
        <f t="shared" si="154"/>
        <v>0</v>
      </c>
      <c r="AE609" s="16">
        <f t="shared" si="154"/>
        <v>0</v>
      </c>
      <c r="AF609" s="16">
        <f t="shared" si="153"/>
        <v>0</v>
      </c>
      <c r="AG609" s="16">
        <f t="shared" si="153"/>
        <v>0</v>
      </c>
      <c r="AH609" s="16">
        <f t="shared" si="153"/>
        <v>0</v>
      </c>
      <c r="AI609" s="16">
        <f t="shared" si="153"/>
        <v>328.98341673412267</v>
      </c>
      <c r="AJ609" s="16">
        <f t="shared" si="153"/>
        <v>0</v>
      </c>
      <c r="AK609" s="16">
        <f t="shared" si="153"/>
        <v>0</v>
      </c>
      <c r="AL609" s="16">
        <f t="shared" si="153"/>
        <v>0</v>
      </c>
      <c r="AM609" s="16">
        <f t="shared" si="153"/>
        <v>0</v>
      </c>
      <c r="AN609" s="16">
        <f t="shared" si="153"/>
        <v>0</v>
      </c>
      <c r="AO609" s="16">
        <f t="shared" si="153"/>
        <v>0</v>
      </c>
      <c r="AP609" s="16">
        <f t="shared" si="153"/>
        <v>0</v>
      </c>
      <c r="AQ609" s="16">
        <f t="shared" si="153"/>
        <v>0</v>
      </c>
      <c r="AR609" s="16">
        <f t="shared" si="153"/>
        <v>0</v>
      </c>
      <c r="AS609" s="16">
        <f t="shared" si="153"/>
        <v>535.8793198170963</v>
      </c>
      <c r="AT609" s="16">
        <f t="shared" si="155"/>
        <v>0</v>
      </c>
      <c r="AU609" s="16">
        <f t="shared" si="155"/>
        <v>0</v>
      </c>
      <c r="AV609" s="16">
        <f t="shared" si="155"/>
        <v>54590.562189087395</v>
      </c>
      <c r="AW609" s="16">
        <f t="shared" si="155"/>
        <v>0</v>
      </c>
      <c r="AX609" s="16">
        <f t="shared" si="155"/>
        <v>0</v>
      </c>
      <c r="AY609" s="16">
        <f t="shared" si="155"/>
        <v>0</v>
      </c>
      <c r="AZ609" s="16">
        <f t="shared" si="155"/>
        <v>0</v>
      </c>
      <c r="BA609" s="16">
        <f t="shared" si="155"/>
        <v>0</v>
      </c>
      <c r="BB609" s="16">
        <f t="shared" si="155"/>
        <v>0</v>
      </c>
      <c r="BC609" s="16">
        <f t="shared" si="155"/>
        <v>872.89094465121832</v>
      </c>
      <c r="BD609" s="16">
        <f t="shared" si="155"/>
        <v>0</v>
      </c>
      <c r="BE609" s="16">
        <f t="shared" si="155"/>
        <v>0</v>
      </c>
      <c r="BF609" s="16">
        <f t="shared" si="155"/>
        <v>0</v>
      </c>
      <c r="BG609" s="16">
        <f t="shared" si="155"/>
        <v>0</v>
      </c>
      <c r="BH609" s="16">
        <f t="shared" si="155"/>
        <v>0</v>
      </c>
      <c r="BI609" s="16">
        <f t="shared" si="155"/>
        <v>0</v>
      </c>
    </row>
    <row r="610" spans="2:61" s="1" customFormat="1" ht="15.75" x14ac:dyDescent="0.25">
      <c r="B610" s="47">
        <v>482</v>
      </c>
      <c r="C610" s="47" t="s">
        <v>430</v>
      </c>
      <c r="D610" s="47">
        <v>6</v>
      </c>
      <c r="E610" s="47">
        <v>2004</v>
      </c>
      <c r="F610" s="71"/>
      <c r="G610" s="2">
        <v>50</v>
      </c>
      <c r="H610" s="2">
        <v>10</v>
      </c>
      <c r="I610" s="47">
        <v>2021</v>
      </c>
      <c r="J610" s="81">
        <v>1.15E-2</v>
      </c>
      <c r="K610" s="82">
        <v>9985</v>
      </c>
      <c r="L610" s="82">
        <f t="shared" si="147"/>
        <v>998.5</v>
      </c>
      <c r="M610" s="82">
        <f t="shared" si="148"/>
        <v>1497.75</v>
      </c>
      <c r="N610" s="16">
        <f t="shared" si="149"/>
        <v>12481.25</v>
      </c>
      <c r="O610" s="16">
        <f t="shared" si="150"/>
        <v>143.53437500000001</v>
      </c>
      <c r="P610" s="16">
        <f t="shared" si="154"/>
        <v>0</v>
      </c>
      <c r="Q610" s="16">
        <f t="shared" si="154"/>
        <v>0</v>
      </c>
      <c r="R610" s="16">
        <f t="shared" si="154"/>
        <v>0</v>
      </c>
      <c r="S610" s="16">
        <f t="shared" si="154"/>
        <v>0</v>
      </c>
      <c r="T610" s="16">
        <f t="shared" si="154"/>
        <v>0</v>
      </c>
      <c r="U610" s="16">
        <f t="shared" si="154"/>
        <v>0</v>
      </c>
      <c r="V610" s="16">
        <f t="shared" si="154"/>
        <v>0</v>
      </c>
      <c r="W610" s="16">
        <f t="shared" si="154"/>
        <v>0</v>
      </c>
      <c r="X610" s="16">
        <f t="shared" si="154"/>
        <v>0</v>
      </c>
      <c r="Y610" s="16">
        <f t="shared" si="154"/>
        <v>201.96727972820074</v>
      </c>
      <c r="Z610" s="16">
        <f t="shared" si="154"/>
        <v>0</v>
      </c>
      <c r="AA610" s="16">
        <f t="shared" si="154"/>
        <v>0</v>
      </c>
      <c r="AB610" s="16">
        <f t="shared" si="154"/>
        <v>0</v>
      </c>
      <c r="AC610" s="16">
        <f t="shared" si="154"/>
        <v>0</v>
      </c>
      <c r="AD610" s="16">
        <f t="shared" si="154"/>
        <v>0</v>
      </c>
      <c r="AE610" s="16">
        <f t="shared" si="154"/>
        <v>0</v>
      </c>
      <c r="AF610" s="16">
        <f t="shared" si="153"/>
        <v>0</v>
      </c>
      <c r="AG610" s="16">
        <f t="shared" si="153"/>
        <v>0</v>
      </c>
      <c r="AH610" s="16">
        <f t="shared" si="153"/>
        <v>0</v>
      </c>
      <c r="AI610" s="16">
        <f t="shared" si="153"/>
        <v>328.98341673412267</v>
      </c>
      <c r="AJ610" s="16">
        <f t="shared" si="153"/>
        <v>0</v>
      </c>
      <c r="AK610" s="16">
        <f t="shared" si="153"/>
        <v>0</v>
      </c>
      <c r="AL610" s="16">
        <f t="shared" si="153"/>
        <v>0</v>
      </c>
      <c r="AM610" s="16">
        <f t="shared" si="153"/>
        <v>0</v>
      </c>
      <c r="AN610" s="16">
        <f t="shared" si="153"/>
        <v>0</v>
      </c>
      <c r="AO610" s="16">
        <f t="shared" si="153"/>
        <v>0</v>
      </c>
      <c r="AP610" s="16">
        <f t="shared" si="153"/>
        <v>0</v>
      </c>
      <c r="AQ610" s="16">
        <f t="shared" si="153"/>
        <v>0</v>
      </c>
      <c r="AR610" s="16">
        <f t="shared" si="153"/>
        <v>0</v>
      </c>
      <c r="AS610" s="16">
        <f t="shared" si="153"/>
        <v>535.8793198170963</v>
      </c>
      <c r="AT610" s="16">
        <f t="shared" si="155"/>
        <v>0</v>
      </c>
      <c r="AU610" s="16">
        <f t="shared" si="155"/>
        <v>0</v>
      </c>
      <c r="AV610" s="16">
        <f t="shared" si="155"/>
        <v>54590.562189087395</v>
      </c>
      <c r="AW610" s="16">
        <f t="shared" si="155"/>
        <v>0</v>
      </c>
      <c r="AX610" s="16">
        <f t="shared" si="155"/>
        <v>0</v>
      </c>
      <c r="AY610" s="16">
        <f t="shared" si="155"/>
        <v>0</v>
      </c>
      <c r="AZ610" s="16">
        <f t="shared" si="155"/>
        <v>0</v>
      </c>
      <c r="BA610" s="16">
        <f t="shared" si="155"/>
        <v>0</v>
      </c>
      <c r="BB610" s="16">
        <f t="shared" si="155"/>
        <v>0</v>
      </c>
      <c r="BC610" s="16">
        <f t="shared" si="155"/>
        <v>872.89094465121832</v>
      </c>
      <c r="BD610" s="16">
        <f t="shared" si="155"/>
        <v>0</v>
      </c>
      <c r="BE610" s="16">
        <f t="shared" si="155"/>
        <v>0</v>
      </c>
      <c r="BF610" s="16">
        <f t="shared" si="155"/>
        <v>0</v>
      </c>
      <c r="BG610" s="16">
        <f t="shared" si="155"/>
        <v>0</v>
      </c>
      <c r="BH610" s="16">
        <f t="shared" si="155"/>
        <v>0</v>
      </c>
      <c r="BI610" s="16">
        <f t="shared" si="155"/>
        <v>0</v>
      </c>
    </row>
    <row r="611" spans="2:61" s="1" customFormat="1" ht="15.75" x14ac:dyDescent="0.25">
      <c r="B611" s="47">
        <v>362</v>
      </c>
      <c r="C611" s="47" t="s">
        <v>430</v>
      </c>
      <c r="D611" s="47">
        <v>6</v>
      </c>
      <c r="E611" s="47">
        <v>2004</v>
      </c>
      <c r="F611" s="71"/>
      <c r="G611" s="2">
        <v>50</v>
      </c>
      <c r="H611" s="2">
        <v>10</v>
      </c>
      <c r="I611" s="47">
        <v>2021</v>
      </c>
      <c r="J611" s="81">
        <v>1.15E-2</v>
      </c>
      <c r="K611" s="82">
        <v>9985</v>
      </c>
      <c r="L611" s="82">
        <f t="shared" si="147"/>
        <v>998.5</v>
      </c>
      <c r="M611" s="82">
        <f t="shared" si="148"/>
        <v>1497.75</v>
      </c>
      <c r="N611" s="16">
        <f t="shared" si="149"/>
        <v>12481.25</v>
      </c>
      <c r="O611" s="16">
        <f t="shared" si="150"/>
        <v>143.53437500000001</v>
      </c>
      <c r="P611" s="16">
        <f t="shared" si="154"/>
        <v>0</v>
      </c>
      <c r="Q611" s="16">
        <f t="shared" si="154"/>
        <v>0</v>
      </c>
      <c r="R611" s="16">
        <f t="shared" si="154"/>
        <v>0</v>
      </c>
      <c r="S611" s="16">
        <f t="shared" si="154"/>
        <v>0</v>
      </c>
      <c r="T611" s="16">
        <f t="shared" si="154"/>
        <v>0</v>
      </c>
      <c r="U611" s="16">
        <f t="shared" si="154"/>
        <v>0</v>
      </c>
      <c r="V611" s="16">
        <f t="shared" si="154"/>
        <v>0</v>
      </c>
      <c r="W611" s="16">
        <f t="shared" si="154"/>
        <v>0</v>
      </c>
      <c r="X611" s="16">
        <f t="shared" si="154"/>
        <v>0</v>
      </c>
      <c r="Y611" s="16">
        <f t="shared" si="154"/>
        <v>201.96727972820074</v>
      </c>
      <c r="Z611" s="16">
        <f t="shared" si="154"/>
        <v>0</v>
      </c>
      <c r="AA611" s="16">
        <f t="shared" si="154"/>
        <v>0</v>
      </c>
      <c r="AB611" s="16">
        <f t="shared" si="154"/>
        <v>0</v>
      </c>
      <c r="AC611" s="16">
        <f t="shared" si="154"/>
        <v>0</v>
      </c>
      <c r="AD611" s="16">
        <f t="shared" si="154"/>
        <v>0</v>
      </c>
      <c r="AE611" s="16">
        <f t="shared" si="154"/>
        <v>0</v>
      </c>
      <c r="AF611" s="16">
        <f t="shared" si="153"/>
        <v>0</v>
      </c>
      <c r="AG611" s="16">
        <f t="shared" si="153"/>
        <v>0</v>
      </c>
      <c r="AH611" s="16">
        <f t="shared" si="153"/>
        <v>0</v>
      </c>
      <c r="AI611" s="16">
        <f t="shared" si="153"/>
        <v>328.98341673412267</v>
      </c>
      <c r="AJ611" s="16">
        <f t="shared" si="153"/>
        <v>0</v>
      </c>
      <c r="AK611" s="16">
        <f t="shared" si="153"/>
        <v>0</v>
      </c>
      <c r="AL611" s="16">
        <f t="shared" si="153"/>
        <v>0</v>
      </c>
      <c r="AM611" s="16">
        <f t="shared" si="153"/>
        <v>0</v>
      </c>
      <c r="AN611" s="16">
        <f t="shared" si="153"/>
        <v>0</v>
      </c>
      <c r="AO611" s="16">
        <f t="shared" si="153"/>
        <v>0</v>
      </c>
      <c r="AP611" s="16">
        <f t="shared" si="153"/>
        <v>0</v>
      </c>
      <c r="AQ611" s="16">
        <f t="shared" si="153"/>
        <v>0</v>
      </c>
      <c r="AR611" s="16">
        <f t="shared" si="153"/>
        <v>0</v>
      </c>
      <c r="AS611" s="16">
        <f t="shared" si="153"/>
        <v>535.8793198170963</v>
      </c>
      <c r="AT611" s="16">
        <f t="shared" si="155"/>
        <v>0</v>
      </c>
      <c r="AU611" s="16">
        <f t="shared" si="155"/>
        <v>0</v>
      </c>
      <c r="AV611" s="16">
        <f t="shared" si="155"/>
        <v>54590.562189087395</v>
      </c>
      <c r="AW611" s="16">
        <f t="shared" si="155"/>
        <v>0</v>
      </c>
      <c r="AX611" s="16">
        <f t="shared" si="155"/>
        <v>0</v>
      </c>
      <c r="AY611" s="16">
        <f t="shared" si="155"/>
        <v>0</v>
      </c>
      <c r="AZ611" s="16">
        <f t="shared" si="155"/>
        <v>0</v>
      </c>
      <c r="BA611" s="16">
        <f t="shared" si="155"/>
        <v>0</v>
      </c>
      <c r="BB611" s="16">
        <f t="shared" si="155"/>
        <v>0</v>
      </c>
      <c r="BC611" s="16">
        <f t="shared" si="155"/>
        <v>872.89094465121832</v>
      </c>
      <c r="BD611" s="16">
        <f t="shared" si="155"/>
        <v>0</v>
      </c>
      <c r="BE611" s="16">
        <f t="shared" si="155"/>
        <v>0</v>
      </c>
      <c r="BF611" s="16">
        <f t="shared" si="155"/>
        <v>0</v>
      </c>
      <c r="BG611" s="16">
        <f t="shared" si="155"/>
        <v>0</v>
      </c>
      <c r="BH611" s="16">
        <f t="shared" si="155"/>
        <v>0</v>
      </c>
      <c r="BI611" s="16">
        <f t="shared" si="155"/>
        <v>0</v>
      </c>
    </row>
    <row r="612" spans="2:61" s="1" customFormat="1" ht="15.75" x14ac:dyDescent="0.25">
      <c r="B612" s="47">
        <v>361</v>
      </c>
      <c r="C612" s="47" t="s">
        <v>430</v>
      </c>
      <c r="D612" s="47">
        <v>6</v>
      </c>
      <c r="E612" s="47">
        <v>2004</v>
      </c>
      <c r="F612" s="71"/>
      <c r="G612" s="2">
        <v>50</v>
      </c>
      <c r="H612" s="2">
        <v>10</v>
      </c>
      <c r="I612" s="47">
        <v>2021</v>
      </c>
      <c r="J612" s="81">
        <v>1.15E-2</v>
      </c>
      <c r="K612" s="82">
        <v>9985</v>
      </c>
      <c r="L612" s="82">
        <f t="shared" si="147"/>
        <v>998.5</v>
      </c>
      <c r="M612" s="82">
        <f t="shared" si="148"/>
        <v>1497.75</v>
      </c>
      <c r="N612" s="16">
        <f t="shared" si="149"/>
        <v>12481.25</v>
      </c>
      <c r="O612" s="16">
        <f t="shared" si="150"/>
        <v>143.53437500000001</v>
      </c>
      <c r="P612" s="16">
        <f t="shared" si="154"/>
        <v>0</v>
      </c>
      <c r="Q612" s="16">
        <f t="shared" si="154"/>
        <v>0</v>
      </c>
      <c r="R612" s="16">
        <f t="shared" si="154"/>
        <v>0</v>
      </c>
      <c r="S612" s="16">
        <f t="shared" si="154"/>
        <v>0</v>
      </c>
      <c r="T612" s="16">
        <f t="shared" si="154"/>
        <v>0</v>
      </c>
      <c r="U612" s="16">
        <f t="shared" si="154"/>
        <v>0</v>
      </c>
      <c r="V612" s="16">
        <f t="shared" si="154"/>
        <v>0</v>
      </c>
      <c r="W612" s="16">
        <f t="shared" si="154"/>
        <v>0</v>
      </c>
      <c r="X612" s="16">
        <f t="shared" si="154"/>
        <v>0</v>
      </c>
      <c r="Y612" s="16">
        <f t="shared" si="154"/>
        <v>201.96727972820074</v>
      </c>
      <c r="Z612" s="16">
        <f t="shared" si="154"/>
        <v>0</v>
      </c>
      <c r="AA612" s="16">
        <f t="shared" si="154"/>
        <v>0</v>
      </c>
      <c r="AB612" s="16">
        <f t="shared" si="154"/>
        <v>0</v>
      </c>
      <c r="AC612" s="16">
        <f t="shared" si="154"/>
        <v>0</v>
      </c>
      <c r="AD612" s="16">
        <f t="shared" si="154"/>
        <v>0</v>
      </c>
      <c r="AE612" s="16">
        <f t="shared" si="154"/>
        <v>0</v>
      </c>
      <c r="AF612" s="16">
        <f t="shared" si="153"/>
        <v>0</v>
      </c>
      <c r="AG612" s="16">
        <f t="shared" si="153"/>
        <v>0</v>
      </c>
      <c r="AH612" s="16">
        <f t="shared" si="153"/>
        <v>0</v>
      </c>
      <c r="AI612" s="16">
        <f t="shared" si="153"/>
        <v>328.98341673412267</v>
      </c>
      <c r="AJ612" s="16">
        <f t="shared" si="153"/>
        <v>0</v>
      </c>
      <c r="AK612" s="16">
        <f t="shared" si="153"/>
        <v>0</v>
      </c>
      <c r="AL612" s="16">
        <f t="shared" si="153"/>
        <v>0</v>
      </c>
      <c r="AM612" s="16">
        <f t="shared" si="153"/>
        <v>0</v>
      </c>
      <c r="AN612" s="16">
        <f t="shared" si="153"/>
        <v>0</v>
      </c>
      <c r="AO612" s="16">
        <f t="shared" si="153"/>
        <v>0</v>
      </c>
      <c r="AP612" s="16">
        <f t="shared" si="153"/>
        <v>0</v>
      </c>
      <c r="AQ612" s="16">
        <f t="shared" si="153"/>
        <v>0</v>
      </c>
      <c r="AR612" s="16">
        <f t="shared" si="153"/>
        <v>0</v>
      </c>
      <c r="AS612" s="16">
        <f t="shared" si="153"/>
        <v>535.8793198170963</v>
      </c>
      <c r="AT612" s="16">
        <f t="shared" si="155"/>
        <v>0</v>
      </c>
      <c r="AU612" s="16">
        <f t="shared" si="155"/>
        <v>0</v>
      </c>
      <c r="AV612" s="16">
        <f t="shared" si="155"/>
        <v>54590.562189087395</v>
      </c>
      <c r="AW612" s="16">
        <f t="shared" si="155"/>
        <v>0</v>
      </c>
      <c r="AX612" s="16">
        <f t="shared" si="155"/>
        <v>0</v>
      </c>
      <c r="AY612" s="16">
        <f t="shared" si="155"/>
        <v>0</v>
      </c>
      <c r="AZ612" s="16">
        <f t="shared" si="155"/>
        <v>0</v>
      </c>
      <c r="BA612" s="16">
        <f t="shared" si="155"/>
        <v>0</v>
      </c>
      <c r="BB612" s="16">
        <f t="shared" si="155"/>
        <v>0</v>
      </c>
      <c r="BC612" s="16">
        <f t="shared" si="155"/>
        <v>872.89094465121832</v>
      </c>
      <c r="BD612" s="16">
        <f t="shared" si="155"/>
        <v>0</v>
      </c>
      <c r="BE612" s="16">
        <f t="shared" si="155"/>
        <v>0</v>
      </c>
      <c r="BF612" s="16">
        <f t="shared" si="155"/>
        <v>0</v>
      </c>
      <c r="BG612" s="16">
        <f t="shared" si="155"/>
        <v>0</v>
      </c>
      <c r="BH612" s="16">
        <f t="shared" si="155"/>
        <v>0</v>
      </c>
      <c r="BI612" s="16">
        <f t="shared" si="155"/>
        <v>0</v>
      </c>
    </row>
    <row r="613" spans="2:61" s="1" customFormat="1" ht="15.75" x14ac:dyDescent="0.25">
      <c r="B613" s="47">
        <v>343</v>
      </c>
      <c r="C613" s="47" t="s">
        <v>430</v>
      </c>
      <c r="D613" s="47">
        <v>6</v>
      </c>
      <c r="E613" s="47">
        <v>2004</v>
      </c>
      <c r="F613" s="71"/>
      <c r="G613" s="2">
        <v>50</v>
      </c>
      <c r="H613" s="2">
        <v>10</v>
      </c>
      <c r="I613" s="47">
        <v>2021</v>
      </c>
      <c r="J613" s="81">
        <v>1.15E-2</v>
      </c>
      <c r="K613" s="82">
        <v>9985</v>
      </c>
      <c r="L613" s="82">
        <f t="shared" si="147"/>
        <v>998.5</v>
      </c>
      <c r="M613" s="82">
        <f t="shared" si="148"/>
        <v>1497.75</v>
      </c>
      <c r="N613" s="16">
        <f t="shared" si="149"/>
        <v>12481.25</v>
      </c>
      <c r="O613" s="16">
        <f t="shared" si="150"/>
        <v>143.53437500000001</v>
      </c>
      <c r="P613" s="16">
        <f t="shared" si="154"/>
        <v>0</v>
      </c>
      <c r="Q613" s="16">
        <f t="shared" si="154"/>
        <v>0</v>
      </c>
      <c r="R613" s="16">
        <f t="shared" si="154"/>
        <v>0</v>
      </c>
      <c r="S613" s="16">
        <f t="shared" si="154"/>
        <v>0</v>
      </c>
      <c r="T613" s="16">
        <f t="shared" si="154"/>
        <v>0</v>
      </c>
      <c r="U613" s="16">
        <f t="shared" si="154"/>
        <v>0</v>
      </c>
      <c r="V613" s="16">
        <f t="shared" si="154"/>
        <v>0</v>
      </c>
      <c r="W613" s="16">
        <f t="shared" si="154"/>
        <v>0</v>
      </c>
      <c r="X613" s="16">
        <f t="shared" si="154"/>
        <v>0</v>
      </c>
      <c r="Y613" s="16">
        <f t="shared" si="154"/>
        <v>201.96727972820074</v>
      </c>
      <c r="Z613" s="16">
        <f t="shared" si="154"/>
        <v>0</v>
      </c>
      <c r="AA613" s="16">
        <f t="shared" si="154"/>
        <v>0</v>
      </c>
      <c r="AB613" s="16">
        <f t="shared" si="154"/>
        <v>0</v>
      </c>
      <c r="AC613" s="16">
        <f t="shared" si="154"/>
        <v>0</v>
      </c>
      <c r="AD613" s="16">
        <f t="shared" si="154"/>
        <v>0</v>
      </c>
      <c r="AE613" s="16">
        <f t="shared" si="154"/>
        <v>0</v>
      </c>
      <c r="AF613" s="16">
        <f t="shared" si="153"/>
        <v>0</v>
      </c>
      <c r="AG613" s="16">
        <f t="shared" si="153"/>
        <v>0</v>
      </c>
      <c r="AH613" s="16">
        <f t="shared" si="153"/>
        <v>0</v>
      </c>
      <c r="AI613" s="16">
        <f t="shared" si="153"/>
        <v>328.98341673412267</v>
      </c>
      <c r="AJ613" s="16">
        <f t="shared" si="153"/>
        <v>0</v>
      </c>
      <c r="AK613" s="16">
        <f t="shared" si="153"/>
        <v>0</v>
      </c>
      <c r="AL613" s="16">
        <f t="shared" si="153"/>
        <v>0</v>
      </c>
      <c r="AM613" s="16">
        <f t="shared" si="153"/>
        <v>0</v>
      </c>
      <c r="AN613" s="16">
        <f t="shared" si="153"/>
        <v>0</v>
      </c>
      <c r="AO613" s="16">
        <f t="shared" si="153"/>
        <v>0</v>
      </c>
      <c r="AP613" s="16">
        <f t="shared" si="153"/>
        <v>0</v>
      </c>
      <c r="AQ613" s="16">
        <f t="shared" si="153"/>
        <v>0</v>
      </c>
      <c r="AR613" s="16">
        <f t="shared" si="153"/>
        <v>0</v>
      </c>
      <c r="AS613" s="16">
        <f t="shared" si="153"/>
        <v>535.8793198170963</v>
      </c>
      <c r="AT613" s="16">
        <f t="shared" si="155"/>
        <v>0</v>
      </c>
      <c r="AU613" s="16">
        <f t="shared" si="155"/>
        <v>0</v>
      </c>
      <c r="AV613" s="16">
        <f t="shared" si="155"/>
        <v>54590.562189087395</v>
      </c>
      <c r="AW613" s="16">
        <f t="shared" si="155"/>
        <v>0</v>
      </c>
      <c r="AX613" s="16">
        <f t="shared" si="155"/>
        <v>0</v>
      </c>
      <c r="AY613" s="16">
        <f t="shared" si="155"/>
        <v>0</v>
      </c>
      <c r="AZ613" s="16">
        <f t="shared" si="155"/>
        <v>0</v>
      </c>
      <c r="BA613" s="16">
        <f t="shared" si="155"/>
        <v>0</v>
      </c>
      <c r="BB613" s="16">
        <f t="shared" si="155"/>
        <v>0</v>
      </c>
      <c r="BC613" s="16">
        <f t="shared" si="155"/>
        <v>872.89094465121832</v>
      </c>
      <c r="BD613" s="16">
        <f t="shared" si="155"/>
        <v>0</v>
      </c>
      <c r="BE613" s="16">
        <f t="shared" si="155"/>
        <v>0</v>
      </c>
      <c r="BF613" s="16">
        <f t="shared" si="155"/>
        <v>0</v>
      </c>
      <c r="BG613" s="16">
        <f t="shared" si="155"/>
        <v>0</v>
      </c>
      <c r="BH613" s="16">
        <f t="shared" si="155"/>
        <v>0</v>
      </c>
      <c r="BI613" s="16">
        <f t="shared" si="155"/>
        <v>0</v>
      </c>
    </row>
    <row r="614" spans="2:61" s="1" customFormat="1" ht="15.75" x14ac:dyDescent="0.25">
      <c r="B614" s="47">
        <v>136</v>
      </c>
      <c r="C614" s="47" t="s">
        <v>430</v>
      </c>
      <c r="D614" s="47">
        <v>6</v>
      </c>
      <c r="E614" s="47">
        <v>2004</v>
      </c>
      <c r="F614" s="71"/>
      <c r="G614" s="2">
        <v>50</v>
      </c>
      <c r="H614" s="2">
        <v>10</v>
      </c>
      <c r="I614" s="47">
        <v>2021</v>
      </c>
      <c r="J614" s="81">
        <v>1.15E-2</v>
      </c>
      <c r="K614" s="82">
        <v>9985</v>
      </c>
      <c r="L614" s="82">
        <f t="shared" si="147"/>
        <v>998.5</v>
      </c>
      <c r="M614" s="82">
        <f t="shared" si="148"/>
        <v>1497.75</v>
      </c>
      <c r="N614" s="16">
        <f t="shared" si="149"/>
        <v>12481.25</v>
      </c>
      <c r="O614" s="16">
        <f t="shared" si="150"/>
        <v>143.53437500000001</v>
      </c>
      <c r="P614" s="16">
        <f t="shared" si="154"/>
        <v>0</v>
      </c>
      <c r="Q614" s="16">
        <f t="shared" si="154"/>
        <v>0</v>
      </c>
      <c r="R614" s="16">
        <f t="shared" si="154"/>
        <v>0</v>
      </c>
      <c r="S614" s="16">
        <f t="shared" si="154"/>
        <v>0</v>
      </c>
      <c r="T614" s="16">
        <f t="shared" si="154"/>
        <v>0</v>
      </c>
      <c r="U614" s="16">
        <f t="shared" si="154"/>
        <v>0</v>
      </c>
      <c r="V614" s="16">
        <f t="shared" si="154"/>
        <v>0</v>
      </c>
      <c r="W614" s="16">
        <f t="shared" si="154"/>
        <v>0</v>
      </c>
      <c r="X614" s="16">
        <f t="shared" si="154"/>
        <v>0</v>
      </c>
      <c r="Y614" s="16">
        <f t="shared" si="154"/>
        <v>201.96727972820074</v>
      </c>
      <c r="Z614" s="16">
        <f t="shared" si="154"/>
        <v>0</v>
      </c>
      <c r="AA614" s="16">
        <f t="shared" si="154"/>
        <v>0</v>
      </c>
      <c r="AB614" s="16">
        <f t="shared" si="154"/>
        <v>0</v>
      </c>
      <c r="AC614" s="16">
        <f t="shared" si="154"/>
        <v>0</v>
      </c>
      <c r="AD614" s="16">
        <f t="shared" si="154"/>
        <v>0</v>
      </c>
      <c r="AE614" s="16">
        <f t="shared" ref="AE614:AT629" si="156">IF(MOD((AE$6-$E614),$G614)=0,($K614*1.1*1.15)*((1+$K$3)^(AE$6-$N$3)),IF(MOD((AE$6-$I614),$H614)=0,$O614*((1+$K$3)^(AE$6-$N$3)),0))</f>
        <v>0</v>
      </c>
      <c r="AF614" s="16">
        <f t="shared" si="156"/>
        <v>0</v>
      </c>
      <c r="AG614" s="16">
        <f t="shared" si="156"/>
        <v>0</v>
      </c>
      <c r="AH614" s="16">
        <f t="shared" si="156"/>
        <v>0</v>
      </c>
      <c r="AI614" s="16">
        <f t="shared" si="156"/>
        <v>328.98341673412267</v>
      </c>
      <c r="AJ614" s="16">
        <f t="shared" si="156"/>
        <v>0</v>
      </c>
      <c r="AK614" s="16">
        <f t="shared" si="156"/>
        <v>0</v>
      </c>
      <c r="AL614" s="16">
        <f t="shared" si="156"/>
        <v>0</v>
      </c>
      <c r="AM614" s="16">
        <f t="shared" si="156"/>
        <v>0</v>
      </c>
      <c r="AN614" s="16">
        <f t="shared" si="156"/>
        <v>0</v>
      </c>
      <c r="AO614" s="16">
        <f t="shared" si="156"/>
        <v>0</v>
      </c>
      <c r="AP614" s="16">
        <f t="shared" si="156"/>
        <v>0</v>
      </c>
      <c r="AQ614" s="16">
        <f t="shared" si="156"/>
        <v>0</v>
      </c>
      <c r="AR614" s="16">
        <f t="shared" si="156"/>
        <v>0</v>
      </c>
      <c r="AS614" s="16">
        <f t="shared" si="156"/>
        <v>535.8793198170963</v>
      </c>
      <c r="AT614" s="16">
        <f t="shared" si="155"/>
        <v>0</v>
      </c>
      <c r="AU614" s="16">
        <f t="shared" si="155"/>
        <v>0</v>
      </c>
      <c r="AV614" s="16">
        <f t="shared" si="155"/>
        <v>54590.562189087395</v>
      </c>
      <c r="AW614" s="16">
        <f t="shared" si="155"/>
        <v>0</v>
      </c>
      <c r="AX614" s="16">
        <f t="shared" si="155"/>
        <v>0</v>
      </c>
      <c r="AY614" s="16">
        <f t="shared" si="155"/>
        <v>0</v>
      </c>
      <c r="AZ614" s="16">
        <f t="shared" si="155"/>
        <v>0</v>
      </c>
      <c r="BA614" s="16">
        <f t="shared" si="155"/>
        <v>0</v>
      </c>
      <c r="BB614" s="16">
        <f t="shared" si="155"/>
        <v>0</v>
      </c>
      <c r="BC614" s="16">
        <f t="shared" si="155"/>
        <v>872.89094465121832</v>
      </c>
      <c r="BD614" s="16">
        <f t="shared" si="155"/>
        <v>0</v>
      </c>
      <c r="BE614" s="16">
        <f t="shared" si="155"/>
        <v>0</v>
      </c>
      <c r="BF614" s="16">
        <f t="shared" si="155"/>
        <v>0</v>
      </c>
      <c r="BG614" s="16">
        <f t="shared" si="155"/>
        <v>0</v>
      </c>
      <c r="BH614" s="16">
        <f t="shared" si="155"/>
        <v>0</v>
      </c>
      <c r="BI614" s="16">
        <f t="shared" si="155"/>
        <v>0</v>
      </c>
    </row>
    <row r="615" spans="2:61" s="1" customFormat="1" ht="15.75" x14ac:dyDescent="0.25">
      <c r="B615" s="47">
        <v>135</v>
      </c>
      <c r="C615" s="47" t="s">
        <v>430</v>
      </c>
      <c r="D615" s="47">
        <v>6</v>
      </c>
      <c r="E615" s="47">
        <v>2004</v>
      </c>
      <c r="F615" s="71"/>
      <c r="G615" s="2">
        <v>50</v>
      </c>
      <c r="H615" s="2">
        <v>10</v>
      </c>
      <c r="I615" s="47">
        <v>2021</v>
      </c>
      <c r="J615" s="81">
        <v>1.15E-2</v>
      </c>
      <c r="K615" s="82">
        <v>9985</v>
      </c>
      <c r="L615" s="82">
        <f t="shared" si="147"/>
        <v>998.5</v>
      </c>
      <c r="M615" s="82">
        <f t="shared" si="148"/>
        <v>1497.75</v>
      </c>
      <c r="N615" s="16">
        <f t="shared" si="149"/>
        <v>12481.25</v>
      </c>
      <c r="O615" s="16">
        <f t="shared" si="150"/>
        <v>143.53437500000001</v>
      </c>
      <c r="P615" s="16">
        <f t="shared" ref="P615:AE630" si="157">IF(MOD((P$6-$E615),$G615)=0,($K615*1.1*1.15)*((1+$K$3)^(P$6-$N$3)),IF(MOD((P$6-$I615),$H615)=0,$O615*((1+$K$3)^(P$6-$N$3)),0))</f>
        <v>0</v>
      </c>
      <c r="Q615" s="16">
        <f t="shared" si="157"/>
        <v>0</v>
      </c>
      <c r="R615" s="16">
        <f t="shared" si="157"/>
        <v>0</v>
      </c>
      <c r="S615" s="16">
        <f t="shared" si="157"/>
        <v>0</v>
      </c>
      <c r="T615" s="16">
        <f t="shared" si="157"/>
        <v>0</v>
      </c>
      <c r="U615" s="16">
        <f t="shared" si="157"/>
        <v>0</v>
      </c>
      <c r="V615" s="16">
        <f t="shared" si="157"/>
        <v>0</v>
      </c>
      <c r="W615" s="16">
        <f t="shared" si="157"/>
        <v>0</v>
      </c>
      <c r="X615" s="16">
        <f t="shared" si="157"/>
        <v>0</v>
      </c>
      <c r="Y615" s="16">
        <f t="shared" si="157"/>
        <v>201.96727972820074</v>
      </c>
      <c r="Z615" s="16">
        <f t="shared" si="157"/>
        <v>0</v>
      </c>
      <c r="AA615" s="16">
        <f t="shared" si="157"/>
        <v>0</v>
      </c>
      <c r="AB615" s="16">
        <f t="shared" si="157"/>
        <v>0</v>
      </c>
      <c r="AC615" s="16">
        <f t="shared" si="157"/>
        <v>0</v>
      </c>
      <c r="AD615" s="16">
        <f t="shared" si="157"/>
        <v>0</v>
      </c>
      <c r="AE615" s="16">
        <f t="shared" si="157"/>
        <v>0</v>
      </c>
      <c r="AF615" s="16">
        <f t="shared" si="156"/>
        <v>0</v>
      </c>
      <c r="AG615" s="16">
        <f t="shared" si="156"/>
        <v>0</v>
      </c>
      <c r="AH615" s="16">
        <f t="shared" si="156"/>
        <v>0</v>
      </c>
      <c r="AI615" s="16">
        <f t="shared" si="156"/>
        <v>328.98341673412267</v>
      </c>
      <c r="AJ615" s="16">
        <f t="shared" si="156"/>
        <v>0</v>
      </c>
      <c r="AK615" s="16">
        <f t="shared" si="156"/>
        <v>0</v>
      </c>
      <c r="AL615" s="16">
        <f t="shared" si="156"/>
        <v>0</v>
      </c>
      <c r="AM615" s="16">
        <f t="shared" si="156"/>
        <v>0</v>
      </c>
      <c r="AN615" s="16">
        <f t="shared" si="156"/>
        <v>0</v>
      </c>
      <c r="AO615" s="16">
        <f t="shared" si="156"/>
        <v>0</v>
      </c>
      <c r="AP615" s="16">
        <f t="shared" si="156"/>
        <v>0</v>
      </c>
      <c r="AQ615" s="16">
        <f t="shared" si="156"/>
        <v>0</v>
      </c>
      <c r="AR615" s="16">
        <f t="shared" si="156"/>
        <v>0</v>
      </c>
      <c r="AS615" s="16">
        <f t="shared" si="156"/>
        <v>535.8793198170963</v>
      </c>
      <c r="AT615" s="16">
        <f t="shared" si="156"/>
        <v>0</v>
      </c>
      <c r="AU615" s="16">
        <f t="shared" ref="AT615:BI630" si="158">IF(MOD((AU$6-$E615),$G615)=0,($K615*1.1*1.15)*((1+$K$3)^(AU$6-$N$3)),IF(MOD((AU$6-$I615),$H615)=0,$O615*((1+$K$3)^(AU$6-$N$3)),0))</f>
        <v>0</v>
      </c>
      <c r="AV615" s="16">
        <f t="shared" si="158"/>
        <v>54590.562189087395</v>
      </c>
      <c r="AW615" s="16">
        <f t="shared" si="158"/>
        <v>0</v>
      </c>
      <c r="AX615" s="16">
        <f t="shared" si="158"/>
        <v>0</v>
      </c>
      <c r="AY615" s="16">
        <f t="shared" si="158"/>
        <v>0</v>
      </c>
      <c r="AZ615" s="16">
        <f t="shared" si="158"/>
        <v>0</v>
      </c>
      <c r="BA615" s="16">
        <f t="shared" si="158"/>
        <v>0</v>
      </c>
      <c r="BB615" s="16">
        <f t="shared" si="158"/>
        <v>0</v>
      </c>
      <c r="BC615" s="16">
        <f t="shared" si="158"/>
        <v>872.89094465121832</v>
      </c>
      <c r="BD615" s="16">
        <f t="shared" si="158"/>
        <v>0</v>
      </c>
      <c r="BE615" s="16">
        <f t="shared" si="158"/>
        <v>0</v>
      </c>
      <c r="BF615" s="16">
        <f t="shared" si="158"/>
        <v>0</v>
      </c>
      <c r="BG615" s="16">
        <f t="shared" si="158"/>
        <v>0</v>
      </c>
      <c r="BH615" s="16">
        <f t="shared" si="158"/>
        <v>0</v>
      </c>
      <c r="BI615" s="16">
        <f t="shared" si="158"/>
        <v>0</v>
      </c>
    </row>
    <row r="616" spans="2:61" s="1" customFormat="1" ht="15.75" x14ac:dyDescent="0.25">
      <c r="B616" s="47">
        <v>134</v>
      </c>
      <c r="C616" s="47" t="s">
        <v>430</v>
      </c>
      <c r="D616" s="47">
        <v>6</v>
      </c>
      <c r="E616" s="47">
        <v>2004</v>
      </c>
      <c r="F616" s="71"/>
      <c r="G616" s="2">
        <v>50</v>
      </c>
      <c r="H616" s="2">
        <v>10</v>
      </c>
      <c r="I616" s="47">
        <v>2021</v>
      </c>
      <c r="J616" s="81">
        <v>1.15E-2</v>
      </c>
      <c r="K616" s="82">
        <v>9985</v>
      </c>
      <c r="L616" s="82">
        <f t="shared" si="147"/>
        <v>998.5</v>
      </c>
      <c r="M616" s="82">
        <f t="shared" si="148"/>
        <v>1497.75</v>
      </c>
      <c r="N616" s="16">
        <f t="shared" si="149"/>
        <v>12481.25</v>
      </c>
      <c r="O616" s="16">
        <f t="shared" si="150"/>
        <v>143.53437500000001</v>
      </c>
      <c r="P616" s="16">
        <f t="shared" si="157"/>
        <v>0</v>
      </c>
      <c r="Q616" s="16">
        <f t="shared" si="157"/>
        <v>0</v>
      </c>
      <c r="R616" s="16">
        <f t="shared" si="157"/>
        <v>0</v>
      </c>
      <c r="S616" s="16">
        <f t="shared" si="157"/>
        <v>0</v>
      </c>
      <c r="T616" s="16">
        <f t="shared" si="157"/>
        <v>0</v>
      </c>
      <c r="U616" s="16">
        <f t="shared" si="157"/>
        <v>0</v>
      </c>
      <c r="V616" s="16">
        <f t="shared" si="157"/>
        <v>0</v>
      </c>
      <c r="W616" s="16">
        <f t="shared" si="157"/>
        <v>0</v>
      </c>
      <c r="X616" s="16">
        <f t="shared" si="157"/>
        <v>0</v>
      </c>
      <c r="Y616" s="16">
        <f t="shared" si="157"/>
        <v>201.96727972820074</v>
      </c>
      <c r="Z616" s="16">
        <f t="shared" si="157"/>
        <v>0</v>
      </c>
      <c r="AA616" s="16">
        <f t="shared" si="157"/>
        <v>0</v>
      </c>
      <c r="AB616" s="16">
        <f t="shared" si="157"/>
        <v>0</v>
      </c>
      <c r="AC616" s="16">
        <f t="shared" si="157"/>
        <v>0</v>
      </c>
      <c r="AD616" s="16">
        <f t="shared" si="157"/>
        <v>0</v>
      </c>
      <c r="AE616" s="16">
        <f t="shared" si="157"/>
        <v>0</v>
      </c>
      <c r="AF616" s="16">
        <f t="shared" si="156"/>
        <v>0</v>
      </c>
      <c r="AG616" s="16">
        <f t="shared" si="156"/>
        <v>0</v>
      </c>
      <c r="AH616" s="16">
        <f t="shared" si="156"/>
        <v>0</v>
      </c>
      <c r="AI616" s="16">
        <f t="shared" si="156"/>
        <v>328.98341673412267</v>
      </c>
      <c r="AJ616" s="16">
        <f t="shared" si="156"/>
        <v>0</v>
      </c>
      <c r="AK616" s="16">
        <f t="shared" si="156"/>
        <v>0</v>
      </c>
      <c r="AL616" s="16">
        <f t="shared" si="156"/>
        <v>0</v>
      </c>
      <c r="AM616" s="16">
        <f t="shared" si="156"/>
        <v>0</v>
      </c>
      <c r="AN616" s="16">
        <f t="shared" si="156"/>
        <v>0</v>
      </c>
      <c r="AO616" s="16">
        <f t="shared" si="156"/>
        <v>0</v>
      </c>
      <c r="AP616" s="16">
        <f t="shared" si="156"/>
        <v>0</v>
      </c>
      <c r="AQ616" s="16">
        <f t="shared" si="156"/>
        <v>0</v>
      </c>
      <c r="AR616" s="16">
        <f t="shared" si="156"/>
        <v>0</v>
      </c>
      <c r="AS616" s="16">
        <f t="shared" si="156"/>
        <v>535.8793198170963</v>
      </c>
      <c r="AT616" s="16">
        <f t="shared" si="158"/>
        <v>0</v>
      </c>
      <c r="AU616" s="16">
        <f t="shared" si="158"/>
        <v>0</v>
      </c>
      <c r="AV616" s="16">
        <f t="shared" si="158"/>
        <v>54590.562189087395</v>
      </c>
      <c r="AW616" s="16">
        <f t="shared" si="158"/>
        <v>0</v>
      </c>
      <c r="AX616" s="16">
        <f t="shared" si="158"/>
        <v>0</v>
      </c>
      <c r="AY616" s="16">
        <f t="shared" si="158"/>
        <v>0</v>
      </c>
      <c r="AZ616" s="16">
        <f t="shared" si="158"/>
        <v>0</v>
      </c>
      <c r="BA616" s="16">
        <f t="shared" si="158"/>
        <v>0</v>
      </c>
      <c r="BB616" s="16">
        <f t="shared" si="158"/>
        <v>0</v>
      </c>
      <c r="BC616" s="16">
        <f t="shared" si="158"/>
        <v>872.89094465121832</v>
      </c>
      <c r="BD616" s="16">
        <f t="shared" si="158"/>
        <v>0</v>
      </c>
      <c r="BE616" s="16">
        <f t="shared" si="158"/>
        <v>0</v>
      </c>
      <c r="BF616" s="16">
        <f t="shared" si="158"/>
        <v>0</v>
      </c>
      <c r="BG616" s="16">
        <f t="shared" si="158"/>
        <v>0</v>
      </c>
      <c r="BH616" s="16">
        <f t="shared" si="158"/>
        <v>0</v>
      </c>
      <c r="BI616" s="16">
        <f t="shared" si="158"/>
        <v>0</v>
      </c>
    </row>
    <row r="617" spans="2:61" s="1" customFormat="1" ht="15.75" x14ac:dyDescent="0.25">
      <c r="B617" s="47">
        <v>133</v>
      </c>
      <c r="C617" s="47" t="s">
        <v>430</v>
      </c>
      <c r="D617" s="47">
        <v>6</v>
      </c>
      <c r="E617" s="47">
        <v>2004</v>
      </c>
      <c r="F617" s="71"/>
      <c r="G617" s="2">
        <v>50</v>
      </c>
      <c r="H617" s="2">
        <v>10</v>
      </c>
      <c r="I617" s="47">
        <v>2021</v>
      </c>
      <c r="J617" s="81">
        <v>1.15E-2</v>
      </c>
      <c r="K617" s="82">
        <v>9985</v>
      </c>
      <c r="L617" s="82">
        <f t="shared" si="147"/>
        <v>998.5</v>
      </c>
      <c r="M617" s="82">
        <f t="shared" si="148"/>
        <v>1497.75</v>
      </c>
      <c r="N617" s="16">
        <f t="shared" si="149"/>
        <v>12481.25</v>
      </c>
      <c r="O617" s="16">
        <f t="shared" si="150"/>
        <v>143.53437500000001</v>
      </c>
      <c r="P617" s="16">
        <f t="shared" si="157"/>
        <v>0</v>
      </c>
      <c r="Q617" s="16">
        <f t="shared" si="157"/>
        <v>0</v>
      </c>
      <c r="R617" s="16">
        <f t="shared" si="157"/>
        <v>0</v>
      </c>
      <c r="S617" s="16">
        <f t="shared" si="157"/>
        <v>0</v>
      </c>
      <c r="T617" s="16">
        <f t="shared" si="157"/>
        <v>0</v>
      </c>
      <c r="U617" s="16">
        <f t="shared" si="157"/>
        <v>0</v>
      </c>
      <c r="V617" s="16">
        <f t="shared" si="157"/>
        <v>0</v>
      </c>
      <c r="W617" s="16">
        <f t="shared" si="157"/>
        <v>0</v>
      </c>
      <c r="X617" s="16">
        <f t="shared" si="157"/>
        <v>0</v>
      </c>
      <c r="Y617" s="16">
        <f t="shared" si="157"/>
        <v>201.96727972820074</v>
      </c>
      <c r="Z617" s="16">
        <f t="shared" si="157"/>
        <v>0</v>
      </c>
      <c r="AA617" s="16">
        <f t="shared" si="157"/>
        <v>0</v>
      </c>
      <c r="AB617" s="16">
        <f t="shared" si="157"/>
        <v>0</v>
      </c>
      <c r="AC617" s="16">
        <f t="shared" si="157"/>
        <v>0</v>
      </c>
      <c r="AD617" s="16">
        <f t="shared" si="157"/>
        <v>0</v>
      </c>
      <c r="AE617" s="16">
        <f t="shared" si="157"/>
        <v>0</v>
      </c>
      <c r="AF617" s="16">
        <f t="shared" si="156"/>
        <v>0</v>
      </c>
      <c r="AG617" s="16">
        <f t="shared" si="156"/>
        <v>0</v>
      </c>
      <c r="AH617" s="16">
        <f t="shared" si="156"/>
        <v>0</v>
      </c>
      <c r="AI617" s="16">
        <f t="shared" si="156"/>
        <v>328.98341673412267</v>
      </c>
      <c r="AJ617" s="16">
        <f t="shared" si="156"/>
        <v>0</v>
      </c>
      <c r="AK617" s="16">
        <f t="shared" si="156"/>
        <v>0</v>
      </c>
      <c r="AL617" s="16">
        <f t="shared" si="156"/>
        <v>0</v>
      </c>
      <c r="AM617" s="16">
        <f t="shared" si="156"/>
        <v>0</v>
      </c>
      <c r="AN617" s="16">
        <f t="shared" si="156"/>
        <v>0</v>
      </c>
      <c r="AO617" s="16">
        <f t="shared" si="156"/>
        <v>0</v>
      </c>
      <c r="AP617" s="16">
        <f t="shared" si="156"/>
        <v>0</v>
      </c>
      <c r="AQ617" s="16">
        <f t="shared" si="156"/>
        <v>0</v>
      </c>
      <c r="AR617" s="16">
        <f t="shared" si="156"/>
        <v>0</v>
      </c>
      <c r="AS617" s="16">
        <f t="shared" si="156"/>
        <v>535.8793198170963</v>
      </c>
      <c r="AT617" s="16">
        <f t="shared" si="158"/>
        <v>0</v>
      </c>
      <c r="AU617" s="16">
        <f t="shared" si="158"/>
        <v>0</v>
      </c>
      <c r="AV617" s="16">
        <f t="shared" si="158"/>
        <v>54590.562189087395</v>
      </c>
      <c r="AW617" s="16">
        <f t="shared" si="158"/>
        <v>0</v>
      </c>
      <c r="AX617" s="16">
        <f t="shared" si="158"/>
        <v>0</v>
      </c>
      <c r="AY617" s="16">
        <f t="shared" si="158"/>
        <v>0</v>
      </c>
      <c r="AZ617" s="16">
        <f t="shared" si="158"/>
        <v>0</v>
      </c>
      <c r="BA617" s="16">
        <f t="shared" si="158"/>
        <v>0</v>
      </c>
      <c r="BB617" s="16">
        <f t="shared" si="158"/>
        <v>0</v>
      </c>
      <c r="BC617" s="16">
        <f t="shared" si="158"/>
        <v>872.89094465121832</v>
      </c>
      <c r="BD617" s="16">
        <f t="shared" si="158"/>
        <v>0</v>
      </c>
      <c r="BE617" s="16">
        <f t="shared" si="158"/>
        <v>0</v>
      </c>
      <c r="BF617" s="16">
        <f t="shared" si="158"/>
        <v>0</v>
      </c>
      <c r="BG617" s="16">
        <f t="shared" si="158"/>
        <v>0</v>
      </c>
      <c r="BH617" s="16">
        <f t="shared" si="158"/>
        <v>0</v>
      </c>
      <c r="BI617" s="16">
        <f t="shared" si="158"/>
        <v>0</v>
      </c>
    </row>
    <row r="618" spans="2:61" s="1" customFormat="1" ht="15.75" x14ac:dyDescent="0.25">
      <c r="B618" s="47">
        <v>122</v>
      </c>
      <c r="C618" s="47" t="s">
        <v>430</v>
      </c>
      <c r="D618" s="47">
        <v>6</v>
      </c>
      <c r="E618" s="47">
        <v>2004</v>
      </c>
      <c r="F618" s="71"/>
      <c r="G618" s="2">
        <v>50</v>
      </c>
      <c r="H618" s="2">
        <v>10</v>
      </c>
      <c r="I618" s="47">
        <v>2021</v>
      </c>
      <c r="J618" s="81">
        <v>1.15E-2</v>
      </c>
      <c r="K618" s="82">
        <v>9985</v>
      </c>
      <c r="L618" s="82">
        <f t="shared" si="147"/>
        <v>998.5</v>
      </c>
      <c r="M618" s="82">
        <f t="shared" si="148"/>
        <v>1497.75</v>
      </c>
      <c r="N618" s="16">
        <f t="shared" si="149"/>
        <v>12481.25</v>
      </c>
      <c r="O618" s="16">
        <f t="shared" si="150"/>
        <v>143.53437500000001</v>
      </c>
      <c r="P618" s="16">
        <f t="shared" si="157"/>
        <v>0</v>
      </c>
      <c r="Q618" s="16">
        <f t="shared" si="157"/>
        <v>0</v>
      </c>
      <c r="R618" s="16">
        <f t="shared" si="157"/>
        <v>0</v>
      </c>
      <c r="S618" s="16">
        <f t="shared" si="157"/>
        <v>0</v>
      </c>
      <c r="T618" s="16">
        <f t="shared" si="157"/>
        <v>0</v>
      </c>
      <c r="U618" s="16">
        <f t="shared" si="157"/>
        <v>0</v>
      </c>
      <c r="V618" s="16">
        <f t="shared" si="157"/>
        <v>0</v>
      </c>
      <c r="W618" s="16">
        <f t="shared" si="157"/>
        <v>0</v>
      </c>
      <c r="X618" s="16">
        <f t="shared" si="157"/>
        <v>0</v>
      </c>
      <c r="Y618" s="16">
        <f t="shared" si="157"/>
        <v>201.96727972820074</v>
      </c>
      <c r="Z618" s="16">
        <f t="shared" si="157"/>
        <v>0</v>
      </c>
      <c r="AA618" s="16">
        <f t="shared" si="157"/>
        <v>0</v>
      </c>
      <c r="AB618" s="16">
        <f t="shared" si="157"/>
        <v>0</v>
      </c>
      <c r="AC618" s="16">
        <f t="shared" si="157"/>
        <v>0</v>
      </c>
      <c r="AD618" s="16">
        <f t="shared" si="157"/>
        <v>0</v>
      </c>
      <c r="AE618" s="16">
        <f t="shared" si="157"/>
        <v>0</v>
      </c>
      <c r="AF618" s="16">
        <f t="shared" si="156"/>
        <v>0</v>
      </c>
      <c r="AG618" s="16">
        <f t="shared" si="156"/>
        <v>0</v>
      </c>
      <c r="AH618" s="16">
        <f t="shared" si="156"/>
        <v>0</v>
      </c>
      <c r="AI618" s="16">
        <f t="shared" si="156"/>
        <v>328.98341673412267</v>
      </c>
      <c r="AJ618" s="16">
        <f t="shared" si="156"/>
        <v>0</v>
      </c>
      <c r="AK618" s="16">
        <f t="shared" si="156"/>
        <v>0</v>
      </c>
      <c r="AL618" s="16">
        <f t="shared" si="156"/>
        <v>0</v>
      </c>
      <c r="AM618" s="16">
        <f t="shared" si="156"/>
        <v>0</v>
      </c>
      <c r="AN618" s="16">
        <f t="shared" si="156"/>
        <v>0</v>
      </c>
      <c r="AO618" s="16">
        <f t="shared" si="156"/>
        <v>0</v>
      </c>
      <c r="AP618" s="16">
        <f t="shared" si="156"/>
        <v>0</v>
      </c>
      <c r="AQ618" s="16">
        <f t="shared" si="156"/>
        <v>0</v>
      </c>
      <c r="AR618" s="16">
        <f t="shared" si="156"/>
        <v>0</v>
      </c>
      <c r="AS618" s="16">
        <f t="shared" si="156"/>
        <v>535.8793198170963</v>
      </c>
      <c r="AT618" s="16">
        <f t="shared" si="158"/>
        <v>0</v>
      </c>
      <c r="AU618" s="16">
        <f t="shared" si="158"/>
        <v>0</v>
      </c>
      <c r="AV618" s="16">
        <f t="shared" si="158"/>
        <v>54590.562189087395</v>
      </c>
      <c r="AW618" s="16">
        <f t="shared" si="158"/>
        <v>0</v>
      </c>
      <c r="AX618" s="16">
        <f t="shared" si="158"/>
        <v>0</v>
      </c>
      <c r="AY618" s="16">
        <f t="shared" si="158"/>
        <v>0</v>
      </c>
      <c r="AZ618" s="16">
        <f t="shared" si="158"/>
        <v>0</v>
      </c>
      <c r="BA618" s="16">
        <f t="shared" si="158"/>
        <v>0</v>
      </c>
      <c r="BB618" s="16">
        <f t="shared" si="158"/>
        <v>0</v>
      </c>
      <c r="BC618" s="16">
        <f t="shared" si="158"/>
        <v>872.89094465121832</v>
      </c>
      <c r="BD618" s="16">
        <f t="shared" si="158"/>
        <v>0</v>
      </c>
      <c r="BE618" s="16">
        <f t="shared" si="158"/>
        <v>0</v>
      </c>
      <c r="BF618" s="16">
        <f t="shared" si="158"/>
        <v>0</v>
      </c>
      <c r="BG618" s="16">
        <f t="shared" si="158"/>
        <v>0</v>
      </c>
      <c r="BH618" s="16">
        <f t="shared" si="158"/>
        <v>0</v>
      </c>
      <c r="BI618" s="16">
        <f t="shared" si="158"/>
        <v>0</v>
      </c>
    </row>
    <row r="619" spans="2:61" s="1" customFormat="1" ht="15.75" x14ac:dyDescent="0.25">
      <c r="B619" s="47">
        <v>15</v>
      </c>
      <c r="C619" s="47" t="s">
        <v>430</v>
      </c>
      <c r="D619" s="47">
        <v>6</v>
      </c>
      <c r="E619" s="47">
        <v>2004</v>
      </c>
      <c r="F619" s="71"/>
      <c r="G619" s="2">
        <v>50</v>
      </c>
      <c r="H619" s="2">
        <v>10</v>
      </c>
      <c r="I619" s="47">
        <v>2021</v>
      </c>
      <c r="J619" s="81">
        <v>1.15E-2</v>
      </c>
      <c r="K619" s="82">
        <v>9985</v>
      </c>
      <c r="L619" s="82">
        <f t="shared" si="147"/>
        <v>998.5</v>
      </c>
      <c r="M619" s="82">
        <f t="shared" si="148"/>
        <v>1497.75</v>
      </c>
      <c r="N619" s="16">
        <f t="shared" si="149"/>
        <v>12481.25</v>
      </c>
      <c r="O619" s="16">
        <f t="shared" si="150"/>
        <v>143.53437500000001</v>
      </c>
      <c r="P619" s="16">
        <f t="shared" si="157"/>
        <v>0</v>
      </c>
      <c r="Q619" s="16">
        <f t="shared" si="157"/>
        <v>0</v>
      </c>
      <c r="R619" s="16">
        <f t="shared" si="157"/>
        <v>0</v>
      </c>
      <c r="S619" s="16">
        <f t="shared" si="157"/>
        <v>0</v>
      </c>
      <c r="T619" s="16">
        <f t="shared" si="157"/>
        <v>0</v>
      </c>
      <c r="U619" s="16">
        <f t="shared" si="157"/>
        <v>0</v>
      </c>
      <c r="V619" s="16">
        <f t="shared" si="157"/>
        <v>0</v>
      </c>
      <c r="W619" s="16">
        <f t="shared" si="157"/>
        <v>0</v>
      </c>
      <c r="X619" s="16">
        <f t="shared" si="157"/>
        <v>0</v>
      </c>
      <c r="Y619" s="16">
        <f t="shared" si="157"/>
        <v>201.96727972820074</v>
      </c>
      <c r="Z619" s="16">
        <f t="shared" si="157"/>
        <v>0</v>
      </c>
      <c r="AA619" s="16">
        <f t="shared" si="157"/>
        <v>0</v>
      </c>
      <c r="AB619" s="16">
        <f t="shared" si="157"/>
        <v>0</v>
      </c>
      <c r="AC619" s="16">
        <f t="shared" si="157"/>
        <v>0</v>
      </c>
      <c r="AD619" s="16">
        <f t="shared" si="157"/>
        <v>0</v>
      </c>
      <c r="AE619" s="16">
        <f t="shared" si="157"/>
        <v>0</v>
      </c>
      <c r="AF619" s="16">
        <f t="shared" si="156"/>
        <v>0</v>
      </c>
      <c r="AG619" s="16">
        <f t="shared" si="156"/>
        <v>0</v>
      </c>
      <c r="AH619" s="16">
        <f t="shared" si="156"/>
        <v>0</v>
      </c>
      <c r="AI619" s="16">
        <f t="shared" si="156"/>
        <v>328.98341673412267</v>
      </c>
      <c r="AJ619" s="16">
        <f t="shared" si="156"/>
        <v>0</v>
      </c>
      <c r="AK619" s="16">
        <f t="shared" si="156"/>
        <v>0</v>
      </c>
      <c r="AL619" s="16">
        <f t="shared" si="156"/>
        <v>0</v>
      </c>
      <c r="AM619" s="16">
        <f t="shared" si="156"/>
        <v>0</v>
      </c>
      <c r="AN619" s="16">
        <f t="shared" si="156"/>
        <v>0</v>
      </c>
      <c r="AO619" s="16">
        <f t="shared" si="156"/>
        <v>0</v>
      </c>
      <c r="AP619" s="16">
        <f t="shared" si="156"/>
        <v>0</v>
      </c>
      <c r="AQ619" s="16">
        <f t="shared" si="156"/>
        <v>0</v>
      </c>
      <c r="AR619" s="16">
        <f t="shared" si="156"/>
        <v>0</v>
      </c>
      <c r="AS619" s="16">
        <f t="shared" si="156"/>
        <v>535.8793198170963</v>
      </c>
      <c r="AT619" s="16">
        <f t="shared" si="158"/>
        <v>0</v>
      </c>
      <c r="AU619" s="16">
        <f t="shared" si="158"/>
        <v>0</v>
      </c>
      <c r="AV619" s="16">
        <f t="shared" si="158"/>
        <v>54590.562189087395</v>
      </c>
      <c r="AW619" s="16">
        <f t="shared" si="158"/>
        <v>0</v>
      </c>
      <c r="AX619" s="16">
        <f t="shared" si="158"/>
        <v>0</v>
      </c>
      <c r="AY619" s="16">
        <f t="shared" si="158"/>
        <v>0</v>
      </c>
      <c r="AZ619" s="16">
        <f t="shared" si="158"/>
        <v>0</v>
      </c>
      <c r="BA619" s="16">
        <f t="shared" si="158"/>
        <v>0</v>
      </c>
      <c r="BB619" s="16">
        <f t="shared" si="158"/>
        <v>0</v>
      </c>
      <c r="BC619" s="16">
        <f t="shared" si="158"/>
        <v>872.89094465121832</v>
      </c>
      <c r="BD619" s="16">
        <f t="shared" si="158"/>
        <v>0</v>
      </c>
      <c r="BE619" s="16">
        <f t="shared" si="158"/>
        <v>0</v>
      </c>
      <c r="BF619" s="16">
        <f t="shared" si="158"/>
        <v>0</v>
      </c>
      <c r="BG619" s="16">
        <f t="shared" si="158"/>
        <v>0</v>
      </c>
      <c r="BH619" s="16">
        <f t="shared" si="158"/>
        <v>0</v>
      </c>
      <c r="BI619" s="16">
        <f t="shared" si="158"/>
        <v>0</v>
      </c>
    </row>
    <row r="620" spans="2:61" s="1" customFormat="1" ht="15.75" x14ac:dyDescent="0.25">
      <c r="B620" s="47">
        <v>824</v>
      </c>
      <c r="C620" s="47" t="s">
        <v>430</v>
      </c>
      <c r="D620" s="47">
        <v>6</v>
      </c>
      <c r="E620" s="47">
        <v>2005</v>
      </c>
      <c r="F620" s="71"/>
      <c r="G620" s="2">
        <v>50</v>
      </c>
      <c r="H620" s="2">
        <v>10</v>
      </c>
      <c r="I620" s="47">
        <v>2021</v>
      </c>
      <c r="J620" s="81">
        <v>1.15E-2</v>
      </c>
      <c r="K620" s="82">
        <v>9985</v>
      </c>
      <c r="L620" s="82">
        <f t="shared" si="147"/>
        <v>998.5</v>
      </c>
      <c r="M620" s="82">
        <f t="shared" si="148"/>
        <v>1497.75</v>
      </c>
      <c r="N620" s="16">
        <f t="shared" si="149"/>
        <v>12481.25</v>
      </c>
      <c r="O620" s="16">
        <f t="shared" si="150"/>
        <v>143.53437500000001</v>
      </c>
      <c r="P620" s="16">
        <f t="shared" si="157"/>
        <v>0</v>
      </c>
      <c r="Q620" s="16">
        <f t="shared" si="157"/>
        <v>0</v>
      </c>
      <c r="R620" s="16">
        <f t="shared" si="157"/>
        <v>0</v>
      </c>
      <c r="S620" s="16">
        <f t="shared" si="157"/>
        <v>0</v>
      </c>
      <c r="T620" s="16">
        <f t="shared" si="157"/>
        <v>0</v>
      </c>
      <c r="U620" s="16">
        <f t="shared" si="157"/>
        <v>0</v>
      </c>
      <c r="V620" s="16">
        <f t="shared" si="157"/>
        <v>0</v>
      </c>
      <c r="W620" s="16">
        <f t="shared" si="157"/>
        <v>0</v>
      </c>
      <c r="X620" s="16">
        <f t="shared" si="157"/>
        <v>0</v>
      </c>
      <c r="Y620" s="16">
        <f t="shared" si="157"/>
        <v>201.96727972820074</v>
      </c>
      <c r="Z620" s="16">
        <f t="shared" si="157"/>
        <v>0</v>
      </c>
      <c r="AA620" s="16">
        <f t="shared" si="157"/>
        <v>0</v>
      </c>
      <c r="AB620" s="16">
        <f t="shared" si="157"/>
        <v>0</v>
      </c>
      <c r="AC620" s="16">
        <f t="shared" si="157"/>
        <v>0</v>
      </c>
      <c r="AD620" s="16">
        <f t="shared" si="157"/>
        <v>0</v>
      </c>
      <c r="AE620" s="16">
        <f t="shared" si="157"/>
        <v>0</v>
      </c>
      <c r="AF620" s="16">
        <f t="shared" si="156"/>
        <v>0</v>
      </c>
      <c r="AG620" s="16">
        <f t="shared" si="156"/>
        <v>0</v>
      </c>
      <c r="AH620" s="16">
        <f t="shared" si="156"/>
        <v>0</v>
      </c>
      <c r="AI620" s="16">
        <f t="shared" si="156"/>
        <v>328.98341673412267</v>
      </c>
      <c r="AJ620" s="16">
        <f t="shared" si="156"/>
        <v>0</v>
      </c>
      <c r="AK620" s="16">
        <f t="shared" si="156"/>
        <v>0</v>
      </c>
      <c r="AL620" s="16">
        <f t="shared" si="156"/>
        <v>0</v>
      </c>
      <c r="AM620" s="16">
        <f t="shared" si="156"/>
        <v>0</v>
      </c>
      <c r="AN620" s="16">
        <f t="shared" si="156"/>
        <v>0</v>
      </c>
      <c r="AO620" s="16">
        <f t="shared" si="156"/>
        <v>0</v>
      </c>
      <c r="AP620" s="16">
        <f t="shared" si="156"/>
        <v>0</v>
      </c>
      <c r="AQ620" s="16">
        <f t="shared" si="156"/>
        <v>0</v>
      </c>
      <c r="AR620" s="16">
        <f t="shared" si="156"/>
        <v>0</v>
      </c>
      <c r="AS620" s="16">
        <f t="shared" si="156"/>
        <v>535.8793198170963</v>
      </c>
      <c r="AT620" s="16">
        <f t="shared" si="158"/>
        <v>0</v>
      </c>
      <c r="AU620" s="16">
        <f t="shared" si="158"/>
        <v>0</v>
      </c>
      <c r="AV620" s="16">
        <f t="shared" si="158"/>
        <v>0</v>
      </c>
      <c r="AW620" s="16">
        <f t="shared" si="158"/>
        <v>57320.090298541785</v>
      </c>
      <c r="AX620" s="16">
        <f t="shared" si="158"/>
        <v>0</v>
      </c>
      <c r="AY620" s="16">
        <f t="shared" si="158"/>
        <v>0</v>
      </c>
      <c r="AZ620" s="16">
        <f t="shared" si="158"/>
        <v>0</v>
      </c>
      <c r="BA620" s="16">
        <f t="shared" si="158"/>
        <v>0</v>
      </c>
      <c r="BB620" s="16">
        <f t="shared" si="158"/>
        <v>0</v>
      </c>
      <c r="BC620" s="16">
        <f t="shared" si="158"/>
        <v>872.89094465121832</v>
      </c>
      <c r="BD620" s="16">
        <f t="shared" si="158"/>
        <v>0</v>
      </c>
      <c r="BE620" s="16">
        <f t="shared" si="158"/>
        <v>0</v>
      </c>
      <c r="BF620" s="16">
        <f t="shared" si="158"/>
        <v>0</v>
      </c>
      <c r="BG620" s="16">
        <f t="shared" si="158"/>
        <v>0</v>
      </c>
      <c r="BH620" s="16">
        <f t="shared" si="158"/>
        <v>0</v>
      </c>
      <c r="BI620" s="16">
        <f t="shared" si="158"/>
        <v>0</v>
      </c>
    </row>
    <row r="621" spans="2:61" s="1" customFormat="1" ht="15.75" x14ac:dyDescent="0.25">
      <c r="B621" s="47">
        <v>819</v>
      </c>
      <c r="C621" s="47" t="s">
        <v>430</v>
      </c>
      <c r="D621" s="47">
        <v>6</v>
      </c>
      <c r="E621" s="47">
        <v>2005</v>
      </c>
      <c r="F621" s="71"/>
      <c r="G621" s="2">
        <v>50</v>
      </c>
      <c r="H621" s="2">
        <v>10</v>
      </c>
      <c r="I621" s="47">
        <v>2021</v>
      </c>
      <c r="J621" s="81">
        <v>1.15E-2</v>
      </c>
      <c r="K621" s="82">
        <v>9985</v>
      </c>
      <c r="L621" s="82">
        <f t="shared" si="147"/>
        <v>998.5</v>
      </c>
      <c r="M621" s="82">
        <f t="shared" si="148"/>
        <v>1497.75</v>
      </c>
      <c r="N621" s="16">
        <f t="shared" si="149"/>
        <v>12481.25</v>
      </c>
      <c r="O621" s="16">
        <f t="shared" si="150"/>
        <v>143.53437500000001</v>
      </c>
      <c r="P621" s="16">
        <f t="shared" si="157"/>
        <v>0</v>
      </c>
      <c r="Q621" s="16">
        <f t="shared" si="157"/>
        <v>0</v>
      </c>
      <c r="R621" s="16">
        <f t="shared" si="157"/>
        <v>0</v>
      </c>
      <c r="S621" s="16">
        <f t="shared" si="157"/>
        <v>0</v>
      </c>
      <c r="T621" s="16">
        <f t="shared" si="157"/>
        <v>0</v>
      </c>
      <c r="U621" s="16">
        <f t="shared" si="157"/>
        <v>0</v>
      </c>
      <c r="V621" s="16">
        <f t="shared" si="157"/>
        <v>0</v>
      </c>
      <c r="W621" s="16">
        <f t="shared" si="157"/>
        <v>0</v>
      </c>
      <c r="X621" s="16">
        <f t="shared" si="157"/>
        <v>0</v>
      </c>
      <c r="Y621" s="16">
        <f t="shared" si="157"/>
        <v>201.96727972820074</v>
      </c>
      <c r="Z621" s="16">
        <f t="shared" si="157"/>
        <v>0</v>
      </c>
      <c r="AA621" s="16">
        <f t="shared" si="157"/>
        <v>0</v>
      </c>
      <c r="AB621" s="16">
        <f t="shared" si="157"/>
        <v>0</v>
      </c>
      <c r="AC621" s="16">
        <f t="shared" si="157"/>
        <v>0</v>
      </c>
      <c r="AD621" s="16">
        <f t="shared" si="157"/>
        <v>0</v>
      </c>
      <c r="AE621" s="16">
        <f t="shared" si="157"/>
        <v>0</v>
      </c>
      <c r="AF621" s="16">
        <f t="shared" si="156"/>
        <v>0</v>
      </c>
      <c r="AG621" s="16">
        <f t="shared" si="156"/>
        <v>0</v>
      </c>
      <c r="AH621" s="16">
        <f t="shared" si="156"/>
        <v>0</v>
      </c>
      <c r="AI621" s="16">
        <f t="shared" si="156"/>
        <v>328.98341673412267</v>
      </c>
      <c r="AJ621" s="16">
        <f t="shared" si="156"/>
        <v>0</v>
      </c>
      <c r="AK621" s="16">
        <f t="shared" si="156"/>
        <v>0</v>
      </c>
      <c r="AL621" s="16">
        <f t="shared" si="156"/>
        <v>0</v>
      </c>
      <c r="AM621" s="16">
        <f t="shared" si="156"/>
        <v>0</v>
      </c>
      <c r="AN621" s="16">
        <f t="shared" si="156"/>
        <v>0</v>
      </c>
      <c r="AO621" s="16">
        <f t="shared" si="156"/>
        <v>0</v>
      </c>
      <c r="AP621" s="16">
        <f t="shared" si="156"/>
        <v>0</v>
      </c>
      <c r="AQ621" s="16">
        <f t="shared" si="156"/>
        <v>0</v>
      </c>
      <c r="AR621" s="16">
        <f t="shared" si="156"/>
        <v>0</v>
      </c>
      <c r="AS621" s="16">
        <f t="shared" si="156"/>
        <v>535.8793198170963</v>
      </c>
      <c r="AT621" s="16">
        <f t="shared" si="158"/>
        <v>0</v>
      </c>
      <c r="AU621" s="16">
        <f t="shared" si="158"/>
        <v>0</v>
      </c>
      <c r="AV621" s="16">
        <f t="shared" si="158"/>
        <v>0</v>
      </c>
      <c r="AW621" s="16">
        <f t="shared" si="158"/>
        <v>57320.090298541785</v>
      </c>
      <c r="AX621" s="16">
        <f t="shared" si="158"/>
        <v>0</v>
      </c>
      <c r="AY621" s="16">
        <f t="shared" si="158"/>
        <v>0</v>
      </c>
      <c r="AZ621" s="16">
        <f t="shared" si="158"/>
        <v>0</v>
      </c>
      <c r="BA621" s="16">
        <f t="shared" si="158"/>
        <v>0</v>
      </c>
      <c r="BB621" s="16">
        <f t="shared" si="158"/>
        <v>0</v>
      </c>
      <c r="BC621" s="16">
        <f t="shared" si="158"/>
        <v>872.89094465121832</v>
      </c>
      <c r="BD621" s="16">
        <f t="shared" si="158"/>
        <v>0</v>
      </c>
      <c r="BE621" s="16">
        <f t="shared" si="158"/>
        <v>0</v>
      </c>
      <c r="BF621" s="16">
        <f t="shared" si="158"/>
        <v>0</v>
      </c>
      <c r="BG621" s="16">
        <f t="shared" si="158"/>
        <v>0</v>
      </c>
      <c r="BH621" s="16">
        <f t="shared" si="158"/>
        <v>0</v>
      </c>
      <c r="BI621" s="16">
        <f t="shared" si="158"/>
        <v>0</v>
      </c>
    </row>
    <row r="622" spans="2:61" s="1" customFormat="1" ht="15.75" x14ac:dyDescent="0.25">
      <c r="B622" s="47">
        <v>818</v>
      </c>
      <c r="C622" s="47" t="s">
        <v>430</v>
      </c>
      <c r="D622" s="47">
        <v>6</v>
      </c>
      <c r="E622" s="47">
        <v>2005</v>
      </c>
      <c r="F622" s="71"/>
      <c r="G622" s="2">
        <v>50</v>
      </c>
      <c r="H622" s="2">
        <v>10</v>
      </c>
      <c r="I622" s="47">
        <v>2021</v>
      </c>
      <c r="J622" s="81">
        <v>1.15E-2</v>
      </c>
      <c r="K622" s="82">
        <v>9985</v>
      </c>
      <c r="L622" s="82">
        <f t="shared" si="147"/>
        <v>998.5</v>
      </c>
      <c r="M622" s="82">
        <f t="shared" si="148"/>
        <v>1497.75</v>
      </c>
      <c r="N622" s="16">
        <f t="shared" si="149"/>
        <v>12481.25</v>
      </c>
      <c r="O622" s="16">
        <f t="shared" si="150"/>
        <v>143.53437500000001</v>
      </c>
      <c r="P622" s="16">
        <f t="shared" si="157"/>
        <v>0</v>
      </c>
      <c r="Q622" s="16">
        <f t="shared" si="157"/>
        <v>0</v>
      </c>
      <c r="R622" s="16">
        <f t="shared" si="157"/>
        <v>0</v>
      </c>
      <c r="S622" s="16">
        <f t="shared" si="157"/>
        <v>0</v>
      </c>
      <c r="T622" s="16">
        <f t="shared" si="157"/>
        <v>0</v>
      </c>
      <c r="U622" s="16">
        <f t="shared" si="157"/>
        <v>0</v>
      </c>
      <c r="V622" s="16">
        <f t="shared" si="157"/>
        <v>0</v>
      </c>
      <c r="W622" s="16">
        <f t="shared" si="157"/>
        <v>0</v>
      </c>
      <c r="X622" s="16">
        <f t="shared" si="157"/>
        <v>0</v>
      </c>
      <c r="Y622" s="16">
        <f t="shared" si="157"/>
        <v>201.96727972820074</v>
      </c>
      <c r="Z622" s="16">
        <f t="shared" si="157"/>
        <v>0</v>
      </c>
      <c r="AA622" s="16">
        <f t="shared" si="157"/>
        <v>0</v>
      </c>
      <c r="AB622" s="16">
        <f t="shared" si="157"/>
        <v>0</v>
      </c>
      <c r="AC622" s="16">
        <f t="shared" si="157"/>
        <v>0</v>
      </c>
      <c r="AD622" s="16">
        <f t="shared" si="157"/>
        <v>0</v>
      </c>
      <c r="AE622" s="16">
        <f t="shared" si="157"/>
        <v>0</v>
      </c>
      <c r="AF622" s="16">
        <f t="shared" si="156"/>
        <v>0</v>
      </c>
      <c r="AG622" s="16">
        <f t="shared" si="156"/>
        <v>0</v>
      </c>
      <c r="AH622" s="16">
        <f t="shared" si="156"/>
        <v>0</v>
      </c>
      <c r="AI622" s="16">
        <f t="shared" si="156"/>
        <v>328.98341673412267</v>
      </c>
      <c r="AJ622" s="16">
        <f t="shared" si="156"/>
        <v>0</v>
      </c>
      <c r="AK622" s="16">
        <f t="shared" si="156"/>
        <v>0</v>
      </c>
      <c r="AL622" s="16">
        <f t="shared" si="156"/>
        <v>0</v>
      </c>
      <c r="AM622" s="16">
        <f t="shared" si="156"/>
        <v>0</v>
      </c>
      <c r="AN622" s="16">
        <f t="shared" si="156"/>
        <v>0</v>
      </c>
      <c r="AO622" s="16">
        <f t="shared" si="156"/>
        <v>0</v>
      </c>
      <c r="AP622" s="16">
        <f t="shared" si="156"/>
        <v>0</v>
      </c>
      <c r="AQ622" s="16">
        <f t="shared" si="156"/>
        <v>0</v>
      </c>
      <c r="AR622" s="16">
        <f t="shared" si="156"/>
        <v>0</v>
      </c>
      <c r="AS622" s="16">
        <f t="shared" si="156"/>
        <v>535.8793198170963</v>
      </c>
      <c r="AT622" s="16">
        <f t="shared" si="158"/>
        <v>0</v>
      </c>
      <c r="AU622" s="16">
        <f t="shared" si="158"/>
        <v>0</v>
      </c>
      <c r="AV622" s="16">
        <f t="shared" si="158"/>
        <v>0</v>
      </c>
      <c r="AW622" s="16">
        <f t="shared" si="158"/>
        <v>57320.090298541785</v>
      </c>
      <c r="AX622" s="16">
        <f t="shared" si="158"/>
        <v>0</v>
      </c>
      <c r="AY622" s="16">
        <f t="shared" si="158"/>
        <v>0</v>
      </c>
      <c r="AZ622" s="16">
        <f t="shared" si="158"/>
        <v>0</v>
      </c>
      <c r="BA622" s="16">
        <f t="shared" si="158"/>
        <v>0</v>
      </c>
      <c r="BB622" s="16">
        <f t="shared" si="158"/>
        <v>0</v>
      </c>
      <c r="BC622" s="16">
        <f t="shared" si="158"/>
        <v>872.89094465121832</v>
      </c>
      <c r="BD622" s="16">
        <f t="shared" si="158"/>
        <v>0</v>
      </c>
      <c r="BE622" s="16">
        <f t="shared" si="158"/>
        <v>0</v>
      </c>
      <c r="BF622" s="16">
        <f t="shared" si="158"/>
        <v>0</v>
      </c>
      <c r="BG622" s="16">
        <f t="shared" si="158"/>
        <v>0</v>
      </c>
      <c r="BH622" s="16">
        <f t="shared" si="158"/>
        <v>0</v>
      </c>
      <c r="BI622" s="16">
        <f t="shared" si="158"/>
        <v>0</v>
      </c>
    </row>
    <row r="623" spans="2:61" s="1" customFormat="1" ht="15.75" x14ac:dyDescent="0.25">
      <c r="B623" s="47">
        <v>817</v>
      </c>
      <c r="C623" s="47" t="s">
        <v>430</v>
      </c>
      <c r="D623" s="47">
        <v>6</v>
      </c>
      <c r="E623" s="47">
        <v>2005</v>
      </c>
      <c r="F623" s="71"/>
      <c r="G623" s="2">
        <v>50</v>
      </c>
      <c r="H623" s="2">
        <v>10</v>
      </c>
      <c r="I623" s="47">
        <v>2021</v>
      </c>
      <c r="J623" s="81">
        <v>1.15E-2</v>
      </c>
      <c r="K623" s="82">
        <v>9985</v>
      </c>
      <c r="L623" s="82">
        <f t="shared" si="147"/>
        <v>998.5</v>
      </c>
      <c r="M623" s="82">
        <f t="shared" si="148"/>
        <v>1497.75</v>
      </c>
      <c r="N623" s="16">
        <f t="shared" si="149"/>
        <v>12481.25</v>
      </c>
      <c r="O623" s="16">
        <f t="shared" si="150"/>
        <v>143.53437500000001</v>
      </c>
      <c r="P623" s="16">
        <f t="shared" si="157"/>
        <v>0</v>
      </c>
      <c r="Q623" s="16">
        <f t="shared" si="157"/>
        <v>0</v>
      </c>
      <c r="R623" s="16">
        <f t="shared" si="157"/>
        <v>0</v>
      </c>
      <c r="S623" s="16">
        <f t="shared" si="157"/>
        <v>0</v>
      </c>
      <c r="T623" s="16">
        <f t="shared" si="157"/>
        <v>0</v>
      </c>
      <c r="U623" s="16">
        <f t="shared" si="157"/>
        <v>0</v>
      </c>
      <c r="V623" s="16">
        <f t="shared" si="157"/>
        <v>0</v>
      </c>
      <c r="W623" s="16">
        <f t="shared" si="157"/>
        <v>0</v>
      </c>
      <c r="X623" s="16">
        <f t="shared" si="157"/>
        <v>0</v>
      </c>
      <c r="Y623" s="16">
        <f t="shared" si="157"/>
        <v>201.96727972820074</v>
      </c>
      <c r="Z623" s="16">
        <f t="shared" si="157"/>
        <v>0</v>
      </c>
      <c r="AA623" s="16">
        <f t="shared" si="157"/>
        <v>0</v>
      </c>
      <c r="AB623" s="16">
        <f t="shared" si="157"/>
        <v>0</v>
      </c>
      <c r="AC623" s="16">
        <f t="shared" si="157"/>
        <v>0</v>
      </c>
      <c r="AD623" s="16">
        <f t="shared" si="157"/>
        <v>0</v>
      </c>
      <c r="AE623" s="16">
        <f t="shared" si="157"/>
        <v>0</v>
      </c>
      <c r="AF623" s="16">
        <f t="shared" si="156"/>
        <v>0</v>
      </c>
      <c r="AG623" s="16">
        <f t="shared" si="156"/>
        <v>0</v>
      </c>
      <c r="AH623" s="16">
        <f t="shared" si="156"/>
        <v>0</v>
      </c>
      <c r="AI623" s="16">
        <f t="shared" si="156"/>
        <v>328.98341673412267</v>
      </c>
      <c r="AJ623" s="16">
        <f t="shared" si="156"/>
        <v>0</v>
      </c>
      <c r="AK623" s="16">
        <f t="shared" si="156"/>
        <v>0</v>
      </c>
      <c r="AL623" s="16">
        <f t="shared" si="156"/>
        <v>0</v>
      </c>
      <c r="AM623" s="16">
        <f t="shared" si="156"/>
        <v>0</v>
      </c>
      <c r="AN623" s="16">
        <f t="shared" si="156"/>
        <v>0</v>
      </c>
      <c r="AO623" s="16">
        <f t="shared" si="156"/>
        <v>0</v>
      </c>
      <c r="AP623" s="16">
        <f t="shared" si="156"/>
        <v>0</v>
      </c>
      <c r="AQ623" s="16">
        <f t="shared" si="156"/>
        <v>0</v>
      </c>
      <c r="AR623" s="16">
        <f t="shared" si="156"/>
        <v>0</v>
      </c>
      <c r="AS623" s="16">
        <f t="shared" si="156"/>
        <v>535.8793198170963</v>
      </c>
      <c r="AT623" s="16">
        <f t="shared" si="158"/>
        <v>0</v>
      </c>
      <c r="AU623" s="16">
        <f t="shared" si="158"/>
        <v>0</v>
      </c>
      <c r="AV623" s="16">
        <f t="shared" si="158"/>
        <v>0</v>
      </c>
      <c r="AW623" s="16">
        <f t="shared" si="158"/>
        <v>57320.090298541785</v>
      </c>
      <c r="AX623" s="16">
        <f t="shared" si="158"/>
        <v>0</v>
      </c>
      <c r="AY623" s="16">
        <f t="shared" si="158"/>
        <v>0</v>
      </c>
      <c r="AZ623" s="16">
        <f t="shared" si="158"/>
        <v>0</v>
      </c>
      <c r="BA623" s="16">
        <f t="shared" si="158"/>
        <v>0</v>
      </c>
      <c r="BB623" s="16">
        <f t="shared" si="158"/>
        <v>0</v>
      </c>
      <c r="BC623" s="16">
        <f t="shared" si="158"/>
        <v>872.89094465121832</v>
      </c>
      <c r="BD623" s="16">
        <f t="shared" si="158"/>
        <v>0</v>
      </c>
      <c r="BE623" s="16">
        <f t="shared" si="158"/>
        <v>0</v>
      </c>
      <c r="BF623" s="16">
        <f t="shared" si="158"/>
        <v>0</v>
      </c>
      <c r="BG623" s="16">
        <f t="shared" si="158"/>
        <v>0</v>
      </c>
      <c r="BH623" s="16">
        <f t="shared" si="158"/>
        <v>0</v>
      </c>
      <c r="BI623" s="16">
        <f t="shared" si="158"/>
        <v>0</v>
      </c>
    </row>
    <row r="624" spans="2:61" s="1" customFormat="1" ht="15.75" x14ac:dyDescent="0.25">
      <c r="B624" s="47">
        <v>813</v>
      </c>
      <c r="C624" s="47" t="s">
        <v>430</v>
      </c>
      <c r="D624" s="47">
        <v>6</v>
      </c>
      <c r="E624" s="47">
        <v>2005</v>
      </c>
      <c r="F624" s="71"/>
      <c r="G624" s="2">
        <v>50</v>
      </c>
      <c r="H624" s="2">
        <v>10</v>
      </c>
      <c r="I624" s="47">
        <v>2021</v>
      </c>
      <c r="J624" s="81">
        <v>1.15E-2</v>
      </c>
      <c r="K624" s="82">
        <v>9985</v>
      </c>
      <c r="L624" s="82">
        <f t="shared" si="147"/>
        <v>998.5</v>
      </c>
      <c r="M624" s="82">
        <f t="shared" si="148"/>
        <v>1497.75</v>
      </c>
      <c r="N624" s="16">
        <f t="shared" si="149"/>
        <v>12481.25</v>
      </c>
      <c r="O624" s="16">
        <f t="shared" si="150"/>
        <v>143.53437500000001</v>
      </c>
      <c r="P624" s="16">
        <f t="shared" si="157"/>
        <v>0</v>
      </c>
      <c r="Q624" s="16">
        <f t="shared" si="157"/>
        <v>0</v>
      </c>
      <c r="R624" s="16">
        <f t="shared" si="157"/>
        <v>0</v>
      </c>
      <c r="S624" s="16">
        <f t="shared" si="157"/>
        <v>0</v>
      </c>
      <c r="T624" s="16">
        <f t="shared" si="157"/>
        <v>0</v>
      </c>
      <c r="U624" s="16">
        <f t="shared" si="157"/>
        <v>0</v>
      </c>
      <c r="V624" s="16">
        <f t="shared" si="157"/>
        <v>0</v>
      </c>
      <c r="W624" s="16">
        <f t="shared" si="157"/>
        <v>0</v>
      </c>
      <c r="X624" s="16">
        <f t="shared" si="157"/>
        <v>0</v>
      </c>
      <c r="Y624" s="16">
        <f t="shared" si="157"/>
        <v>201.96727972820074</v>
      </c>
      <c r="Z624" s="16">
        <f t="shared" si="157"/>
        <v>0</v>
      </c>
      <c r="AA624" s="16">
        <f t="shared" si="157"/>
        <v>0</v>
      </c>
      <c r="AB624" s="16">
        <f t="shared" si="157"/>
        <v>0</v>
      </c>
      <c r="AC624" s="16">
        <f t="shared" si="157"/>
        <v>0</v>
      </c>
      <c r="AD624" s="16">
        <f t="shared" si="157"/>
        <v>0</v>
      </c>
      <c r="AE624" s="16">
        <f t="shared" si="157"/>
        <v>0</v>
      </c>
      <c r="AF624" s="16">
        <f t="shared" si="156"/>
        <v>0</v>
      </c>
      <c r="AG624" s="16">
        <f t="shared" si="156"/>
        <v>0</v>
      </c>
      <c r="AH624" s="16">
        <f t="shared" si="156"/>
        <v>0</v>
      </c>
      <c r="AI624" s="16">
        <f t="shared" si="156"/>
        <v>328.98341673412267</v>
      </c>
      <c r="AJ624" s="16">
        <f t="shared" si="156"/>
        <v>0</v>
      </c>
      <c r="AK624" s="16">
        <f t="shared" si="156"/>
        <v>0</v>
      </c>
      <c r="AL624" s="16">
        <f t="shared" si="156"/>
        <v>0</v>
      </c>
      <c r="AM624" s="16">
        <f t="shared" si="156"/>
        <v>0</v>
      </c>
      <c r="AN624" s="16">
        <f t="shared" si="156"/>
        <v>0</v>
      </c>
      <c r="AO624" s="16">
        <f t="shared" si="156"/>
        <v>0</v>
      </c>
      <c r="AP624" s="16">
        <f t="shared" si="156"/>
        <v>0</v>
      </c>
      <c r="AQ624" s="16">
        <f t="shared" si="156"/>
        <v>0</v>
      </c>
      <c r="AR624" s="16">
        <f t="shared" si="156"/>
        <v>0</v>
      </c>
      <c r="AS624" s="16">
        <f t="shared" si="156"/>
        <v>535.8793198170963</v>
      </c>
      <c r="AT624" s="16">
        <f t="shared" si="158"/>
        <v>0</v>
      </c>
      <c r="AU624" s="16">
        <f t="shared" si="158"/>
        <v>0</v>
      </c>
      <c r="AV624" s="16">
        <f t="shared" si="158"/>
        <v>0</v>
      </c>
      <c r="AW624" s="16">
        <f t="shared" si="158"/>
        <v>57320.090298541785</v>
      </c>
      <c r="AX624" s="16">
        <f t="shared" si="158"/>
        <v>0</v>
      </c>
      <c r="AY624" s="16">
        <f t="shared" si="158"/>
        <v>0</v>
      </c>
      <c r="AZ624" s="16">
        <f t="shared" si="158"/>
        <v>0</v>
      </c>
      <c r="BA624" s="16">
        <f t="shared" si="158"/>
        <v>0</v>
      </c>
      <c r="BB624" s="16">
        <f t="shared" si="158"/>
        <v>0</v>
      </c>
      <c r="BC624" s="16">
        <f t="shared" si="158"/>
        <v>872.89094465121832</v>
      </c>
      <c r="BD624" s="16">
        <f t="shared" si="158"/>
        <v>0</v>
      </c>
      <c r="BE624" s="16">
        <f t="shared" si="158"/>
        <v>0</v>
      </c>
      <c r="BF624" s="16">
        <f t="shared" si="158"/>
        <v>0</v>
      </c>
      <c r="BG624" s="16">
        <f t="shared" si="158"/>
        <v>0</v>
      </c>
      <c r="BH624" s="16">
        <f t="shared" si="158"/>
        <v>0</v>
      </c>
      <c r="BI624" s="16">
        <f t="shared" si="158"/>
        <v>0</v>
      </c>
    </row>
    <row r="625" spans="2:61" s="1" customFormat="1" ht="15.75" x14ac:dyDescent="0.25">
      <c r="B625" s="47">
        <v>794</v>
      </c>
      <c r="C625" s="47" t="s">
        <v>430</v>
      </c>
      <c r="D625" s="47">
        <v>6</v>
      </c>
      <c r="E625" s="47">
        <v>2005</v>
      </c>
      <c r="F625" s="71"/>
      <c r="G625" s="2">
        <v>50</v>
      </c>
      <c r="H625" s="2">
        <v>10</v>
      </c>
      <c r="I625" s="47">
        <v>2021</v>
      </c>
      <c r="J625" s="81">
        <v>1.15E-2</v>
      </c>
      <c r="K625" s="82">
        <v>9985</v>
      </c>
      <c r="L625" s="82">
        <f t="shared" si="147"/>
        <v>998.5</v>
      </c>
      <c r="M625" s="82">
        <f t="shared" si="148"/>
        <v>1497.75</v>
      </c>
      <c r="N625" s="16">
        <f t="shared" si="149"/>
        <v>12481.25</v>
      </c>
      <c r="O625" s="16">
        <f t="shared" si="150"/>
        <v>143.53437500000001</v>
      </c>
      <c r="P625" s="16">
        <f t="shared" si="157"/>
        <v>0</v>
      </c>
      <c r="Q625" s="16">
        <f t="shared" si="157"/>
        <v>0</v>
      </c>
      <c r="R625" s="16">
        <f t="shared" si="157"/>
        <v>0</v>
      </c>
      <c r="S625" s="16">
        <f t="shared" si="157"/>
        <v>0</v>
      </c>
      <c r="T625" s="16">
        <f t="shared" si="157"/>
        <v>0</v>
      </c>
      <c r="U625" s="16">
        <f t="shared" si="157"/>
        <v>0</v>
      </c>
      <c r="V625" s="16">
        <f t="shared" si="157"/>
        <v>0</v>
      </c>
      <c r="W625" s="16">
        <f t="shared" si="157"/>
        <v>0</v>
      </c>
      <c r="X625" s="16">
        <f t="shared" si="157"/>
        <v>0</v>
      </c>
      <c r="Y625" s="16">
        <f t="shared" si="157"/>
        <v>201.96727972820074</v>
      </c>
      <c r="Z625" s="16">
        <f t="shared" si="157"/>
        <v>0</v>
      </c>
      <c r="AA625" s="16">
        <f t="shared" si="157"/>
        <v>0</v>
      </c>
      <c r="AB625" s="16">
        <f t="shared" si="157"/>
        <v>0</v>
      </c>
      <c r="AC625" s="16">
        <f t="shared" si="157"/>
        <v>0</v>
      </c>
      <c r="AD625" s="16">
        <f t="shared" si="157"/>
        <v>0</v>
      </c>
      <c r="AE625" s="16">
        <f t="shared" si="157"/>
        <v>0</v>
      </c>
      <c r="AF625" s="16">
        <f t="shared" si="156"/>
        <v>0</v>
      </c>
      <c r="AG625" s="16">
        <f t="shared" si="156"/>
        <v>0</v>
      </c>
      <c r="AH625" s="16">
        <f t="shared" si="156"/>
        <v>0</v>
      </c>
      <c r="AI625" s="16">
        <f t="shared" si="156"/>
        <v>328.98341673412267</v>
      </c>
      <c r="AJ625" s="16">
        <f t="shared" si="156"/>
        <v>0</v>
      </c>
      <c r="AK625" s="16">
        <f t="shared" si="156"/>
        <v>0</v>
      </c>
      <c r="AL625" s="16">
        <f t="shared" si="156"/>
        <v>0</v>
      </c>
      <c r="AM625" s="16">
        <f t="shared" si="156"/>
        <v>0</v>
      </c>
      <c r="AN625" s="16">
        <f t="shared" si="156"/>
        <v>0</v>
      </c>
      <c r="AO625" s="16">
        <f t="shared" si="156"/>
        <v>0</v>
      </c>
      <c r="AP625" s="16">
        <f t="shared" si="156"/>
        <v>0</v>
      </c>
      <c r="AQ625" s="16">
        <f t="shared" si="156"/>
        <v>0</v>
      </c>
      <c r="AR625" s="16">
        <f t="shared" si="156"/>
        <v>0</v>
      </c>
      <c r="AS625" s="16">
        <f t="shared" si="156"/>
        <v>535.8793198170963</v>
      </c>
      <c r="AT625" s="16">
        <f t="shared" si="158"/>
        <v>0</v>
      </c>
      <c r="AU625" s="16">
        <f t="shared" si="158"/>
        <v>0</v>
      </c>
      <c r="AV625" s="16">
        <f t="shared" si="158"/>
        <v>0</v>
      </c>
      <c r="AW625" s="16">
        <f t="shared" si="158"/>
        <v>57320.090298541785</v>
      </c>
      <c r="AX625" s="16">
        <f t="shared" si="158"/>
        <v>0</v>
      </c>
      <c r="AY625" s="16">
        <f t="shared" si="158"/>
        <v>0</v>
      </c>
      <c r="AZ625" s="16">
        <f t="shared" si="158"/>
        <v>0</v>
      </c>
      <c r="BA625" s="16">
        <f t="shared" si="158"/>
        <v>0</v>
      </c>
      <c r="BB625" s="16">
        <f t="shared" si="158"/>
        <v>0</v>
      </c>
      <c r="BC625" s="16">
        <f t="shared" si="158"/>
        <v>872.89094465121832</v>
      </c>
      <c r="BD625" s="16">
        <f t="shared" si="158"/>
        <v>0</v>
      </c>
      <c r="BE625" s="16">
        <f t="shared" si="158"/>
        <v>0</v>
      </c>
      <c r="BF625" s="16">
        <f t="shared" si="158"/>
        <v>0</v>
      </c>
      <c r="BG625" s="16">
        <f t="shared" si="158"/>
        <v>0</v>
      </c>
      <c r="BH625" s="16">
        <f t="shared" si="158"/>
        <v>0</v>
      </c>
      <c r="BI625" s="16">
        <f t="shared" si="158"/>
        <v>0</v>
      </c>
    </row>
    <row r="626" spans="2:61" s="1" customFormat="1" ht="15.75" x14ac:dyDescent="0.25">
      <c r="B626" s="47">
        <v>793</v>
      </c>
      <c r="C626" s="47" t="s">
        <v>430</v>
      </c>
      <c r="D626" s="47">
        <v>6</v>
      </c>
      <c r="E626" s="47">
        <v>2005</v>
      </c>
      <c r="F626" s="71"/>
      <c r="G626" s="2">
        <v>50</v>
      </c>
      <c r="H626" s="2">
        <v>10</v>
      </c>
      <c r="I626" s="47">
        <v>2021</v>
      </c>
      <c r="J626" s="81">
        <v>1.15E-2</v>
      </c>
      <c r="K626" s="82">
        <v>9985</v>
      </c>
      <c r="L626" s="82">
        <f t="shared" si="147"/>
        <v>998.5</v>
      </c>
      <c r="M626" s="82">
        <f t="shared" si="148"/>
        <v>1497.75</v>
      </c>
      <c r="N626" s="16">
        <f t="shared" si="149"/>
        <v>12481.25</v>
      </c>
      <c r="O626" s="16">
        <f t="shared" si="150"/>
        <v>143.53437500000001</v>
      </c>
      <c r="P626" s="16">
        <f t="shared" si="157"/>
        <v>0</v>
      </c>
      <c r="Q626" s="16">
        <f t="shared" si="157"/>
        <v>0</v>
      </c>
      <c r="R626" s="16">
        <f t="shared" si="157"/>
        <v>0</v>
      </c>
      <c r="S626" s="16">
        <f t="shared" si="157"/>
        <v>0</v>
      </c>
      <c r="T626" s="16">
        <f t="shared" si="157"/>
        <v>0</v>
      </c>
      <c r="U626" s="16">
        <f t="shared" si="157"/>
        <v>0</v>
      </c>
      <c r="V626" s="16">
        <f t="shared" si="157"/>
        <v>0</v>
      </c>
      <c r="W626" s="16">
        <f t="shared" si="157"/>
        <v>0</v>
      </c>
      <c r="X626" s="16">
        <f t="shared" si="157"/>
        <v>0</v>
      </c>
      <c r="Y626" s="16">
        <f t="shared" si="157"/>
        <v>201.96727972820074</v>
      </c>
      <c r="Z626" s="16">
        <f t="shared" si="157"/>
        <v>0</v>
      </c>
      <c r="AA626" s="16">
        <f t="shared" si="157"/>
        <v>0</v>
      </c>
      <c r="AB626" s="16">
        <f t="shared" si="157"/>
        <v>0</v>
      </c>
      <c r="AC626" s="16">
        <f t="shared" si="157"/>
        <v>0</v>
      </c>
      <c r="AD626" s="16">
        <f t="shared" si="157"/>
        <v>0</v>
      </c>
      <c r="AE626" s="16">
        <f t="shared" si="157"/>
        <v>0</v>
      </c>
      <c r="AF626" s="16">
        <f t="shared" si="156"/>
        <v>0</v>
      </c>
      <c r="AG626" s="16">
        <f t="shared" si="156"/>
        <v>0</v>
      </c>
      <c r="AH626" s="16">
        <f t="shared" si="156"/>
        <v>0</v>
      </c>
      <c r="AI626" s="16">
        <f t="shared" si="156"/>
        <v>328.98341673412267</v>
      </c>
      <c r="AJ626" s="16">
        <f t="shared" si="156"/>
        <v>0</v>
      </c>
      <c r="AK626" s="16">
        <f t="shared" si="156"/>
        <v>0</v>
      </c>
      <c r="AL626" s="16">
        <f t="shared" si="156"/>
        <v>0</v>
      </c>
      <c r="AM626" s="16">
        <f t="shared" si="156"/>
        <v>0</v>
      </c>
      <c r="AN626" s="16">
        <f t="shared" si="156"/>
        <v>0</v>
      </c>
      <c r="AO626" s="16">
        <f t="shared" si="156"/>
        <v>0</v>
      </c>
      <c r="AP626" s="16">
        <f t="shared" si="156"/>
        <v>0</v>
      </c>
      <c r="AQ626" s="16">
        <f t="shared" si="156"/>
        <v>0</v>
      </c>
      <c r="AR626" s="16">
        <f t="shared" si="156"/>
        <v>0</v>
      </c>
      <c r="AS626" s="16">
        <f t="shared" si="156"/>
        <v>535.8793198170963</v>
      </c>
      <c r="AT626" s="16">
        <f t="shared" si="158"/>
        <v>0</v>
      </c>
      <c r="AU626" s="16">
        <f t="shared" si="158"/>
        <v>0</v>
      </c>
      <c r="AV626" s="16">
        <f t="shared" si="158"/>
        <v>0</v>
      </c>
      <c r="AW626" s="16">
        <f t="shared" si="158"/>
        <v>57320.090298541785</v>
      </c>
      <c r="AX626" s="16">
        <f t="shared" si="158"/>
        <v>0</v>
      </c>
      <c r="AY626" s="16">
        <f t="shared" si="158"/>
        <v>0</v>
      </c>
      <c r="AZ626" s="16">
        <f t="shared" si="158"/>
        <v>0</v>
      </c>
      <c r="BA626" s="16">
        <f t="shared" si="158"/>
        <v>0</v>
      </c>
      <c r="BB626" s="16">
        <f t="shared" si="158"/>
        <v>0</v>
      </c>
      <c r="BC626" s="16">
        <f t="shared" si="158"/>
        <v>872.89094465121832</v>
      </c>
      <c r="BD626" s="16">
        <f t="shared" si="158"/>
        <v>0</v>
      </c>
      <c r="BE626" s="16">
        <f t="shared" si="158"/>
        <v>0</v>
      </c>
      <c r="BF626" s="16">
        <f t="shared" si="158"/>
        <v>0</v>
      </c>
      <c r="BG626" s="16">
        <f t="shared" si="158"/>
        <v>0</v>
      </c>
      <c r="BH626" s="16">
        <f t="shared" si="158"/>
        <v>0</v>
      </c>
      <c r="BI626" s="16">
        <f t="shared" si="158"/>
        <v>0</v>
      </c>
    </row>
    <row r="627" spans="2:61" s="1" customFormat="1" ht="15.75" x14ac:dyDescent="0.25">
      <c r="B627" s="47">
        <v>792</v>
      </c>
      <c r="C627" s="47" t="s">
        <v>430</v>
      </c>
      <c r="D627" s="47">
        <v>6</v>
      </c>
      <c r="E627" s="47">
        <v>2005</v>
      </c>
      <c r="F627" s="71"/>
      <c r="G627" s="2">
        <v>50</v>
      </c>
      <c r="H627" s="2">
        <v>10</v>
      </c>
      <c r="I627" s="47">
        <v>2021</v>
      </c>
      <c r="J627" s="81">
        <v>1.15E-2</v>
      </c>
      <c r="K627" s="82">
        <v>9985</v>
      </c>
      <c r="L627" s="82">
        <f t="shared" si="147"/>
        <v>998.5</v>
      </c>
      <c r="M627" s="82">
        <f t="shared" si="148"/>
        <v>1497.75</v>
      </c>
      <c r="N627" s="16">
        <f t="shared" si="149"/>
        <v>12481.25</v>
      </c>
      <c r="O627" s="16">
        <f t="shared" si="150"/>
        <v>143.53437500000001</v>
      </c>
      <c r="P627" s="16">
        <f t="shared" si="157"/>
        <v>0</v>
      </c>
      <c r="Q627" s="16">
        <f t="shared" si="157"/>
        <v>0</v>
      </c>
      <c r="R627" s="16">
        <f t="shared" si="157"/>
        <v>0</v>
      </c>
      <c r="S627" s="16">
        <f t="shared" si="157"/>
        <v>0</v>
      </c>
      <c r="T627" s="16">
        <f t="shared" si="157"/>
        <v>0</v>
      </c>
      <c r="U627" s="16">
        <f t="shared" si="157"/>
        <v>0</v>
      </c>
      <c r="V627" s="16">
        <f t="shared" si="157"/>
        <v>0</v>
      </c>
      <c r="W627" s="16">
        <f t="shared" si="157"/>
        <v>0</v>
      </c>
      <c r="X627" s="16">
        <f t="shared" si="157"/>
        <v>0</v>
      </c>
      <c r="Y627" s="16">
        <f t="shared" si="157"/>
        <v>201.96727972820074</v>
      </c>
      <c r="Z627" s="16">
        <f t="shared" si="157"/>
        <v>0</v>
      </c>
      <c r="AA627" s="16">
        <f t="shared" si="157"/>
        <v>0</v>
      </c>
      <c r="AB627" s="16">
        <f t="shared" si="157"/>
        <v>0</v>
      </c>
      <c r="AC627" s="16">
        <f t="shared" si="157"/>
        <v>0</v>
      </c>
      <c r="AD627" s="16">
        <f t="shared" si="157"/>
        <v>0</v>
      </c>
      <c r="AE627" s="16">
        <f t="shared" si="157"/>
        <v>0</v>
      </c>
      <c r="AF627" s="16">
        <f t="shared" si="156"/>
        <v>0</v>
      </c>
      <c r="AG627" s="16">
        <f t="shared" si="156"/>
        <v>0</v>
      </c>
      <c r="AH627" s="16">
        <f t="shared" si="156"/>
        <v>0</v>
      </c>
      <c r="AI627" s="16">
        <f t="shared" si="156"/>
        <v>328.98341673412267</v>
      </c>
      <c r="AJ627" s="16">
        <f t="shared" si="156"/>
        <v>0</v>
      </c>
      <c r="AK627" s="16">
        <f t="shared" si="156"/>
        <v>0</v>
      </c>
      <c r="AL627" s="16">
        <f t="shared" si="156"/>
        <v>0</v>
      </c>
      <c r="AM627" s="16">
        <f t="shared" si="156"/>
        <v>0</v>
      </c>
      <c r="AN627" s="16">
        <f t="shared" si="156"/>
        <v>0</v>
      </c>
      <c r="AO627" s="16">
        <f t="shared" si="156"/>
        <v>0</v>
      </c>
      <c r="AP627" s="16">
        <f t="shared" si="156"/>
        <v>0</v>
      </c>
      <c r="AQ627" s="16">
        <f t="shared" si="156"/>
        <v>0</v>
      </c>
      <c r="AR627" s="16">
        <f t="shared" si="156"/>
        <v>0</v>
      </c>
      <c r="AS627" s="16">
        <f t="shared" si="156"/>
        <v>535.8793198170963</v>
      </c>
      <c r="AT627" s="16">
        <f t="shared" si="158"/>
        <v>0</v>
      </c>
      <c r="AU627" s="16">
        <f t="shared" si="158"/>
        <v>0</v>
      </c>
      <c r="AV627" s="16">
        <f t="shared" si="158"/>
        <v>0</v>
      </c>
      <c r="AW627" s="16">
        <f t="shared" si="158"/>
        <v>57320.090298541785</v>
      </c>
      <c r="AX627" s="16">
        <f t="shared" si="158"/>
        <v>0</v>
      </c>
      <c r="AY627" s="16">
        <f t="shared" si="158"/>
        <v>0</v>
      </c>
      <c r="AZ627" s="16">
        <f t="shared" si="158"/>
        <v>0</v>
      </c>
      <c r="BA627" s="16">
        <f t="shared" si="158"/>
        <v>0</v>
      </c>
      <c r="BB627" s="16">
        <f t="shared" si="158"/>
        <v>0</v>
      </c>
      <c r="BC627" s="16">
        <f t="shared" si="158"/>
        <v>872.89094465121832</v>
      </c>
      <c r="BD627" s="16">
        <f t="shared" si="158"/>
        <v>0</v>
      </c>
      <c r="BE627" s="16">
        <f t="shared" si="158"/>
        <v>0</v>
      </c>
      <c r="BF627" s="16">
        <f t="shared" si="158"/>
        <v>0</v>
      </c>
      <c r="BG627" s="16">
        <f t="shared" si="158"/>
        <v>0</v>
      </c>
      <c r="BH627" s="16">
        <f t="shared" si="158"/>
        <v>0</v>
      </c>
      <c r="BI627" s="16">
        <f t="shared" si="158"/>
        <v>0</v>
      </c>
    </row>
    <row r="628" spans="2:61" s="1" customFormat="1" ht="15.75" x14ac:dyDescent="0.25">
      <c r="B628" s="47">
        <v>791</v>
      </c>
      <c r="C628" s="47" t="s">
        <v>430</v>
      </c>
      <c r="D628" s="47">
        <v>6</v>
      </c>
      <c r="E628" s="47">
        <v>2005</v>
      </c>
      <c r="F628" s="71"/>
      <c r="G628" s="2">
        <v>50</v>
      </c>
      <c r="H628" s="2">
        <v>10</v>
      </c>
      <c r="I628" s="47">
        <v>2021</v>
      </c>
      <c r="J628" s="81">
        <v>1.15E-2</v>
      </c>
      <c r="K628" s="82">
        <v>9985</v>
      </c>
      <c r="L628" s="82">
        <f t="shared" si="147"/>
        <v>998.5</v>
      </c>
      <c r="M628" s="82">
        <f t="shared" si="148"/>
        <v>1497.75</v>
      </c>
      <c r="N628" s="16">
        <f t="shared" si="149"/>
        <v>12481.25</v>
      </c>
      <c r="O628" s="16">
        <f t="shared" si="150"/>
        <v>143.53437500000001</v>
      </c>
      <c r="P628" s="16">
        <f t="shared" si="157"/>
        <v>0</v>
      </c>
      <c r="Q628" s="16">
        <f t="shared" si="157"/>
        <v>0</v>
      </c>
      <c r="R628" s="16">
        <f t="shared" si="157"/>
        <v>0</v>
      </c>
      <c r="S628" s="16">
        <f t="shared" si="157"/>
        <v>0</v>
      </c>
      <c r="T628" s="16">
        <f t="shared" si="157"/>
        <v>0</v>
      </c>
      <c r="U628" s="16">
        <f t="shared" si="157"/>
        <v>0</v>
      </c>
      <c r="V628" s="16">
        <f t="shared" si="157"/>
        <v>0</v>
      </c>
      <c r="W628" s="16">
        <f t="shared" si="157"/>
        <v>0</v>
      </c>
      <c r="X628" s="16">
        <f t="shared" si="157"/>
        <v>0</v>
      </c>
      <c r="Y628" s="16">
        <f t="shared" si="157"/>
        <v>201.96727972820074</v>
      </c>
      <c r="Z628" s="16">
        <f t="shared" si="157"/>
        <v>0</v>
      </c>
      <c r="AA628" s="16">
        <f t="shared" si="157"/>
        <v>0</v>
      </c>
      <c r="AB628" s="16">
        <f t="shared" si="157"/>
        <v>0</v>
      </c>
      <c r="AC628" s="16">
        <f t="shared" si="157"/>
        <v>0</v>
      </c>
      <c r="AD628" s="16">
        <f t="shared" si="157"/>
        <v>0</v>
      </c>
      <c r="AE628" s="16">
        <f t="shared" si="157"/>
        <v>0</v>
      </c>
      <c r="AF628" s="16">
        <f t="shared" si="156"/>
        <v>0</v>
      </c>
      <c r="AG628" s="16">
        <f t="shared" si="156"/>
        <v>0</v>
      </c>
      <c r="AH628" s="16">
        <f t="shared" si="156"/>
        <v>0</v>
      </c>
      <c r="AI628" s="16">
        <f t="shared" si="156"/>
        <v>328.98341673412267</v>
      </c>
      <c r="AJ628" s="16">
        <f t="shared" si="156"/>
        <v>0</v>
      </c>
      <c r="AK628" s="16">
        <f t="shared" si="156"/>
        <v>0</v>
      </c>
      <c r="AL628" s="16">
        <f t="shared" si="156"/>
        <v>0</v>
      </c>
      <c r="AM628" s="16">
        <f t="shared" si="156"/>
        <v>0</v>
      </c>
      <c r="AN628" s="16">
        <f t="shared" si="156"/>
        <v>0</v>
      </c>
      <c r="AO628" s="16">
        <f t="shared" si="156"/>
        <v>0</v>
      </c>
      <c r="AP628" s="16">
        <f t="shared" si="156"/>
        <v>0</v>
      </c>
      <c r="AQ628" s="16">
        <f t="shared" si="156"/>
        <v>0</v>
      </c>
      <c r="AR628" s="16">
        <f t="shared" si="156"/>
        <v>0</v>
      </c>
      <c r="AS628" s="16">
        <f t="shared" si="156"/>
        <v>535.8793198170963</v>
      </c>
      <c r="AT628" s="16">
        <f t="shared" si="158"/>
        <v>0</v>
      </c>
      <c r="AU628" s="16">
        <f t="shared" si="158"/>
        <v>0</v>
      </c>
      <c r="AV628" s="16">
        <f t="shared" si="158"/>
        <v>0</v>
      </c>
      <c r="AW628" s="16">
        <f t="shared" si="158"/>
        <v>57320.090298541785</v>
      </c>
      <c r="AX628" s="16">
        <f t="shared" si="158"/>
        <v>0</v>
      </c>
      <c r="AY628" s="16">
        <f t="shared" si="158"/>
        <v>0</v>
      </c>
      <c r="AZ628" s="16">
        <f t="shared" si="158"/>
        <v>0</v>
      </c>
      <c r="BA628" s="16">
        <f t="shared" si="158"/>
        <v>0</v>
      </c>
      <c r="BB628" s="16">
        <f t="shared" si="158"/>
        <v>0</v>
      </c>
      <c r="BC628" s="16">
        <f t="shared" si="158"/>
        <v>872.89094465121832</v>
      </c>
      <c r="BD628" s="16">
        <f t="shared" si="158"/>
        <v>0</v>
      </c>
      <c r="BE628" s="16">
        <f t="shared" si="158"/>
        <v>0</v>
      </c>
      <c r="BF628" s="16">
        <f t="shared" si="158"/>
        <v>0</v>
      </c>
      <c r="BG628" s="16">
        <f t="shared" si="158"/>
        <v>0</v>
      </c>
      <c r="BH628" s="16">
        <f t="shared" si="158"/>
        <v>0</v>
      </c>
      <c r="BI628" s="16">
        <f t="shared" si="158"/>
        <v>0</v>
      </c>
    </row>
    <row r="629" spans="2:61" s="1" customFormat="1" ht="15.75" x14ac:dyDescent="0.25">
      <c r="B629" s="47">
        <v>790</v>
      </c>
      <c r="C629" s="47" t="s">
        <v>430</v>
      </c>
      <c r="D629" s="47">
        <v>6</v>
      </c>
      <c r="E629" s="47">
        <v>2005</v>
      </c>
      <c r="F629" s="71"/>
      <c r="G629" s="2">
        <v>50</v>
      </c>
      <c r="H629" s="2">
        <v>10</v>
      </c>
      <c r="I629" s="47">
        <v>2021</v>
      </c>
      <c r="J629" s="81">
        <v>1.15E-2</v>
      </c>
      <c r="K629" s="82">
        <v>9985</v>
      </c>
      <c r="L629" s="82">
        <f t="shared" si="147"/>
        <v>998.5</v>
      </c>
      <c r="M629" s="82">
        <f t="shared" si="148"/>
        <v>1497.75</v>
      </c>
      <c r="N629" s="16">
        <f t="shared" si="149"/>
        <v>12481.25</v>
      </c>
      <c r="O629" s="16">
        <f t="shared" si="150"/>
        <v>143.53437500000001</v>
      </c>
      <c r="P629" s="16">
        <f t="shared" si="157"/>
        <v>0</v>
      </c>
      <c r="Q629" s="16">
        <f t="shared" si="157"/>
        <v>0</v>
      </c>
      <c r="R629" s="16">
        <f t="shared" si="157"/>
        <v>0</v>
      </c>
      <c r="S629" s="16">
        <f t="shared" si="157"/>
        <v>0</v>
      </c>
      <c r="T629" s="16">
        <f t="shared" si="157"/>
        <v>0</v>
      </c>
      <c r="U629" s="16">
        <f t="shared" si="157"/>
        <v>0</v>
      </c>
      <c r="V629" s="16">
        <f t="shared" si="157"/>
        <v>0</v>
      </c>
      <c r="W629" s="16">
        <f t="shared" si="157"/>
        <v>0</v>
      </c>
      <c r="X629" s="16">
        <f t="shared" si="157"/>
        <v>0</v>
      </c>
      <c r="Y629" s="16">
        <f t="shared" si="157"/>
        <v>201.96727972820074</v>
      </c>
      <c r="Z629" s="16">
        <f t="shared" si="157"/>
        <v>0</v>
      </c>
      <c r="AA629" s="16">
        <f t="shared" si="157"/>
        <v>0</v>
      </c>
      <c r="AB629" s="16">
        <f t="shared" si="157"/>
        <v>0</v>
      </c>
      <c r="AC629" s="16">
        <f t="shared" si="157"/>
        <v>0</v>
      </c>
      <c r="AD629" s="16">
        <f t="shared" si="157"/>
        <v>0</v>
      </c>
      <c r="AE629" s="16">
        <f t="shared" si="157"/>
        <v>0</v>
      </c>
      <c r="AF629" s="16">
        <f t="shared" si="156"/>
        <v>0</v>
      </c>
      <c r="AG629" s="16">
        <f t="shared" si="156"/>
        <v>0</v>
      </c>
      <c r="AH629" s="16">
        <f t="shared" si="156"/>
        <v>0</v>
      </c>
      <c r="AI629" s="16">
        <f t="shared" si="156"/>
        <v>328.98341673412267</v>
      </c>
      <c r="AJ629" s="16">
        <f t="shared" si="156"/>
        <v>0</v>
      </c>
      <c r="AK629" s="16">
        <f t="shared" si="156"/>
        <v>0</v>
      </c>
      <c r="AL629" s="16">
        <f t="shared" si="156"/>
        <v>0</v>
      </c>
      <c r="AM629" s="16">
        <f t="shared" si="156"/>
        <v>0</v>
      </c>
      <c r="AN629" s="16">
        <f t="shared" si="156"/>
        <v>0</v>
      </c>
      <c r="AO629" s="16">
        <f t="shared" si="156"/>
        <v>0</v>
      </c>
      <c r="AP629" s="16">
        <f t="shared" si="156"/>
        <v>0</v>
      </c>
      <c r="AQ629" s="16">
        <f t="shared" si="156"/>
        <v>0</v>
      </c>
      <c r="AR629" s="16">
        <f t="shared" si="156"/>
        <v>0</v>
      </c>
      <c r="AS629" s="16">
        <f t="shared" si="156"/>
        <v>535.8793198170963</v>
      </c>
      <c r="AT629" s="16">
        <f t="shared" si="158"/>
        <v>0</v>
      </c>
      <c r="AU629" s="16">
        <f t="shared" si="158"/>
        <v>0</v>
      </c>
      <c r="AV629" s="16">
        <f t="shared" si="158"/>
        <v>0</v>
      </c>
      <c r="AW629" s="16">
        <f t="shared" si="158"/>
        <v>57320.090298541785</v>
      </c>
      <c r="AX629" s="16">
        <f t="shared" si="158"/>
        <v>0</v>
      </c>
      <c r="AY629" s="16">
        <f t="shared" si="158"/>
        <v>0</v>
      </c>
      <c r="AZ629" s="16">
        <f t="shared" si="158"/>
        <v>0</v>
      </c>
      <c r="BA629" s="16">
        <f t="shared" si="158"/>
        <v>0</v>
      </c>
      <c r="BB629" s="16">
        <f t="shared" si="158"/>
        <v>0</v>
      </c>
      <c r="BC629" s="16">
        <f t="shared" si="158"/>
        <v>872.89094465121832</v>
      </c>
      <c r="BD629" s="16">
        <f t="shared" si="158"/>
        <v>0</v>
      </c>
      <c r="BE629" s="16">
        <f t="shared" si="158"/>
        <v>0</v>
      </c>
      <c r="BF629" s="16">
        <f t="shared" si="158"/>
        <v>0</v>
      </c>
      <c r="BG629" s="16">
        <f t="shared" si="158"/>
        <v>0</v>
      </c>
      <c r="BH629" s="16">
        <f t="shared" si="158"/>
        <v>0</v>
      </c>
      <c r="BI629" s="16">
        <f t="shared" si="158"/>
        <v>0</v>
      </c>
    </row>
    <row r="630" spans="2:61" s="1" customFormat="1" ht="15.75" x14ac:dyDescent="0.25">
      <c r="B630" s="47">
        <v>789</v>
      </c>
      <c r="C630" s="47" t="s">
        <v>430</v>
      </c>
      <c r="D630" s="47">
        <v>6</v>
      </c>
      <c r="E630" s="47">
        <v>2005</v>
      </c>
      <c r="F630" s="71"/>
      <c r="G630" s="2">
        <v>50</v>
      </c>
      <c r="H630" s="2">
        <v>10</v>
      </c>
      <c r="I630" s="47">
        <v>2021</v>
      </c>
      <c r="J630" s="81">
        <v>1.15E-2</v>
      </c>
      <c r="K630" s="82">
        <v>9985</v>
      </c>
      <c r="L630" s="82">
        <f t="shared" si="147"/>
        <v>998.5</v>
      </c>
      <c r="M630" s="82">
        <f t="shared" si="148"/>
        <v>1497.75</v>
      </c>
      <c r="N630" s="16">
        <f t="shared" si="149"/>
        <v>12481.25</v>
      </c>
      <c r="O630" s="16">
        <f t="shared" si="150"/>
        <v>143.53437500000001</v>
      </c>
      <c r="P630" s="16">
        <f t="shared" si="157"/>
        <v>0</v>
      </c>
      <c r="Q630" s="16">
        <f t="shared" si="157"/>
        <v>0</v>
      </c>
      <c r="R630" s="16">
        <f t="shared" si="157"/>
        <v>0</v>
      </c>
      <c r="S630" s="16">
        <f t="shared" si="157"/>
        <v>0</v>
      </c>
      <c r="T630" s="16">
        <f t="shared" si="157"/>
        <v>0</v>
      </c>
      <c r="U630" s="16">
        <f t="shared" si="157"/>
        <v>0</v>
      </c>
      <c r="V630" s="16">
        <f t="shared" si="157"/>
        <v>0</v>
      </c>
      <c r="W630" s="16">
        <f t="shared" si="157"/>
        <v>0</v>
      </c>
      <c r="X630" s="16">
        <f t="shared" si="157"/>
        <v>0</v>
      </c>
      <c r="Y630" s="16">
        <f t="shared" si="157"/>
        <v>201.96727972820074</v>
      </c>
      <c r="Z630" s="16">
        <f t="shared" si="157"/>
        <v>0</v>
      </c>
      <c r="AA630" s="16">
        <f t="shared" si="157"/>
        <v>0</v>
      </c>
      <c r="AB630" s="16">
        <f t="shared" si="157"/>
        <v>0</v>
      </c>
      <c r="AC630" s="16">
        <f t="shared" si="157"/>
        <v>0</v>
      </c>
      <c r="AD630" s="16">
        <f t="shared" si="157"/>
        <v>0</v>
      </c>
      <c r="AE630" s="16">
        <f t="shared" ref="AE630:AT645" si="159">IF(MOD((AE$6-$E630),$G630)=0,($K630*1.1*1.15)*((1+$K$3)^(AE$6-$N$3)),IF(MOD((AE$6-$I630),$H630)=0,$O630*((1+$K$3)^(AE$6-$N$3)),0))</f>
        <v>0</v>
      </c>
      <c r="AF630" s="16">
        <f t="shared" si="159"/>
        <v>0</v>
      </c>
      <c r="AG630" s="16">
        <f t="shared" si="159"/>
        <v>0</v>
      </c>
      <c r="AH630" s="16">
        <f t="shared" si="159"/>
        <v>0</v>
      </c>
      <c r="AI630" s="16">
        <f t="shared" si="159"/>
        <v>328.98341673412267</v>
      </c>
      <c r="AJ630" s="16">
        <f t="shared" si="159"/>
        <v>0</v>
      </c>
      <c r="AK630" s="16">
        <f t="shared" si="159"/>
        <v>0</v>
      </c>
      <c r="AL630" s="16">
        <f t="shared" si="159"/>
        <v>0</v>
      </c>
      <c r="AM630" s="16">
        <f t="shared" si="159"/>
        <v>0</v>
      </c>
      <c r="AN630" s="16">
        <f t="shared" si="159"/>
        <v>0</v>
      </c>
      <c r="AO630" s="16">
        <f t="shared" si="159"/>
        <v>0</v>
      </c>
      <c r="AP630" s="16">
        <f t="shared" si="159"/>
        <v>0</v>
      </c>
      <c r="AQ630" s="16">
        <f t="shared" si="159"/>
        <v>0</v>
      </c>
      <c r="AR630" s="16">
        <f t="shared" si="159"/>
        <v>0</v>
      </c>
      <c r="AS630" s="16">
        <f t="shared" si="159"/>
        <v>535.8793198170963</v>
      </c>
      <c r="AT630" s="16">
        <f t="shared" si="158"/>
        <v>0</v>
      </c>
      <c r="AU630" s="16">
        <f t="shared" si="158"/>
        <v>0</v>
      </c>
      <c r="AV630" s="16">
        <f t="shared" si="158"/>
        <v>0</v>
      </c>
      <c r="AW630" s="16">
        <f t="shared" si="158"/>
        <v>57320.090298541785</v>
      </c>
      <c r="AX630" s="16">
        <f t="shared" si="158"/>
        <v>0</v>
      </c>
      <c r="AY630" s="16">
        <f t="shared" si="158"/>
        <v>0</v>
      </c>
      <c r="AZ630" s="16">
        <f t="shared" si="158"/>
        <v>0</v>
      </c>
      <c r="BA630" s="16">
        <f t="shared" si="158"/>
        <v>0</v>
      </c>
      <c r="BB630" s="16">
        <f t="shared" si="158"/>
        <v>0</v>
      </c>
      <c r="BC630" s="16">
        <f t="shared" si="158"/>
        <v>872.89094465121832</v>
      </c>
      <c r="BD630" s="16">
        <f t="shared" si="158"/>
        <v>0</v>
      </c>
      <c r="BE630" s="16">
        <f t="shared" si="158"/>
        <v>0</v>
      </c>
      <c r="BF630" s="16">
        <f t="shared" si="158"/>
        <v>0</v>
      </c>
      <c r="BG630" s="16">
        <f t="shared" si="158"/>
        <v>0</v>
      </c>
      <c r="BH630" s="16">
        <f t="shared" si="158"/>
        <v>0</v>
      </c>
      <c r="BI630" s="16">
        <f t="shared" si="158"/>
        <v>0</v>
      </c>
    </row>
    <row r="631" spans="2:61" s="1" customFormat="1" ht="15.75" x14ac:dyDescent="0.25">
      <c r="B631" s="47">
        <v>787</v>
      </c>
      <c r="C631" s="47" t="s">
        <v>430</v>
      </c>
      <c r="D631" s="47">
        <v>6</v>
      </c>
      <c r="E631" s="47">
        <v>2005</v>
      </c>
      <c r="F631" s="71"/>
      <c r="G631" s="2">
        <v>50</v>
      </c>
      <c r="H631" s="2">
        <v>10</v>
      </c>
      <c r="I631" s="47">
        <v>2021</v>
      </c>
      <c r="J631" s="81">
        <v>1.15E-2</v>
      </c>
      <c r="K631" s="82">
        <v>9985</v>
      </c>
      <c r="L631" s="82">
        <f t="shared" si="147"/>
        <v>998.5</v>
      </c>
      <c r="M631" s="82">
        <f t="shared" si="148"/>
        <v>1497.75</v>
      </c>
      <c r="N631" s="16">
        <f t="shared" si="149"/>
        <v>12481.25</v>
      </c>
      <c r="O631" s="16">
        <f t="shared" si="150"/>
        <v>143.53437500000001</v>
      </c>
      <c r="P631" s="16">
        <f t="shared" ref="P631:AE646" si="160">IF(MOD((P$6-$E631),$G631)=0,($K631*1.1*1.15)*((1+$K$3)^(P$6-$N$3)),IF(MOD((P$6-$I631),$H631)=0,$O631*((1+$K$3)^(P$6-$N$3)),0))</f>
        <v>0</v>
      </c>
      <c r="Q631" s="16">
        <f t="shared" si="160"/>
        <v>0</v>
      </c>
      <c r="R631" s="16">
        <f t="shared" si="160"/>
        <v>0</v>
      </c>
      <c r="S631" s="16">
        <f t="shared" si="160"/>
        <v>0</v>
      </c>
      <c r="T631" s="16">
        <f t="shared" si="160"/>
        <v>0</v>
      </c>
      <c r="U631" s="16">
        <f t="shared" si="160"/>
        <v>0</v>
      </c>
      <c r="V631" s="16">
        <f t="shared" si="160"/>
        <v>0</v>
      </c>
      <c r="W631" s="16">
        <f t="shared" si="160"/>
        <v>0</v>
      </c>
      <c r="X631" s="16">
        <f t="shared" si="160"/>
        <v>0</v>
      </c>
      <c r="Y631" s="16">
        <f t="shared" si="160"/>
        <v>201.96727972820074</v>
      </c>
      <c r="Z631" s="16">
        <f t="shared" si="160"/>
        <v>0</v>
      </c>
      <c r="AA631" s="16">
        <f t="shared" si="160"/>
        <v>0</v>
      </c>
      <c r="AB631" s="16">
        <f t="shared" si="160"/>
        <v>0</v>
      </c>
      <c r="AC631" s="16">
        <f t="shared" si="160"/>
        <v>0</v>
      </c>
      <c r="AD631" s="16">
        <f t="shared" si="160"/>
        <v>0</v>
      </c>
      <c r="AE631" s="16">
        <f t="shared" si="160"/>
        <v>0</v>
      </c>
      <c r="AF631" s="16">
        <f t="shared" si="159"/>
        <v>0</v>
      </c>
      <c r="AG631" s="16">
        <f t="shared" si="159"/>
        <v>0</v>
      </c>
      <c r="AH631" s="16">
        <f t="shared" si="159"/>
        <v>0</v>
      </c>
      <c r="AI631" s="16">
        <f t="shared" si="159"/>
        <v>328.98341673412267</v>
      </c>
      <c r="AJ631" s="16">
        <f t="shared" si="159"/>
        <v>0</v>
      </c>
      <c r="AK631" s="16">
        <f t="shared" si="159"/>
        <v>0</v>
      </c>
      <c r="AL631" s="16">
        <f t="shared" si="159"/>
        <v>0</v>
      </c>
      <c r="AM631" s="16">
        <f t="shared" si="159"/>
        <v>0</v>
      </c>
      <c r="AN631" s="16">
        <f t="shared" si="159"/>
        <v>0</v>
      </c>
      <c r="AO631" s="16">
        <f t="shared" si="159"/>
        <v>0</v>
      </c>
      <c r="AP631" s="16">
        <f t="shared" si="159"/>
        <v>0</v>
      </c>
      <c r="AQ631" s="16">
        <f t="shared" si="159"/>
        <v>0</v>
      </c>
      <c r="AR631" s="16">
        <f t="shared" si="159"/>
        <v>0</v>
      </c>
      <c r="AS631" s="16">
        <f t="shared" si="159"/>
        <v>535.8793198170963</v>
      </c>
      <c r="AT631" s="16">
        <f t="shared" si="159"/>
        <v>0</v>
      </c>
      <c r="AU631" s="16">
        <f t="shared" ref="AT631:BI646" si="161">IF(MOD((AU$6-$E631),$G631)=0,($K631*1.1*1.15)*((1+$K$3)^(AU$6-$N$3)),IF(MOD((AU$6-$I631),$H631)=0,$O631*((1+$K$3)^(AU$6-$N$3)),0))</f>
        <v>0</v>
      </c>
      <c r="AV631" s="16">
        <f t="shared" si="161"/>
        <v>0</v>
      </c>
      <c r="AW631" s="16">
        <f t="shared" si="161"/>
        <v>57320.090298541785</v>
      </c>
      <c r="AX631" s="16">
        <f t="shared" si="161"/>
        <v>0</v>
      </c>
      <c r="AY631" s="16">
        <f t="shared" si="161"/>
        <v>0</v>
      </c>
      <c r="AZ631" s="16">
        <f t="shared" si="161"/>
        <v>0</v>
      </c>
      <c r="BA631" s="16">
        <f t="shared" si="161"/>
        <v>0</v>
      </c>
      <c r="BB631" s="16">
        <f t="shared" si="161"/>
        <v>0</v>
      </c>
      <c r="BC631" s="16">
        <f t="shared" si="161"/>
        <v>872.89094465121832</v>
      </c>
      <c r="BD631" s="16">
        <f t="shared" si="161"/>
        <v>0</v>
      </c>
      <c r="BE631" s="16">
        <f t="shared" si="161"/>
        <v>0</v>
      </c>
      <c r="BF631" s="16">
        <f t="shared" si="161"/>
        <v>0</v>
      </c>
      <c r="BG631" s="16">
        <f t="shared" si="161"/>
        <v>0</v>
      </c>
      <c r="BH631" s="16">
        <f t="shared" si="161"/>
        <v>0</v>
      </c>
      <c r="BI631" s="16">
        <f t="shared" si="161"/>
        <v>0</v>
      </c>
    </row>
    <row r="632" spans="2:61" s="1" customFormat="1" ht="15.75" x14ac:dyDescent="0.25">
      <c r="B632" s="47">
        <v>786</v>
      </c>
      <c r="C632" s="47" t="s">
        <v>430</v>
      </c>
      <c r="D632" s="47">
        <v>6</v>
      </c>
      <c r="E632" s="47">
        <v>2005</v>
      </c>
      <c r="F632" s="71"/>
      <c r="G632" s="2">
        <v>50</v>
      </c>
      <c r="H632" s="2">
        <v>10</v>
      </c>
      <c r="I632" s="47">
        <v>2021</v>
      </c>
      <c r="J632" s="81">
        <v>1.15E-2</v>
      </c>
      <c r="K632" s="82">
        <v>9985</v>
      </c>
      <c r="L632" s="82">
        <f t="shared" si="147"/>
        <v>998.5</v>
      </c>
      <c r="M632" s="82">
        <f t="shared" si="148"/>
        <v>1497.75</v>
      </c>
      <c r="N632" s="16">
        <f t="shared" si="149"/>
        <v>12481.25</v>
      </c>
      <c r="O632" s="16">
        <f t="shared" si="150"/>
        <v>143.53437500000001</v>
      </c>
      <c r="P632" s="16">
        <f t="shared" si="160"/>
        <v>0</v>
      </c>
      <c r="Q632" s="16">
        <f t="shared" si="160"/>
        <v>0</v>
      </c>
      <c r="R632" s="16">
        <f t="shared" si="160"/>
        <v>0</v>
      </c>
      <c r="S632" s="16">
        <f t="shared" si="160"/>
        <v>0</v>
      </c>
      <c r="T632" s="16">
        <f t="shared" si="160"/>
        <v>0</v>
      </c>
      <c r="U632" s="16">
        <f t="shared" si="160"/>
        <v>0</v>
      </c>
      <c r="V632" s="16">
        <f t="shared" si="160"/>
        <v>0</v>
      </c>
      <c r="W632" s="16">
        <f t="shared" si="160"/>
        <v>0</v>
      </c>
      <c r="X632" s="16">
        <f t="shared" si="160"/>
        <v>0</v>
      </c>
      <c r="Y632" s="16">
        <f t="shared" si="160"/>
        <v>201.96727972820074</v>
      </c>
      <c r="Z632" s="16">
        <f t="shared" si="160"/>
        <v>0</v>
      </c>
      <c r="AA632" s="16">
        <f t="shared" si="160"/>
        <v>0</v>
      </c>
      <c r="AB632" s="16">
        <f t="shared" si="160"/>
        <v>0</v>
      </c>
      <c r="AC632" s="16">
        <f t="shared" si="160"/>
        <v>0</v>
      </c>
      <c r="AD632" s="16">
        <f t="shared" si="160"/>
        <v>0</v>
      </c>
      <c r="AE632" s="16">
        <f t="shared" si="160"/>
        <v>0</v>
      </c>
      <c r="AF632" s="16">
        <f t="shared" si="159"/>
        <v>0</v>
      </c>
      <c r="AG632" s="16">
        <f t="shared" si="159"/>
        <v>0</v>
      </c>
      <c r="AH632" s="16">
        <f t="shared" si="159"/>
        <v>0</v>
      </c>
      <c r="AI632" s="16">
        <f t="shared" si="159"/>
        <v>328.98341673412267</v>
      </c>
      <c r="AJ632" s="16">
        <f t="shared" si="159"/>
        <v>0</v>
      </c>
      <c r="AK632" s="16">
        <f t="shared" si="159"/>
        <v>0</v>
      </c>
      <c r="AL632" s="16">
        <f t="shared" si="159"/>
        <v>0</v>
      </c>
      <c r="AM632" s="16">
        <f t="shared" si="159"/>
        <v>0</v>
      </c>
      <c r="AN632" s="16">
        <f t="shared" si="159"/>
        <v>0</v>
      </c>
      <c r="AO632" s="16">
        <f t="shared" si="159"/>
        <v>0</v>
      </c>
      <c r="AP632" s="16">
        <f t="shared" si="159"/>
        <v>0</v>
      </c>
      <c r="AQ632" s="16">
        <f t="shared" si="159"/>
        <v>0</v>
      </c>
      <c r="AR632" s="16">
        <f t="shared" si="159"/>
        <v>0</v>
      </c>
      <c r="AS632" s="16">
        <f t="shared" si="159"/>
        <v>535.8793198170963</v>
      </c>
      <c r="AT632" s="16">
        <f t="shared" si="161"/>
        <v>0</v>
      </c>
      <c r="AU632" s="16">
        <f t="shared" si="161"/>
        <v>0</v>
      </c>
      <c r="AV632" s="16">
        <f t="shared" si="161"/>
        <v>0</v>
      </c>
      <c r="AW632" s="16">
        <f t="shared" si="161"/>
        <v>57320.090298541785</v>
      </c>
      <c r="AX632" s="16">
        <f t="shared" si="161"/>
        <v>0</v>
      </c>
      <c r="AY632" s="16">
        <f t="shared" si="161"/>
        <v>0</v>
      </c>
      <c r="AZ632" s="16">
        <f t="shared" si="161"/>
        <v>0</v>
      </c>
      <c r="BA632" s="16">
        <f t="shared" si="161"/>
        <v>0</v>
      </c>
      <c r="BB632" s="16">
        <f t="shared" si="161"/>
        <v>0</v>
      </c>
      <c r="BC632" s="16">
        <f t="shared" si="161"/>
        <v>872.89094465121832</v>
      </c>
      <c r="BD632" s="16">
        <f t="shared" si="161"/>
        <v>0</v>
      </c>
      <c r="BE632" s="16">
        <f t="shared" si="161"/>
        <v>0</v>
      </c>
      <c r="BF632" s="16">
        <f t="shared" si="161"/>
        <v>0</v>
      </c>
      <c r="BG632" s="16">
        <f t="shared" si="161"/>
        <v>0</v>
      </c>
      <c r="BH632" s="16">
        <f t="shared" si="161"/>
        <v>0</v>
      </c>
      <c r="BI632" s="16">
        <f t="shared" si="161"/>
        <v>0</v>
      </c>
    </row>
    <row r="633" spans="2:61" s="1" customFormat="1" ht="15.75" x14ac:dyDescent="0.25">
      <c r="B633" s="47">
        <v>785</v>
      </c>
      <c r="C633" s="47" t="s">
        <v>430</v>
      </c>
      <c r="D633" s="47">
        <v>6</v>
      </c>
      <c r="E633" s="47">
        <v>2005</v>
      </c>
      <c r="F633" s="71"/>
      <c r="G633" s="2">
        <v>50</v>
      </c>
      <c r="H633" s="2">
        <v>10</v>
      </c>
      <c r="I633" s="47">
        <v>2021</v>
      </c>
      <c r="J633" s="81">
        <v>1.15E-2</v>
      </c>
      <c r="K633" s="82">
        <v>9985</v>
      </c>
      <c r="L633" s="82">
        <f t="shared" si="147"/>
        <v>998.5</v>
      </c>
      <c r="M633" s="82">
        <f t="shared" si="148"/>
        <v>1497.75</v>
      </c>
      <c r="N633" s="16">
        <f t="shared" si="149"/>
        <v>12481.25</v>
      </c>
      <c r="O633" s="16">
        <f t="shared" si="150"/>
        <v>143.53437500000001</v>
      </c>
      <c r="P633" s="16">
        <f t="shared" si="160"/>
        <v>0</v>
      </c>
      <c r="Q633" s="16">
        <f t="shared" si="160"/>
        <v>0</v>
      </c>
      <c r="R633" s="16">
        <f t="shared" si="160"/>
        <v>0</v>
      </c>
      <c r="S633" s="16">
        <f t="shared" si="160"/>
        <v>0</v>
      </c>
      <c r="T633" s="16">
        <f t="shared" si="160"/>
        <v>0</v>
      </c>
      <c r="U633" s="16">
        <f t="shared" si="160"/>
        <v>0</v>
      </c>
      <c r="V633" s="16">
        <f t="shared" si="160"/>
        <v>0</v>
      </c>
      <c r="W633" s="16">
        <f t="shared" si="160"/>
        <v>0</v>
      </c>
      <c r="X633" s="16">
        <f t="shared" si="160"/>
        <v>0</v>
      </c>
      <c r="Y633" s="16">
        <f t="shared" si="160"/>
        <v>201.96727972820074</v>
      </c>
      <c r="Z633" s="16">
        <f t="shared" si="160"/>
        <v>0</v>
      </c>
      <c r="AA633" s="16">
        <f t="shared" si="160"/>
        <v>0</v>
      </c>
      <c r="AB633" s="16">
        <f t="shared" si="160"/>
        <v>0</v>
      </c>
      <c r="AC633" s="16">
        <f t="shared" si="160"/>
        <v>0</v>
      </c>
      <c r="AD633" s="16">
        <f t="shared" si="160"/>
        <v>0</v>
      </c>
      <c r="AE633" s="16">
        <f t="shared" si="160"/>
        <v>0</v>
      </c>
      <c r="AF633" s="16">
        <f t="shared" si="159"/>
        <v>0</v>
      </c>
      <c r="AG633" s="16">
        <f t="shared" si="159"/>
        <v>0</v>
      </c>
      <c r="AH633" s="16">
        <f t="shared" si="159"/>
        <v>0</v>
      </c>
      <c r="AI633" s="16">
        <f t="shared" si="159"/>
        <v>328.98341673412267</v>
      </c>
      <c r="AJ633" s="16">
        <f t="shared" si="159"/>
        <v>0</v>
      </c>
      <c r="AK633" s="16">
        <f t="shared" si="159"/>
        <v>0</v>
      </c>
      <c r="AL633" s="16">
        <f t="shared" si="159"/>
        <v>0</v>
      </c>
      <c r="AM633" s="16">
        <f t="shared" si="159"/>
        <v>0</v>
      </c>
      <c r="AN633" s="16">
        <f t="shared" si="159"/>
        <v>0</v>
      </c>
      <c r="AO633" s="16">
        <f t="shared" si="159"/>
        <v>0</v>
      </c>
      <c r="AP633" s="16">
        <f t="shared" si="159"/>
        <v>0</v>
      </c>
      <c r="AQ633" s="16">
        <f t="shared" si="159"/>
        <v>0</v>
      </c>
      <c r="AR633" s="16">
        <f t="shared" si="159"/>
        <v>0</v>
      </c>
      <c r="AS633" s="16">
        <f t="shared" si="159"/>
        <v>535.8793198170963</v>
      </c>
      <c r="AT633" s="16">
        <f t="shared" si="161"/>
        <v>0</v>
      </c>
      <c r="AU633" s="16">
        <f t="shared" si="161"/>
        <v>0</v>
      </c>
      <c r="AV633" s="16">
        <f t="shared" si="161"/>
        <v>0</v>
      </c>
      <c r="AW633" s="16">
        <f t="shared" si="161"/>
        <v>57320.090298541785</v>
      </c>
      <c r="AX633" s="16">
        <f t="shared" si="161"/>
        <v>0</v>
      </c>
      <c r="AY633" s="16">
        <f t="shared" si="161"/>
        <v>0</v>
      </c>
      <c r="AZ633" s="16">
        <f t="shared" si="161"/>
        <v>0</v>
      </c>
      <c r="BA633" s="16">
        <f t="shared" si="161"/>
        <v>0</v>
      </c>
      <c r="BB633" s="16">
        <f t="shared" si="161"/>
        <v>0</v>
      </c>
      <c r="BC633" s="16">
        <f t="shared" si="161"/>
        <v>872.89094465121832</v>
      </c>
      <c r="BD633" s="16">
        <f t="shared" si="161"/>
        <v>0</v>
      </c>
      <c r="BE633" s="16">
        <f t="shared" si="161"/>
        <v>0</v>
      </c>
      <c r="BF633" s="16">
        <f t="shared" si="161"/>
        <v>0</v>
      </c>
      <c r="BG633" s="16">
        <f t="shared" si="161"/>
        <v>0</v>
      </c>
      <c r="BH633" s="16">
        <f t="shared" si="161"/>
        <v>0</v>
      </c>
      <c r="BI633" s="16">
        <f t="shared" si="161"/>
        <v>0</v>
      </c>
    </row>
    <row r="634" spans="2:61" s="1" customFormat="1" ht="15.75" x14ac:dyDescent="0.25">
      <c r="B634" s="47">
        <v>784</v>
      </c>
      <c r="C634" s="47" t="s">
        <v>430</v>
      </c>
      <c r="D634" s="47">
        <v>6</v>
      </c>
      <c r="E634" s="47">
        <v>2005</v>
      </c>
      <c r="F634" s="71"/>
      <c r="G634" s="2">
        <v>50</v>
      </c>
      <c r="H634" s="2">
        <v>10</v>
      </c>
      <c r="I634" s="47">
        <v>2021</v>
      </c>
      <c r="J634" s="81">
        <v>1.15E-2</v>
      </c>
      <c r="K634" s="82">
        <v>9985</v>
      </c>
      <c r="L634" s="82">
        <f t="shared" si="147"/>
        <v>998.5</v>
      </c>
      <c r="M634" s="82">
        <f t="shared" si="148"/>
        <v>1497.75</v>
      </c>
      <c r="N634" s="16">
        <f t="shared" si="149"/>
        <v>12481.25</v>
      </c>
      <c r="O634" s="16">
        <f t="shared" si="150"/>
        <v>143.53437500000001</v>
      </c>
      <c r="P634" s="16">
        <f t="shared" si="160"/>
        <v>0</v>
      </c>
      <c r="Q634" s="16">
        <f t="shared" si="160"/>
        <v>0</v>
      </c>
      <c r="R634" s="16">
        <f t="shared" si="160"/>
        <v>0</v>
      </c>
      <c r="S634" s="16">
        <f t="shared" si="160"/>
        <v>0</v>
      </c>
      <c r="T634" s="16">
        <f t="shared" si="160"/>
        <v>0</v>
      </c>
      <c r="U634" s="16">
        <f t="shared" si="160"/>
        <v>0</v>
      </c>
      <c r="V634" s="16">
        <f t="shared" si="160"/>
        <v>0</v>
      </c>
      <c r="W634" s="16">
        <f t="shared" si="160"/>
        <v>0</v>
      </c>
      <c r="X634" s="16">
        <f t="shared" si="160"/>
        <v>0</v>
      </c>
      <c r="Y634" s="16">
        <f t="shared" si="160"/>
        <v>201.96727972820074</v>
      </c>
      <c r="Z634" s="16">
        <f t="shared" si="160"/>
        <v>0</v>
      </c>
      <c r="AA634" s="16">
        <f t="shared" si="160"/>
        <v>0</v>
      </c>
      <c r="AB634" s="16">
        <f t="shared" si="160"/>
        <v>0</v>
      </c>
      <c r="AC634" s="16">
        <f t="shared" si="160"/>
        <v>0</v>
      </c>
      <c r="AD634" s="16">
        <f t="shared" si="160"/>
        <v>0</v>
      </c>
      <c r="AE634" s="16">
        <f t="shared" si="160"/>
        <v>0</v>
      </c>
      <c r="AF634" s="16">
        <f t="shared" si="159"/>
        <v>0</v>
      </c>
      <c r="AG634" s="16">
        <f t="shared" si="159"/>
        <v>0</v>
      </c>
      <c r="AH634" s="16">
        <f t="shared" si="159"/>
        <v>0</v>
      </c>
      <c r="AI634" s="16">
        <f t="shared" si="159"/>
        <v>328.98341673412267</v>
      </c>
      <c r="AJ634" s="16">
        <f t="shared" si="159"/>
        <v>0</v>
      </c>
      <c r="AK634" s="16">
        <f t="shared" si="159"/>
        <v>0</v>
      </c>
      <c r="AL634" s="16">
        <f t="shared" si="159"/>
        <v>0</v>
      </c>
      <c r="AM634" s="16">
        <f t="shared" si="159"/>
        <v>0</v>
      </c>
      <c r="AN634" s="16">
        <f t="shared" si="159"/>
        <v>0</v>
      </c>
      <c r="AO634" s="16">
        <f t="shared" si="159"/>
        <v>0</v>
      </c>
      <c r="AP634" s="16">
        <f t="shared" si="159"/>
        <v>0</v>
      </c>
      <c r="AQ634" s="16">
        <f t="shared" si="159"/>
        <v>0</v>
      </c>
      <c r="AR634" s="16">
        <f t="shared" si="159"/>
        <v>0</v>
      </c>
      <c r="AS634" s="16">
        <f t="shared" si="159"/>
        <v>535.8793198170963</v>
      </c>
      <c r="AT634" s="16">
        <f t="shared" si="161"/>
        <v>0</v>
      </c>
      <c r="AU634" s="16">
        <f t="shared" si="161"/>
        <v>0</v>
      </c>
      <c r="AV634" s="16">
        <f t="shared" si="161"/>
        <v>0</v>
      </c>
      <c r="AW634" s="16">
        <f t="shared" si="161"/>
        <v>57320.090298541785</v>
      </c>
      <c r="AX634" s="16">
        <f t="shared" si="161"/>
        <v>0</v>
      </c>
      <c r="AY634" s="16">
        <f t="shared" si="161"/>
        <v>0</v>
      </c>
      <c r="AZ634" s="16">
        <f t="shared" si="161"/>
        <v>0</v>
      </c>
      <c r="BA634" s="16">
        <f t="shared" si="161"/>
        <v>0</v>
      </c>
      <c r="BB634" s="16">
        <f t="shared" si="161"/>
        <v>0</v>
      </c>
      <c r="BC634" s="16">
        <f t="shared" si="161"/>
        <v>872.89094465121832</v>
      </c>
      <c r="BD634" s="16">
        <f t="shared" si="161"/>
        <v>0</v>
      </c>
      <c r="BE634" s="16">
        <f t="shared" si="161"/>
        <v>0</v>
      </c>
      <c r="BF634" s="16">
        <f t="shared" si="161"/>
        <v>0</v>
      </c>
      <c r="BG634" s="16">
        <f t="shared" si="161"/>
        <v>0</v>
      </c>
      <c r="BH634" s="16">
        <f t="shared" si="161"/>
        <v>0</v>
      </c>
      <c r="BI634" s="16">
        <f t="shared" si="161"/>
        <v>0</v>
      </c>
    </row>
    <row r="635" spans="2:61" s="1" customFormat="1" ht="15.75" x14ac:dyDescent="0.25">
      <c r="B635" s="47">
        <v>783</v>
      </c>
      <c r="C635" s="47" t="s">
        <v>430</v>
      </c>
      <c r="D635" s="47">
        <v>6</v>
      </c>
      <c r="E635" s="47">
        <v>2005</v>
      </c>
      <c r="F635" s="71"/>
      <c r="G635" s="2">
        <v>50</v>
      </c>
      <c r="H635" s="2">
        <v>10</v>
      </c>
      <c r="I635" s="47">
        <v>2021</v>
      </c>
      <c r="J635" s="81">
        <v>1.15E-2</v>
      </c>
      <c r="K635" s="82">
        <v>9985</v>
      </c>
      <c r="L635" s="82">
        <f t="shared" si="147"/>
        <v>998.5</v>
      </c>
      <c r="M635" s="82">
        <f t="shared" si="148"/>
        <v>1497.75</v>
      </c>
      <c r="N635" s="16">
        <f t="shared" si="149"/>
        <v>12481.25</v>
      </c>
      <c r="O635" s="16">
        <f t="shared" si="150"/>
        <v>143.53437500000001</v>
      </c>
      <c r="P635" s="16">
        <f t="shared" si="160"/>
        <v>0</v>
      </c>
      <c r="Q635" s="16">
        <f t="shared" si="160"/>
        <v>0</v>
      </c>
      <c r="R635" s="16">
        <f t="shared" si="160"/>
        <v>0</v>
      </c>
      <c r="S635" s="16">
        <f t="shared" si="160"/>
        <v>0</v>
      </c>
      <c r="T635" s="16">
        <f t="shared" si="160"/>
        <v>0</v>
      </c>
      <c r="U635" s="16">
        <f t="shared" si="160"/>
        <v>0</v>
      </c>
      <c r="V635" s="16">
        <f t="shared" si="160"/>
        <v>0</v>
      </c>
      <c r="W635" s="16">
        <f t="shared" si="160"/>
        <v>0</v>
      </c>
      <c r="X635" s="16">
        <f t="shared" si="160"/>
        <v>0</v>
      </c>
      <c r="Y635" s="16">
        <f t="shared" si="160"/>
        <v>201.96727972820074</v>
      </c>
      <c r="Z635" s="16">
        <f t="shared" si="160"/>
        <v>0</v>
      </c>
      <c r="AA635" s="16">
        <f t="shared" si="160"/>
        <v>0</v>
      </c>
      <c r="AB635" s="16">
        <f t="shared" si="160"/>
        <v>0</v>
      </c>
      <c r="AC635" s="16">
        <f t="shared" si="160"/>
        <v>0</v>
      </c>
      <c r="AD635" s="16">
        <f t="shared" si="160"/>
        <v>0</v>
      </c>
      <c r="AE635" s="16">
        <f t="shared" si="160"/>
        <v>0</v>
      </c>
      <c r="AF635" s="16">
        <f t="shared" si="159"/>
        <v>0</v>
      </c>
      <c r="AG635" s="16">
        <f t="shared" si="159"/>
        <v>0</v>
      </c>
      <c r="AH635" s="16">
        <f t="shared" si="159"/>
        <v>0</v>
      </c>
      <c r="AI635" s="16">
        <f t="shared" si="159"/>
        <v>328.98341673412267</v>
      </c>
      <c r="AJ635" s="16">
        <f t="shared" si="159"/>
        <v>0</v>
      </c>
      <c r="AK635" s="16">
        <f t="shared" si="159"/>
        <v>0</v>
      </c>
      <c r="AL635" s="16">
        <f t="shared" si="159"/>
        <v>0</v>
      </c>
      <c r="AM635" s="16">
        <f t="shared" si="159"/>
        <v>0</v>
      </c>
      <c r="AN635" s="16">
        <f t="shared" si="159"/>
        <v>0</v>
      </c>
      <c r="AO635" s="16">
        <f t="shared" si="159"/>
        <v>0</v>
      </c>
      <c r="AP635" s="16">
        <f t="shared" si="159"/>
        <v>0</v>
      </c>
      <c r="AQ635" s="16">
        <f t="shared" si="159"/>
        <v>0</v>
      </c>
      <c r="AR635" s="16">
        <f t="shared" si="159"/>
        <v>0</v>
      </c>
      <c r="AS635" s="16">
        <f t="shared" si="159"/>
        <v>535.8793198170963</v>
      </c>
      <c r="AT635" s="16">
        <f t="shared" si="161"/>
        <v>0</v>
      </c>
      <c r="AU635" s="16">
        <f t="shared" si="161"/>
        <v>0</v>
      </c>
      <c r="AV635" s="16">
        <f t="shared" si="161"/>
        <v>0</v>
      </c>
      <c r="AW635" s="16">
        <f t="shared" si="161"/>
        <v>57320.090298541785</v>
      </c>
      <c r="AX635" s="16">
        <f t="shared" si="161"/>
        <v>0</v>
      </c>
      <c r="AY635" s="16">
        <f t="shared" si="161"/>
        <v>0</v>
      </c>
      <c r="AZ635" s="16">
        <f t="shared" si="161"/>
        <v>0</v>
      </c>
      <c r="BA635" s="16">
        <f t="shared" si="161"/>
        <v>0</v>
      </c>
      <c r="BB635" s="16">
        <f t="shared" si="161"/>
        <v>0</v>
      </c>
      <c r="BC635" s="16">
        <f t="shared" si="161"/>
        <v>872.89094465121832</v>
      </c>
      <c r="BD635" s="16">
        <f t="shared" si="161"/>
        <v>0</v>
      </c>
      <c r="BE635" s="16">
        <f t="shared" si="161"/>
        <v>0</v>
      </c>
      <c r="BF635" s="16">
        <f t="shared" si="161"/>
        <v>0</v>
      </c>
      <c r="BG635" s="16">
        <f t="shared" si="161"/>
        <v>0</v>
      </c>
      <c r="BH635" s="16">
        <f t="shared" si="161"/>
        <v>0</v>
      </c>
      <c r="BI635" s="16">
        <f t="shared" si="161"/>
        <v>0</v>
      </c>
    </row>
    <row r="636" spans="2:61" s="1" customFormat="1" ht="15.75" x14ac:dyDescent="0.25">
      <c r="B636" s="47">
        <v>782</v>
      </c>
      <c r="C636" s="47" t="s">
        <v>430</v>
      </c>
      <c r="D636" s="47">
        <v>6</v>
      </c>
      <c r="E636" s="47">
        <v>2005</v>
      </c>
      <c r="F636" s="71"/>
      <c r="G636" s="2">
        <v>50</v>
      </c>
      <c r="H636" s="2">
        <v>10</v>
      </c>
      <c r="I636" s="47">
        <v>2021</v>
      </c>
      <c r="J636" s="81">
        <v>1.15E-2</v>
      </c>
      <c r="K636" s="82">
        <v>9985</v>
      </c>
      <c r="L636" s="82">
        <f t="shared" si="147"/>
        <v>998.5</v>
      </c>
      <c r="M636" s="82">
        <f t="shared" si="148"/>
        <v>1497.75</v>
      </c>
      <c r="N636" s="16">
        <f t="shared" si="149"/>
        <v>12481.25</v>
      </c>
      <c r="O636" s="16">
        <f t="shared" si="150"/>
        <v>143.53437500000001</v>
      </c>
      <c r="P636" s="16">
        <f t="shared" si="160"/>
        <v>0</v>
      </c>
      <c r="Q636" s="16">
        <f t="shared" si="160"/>
        <v>0</v>
      </c>
      <c r="R636" s="16">
        <f t="shared" si="160"/>
        <v>0</v>
      </c>
      <c r="S636" s="16">
        <f t="shared" si="160"/>
        <v>0</v>
      </c>
      <c r="T636" s="16">
        <f t="shared" si="160"/>
        <v>0</v>
      </c>
      <c r="U636" s="16">
        <f t="shared" si="160"/>
        <v>0</v>
      </c>
      <c r="V636" s="16">
        <f t="shared" si="160"/>
        <v>0</v>
      </c>
      <c r="W636" s="16">
        <f t="shared" si="160"/>
        <v>0</v>
      </c>
      <c r="X636" s="16">
        <f t="shared" si="160"/>
        <v>0</v>
      </c>
      <c r="Y636" s="16">
        <f t="shared" si="160"/>
        <v>201.96727972820074</v>
      </c>
      <c r="Z636" s="16">
        <f t="shared" si="160"/>
        <v>0</v>
      </c>
      <c r="AA636" s="16">
        <f t="shared" si="160"/>
        <v>0</v>
      </c>
      <c r="AB636" s="16">
        <f t="shared" si="160"/>
        <v>0</v>
      </c>
      <c r="AC636" s="16">
        <f t="shared" si="160"/>
        <v>0</v>
      </c>
      <c r="AD636" s="16">
        <f t="shared" si="160"/>
        <v>0</v>
      </c>
      <c r="AE636" s="16">
        <f t="shared" si="160"/>
        <v>0</v>
      </c>
      <c r="AF636" s="16">
        <f t="shared" si="159"/>
        <v>0</v>
      </c>
      <c r="AG636" s="16">
        <f t="shared" si="159"/>
        <v>0</v>
      </c>
      <c r="AH636" s="16">
        <f t="shared" si="159"/>
        <v>0</v>
      </c>
      <c r="AI636" s="16">
        <f t="shared" si="159"/>
        <v>328.98341673412267</v>
      </c>
      <c r="AJ636" s="16">
        <f t="shared" si="159"/>
        <v>0</v>
      </c>
      <c r="AK636" s="16">
        <f t="shared" si="159"/>
        <v>0</v>
      </c>
      <c r="AL636" s="16">
        <f t="shared" si="159"/>
        <v>0</v>
      </c>
      <c r="AM636" s="16">
        <f t="shared" si="159"/>
        <v>0</v>
      </c>
      <c r="AN636" s="16">
        <f t="shared" si="159"/>
        <v>0</v>
      </c>
      <c r="AO636" s="16">
        <f t="shared" si="159"/>
        <v>0</v>
      </c>
      <c r="AP636" s="16">
        <f t="shared" si="159"/>
        <v>0</v>
      </c>
      <c r="AQ636" s="16">
        <f t="shared" si="159"/>
        <v>0</v>
      </c>
      <c r="AR636" s="16">
        <f t="shared" si="159"/>
        <v>0</v>
      </c>
      <c r="AS636" s="16">
        <f t="shared" si="159"/>
        <v>535.8793198170963</v>
      </c>
      <c r="AT636" s="16">
        <f t="shared" si="161"/>
        <v>0</v>
      </c>
      <c r="AU636" s="16">
        <f t="shared" si="161"/>
        <v>0</v>
      </c>
      <c r="AV636" s="16">
        <f t="shared" si="161"/>
        <v>0</v>
      </c>
      <c r="AW636" s="16">
        <f t="shared" si="161"/>
        <v>57320.090298541785</v>
      </c>
      <c r="AX636" s="16">
        <f t="shared" si="161"/>
        <v>0</v>
      </c>
      <c r="AY636" s="16">
        <f t="shared" si="161"/>
        <v>0</v>
      </c>
      <c r="AZ636" s="16">
        <f t="shared" si="161"/>
        <v>0</v>
      </c>
      <c r="BA636" s="16">
        <f t="shared" si="161"/>
        <v>0</v>
      </c>
      <c r="BB636" s="16">
        <f t="shared" si="161"/>
        <v>0</v>
      </c>
      <c r="BC636" s="16">
        <f t="shared" si="161"/>
        <v>872.89094465121832</v>
      </c>
      <c r="BD636" s="16">
        <f t="shared" si="161"/>
        <v>0</v>
      </c>
      <c r="BE636" s="16">
        <f t="shared" si="161"/>
        <v>0</v>
      </c>
      <c r="BF636" s="16">
        <f t="shared" si="161"/>
        <v>0</v>
      </c>
      <c r="BG636" s="16">
        <f t="shared" si="161"/>
        <v>0</v>
      </c>
      <c r="BH636" s="16">
        <f t="shared" si="161"/>
        <v>0</v>
      </c>
      <c r="BI636" s="16">
        <f t="shared" si="161"/>
        <v>0</v>
      </c>
    </row>
    <row r="637" spans="2:61" s="1" customFormat="1" ht="15.75" x14ac:dyDescent="0.25">
      <c r="B637" s="47">
        <v>781</v>
      </c>
      <c r="C637" s="47" t="s">
        <v>430</v>
      </c>
      <c r="D637" s="47">
        <v>6</v>
      </c>
      <c r="E637" s="47">
        <v>2005</v>
      </c>
      <c r="F637" s="71"/>
      <c r="G637" s="2">
        <v>50</v>
      </c>
      <c r="H637" s="2">
        <v>10</v>
      </c>
      <c r="I637" s="47">
        <v>2021</v>
      </c>
      <c r="J637" s="81">
        <v>1.15E-2</v>
      </c>
      <c r="K637" s="82">
        <v>9985</v>
      </c>
      <c r="L637" s="82">
        <f t="shared" si="147"/>
        <v>998.5</v>
      </c>
      <c r="M637" s="82">
        <f t="shared" si="148"/>
        <v>1497.75</v>
      </c>
      <c r="N637" s="16">
        <f t="shared" si="149"/>
        <v>12481.25</v>
      </c>
      <c r="O637" s="16">
        <f t="shared" si="150"/>
        <v>143.53437500000001</v>
      </c>
      <c r="P637" s="16">
        <f t="shared" si="160"/>
        <v>0</v>
      </c>
      <c r="Q637" s="16">
        <f t="shared" si="160"/>
        <v>0</v>
      </c>
      <c r="R637" s="16">
        <f t="shared" si="160"/>
        <v>0</v>
      </c>
      <c r="S637" s="16">
        <f t="shared" si="160"/>
        <v>0</v>
      </c>
      <c r="T637" s="16">
        <f t="shared" si="160"/>
        <v>0</v>
      </c>
      <c r="U637" s="16">
        <f t="shared" si="160"/>
        <v>0</v>
      </c>
      <c r="V637" s="16">
        <f t="shared" si="160"/>
        <v>0</v>
      </c>
      <c r="W637" s="16">
        <f t="shared" si="160"/>
        <v>0</v>
      </c>
      <c r="X637" s="16">
        <f t="shared" si="160"/>
        <v>0</v>
      </c>
      <c r="Y637" s="16">
        <f t="shared" si="160"/>
        <v>201.96727972820074</v>
      </c>
      <c r="Z637" s="16">
        <f t="shared" si="160"/>
        <v>0</v>
      </c>
      <c r="AA637" s="16">
        <f t="shared" si="160"/>
        <v>0</v>
      </c>
      <c r="AB637" s="16">
        <f t="shared" si="160"/>
        <v>0</v>
      </c>
      <c r="AC637" s="16">
        <f t="shared" si="160"/>
        <v>0</v>
      </c>
      <c r="AD637" s="16">
        <f t="shared" si="160"/>
        <v>0</v>
      </c>
      <c r="AE637" s="16">
        <f t="shared" si="160"/>
        <v>0</v>
      </c>
      <c r="AF637" s="16">
        <f t="shared" si="159"/>
        <v>0</v>
      </c>
      <c r="AG637" s="16">
        <f t="shared" si="159"/>
        <v>0</v>
      </c>
      <c r="AH637" s="16">
        <f t="shared" si="159"/>
        <v>0</v>
      </c>
      <c r="AI637" s="16">
        <f t="shared" si="159"/>
        <v>328.98341673412267</v>
      </c>
      <c r="AJ637" s="16">
        <f t="shared" si="159"/>
        <v>0</v>
      </c>
      <c r="AK637" s="16">
        <f t="shared" si="159"/>
        <v>0</v>
      </c>
      <c r="AL637" s="16">
        <f t="shared" si="159"/>
        <v>0</v>
      </c>
      <c r="AM637" s="16">
        <f t="shared" si="159"/>
        <v>0</v>
      </c>
      <c r="AN637" s="16">
        <f t="shared" si="159"/>
        <v>0</v>
      </c>
      <c r="AO637" s="16">
        <f t="shared" si="159"/>
        <v>0</v>
      </c>
      <c r="AP637" s="16">
        <f t="shared" si="159"/>
        <v>0</v>
      </c>
      <c r="AQ637" s="16">
        <f t="shared" si="159"/>
        <v>0</v>
      </c>
      <c r="AR637" s="16">
        <f t="shared" si="159"/>
        <v>0</v>
      </c>
      <c r="AS637" s="16">
        <f t="shared" si="159"/>
        <v>535.8793198170963</v>
      </c>
      <c r="AT637" s="16">
        <f t="shared" si="161"/>
        <v>0</v>
      </c>
      <c r="AU637" s="16">
        <f t="shared" si="161"/>
        <v>0</v>
      </c>
      <c r="AV637" s="16">
        <f t="shared" si="161"/>
        <v>0</v>
      </c>
      <c r="AW637" s="16">
        <f t="shared" si="161"/>
        <v>57320.090298541785</v>
      </c>
      <c r="AX637" s="16">
        <f t="shared" si="161"/>
        <v>0</v>
      </c>
      <c r="AY637" s="16">
        <f t="shared" si="161"/>
        <v>0</v>
      </c>
      <c r="AZ637" s="16">
        <f t="shared" si="161"/>
        <v>0</v>
      </c>
      <c r="BA637" s="16">
        <f t="shared" si="161"/>
        <v>0</v>
      </c>
      <c r="BB637" s="16">
        <f t="shared" si="161"/>
        <v>0</v>
      </c>
      <c r="BC637" s="16">
        <f t="shared" si="161"/>
        <v>872.89094465121832</v>
      </c>
      <c r="BD637" s="16">
        <f t="shared" si="161"/>
        <v>0</v>
      </c>
      <c r="BE637" s="16">
        <f t="shared" si="161"/>
        <v>0</v>
      </c>
      <c r="BF637" s="16">
        <f t="shared" si="161"/>
        <v>0</v>
      </c>
      <c r="BG637" s="16">
        <f t="shared" si="161"/>
        <v>0</v>
      </c>
      <c r="BH637" s="16">
        <f t="shared" si="161"/>
        <v>0</v>
      </c>
      <c r="BI637" s="16">
        <f t="shared" si="161"/>
        <v>0</v>
      </c>
    </row>
    <row r="638" spans="2:61" s="1" customFormat="1" ht="15.75" x14ac:dyDescent="0.25">
      <c r="B638" s="47">
        <v>780</v>
      </c>
      <c r="C638" s="47" t="s">
        <v>430</v>
      </c>
      <c r="D638" s="47">
        <v>6</v>
      </c>
      <c r="E638" s="47">
        <v>2005</v>
      </c>
      <c r="F638" s="71"/>
      <c r="G638" s="2">
        <v>50</v>
      </c>
      <c r="H638" s="2">
        <v>10</v>
      </c>
      <c r="I638" s="47">
        <v>2021</v>
      </c>
      <c r="J638" s="81">
        <v>1.15E-2</v>
      </c>
      <c r="K638" s="82">
        <v>9985</v>
      </c>
      <c r="L638" s="82">
        <f t="shared" si="147"/>
        <v>998.5</v>
      </c>
      <c r="M638" s="82">
        <f t="shared" si="148"/>
        <v>1497.75</v>
      </c>
      <c r="N638" s="16">
        <f t="shared" si="149"/>
        <v>12481.25</v>
      </c>
      <c r="O638" s="16">
        <f t="shared" si="150"/>
        <v>143.53437500000001</v>
      </c>
      <c r="P638" s="16">
        <f t="shared" si="160"/>
        <v>0</v>
      </c>
      <c r="Q638" s="16">
        <f t="shared" si="160"/>
        <v>0</v>
      </c>
      <c r="R638" s="16">
        <f t="shared" si="160"/>
        <v>0</v>
      </c>
      <c r="S638" s="16">
        <f t="shared" si="160"/>
        <v>0</v>
      </c>
      <c r="T638" s="16">
        <f t="shared" si="160"/>
        <v>0</v>
      </c>
      <c r="U638" s="16">
        <f t="shared" si="160"/>
        <v>0</v>
      </c>
      <c r="V638" s="16">
        <f t="shared" si="160"/>
        <v>0</v>
      </c>
      <c r="W638" s="16">
        <f t="shared" si="160"/>
        <v>0</v>
      </c>
      <c r="X638" s="16">
        <f t="shared" si="160"/>
        <v>0</v>
      </c>
      <c r="Y638" s="16">
        <f t="shared" si="160"/>
        <v>201.96727972820074</v>
      </c>
      <c r="Z638" s="16">
        <f t="shared" si="160"/>
        <v>0</v>
      </c>
      <c r="AA638" s="16">
        <f t="shared" si="160"/>
        <v>0</v>
      </c>
      <c r="AB638" s="16">
        <f t="shared" si="160"/>
        <v>0</v>
      </c>
      <c r="AC638" s="16">
        <f t="shared" si="160"/>
        <v>0</v>
      </c>
      <c r="AD638" s="16">
        <f t="shared" si="160"/>
        <v>0</v>
      </c>
      <c r="AE638" s="16">
        <f t="shared" si="160"/>
        <v>0</v>
      </c>
      <c r="AF638" s="16">
        <f t="shared" si="159"/>
        <v>0</v>
      </c>
      <c r="AG638" s="16">
        <f t="shared" si="159"/>
        <v>0</v>
      </c>
      <c r="AH638" s="16">
        <f t="shared" si="159"/>
        <v>0</v>
      </c>
      <c r="AI638" s="16">
        <f t="shared" si="159"/>
        <v>328.98341673412267</v>
      </c>
      <c r="AJ638" s="16">
        <f t="shared" si="159"/>
        <v>0</v>
      </c>
      <c r="AK638" s="16">
        <f t="shared" si="159"/>
        <v>0</v>
      </c>
      <c r="AL638" s="16">
        <f t="shared" si="159"/>
        <v>0</v>
      </c>
      <c r="AM638" s="16">
        <f t="shared" si="159"/>
        <v>0</v>
      </c>
      <c r="AN638" s="16">
        <f t="shared" si="159"/>
        <v>0</v>
      </c>
      <c r="AO638" s="16">
        <f t="shared" si="159"/>
        <v>0</v>
      </c>
      <c r="AP638" s="16">
        <f t="shared" si="159"/>
        <v>0</v>
      </c>
      <c r="AQ638" s="16">
        <f t="shared" si="159"/>
        <v>0</v>
      </c>
      <c r="AR638" s="16">
        <f t="shared" si="159"/>
        <v>0</v>
      </c>
      <c r="AS638" s="16">
        <f t="shared" si="159"/>
        <v>535.8793198170963</v>
      </c>
      <c r="AT638" s="16">
        <f t="shared" si="161"/>
        <v>0</v>
      </c>
      <c r="AU638" s="16">
        <f t="shared" si="161"/>
        <v>0</v>
      </c>
      <c r="AV638" s="16">
        <f t="shared" si="161"/>
        <v>0</v>
      </c>
      <c r="AW638" s="16">
        <f t="shared" si="161"/>
        <v>57320.090298541785</v>
      </c>
      <c r="AX638" s="16">
        <f t="shared" si="161"/>
        <v>0</v>
      </c>
      <c r="AY638" s="16">
        <f t="shared" si="161"/>
        <v>0</v>
      </c>
      <c r="AZ638" s="16">
        <f t="shared" si="161"/>
        <v>0</v>
      </c>
      <c r="BA638" s="16">
        <f t="shared" si="161"/>
        <v>0</v>
      </c>
      <c r="BB638" s="16">
        <f t="shared" si="161"/>
        <v>0</v>
      </c>
      <c r="BC638" s="16">
        <f t="shared" si="161"/>
        <v>872.89094465121832</v>
      </c>
      <c r="BD638" s="16">
        <f t="shared" si="161"/>
        <v>0</v>
      </c>
      <c r="BE638" s="16">
        <f t="shared" si="161"/>
        <v>0</v>
      </c>
      <c r="BF638" s="16">
        <f t="shared" si="161"/>
        <v>0</v>
      </c>
      <c r="BG638" s="16">
        <f t="shared" si="161"/>
        <v>0</v>
      </c>
      <c r="BH638" s="16">
        <f t="shared" si="161"/>
        <v>0</v>
      </c>
      <c r="BI638" s="16">
        <f t="shared" si="161"/>
        <v>0</v>
      </c>
    </row>
    <row r="639" spans="2:61" s="1" customFormat="1" ht="15.75" x14ac:dyDescent="0.25">
      <c r="B639" s="47">
        <v>779</v>
      </c>
      <c r="C639" s="47" t="s">
        <v>430</v>
      </c>
      <c r="D639" s="47">
        <v>6</v>
      </c>
      <c r="E639" s="47">
        <v>2005</v>
      </c>
      <c r="F639" s="71"/>
      <c r="G639" s="2">
        <v>50</v>
      </c>
      <c r="H639" s="2">
        <v>10</v>
      </c>
      <c r="I639" s="47">
        <v>2021</v>
      </c>
      <c r="J639" s="81">
        <v>1.15E-2</v>
      </c>
      <c r="K639" s="82">
        <v>9985</v>
      </c>
      <c r="L639" s="82">
        <f t="shared" si="147"/>
        <v>998.5</v>
      </c>
      <c r="M639" s="82">
        <f t="shared" si="148"/>
        <v>1497.75</v>
      </c>
      <c r="N639" s="16">
        <f t="shared" si="149"/>
        <v>12481.25</v>
      </c>
      <c r="O639" s="16">
        <f t="shared" si="150"/>
        <v>143.53437500000001</v>
      </c>
      <c r="P639" s="16">
        <f t="shared" si="160"/>
        <v>0</v>
      </c>
      <c r="Q639" s="16">
        <f t="shared" si="160"/>
        <v>0</v>
      </c>
      <c r="R639" s="16">
        <f t="shared" si="160"/>
        <v>0</v>
      </c>
      <c r="S639" s="16">
        <f t="shared" si="160"/>
        <v>0</v>
      </c>
      <c r="T639" s="16">
        <f t="shared" si="160"/>
        <v>0</v>
      </c>
      <c r="U639" s="16">
        <f t="shared" si="160"/>
        <v>0</v>
      </c>
      <c r="V639" s="16">
        <f t="shared" si="160"/>
        <v>0</v>
      </c>
      <c r="W639" s="16">
        <f t="shared" si="160"/>
        <v>0</v>
      </c>
      <c r="X639" s="16">
        <f t="shared" si="160"/>
        <v>0</v>
      </c>
      <c r="Y639" s="16">
        <f t="shared" si="160"/>
        <v>201.96727972820074</v>
      </c>
      <c r="Z639" s="16">
        <f t="shared" si="160"/>
        <v>0</v>
      </c>
      <c r="AA639" s="16">
        <f t="shared" si="160"/>
        <v>0</v>
      </c>
      <c r="AB639" s="16">
        <f t="shared" si="160"/>
        <v>0</v>
      </c>
      <c r="AC639" s="16">
        <f t="shared" si="160"/>
        <v>0</v>
      </c>
      <c r="AD639" s="16">
        <f t="shared" si="160"/>
        <v>0</v>
      </c>
      <c r="AE639" s="16">
        <f t="shared" si="160"/>
        <v>0</v>
      </c>
      <c r="AF639" s="16">
        <f t="shared" si="159"/>
        <v>0</v>
      </c>
      <c r="AG639" s="16">
        <f t="shared" si="159"/>
        <v>0</v>
      </c>
      <c r="AH639" s="16">
        <f t="shared" si="159"/>
        <v>0</v>
      </c>
      <c r="AI639" s="16">
        <f t="shared" si="159"/>
        <v>328.98341673412267</v>
      </c>
      <c r="AJ639" s="16">
        <f t="shared" si="159"/>
        <v>0</v>
      </c>
      <c r="AK639" s="16">
        <f t="shared" si="159"/>
        <v>0</v>
      </c>
      <c r="AL639" s="16">
        <f t="shared" si="159"/>
        <v>0</v>
      </c>
      <c r="AM639" s="16">
        <f t="shared" si="159"/>
        <v>0</v>
      </c>
      <c r="AN639" s="16">
        <f t="shared" si="159"/>
        <v>0</v>
      </c>
      <c r="AO639" s="16">
        <f t="shared" si="159"/>
        <v>0</v>
      </c>
      <c r="AP639" s="16">
        <f t="shared" si="159"/>
        <v>0</v>
      </c>
      <c r="AQ639" s="16">
        <f t="shared" si="159"/>
        <v>0</v>
      </c>
      <c r="AR639" s="16">
        <f t="shared" si="159"/>
        <v>0</v>
      </c>
      <c r="AS639" s="16">
        <f t="shared" si="159"/>
        <v>535.8793198170963</v>
      </c>
      <c r="AT639" s="16">
        <f t="shared" si="161"/>
        <v>0</v>
      </c>
      <c r="AU639" s="16">
        <f t="shared" si="161"/>
        <v>0</v>
      </c>
      <c r="AV639" s="16">
        <f t="shared" si="161"/>
        <v>0</v>
      </c>
      <c r="AW639" s="16">
        <f t="shared" si="161"/>
        <v>57320.090298541785</v>
      </c>
      <c r="AX639" s="16">
        <f t="shared" si="161"/>
        <v>0</v>
      </c>
      <c r="AY639" s="16">
        <f t="shared" si="161"/>
        <v>0</v>
      </c>
      <c r="AZ639" s="16">
        <f t="shared" si="161"/>
        <v>0</v>
      </c>
      <c r="BA639" s="16">
        <f t="shared" si="161"/>
        <v>0</v>
      </c>
      <c r="BB639" s="16">
        <f t="shared" si="161"/>
        <v>0</v>
      </c>
      <c r="BC639" s="16">
        <f t="shared" si="161"/>
        <v>872.89094465121832</v>
      </c>
      <c r="BD639" s="16">
        <f t="shared" si="161"/>
        <v>0</v>
      </c>
      <c r="BE639" s="16">
        <f t="shared" si="161"/>
        <v>0</v>
      </c>
      <c r="BF639" s="16">
        <f t="shared" si="161"/>
        <v>0</v>
      </c>
      <c r="BG639" s="16">
        <f t="shared" si="161"/>
        <v>0</v>
      </c>
      <c r="BH639" s="16">
        <f t="shared" si="161"/>
        <v>0</v>
      </c>
      <c r="BI639" s="16">
        <f t="shared" si="161"/>
        <v>0</v>
      </c>
    </row>
    <row r="640" spans="2:61" s="1" customFormat="1" ht="15.75" x14ac:dyDescent="0.25">
      <c r="B640" s="47">
        <v>778</v>
      </c>
      <c r="C640" s="47" t="s">
        <v>430</v>
      </c>
      <c r="D640" s="47">
        <v>6</v>
      </c>
      <c r="E640" s="47">
        <v>2005</v>
      </c>
      <c r="F640" s="71"/>
      <c r="G640" s="2">
        <v>50</v>
      </c>
      <c r="H640" s="2">
        <v>10</v>
      </c>
      <c r="I640" s="47">
        <v>2021</v>
      </c>
      <c r="J640" s="81">
        <v>1.15E-2</v>
      </c>
      <c r="K640" s="82">
        <v>9985</v>
      </c>
      <c r="L640" s="82">
        <f t="shared" si="147"/>
        <v>998.5</v>
      </c>
      <c r="M640" s="82">
        <f t="shared" si="148"/>
        <v>1497.75</v>
      </c>
      <c r="N640" s="16">
        <f t="shared" si="149"/>
        <v>12481.25</v>
      </c>
      <c r="O640" s="16">
        <f t="shared" si="150"/>
        <v>143.53437500000001</v>
      </c>
      <c r="P640" s="16">
        <f t="shared" si="160"/>
        <v>0</v>
      </c>
      <c r="Q640" s="16">
        <f t="shared" si="160"/>
        <v>0</v>
      </c>
      <c r="R640" s="16">
        <f t="shared" si="160"/>
        <v>0</v>
      </c>
      <c r="S640" s="16">
        <f t="shared" si="160"/>
        <v>0</v>
      </c>
      <c r="T640" s="16">
        <f t="shared" si="160"/>
        <v>0</v>
      </c>
      <c r="U640" s="16">
        <f t="shared" si="160"/>
        <v>0</v>
      </c>
      <c r="V640" s="16">
        <f t="shared" si="160"/>
        <v>0</v>
      </c>
      <c r="W640" s="16">
        <f t="shared" si="160"/>
        <v>0</v>
      </c>
      <c r="X640" s="16">
        <f t="shared" si="160"/>
        <v>0</v>
      </c>
      <c r="Y640" s="16">
        <f t="shared" si="160"/>
        <v>201.96727972820074</v>
      </c>
      <c r="Z640" s="16">
        <f t="shared" si="160"/>
        <v>0</v>
      </c>
      <c r="AA640" s="16">
        <f t="shared" si="160"/>
        <v>0</v>
      </c>
      <c r="AB640" s="16">
        <f t="shared" si="160"/>
        <v>0</v>
      </c>
      <c r="AC640" s="16">
        <f t="shared" si="160"/>
        <v>0</v>
      </c>
      <c r="AD640" s="16">
        <f t="shared" si="160"/>
        <v>0</v>
      </c>
      <c r="AE640" s="16">
        <f t="shared" si="160"/>
        <v>0</v>
      </c>
      <c r="AF640" s="16">
        <f t="shared" si="159"/>
        <v>0</v>
      </c>
      <c r="AG640" s="16">
        <f t="shared" si="159"/>
        <v>0</v>
      </c>
      <c r="AH640" s="16">
        <f t="shared" si="159"/>
        <v>0</v>
      </c>
      <c r="AI640" s="16">
        <f t="shared" si="159"/>
        <v>328.98341673412267</v>
      </c>
      <c r="AJ640" s="16">
        <f t="shared" si="159"/>
        <v>0</v>
      </c>
      <c r="AK640" s="16">
        <f t="shared" si="159"/>
        <v>0</v>
      </c>
      <c r="AL640" s="16">
        <f t="shared" si="159"/>
        <v>0</v>
      </c>
      <c r="AM640" s="16">
        <f t="shared" si="159"/>
        <v>0</v>
      </c>
      <c r="AN640" s="16">
        <f t="shared" si="159"/>
        <v>0</v>
      </c>
      <c r="AO640" s="16">
        <f t="shared" si="159"/>
        <v>0</v>
      </c>
      <c r="AP640" s="16">
        <f t="shared" si="159"/>
        <v>0</v>
      </c>
      <c r="AQ640" s="16">
        <f t="shared" si="159"/>
        <v>0</v>
      </c>
      <c r="AR640" s="16">
        <f t="shared" si="159"/>
        <v>0</v>
      </c>
      <c r="AS640" s="16">
        <f t="shared" si="159"/>
        <v>535.8793198170963</v>
      </c>
      <c r="AT640" s="16">
        <f t="shared" si="161"/>
        <v>0</v>
      </c>
      <c r="AU640" s="16">
        <f t="shared" si="161"/>
        <v>0</v>
      </c>
      <c r="AV640" s="16">
        <f t="shared" si="161"/>
        <v>0</v>
      </c>
      <c r="AW640" s="16">
        <f t="shared" si="161"/>
        <v>57320.090298541785</v>
      </c>
      <c r="AX640" s="16">
        <f t="shared" si="161"/>
        <v>0</v>
      </c>
      <c r="AY640" s="16">
        <f t="shared" si="161"/>
        <v>0</v>
      </c>
      <c r="AZ640" s="16">
        <f t="shared" si="161"/>
        <v>0</v>
      </c>
      <c r="BA640" s="16">
        <f t="shared" si="161"/>
        <v>0</v>
      </c>
      <c r="BB640" s="16">
        <f t="shared" si="161"/>
        <v>0</v>
      </c>
      <c r="BC640" s="16">
        <f t="shared" si="161"/>
        <v>872.89094465121832</v>
      </c>
      <c r="BD640" s="16">
        <f t="shared" si="161"/>
        <v>0</v>
      </c>
      <c r="BE640" s="16">
        <f t="shared" si="161"/>
        <v>0</v>
      </c>
      <c r="BF640" s="16">
        <f t="shared" si="161"/>
        <v>0</v>
      </c>
      <c r="BG640" s="16">
        <f t="shared" si="161"/>
        <v>0</v>
      </c>
      <c r="BH640" s="16">
        <f t="shared" si="161"/>
        <v>0</v>
      </c>
      <c r="BI640" s="16">
        <f t="shared" si="161"/>
        <v>0</v>
      </c>
    </row>
    <row r="641" spans="2:61" s="1" customFormat="1" ht="15.75" x14ac:dyDescent="0.25">
      <c r="B641" s="47">
        <v>777</v>
      </c>
      <c r="C641" s="47" t="s">
        <v>430</v>
      </c>
      <c r="D641" s="47">
        <v>6</v>
      </c>
      <c r="E641" s="47">
        <v>2005</v>
      </c>
      <c r="F641" s="71"/>
      <c r="G641" s="2">
        <v>50</v>
      </c>
      <c r="H641" s="2">
        <v>10</v>
      </c>
      <c r="I641" s="47">
        <v>2021</v>
      </c>
      <c r="J641" s="81">
        <v>1.15E-2</v>
      </c>
      <c r="K641" s="82">
        <v>9985</v>
      </c>
      <c r="L641" s="82">
        <f t="shared" si="147"/>
        <v>998.5</v>
      </c>
      <c r="M641" s="82">
        <f t="shared" si="148"/>
        <v>1497.75</v>
      </c>
      <c r="N641" s="16">
        <f t="shared" si="149"/>
        <v>12481.25</v>
      </c>
      <c r="O641" s="16">
        <f t="shared" si="150"/>
        <v>143.53437500000001</v>
      </c>
      <c r="P641" s="16">
        <f t="shared" si="160"/>
        <v>0</v>
      </c>
      <c r="Q641" s="16">
        <f t="shared" si="160"/>
        <v>0</v>
      </c>
      <c r="R641" s="16">
        <f t="shared" si="160"/>
        <v>0</v>
      </c>
      <c r="S641" s="16">
        <f t="shared" si="160"/>
        <v>0</v>
      </c>
      <c r="T641" s="16">
        <f t="shared" si="160"/>
        <v>0</v>
      </c>
      <c r="U641" s="16">
        <f t="shared" si="160"/>
        <v>0</v>
      </c>
      <c r="V641" s="16">
        <f t="shared" si="160"/>
        <v>0</v>
      </c>
      <c r="W641" s="16">
        <f t="shared" si="160"/>
        <v>0</v>
      </c>
      <c r="X641" s="16">
        <f t="shared" si="160"/>
        <v>0</v>
      </c>
      <c r="Y641" s="16">
        <f t="shared" si="160"/>
        <v>201.96727972820074</v>
      </c>
      <c r="Z641" s="16">
        <f t="shared" si="160"/>
        <v>0</v>
      </c>
      <c r="AA641" s="16">
        <f t="shared" si="160"/>
        <v>0</v>
      </c>
      <c r="AB641" s="16">
        <f t="shared" si="160"/>
        <v>0</v>
      </c>
      <c r="AC641" s="16">
        <f t="shared" si="160"/>
        <v>0</v>
      </c>
      <c r="AD641" s="16">
        <f t="shared" si="160"/>
        <v>0</v>
      </c>
      <c r="AE641" s="16">
        <f t="shared" si="160"/>
        <v>0</v>
      </c>
      <c r="AF641" s="16">
        <f t="shared" si="159"/>
        <v>0</v>
      </c>
      <c r="AG641" s="16">
        <f t="shared" si="159"/>
        <v>0</v>
      </c>
      <c r="AH641" s="16">
        <f t="shared" si="159"/>
        <v>0</v>
      </c>
      <c r="AI641" s="16">
        <f t="shared" si="159"/>
        <v>328.98341673412267</v>
      </c>
      <c r="AJ641" s="16">
        <f t="shared" si="159"/>
        <v>0</v>
      </c>
      <c r="AK641" s="16">
        <f t="shared" si="159"/>
        <v>0</v>
      </c>
      <c r="AL641" s="16">
        <f t="shared" si="159"/>
        <v>0</v>
      </c>
      <c r="AM641" s="16">
        <f t="shared" si="159"/>
        <v>0</v>
      </c>
      <c r="AN641" s="16">
        <f t="shared" si="159"/>
        <v>0</v>
      </c>
      <c r="AO641" s="16">
        <f t="shared" si="159"/>
        <v>0</v>
      </c>
      <c r="AP641" s="16">
        <f t="shared" si="159"/>
        <v>0</v>
      </c>
      <c r="AQ641" s="16">
        <f t="shared" si="159"/>
        <v>0</v>
      </c>
      <c r="AR641" s="16">
        <f t="shared" si="159"/>
        <v>0</v>
      </c>
      <c r="AS641" s="16">
        <f t="shared" si="159"/>
        <v>535.8793198170963</v>
      </c>
      <c r="AT641" s="16">
        <f t="shared" si="161"/>
        <v>0</v>
      </c>
      <c r="AU641" s="16">
        <f t="shared" si="161"/>
        <v>0</v>
      </c>
      <c r="AV641" s="16">
        <f t="shared" si="161"/>
        <v>0</v>
      </c>
      <c r="AW641" s="16">
        <f t="shared" si="161"/>
        <v>57320.090298541785</v>
      </c>
      <c r="AX641" s="16">
        <f t="shared" si="161"/>
        <v>0</v>
      </c>
      <c r="AY641" s="16">
        <f t="shared" si="161"/>
        <v>0</v>
      </c>
      <c r="AZ641" s="16">
        <f t="shared" si="161"/>
        <v>0</v>
      </c>
      <c r="BA641" s="16">
        <f t="shared" si="161"/>
        <v>0</v>
      </c>
      <c r="BB641" s="16">
        <f t="shared" si="161"/>
        <v>0</v>
      </c>
      <c r="BC641" s="16">
        <f t="shared" si="161"/>
        <v>872.89094465121832</v>
      </c>
      <c r="BD641" s="16">
        <f t="shared" si="161"/>
        <v>0</v>
      </c>
      <c r="BE641" s="16">
        <f t="shared" si="161"/>
        <v>0</v>
      </c>
      <c r="BF641" s="16">
        <f t="shared" si="161"/>
        <v>0</v>
      </c>
      <c r="BG641" s="16">
        <f t="shared" si="161"/>
        <v>0</v>
      </c>
      <c r="BH641" s="16">
        <f t="shared" si="161"/>
        <v>0</v>
      </c>
      <c r="BI641" s="16">
        <f t="shared" si="161"/>
        <v>0</v>
      </c>
    </row>
    <row r="642" spans="2:61" s="1" customFormat="1" ht="15.75" x14ac:dyDescent="0.25">
      <c r="B642" s="47">
        <v>776</v>
      </c>
      <c r="C642" s="47" t="s">
        <v>430</v>
      </c>
      <c r="D642" s="47">
        <v>6</v>
      </c>
      <c r="E642" s="47">
        <v>2005</v>
      </c>
      <c r="F642" s="71"/>
      <c r="G642" s="2">
        <v>50</v>
      </c>
      <c r="H642" s="2">
        <v>10</v>
      </c>
      <c r="I642" s="47">
        <v>2021</v>
      </c>
      <c r="J642" s="81">
        <v>1.15E-2</v>
      </c>
      <c r="K642" s="82">
        <v>9985</v>
      </c>
      <c r="L642" s="82">
        <f t="shared" si="147"/>
        <v>998.5</v>
      </c>
      <c r="M642" s="82">
        <f t="shared" si="148"/>
        <v>1497.75</v>
      </c>
      <c r="N642" s="16">
        <f t="shared" si="149"/>
        <v>12481.25</v>
      </c>
      <c r="O642" s="16">
        <f t="shared" si="150"/>
        <v>143.53437500000001</v>
      </c>
      <c r="P642" s="16">
        <f t="shared" si="160"/>
        <v>0</v>
      </c>
      <c r="Q642" s="16">
        <f t="shared" si="160"/>
        <v>0</v>
      </c>
      <c r="R642" s="16">
        <f t="shared" si="160"/>
        <v>0</v>
      </c>
      <c r="S642" s="16">
        <f t="shared" si="160"/>
        <v>0</v>
      </c>
      <c r="T642" s="16">
        <f t="shared" si="160"/>
        <v>0</v>
      </c>
      <c r="U642" s="16">
        <f t="shared" si="160"/>
        <v>0</v>
      </c>
      <c r="V642" s="16">
        <f t="shared" si="160"/>
        <v>0</v>
      </c>
      <c r="W642" s="16">
        <f t="shared" si="160"/>
        <v>0</v>
      </c>
      <c r="X642" s="16">
        <f t="shared" si="160"/>
        <v>0</v>
      </c>
      <c r="Y642" s="16">
        <f t="shared" si="160"/>
        <v>201.96727972820074</v>
      </c>
      <c r="Z642" s="16">
        <f t="shared" si="160"/>
        <v>0</v>
      </c>
      <c r="AA642" s="16">
        <f t="shared" si="160"/>
        <v>0</v>
      </c>
      <c r="AB642" s="16">
        <f t="shared" si="160"/>
        <v>0</v>
      </c>
      <c r="AC642" s="16">
        <f t="shared" si="160"/>
        <v>0</v>
      </c>
      <c r="AD642" s="16">
        <f t="shared" si="160"/>
        <v>0</v>
      </c>
      <c r="AE642" s="16">
        <f t="shared" si="160"/>
        <v>0</v>
      </c>
      <c r="AF642" s="16">
        <f t="shared" si="159"/>
        <v>0</v>
      </c>
      <c r="AG642" s="16">
        <f t="shared" si="159"/>
        <v>0</v>
      </c>
      <c r="AH642" s="16">
        <f t="shared" si="159"/>
        <v>0</v>
      </c>
      <c r="AI642" s="16">
        <f t="shared" si="159"/>
        <v>328.98341673412267</v>
      </c>
      <c r="AJ642" s="16">
        <f t="shared" si="159"/>
        <v>0</v>
      </c>
      <c r="AK642" s="16">
        <f t="shared" si="159"/>
        <v>0</v>
      </c>
      <c r="AL642" s="16">
        <f t="shared" si="159"/>
        <v>0</v>
      </c>
      <c r="AM642" s="16">
        <f t="shared" si="159"/>
        <v>0</v>
      </c>
      <c r="AN642" s="16">
        <f t="shared" si="159"/>
        <v>0</v>
      </c>
      <c r="AO642" s="16">
        <f t="shared" si="159"/>
        <v>0</v>
      </c>
      <c r="AP642" s="16">
        <f t="shared" si="159"/>
        <v>0</v>
      </c>
      <c r="AQ642" s="16">
        <f t="shared" si="159"/>
        <v>0</v>
      </c>
      <c r="AR642" s="16">
        <f t="shared" si="159"/>
        <v>0</v>
      </c>
      <c r="AS642" s="16">
        <f t="shared" si="159"/>
        <v>535.8793198170963</v>
      </c>
      <c r="AT642" s="16">
        <f t="shared" si="161"/>
        <v>0</v>
      </c>
      <c r="AU642" s="16">
        <f t="shared" si="161"/>
        <v>0</v>
      </c>
      <c r="AV642" s="16">
        <f t="shared" si="161"/>
        <v>0</v>
      </c>
      <c r="AW642" s="16">
        <f t="shared" si="161"/>
        <v>57320.090298541785</v>
      </c>
      <c r="AX642" s="16">
        <f t="shared" si="161"/>
        <v>0</v>
      </c>
      <c r="AY642" s="16">
        <f t="shared" si="161"/>
        <v>0</v>
      </c>
      <c r="AZ642" s="16">
        <f t="shared" si="161"/>
        <v>0</v>
      </c>
      <c r="BA642" s="16">
        <f t="shared" si="161"/>
        <v>0</v>
      </c>
      <c r="BB642" s="16">
        <f t="shared" si="161"/>
        <v>0</v>
      </c>
      <c r="BC642" s="16">
        <f t="shared" si="161"/>
        <v>872.89094465121832</v>
      </c>
      <c r="BD642" s="16">
        <f t="shared" si="161"/>
        <v>0</v>
      </c>
      <c r="BE642" s="16">
        <f t="shared" si="161"/>
        <v>0</v>
      </c>
      <c r="BF642" s="16">
        <f t="shared" si="161"/>
        <v>0</v>
      </c>
      <c r="BG642" s="16">
        <f t="shared" si="161"/>
        <v>0</v>
      </c>
      <c r="BH642" s="16">
        <f t="shared" si="161"/>
        <v>0</v>
      </c>
      <c r="BI642" s="16">
        <f t="shared" si="161"/>
        <v>0</v>
      </c>
    </row>
    <row r="643" spans="2:61" s="1" customFormat="1" ht="15.75" x14ac:dyDescent="0.25">
      <c r="B643" s="47">
        <v>775</v>
      </c>
      <c r="C643" s="47" t="s">
        <v>430</v>
      </c>
      <c r="D643" s="47">
        <v>6</v>
      </c>
      <c r="E643" s="47">
        <v>2005</v>
      </c>
      <c r="F643" s="71"/>
      <c r="G643" s="2">
        <v>50</v>
      </c>
      <c r="H643" s="2">
        <v>10</v>
      </c>
      <c r="I643" s="47">
        <v>2021</v>
      </c>
      <c r="J643" s="81">
        <v>1.15E-2</v>
      </c>
      <c r="K643" s="82">
        <v>9985</v>
      </c>
      <c r="L643" s="82">
        <f t="shared" si="147"/>
        <v>998.5</v>
      </c>
      <c r="M643" s="82">
        <f t="shared" si="148"/>
        <v>1497.75</v>
      </c>
      <c r="N643" s="16">
        <f t="shared" si="149"/>
        <v>12481.25</v>
      </c>
      <c r="O643" s="16">
        <f t="shared" si="150"/>
        <v>143.53437500000001</v>
      </c>
      <c r="P643" s="16">
        <f t="shared" si="160"/>
        <v>0</v>
      </c>
      <c r="Q643" s="16">
        <f t="shared" si="160"/>
        <v>0</v>
      </c>
      <c r="R643" s="16">
        <f t="shared" si="160"/>
        <v>0</v>
      </c>
      <c r="S643" s="16">
        <f t="shared" si="160"/>
        <v>0</v>
      </c>
      <c r="T643" s="16">
        <f t="shared" si="160"/>
        <v>0</v>
      </c>
      <c r="U643" s="16">
        <f t="shared" si="160"/>
        <v>0</v>
      </c>
      <c r="V643" s="16">
        <f t="shared" si="160"/>
        <v>0</v>
      </c>
      <c r="W643" s="16">
        <f t="shared" si="160"/>
        <v>0</v>
      </c>
      <c r="X643" s="16">
        <f t="shared" si="160"/>
        <v>0</v>
      </c>
      <c r="Y643" s="16">
        <f t="shared" si="160"/>
        <v>201.96727972820074</v>
      </c>
      <c r="Z643" s="16">
        <f t="shared" si="160"/>
        <v>0</v>
      </c>
      <c r="AA643" s="16">
        <f t="shared" si="160"/>
        <v>0</v>
      </c>
      <c r="AB643" s="16">
        <f t="shared" si="160"/>
        <v>0</v>
      </c>
      <c r="AC643" s="16">
        <f t="shared" si="160"/>
        <v>0</v>
      </c>
      <c r="AD643" s="16">
        <f t="shared" si="160"/>
        <v>0</v>
      </c>
      <c r="AE643" s="16">
        <f t="shared" si="160"/>
        <v>0</v>
      </c>
      <c r="AF643" s="16">
        <f t="shared" si="159"/>
        <v>0</v>
      </c>
      <c r="AG643" s="16">
        <f t="shared" si="159"/>
        <v>0</v>
      </c>
      <c r="AH643" s="16">
        <f t="shared" si="159"/>
        <v>0</v>
      </c>
      <c r="AI643" s="16">
        <f t="shared" si="159"/>
        <v>328.98341673412267</v>
      </c>
      <c r="AJ643" s="16">
        <f t="shared" si="159"/>
        <v>0</v>
      </c>
      <c r="AK643" s="16">
        <f t="shared" si="159"/>
        <v>0</v>
      </c>
      <c r="AL643" s="16">
        <f t="shared" si="159"/>
        <v>0</v>
      </c>
      <c r="AM643" s="16">
        <f t="shared" si="159"/>
        <v>0</v>
      </c>
      <c r="AN643" s="16">
        <f t="shared" si="159"/>
        <v>0</v>
      </c>
      <c r="AO643" s="16">
        <f t="shared" si="159"/>
        <v>0</v>
      </c>
      <c r="AP643" s="16">
        <f t="shared" si="159"/>
        <v>0</v>
      </c>
      <c r="AQ643" s="16">
        <f t="shared" si="159"/>
        <v>0</v>
      </c>
      <c r="AR643" s="16">
        <f t="shared" si="159"/>
        <v>0</v>
      </c>
      <c r="AS643" s="16">
        <f t="shared" si="159"/>
        <v>535.8793198170963</v>
      </c>
      <c r="AT643" s="16">
        <f t="shared" si="161"/>
        <v>0</v>
      </c>
      <c r="AU643" s="16">
        <f t="shared" si="161"/>
        <v>0</v>
      </c>
      <c r="AV643" s="16">
        <f t="shared" si="161"/>
        <v>0</v>
      </c>
      <c r="AW643" s="16">
        <f t="shared" si="161"/>
        <v>57320.090298541785</v>
      </c>
      <c r="AX643" s="16">
        <f t="shared" si="161"/>
        <v>0</v>
      </c>
      <c r="AY643" s="16">
        <f t="shared" si="161"/>
        <v>0</v>
      </c>
      <c r="AZ643" s="16">
        <f t="shared" si="161"/>
        <v>0</v>
      </c>
      <c r="BA643" s="16">
        <f t="shared" si="161"/>
        <v>0</v>
      </c>
      <c r="BB643" s="16">
        <f t="shared" si="161"/>
        <v>0</v>
      </c>
      <c r="BC643" s="16">
        <f t="shared" si="161"/>
        <v>872.89094465121832</v>
      </c>
      <c r="BD643" s="16">
        <f t="shared" si="161"/>
        <v>0</v>
      </c>
      <c r="BE643" s="16">
        <f t="shared" si="161"/>
        <v>0</v>
      </c>
      <c r="BF643" s="16">
        <f t="shared" si="161"/>
        <v>0</v>
      </c>
      <c r="BG643" s="16">
        <f t="shared" si="161"/>
        <v>0</v>
      </c>
      <c r="BH643" s="16">
        <f t="shared" si="161"/>
        <v>0</v>
      </c>
      <c r="BI643" s="16">
        <f t="shared" si="161"/>
        <v>0</v>
      </c>
    </row>
    <row r="644" spans="2:61" s="1" customFormat="1" ht="15.75" x14ac:dyDescent="0.25">
      <c r="B644" s="47">
        <v>774</v>
      </c>
      <c r="C644" s="47" t="s">
        <v>430</v>
      </c>
      <c r="D644" s="47">
        <v>6</v>
      </c>
      <c r="E644" s="47">
        <v>2005</v>
      </c>
      <c r="F644" s="71"/>
      <c r="G644" s="2">
        <v>50</v>
      </c>
      <c r="H644" s="2">
        <v>10</v>
      </c>
      <c r="I644" s="47">
        <v>2021</v>
      </c>
      <c r="J644" s="81">
        <v>1.15E-2</v>
      </c>
      <c r="K644" s="82">
        <v>9985</v>
      </c>
      <c r="L644" s="82">
        <f t="shared" si="147"/>
        <v>998.5</v>
      </c>
      <c r="M644" s="82">
        <f t="shared" si="148"/>
        <v>1497.75</v>
      </c>
      <c r="N644" s="16">
        <f t="shared" si="149"/>
        <v>12481.25</v>
      </c>
      <c r="O644" s="16">
        <f t="shared" si="150"/>
        <v>143.53437500000001</v>
      </c>
      <c r="P644" s="16">
        <f t="shared" si="160"/>
        <v>0</v>
      </c>
      <c r="Q644" s="16">
        <f t="shared" si="160"/>
        <v>0</v>
      </c>
      <c r="R644" s="16">
        <f t="shared" si="160"/>
        <v>0</v>
      </c>
      <c r="S644" s="16">
        <f t="shared" si="160"/>
        <v>0</v>
      </c>
      <c r="T644" s="16">
        <f t="shared" si="160"/>
        <v>0</v>
      </c>
      <c r="U644" s="16">
        <f t="shared" si="160"/>
        <v>0</v>
      </c>
      <c r="V644" s="16">
        <f t="shared" si="160"/>
        <v>0</v>
      </c>
      <c r="W644" s="16">
        <f t="shared" si="160"/>
        <v>0</v>
      </c>
      <c r="X644" s="16">
        <f t="shared" si="160"/>
        <v>0</v>
      </c>
      <c r="Y644" s="16">
        <f t="shared" si="160"/>
        <v>201.96727972820074</v>
      </c>
      <c r="Z644" s="16">
        <f t="shared" si="160"/>
        <v>0</v>
      </c>
      <c r="AA644" s="16">
        <f t="shared" si="160"/>
        <v>0</v>
      </c>
      <c r="AB644" s="16">
        <f t="shared" si="160"/>
        <v>0</v>
      </c>
      <c r="AC644" s="16">
        <f t="shared" si="160"/>
        <v>0</v>
      </c>
      <c r="AD644" s="16">
        <f t="shared" si="160"/>
        <v>0</v>
      </c>
      <c r="AE644" s="16">
        <f t="shared" si="160"/>
        <v>0</v>
      </c>
      <c r="AF644" s="16">
        <f t="shared" si="159"/>
        <v>0</v>
      </c>
      <c r="AG644" s="16">
        <f t="shared" si="159"/>
        <v>0</v>
      </c>
      <c r="AH644" s="16">
        <f t="shared" si="159"/>
        <v>0</v>
      </c>
      <c r="AI644" s="16">
        <f t="shared" si="159"/>
        <v>328.98341673412267</v>
      </c>
      <c r="AJ644" s="16">
        <f t="shared" si="159"/>
        <v>0</v>
      </c>
      <c r="AK644" s="16">
        <f t="shared" si="159"/>
        <v>0</v>
      </c>
      <c r="AL644" s="16">
        <f t="shared" si="159"/>
        <v>0</v>
      </c>
      <c r="AM644" s="16">
        <f t="shared" si="159"/>
        <v>0</v>
      </c>
      <c r="AN644" s="16">
        <f t="shared" si="159"/>
        <v>0</v>
      </c>
      <c r="AO644" s="16">
        <f t="shared" si="159"/>
        <v>0</v>
      </c>
      <c r="AP644" s="16">
        <f t="shared" si="159"/>
        <v>0</v>
      </c>
      <c r="AQ644" s="16">
        <f t="shared" si="159"/>
        <v>0</v>
      </c>
      <c r="AR644" s="16">
        <f t="shared" si="159"/>
        <v>0</v>
      </c>
      <c r="AS644" s="16">
        <f t="shared" si="159"/>
        <v>535.8793198170963</v>
      </c>
      <c r="AT644" s="16">
        <f t="shared" si="161"/>
        <v>0</v>
      </c>
      <c r="AU644" s="16">
        <f t="shared" si="161"/>
        <v>0</v>
      </c>
      <c r="AV644" s="16">
        <f t="shared" si="161"/>
        <v>0</v>
      </c>
      <c r="AW644" s="16">
        <f t="shared" si="161"/>
        <v>57320.090298541785</v>
      </c>
      <c r="AX644" s="16">
        <f t="shared" si="161"/>
        <v>0</v>
      </c>
      <c r="AY644" s="16">
        <f t="shared" si="161"/>
        <v>0</v>
      </c>
      <c r="AZ644" s="16">
        <f t="shared" si="161"/>
        <v>0</v>
      </c>
      <c r="BA644" s="16">
        <f t="shared" si="161"/>
        <v>0</v>
      </c>
      <c r="BB644" s="16">
        <f t="shared" si="161"/>
        <v>0</v>
      </c>
      <c r="BC644" s="16">
        <f t="shared" si="161"/>
        <v>872.89094465121832</v>
      </c>
      <c r="BD644" s="16">
        <f t="shared" si="161"/>
        <v>0</v>
      </c>
      <c r="BE644" s="16">
        <f t="shared" si="161"/>
        <v>0</v>
      </c>
      <c r="BF644" s="16">
        <f t="shared" si="161"/>
        <v>0</v>
      </c>
      <c r="BG644" s="16">
        <f t="shared" si="161"/>
        <v>0</v>
      </c>
      <c r="BH644" s="16">
        <f t="shared" si="161"/>
        <v>0</v>
      </c>
      <c r="BI644" s="16">
        <f t="shared" si="161"/>
        <v>0</v>
      </c>
    </row>
    <row r="645" spans="2:61" s="1" customFormat="1" ht="15.75" x14ac:dyDescent="0.25">
      <c r="B645" s="47">
        <v>772</v>
      </c>
      <c r="C645" s="47" t="s">
        <v>430</v>
      </c>
      <c r="D645" s="47">
        <v>6</v>
      </c>
      <c r="E645" s="47">
        <v>2005</v>
      </c>
      <c r="F645" s="71"/>
      <c r="G645" s="2">
        <v>50</v>
      </c>
      <c r="H645" s="2">
        <v>10</v>
      </c>
      <c r="I645" s="47">
        <v>2021</v>
      </c>
      <c r="J645" s="81">
        <v>1.15E-2</v>
      </c>
      <c r="K645" s="82">
        <v>9985</v>
      </c>
      <c r="L645" s="82">
        <f t="shared" si="147"/>
        <v>998.5</v>
      </c>
      <c r="M645" s="82">
        <f t="shared" si="148"/>
        <v>1497.75</v>
      </c>
      <c r="N645" s="16">
        <f t="shared" si="149"/>
        <v>12481.25</v>
      </c>
      <c r="O645" s="16">
        <f t="shared" si="150"/>
        <v>143.53437500000001</v>
      </c>
      <c r="P645" s="16">
        <f t="shared" si="160"/>
        <v>0</v>
      </c>
      <c r="Q645" s="16">
        <f t="shared" si="160"/>
        <v>0</v>
      </c>
      <c r="R645" s="16">
        <f t="shared" si="160"/>
        <v>0</v>
      </c>
      <c r="S645" s="16">
        <f t="shared" si="160"/>
        <v>0</v>
      </c>
      <c r="T645" s="16">
        <f t="shared" si="160"/>
        <v>0</v>
      </c>
      <c r="U645" s="16">
        <f t="shared" si="160"/>
        <v>0</v>
      </c>
      <c r="V645" s="16">
        <f t="shared" si="160"/>
        <v>0</v>
      </c>
      <c r="W645" s="16">
        <f t="shared" si="160"/>
        <v>0</v>
      </c>
      <c r="X645" s="16">
        <f t="shared" si="160"/>
        <v>0</v>
      </c>
      <c r="Y645" s="16">
        <f t="shared" si="160"/>
        <v>201.96727972820074</v>
      </c>
      <c r="Z645" s="16">
        <f t="shared" si="160"/>
        <v>0</v>
      </c>
      <c r="AA645" s="16">
        <f t="shared" si="160"/>
        <v>0</v>
      </c>
      <c r="AB645" s="16">
        <f t="shared" si="160"/>
        <v>0</v>
      </c>
      <c r="AC645" s="16">
        <f t="shared" si="160"/>
        <v>0</v>
      </c>
      <c r="AD645" s="16">
        <f t="shared" si="160"/>
        <v>0</v>
      </c>
      <c r="AE645" s="16">
        <f t="shared" si="160"/>
        <v>0</v>
      </c>
      <c r="AF645" s="16">
        <f t="shared" si="159"/>
        <v>0</v>
      </c>
      <c r="AG645" s="16">
        <f t="shared" si="159"/>
        <v>0</v>
      </c>
      <c r="AH645" s="16">
        <f t="shared" si="159"/>
        <v>0</v>
      </c>
      <c r="AI645" s="16">
        <f t="shared" si="159"/>
        <v>328.98341673412267</v>
      </c>
      <c r="AJ645" s="16">
        <f t="shared" si="159"/>
        <v>0</v>
      </c>
      <c r="AK645" s="16">
        <f t="shared" si="159"/>
        <v>0</v>
      </c>
      <c r="AL645" s="16">
        <f t="shared" si="159"/>
        <v>0</v>
      </c>
      <c r="AM645" s="16">
        <f t="shared" si="159"/>
        <v>0</v>
      </c>
      <c r="AN645" s="16">
        <f t="shared" si="159"/>
        <v>0</v>
      </c>
      <c r="AO645" s="16">
        <f t="shared" si="159"/>
        <v>0</v>
      </c>
      <c r="AP645" s="16">
        <f t="shared" si="159"/>
        <v>0</v>
      </c>
      <c r="AQ645" s="16">
        <f t="shared" si="159"/>
        <v>0</v>
      </c>
      <c r="AR645" s="16">
        <f t="shared" si="159"/>
        <v>0</v>
      </c>
      <c r="AS645" s="16">
        <f t="shared" si="159"/>
        <v>535.8793198170963</v>
      </c>
      <c r="AT645" s="16">
        <f t="shared" si="161"/>
        <v>0</v>
      </c>
      <c r="AU645" s="16">
        <f t="shared" si="161"/>
        <v>0</v>
      </c>
      <c r="AV645" s="16">
        <f t="shared" si="161"/>
        <v>0</v>
      </c>
      <c r="AW645" s="16">
        <f t="shared" si="161"/>
        <v>57320.090298541785</v>
      </c>
      <c r="AX645" s="16">
        <f t="shared" si="161"/>
        <v>0</v>
      </c>
      <c r="AY645" s="16">
        <f t="shared" si="161"/>
        <v>0</v>
      </c>
      <c r="AZ645" s="16">
        <f t="shared" si="161"/>
        <v>0</v>
      </c>
      <c r="BA645" s="16">
        <f t="shared" si="161"/>
        <v>0</v>
      </c>
      <c r="BB645" s="16">
        <f t="shared" si="161"/>
        <v>0</v>
      </c>
      <c r="BC645" s="16">
        <f t="shared" si="161"/>
        <v>872.89094465121832</v>
      </c>
      <c r="BD645" s="16">
        <f t="shared" si="161"/>
        <v>0</v>
      </c>
      <c r="BE645" s="16">
        <f t="shared" si="161"/>
        <v>0</v>
      </c>
      <c r="BF645" s="16">
        <f t="shared" si="161"/>
        <v>0</v>
      </c>
      <c r="BG645" s="16">
        <f t="shared" si="161"/>
        <v>0</v>
      </c>
      <c r="BH645" s="16">
        <f t="shared" si="161"/>
        <v>0</v>
      </c>
      <c r="BI645" s="16">
        <f t="shared" si="161"/>
        <v>0</v>
      </c>
    </row>
    <row r="646" spans="2:61" s="1" customFormat="1" ht="15.75" x14ac:dyDescent="0.25">
      <c r="B646" s="47">
        <v>771</v>
      </c>
      <c r="C646" s="47" t="s">
        <v>430</v>
      </c>
      <c r="D646" s="47">
        <v>6</v>
      </c>
      <c r="E646" s="47">
        <v>2005</v>
      </c>
      <c r="F646" s="71"/>
      <c r="G646" s="2">
        <v>50</v>
      </c>
      <c r="H646" s="2">
        <v>10</v>
      </c>
      <c r="I646" s="47">
        <v>2021</v>
      </c>
      <c r="J646" s="81">
        <v>1.15E-2</v>
      </c>
      <c r="K646" s="82">
        <v>9985</v>
      </c>
      <c r="L646" s="82">
        <f t="shared" si="147"/>
        <v>998.5</v>
      </c>
      <c r="M646" s="82">
        <f t="shared" si="148"/>
        <v>1497.75</v>
      </c>
      <c r="N646" s="16">
        <f t="shared" si="149"/>
        <v>12481.25</v>
      </c>
      <c r="O646" s="16">
        <f t="shared" si="150"/>
        <v>143.53437500000001</v>
      </c>
      <c r="P646" s="16">
        <f t="shared" si="160"/>
        <v>0</v>
      </c>
      <c r="Q646" s="16">
        <f t="shared" si="160"/>
        <v>0</v>
      </c>
      <c r="R646" s="16">
        <f t="shared" si="160"/>
        <v>0</v>
      </c>
      <c r="S646" s="16">
        <f t="shared" si="160"/>
        <v>0</v>
      </c>
      <c r="T646" s="16">
        <f t="shared" si="160"/>
        <v>0</v>
      </c>
      <c r="U646" s="16">
        <f t="shared" si="160"/>
        <v>0</v>
      </c>
      <c r="V646" s="16">
        <f t="shared" si="160"/>
        <v>0</v>
      </c>
      <c r="W646" s="16">
        <f t="shared" si="160"/>
        <v>0</v>
      </c>
      <c r="X646" s="16">
        <f t="shared" si="160"/>
        <v>0</v>
      </c>
      <c r="Y646" s="16">
        <f t="shared" si="160"/>
        <v>201.96727972820074</v>
      </c>
      <c r="Z646" s="16">
        <f t="shared" si="160"/>
        <v>0</v>
      </c>
      <c r="AA646" s="16">
        <f t="shared" si="160"/>
        <v>0</v>
      </c>
      <c r="AB646" s="16">
        <f t="shared" si="160"/>
        <v>0</v>
      </c>
      <c r="AC646" s="16">
        <f t="shared" si="160"/>
        <v>0</v>
      </c>
      <c r="AD646" s="16">
        <f t="shared" si="160"/>
        <v>0</v>
      </c>
      <c r="AE646" s="16">
        <f t="shared" ref="AE646:AT661" si="162">IF(MOD((AE$6-$E646),$G646)=0,($K646*1.1*1.15)*((1+$K$3)^(AE$6-$N$3)),IF(MOD((AE$6-$I646),$H646)=0,$O646*((1+$K$3)^(AE$6-$N$3)),0))</f>
        <v>0</v>
      </c>
      <c r="AF646" s="16">
        <f t="shared" si="162"/>
        <v>0</v>
      </c>
      <c r="AG646" s="16">
        <f t="shared" si="162"/>
        <v>0</v>
      </c>
      <c r="AH646" s="16">
        <f t="shared" si="162"/>
        <v>0</v>
      </c>
      <c r="AI646" s="16">
        <f t="shared" si="162"/>
        <v>328.98341673412267</v>
      </c>
      <c r="AJ646" s="16">
        <f t="shared" si="162"/>
        <v>0</v>
      </c>
      <c r="AK646" s="16">
        <f t="shared" si="162"/>
        <v>0</v>
      </c>
      <c r="AL646" s="16">
        <f t="shared" si="162"/>
        <v>0</v>
      </c>
      <c r="AM646" s="16">
        <f t="shared" si="162"/>
        <v>0</v>
      </c>
      <c r="AN646" s="16">
        <f t="shared" si="162"/>
        <v>0</v>
      </c>
      <c r="AO646" s="16">
        <f t="shared" si="162"/>
        <v>0</v>
      </c>
      <c r="AP646" s="16">
        <f t="shared" si="162"/>
        <v>0</v>
      </c>
      <c r="AQ646" s="16">
        <f t="shared" si="162"/>
        <v>0</v>
      </c>
      <c r="AR646" s="16">
        <f t="shared" si="162"/>
        <v>0</v>
      </c>
      <c r="AS646" s="16">
        <f t="shared" si="162"/>
        <v>535.8793198170963</v>
      </c>
      <c r="AT646" s="16">
        <f t="shared" si="161"/>
        <v>0</v>
      </c>
      <c r="AU646" s="16">
        <f t="shared" si="161"/>
        <v>0</v>
      </c>
      <c r="AV646" s="16">
        <f t="shared" si="161"/>
        <v>0</v>
      </c>
      <c r="AW646" s="16">
        <f t="shared" si="161"/>
        <v>57320.090298541785</v>
      </c>
      <c r="AX646" s="16">
        <f t="shared" si="161"/>
        <v>0</v>
      </c>
      <c r="AY646" s="16">
        <f t="shared" si="161"/>
        <v>0</v>
      </c>
      <c r="AZ646" s="16">
        <f t="shared" si="161"/>
        <v>0</v>
      </c>
      <c r="BA646" s="16">
        <f t="shared" si="161"/>
        <v>0</v>
      </c>
      <c r="BB646" s="16">
        <f t="shared" si="161"/>
        <v>0</v>
      </c>
      <c r="BC646" s="16">
        <f t="shared" si="161"/>
        <v>872.89094465121832</v>
      </c>
      <c r="BD646" s="16">
        <f t="shared" si="161"/>
        <v>0</v>
      </c>
      <c r="BE646" s="16">
        <f t="shared" si="161"/>
        <v>0</v>
      </c>
      <c r="BF646" s="16">
        <f t="shared" si="161"/>
        <v>0</v>
      </c>
      <c r="BG646" s="16">
        <f t="shared" si="161"/>
        <v>0</v>
      </c>
      <c r="BH646" s="16">
        <f t="shared" si="161"/>
        <v>0</v>
      </c>
      <c r="BI646" s="16">
        <f t="shared" si="161"/>
        <v>0</v>
      </c>
    </row>
    <row r="647" spans="2:61" s="1" customFormat="1" ht="15.75" x14ac:dyDescent="0.25">
      <c r="B647" s="47">
        <v>770</v>
      </c>
      <c r="C647" s="47" t="s">
        <v>430</v>
      </c>
      <c r="D647" s="47">
        <v>6</v>
      </c>
      <c r="E647" s="47">
        <v>2005</v>
      </c>
      <c r="F647" s="71"/>
      <c r="G647" s="2">
        <v>50</v>
      </c>
      <c r="H647" s="2">
        <v>10</v>
      </c>
      <c r="I647" s="47">
        <v>2021</v>
      </c>
      <c r="J647" s="81">
        <v>1.15E-2</v>
      </c>
      <c r="K647" s="82">
        <v>9985</v>
      </c>
      <c r="L647" s="82">
        <f t="shared" ref="L647:L710" si="163">K647*0.1</f>
        <v>998.5</v>
      </c>
      <c r="M647" s="82">
        <f t="shared" ref="M647:M710" si="164">K647*0.15</f>
        <v>1497.75</v>
      </c>
      <c r="N647" s="16">
        <f t="shared" ref="N647:N710" si="165">SUM(K647:M647)</f>
        <v>12481.25</v>
      </c>
      <c r="O647" s="16">
        <f t="shared" ref="O647:O710" si="166">N647*J647</f>
        <v>143.53437500000001</v>
      </c>
      <c r="P647" s="16">
        <f t="shared" ref="P647:AE662" si="167">IF(MOD((P$6-$E647),$G647)=0,($K647*1.1*1.15)*((1+$K$3)^(P$6-$N$3)),IF(MOD((P$6-$I647),$H647)=0,$O647*((1+$K$3)^(P$6-$N$3)),0))</f>
        <v>0</v>
      </c>
      <c r="Q647" s="16">
        <f t="shared" si="167"/>
        <v>0</v>
      </c>
      <c r="R647" s="16">
        <f t="shared" si="167"/>
        <v>0</v>
      </c>
      <c r="S647" s="16">
        <f t="shared" si="167"/>
        <v>0</v>
      </c>
      <c r="T647" s="16">
        <f t="shared" si="167"/>
        <v>0</v>
      </c>
      <c r="U647" s="16">
        <f t="shared" si="167"/>
        <v>0</v>
      </c>
      <c r="V647" s="16">
        <f t="shared" si="167"/>
        <v>0</v>
      </c>
      <c r="W647" s="16">
        <f t="shared" si="167"/>
        <v>0</v>
      </c>
      <c r="X647" s="16">
        <f t="shared" si="167"/>
        <v>0</v>
      </c>
      <c r="Y647" s="16">
        <f t="shared" si="167"/>
        <v>201.96727972820074</v>
      </c>
      <c r="Z647" s="16">
        <f t="shared" si="167"/>
        <v>0</v>
      </c>
      <c r="AA647" s="16">
        <f t="shared" si="167"/>
        <v>0</v>
      </c>
      <c r="AB647" s="16">
        <f t="shared" si="167"/>
        <v>0</v>
      </c>
      <c r="AC647" s="16">
        <f t="shared" si="167"/>
        <v>0</v>
      </c>
      <c r="AD647" s="16">
        <f t="shared" si="167"/>
        <v>0</v>
      </c>
      <c r="AE647" s="16">
        <f t="shared" si="167"/>
        <v>0</v>
      </c>
      <c r="AF647" s="16">
        <f t="shared" si="162"/>
        <v>0</v>
      </c>
      <c r="AG647" s="16">
        <f t="shared" si="162"/>
        <v>0</v>
      </c>
      <c r="AH647" s="16">
        <f t="shared" si="162"/>
        <v>0</v>
      </c>
      <c r="AI647" s="16">
        <f t="shared" si="162"/>
        <v>328.98341673412267</v>
      </c>
      <c r="AJ647" s="16">
        <f t="shared" si="162"/>
        <v>0</v>
      </c>
      <c r="AK647" s="16">
        <f t="shared" si="162"/>
        <v>0</v>
      </c>
      <c r="AL647" s="16">
        <f t="shared" si="162"/>
        <v>0</v>
      </c>
      <c r="AM647" s="16">
        <f t="shared" si="162"/>
        <v>0</v>
      </c>
      <c r="AN647" s="16">
        <f t="shared" si="162"/>
        <v>0</v>
      </c>
      <c r="AO647" s="16">
        <f t="shared" si="162"/>
        <v>0</v>
      </c>
      <c r="AP647" s="16">
        <f t="shared" si="162"/>
        <v>0</v>
      </c>
      <c r="AQ647" s="16">
        <f t="shared" si="162"/>
        <v>0</v>
      </c>
      <c r="AR647" s="16">
        <f t="shared" si="162"/>
        <v>0</v>
      </c>
      <c r="AS647" s="16">
        <f t="shared" si="162"/>
        <v>535.8793198170963</v>
      </c>
      <c r="AT647" s="16">
        <f t="shared" si="162"/>
        <v>0</v>
      </c>
      <c r="AU647" s="16">
        <f t="shared" ref="AT647:BI662" si="168">IF(MOD((AU$6-$E647),$G647)=0,($K647*1.1*1.15)*((1+$K$3)^(AU$6-$N$3)),IF(MOD((AU$6-$I647),$H647)=0,$O647*((1+$K$3)^(AU$6-$N$3)),0))</f>
        <v>0</v>
      </c>
      <c r="AV647" s="16">
        <f t="shared" si="168"/>
        <v>0</v>
      </c>
      <c r="AW647" s="16">
        <f t="shared" si="168"/>
        <v>57320.090298541785</v>
      </c>
      <c r="AX647" s="16">
        <f t="shared" si="168"/>
        <v>0</v>
      </c>
      <c r="AY647" s="16">
        <f t="shared" si="168"/>
        <v>0</v>
      </c>
      <c r="AZ647" s="16">
        <f t="shared" si="168"/>
        <v>0</v>
      </c>
      <c r="BA647" s="16">
        <f t="shared" si="168"/>
        <v>0</v>
      </c>
      <c r="BB647" s="16">
        <f t="shared" si="168"/>
        <v>0</v>
      </c>
      <c r="BC647" s="16">
        <f t="shared" si="168"/>
        <v>872.89094465121832</v>
      </c>
      <c r="BD647" s="16">
        <f t="shared" si="168"/>
        <v>0</v>
      </c>
      <c r="BE647" s="16">
        <f t="shared" si="168"/>
        <v>0</v>
      </c>
      <c r="BF647" s="16">
        <f t="shared" si="168"/>
        <v>0</v>
      </c>
      <c r="BG647" s="16">
        <f t="shared" si="168"/>
        <v>0</v>
      </c>
      <c r="BH647" s="16">
        <f t="shared" si="168"/>
        <v>0</v>
      </c>
      <c r="BI647" s="16">
        <f t="shared" si="168"/>
        <v>0</v>
      </c>
    </row>
    <row r="648" spans="2:61" s="1" customFormat="1" ht="15.75" x14ac:dyDescent="0.25">
      <c r="B648" s="47">
        <v>769</v>
      </c>
      <c r="C648" s="47" t="s">
        <v>430</v>
      </c>
      <c r="D648" s="47">
        <v>6</v>
      </c>
      <c r="E648" s="47">
        <v>2005</v>
      </c>
      <c r="F648" s="71"/>
      <c r="G648" s="2">
        <v>50</v>
      </c>
      <c r="H648" s="2">
        <v>10</v>
      </c>
      <c r="I648" s="47">
        <v>2021</v>
      </c>
      <c r="J648" s="81">
        <v>1.15E-2</v>
      </c>
      <c r="K648" s="82">
        <v>9985</v>
      </c>
      <c r="L648" s="82">
        <f t="shared" si="163"/>
        <v>998.5</v>
      </c>
      <c r="M648" s="82">
        <f t="shared" si="164"/>
        <v>1497.75</v>
      </c>
      <c r="N648" s="16">
        <f t="shared" si="165"/>
        <v>12481.25</v>
      </c>
      <c r="O648" s="16">
        <f t="shared" si="166"/>
        <v>143.53437500000001</v>
      </c>
      <c r="P648" s="16">
        <f t="shared" si="167"/>
        <v>0</v>
      </c>
      <c r="Q648" s="16">
        <f t="shared" si="167"/>
        <v>0</v>
      </c>
      <c r="R648" s="16">
        <f t="shared" si="167"/>
        <v>0</v>
      </c>
      <c r="S648" s="16">
        <f t="shared" si="167"/>
        <v>0</v>
      </c>
      <c r="T648" s="16">
        <f t="shared" si="167"/>
        <v>0</v>
      </c>
      <c r="U648" s="16">
        <f t="shared" si="167"/>
        <v>0</v>
      </c>
      <c r="V648" s="16">
        <f t="shared" si="167"/>
        <v>0</v>
      </c>
      <c r="W648" s="16">
        <f t="shared" si="167"/>
        <v>0</v>
      </c>
      <c r="X648" s="16">
        <f t="shared" si="167"/>
        <v>0</v>
      </c>
      <c r="Y648" s="16">
        <f t="shared" si="167"/>
        <v>201.96727972820074</v>
      </c>
      <c r="Z648" s="16">
        <f t="shared" si="167"/>
        <v>0</v>
      </c>
      <c r="AA648" s="16">
        <f t="shared" si="167"/>
        <v>0</v>
      </c>
      <c r="AB648" s="16">
        <f t="shared" si="167"/>
        <v>0</v>
      </c>
      <c r="AC648" s="16">
        <f t="shared" si="167"/>
        <v>0</v>
      </c>
      <c r="AD648" s="16">
        <f t="shared" si="167"/>
        <v>0</v>
      </c>
      <c r="AE648" s="16">
        <f t="shared" si="167"/>
        <v>0</v>
      </c>
      <c r="AF648" s="16">
        <f t="shared" si="162"/>
        <v>0</v>
      </c>
      <c r="AG648" s="16">
        <f t="shared" si="162"/>
        <v>0</v>
      </c>
      <c r="AH648" s="16">
        <f t="shared" si="162"/>
        <v>0</v>
      </c>
      <c r="AI648" s="16">
        <f t="shared" si="162"/>
        <v>328.98341673412267</v>
      </c>
      <c r="AJ648" s="16">
        <f t="shared" si="162"/>
        <v>0</v>
      </c>
      <c r="AK648" s="16">
        <f t="shared" si="162"/>
        <v>0</v>
      </c>
      <c r="AL648" s="16">
        <f t="shared" si="162"/>
        <v>0</v>
      </c>
      <c r="AM648" s="16">
        <f t="shared" si="162"/>
        <v>0</v>
      </c>
      <c r="AN648" s="16">
        <f t="shared" si="162"/>
        <v>0</v>
      </c>
      <c r="AO648" s="16">
        <f t="shared" si="162"/>
        <v>0</v>
      </c>
      <c r="AP648" s="16">
        <f t="shared" si="162"/>
        <v>0</v>
      </c>
      <c r="AQ648" s="16">
        <f t="shared" si="162"/>
        <v>0</v>
      </c>
      <c r="AR648" s="16">
        <f t="shared" si="162"/>
        <v>0</v>
      </c>
      <c r="AS648" s="16">
        <f t="shared" si="162"/>
        <v>535.8793198170963</v>
      </c>
      <c r="AT648" s="16">
        <f t="shared" si="168"/>
        <v>0</v>
      </c>
      <c r="AU648" s="16">
        <f t="shared" si="168"/>
        <v>0</v>
      </c>
      <c r="AV648" s="16">
        <f t="shared" si="168"/>
        <v>0</v>
      </c>
      <c r="AW648" s="16">
        <f t="shared" si="168"/>
        <v>57320.090298541785</v>
      </c>
      <c r="AX648" s="16">
        <f t="shared" si="168"/>
        <v>0</v>
      </c>
      <c r="AY648" s="16">
        <f t="shared" si="168"/>
        <v>0</v>
      </c>
      <c r="AZ648" s="16">
        <f t="shared" si="168"/>
        <v>0</v>
      </c>
      <c r="BA648" s="16">
        <f t="shared" si="168"/>
        <v>0</v>
      </c>
      <c r="BB648" s="16">
        <f t="shared" si="168"/>
        <v>0</v>
      </c>
      <c r="BC648" s="16">
        <f t="shared" si="168"/>
        <v>872.89094465121832</v>
      </c>
      <c r="BD648" s="16">
        <f t="shared" si="168"/>
        <v>0</v>
      </c>
      <c r="BE648" s="16">
        <f t="shared" si="168"/>
        <v>0</v>
      </c>
      <c r="BF648" s="16">
        <f t="shared" si="168"/>
        <v>0</v>
      </c>
      <c r="BG648" s="16">
        <f t="shared" si="168"/>
        <v>0</v>
      </c>
      <c r="BH648" s="16">
        <f t="shared" si="168"/>
        <v>0</v>
      </c>
      <c r="BI648" s="16">
        <f t="shared" si="168"/>
        <v>0</v>
      </c>
    </row>
    <row r="649" spans="2:61" s="1" customFormat="1" ht="15.75" x14ac:dyDescent="0.25">
      <c r="B649" s="47">
        <v>768</v>
      </c>
      <c r="C649" s="47" t="s">
        <v>430</v>
      </c>
      <c r="D649" s="47">
        <v>6</v>
      </c>
      <c r="E649" s="47">
        <v>2005</v>
      </c>
      <c r="F649" s="71"/>
      <c r="G649" s="2">
        <v>50</v>
      </c>
      <c r="H649" s="2">
        <v>10</v>
      </c>
      <c r="I649" s="47">
        <v>2021</v>
      </c>
      <c r="J649" s="81">
        <v>1.15E-2</v>
      </c>
      <c r="K649" s="82">
        <v>9985</v>
      </c>
      <c r="L649" s="82">
        <f t="shared" si="163"/>
        <v>998.5</v>
      </c>
      <c r="M649" s="82">
        <f t="shared" si="164"/>
        <v>1497.75</v>
      </c>
      <c r="N649" s="16">
        <f t="shared" si="165"/>
        <v>12481.25</v>
      </c>
      <c r="O649" s="16">
        <f t="shared" si="166"/>
        <v>143.53437500000001</v>
      </c>
      <c r="P649" s="16">
        <f t="shared" si="167"/>
        <v>0</v>
      </c>
      <c r="Q649" s="16">
        <f t="shared" si="167"/>
        <v>0</v>
      </c>
      <c r="R649" s="16">
        <f t="shared" si="167"/>
        <v>0</v>
      </c>
      <c r="S649" s="16">
        <f t="shared" si="167"/>
        <v>0</v>
      </c>
      <c r="T649" s="16">
        <f t="shared" si="167"/>
        <v>0</v>
      </c>
      <c r="U649" s="16">
        <f t="shared" si="167"/>
        <v>0</v>
      </c>
      <c r="V649" s="16">
        <f t="shared" si="167"/>
        <v>0</v>
      </c>
      <c r="W649" s="16">
        <f t="shared" si="167"/>
        <v>0</v>
      </c>
      <c r="X649" s="16">
        <f t="shared" si="167"/>
        <v>0</v>
      </c>
      <c r="Y649" s="16">
        <f t="shared" si="167"/>
        <v>201.96727972820074</v>
      </c>
      <c r="Z649" s="16">
        <f t="shared" si="167"/>
        <v>0</v>
      </c>
      <c r="AA649" s="16">
        <f t="shared" si="167"/>
        <v>0</v>
      </c>
      <c r="AB649" s="16">
        <f t="shared" si="167"/>
        <v>0</v>
      </c>
      <c r="AC649" s="16">
        <f t="shared" si="167"/>
        <v>0</v>
      </c>
      <c r="AD649" s="16">
        <f t="shared" si="167"/>
        <v>0</v>
      </c>
      <c r="AE649" s="16">
        <f t="shared" si="167"/>
        <v>0</v>
      </c>
      <c r="AF649" s="16">
        <f t="shared" si="162"/>
        <v>0</v>
      </c>
      <c r="AG649" s="16">
        <f t="shared" si="162"/>
        <v>0</v>
      </c>
      <c r="AH649" s="16">
        <f t="shared" si="162"/>
        <v>0</v>
      </c>
      <c r="AI649" s="16">
        <f t="shared" si="162"/>
        <v>328.98341673412267</v>
      </c>
      <c r="AJ649" s="16">
        <f t="shared" si="162"/>
        <v>0</v>
      </c>
      <c r="AK649" s="16">
        <f t="shared" si="162"/>
        <v>0</v>
      </c>
      <c r="AL649" s="16">
        <f t="shared" si="162"/>
        <v>0</v>
      </c>
      <c r="AM649" s="16">
        <f t="shared" si="162"/>
        <v>0</v>
      </c>
      <c r="AN649" s="16">
        <f t="shared" si="162"/>
        <v>0</v>
      </c>
      <c r="AO649" s="16">
        <f t="shared" si="162"/>
        <v>0</v>
      </c>
      <c r="AP649" s="16">
        <f t="shared" si="162"/>
        <v>0</v>
      </c>
      <c r="AQ649" s="16">
        <f t="shared" si="162"/>
        <v>0</v>
      </c>
      <c r="AR649" s="16">
        <f t="shared" si="162"/>
        <v>0</v>
      </c>
      <c r="AS649" s="16">
        <f t="shared" si="162"/>
        <v>535.8793198170963</v>
      </c>
      <c r="AT649" s="16">
        <f t="shared" si="168"/>
        <v>0</v>
      </c>
      <c r="AU649" s="16">
        <f t="shared" si="168"/>
        <v>0</v>
      </c>
      <c r="AV649" s="16">
        <f t="shared" si="168"/>
        <v>0</v>
      </c>
      <c r="AW649" s="16">
        <f t="shared" si="168"/>
        <v>57320.090298541785</v>
      </c>
      <c r="AX649" s="16">
        <f t="shared" si="168"/>
        <v>0</v>
      </c>
      <c r="AY649" s="16">
        <f t="shared" si="168"/>
        <v>0</v>
      </c>
      <c r="AZ649" s="16">
        <f t="shared" si="168"/>
        <v>0</v>
      </c>
      <c r="BA649" s="16">
        <f t="shared" si="168"/>
        <v>0</v>
      </c>
      <c r="BB649" s="16">
        <f t="shared" si="168"/>
        <v>0</v>
      </c>
      <c r="BC649" s="16">
        <f t="shared" si="168"/>
        <v>872.89094465121832</v>
      </c>
      <c r="BD649" s="16">
        <f t="shared" si="168"/>
        <v>0</v>
      </c>
      <c r="BE649" s="16">
        <f t="shared" si="168"/>
        <v>0</v>
      </c>
      <c r="BF649" s="16">
        <f t="shared" si="168"/>
        <v>0</v>
      </c>
      <c r="BG649" s="16">
        <f t="shared" si="168"/>
        <v>0</v>
      </c>
      <c r="BH649" s="16">
        <f t="shared" si="168"/>
        <v>0</v>
      </c>
      <c r="BI649" s="16">
        <f t="shared" si="168"/>
        <v>0</v>
      </c>
    </row>
    <row r="650" spans="2:61" s="1" customFormat="1" ht="15.75" x14ac:dyDescent="0.25">
      <c r="B650" s="47">
        <v>767</v>
      </c>
      <c r="C650" s="47" t="s">
        <v>430</v>
      </c>
      <c r="D650" s="47">
        <v>6</v>
      </c>
      <c r="E650" s="47">
        <v>2005</v>
      </c>
      <c r="F650" s="71"/>
      <c r="G650" s="2">
        <v>50</v>
      </c>
      <c r="H650" s="2">
        <v>10</v>
      </c>
      <c r="I650" s="47">
        <v>2021</v>
      </c>
      <c r="J650" s="81">
        <v>1.15E-2</v>
      </c>
      <c r="K650" s="82">
        <v>9985</v>
      </c>
      <c r="L650" s="82">
        <f t="shared" si="163"/>
        <v>998.5</v>
      </c>
      <c r="M650" s="82">
        <f t="shared" si="164"/>
        <v>1497.75</v>
      </c>
      <c r="N650" s="16">
        <f t="shared" si="165"/>
        <v>12481.25</v>
      </c>
      <c r="O650" s="16">
        <f t="shared" si="166"/>
        <v>143.53437500000001</v>
      </c>
      <c r="P650" s="16">
        <f t="shared" si="167"/>
        <v>0</v>
      </c>
      <c r="Q650" s="16">
        <f t="shared" si="167"/>
        <v>0</v>
      </c>
      <c r="R650" s="16">
        <f t="shared" si="167"/>
        <v>0</v>
      </c>
      <c r="S650" s="16">
        <f t="shared" si="167"/>
        <v>0</v>
      </c>
      <c r="T650" s="16">
        <f t="shared" si="167"/>
        <v>0</v>
      </c>
      <c r="U650" s="16">
        <f t="shared" si="167"/>
        <v>0</v>
      </c>
      <c r="V650" s="16">
        <f t="shared" si="167"/>
        <v>0</v>
      </c>
      <c r="W650" s="16">
        <f t="shared" si="167"/>
        <v>0</v>
      </c>
      <c r="X650" s="16">
        <f t="shared" si="167"/>
        <v>0</v>
      </c>
      <c r="Y650" s="16">
        <f t="shared" si="167"/>
        <v>201.96727972820074</v>
      </c>
      <c r="Z650" s="16">
        <f t="shared" si="167"/>
        <v>0</v>
      </c>
      <c r="AA650" s="16">
        <f t="shared" si="167"/>
        <v>0</v>
      </c>
      <c r="AB650" s="16">
        <f t="shared" si="167"/>
        <v>0</v>
      </c>
      <c r="AC650" s="16">
        <f t="shared" si="167"/>
        <v>0</v>
      </c>
      <c r="AD650" s="16">
        <f t="shared" si="167"/>
        <v>0</v>
      </c>
      <c r="AE650" s="16">
        <f t="shared" si="167"/>
        <v>0</v>
      </c>
      <c r="AF650" s="16">
        <f t="shared" si="162"/>
        <v>0</v>
      </c>
      <c r="AG650" s="16">
        <f t="shared" si="162"/>
        <v>0</v>
      </c>
      <c r="AH650" s="16">
        <f t="shared" si="162"/>
        <v>0</v>
      </c>
      <c r="AI650" s="16">
        <f t="shared" si="162"/>
        <v>328.98341673412267</v>
      </c>
      <c r="AJ650" s="16">
        <f t="shared" si="162"/>
        <v>0</v>
      </c>
      <c r="AK650" s="16">
        <f t="shared" si="162"/>
        <v>0</v>
      </c>
      <c r="AL650" s="16">
        <f t="shared" si="162"/>
        <v>0</v>
      </c>
      <c r="AM650" s="16">
        <f t="shared" si="162"/>
        <v>0</v>
      </c>
      <c r="AN650" s="16">
        <f t="shared" si="162"/>
        <v>0</v>
      </c>
      <c r="AO650" s="16">
        <f t="shared" si="162"/>
        <v>0</v>
      </c>
      <c r="AP650" s="16">
        <f t="shared" si="162"/>
        <v>0</v>
      </c>
      <c r="AQ650" s="16">
        <f t="shared" si="162"/>
        <v>0</v>
      </c>
      <c r="AR650" s="16">
        <f t="shared" si="162"/>
        <v>0</v>
      </c>
      <c r="AS650" s="16">
        <f t="shared" si="162"/>
        <v>535.8793198170963</v>
      </c>
      <c r="AT650" s="16">
        <f t="shared" si="168"/>
        <v>0</v>
      </c>
      <c r="AU650" s="16">
        <f t="shared" si="168"/>
        <v>0</v>
      </c>
      <c r="AV650" s="16">
        <f t="shared" si="168"/>
        <v>0</v>
      </c>
      <c r="AW650" s="16">
        <f t="shared" si="168"/>
        <v>57320.090298541785</v>
      </c>
      <c r="AX650" s="16">
        <f t="shared" si="168"/>
        <v>0</v>
      </c>
      <c r="AY650" s="16">
        <f t="shared" si="168"/>
        <v>0</v>
      </c>
      <c r="AZ650" s="16">
        <f t="shared" si="168"/>
        <v>0</v>
      </c>
      <c r="BA650" s="16">
        <f t="shared" si="168"/>
        <v>0</v>
      </c>
      <c r="BB650" s="16">
        <f t="shared" si="168"/>
        <v>0</v>
      </c>
      <c r="BC650" s="16">
        <f t="shared" si="168"/>
        <v>872.89094465121832</v>
      </c>
      <c r="BD650" s="16">
        <f t="shared" si="168"/>
        <v>0</v>
      </c>
      <c r="BE650" s="16">
        <f t="shared" si="168"/>
        <v>0</v>
      </c>
      <c r="BF650" s="16">
        <f t="shared" si="168"/>
        <v>0</v>
      </c>
      <c r="BG650" s="16">
        <f t="shared" si="168"/>
        <v>0</v>
      </c>
      <c r="BH650" s="16">
        <f t="shared" si="168"/>
        <v>0</v>
      </c>
      <c r="BI650" s="16">
        <f t="shared" si="168"/>
        <v>0</v>
      </c>
    </row>
    <row r="651" spans="2:61" s="1" customFormat="1" ht="15.75" x14ac:dyDescent="0.25">
      <c r="B651" s="47">
        <v>754</v>
      </c>
      <c r="C651" s="47" t="s">
        <v>430</v>
      </c>
      <c r="D651" s="47">
        <v>6</v>
      </c>
      <c r="E651" s="47">
        <v>2005</v>
      </c>
      <c r="F651" s="71"/>
      <c r="G651" s="2">
        <v>50</v>
      </c>
      <c r="H651" s="2">
        <v>10</v>
      </c>
      <c r="I651" s="47">
        <v>2021</v>
      </c>
      <c r="J651" s="81">
        <v>1.15E-2</v>
      </c>
      <c r="K651" s="82">
        <v>9985</v>
      </c>
      <c r="L651" s="82">
        <f t="shared" si="163"/>
        <v>998.5</v>
      </c>
      <c r="M651" s="82">
        <f t="shared" si="164"/>
        <v>1497.75</v>
      </c>
      <c r="N651" s="16">
        <f t="shared" si="165"/>
        <v>12481.25</v>
      </c>
      <c r="O651" s="16">
        <f t="shared" si="166"/>
        <v>143.53437500000001</v>
      </c>
      <c r="P651" s="16">
        <f t="shared" si="167"/>
        <v>0</v>
      </c>
      <c r="Q651" s="16">
        <f t="shared" si="167"/>
        <v>0</v>
      </c>
      <c r="R651" s="16">
        <f t="shared" si="167"/>
        <v>0</v>
      </c>
      <c r="S651" s="16">
        <f t="shared" si="167"/>
        <v>0</v>
      </c>
      <c r="T651" s="16">
        <f t="shared" si="167"/>
        <v>0</v>
      </c>
      <c r="U651" s="16">
        <f t="shared" si="167"/>
        <v>0</v>
      </c>
      <c r="V651" s="16">
        <f t="shared" si="167"/>
        <v>0</v>
      </c>
      <c r="W651" s="16">
        <f t="shared" si="167"/>
        <v>0</v>
      </c>
      <c r="X651" s="16">
        <f t="shared" si="167"/>
        <v>0</v>
      </c>
      <c r="Y651" s="16">
        <f t="shared" si="167"/>
        <v>201.96727972820074</v>
      </c>
      <c r="Z651" s="16">
        <f t="shared" si="167"/>
        <v>0</v>
      </c>
      <c r="AA651" s="16">
        <f t="shared" si="167"/>
        <v>0</v>
      </c>
      <c r="AB651" s="16">
        <f t="shared" si="167"/>
        <v>0</v>
      </c>
      <c r="AC651" s="16">
        <f t="shared" si="167"/>
        <v>0</v>
      </c>
      <c r="AD651" s="16">
        <f t="shared" si="167"/>
        <v>0</v>
      </c>
      <c r="AE651" s="16">
        <f t="shared" si="167"/>
        <v>0</v>
      </c>
      <c r="AF651" s="16">
        <f t="shared" si="162"/>
        <v>0</v>
      </c>
      <c r="AG651" s="16">
        <f t="shared" si="162"/>
        <v>0</v>
      </c>
      <c r="AH651" s="16">
        <f t="shared" si="162"/>
        <v>0</v>
      </c>
      <c r="AI651" s="16">
        <f t="shared" si="162"/>
        <v>328.98341673412267</v>
      </c>
      <c r="AJ651" s="16">
        <f t="shared" si="162"/>
        <v>0</v>
      </c>
      <c r="AK651" s="16">
        <f t="shared" si="162"/>
        <v>0</v>
      </c>
      <c r="AL651" s="16">
        <f t="shared" si="162"/>
        <v>0</v>
      </c>
      <c r="AM651" s="16">
        <f t="shared" si="162"/>
        <v>0</v>
      </c>
      <c r="AN651" s="16">
        <f t="shared" si="162"/>
        <v>0</v>
      </c>
      <c r="AO651" s="16">
        <f t="shared" si="162"/>
        <v>0</v>
      </c>
      <c r="AP651" s="16">
        <f t="shared" si="162"/>
        <v>0</v>
      </c>
      <c r="AQ651" s="16">
        <f t="shared" si="162"/>
        <v>0</v>
      </c>
      <c r="AR651" s="16">
        <f t="shared" si="162"/>
        <v>0</v>
      </c>
      <c r="AS651" s="16">
        <f t="shared" si="162"/>
        <v>535.8793198170963</v>
      </c>
      <c r="AT651" s="16">
        <f t="shared" si="168"/>
        <v>0</v>
      </c>
      <c r="AU651" s="16">
        <f t="shared" si="168"/>
        <v>0</v>
      </c>
      <c r="AV651" s="16">
        <f t="shared" si="168"/>
        <v>0</v>
      </c>
      <c r="AW651" s="16">
        <f t="shared" si="168"/>
        <v>57320.090298541785</v>
      </c>
      <c r="AX651" s="16">
        <f t="shared" si="168"/>
        <v>0</v>
      </c>
      <c r="AY651" s="16">
        <f t="shared" si="168"/>
        <v>0</v>
      </c>
      <c r="AZ651" s="16">
        <f t="shared" si="168"/>
        <v>0</v>
      </c>
      <c r="BA651" s="16">
        <f t="shared" si="168"/>
        <v>0</v>
      </c>
      <c r="BB651" s="16">
        <f t="shared" si="168"/>
        <v>0</v>
      </c>
      <c r="BC651" s="16">
        <f t="shared" si="168"/>
        <v>872.89094465121832</v>
      </c>
      <c r="BD651" s="16">
        <f t="shared" si="168"/>
        <v>0</v>
      </c>
      <c r="BE651" s="16">
        <f t="shared" si="168"/>
        <v>0</v>
      </c>
      <c r="BF651" s="16">
        <f t="shared" si="168"/>
        <v>0</v>
      </c>
      <c r="BG651" s="16">
        <f t="shared" si="168"/>
        <v>0</v>
      </c>
      <c r="BH651" s="16">
        <f t="shared" si="168"/>
        <v>0</v>
      </c>
      <c r="BI651" s="16">
        <f t="shared" si="168"/>
        <v>0</v>
      </c>
    </row>
    <row r="652" spans="2:61" s="1" customFormat="1" ht="15.75" x14ac:dyDescent="0.25">
      <c r="B652" s="47">
        <v>753</v>
      </c>
      <c r="C652" s="47" t="s">
        <v>430</v>
      </c>
      <c r="D652" s="47">
        <v>6</v>
      </c>
      <c r="E652" s="47">
        <v>2005</v>
      </c>
      <c r="F652" s="71"/>
      <c r="G652" s="2">
        <v>50</v>
      </c>
      <c r="H652" s="2">
        <v>10</v>
      </c>
      <c r="I652" s="47">
        <v>2021</v>
      </c>
      <c r="J652" s="81">
        <v>1.15E-2</v>
      </c>
      <c r="K652" s="82">
        <v>9985</v>
      </c>
      <c r="L652" s="82">
        <f t="shared" si="163"/>
        <v>998.5</v>
      </c>
      <c r="M652" s="82">
        <f t="shared" si="164"/>
        <v>1497.75</v>
      </c>
      <c r="N652" s="16">
        <f t="shared" si="165"/>
        <v>12481.25</v>
      </c>
      <c r="O652" s="16">
        <f t="shared" si="166"/>
        <v>143.53437500000001</v>
      </c>
      <c r="P652" s="16">
        <f t="shared" si="167"/>
        <v>0</v>
      </c>
      <c r="Q652" s="16">
        <f t="shared" si="167"/>
        <v>0</v>
      </c>
      <c r="R652" s="16">
        <f t="shared" si="167"/>
        <v>0</v>
      </c>
      <c r="S652" s="16">
        <f t="shared" si="167"/>
        <v>0</v>
      </c>
      <c r="T652" s="16">
        <f t="shared" si="167"/>
        <v>0</v>
      </c>
      <c r="U652" s="16">
        <f t="shared" si="167"/>
        <v>0</v>
      </c>
      <c r="V652" s="16">
        <f t="shared" si="167"/>
        <v>0</v>
      </c>
      <c r="W652" s="16">
        <f t="shared" si="167"/>
        <v>0</v>
      </c>
      <c r="X652" s="16">
        <f t="shared" si="167"/>
        <v>0</v>
      </c>
      <c r="Y652" s="16">
        <f t="shared" si="167"/>
        <v>201.96727972820074</v>
      </c>
      <c r="Z652" s="16">
        <f t="shared" si="167"/>
        <v>0</v>
      </c>
      <c r="AA652" s="16">
        <f t="shared" si="167"/>
        <v>0</v>
      </c>
      <c r="AB652" s="16">
        <f t="shared" si="167"/>
        <v>0</v>
      </c>
      <c r="AC652" s="16">
        <f t="shared" si="167"/>
        <v>0</v>
      </c>
      <c r="AD652" s="16">
        <f t="shared" si="167"/>
        <v>0</v>
      </c>
      <c r="AE652" s="16">
        <f t="shared" si="167"/>
        <v>0</v>
      </c>
      <c r="AF652" s="16">
        <f t="shared" si="162"/>
        <v>0</v>
      </c>
      <c r="AG652" s="16">
        <f t="shared" si="162"/>
        <v>0</v>
      </c>
      <c r="AH652" s="16">
        <f t="shared" si="162"/>
        <v>0</v>
      </c>
      <c r="AI652" s="16">
        <f t="shared" si="162"/>
        <v>328.98341673412267</v>
      </c>
      <c r="AJ652" s="16">
        <f t="shared" si="162"/>
        <v>0</v>
      </c>
      <c r="AK652" s="16">
        <f t="shared" si="162"/>
        <v>0</v>
      </c>
      <c r="AL652" s="16">
        <f t="shared" si="162"/>
        <v>0</v>
      </c>
      <c r="AM652" s="16">
        <f t="shared" si="162"/>
        <v>0</v>
      </c>
      <c r="AN652" s="16">
        <f t="shared" si="162"/>
        <v>0</v>
      </c>
      <c r="AO652" s="16">
        <f t="shared" si="162"/>
        <v>0</v>
      </c>
      <c r="AP652" s="16">
        <f t="shared" si="162"/>
        <v>0</v>
      </c>
      <c r="AQ652" s="16">
        <f t="shared" si="162"/>
        <v>0</v>
      </c>
      <c r="AR652" s="16">
        <f t="shared" si="162"/>
        <v>0</v>
      </c>
      <c r="AS652" s="16">
        <f t="shared" si="162"/>
        <v>535.8793198170963</v>
      </c>
      <c r="AT652" s="16">
        <f t="shared" si="168"/>
        <v>0</v>
      </c>
      <c r="AU652" s="16">
        <f t="shared" si="168"/>
        <v>0</v>
      </c>
      <c r="AV652" s="16">
        <f t="shared" si="168"/>
        <v>0</v>
      </c>
      <c r="AW652" s="16">
        <f t="shared" si="168"/>
        <v>57320.090298541785</v>
      </c>
      <c r="AX652" s="16">
        <f t="shared" si="168"/>
        <v>0</v>
      </c>
      <c r="AY652" s="16">
        <f t="shared" si="168"/>
        <v>0</v>
      </c>
      <c r="AZ652" s="16">
        <f t="shared" si="168"/>
        <v>0</v>
      </c>
      <c r="BA652" s="16">
        <f t="shared" si="168"/>
        <v>0</v>
      </c>
      <c r="BB652" s="16">
        <f t="shared" si="168"/>
        <v>0</v>
      </c>
      <c r="BC652" s="16">
        <f t="shared" si="168"/>
        <v>872.89094465121832</v>
      </c>
      <c r="BD652" s="16">
        <f t="shared" si="168"/>
        <v>0</v>
      </c>
      <c r="BE652" s="16">
        <f t="shared" si="168"/>
        <v>0</v>
      </c>
      <c r="BF652" s="16">
        <f t="shared" si="168"/>
        <v>0</v>
      </c>
      <c r="BG652" s="16">
        <f t="shared" si="168"/>
        <v>0</v>
      </c>
      <c r="BH652" s="16">
        <f t="shared" si="168"/>
        <v>0</v>
      </c>
      <c r="BI652" s="16">
        <f t="shared" si="168"/>
        <v>0</v>
      </c>
    </row>
    <row r="653" spans="2:61" s="1" customFormat="1" ht="15.75" x14ac:dyDescent="0.25">
      <c r="B653" s="47">
        <v>752</v>
      </c>
      <c r="C653" s="47" t="s">
        <v>430</v>
      </c>
      <c r="D653" s="47">
        <v>6</v>
      </c>
      <c r="E653" s="47">
        <v>2005</v>
      </c>
      <c r="F653" s="71"/>
      <c r="G653" s="2">
        <v>50</v>
      </c>
      <c r="H653" s="2">
        <v>10</v>
      </c>
      <c r="I653" s="47">
        <v>2021</v>
      </c>
      <c r="J653" s="81">
        <v>1.15E-2</v>
      </c>
      <c r="K653" s="82">
        <v>9985</v>
      </c>
      <c r="L653" s="82">
        <f t="shared" si="163"/>
        <v>998.5</v>
      </c>
      <c r="M653" s="82">
        <f t="shared" si="164"/>
        <v>1497.75</v>
      </c>
      <c r="N653" s="16">
        <f t="shared" si="165"/>
        <v>12481.25</v>
      </c>
      <c r="O653" s="16">
        <f t="shared" si="166"/>
        <v>143.53437500000001</v>
      </c>
      <c r="P653" s="16">
        <f t="shared" si="167"/>
        <v>0</v>
      </c>
      <c r="Q653" s="16">
        <f t="shared" si="167"/>
        <v>0</v>
      </c>
      <c r="R653" s="16">
        <f t="shared" si="167"/>
        <v>0</v>
      </c>
      <c r="S653" s="16">
        <f t="shared" si="167"/>
        <v>0</v>
      </c>
      <c r="T653" s="16">
        <f t="shared" si="167"/>
        <v>0</v>
      </c>
      <c r="U653" s="16">
        <f t="shared" si="167"/>
        <v>0</v>
      </c>
      <c r="V653" s="16">
        <f t="shared" si="167"/>
        <v>0</v>
      </c>
      <c r="W653" s="16">
        <f t="shared" si="167"/>
        <v>0</v>
      </c>
      <c r="X653" s="16">
        <f t="shared" si="167"/>
        <v>0</v>
      </c>
      <c r="Y653" s="16">
        <f t="shared" si="167"/>
        <v>201.96727972820074</v>
      </c>
      <c r="Z653" s="16">
        <f t="shared" si="167"/>
        <v>0</v>
      </c>
      <c r="AA653" s="16">
        <f t="shared" si="167"/>
        <v>0</v>
      </c>
      <c r="AB653" s="16">
        <f t="shared" si="167"/>
        <v>0</v>
      </c>
      <c r="AC653" s="16">
        <f t="shared" si="167"/>
        <v>0</v>
      </c>
      <c r="AD653" s="16">
        <f t="shared" si="167"/>
        <v>0</v>
      </c>
      <c r="AE653" s="16">
        <f t="shared" si="167"/>
        <v>0</v>
      </c>
      <c r="AF653" s="16">
        <f t="shared" si="162"/>
        <v>0</v>
      </c>
      <c r="AG653" s="16">
        <f t="shared" si="162"/>
        <v>0</v>
      </c>
      <c r="AH653" s="16">
        <f t="shared" si="162"/>
        <v>0</v>
      </c>
      <c r="AI653" s="16">
        <f t="shared" si="162"/>
        <v>328.98341673412267</v>
      </c>
      <c r="AJ653" s="16">
        <f t="shared" si="162"/>
        <v>0</v>
      </c>
      <c r="AK653" s="16">
        <f t="shared" si="162"/>
        <v>0</v>
      </c>
      <c r="AL653" s="16">
        <f t="shared" si="162"/>
        <v>0</v>
      </c>
      <c r="AM653" s="16">
        <f t="shared" si="162"/>
        <v>0</v>
      </c>
      <c r="AN653" s="16">
        <f t="shared" si="162"/>
        <v>0</v>
      </c>
      <c r="AO653" s="16">
        <f t="shared" si="162"/>
        <v>0</v>
      </c>
      <c r="AP653" s="16">
        <f t="shared" si="162"/>
        <v>0</v>
      </c>
      <c r="AQ653" s="16">
        <f t="shared" si="162"/>
        <v>0</v>
      </c>
      <c r="AR653" s="16">
        <f t="shared" si="162"/>
        <v>0</v>
      </c>
      <c r="AS653" s="16">
        <f t="shared" si="162"/>
        <v>535.8793198170963</v>
      </c>
      <c r="AT653" s="16">
        <f t="shared" si="168"/>
        <v>0</v>
      </c>
      <c r="AU653" s="16">
        <f t="shared" si="168"/>
        <v>0</v>
      </c>
      <c r="AV653" s="16">
        <f t="shared" si="168"/>
        <v>0</v>
      </c>
      <c r="AW653" s="16">
        <f t="shared" si="168"/>
        <v>57320.090298541785</v>
      </c>
      <c r="AX653" s="16">
        <f t="shared" si="168"/>
        <v>0</v>
      </c>
      <c r="AY653" s="16">
        <f t="shared" si="168"/>
        <v>0</v>
      </c>
      <c r="AZ653" s="16">
        <f t="shared" si="168"/>
        <v>0</v>
      </c>
      <c r="BA653" s="16">
        <f t="shared" si="168"/>
        <v>0</v>
      </c>
      <c r="BB653" s="16">
        <f t="shared" si="168"/>
        <v>0</v>
      </c>
      <c r="BC653" s="16">
        <f t="shared" si="168"/>
        <v>872.89094465121832</v>
      </c>
      <c r="BD653" s="16">
        <f t="shared" si="168"/>
        <v>0</v>
      </c>
      <c r="BE653" s="16">
        <f t="shared" si="168"/>
        <v>0</v>
      </c>
      <c r="BF653" s="16">
        <f t="shared" si="168"/>
        <v>0</v>
      </c>
      <c r="BG653" s="16">
        <f t="shared" si="168"/>
        <v>0</v>
      </c>
      <c r="BH653" s="16">
        <f t="shared" si="168"/>
        <v>0</v>
      </c>
      <c r="BI653" s="16">
        <f t="shared" si="168"/>
        <v>0</v>
      </c>
    </row>
    <row r="654" spans="2:61" s="1" customFormat="1" ht="15.75" x14ac:dyDescent="0.25">
      <c r="B654" s="47">
        <v>751</v>
      </c>
      <c r="C654" s="47" t="s">
        <v>430</v>
      </c>
      <c r="D654" s="47">
        <v>6</v>
      </c>
      <c r="E654" s="47">
        <v>2005</v>
      </c>
      <c r="F654" s="71"/>
      <c r="G654" s="2">
        <v>50</v>
      </c>
      <c r="H654" s="2">
        <v>10</v>
      </c>
      <c r="I654" s="47">
        <v>2021</v>
      </c>
      <c r="J654" s="81">
        <v>1.15E-2</v>
      </c>
      <c r="K654" s="82">
        <v>9985</v>
      </c>
      <c r="L654" s="82">
        <f t="shared" si="163"/>
        <v>998.5</v>
      </c>
      <c r="M654" s="82">
        <f t="shared" si="164"/>
        <v>1497.75</v>
      </c>
      <c r="N654" s="16">
        <f t="shared" si="165"/>
        <v>12481.25</v>
      </c>
      <c r="O654" s="16">
        <f t="shared" si="166"/>
        <v>143.53437500000001</v>
      </c>
      <c r="P654" s="16">
        <f t="shared" si="167"/>
        <v>0</v>
      </c>
      <c r="Q654" s="16">
        <f t="shared" si="167"/>
        <v>0</v>
      </c>
      <c r="R654" s="16">
        <f t="shared" si="167"/>
        <v>0</v>
      </c>
      <c r="S654" s="16">
        <f t="shared" si="167"/>
        <v>0</v>
      </c>
      <c r="T654" s="16">
        <f t="shared" si="167"/>
        <v>0</v>
      </c>
      <c r="U654" s="16">
        <f t="shared" si="167"/>
        <v>0</v>
      </c>
      <c r="V654" s="16">
        <f t="shared" si="167"/>
        <v>0</v>
      </c>
      <c r="W654" s="16">
        <f t="shared" si="167"/>
        <v>0</v>
      </c>
      <c r="X654" s="16">
        <f t="shared" si="167"/>
        <v>0</v>
      </c>
      <c r="Y654" s="16">
        <f t="shared" si="167"/>
        <v>201.96727972820074</v>
      </c>
      <c r="Z654" s="16">
        <f t="shared" si="167"/>
        <v>0</v>
      </c>
      <c r="AA654" s="16">
        <f t="shared" si="167"/>
        <v>0</v>
      </c>
      <c r="AB654" s="16">
        <f t="shared" si="167"/>
        <v>0</v>
      </c>
      <c r="AC654" s="16">
        <f t="shared" si="167"/>
        <v>0</v>
      </c>
      <c r="AD654" s="16">
        <f t="shared" si="167"/>
        <v>0</v>
      </c>
      <c r="AE654" s="16">
        <f t="shared" si="167"/>
        <v>0</v>
      </c>
      <c r="AF654" s="16">
        <f t="shared" si="162"/>
        <v>0</v>
      </c>
      <c r="AG654" s="16">
        <f t="shared" si="162"/>
        <v>0</v>
      </c>
      <c r="AH654" s="16">
        <f t="shared" si="162"/>
        <v>0</v>
      </c>
      <c r="AI654" s="16">
        <f t="shared" si="162"/>
        <v>328.98341673412267</v>
      </c>
      <c r="AJ654" s="16">
        <f t="shared" si="162"/>
        <v>0</v>
      </c>
      <c r="AK654" s="16">
        <f t="shared" si="162"/>
        <v>0</v>
      </c>
      <c r="AL654" s="16">
        <f t="shared" si="162"/>
        <v>0</v>
      </c>
      <c r="AM654" s="16">
        <f t="shared" si="162"/>
        <v>0</v>
      </c>
      <c r="AN654" s="16">
        <f t="shared" si="162"/>
        <v>0</v>
      </c>
      <c r="AO654" s="16">
        <f t="shared" si="162"/>
        <v>0</v>
      </c>
      <c r="AP654" s="16">
        <f t="shared" si="162"/>
        <v>0</v>
      </c>
      <c r="AQ654" s="16">
        <f t="shared" si="162"/>
        <v>0</v>
      </c>
      <c r="AR654" s="16">
        <f t="shared" si="162"/>
        <v>0</v>
      </c>
      <c r="AS654" s="16">
        <f t="shared" si="162"/>
        <v>535.8793198170963</v>
      </c>
      <c r="AT654" s="16">
        <f t="shared" si="168"/>
        <v>0</v>
      </c>
      <c r="AU654" s="16">
        <f t="shared" si="168"/>
        <v>0</v>
      </c>
      <c r="AV654" s="16">
        <f t="shared" si="168"/>
        <v>0</v>
      </c>
      <c r="AW654" s="16">
        <f t="shared" si="168"/>
        <v>57320.090298541785</v>
      </c>
      <c r="AX654" s="16">
        <f t="shared" si="168"/>
        <v>0</v>
      </c>
      <c r="AY654" s="16">
        <f t="shared" si="168"/>
        <v>0</v>
      </c>
      <c r="AZ654" s="16">
        <f t="shared" si="168"/>
        <v>0</v>
      </c>
      <c r="BA654" s="16">
        <f t="shared" si="168"/>
        <v>0</v>
      </c>
      <c r="BB654" s="16">
        <f t="shared" si="168"/>
        <v>0</v>
      </c>
      <c r="BC654" s="16">
        <f t="shared" si="168"/>
        <v>872.89094465121832</v>
      </c>
      <c r="BD654" s="16">
        <f t="shared" si="168"/>
        <v>0</v>
      </c>
      <c r="BE654" s="16">
        <f t="shared" si="168"/>
        <v>0</v>
      </c>
      <c r="BF654" s="16">
        <f t="shared" si="168"/>
        <v>0</v>
      </c>
      <c r="BG654" s="16">
        <f t="shared" si="168"/>
        <v>0</v>
      </c>
      <c r="BH654" s="16">
        <f t="shared" si="168"/>
        <v>0</v>
      </c>
      <c r="BI654" s="16">
        <f t="shared" si="168"/>
        <v>0</v>
      </c>
    </row>
    <row r="655" spans="2:61" s="1" customFormat="1" ht="15.75" x14ac:dyDescent="0.25">
      <c r="B655" s="47">
        <v>750</v>
      </c>
      <c r="C655" s="47" t="s">
        <v>430</v>
      </c>
      <c r="D655" s="47">
        <v>6</v>
      </c>
      <c r="E655" s="47">
        <v>2005</v>
      </c>
      <c r="F655" s="71"/>
      <c r="G655" s="2">
        <v>50</v>
      </c>
      <c r="H655" s="2">
        <v>10</v>
      </c>
      <c r="I655" s="47">
        <v>2021</v>
      </c>
      <c r="J655" s="81">
        <v>1.15E-2</v>
      </c>
      <c r="K655" s="82">
        <v>9985</v>
      </c>
      <c r="L655" s="82">
        <f t="shared" si="163"/>
        <v>998.5</v>
      </c>
      <c r="M655" s="82">
        <f t="shared" si="164"/>
        <v>1497.75</v>
      </c>
      <c r="N655" s="16">
        <f t="shared" si="165"/>
        <v>12481.25</v>
      </c>
      <c r="O655" s="16">
        <f t="shared" si="166"/>
        <v>143.53437500000001</v>
      </c>
      <c r="P655" s="16">
        <f t="shared" si="167"/>
        <v>0</v>
      </c>
      <c r="Q655" s="16">
        <f t="shared" si="167"/>
        <v>0</v>
      </c>
      <c r="R655" s="16">
        <f t="shared" si="167"/>
        <v>0</v>
      </c>
      <c r="S655" s="16">
        <f t="shared" si="167"/>
        <v>0</v>
      </c>
      <c r="T655" s="16">
        <f t="shared" si="167"/>
        <v>0</v>
      </c>
      <c r="U655" s="16">
        <f t="shared" si="167"/>
        <v>0</v>
      </c>
      <c r="V655" s="16">
        <f t="shared" si="167"/>
        <v>0</v>
      </c>
      <c r="W655" s="16">
        <f t="shared" si="167"/>
        <v>0</v>
      </c>
      <c r="X655" s="16">
        <f t="shared" si="167"/>
        <v>0</v>
      </c>
      <c r="Y655" s="16">
        <f t="shared" si="167"/>
        <v>201.96727972820074</v>
      </c>
      <c r="Z655" s="16">
        <f t="shared" si="167"/>
        <v>0</v>
      </c>
      <c r="AA655" s="16">
        <f t="shared" si="167"/>
        <v>0</v>
      </c>
      <c r="AB655" s="16">
        <f t="shared" si="167"/>
        <v>0</v>
      </c>
      <c r="AC655" s="16">
        <f t="shared" si="167"/>
        <v>0</v>
      </c>
      <c r="AD655" s="16">
        <f t="shared" si="167"/>
        <v>0</v>
      </c>
      <c r="AE655" s="16">
        <f t="shared" si="167"/>
        <v>0</v>
      </c>
      <c r="AF655" s="16">
        <f t="shared" si="162"/>
        <v>0</v>
      </c>
      <c r="AG655" s="16">
        <f t="shared" si="162"/>
        <v>0</v>
      </c>
      <c r="AH655" s="16">
        <f t="shared" si="162"/>
        <v>0</v>
      </c>
      <c r="AI655" s="16">
        <f t="shared" si="162"/>
        <v>328.98341673412267</v>
      </c>
      <c r="AJ655" s="16">
        <f t="shared" si="162"/>
        <v>0</v>
      </c>
      <c r="AK655" s="16">
        <f t="shared" si="162"/>
        <v>0</v>
      </c>
      <c r="AL655" s="16">
        <f t="shared" si="162"/>
        <v>0</v>
      </c>
      <c r="AM655" s="16">
        <f t="shared" si="162"/>
        <v>0</v>
      </c>
      <c r="AN655" s="16">
        <f t="shared" si="162"/>
        <v>0</v>
      </c>
      <c r="AO655" s="16">
        <f t="shared" si="162"/>
        <v>0</v>
      </c>
      <c r="AP655" s="16">
        <f t="shared" si="162"/>
        <v>0</v>
      </c>
      <c r="AQ655" s="16">
        <f t="shared" si="162"/>
        <v>0</v>
      </c>
      <c r="AR655" s="16">
        <f t="shared" si="162"/>
        <v>0</v>
      </c>
      <c r="AS655" s="16">
        <f t="shared" si="162"/>
        <v>535.8793198170963</v>
      </c>
      <c r="AT655" s="16">
        <f t="shared" si="168"/>
        <v>0</v>
      </c>
      <c r="AU655" s="16">
        <f t="shared" si="168"/>
        <v>0</v>
      </c>
      <c r="AV655" s="16">
        <f t="shared" si="168"/>
        <v>0</v>
      </c>
      <c r="AW655" s="16">
        <f t="shared" si="168"/>
        <v>57320.090298541785</v>
      </c>
      <c r="AX655" s="16">
        <f t="shared" si="168"/>
        <v>0</v>
      </c>
      <c r="AY655" s="16">
        <f t="shared" si="168"/>
        <v>0</v>
      </c>
      <c r="AZ655" s="16">
        <f t="shared" si="168"/>
        <v>0</v>
      </c>
      <c r="BA655" s="16">
        <f t="shared" si="168"/>
        <v>0</v>
      </c>
      <c r="BB655" s="16">
        <f t="shared" si="168"/>
        <v>0</v>
      </c>
      <c r="BC655" s="16">
        <f t="shared" si="168"/>
        <v>872.89094465121832</v>
      </c>
      <c r="BD655" s="16">
        <f t="shared" si="168"/>
        <v>0</v>
      </c>
      <c r="BE655" s="16">
        <f t="shared" si="168"/>
        <v>0</v>
      </c>
      <c r="BF655" s="16">
        <f t="shared" si="168"/>
        <v>0</v>
      </c>
      <c r="BG655" s="16">
        <f t="shared" si="168"/>
        <v>0</v>
      </c>
      <c r="BH655" s="16">
        <f t="shared" si="168"/>
        <v>0</v>
      </c>
      <c r="BI655" s="16">
        <f t="shared" si="168"/>
        <v>0</v>
      </c>
    </row>
    <row r="656" spans="2:61" s="1" customFormat="1" ht="15.75" x14ac:dyDescent="0.25">
      <c r="B656" s="47">
        <v>749</v>
      </c>
      <c r="C656" s="47" t="s">
        <v>430</v>
      </c>
      <c r="D656" s="47">
        <v>6</v>
      </c>
      <c r="E656" s="47">
        <v>2005</v>
      </c>
      <c r="F656" s="71"/>
      <c r="G656" s="2">
        <v>50</v>
      </c>
      <c r="H656" s="2">
        <v>10</v>
      </c>
      <c r="I656" s="47">
        <v>2021</v>
      </c>
      <c r="J656" s="81">
        <v>1.15E-2</v>
      </c>
      <c r="K656" s="82">
        <v>9985</v>
      </c>
      <c r="L656" s="82">
        <f t="shared" si="163"/>
        <v>998.5</v>
      </c>
      <c r="M656" s="82">
        <f t="shared" si="164"/>
        <v>1497.75</v>
      </c>
      <c r="N656" s="16">
        <f t="shared" si="165"/>
        <v>12481.25</v>
      </c>
      <c r="O656" s="16">
        <f t="shared" si="166"/>
        <v>143.53437500000001</v>
      </c>
      <c r="P656" s="16">
        <f t="shared" si="167"/>
        <v>0</v>
      </c>
      <c r="Q656" s="16">
        <f t="shared" si="167"/>
        <v>0</v>
      </c>
      <c r="R656" s="16">
        <f t="shared" si="167"/>
        <v>0</v>
      </c>
      <c r="S656" s="16">
        <f t="shared" si="167"/>
        <v>0</v>
      </c>
      <c r="T656" s="16">
        <f t="shared" si="167"/>
        <v>0</v>
      </c>
      <c r="U656" s="16">
        <f t="shared" si="167"/>
        <v>0</v>
      </c>
      <c r="V656" s="16">
        <f t="shared" si="167"/>
        <v>0</v>
      </c>
      <c r="W656" s="16">
        <f t="shared" si="167"/>
        <v>0</v>
      </c>
      <c r="X656" s="16">
        <f t="shared" si="167"/>
        <v>0</v>
      </c>
      <c r="Y656" s="16">
        <f t="shared" si="167"/>
        <v>201.96727972820074</v>
      </c>
      <c r="Z656" s="16">
        <f t="shared" si="167"/>
        <v>0</v>
      </c>
      <c r="AA656" s="16">
        <f t="shared" si="167"/>
        <v>0</v>
      </c>
      <c r="AB656" s="16">
        <f t="shared" si="167"/>
        <v>0</v>
      </c>
      <c r="AC656" s="16">
        <f t="shared" si="167"/>
        <v>0</v>
      </c>
      <c r="AD656" s="16">
        <f t="shared" si="167"/>
        <v>0</v>
      </c>
      <c r="AE656" s="16">
        <f t="shared" si="167"/>
        <v>0</v>
      </c>
      <c r="AF656" s="16">
        <f t="shared" si="162"/>
        <v>0</v>
      </c>
      <c r="AG656" s="16">
        <f t="shared" si="162"/>
        <v>0</v>
      </c>
      <c r="AH656" s="16">
        <f t="shared" si="162"/>
        <v>0</v>
      </c>
      <c r="AI656" s="16">
        <f t="shared" si="162"/>
        <v>328.98341673412267</v>
      </c>
      <c r="AJ656" s="16">
        <f t="shared" si="162"/>
        <v>0</v>
      </c>
      <c r="AK656" s="16">
        <f t="shared" si="162"/>
        <v>0</v>
      </c>
      <c r="AL656" s="16">
        <f t="shared" si="162"/>
        <v>0</v>
      </c>
      <c r="AM656" s="16">
        <f t="shared" si="162"/>
        <v>0</v>
      </c>
      <c r="AN656" s="16">
        <f t="shared" si="162"/>
        <v>0</v>
      </c>
      <c r="AO656" s="16">
        <f t="shared" si="162"/>
        <v>0</v>
      </c>
      <c r="AP656" s="16">
        <f t="shared" si="162"/>
        <v>0</v>
      </c>
      <c r="AQ656" s="16">
        <f t="shared" si="162"/>
        <v>0</v>
      </c>
      <c r="AR656" s="16">
        <f t="shared" si="162"/>
        <v>0</v>
      </c>
      <c r="AS656" s="16">
        <f t="shared" si="162"/>
        <v>535.8793198170963</v>
      </c>
      <c r="AT656" s="16">
        <f t="shared" si="168"/>
        <v>0</v>
      </c>
      <c r="AU656" s="16">
        <f t="shared" si="168"/>
        <v>0</v>
      </c>
      <c r="AV656" s="16">
        <f t="shared" si="168"/>
        <v>0</v>
      </c>
      <c r="AW656" s="16">
        <f t="shared" si="168"/>
        <v>57320.090298541785</v>
      </c>
      <c r="AX656" s="16">
        <f t="shared" si="168"/>
        <v>0</v>
      </c>
      <c r="AY656" s="16">
        <f t="shared" si="168"/>
        <v>0</v>
      </c>
      <c r="AZ656" s="16">
        <f t="shared" si="168"/>
        <v>0</v>
      </c>
      <c r="BA656" s="16">
        <f t="shared" si="168"/>
        <v>0</v>
      </c>
      <c r="BB656" s="16">
        <f t="shared" si="168"/>
        <v>0</v>
      </c>
      <c r="BC656" s="16">
        <f t="shared" si="168"/>
        <v>872.89094465121832</v>
      </c>
      <c r="BD656" s="16">
        <f t="shared" si="168"/>
        <v>0</v>
      </c>
      <c r="BE656" s="16">
        <f t="shared" si="168"/>
        <v>0</v>
      </c>
      <c r="BF656" s="16">
        <f t="shared" si="168"/>
        <v>0</v>
      </c>
      <c r="BG656" s="16">
        <f t="shared" si="168"/>
        <v>0</v>
      </c>
      <c r="BH656" s="16">
        <f t="shared" si="168"/>
        <v>0</v>
      </c>
      <c r="BI656" s="16">
        <f t="shared" si="168"/>
        <v>0</v>
      </c>
    </row>
    <row r="657" spans="2:61" s="1" customFormat="1" ht="15.75" x14ac:dyDescent="0.25">
      <c r="B657" s="47">
        <v>747</v>
      </c>
      <c r="C657" s="47" t="s">
        <v>430</v>
      </c>
      <c r="D657" s="47">
        <v>6</v>
      </c>
      <c r="E657" s="47">
        <v>2005</v>
      </c>
      <c r="F657" s="71"/>
      <c r="G657" s="2">
        <v>50</v>
      </c>
      <c r="H657" s="2">
        <v>10</v>
      </c>
      <c r="I657" s="47">
        <v>2021</v>
      </c>
      <c r="J657" s="81">
        <v>1.15E-2</v>
      </c>
      <c r="K657" s="82">
        <v>9985</v>
      </c>
      <c r="L657" s="82">
        <f t="shared" si="163"/>
        <v>998.5</v>
      </c>
      <c r="M657" s="82">
        <f t="shared" si="164"/>
        <v>1497.75</v>
      </c>
      <c r="N657" s="16">
        <f t="shared" si="165"/>
        <v>12481.25</v>
      </c>
      <c r="O657" s="16">
        <f t="shared" si="166"/>
        <v>143.53437500000001</v>
      </c>
      <c r="P657" s="16">
        <f t="shared" si="167"/>
        <v>0</v>
      </c>
      <c r="Q657" s="16">
        <f t="shared" si="167"/>
        <v>0</v>
      </c>
      <c r="R657" s="16">
        <f t="shared" si="167"/>
        <v>0</v>
      </c>
      <c r="S657" s="16">
        <f t="shared" si="167"/>
        <v>0</v>
      </c>
      <c r="T657" s="16">
        <f t="shared" si="167"/>
        <v>0</v>
      </c>
      <c r="U657" s="16">
        <f t="shared" si="167"/>
        <v>0</v>
      </c>
      <c r="V657" s="16">
        <f t="shared" si="167"/>
        <v>0</v>
      </c>
      <c r="W657" s="16">
        <f t="shared" si="167"/>
        <v>0</v>
      </c>
      <c r="X657" s="16">
        <f t="shared" si="167"/>
        <v>0</v>
      </c>
      <c r="Y657" s="16">
        <f t="shared" si="167"/>
        <v>201.96727972820074</v>
      </c>
      <c r="Z657" s="16">
        <f t="shared" si="167"/>
        <v>0</v>
      </c>
      <c r="AA657" s="16">
        <f t="shared" si="167"/>
        <v>0</v>
      </c>
      <c r="AB657" s="16">
        <f t="shared" si="167"/>
        <v>0</v>
      </c>
      <c r="AC657" s="16">
        <f t="shared" si="167"/>
        <v>0</v>
      </c>
      <c r="AD657" s="16">
        <f t="shared" si="167"/>
        <v>0</v>
      </c>
      <c r="AE657" s="16">
        <f t="shared" si="167"/>
        <v>0</v>
      </c>
      <c r="AF657" s="16">
        <f t="shared" si="162"/>
        <v>0</v>
      </c>
      <c r="AG657" s="16">
        <f t="shared" si="162"/>
        <v>0</v>
      </c>
      <c r="AH657" s="16">
        <f t="shared" si="162"/>
        <v>0</v>
      </c>
      <c r="AI657" s="16">
        <f t="shared" si="162"/>
        <v>328.98341673412267</v>
      </c>
      <c r="AJ657" s="16">
        <f t="shared" si="162"/>
        <v>0</v>
      </c>
      <c r="AK657" s="16">
        <f t="shared" si="162"/>
        <v>0</v>
      </c>
      <c r="AL657" s="16">
        <f t="shared" si="162"/>
        <v>0</v>
      </c>
      <c r="AM657" s="16">
        <f t="shared" si="162"/>
        <v>0</v>
      </c>
      <c r="AN657" s="16">
        <f t="shared" si="162"/>
        <v>0</v>
      </c>
      <c r="AO657" s="16">
        <f t="shared" si="162"/>
        <v>0</v>
      </c>
      <c r="AP657" s="16">
        <f t="shared" si="162"/>
        <v>0</v>
      </c>
      <c r="AQ657" s="16">
        <f t="shared" si="162"/>
        <v>0</v>
      </c>
      <c r="AR657" s="16">
        <f t="shared" si="162"/>
        <v>0</v>
      </c>
      <c r="AS657" s="16">
        <f t="shared" si="162"/>
        <v>535.8793198170963</v>
      </c>
      <c r="AT657" s="16">
        <f t="shared" si="168"/>
        <v>0</v>
      </c>
      <c r="AU657" s="16">
        <f t="shared" si="168"/>
        <v>0</v>
      </c>
      <c r="AV657" s="16">
        <f t="shared" si="168"/>
        <v>0</v>
      </c>
      <c r="AW657" s="16">
        <f t="shared" si="168"/>
        <v>57320.090298541785</v>
      </c>
      <c r="AX657" s="16">
        <f t="shared" si="168"/>
        <v>0</v>
      </c>
      <c r="AY657" s="16">
        <f t="shared" si="168"/>
        <v>0</v>
      </c>
      <c r="AZ657" s="16">
        <f t="shared" si="168"/>
        <v>0</v>
      </c>
      <c r="BA657" s="16">
        <f t="shared" si="168"/>
        <v>0</v>
      </c>
      <c r="BB657" s="16">
        <f t="shared" si="168"/>
        <v>0</v>
      </c>
      <c r="BC657" s="16">
        <f t="shared" si="168"/>
        <v>872.89094465121832</v>
      </c>
      <c r="BD657" s="16">
        <f t="shared" si="168"/>
        <v>0</v>
      </c>
      <c r="BE657" s="16">
        <f t="shared" si="168"/>
        <v>0</v>
      </c>
      <c r="BF657" s="16">
        <f t="shared" si="168"/>
        <v>0</v>
      </c>
      <c r="BG657" s="16">
        <f t="shared" si="168"/>
        <v>0</v>
      </c>
      <c r="BH657" s="16">
        <f t="shared" si="168"/>
        <v>0</v>
      </c>
      <c r="BI657" s="16">
        <f t="shared" si="168"/>
        <v>0</v>
      </c>
    </row>
    <row r="658" spans="2:61" s="1" customFormat="1" ht="15.75" x14ac:dyDescent="0.25">
      <c r="B658" s="47">
        <v>746</v>
      </c>
      <c r="C658" s="47" t="s">
        <v>430</v>
      </c>
      <c r="D658" s="47">
        <v>6</v>
      </c>
      <c r="E658" s="47">
        <v>2005</v>
      </c>
      <c r="F658" s="71"/>
      <c r="G658" s="2">
        <v>50</v>
      </c>
      <c r="H658" s="2">
        <v>10</v>
      </c>
      <c r="I658" s="47">
        <v>2021</v>
      </c>
      <c r="J658" s="81">
        <v>1.15E-2</v>
      </c>
      <c r="K658" s="82">
        <v>9985</v>
      </c>
      <c r="L658" s="82">
        <f t="shared" si="163"/>
        <v>998.5</v>
      </c>
      <c r="M658" s="82">
        <f t="shared" si="164"/>
        <v>1497.75</v>
      </c>
      <c r="N658" s="16">
        <f t="shared" si="165"/>
        <v>12481.25</v>
      </c>
      <c r="O658" s="16">
        <f t="shared" si="166"/>
        <v>143.53437500000001</v>
      </c>
      <c r="P658" s="16">
        <f t="shared" si="167"/>
        <v>0</v>
      </c>
      <c r="Q658" s="16">
        <f t="shared" si="167"/>
        <v>0</v>
      </c>
      <c r="R658" s="16">
        <f t="shared" si="167"/>
        <v>0</v>
      </c>
      <c r="S658" s="16">
        <f t="shared" si="167"/>
        <v>0</v>
      </c>
      <c r="T658" s="16">
        <f t="shared" si="167"/>
        <v>0</v>
      </c>
      <c r="U658" s="16">
        <f t="shared" si="167"/>
        <v>0</v>
      </c>
      <c r="V658" s="16">
        <f t="shared" si="167"/>
        <v>0</v>
      </c>
      <c r="W658" s="16">
        <f t="shared" si="167"/>
        <v>0</v>
      </c>
      <c r="X658" s="16">
        <f t="shared" si="167"/>
        <v>0</v>
      </c>
      <c r="Y658" s="16">
        <f t="shared" si="167"/>
        <v>201.96727972820074</v>
      </c>
      <c r="Z658" s="16">
        <f t="shared" si="167"/>
        <v>0</v>
      </c>
      <c r="AA658" s="16">
        <f t="shared" si="167"/>
        <v>0</v>
      </c>
      <c r="AB658" s="16">
        <f t="shared" si="167"/>
        <v>0</v>
      </c>
      <c r="AC658" s="16">
        <f t="shared" si="167"/>
        <v>0</v>
      </c>
      <c r="AD658" s="16">
        <f t="shared" si="167"/>
        <v>0</v>
      </c>
      <c r="AE658" s="16">
        <f t="shared" si="167"/>
        <v>0</v>
      </c>
      <c r="AF658" s="16">
        <f t="shared" si="162"/>
        <v>0</v>
      </c>
      <c r="AG658" s="16">
        <f t="shared" si="162"/>
        <v>0</v>
      </c>
      <c r="AH658" s="16">
        <f t="shared" si="162"/>
        <v>0</v>
      </c>
      <c r="AI658" s="16">
        <f t="shared" si="162"/>
        <v>328.98341673412267</v>
      </c>
      <c r="AJ658" s="16">
        <f t="shared" si="162"/>
        <v>0</v>
      </c>
      <c r="AK658" s="16">
        <f t="shared" si="162"/>
        <v>0</v>
      </c>
      <c r="AL658" s="16">
        <f t="shared" si="162"/>
        <v>0</v>
      </c>
      <c r="AM658" s="16">
        <f t="shared" si="162"/>
        <v>0</v>
      </c>
      <c r="AN658" s="16">
        <f t="shared" si="162"/>
        <v>0</v>
      </c>
      <c r="AO658" s="16">
        <f t="shared" si="162"/>
        <v>0</v>
      </c>
      <c r="AP658" s="16">
        <f t="shared" si="162"/>
        <v>0</v>
      </c>
      <c r="AQ658" s="16">
        <f t="shared" si="162"/>
        <v>0</v>
      </c>
      <c r="AR658" s="16">
        <f t="shared" si="162"/>
        <v>0</v>
      </c>
      <c r="AS658" s="16">
        <f t="shared" si="162"/>
        <v>535.8793198170963</v>
      </c>
      <c r="AT658" s="16">
        <f t="shared" si="168"/>
        <v>0</v>
      </c>
      <c r="AU658" s="16">
        <f t="shared" si="168"/>
        <v>0</v>
      </c>
      <c r="AV658" s="16">
        <f t="shared" si="168"/>
        <v>0</v>
      </c>
      <c r="AW658" s="16">
        <f t="shared" si="168"/>
        <v>57320.090298541785</v>
      </c>
      <c r="AX658" s="16">
        <f t="shared" si="168"/>
        <v>0</v>
      </c>
      <c r="AY658" s="16">
        <f t="shared" si="168"/>
        <v>0</v>
      </c>
      <c r="AZ658" s="16">
        <f t="shared" si="168"/>
        <v>0</v>
      </c>
      <c r="BA658" s="16">
        <f t="shared" si="168"/>
        <v>0</v>
      </c>
      <c r="BB658" s="16">
        <f t="shared" si="168"/>
        <v>0</v>
      </c>
      <c r="BC658" s="16">
        <f t="shared" si="168"/>
        <v>872.89094465121832</v>
      </c>
      <c r="BD658" s="16">
        <f t="shared" si="168"/>
        <v>0</v>
      </c>
      <c r="BE658" s="16">
        <f t="shared" si="168"/>
        <v>0</v>
      </c>
      <c r="BF658" s="16">
        <f t="shared" si="168"/>
        <v>0</v>
      </c>
      <c r="BG658" s="16">
        <f t="shared" si="168"/>
        <v>0</v>
      </c>
      <c r="BH658" s="16">
        <f t="shared" si="168"/>
        <v>0</v>
      </c>
      <c r="BI658" s="16">
        <f t="shared" si="168"/>
        <v>0</v>
      </c>
    </row>
    <row r="659" spans="2:61" s="1" customFormat="1" ht="15.75" x14ac:dyDescent="0.25">
      <c r="B659" s="47">
        <v>745</v>
      </c>
      <c r="C659" s="47" t="s">
        <v>430</v>
      </c>
      <c r="D659" s="47">
        <v>6</v>
      </c>
      <c r="E659" s="47">
        <v>2005</v>
      </c>
      <c r="F659" s="71"/>
      <c r="G659" s="2">
        <v>50</v>
      </c>
      <c r="H659" s="2">
        <v>10</v>
      </c>
      <c r="I659" s="47">
        <v>2021</v>
      </c>
      <c r="J659" s="81">
        <v>1.15E-2</v>
      </c>
      <c r="K659" s="82">
        <v>9985</v>
      </c>
      <c r="L659" s="82">
        <f t="shared" si="163"/>
        <v>998.5</v>
      </c>
      <c r="M659" s="82">
        <f t="shared" si="164"/>
        <v>1497.75</v>
      </c>
      <c r="N659" s="16">
        <f t="shared" si="165"/>
        <v>12481.25</v>
      </c>
      <c r="O659" s="16">
        <f t="shared" si="166"/>
        <v>143.53437500000001</v>
      </c>
      <c r="P659" s="16">
        <f t="shared" si="167"/>
        <v>0</v>
      </c>
      <c r="Q659" s="16">
        <f t="shared" si="167"/>
        <v>0</v>
      </c>
      <c r="R659" s="16">
        <f t="shared" si="167"/>
        <v>0</v>
      </c>
      <c r="S659" s="16">
        <f t="shared" si="167"/>
        <v>0</v>
      </c>
      <c r="T659" s="16">
        <f t="shared" si="167"/>
        <v>0</v>
      </c>
      <c r="U659" s="16">
        <f t="shared" si="167"/>
        <v>0</v>
      </c>
      <c r="V659" s="16">
        <f t="shared" si="167"/>
        <v>0</v>
      </c>
      <c r="W659" s="16">
        <f t="shared" si="167"/>
        <v>0</v>
      </c>
      <c r="X659" s="16">
        <f t="shared" si="167"/>
        <v>0</v>
      </c>
      <c r="Y659" s="16">
        <f t="shared" si="167"/>
        <v>201.96727972820074</v>
      </c>
      <c r="Z659" s="16">
        <f t="shared" si="167"/>
        <v>0</v>
      </c>
      <c r="AA659" s="16">
        <f t="shared" si="167"/>
        <v>0</v>
      </c>
      <c r="AB659" s="16">
        <f t="shared" si="167"/>
        <v>0</v>
      </c>
      <c r="AC659" s="16">
        <f t="shared" si="167"/>
        <v>0</v>
      </c>
      <c r="AD659" s="16">
        <f t="shared" si="167"/>
        <v>0</v>
      </c>
      <c r="AE659" s="16">
        <f t="shared" si="167"/>
        <v>0</v>
      </c>
      <c r="AF659" s="16">
        <f t="shared" si="162"/>
        <v>0</v>
      </c>
      <c r="AG659" s="16">
        <f t="shared" si="162"/>
        <v>0</v>
      </c>
      <c r="AH659" s="16">
        <f t="shared" si="162"/>
        <v>0</v>
      </c>
      <c r="AI659" s="16">
        <f t="shared" si="162"/>
        <v>328.98341673412267</v>
      </c>
      <c r="AJ659" s="16">
        <f t="shared" si="162"/>
        <v>0</v>
      </c>
      <c r="AK659" s="16">
        <f t="shared" si="162"/>
        <v>0</v>
      </c>
      <c r="AL659" s="16">
        <f t="shared" si="162"/>
        <v>0</v>
      </c>
      <c r="AM659" s="16">
        <f t="shared" si="162"/>
        <v>0</v>
      </c>
      <c r="AN659" s="16">
        <f t="shared" si="162"/>
        <v>0</v>
      </c>
      <c r="AO659" s="16">
        <f t="shared" si="162"/>
        <v>0</v>
      </c>
      <c r="AP659" s="16">
        <f t="shared" si="162"/>
        <v>0</v>
      </c>
      <c r="AQ659" s="16">
        <f t="shared" si="162"/>
        <v>0</v>
      </c>
      <c r="AR659" s="16">
        <f t="shared" si="162"/>
        <v>0</v>
      </c>
      <c r="AS659" s="16">
        <f t="shared" si="162"/>
        <v>535.8793198170963</v>
      </c>
      <c r="AT659" s="16">
        <f t="shared" si="168"/>
        <v>0</v>
      </c>
      <c r="AU659" s="16">
        <f t="shared" si="168"/>
        <v>0</v>
      </c>
      <c r="AV659" s="16">
        <f t="shared" si="168"/>
        <v>0</v>
      </c>
      <c r="AW659" s="16">
        <f t="shared" si="168"/>
        <v>57320.090298541785</v>
      </c>
      <c r="AX659" s="16">
        <f t="shared" si="168"/>
        <v>0</v>
      </c>
      <c r="AY659" s="16">
        <f t="shared" si="168"/>
        <v>0</v>
      </c>
      <c r="AZ659" s="16">
        <f t="shared" si="168"/>
        <v>0</v>
      </c>
      <c r="BA659" s="16">
        <f t="shared" si="168"/>
        <v>0</v>
      </c>
      <c r="BB659" s="16">
        <f t="shared" si="168"/>
        <v>0</v>
      </c>
      <c r="BC659" s="16">
        <f t="shared" si="168"/>
        <v>872.89094465121832</v>
      </c>
      <c r="BD659" s="16">
        <f t="shared" si="168"/>
        <v>0</v>
      </c>
      <c r="BE659" s="16">
        <f t="shared" si="168"/>
        <v>0</v>
      </c>
      <c r="BF659" s="16">
        <f t="shared" si="168"/>
        <v>0</v>
      </c>
      <c r="BG659" s="16">
        <f t="shared" si="168"/>
        <v>0</v>
      </c>
      <c r="BH659" s="16">
        <f t="shared" si="168"/>
        <v>0</v>
      </c>
      <c r="BI659" s="16">
        <f t="shared" si="168"/>
        <v>0</v>
      </c>
    </row>
    <row r="660" spans="2:61" s="1" customFormat="1" ht="15.75" x14ac:dyDescent="0.25">
      <c r="B660" s="47">
        <v>744</v>
      </c>
      <c r="C660" s="47" t="s">
        <v>430</v>
      </c>
      <c r="D660" s="47">
        <v>6</v>
      </c>
      <c r="E660" s="47">
        <v>2005</v>
      </c>
      <c r="F660" s="71"/>
      <c r="G660" s="2">
        <v>50</v>
      </c>
      <c r="H660" s="2">
        <v>10</v>
      </c>
      <c r="I660" s="47">
        <v>2021</v>
      </c>
      <c r="J660" s="81">
        <v>1.15E-2</v>
      </c>
      <c r="K660" s="82">
        <v>9985</v>
      </c>
      <c r="L660" s="82">
        <f t="shared" si="163"/>
        <v>998.5</v>
      </c>
      <c r="M660" s="82">
        <f t="shared" si="164"/>
        <v>1497.75</v>
      </c>
      <c r="N660" s="16">
        <f t="shared" si="165"/>
        <v>12481.25</v>
      </c>
      <c r="O660" s="16">
        <f t="shared" si="166"/>
        <v>143.53437500000001</v>
      </c>
      <c r="P660" s="16">
        <f t="shared" si="167"/>
        <v>0</v>
      </c>
      <c r="Q660" s="16">
        <f t="shared" si="167"/>
        <v>0</v>
      </c>
      <c r="R660" s="16">
        <f t="shared" si="167"/>
        <v>0</v>
      </c>
      <c r="S660" s="16">
        <f t="shared" si="167"/>
        <v>0</v>
      </c>
      <c r="T660" s="16">
        <f t="shared" si="167"/>
        <v>0</v>
      </c>
      <c r="U660" s="16">
        <f t="shared" si="167"/>
        <v>0</v>
      </c>
      <c r="V660" s="16">
        <f t="shared" si="167"/>
        <v>0</v>
      </c>
      <c r="W660" s="16">
        <f t="shared" si="167"/>
        <v>0</v>
      </c>
      <c r="X660" s="16">
        <f t="shared" si="167"/>
        <v>0</v>
      </c>
      <c r="Y660" s="16">
        <f t="shared" si="167"/>
        <v>201.96727972820074</v>
      </c>
      <c r="Z660" s="16">
        <f t="shared" si="167"/>
        <v>0</v>
      </c>
      <c r="AA660" s="16">
        <f t="shared" si="167"/>
        <v>0</v>
      </c>
      <c r="AB660" s="16">
        <f t="shared" si="167"/>
        <v>0</v>
      </c>
      <c r="AC660" s="16">
        <f t="shared" si="167"/>
        <v>0</v>
      </c>
      <c r="AD660" s="16">
        <f t="shared" si="167"/>
        <v>0</v>
      </c>
      <c r="AE660" s="16">
        <f t="shared" si="167"/>
        <v>0</v>
      </c>
      <c r="AF660" s="16">
        <f t="shared" si="162"/>
        <v>0</v>
      </c>
      <c r="AG660" s="16">
        <f t="shared" si="162"/>
        <v>0</v>
      </c>
      <c r="AH660" s="16">
        <f t="shared" si="162"/>
        <v>0</v>
      </c>
      <c r="AI660" s="16">
        <f t="shared" si="162"/>
        <v>328.98341673412267</v>
      </c>
      <c r="AJ660" s="16">
        <f t="shared" si="162"/>
        <v>0</v>
      </c>
      <c r="AK660" s="16">
        <f t="shared" si="162"/>
        <v>0</v>
      </c>
      <c r="AL660" s="16">
        <f t="shared" si="162"/>
        <v>0</v>
      </c>
      <c r="AM660" s="16">
        <f t="shared" si="162"/>
        <v>0</v>
      </c>
      <c r="AN660" s="16">
        <f t="shared" si="162"/>
        <v>0</v>
      </c>
      <c r="AO660" s="16">
        <f t="shared" si="162"/>
        <v>0</v>
      </c>
      <c r="AP660" s="16">
        <f t="shared" si="162"/>
        <v>0</v>
      </c>
      <c r="AQ660" s="16">
        <f t="shared" si="162"/>
        <v>0</v>
      </c>
      <c r="AR660" s="16">
        <f t="shared" si="162"/>
        <v>0</v>
      </c>
      <c r="AS660" s="16">
        <f t="shared" si="162"/>
        <v>535.8793198170963</v>
      </c>
      <c r="AT660" s="16">
        <f t="shared" si="168"/>
        <v>0</v>
      </c>
      <c r="AU660" s="16">
        <f t="shared" si="168"/>
        <v>0</v>
      </c>
      <c r="AV660" s="16">
        <f t="shared" si="168"/>
        <v>0</v>
      </c>
      <c r="AW660" s="16">
        <f t="shared" si="168"/>
        <v>57320.090298541785</v>
      </c>
      <c r="AX660" s="16">
        <f t="shared" si="168"/>
        <v>0</v>
      </c>
      <c r="AY660" s="16">
        <f t="shared" si="168"/>
        <v>0</v>
      </c>
      <c r="AZ660" s="16">
        <f t="shared" si="168"/>
        <v>0</v>
      </c>
      <c r="BA660" s="16">
        <f t="shared" si="168"/>
        <v>0</v>
      </c>
      <c r="BB660" s="16">
        <f t="shared" si="168"/>
        <v>0</v>
      </c>
      <c r="BC660" s="16">
        <f t="shared" si="168"/>
        <v>872.89094465121832</v>
      </c>
      <c r="BD660" s="16">
        <f t="shared" si="168"/>
        <v>0</v>
      </c>
      <c r="BE660" s="16">
        <f t="shared" si="168"/>
        <v>0</v>
      </c>
      <c r="BF660" s="16">
        <f t="shared" si="168"/>
        <v>0</v>
      </c>
      <c r="BG660" s="16">
        <f t="shared" si="168"/>
        <v>0</v>
      </c>
      <c r="BH660" s="16">
        <f t="shared" si="168"/>
        <v>0</v>
      </c>
      <c r="BI660" s="16">
        <f t="shared" si="168"/>
        <v>0</v>
      </c>
    </row>
    <row r="661" spans="2:61" s="1" customFormat="1" ht="15.75" x14ac:dyDescent="0.25">
      <c r="B661" s="47">
        <v>743</v>
      </c>
      <c r="C661" s="47" t="s">
        <v>430</v>
      </c>
      <c r="D661" s="47">
        <v>6</v>
      </c>
      <c r="E661" s="47">
        <v>2005</v>
      </c>
      <c r="F661" s="71"/>
      <c r="G661" s="2">
        <v>50</v>
      </c>
      <c r="H661" s="2">
        <v>10</v>
      </c>
      <c r="I661" s="47">
        <v>2021</v>
      </c>
      <c r="J661" s="81">
        <v>1.15E-2</v>
      </c>
      <c r="K661" s="82">
        <v>9985</v>
      </c>
      <c r="L661" s="82">
        <f t="shared" si="163"/>
        <v>998.5</v>
      </c>
      <c r="M661" s="82">
        <f t="shared" si="164"/>
        <v>1497.75</v>
      </c>
      <c r="N661" s="16">
        <f t="shared" si="165"/>
        <v>12481.25</v>
      </c>
      <c r="O661" s="16">
        <f t="shared" si="166"/>
        <v>143.53437500000001</v>
      </c>
      <c r="P661" s="16">
        <f t="shared" si="167"/>
        <v>0</v>
      </c>
      <c r="Q661" s="16">
        <f t="shared" si="167"/>
        <v>0</v>
      </c>
      <c r="R661" s="16">
        <f t="shared" si="167"/>
        <v>0</v>
      </c>
      <c r="S661" s="16">
        <f t="shared" si="167"/>
        <v>0</v>
      </c>
      <c r="T661" s="16">
        <f t="shared" si="167"/>
        <v>0</v>
      </c>
      <c r="U661" s="16">
        <f t="shared" si="167"/>
        <v>0</v>
      </c>
      <c r="V661" s="16">
        <f t="shared" si="167"/>
        <v>0</v>
      </c>
      <c r="W661" s="16">
        <f t="shared" si="167"/>
        <v>0</v>
      </c>
      <c r="X661" s="16">
        <f t="shared" si="167"/>
        <v>0</v>
      </c>
      <c r="Y661" s="16">
        <f t="shared" si="167"/>
        <v>201.96727972820074</v>
      </c>
      <c r="Z661" s="16">
        <f t="shared" si="167"/>
        <v>0</v>
      </c>
      <c r="AA661" s="16">
        <f t="shared" si="167"/>
        <v>0</v>
      </c>
      <c r="AB661" s="16">
        <f t="shared" si="167"/>
        <v>0</v>
      </c>
      <c r="AC661" s="16">
        <f t="shared" si="167"/>
        <v>0</v>
      </c>
      <c r="AD661" s="16">
        <f t="shared" si="167"/>
        <v>0</v>
      </c>
      <c r="AE661" s="16">
        <f t="shared" si="167"/>
        <v>0</v>
      </c>
      <c r="AF661" s="16">
        <f t="shared" si="162"/>
        <v>0</v>
      </c>
      <c r="AG661" s="16">
        <f t="shared" si="162"/>
        <v>0</v>
      </c>
      <c r="AH661" s="16">
        <f t="shared" si="162"/>
        <v>0</v>
      </c>
      <c r="AI661" s="16">
        <f t="shared" si="162"/>
        <v>328.98341673412267</v>
      </c>
      <c r="AJ661" s="16">
        <f t="shared" si="162"/>
        <v>0</v>
      </c>
      <c r="AK661" s="16">
        <f t="shared" si="162"/>
        <v>0</v>
      </c>
      <c r="AL661" s="16">
        <f t="shared" si="162"/>
        <v>0</v>
      </c>
      <c r="AM661" s="16">
        <f t="shared" si="162"/>
        <v>0</v>
      </c>
      <c r="AN661" s="16">
        <f t="shared" si="162"/>
        <v>0</v>
      </c>
      <c r="AO661" s="16">
        <f t="shared" si="162"/>
        <v>0</v>
      </c>
      <c r="AP661" s="16">
        <f t="shared" si="162"/>
        <v>0</v>
      </c>
      <c r="AQ661" s="16">
        <f t="shared" si="162"/>
        <v>0</v>
      </c>
      <c r="AR661" s="16">
        <f t="shared" si="162"/>
        <v>0</v>
      </c>
      <c r="AS661" s="16">
        <f t="shared" si="162"/>
        <v>535.8793198170963</v>
      </c>
      <c r="AT661" s="16">
        <f t="shared" si="168"/>
        <v>0</v>
      </c>
      <c r="AU661" s="16">
        <f t="shared" si="168"/>
        <v>0</v>
      </c>
      <c r="AV661" s="16">
        <f t="shared" si="168"/>
        <v>0</v>
      </c>
      <c r="AW661" s="16">
        <f t="shared" si="168"/>
        <v>57320.090298541785</v>
      </c>
      <c r="AX661" s="16">
        <f t="shared" si="168"/>
        <v>0</v>
      </c>
      <c r="AY661" s="16">
        <f t="shared" si="168"/>
        <v>0</v>
      </c>
      <c r="AZ661" s="16">
        <f t="shared" si="168"/>
        <v>0</v>
      </c>
      <c r="BA661" s="16">
        <f t="shared" si="168"/>
        <v>0</v>
      </c>
      <c r="BB661" s="16">
        <f t="shared" si="168"/>
        <v>0</v>
      </c>
      <c r="BC661" s="16">
        <f t="shared" si="168"/>
        <v>872.89094465121832</v>
      </c>
      <c r="BD661" s="16">
        <f t="shared" si="168"/>
        <v>0</v>
      </c>
      <c r="BE661" s="16">
        <f t="shared" si="168"/>
        <v>0</v>
      </c>
      <c r="BF661" s="16">
        <f t="shared" si="168"/>
        <v>0</v>
      </c>
      <c r="BG661" s="16">
        <f t="shared" si="168"/>
        <v>0</v>
      </c>
      <c r="BH661" s="16">
        <f t="shared" si="168"/>
        <v>0</v>
      </c>
      <c r="BI661" s="16">
        <f t="shared" si="168"/>
        <v>0</v>
      </c>
    </row>
    <row r="662" spans="2:61" s="1" customFormat="1" ht="15.75" x14ac:dyDescent="0.25">
      <c r="B662" s="47">
        <v>742</v>
      </c>
      <c r="C662" s="47" t="s">
        <v>430</v>
      </c>
      <c r="D662" s="47">
        <v>6</v>
      </c>
      <c r="E662" s="47">
        <v>2005</v>
      </c>
      <c r="F662" s="71"/>
      <c r="G662" s="2">
        <v>50</v>
      </c>
      <c r="H662" s="2">
        <v>10</v>
      </c>
      <c r="I662" s="47">
        <v>2021</v>
      </c>
      <c r="J662" s="81">
        <v>1.15E-2</v>
      </c>
      <c r="K662" s="82">
        <v>9985</v>
      </c>
      <c r="L662" s="82">
        <f t="shared" si="163"/>
        <v>998.5</v>
      </c>
      <c r="M662" s="82">
        <f t="shared" si="164"/>
        <v>1497.75</v>
      </c>
      <c r="N662" s="16">
        <f t="shared" si="165"/>
        <v>12481.25</v>
      </c>
      <c r="O662" s="16">
        <f t="shared" si="166"/>
        <v>143.53437500000001</v>
      </c>
      <c r="P662" s="16">
        <f t="shared" si="167"/>
        <v>0</v>
      </c>
      <c r="Q662" s="16">
        <f t="shared" si="167"/>
        <v>0</v>
      </c>
      <c r="R662" s="16">
        <f t="shared" si="167"/>
        <v>0</v>
      </c>
      <c r="S662" s="16">
        <f t="shared" si="167"/>
        <v>0</v>
      </c>
      <c r="T662" s="16">
        <f t="shared" si="167"/>
        <v>0</v>
      </c>
      <c r="U662" s="16">
        <f t="shared" si="167"/>
        <v>0</v>
      </c>
      <c r="V662" s="16">
        <f t="shared" si="167"/>
        <v>0</v>
      </c>
      <c r="W662" s="16">
        <f t="shared" si="167"/>
        <v>0</v>
      </c>
      <c r="X662" s="16">
        <f t="shared" si="167"/>
        <v>0</v>
      </c>
      <c r="Y662" s="16">
        <f t="shared" si="167"/>
        <v>201.96727972820074</v>
      </c>
      <c r="Z662" s="16">
        <f t="shared" si="167"/>
        <v>0</v>
      </c>
      <c r="AA662" s="16">
        <f t="shared" si="167"/>
        <v>0</v>
      </c>
      <c r="AB662" s="16">
        <f t="shared" si="167"/>
        <v>0</v>
      </c>
      <c r="AC662" s="16">
        <f t="shared" si="167"/>
        <v>0</v>
      </c>
      <c r="AD662" s="16">
        <f t="shared" si="167"/>
        <v>0</v>
      </c>
      <c r="AE662" s="16">
        <f t="shared" ref="AE662:AT677" si="169">IF(MOD((AE$6-$E662),$G662)=0,($K662*1.1*1.15)*((1+$K$3)^(AE$6-$N$3)),IF(MOD((AE$6-$I662),$H662)=0,$O662*((1+$K$3)^(AE$6-$N$3)),0))</f>
        <v>0</v>
      </c>
      <c r="AF662" s="16">
        <f t="shared" si="169"/>
        <v>0</v>
      </c>
      <c r="AG662" s="16">
        <f t="shared" si="169"/>
        <v>0</v>
      </c>
      <c r="AH662" s="16">
        <f t="shared" si="169"/>
        <v>0</v>
      </c>
      <c r="AI662" s="16">
        <f t="shared" si="169"/>
        <v>328.98341673412267</v>
      </c>
      <c r="AJ662" s="16">
        <f t="shared" si="169"/>
        <v>0</v>
      </c>
      <c r="AK662" s="16">
        <f t="shared" si="169"/>
        <v>0</v>
      </c>
      <c r="AL662" s="16">
        <f t="shared" si="169"/>
        <v>0</v>
      </c>
      <c r="AM662" s="16">
        <f t="shared" si="169"/>
        <v>0</v>
      </c>
      <c r="AN662" s="16">
        <f t="shared" si="169"/>
        <v>0</v>
      </c>
      <c r="AO662" s="16">
        <f t="shared" si="169"/>
        <v>0</v>
      </c>
      <c r="AP662" s="16">
        <f t="shared" si="169"/>
        <v>0</v>
      </c>
      <c r="AQ662" s="16">
        <f t="shared" si="169"/>
        <v>0</v>
      </c>
      <c r="AR662" s="16">
        <f t="shared" si="169"/>
        <v>0</v>
      </c>
      <c r="AS662" s="16">
        <f t="shared" si="169"/>
        <v>535.8793198170963</v>
      </c>
      <c r="AT662" s="16">
        <f t="shared" si="168"/>
        <v>0</v>
      </c>
      <c r="AU662" s="16">
        <f t="shared" si="168"/>
        <v>0</v>
      </c>
      <c r="AV662" s="16">
        <f t="shared" si="168"/>
        <v>0</v>
      </c>
      <c r="AW662" s="16">
        <f t="shared" si="168"/>
        <v>57320.090298541785</v>
      </c>
      <c r="AX662" s="16">
        <f t="shared" si="168"/>
        <v>0</v>
      </c>
      <c r="AY662" s="16">
        <f t="shared" si="168"/>
        <v>0</v>
      </c>
      <c r="AZ662" s="16">
        <f t="shared" si="168"/>
        <v>0</v>
      </c>
      <c r="BA662" s="16">
        <f t="shared" si="168"/>
        <v>0</v>
      </c>
      <c r="BB662" s="16">
        <f t="shared" si="168"/>
        <v>0</v>
      </c>
      <c r="BC662" s="16">
        <f t="shared" si="168"/>
        <v>872.89094465121832</v>
      </c>
      <c r="BD662" s="16">
        <f t="shared" si="168"/>
        <v>0</v>
      </c>
      <c r="BE662" s="16">
        <f t="shared" si="168"/>
        <v>0</v>
      </c>
      <c r="BF662" s="16">
        <f t="shared" si="168"/>
        <v>0</v>
      </c>
      <c r="BG662" s="16">
        <f t="shared" si="168"/>
        <v>0</v>
      </c>
      <c r="BH662" s="16">
        <f t="shared" si="168"/>
        <v>0</v>
      </c>
      <c r="BI662" s="16">
        <f t="shared" si="168"/>
        <v>0</v>
      </c>
    </row>
    <row r="663" spans="2:61" s="1" customFormat="1" ht="15.75" x14ac:dyDescent="0.25">
      <c r="B663" s="47">
        <v>741</v>
      </c>
      <c r="C663" s="47" t="s">
        <v>430</v>
      </c>
      <c r="D663" s="47">
        <v>6</v>
      </c>
      <c r="E663" s="47">
        <v>2005</v>
      </c>
      <c r="F663" s="71"/>
      <c r="G663" s="2">
        <v>50</v>
      </c>
      <c r="H663" s="2">
        <v>10</v>
      </c>
      <c r="I663" s="47">
        <v>2021</v>
      </c>
      <c r="J663" s="81">
        <v>1.15E-2</v>
      </c>
      <c r="K663" s="82">
        <v>9985</v>
      </c>
      <c r="L663" s="82">
        <f t="shared" si="163"/>
        <v>998.5</v>
      </c>
      <c r="M663" s="82">
        <f t="shared" si="164"/>
        <v>1497.75</v>
      </c>
      <c r="N663" s="16">
        <f t="shared" si="165"/>
        <v>12481.25</v>
      </c>
      <c r="O663" s="16">
        <f t="shared" si="166"/>
        <v>143.53437500000001</v>
      </c>
      <c r="P663" s="16">
        <f t="shared" ref="P663:AE678" si="170">IF(MOD((P$6-$E663),$G663)=0,($K663*1.1*1.15)*((1+$K$3)^(P$6-$N$3)),IF(MOD((P$6-$I663),$H663)=0,$O663*((1+$K$3)^(P$6-$N$3)),0))</f>
        <v>0</v>
      </c>
      <c r="Q663" s="16">
        <f t="shared" si="170"/>
        <v>0</v>
      </c>
      <c r="R663" s="16">
        <f t="shared" si="170"/>
        <v>0</v>
      </c>
      <c r="S663" s="16">
        <f t="shared" si="170"/>
        <v>0</v>
      </c>
      <c r="T663" s="16">
        <f t="shared" si="170"/>
        <v>0</v>
      </c>
      <c r="U663" s="16">
        <f t="shared" si="170"/>
        <v>0</v>
      </c>
      <c r="V663" s="16">
        <f t="shared" si="170"/>
        <v>0</v>
      </c>
      <c r="W663" s="16">
        <f t="shared" si="170"/>
        <v>0</v>
      </c>
      <c r="X663" s="16">
        <f t="shared" si="170"/>
        <v>0</v>
      </c>
      <c r="Y663" s="16">
        <f t="shared" si="170"/>
        <v>201.96727972820074</v>
      </c>
      <c r="Z663" s="16">
        <f t="shared" si="170"/>
        <v>0</v>
      </c>
      <c r="AA663" s="16">
        <f t="shared" si="170"/>
        <v>0</v>
      </c>
      <c r="AB663" s="16">
        <f t="shared" si="170"/>
        <v>0</v>
      </c>
      <c r="AC663" s="16">
        <f t="shared" si="170"/>
        <v>0</v>
      </c>
      <c r="AD663" s="16">
        <f t="shared" si="170"/>
        <v>0</v>
      </c>
      <c r="AE663" s="16">
        <f t="shared" si="170"/>
        <v>0</v>
      </c>
      <c r="AF663" s="16">
        <f t="shared" si="169"/>
        <v>0</v>
      </c>
      <c r="AG663" s="16">
        <f t="shared" si="169"/>
        <v>0</v>
      </c>
      <c r="AH663" s="16">
        <f t="shared" si="169"/>
        <v>0</v>
      </c>
      <c r="AI663" s="16">
        <f t="shared" si="169"/>
        <v>328.98341673412267</v>
      </c>
      <c r="AJ663" s="16">
        <f t="shared" si="169"/>
        <v>0</v>
      </c>
      <c r="AK663" s="16">
        <f t="shared" si="169"/>
        <v>0</v>
      </c>
      <c r="AL663" s="16">
        <f t="shared" si="169"/>
        <v>0</v>
      </c>
      <c r="AM663" s="16">
        <f t="shared" si="169"/>
        <v>0</v>
      </c>
      <c r="AN663" s="16">
        <f t="shared" si="169"/>
        <v>0</v>
      </c>
      <c r="AO663" s="16">
        <f t="shared" si="169"/>
        <v>0</v>
      </c>
      <c r="AP663" s="16">
        <f t="shared" si="169"/>
        <v>0</v>
      </c>
      <c r="AQ663" s="16">
        <f t="shared" si="169"/>
        <v>0</v>
      </c>
      <c r="AR663" s="16">
        <f t="shared" si="169"/>
        <v>0</v>
      </c>
      <c r="AS663" s="16">
        <f t="shared" si="169"/>
        <v>535.8793198170963</v>
      </c>
      <c r="AT663" s="16">
        <f t="shared" si="169"/>
        <v>0</v>
      </c>
      <c r="AU663" s="16">
        <f t="shared" ref="AT663:BI678" si="171">IF(MOD((AU$6-$E663),$G663)=0,($K663*1.1*1.15)*((1+$K$3)^(AU$6-$N$3)),IF(MOD((AU$6-$I663),$H663)=0,$O663*((1+$K$3)^(AU$6-$N$3)),0))</f>
        <v>0</v>
      </c>
      <c r="AV663" s="16">
        <f t="shared" si="171"/>
        <v>0</v>
      </c>
      <c r="AW663" s="16">
        <f t="shared" si="171"/>
        <v>57320.090298541785</v>
      </c>
      <c r="AX663" s="16">
        <f t="shared" si="171"/>
        <v>0</v>
      </c>
      <c r="AY663" s="16">
        <f t="shared" si="171"/>
        <v>0</v>
      </c>
      <c r="AZ663" s="16">
        <f t="shared" si="171"/>
        <v>0</v>
      </c>
      <c r="BA663" s="16">
        <f t="shared" si="171"/>
        <v>0</v>
      </c>
      <c r="BB663" s="16">
        <f t="shared" si="171"/>
        <v>0</v>
      </c>
      <c r="BC663" s="16">
        <f t="shared" si="171"/>
        <v>872.89094465121832</v>
      </c>
      <c r="BD663" s="16">
        <f t="shared" si="171"/>
        <v>0</v>
      </c>
      <c r="BE663" s="16">
        <f t="shared" si="171"/>
        <v>0</v>
      </c>
      <c r="BF663" s="16">
        <f t="shared" si="171"/>
        <v>0</v>
      </c>
      <c r="BG663" s="16">
        <f t="shared" si="171"/>
        <v>0</v>
      </c>
      <c r="BH663" s="16">
        <f t="shared" si="171"/>
        <v>0</v>
      </c>
      <c r="BI663" s="16">
        <f t="shared" si="171"/>
        <v>0</v>
      </c>
    </row>
    <row r="664" spans="2:61" s="1" customFormat="1" ht="15.75" x14ac:dyDescent="0.25">
      <c r="B664" s="47">
        <v>131</v>
      </c>
      <c r="C664" s="47" t="s">
        <v>430</v>
      </c>
      <c r="D664" s="47">
        <v>6</v>
      </c>
      <c r="E664" s="47">
        <v>2005</v>
      </c>
      <c r="F664" s="71"/>
      <c r="G664" s="2">
        <v>50</v>
      </c>
      <c r="H664" s="2">
        <v>10</v>
      </c>
      <c r="I664" s="47">
        <v>2021</v>
      </c>
      <c r="J664" s="81">
        <v>1.15E-2</v>
      </c>
      <c r="K664" s="82">
        <v>9985</v>
      </c>
      <c r="L664" s="82">
        <f t="shared" si="163"/>
        <v>998.5</v>
      </c>
      <c r="M664" s="82">
        <f t="shared" si="164"/>
        <v>1497.75</v>
      </c>
      <c r="N664" s="16">
        <f t="shared" si="165"/>
        <v>12481.25</v>
      </c>
      <c r="O664" s="16">
        <f t="shared" si="166"/>
        <v>143.53437500000001</v>
      </c>
      <c r="P664" s="16">
        <f t="shared" si="170"/>
        <v>0</v>
      </c>
      <c r="Q664" s="16">
        <f t="shared" si="170"/>
        <v>0</v>
      </c>
      <c r="R664" s="16">
        <f t="shared" si="170"/>
        <v>0</v>
      </c>
      <c r="S664" s="16">
        <f t="shared" si="170"/>
        <v>0</v>
      </c>
      <c r="T664" s="16">
        <f t="shared" si="170"/>
        <v>0</v>
      </c>
      <c r="U664" s="16">
        <f t="shared" si="170"/>
        <v>0</v>
      </c>
      <c r="V664" s="16">
        <f t="shared" si="170"/>
        <v>0</v>
      </c>
      <c r="W664" s="16">
        <f t="shared" si="170"/>
        <v>0</v>
      </c>
      <c r="X664" s="16">
        <f t="shared" si="170"/>
        <v>0</v>
      </c>
      <c r="Y664" s="16">
        <f t="shared" si="170"/>
        <v>201.96727972820074</v>
      </c>
      <c r="Z664" s="16">
        <f t="shared" si="170"/>
        <v>0</v>
      </c>
      <c r="AA664" s="16">
        <f t="shared" si="170"/>
        <v>0</v>
      </c>
      <c r="AB664" s="16">
        <f t="shared" si="170"/>
        <v>0</v>
      </c>
      <c r="AC664" s="16">
        <f t="shared" si="170"/>
        <v>0</v>
      </c>
      <c r="AD664" s="16">
        <f t="shared" si="170"/>
        <v>0</v>
      </c>
      <c r="AE664" s="16">
        <f t="shared" si="170"/>
        <v>0</v>
      </c>
      <c r="AF664" s="16">
        <f t="shared" si="169"/>
        <v>0</v>
      </c>
      <c r="AG664" s="16">
        <f t="shared" si="169"/>
        <v>0</v>
      </c>
      <c r="AH664" s="16">
        <f t="shared" si="169"/>
        <v>0</v>
      </c>
      <c r="AI664" s="16">
        <f t="shared" si="169"/>
        <v>328.98341673412267</v>
      </c>
      <c r="AJ664" s="16">
        <f t="shared" si="169"/>
        <v>0</v>
      </c>
      <c r="AK664" s="16">
        <f t="shared" si="169"/>
        <v>0</v>
      </c>
      <c r="AL664" s="16">
        <f t="shared" si="169"/>
        <v>0</v>
      </c>
      <c r="AM664" s="16">
        <f t="shared" si="169"/>
        <v>0</v>
      </c>
      <c r="AN664" s="16">
        <f t="shared" si="169"/>
        <v>0</v>
      </c>
      <c r="AO664" s="16">
        <f t="shared" si="169"/>
        <v>0</v>
      </c>
      <c r="AP664" s="16">
        <f t="shared" si="169"/>
        <v>0</v>
      </c>
      <c r="AQ664" s="16">
        <f t="shared" si="169"/>
        <v>0</v>
      </c>
      <c r="AR664" s="16">
        <f t="shared" si="169"/>
        <v>0</v>
      </c>
      <c r="AS664" s="16">
        <f t="shared" si="169"/>
        <v>535.8793198170963</v>
      </c>
      <c r="AT664" s="16">
        <f t="shared" si="171"/>
        <v>0</v>
      </c>
      <c r="AU664" s="16">
        <f t="shared" si="171"/>
        <v>0</v>
      </c>
      <c r="AV664" s="16">
        <f t="shared" si="171"/>
        <v>0</v>
      </c>
      <c r="AW664" s="16">
        <f t="shared" si="171"/>
        <v>57320.090298541785</v>
      </c>
      <c r="AX664" s="16">
        <f t="shared" si="171"/>
        <v>0</v>
      </c>
      <c r="AY664" s="16">
        <f t="shared" si="171"/>
        <v>0</v>
      </c>
      <c r="AZ664" s="16">
        <f t="shared" si="171"/>
        <v>0</v>
      </c>
      <c r="BA664" s="16">
        <f t="shared" si="171"/>
        <v>0</v>
      </c>
      <c r="BB664" s="16">
        <f t="shared" si="171"/>
        <v>0</v>
      </c>
      <c r="BC664" s="16">
        <f t="shared" si="171"/>
        <v>872.89094465121832</v>
      </c>
      <c r="BD664" s="16">
        <f t="shared" si="171"/>
        <v>0</v>
      </c>
      <c r="BE664" s="16">
        <f t="shared" si="171"/>
        <v>0</v>
      </c>
      <c r="BF664" s="16">
        <f t="shared" si="171"/>
        <v>0</v>
      </c>
      <c r="BG664" s="16">
        <f t="shared" si="171"/>
        <v>0</v>
      </c>
      <c r="BH664" s="16">
        <f t="shared" si="171"/>
        <v>0</v>
      </c>
      <c r="BI664" s="16">
        <f t="shared" si="171"/>
        <v>0</v>
      </c>
    </row>
    <row r="665" spans="2:61" s="1" customFormat="1" ht="15.75" x14ac:dyDescent="0.25">
      <c r="B665" s="47">
        <v>130</v>
      </c>
      <c r="C665" s="47" t="s">
        <v>430</v>
      </c>
      <c r="D665" s="47">
        <v>6</v>
      </c>
      <c r="E665" s="47">
        <v>2005</v>
      </c>
      <c r="F665" s="71"/>
      <c r="G665" s="2">
        <v>50</v>
      </c>
      <c r="H665" s="2">
        <v>10</v>
      </c>
      <c r="I665" s="47">
        <v>2021</v>
      </c>
      <c r="J665" s="81">
        <v>1.15E-2</v>
      </c>
      <c r="K665" s="82">
        <v>9985</v>
      </c>
      <c r="L665" s="82">
        <f t="shared" si="163"/>
        <v>998.5</v>
      </c>
      <c r="M665" s="82">
        <f t="shared" si="164"/>
        <v>1497.75</v>
      </c>
      <c r="N665" s="16">
        <f t="shared" si="165"/>
        <v>12481.25</v>
      </c>
      <c r="O665" s="16">
        <f t="shared" si="166"/>
        <v>143.53437500000001</v>
      </c>
      <c r="P665" s="16">
        <f t="shared" si="170"/>
        <v>0</v>
      </c>
      <c r="Q665" s="16">
        <f t="shared" si="170"/>
        <v>0</v>
      </c>
      <c r="R665" s="16">
        <f t="shared" si="170"/>
        <v>0</v>
      </c>
      <c r="S665" s="16">
        <f t="shared" si="170"/>
        <v>0</v>
      </c>
      <c r="T665" s="16">
        <f t="shared" si="170"/>
        <v>0</v>
      </c>
      <c r="U665" s="16">
        <f t="shared" si="170"/>
        <v>0</v>
      </c>
      <c r="V665" s="16">
        <f t="shared" si="170"/>
        <v>0</v>
      </c>
      <c r="W665" s="16">
        <f t="shared" si="170"/>
        <v>0</v>
      </c>
      <c r="X665" s="16">
        <f t="shared" si="170"/>
        <v>0</v>
      </c>
      <c r="Y665" s="16">
        <f t="shared" si="170"/>
        <v>201.96727972820074</v>
      </c>
      <c r="Z665" s="16">
        <f t="shared" si="170"/>
        <v>0</v>
      </c>
      <c r="AA665" s="16">
        <f t="shared" si="170"/>
        <v>0</v>
      </c>
      <c r="AB665" s="16">
        <f t="shared" si="170"/>
        <v>0</v>
      </c>
      <c r="AC665" s="16">
        <f t="shared" si="170"/>
        <v>0</v>
      </c>
      <c r="AD665" s="16">
        <f t="shared" si="170"/>
        <v>0</v>
      </c>
      <c r="AE665" s="16">
        <f t="shared" si="170"/>
        <v>0</v>
      </c>
      <c r="AF665" s="16">
        <f t="shared" si="169"/>
        <v>0</v>
      </c>
      <c r="AG665" s="16">
        <f t="shared" si="169"/>
        <v>0</v>
      </c>
      <c r="AH665" s="16">
        <f t="shared" si="169"/>
        <v>0</v>
      </c>
      <c r="AI665" s="16">
        <f t="shared" si="169"/>
        <v>328.98341673412267</v>
      </c>
      <c r="AJ665" s="16">
        <f t="shared" si="169"/>
        <v>0</v>
      </c>
      <c r="AK665" s="16">
        <f t="shared" si="169"/>
        <v>0</v>
      </c>
      <c r="AL665" s="16">
        <f t="shared" si="169"/>
        <v>0</v>
      </c>
      <c r="AM665" s="16">
        <f t="shared" si="169"/>
        <v>0</v>
      </c>
      <c r="AN665" s="16">
        <f t="shared" si="169"/>
        <v>0</v>
      </c>
      <c r="AO665" s="16">
        <f t="shared" si="169"/>
        <v>0</v>
      </c>
      <c r="AP665" s="16">
        <f t="shared" si="169"/>
        <v>0</v>
      </c>
      <c r="AQ665" s="16">
        <f t="shared" si="169"/>
        <v>0</v>
      </c>
      <c r="AR665" s="16">
        <f t="shared" si="169"/>
        <v>0</v>
      </c>
      <c r="AS665" s="16">
        <f t="shared" si="169"/>
        <v>535.8793198170963</v>
      </c>
      <c r="AT665" s="16">
        <f t="shared" si="171"/>
        <v>0</v>
      </c>
      <c r="AU665" s="16">
        <f t="shared" si="171"/>
        <v>0</v>
      </c>
      <c r="AV665" s="16">
        <f t="shared" si="171"/>
        <v>0</v>
      </c>
      <c r="AW665" s="16">
        <f t="shared" si="171"/>
        <v>57320.090298541785</v>
      </c>
      <c r="AX665" s="16">
        <f t="shared" si="171"/>
        <v>0</v>
      </c>
      <c r="AY665" s="16">
        <f t="shared" si="171"/>
        <v>0</v>
      </c>
      <c r="AZ665" s="16">
        <f t="shared" si="171"/>
        <v>0</v>
      </c>
      <c r="BA665" s="16">
        <f t="shared" si="171"/>
        <v>0</v>
      </c>
      <c r="BB665" s="16">
        <f t="shared" si="171"/>
        <v>0</v>
      </c>
      <c r="BC665" s="16">
        <f t="shared" si="171"/>
        <v>872.89094465121832</v>
      </c>
      <c r="BD665" s="16">
        <f t="shared" si="171"/>
        <v>0</v>
      </c>
      <c r="BE665" s="16">
        <f t="shared" si="171"/>
        <v>0</v>
      </c>
      <c r="BF665" s="16">
        <f t="shared" si="171"/>
        <v>0</v>
      </c>
      <c r="BG665" s="16">
        <f t="shared" si="171"/>
        <v>0</v>
      </c>
      <c r="BH665" s="16">
        <f t="shared" si="171"/>
        <v>0</v>
      </c>
      <c r="BI665" s="16">
        <f t="shared" si="171"/>
        <v>0</v>
      </c>
    </row>
    <row r="666" spans="2:61" s="1" customFormat="1" ht="15.75" x14ac:dyDescent="0.25">
      <c r="B666" s="47">
        <v>129</v>
      </c>
      <c r="C666" s="47" t="s">
        <v>430</v>
      </c>
      <c r="D666" s="47">
        <v>6</v>
      </c>
      <c r="E666" s="47">
        <v>2005</v>
      </c>
      <c r="F666" s="71"/>
      <c r="G666" s="2">
        <v>50</v>
      </c>
      <c r="H666" s="2">
        <v>10</v>
      </c>
      <c r="I666" s="47">
        <v>2021</v>
      </c>
      <c r="J666" s="81">
        <v>1.15E-2</v>
      </c>
      <c r="K666" s="82">
        <v>9985</v>
      </c>
      <c r="L666" s="82">
        <f t="shared" si="163"/>
        <v>998.5</v>
      </c>
      <c r="M666" s="82">
        <f t="shared" si="164"/>
        <v>1497.75</v>
      </c>
      <c r="N666" s="16">
        <f t="shared" si="165"/>
        <v>12481.25</v>
      </c>
      <c r="O666" s="16">
        <f t="shared" si="166"/>
        <v>143.53437500000001</v>
      </c>
      <c r="P666" s="16">
        <f t="shared" si="170"/>
        <v>0</v>
      </c>
      <c r="Q666" s="16">
        <f t="shared" si="170"/>
        <v>0</v>
      </c>
      <c r="R666" s="16">
        <f t="shared" si="170"/>
        <v>0</v>
      </c>
      <c r="S666" s="16">
        <f t="shared" si="170"/>
        <v>0</v>
      </c>
      <c r="T666" s="16">
        <f t="shared" si="170"/>
        <v>0</v>
      </c>
      <c r="U666" s="16">
        <f t="shared" si="170"/>
        <v>0</v>
      </c>
      <c r="V666" s="16">
        <f t="shared" si="170"/>
        <v>0</v>
      </c>
      <c r="W666" s="16">
        <f t="shared" si="170"/>
        <v>0</v>
      </c>
      <c r="X666" s="16">
        <f t="shared" si="170"/>
        <v>0</v>
      </c>
      <c r="Y666" s="16">
        <f t="shared" si="170"/>
        <v>201.96727972820074</v>
      </c>
      <c r="Z666" s="16">
        <f t="shared" si="170"/>
        <v>0</v>
      </c>
      <c r="AA666" s="16">
        <f t="shared" si="170"/>
        <v>0</v>
      </c>
      <c r="AB666" s="16">
        <f t="shared" si="170"/>
        <v>0</v>
      </c>
      <c r="AC666" s="16">
        <f t="shared" si="170"/>
        <v>0</v>
      </c>
      <c r="AD666" s="16">
        <f t="shared" si="170"/>
        <v>0</v>
      </c>
      <c r="AE666" s="16">
        <f t="shared" si="170"/>
        <v>0</v>
      </c>
      <c r="AF666" s="16">
        <f t="shared" si="169"/>
        <v>0</v>
      </c>
      <c r="AG666" s="16">
        <f t="shared" si="169"/>
        <v>0</v>
      </c>
      <c r="AH666" s="16">
        <f t="shared" si="169"/>
        <v>0</v>
      </c>
      <c r="AI666" s="16">
        <f t="shared" si="169"/>
        <v>328.98341673412267</v>
      </c>
      <c r="AJ666" s="16">
        <f t="shared" si="169"/>
        <v>0</v>
      </c>
      <c r="AK666" s="16">
        <f t="shared" si="169"/>
        <v>0</v>
      </c>
      <c r="AL666" s="16">
        <f t="shared" si="169"/>
        <v>0</v>
      </c>
      <c r="AM666" s="16">
        <f t="shared" si="169"/>
        <v>0</v>
      </c>
      <c r="AN666" s="16">
        <f t="shared" si="169"/>
        <v>0</v>
      </c>
      <c r="AO666" s="16">
        <f t="shared" si="169"/>
        <v>0</v>
      </c>
      <c r="AP666" s="16">
        <f t="shared" si="169"/>
        <v>0</v>
      </c>
      <c r="AQ666" s="16">
        <f t="shared" si="169"/>
        <v>0</v>
      </c>
      <c r="AR666" s="16">
        <f t="shared" si="169"/>
        <v>0</v>
      </c>
      <c r="AS666" s="16">
        <f t="shared" si="169"/>
        <v>535.8793198170963</v>
      </c>
      <c r="AT666" s="16">
        <f t="shared" si="171"/>
        <v>0</v>
      </c>
      <c r="AU666" s="16">
        <f t="shared" si="171"/>
        <v>0</v>
      </c>
      <c r="AV666" s="16">
        <f t="shared" si="171"/>
        <v>0</v>
      </c>
      <c r="AW666" s="16">
        <f t="shared" si="171"/>
        <v>57320.090298541785</v>
      </c>
      <c r="AX666" s="16">
        <f t="shared" si="171"/>
        <v>0</v>
      </c>
      <c r="AY666" s="16">
        <f t="shared" si="171"/>
        <v>0</v>
      </c>
      <c r="AZ666" s="16">
        <f t="shared" si="171"/>
        <v>0</v>
      </c>
      <c r="BA666" s="16">
        <f t="shared" si="171"/>
        <v>0</v>
      </c>
      <c r="BB666" s="16">
        <f t="shared" si="171"/>
        <v>0</v>
      </c>
      <c r="BC666" s="16">
        <f t="shared" si="171"/>
        <v>872.89094465121832</v>
      </c>
      <c r="BD666" s="16">
        <f t="shared" si="171"/>
        <v>0</v>
      </c>
      <c r="BE666" s="16">
        <f t="shared" si="171"/>
        <v>0</v>
      </c>
      <c r="BF666" s="16">
        <f t="shared" si="171"/>
        <v>0</v>
      </c>
      <c r="BG666" s="16">
        <f t="shared" si="171"/>
        <v>0</v>
      </c>
      <c r="BH666" s="16">
        <f t="shared" si="171"/>
        <v>0</v>
      </c>
      <c r="BI666" s="16">
        <f t="shared" si="171"/>
        <v>0</v>
      </c>
    </row>
    <row r="667" spans="2:61" s="1" customFormat="1" ht="15.75" x14ac:dyDescent="0.25">
      <c r="B667" s="47">
        <v>128</v>
      </c>
      <c r="C667" s="47" t="s">
        <v>430</v>
      </c>
      <c r="D667" s="47">
        <v>6</v>
      </c>
      <c r="E667" s="47">
        <v>2005</v>
      </c>
      <c r="F667" s="71"/>
      <c r="G667" s="2">
        <v>50</v>
      </c>
      <c r="H667" s="2">
        <v>10</v>
      </c>
      <c r="I667" s="47">
        <v>2021</v>
      </c>
      <c r="J667" s="81">
        <v>1.15E-2</v>
      </c>
      <c r="K667" s="82">
        <v>9985</v>
      </c>
      <c r="L667" s="82">
        <f t="shared" si="163"/>
        <v>998.5</v>
      </c>
      <c r="M667" s="82">
        <f t="shared" si="164"/>
        <v>1497.75</v>
      </c>
      <c r="N667" s="16">
        <f t="shared" si="165"/>
        <v>12481.25</v>
      </c>
      <c r="O667" s="16">
        <f t="shared" si="166"/>
        <v>143.53437500000001</v>
      </c>
      <c r="P667" s="16">
        <f t="shared" si="170"/>
        <v>0</v>
      </c>
      <c r="Q667" s="16">
        <f t="shared" si="170"/>
        <v>0</v>
      </c>
      <c r="R667" s="16">
        <f t="shared" si="170"/>
        <v>0</v>
      </c>
      <c r="S667" s="16">
        <f t="shared" si="170"/>
        <v>0</v>
      </c>
      <c r="T667" s="16">
        <f t="shared" si="170"/>
        <v>0</v>
      </c>
      <c r="U667" s="16">
        <f t="shared" si="170"/>
        <v>0</v>
      </c>
      <c r="V667" s="16">
        <f t="shared" si="170"/>
        <v>0</v>
      </c>
      <c r="W667" s="16">
        <f t="shared" si="170"/>
        <v>0</v>
      </c>
      <c r="X667" s="16">
        <f t="shared" si="170"/>
        <v>0</v>
      </c>
      <c r="Y667" s="16">
        <f t="shared" si="170"/>
        <v>201.96727972820074</v>
      </c>
      <c r="Z667" s="16">
        <f t="shared" si="170"/>
        <v>0</v>
      </c>
      <c r="AA667" s="16">
        <f t="shared" si="170"/>
        <v>0</v>
      </c>
      <c r="AB667" s="16">
        <f t="shared" si="170"/>
        <v>0</v>
      </c>
      <c r="AC667" s="16">
        <f t="shared" si="170"/>
        <v>0</v>
      </c>
      <c r="AD667" s="16">
        <f t="shared" si="170"/>
        <v>0</v>
      </c>
      <c r="AE667" s="16">
        <f t="shared" si="170"/>
        <v>0</v>
      </c>
      <c r="AF667" s="16">
        <f t="shared" si="169"/>
        <v>0</v>
      </c>
      <c r="AG667" s="16">
        <f t="shared" si="169"/>
        <v>0</v>
      </c>
      <c r="AH667" s="16">
        <f t="shared" si="169"/>
        <v>0</v>
      </c>
      <c r="AI667" s="16">
        <f t="shared" si="169"/>
        <v>328.98341673412267</v>
      </c>
      <c r="AJ667" s="16">
        <f t="shared" si="169"/>
        <v>0</v>
      </c>
      <c r="AK667" s="16">
        <f t="shared" si="169"/>
        <v>0</v>
      </c>
      <c r="AL667" s="16">
        <f t="shared" si="169"/>
        <v>0</v>
      </c>
      <c r="AM667" s="16">
        <f t="shared" si="169"/>
        <v>0</v>
      </c>
      <c r="AN667" s="16">
        <f t="shared" si="169"/>
        <v>0</v>
      </c>
      <c r="AO667" s="16">
        <f t="shared" si="169"/>
        <v>0</v>
      </c>
      <c r="AP667" s="16">
        <f t="shared" si="169"/>
        <v>0</v>
      </c>
      <c r="AQ667" s="16">
        <f t="shared" si="169"/>
        <v>0</v>
      </c>
      <c r="AR667" s="16">
        <f t="shared" si="169"/>
        <v>0</v>
      </c>
      <c r="AS667" s="16">
        <f t="shared" si="169"/>
        <v>535.8793198170963</v>
      </c>
      <c r="AT667" s="16">
        <f t="shared" si="171"/>
        <v>0</v>
      </c>
      <c r="AU667" s="16">
        <f t="shared" si="171"/>
        <v>0</v>
      </c>
      <c r="AV667" s="16">
        <f t="shared" si="171"/>
        <v>0</v>
      </c>
      <c r="AW667" s="16">
        <f t="shared" si="171"/>
        <v>57320.090298541785</v>
      </c>
      <c r="AX667" s="16">
        <f t="shared" si="171"/>
        <v>0</v>
      </c>
      <c r="AY667" s="16">
        <f t="shared" si="171"/>
        <v>0</v>
      </c>
      <c r="AZ667" s="16">
        <f t="shared" si="171"/>
        <v>0</v>
      </c>
      <c r="BA667" s="16">
        <f t="shared" si="171"/>
        <v>0</v>
      </c>
      <c r="BB667" s="16">
        <f t="shared" si="171"/>
        <v>0</v>
      </c>
      <c r="BC667" s="16">
        <f t="shared" si="171"/>
        <v>872.89094465121832</v>
      </c>
      <c r="BD667" s="16">
        <f t="shared" si="171"/>
        <v>0</v>
      </c>
      <c r="BE667" s="16">
        <f t="shared" si="171"/>
        <v>0</v>
      </c>
      <c r="BF667" s="16">
        <f t="shared" si="171"/>
        <v>0</v>
      </c>
      <c r="BG667" s="16">
        <f t="shared" si="171"/>
        <v>0</v>
      </c>
      <c r="BH667" s="16">
        <f t="shared" si="171"/>
        <v>0</v>
      </c>
      <c r="BI667" s="16">
        <f t="shared" si="171"/>
        <v>0</v>
      </c>
    </row>
    <row r="668" spans="2:61" s="1" customFormat="1" ht="15.75" x14ac:dyDescent="0.25">
      <c r="B668" s="47">
        <v>127</v>
      </c>
      <c r="C668" s="47" t="s">
        <v>430</v>
      </c>
      <c r="D668" s="47">
        <v>6</v>
      </c>
      <c r="E668" s="47">
        <v>2005</v>
      </c>
      <c r="F668" s="71"/>
      <c r="G668" s="2">
        <v>50</v>
      </c>
      <c r="H668" s="2">
        <v>10</v>
      </c>
      <c r="I668" s="47">
        <v>2021</v>
      </c>
      <c r="J668" s="81">
        <v>1.15E-2</v>
      </c>
      <c r="K668" s="82">
        <v>9985</v>
      </c>
      <c r="L668" s="82">
        <f t="shared" si="163"/>
        <v>998.5</v>
      </c>
      <c r="M668" s="82">
        <f t="shared" si="164"/>
        <v>1497.75</v>
      </c>
      <c r="N668" s="16">
        <f t="shared" si="165"/>
        <v>12481.25</v>
      </c>
      <c r="O668" s="16">
        <f t="shared" si="166"/>
        <v>143.53437500000001</v>
      </c>
      <c r="P668" s="16">
        <f t="shared" si="170"/>
        <v>0</v>
      </c>
      <c r="Q668" s="16">
        <f t="shared" si="170"/>
        <v>0</v>
      </c>
      <c r="R668" s="16">
        <f t="shared" si="170"/>
        <v>0</v>
      </c>
      <c r="S668" s="16">
        <f t="shared" si="170"/>
        <v>0</v>
      </c>
      <c r="T668" s="16">
        <f t="shared" si="170"/>
        <v>0</v>
      </c>
      <c r="U668" s="16">
        <f t="shared" si="170"/>
        <v>0</v>
      </c>
      <c r="V668" s="16">
        <f t="shared" si="170"/>
        <v>0</v>
      </c>
      <c r="W668" s="16">
        <f t="shared" si="170"/>
        <v>0</v>
      </c>
      <c r="X668" s="16">
        <f t="shared" si="170"/>
        <v>0</v>
      </c>
      <c r="Y668" s="16">
        <f t="shared" si="170"/>
        <v>201.96727972820074</v>
      </c>
      <c r="Z668" s="16">
        <f t="shared" si="170"/>
        <v>0</v>
      </c>
      <c r="AA668" s="16">
        <f t="shared" si="170"/>
        <v>0</v>
      </c>
      <c r="AB668" s="16">
        <f t="shared" si="170"/>
        <v>0</v>
      </c>
      <c r="AC668" s="16">
        <f t="shared" si="170"/>
        <v>0</v>
      </c>
      <c r="AD668" s="16">
        <f t="shared" si="170"/>
        <v>0</v>
      </c>
      <c r="AE668" s="16">
        <f t="shared" si="170"/>
        <v>0</v>
      </c>
      <c r="AF668" s="16">
        <f t="shared" si="169"/>
        <v>0</v>
      </c>
      <c r="AG668" s="16">
        <f t="shared" si="169"/>
        <v>0</v>
      </c>
      <c r="AH668" s="16">
        <f t="shared" si="169"/>
        <v>0</v>
      </c>
      <c r="AI668" s="16">
        <f t="shared" si="169"/>
        <v>328.98341673412267</v>
      </c>
      <c r="AJ668" s="16">
        <f t="shared" si="169"/>
        <v>0</v>
      </c>
      <c r="AK668" s="16">
        <f t="shared" si="169"/>
        <v>0</v>
      </c>
      <c r="AL668" s="16">
        <f t="shared" si="169"/>
        <v>0</v>
      </c>
      <c r="AM668" s="16">
        <f t="shared" si="169"/>
        <v>0</v>
      </c>
      <c r="AN668" s="16">
        <f t="shared" si="169"/>
        <v>0</v>
      </c>
      <c r="AO668" s="16">
        <f t="shared" si="169"/>
        <v>0</v>
      </c>
      <c r="AP668" s="16">
        <f t="shared" si="169"/>
        <v>0</v>
      </c>
      <c r="AQ668" s="16">
        <f t="shared" si="169"/>
        <v>0</v>
      </c>
      <c r="AR668" s="16">
        <f t="shared" si="169"/>
        <v>0</v>
      </c>
      <c r="AS668" s="16">
        <f t="shared" si="169"/>
        <v>535.8793198170963</v>
      </c>
      <c r="AT668" s="16">
        <f t="shared" si="171"/>
        <v>0</v>
      </c>
      <c r="AU668" s="16">
        <f t="shared" si="171"/>
        <v>0</v>
      </c>
      <c r="AV668" s="16">
        <f t="shared" si="171"/>
        <v>0</v>
      </c>
      <c r="AW668" s="16">
        <f t="shared" si="171"/>
        <v>57320.090298541785</v>
      </c>
      <c r="AX668" s="16">
        <f t="shared" si="171"/>
        <v>0</v>
      </c>
      <c r="AY668" s="16">
        <f t="shared" si="171"/>
        <v>0</v>
      </c>
      <c r="AZ668" s="16">
        <f t="shared" si="171"/>
        <v>0</v>
      </c>
      <c r="BA668" s="16">
        <f t="shared" si="171"/>
        <v>0</v>
      </c>
      <c r="BB668" s="16">
        <f t="shared" si="171"/>
        <v>0</v>
      </c>
      <c r="BC668" s="16">
        <f t="shared" si="171"/>
        <v>872.89094465121832</v>
      </c>
      <c r="BD668" s="16">
        <f t="shared" si="171"/>
        <v>0</v>
      </c>
      <c r="BE668" s="16">
        <f t="shared" si="171"/>
        <v>0</v>
      </c>
      <c r="BF668" s="16">
        <f t="shared" si="171"/>
        <v>0</v>
      </c>
      <c r="BG668" s="16">
        <f t="shared" si="171"/>
        <v>0</v>
      </c>
      <c r="BH668" s="16">
        <f t="shared" si="171"/>
        <v>0</v>
      </c>
      <c r="BI668" s="16">
        <f t="shared" si="171"/>
        <v>0</v>
      </c>
    </row>
    <row r="669" spans="2:61" s="1" customFormat="1" ht="15.75" x14ac:dyDescent="0.25">
      <c r="B669" s="47">
        <v>126</v>
      </c>
      <c r="C669" s="47" t="s">
        <v>430</v>
      </c>
      <c r="D669" s="47">
        <v>6</v>
      </c>
      <c r="E669" s="47">
        <v>2005</v>
      </c>
      <c r="F669" s="71"/>
      <c r="G669" s="2">
        <v>50</v>
      </c>
      <c r="H669" s="2">
        <v>10</v>
      </c>
      <c r="I669" s="47">
        <v>2021</v>
      </c>
      <c r="J669" s="81">
        <v>1.15E-2</v>
      </c>
      <c r="K669" s="82">
        <v>9985</v>
      </c>
      <c r="L669" s="82">
        <f t="shared" si="163"/>
        <v>998.5</v>
      </c>
      <c r="M669" s="82">
        <f t="shared" si="164"/>
        <v>1497.75</v>
      </c>
      <c r="N669" s="16">
        <f t="shared" si="165"/>
        <v>12481.25</v>
      </c>
      <c r="O669" s="16">
        <f t="shared" si="166"/>
        <v>143.53437500000001</v>
      </c>
      <c r="P669" s="16">
        <f t="shared" si="170"/>
        <v>0</v>
      </c>
      <c r="Q669" s="16">
        <f t="shared" si="170"/>
        <v>0</v>
      </c>
      <c r="R669" s="16">
        <f t="shared" si="170"/>
        <v>0</v>
      </c>
      <c r="S669" s="16">
        <f t="shared" si="170"/>
        <v>0</v>
      </c>
      <c r="T669" s="16">
        <f t="shared" si="170"/>
        <v>0</v>
      </c>
      <c r="U669" s="16">
        <f t="shared" si="170"/>
        <v>0</v>
      </c>
      <c r="V669" s="16">
        <f t="shared" si="170"/>
        <v>0</v>
      </c>
      <c r="W669" s="16">
        <f t="shared" si="170"/>
        <v>0</v>
      </c>
      <c r="X669" s="16">
        <f t="shared" si="170"/>
        <v>0</v>
      </c>
      <c r="Y669" s="16">
        <f t="shared" si="170"/>
        <v>201.96727972820074</v>
      </c>
      <c r="Z669" s="16">
        <f t="shared" si="170"/>
        <v>0</v>
      </c>
      <c r="AA669" s="16">
        <f t="shared" si="170"/>
        <v>0</v>
      </c>
      <c r="AB669" s="16">
        <f t="shared" si="170"/>
        <v>0</v>
      </c>
      <c r="AC669" s="16">
        <f t="shared" si="170"/>
        <v>0</v>
      </c>
      <c r="AD669" s="16">
        <f t="shared" si="170"/>
        <v>0</v>
      </c>
      <c r="AE669" s="16">
        <f t="shared" si="170"/>
        <v>0</v>
      </c>
      <c r="AF669" s="16">
        <f t="shared" si="169"/>
        <v>0</v>
      </c>
      <c r="AG669" s="16">
        <f t="shared" si="169"/>
        <v>0</v>
      </c>
      <c r="AH669" s="16">
        <f t="shared" si="169"/>
        <v>0</v>
      </c>
      <c r="AI669" s="16">
        <f t="shared" si="169"/>
        <v>328.98341673412267</v>
      </c>
      <c r="AJ669" s="16">
        <f t="shared" si="169"/>
        <v>0</v>
      </c>
      <c r="AK669" s="16">
        <f t="shared" si="169"/>
        <v>0</v>
      </c>
      <c r="AL669" s="16">
        <f t="shared" si="169"/>
        <v>0</v>
      </c>
      <c r="AM669" s="16">
        <f t="shared" si="169"/>
        <v>0</v>
      </c>
      <c r="AN669" s="16">
        <f t="shared" si="169"/>
        <v>0</v>
      </c>
      <c r="AO669" s="16">
        <f t="shared" si="169"/>
        <v>0</v>
      </c>
      <c r="AP669" s="16">
        <f t="shared" si="169"/>
        <v>0</v>
      </c>
      <c r="AQ669" s="16">
        <f t="shared" si="169"/>
        <v>0</v>
      </c>
      <c r="AR669" s="16">
        <f t="shared" si="169"/>
        <v>0</v>
      </c>
      <c r="AS669" s="16">
        <f t="shared" si="169"/>
        <v>535.8793198170963</v>
      </c>
      <c r="AT669" s="16">
        <f t="shared" si="171"/>
        <v>0</v>
      </c>
      <c r="AU669" s="16">
        <f t="shared" si="171"/>
        <v>0</v>
      </c>
      <c r="AV669" s="16">
        <f t="shared" si="171"/>
        <v>0</v>
      </c>
      <c r="AW669" s="16">
        <f t="shared" si="171"/>
        <v>57320.090298541785</v>
      </c>
      <c r="AX669" s="16">
        <f t="shared" si="171"/>
        <v>0</v>
      </c>
      <c r="AY669" s="16">
        <f t="shared" si="171"/>
        <v>0</v>
      </c>
      <c r="AZ669" s="16">
        <f t="shared" si="171"/>
        <v>0</v>
      </c>
      <c r="BA669" s="16">
        <f t="shared" si="171"/>
        <v>0</v>
      </c>
      <c r="BB669" s="16">
        <f t="shared" si="171"/>
        <v>0</v>
      </c>
      <c r="BC669" s="16">
        <f t="shared" si="171"/>
        <v>872.89094465121832</v>
      </c>
      <c r="BD669" s="16">
        <f t="shared" si="171"/>
        <v>0</v>
      </c>
      <c r="BE669" s="16">
        <f t="shared" si="171"/>
        <v>0</v>
      </c>
      <c r="BF669" s="16">
        <f t="shared" si="171"/>
        <v>0</v>
      </c>
      <c r="BG669" s="16">
        <f t="shared" si="171"/>
        <v>0</v>
      </c>
      <c r="BH669" s="16">
        <f t="shared" si="171"/>
        <v>0</v>
      </c>
      <c r="BI669" s="16">
        <f t="shared" si="171"/>
        <v>0</v>
      </c>
    </row>
    <row r="670" spans="2:61" s="1" customFormat="1" ht="15.75" x14ac:dyDescent="0.25">
      <c r="B670" s="47">
        <v>125</v>
      </c>
      <c r="C670" s="47" t="s">
        <v>430</v>
      </c>
      <c r="D670" s="47">
        <v>6</v>
      </c>
      <c r="E670" s="47">
        <v>2005</v>
      </c>
      <c r="F670" s="71"/>
      <c r="G670" s="2">
        <v>50</v>
      </c>
      <c r="H670" s="2">
        <v>10</v>
      </c>
      <c r="I670" s="47">
        <v>2021</v>
      </c>
      <c r="J670" s="81">
        <v>1.15E-2</v>
      </c>
      <c r="K670" s="82">
        <v>9985</v>
      </c>
      <c r="L670" s="82">
        <f t="shared" si="163"/>
        <v>998.5</v>
      </c>
      <c r="M670" s="82">
        <f t="shared" si="164"/>
        <v>1497.75</v>
      </c>
      <c r="N670" s="16">
        <f t="shared" si="165"/>
        <v>12481.25</v>
      </c>
      <c r="O670" s="16">
        <f t="shared" si="166"/>
        <v>143.53437500000001</v>
      </c>
      <c r="P670" s="16">
        <f t="shared" si="170"/>
        <v>0</v>
      </c>
      <c r="Q670" s="16">
        <f t="shared" si="170"/>
        <v>0</v>
      </c>
      <c r="R670" s="16">
        <f t="shared" si="170"/>
        <v>0</v>
      </c>
      <c r="S670" s="16">
        <f t="shared" si="170"/>
        <v>0</v>
      </c>
      <c r="T670" s="16">
        <f t="shared" si="170"/>
        <v>0</v>
      </c>
      <c r="U670" s="16">
        <f t="shared" si="170"/>
        <v>0</v>
      </c>
      <c r="V670" s="16">
        <f t="shared" si="170"/>
        <v>0</v>
      </c>
      <c r="W670" s="16">
        <f t="shared" si="170"/>
        <v>0</v>
      </c>
      <c r="X670" s="16">
        <f t="shared" si="170"/>
        <v>0</v>
      </c>
      <c r="Y670" s="16">
        <f t="shared" si="170"/>
        <v>201.96727972820074</v>
      </c>
      <c r="Z670" s="16">
        <f t="shared" si="170"/>
        <v>0</v>
      </c>
      <c r="AA670" s="16">
        <f t="shared" si="170"/>
        <v>0</v>
      </c>
      <c r="AB670" s="16">
        <f t="shared" si="170"/>
        <v>0</v>
      </c>
      <c r="AC670" s="16">
        <f t="shared" si="170"/>
        <v>0</v>
      </c>
      <c r="AD670" s="16">
        <f t="shared" si="170"/>
        <v>0</v>
      </c>
      <c r="AE670" s="16">
        <f t="shared" si="170"/>
        <v>0</v>
      </c>
      <c r="AF670" s="16">
        <f t="shared" si="169"/>
        <v>0</v>
      </c>
      <c r="AG670" s="16">
        <f t="shared" si="169"/>
        <v>0</v>
      </c>
      <c r="AH670" s="16">
        <f t="shared" si="169"/>
        <v>0</v>
      </c>
      <c r="AI670" s="16">
        <f t="shared" si="169"/>
        <v>328.98341673412267</v>
      </c>
      <c r="AJ670" s="16">
        <f t="shared" si="169"/>
        <v>0</v>
      </c>
      <c r="AK670" s="16">
        <f t="shared" si="169"/>
        <v>0</v>
      </c>
      <c r="AL670" s="16">
        <f t="shared" si="169"/>
        <v>0</v>
      </c>
      <c r="AM670" s="16">
        <f t="shared" si="169"/>
        <v>0</v>
      </c>
      <c r="AN670" s="16">
        <f t="shared" si="169"/>
        <v>0</v>
      </c>
      <c r="AO670" s="16">
        <f t="shared" si="169"/>
        <v>0</v>
      </c>
      <c r="AP670" s="16">
        <f t="shared" si="169"/>
        <v>0</v>
      </c>
      <c r="AQ670" s="16">
        <f t="shared" si="169"/>
        <v>0</v>
      </c>
      <c r="AR670" s="16">
        <f t="shared" si="169"/>
        <v>0</v>
      </c>
      <c r="AS670" s="16">
        <f t="shared" si="169"/>
        <v>535.8793198170963</v>
      </c>
      <c r="AT670" s="16">
        <f t="shared" si="171"/>
        <v>0</v>
      </c>
      <c r="AU670" s="16">
        <f t="shared" si="171"/>
        <v>0</v>
      </c>
      <c r="AV670" s="16">
        <f t="shared" si="171"/>
        <v>0</v>
      </c>
      <c r="AW670" s="16">
        <f t="shared" si="171"/>
        <v>57320.090298541785</v>
      </c>
      <c r="AX670" s="16">
        <f t="shared" si="171"/>
        <v>0</v>
      </c>
      <c r="AY670" s="16">
        <f t="shared" si="171"/>
        <v>0</v>
      </c>
      <c r="AZ670" s="16">
        <f t="shared" si="171"/>
        <v>0</v>
      </c>
      <c r="BA670" s="16">
        <f t="shared" si="171"/>
        <v>0</v>
      </c>
      <c r="BB670" s="16">
        <f t="shared" si="171"/>
        <v>0</v>
      </c>
      <c r="BC670" s="16">
        <f t="shared" si="171"/>
        <v>872.89094465121832</v>
      </c>
      <c r="BD670" s="16">
        <f t="shared" si="171"/>
        <v>0</v>
      </c>
      <c r="BE670" s="16">
        <f t="shared" si="171"/>
        <v>0</v>
      </c>
      <c r="BF670" s="16">
        <f t="shared" si="171"/>
        <v>0</v>
      </c>
      <c r="BG670" s="16">
        <f t="shared" si="171"/>
        <v>0</v>
      </c>
      <c r="BH670" s="16">
        <f t="shared" si="171"/>
        <v>0</v>
      </c>
      <c r="BI670" s="16">
        <f t="shared" si="171"/>
        <v>0</v>
      </c>
    </row>
    <row r="671" spans="2:61" s="1" customFormat="1" ht="15.75" x14ac:dyDescent="0.25">
      <c r="B671" s="47">
        <v>124</v>
      </c>
      <c r="C671" s="47" t="s">
        <v>430</v>
      </c>
      <c r="D671" s="47">
        <v>6</v>
      </c>
      <c r="E671" s="47">
        <v>2005</v>
      </c>
      <c r="F671" s="71"/>
      <c r="G671" s="2">
        <v>50</v>
      </c>
      <c r="H671" s="2">
        <v>10</v>
      </c>
      <c r="I671" s="47">
        <v>2021</v>
      </c>
      <c r="J671" s="81">
        <v>1.15E-2</v>
      </c>
      <c r="K671" s="82">
        <v>9985</v>
      </c>
      <c r="L671" s="82">
        <f t="shared" si="163"/>
        <v>998.5</v>
      </c>
      <c r="M671" s="82">
        <f t="shared" si="164"/>
        <v>1497.75</v>
      </c>
      <c r="N671" s="16">
        <f t="shared" si="165"/>
        <v>12481.25</v>
      </c>
      <c r="O671" s="16">
        <f t="shared" si="166"/>
        <v>143.53437500000001</v>
      </c>
      <c r="P671" s="16">
        <f t="shared" si="170"/>
        <v>0</v>
      </c>
      <c r="Q671" s="16">
        <f t="shared" si="170"/>
        <v>0</v>
      </c>
      <c r="R671" s="16">
        <f t="shared" si="170"/>
        <v>0</v>
      </c>
      <c r="S671" s="16">
        <f t="shared" si="170"/>
        <v>0</v>
      </c>
      <c r="T671" s="16">
        <f t="shared" si="170"/>
        <v>0</v>
      </c>
      <c r="U671" s="16">
        <f t="shared" si="170"/>
        <v>0</v>
      </c>
      <c r="V671" s="16">
        <f t="shared" si="170"/>
        <v>0</v>
      </c>
      <c r="W671" s="16">
        <f t="shared" si="170"/>
        <v>0</v>
      </c>
      <c r="X671" s="16">
        <f t="shared" si="170"/>
        <v>0</v>
      </c>
      <c r="Y671" s="16">
        <f t="shared" si="170"/>
        <v>201.96727972820074</v>
      </c>
      <c r="Z671" s="16">
        <f t="shared" si="170"/>
        <v>0</v>
      </c>
      <c r="AA671" s="16">
        <f t="shared" si="170"/>
        <v>0</v>
      </c>
      <c r="AB671" s="16">
        <f t="shared" si="170"/>
        <v>0</v>
      </c>
      <c r="AC671" s="16">
        <f t="shared" si="170"/>
        <v>0</v>
      </c>
      <c r="AD671" s="16">
        <f t="shared" si="170"/>
        <v>0</v>
      </c>
      <c r="AE671" s="16">
        <f t="shared" si="170"/>
        <v>0</v>
      </c>
      <c r="AF671" s="16">
        <f t="shared" si="169"/>
        <v>0</v>
      </c>
      <c r="AG671" s="16">
        <f t="shared" si="169"/>
        <v>0</v>
      </c>
      <c r="AH671" s="16">
        <f t="shared" si="169"/>
        <v>0</v>
      </c>
      <c r="AI671" s="16">
        <f t="shared" si="169"/>
        <v>328.98341673412267</v>
      </c>
      <c r="AJ671" s="16">
        <f t="shared" si="169"/>
        <v>0</v>
      </c>
      <c r="AK671" s="16">
        <f t="shared" si="169"/>
        <v>0</v>
      </c>
      <c r="AL671" s="16">
        <f t="shared" si="169"/>
        <v>0</v>
      </c>
      <c r="AM671" s="16">
        <f t="shared" si="169"/>
        <v>0</v>
      </c>
      <c r="AN671" s="16">
        <f t="shared" si="169"/>
        <v>0</v>
      </c>
      <c r="AO671" s="16">
        <f t="shared" si="169"/>
        <v>0</v>
      </c>
      <c r="AP671" s="16">
        <f t="shared" si="169"/>
        <v>0</v>
      </c>
      <c r="AQ671" s="16">
        <f t="shared" si="169"/>
        <v>0</v>
      </c>
      <c r="AR671" s="16">
        <f t="shared" si="169"/>
        <v>0</v>
      </c>
      <c r="AS671" s="16">
        <f t="shared" si="169"/>
        <v>535.8793198170963</v>
      </c>
      <c r="AT671" s="16">
        <f t="shared" si="171"/>
        <v>0</v>
      </c>
      <c r="AU671" s="16">
        <f t="shared" si="171"/>
        <v>0</v>
      </c>
      <c r="AV671" s="16">
        <f t="shared" si="171"/>
        <v>0</v>
      </c>
      <c r="AW671" s="16">
        <f t="shared" si="171"/>
        <v>57320.090298541785</v>
      </c>
      <c r="AX671" s="16">
        <f t="shared" si="171"/>
        <v>0</v>
      </c>
      <c r="AY671" s="16">
        <f t="shared" si="171"/>
        <v>0</v>
      </c>
      <c r="AZ671" s="16">
        <f t="shared" si="171"/>
        <v>0</v>
      </c>
      <c r="BA671" s="16">
        <f t="shared" si="171"/>
        <v>0</v>
      </c>
      <c r="BB671" s="16">
        <f t="shared" si="171"/>
        <v>0</v>
      </c>
      <c r="BC671" s="16">
        <f t="shared" si="171"/>
        <v>872.89094465121832</v>
      </c>
      <c r="BD671" s="16">
        <f t="shared" si="171"/>
        <v>0</v>
      </c>
      <c r="BE671" s="16">
        <f t="shared" si="171"/>
        <v>0</v>
      </c>
      <c r="BF671" s="16">
        <f t="shared" si="171"/>
        <v>0</v>
      </c>
      <c r="BG671" s="16">
        <f t="shared" si="171"/>
        <v>0</v>
      </c>
      <c r="BH671" s="16">
        <f t="shared" si="171"/>
        <v>0</v>
      </c>
      <c r="BI671" s="16">
        <f t="shared" si="171"/>
        <v>0</v>
      </c>
    </row>
    <row r="672" spans="2:61" s="1" customFormat="1" ht="15.75" x14ac:dyDescent="0.25">
      <c r="B672" s="47">
        <v>123</v>
      </c>
      <c r="C672" s="47" t="s">
        <v>430</v>
      </c>
      <c r="D672" s="47">
        <v>6</v>
      </c>
      <c r="E672" s="47">
        <v>2005</v>
      </c>
      <c r="F672" s="71"/>
      <c r="G672" s="2">
        <v>50</v>
      </c>
      <c r="H672" s="2">
        <v>10</v>
      </c>
      <c r="I672" s="47">
        <v>2021</v>
      </c>
      <c r="J672" s="81">
        <v>1.15E-2</v>
      </c>
      <c r="K672" s="82">
        <v>9985</v>
      </c>
      <c r="L672" s="82">
        <f t="shared" si="163"/>
        <v>998.5</v>
      </c>
      <c r="M672" s="82">
        <f t="shared" si="164"/>
        <v>1497.75</v>
      </c>
      <c r="N672" s="16">
        <f t="shared" si="165"/>
        <v>12481.25</v>
      </c>
      <c r="O672" s="16">
        <f t="shared" si="166"/>
        <v>143.53437500000001</v>
      </c>
      <c r="P672" s="16">
        <f t="shared" si="170"/>
        <v>0</v>
      </c>
      <c r="Q672" s="16">
        <f t="shared" si="170"/>
        <v>0</v>
      </c>
      <c r="R672" s="16">
        <f t="shared" si="170"/>
        <v>0</v>
      </c>
      <c r="S672" s="16">
        <f t="shared" si="170"/>
        <v>0</v>
      </c>
      <c r="T672" s="16">
        <f t="shared" si="170"/>
        <v>0</v>
      </c>
      <c r="U672" s="16">
        <f t="shared" si="170"/>
        <v>0</v>
      </c>
      <c r="V672" s="16">
        <f t="shared" si="170"/>
        <v>0</v>
      </c>
      <c r="W672" s="16">
        <f t="shared" si="170"/>
        <v>0</v>
      </c>
      <c r="X672" s="16">
        <f t="shared" si="170"/>
        <v>0</v>
      </c>
      <c r="Y672" s="16">
        <f t="shared" si="170"/>
        <v>201.96727972820074</v>
      </c>
      <c r="Z672" s="16">
        <f t="shared" si="170"/>
        <v>0</v>
      </c>
      <c r="AA672" s="16">
        <f t="shared" si="170"/>
        <v>0</v>
      </c>
      <c r="AB672" s="16">
        <f t="shared" si="170"/>
        <v>0</v>
      </c>
      <c r="AC672" s="16">
        <f t="shared" si="170"/>
        <v>0</v>
      </c>
      <c r="AD672" s="16">
        <f t="shared" si="170"/>
        <v>0</v>
      </c>
      <c r="AE672" s="16">
        <f t="shared" si="170"/>
        <v>0</v>
      </c>
      <c r="AF672" s="16">
        <f t="shared" si="169"/>
        <v>0</v>
      </c>
      <c r="AG672" s="16">
        <f t="shared" si="169"/>
        <v>0</v>
      </c>
      <c r="AH672" s="16">
        <f t="shared" si="169"/>
        <v>0</v>
      </c>
      <c r="AI672" s="16">
        <f t="shared" si="169"/>
        <v>328.98341673412267</v>
      </c>
      <c r="AJ672" s="16">
        <f t="shared" si="169"/>
        <v>0</v>
      </c>
      <c r="AK672" s="16">
        <f t="shared" si="169"/>
        <v>0</v>
      </c>
      <c r="AL672" s="16">
        <f t="shared" si="169"/>
        <v>0</v>
      </c>
      <c r="AM672" s="16">
        <f t="shared" si="169"/>
        <v>0</v>
      </c>
      <c r="AN672" s="16">
        <f t="shared" si="169"/>
        <v>0</v>
      </c>
      <c r="AO672" s="16">
        <f t="shared" si="169"/>
        <v>0</v>
      </c>
      <c r="AP672" s="16">
        <f t="shared" si="169"/>
        <v>0</v>
      </c>
      <c r="AQ672" s="16">
        <f t="shared" si="169"/>
        <v>0</v>
      </c>
      <c r="AR672" s="16">
        <f t="shared" si="169"/>
        <v>0</v>
      </c>
      <c r="AS672" s="16">
        <f t="shared" si="169"/>
        <v>535.8793198170963</v>
      </c>
      <c r="AT672" s="16">
        <f t="shared" si="171"/>
        <v>0</v>
      </c>
      <c r="AU672" s="16">
        <f t="shared" si="171"/>
        <v>0</v>
      </c>
      <c r="AV672" s="16">
        <f t="shared" si="171"/>
        <v>0</v>
      </c>
      <c r="AW672" s="16">
        <f t="shared" si="171"/>
        <v>57320.090298541785</v>
      </c>
      <c r="AX672" s="16">
        <f t="shared" si="171"/>
        <v>0</v>
      </c>
      <c r="AY672" s="16">
        <f t="shared" si="171"/>
        <v>0</v>
      </c>
      <c r="AZ672" s="16">
        <f t="shared" si="171"/>
        <v>0</v>
      </c>
      <c r="BA672" s="16">
        <f t="shared" si="171"/>
        <v>0</v>
      </c>
      <c r="BB672" s="16">
        <f t="shared" si="171"/>
        <v>0</v>
      </c>
      <c r="BC672" s="16">
        <f t="shared" si="171"/>
        <v>872.89094465121832</v>
      </c>
      <c r="BD672" s="16">
        <f t="shared" si="171"/>
        <v>0</v>
      </c>
      <c r="BE672" s="16">
        <f t="shared" si="171"/>
        <v>0</v>
      </c>
      <c r="BF672" s="16">
        <f t="shared" si="171"/>
        <v>0</v>
      </c>
      <c r="BG672" s="16">
        <f t="shared" si="171"/>
        <v>0</v>
      </c>
      <c r="BH672" s="16">
        <f t="shared" si="171"/>
        <v>0</v>
      </c>
      <c r="BI672" s="16">
        <f t="shared" si="171"/>
        <v>0</v>
      </c>
    </row>
    <row r="673" spans="2:61" s="1" customFormat="1" ht="15.75" x14ac:dyDescent="0.25">
      <c r="B673" s="47">
        <v>233</v>
      </c>
      <c r="C673" s="47" t="s">
        <v>430</v>
      </c>
      <c r="D673" s="47">
        <v>6</v>
      </c>
      <c r="E673" s="47">
        <v>2006</v>
      </c>
      <c r="F673" s="71"/>
      <c r="G673" s="2">
        <v>50</v>
      </c>
      <c r="H673" s="2">
        <v>10</v>
      </c>
      <c r="I673" s="47">
        <v>2021</v>
      </c>
      <c r="J673" s="81">
        <v>1.15E-2</v>
      </c>
      <c r="K673" s="82">
        <v>9985</v>
      </c>
      <c r="L673" s="82">
        <f t="shared" si="163"/>
        <v>998.5</v>
      </c>
      <c r="M673" s="82">
        <f t="shared" si="164"/>
        <v>1497.75</v>
      </c>
      <c r="N673" s="16">
        <f t="shared" si="165"/>
        <v>12481.25</v>
      </c>
      <c r="O673" s="16">
        <f t="shared" si="166"/>
        <v>143.53437500000001</v>
      </c>
      <c r="P673" s="16">
        <f t="shared" si="170"/>
        <v>0</v>
      </c>
      <c r="Q673" s="16">
        <f t="shared" si="170"/>
        <v>0</v>
      </c>
      <c r="R673" s="16">
        <f t="shared" si="170"/>
        <v>0</v>
      </c>
      <c r="S673" s="16">
        <f t="shared" si="170"/>
        <v>0</v>
      </c>
      <c r="T673" s="16">
        <f t="shared" si="170"/>
        <v>0</v>
      </c>
      <c r="U673" s="16">
        <f t="shared" si="170"/>
        <v>0</v>
      </c>
      <c r="V673" s="16">
        <f t="shared" si="170"/>
        <v>0</v>
      </c>
      <c r="W673" s="16">
        <f t="shared" si="170"/>
        <v>0</v>
      </c>
      <c r="X673" s="16">
        <f t="shared" si="170"/>
        <v>0</v>
      </c>
      <c r="Y673" s="16">
        <f t="shared" si="170"/>
        <v>201.96727972820074</v>
      </c>
      <c r="Z673" s="16">
        <f t="shared" si="170"/>
        <v>0</v>
      </c>
      <c r="AA673" s="16">
        <f t="shared" si="170"/>
        <v>0</v>
      </c>
      <c r="AB673" s="16">
        <f t="shared" si="170"/>
        <v>0</v>
      </c>
      <c r="AC673" s="16">
        <f t="shared" si="170"/>
        <v>0</v>
      </c>
      <c r="AD673" s="16">
        <f t="shared" si="170"/>
        <v>0</v>
      </c>
      <c r="AE673" s="16">
        <f t="shared" si="170"/>
        <v>0</v>
      </c>
      <c r="AF673" s="16">
        <f t="shared" si="169"/>
        <v>0</v>
      </c>
      <c r="AG673" s="16">
        <f t="shared" si="169"/>
        <v>0</v>
      </c>
      <c r="AH673" s="16">
        <f t="shared" si="169"/>
        <v>0</v>
      </c>
      <c r="AI673" s="16">
        <f t="shared" si="169"/>
        <v>328.98341673412267</v>
      </c>
      <c r="AJ673" s="16">
        <f t="shared" si="169"/>
        <v>0</v>
      </c>
      <c r="AK673" s="16">
        <f t="shared" si="169"/>
        <v>0</v>
      </c>
      <c r="AL673" s="16">
        <f t="shared" si="169"/>
        <v>0</v>
      </c>
      <c r="AM673" s="16">
        <f t="shared" si="169"/>
        <v>0</v>
      </c>
      <c r="AN673" s="16">
        <f t="shared" si="169"/>
        <v>0</v>
      </c>
      <c r="AO673" s="16">
        <f t="shared" si="169"/>
        <v>0</v>
      </c>
      <c r="AP673" s="16">
        <f t="shared" si="169"/>
        <v>0</v>
      </c>
      <c r="AQ673" s="16">
        <f t="shared" si="169"/>
        <v>0</v>
      </c>
      <c r="AR673" s="16">
        <f t="shared" si="169"/>
        <v>0</v>
      </c>
      <c r="AS673" s="16">
        <f t="shared" si="169"/>
        <v>535.8793198170963</v>
      </c>
      <c r="AT673" s="16">
        <f t="shared" si="171"/>
        <v>0</v>
      </c>
      <c r="AU673" s="16">
        <f t="shared" si="171"/>
        <v>0</v>
      </c>
      <c r="AV673" s="16">
        <f t="shared" si="171"/>
        <v>0</v>
      </c>
      <c r="AW673" s="16">
        <f t="shared" si="171"/>
        <v>0</v>
      </c>
      <c r="AX673" s="16">
        <f t="shared" si="171"/>
        <v>60186.094813468873</v>
      </c>
      <c r="AY673" s="16">
        <f t="shared" si="171"/>
        <v>0</v>
      </c>
      <c r="AZ673" s="16">
        <f t="shared" si="171"/>
        <v>0</v>
      </c>
      <c r="BA673" s="16">
        <f t="shared" si="171"/>
        <v>0</v>
      </c>
      <c r="BB673" s="16">
        <f t="shared" si="171"/>
        <v>0</v>
      </c>
      <c r="BC673" s="16">
        <f t="shared" si="171"/>
        <v>872.89094465121832</v>
      </c>
      <c r="BD673" s="16">
        <f t="shared" si="171"/>
        <v>0</v>
      </c>
      <c r="BE673" s="16">
        <f t="shared" si="171"/>
        <v>0</v>
      </c>
      <c r="BF673" s="16">
        <f t="shared" si="171"/>
        <v>0</v>
      </c>
      <c r="BG673" s="16">
        <f t="shared" si="171"/>
        <v>0</v>
      </c>
      <c r="BH673" s="16">
        <f t="shared" si="171"/>
        <v>0</v>
      </c>
      <c r="BI673" s="16">
        <f t="shared" si="171"/>
        <v>0</v>
      </c>
    </row>
    <row r="674" spans="2:61" s="1" customFormat="1" ht="15.75" x14ac:dyDescent="0.25">
      <c r="B674" s="47">
        <v>121</v>
      </c>
      <c r="C674" s="47" t="s">
        <v>430</v>
      </c>
      <c r="D674" s="47">
        <v>6</v>
      </c>
      <c r="E674" s="47">
        <v>2006</v>
      </c>
      <c r="F674" s="71"/>
      <c r="G674" s="2">
        <v>50</v>
      </c>
      <c r="H674" s="2">
        <v>10</v>
      </c>
      <c r="I674" s="47">
        <v>2021</v>
      </c>
      <c r="J674" s="81">
        <v>1.15E-2</v>
      </c>
      <c r="K674" s="82">
        <v>9985</v>
      </c>
      <c r="L674" s="82">
        <f t="shared" si="163"/>
        <v>998.5</v>
      </c>
      <c r="M674" s="82">
        <f t="shared" si="164"/>
        <v>1497.75</v>
      </c>
      <c r="N674" s="16">
        <f t="shared" si="165"/>
        <v>12481.25</v>
      </c>
      <c r="O674" s="16">
        <f t="shared" si="166"/>
        <v>143.53437500000001</v>
      </c>
      <c r="P674" s="16">
        <f t="shared" si="170"/>
        <v>0</v>
      </c>
      <c r="Q674" s="16">
        <f t="shared" si="170"/>
        <v>0</v>
      </c>
      <c r="R674" s="16">
        <f t="shared" si="170"/>
        <v>0</v>
      </c>
      <c r="S674" s="16">
        <f t="shared" si="170"/>
        <v>0</v>
      </c>
      <c r="T674" s="16">
        <f t="shared" si="170"/>
        <v>0</v>
      </c>
      <c r="U674" s="16">
        <f t="shared" si="170"/>
        <v>0</v>
      </c>
      <c r="V674" s="16">
        <f t="shared" si="170"/>
        <v>0</v>
      </c>
      <c r="W674" s="16">
        <f t="shared" si="170"/>
        <v>0</v>
      </c>
      <c r="X674" s="16">
        <f t="shared" si="170"/>
        <v>0</v>
      </c>
      <c r="Y674" s="16">
        <f t="shared" si="170"/>
        <v>201.96727972820074</v>
      </c>
      <c r="Z674" s="16">
        <f t="shared" si="170"/>
        <v>0</v>
      </c>
      <c r="AA674" s="16">
        <f t="shared" si="170"/>
        <v>0</v>
      </c>
      <c r="AB674" s="16">
        <f t="shared" si="170"/>
        <v>0</v>
      </c>
      <c r="AC674" s="16">
        <f t="shared" si="170"/>
        <v>0</v>
      </c>
      <c r="AD674" s="16">
        <f t="shared" si="170"/>
        <v>0</v>
      </c>
      <c r="AE674" s="16">
        <f t="shared" si="170"/>
        <v>0</v>
      </c>
      <c r="AF674" s="16">
        <f t="shared" si="169"/>
        <v>0</v>
      </c>
      <c r="AG674" s="16">
        <f t="shared" si="169"/>
        <v>0</v>
      </c>
      <c r="AH674" s="16">
        <f t="shared" si="169"/>
        <v>0</v>
      </c>
      <c r="AI674" s="16">
        <f t="shared" si="169"/>
        <v>328.98341673412267</v>
      </c>
      <c r="AJ674" s="16">
        <f t="shared" si="169"/>
        <v>0</v>
      </c>
      <c r="AK674" s="16">
        <f t="shared" si="169"/>
        <v>0</v>
      </c>
      <c r="AL674" s="16">
        <f t="shared" si="169"/>
        <v>0</v>
      </c>
      <c r="AM674" s="16">
        <f t="shared" si="169"/>
        <v>0</v>
      </c>
      <c r="AN674" s="16">
        <f t="shared" si="169"/>
        <v>0</v>
      </c>
      <c r="AO674" s="16">
        <f t="shared" si="169"/>
        <v>0</v>
      </c>
      <c r="AP674" s="16">
        <f t="shared" si="169"/>
        <v>0</v>
      </c>
      <c r="AQ674" s="16">
        <f t="shared" si="169"/>
        <v>0</v>
      </c>
      <c r="AR674" s="16">
        <f t="shared" si="169"/>
        <v>0</v>
      </c>
      <c r="AS674" s="16">
        <f t="shared" si="169"/>
        <v>535.8793198170963</v>
      </c>
      <c r="AT674" s="16">
        <f t="shared" si="171"/>
        <v>0</v>
      </c>
      <c r="AU674" s="16">
        <f t="shared" si="171"/>
        <v>0</v>
      </c>
      <c r="AV674" s="16">
        <f t="shared" si="171"/>
        <v>0</v>
      </c>
      <c r="AW674" s="16">
        <f t="shared" si="171"/>
        <v>0</v>
      </c>
      <c r="AX674" s="16">
        <f t="shared" si="171"/>
        <v>60186.094813468873</v>
      </c>
      <c r="AY674" s="16">
        <f t="shared" si="171"/>
        <v>0</v>
      </c>
      <c r="AZ674" s="16">
        <f t="shared" si="171"/>
        <v>0</v>
      </c>
      <c r="BA674" s="16">
        <f t="shared" si="171"/>
        <v>0</v>
      </c>
      <c r="BB674" s="16">
        <f t="shared" si="171"/>
        <v>0</v>
      </c>
      <c r="BC674" s="16">
        <f t="shared" si="171"/>
        <v>872.89094465121832</v>
      </c>
      <c r="BD674" s="16">
        <f t="shared" si="171"/>
        <v>0</v>
      </c>
      <c r="BE674" s="16">
        <f t="shared" si="171"/>
        <v>0</v>
      </c>
      <c r="BF674" s="16">
        <f t="shared" si="171"/>
        <v>0</v>
      </c>
      <c r="BG674" s="16">
        <f t="shared" si="171"/>
        <v>0</v>
      </c>
      <c r="BH674" s="16">
        <f t="shared" si="171"/>
        <v>0</v>
      </c>
      <c r="BI674" s="16">
        <f t="shared" si="171"/>
        <v>0</v>
      </c>
    </row>
    <row r="675" spans="2:61" s="1" customFormat="1" ht="15.75" x14ac:dyDescent="0.25">
      <c r="B675" s="47">
        <v>118</v>
      </c>
      <c r="C675" s="47" t="s">
        <v>430</v>
      </c>
      <c r="D675" s="47">
        <v>6</v>
      </c>
      <c r="E675" s="47">
        <v>2006</v>
      </c>
      <c r="F675" s="71"/>
      <c r="G675" s="2">
        <v>50</v>
      </c>
      <c r="H675" s="2">
        <v>10</v>
      </c>
      <c r="I675" s="47">
        <v>2021</v>
      </c>
      <c r="J675" s="81">
        <v>1.15E-2</v>
      </c>
      <c r="K675" s="82">
        <v>9985</v>
      </c>
      <c r="L675" s="82">
        <f t="shared" si="163"/>
        <v>998.5</v>
      </c>
      <c r="M675" s="82">
        <f t="shared" si="164"/>
        <v>1497.75</v>
      </c>
      <c r="N675" s="16">
        <f t="shared" si="165"/>
        <v>12481.25</v>
      </c>
      <c r="O675" s="16">
        <f t="shared" si="166"/>
        <v>143.53437500000001</v>
      </c>
      <c r="P675" s="16">
        <f t="shared" si="170"/>
        <v>0</v>
      </c>
      <c r="Q675" s="16">
        <f t="shared" si="170"/>
        <v>0</v>
      </c>
      <c r="R675" s="16">
        <f t="shared" si="170"/>
        <v>0</v>
      </c>
      <c r="S675" s="16">
        <f t="shared" si="170"/>
        <v>0</v>
      </c>
      <c r="T675" s="16">
        <f t="shared" si="170"/>
        <v>0</v>
      </c>
      <c r="U675" s="16">
        <f t="shared" si="170"/>
        <v>0</v>
      </c>
      <c r="V675" s="16">
        <f t="shared" si="170"/>
        <v>0</v>
      </c>
      <c r="W675" s="16">
        <f t="shared" si="170"/>
        <v>0</v>
      </c>
      <c r="X675" s="16">
        <f t="shared" si="170"/>
        <v>0</v>
      </c>
      <c r="Y675" s="16">
        <f t="shared" si="170"/>
        <v>201.96727972820074</v>
      </c>
      <c r="Z675" s="16">
        <f t="shared" si="170"/>
        <v>0</v>
      </c>
      <c r="AA675" s="16">
        <f t="shared" si="170"/>
        <v>0</v>
      </c>
      <c r="AB675" s="16">
        <f t="shared" si="170"/>
        <v>0</v>
      </c>
      <c r="AC675" s="16">
        <f t="shared" si="170"/>
        <v>0</v>
      </c>
      <c r="AD675" s="16">
        <f t="shared" si="170"/>
        <v>0</v>
      </c>
      <c r="AE675" s="16">
        <f t="shared" si="170"/>
        <v>0</v>
      </c>
      <c r="AF675" s="16">
        <f t="shared" si="169"/>
        <v>0</v>
      </c>
      <c r="AG675" s="16">
        <f t="shared" si="169"/>
        <v>0</v>
      </c>
      <c r="AH675" s="16">
        <f t="shared" si="169"/>
        <v>0</v>
      </c>
      <c r="AI675" s="16">
        <f t="shared" si="169"/>
        <v>328.98341673412267</v>
      </c>
      <c r="AJ675" s="16">
        <f t="shared" si="169"/>
        <v>0</v>
      </c>
      <c r="AK675" s="16">
        <f t="shared" si="169"/>
        <v>0</v>
      </c>
      <c r="AL675" s="16">
        <f t="shared" si="169"/>
        <v>0</v>
      </c>
      <c r="AM675" s="16">
        <f t="shared" si="169"/>
        <v>0</v>
      </c>
      <c r="AN675" s="16">
        <f t="shared" si="169"/>
        <v>0</v>
      </c>
      <c r="AO675" s="16">
        <f t="shared" si="169"/>
        <v>0</v>
      </c>
      <c r="AP675" s="16">
        <f t="shared" si="169"/>
        <v>0</v>
      </c>
      <c r="AQ675" s="16">
        <f t="shared" si="169"/>
        <v>0</v>
      </c>
      <c r="AR675" s="16">
        <f t="shared" si="169"/>
        <v>0</v>
      </c>
      <c r="AS675" s="16">
        <f t="shared" si="169"/>
        <v>535.8793198170963</v>
      </c>
      <c r="AT675" s="16">
        <f t="shared" si="171"/>
        <v>0</v>
      </c>
      <c r="AU675" s="16">
        <f t="shared" si="171"/>
        <v>0</v>
      </c>
      <c r="AV675" s="16">
        <f t="shared" si="171"/>
        <v>0</v>
      </c>
      <c r="AW675" s="16">
        <f t="shared" si="171"/>
        <v>0</v>
      </c>
      <c r="AX675" s="16">
        <f t="shared" si="171"/>
        <v>60186.094813468873</v>
      </c>
      <c r="AY675" s="16">
        <f t="shared" si="171"/>
        <v>0</v>
      </c>
      <c r="AZ675" s="16">
        <f t="shared" si="171"/>
        <v>0</v>
      </c>
      <c r="BA675" s="16">
        <f t="shared" si="171"/>
        <v>0</v>
      </c>
      <c r="BB675" s="16">
        <f t="shared" si="171"/>
        <v>0</v>
      </c>
      <c r="BC675" s="16">
        <f t="shared" si="171"/>
        <v>872.89094465121832</v>
      </c>
      <c r="BD675" s="16">
        <f t="shared" si="171"/>
        <v>0</v>
      </c>
      <c r="BE675" s="16">
        <f t="shared" si="171"/>
        <v>0</v>
      </c>
      <c r="BF675" s="16">
        <f t="shared" si="171"/>
        <v>0</v>
      </c>
      <c r="BG675" s="16">
        <f t="shared" si="171"/>
        <v>0</v>
      </c>
      <c r="BH675" s="16">
        <f t="shared" si="171"/>
        <v>0</v>
      </c>
      <c r="BI675" s="16">
        <f t="shared" si="171"/>
        <v>0</v>
      </c>
    </row>
    <row r="676" spans="2:61" s="1" customFormat="1" ht="15.75" x14ac:dyDescent="0.25">
      <c r="B676" s="47">
        <v>117</v>
      </c>
      <c r="C676" s="47" t="s">
        <v>430</v>
      </c>
      <c r="D676" s="47">
        <v>6</v>
      </c>
      <c r="E676" s="47">
        <v>2006</v>
      </c>
      <c r="F676" s="71"/>
      <c r="G676" s="2">
        <v>50</v>
      </c>
      <c r="H676" s="2">
        <v>10</v>
      </c>
      <c r="I676" s="47">
        <v>2021</v>
      </c>
      <c r="J676" s="81">
        <v>1.15E-2</v>
      </c>
      <c r="K676" s="82">
        <v>9985</v>
      </c>
      <c r="L676" s="82">
        <f t="shared" si="163"/>
        <v>998.5</v>
      </c>
      <c r="M676" s="82">
        <f t="shared" si="164"/>
        <v>1497.75</v>
      </c>
      <c r="N676" s="16">
        <f t="shared" si="165"/>
        <v>12481.25</v>
      </c>
      <c r="O676" s="16">
        <f t="shared" si="166"/>
        <v>143.53437500000001</v>
      </c>
      <c r="P676" s="16">
        <f t="shared" si="170"/>
        <v>0</v>
      </c>
      <c r="Q676" s="16">
        <f t="shared" si="170"/>
        <v>0</v>
      </c>
      <c r="R676" s="16">
        <f t="shared" si="170"/>
        <v>0</v>
      </c>
      <c r="S676" s="16">
        <f t="shared" si="170"/>
        <v>0</v>
      </c>
      <c r="T676" s="16">
        <f t="shared" si="170"/>
        <v>0</v>
      </c>
      <c r="U676" s="16">
        <f t="shared" si="170"/>
        <v>0</v>
      </c>
      <c r="V676" s="16">
        <f t="shared" si="170"/>
        <v>0</v>
      </c>
      <c r="W676" s="16">
        <f t="shared" si="170"/>
        <v>0</v>
      </c>
      <c r="X676" s="16">
        <f t="shared" si="170"/>
        <v>0</v>
      </c>
      <c r="Y676" s="16">
        <f t="shared" si="170"/>
        <v>201.96727972820074</v>
      </c>
      <c r="Z676" s="16">
        <f t="shared" si="170"/>
        <v>0</v>
      </c>
      <c r="AA676" s="16">
        <f t="shared" si="170"/>
        <v>0</v>
      </c>
      <c r="AB676" s="16">
        <f t="shared" si="170"/>
        <v>0</v>
      </c>
      <c r="AC676" s="16">
        <f t="shared" si="170"/>
        <v>0</v>
      </c>
      <c r="AD676" s="16">
        <f t="shared" si="170"/>
        <v>0</v>
      </c>
      <c r="AE676" s="16">
        <f t="shared" si="170"/>
        <v>0</v>
      </c>
      <c r="AF676" s="16">
        <f t="shared" si="169"/>
        <v>0</v>
      </c>
      <c r="AG676" s="16">
        <f t="shared" si="169"/>
        <v>0</v>
      </c>
      <c r="AH676" s="16">
        <f t="shared" si="169"/>
        <v>0</v>
      </c>
      <c r="AI676" s="16">
        <f t="shared" si="169"/>
        <v>328.98341673412267</v>
      </c>
      <c r="AJ676" s="16">
        <f t="shared" si="169"/>
        <v>0</v>
      </c>
      <c r="AK676" s="16">
        <f t="shared" si="169"/>
        <v>0</v>
      </c>
      <c r="AL676" s="16">
        <f t="shared" si="169"/>
        <v>0</v>
      </c>
      <c r="AM676" s="16">
        <f t="shared" si="169"/>
        <v>0</v>
      </c>
      <c r="AN676" s="16">
        <f t="shared" si="169"/>
        <v>0</v>
      </c>
      <c r="AO676" s="16">
        <f t="shared" si="169"/>
        <v>0</v>
      </c>
      <c r="AP676" s="16">
        <f t="shared" si="169"/>
        <v>0</v>
      </c>
      <c r="AQ676" s="16">
        <f t="shared" si="169"/>
        <v>0</v>
      </c>
      <c r="AR676" s="16">
        <f t="shared" si="169"/>
        <v>0</v>
      </c>
      <c r="AS676" s="16">
        <f t="shared" si="169"/>
        <v>535.8793198170963</v>
      </c>
      <c r="AT676" s="16">
        <f t="shared" si="171"/>
        <v>0</v>
      </c>
      <c r="AU676" s="16">
        <f t="shared" si="171"/>
        <v>0</v>
      </c>
      <c r="AV676" s="16">
        <f t="shared" si="171"/>
        <v>0</v>
      </c>
      <c r="AW676" s="16">
        <f t="shared" si="171"/>
        <v>0</v>
      </c>
      <c r="AX676" s="16">
        <f t="shared" si="171"/>
        <v>60186.094813468873</v>
      </c>
      <c r="AY676" s="16">
        <f t="shared" si="171"/>
        <v>0</v>
      </c>
      <c r="AZ676" s="16">
        <f t="shared" si="171"/>
        <v>0</v>
      </c>
      <c r="BA676" s="16">
        <f t="shared" si="171"/>
        <v>0</v>
      </c>
      <c r="BB676" s="16">
        <f t="shared" si="171"/>
        <v>0</v>
      </c>
      <c r="BC676" s="16">
        <f t="shared" si="171"/>
        <v>872.89094465121832</v>
      </c>
      <c r="BD676" s="16">
        <f t="shared" si="171"/>
        <v>0</v>
      </c>
      <c r="BE676" s="16">
        <f t="shared" si="171"/>
        <v>0</v>
      </c>
      <c r="BF676" s="16">
        <f t="shared" si="171"/>
        <v>0</v>
      </c>
      <c r="BG676" s="16">
        <f t="shared" si="171"/>
        <v>0</v>
      </c>
      <c r="BH676" s="16">
        <f t="shared" si="171"/>
        <v>0</v>
      </c>
      <c r="BI676" s="16">
        <f t="shared" si="171"/>
        <v>0</v>
      </c>
    </row>
    <row r="677" spans="2:61" s="1" customFormat="1" ht="15.75" x14ac:dyDescent="0.25">
      <c r="B677" s="47">
        <v>116</v>
      </c>
      <c r="C677" s="47" t="s">
        <v>430</v>
      </c>
      <c r="D677" s="47">
        <v>6</v>
      </c>
      <c r="E677" s="47">
        <v>2006</v>
      </c>
      <c r="F677" s="71"/>
      <c r="G677" s="2">
        <v>50</v>
      </c>
      <c r="H677" s="2">
        <v>10</v>
      </c>
      <c r="I677" s="47">
        <v>2021</v>
      </c>
      <c r="J677" s="81">
        <v>1.15E-2</v>
      </c>
      <c r="K677" s="82">
        <v>9985</v>
      </c>
      <c r="L677" s="82">
        <f t="shared" si="163"/>
        <v>998.5</v>
      </c>
      <c r="M677" s="82">
        <f t="shared" si="164"/>
        <v>1497.75</v>
      </c>
      <c r="N677" s="16">
        <f t="shared" si="165"/>
        <v>12481.25</v>
      </c>
      <c r="O677" s="16">
        <f t="shared" si="166"/>
        <v>143.53437500000001</v>
      </c>
      <c r="P677" s="16">
        <f t="shared" si="170"/>
        <v>0</v>
      </c>
      <c r="Q677" s="16">
        <f t="shared" si="170"/>
        <v>0</v>
      </c>
      <c r="R677" s="16">
        <f t="shared" si="170"/>
        <v>0</v>
      </c>
      <c r="S677" s="16">
        <f t="shared" si="170"/>
        <v>0</v>
      </c>
      <c r="T677" s="16">
        <f t="shared" si="170"/>
        <v>0</v>
      </c>
      <c r="U677" s="16">
        <f t="shared" si="170"/>
        <v>0</v>
      </c>
      <c r="V677" s="16">
        <f t="shared" si="170"/>
        <v>0</v>
      </c>
      <c r="W677" s="16">
        <f t="shared" si="170"/>
        <v>0</v>
      </c>
      <c r="X677" s="16">
        <f t="shared" si="170"/>
        <v>0</v>
      </c>
      <c r="Y677" s="16">
        <f t="shared" si="170"/>
        <v>201.96727972820074</v>
      </c>
      <c r="Z677" s="16">
        <f t="shared" si="170"/>
        <v>0</v>
      </c>
      <c r="AA677" s="16">
        <f t="shared" si="170"/>
        <v>0</v>
      </c>
      <c r="AB677" s="16">
        <f t="shared" si="170"/>
        <v>0</v>
      </c>
      <c r="AC677" s="16">
        <f t="shared" si="170"/>
        <v>0</v>
      </c>
      <c r="AD677" s="16">
        <f t="shared" si="170"/>
        <v>0</v>
      </c>
      <c r="AE677" s="16">
        <f t="shared" si="170"/>
        <v>0</v>
      </c>
      <c r="AF677" s="16">
        <f t="shared" si="169"/>
        <v>0</v>
      </c>
      <c r="AG677" s="16">
        <f t="shared" si="169"/>
        <v>0</v>
      </c>
      <c r="AH677" s="16">
        <f t="shared" si="169"/>
        <v>0</v>
      </c>
      <c r="AI677" s="16">
        <f t="shared" si="169"/>
        <v>328.98341673412267</v>
      </c>
      <c r="AJ677" s="16">
        <f t="shared" si="169"/>
        <v>0</v>
      </c>
      <c r="AK677" s="16">
        <f t="shared" si="169"/>
        <v>0</v>
      </c>
      <c r="AL677" s="16">
        <f t="shared" si="169"/>
        <v>0</v>
      </c>
      <c r="AM677" s="16">
        <f t="shared" si="169"/>
        <v>0</v>
      </c>
      <c r="AN677" s="16">
        <f t="shared" si="169"/>
        <v>0</v>
      </c>
      <c r="AO677" s="16">
        <f t="shared" si="169"/>
        <v>0</v>
      </c>
      <c r="AP677" s="16">
        <f t="shared" si="169"/>
        <v>0</v>
      </c>
      <c r="AQ677" s="16">
        <f t="shared" si="169"/>
        <v>0</v>
      </c>
      <c r="AR677" s="16">
        <f t="shared" si="169"/>
        <v>0</v>
      </c>
      <c r="AS677" s="16">
        <f t="shared" si="169"/>
        <v>535.8793198170963</v>
      </c>
      <c r="AT677" s="16">
        <f t="shared" si="171"/>
        <v>0</v>
      </c>
      <c r="AU677" s="16">
        <f t="shared" si="171"/>
        <v>0</v>
      </c>
      <c r="AV677" s="16">
        <f t="shared" si="171"/>
        <v>0</v>
      </c>
      <c r="AW677" s="16">
        <f t="shared" si="171"/>
        <v>0</v>
      </c>
      <c r="AX677" s="16">
        <f t="shared" si="171"/>
        <v>60186.094813468873</v>
      </c>
      <c r="AY677" s="16">
        <f t="shared" si="171"/>
        <v>0</v>
      </c>
      <c r="AZ677" s="16">
        <f t="shared" si="171"/>
        <v>0</v>
      </c>
      <c r="BA677" s="16">
        <f t="shared" si="171"/>
        <v>0</v>
      </c>
      <c r="BB677" s="16">
        <f t="shared" si="171"/>
        <v>0</v>
      </c>
      <c r="BC677" s="16">
        <f t="shared" si="171"/>
        <v>872.89094465121832</v>
      </c>
      <c r="BD677" s="16">
        <f t="shared" si="171"/>
        <v>0</v>
      </c>
      <c r="BE677" s="16">
        <f t="shared" si="171"/>
        <v>0</v>
      </c>
      <c r="BF677" s="16">
        <f t="shared" si="171"/>
        <v>0</v>
      </c>
      <c r="BG677" s="16">
        <f t="shared" si="171"/>
        <v>0</v>
      </c>
      <c r="BH677" s="16">
        <f t="shared" si="171"/>
        <v>0</v>
      </c>
      <c r="BI677" s="16">
        <f t="shared" si="171"/>
        <v>0</v>
      </c>
    </row>
    <row r="678" spans="2:61" s="1" customFormat="1" ht="15.75" x14ac:dyDescent="0.25">
      <c r="B678" s="47">
        <v>115</v>
      </c>
      <c r="C678" s="47" t="s">
        <v>430</v>
      </c>
      <c r="D678" s="47">
        <v>6</v>
      </c>
      <c r="E678" s="47">
        <v>2006</v>
      </c>
      <c r="F678" s="71"/>
      <c r="G678" s="2">
        <v>50</v>
      </c>
      <c r="H678" s="2">
        <v>10</v>
      </c>
      <c r="I678" s="47">
        <v>2021</v>
      </c>
      <c r="J678" s="81">
        <v>1.15E-2</v>
      </c>
      <c r="K678" s="82">
        <v>9985</v>
      </c>
      <c r="L678" s="82">
        <f t="shared" si="163"/>
        <v>998.5</v>
      </c>
      <c r="M678" s="82">
        <f t="shared" si="164"/>
        <v>1497.75</v>
      </c>
      <c r="N678" s="16">
        <f t="shared" si="165"/>
        <v>12481.25</v>
      </c>
      <c r="O678" s="16">
        <f t="shared" si="166"/>
        <v>143.53437500000001</v>
      </c>
      <c r="P678" s="16">
        <f t="shared" si="170"/>
        <v>0</v>
      </c>
      <c r="Q678" s="16">
        <f t="shared" si="170"/>
        <v>0</v>
      </c>
      <c r="R678" s="16">
        <f t="shared" si="170"/>
        <v>0</v>
      </c>
      <c r="S678" s="16">
        <f t="shared" si="170"/>
        <v>0</v>
      </c>
      <c r="T678" s="16">
        <f t="shared" si="170"/>
        <v>0</v>
      </c>
      <c r="U678" s="16">
        <f t="shared" si="170"/>
        <v>0</v>
      </c>
      <c r="V678" s="16">
        <f t="shared" si="170"/>
        <v>0</v>
      </c>
      <c r="W678" s="16">
        <f t="shared" si="170"/>
        <v>0</v>
      </c>
      <c r="X678" s="16">
        <f t="shared" si="170"/>
        <v>0</v>
      </c>
      <c r="Y678" s="16">
        <f t="shared" si="170"/>
        <v>201.96727972820074</v>
      </c>
      <c r="Z678" s="16">
        <f t="shared" si="170"/>
        <v>0</v>
      </c>
      <c r="AA678" s="16">
        <f t="shared" si="170"/>
        <v>0</v>
      </c>
      <c r="AB678" s="16">
        <f t="shared" si="170"/>
        <v>0</v>
      </c>
      <c r="AC678" s="16">
        <f t="shared" si="170"/>
        <v>0</v>
      </c>
      <c r="AD678" s="16">
        <f t="shared" si="170"/>
        <v>0</v>
      </c>
      <c r="AE678" s="16">
        <f t="shared" ref="AE678:AT693" si="172">IF(MOD((AE$6-$E678),$G678)=0,($K678*1.1*1.15)*((1+$K$3)^(AE$6-$N$3)),IF(MOD((AE$6-$I678),$H678)=0,$O678*((1+$K$3)^(AE$6-$N$3)),0))</f>
        <v>0</v>
      </c>
      <c r="AF678" s="16">
        <f t="shared" si="172"/>
        <v>0</v>
      </c>
      <c r="AG678" s="16">
        <f t="shared" si="172"/>
        <v>0</v>
      </c>
      <c r="AH678" s="16">
        <f t="shared" si="172"/>
        <v>0</v>
      </c>
      <c r="AI678" s="16">
        <f t="shared" si="172"/>
        <v>328.98341673412267</v>
      </c>
      <c r="AJ678" s="16">
        <f t="shared" si="172"/>
        <v>0</v>
      </c>
      <c r="AK678" s="16">
        <f t="shared" si="172"/>
        <v>0</v>
      </c>
      <c r="AL678" s="16">
        <f t="shared" si="172"/>
        <v>0</v>
      </c>
      <c r="AM678" s="16">
        <f t="shared" si="172"/>
        <v>0</v>
      </c>
      <c r="AN678" s="16">
        <f t="shared" si="172"/>
        <v>0</v>
      </c>
      <c r="AO678" s="16">
        <f t="shared" si="172"/>
        <v>0</v>
      </c>
      <c r="AP678" s="16">
        <f t="shared" si="172"/>
        <v>0</v>
      </c>
      <c r="AQ678" s="16">
        <f t="shared" si="172"/>
        <v>0</v>
      </c>
      <c r="AR678" s="16">
        <f t="shared" si="172"/>
        <v>0</v>
      </c>
      <c r="AS678" s="16">
        <f t="shared" si="172"/>
        <v>535.8793198170963</v>
      </c>
      <c r="AT678" s="16">
        <f t="shared" si="171"/>
        <v>0</v>
      </c>
      <c r="AU678" s="16">
        <f t="shared" si="171"/>
        <v>0</v>
      </c>
      <c r="AV678" s="16">
        <f t="shared" si="171"/>
        <v>0</v>
      </c>
      <c r="AW678" s="16">
        <f t="shared" si="171"/>
        <v>0</v>
      </c>
      <c r="AX678" s="16">
        <f t="shared" si="171"/>
        <v>60186.094813468873</v>
      </c>
      <c r="AY678" s="16">
        <f t="shared" si="171"/>
        <v>0</v>
      </c>
      <c r="AZ678" s="16">
        <f t="shared" si="171"/>
        <v>0</v>
      </c>
      <c r="BA678" s="16">
        <f t="shared" si="171"/>
        <v>0</v>
      </c>
      <c r="BB678" s="16">
        <f t="shared" si="171"/>
        <v>0</v>
      </c>
      <c r="BC678" s="16">
        <f t="shared" si="171"/>
        <v>872.89094465121832</v>
      </c>
      <c r="BD678" s="16">
        <f t="shared" si="171"/>
        <v>0</v>
      </c>
      <c r="BE678" s="16">
        <f t="shared" si="171"/>
        <v>0</v>
      </c>
      <c r="BF678" s="16">
        <f t="shared" si="171"/>
        <v>0</v>
      </c>
      <c r="BG678" s="16">
        <f t="shared" si="171"/>
        <v>0</v>
      </c>
      <c r="BH678" s="16">
        <f t="shared" si="171"/>
        <v>0</v>
      </c>
      <c r="BI678" s="16">
        <f t="shared" si="171"/>
        <v>0</v>
      </c>
    </row>
    <row r="679" spans="2:61" s="1" customFormat="1" ht="15.75" x14ac:dyDescent="0.25">
      <c r="B679" s="47">
        <v>114</v>
      </c>
      <c r="C679" s="47" t="s">
        <v>430</v>
      </c>
      <c r="D679" s="47">
        <v>6</v>
      </c>
      <c r="E679" s="47">
        <v>2006</v>
      </c>
      <c r="F679" s="71"/>
      <c r="G679" s="2">
        <v>50</v>
      </c>
      <c r="H679" s="2">
        <v>10</v>
      </c>
      <c r="I679" s="47">
        <v>2021</v>
      </c>
      <c r="J679" s="81">
        <v>1.15E-2</v>
      </c>
      <c r="K679" s="82">
        <v>9985</v>
      </c>
      <c r="L679" s="82">
        <f t="shared" si="163"/>
        <v>998.5</v>
      </c>
      <c r="M679" s="82">
        <f t="shared" si="164"/>
        <v>1497.75</v>
      </c>
      <c r="N679" s="16">
        <f t="shared" si="165"/>
        <v>12481.25</v>
      </c>
      <c r="O679" s="16">
        <f t="shared" si="166"/>
        <v>143.53437500000001</v>
      </c>
      <c r="P679" s="16">
        <f t="shared" ref="P679:AE694" si="173">IF(MOD((P$6-$E679),$G679)=0,($K679*1.1*1.15)*((1+$K$3)^(P$6-$N$3)),IF(MOD((P$6-$I679),$H679)=0,$O679*((1+$K$3)^(P$6-$N$3)),0))</f>
        <v>0</v>
      </c>
      <c r="Q679" s="16">
        <f t="shared" si="173"/>
        <v>0</v>
      </c>
      <c r="R679" s="16">
        <f t="shared" si="173"/>
        <v>0</v>
      </c>
      <c r="S679" s="16">
        <f t="shared" si="173"/>
        <v>0</v>
      </c>
      <c r="T679" s="16">
        <f t="shared" si="173"/>
        <v>0</v>
      </c>
      <c r="U679" s="16">
        <f t="shared" si="173"/>
        <v>0</v>
      </c>
      <c r="V679" s="16">
        <f t="shared" si="173"/>
        <v>0</v>
      </c>
      <c r="W679" s="16">
        <f t="shared" si="173"/>
        <v>0</v>
      </c>
      <c r="X679" s="16">
        <f t="shared" si="173"/>
        <v>0</v>
      </c>
      <c r="Y679" s="16">
        <f t="shared" si="173"/>
        <v>201.96727972820074</v>
      </c>
      <c r="Z679" s="16">
        <f t="shared" si="173"/>
        <v>0</v>
      </c>
      <c r="AA679" s="16">
        <f t="shared" si="173"/>
        <v>0</v>
      </c>
      <c r="AB679" s="16">
        <f t="shared" si="173"/>
        <v>0</v>
      </c>
      <c r="AC679" s="16">
        <f t="shared" si="173"/>
        <v>0</v>
      </c>
      <c r="AD679" s="16">
        <f t="shared" si="173"/>
        <v>0</v>
      </c>
      <c r="AE679" s="16">
        <f t="shared" si="173"/>
        <v>0</v>
      </c>
      <c r="AF679" s="16">
        <f t="shared" si="172"/>
        <v>0</v>
      </c>
      <c r="AG679" s="16">
        <f t="shared" si="172"/>
        <v>0</v>
      </c>
      <c r="AH679" s="16">
        <f t="shared" si="172"/>
        <v>0</v>
      </c>
      <c r="AI679" s="16">
        <f t="shared" si="172"/>
        <v>328.98341673412267</v>
      </c>
      <c r="AJ679" s="16">
        <f t="shared" si="172"/>
        <v>0</v>
      </c>
      <c r="AK679" s="16">
        <f t="shared" si="172"/>
        <v>0</v>
      </c>
      <c r="AL679" s="16">
        <f t="shared" si="172"/>
        <v>0</v>
      </c>
      <c r="AM679" s="16">
        <f t="shared" si="172"/>
        <v>0</v>
      </c>
      <c r="AN679" s="16">
        <f t="shared" si="172"/>
        <v>0</v>
      </c>
      <c r="AO679" s="16">
        <f t="shared" si="172"/>
        <v>0</v>
      </c>
      <c r="AP679" s="16">
        <f t="shared" si="172"/>
        <v>0</v>
      </c>
      <c r="AQ679" s="16">
        <f t="shared" si="172"/>
        <v>0</v>
      </c>
      <c r="AR679" s="16">
        <f t="shared" si="172"/>
        <v>0</v>
      </c>
      <c r="AS679" s="16">
        <f t="shared" si="172"/>
        <v>535.8793198170963</v>
      </c>
      <c r="AT679" s="16">
        <f t="shared" si="172"/>
        <v>0</v>
      </c>
      <c r="AU679" s="16">
        <f t="shared" ref="AT679:BI694" si="174">IF(MOD((AU$6-$E679),$G679)=0,($K679*1.1*1.15)*((1+$K$3)^(AU$6-$N$3)),IF(MOD((AU$6-$I679),$H679)=0,$O679*((1+$K$3)^(AU$6-$N$3)),0))</f>
        <v>0</v>
      </c>
      <c r="AV679" s="16">
        <f t="shared" si="174"/>
        <v>0</v>
      </c>
      <c r="AW679" s="16">
        <f t="shared" si="174"/>
        <v>0</v>
      </c>
      <c r="AX679" s="16">
        <f t="shared" si="174"/>
        <v>60186.094813468873</v>
      </c>
      <c r="AY679" s="16">
        <f t="shared" si="174"/>
        <v>0</v>
      </c>
      <c r="AZ679" s="16">
        <f t="shared" si="174"/>
        <v>0</v>
      </c>
      <c r="BA679" s="16">
        <f t="shared" si="174"/>
        <v>0</v>
      </c>
      <c r="BB679" s="16">
        <f t="shared" si="174"/>
        <v>0</v>
      </c>
      <c r="BC679" s="16">
        <f t="shared" si="174"/>
        <v>872.89094465121832</v>
      </c>
      <c r="BD679" s="16">
        <f t="shared" si="174"/>
        <v>0</v>
      </c>
      <c r="BE679" s="16">
        <f t="shared" si="174"/>
        <v>0</v>
      </c>
      <c r="BF679" s="16">
        <f t="shared" si="174"/>
        <v>0</v>
      </c>
      <c r="BG679" s="16">
        <f t="shared" si="174"/>
        <v>0</v>
      </c>
      <c r="BH679" s="16">
        <f t="shared" si="174"/>
        <v>0</v>
      </c>
      <c r="BI679" s="16">
        <f t="shared" si="174"/>
        <v>0</v>
      </c>
    </row>
    <row r="680" spans="2:61" s="1" customFormat="1" ht="15.75" x14ac:dyDescent="0.25">
      <c r="B680" s="47">
        <v>113</v>
      </c>
      <c r="C680" s="47" t="s">
        <v>430</v>
      </c>
      <c r="D680" s="47">
        <v>6</v>
      </c>
      <c r="E680" s="47">
        <v>2006</v>
      </c>
      <c r="F680" s="71"/>
      <c r="G680" s="2">
        <v>50</v>
      </c>
      <c r="H680" s="2">
        <v>10</v>
      </c>
      <c r="I680" s="47">
        <v>2021</v>
      </c>
      <c r="J680" s="81">
        <v>1.15E-2</v>
      </c>
      <c r="K680" s="82">
        <v>9985</v>
      </c>
      <c r="L680" s="82">
        <f t="shared" si="163"/>
        <v>998.5</v>
      </c>
      <c r="M680" s="82">
        <f t="shared" si="164"/>
        <v>1497.75</v>
      </c>
      <c r="N680" s="16">
        <f t="shared" si="165"/>
        <v>12481.25</v>
      </c>
      <c r="O680" s="16">
        <f t="shared" si="166"/>
        <v>143.53437500000001</v>
      </c>
      <c r="P680" s="16">
        <f t="shared" si="173"/>
        <v>0</v>
      </c>
      <c r="Q680" s="16">
        <f t="shared" si="173"/>
        <v>0</v>
      </c>
      <c r="R680" s="16">
        <f t="shared" si="173"/>
        <v>0</v>
      </c>
      <c r="S680" s="16">
        <f t="shared" si="173"/>
        <v>0</v>
      </c>
      <c r="T680" s="16">
        <f t="shared" si="173"/>
        <v>0</v>
      </c>
      <c r="U680" s="16">
        <f t="shared" si="173"/>
        <v>0</v>
      </c>
      <c r="V680" s="16">
        <f t="shared" si="173"/>
        <v>0</v>
      </c>
      <c r="W680" s="16">
        <f t="shared" si="173"/>
        <v>0</v>
      </c>
      <c r="X680" s="16">
        <f t="shared" si="173"/>
        <v>0</v>
      </c>
      <c r="Y680" s="16">
        <f t="shared" si="173"/>
        <v>201.96727972820074</v>
      </c>
      <c r="Z680" s="16">
        <f t="shared" si="173"/>
        <v>0</v>
      </c>
      <c r="AA680" s="16">
        <f t="shared" si="173"/>
        <v>0</v>
      </c>
      <c r="AB680" s="16">
        <f t="shared" si="173"/>
        <v>0</v>
      </c>
      <c r="AC680" s="16">
        <f t="shared" si="173"/>
        <v>0</v>
      </c>
      <c r="AD680" s="16">
        <f t="shared" si="173"/>
        <v>0</v>
      </c>
      <c r="AE680" s="16">
        <f t="shared" si="173"/>
        <v>0</v>
      </c>
      <c r="AF680" s="16">
        <f t="shared" si="172"/>
        <v>0</v>
      </c>
      <c r="AG680" s="16">
        <f t="shared" si="172"/>
        <v>0</v>
      </c>
      <c r="AH680" s="16">
        <f t="shared" si="172"/>
        <v>0</v>
      </c>
      <c r="AI680" s="16">
        <f t="shared" si="172"/>
        <v>328.98341673412267</v>
      </c>
      <c r="AJ680" s="16">
        <f t="shared" si="172"/>
        <v>0</v>
      </c>
      <c r="AK680" s="16">
        <f t="shared" si="172"/>
        <v>0</v>
      </c>
      <c r="AL680" s="16">
        <f t="shared" si="172"/>
        <v>0</v>
      </c>
      <c r="AM680" s="16">
        <f t="shared" si="172"/>
        <v>0</v>
      </c>
      <c r="AN680" s="16">
        <f t="shared" si="172"/>
        <v>0</v>
      </c>
      <c r="AO680" s="16">
        <f t="shared" si="172"/>
        <v>0</v>
      </c>
      <c r="AP680" s="16">
        <f t="shared" si="172"/>
        <v>0</v>
      </c>
      <c r="AQ680" s="16">
        <f t="shared" si="172"/>
        <v>0</v>
      </c>
      <c r="AR680" s="16">
        <f t="shared" si="172"/>
        <v>0</v>
      </c>
      <c r="AS680" s="16">
        <f t="shared" si="172"/>
        <v>535.8793198170963</v>
      </c>
      <c r="AT680" s="16">
        <f t="shared" si="174"/>
        <v>0</v>
      </c>
      <c r="AU680" s="16">
        <f t="shared" si="174"/>
        <v>0</v>
      </c>
      <c r="AV680" s="16">
        <f t="shared" si="174"/>
        <v>0</v>
      </c>
      <c r="AW680" s="16">
        <f t="shared" si="174"/>
        <v>0</v>
      </c>
      <c r="AX680" s="16">
        <f t="shared" si="174"/>
        <v>60186.094813468873</v>
      </c>
      <c r="AY680" s="16">
        <f t="shared" si="174"/>
        <v>0</v>
      </c>
      <c r="AZ680" s="16">
        <f t="shared" si="174"/>
        <v>0</v>
      </c>
      <c r="BA680" s="16">
        <f t="shared" si="174"/>
        <v>0</v>
      </c>
      <c r="BB680" s="16">
        <f t="shared" si="174"/>
        <v>0</v>
      </c>
      <c r="BC680" s="16">
        <f t="shared" si="174"/>
        <v>872.89094465121832</v>
      </c>
      <c r="BD680" s="16">
        <f t="shared" si="174"/>
        <v>0</v>
      </c>
      <c r="BE680" s="16">
        <f t="shared" si="174"/>
        <v>0</v>
      </c>
      <c r="BF680" s="16">
        <f t="shared" si="174"/>
        <v>0</v>
      </c>
      <c r="BG680" s="16">
        <f t="shared" si="174"/>
        <v>0</v>
      </c>
      <c r="BH680" s="16">
        <f t="shared" si="174"/>
        <v>0</v>
      </c>
      <c r="BI680" s="16">
        <f t="shared" si="174"/>
        <v>0</v>
      </c>
    </row>
    <row r="681" spans="2:61" s="1" customFormat="1" ht="15.75" x14ac:dyDescent="0.25">
      <c r="B681" s="47">
        <v>112</v>
      </c>
      <c r="C681" s="47" t="s">
        <v>430</v>
      </c>
      <c r="D681" s="47">
        <v>6</v>
      </c>
      <c r="E681" s="47">
        <v>2006</v>
      </c>
      <c r="F681" s="71"/>
      <c r="G681" s="2">
        <v>50</v>
      </c>
      <c r="H681" s="2">
        <v>10</v>
      </c>
      <c r="I681" s="47">
        <v>2021</v>
      </c>
      <c r="J681" s="81">
        <v>1.15E-2</v>
      </c>
      <c r="K681" s="82">
        <v>9985</v>
      </c>
      <c r="L681" s="82">
        <f t="shared" si="163"/>
        <v>998.5</v>
      </c>
      <c r="M681" s="82">
        <f t="shared" si="164"/>
        <v>1497.75</v>
      </c>
      <c r="N681" s="16">
        <f t="shared" si="165"/>
        <v>12481.25</v>
      </c>
      <c r="O681" s="16">
        <f t="shared" si="166"/>
        <v>143.53437500000001</v>
      </c>
      <c r="P681" s="16">
        <f t="shared" si="173"/>
        <v>0</v>
      </c>
      <c r="Q681" s="16">
        <f t="shared" si="173"/>
        <v>0</v>
      </c>
      <c r="R681" s="16">
        <f t="shared" si="173"/>
        <v>0</v>
      </c>
      <c r="S681" s="16">
        <f t="shared" si="173"/>
        <v>0</v>
      </c>
      <c r="T681" s="16">
        <f t="shared" si="173"/>
        <v>0</v>
      </c>
      <c r="U681" s="16">
        <f t="shared" si="173"/>
        <v>0</v>
      </c>
      <c r="V681" s="16">
        <f t="shared" si="173"/>
        <v>0</v>
      </c>
      <c r="W681" s="16">
        <f t="shared" si="173"/>
        <v>0</v>
      </c>
      <c r="X681" s="16">
        <f t="shared" si="173"/>
        <v>0</v>
      </c>
      <c r="Y681" s="16">
        <f t="shared" si="173"/>
        <v>201.96727972820074</v>
      </c>
      <c r="Z681" s="16">
        <f t="shared" si="173"/>
        <v>0</v>
      </c>
      <c r="AA681" s="16">
        <f t="shared" si="173"/>
        <v>0</v>
      </c>
      <c r="AB681" s="16">
        <f t="shared" si="173"/>
        <v>0</v>
      </c>
      <c r="AC681" s="16">
        <f t="shared" si="173"/>
        <v>0</v>
      </c>
      <c r="AD681" s="16">
        <f t="shared" si="173"/>
        <v>0</v>
      </c>
      <c r="AE681" s="16">
        <f t="shared" si="173"/>
        <v>0</v>
      </c>
      <c r="AF681" s="16">
        <f t="shared" si="172"/>
        <v>0</v>
      </c>
      <c r="AG681" s="16">
        <f t="shared" si="172"/>
        <v>0</v>
      </c>
      <c r="AH681" s="16">
        <f t="shared" si="172"/>
        <v>0</v>
      </c>
      <c r="AI681" s="16">
        <f t="shared" si="172"/>
        <v>328.98341673412267</v>
      </c>
      <c r="AJ681" s="16">
        <f t="shared" si="172"/>
        <v>0</v>
      </c>
      <c r="AK681" s="16">
        <f t="shared" si="172"/>
        <v>0</v>
      </c>
      <c r="AL681" s="16">
        <f t="shared" si="172"/>
        <v>0</v>
      </c>
      <c r="AM681" s="16">
        <f t="shared" si="172"/>
        <v>0</v>
      </c>
      <c r="AN681" s="16">
        <f t="shared" si="172"/>
        <v>0</v>
      </c>
      <c r="AO681" s="16">
        <f t="shared" si="172"/>
        <v>0</v>
      </c>
      <c r="AP681" s="16">
        <f t="shared" si="172"/>
        <v>0</v>
      </c>
      <c r="AQ681" s="16">
        <f t="shared" si="172"/>
        <v>0</v>
      </c>
      <c r="AR681" s="16">
        <f t="shared" si="172"/>
        <v>0</v>
      </c>
      <c r="AS681" s="16">
        <f t="shared" si="172"/>
        <v>535.8793198170963</v>
      </c>
      <c r="AT681" s="16">
        <f t="shared" si="174"/>
        <v>0</v>
      </c>
      <c r="AU681" s="16">
        <f t="shared" si="174"/>
        <v>0</v>
      </c>
      <c r="AV681" s="16">
        <f t="shared" si="174"/>
        <v>0</v>
      </c>
      <c r="AW681" s="16">
        <f t="shared" si="174"/>
        <v>0</v>
      </c>
      <c r="AX681" s="16">
        <f t="shared" si="174"/>
        <v>60186.094813468873</v>
      </c>
      <c r="AY681" s="16">
        <f t="shared" si="174"/>
        <v>0</v>
      </c>
      <c r="AZ681" s="16">
        <f t="shared" si="174"/>
        <v>0</v>
      </c>
      <c r="BA681" s="16">
        <f t="shared" si="174"/>
        <v>0</v>
      </c>
      <c r="BB681" s="16">
        <f t="shared" si="174"/>
        <v>0</v>
      </c>
      <c r="BC681" s="16">
        <f t="shared" si="174"/>
        <v>872.89094465121832</v>
      </c>
      <c r="BD681" s="16">
        <f t="shared" si="174"/>
        <v>0</v>
      </c>
      <c r="BE681" s="16">
        <f t="shared" si="174"/>
        <v>0</v>
      </c>
      <c r="BF681" s="16">
        <f t="shared" si="174"/>
        <v>0</v>
      </c>
      <c r="BG681" s="16">
        <f t="shared" si="174"/>
        <v>0</v>
      </c>
      <c r="BH681" s="16">
        <f t="shared" si="174"/>
        <v>0</v>
      </c>
      <c r="BI681" s="16">
        <f t="shared" si="174"/>
        <v>0</v>
      </c>
    </row>
    <row r="682" spans="2:61" s="1" customFormat="1" ht="15.75" x14ac:dyDescent="0.25">
      <c r="B682" s="47">
        <v>109</v>
      </c>
      <c r="C682" s="47" t="s">
        <v>430</v>
      </c>
      <c r="D682" s="47">
        <v>6</v>
      </c>
      <c r="E682" s="47">
        <v>2006</v>
      </c>
      <c r="F682" s="71"/>
      <c r="G682" s="2">
        <v>50</v>
      </c>
      <c r="H682" s="2">
        <v>10</v>
      </c>
      <c r="I682" s="47">
        <v>2021</v>
      </c>
      <c r="J682" s="81">
        <v>1.15E-2</v>
      </c>
      <c r="K682" s="82">
        <v>9985</v>
      </c>
      <c r="L682" s="82">
        <f t="shared" si="163"/>
        <v>998.5</v>
      </c>
      <c r="M682" s="82">
        <f t="shared" si="164"/>
        <v>1497.75</v>
      </c>
      <c r="N682" s="16">
        <f t="shared" si="165"/>
        <v>12481.25</v>
      </c>
      <c r="O682" s="16">
        <f t="shared" si="166"/>
        <v>143.53437500000001</v>
      </c>
      <c r="P682" s="16">
        <f t="shared" si="173"/>
        <v>0</v>
      </c>
      <c r="Q682" s="16">
        <f t="shared" si="173"/>
        <v>0</v>
      </c>
      <c r="R682" s="16">
        <f t="shared" si="173"/>
        <v>0</v>
      </c>
      <c r="S682" s="16">
        <f t="shared" si="173"/>
        <v>0</v>
      </c>
      <c r="T682" s="16">
        <f t="shared" si="173"/>
        <v>0</v>
      </c>
      <c r="U682" s="16">
        <f t="shared" si="173"/>
        <v>0</v>
      </c>
      <c r="V682" s="16">
        <f t="shared" si="173"/>
        <v>0</v>
      </c>
      <c r="W682" s="16">
        <f t="shared" si="173"/>
        <v>0</v>
      </c>
      <c r="X682" s="16">
        <f t="shared" si="173"/>
        <v>0</v>
      </c>
      <c r="Y682" s="16">
        <f t="shared" si="173"/>
        <v>201.96727972820074</v>
      </c>
      <c r="Z682" s="16">
        <f t="shared" si="173"/>
        <v>0</v>
      </c>
      <c r="AA682" s="16">
        <f t="shared" si="173"/>
        <v>0</v>
      </c>
      <c r="AB682" s="16">
        <f t="shared" si="173"/>
        <v>0</v>
      </c>
      <c r="AC682" s="16">
        <f t="shared" si="173"/>
        <v>0</v>
      </c>
      <c r="AD682" s="16">
        <f t="shared" si="173"/>
        <v>0</v>
      </c>
      <c r="AE682" s="16">
        <f t="shared" si="173"/>
        <v>0</v>
      </c>
      <c r="AF682" s="16">
        <f t="shared" si="172"/>
        <v>0</v>
      </c>
      <c r="AG682" s="16">
        <f t="shared" si="172"/>
        <v>0</v>
      </c>
      <c r="AH682" s="16">
        <f t="shared" si="172"/>
        <v>0</v>
      </c>
      <c r="AI682" s="16">
        <f t="shared" si="172"/>
        <v>328.98341673412267</v>
      </c>
      <c r="AJ682" s="16">
        <f t="shared" si="172"/>
        <v>0</v>
      </c>
      <c r="AK682" s="16">
        <f t="shared" si="172"/>
        <v>0</v>
      </c>
      <c r="AL682" s="16">
        <f t="shared" si="172"/>
        <v>0</v>
      </c>
      <c r="AM682" s="16">
        <f t="shared" si="172"/>
        <v>0</v>
      </c>
      <c r="AN682" s="16">
        <f t="shared" si="172"/>
        <v>0</v>
      </c>
      <c r="AO682" s="16">
        <f t="shared" si="172"/>
        <v>0</v>
      </c>
      <c r="AP682" s="16">
        <f t="shared" si="172"/>
        <v>0</v>
      </c>
      <c r="AQ682" s="16">
        <f t="shared" si="172"/>
        <v>0</v>
      </c>
      <c r="AR682" s="16">
        <f t="shared" si="172"/>
        <v>0</v>
      </c>
      <c r="AS682" s="16">
        <f t="shared" si="172"/>
        <v>535.8793198170963</v>
      </c>
      <c r="AT682" s="16">
        <f t="shared" si="174"/>
        <v>0</v>
      </c>
      <c r="AU682" s="16">
        <f t="shared" si="174"/>
        <v>0</v>
      </c>
      <c r="AV682" s="16">
        <f t="shared" si="174"/>
        <v>0</v>
      </c>
      <c r="AW682" s="16">
        <f t="shared" si="174"/>
        <v>0</v>
      </c>
      <c r="AX682" s="16">
        <f t="shared" si="174"/>
        <v>60186.094813468873</v>
      </c>
      <c r="AY682" s="16">
        <f t="shared" si="174"/>
        <v>0</v>
      </c>
      <c r="AZ682" s="16">
        <f t="shared" si="174"/>
        <v>0</v>
      </c>
      <c r="BA682" s="16">
        <f t="shared" si="174"/>
        <v>0</v>
      </c>
      <c r="BB682" s="16">
        <f t="shared" si="174"/>
        <v>0</v>
      </c>
      <c r="BC682" s="16">
        <f t="shared" si="174"/>
        <v>872.89094465121832</v>
      </c>
      <c r="BD682" s="16">
        <f t="shared" si="174"/>
        <v>0</v>
      </c>
      <c r="BE682" s="16">
        <f t="shared" si="174"/>
        <v>0</v>
      </c>
      <c r="BF682" s="16">
        <f t="shared" si="174"/>
        <v>0</v>
      </c>
      <c r="BG682" s="16">
        <f t="shared" si="174"/>
        <v>0</v>
      </c>
      <c r="BH682" s="16">
        <f t="shared" si="174"/>
        <v>0</v>
      </c>
      <c r="BI682" s="16">
        <f t="shared" si="174"/>
        <v>0</v>
      </c>
    </row>
    <row r="683" spans="2:61" s="1" customFormat="1" ht="15.75" x14ac:dyDescent="0.25">
      <c r="B683" s="47">
        <v>108</v>
      </c>
      <c r="C683" s="47" t="s">
        <v>430</v>
      </c>
      <c r="D683" s="47">
        <v>6</v>
      </c>
      <c r="E683" s="47">
        <v>2006</v>
      </c>
      <c r="F683" s="71"/>
      <c r="G683" s="2">
        <v>50</v>
      </c>
      <c r="H683" s="2">
        <v>10</v>
      </c>
      <c r="I683" s="47">
        <v>2021</v>
      </c>
      <c r="J683" s="81">
        <v>1.15E-2</v>
      </c>
      <c r="K683" s="82">
        <v>9985</v>
      </c>
      <c r="L683" s="82">
        <f t="shared" si="163"/>
        <v>998.5</v>
      </c>
      <c r="M683" s="82">
        <f t="shared" si="164"/>
        <v>1497.75</v>
      </c>
      <c r="N683" s="16">
        <f t="shared" si="165"/>
        <v>12481.25</v>
      </c>
      <c r="O683" s="16">
        <f t="shared" si="166"/>
        <v>143.53437500000001</v>
      </c>
      <c r="P683" s="16">
        <f t="shared" si="173"/>
        <v>0</v>
      </c>
      <c r="Q683" s="16">
        <f t="shared" si="173"/>
        <v>0</v>
      </c>
      <c r="R683" s="16">
        <f t="shared" si="173"/>
        <v>0</v>
      </c>
      <c r="S683" s="16">
        <f t="shared" si="173"/>
        <v>0</v>
      </c>
      <c r="T683" s="16">
        <f t="shared" si="173"/>
        <v>0</v>
      </c>
      <c r="U683" s="16">
        <f t="shared" si="173"/>
        <v>0</v>
      </c>
      <c r="V683" s="16">
        <f t="shared" si="173"/>
        <v>0</v>
      </c>
      <c r="W683" s="16">
        <f t="shared" si="173"/>
        <v>0</v>
      </c>
      <c r="X683" s="16">
        <f t="shared" si="173"/>
        <v>0</v>
      </c>
      <c r="Y683" s="16">
        <f t="shared" si="173"/>
        <v>201.96727972820074</v>
      </c>
      <c r="Z683" s="16">
        <f t="shared" si="173"/>
        <v>0</v>
      </c>
      <c r="AA683" s="16">
        <f t="shared" si="173"/>
        <v>0</v>
      </c>
      <c r="AB683" s="16">
        <f t="shared" si="173"/>
        <v>0</v>
      </c>
      <c r="AC683" s="16">
        <f t="shared" si="173"/>
        <v>0</v>
      </c>
      <c r="AD683" s="16">
        <f t="shared" si="173"/>
        <v>0</v>
      </c>
      <c r="AE683" s="16">
        <f t="shared" si="173"/>
        <v>0</v>
      </c>
      <c r="AF683" s="16">
        <f t="shared" si="172"/>
        <v>0</v>
      </c>
      <c r="AG683" s="16">
        <f t="shared" si="172"/>
        <v>0</v>
      </c>
      <c r="AH683" s="16">
        <f t="shared" si="172"/>
        <v>0</v>
      </c>
      <c r="AI683" s="16">
        <f t="shared" si="172"/>
        <v>328.98341673412267</v>
      </c>
      <c r="AJ683" s="16">
        <f t="shared" si="172"/>
        <v>0</v>
      </c>
      <c r="AK683" s="16">
        <f t="shared" si="172"/>
        <v>0</v>
      </c>
      <c r="AL683" s="16">
        <f t="shared" si="172"/>
        <v>0</v>
      </c>
      <c r="AM683" s="16">
        <f t="shared" si="172"/>
        <v>0</v>
      </c>
      <c r="AN683" s="16">
        <f t="shared" si="172"/>
        <v>0</v>
      </c>
      <c r="AO683" s="16">
        <f t="shared" si="172"/>
        <v>0</v>
      </c>
      <c r="AP683" s="16">
        <f t="shared" si="172"/>
        <v>0</v>
      </c>
      <c r="AQ683" s="16">
        <f t="shared" si="172"/>
        <v>0</v>
      </c>
      <c r="AR683" s="16">
        <f t="shared" si="172"/>
        <v>0</v>
      </c>
      <c r="AS683" s="16">
        <f t="shared" si="172"/>
        <v>535.8793198170963</v>
      </c>
      <c r="AT683" s="16">
        <f t="shared" si="174"/>
        <v>0</v>
      </c>
      <c r="AU683" s="16">
        <f t="shared" si="174"/>
        <v>0</v>
      </c>
      <c r="AV683" s="16">
        <f t="shared" si="174"/>
        <v>0</v>
      </c>
      <c r="AW683" s="16">
        <f t="shared" si="174"/>
        <v>0</v>
      </c>
      <c r="AX683" s="16">
        <f t="shared" si="174"/>
        <v>60186.094813468873</v>
      </c>
      <c r="AY683" s="16">
        <f t="shared" si="174"/>
        <v>0</v>
      </c>
      <c r="AZ683" s="16">
        <f t="shared" si="174"/>
        <v>0</v>
      </c>
      <c r="BA683" s="16">
        <f t="shared" si="174"/>
        <v>0</v>
      </c>
      <c r="BB683" s="16">
        <f t="shared" si="174"/>
        <v>0</v>
      </c>
      <c r="BC683" s="16">
        <f t="shared" si="174"/>
        <v>872.89094465121832</v>
      </c>
      <c r="BD683" s="16">
        <f t="shared" si="174"/>
        <v>0</v>
      </c>
      <c r="BE683" s="16">
        <f t="shared" si="174"/>
        <v>0</v>
      </c>
      <c r="BF683" s="16">
        <f t="shared" si="174"/>
        <v>0</v>
      </c>
      <c r="BG683" s="16">
        <f t="shared" si="174"/>
        <v>0</v>
      </c>
      <c r="BH683" s="16">
        <f t="shared" si="174"/>
        <v>0</v>
      </c>
      <c r="BI683" s="16">
        <f t="shared" si="174"/>
        <v>0</v>
      </c>
    </row>
    <row r="684" spans="2:61" s="1" customFormat="1" ht="15.75" x14ac:dyDescent="0.25">
      <c r="B684" s="47">
        <v>107</v>
      </c>
      <c r="C684" s="47" t="s">
        <v>430</v>
      </c>
      <c r="D684" s="47">
        <v>6</v>
      </c>
      <c r="E684" s="47">
        <v>2006</v>
      </c>
      <c r="F684" s="71"/>
      <c r="G684" s="2">
        <v>50</v>
      </c>
      <c r="H684" s="2">
        <v>10</v>
      </c>
      <c r="I684" s="47">
        <v>2021</v>
      </c>
      <c r="J684" s="81">
        <v>1.15E-2</v>
      </c>
      <c r="K684" s="82">
        <v>9985</v>
      </c>
      <c r="L684" s="82">
        <f t="shared" si="163"/>
        <v>998.5</v>
      </c>
      <c r="M684" s="82">
        <f t="shared" si="164"/>
        <v>1497.75</v>
      </c>
      <c r="N684" s="16">
        <f t="shared" si="165"/>
        <v>12481.25</v>
      </c>
      <c r="O684" s="16">
        <f t="shared" si="166"/>
        <v>143.53437500000001</v>
      </c>
      <c r="P684" s="16">
        <f t="shared" si="173"/>
        <v>0</v>
      </c>
      <c r="Q684" s="16">
        <f t="shared" si="173"/>
        <v>0</v>
      </c>
      <c r="R684" s="16">
        <f t="shared" si="173"/>
        <v>0</v>
      </c>
      <c r="S684" s="16">
        <f t="shared" si="173"/>
        <v>0</v>
      </c>
      <c r="T684" s="16">
        <f t="shared" si="173"/>
        <v>0</v>
      </c>
      <c r="U684" s="16">
        <f t="shared" si="173"/>
        <v>0</v>
      </c>
      <c r="V684" s="16">
        <f t="shared" si="173"/>
        <v>0</v>
      </c>
      <c r="W684" s="16">
        <f t="shared" si="173"/>
        <v>0</v>
      </c>
      <c r="X684" s="16">
        <f t="shared" si="173"/>
        <v>0</v>
      </c>
      <c r="Y684" s="16">
        <f t="shared" si="173"/>
        <v>201.96727972820074</v>
      </c>
      <c r="Z684" s="16">
        <f t="shared" si="173"/>
        <v>0</v>
      </c>
      <c r="AA684" s="16">
        <f t="shared" si="173"/>
        <v>0</v>
      </c>
      <c r="AB684" s="16">
        <f t="shared" si="173"/>
        <v>0</v>
      </c>
      <c r="AC684" s="16">
        <f t="shared" si="173"/>
        <v>0</v>
      </c>
      <c r="AD684" s="16">
        <f t="shared" si="173"/>
        <v>0</v>
      </c>
      <c r="AE684" s="16">
        <f t="shared" si="173"/>
        <v>0</v>
      </c>
      <c r="AF684" s="16">
        <f t="shared" si="172"/>
        <v>0</v>
      </c>
      <c r="AG684" s="16">
        <f t="shared" si="172"/>
        <v>0</v>
      </c>
      <c r="AH684" s="16">
        <f t="shared" si="172"/>
        <v>0</v>
      </c>
      <c r="AI684" s="16">
        <f t="shared" si="172"/>
        <v>328.98341673412267</v>
      </c>
      <c r="AJ684" s="16">
        <f t="shared" si="172"/>
        <v>0</v>
      </c>
      <c r="AK684" s="16">
        <f t="shared" si="172"/>
        <v>0</v>
      </c>
      <c r="AL684" s="16">
        <f t="shared" si="172"/>
        <v>0</v>
      </c>
      <c r="AM684" s="16">
        <f t="shared" si="172"/>
        <v>0</v>
      </c>
      <c r="AN684" s="16">
        <f t="shared" si="172"/>
        <v>0</v>
      </c>
      <c r="AO684" s="16">
        <f t="shared" si="172"/>
        <v>0</v>
      </c>
      <c r="AP684" s="16">
        <f t="shared" si="172"/>
        <v>0</v>
      </c>
      <c r="AQ684" s="16">
        <f t="shared" si="172"/>
        <v>0</v>
      </c>
      <c r="AR684" s="16">
        <f t="shared" si="172"/>
        <v>0</v>
      </c>
      <c r="AS684" s="16">
        <f t="shared" si="172"/>
        <v>535.8793198170963</v>
      </c>
      <c r="AT684" s="16">
        <f t="shared" si="174"/>
        <v>0</v>
      </c>
      <c r="AU684" s="16">
        <f t="shared" si="174"/>
        <v>0</v>
      </c>
      <c r="AV684" s="16">
        <f t="shared" si="174"/>
        <v>0</v>
      </c>
      <c r="AW684" s="16">
        <f t="shared" si="174"/>
        <v>0</v>
      </c>
      <c r="AX684" s="16">
        <f t="shared" si="174"/>
        <v>60186.094813468873</v>
      </c>
      <c r="AY684" s="16">
        <f t="shared" si="174"/>
        <v>0</v>
      </c>
      <c r="AZ684" s="16">
        <f t="shared" si="174"/>
        <v>0</v>
      </c>
      <c r="BA684" s="16">
        <f t="shared" si="174"/>
        <v>0</v>
      </c>
      <c r="BB684" s="16">
        <f t="shared" si="174"/>
        <v>0</v>
      </c>
      <c r="BC684" s="16">
        <f t="shared" si="174"/>
        <v>872.89094465121832</v>
      </c>
      <c r="BD684" s="16">
        <f t="shared" si="174"/>
        <v>0</v>
      </c>
      <c r="BE684" s="16">
        <f t="shared" si="174"/>
        <v>0</v>
      </c>
      <c r="BF684" s="16">
        <f t="shared" si="174"/>
        <v>0</v>
      </c>
      <c r="BG684" s="16">
        <f t="shared" si="174"/>
        <v>0</v>
      </c>
      <c r="BH684" s="16">
        <f t="shared" si="174"/>
        <v>0</v>
      </c>
      <c r="BI684" s="16">
        <f t="shared" si="174"/>
        <v>0</v>
      </c>
    </row>
    <row r="685" spans="2:61" s="1" customFormat="1" ht="15.75" x14ac:dyDescent="0.25">
      <c r="B685" s="47">
        <v>106</v>
      </c>
      <c r="C685" s="47" t="s">
        <v>430</v>
      </c>
      <c r="D685" s="47">
        <v>6</v>
      </c>
      <c r="E685" s="47">
        <v>2006</v>
      </c>
      <c r="F685" s="71"/>
      <c r="G685" s="2">
        <v>50</v>
      </c>
      <c r="H685" s="2">
        <v>10</v>
      </c>
      <c r="I685" s="47">
        <v>2021</v>
      </c>
      <c r="J685" s="81">
        <v>1.15E-2</v>
      </c>
      <c r="K685" s="82">
        <v>9985</v>
      </c>
      <c r="L685" s="82">
        <f t="shared" si="163"/>
        <v>998.5</v>
      </c>
      <c r="M685" s="82">
        <f t="shared" si="164"/>
        <v>1497.75</v>
      </c>
      <c r="N685" s="16">
        <f t="shared" si="165"/>
        <v>12481.25</v>
      </c>
      <c r="O685" s="16">
        <f t="shared" si="166"/>
        <v>143.53437500000001</v>
      </c>
      <c r="P685" s="16">
        <f t="shared" si="173"/>
        <v>0</v>
      </c>
      <c r="Q685" s="16">
        <f t="shared" si="173"/>
        <v>0</v>
      </c>
      <c r="R685" s="16">
        <f t="shared" si="173"/>
        <v>0</v>
      </c>
      <c r="S685" s="16">
        <f t="shared" si="173"/>
        <v>0</v>
      </c>
      <c r="T685" s="16">
        <f t="shared" si="173"/>
        <v>0</v>
      </c>
      <c r="U685" s="16">
        <f t="shared" si="173"/>
        <v>0</v>
      </c>
      <c r="V685" s="16">
        <f t="shared" si="173"/>
        <v>0</v>
      </c>
      <c r="W685" s="16">
        <f t="shared" si="173"/>
        <v>0</v>
      </c>
      <c r="X685" s="16">
        <f t="shared" si="173"/>
        <v>0</v>
      </c>
      <c r="Y685" s="16">
        <f t="shared" si="173"/>
        <v>201.96727972820074</v>
      </c>
      <c r="Z685" s="16">
        <f t="shared" si="173"/>
        <v>0</v>
      </c>
      <c r="AA685" s="16">
        <f t="shared" si="173"/>
        <v>0</v>
      </c>
      <c r="AB685" s="16">
        <f t="shared" si="173"/>
        <v>0</v>
      </c>
      <c r="AC685" s="16">
        <f t="shared" si="173"/>
        <v>0</v>
      </c>
      <c r="AD685" s="16">
        <f t="shared" si="173"/>
        <v>0</v>
      </c>
      <c r="AE685" s="16">
        <f t="shared" si="173"/>
        <v>0</v>
      </c>
      <c r="AF685" s="16">
        <f t="shared" si="172"/>
        <v>0</v>
      </c>
      <c r="AG685" s="16">
        <f t="shared" si="172"/>
        <v>0</v>
      </c>
      <c r="AH685" s="16">
        <f t="shared" si="172"/>
        <v>0</v>
      </c>
      <c r="AI685" s="16">
        <f t="shared" si="172"/>
        <v>328.98341673412267</v>
      </c>
      <c r="AJ685" s="16">
        <f t="shared" si="172"/>
        <v>0</v>
      </c>
      <c r="AK685" s="16">
        <f t="shared" si="172"/>
        <v>0</v>
      </c>
      <c r="AL685" s="16">
        <f t="shared" si="172"/>
        <v>0</v>
      </c>
      <c r="AM685" s="16">
        <f t="shared" si="172"/>
        <v>0</v>
      </c>
      <c r="AN685" s="16">
        <f t="shared" si="172"/>
        <v>0</v>
      </c>
      <c r="AO685" s="16">
        <f t="shared" si="172"/>
        <v>0</v>
      </c>
      <c r="AP685" s="16">
        <f t="shared" si="172"/>
        <v>0</v>
      </c>
      <c r="AQ685" s="16">
        <f t="shared" si="172"/>
        <v>0</v>
      </c>
      <c r="AR685" s="16">
        <f t="shared" si="172"/>
        <v>0</v>
      </c>
      <c r="AS685" s="16">
        <f t="shared" si="172"/>
        <v>535.8793198170963</v>
      </c>
      <c r="AT685" s="16">
        <f t="shared" si="174"/>
        <v>0</v>
      </c>
      <c r="AU685" s="16">
        <f t="shared" si="174"/>
        <v>0</v>
      </c>
      <c r="AV685" s="16">
        <f t="shared" si="174"/>
        <v>0</v>
      </c>
      <c r="AW685" s="16">
        <f t="shared" si="174"/>
        <v>0</v>
      </c>
      <c r="AX685" s="16">
        <f t="shared" si="174"/>
        <v>60186.094813468873</v>
      </c>
      <c r="AY685" s="16">
        <f t="shared" si="174"/>
        <v>0</v>
      </c>
      <c r="AZ685" s="16">
        <f t="shared" si="174"/>
        <v>0</v>
      </c>
      <c r="BA685" s="16">
        <f t="shared" si="174"/>
        <v>0</v>
      </c>
      <c r="BB685" s="16">
        <f t="shared" si="174"/>
        <v>0</v>
      </c>
      <c r="BC685" s="16">
        <f t="shared" si="174"/>
        <v>872.89094465121832</v>
      </c>
      <c r="BD685" s="16">
        <f t="shared" si="174"/>
        <v>0</v>
      </c>
      <c r="BE685" s="16">
        <f t="shared" si="174"/>
        <v>0</v>
      </c>
      <c r="BF685" s="16">
        <f t="shared" si="174"/>
        <v>0</v>
      </c>
      <c r="BG685" s="16">
        <f t="shared" si="174"/>
        <v>0</v>
      </c>
      <c r="BH685" s="16">
        <f t="shared" si="174"/>
        <v>0</v>
      </c>
      <c r="BI685" s="16">
        <f t="shared" si="174"/>
        <v>0</v>
      </c>
    </row>
    <row r="686" spans="2:61" s="1" customFormat="1" ht="15.75" x14ac:dyDescent="0.25">
      <c r="B686" s="47">
        <v>105</v>
      </c>
      <c r="C686" s="47" t="s">
        <v>430</v>
      </c>
      <c r="D686" s="47">
        <v>6</v>
      </c>
      <c r="E686" s="47">
        <v>2006</v>
      </c>
      <c r="F686" s="71"/>
      <c r="G686" s="2">
        <v>50</v>
      </c>
      <c r="H686" s="2">
        <v>10</v>
      </c>
      <c r="I686" s="47">
        <v>2021</v>
      </c>
      <c r="J686" s="81">
        <v>1.15E-2</v>
      </c>
      <c r="K686" s="82">
        <v>9985</v>
      </c>
      <c r="L686" s="82">
        <f t="shared" si="163"/>
        <v>998.5</v>
      </c>
      <c r="M686" s="82">
        <f t="shared" si="164"/>
        <v>1497.75</v>
      </c>
      <c r="N686" s="16">
        <f t="shared" si="165"/>
        <v>12481.25</v>
      </c>
      <c r="O686" s="16">
        <f t="shared" si="166"/>
        <v>143.53437500000001</v>
      </c>
      <c r="P686" s="16">
        <f t="shared" si="173"/>
        <v>0</v>
      </c>
      <c r="Q686" s="16">
        <f t="shared" si="173"/>
        <v>0</v>
      </c>
      <c r="R686" s="16">
        <f t="shared" si="173"/>
        <v>0</v>
      </c>
      <c r="S686" s="16">
        <f t="shared" si="173"/>
        <v>0</v>
      </c>
      <c r="T686" s="16">
        <f t="shared" si="173"/>
        <v>0</v>
      </c>
      <c r="U686" s="16">
        <f t="shared" si="173"/>
        <v>0</v>
      </c>
      <c r="V686" s="16">
        <f t="shared" si="173"/>
        <v>0</v>
      </c>
      <c r="W686" s="16">
        <f t="shared" si="173"/>
        <v>0</v>
      </c>
      <c r="X686" s="16">
        <f t="shared" si="173"/>
        <v>0</v>
      </c>
      <c r="Y686" s="16">
        <f t="shared" si="173"/>
        <v>201.96727972820074</v>
      </c>
      <c r="Z686" s="16">
        <f t="shared" si="173"/>
        <v>0</v>
      </c>
      <c r="AA686" s="16">
        <f t="shared" si="173"/>
        <v>0</v>
      </c>
      <c r="AB686" s="16">
        <f t="shared" si="173"/>
        <v>0</v>
      </c>
      <c r="AC686" s="16">
        <f t="shared" si="173"/>
        <v>0</v>
      </c>
      <c r="AD686" s="16">
        <f t="shared" si="173"/>
        <v>0</v>
      </c>
      <c r="AE686" s="16">
        <f t="shared" si="173"/>
        <v>0</v>
      </c>
      <c r="AF686" s="16">
        <f t="shared" si="172"/>
        <v>0</v>
      </c>
      <c r="AG686" s="16">
        <f t="shared" si="172"/>
        <v>0</v>
      </c>
      <c r="AH686" s="16">
        <f t="shared" si="172"/>
        <v>0</v>
      </c>
      <c r="AI686" s="16">
        <f t="shared" si="172"/>
        <v>328.98341673412267</v>
      </c>
      <c r="AJ686" s="16">
        <f t="shared" si="172"/>
        <v>0</v>
      </c>
      <c r="AK686" s="16">
        <f t="shared" si="172"/>
        <v>0</v>
      </c>
      <c r="AL686" s="16">
        <f t="shared" si="172"/>
        <v>0</v>
      </c>
      <c r="AM686" s="16">
        <f t="shared" si="172"/>
        <v>0</v>
      </c>
      <c r="AN686" s="16">
        <f t="shared" si="172"/>
        <v>0</v>
      </c>
      <c r="AO686" s="16">
        <f t="shared" si="172"/>
        <v>0</v>
      </c>
      <c r="AP686" s="16">
        <f t="shared" si="172"/>
        <v>0</v>
      </c>
      <c r="AQ686" s="16">
        <f t="shared" si="172"/>
        <v>0</v>
      </c>
      <c r="AR686" s="16">
        <f t="shared" si="172"/>
        <v>0</v>
      </c>
      <c r="AS686" s="16">
        <f t="shared" si="172"/>
        <v>535.8793198170963</v>
      </c>
      <c r="AT686" s="16">
        <f t="shared" si="174"/>
        <v>0</v>
      </c>
      <c r="AU686" s="16">
        <f t="shared" si="174"/>
        <v>0</v>
      </c>
      <c r="AV686" s="16">
        <f t="shared" si="174"/>
        <v>0</v>
      </c>
      <c r="AW686" s="16">
        <f t="shared" si="174"/>
        <v>0</v>
      </c>
      <c r="AX686" s="16">
        <f t="shared" si="174"/>
        <v>60186.094813468873</v>
      </c>
      <c r="AY686" s="16">
        <f t="shared" si="174"/>
        <v>0</v>
      </c>
      <c r="AZ686" s="16">
        <f t="shared" si="174"/>
        <v>0</v>
      </c>
      <c r="BA686" s="16">
        <f t="shared" si="174"/>
        <v>0</v>
      </c>
      <c r="BB686" s="16">
        <f t="shared" si="174"/>
        <v>0</v>
      </c>
      <c r="BC686" s="16">
        <f t="shared" si="174"/>
        <v>872.89094465121832</v>
      </c>
      <c r="BD686" s="16">
        <f t="shared" si="174"/>
        <v>0</v>
      </c>
      <c r="BE686" s="16">
        <f t="shared" si="174"/>
        <v>0</v>
      </c>
      <c r="BF686" s="16">
        <f t="shared" si="174"/>
        <v>0</v>
      </c>
      <c r="BG686" s="16">
        <f t="shared" si="174"/>
        <v>0</v>
      </c>
      <c r="BH686" s="16">
        <f t="shared" si="174"/>
        <v>0</v>
      </c>
      <c r="BI686" s="16">
        <f t="shared" si="174"/>
        <v>0</v>
      </c>
    </row>
    <row r="687" spans="2:61" s="1" customFormat="1" ht="15.75" x14ac:dyDescent="0.25">
      <c r="B687" s="47">
        <v>104</v>
      </c>
      <c r="C687" s="47" t="s">
        <v>430</v>
      </c>
      <c r="D687" s="47">
        <v>6</v>
      </c>
      <c r="E687" s="47">
        <v>2006</v>
      </c>
      <c r="F687" s="71"/>
      <c r="G687" s="2">
        <v>50</v>
      </c>
      <c r="H687" s="2">
        <v>10</v>
      </c>
      <c r="I687" s="47">
        <v>2021</v>
      </c>
      <c r="J687" s="81">
        <v>1.15E-2</v>
      </c>
      <c r="K687" s="82">
        <v>9985</v>
      </c>
      <c r="L687" s="82">
        <f t="shared" si="163"/>
        <v>998.5</v>
      </c>
      <c r="M687" s="82">
        <f t="shared" si="164"/>
        <v>1497.75</v>
      </c>
      <c r="N687" s="16">
        <f t="shared" si="165"/>
        <v>12481.25</v>
      </c>
      <c r="O687" s="16">
        <f t="shared" si="166"/>
        <v>143.53437500000001</v>
      </c>
      <c r="P687" s="16">
        <f t="shared" si="173"/>
        <v>0</v>
      </c>
      <c r="Q687" s="16">
        <f t="shared" si="173"/>
        <v>0</v>
      </c>
      <c r="R687" s="16">
        <f t="shared" si="173"/>
        <v>0</v>
      </c>
      <c r="S687" s="16">
        <f t="shared" si="173"/>
        <v>0</v>
      </c>
      <c r="T687" s="16">
        <f t="shared" si="173"/>
        <v>0</v>
      </c>
      <c r="U687" s="16">
        <f t="shared" si="173"/>
        <v>0</v>
      </c>
      <c r="V687" s="16">
        <f t="shared" si="173"/>
        <v>0</v>
      </c>
      <c r="W687" s="16">
        <f t="shared" si="173"/>
        <v>0</v>
      </c>
      <c r="X687" s="16">
        <f t="shared" si="173"/>
        <v>0</v>
      </c>
      <c r="Y687" s="16">
        <f t="shared" si="173"/>
        <v>201.96727972820074</v>
      </c>
      <c r="Z687" s="16">
        <f t="shared" si="173"/>
        <v>0</v>
      </c>
      <c r="AA687" s="16">
        <f t="shared" si="173"/>
        <v>0</v>
      </c>
      <c r="AB687" s="16">
        <f t="shared" si="173"/>
        <v>0</v>
      </c>
      <c r="AC687" s="16">
        <f t="shared" si="173"/>
        <v>0</v>
      </c>
      <c r="AD687" s="16">
        <f t="shared" si="173"/>
        <v>0</v>
      </c>
      <c r="AE687" s="16">
        <f t="shared" si="173"/>
        <v>0</v>
      </c>
      <c r="AF687" s="16">
        <f t="shared" si="172"/>
        <v>0</v>
      </c>
      <c r="AG687" s="16">
        <f t="shared" si="172"/>
        <v>0</v>
      </c>
      <c r="AH687" s="16">
        <f t="shared" si="172"/>
        <v>0</v>
      </c>
      <c r="AI687" s="16">
        <f t="shared" si="172"/>
        <v>328.98341673412267</v>
      </c>
      <c r="AJ687" s="16">
        <f t="shared" si="172"/>
        <v>0</v>
      </c>
      <c r="AK687" s="16">
        <f t="shared" si="172"/>
        <v>0</v>
      </c>
      <c r="AL687" s="16">
        <f t="shared" si="172"/>
        <v>0</v>
      </c>
      <c r="AM687" s="16">
        <f t="shared" si="172"/>
        <v>0</v>
      </c>
      <c r="AN687" s="16">
        <f t="shared" si="172"/>
        <v>0</v>
      </c>
      <c r="AO687" s="16">
        <f t="shared" si="172"/>
        <v>0</v>
      </c>
      <c r="AP687" s="16">
        <f t="shared" si="172"/>
        <v>0</v>
      </c>
      <c r="AQ687" s="16">
        <f t="shared" si="172"/>
        <v>0</v>
      </c>
      <c r="AR687" s="16">
        <f t="shared" si="172"/>
        <v>0</v>
      </c>
      <c r="AS687" s="16">
        <f t="shared" si="172"/>
        <v>535.8793198170963</v>
      </c>
      <c r="AT687" s="16">
        <f t="shared" si="174"/>
        <v>0</v>
      </c>
      <c r="AU687" s="16">
        <f t="shared" si="174"/>
        <v>0</v>
      </c>
      <c r="AV687" s="16">
        <f t="shared" si="174"/>
        <v>0</v>
      </c>
      <c r="AW687" s="16">
        <f t="shared" si="174"/>
        <v>0</v>
      </c>
      <c r="AX687" s="16">
        <f t="shared" si="174"/>
        <v>60186.094813468873</v>
      </c>
      <c r="AY687" s="16">
        <f t="shared" si="174"/>
        <v>0</v>
      </c>
      <c r="AZ687" s="16">
        <f t="shared" si="174"/>
        <v>0</v>
      </c>
      <c r="BA687" s="16">
        <f t="shared" si="174"/>
        <v>0</v>
      </c>
      <c r="BB687" s="16">
        <f t="shared" si="174"/>
        <v>0</v>
      </c>
      <c r="BC687" s="16">
        <f t="shared" si="174"/>
        <v>872.89094465121832</v>
      </c>
      <c r="BD687" s="16">
        <f t="shared" si="174"/>
        <v>0</v>
      </c>
      <c r="BE687" s="16">
        <f t="shared" si="174"/>
        <v>0</v>
      </c>
      <c r="BF687" s="16">
        <f t="shared" si="174"/>
        <v>0</v>
      </c>
      <c r="BG687" s="16">
        <f t="shared" si="174"/>
        <v>0</v>
      </c>
      <c r="BH687" s="16">
        <f t="shared" si="174"/>
        <v>0</v>
      </c>
      <c r="BI687" s="16">
        <f t="shared" si="174"/>
        <v>0</v>
      </c>
    </row>
    <row r="688" spans="2:61" s="1" customFormat="1" ht="15.75" x14ac:dyDescent="0.25">
      <c r="B688" s="47">
        <v>103</v>
      </c>
      <c r="C688" s="47" t="s">
        <v>430</v>
      </c>
      <c r="D688" s="47">
        <v>6</v>
      </c>
      <c r="E688" s="47">
        <v>2006</v>
      </c>
      <c r="F688" s="71"/>
      <c r="G688" s="2">
        <v>50</v>
      </c>
      <c r="H688" s="2">
        <v>10</v>
      </c>
      <c r="I688" s="47">
        <v>2021</v>
      </c>
      <c r="J688" s="81">
        <v>1.15E-2</v>
      </c>
      <c r="K688" s="82">
        <v>9985</v>
      </c>
      <c r="L688" s="82">
        <f t="shared" si="163"/>
        <v>998.5</v>
      </c>
      <c r="M688" s="82">
        <f t="shared" si="164"/>
        <v>1497.75</v>
      </c>
      <c r="N688" s="16">
        <f t="shared" si="165"/>
        <v>12481.25</v>
      </c>
      <c r="O688" s="16">
        <f t="shared" si="166"/>
        <v>143.53437500000001</v>
      </c>
      <c r="P688" s="16">
        <f t="shared" si="173"/>
        <v>0</v>
      </c>
      <c r="Q688" s="16">
        <f t="shared" si="173"/>
        <v>0</v>
      </c>
      <c r="R688" s="16">
        <f t="shared" si="173"/>
        <v>0</v>
      </c>
      <c r="S688" s="16">
        <f t="shared" si="173"/>
        <v>0</v>
      </c>
      <c r="T688" s="16">
        <f t="shared" si="173"/>
        <v>0</v>
      </c>
      <c r="U688" s="16">
        <f t="shared" si="173"/>
        <v>0</v>
      </c>
      <c r="V688" s="16">
        <f t="shared" si="173"/>
        <v>0</v>
      </c>
      <c r="W688" s="16">
        <f t="shared" si="173"/>
        <v>0</v>
      </c>
      <c r="X688" s="16">
        <f t="shared" si="173"/>
        <v>0</v>
      </c>
      <c r="Y688" s="16">
        <f t="shared" si="173"/>
        <v>201.96727972820074</v>
      </c>
      <c r="Z688" s="16">
        <f t="shared" si="173"/>
        <v>0</v>
      </c>
      <c r="AA688" s="16">
        <f t="shared" si="173"/>
        <v>0</v>
      </c>
      <c r="AB688" s="16">
        <f t="shared" si="173"/>
        <v>0</v>
      </c>
      <c r="AC688" s="16">
        <f t="shared" si="173"/>
        <v>0</v>
      </c>
      <c r="AD688" s="16">
        <f t="shared" si="173"/>
        <v>0</v>
      </c>
      <c r="AE688" s="16">
        <f t="shared" si="173"/>
        <v>0</v>
      </c>
      <c r="AF688" s="16">
        <f t="shared" si="172"/>
        <v>0</v>
      </c>
      <c r="AG688" s="16">
        <f t="shared" si="172"/>
        <v>0</v>
      </c>
      <c r="AH688" s="16">
        <f t="shared" si="172"/>
        <v>0</v>
      </c>
      <c r="AI688" s="16">
        <f t="shared" si="172"/>
        <v>328.98341673412267</v>
      </c>
      <c r="AJ688" s="16">
        <f t="shared" si="172"/>
        <v>0</v>
      </c>
      <c r="AK688" s="16">
        <f t="shared" si="172"/>
        <v>0</v>
      </c>
      <c r="AL688" s="16">
        <f t="shared" si="172"/>
        <v>0</v>
      </c>
      <c r="AM688" s="16">
        <f t="shared" si="172"/>
        <v>0</v>
      </c>
      <c r="AN688" s="16">
        <f t="shared" si="172"/>
        <v>0</v>
      </c>
      <c r="AO688" s="16">
        <f t="shared" si="172"/>
        <v>0</v>
      </c>
      <c r="AP688" s="16">
        <f t="shared" si="172"/>
        <v>0</v>
      </c>
      <c r="AQ688" s="16">
        <f t="shared" si="172"/>
        <v>0</v>
      </c>
      <c r="AR688" s="16">
        <f t="shared" si="172"/>
        <v>0</v>
      </c>
      <c r="AS688" s="16">
        <f t="shared" si="172"/>
        <v>535.8793198170963</v>
      </c>
      <c r="AT688" s="16">
        <f t="shared" si="174"/>
        <v>0</v>
      </c>
      <c r="AU688" s="16">
        <f t="shared" si="174"/>
        <v>0</v>
      </c>
      <c r="AV688" s="16">
        <f t="shared" si="174"/>
        <v>0</v>
      </c>
      <c r="AW688" s="16">
        <f t="shared" si="174"/>
        <v>0</v>
      </c>
      <c r="AX688" s="16">
        <f t="shared" si="174"/>
        <v>60186.094813468873</v>
      </c>
      <c r="AY688" s="16">
        <f t="shared" si="174"/>
        <v>0</v>
      </c>
      <c r="AZ688" s="16">
        <f t="shared" si="174"/>
        <v>0</v>
      </c>
      <c r="BA688" s="16">
        <f t="shared" si="174"/>
        <v>0</v>
      </c>
      <c r="BB688" s="16">
        <f t="shared" si="174"/>
        <v>0</v>
      </c>
      <c r="BC688" s="16">
        <f t="shared" si="174"/>
        <v>872.89094465121832</v>
      </c>
      <c r="BD688" s="16">
        <f t="shared" si="174"/>
        <v>0</v>
      </c>
      <c r="BE688" s="16">
        <f t="shared" si="174"/>
        <v>0</v>
      </c>
      <c r="BF688" s="16">
        <f t="shared" si="174"/>
        <v>0</v>
      </c>
      <c r="BG688" s="16">
        <f t="shared" si="174"/>
        <v>0</v>
      </c>
      <c r="BH688" s="16">
        <f t="shared" si="174"/>
        <v>0</v>
      </c>
      <c r="BI688" s="16">
        <f t="shared" si="174"/>
        <v>0</v>
      </c>
    </row>
    <row r="689" spans="2:61" s="1" customFormat="1" ht="15.75" x14ac:dyDescent="0.25">
      <c r="B689" s="47">
        <v>102</v>
      </c>
      <c r="C689" s="47" t="s">
        <v>430</v>
      </c>
      <c r="D689" s="47">
        <v>6</v>
      </c>
      <c r="E689" s="47">
        <v>2006</v>
      </c>
      <c r="F689" s="71"/>
      <c r="G689" s="2">
        <v>50</v>
      </c>
      <c r="H689" s="2">
        <v>10</v>
      </c>
      <c r="I689" s="47">
        <v>2021</v>
      </c>
      <c r="J689" s="81">
        <v>1.15E-2</v>
      </c>
      <c r="K689" s="82">
        <v>9985</v>
      </c>
      <c r="L689" s="82">
        <f t="shared" si="163"/>
        <v>998.5</v>
      </c>
      <c r="M689" s="82">
        <f t="shared" si="164"/>
        <v>1497.75</v>
      </c>
      <c r="N689" s="16">
        <f t="shared" si="165"/>
        <v>12481.25</v>
      </c>
      <c r="O689" s="16">
        <f t="shared" si="166"/>
        <v>143.53437500000001</v>
      </c>
      <c r="P689" s="16">
        <f t="shared" si="173"/>
        <v>0</v>
      </c>
      <c r="Q689" s="16">
        <f t="shared" si="173"/>
        <v>0</v>
      </c>
      <c r="R689" s="16">
        <f t="shared" si="173"/>
        <v>0</v>
      </c>
      <c r="S689" s="16">
        <f t="shared" si="173"/>
        <v>0</v>
      </c>
      <c r="T689" s="16">
        <f t="shared" si="173"/>
        <v>0</v>
      </c>
      <c r="U689" s="16">
        <f t="shared" si="173"/>
        <v>0</v>
      </c>
      <c r="V689" s="16">
        <f t="shared" si="173"/>
        <v>0</v>
      </c>
      <c r="W689" s="16">
        <f t="shared" si="173"/>
        <v>0</v>
      </c>
      <c r="X689" s="16">
        <f t="shared" si="173"/>
        <v>0</v>
      </c>
      <c r="Y689" s="16">
        <f t="shared" si="173"/>
        <v>201.96727972820074</v>
      </c>
      <c r="Z689" s="16">
        <f t="shared" si="173"/>
        <v>0</v>
      </c>
      <c r="AA689" s="16">
        <f t="shared" si="173"/>
        <v>0</v>
      </c>
      <c r="AB689" s="16">
        <f t="shared" si="173"/>
        <v>0</v>
      </c>
      <c r="AC689" s="16">
        <f t="shared" si="173"/>
        <v>0</v>
      </c>
      <c r="AD689" s="16">
        <f t="shared" si="173"/>
        <v>0</v>
      </c>
      <c r="AE689" s="16">
        <f t="shared" si="173"/>
        <v>0</v>
      </c>
      <c r="AF689" s="16">
        <f t="shared" si="172"/>
        <v>0</v>
      </c>
      <c r="AG689" s="16">
        <f t="shared" si="172"/>
        <v>0</v>
      </c>
      <c r="AH689" s="16">
        <f t="shared" si="172"/>
        <v>0</v>
      </c>
      <c r="AI689" s="16">
        <f t="shared" si="172"/>
        <v>328.98341673412267</v>
      </c>
      <c r="AJ689" s="16">
        <f t="shared" si="172"/>
        <v>0</v>
      </c>
      <c r="AK689" s="16">
        <f t="shared" si="172"/>
        <v>0</v>
      </c>
      <c r="AL689" s="16">
        <f t="shared" si="172"/>
        <v>0</v>
      </c>
      <c r="AM689" s="16">
        <f t="shared" si="172"/>
        <v>0</v>
      </c>
      <c r="AN689" s="16">
        <f t="shared" si="172"/>
        <v>0</v>
      </c>
      <c r="AO689" s="16">
        <f t="shared" si="172"/>
        <v>0</v>
      </c>
      <c r="AP689" s="16">
        <f t="shared" si="172"/>
        <v>0</v>
      </c>
      <c r="AQ689" s="16">
        <f t="shared" si="172"/>
        <v>0</v>
      </c>
      <c r="AR689" s="16">
        <f t="shared" si="172"/>
        <v>0</v>
      </c>
      <c r="AS689" s="16">
        <f t="shared" si="172"/>
        <v>535.8793198170963</v>
      </c>
      <c r="AT689" s="16">
        <f t="shared" si="174"/>
        <v>0</v>
      </c>
      <c r="AU689" s="16">
        <f t="shared" si="174"/>
        <v>0</v>
      </c>
      <c r="AV689" s="16">
        <f t="shared" si="174"/>
        <v>0</v>
      </c>
      <c r="AW689" s="16">
        <f t="shared" si="174"/>
        <v>0</v>
      </c>
      <c r="AX689" s="16">
        <f t="shared" si="174"/>
        <v>60186.094813468873</v>
      </c>
      <c r="AY689" s="16">
        <f t="shared" si="174"/>
        <v>0</v>
      </c>
      <c r="AZ689" s="16">
        <f t="shared" si="174"/>
        <v>0</v>
      </c>
      <c r="BA689" s="16">
        <f t="shared" si="174"/>
        <v>0</v>
      </c>
      <c r="BB689" s="16">
        <f t="shared" si="174"/>
        <v>0</v>
      </c>
      <c r="BC689" s="16">
        <f t="shared" si="174"/>
        <v>872.89094465121832</v>
      </c>
      <c r="BD689" s="16">
        <f t="shared" si="174"/>
        <v>0</v>
      </c>
      <c r="BE689" s="16">
        <f t="shared" si="174"/>
        <v>0</v>
      </c>
      <c r="BF689" s="16">
        <f t="shared" si="174"/>
        <v>0</v>
      </c>
      <c r="BG689" s="16">
        <f t="shared" si="174"/>
        <v>0</v>
      </c>
      <c r="BH689" s="16">
        <f t="shared" si="174"/>
        <v>0</v>
      </c>
      <c r="BI689" s="16">
        <f t="shared" si="174"/>
        <v>0</v>
      </c>
    </row>
    <row r="690" spans="2:61" s="1" customFormat="1" ht="15.75" x14ac:dyDescent="0.25">
      <c r="B690" s="47">
        <v>101</v>
      </c>
      <c r="C690" s="47" t="s">
        <v>430</v>
      </c>
      <c r="D690" s="47">
        <v>6</v>
      </c>
      <c r="E690" s="47">
        <v>2006</v>
      </c>
      <c r="F690" s="71"/>
      <c r="G690" s="2">
        <v>50</v>
      </c>
      <c r="H690" s="2">
        <v>10</v>
      </c>
      <c r="I690" s="47">
        <v>2021</v>
      </c>
      <c r="J690" s="81">
        <v>1.15E-2</v>
      </c>
      <c r="K690" s="82">
        <v>9985</v>
      </c>
      <c r="L690" s="82">
        <f t="shared" si="163"/>
        <v>998.5</v>
      </c>
      <c r="M690" s="82">
        <f t="shared" si="164"/>
        <v>1497.75</v>
      </c>
      <c r="N690" s="16">
        <f t="shared" si="165"/>
        <v>12481.25</v>
      </c>
      <c r="O690" s="16">
        <f t="shared" si="166"/>
        <v>143.53437500000001</v>
      </c>
      <c r="P690" s="16">
        <f t="shared" si="173"/>
        <v>0</v>
      </c>
      <c r="Q690" s="16">
        <f t="shared" si="173"/>
        <v>0</v>
      </c>
      <c r="R690" s="16">
        <f t="shared" si="173"/>
        <v>0</v>
      </c>
      <c r="S690" s="16">
        <f t="shared" si="173"/>
        <v>0</v>
      </c>
      <c r="T690" s="16">
        <f t="shared" si="173"/>
        <v>0</v>
      </c>
      <c r="U690" s="16">
        <f t="shared" si="173"/>
        <v>0</v>
      </c>
      <c r="V690" s="16">
        <f t="shared" si="173"/>
        <v>0</v>
      </c>
      <c r="W690" s="16">
        <f t="shared" si="173"/>
        <v>0</v>
      </c>
      <c r="X690" s="16">
        <f t="shared" si="173"/>
        <v>0</v>
      </c>
      <c r="Y690" s="16">
        <f t="shared" si="173"/>
        <v>201.96727972820074</v>
      </c>
      <c r="Z690" s="16">
        <f t="shared" si="173"/>
        <v>0</v>
      </c>
      <c r="AA690" s="16">
        <f t="shared" si="173"/>
        <v>0</v>
      </c>
      <c r="AB690" s="16">
        <f t="shared" si="173"/>
        <v>0</v>
      </c>
      <c r="AC690" s="16">
        <f t="shared" si="173"/>
        <v>0</v>
      </c>
      <c r="AD690" s="16">
        <f t="shared" si="173"/>
        <v>0</v>
      </c>
      <c r="AE690" s="16">
        <f t="shared" si="173"/>
        <v>0</v>
      </c>
      <c r="AF690" s="16">
        <f t="shared" si="172"/>
        <v>0</v>
      </c>
      <c r="AG690" s="16">
        <f t="shared" si="172"/>
        <v>0</v>
      </c>
      <c r="AH690" s="16">
        <f t="shared" si="172"/>
        <v>0</v>
      </c>
      <c r="AI690" s="16">
        <f t="shared" si="172"/>
        <v>328.98341673412267</v>
      </c>
      <c r="AJ690" s="16">
        <f t="shared" si="172"/>
        <v>0</v>
      </c>
      <c r="AK690" s="16">
        <f t="shared" si="172"/>
        <v>0</v>
      </c>
      <c r="AL690" s="16">
        <f t="shared" si="172"/>
        <v>0</v>
      </c>
      <c r="AM690" s="16">
        <f t="shared" si="172"/>
        <v>0</v>
      </c>
      <c r="AN690" s="16">
        <f t="shared" si="172"/>
        <v>0</v>
      </c>
      <c r="AO690" s="16">
        <f t="shared" si="172"/>
        <v>0</v>
      </c>
      <c r="AP690" s="16">
        <f t="shared" si="172"/>
        <v>0</v>
      </c>
      <c r="AQ690" s="16">
        <f t="shared" si="172"/>
        <v>0</v>
      </c>
      <c r="AR690" s="16">
        <f t="shared" si="172"/>
        <v>0</v>
      </c>
      <c r="AS690" s="16">
        <f t="shared" si="172"/>
        <v>535.8793198170963</v>
      </c>
      <c r="AT690" s="16">
        <f t="shared" si="174"/>
        <v>0</v>
      </c>
      <c r="AU690" s="16">
        <f t="shared" si="174"/>
        <v>0</v>
      </c>
      <c r="AV690" s="16">
        <f t="shared" si="174"/>
        <v>0</v>
      </c>
      <c r="AW690" s="16">
        <f t="shared" si="174"/>
        <v>0</v>
      </c>
      <c r="AX690" s="16">
        <f t="shared" si="174"/>
        <v>60186.094813468873</v>
      </c>
      <c r="AY690" s="16">
        <f t="shared" si="174"/>
        <v>0</v>
      </c>
      <c r="AZ690" s="16">
        <f t="shared" si="174"/>
        <v>0</v>
      </c>
      <c r="BA690" s="16">
        <f t="shared" si="174"/>
        <v>0</v>
      </c>
      <c r="BB690" s="16">
        <f t="shared" si="174"/>
        <v>0</v>
      </c>
      <c r="BC690" s="16">
        <f t="shared" si="174"/>
        <v>872.89094465121832</v>
      </c>
      <c r="BD690" s="16">
        <f t="shared" si="174"/>
        <v>0</v>
      </c>
      <c r="BE690" s="16">
        <f t="shared" si="174"/>
        <v>0</v>
      </c>
      <c r="BF690" s="16">
        <f t="shared" si="174"/>
        <v>0</v>
      </c>
      <c r="BG690" s="16">
        <f t="shared" si="174"/>
        <v>0</v>
      </c>
      <c r="BH690" s="16">
        <f t="shared" si="174"/>
        <v>0</v>
      </c>
      <c r="BI690" s="16">
        <f t="shared" si="174"/>
        <v>0</v>
      </c>
    </row>
    <row r="691" spans="2:61" s="1" customFormat="1" ht="15.75" x14ac:dyDescent="0.25">
      <c r="B691" s="47">
        <v>100</v>
      </c>
      <c r="C691" s="47" t="s">
        <v>430</v>
      </c>
      <c r="D691" s="47">
        <v>6</v>
      </c>
      <c r="E691" s="47">
        <v>2006</v>
      </c>
      <c r="F691" s="71"/>
      <c r="G691" s="2">
        <v>50</v>
      </c>
      <c r="H691" s="2">
        <v>10</v>
      </c>
      <c r="I691" s="47">
        <v>2021</v>
      </c>
      <c r="J691" s="81">
        <v>1.15E-2</v>
      </c>
      <c r="K691" s="82">
        <v>9985</v>
      </c>
      <c r="L691" s="82">
        <f t="shared" si="163"/>
        <v>998.5</v>
      </c>
      <c r="M691" s="82">
        <f t="shared" si="164"/>
        <v>1497.75</v>
      </c>
      <c r="N691" s="16">
        <f t="shared" si="165"/>
        <v>12481.25</v>
      </c>
      <c r="O691" s="16">
        <f t="shared" si="166"/>
        <v>143.53437500000001</v>
      </c>
      <c r="P691" s="16">
        <f t="shared" si="173"/>
        <v>0</v>
      </c>
      <c r="Q691" s="16">
        <f t="shared" si="173"/>
        <v>0</v>
      </c>
      <c r="R691" s="16">
        <f t="shared" si="173"/>
        <v>0</v>
      </c>
      <c r="S691" s="16">
        <f t="shared" si="173"/>
        <v>0</v>
      </c>
      <c r="T691" s="16">
        <f t="shared" si="173"/>
        <v>0</v>
      </c>
      <c r="U691" s="16">
        <f t="shared" si="173"/>
        <v>0</v>
      </c>
      <c r="V691" s="16">
        <f t="shared" si="173"/>
        <v>0</v>
      </c>
      <c r="W691" s="16">
        <f t="shared" si="173"/>
        <v>0</v>
      </c>
      <c r="X691" s="16">
        <f t="shared" si="173"/>
        <v>0</v>
      </c>
      <c r="Y691" s="16">
        <f t="shared" si="173"/>
        <v>201.96727972820074</v>
      </c>
      <c r="Z691" s="16">
        <f t="shared" si="173"/>
        <v>0</v>
      </c>
      <c r="AA691" s="16">
        <f t="shared" si="173"/>
        <v>0</v>
      </c>
      <c r="AB691" s="16">
        <f t="shared" si="173"/>
        <v>0</v>
      </c>
      <c r="AC691" s="16">
        <f t="shared" si="173"/>
        <v>0</v>
      </c>
      <c r="AD691" s="16">
        <f t="shared" si="173"/>
        <v>0</v>
      </c>
      <c r="AE691" s="16">
        <f t="shared" si="173"/>
        <v>0</v>
      </c>
      <c r="AF691" s="16">
        <f t="shared" si="172"/>
        <v>0</v>
      </c>
      <c r="AG691" s="16">
        <f t="shared" si="172"/>
        <v>0</v>
      </c>
      <c r="AH691" s="16">
        <f t="shared" si="172"/>
        <v>0</v>
      </c>
      <c r="AI691" s="16">
        <f t="shared" si="172"/>
        <v>328.98341673412267</v>
      </c>
      <c r="AJ691" s="16">
        <f t="shared" si="172"/>
        <v>0</v>
      </c>
      <c r="AK691" s="16">
        <f t="shared" si="172"/>
        <v>0</v>
      </c>
      <c r="AL691" s="16">
        <f t="shared" si="172"/>
        <v>0</v>
      </c>
      <c r="AM691" s="16">
        <f t="shared" si="172"/>
        <v>0</v>
      </c>
      <c r="AN691" s="16">
        <f t="shared" si="172"/>
        <v>0</v>
      </c>
      <c r="AO691" s="16">
        <f t="shared" si="172"/>
        <v>0</v>
      </c>
      <c r="AP691" s="16">
        <f t="shared" si="172"/>
        <v>0</v>
      </c>
      <c r="AQ691" s="16">
        <f t="shared" si="172"/>
        <v>0</v>
      </c>
      <c r="AR691" s="16">
        <f t="shared" si="172"/>
        <v>0</v>
      </c>
      <c r="AS691" s="16">
        <f t="shared" si="172"/>
        <v>535.8793198170963</v>
      </c>
      <c r="AT691" s="16">
        <f t="shared" si="174"/>
        <v>0</v>
      </c>
      <c r="AU691" s="16">
        <f t="shared" si="174"/>
        <v>0</v>
      </c>
      <c r="AV691" s="16">
        <f t="shared" si="174"/>
        <v>0</v>
      </c>
      <c r="AW691" s="16">
        <f t="shared" si="174"/>
        <v>0</v>
      </c>
      <c r="AX691" s="16">
        <f t="shared" si="174"/>
        <v>60186.094813468873</v>
      </c>
      <c r="AY691" s="16">
        <f t="shared" si="174"/>
        <v>0</v>
      </c>
      <c r="AZ691" s="16">
        <f t="shared" si="174"/>
        <v>0</v>
      </c>
      <c r="BA691" s="16">
        <f t="shared" si="174"/>
        <v>0</v>
      </c>
      <c r="BB691" s="16">
        <f t="shared" si="174"/>
        <v>0</v>
      </c>
      <c r="BC691" s="16">
        <f t="shared" si="174"/>
        <v>872.89094465121832</v>
      </c>
      <c r="BD691" s="16">
        <f t="shared" si="174"/>
        <v>0</v>
      </c>
      <c r="BE691" s="16">
        <f t="shared" si="174"/>
        <v>0</v>
      </c>
      <c r="BF691" s="16">
        <f t="shared" si="174"/>
        <v>0</v>
      </c>
      <c r="BG691" s="16">
        <f t="shared" si="174"/>
        <v>0</v>
      </c>
      <c r="BH691" s="16">
        <f t="shared" si="174"/>
        <v>0</v>
      </c>
      <c r="BI691" s="16">
        <f t="shared" si="174"/>
        <v>0</v>
      </c>
    </row>
    <row r="692" spans="2:61" s="1" customFormat="1" ht="15.75" x14ac:dyDescent="0.25">
      <c r="B692" s="47">
        <v>99</v>
      </c>
      <c r="C692" s="47" t="s">
        <v>430</v>
      </c>
      <c r="D692" s="47">
        <v>6</v>
      </c>
      <c r="E692" s="47">
        <v>2006</v>
      </c>
      <c r="F692" s="71"/>
      <c r="G692" s="2">
        <v>50</v>
      </c>
      <c r="H692" s="2">
        <v>10</v>
      </c>
      <c r="I692" s="47">
        <v>2021</v>
      </c>
      <c r="J692" s="81">
        <v>1.15E-2</v>
      </c>
      <c r="K692" s="82">
        <v>9985</v>
      </c>
      <c r="L692" s="82">
        <f t="shared" si="163"/>
        <v>998.5</v>
      </c>
      <c r="M692" s="82">
        <f t="shared" si="164"/>
        <v>1497.75</v>
      </c>
      <c r="N692" s="16">
        <f t="shared" si="165"/>
        <v>12481.25</v>
      </c>
      <c r="O692" s="16">
        <f t="shared" si="166"/>
        <v>143.53437500000001</v>
      </c>
      <c r="P692" s="16">
        <f t="shared" si="173"/>
        <v>0</v>
      </c>
      <c r="Q692" s="16">
        <f t="shared" si="173"/>
        <v>0</v>
      </c>
      <c r="R692" s="16">
        <f t="shared" si="173"/>
        <v>0</v>
      </c>
      <c r="S692" s="16">
        <f t="shared" si="173"/>
        <v>0</v>
      </c>
      <c r="T692" s="16">
        <f t="shared" si="173"/>
        <v>0</v>
      </c>
      <c r="U692" s="16">
        <f t="shared" si="173"/>
        <v>0</v>
      </c>
      <c r="V692" s="16">
        <f t="shared" si="173"/>
        <v>0</v>
      </c>
      <c r="W692" s="16">
        <f t="shared" si="173"/>
        <v>0</v>
      </c>
      <c r="X692" s="16">
        <f t="shared" si="173"/>
        <v>0</v>
      </c>
      <c r="Y692" s="16">
        <f t="shared" si="173"/>
        <v>201.96727972820074</v>
      </c>
      <c r="Z692" s="16">
        <f t="shared" si="173"/>
        <v>0</v>
      </c>
      <c r="AA692" s="16">
        <f t="shared" si="173"/>
        <v>0</v>
      </c>
      <c r="AB692" s="16">
        <f t="shared" si="173"/>
        <v>0</v>
      </c>
      <c r="AC692" s="16">
        <f t="shared" si="173"/>
        <v>0</v>
      </c>
      <c r="AD692" s="16">
        <f t="shared" si="173"/>
        <v>0</v>
      </c>
      <c r="AE692" s="16">
        <f t="shared" si="173"/>
        <v>0</v>
      </c>
      <c r="AF692" s="16">
        <f t="shared" si="172"/>
        <v>0</v>
      </c>
      <c r="AG692" s="16">
        <f t="shared" si="172"/>
        <v>0</v>
      </c>
      <c r="AH692" s="16">
        <f t="shared" si="172"/>
        <v>0</v>
      </c>
      <c r="AI692" s="16">
        <f t="shared" si="172"/>
        <v>328.98341673412267</v>
      </c>
      <c r="AJ692" s="16">
        <f t="shared" si="172"/>
        <v>0</v>
      </c>
      <c r="AK692" s="16">
        <f t="shared" si="172"/>
        <v>0</v>
      </c>
      <c r="AL692" s="16">
        <f t="shared" si="172"/>
        <v>0</v>
      </c>
      <c r="AM692" s="16">
        <f t="shared" si="172"/>
        <v>0</v>
      </c>
      <c r="AN692" s="16">
        <f t="shared" si="172"/>
        <v>0</v>
      </c>
      <c r="AO692" s="16">
        <f t="shared" si="172"/>
        <v>0</v>
      </c>
      <c r="AP692" s="16">
        <f t="shared" si="172"/>
        <v>0</v>
      </c>
      <c r="AQ692" s="16">
        <f t="shared" si="172"/>
        <v>0</v>
      </c>
      <c r="AR692" s="16">
        <f t="shared" si="172"/>
        <v>0</v>
      </c>
      <c r="AS692" s="16">
        <f t="shared" si="172"/>
        <v>535.8793198170963</v>
      </c>
      <c r="AT692" s="16">
        <f t="shared" si="174"/>
        <v>0</v>
      </c>
      <c r="AU692" s="16">
        <f t="shared" si="174"/>
        <v>0</v>
      </c>
      <c r="AV692" s="16">
        <f t="shared" si="174"/>
        <v>0</v>
      </c>
      <c r="AW692" s="16">
        <f t="shared" si="174"/>
        <v>0</v>
      </c>
      <c r="AX692" s="16">
        <f t="shared" si="174"/>
        <v>60186.094813468873</v>
      </c>
      <c r="AY692" s="16">
        <f t="shared" si="174"/>
        <v>0</v>
      </c>
      <c r="AZ692" s="16">
        <f t="shared" si="174"/>
        <v>0</v>
      </c>
      <c r="BA692" s="16">
        <f t="shared" si="174"/>
        <v>0</v>
      </c>
      <c r="BB692" s="16">
        <f t="shared" si="174"/>
        <v>0</v>
      </c>
      <c r="BC692" s="16">
        <f t="shared" si="174"/>
        <v>872.89094465121832</v>
      </c>
      <c r="BD692" s="16">
        <f t="shared" si="174"/>
        <v>0</v>
      </c>
      <c r="BE692" s="16">
        <f t="shared" si="174"/>
        <v>0</v>
      </c>
      <c r="BF692" s="16">
        <f t="shared" si="174"/>
        <v>0</v>
      </c>
      <c r="BG692" s="16">
        <f t="shared" si="174"/>
        <v>0</v>
      </c>
      <c r="BH692" s="16">
        <f t="shared" si="174"/>
        <v>0</v>
      </c>
      <c r="BI692" s="16">
        <f t="shared" si="174"/>
        <v>0</v>
      </c>
    </row>
    <row r="693" spans="2:61" s="1" customFormat="1" ht="15.75" x14ac:dyDescent="0.25">
      <c r="B693" s="47">
        <v>98</v>
      </c>
      <c r="C693" s="47" t="s">
        <v>430</v>
      </c>
      <c r="D693" s="47">
        <v>6</v>
      </c>
      <c r="E693" s="47">
        <v>2006</v>
      </c>
      <c r="F693" s="71"/>
      <c r="G693" s="2">
        <v>50</v>
      </c>
      <c r="H693" s="2">
        <v>10</v>
      </c>
      <c r="I693" s="47">
        <v>2021</v>
      </c>
      <c r="J693" s="81">
        <v>1.15E-2</v>
      </c>
      <c r="K693" s="82">
        <v>9985</v>
      </c>
      <c r="L693" s="82">
        <f t="shared" si="163"/>
        <v>998.5</v>
      </c>
      <c r="M693" s="82">
        <f t="shared" si="164"/>
        <v>1497.75</v>
      </c>
      <c r="N693" s="16">
        <f t="shared" si="165"/>
        <v>12481.25</v>
      </c>
      <c r="O693" s="16">
        <f t="shared" si="166"/>
        <v>143.53437500000001</v>
      </c>
      <c r="P693" s="16">
        <f t="shared" si="173"/>
        <v>0</v>
      </c>
      <c r="Q693" s="16">
        <f t="shared" si="173"/>
        <v>0</v>
      </c>
      <c r="R693" s="16">
        <f t="shared" si="173"/>
        <v>0</v>
      </c>
      <c r="S693" s="16">
        <f t="shared" si="173"/>
        <v>0</v>
      </c>
      <c r="T693" s="16">
        <f t="shared" si="173"/>
        <v>0</v>
      </c>
      <c r="U693" s="16">
        <f t="shared" si="173"/>
        <v>0</v>
      </c>
      <c r="V693" s="16">
        <f t="shared" si="173"/>
        <v>0</v>
      </c>
      <c r="W693" s="16">
        <f t="shared" si="173"/>
        <v>0</v>
      </c>
      <c r="X693" s="16">
        <f t="shared" si="173"/>
        <v>0</v>
      </c>
      <c r="Y693" s="16">
        <f t="shared" si="173"/>
        <v>201.96727972820074</v>
      </c>
      <c r="Z693" s="16">
        <f t="shared" si="173"/>
        <v>0</v>
      </c>
      <c r="AA693" s="16">
        <f t="shared" si="173"/>
        <v>0</v>
      </c>
      <c r="AB693" s="16">
        <f t="shared" si="173"/>
        <v>0</v>
      </c>
      <c r="AC693" s="16">
        <f t="shared" si="173"/>
        <v>0</v>
      </c>
      <c r="AD693" s="16">
        <f t="shared" si="173"/>
        <v>0</v>
      </c>
      <c r="AE693" s="16">
        <f t="shared" si="173"/>
        <v>0</v>
      </c>
      <c r="AF693" s="16">
        <f t="shared" si="172"/>
        <v>0</v>
      </c>
      <c r="AG693" s="16">
        <f t="shared" si="172"/>
        <v>0</v>
      </c>
      <c r="AH693" s="16">
        <f t="shared" si="172"/>
        <v>0</v>
      </c>
      <c r="AI693" s="16">
        <f t="shared" si="172"/>
        <v>328.98341673412267</v>
      </c>
      <c r="AJ693" s="16">
        <f t="shared" si="172"/>
        <v>0</v>
      </c>
      <c r="AK693" s="16">
        <f t="shared" si="172"/>
        <v>0</v>
      </c>
      <c r="AL693" s="16">
        <f t="shared" si="172"/>
        <v>0</v>
      </c>
      <c r="AM693" s="16">
        <f t="shared" si="172"/>
        <v>0</v>
      </c>
      <c r="AN693" s="16">
        <f t="shared" si="172"/>
        <v>0</v>
      </c>
      <c r="AO693" s="16">
        <f t="shared" si="172"/>
        <v>0</v>
      </c>
      <c r="AP693" s="16">
        <f t="shared" si="172"/>
        <v>0</v>
      </c>
      <c r="AQ693" s="16">
        <f t="shared" si="172"/>
        <v>0</v>
      </c>
      <c r="AR693" s="16">
        <f t="shared" si="172"/>
        <v>0</v>
      </c>
      <c r="AS693" s="16">
        <f t="shared" si="172"/>
        <v>535.8793198170963</v>
      </c>
      <c r="AT693" s="16">
        <f t="shared" si="174"/>
        <v>0</v>
      </c>
      <c r="AU693" s="16">
        <f t="shared" si="174"/>
        <v>0</v>
      </c>
      <c r="AV693" s="16">
        <f t="shared" si="174"/>
        <v>0</v>
      </c>
      <c r="AW693" s="16">
        <f t="shared" si="174"/>
        <v>0</v>
      </c>
      <c r="AX693" s="16">
        <f t="shared" si="174"/>
        <v>60186.094813468873</v>
      </c>
      <c r="AY693" s="16">
        <f t="shared" si="174"/>
        <v>0</v>
      </c>
      <c r="AZ693" s="16">
        <f t="shared" si="174"/>
        <v>0</v>
      </c>
      <c r="BA693" s="16">
        <f t="shared" si="174"/>
        <v>0</v>
      </c>
      <c r="BB693" s="16">
        <f t="shared" si="174"/>
        <v>0</v>
      </c>
      <c r="BC693" s="16">
        <f t="shared" si="174"/>
        <v>872.89094465121832</v>
      </c>
      <c r="BD693" s="16">
        <f t="shared" si="174"/>
        <v>0</v>
      </c>
      <c r="BE693" s="16">
        <f t="shared" si="174"/>
        <v>0</v>
      </c>
      <c r="BF693" s="16">
        <f t="shared" si="174"/>
        <v>0</v>
      </c>
      <c r="BG693" s="16">
        <f t="shared" si="174"/>
        <v>0</v>
      </c>
      <c r="BH693" s="16">
        <f t="shared" si="174"/>
        <v>0</v>
      </c>
      <c r="BI693" s="16">
        <f t="shared" si="174"/>
        <v>0</v>
      </c>
    </row>
    <row r="694" spans="2:61" s="1" customFormat="1" ht="15.75" x14ac:dyDescent="0.25">
      <c r="B694" s="47">
        <v>97</v>
      </c>
      <c r="C694" s="47" t="s">
        <v>430</v>
      </c>
      <c r="D694" s="47">
        <v>6</v>
      </c>
      <c r="E694" s="47">
        <v>2006</v>
      </c>
      <c r="F694" s="71"/>
      <c r="G694" s="2">
        <v>50</v>
      </c>
      <c r="H694" s="2">
        <v>10</v>
      </c>
      <c r="I694" s="47">
        <v>2021</v>
      </c>
      <c r="J694" s="81">
        <v>1.15E-2</v>
      </c>
      <c r="K694" s="82">
        <v>9985</v>
      </c>
      <c r="L694" s="82">
        <f t="shared" si="163"/>
        <v>998.5</v>
      </c>
      <c r="M694" s="82">
        <f t="shared" si="164"/>
        <v>1497.75</v>
      </c>
      <c r="N694" s="16">
        <f t="shared" si="165"/>
        <v>12481.25</v>
      </c>
      <c r="O694" s="16">
        <f t="shared" si="166"/>
        <v>143.53437500000001</v>
      </c>
      <c r="P694" s="16">
        <f t="shared" si="173"/>
        <v>0</v>
      </c>
      <c r="Q694" s="16">
        <f t="shared" si="173"/>
        <v>0</v>
      </c>
      <c r="R694" s="16">
        <f t="shared" si="173"/>
        <v>0</v>
      </c>
      <c r="S694" s="16">
        <f t="shared" si="173"/>
        <v>0</v>
      </c>
      <c r="T694" s="16">
        <f t="shared" si="173"/>
        <v>0</v>
      </c>
      <c r="U694" s="16">
        <f t="shared" si="173"/>
        <v>0</v>
      </c>
      <c r="V694" s="16">
        <f t="shared" si="173"/>
        <v>0</v>
      </c>
      <c r="W694" s="16">
        <f t="shared" si="173"/>
        <v>0</v>
      </c>
      <c r="X694" s="16">
        <f t="shared" si="173"/>
        <v>0</v>
      </c>
      <c r="Y694" s="16">
        <f t="shared" si="173"/>
        <v>201.96727972820074</v>
      </c>
      <c r="Z694" s="16">
        <f t="shared" si="173"/>
        <v>0</v>
      </c>
      <c r="AA694" s="16">
        <f t="shared" si="173"/>
        <v>0</v>
      </c>
      <c r="AB694" s="16">
        <f t="shared" si="173"/>
        <v>0</v>
      </c>
      <c r="AC694" s="16">
        <f t="shared" si="173"/>
        <v>0</v>
      </c>
      <c r="AD694" s="16">
        <f t="shared" si="173"/>
        <v>0</v>
      </c>
      <c r="AE694" s="16">
        <f t="shared" ref="AE694:AT709" si="175">IF(MOD((AE$6-$E694),$G694)=0,($K694*1.1*1.15)*((1+$K$3)^(AE$6-$N$3)),IF(MOD((AE$6-$I694),$H694)=0,$O694*((1+$K$3)^(AE$6-$N$3)),0))</f>
        <v>0</v>
      </c>
      <c r="AF694" s="16">
        <f t="shared" si="175"/>
        <v>0</v>
      </c>
      <c r="AG694" s="16">
        <f t="shared" si="175"/>
        <v>0</v>
      </c>
      <c r="AH694" s="16">
        <f t="shared" si="175"/>
        <v>0</v>
      </c>
      <c r="AI694" s="16">
        <f t="shared" si="175"/>
        <v>328.98341673412267</v>
      </c>
      <c r="AJ694" s="16">
        <f t="shared" si="175"/>
        <v>0</v>
      </c>
      <c r="AK694" s="16">
        <f t="shared" si="175"/>
        <v>0</v>
      </c>
      <c r="AL694" s="16">
        <f t="shared" si="175"/>
        <v>0</v>
      </c>
      <c r="AM694" s="16">
        <f t="shared" si="175"/>
        <v>0</v>
      </c>
      <c r="AN694" s="16">
        <f t="shared" si="175"/>
        <v>0</v>
      </c>
      <c r="AO694" s="16">
        <f t="shared" si="175"/>
        <v>0</v>
      </c>
      <c r="AP694" s="16">
        <f t="shared" si="175"/>
        <v>0</v>
      </c>
      <c r="AQ694" s="16">
        <f t="shared" si="175"/>
        <v>0</v>
      </c>
      <c r="AR694" s="16">
        <f t="shared" si="175"/>
        <v>0</v>
      </c>
      <c r="AS694" s="16">
        <f t="shared" si="175"/>
        <v>535.8793198170963</v>
      </c>
      <c r="AT694" s="16">
        <f t="shared" si="174"/>
        <v>0</v>
      </c>
      <c r="AU694" s="16">
        <f t="shared" si="174"/>
        <v>0</v>
      </c>
      <c r="AV694" s="16">
        <f t="shared" si="174"/>
        <v>0</v>
      </c>
      <c r="AW694" s="16">
        <f t="shared" si="174"/>
        <v>0</v>
      </c>
      <c r="AX694" s="16">
        <f t="shared" si="174"/>
        <v>60186.094813468873</v>
      </c>
      <c r="AY694" s="16">
        <f t="shared" si="174"/>
        <v>0</v>
      </c>
      <c r="AZ694" s="16">
        <f t="shared" si="174"/>
        <v>0</v>
      </c>
      <c r="BA694" s="16">
        <f t="shared" si="174"/>
        <v>0</v>
      </c>
      <c r="BB694" s="16">
        <f t="shared" si="174"/>
        <v>0</v>
      </c>
      <c r="BC694" s="16">
        <f t="shared" si="174"/>
        <v>872.89094465121832</v>
      </c>
      <c r="BD694" s="16">
        <f t="shared" si="174"/>
        <v>0</v>
      </c>
      <c r="BE694" s="16">
        <f t="shared" si="174"/>
        <v>0</v>
      </c>
      <c r="BF694" s="16">
        <f t="shared" si="174"/>
        <v>0</v>
      </c>
      <c r="BG694" s="16">
        <f t="shared" si="174"/>
        <v>0</v>
      </c>
      <c r="BH694" s="16">
        <f t="shared" si="174"/>
        <v>0</v>
      </c>
      <c r="BI694" s="16">
        <f t="shared" si="174"/>
        <v>0</v>
      </c>
    </row>
    <row r="695" spans="2:61" s="1" customFormat="1" ht="15.75" x14ac:dyDescent="0.25">
      <c r="B695" s="47">
        <v>96</v>
      </c>
      <c r="C695" s="47" t="s">
        <v>430</v>
      </c>
      <c r="D695" s="47">
        <v>6</v>
      </c>
      <c r="E695" s="47">
        <v>2006</v>
      </c>
      <c r="F695" s="71"/>
      <c r="G695" s="2">
        <v>50</v>
      </c>
      <c r="H695" s="2">
        <v>10</v>
      </c>
      <c r="I695" s="47">
        <v>2021</v>
      </c>
      <c r="J695" s="81">
        <v>1.15E-2</v>
      </c>
      <c r="K695" s="82">
        <v>9985</v>
      </c>
      <c r="L695" s="82">
        <f t="shared" si="163"/>
        <v>998.5</v>
      </c>
      <c r="M695" s="82">
        <f t="shared" si="164"/>
        <v>1497.75</v>
      </c>
      <c r="N695" s="16">
        <f t="shared" si="165"/>
        <v>12481.25</v>
      </c>
      <c r="O695" s="16">
        <f t="shared" si="166"/>
        <v>143.53437500000001</v>
      </c>
      <c r="P695" s="16">
        <f t="shared" ref="P695:AE710" si="176">IF(MOD((P$6-$E695),$G695)=0,($K695*1.1*1.15)*((1+$K$3)^(P$6-$N$3)),IF(MOD((P$6-$I695),$H695)=0,$O695*((1+$K$3)^(P$6-$N$3)),0))</f>
        <v>0</v>
      </c>
      <c r="Q695" s="16">
        <f t="shared" si="176"/>
        <v>0</v>
      </c>
      <c r="R695" s="16">
        <f t="shared" si="176"/>
        <v>0</v>
      </c>
      <c r="S695" s="16">
        <f t="shared" si="176"/>
        <v>0</v>
      </c>
      <c r="T695" s="16">
        <f t="shared" si="176"/>
        <v>0</v>
      </c>
      <c r="U695" s="16">
        <f t="shared" si="176"/>
        <v>0</v>
      </c>
      <c r="V695" s="16">
        <f t="shared" si="176"/>
        <v>0</v>
      </c>
      <c r="W695" s="16">
        <f t="shared" si="176"/>
        <v>0</v>
      </c>
      <c r="X695" s="16">
        <f t="shared" si="176"/>
        <v>0</v>
      </c>
      <c r="Y695" s="16">
        <f t="shared" si="176"/>
        <v>201.96727972820074</v>
      </c>
      <c r="Z695" s="16">
        <f t="shared" si="176"/>
        <v>0</v>
      </c>
      <c r="AA695" s="16">
        <f t="shared" si="176"/>
        <v>0</v>
      </c>
      <c r="AB695" s="16">
        <f t="shared" si="176"/>
        <v>0</v>
      </c>
      <c r="AC695" s="16">
        <f t="shared" si="176"/>
        <v>0</v>
      </c>
      <c r="AD695" s="16">
        <f t="shared" si="176"/>
        <v>0</v>
      </c>
      <c r="AE695" s="16">
        <f t="shared" si="176"/>
        <v>0</v>
      </c>
      <c r="AF695" s="16">
        <f t="shared" si="175"/>
        <v>0</v>
      </c>
      <c r="AG695" s="16">
        <f t="shared" si="175"/>
        <v>0</v>
      </c>
      <c r="AH695" s="16">
        <f t="shared" si="175"/>
        <v>0</v>
      </c>
      <c r="AI695" s="16">
        <f t="shared" si="175"/>
        <v>328.98341673412267</v>
      </c>
      <c r="AJ695" s="16">
        <f t="shared" si="175"/>
        <v>0</v>
      </c>
      <c r="AK695" s="16">
        <f t="shared" si="175"/>
        <v>0</v>
      </c>
      <c r="AL695" s="16">
        <f t="shared" si="175"/>
        <v>0</v>
      </c>
      <c r="AM695" s="16">
        <f t="shared" si="175"/>
        <v>0</v>
      </c>
      <c r="AN695" s="16">
        <f t="shared" si="175"/>
        <v>0</v>
      </c>
      <c r="AO695" s="16">
        <f t="shared" si="175"/>
        <v>0</v>
      </c>
      <c r="AP695" s="16">
        <f t="shared" si="175"/>
        <v>0</v>
      </c>
      <c r="AQ695" s="16">
        <f t="shared" si="175"/>
        <v>0</v>
      </c>
      <c r="AR695" s="16">
        <f t="shared" si="175"/>
        <v>0</v>
      </c>
      <c r="AS695" s="16">
        <f t="shared" si="175"/>
        <v>535.8793198170963</v>
      </c>
      <c r="AT695" s="16">
        <f t="shared" si="175"/>
        <v>0</v>
      </c>
      <c r="AU695" s="16">
        <f t="shared" ref="AT695:BI710" si="177">IF(MOD((AU$6-$E695),$G695)=0,($K695*1.1*1.15)*((1+$K$3)^(AU$6-$N$3)),IF(MOD((AU$6-$I695),$H695)=0,$O695*((1+$K$3)^(AU$6-$N$3)),0))</f>
        <v>0</v>
      </c>
      <c r="AV695" s="16">
        <f t="shared" si="177"/>
        <v>0</v>
      </c>
      <c r="AW695" s="16">
        <f t="shared" si="177"/>
        <v>0</v>
      </c>
      <c r="AX695" s="16">
        <f t="shared" si="177"/>
        <v>60186.094813468873</v>
      </c>
      <c r="AY695" s="16">
        <f t="shared" si="177"/>
        <v>0</v>
      </c>
      <c r="AZ695" s="16">
        <f t="shared" si="177"/>
        <v>0</v>
      </c>
      <c r="BA695" s="16">
        <f t="shared" si="177"/>
        <v>0</v>
      </c>
      <c r="BB695" s="16">
        <f t="shared" si="177"/>
        <v>0</v>
      </c>
      <c r="BC695" s="16">
        <f t="shared" si="177"/>
        <v>872.89094465121832</v>
      </c>
      <c r="BD695" s="16">
        <f t="shared" si="177"/>
        <v>0</v>
      </c>
      <c r="BE695" s="16">
        <f t="shared" si="177"/>
        <v>0</v>
      </c>
      <c r="BF695" s="16">
        <f t="shared" si="177"/>
        <v>0</v>
      </c>
      <c r="BG695" s="16">
        <f t="shared" si="177"/>
        <v>0</v>
      </c>
      <c r="BH695" s="16">
        <f t="shared" si="177"/>
        <v>0</v>
      </c>
      <c r="BI695" s="16">
        <f t="shared" si="177"/>
        <v>0</v>
      </c>
    </row>
    <row r="696" spans="2:61" s="1" customFormat="1" ht="15.75" x14ac:dyDescent="0.25">
      <c r="B696" s="47">
        <v>93</v>
      </c>
      <c r="C696" s="47" t="s">
        <v>430</v>
      </c>
      <c r="D696" s="47">
        <v>6</v>
      </c>
      <c r="E696" s="47">
        <v>2006</v>
      </c>
      <c r="F696" s="71"/>
      <c r="G696" s="2">
        <v>50</v>
      </c>
      <c r="H696" s="2">
        <v>10</v>
      </c>
      <c r="I696" s="47">
        <v>2021</v>
      </c>
      <c r="J696" s="81">
        <v>1.15E-2</v>
      </c>
      <c r="K696" s="82">
        <v>9985</v>
      </c>
      <c r="L696" s="82">
        <f t="shared" si="163"/>
        <v>998.5</v>
      </c>
      <c r="M696" s="82">
        <f t="shared" si="164"/>
        <v>1497.75</v>
      </c>
      <c r="N696" s="16">
        <f t="shared" si="165"/>
        <v>12481.25</v>
      </c>
      <c r="O696" s="16">
        <f t="shared" si="166"/>
        <v>143.53437500000001</v>
      </c>
      <c r="P696" s="16">
        <f t="shared" si="176"/>
        <v>0</v>
      </c>
      <c r="Q696" s="16">
        <f t="shared" si="176"/>
        <v>0</v>
      </c>
      <c r="R696" s="16">
        <f t="shared" si="176"/>
        <v>0</v>
      </c>
      <c r="S696" s="16">
        <f t="shared" si="176"/>
        <v>0</v>
      </c>
      <c r="T696" s="16">
        <f t="shared" si="176"/>
        <v>0</v>
      </c>
      <c r="U696" s="16">
        <f t="shared" si="176"/>
        <v>0</v>
      </c>
      <c r="V696" s="16">
        <f t="shared" si="176"/>
        <v>0</v>
      </c>
      <c r="W696" s="16">
        <f t="shared" si="176"/>
        <v>0</v>
      </c>
      <c r="X696" s="16">
        <f t="shared" si="176"/>
        <v>0</v>
      </c>
      <c r="Y696" s="16">
        <f t="shared" si="176"/>
        <v>201.96727972820074</v>
      </c>
      <c r="Z696" s="16">
        <f t="shared" si="176"/>
        <v>0</v>
      </c>
      <c r="AA696" s="16">
        <f t="shared" si="176"/>
        <v>0</v>
      </c>
      <c r="AB696" s="16">
        <f t="shared" si="176"/>
        <v>0</v>
      </c>
      <c r="AC696" s="16">
        <f t="shared" si="176"/>
        <v>0</v>
      </c>
      <c r="AD696" s="16">
        <f t="shared" si="176"/>
        <v>0</v>
      </c>
      <c r="AE696" s="16">
        <f t="shared" si="176"/>
        <v>0</v>
      </c>
      <c r="AF696" s="16">
        <f t="shared" si="175"/>
        <v>0</v>
      </c>
      <c r="AG696" s="16">
        <f t="shared" si="175"/>
        <v>0</v>
      </c>
      <c r="AH696" s="16">
        <f t="shared" si="175"/>
        <v>0</v>
      </c>
      <c r="AI696" s="16">
        <f t="shared" si="175"/>
        <v>328.98341673412267</v>
      </c>
      <c r="AJ696" s="16">
        <f t="shared" si="175"/>
        <v>0</v>
      </c>
      <c r="AK696" s="16">
        <f t="shared" si="175"/>
        <v>0</v>
      </c>
      <c r="AL696" s="16">
        <f t="shared" si="175"/>
        <v>0</v>
      </c>
      <c r="AM696" s="16">
        <f t="shared" si="175"/>
        <v>0</v>
      </c>
      <c r="AN696" s="16">
        <f t="shared" si="175"/>
        <v>0</v>
      </c>
      <c r="AO696" s="16">
        <f t="shared" si="175"/>
        <v>0</v>
      </c>
      <c r="AP696" s="16">
        <f t="shared" si="175"/>
        <v>0</v>
      </c>
      <c r="AQ696" s="16">
        <f t="shared" si="175"/>
        <v>0</v>
      </c>
      <c r="AR696" s="16">
        <f t="shared" si="175"/>
        <v>0</v>
      </c>
      <c r="AS696" s="16">
        <f t="shared" si="175"/>
        <v>535.8793198170963</v>
      </c>
      <c r="AT696" s="16">
        <f t="shared" si="177"/>
        <v>0</v>
      </c>
      <c r="AU696" s="16">
        <f t="shared" si="177"/>
        <v>0</v>
      </c>
      <c r="AV696" s="16">
        <f t="shared" si="177"/>
        <v>0</v>
      </c>
      <c r="AW696" s="16">
        <f t="shared" si="177"/>
        <v>0</v>
      </c>
      <c r="AX696" s="16">
        <f t="shared" si="177"/>
        <v>60186.094813468873</v>
      </c>
      <c r="AY696" s="16">
        <f t="shared" si="177"/>
        <v>0</v>
      </c>
      <c r="AZ696" s="16">
        <f t="shared" si="177"/>
        <v>0</v>
      </c>
      <c r="BA696" s="16">
        <f t="shared" si="177"/>
        <v>0</v>
      </c>
      <c r="BB696" s="16">
        <f t="shared" si="177"/>
        <v>0</v>
      </c>
      <c r="BC696" s="16">
        <f t="shared" si="177"/>
        <v>872.89094465121832</v>
      </c>
      <c r="BD696" s="16">
        <f t="shared" si="177"/>
        <v>0</v>
      </c>
      <c r="BE696" s="16">
        <f t="shared" si="177"/>
        <v>0</v>
      </c>
      <c r="BF696" s="16">
        <f t="shared" si="177"/>
        <v>0</v>
      </c>
      <c r="BG696" s="16">
        <f t="shared" si="177"/>
        <v>0</v>
      </c>
      <c r="BH696" s="16">
        <f t="shared" si="177"/>
        <v>0</v>
      </c>
      <c r="BI696" s="16">
        <f t="shared" si="177"/>
        <v>0</v>
      </c>
    </row>
    <row r="697" spans="2:61" s="1" customFormat="1" ht="15.75" x14ac:dyDescent="0.25">
      <c r="B697" s="47">
        <v>92</v>
      </c>
      <c r="C697" s="47" t="s">
        <v>430</v>
      </c>
      <c r="D697" s="47">
        <v>6</v>
      </c>
      <c r="E697" s="47">
        <v>2006</v>
      </c>
      <c r="F697" s="71"/>
      <c r="G697" s="2">
        <v>50</v>
      </c>
      <c r="H697" s="2">
        <v>10</v>
      </c>
      <c r="I697" s="47">
        <v>2021</v>
      </c>
      <c r="J697" s="81">
        <v>1.15E-2</v>
      </c>
      <c r="K697" s="82">
        <v>9985</v>
      </c>
      <c r="L697" s="82">
        <f t="shared" si="163"/>
        <v>998.5</v>
      </c>
      <c r="M697" s="82">
        <f t="shared" si="164"/>
        <v>1497.75</v>
      </c>
      <c r="N697" s="16">
        <f t="shared" si="165"/>
        <v>12481.25</v>
      </c>
      <c r="O697" s="16">
        <f t="shared" si="166"/>
        <v>143.53437500000001</v>
      </c>
      <c r="P697" s="16">
        <f t="shared" si="176"/>
        <v>0</v>
      </c>
      <c r="Q697" s="16">
        <f t="shared" si="176"/>
        <v>0</v>
      </c>
      <c r="R697" s="16">
        <f t="shared" si="176"/>
        <v>0</v>
      </c>
      <c r="S697" s="16">
        <f t="shared" si="176"/>
        <v>0</v>
      </c>
      <c r="T697" s="16">
        <f t="shared" si="176"/>
        <v>0</v>
      </c>
      <c r="U697" s="16">
        <f t="shared" si="176"/>
        <v>0</v>
      </c>
      <c r="V697" s="16">
        <f t="shared" si="176"/>
        <v>0</v>
      </c>
      <c r="W697" s="16">
        <f t="shared" si="176"/>
        <v>0</v>
      </c>
      <c r="X697" s="16">
        <f t="shared" si="176"/>
        <v>0</v>
      </c>
      <c r="Y697" s="16">
        <f t="shared" si="176"/>
        <v>201.96727972820074</v>
      </c>
      <c r="Z697" s="16">
        <f t="shared" si="176"/>
        <v>0</v>
      </c>
      <c r="AA697" s="16">
        <f t="shared" si="176"/>
        <v>0</v>
      </c>
      <c r="AB697" s="16">
        <f t="shared" si="176"/>
        <v>0</v>
      </c>
      <c r="AC697" s="16">
        <f t="shared" si="176"/>
        <v>0</v>
      </c>
      <c r="AD697" s="16">
        <f t="shared" si="176"/>
        <v>0</v>
      </c>
      <c r="AE697" s="16">
        <f t="shared" si="176"/>
        <v>0</v>
      </c>
      <c r="AF697" s="16">
        <f t="shared" si="175"/>
        <v>0</v>
      </c>
      <c r="AG697" s="16">
        <f t="shared" si="175"/>
        <v>0</v>
      </c>
      <c r="AH697" s="16">
        <f t="shared" si="175"/>
        <v>0</v>
      </c>
      <c r="AI697" s="16">
        <f t="shared" si="175"/>
        <v>328.98341673412267</v>
      </c>
      <c r="AJ697" s="16">
        <f t="shared" si="175"/>
        <v>0</v>
      </c>
      <c r="AK697" s="16">
        <f t="shared" si="175"/>
        <v>0</v>
      </c>
      <c r="AL697" s="16">
        <f t="shared" si="175"/>
        <v>0</v>
      </c>
      <c r="AM697" s="16">
        <f t="shared" si="175"/>
        <v>0</v>
      </c>
      <c r="AN697" s="16">
        <f t="shared" si="175"/>
        <v>0</v>
      </c>
      <c r="AO697" s="16">
        <f t="shared" si="175"/>
        <v>0</v>
      </c>
      <c r="AP697" s="16">
        <f t="shared" si="175"/>
        <v>0</v>
      </c>
      <c r="AQ697" s="16">
        <f t="shared" si="175"/>
        <v>0</v>
      </c>
      <c r="AR697" s="16">
        <f t="shared" si="175"/>
        <v>0</v>
      </c>
      <c r="AS697" s="16">
        <f t="shared" si="175"/>
        <v>535.8793198170963</v>
      </c>
      <c r="AT697" s="16">
        <f t="shared" si="177"/>
        <v>0</v>
      </c>
      <c r="AU697" s="16">
        <f t="shared" si="177"/>
        <v>0</v>
      </c>
      <c r="AV697" s="16">
        <f t="shared" si="177"/>
        <v>0</v>
      </c>
      <c r="AW697" s="16">
        <f t="shared" si="177"/>
        <v>0</v>
      </c>
      <c r="AX697" s="16">
        <f t="shared" si="177"/>
        <v>60186.094813468873</v>
      </c>
      <c r="AY697" s="16">
        <f t="shared" si="177"/>
        <v>0</v>
      </c>
      <c r="AZ697" s="16">
        <f t="shared" si="177"/>
        <v>0</v>
      </c>
      <c r="BA697" s="16">
        <f t="shared" si="177"/>
        <v>0</v>
      </c>
      <c r="BB697" s="16">
        <f t="shared" si="177"/>
        <v>0</v>
      </c>
      <c r="BC697" s="16">
        <f t="shared" si="177"/>
        <v>872.89094465121832</v>
      </c>
      <c r="BD697" s="16">
        <f t="shared" si="177"/>
        <v>0</v>
      </c>
      <c r="BE697" s="16">
        <f t="shared" si="177"/>
        <v>0</v>
      </c>
      <c r="BF697" s="16">
        <f t="shared" si="177"/>
        <v>0</v>
      </c>
      <c r="BG697" s="16">
        <f t="shared" si="177"/>
        <v>0</v>
      </c>
      <c r="BH697" s="16">
        <f t="shared" si="177"/>
        <v>0</v>
      </c>
      <c r="BI697" s="16">
        <f t="shared" si="177"/>
        <v>0</v>
      </c>
    </row>
    <row r="698" spans="2:61" s="1" customFormat="1" ht="15.75" x14ac:dyDescent="0.25">
      <c r="B698" s="47">
        <v>91</v>
      </c>
      <c r="C698" s="47" t="s">
        <v>430</v>
      </c>
      <c r="D698" s="47">
        <v>6</v>
      </c>
      <c r="E698" s="47">
        <v>2006</v>
      </c>
      <c r="F698" s="71"/>
      <c r="G698" s="2">
        <v>50</v>
      </c>
      <c r="H698" s="2">
        <v>10</v>
      </c>
      <c r="I698" s="47">
        <v>2021</v>
      </c>
      <c r="J698" s="81">
        <v>1.15E-2</v>
      </c>
      <c r="K698" s="82">
        <v>9985</v>
      </c>
      <c r="L698" s="82">
        <f t="shared" si="163"/>
        <v>998.5</v>
      </c>
      <c r="M698" s="82">
        <f t="shared" si="164"/>
        <v>1497.75</v>
      </c>
      <c r="N698" s="16">
        <f t="shared" si="165"/>
        <v>12481.25</v>
      </c>
      <c r="O698" s="16">
        <f t="shared" si="166"/>
        <v>143.53437500000001</v>
      </c>
      <c r="P698" s="16">
        <f t="shared" si="176"/>
        <v>0</v>
      </c>
      <c r="Q698" s="16">
        <f t="shared" si="176"/>
        <v>0</v>
      </c>
      <c r="R698" s="16">
        <f t="shared" si="176"/>
        <v>0</v>
      </c>
      <c r="S698" s="16">
        <f t="shared" si="176"/>
        <v>0</v>
      </c>
      <c r="T698" s="16">
        <f t="shared" si="176"/>
        <v>0</v>
      </c>
      <c r="U698" s="16">
        <f t="shared" si="176"/>
        <v>0</v>
      </c>
      <c r="V698" s="16">
        <f t="shared" si="176"/>
        <v>0</v>
      </c>
      <c r="W698" s="16">
        <f t="shared" si="176"/>
        <v>0</v>
      </c>
      <c r="X698" s="16">
        <f t="shared" si="176"/>
        <v>0</v>
      </c>
      <c r="Y698" s="16">
        <f t="shared" si="176"/>
        <v>201.96727972820074</v>
      </c>
      <c r="Z698" s="16">
        <f t="shared" si="176"/>
        <v>0</v>
      </c>
      <c r="AA698" s="16">
        <f t="shared" si="176"/>
        <v>0</v>
      </c>
      <c r="AB698" s="16">
        <f t="shared" si="176"/>
        <v>0</v>
      </c>
      <c r="AC698" s="16">
        <f t="shared" si="176"/>
        <v>0</v>
      </c>
      <c r="AD698" s="16">
        <f t="shared" si="176"/>
        <v>0</v>
      </c>
      <c r="AE698" s="16">
        <f t="shared" si="176"/>
        <v>0</v>
      </c>
      <c r="AF698" s="16">
        <f t="shared" si="175"/>
        <v>0</v>
      </c>
      <c r="AG698" s="16">
        <f t="shared" si="175"/>
        <v>0</v>
      </c>
      <c r="AH698" s="16">
        <f t="shared" si="175"/>
        <v>0</v>
      </c>
      <c r="AI698" s="16">
        <f t="shared" si="175"/>
        <v>328.98341673412267</v>
      </c>
      <c r="AJ698" s="16">
        <f t="shared" si="175"/>
        <v>0</v>
      </c>
      <c r="AK698" s="16">
        <f t="shared" si="175"/>
        <v>0</v>
      </c>
      <c r="AL698" s="16">
        <f t="shared" si="175"/>
        <v>0</v>
      </c>
      <c r="AM698" s="16">
        <f t="shared" si="175"/>
        <v>0</v>
      </c>
      <c r="AN698" s="16">
        <f t="shared" si="175"/>
        <v>0</v>
      </c>
      <c r="AO698" s="16">
        <f t="shared" si="175"/>
        <v>0</v>
      </c>
      <c r="AP698" s="16">
        <f t="shared" si="175"/>
        <v>0</v>
      </c>
      <c r="AQ698" s="16">
        <f t="shared" si="175"/>
        <v>0</v>
      </c>
      <c r="AR698" s="16">
        <f t="shared" si="175"/>
        <v>0</v>
      </c>
      <c r="AS698" s="16">
        <f t="shared" si="175"/>
        <v>535.8793198170963</v>
      </c>
      <c r="AT698" s="16">
        <f t="shared" si="177"/>
        <v>0</v>
      </c>
      <c r="AU698" s="16">
        <f t="shared" si="177"/>
        <v>0</v>
      </c>
      <c r="AV698" s="16">
        <f t="shared" si="177"/>
        <v>0</v>
      </c>
      <c r="AW698" s="16">
        <f t="shared" si="177"/>
        <v>0</v>
      </c>
      <c r="AX698" s="16">
        <f t="shared" si="177"/>
        <v>60186.094813468873</v>
      </c>
      <c r="AY698" s="16">
        <f t="shared" si="177"/>
        <v>0</v>
      </c>
      <c r="AZ698" s="16">
        <f t="shared" si="177"/>
        <v>0</v>
      </c>
      <c r="BA698" s="16">
        <f t="shared" si="177"/>
        <v>0</v>
      </c>
      <c r="BB698" s="16">
        <f t="shared" si="177"/>
        <v>0</v>
      </c>
      <c r="BC698" s="16">
        <f t="shared" si="177"/>
        <v>872.89094465121832</v>
      </c>
      <c r="BD698" s="16">
        <f t="shared" si="177"/>
        <v>0</v>
      </c>
      <c r="BE698" s="16">
        <f t="shared" si="177"/>
        <v>0</v>
      </c>
      <c r="BF698" s="16">
        <f t="shared" si="177"/>
        <v>0</v>
      </c>
      <c r="BG698" s="16">
        <f t="shared" si="177"/>
        <v>0</v>
      </c>
      <c r="BH698" s="16">
        <f t="shared" si="177"/>
        <v>0</v>
      </c>
      <c r="BI698" s="16">
        <f t="shared" si="177"/>
        <v>0</v>
      </c>
    </row>
    <row r="699" spans="2:61" s="1" customFormat="1" ht="15.75" x14ac:dyDescent="0.25">
      <c r="B699" s="47">
        <v>90</v>
      </c>
      <c r="C699" s="47" t="s">
        <v>430</v>
      </c>
      <c r="D699" s="47">
        <v>6</v>
      </c>
      <c r="E699" s="47">
        <v>2006</v>
      </c>
      <c r="F699" s="71"/>
      <c r="G699" s="2">
        <v>50</v>
      </c>
      <c r="H699" s="2">
        <v>10</v>
      </c>
      <c r="I699" s="47">
        <v>2021</v>
      </c>
      <c r="J699" s="81">
        <v>1.15E-2</v>
      </c>
      <c r="K699" s="82">
        <v>9985</v>
      </c>
      <c r="L699" s="82">
        <f t="shared" si="163"/>
        <v>998.5</v>
      </c>
      <c r="M699" s="82">
        <f t="shared" si="164"/>
        <v>1497.75</v>
      </c>
      <c r="N699" s="16">
        <f t="shared" si="165"/>
        <v>12481.25</v>
      </c>
      <c r="O699" s="16">
        <f t="shared" si="166"/>
        <v>143.53437500000001</v>
      </c>
      <c r="P699" s="16">
        <f t="shared" si="176"/>
        <v>0</v>
      </c>
      <c r="Q699" s="16">
        <f t="shared" si="176"/>
        <v>0</v>
      </c>
      <c r="R699" s="16">
        <f t="shared" si="176"/>
        <v>0</v>
      </c>
      <c r="S699" s="16">
        <f t="shared" si="176"/>
        <v>0</v>
      </c>
      <c r="T699" s="16">
        <f t="shared" si="176"/>
        <v>0</v>
      </c>
      <c r="U699" s="16">
        <f t="shared" si="176"/>
        <v>0</v>
      </c>
      <c r="V699" s="16">
        <f t="shared" si="176"/>
        <v>0</v>
      </c>
      <c r="W699" s="16">
        <f t="shared" si="176"/>
        <v>0</v>
      </c>
      <c r="X699" s="16">
        <f t="shared" si="176"/>
        <v>0</v>
      </c>
      <c r="Y699" s="16">
        <f t="shared" si="176"/>
        <v>201.96727972820074</v>
      </c>
      <c r="Z699" s="16">
        <f t="shared" si="176"/>
        <v>0</v>
      </c>
      <c r="AA699" s="16">
        <f t="shared" si="176"/>
        <v>0</v>
      </c>
      <c r="AB699" s="16">
        <f t="shared" si="176"/>
        <v>0</v>
      </c>
      <c r="AC699" s="16">
        <f t="shared" si="176"/>
        <v>0</v>
      </c>
      <c r="AD699" s="16">
        <f t="shared" si="176"/>
        <v>0</v>
      </c>
      <c r="AE699" s="16">
        <f t="shared" si="176"/>
        <v>0</v>
      </c>
      <c r="AF699" s="16">
        <f t="shared" si="175"/>
        <v>0</v>
      </c>
      <c r="AG699" s="16">
        <f t="shared" si="175"/>
        <v>0</v>
      </c>
      <c r="AH699" s="16">
        <f t="shared" si="175"/>
        <v>0</v>
      </c>
      <c r="AI699" s="16">
        <f t="shared" si="175"/>
        <v>328.98341673412267</v>
      </c>
      <c r="AJ699" s="16">
        <f t="shared" si="175"/>
        <v>0</v>
      </c>
      <c r="AK699" s="16">
        <f t="shared" si="175"/>
        <v>0</v>
      </c>
      <c r="AL699" s="16">
        <f t="shared" si="175"/>
        <v>0</v>
      </c>
      <c r="AM699" s="16">
        <f t="shared" si="175"/>
        <v>0</v>
      </c>
      <c r="AN699" s="16">
        <f t="shared" si="175"/>
        <v>0</v>
      </c>
      <c r="AO699" s="16">
        <f t="shared" si="175"/>
        <v>0</v>
      </c>
      <c r="AP699" s="16">
        <f t="shared" si="175"/>
        <v>0</v>
      </c>
      <c r="AQ699" s="16">
        <f t="shared" si="175"/>
        <v>0</v>
      </c>
      <c r="AR699" s="16">
        <f t="shared" si="175"/>
        <v>0</v>
      </c>
      <c r="AS699" s="16">
        <f t="shared" si="175"/>
        <v>535.8793198170963</v>
      </c>
      <c r="AT699" s="16">
        <f t="shared" si="177"/>
        <v>0</v>
      </c>
      <c r="AU699" s="16">
        <f t="shared" si="177"/>
        <v>0</v>
      </c>
      <c r="AV699" s="16">
        <f t="shared" si="177"/>
        <v>0</v>
      </c>
      <c r="AW699" s="16">
        <f t="shared" si="177"/>
        <v>0</v>
      </c>
      <c r="AX699" s="16">
        <f t="shared" si="177"/>
        <v>60186.094813468873</v>
      </c>
      <c r="AY699" s="16">
        <f t="shared" si="177"/>
        <v>0</v>
      </c>
      <c r="AZ699" s="16">
        <f t="shared" si="177"/>
        <v>0</v>
      </c>
      <c r="BA699" s="16">
        <f t="shared" si="177"/>
        <v>0</v>
      </c>
      <c r="BB699" s="16">
        <f t="shared" si="177"/>
        <v>0</v>
      </c>
      <c r="BC699" s="16">
        <f t="shared" si="177"/>
        <v>872.89094465121832</v>
      </c>
      <c r="BD699" s="16">
        <f t="shared" si="177"/>
        <v>0</v>
      </c>
      <c r="BE699" s="16">
        <f t="shared" si="177"/>
        <v>0</v>
      </c>
      <c r="BF699" s="16">
        <f t="shared" si="177"/>
        <v>0</v>
      </c>
      <c r="BG699" s="16">
        <f t="shared" si="177"/>
        <v>0</v>
      </c>
      <c r="BH699" s="16">
        <f t="shared" si="177"/>
        <v>0</v>
      </c>
      <c r="BI699" s="16">
        <f t="shared" si="177"/>
        <v>0</v>
      </c>
    </row>
    <row r="700" spans="2:61" s="1" customFormat="1" ht="15.75" x14ac:dyDescent="0.25">
      <c r="B700" s="47">
        <v>89</v>
      </c>
      <c r="C700" s="47" t="s">
        <v>430</v>
      </c>
      <c r="D700" s="47">
        <v>6</v>
      </c>
      <c r="E700" s="47">
        <v>2006</v>
      </c>
      <c r="F700" s="71"/>
      <c r="G700" s="2">
        <v>50</v>
      </c>
      <c r="H700" s="2">
        <v>10</v>
      </c>
      <c r="I700" s="47">
        <v>2021</v>
      </c>
      <c r="J700" s="81">
        <v>1.15E-2</v>
      </c>
      <c r="K700" s="82">
        <v>9985</v>
      </c>
      <c r="L700" s="82">
        <f t="shared" si="163"/>
        <v>998.5</v>
      </c>
      <c r="M700" s="82">
        <f t="shared" si="164"/>
        <v>1497.75</v>
      </c>
      <c r="N700" s="16">
        <f t="shared" si="165"/>
        <v>12481.25</v>
      </c>
      <c r="O700" s="16">
        <f t="shared" si="166"/>
        <v>143.53437500000001</v>
      </c>
      <c r="P700" s="16">
        <f t="shared" si="176"/>
        <v>0</v>
      </c>
      <c r="Q700" s="16">
        <f t="shared" si="176"/>
        <v>0</v>
      </c>
      <c r="R700" s="16">
        <f t="shared" si="176"/>
        <v>0</v>
      </c>
      <c r="S700" s="16">
        <f t="shared" si="176"/>
        <v>0</v>
      </c>
      <c r="T700" s="16">
        <f t="shared" si="176"/>
        <v>0</v>
      </c>
      <c r="U700" s="16">
        <f t="shared" si="176"/>
        <v>0</v>
      </c>
      <c r="V700" s="16">
        <f t="shared" si="176"/>
        <v>0</v>
      </c>
      <c r="W700" s="16">
        <f t="shared" si="176"/>
        <v>0</v>
      </c>
      <c r="X700" s="16">
        <f t="shared" si="176"/>
        <v>0</v>
      </c>
      <c r="Y700" s="16">
        <f t="shared" si="176"/>
        <v>201.96727972820074</v>
      </c>
      <c r="Z700" s="16">
        <f t="shared" si="176"/>
        <v>0</v>
      </c>
      <c r="AA700" s="16">
        <f t="shared" si="176"/>
        <v>0</v>
      </c>
      <c r="AB700" s="16">
        <f t="shared" si="176"/>
        <v>0</v>
      </c>
      <c r="AC700" s="16">
        <f t="shared" si="176"/>
        <v>0</v>
      </c>
      <c r="AD700" s="16">
        <f t="shared" si="176"/>
        <v>0</v>
      </c>
      <c r="AE700" s="16">
        <f t="shared" si="176"/>
        <v>0</v>
      </c>
      <c r="AF700" s="16">
        <f t="shared" si="175"/>
        <v>0</v>
      </c>
      <c r="AG700" s="16">
        <f t="shared" si="175"/>
        <v>0</v>
      </c>
      <c r="AH700" s="16">
        <f t="shared" si="175"/>
        <v>0</v>
      </c>
      <c r="AI700" s="16">
        <f t="shared" si="175"/>
        <v>328.98341673412267</v>
      </c>
      <c r="AJ700" s="16">
        <f t="shared" si="175"/>
        <v>0</v>
      </c>
      <c r="AK700" s="16">
        <f t="shared" si="175"/>
        <v>0</v>
      </c>
      <c r="AL700" s="16">
        <f t="shared" si="175"/>
        <v>0</v>
      </c>
      <c r="AM700" s="16">
        <f t="shared" si="175"/>
        <v>0</v>
      </c>
      <c r="AN700" s="16">
        <f t="shared" si="175"/>
        <v>0</v>
      </c>
      <c r="AO700" s="16">
        <f t="shared" si="175"/>
        <v>0</v>
      </c>
      <c r="AP700" s="16">
        <f t="shared" si="175"/>
        <v>0</v>
      </c>
      <c r="AQ700" s="16">
        <f t="shared" si="175"/>
        <v>0</v>
      </c>
      <c r="AR700" s="16">
        <f t="shared" si="175"/>
        <v>0</v>
      </c>
      <c r="AS700" s="16">
        <f t="shared" si="175"/>
        <v>535.8793198170963</v>
      </c>
      <c r="AT700" s="16">
        <f t="shared" si="177"/>
        <v>0</v>
      </c>
      <c r="AU700" s="16">
        <f t="shared" si="177"/>
        <v>0</v>
      </c>
      <c r="AV700" s="16">
        <f t="shared" si="177"/>
        <v>0</v>
      </c>
      <c r="AW700" s="16">
        <f t="shared" si="177"/>
        <v>0</v>
      </c>
      <c r="AX700" s="16">
        <f t="shared" si="177"/>
        <v>60186.094813468873</v>
      </c>
      <c r="AY700" s="16">
        <f t="shared" si="177"/>
        <v>0</v>
      </c>
      <c r="AZ700" s="16">
        <f t="shared" si="177"/>
        <v>0</v>
      </c>
      <c r="BA700" s="16">
        <f t="shared" si="177"/>
        <v>0</v>
      </c>
      <c r="BB700" s="16">
        <f t="shared" si="177"/>
        <v>0</v>
      </c>
      <c r="BC700" s="16">
        <f t="shared" si="177"/>
        <v>872.89094465121832</v>
      </c>
      <c r="BD700" s="16">
        <f t="shared" si="177"/>
        <v>0</v>
      </c>
      <c r="BE700" s="16">
        <f t="shared" si="177"/>
        <v>0</v>
      </c>
      <c r="BF700" s="16">
        <f t="shared" si="177"/>
        <v>0</v>
      </c>
      <c r="BG700" s="16">
        <f t="shared" si="177"/>
        <v>0</v>
      </c>
      <c r="BH700" s="16">
        <f t="shared" si="177"/>
        <v>0</v>
      </c>
      <c r="BI700" s="16">
        <f t="shared" si="177"/>
        <v>0</v>
      </c>
    </row>
    <row r="701" spans="2:61" s="1" customFormat="1" ht="15.75" x14ac:dyDescent="0.25">
      <c r="B701" s="47">
        <v>88</v>
      </c>
      <c r="C701" s="47" t="s">
        <v>430</v>
      </c>
      <c r="D701" s="47">
        <v>6</v>
      </c>
      <c r="E701" s="47">
        <v>2006</v>
      </c>
      <c r="F701" s="71"/>
      <c r="G701" s="2">
        <v>50</v>
      </c>
      <c r="H701" s="2">
        <v>10</v>
      </c>
      <c r="I701" s="47">
        <v>2021</v>
      </c>
      <c r="J701" s="81">
        <v>1.15E-2</v>
      </c>
      <c r="K701" s="82">
        <v>9985</v>
      </c>
      <c r="L701" s="82">
        <f t="shared" si="163"/>
        <v>998.5</v>
      </c>
      <c r="M701" s="82">
        <f t="shared" si="164"/>
        <v>1497.75</v>
      </c>
      <c r="N701" s="16">
        <f t="shared" si="165"/>
        <v>12481.25</v>
      </c>
      <c r="O701" s="16">
        <f t="shared" si="166"/>
        <v>143.53437500000001</v>
      </c>
      <c r="P701" s="16">
        <f t="shared" si="176"/>
        <v>0</v>
      </c>
      <c r="Q701" s="16">
        <f t="shared" si="176"/>
        <v>0</v>
      </c>
      <c r="R701" s="16">
        <f t="shared" si="176"/>
        <v>0</v>
      </c>
      <c r="S701" s="16">
        <f t="shared" si="176"/>
        <v>0</v>
      </c>
      <c r="T701" s="16">
        <f t="shared" si="176"/>
        <v>0</v>
      </c>
      <c r="U701" s="16">
        <f t="shared" si="176"/>
        <v>0</v>
      </c>
      <c r="V701" s="16">
        <f t="shared" si="176"/>
        <v>0</v>
      </c>
      <c r="W701" s="16">
        <f t="shared" si="176"/>
        <v>0</v>
      </c>
      <c r="X701" s="16">
        <f t="shared" si="176"/>
        <v>0</v>
      </c>
      <c r="Y701" s="16">
        <f t="shared" si="176"/>
        <v>201.96727972820074</v>
      </c>
      <c r="Z701" s="16">
        <f t="shared" si="176"/>
        <v>0</v>
      </c>
      <c r="AA701" s="16">
        <f t="shared" si="176"/>
        <v>0</v>
      </c>
      <c r="AB701" s="16">
        <f t="shared" si="176"/>
        <v>0</v>
      </c>
      <c r="AC701" s="16">
        <f t="shared" si="176"/>
        <v>0</v>
      </c>
      <c r="AD701" s="16">
        <f t="shared" si="176"/>
        <v>0</v>
      </c>
      <c r="AE701" s="16">
        <f t="shared" si="176"/>
        <v>0</v>
      </c>
      <c r="AF701" s="16">
        <f t="shared" si="175"/>
        <v>0</v>
      </c>
      <c r="AG701" s="16">
        <f t="shared" si="175"/>
        <v>0</v>
      </c>
      <c r="AH701" s="16">
        <f t="shared" si="175"/>
        <v>0</v>
      </c>
      <c r="AI701" s="16">
        <f t="shared" si="175"/>
        <v>328.98341673412267</v>
      </c>
      <c r="AJ701" s="16">
        <f t="shared" si="175"/>
        <v>0</v>
      </c>
      <c r="AK701" s="16">
        <f t="shared" si="175"/>
        <v>0</v>
      </c>
      <c r="AL701" s="16">
        <f t="shared" si="175"/>
        <v>0</v>
      </c>
      <c r="AM701" s="16">
        <f t="shared" si="175"/>
        <v>0</v>
      </c>
      <c r="AN701" s="16">
        <f t="shared" si="175"/>
        <v>0</v>
      </c>
      <c r="AO701" s="16">
        <f t="shared" si="175"/>
        <v>0</v>
      </c>
      <c r="AP701" s="16">
        <f t="shared" si="175"/>
        <v>0</v>
      </c>
      <c r="AQ701" s="16">
        <f t="shared" si="175"/>
        <v>0</v>
      </c>
      <c r="AR701" s="16">
        <f t="shared" si="175"/>
        <v>0</v>
      </c>
      <c r="AS701" s="16">
        <f t="shared" si="175"/>
        <v>535.8793198170963</v>
      </c>
      <c r="AT701" s="16">
        <f t="shared" si="177"/>
        <v>0</v>
      </c>
      <c r="AU701" s="16">
        <f t="shared" si="177"/>
        <v>0</v>
      </c>
      <c r="AV701" s="16">
        <f t="shared" si="177"/>
        <v>0</v>
      </c>
      <c r="AW701" s="16">
        <f t="shared" si="177"/>
        <v>0</v>
      </c>
      <c r="AX701" s="16">
        <f t="shared" si="177"/>
        <v>60186.094813468873</v>
      </c>
      <c r="AY701" s="16">
        <f t="shared" si="177"/>
        <v>0</v>
      </c>
      <c r="AZ701" s="16">
        <f t="shared" si="177"/>
        <v>0</v>
      </c>
      <c r="BA701" s="16">
        <f t="shared" si="177"/>
        <v>0</v>
      </c>
      <c r="BB701" s="16">
        <f t="shared" si="177"/>
        <v>0</v>
      </c>
      <c r="BC701" s="16">
        <f t="shared" si="177"/>
        <v>872.89094465121832</v>
      </c>
      <c r="BD701" s="16">
        <f t="shared" si="177"/>
        <v>0</v>
      </c>
      <c r="BE701" s="16">
        <f t="shared" si="177"/>
        <v>0</v>
      </c>
      <c r="BF701" s="16">
        <f t="shared" si="177"/>
        <v>0</v>
      </c>
      <c r="BG701" s="16">
        <f t="shared" si="177"/>
        <v>0</v>
      </c>
      <c r="BH701" s="16">
        <f t="shared" si="177"/>
        <v>0</v>
      </c>
      <c r="BI701" s="16">
        <f t="shared" si="177"/>
        <v>0</v>
      </c>
    </row>
    <row r="702" spans="2:61" s="1" customFormat="1" ht="15.75" x14ac:dyDescent="0.25">
      <c r="B702" s="47">
        <v>87</v>
      </c>
      <c r="C702" s="47" t="s">
        <v>430</v>
      </c>
      <c r="D702" s="47">
        <v>6</v>
      </c>
      <c r="E702" s="47">
        <v>2006</v>
      </c>
      <c r="F702" s="71"/>
      <c r="G702" s="2">
        <v>50</v>
      </c>
      <c r="H702" s="2">
        <v>10</v>
      </c>
      <c r="I702" s="47">
        <v>2021</v>
      </c>
      <c r="J702" s="81">
        <v>1.15E-2</v>
      </c>
      <c r="K702" s="82">
        <v>9985</v>
      </c>
      <c r="L702" s="82">
        <f t="shared" si="163"/>
        <v>998.5</v>
      </c>
      <c r="M702" s="82">
        <f t="shared" si="164"/>
        <v>1497.75</v>
      </c>
      <c r="N702" s="16">
        <f t="shared" si="165"/>
        <v>12481.25</v>
      </c>
      <c r="O702" s="16">
        <f t="shared" si="166"/>
        <v>143.53437500000001</v>
      </c>
      <c r="P702" s="16">
        <f t="shared" si="176"/>
        <v>0</v>
      </c>
      <c r="Q702" s="16">
        <f t="shared" si="176"/>
        <v>0</v>
      </c>
      <c r="R702" s="16">
        <f t="shared" si="176"/>
        <v>0</v>
      </c>
      <c r="S702" s="16">
        <f t="shared" si="176"/>
        <v>0</v>
      </c>
      <c r="T702" s="16">
        <f t="shared" si="176"/>
        <v>0</v>
      </c>
      <c r="U702" s="16">
        <f t="shared" si="176"/>
        <v>0</v>
      </c>
      <c r="V702" s="16">
        <f t="shared" si="176"/>
        <v>0</v>
      </c>
      <c r="W702" s="16">
        <f t="shared" si="176"/>
        <v>0</v>
      </c>
      <c r="X702" s="16">
        <f t="shared" si="176"/>
        <v>0</v>
      </c>
      <c r="Y702" s="16">
        <f t="shared" si="176"/>
        <v>201.96727972820074</v>
      </c>
      <c r="Z702" s="16">
        <f t="shared" si="176"/>
        <v>0</v>
      </c>
      <c r="AA702" s="16">
        <f t="shared" si="176"/>
        <v>0</v>
      </c>
      <c r="AB702" s="16">
        <f t="shared" si="176"/>
        <v>0</v>
      </c>
      <c r="AC702" s="16">
        <f t="shared" si="176"/>
        <v>0</v>
      </c>
      <c r="AD702" s="16">
        <f t="shared" si="176"/>
        <v>0</v>
      </c>
      <c r="AE702" s="16">
        <f t="shared" si="176"/>
        <v>0</v>
      </c>
      <c r="AF702" s="16">
        <f t="shared" si="175"/>
        <v>0</v>
      </c>
      <c r="AG702" s="16">
        <f t="shared" si="175"/>
        <v>0</v>
      </c>
      <c r="AH702" s="16">
        <f t="shared" si="175"/>
        <v>0</v>
      </c>
      <c r="AI702" s="16">
        <f t="shared" si="175"/>
        <v>328.98341673412267</v>
      </c>
      <c r="AJ702" s="16">
        <f t="shared" si="175"/>
        <v>0</v>
      </c>
      <c r="AK702" s="16">
        <f t="shared" si="175"/>
        <v>0</v>
      </c>
      <c r="AL702" s="16">
        <f t="shared" si="175"/>
        <v>0</v>
      </c>
      <c r="AM702" s="16">
        <f t="shared" si="175"/>
        <v>0</v>
      </c>
      <c r="AN702" s="16">
        <f t="shared" si="175"/>
        <v>0</v>
      </c>
      <c r="AO702" s="16">
        <f t="shared" si="175"/>
        <v>0</v>
      </c>
      <c r="AP702" s="16">
        <f t="shared" si="175"/>
        <v>0</v>
      </c>
      <c r="AQ702" s="16">
        <f t="shared" si="175"/>
        <v>0</v>
      </c>
      <c r="AR702" s="16">
        <f t="shared" si="175"/>
        <v>0</v>
      </c>
      <c r="AS702" s="16">
        <f t="shared" si="175"/>
        <v>535.8793198170963</v>
      </c>
      <c r="AT702" s="16">
        <f t="shared" si="177"/>
        <v>0</v>
      </c>
      <c r="AU702" s="16">
        <f t="shared" si="177"/>
        <v>0</v>
      </c>
      <c r="AV702" s="16">
        <f t="shared" si="177"/>
        <v>0</v>
      </c>
      <c r="AW702" s="16">
        <f t="shared" si="177"/>
        <v>0</v>
      </c>
      <c r="AX702" s="16">
        <f t="shared" si="177"/>
        <v>60186.094813468873</v>
      </c>
      <c r="AY702" s="16">
        <f t="shared" si="177"/>
        <v>0</v>
      </c>
      <c r="AZ702" s="16">
        <f t="shared" si="177"/>
        <v>0</v>
      </c>
      <c r="BA702" s="16">
        <f t="shared" si="177"/>
        <v>0</v>
      </c>
      <c r="BB702" s="16">
        <f t="shared" si="177"/>
        <v>0</v>
      </c>
      <c r="BC702" s="16">
        <f t="shared" si="177"/>
        <v>872.89094465121832</v>
      </c>
      <c r="BD702" s="16">
        <f t="shared" si="177"/>
        <v>0</v>
      </c>
      <c r="BE702" s="16">
        <f t="shared" si="177"/>
        <v>0</v>
      </c>
      <c r="BF702" s="16">
        <f t="shared" si="177"/>
        <v>0</v>
      </c>
      <c r="BG702" s="16">
        <f t="shared" si="177"/>
        <v>0</v>
      </c>
      <c r="BH702" s="16">
        <f t="shared" si="177"/>
        <v>0</v>
      </c>
      <c r="BI702" s="16">
        <f t="shared" si="177"/>
        <v>0</v>
      </c>
    </row>
    <row r="703" spans="2:61" s="1" customFormat="1" ht="15.75" x14ac:dyDescent="0.25">
      <c r="B703" s="47">
        <v>86</v>
      </c>
      <c r="C703" s="47" t="s">
        <v>430</v>
      </c>
      <c r="D703" s="47">
        <v>6</v>
      </c>
      <c r="E703" s="47">
        <v>2006</v>
      </c>
      <c r="F703" s="71"/>
      <c r="G703" s="2">
        <v>50</v>
      </c>
      <c r="H703" s="2">
        <v>10</v>
      </c>
      <c r="I703" s="47">
        <v>2021</v>
      </c>
      <c r="J703" s="81">
        <v>1.15E-2</v>
      </c>
      <c r="K703" s="82">
        <v>9985</v>
      </c>
      <c r="L703" s="82">
        <f t="shared" si="163"/>
        <v>998.5</v>
      </c>
      <c r="M703" s="82">
        <f t="shared" si="164"/>
        <v>1497.75</v>
      </c>
      <c r="N703" s="16">
        <f t="shared" si="165"/>
        <v>12481.25</v>
      </c>
      <c r="O703" s="16">
        <f t="shared" si="166"/>
        <v>143.53437500000001</v>
      </c>
      <c r="P703" s="16">
        <f t="shared" si="176"/>
        <v>0</v>
      </c>
      <c r="Q703" s="16">
        <f t="shared" si="176"/>
        <v>0</v>
      </c>
      <c r="R703" s="16">
        <f t="shared" si="176"/>
        <v>0</v>
      </c>
      <c r="S703" s="16">
        <f t="shared" si="176"/>
        <v>0</v>
      </c>
      <c r="T703" s="16">
        <f t="shared" si="176"/>
        <v>0</v>
      </c>
      <c r="U703" s="16">
        <f t="shared" si="176"/>
        <v>0</v>
      </c>
      <c r="V703" s="16">
        <f t="shared" si="176"/>
        <v>0</v>
      </c>
      <c r="W703" s="16">
        <f t="shared" si="176"/>
        <v>0</v>
      </c>
      <c r="X703" s="16">
        <f t="shared" si="176"/>
        <v>0</v>
      </c>
      <c r="Y703" s="16">
        <f t="shared" si="176"/>
        <v>201.96727972820074</v>
      </c>
      <c r="Z703" s="16">
        <f t="shared" si="176"/>
        <v>0</v>
      </c>
      <c r="AA703" s="16">
        <f t="shared" si="176"/>
        <v>0</v>
      </c>
      <c r="AB703" s="16">
        <f t="shared" si="176"/>
        <v>0</v>
      </c>
      <c r="AC703" s="16">
        <f t="shared" si="176"/>
        <v>0</v>
      </c>
      <c r="AD703" s="16">
        <f t="shared" si="176"/>
        <v>0</v>
      </c>
      <c r="AE703" s="16">
        <f t="shared" si="176"/>
        <v>0</v>
      </c>
      <c r="AF703" s="16">
        <f t="shared" si="175"/>
        <v>0</v>
      </c>
      <c r="AG703" s="16">
        <f t="shared" si="175"/>
        <v>0</v>
      </c>
      <c r="AH703" s="16">
        <f t="shared" si="175"/>
        <v>0</v>
      </c>
      <c r="AI703" s="16">
        <f t="shared" si="175"/>
        <v>328.98341673412267</v>
      </c>
      <c r="AJ703" s="16">
        <f t="shared" si="175"/>
        <v>0</v>
      </c>
      <c r="AK703" s="16">
        <f t="shared" si="175"/>
        <v>0</v>
      </c>
      <c r="AL703" s="16">
        <f t="shared" si="175"/>
        <v>0</v>
      </c>
      <c r="AM703" s="16">
        <f t="shared" si="175"/>
        <v>0</v>
      </c>
      <c r="AN703" s="16">
        <f t="shared" si="175"/>
        <v>0</v>
      </c>
      <c r="AO703" s="16">
        <f t="shared" si="175"/>
        <v>0</v>
      </c>
      <c r="AP703" s="16">
        <f t="shared" si="175"/>
        <v>0</v>
      </c>
      <c r="AQ703" s="16">
        <f t="shared" si="175"/>
        <v>0</v>
      </c>
      <c r="AR703" s="16">
        <f t="shared" si="175"/>
        <v>0</v>
      </c>
      <c r="AS703" s="16">
        <f t="shared" si="175"/>
        <v>535.8793198170963</v>
      </c>
      <c r="AT703" s="16">
        <f t="shared" si="177"/>
        <v>0</v>
      </c>
      <c r="AU703" s="16">
        <f t="shared" si="177"/>
        <v>0</v>
      </c>
      <c r="AV703" s="16">
        <f t="shared" si="177"/>
        <v>0</v>
      </c>
      <c r="AW703" s="16">
        <f t="shared" si="177"/>
        <v>0</v>
      </c>
      <c r="AX703" s="16">
        <f t="shared" si="177"/>
        <v>60186.094813468873</v>
      </c>
      <c r="AY703" s="16">
        <f t="shared" si="177"/>
        <v>0</v>
      </c>
      <c r="AZ703" s="16">
        <f t="shared" si="177"/>
        <v>0</v>
      </c>
      <c r="BA703" s="16">
        <f t="shared" si="177"/>
        <v>0</v>
      </c>
      <c r="BB703" s="16">
        <f t="shared" si="177"/>
        <v>0</v>
      </c>
      <c r="BC703" s="16">
        <f t="shared" si="177"/>
        <v>872.89094465121832</v>
      </c>
      <c r="BD703" s="16">
        <f t="shared" si="177"/>
        <v>0</v>
      </c>
      <c r="BE703" s="16">
        <f t="shared" si="177"/>
        <v>0</v>
      </c>
      <c r="BF703" s="16">
        <f t="shared" si="177"/>
        <v>0</v>
      </c>
      <c r="BG703" s="16">
        <f t="shared" si="177"/>
        <v>0</v>
      </c>
      <c r="BH703" s="16">
        <f t="shared" si="177"/>
        <v>0</v>
      </c>
      <c r="BI703" s="16">
        <f t="shared" si="177"/>
        <v>0</v>
      </c>
    </row>
    <row r="704" spans="2:61" s="1" customFormat="1" ht="15.75" x14ac:dyDescent="0.25">
      <c r="B704" s="47">
        <v>85</v>
      </c>
      <c r="C704" s="47" t="s">
        <v>430</v>
      </c>
      <c r="D704" s="47">
        <v>6</v>
      </c>
      <c r="E704" s="47">
        <v>2006</v>
      </c>
      <c r="F704" s="71"/>
      <c r="G704" s="2">
        <v>50</v>
      </c>
      <c r="H704" s="2">
        <v>10</v>
      </c>
      <c r="I704" s="47">
        <v>2021</v>
      </c>
      <c r="J704" s="81">
        <v>1.15E-2</v>
      </c>
      <c r="K704" s="82">
        <v>9985</v>
      </c>
      <c r="L704" s="82">
        <f t="shared" si="163"/>
        <v>998.5</v>
      </c>
      <c r="M704" s="82">
        <f t="shared" si="164"/>
        <v>1497.75</v>
      </c>
      <c r="N704" s="16">
        <f t="shared" si="165"/>
        <v>12481.25</v>
      </c>
      <c r="O704" s="16">
        <f t="shared" si="166"/>
        <v>143.53437500000001</v>
      </c>
      <c r="P704" s="16">
        <f t="shared" si="176"/>
        <v>0</v>
      </c>
      <c r="Q704" s="16">
        <f t="shared" si="176"/>
        <v>0</v>
      </c>
      <c r="R704" s="16">
        <f t="shared" si="176"/>
        <v>0</v>
      </c>
      <c r="S704" s="16">
        <f t="shared" si="176"/>
        <v>0</v>
      </c>
      <c r="T704" s="16">
        <f t="shared" si="176"/>
        <v>0</v>
      </c>
      <c r="U704" s="16">
        <f t="shared" si="176"/>
        <v>0</v>
      </c>
      <c r="V704" s="16">
        <f t="shared" si="176"/>
        <v>0</v>
      </c>
      <c r="W704" s="16">
        <f t="shared" si="176"/>
        <v>0</v>
      </c>
      <c r="X704" s="16">
        <f t="shared" si="176"/>
        <v>0</v>
      </c>
      <c r="Y704" s="16">
        <f t="shared" si="176"/>
        <v>201.96727972820074</v>
      </c>
      <c r="Z704" s="16">
        <f t="shared" si="176"/>
        <v>0</v>
      </c>
      <c r="AA704" s="16">
        <f t="shared" si="176"/>
        <v>0</v>
      </c>
      <c r="AB704" s="16">
        <f t="shared" si="176"/>
        <v>0</v>
      </c>
      <c r="AC704" s="16">
        <f t="shared" si="176"/>
        <v>0</v>
      </c>
      <c r="AD704" s="16">
        <f t="shared" si="176"/>
        <v>0</v>
      </c>
      <c r="AE704" s="16">
        <f t="shared" si="176"/>
        <v>0</v>
      </c>
      <c r="AF704" s="16">
        <f t="shared" si="175"/>
        <v>0</v>
      </c>
      <c r="AG704" s="16">
        <f t="shared" si="175"/>
        <v>0</v>
      </c>
      <c r="AH704" s="16">
        <f t="shared" si="175"/>
        <v>0</v>
      </c>
      <c r="AI704" s="16">
        <f t="shared" si="175"/>
        <v>328.98341673412267</v>
      </c>
      <c r="AJ704" s="16">
        <f t="shared" si="175"/>
        <v>0</v>
      </c>
      <c r="AK704" s="16">
        <f t="shared" si="175"/>
        <v>0</v>
      </c>
      <c r="AL704" s="16">
        <f t="shared" si="175"/>
        <v>0</v>
      </c>
      <c r="AM704" s="16">
        <f t="shared" si="175"/>
        <v>0</v>
      </c>
      <c r="AN704" s="16">
        <f t="shared" si="175"/>
        <v>0</v>
      </c>
      <c r="AO704" s="16">
        <f t="shared" si="175"/>
        <v>0</v>
      </c>
      <c r="AP704" s="16">
        <f t="shared" si="175"/>
        <v>0</v>
      </c>
      <c r="AQ704" s="16">
        <f t="shared" si="175"/>
        <v>0</v>
      </c>
      <c r="AR704" s="16">
        <f t="shared" si="175"/>
        <v>0</v>
      </c>
      <c r="AS704" s="16">
        <f t="shared" si="175"/>
        <v>535.8793198170963</v>
      </c>
      <c r="AT704" s="16">
        <f t="shared" si="177"/>
        <v>0</v>
      </c>
      <c r="AU704" s="16">
        <f t="shared" si="177"/>
        <v>0</v>
      </c>
      <c r="AV704" s="16">
        <f t="shared" si="177"/>
        <v>0</v>
      </c>
      <c r="AW704" s="16">
        <f t="shared" si="177"/>
        <v>0</v>
      </c>
      <c r="AX704" s="16">
        <f t="shared" si="177"/>
        <v>60186.094813468873</v>
      </c>
      <c r="AY704" s="16">
        <f t="shared" si="177"/>
        <v>0</v>
      </c>
      <c r="AZ704" s="16">
        <f t="shared" si="177"/>
        <v>0</v>
      </c>
      <c r="BA704" s="16">
        <f t="shared" si="177"/>
        <v>0</v>
      </c>
      <c r="BB704" s="16">
        <f t="shared" si="177"/>
        <v>0</v>
      </c>
      <c r="BC704" s="16">
        <f t="shared" si="177"/>
        <v>872.89094465121832</v>
      </c>
      <c r="BD704" s="16">
        <f t="shared" si="177"/>
        <v>0</v>
      </c>
      <c r="BE704" s="16">
        <f t="shared" si="177"/>
        <v>0</v>
      </c>
      <c r="BF704" s="16">
        <f t="shared" si="177"/>
        <v>0</v>
      </c>
      <c r="BG704" s="16">
        <f t="shared" si="177"/>
        <v>0</v>
      </c>
      <c r="BH704" s="16">
        <f t="shared" si="177"/>
        <v>0</v>
      </c>
      <c r="BI704" s="16">
        <f t="shared" si="177"/>
        <v>0</v>
      </c>
    </row>
    <row r="705" spans="2:61" s="1" customFormat="1" ht="15.75" x14ac:dyDescent="0.25">
      <c r="B705" s="47">
        <v>84</v>
      </c>
      <c r="C705" s="47" t="s">
        <v>430</v>
      </c>
      <c r="D705" s="47">
        <v>6</v>
      </c>
      <c r="E705" s="47">
        <v>2006</v>
      </c>
      <c r="F705" s="71"/>
      <c r="G705" s="2">
        <v>50</v>
      </c>
      <c r="H705" s="2">
        <v>10</v>
      </c>
      <c r="I705" s="47">
        <v>2021</v>
      </c>
      <c r="J705" s="81">
        <v>1.15E-2</v>
      </c>
      <c r="K705" s="82">
        <v>9985</v>
      </c>
      <c r="L705" s="82">
        <f t="shared" si="163"/>
        <v>998.5</v>
      </c>
      <c r="M705" s="82">
        <f t="shared" si="164"/>
        <v>1497.75</v>
      </c>
      <c r="N705" s="16">
        <f t="shared" si="165"/>
        <v>12481.25</v>
      </c>
      <c r="O705" s="16">
        <f t="shared" si="166"/>
        <v>143.53437500000001</v>
      </c>
      <c r="P705" s="16">
        <f t="shared" si="176"/>
        <v>0</v>
      </c>
      <c r="Q705" s="16">
        <f t="shared" si="176"/>
        <v>0</v>
      </c>
      <c r="R705" s="16">
        <f t="shared" si="176"/>
        <v>0</v>
      </c>
      <c r="S705" s="16">
        <f t="shared" si="176"/>
        <v>0</v>
      </c>
      <c r="T705" s="16">
        <f t="shared" si="176"/>
        <v>0</v>
      </c>
      <c r="U705" s="16">
        <f t="shared" si="176"/>
        <v>0</v>
      </c>
      <c r="V705" s="16">
        <f t="shared" si="176"/>
        <v>0</v>
      </c>
      <c r="W705" s="16">
        <f t="shared" si="176"/>
        <v>0</v>
      </c>
      <c r="X705" s="16">
        <f t="shared" si="176"/>
        <v>0</v>
      </c>
      <c r="Y705" s="16">
        <f t="shared" si="176"/>
        <v>201.96727972820074</v>
      </c>
      <c r="Z705" s="16">
        <f t="shared" si="176"/>
        <v>0</v>
      </c>
      <c r="AA705" s="16">
        <f t="shared" si="176"/>
        <v>0</v>
      </c>
      <c r="AB705" s="16">
        <f t="shared" si="176"/>
        <v>0</v>
      </c>
      <c r="AC705" s="16">
        <f t="shared" si="176"/>
        <v>0</v>
      </c>
      <c r="AD705" s="16">
        <f t="shared" si="176"/>
        <v>0</v>
      </c>
      <c r="AE705" s="16">
        <f t="shared" si="176"/>
        <v>0</v>
      </c>
      <c r="AF705" s="16">
        <f t="shared" si="175"/>
        <v>0</v>
      </c>
      <c r="AG705" s="16">
        <f t="shared" si="175"/>
        <v>0</v>
      </c>
      <c r="AH705" s="16">
        <f t="shared" si="175"/>
        <v>0</v>
      </c>
      <c r="AI705" s="16">
        <f t="shared" si="175"/>
        <v>328.98341673412267</v>
      </c>
      <c r="AJ705" s="16">
        <f t="shared" si="175"/>
        <v>0</v>
      </c>
      <c r="AK705" s="16">
        <f t="shared" si="175"/>
        <v>0</v>
      </c>
      <c r="AL705" s="16">
        <f t="shared" si="175"/>
        <v>0</v>
      </c>
      <c r="AM705" s="16">
        <f t="shared" si="175"/>
        <v>0</v>
      </c>
      <c r="AN705" s="16">
        <f t="shared" si="175"/>
        <v>0</v>
      </c>
      <c r="AO705" s="16">
        <f t="shared" si="175"/>
        <v>0</v>
      </c>
      <c r="AP705" s="16">
        <f t="shared" si="175"/>
        <v>0</v>
      </c>
      <c r="AQ705" s="16">
        <f t="shared" si="175"/>
        <v>0</v>
      </c>
      <c r="AR705" s="16">
        <f t="shared" si="175"/>
        <v>0</v>
      </c>
      <c r="AS705" s="16">
        <f t="shared" si="175"/>
        <v>535.8793198170963</v>
      </c>
      <c r="AT705" s="16">
        <f t="shared" si="177"/>
        <v>0</v>
      </c>
      <c r="AU705" s="16">
        <f t="shared" si="177"/>
        <v>0</v>
      </c>
      <c r="AV705" s="16">
        <f t="shared" si="177"/>
        <v>0</v>
      </c>
      <c r="AW705" s="16">
        <f t="shared" si="177"/>
        <v>0</v>
      </c>
      <c r="AX705" s="16">
        <f t="shared" si="177"/>
        <v>60186.094813468873</v>
      </c>
      <c r="AY705" s="16">
        <f t="shared" si="177"/>
        <v>0</v>
      </c>
      <c r="AZ705" s="16">
        <f t="shared" si="177"/>
        <v>0</v>
      </c>
      <c r="BA705" s="16">
        <f t="shared" si="177"/>
        <v>0</v>
      </c>
      <c r="BB705" s="16">
        <f t="shared" si="177"/>
        <v>0</v>
      </c>
      <c r="BC705" s="16">
        <f t="shared" si="177"/>
        <v>872.89094465121832</v>
      </c>
      <c r="BD705" s="16">
        <f t="shared" si="177"/>
        <v>0</v>
      </c>
      <c r="BE705" s="16">
        <f t="shared" si="177"/>
        <v>0</v>
      </c>
      <c r="BF705" s="16">
        <f t="shared" si="177"/>
        <v>0</v>
      </c>
      <c r="BG705" s="16">
        <f t="shared" si="177"/>
        <v>0</v>
      </c>
      <c r="BH705" s="16">
        <f t="shared" si="177"/>
        <v>0</v>
      </c>
      <c r="BI705" s="16">
        <f t="shared" si="177"/>
        <v>0</v>
      </c>
    </row>
    <row r="706" spans="2:61" s="1" customFormat="1" ht="15.75" x14ac:dyDescent="0.25">
      <c r="B706" s="47">
        <v>83</v>
      </c>
      <c r="C706" s="47" t="s">
        <v>430</v>
      </c>
      <c r="D706" s="47">
        <v>6</v>
      </c>
      <c r="E706" s="47">
        <v>2006</v>
      </c>
      <c r="F706" s="71"/>
      <c r="G706" s="2">
        <v>50</v>
      </c>
      <c r="H706" s="2">
        <v>10</v>
      </c>
      <c r="I706" s="47">
        <v>2021</v>
      </c>
      <c r="J706" s="81">
        <v>1.15E-2</v>
      </c>
      <c r="K706" s="82">
        <v>9985</v>
      </c>
      <c r="L706" s="82">
        <f t="shared" si="163"/>
        <v>998.5</v>
      </c>
      <c r="M706" s="82">
        <f t="shared" si="164"/>
        <v>1497.75</v>
      </c>
      <c r="N706" s="16">
        <f t="shared" si="165"/>
        <v>12481.25</v>
      </c>
      <c r="O706" s="16">
        <f t="shared" si="166"/>
        <v>143.53437500000001</v>
      </c>
      <c r="P706" s="16">
        <f t="shared" si="176"/>
        <v>0</v>
      </c>
      <c r="Q706" s="16">
        <f t="shared" si="176"/>
        <v>0</v>
      </c>
      <c r="R706" s="16">
        <f t="shared" si="176"/>
        <v>0</v>
      </c>
      <c r="S706" s="16">
        <f t="shared" si="176"/>
        <v>0</v>
      </c>
      <c r="T706" s="16">
        <f t="shared" si="176"/>
        <v>0</v>
      </c>
      <c r="U706" s="16">
        <f t="shared" si="176"/>
        <v>0</v>
      </c>
      <c r="V706" s="16">
        <f t="shared" si="176"/>
        <v>0</v>
      </c>
      <c r="W706" s="16">
        <f t="shared" si="176"/>
        <v>0</v>
      </c>
      <c r="X706" s="16">
        <f t="shared" si="176"/>
        <v>0</v>
      </c>
      <c r="Y706" s="16">
        <f t="shared" si="176"/>
        <v>201.96727972820074</v>
      </c>
      <c r="Z706" s="16">
        <f t="shared" si="176"/>
        <v>0</v>
      </c>
      <c r="AA706" s="16">
        <f t="shared" si="176"/>
        <v>0</v>
      </c>
      <c r="AB706" s="16">
        <f t="shared" si="176"/>
        <v>0</v>
      </c>
      <c r="AC706" s="16">
        <f t="shared" si="176"/>
        <v>0</v>
      </c>
      <c r="AD706" s="16">
        <f t="shared" si="176"/>
        <v>0</v>
      </c>
      <c r="AE706" s="16">
        <f t="shared" si="176"/>
        <v>0</v>
      </c>
      <c r="AF706" s="16">
        <f t="shared" si="175"/>
        <v>0</v>
      </c>
      <c r="AG706" s="16">
        <f t="shared" si="175"/>
        <v>0</v>
      </c>
      <c r="AH706" s="16">
        <f t="shared" si="175"/>
        <v>0</v>
      </c>
      <c r="AI706" s="16">
        <f t="shared" si="175"/>
        <v>328.98341673412267</v>
      </c>
      <c r="AJ706" s="16">
        <f t="shared" si="175"/>
        <v>0</v>
      </c>
      <c r="AK706" s="16">
        <f t="shared" si="175"/>
        <v>0</v>
      </c>
      <c r="AL706" s="16">
        <f t="shared" si="175"/>
        <v>0</v>
      </c>
      <c r="AM706" s="16">
        <f t="shared" si="175"/>
        <v>0</v>
      </c>
      <c r="AN706" s="16">
        <f t="shared" si="175"/>
        <v>0</v>
      </c>
      <c r="AO706" s="16">
        <f t="shared" si="175"/>
        <v>0</v>
      </c>
      <c r="AP706" s="16">
        <f t="shared" si="175"/>
        <v>0</v>
      </c>
      <c r="AQ706" s="16">
        <f t="shared" si="175"/>
        <v>0</v>
      </c>
      <c r="AR706" s="16">
        <f t="shared" si="175"/>
        <v>0</v>
      </c>
      <c r="AS706" s="16">
        <f t="shared" si="175"/>
        <v>535.8793198170963</v>
      </c>
      <c r="AT706" s="16">
        <f t="shared" si="177"/>
        <v>0</v>
      </c>
      <c r="AU706" s="16">
        <f t="shared" si="177"/>
        <v>0</v>
      </c>
      <c r="AV706" s="16">
        <f t="shared" si="177"/>
        <v>0</v>
      </c>
      <c r="AW706" s="16">
        <f t="shared" si="177"/>
        <v>0</v>
      </c>
      <c r="AX706" s="16">
        <f t="shared" si="177"/>
        <v>60186.094813468873</v>
      </c>
      <c r="AY706" s="16">
        <f t="shared" si="177"/>
        <v>0</v>
      </c>
      <c r="AZ706" s="16">
        <f t="shared" si="177"/>
        <v>0</v>
      </c>
      <c r="BA706" s="16">
        <f t="shared" si="177"/>
        <v>0</v>
      </c>
      <c r="BB706" s="16">
        <f t="shared" si="177"/>
        <v>0</v>
      </c>
      <c r="BC706" s="16">
        <f t="shared" si="177"/>
        <v>872.89094465121832</v>
      </c>
      <c r="BD706" s="16">
        <f t="shared" si="177"/>
        <v>0</v>
      </c>
      <c r="BE706" s="16">
        <f t="shared" si="177"/>
        <v>0</v>
      </c>
      <c r="BF706" s="16">
        <f t="shared" si="177"/>
        <v>0</v>
      </c>
      <c r="BG706" s="16">
        <f t="shared" si="177"/>
        <v>0</v>
      </c>
      <c r="BH706" s="16">
        <f t="shared" si="177"/>
        <v>0</v>
      </c>
      <c r="BI706" s="16">
        <f t="shared" si="177"/>
        <v>0</v>
      </c>
    </row>
    <row r="707" spans="2:61" s="1" customFormat="1" ht="15.75" x14ac:dyDescent="0.25">
      <c r="B707" s="47">
        <v>82</v>
      </c>
      <c r="C707" s="47" t="s">
        <v>430</v>
      </c>
      <c r="D707" s="47">
        <v>6</v>
      </c>
      <c r="E707" s="47">
        <v>2006</v>
      </c>
      <c r="F707" s="71"/>
      <c r="G707" s="2">
        <v>50</v>
      </c>
      <c r="H707" s="2">
        <v>10</v>
      </c>
      <c r="I707" s="47">
        <v>2021</v>
      </c>
      <c r="J707" s="81">
        <v>1.15E-2</v>
      </c>
      <c r="K707" s="82">
        <v>9985</v>
      </c>
      <c r="L707" s="82">
        <f t="shared" si="163"/>
        <v>998.5</v>
      </c>
      <c r="M707" s="82">
        <f t="shared" si="164"/>
        <v>1497.75</v>
      </c>
      <c r="N707" s="16">
        <f t="shared" si="165"/>
        <v>12481.25</v>
      </c>
      <c r="O707" s="16">
        <f t="shared" si="166"/>
        <v>143.53437500000001</v>
      </c>
      <c r="P707" s="16">
        <f t="shared" si="176"/>
        <v>0</v>
      </c>
      <c r="Q707" s="16">
        <f t="shared" si="176"/>
        <v>0</v>
      </c>
      <c r="R707" s="16">
        <f t="shared" si="176"/>
        <v>0</v>
      </c>
      <c r="S707" s="16">
        <f t="shared" si="176"/>
        <v>0</v>
      </c>
      <c r="T707" s="16">
        <f t="shared" si="176"/>
        <v>0</v>
      </c>
      <c r="U707" s="16">
        <f t="shared" si="176"/>
        <v>0</v>
      </c>
      <c r="V707" s="16">
        <f t="shared" si="176"/>
        <v>0</v>
      </c>
      <c r="W707" s="16">
        <f t="shared" si="176"/>
        <v>0</v>
      </c>
      <c r="X707" s="16">
        <f t="shared" si="176"/>
        <v>0</v>
      </c>
      <c r="Y707" s="16">
        <f t="shared" si="176"/>
        <v>201.96727972820074</v>
      </c>
      <c r="Z707" s="16">
        <f t="shared" si="176"/>
        <v>0</v>
      </c>
      <c r="AA707" s="16">
        <f t="shared" si="176"/>
        <v>0</v>
      </c>
      <c r="AB707" s="16">
        <f t="shared" si="176"/>
        <v>0</v>
      </c>
      <c r="AC707" s="16">
        <f t="shared" si="176"/>
        <v>0</v>
      </c>
      <c r="AD707" s="16">
        <f t="shared" si="176"/>
        <v>0</v>
      </c>
      <c r="AE707" s="16">
        <f t="shared" si="176"/>
        <v>0</v>
      </c>
      <c r="AF707" s="16">
        <f t="shared" si="175"/>
        <v>0</v>
      </c>
      <c r="AG707" s="16">
        <f t="shared" si="175"/>
        <v>0</v>
      </c>
      <c r="AH707" s="16">
        <f t="shared" si="175"/>
        <v>0</v>
      </c>
      <c r="AI707" s="16">
        <f t="shared" si="175"/>
        <v>328.98341673412267</v>
      </c>
      <c r="AJ707" s="16">
        <f t="shared" si="175"/>
        <v>0</v>
      </c>
      <c r="AK707" s="16">
        <f t="shared" si="175"/>
        <v>0</v>
      </c>
      <c r="AL707" s="16">
        <f t="shared" si="175"/>
        <v>0</v>
      </c>
      <c r="AM707" s="16">
        <f t="shared" si="175"/>
        <v>0</v>
      </c>
      <c r="AN707" s="16">
        <f t="shared" si="175"/>
        <v>0</v>
      </c>
      <c r="AO707" s="16">
        <f t="shared" si="175"/>
        <v>0</v>
      </c>
      <c r="AP707" s="16">
        <f t="shared" si="175"/>
        <v>0</v>
      </c>
      <c r="AQ707" s="16">
        <f t="shared" si="175"/>
        <v>0</v>
      </c>
      <c r="AR707" s="16">
        <f t="shared" si="175"/>
        <v>0</v>
      </c>
      <c r="AS707" s="16">
        <f t="shared" si="175"/>
        <v>535.8793198170963</v>
      </c>
      <c r="AT707" s="16">
        <f t="shared" si="177"/>
        <v>0</v>
      </c>
      <c r="AU707" s="16">
        <f t="shared" si="177"/>
        <v>0</v>
      </c>
      <c r="AV707" s="16">
        <f t="shared" si="177"/>
        <v>0</v>
      </c>
      <c r="AW707" s="16">
        <f t="shared" si="177"/>
        <v>0</v>
      </c>
      <c r="AX707" s="16">
        <f t="shared" si="177"/>
        <v>60186.094813468873</v>
      </c>
      <c r="AY707" s="16">
        <f t="shared" si="177"/>
        <v>0</v>
      </c>
      <c r="AZ707" s="16">
        <f t="shared" si="177"/>
        <v>0</v>
      </c>
      <c r="BA707" s="16">
        <f t="shared" si="177"/>
        <v>0</v>
      </c>
      <c r="BB707" s="16">
        <f t="shared" si="177"/>
        <v>0</v>
      </c>
      <c r="BC707" s="16">
        <f t="shared" si="177"/>
        <v>872.89094465121832</v>
      </c>
      <c r="BD707" s="16">
        <f t="shared" si="177"/>
        <v>0</v>
      </c>
      <c r="BE707" s="16">
        <f t="shared" si="177"/>
        <v>0</v>
      </c>
      <c r="BF707" s="16">
        <f t="shared" si="177"/>
        <v>0</v>
      </c>
      <c r="BG707" s="16">
        <f t="shared" si="177"/>
        <v>0</v>
      </c>
      <c r="BH707" s="16">
        <f t="shared" si="177"/>
        <v>0</v>
      </c>
      <c r="BI707" s="16">
        <f t="shared" si="177"/>
        <v>0</v>
      </c>
    </row>
    <row r="708" spans="2:61" s="1" customFormat="1" ht="15.75" x14ac:dyDescent="0.25">
      <c r="B708" s="47">
        <v>81</v>
      </c>
      <c r="C708" s="47" t="s">
        <v>430</v>
      </c>
      <c r="D708" s="47">
        <v>6</v>
      </c>
      <c r="E708" s="47">
        <v>2006</v>
      </c>
      <c r="F708" s="71"/>
      <c r="G708" s="2">
        <v>50</v>
      </c>
      <c r="H708" s="2">
        <v>10</v>
      </c>
      <c r="I708" s="47">
        <v>2021</v>
      </c>
      <c r="J708" s="81">
        <v>1.15E-2</v>
      </c>
      <c r="K708" s="82">
        <v>9985</v>
      </c>
      <c r="L708" s="82">
        <f t="shared" si="163"/>
        <v>998.5</v>
      </c>
      <c r="M708" s="82">
        <f t="shared" si="164"/>
        <v>1497.75</v>
      </c>
      <c r="N708" s="16">
        <f t="shared" si="165"/>
        <v>12481.25</v>
      </c>
      <c r="O708" s="16">
        <f t="shared" si="166"/>
        <v>143.53437500000001</v>
      </c>
      <c r="P708" s="16">
        <f t="shared" si="176"/>
        <v>0</v>
      </c>
      <c r="Q708" s="16">
        <f t="shared" si="176"/>
        <v>0</v>
      </c>
      <c r="R708" s="16">
        <f t="shared" si="176"/>
        <v>0</v>
      </c>
      <c r="S708" s="16">
        <f t="shared" si="176"/>
        <v>0</v>
      </c>
      <c r="T708" s="16">
        <f t="shared" si="176"/>
        <v>0</v>
      </c>
      <c r="U708" s="16">
        <f t="shared" si="176"/>
        <v>0</v>
      </c>
      <c r="V708" s="16">
        <f t="shared" si="176"/>
        <v>0</v>
      </c>
      <c r="W708" s="16">
        <f t="shared" si="176"/>
        <v>0</v>
      </c>
      <c r="X708" s="16">
        <f t="shared" si="176"/>
        <v>0</v>
      </c>
      <c r="Y708" s="16">
        <f t="shared" si="176"/>
        <v>201.96727972820074</v>
      </c>
      <c r="Z708" s="16">
        <f t="shared" si="176"/>
        <v>0</v>
      </c>
      <c r="AA708" s="16">
        <f t="shared" si="176"/>
        <v>0</v>
      </c>
      <c r="AB708" s="16">
        <f t="shared" si="176"/>
        <v>0</v>
      </c>
      <c r="AC708" s="16">
        <f t="shared" si="176"/>
        <v>0</v>
      </c>
      <c r="AD708" s="16">
        <f t="shared" si="176"/>
        <v>0</v>
      </c>
      <c r="AE708" s="16">
        <f t="shared" si="176"/>
        <v>0</v>
      </c>
      <c r="AF708" s="16">
        <f t="shared" si="175"/>
        <v>0</v>
      </c>
      <c r="AG708" s="16">
        <f t="shared" si="175"/>
        <v>0</v>
      </c>
      <c r="AH708" s="16">
        <f t="shared" si="175"/>
        <v>0</v>
      </c>
      <c r="AI708" s="16">
        <f t="shared" si="175"/>
        <v>328.98341673412267</v>
      </c>
      <c r="AJ708" s="16">
        <f t="shared" si="175"/>
        <v>0</v>
      </c>
      <c r="AK708" s="16">
        <f t="shared" si="175"/>
        <v>0</v>
      </c>
      <c r="AL708" s="16">
        <f t="shared" si="175"/>
        <v>0</v>
      </c>
      <c r="AM708" s="16">
        <f t="shared" si="175"/>
        <v>0</v>
      </c>
      <c r="AN708" s="16">
        <f t="shared" si="175"/>
        <v>0</v>
      </c>
      <c r="AO708" s="16">
        <f t="shared" si="175"/>
        <v>0</v>
      </c>
      <c r="AP708" s="16">
        <f t="shared" si="175"/>
        <v>0</v>
      </c>
      <c r="AQ708" s="16">
        <f t="shared" si="175"/>
        <v>0</v>
      </c>
      <c r="AR708" s="16">
        <f t="shared" si="175"/>
        <v>0</v>
      </c>
      <c r="AS708" s="16">
        <f t="shared" si="175"/>
        <v>535.8793198170963</v>
      </c>
      <c r="AT708" s="16">
        <f t="shared" si="177"/>
        <v>0</v>
      </c>
      <c r="AU708" s="16">
        <f t="shared" si="177"/>
        <v>0</v>
      </c>
      <c r="AV708" s="16">
        <f t="shared" si="177"/>
        <v>0</v>
      </c>
      <c r="AW708" s="16">
        <f t="shared" si="177"/>
        <v>0</v>
      </c>
      <c r="AX708" s="16">
        <f t="shared" si="177"/>
        <v>60186.094813468873</v>
      </c>
      <c r="AY708" s="16">
        <f t="shared" si="177"/>
        <v>0</v>
      </c>
      <c r="AZ708" s="16">
        <f t="shared" si="177"/>
        <v>0</v>
      </c>
      <c r="BA708" s="16">
        <f t="shared" si="177"/>
        <v>0</v>
      </c>
      <c r="BB708" s="16">
        <f t="shared" si="177"/>
        <v>0</v>
      </c>
      <c r="BC708" s="16">
        <f t="shared" si="177"/>
        <v>872.89094465121832</v>
      </c>
      <c r="BD708" s="16">
        <f t="shared" si="177"/>
        <v>0</v>
      </c>
      <c r="BE708" s="16">
        <f t="shared" si="177"/>
        <v>0</v>
      </c>
      <c r="BF708" s="16">
        <f t="shared" si="177"/>
        <v>0</v>
      </c>
      <c r="BG708" s="16">
        <f t="shared" si="177"/>
        <v>0</v>
      </c>
      <c r="BH708" s="16">
        <f t="shared" si="177"/>
        <v>0</v>
      </c>
      <c r="BI708" s="16">
        <f t="shared" si="177"/>
        <v>0</v>
      </c>
    </row>
    <row r="709" spans="2:61" s="1" customFormat="1" ht="15.75" x14ac:dyDescent="0.25">
      <c r="B709" s="47">
        <v>80</v>
      </c>
      <c r="C709" s="47" t="s">
        <v>430</v>
      </c>
      <c r="D709" s="47">
        <v>6</v>
      </c>
      <c r="E709" s="47">
        <v>2006</v>
      </c>
      <c r="F709" s="71"/>
      <c r="G709" s="2">
        <v>50</v>
      </c>
      <c r="H709" s="2">
        <v>10</v>
      </c>
      <c r="I709" s="47">
        <v>2022</v>
      </c>
      <c r="J709" s="81">
        <v>1.15E-2</v>
      </c>
      <c r="K709" s="82">
        <v>9985</v>
      </c>
      <c r="L709" s="82">
        <f t="shared" si="163"/>
        <v>998.5</v>
      </c>
      <c r="M709" s="82">
        <f t="shared" si="164"/>
        <v>1497.75</v>
      </c>
      <c r="N709" s="16">
        <f t="shared" si="165"/>
        <v>12481.25</v>
      </c>
      <c r="O709" s="16">
        <f t="shared" si="166"/>
        <v>143.53437500000001</v>
      </c>
      <c r="P709" s="16">
        <f t="shared" si="176"/>
        <v>130.18990929705217</v>
      </c>
      <c r="Q709" s="16">
        <f t="shared" si="176"/>
        <v>0</v>
      </c>
      <c r="R709" s="16">
        <f t="shared" si="176"/>
        <v>0</v>
      </c>
      <c r="S709" s="16">
        <f t="shared" si="176"/>
        <v>0</v>
      </c>
      <c r="T709" s="16">
        <f t="shared" si="176"/>
        <v>0</v>
      </c>
      <c r="U709" s="16">
        <f t="shared" si="176"/>
        <v>0</v>
      </c>
      <c r="V709" s="16">
        <f t="shared" si="176"/>
        <v>0</v>
      </c>
      <c r="W709" s="16">
        <f t="shared" si="176"/>
        <v>0</v>
      </c>
      <c r="X709" s="16">
        <f t="shared" si="176"/>
        <v>0</v>
      </c>
      <c r="Y709" s="16">
        <f t="shared" si="176"/>
        <v>0</v>
      </c>
      <c r="Z709" s="16">
        <f t="shared" si="176"/>
        <v>212.06564371461076</v>
      </c>
      <c r="AA709" s="16">
        <f t="shared" si="176"/>
        <v>0</v>
      </c>
      <c r="AB709" s="16">
        <f t="shared" si="176"/>
        <v>0</v>
      </c>
      <c r="AC709" s="16">
        <f t="shared" si="176"/>
        <v>0</v>
      </c>
      <c r="AD709" s="16">
        <f t="shared" si="176"/>
        <v>0</v>
      </c>
      <c r="AE709" s="16">
        <f t="shared" si="176"/>
        <v>0</v>
      </c>
      <c r="AF709" s="16">
        <f t="shared" si="175"/>
        <v>0</v>
      </c>
      <c r="AG709" s="16">
        <f t="shared" si="175"/>
        <v>0</v>
      </c>
      <c r="AH709" s="16">
        <f t="shared" si="175"/>
        <v>0</v>
      </c>
      <c r="AI709" s="16">
        <f t="shared" si="175"/>
        <v>0</v>
      </c>
      <c r="AJ709" s="16">
        <f t="shared" si="175"/>
        <v>345.43258757082884</v>
      </c>
      <c r="AK709" s="16">
        <f t="shared" si="175"/>
        <v>0</v>
      </c>
      <c r="AL709" s="16">
        <f t="shared" si="175"/>
        <v>0</v>
      </c>
      <c r="AM709" s="16">
        <f t="shared" si="175"/>
        <v>0</v>
      </c>
      <c r="AN709" s="16">
        <f t="shared" si="175"/>
        <v>0</v>
      </c>
      <c r="AO709" s="16">
        <f t="shared" si="175"/>
        <v>0</v>
      </c>
      <c r="AP709" s="16">
        <f t="shared" si="175"/>
        <v>0</v>
      </c>
      <c r="AQ709" s="16">
        <f t="shared" si="175"/>
        <v>0</v>
      </c>
      <c r="AR709" s="16">
        <f t="shared" si="175"/>
        <v>0</v>
      </c>
      <c r="AS709" s="16">
        <f t="shared" si="175"/>
        <v>0</v>
      </c>
      <c r="AT709" s="16">
        <f t="shared" si="177"/>
        <v>562.67328580795106</v>
      </c>
      <c r="AU709" s="16">
        <f t="shared" si="177"/>
        <v>0</v>
      </c>
      <c r="AV709" s="16">
        <f t="shared" si="177"/>
        <v>0</v>
      </c>
      <c r="AW709" s="16">
        <f t="shared" si="177"/>
        <v>0</v>
      </c>
      <c r="AX709" s="16">
        <f t="shared" si="177"/>
        <v>60186.094813468873</v>
      </c>
      <c r="AY709" s="16">
        <f t="shared" si="177"/>
        <v>0</v>
      </c>
      <c r="AZ709" s="16">
        <f t="shared" si="177"/>
        <v>0</v>
      </c>
      <c r="BA709" s="16">
        <f t="shared" si="177"/>
        <v>0</v>
      </c>
      <c r="BB709" s="16">
        <f t="shared" si="177"/>
        <v>0</v>
      </c>
      <c r="BC709" s="16">
        <f t="shared" si="177"/>
        <v>0</v>
      </c>
      <c r="BD709" s="16">
        <f t="shared" si="177"/>
        <v>916.53549188377906</v>
      </c>
      <c r="BE709" s="16">
        <f t="shared" si="177"/>
        <v>0</v>
      </c>
      <c r="BF709" s="16">
        <f t="shared" si="177"/>
        <v>0</v>
      </c>
      <c r="BG709" s="16">
        <f t="shared" si="177"/>
        <v>0</v>
      </c>
      <c r="BH709" s="16">
        <f t="shared" si="177"/>
        <v>0</v>
      </c>
      <c r="BI709" s="16">
        <f t="shared" si="177"/>
        <v>0</v>
      </c>
    </row>
    <row r="710" spans="2:61" s="1" customFormat="1" ht="15.75" x14ac:dyDescent="0.25">
      <c r="B710" s="47">
        <v>79</v>
      </c>
      <c r="C710" s="47" t="s">
        <v>430</v>
      </c>
      <c r="D710" s="47">
        <v>6</v>
      </c>
      <c r="E710" s="47">
        <v>2006</v>
      </c>
      <c r="F710" s="71"/>
      <c r="G710" s="2">
        <v>50</v>
      </c>
      <c r="H710" s="2">
        <v>10</v>
      </c>
      <c r="I710" s="47">
        <v>2022</v>
      </c>
      <c r="J710" s="81">
        <v>1.15E-2</v>
      </c>
      <c r="K710" s="82">
        <v>9985</v>
      </c>
      <c r="L710" s="82">
        <f t="shared" si="163"/>
        <v>998.5</v>
      </c>
      <c r="M710" s="82">
        <f t="shared" si="164"/>
        <v>1497.75</v>
      </c>
      <c r="N710" s="16">
        <f t="shared" si="165"/>
        <v>12481.25</v>
      </c>
      <c r="O710" s="16">
        <f t="shared" si="166"/>
        <v>143.53437500000001</v>
      </c>
      <c r="P710" s="16">
        <f t="shared" si="176"/>
        <v>130.18990929705217</v>
      </c>
      <c r="Q710" s="16">
        <f t="shared" si="176"/>
        <v>0</v>
      </c>
      <c r="R710" s="16">
        <f t="shared" si="176"/>
        <v>0</v>
      </c>
      <c r="S710" s="16">
        <f t="shared" si="176"/>
        <v>0</v>
      </c>
      <c r="T710" s="16">
        <f t="shared" si="176"/>
        <v>0</v>
      </c>
      <c r="U710" s="16">
        <f t="shared" si="176"/>
        <v>0</v>
      </c>
      <c r="V710" s="16">
        <f t="shared" si="176"/>
        <v>0</v>
      </c>
      <c r="W710" s="16">
        <f t="shared" si="176"/>
        <v>0</v>
      </c>
      <c r="X710" s="16">
        <f t="shared" si="176"/>
        <v>0</v>
      </c>
      <c r="Y710" s="16">
        <f t="shared" si="176"/>
        <v>0</v>
      </c>
      <c r="Z710" s="16">
        <f t="shared" si="176"/>
        <v>212.06564371461076</v>
      </c>
      <c r="AA710" s="16">
        <f t="shared" si="176"/>
        <v>0</v>
      </c>
      <c r="AB710" s="16">
        <f t="shared" si="176"/>
        <v>0</v>
      </c>
      <c r="AC710" s="16">
        <f t="shared" si="176"/>
        <v>0</v>
      </c>
      <c r="AD710" s="16">
        <f t="shared" si="176"/>
        <v>0</v>
      </c>
      <c r="AE710" s="16">
        <f t="shared" ref="AE710:AT725" si="178">IF(MOD((AE$6-$E710),$G710)=0,($K710*1.1*1.15)*((1+$K$3)^(AE$6-$N$3)),IF(MOD((AE$6-$I710),$H710)=0,$O710*((1+$K$3)^(AE$6-$N$3)),0))</f>
        <v>0</v>
      </c>
      <c r="AF710" s="16">
        <f t="shared" si="178"/>
        <v>0</v>
      </c>
      <c r="AG710" s="16">
        <f t="shared" si="178"/>
        <v>0</v>
      </c>
      <c r="AH710" s="16">
        <f t="shared" si="178"/>
        <v>0</v>
      </c>
      <c r="AI710" s="16">
        <f t="shared" si="178"/>
        <v>0</v>
      </c>
      <c r="AJ710" s="16">
        <f t="shared" si="178"/>
        <v>345.43258757082884</v>
      </c>
      <c r="AK710" s="16">
        <f t="shared" si="178"/>
        <v>0</v>
      </c>
      <c r="AL710" s="16">
        <f t="shared" si="178"/>
        <v>0</v>
      </c>
      <c r="AM710" s="16">
        <f t="shared" si="178"/>
        <v>0</v>
      </c>
      <c r="AN710" s="16">
        <f t="shared" si="178"/>
        <v>0</v>
      </c>
      <c r="AO710" s="16">
        <f t="shared" si="178"/>
        <v>0</v>
      </c>
      <c r="AP710" s="16">
        <f t="shared" si="178"/>
        <v>0</v>
      </c>
      <c r="AQ710" s="16">
        <f t="shared" si="178"/>
        <v>0</v>
      </c>
      <c r="AR710" s="16">
        <f t="shared" si="178"/>
        <v>0</v>
      </c>
      <c r="AS710" s="16">
        <f t="shared" si="178"/>
        <v>0</v>
      </c>
      <c r="AT710" s="16">
        <f t="shared" si="177"/>
        <v>562.67328580795106</v>
      </c>
      <c r="AU710" s="16">
        <f t="shared" si="177"/>
        <v>0</v>
      </c>
      <c r="AV710" s="16">
        <f t="shared" si="177"/>
        <v>0</v>
      </c>
      <c r="AW710" s="16">
        <f t="shared" si="177"/>
        <v>0</v>
      </c>
      <c r="AX710" s="16">
        <f t="shared" si="177"/>
        <v>60186.094813468873</v>
      </c>
      <c r="AY710" s="16">
        <f t="shared" si="177"/>
        <v>0</v>
      </c>
      <c r="AZ710" s="16">
        <f t="shared" si="177"/>
        <v>0</v>
      </c>
      <c r="BA710" s="16">
        <f t="shared" si="177"/>
        <v>0</v>
      </c>
      <c r="BB710" s="16">
        <f t="shared" si="177"/>
        <v>0</v>
      </c>
      <c r="BC710" s="16">
        <f t="shared" si="177"/>
        <v>0</v>
      </c>
      <c r="BD710" s="16">
        <f t="shared" si="177"/>
        <v>916.53549188377906</v>
      </c>
      <c r="BE710" s="16">
        <f t="shared" si="177"/>
        <v>0</v>
      </c>
      <c r="BF710" s="16">
        <f t="shared" si="177"/>
        <v>0</v>
      </c>
      <c r="BG710" s="16">
        <f t="shared" si="177"/>
        <v>0</v>
      </c>
      <c r="BH710" s="16">
        <f t="shared" si="177"/>
        <v>0</v>
      </c>
      <c r="BI710" s="16">
        <f t="shared" si="177"/>
        <v>0</v>
      </c>
    </row>
    <row r="711" spans="2:61" s="1" customFormat="1" ht="15.75" x14ac:dyDescent="0.25">
      <c r="B711" s="47">
        <v>78</v>
      </c>
      <c r="C711" s="47" t="s">
        <v>430</v>
      </c>
      <c r="D711" s="47">
        <v>6</v>
      </c>
      <c r="E711" s="47">
        <v>2006</v>
      </c>
      <c r="F711" s="71"/>
      <c r="G711" s="2">
        <v>50</v>
      </c>
      <c r="H711" s="2">
        <v>10</v>
      </c>
      <c r="I711" s="47">
        <v>2022</v>
      </c>
      <c r="J711" s="81">
        <v>1.15E-2</v>
      </c>
      <c r="K711" s="82">
        <v>9985</v>
      </c>
      <c r="L711" s="82">
        <f t="shared" ref="L711:L774" si="179">K711*0.1</f>
        <v>998.5</v>
      </c>
      <c r="M711" s="82">
        <f t="shared" ref="M711:M774" si="180">K711*0.15</f>
        <v>1497.75</v>
      </c>
      <c r="N711" s="16">
        <f t="shared" ref="N711:N774" si="181">SUM(K711:M711)</f>
        <v>12481.25</v>
      </c>
      <c r="O711" s="16">
        <f t="shared" ref="O711:O774" si="182">N711*J711</f>
        <v>143.53437500000001</v>
      </c>
      <c r="P711" s="16">
        <f t="shared" ref="P711:AE726" si="183">IF(MOD((P$6-$E711),$G711)=0,($K711*1.1*1.15)*((1+$K$3)^(P$6-$N$3)),IF(MOD((P$6-$I711),$H711)=0,$O711*((1+$K$3)^(P$6-$N$3)),0))</f>
        <v>130.18990929705217</v>
      </c>
      <c r="Q711" s="16">
        <f t="shared" si="183"/>
        <v>0</v>
      </c>
      <c r="R711" s="16">
        <f t="shared" si="183"/>
        <v>0</v>
      </c>
      <c r="S711" s="16">
        <f t="shared" si="183"/>
        <v>0</v>
      </c>
      <c r="T711" s="16">
        <f t="shared" si="183"/>
        <v>0</v>
      </c>
      <c r="U711" s="16">
        <f t="shared" si="183"/>
        <v>0</v>
      </c>
      <c r="V711" s="16">
        <f t="shared" si="183"/>
        <v>0</v>
      </c>
      <c r="W711" s="16">
        <f t="shared" si="183"/>
        <v>0</v>
      </c>
      <c r="X711" s="16">
        <f t="shared" si="183"/>
        <v>0</v>
      </c>
      <c r="Y711" s="16">
        <f t="shared" si="183"/>
        <v>0</v>
      </c>
      <c r="Z711" s="16">
        <f t="shared" si="183"/>
        <v>212.06564371461076</v>
      </c>
      <c r="AA711" s="16">
        <f t="shared" si="183"/>
        <v>0</v>
      </c>
      <c r="AB711" s="16">
        <f t="shared" si="183"/>
        <v>0</v>
      </c>
      <c r="AC711" s="16">
        <f t="shared" si="183"/>
        <v>0</v>
      </c>
      <c r="AD711" s="16">
        <f t="shared" si="183"/>
        <v>0</v>
      </c>
      <c r="AE711" s="16">
        <f t="shared" si="183"/>
        <v>0</v>
      </c>
      <c r="AF711" s="16">
        <f t="shared" si="178"/>
        <v>0</v>
      </c>
      <c r="AG711" s="16">
        <f t="shared" si="178"/>
        <v>0</v>
      </c>
      <c r="AH711" s="16">
        <f t="shared" si="178"/>
        <v>0</v>
      </c>
      <c r="AI711" s="16">
        <f t="shared" si="178"/>
        <v>0</v>
      </c>
      <c r="AJ711" s="16">
        <f t="shared" si="178"/>
        <v>345.43258757082884</v>
      </c>
      <c r="AK711" s="16">
        <f t="shared" si="178"/>
        <v>0</v>
      </c>
      <c r="AL711" s="16">
        <f t="shared" si="178"/>
        <v>0</v>
      </c>
      <c r="AM711" s="16">
        <f t="shared" si="178"/>
        <v>0</v>
      </c>
      <c r="AN711" s="16">
        <f t="shared" si="178"/>
        <v>0</v>
      </c>
      <c r="AO711" s="16">
        <f t="shared" si="178"/>
        <v>0</v>
      </c>
      <c r="AP711" s="16">
        <f t="shared" si="178"/>
        <v>0</v>
      </c>
      <c r="AQ711" s="16">
        <f t="shared" si="178"/>
        <v>0</v>
      </c>
      <c r="AR711" s="16">
        <f t="shared" si="178"/>
        <v>0</v>
      </c>
      <c r="AS711" s="16">
        <f t="shared" si="178"/>
        <v>0</v>
      </c>
      <c r="AT711" s="16">
        <f t="shared" si="178"/>
        <v>562.67328580795106</v>
      </c>
      <c r="AU711" s="16">
        <f t="shared" ref="AT711:BI726" si="184">IF(MOD((AU$6-$E711),$G711)=0,($K711*1.1*1.15)*((1+$K$3)^(AU$6-$N$3)),IF(MOD((AU$6-$I711),$H711)=0,$O711*((1+$K$3)^(AU$6-$N$3)),0))</f>
        <v>0</v>
      </c>
      <c r="AV711" s="16">
        <f t="shared" si="184"/>
        <v>0</v>
      </c>
      <c r="AW711" s="16">
        <f t="shared" si="184"/>
        <v>0</v>
      </c>
      <c r="AX711" s="16">
        <f t="shared" si="184"/>
        <v>60186.094813468873</v>
      </c>
      <c r="AY711" s="16">
        <f t="shared" si="184"/>
        <v>0</v>
      </c>
      <c r="AZ711" s="16">
        <f t="shared" si="184"/>
        <v>0</v>
      </c>
      <c r="BA711" s="16">
        <f t="shared" si="184"/>
        <v>0</v>
      </c>
      <c r="BB711" s="16">
        <f t="shared" si="184"/>
        <v>0</v>
      </c>
      <c r="BC711" s="16">
        <f t="shared" si="184"/>
        <v>0</v>
      </c>
      <c r="BD711" s="16">
        <f t="shared" si="184"/>
        <v>916.53549188377906</v>
      </c>
      <c r="BE711" s="16">
        <f t="shared" si="184"/>
        <v>0</v>
      </c>
      <c r="BF711" s="16">
        <f t="shared" si="184"/>
        <v>0</v>
      </c>
      <c r="BG711" s="16">
        <f t="shared" si="184"/>
        <v>0</v>
      </c>
      <c r="BH711" s="16">
        <f t="shared" si="184"/>
        <v>0</v>
      </c>
      <c r="BI711" s="16">
        <f t="shared" si="184"/>
        <v>0</v>
      </c>
    </row>
    <row r="712" spans="2:61" s="1" customFormat="1" ht="15.75" x14ac:dyDescent="0.25">
      <c r="B712" s="47">
        <v>77</v>
      </c>
      <c r="C712" s="47" t="s">
        <v>430</v>
      </c>
      <c r="D712" s="47">
        <v>6</v>
      </c>
      <c r="E712" s="47">
        <v>2006</v>
      </c>
      <c r="F712" s="71"/>
      <c r="G712" s="2">
        <v>50</v>
      </c>
      <c r="H712" s="2">
        <v>10</v>
      </c>
      <c r="I712" s="47">
        <v>2022</v>
      </c>
      <c r="J712" s="81">
        <v>1.15E-2</v>
      </c>
      <c r="K712" s="82">
        <v>9985</v>
      </c>
      <c r="L712" s="82">
        <f t="shared" si="179"/>
        <v>998.5</v>
      </c>
      <c r="M712" s="82">
        <f t="shared" si="180"/>
        <v>1497.75</v>
      </c>
      <c r="N712" s="16">
        <f t="shared" si="181"/>
        <v>12481.25</v>
      </c>
      <c r="O712" s="16">
        <f t="shared" si="182"/>
        <v>143.53437500000001</v>
      </c>
      <c r="P712" s="16">
        <f t="shared" si="183"/>
        <v>130.18990929705217</v>
      </c>
      <c r="Q712" s="16">
        <f t="shared" si="183"/>
        <v>0</v>
      </c>
      <c r="R712" s="16">
        <f t="shared" si="183"/>
        <v>0</v>
      </c>
      <c r="S712" s="16">
        <f t="shared" si="183"/>
        <v>0</v>
      </c>
      <c r="T712" s="16">
        <f t="shared" si="183"/>
        <v>0</v>
      </c>
      <c r="U712" s="16">
        <f t="shared" si="183"/>
        <v>0</v>
      </c>
      <c r="V712" s="16">
        <f t="shared" si="183"/>
        <v>0</v>
      </c>
      <c r="W712" s="16">
        <f t="shared" si="183"/>
        <v>0</v>
      </c>
      <c r="X712" s="16">
        <f t="shared" si="183"/>
        <v>0</v>
      </c>
      <c r="Y712" s="16">
        <f t="shared" si="183"/>
        <v>0</v>
      </c>
      <c r="Z712" s="16">
        <f t="shared" si="183"/>
        <v>212.06564371461076</v>
      </c>
      <c r="AA712" s="16">
        <f t="shared" si="183"/>
        <v>0</v>
      </c>
      <c r="AB712" s="16">
        <f t="shared" si="183"/>
        <v>0</v>
      </c>
      <c r="AC712" s="16">
        <f t="shared" si="183"/>
        <v>0</v>
      </c>
      <c r="AD712" s="16">
        <f t="shared" si="183"/>
        <v>0</v>
      </c>
      <c r="AE712" s="16">
        <f t="shared" si="183"/>
        <v>0</v>
      </c>
      <c r="AF712" s="16">
        <f t="shared" si="178"/>
        <v>0</v>
      </c>
      <c r="AG712" s="16">
        <f t="shared" si="178"/>
        <v>0</v>
      </c>
      <c r="AH712" s="16">
        <f t="shared" si="178"/>
        <v>0</v>
      </c>
      <c r="AI712" s="16">
        <f t="shared" si="178"/>
        <v>0</v>
      </c>
      <c r="AJ712" s="16">
        <f t="shared" si="178"/>
        <v>345.43258757082884</v>
      </c>
      <c r="AK712" s="16">
        <f t="shared" si="178"/>
        <v>0</v>
      </c>
      <c r="AL712" s="16">
        <f t="shared" si="178"/>
        <v>0</v>
      </c>
      <c r="AM712" s="16">
        <f t="shared" si="178"/>
        <v>0</v>
      </c>
      <c r="AN712" s="16">
        <f t="shared" si="178"/>
        <v>0</v>
      </c>
      <c r="AO712" s="16">
        <f t="shared" si="178"/>
        <v>0</v>
      </c>
      <c r="AP712" s="16">
        <f t="shared" si="178"/>
        <v>0</v>
      </c>
      <c r="AQ712" s="16">
        <f t="shared" si="178"/>
        <v>0</v>
      </c>
      <c r="AR712" s="16">
        <f t="shared" si="178"/>
        <v>0</v>
      </c>
      <c r="AS712" s="16">
        <f t="shared" si="178"/>
        <v>0</v>
      </c>
      <c r="AT712" s="16">
        <f t="shared" si="184"/>
        <v>562.67328580795106</v>
      </c>
      <c r="AU712" s="16">
        <f t="shared" si="184"/>
        <v>0</v>
      </c>
      <c r="AV712" s="16">
        <f t="shared" si="184"/>
        <v>0</v>
      </c>
      <c r="AW712" s="16">
        <f t="shared" si="184"/>
        <v>0</v>
      </c>
      <c r="AX712" s="16">
        <f t="shared" si="184"/>
        <v>60186.094813468873</v>
      </c>
      <c r="AY712" s="16">
        <f t="shared" si="184"/>
        <v>0</v>
      </c>
      <c r="AZ712" s="16">
        <f t="shared" si="184"/>
        <v>0</v>
      </c>
      <c r="BA712" s="16">
        <f t="shared" si="184"/>
        <v>0</v>
      </c>
      <c r="BB712" s="16">
        <f t="shared" si="184"/>
        <v>0</v>
      </c>
      <c r="BC712" s="16">
        <f t="shared" si="184"/>
        <v>0</v>
      </c>
      <c r="BD712" s="16">
        <f t="shared" si="184"/>
        <v>916.53549188377906</v>
      </c>
      <c r="BE712" s="16">
        <f t="shared" si="184"/>
        <v>0</v>
      </c>
      <c r="BF712" s="16">
        <f t="shared" si="184"/>
        <v>0</v>
      </c>
      <c r="BG712" s="16">
        <f t="shared" si="184"/>
        <v>0</v>
      </c>
      <c r="BH712" s="16">
        <f t="shared" si="184"/>
        <v>0</v>
      </c>
      <c r="BI712" s="16">
        <f t="shared" si="184"/>
        <v>0</v>
      </c>
    </row>
    <row r="713" spans="2:61" s="1" customFormat="1" ht="15.75" x14ac:dyDescent="0.25">
      <c r="B713" s="47">
        <v>76</v>
      </c>
      <c r="C713" s="47" t="s">
        <v>430</v>
      </c>
      <c r="D713" s="47">
        <v>6</v>
      </c>
      <c r="E713" s="47">
        <v>2006</v>
      </c>
      <c r="F713" s="71"/>
      <c r="G713" s="2">
        <v>50</v>
      </c>
      <c r="H713" s="2">
        <v>10</v>
      </c>
      <c r="I713" s="47">
        <v>2022</v>
      </c>
      <c r="J713" s="81">
        <v>1.15E-2</v>
      </c>
      <c r="K713" s="82">
        <v>9985</v>
      </c>
      <c r="L713" s="82">
        <f t="shared" si="179"/>
        <v>998.5</v>
      </c>
      <c r="M713" s="82">
        <f t="shared" si="180"/>
        <v>1497.75</v>
      </c>
      <c r="N713" s="16">
        <f t="shared" si="181"/>
        <v>12481.25</v>
      </c>
      <c r="O713" s="16">
        <f t="shared" si="182"/>
        <v>143.53437500000001</v>
      </c>
      <c r="P713" s="16">
        <f t="shared" si="183"/>
        <v>130.18990929705217</v>
      </c>
      <c r="Q713" s="16">
        <f t="shared" si="183"/>
        <v>0</v>
      </c>
      <c r="R713" s="16">
        <f t="shared" si="183"/>
        <v>0</v>
      </c>
      <c r="S713" s="16">
        <f t="shared" si="183"/>
        <v>0</v>
      </c>
      <c r="T713" s="16">
        <f t="shared" si="183"/>
        <v>0</v>
      </c>
      <c r="U713" s="16">
        <f t="shared" si="183"/>
        <v>0</v>
      </c>
      <c r="V713" s="16">
        <f t="shared" si="183"/>
        <v>0</v>
      </c>
      <c r="W713" s="16">
        <f t="shared" si="183"/>
        <v>0</v>
      </c>
      <c r="X713" s="16">
        <f t="shared" si="183"/>
        <v>0</v>
      </c>
      <c r="Y713" s="16">
        <f t="shared" si="183"/>
        <v>0</v>
      </c>
      <c r="Z713" s="16">
        <f t="shared" si="183"/>
        <v>212.06564371461076</v>
      </c>
      <c r="AA713" s="16">
        <f t="shared" si="183"/>
        <v>0</v>
      </c>
      <c r="AB713" s="16">
        <f t="shared" si="183"/>
        <v>0</v>
      </c>
      <c r="AC713" s="16">
        <f t="shared" si="183"/>
        <v>0</v>
      </c>
      <c r="AD713" s="16">
        <f t="shared" si="183"/>
        <v>0</v>
      </c>
      <c r="AE713" s="16">
        <f t="shared" si="183"/>
        <v>0</v>
      </c>
      <c r="AF713" s="16">
        <f t="shared" si="178"/>
        <v>0</v>
      </c>
      <c r="AG713" s="16">
        <f t="shared" si="178"/>
        <v>0</v>
      </c>
      <c r="AH713" s="16">
        <f t="shared" si="178"/>
        <v>0</v>
      </c>
      <c r="AI713" s="16">
        <f t="shared" si="178"/>
        <v>0</v>
      </c>
      <c r="AJ713" s="16">
        <f t="shared" si="178"/>
        <v>345.43258757082884</v>
      </c>
      <c r="AK713" s="16">
        <f t="shared" si="178"/>
        <v>0</v>
      </c>
      <c r="AL713" s="16">
        <f t="shared" si="178"/>
        <v>0</v>
      </c>
      <c r="AM713" s="16">
        <f t="shared" si="178"/>
        <v>0</v>
      </c>
      <c r="AN713" s="16">
        <f t="shared" si="178"/>
        <v>0</v>
      </c>
      <c r="AO713" s="16">
        <f t="shared" si="178"/>
        <v>0</v>
      </c>
      <c r="AP713" s="16">
        <f t="shared" si="178"/>
        <v>0</v>
      </c>
      <c r="AQ713" s="16">
        <f t="shared" si="178"/>
        <v>0</v>
      </c>
      <c r="AR713" s="16">
        <f t="shared" si="178"/>
        <v>0</v>
      </c>
      <c r="AS713" s="16">
        <f t="shared" si="178"/>
        <v>0</v>
      </c>
      <c r="AT713" s="16">
        <f t="shared" si="184"/>
        <v>562.67328580795106</v>
      </c>
      <c r="AU713" s="16">
        <f t="shared" si="184"/>
        <v>0</v>
      </c>
      <c r="AV713" s="16">
        <f t="shared" si="184"/>
        <v>0</v>
      </c>
      <c r="AW713" s="16">
        <f t="shared" si="184"/>
        <v>0</v>
      </c>
      <c r="AX713" s="16">
        <f t="shared" si="184"/>
        <v>60186.094813468873</v>
      </c>
      <c r="AY713" s="16">
        <f t="shared" si="184"/>
        <v>0</v>
      </c>
      <c r="AZ713" s="16">
        <f t="shared" si="184"/>
        <v>0</v>
      </c>
      <c r="BA713" s="16">
        <f t="shared" si="184"/>
        <v>0</v>
      </c>
      <c r="BB713" s="16">
        <f t="shared" si="184"/>
        <v>0</v>
      </c>
      <c r="BC713" s="16">
        <f t="shared" si="184"/>
        <v>0</v>
      </c>
      <c r="BD713" s="16">
        <f t="shared" si="184"/>
        <v>916.53549188377906</v>
      </c>
      <c r="BE713" s="16">
        <f t="shared" si="184"/>
        <v>0</v>
      </c>
      <c r="BF713" s="16">
        <f t="shared" si="184"/>
        <v>0</v>
      </c>
      <c r="BG713" s="16">
        <f t="shared" si="184"/>
        <v>0</v>
      </c>
      <c r="BH713" s="16">
        <f t="shared" si="184"/>
        <v>0</v>
      </c>
      <c r="BI713" s="16">
        <f t="shared" si="184"/>
        <v>0</v>
      </c>
    </row>
    <row r="714" spans="2:61" s="1" customFormat="1" ht="15.75" x14ac:dyDescent="0.25">
      <c r="B714" s="47">
        <v>75</v>
      </c>
      <c r="C714" s="47" t="s">
        <v>430</v>
      </c>
      <c r="D714" s="47">
        <v>6</v>
      </c>
      <c r="E714" s="47">
        <v>2006</v>
      </c>
      <c r="F714" s="71"/>
      <c r="G714" s="2">
        <v>50</v>
      </c>
      <c r="H714" s="2">
        <v>10</v>
      </c>
      <c r="I714" s="47">
        <v>2022</v>
      </c>
      <c r="J714" s="81">
        <v>1.15E-2</v>
      </c>
      <c r="K714" s="82">
        <v>9985</v>
      </c>
      <c r="L714" s="82">
        <f t="shared" si="179"/>
        <v>998.5</v>
      </c>
      <c r="M714" s="82">
        <f t="shared" si="180"/>
        <v>1497.75</v>
      </c>
      <c r="N714" s="16">
        <f t="shared" si="181"/>
        <v>12481.25</v>
      </c>
      <c r="O714" s="16">
        <f t="shared" si="182"/>
        <v>143.53437500000001</v>
      </c>
      <c r="P714" s="16">
        <f t="shared" si="183"/>
        <v>130.18990929705217</v>
      </c>
      <c r="Q714" s="16">
        <f t="shared" si="183"/>
        <v>0</v>
      </c>
      <c r="R714" s="16">
        <f t="shared" si="183"/>
        <v>0</v>
      </c>
      <c r="S714" s="16">
        <f t="shared" si="183"/>
        <v>0</v>
      </c>
      <c r="T714" s="16">
        <f t="shared" si="183"/>
        <v>0</v>
      </c>
      <c r="U714" s="16">
        <f t="shared" si="183"/>
        <v>0</v>
      </c>
      <c r="V714" s="16">
        <f t="shared" si="183"/>
        <v>0</v>
      </c>
      <c r="W714" s="16">
        <f t="shared" si="183"/>
        <v>0</v>
      </c>
      <c r="X714" s="16">
        <f t="shared" si="183"/>
        <v>0</v>
      </c>
      <c r="Y714" s="16">
        <f t="shared" si="183"/>
        <v>0</v>
      </c>
      <c r="Z714" s="16">
        <f t="shared" si="183"/>
        <v>212.06564371461076</v>
      </c>
      <c r="AA714" s="16">
        <f t="shared" si="183"/>
        <v>0</v>
      </c>
      <c r="AB714" s="16">
        <f t="shared" si="183"/>
        <v>0</v>
      </c>
      <c r="AC714" s="16">
        <f t="shared" si="183"/>
        <v>0</v>
      </c>
      <c r="AD714" s="16">
        <f t="shared" si="183"/>
        <v>0</v>
      </c>
      <c r="AE714" s="16">
        <f t="shared" si="183"/>
        <v>0</v>
      </c>
      <c r="AF714" s="16">
        <f t="shared" si="178"/>
        <v>0</v>
      </c>
      <c r="AG714" s="16">
        <f t="shared" si="178"/>
        <v>0</v>
      </c>
      <c r="AH714" s="16">
        <f t="shared" si="178"/>
        <v>0</v>
      </c>
      <c r="AI714" s="16">
        <f t="shared" si="178"/>
        <v>0</v>
      </c>
      <c r="AJ714" s="16">
        <f t="shared" si="178"/>
        <v>345.43258757082884</v>
      </c>
      <c r="AK714" s="16">
        <f t="shared" si="178"/>
        <v>0</v>
      </c>
      <c r="AL714" s="16">
        <f t="shared" si="178"/>
        <v>0</v>
      </c>
      <c r="AM714" s="16">
        <f t="shared" si="178"/>
        <v>0</v>
      </c>
      <c r="AN714" s="16">
        <f t="shared" si="178"/>
        <v>0</v>
      </c>
      <c r="AO714" s="16">
        <f t="shared" si="178"/>
        <v>0</v>
      </c>
      <c r="AP714" s="16">
        <f t="shared" si="178"/>
        <v>0</v>
      </c>
      <c r="AQ714" s="16">
        <f t="shared" si="178"/>
        <v>0</v>
      </c>
      <c r="AR714" s="16">
        <f t="shared" si="178"/>
        <v>0</v>
      </c>
      <c r="AS714" s="16">
        <f t="shared" si="178"/>
        <v>0</v>
      </c>
      <c r="AT714" s="16">
        <f t="shared" si="184"/>
        <v>562.67328580795106</v>
      </c>
      <c r="AU714" s="16">
        <f t="shared" si="184"/>
        <v>0</v>
      </c>
      <c r="AV714" s="16">
        <f t="shared" si="184"/>
        <v>0</v>
      </c>
      <c r="AW714" s="16">
        <f t="shared" si="184"/>
        <v>0</v>
      </c>
      <c r="AX714" s="16">
        <f t="shared" si="184"/>
        <v>60186.094813468873</v>
      </c>
      <c r="AY714" s="16">
        <f t="shared" si="184"/>
        <v>0</v>
      </c>
      <c r="AZ714" s="16">
        <f t="shared" si="184"/>
        <v>0</v>
      </c>
      <c r="BA714" s="16">
        <f t="shared" si="184"/>
        <v>0</v>
      </c>
      <c r="BB714" s="16">
        <f t="shared" si="184"/>
        <v>0</v>
      </c>
      <c r="BC714" s="16">
        <f t="shared" si="184"/>
        <v>0</v>
      </c>
      <c r="BD714" s="16">
        <f t="shared" si="184"/>
        <v>916.53549188377906</v>
      </c>
      <c r="BE714" s="16">
        <f t="shared" si="184"/>
        <v>0</v>
      </c>
      <c r="BF714" s="16">
        <f t="shared" si="184"/>
        <v>0</v>
      </c>
      <c r="BG714" s="16">
        <f t="shared" si="184"/>
        <v>0</v>
      </c>
      <c r="BH714" s="16">
        <f t="shared" si="184"/>
        <v>0</v>
      </c>
      <c r="BI714" s="16">
        <f t="shared" si="184"/>
        <v>0</v>
      </c>
    </row>
    <row r="715" spans="2:61" s="1" customFormat="1" ht="15.75" x14ac:dyDescent="0.25">
      <c r="B715" s="47">
        <v>74</v>
      </c>
      <c r="C715" s="47" t="s">
        <v>430</v>
      </c>
      <c r="D715" s="47">
        <v>6</v>
      </c>
      <c r="E715" s="47">
        <v>2006</v>
      </c>
      <c r="F715" s="71"/>
      <c r="G715" s="2">
        <v>50</v>
      </c>
      <c r="H715" s="2">
        <v>10</v>
      </c>
      <c r="I715" s="47">
        <v>2022</v>
      </c>
      <c r="J715" s="81">
        <v>1.15E-2</v>
      </c>
      <c r="K715" s="82">
        <v>9985</v>
      </c>
      <c r="L715" s="82">
        <f t="shared" si="179"/>
        <v>998.5</v>
      </c>
      <c r="M715" s="82">
        <f t="shared" si="180"/>
        <v>1497.75</v>
      </c>
      <c r="N715" s="16">
        <f t="shared" si="181"/>
        <v>12481.25</v>
      </c>
      <c r="O715" s="16">
        <f t="shared" si="182"/>
        <v>143.53437500000001</v>
      </c>
      <c r="P715" s="16">
        <f t="shared" si="183"/>
        <v>130.18990929705217</v>
      </c>
      <c r="Q715" s="16">
        <f t="shared" si="183"/>
        <v>0</v>
      </c>
      <c r="R715" s="16">
        <f t="shared" si="183"/>
        <v>0</v>
      </c>
      <c r="S715" s="16">
        <f t="shared" si="183"/>
        <v>0</v>
      </c>
      <c r="T715" s="16">
        <f t="shared" si="183"/>
        <v>0</v>
      </c>
      <c r="U715" s="16">
        <f t="shared" si="183"/>
        <v>0</v>
      </c>
      <c r="V715" s="16">
        <f t="shared" si="183"/>
        <v>0</v>
      </c>
      <c r="W715" s="16">
        <f t="shared" si="183"/>
        <v>0</v>
      </c>
      <c r="X715" s="16">
        <f t="shared" si="183"/>
        <v>0</v>
      </c>
      <c r="Y715" s="16">
        <f t="shared" si="183"/>
        <v>0</v>
      </c>
      <c r="Z715" s="16">
        <f t="shared" si="183"/>
        <v>212.06564371461076</v>
      </c>
      <c r="AA715" s="16">
        <f t="shared" si="183"/>
        <v>0</v>
      </c>
      <c r="AB715" s="16">
        <f t="shared" si="183"/>
        <v>0</v>
      </c>
      <c r="AC715" s="16">
        <f t="shared" si="183"/>
        <v>0</v>
      </c>
      <c r="AD715" s="16">
        <f t="shared" si="183"/>
        <v>0</v>
      </c>
      <c r="AE715" s="16">
        <f t="shared" si="183"/>
        <v>0</v>
      </c>
      <c r="AF715" s="16">
        <f t="shared" si="178"/>
        <v>0</v>
      </c>
      <c r="AG715" s="16">
        <f t="shared" si="178"/>
        <v>0</v>
      </c>
      <c r="AH715" s="16">
        <f t="shared" si="178"/>
        <v>0</v>
      </c>
      <c r="AI715" s="16">
        <f t="shared" si="178"/>
        <v>0</v>
      </c>
      <c r="AJ715" s="16">
        <f t="shared" si="178"/>
        <v>345.43258757082884</v>
      </c>
      <c r="AK715" s="16">
        <f t="shared" si="178"/>
        <v>0</v>
      </c>
      <c r="AL715" s="16">
        <f t="shared" si="178"/>
        <v>0</v>
      </c>
      <c r="AM715" s="16">
        <f t="shared" si="178"/>
        <v>0</v>
      </c>
      <c r="AN715" s="16">
        <f t="shared" si="178"/>
        <v>0</v>
      </c>
      <c r="AO715" s="16">
        <f t="shared" si="178"/>
        <v>0</v>
      </c>
      <c r="AP715" s="16">
        <f t="shared" si="178"/>
        <v>0</v>
      </c>
      <c r="AQ715" s="16">
        <f t="shared" si="178"/>
        <v>0</v>
      </c>
      <c r="AR715" s="16">
        <f t="shared" si="178"/>
        <v>0</v>
      </c>
      <c r="AS715" s="16">
        <f t="shared" si="178"/>
        <v>0</v>
      </c>
      <c r="AT715" s="16">
        <f t="shared" si="184"/>
        <v>562.67328580795106</v>
      </c>
      <c r="AU715" s="16">
        <f t="shared" si="184"/>
        <v>0</v>
      </c>
      <c r="AV715" s="16">
        <f t="shared" si="184"/>
        <v>0</v>
      </c>
      <c r="AW715" s="16">
        <f t="shared" si="184"/>
        <v>0</v>
      </c>
      <c r="AX715" s="16">
        <f t="shared" si="184"/>
        <v>60186.094813468873</v>
      </c>
      <c r="AY715" s="16">
        <f t="shared" si="184"/>
        <v>0</v>
      </c>
      <c r="AZ715" s="16">
        <f t="shared" si="184"/>
        <v>0</v>
      </c>
      <c r="BA715" s="16">
        <f t="shared" si="184"/>
        <v>0</v>
      </c>
      <c r="BB715" s="16">
        <f t="shared" si="184"/>
        <v>0</v>
      </c>
      <c r="BC715" s="16">
        <f t="shared" si="184"/>
        <v>0</v>
      </c>
      <c r="BD715" s="16">
        <f t="shared" si="184"/>
        <v>916.53549188377906</v>
      </c>
      <c r="BE715" s="16">
        <f t="shared" si="184"/>
        <v>0</v>
      </c>
      <c r="BF715" s="16">
        <f t="shared" si="184"/>
        <v>0</v>
      </c>
      <c r="BG715" s="16">
        <f t="shared" si="184"/>
        <v>0</v>
      </c>
      <c r="BH715" s="16">
        <f t="shared" si="184"/>
        <v>0</v>
      </c>
      <c r="BI715" s="16">
        <f t="shared" si="184"/>
        <v>0</v>
      </c>
    </row>
    <row r="716" spans="2:61" s="1" customFormat="1" ht="15.75" x14ac:dyDescent="0.25">
      <c r="B716" s="47">
        <v>73</v>
      </c>
      <c r="C716" s="47" t="s">
        <v>430</v>
      </c>
      <c r="D716" s="47">
        <v>6</v>
      </c>
      <c r="E716" s="47">
        <v>2006</v>
      </c>
      <c r="F716" s="71"/>
      <c r="G716" s="2">
        <v>50</v>
      </c>
      <c r="H716" s="2">
        <v>10</v>
      </c>
      <c r="I716" s="47">
        <v>2022</v>
      </c>
      <c r="J716" s="81">
        <v>1.15E-2</v>
      </c>
      <c r="K716" s="82">
        <v>9985</v>
      </c>
      <c r="L716" s="82">
        <f t="shared" si="179"/>
        <v>998.5</v>
      </c>
      <c r="M716" s="82">
        <f t="shared" si="180"/>
        <v>1497.75</v>
      </c>
      <c r="N716" s="16">
        <f t="shared" si="181"/>
        <v>12481.25</v>
      </c>
      <c r="O716" s="16">
        <f t="shared" si="182"/>
        <v>143.53437500000001</v>
      </c>
      <c r="P716" s="16">
        <f t="shared" si="183"/>
        <v>130.18990929705217</v>
      </c>
      <c r="Q716" s="16">
        <f t="shared" si="183"/>
        <v>0</v>
      </c>
      <c r="R716" s="16">
        <f t="shared" si="183"/>
        <v>0</v>
      </c>
      <c r="S716" s="16">
        <f t="shared" si="183"/>
        <v>0</v>
      </c>
      <c r="T716" s="16">
        <f t="shared" si="183"/>
        <v>0</v>
      </c>
      <c r="U716" s="16">
        <f t="shared" si="183"/>
        <v>0</v>
      </c>
      <c r="V716" s="16">
        <f t="shared" si="183"/>
        <v>0</v>
      </c>
      <c r="W716" s="16">
        <f t="shared" si="183"/>
        <v>0</v>
      </c>
      <c r="X716" s="16">
        <f t="shared" si="183"/>
        <v>0</v>
      </c>
      <c r="Y716" s="16">
        <f t="shared" si="183"/>
        <v>0</v>
      </c>
      <c r="Z716" s="16">
        <f t="shared" si="183"/>
        <v>212.06564371461076</v>
      </c>
      <c r="AA716" s="16">
        <f t="shared" si="183"/>
        <v>0</v>
      </c>
      <c r="AB716" s="16">
        <f t="shared" si="183"/>
        <v>0</v>
      </c>
      <c r="AC716" s="16">
        <f t="shared" si="183"/>
        <v>0</v>
      </c>
      <c r="AD716" s="16">
        <f t="shared" si="183"/>
        <v>0</v>
      </c>
      <c r="AE716" s="16">
        <f t="shared" si="183"/>
        <v>0</v>
      </c>
      <c r="AF716" s="16">
        <f t="shared" si="178"/>
        <v>0</v>
      </c>
      <c r="AG716" s="16">
        <f t="shared" si="178"/>
        <v>0</v>
      </c>
      <c r="AH716" s="16">
        <f t="shared" si="178"/>
        <v>0</v>
      </c>
      <c r="AI716" s="16">
        <f t="shared" si="178"/>
        <v>0</v>
      </c>
      <c r="AJ716" s="16">
        <f t="shared" si="178"/>
        <v>345.43258757082884</v>
      </c>
      <c r="AK716" s="16">
        <f t="shared" si="178"/>
        <v>0</v>
      </c>
      <c r="AL716" s="16">
        <f t="shared" si="178"/>
        <v>0</v>
      </c>
      <c r="AM716" s="16">
        <f t="shared" si="178"/>
        <v>0</v>
      </c>
      <c r="AN716" s="16">
        <f t="shared" si="178"/>
        <v>0</v>
      </c>
      <c r="AO716" s="16">
        <f t="shared" si="178"/>
        <v>0</v>
      </c>
      <c r="AP716" s="16">
        <f t="shared" si="178"/>
        <v>0</v>
      </c>
      <c r="AQ716" s="16">
        <f t="shared" si="178"/>
        <v>0</v>
      </c>
      <c r="AR716" s="16">
        <f t="shared" si="178"/>
        <v>0</v>
      </c>
      <c r="AS716" s="16">
        <f t="shared" si="178"/>
        <v>0</v>
      </c>
      <c r="AT716" s="16">
        <f t="shared" si="184"/>
        <v>562.67328580795106</v>
      </c>
      <c r="AU716" s="16">
        <f t="shared" si="184"/>
        <v>0</v>
      </c>
      <c r="AV716" s="16">
        <f t="shared" si="184"/>
        <v>0</v>
      </c>
      <c r="AW716" s="16">
        <f t="shared" si="184"/>
        <v>0</v>
      </c>
      <c r="AX716" s="16">
        <f t="shared" si="184"/>
        <v>60186.094813468873</v>
      </c>
      <c r="AY716" s="16">
        <f t="shared" si="184"/>
        <v>0</v>
      </c>
      <c r="AZ716" s="16">
        <f t="shared" si="184"/>
        <v>0</v>
      </c>
      <c r="BA716" s="16">
        <f t="shared" si="184"/>
        <v>0</v>
      </c>
      <c r="BB716" s="16">
        <f t="shared" si="184"/>
        <v>0</v>
      </c>
      <c r="BC716" s="16">
        <f t="shared" si="184"/>
        <v>0</v>
      </c>
      <c r="BD716" s="16">
        <f t="shared" si="184"/>
        <v>916.53549188377906</v>
      </c>
      <c r="BE716" s="16">
        <f t="shared" si="184"/>
        <v>0</v>
      </c>
      <c r="BF716" s="16">
        <f t="shared" si="184"/>
        <v>0</v>
      </c>
      <c r="BG716" s="16">
        <f t="shared" si="184"/>
        <v>0</v>
      </c>
      <c r="BH716" s="16">
        <f t="shared" si="184"/>
        <v>0</v>
      </c>
      <c r="BI716" s="16">
        <f t="shared" si="184"/>
        <v>0</v>
      </c>
    </row>
    <row r="717" spans="2:61" s="1" customFormat="1" ht="15.75" x14ac:dyDescent="0.25">
      <c r="B717" s="47">
        <v>72</v>
      </c>
      <c r="C717" s="47" t="s">
        <v>430</v>
      </c>
      <c r="D717" s="47">
        <v>6</v>
      </c>
      <c r="E717" s="47">
        <v>2006</v>
      </c>
      <c r="F717" s="71"/>
      <c r="G717" s="2">
        <v>50</v>
      </c>
      <c r="H717" s="2">
        <v>10</v>
      </c>
      <c r="I717" s="47">
        <v>2022</v>
      </c>
      <c r="J717" s="81">
        <v>1.15E-2</v>
      </c>
      <c r="K717" s="82">
        <v>9985</v>
      </c>
      <c r="L717" s="82">
        <f t="shared" si="179"/>
        <v>998.5</v>
      </c>
      <c r="M717" s="82">
        <f t="shared" si="180"/>
        <v>1497.75</v>
      </c>
      <c r="N717" s="16">
        <f t="shared" si="181"/>
        <v>12481.25</v>
      </c>
      <c r="O717" s="16">
        <f t="shared" si="182"/>
        <v>143.53437500000001</v>
      </c>
      <c r="P717" s="16">
        <f t="shared" si="183"/>
        <v>130.18990929705217</v>
      </c>
      <c r="Q717" s="16">
        <f t="shared" si="183"/>
        <v>0</v>
      </c>
      <c r="R717" s="16">
        <f t="shared" si="183"/>
        <v>0</v>
      </c>
      <c r="S717" s="16">
        <f t="shared" si="183"/>
        <v>0</v>
      </c>
      <c r="T717" s="16">
        <f t="shared" si="183"/>
        <v>0</v>
      </c>
      <c r="U717" s="16">
        <f t="shared" si="183"/>
        <v>0</v>
      </c>
      <c r="V717" s="16">
        <f t="shared" si="183"/>
        <v>0</v>
      </c>
      <c r="W717" s="16">
        <f t="shared" si="183"/>
        <v>0</v>
      </c>
      <c r="X717" s="16">
        <f t="shared" si="183"/>
        <v>0</v>
      </c>
      <c r="Y717" s="16">
        <f t="shared" si="183"/>
        <v>0</v>
      </c>
      <c r="Z717" s="16">
        <f t="shared" si="183"/>
        <v>212.06564371461076</v>
      </c>
      <c r="AA717" s="16">
        <f t="shared" si="183"/>
        <v>0</v>
      </c>
      <c r="AB717" s="16">
        <f t="shared" si="183"/>
        <v>0</v>
      </c>
      <c r="AC717" s="16">
        <f t="shared" si="183"/>
        <v>0</v>
      </c>
      <c r="AD717" s="16">
        <f t="shared" si="183"/>
        <v>0</v>
      </c>
      <c r="AE717" s="16">
        <f t="shared" si="183"/>
        <v>0</v>
      </c>
      <c r="AF717" s="16">
        <f t="shared" si="178"/>
        <v>0</v>
      </c>
      <c r="AG717" s="16">
        <f t="shared" si="178"/>
        <v>0</v>
      </c>
      <c r="AH717" s="16">
        <f t="shared" si="178"/>
        <v>0</v>
      </c>
      <c r="AI717" s="16">
        <f t="shared" si="178"/>
        <v>0</v>
      </c>
      <c r="AJ717" s="16">
        <f t="shared" si="178"/>
        <v>345.43258757082884</v>
      </c>
      <c r="AK717" s="16">
        <f t="shared" si="178"/>
        <v>0</v>
      </c>
      <c r="AL717" s="16">
        <f t="shared" si="178"/>
        <v>0</v>
      </c>
      <c r="AM717" s="16">
        <f t="shared" si="178"/>
        <v>0</v>
      </c>
      <c r="AN717" s="16">
        <f t="shared" si="178"/>
        <v>0</v>
      </c>
      <c r="AO717" s="16">
        <f t="shared" si="178"/>
        <v>0</v>
      </c>
      <c r="AP717" s="16">
        <f t="shared" si="178"/>
        <v>0</v>
      </c>
      <c r="AQ717" s="16">
        <f t="shared" si="178"/>
        <v>0</v>
      </c>
      <c r="AR717" s="16">
        <f t="shared" si="178"/>
        <v>0</v>
      </c>
      <c r="AS717" s="16">
        <f t="shared" si="178"/>
        <v>0</v>
      </c>
      <c r="AT717" s="16">
        <f t="shared" si="184"/>
        <v>562.67328580795106</v>
      </c>
      <c r="AU717" s="16">
        <f t="shared" si="184"/>
        <v>0</v>
      </c>
      <c r="AV717" s="16">
        <f t="shared" si="184"/>
        <v>0</v>
      </c>
      <c r="AW717" s="16">
        <f t="shared" si="184"/>
        <v>0</v>
      </c>
      <c r="AX717" s="16">
        <f t="shared" si="184"/>
        <v>60186.094813468873</v>
      </c>
      <c r="AY717" s="16">
        <f t="shared" si="184"/>
        <v>0</v>
      </c>
      <c r="AZ717" s="16">
        <f t="shared" si="184"/>
        <v>0</v>
      </c>
      <c r="BA717" s="16">
        <f t="shared" si="184"/>
        <v>0</v>
      </c>
      <c r="BB717" s="16">
        <f t="shared" si="184"/>
        <v>0</v>
      </c>
      <c r="BC717" s="16">
        <f t="shared" si="184"/>
        <v>0</v>
      </c>
      <c r="BD717" s="16">
        <f t="shared" si="184"/>
        <v>916.53549188377906</v>
      </c>
      <c r="BE717" s="16">
        <f t="shared" si="184"/>
        <v>0</v>
      </c>
      <c r="BF717" s="16">
        <f t="shared" si="184"/>
        <v>0</v>
      </c>
      <c r="BG717" s="16">
        <f t="shared" si="184"/>
        <v>0</v>
      </c>
      <c r="BH717" s="16">
        <f t="shared" si="184"/>
        <v>0</v>
      </c>
      <c r="BI717" s="16">
        <f t="shared" si="184"/>
        <v>0</v>
      </c>
    </row>
    <row r="718" spans="2:61" s="1" customFormat="1" ht="15.75" x14ac:dyDescent="0.25">
      <c r="B718" s="47">
        <v>71</v>
      </c>
      <c r="C718" s="47" t="s">
        <v>430</v>
      </c>
      <c r="D718" s="47">
        <v>6</v>
      </c>
      <c r="E718" s="47">
        <v>2006</v>
      </c>
      <c r="F718" s="71"/>
      <c r="G718" s="2">
        <v>50</v>
      </c>
      <c r="H718" s="2">
        <v>10</v>
      </c>
      <c r="I718" s="47">
        <v>2022</v>
      </c>
      <c r="J718" s="81">
        <v>1.15E-2</v>
      </c>
      <c r="K718" s="82">
        <v>9985</v>
      </c>
      <c r="L718" s="82">
        <f t="shared" si="179"/>
        <v>998.5</v>
      </c>
      <c r="M718" s="82">
        <f t="shared" si="180"/>
        <v>1497.75</v>
      </c>
      <c r="N718" s="16">
        <f t="shared" si="181"/>
        <v>12481.25</v>
      </c>
      <c r="O718" s="16">
        <f t="shared" si="182"/>
        <v>143.53437500000001</v>
      </c>
      <c r="P718" s="16">
        <f t="shared" si="183"/>
        <v>130.18990929705217</v>
      </c>
      <c r="Q718" s="16">
        <f t="shared" si="183"/>
        <v>0</v>
      </c>
      <c r="R718" s="16">
        <f t="shared" si="183"/>
        <v>0</v>
      </c>
      <c r="S718" s="16">
        <f t="shared" si="183"/>
        <v>0</v>
      </c>
      <c r="T718" s="16">
        <f t="shared" si="183"/>
        <v>0</v>
      </c>
      <c r="U718" s="16">
        <f t="shared" si="183"/>
        <v>0</v>
      </c>
      <c r="V718" s="16">
        <f t="shared" si="183"/>
        <v>0</v>
      </c>
      <c r="W718" s="16">
        <f t="shared" si="183"/>
        <v>0</v>
      </c>
      <c r="X718" s="16">
        <f t="shared" si="183"/>
        <v>0</v>
      </c>
      <c r="Y718" s="16">
        <f t="shared" si="183"/>
        <v>0</v>
      </c>
      <c r="Z718" s="16">
        <f t="shared" si="183"/>
        <v>212.06564371461076</v>
      </c>
      <c r="AA718" s="16">
        <f t="shared" si="183"/>
        <v>0</v>
      </c>
      <c r="AB718" s="16">
        <f t="shared" si="183"/>
        <v>0</v>
      </c>
      <c r="AC718" s="16">
        <f t="shared" si="183"/>
        <v>0</v>
      </c>
      <c r="AD718" s="16">
        <f t="shared" si="183"/>
        <v>0</v>
      </c>
      <c r="AE718" s="16">
        <f t="shared" si="183"/>
        <v>0</v>
      </c>
      <c r="AF718" s="16">
        <f t="shared" si="178"/>
        <v>0</v>
      </c>
      <c r="AG718" s="16">
        <f t="shared" si="178"/>
        <v>0</v>
      </c>
      <c r="AH718" s="16">
        <f t="shared" si="178"/>
        <v>0</v>
      </c>
      <c r="AI718" s="16">
        <f t="shared" si="178"/>
        <v>0</v>
      </c>
      <c r="AJ718" s="16">
        <f t="shared" si="178"/>
        <v>345.43258757082884</v>
      </c>
      <c r="AK718" s="16">
        <f t="shared" si="178"/>
        <v>0</v>
      </c>
      <c r="AL718" s="16">
        <f t="shared" si="178"/>
        <v>0</v>
      </c>
      <c r="AM718" s="16">
        <f t="shared" si="178"/>
        <v>0</v>
      </c>
      <c r="AN718" s="16">
        <f t="shared" si="178"/>
        <v>0</v>
      </c>
      <c r="AO718" s="16">
        <f t="shared" si="178"/>
        <v>0</v>
      </c>
      <c r="AP718" s="16">
        <f t="shared" si="178"/>
        <v>0</v>
      </c>
      <c r="AQ718" s="16">
        <f t="shared" si="178"/>
        <v>0</v>
      </c>
      <c r="AR718" s="16">
        <f t="shared" si="178"/>
        <v>0</v>
      </c>
      <c r="AS718" s="16">
        <f t="shared" si="178"/>
        <v>0</v>
      </c>
      <c r="AT718" s="16">
        <f t="shared" si="184"/>
        <v>562.67328580795106</v>
      </c>
      <c r="AU718" s="16">
        <f t="shared" si="184"/>
        <v>0</v>
      </c>
      <c r="AV718" s="16">
        <f t="shared" si="184"/>
        <v>0</v>
      </c>
      <c r="AW718" s="16">
        <f t="shared" si="184"/>
        <v>0</v>
      </c>
      <c r="AX718" s="16">
        <f t="shared" si="184"/>
        <v>60186.094813468873</v>
      </c>
      <c r="AY718" s="16">
        <f t="shared" si="184"/>
        <v>0</v>
      </c>
      <c r="AZ718" s="16">
        <f t="shared" si="184"/>
        <v>0</v>
      </c>
      <c r="BA718" s="16">
        <f t="shared" si="184"/>
        <v>0</v>
      </c>
      <c r="BB718" s="16">
        <f t="shared" si="184"/>
        <v>0</v>
      </c>
      <c r="BC718" s="16">
        <f t="shared" si="184"/>
        <v>0</v>
      </c>
      <c r="BD718" s="16">
        <f t="shared" si="184"/>
        <v>916.53549188377906</v>
      </c>
      <c r="BE718" s="16">
        <f t="shared" si="184"/>
        <v>0</v>
      </c>
      <c r="BF718" s="16">
        <f t="shared" si="184"/>
        <v>0</v>
      </c>
      <c r="BG718" s="16">
        <f t="shared" si="184"/>
        <v>0</v>
      </c>
      <c r="BH718" s="16">
        <f t="shared" si="184"/>
        <v>0</v>
      </c>
      <c r="BI718" s="16">
        <f t="shared" si="184"/>
        <v>0</v>
      </c>
    </row>
    <row r="719" spans="2:61" s="1" customFormat="1" ht="15.75" x14ac:dyDescent="0.25">
      <c r="B719" s="47">
        <v>61</v>
      </c>
      <c r="C719" s="47" t="s">
        <v>906</v>
      </c>
      <c r="D719" s="47">
        <v>6</v>
      </c>
      <c r="E719" s="47">
        <v>2006</v>
      </c>
      <c r="F719" s="71"/>
      <c r="G719" s="2">
        <v>50</v>
      </c>
      <c r="H719" s="2">
        <v>10</v>
      </c>
      <c r="I719" s="47">
        <v>2022</v>
      </c>
      <c r="J719" s="81">
        <v>1.15E-2</v>
      </c>
      <c r="K719" s="82">
        <v>9985</v>
      </c>
      <c r="L719" s="82">
        <f t="shared" si="179"/>
        <v>998.5</v>
      </c>
      <c r="M719" s="82">
        <f t="shared" si="180"/>
        <v>1497.75</v>
      </c>
      <c r="N719" s="16">
        <f t="shared" si="181"/>
        <v>12481.25</v>
      </c>
      <c r="O719" s="16">
        <f t="shared" si="182"/>
        <v>143.53437500000001</v>
      </c>
      <c r="P719" s="16">
        <f t="shared" si="183"/>
        <v>130.18990929705217</v>
      </c>
      <c r="Q719" s="16">
        <f t="shared" si="183"/>
        <v>0</v>
      </c>
      <c r="R719" s="16">
        <f t="shared" si="183"/>
        <v>0</v>
      </c>
      <c r="S719" s="16">
        <f t="shared" si="183"/>
        <v>0</v>
      </c>
      <c r="T719" s="16">
        <f t="shared" si="183"/>
        <v>0</v>
      </c>
      <c r="U719" s="16">
        <f t="shared" si="183"/>
        <v>0</v>
      </c>
      <c r="V719" s="16">
        <f t="shared" si="183"/>
        <v>0</v>
      </c>
      <c r="W719" s="16">
        <f t="shared" si="183"/>
        <v>0</v>
      </c>
      <c r="X719" s="16">
        <f t="shared" si="183"/>
        <v>0</v>
      </c>
      <c r="Y719" s="16">
        <f t="shared" si="183"/>
        <v>0</v>
      </c>
      <c r="Z719" s="16">
        <f t="shared" si="183"/>
        <v>212.06564371461076</v>
      </c>
      <c r="AA719" s="16">
        <f t="shared" si="183"/>
        <v>0</v>
      </c>
      <c r="AB719" s="16">
        <f t="shared" si="183"/>
        <v>0</v>
      </c>
      <c r="AC719" s="16">
        <f t="shared" si="183"/>
        <v>0</v>
      </c>
      <c r="AD719" s="16">
        <f t="shared" si="183"/>
        <v>0</v>
      </c>
      <c r="AE719" s="16">
        <f t="shared" si="183"/>
        <v>0</v>
      </c>
      <c r="AF719" s="16">
        <f t="shared" si="178"/>
        <v>0</v>
      </c>
      <c r="AG719" s="16">
        <f t="shared" si="178"/>
        <v>0</v>
      </c>
      <c r="AH719" s="16">
        <f t="shared" si="178"/>
        <v>0</v>
      </c>
      <c r="AI719" s="16">
        <f t="shared" si="178"/>
        <v>0</v>
      </c>
      <c r="AJ719" s="16">
        <f t="shared" si="178"/>
        <v>345.43258757082884</v>
      </c>
      <c r="AK719" s="16">
        <f t="shared" si="178"/>
        <v>0</v>
      </c>
      <c r="AL719" s="16">
        <f t="shared" si="178"/>
        <v>0</v>
      </c>
      <c r="AM719" s="16">
        <f t="shared" si="178"/>
        <v>0</v>
      </c>
      <c r="AN719" s="16">
        <f t="shared" si="178"/>
        <v>0</v>
      </c>
      <c r="AO719" s="16">
        <f t="shared" si="178"/>
        <v>0</v>
      </c>
      <c r="AP719" s="16">
        <f t="shared" si="178"/>
        <v>0</v>
      </c>
      <c r="AQ719" s="16">
        <f t="shared" si="178"/>
        <v>0</v>
      </c>
      <c r="AR719" s="16">
        <f t="shared" si="178"/>
        <v>0</v>
      </c>
      <c r="AS719" s="16">
        <f t="shared" si="178"/>
        <v>0</v>
      </c>
      <c r="AT719" s="16">
        <f t="shared" si="184"/>
        <v>562.67328580795106</v>
      </c>
      <c r="AU719" s="16">
        <f t="shared" si="184"/>
        <v>0</v>
      </c>
      <c r="AV719" s="16">
        <f t="shared" si="184"/>
        <v>0</v>
      </c>
      <c r="AW719" s="16">
        <f t="shared" si="184"/>
        <v>0</v>
      </c>
      <c r="AX719" s="16">
        <f t="shared" si="184"/>
        <v>60186.094813468873</v>
      </c>
      <c r="AY719" s="16">
        <f t="shared" si="184"/>
        <v>0</v>
      </c>
      <c r="AZ719" s="16">
        <f t="shared" si="184"/>
        <v>0</v>
      </c>
      <c r="BA719" s="16">
        <f t="shared" si="184"/>
        <v>0</v>
      </c>
      <c r="BB719" s="16">
        <f t="shared" si="184"/>
        <v>0</v>
      </c>
      <c r="BC719" s="16">
        <f t="shared" si="184"/>
        <v>0</v>
      </c>
      <c r="BD719" s="16">
        <f t="shared" si="184"/>
        <v>916.53549188377906</v>
      </c>
      <c r="BE719" s="16">
        <f t="shared" si="184"/>
        <v>0</v>
      </c>
      <c r="BF719" s="16">
        <f t="shared" si="184"/>
        <v>0</v>
      </c>
      <c r="BG719" s="16">
        <f t="shared" si="184"/>
        <v>0</v>
      </c>
      <c r="BH719" s="16">
        <f t="shared" si="184"/>
        <v>0</v>
      </c>
      <c r="BI719" s="16">
        <f t="shared" si="184"/>
        <v>0</v>
      </c>
    </row>
    <row r="720" spans="2:61" s="1" customFormat="1" ht="15.75" x14ac:dyDescent="0.25">
      <c r="B720" s="47">
        <v>60</v>
      </c>
      <c r="C720" s="47" t="s">
        <v>906</v>
      </c>
      <c r="D720" s="47">
        <v>6</v>
      </c>
      <c r="E720" s="47">
        <v>2006</v>
      </c>
      <c r="F720" s="71"/>
      <c r="G720" s="2">
        <v>50</v>
      </c>
      <c r="H720" s="2">
        <v>10</v>
      </c>
      <c r="I720" s="47">
        <v>2022</v>
      </c>
      <c r="J720" s="81">
        <v>1.15E-2</v>
      </c>
      <c r="K720" s="82">
        <v>9985</v>
      </c>
      <c r="L720" s="82">
        <f t="shared" si="179"/>
        <v>998.5</v>
      </c>
      <c r="M720" s="82">
        <f t="shared" si="180"/>
        <v>1497.75</v>
      </c>
      <c r="N720" s="16">
        <f t="shared" si="181"/>
        <v>12481.25</v>
      </c>
      <c r="O720" s="16">
        <f t="shared" si="182"/>
        <v>143.53437500000001</v>
      </c>
      <c r="P720" s="16">
        <f t="shared" si="183"/>
        <v>130.18990929705217</v>
      </c>
      <c r="Q720" s="16">
        <f t="shared" si="183"/>
        <v>0</v>
      </c>
      <c r="R720" s="16">
        <f t="shared" si="183"/>
        <v>0</v>
      </c>
      <c r="S720" s="16">
        <f t="shared" si="183"/>
        <v>0</v>
      </c>
      <c r="T720" s="16">
        <f t="shared" si="183"/>
        <v>0</v>
      </c>
      <c r="U720" s="16">
        <f t="shared" si="183"/>
        <v>0</v>
      </c>
      <c r="V720" s="16">
        <f t="shared" si="183"/>
        <v>0</v>
      </c>
      <c r="W720" s="16">
        <f t="shared" si="183"/>
        <v>0</v>
      </c>
      <c r="X720" s="16">
        <f t="shared" si="183"/>
        <v>0</v>
      </c>
      <c r="Y720" s="16">
        <f t="shared" si="183"/>
        <v>0</v>
      </c>
      <c r="Z720" s="16">
        <f t="shared" si="183"/>
        <v>212.06564371461076</v>
      </c>
      <c r="AA720" s="16">
        <f t="shared" si="183"/>
        <v>0</v>
      </c>
      <c r="AB720" s="16">
        <f t="shared" si="183"/>
        <v>0</v>
      </c>
      <c r="AC720" s="16">
        <f t="shared" si="183"/>
        <v>0</v>
      </c>
      <c r="AD720" s="16">
        <f t="shared" si="183"/>
        <v>0</v>
      </c>
      <c r="AE720" s="16">
        <f t="shared" si="183"/>
        <v>0</v>
      </c>
      <c r="AF720" s="16">
        <f t="shared" si="178"/>
        <v>0</v>
      </c>
      <c r="AG720" s="16">
        <f t="shared" si="178"/>
        <v>0</v>
      </c>
      <c r="AH720" s="16">
        <f t="shared" si="178"/>
        <v>0</v>
      </c>
      <c r="AI720" s="16">
        <f t="shared" si="178"/>
        <v>0</v>
      </c>
      <c r="AJ720" s="16">
        <f t="shared" si="178"/>
        <v>345.43258757082884</v>
      </c>
      <c r="AK720" s="16">
        <f t="shared" si="178"/>
        <v>0</v>
      </c>
      <c r="AL720" s="16">
        <f t="shared" si="178"/>
        <v>0</v>
      </c>
      <c r="AM720" s="16">
        <f t="shared" si="178"/>
        <v>0</v>
      </c>
      <c r="AN720" s="16">
        <f t="shared" si="178"/>
        <v>0</v>
      </c>
      <c r="AO720" s="16">
        <f t="shared" si="178"/>
        <v>0</v>
      </c>
      <c r="AP720" s="16">
        <f t="shared" si="178"/>
        <v>0</v>
      </c>
      <c r="AQ720" s="16">
        <f t="shared" si="178"/>
        <v>0</v>
      </c>
      <c r="AR720" s="16">
        <f t="shared" si="178"/>
        <v>0</v>
      </c>
      <c r="AS720" s="16">
        <f t="shared" si="178"/>
        <v>0</v>
      </c>
      <c r="AT720" s="16">
        <f t="shared" si="184"/>
        <v>562.67328580795106</v>
      </c>
      <c r="AU720" s="16">
        <f t="shared" si="184"/>
        <v>0</v>
      </c>
      <c r="AV720" s="16">
        <f t="shared" si="184"/>
        <v>0</v>
      </c>
      <c r="AW720" s="16">
        <f t="shared" si="184"/>
        <v>0</v>
      </c>
      <c r="AX720" s="16">
        <f t="shared" si="184"/>
        <v>60186.094813468873</v>
      </c>
      <c r="AY720" s="16">
        <f t="shared" si="184"/>
        <v>0</v>
      </c>
      <c r="AZ720" s="16">
        <f t="shared" si="184"/>
        <v>0</v>
      </c>
      <c r="BA720" s="16">
        <f t="shared" si="184"/>
        <v>0</v>
      </c>
      <c r="BB720" s="16">
        <f t="shared" si="184"/>
        <v>0</v>
      </c>
      <c r="BC720" s="16">
        <f t="shared" si="184"/>
        <v>0</v>
      </c>
      <c r="BD720" s="16">
        <f t="shared" si="184"/>
        <v>916.53549188377906</v>
      </c>
      <c r="BE720" s="16">
        <f t="shared" si="184"/>
        <v>0</v>
      </c>
      <c r="BF720" s="16">
        <f t="shared" si="184"/>
        <v>0</v>
      </c>
      <c r="BG720" s="16">
        <f t="shared" si="184"/>
        <v>0</v>
      </c>
      <c r="BH720" s="16">
        <f t="shared" si="184"/>
        <v>0</v>
      </c>
      <c r="BI720" s="16">
        <f t="shared" si="184"/>
        <v>0</v>
      </c>
    </row>
    <row r="721" spans="2:61" s="1" customFormat="1" ht="15.75" x14ac:dyDescent="0.25">
      <c r="B721" s="47">
        <v>59</v>
      </c>
      <c r="C721" s="47" t="s">
        <v>906</v>
      </c>
      <c r="D721" s="47">
        <v>6</v>
      </c>
      <c r="E721" s="47">
        <v>2006</v>
      </c>
      <c r="F721" s="71"/>
      <c r="G721" s="2">
        <v>50</v>
      </c>
      <c r="H721" s="2">
        <v>10</v>
      </c>
      <c r="I721" s="47">
        <v>2022</v>
      </c>
      <c r="J721" s="81">
        <v>1.15E-2</v>
      </c>
      <c r="K721" s="82">
        <v>9985</v>
      </c>
      <c r="L721" s="82">
        <f t="shared" si="179"/>
        <v>998.5</v>
      </c>
      <c r="M721" s="82">
        <f t="shared" si="180"/>
        <v>1497.75</v>
      </c>
      <c r="N721" s="16">
        <f t="shared" si="181"/>
        <v>12481.25</v>
      </c>
      <c r="O721" s="16">
        <f t="shared" si="182"/>
        <v>143.53437500000001</v>
      </c>
      <c r="P721" s="16">
        <f t="shared" si="183"/>
        <v>130.18990929705217</v>
      </c>
      <c r="Q721" s="16">
        <f t="shared" si="183"/>
        <v>0</v>
      </c>
      <c r="R721" s="16">
        <f t="shared" si="183"/>
        <v>0</v>
      </c>
      <c r="S721" s="16">
        <f t="shared" si="183"/>
        <v>0</v>
      </c>
      <c r="T721" s="16">
        <f t="shared" si="183"/>
        <v>0</v>
      </c>
      <c r="U721" s="16">
        <f t="shared" si="183"/>
        <v>0</v>
      </c>
      <c r="V721" s="16">
        <f t="shared" si="183"/>
        <v>0</v>
      </c>
      <c r="W721" s="16">
        <f t="shared" si="183"/>
        <v>0</v>
      </c>
      <c r="X721" s="16">
        <f t="shared" si="183"/>
        <v>0</v>
      </c>
      <c r="Y721" s="16">
        <f t="shared" si="183"/>
        <v>0</v>
      </c>
      <c r="Z721" s="16">
        <f t="shared" si="183"/>
        <v>212.06564371461076</v>
      </c>
      <c r="AA721" s="16">
        <f t="shared" si="183"/>
        <v>0</v>
      </c>
      <c r="AB721" s="16">
        <f t="shared" si="183"/>
        <v>0</v>
      </c>
      <c r="AC721" s="16">
        <f t="shared" si="183"/>
        <v>0</v>
      </c>
      <c r="AD721" s="16">
        <f t="shared" si="183"/>
        <v>0</v>
      </c>
      <c r="AE721" s="16">
        <f t="shared" si="183"/>
        <v>0</v>
      </c>
      <c r="AF721" s="16">
        <f t="shared" si="178"/>
        <v>0</v>
      </c>
      <c r="AG721" s="16">
        <f t="shared" si="178"/>
        <v>0</v>
      </c>
      <c r="AH721" s="16">
        <f t="shared" si="178"/>
        <v>0</v>
      </c>
      <c r="AI721" s="16">
        <f t="shared" si="178"/>
        <v>0</v>
      </c>
      <c r="AJ721" s="16">
        <f t="shared" si="178"/>
        <v>345.43258757082884</v>
      </c>
      <c r="AK721" s="16">
        <f t="shared" si="178"/>
        <v>0</v>
      </c>
      <c r="AL721" s="16">
        <f t="shared" si="178"/>
        <v>0</v>
      </c>
      <c r="AM721" s="16">
        <f t="shared" si="178"/>
        <v>0</v>
      </c>
      <c r="AN721" s="16">
        <f t="shared" si="178"/>
        <v>0</v>
      </c>
      <c r="AO721" s="16">
        <f t="shared" si="178"/>
        <v>0</v>
      </c>
      <c r="AP721" s="16">
        <f t="shared" si="178"/>
        <v>0</v>
      </c>
      <c r="AQ721" s="16">
        <f t="shared" si="178"/>
        <v>0</v>
      </c>
      <c r="AR721" s="16">
        <f t="shared" si="178"/>
        <v>0</v>
      </c>
      <c r="AS721" s="16">
        <f t="shared" si="178"/>
        <v>0</v>
      </c>
      <c r="AT721" s="16">
        <f t="shared" si="184"/>
        <v>562.67328580795106</v>
      </c>
      <c r="AU721" s="16">
        <f t="shared" si="184"/>
        <v>0</v>
      </c>
      <c r="AV721" s="16">
        <f t="shared" si="184"/>
        <v>0</v>
      </c>
      <c r="AW721" s="16">
        <f t="shared" si="184"/>
        <v>0</v>
      </c>
      <c r="AX721" s="16">
        <f t="shared" si="184"/>
        <v>60186.094813468873</v>
      </c>
      <c r="AY721" s="16">
        <f t="shared" si="184"/>
        <v>0</v>
      </c>
      <c r="AZ721" s="16">
        <f t="shared" si="184"/>
        <v>0</v>
      </c>
      <c r="BA721" s="16">
        <f t="shared" si="184"/>
        <v>0</v>
      </c>
      <c r="BB721" s="16">
        <f t="shared" si="184"/>
        <v>0</v>
      </c>
      <c r="BC721" s="16">
        <f t="shared" si="184"/>
        <v>0</v>
      </c>
      <c r="BD721" s="16">
        <f t="shared" si="184"/>
        <v>916.53549188377906</v>
      </c>
      <c r="BE721" s="16">
        <f t="shared" si="184"/>
        <v>0</v>
      </c>
      <c r="BF721" s="16">
        <f t="shared" si="184"/>
        <v>0</v>
      </c>
      <c r="BG721" s="16">
        <f t="shared" si="184"/>
        <v>0</v>
      </c>
      <c r="BH721" s="16">
        <f t="shared" si="184"/>
        <v>0</v>
      </c>
      <c r="BI721" s="16">
        <f t="shared" si="184"/>
        <v>0</v>
      </c>
    </row>
    <row r="722" spans="2:61" s="1" customFormat="1" ht="15.75" x14ac:dyDescent="0.25">
      <c r="B722" s="47">
        <v>58</v>
      </c>
      <c r="C722" s="47" t="s">
        <v>906</v>
      </c>
      <c r="D722" s="47">
        <v>6</v>
      </c>
      <c r="E722" s="47">
        <v>2006</v>
      </c>
      <c r="F722" s="71"/>
      <c r="G722" s="2">
        <v>50</v>
      </c>
      <c r="H722" s="2">
        <v>10</v>
      </c>
      <c r="I722" s="47">
        <v>2022</v>
      </c>
      <c r="J722" s="81">
        <v>1.15E-2</v>
      </c>
      <c r="K722" s="82">
        <v>9985</v>
      </c>
      <c r="L722" s="82">
        <f t="shared" si="179"/>
        <v>998.5</v>
      </c>
      <c r="M722" s="82">
        <f t="shared" si="180"/>
        <v>1497.75</v>
      </c>
      <c r="N722" s="16">
        <f t="shared" si="181"/>
        <v>12481.25</v>
      </c>
      <c r="O722" s="16">
        <f t="shared" si="182"/>
        <v>143.53437500000001</v>
      </c>
      <c r="P722" s="16">
        <f t="shared" si="183"/>
        <v>130.18990929705217</v>
      </c>
      <c r="Q722" s="16">
        <f t="shared" si="183"/>
        <v>0</v>
      </c>
      <c r="R722" s="16">
        <f t="shared" si="183"/>
        <v>0</v>
      </c>
      <c r="S722" s="16">
        <f t="shared" si="183"/>
        <v>0</v>
      </c>
      <c r="T722" s="16">
        <f t="shared" si="183"/>
        <v>0</v>
      </c>
      <c r="U722" s="16">
        <f t="shared" si="183"/>
        <v>0</v>
      </c>
      <c r="V722" s="16">
        <f t="shared" si="183"/>
        <v>0</v>
      </c>
      <c r="W722" s="16">
        <f t="shared" si="183"/>
        <v>0</v>
      </c>
      <c r="X722" s="16">
        <f t="shared" si="183"/>
        <v>0</v>
      </c>
      <c r="Y722" s="16">
        <f t="shared" si="183"/>
        <v>0</v>
      </c>
      <c r="Z722" s="16">
        <f t="shared" si="183"/>
        <v>212.06564371461076</v>
      </c>
      <c r="AA722" s="16">
        <f t="shared" si="183"/>
        <v>0</v>
      </c>
      <c r="AB722" s="16">
        <f t="shared" si="183"/>
        <v>0</v>
      </c>
      <c r="AC722" s="16">
        <f t="shared" si="183"/>
        <v>0</v>
      </c>
      <c r="AD722" s="16">
        <f t="shared" si="183"/>
        <v>0</v>
      </c>
      <c r="AE722" s="16">
        <f t="shared" si="183"/>
        <v>0</v>
      </c>
      <c r="AF722" s="16">
        <f t="shared" si="178"/>
        <v>0</v>
      </c>
      <c r="AG722" s="16">
        <f t="shared" si="178"/>
        <v>0</v>
      </c>
      <c r="AH722" s="16">
        <f t="shared" si="178"/>
        <v>0</v>
      </c>
      <c r="AI722" s="16">
        <f t="shared" si="178"/>
        <v>0</v>
      </c>
      <c r="AJ722" s="16">
        <f t="shared" si="178"/>
        <v>345.43258757082884</v>
      </c>
      <c r="AK722" s="16">
        <f t="shared" si="178"/>
        <v>0</v>
      </c>
      <c r="AL722" s="16">
        <f t="shared" si="178"/>
        <v>0</v>
      </c>
      <c r="AM722" s="16">
        <f t="shared" si="178"/>
        <v>0</v>
      </c>
      <c r="AN722" s="16">
        <f t="shared" si="178"/>
        <v>0</v>
      </c>
      <c r="AO722" s="16">
        <f t="shared" si="178"/>
        <v>0</v>
      </c>
      <c r="AP722" s="16">
        <f t="shared" si="178"/>
        <v>0</v>
      </c>
      <c r="AQ722" s="16">
        <f t="shared" si="178"/>
        <v>0</v>
      </c>
      <c r="AR722" s="16">
        <f t="shared" si="178"/>
        <v>0</v>
      </c>
      <c r="AS722" s="16">
        <f t="shared" si="178"/>
        <v>0</v>
      </c>
      <c r="AT722" s="16">
        <f t="shared" si="184"/>
        <v>562.67328580795106</v>
      </c>
      <c r="AU722" s="16">
        <f t="shared" si="184"/>
        <v>0</v>
      </c>
      <c r="AV722" s="16">
        <f t="shared" si="184"/>
        <v>0</v>
      </c>
      <c r="AW722" s="16">
        <f t="shared" si="184"/>
        <v>0</v>
      </c>
      <c r="AX722" s="16">
        <f t="shared" si="184"/>
        <v>60186.094813468873</v>
      </c>
      <c r="AY722" s="16">
        <f t="shared" si="184"/>
        <v>0</v>
      </c>
      <c r="AZ722" s="16">
        <f t="shared" si="184"/>
        <v>0</v>
      </c>
      <c r="BA722" s="16">
        <f t="shared" si="184"/>
        <v>0</v>
      </c>
      <c r="BB722" s="16">
        <f t="shared" si="184"/>
        <v>0</v>
      </c>
      <c r="BC722" s="16">
        <f t="shared" si="184"/>
        <v>0</v>
      </c>
      <c r="BD722" s="16">
        <f t="shared" si="184"/>
        <v>916.53549188377906</v>
      </c>
      <c r="BE722" s="16">
        <f t="shared" si="184"/>
        <v>0</v>
      </c>
      <c r="BF722" s="16">
        <f t="shared" si="184"/>
        <v>0</v>
      </c>
      <c r="BG722" s="16">
        <f t="shared" si="184"/>
        <v>0</v>
      </c>
      <c r="BH722" s="16">
        <f t="shared" si="184"/>
        <v>0</v>
      </c>
      <c r="BI722" s="16">
        <f t="shared" si="184"/>
        <v>0</v>
      </c>
    </row>
    <row r="723" spans="2:61" s="1" customFormat="1" ht="15.75" x14ac:dyDescent="0.25">
      <c r="B723" s="47">
        <v>57</v>
      </c>
      <c r="C723" s="47" t="s">
        <v>906</v>
      </c>
      <c r="D723" s="47">
        <v>6</v>
      </c>
      <c r="E723" s="47">
        <v>2006</v>
      </c>
      <c r="F723" s="71"/>
      <c r="G723" s="2">
        <v>50</v>
      </c>
      <c r="H723" s="2">
        <v>10</v>
      </c>
      <c r="I723" s="47">
        <v>2022</v>
      </c>
      <c r="J723" s="81">
        <v>1.15E-2</v>
      </c>
      <c r="K723" s="82">
        <v>9985</v>
      </c>
      <c r="L723" s="82">
        <f t="shared" si="179"/>
        <v>998.5</v>
      </c>
      <c r="M723" s="82">
        <f t="shared" si="180"/>
        <v>1497.75</v>
      </c>
      <c r="N723" s="16">
        <f t="shared" si="181"/>
        <v>12481.25</v>
      </c>
      <c r="O723" s="16">
        <f t="shared" si="182"/>
        <v>143.53437500000001</v>
      </c>
      <c r="P723" s="16">
        <f t="shared" si="183"/>
        <v>130.18990929705217</v>
      </c>
      <c r="Q723" s="16">
        <f t="shared" si="183"/>
        <v>0</v>
      </c>
      <c r="R723" s="16">
        <f t="shared" si="183"/>
        <v>0</v>
      </c>
      <c r="S723" s="16">
        <f t="shared" si="183"/>
        <v>0</v>
      </c>
      <c r="T723" s="16">
        <f t="shared" si="183"/>
        <v>0</v>
      </c>
      <c r="U723" s="16">
        <f t="shared" si="183"/>
        <v>0</v>
      </c>
      <c r="V723" s="16">
        <f t="shared" si="183"/>
        <v>0</v>
      </c>
      <c r="W723" s="16">
        <f t="shared" si="183"/>
        <v>0</v>
      </c>
      <c r="X723" s="16">
        <f t="shared" si="183"/>
        <v>0</v>
      </c>
      <c r="Y723" s="16">
        <f t="shared" si="183"/>
        <v>0</v>
      </c>
      <c r="Z723" s="16">
        <f t="shared" si="183"/>
        <v>212.06564371461076</v>
      </c>
      <c r="AA723" s="16">
        <f t="shared" si="183"/>
        <v>0</v>
      </c>
      <c r="AB723" s="16">
        <f t="shared" si="183"/>
        <v>0</v>
      </c>
      <c r="AC723" s="16">
        <f t="shared" si="183"/>
        <v>0</v>
      </c>
      <c r="AD723" s="16">
        <f t="shared" si="183"/>
        <v>0</v>
      </c>
      <c r="AE723" s="16">
        <f t="shared" si="183"/>
        <v>0</v>
      </c>
      <c r="AF723" s="16">
        <f t="shared" si="178"/>
        <v>0</v>
      </c>
      <c r="AG723" s="16">
        <f t="shared" si="178"/>
        <v>0</v>
      </c>
      <c r="AH723" s="16">
        <f t="shared" si="178"/>
        <v>0</v>
      </c>
      <c r="AI723" s="16">
        <f t="shared" si="178"/>
        <v>0</v>
      </c>
      <c r="AJ723" s="16">
        <f t="shared" si="178"/>
        <v>345.43258757082884</v>
      </c>
      <c r="AK723" s="16">
        <f t="shared" si="178"/>
        <v>0</v>
      </c>
      <c r="AL723" s="16">
        <f t="shared" si="178"/>
        <v>0</v>
      </c>
      <c r="AM723" s="16">
        <f t="shared" si="178"/>
        <v>0</v>
      </c>
      <c r="AN723" s="16">
        <f t="shared" si="178"/>
        <v>0</v>
      </c>
      <c r="AO723" s="16">
        <f t="shared" si="178"/>
        <v>0</v>
      </c>
      <c r="AP723" s="16">
        <f t="shared" si="178"/>
        <v>0</v>
      </c>
      <c r="AQ723" s="16">
        <f t="shared" si="178"/>
        <v>0</v>
      </c>
      <c r="AR723" s="16">
        <f t="shared" si="178"/>
        <v>0</v>
      </c>
      <c r="AS723" s="16">
        <f t="shared" si="178"/>
        <v>0</v>
      </c>
      <c r="AT723" s="16">
        <f t="shared" si="184"/>
        <v>562.67328580795106</v>
      </c>
      <c r="AU723" s="16">
        <f t="shared" si="184"/>
        <v>0</v>
      </c>
      <c r="AV723" s="16">
        <f t="shared" si="184"/>
        <v>0</v>
      </c>
      <c r="AW723" s="16">
        <f t="shared" si="184"/>
        <v>0</v>
      </c>
      <c r="AX723" s="16">
        <f t="shared" si="184"/>
        <v>60186.094813468873</v>
      </c>
      <c r="AY723" s="16">
        <f t="shared" si="184"/>
        <v>0</v>
      </c>
      <c r="AZ723" s="16">
        <f t="shared" si="184"/>
        <v>0</v>
      </c>
      <c r="BA723" s="16">
        <f t="shared" si="184"/>
        <v>0</v>
      </c>
      <c r="BB723" s="16">
        <f t="shared" si="184"/>
        <v>0</v>
      </c>
      <c r="BC723" s="16">
        <f t="shared" si="184"/>
        <v>0</v>
      </c>
      <c r="BD723" s="16">
        <f t="shared" si="184"/>
        <v>916.53549188377906</v>
      </c>
      <c r="BE723" s="16">
        <f t="shared" si="184"/>
        <v>0</v>
      </c>
      <c r="BF723" s="16">
        <f t="shared" si="184"/>
        <v>0</v>
      </c>
      <c r="BG723" s="16">
        <f t="shared" si="184"/>
        <v>0</v>
      </c>
      <c r="BH723" s="16">
        <f t="shared" si="184"/>
        <v>0</v>
      </c>
      <c r="BI723" s="16">
        <f t="shared" si="184"/>
        <v>0</v>
      </c>
    </row>
    <row r="724" spans="2:61" s="1" customFormat="1" ht="15.75" x14ac:dyDescent="0.25">
      <c r="B724" s="47">
        <v>844</v>
      </c>
      <c r="C724" s="47" t="s">
        <v>430</v>
      </c>
      <c r="D724" s="47">
        <v>6</v>
      </c>
      <c r="E724" s="47">
        <v>2007</v>
      </c>
      <c r="F724" s="71"/>
      <c r="G724" s="2">
        <v>50</v>
      </c>
      <c r="H724" s="2">
        <v>10</v>
      </c>
      <c r="I724" s="47">
        <v>2022</v>
      </c>
      <c r="J724" s="81">
        <v>1.15E-2</v>
      </c>
      <c r="K724" s="82">
        <v>9985</v>
      </c>
      <c r="L724" s="82">
        <f t="shared" si="179"/>
        <v>998.5</v>
      </c>
      <c r="M724" s="82">
        <f t="shared" si="180"/>
        <v>1497.75</v>
      </c>
      <c r="N724" s="16">
        <f t="shared" si="181"/>
        <v>12481.25</v>
      </c>
      <c r="O724" s="16">
        <f t="shared" si="182"/>
        <v>143.53437500000001</v>
      </c>
      <c r="P724" s="16">
        <f t="shared" si="183"/>
        <v>130.18990929705217</v>
      </c>
      <c r="Q724" s="16">
        <f t="shared" si="183"/>
        <v>0</v>
      </c>
      <c r="R724" s="16">
        <f t="shared" si="183"/>
        <v>0</v>
      </c>
      <c r="S724" s="16">
        <f t="shared" si="183"/>
        <v>0</v>
      </c>
      <c r="T724" s="16">
        <f t="shared" si="183"/>
        <v>0</v>
      </c>
      <c r="U724" s="16">
        <f t="shared" si="183"/>
        <v>0</v>
      </c>
      <c r="V724" s="16">
        <f t="shared" si="183"/>
        <v>0</v>
      </c>
      <c r="W724" s="16">
        <f t="shared" si="183"/>
        <v>0</v>
      </c>
      <c r="X724" s="16">
        <f t="shared" si="183"/>
        <v>0</v>
      </c>
      <c r="Y724" s="16">
        <f t="shared" si="183"/>
        <v>0</v>
      </c>
      <c r="Z724" s="16">
        <f t="shared" si="183"/>
        <v>212.06564371461076</v>
      </c>
      <c r="AA724" s="16">
        <f t="shared" si="183"/>
        <v>0</v>
      </c>
      <c r="AB724" s="16">
        <f t="shared" si="183"/>
        <v>0</v>
      </c>
      <c r="AC724" s="16">
        <f t="shared" si="183"/>
        <v>0</v>
      </c>
      <c r="AD724" s="16">
        <f t="shared" si="183"/>
        <v>0</v>
      </c>
      <c r="AE724" s="16">
        <f t="shared" si="183"/>
        <v>0</v>
      </c>
      <c r="AF724" s="16">
        <f t="shared" si="178"/>
        <v>0</v>
      </c>
      <c r="AG724" s="16">
        <f t="shared" si="178"/>
        <v>0</v>
      </c>
      <c r="AH724" s="16">
        <f t="shared" si="178"/>
        <v>0</v>
      </c>
      <c r="AI724" s="16">
        <f t="shared" si="178"/>
        <v>0</v>
      </c>
      <c r="AJ724" s="16">
        <f t="shared" si="178"/>
        <v>345.43258757082884</v>
      </c>
      <c r="AK724" s="16">
        <f t="shared" si="178"/>
        <v>0</v>
      </c>
      <c r="AL724" s="16">
        <f t="shared" si="178"/>
        <v>0</v>
      </c>
      <c r="AM724" s="16">
        <f t="shared" si="178"/>
        <v>0</v>
      </c>
      <c r="AN724" s="16">
        <f t="shared" si="178"/>
        <v>0</v>
      </c>
      <c r="AO724" s="16">
        <f t="shared" si="178"/>
        <v>0</v>
      </c>
      <c r="AP724" s="16">
        <f t="shared" si="178"/>
        <v>0</v>
      </c>
      <c r="AQ724" s="16">
        <f t="shared" si="178"/>
        <v>0</v>
      </c>
      <c r="AR724" s="16">
        <f t="shared" si="178"/>
        <v>0</v>
      </c>
      <c r="AS724" s="16">
        <f t="shared" si="178"/>
        <v>0</v>
      </c>
      <c r="AT724" s="16">
        <f t="shared" si="184"/>
        <v>562.67328580795106</v>
      </c>
      <c r="AU724" s="16">
        <f t="shared" si="184"/>
        <v>0</v>
      </c>
      <c r="AV724" s="16">
        <f t="shared" si="184"/>
        <v>0</v>
      </c>
      <c r="AW724" s="16">
        <f t="shared" si="184"/>
        <v>0</v>
      </c>
      <c r="AX724" s="16">
        <f t="shared" si="184"/>
        <v>0</v>
      </c>
      <c r="AY724" s="16">
        <f t="shared" si="184"/>
        <v>63195.399554142321</v>
      </c>
      <c r="AZ724" s="16">
        <f t="shared" si="184"/>
        <v>0</v>
      </c>
      <c r="BA724" s="16">
        <f t="shared" si="184"/>
        <v>0</v>
      </c>
      <c r="BB724" s="16">
        <f t="shared" si="184"/>
        <v>0</v>
      </c>
      <c r="BC724" s="16">
        <f t="shared" si="184"/>
        <v>0</v>
      </c>
      <c r="BD724" s="16">
        <f t="shared" si="184"/>
        <v>916.53549188377906</v>
      </c>
      <c r="BE724" s="16">
        <f t="shared" si="184"/>
        <v>0</v>
      </c>
      <c r="BF724" s="16">
        <f t="shared" si="184"/>
        <v>0</v>
      </c>
      <c r="BG724" s="16">
        <f t="shared" si="184"/>
        <v>0</v>
      </c>
      <c r="BH724" s="16">
        <f t="shared" si="184"/>
        <v>0</v>
      </c>
      <c r="BI724" s="16">
        <f t="shared" si="184"/>
        <v>0</v>
      </c>
    </row>
    <row r="725" spans="2:61" s="1" customFormat="1" ht="15.75" x14ac:dyDescent="0.25">
      <c r="B725" s="47">
        <v>835</v>
      </c>
      <c r="C725" s="47" t="s">
        <v>430</v>
      </c>
      <c r="D725" s="47">
        <v>6</v>
      </c>
      <c r="E725" s="47">
        <v>2007</v>
      </c>
      <c r="F725" s="71"/>
      <c r="G725" s="2">
        <v>50</v>
      </c>
      <c r="H725" s="2">
        <v>10</v>
      </c>
      <c r="I725" s="47">
        <v>2022</v>
      </c>
      <c r="J725" s="81">
        <v>1.15E-2</v>
      </c>
      <c r="K725" s="82">
        <v>9985</v>
      </c>
      <c r="L725" s="82">
        <f t="shared" si="179"/>
        <v>998.5</v>
      </c>
      <c r="M725" s="82">
        <f t="shared" si="180"/>
        <v>1497.75</v>
      </c>
      <c r="N725" s="16">
        <f t="shared" si="181"/>
        <v>12481.25</v>
      </c>
      <c r="O725" s="16">
        <f t="shared" si="182"/>
        <v>143.53437500000001</v>
      </c>
      <c r="P725" s="16">
        <f t="shared" si="183"/>
        <v>130.18990929705217</v>
      </c>
      <c r="Q725" s="16">
        <f t="shared" si="183"/>
        <v>0</v>
      </c>
      <c r="R725" s="16">
        <f t="shared" si="183"/>
        <v>0</v>
      </c>
      <c r="S725" s="16">
        <f t="shared" si="183"/>
        <v>0</v>
      </c>
      <c r="T725" s="16">
        <f t="shared" si="183"/>
        <v>0</v>
      </c>
      <c r="U725" s="16">
        <f t="shared" si="183"/>
        <v>0</v>
      </c>
      <c r="V725" s="16">
        <f t="shared" si="183"/>
        <v>0</v>
      </c>
      <c r="W725" s="16">
        <f t="shared" si="183"/>
        <v>0</v>
      </c>
      <c r="X725" s="16">
        <f t="shared" si="183"/>
        <v>0</v>
      </c>
      <c r="Y725" s="16">
        <f t="shared" si="183"/>
        <v>0</v>
      </c>
      <c r="Z725" s="16">
        <f t="shared" si="183"/>
        <v>212.06564371461076</v>
      </c>
      <c r="AA725" s="16">
        <f t="shared" si="183"/>
        <v>0</v>
      </c>
      <c r="AB725" s="16">
        <f t="shared" si="183"/>
        <v>0</v>
      </c>
      <c r="AC725" s="16">
        <f t="shared" si="183"/>
        <v>0</v>
      </c>
      <c r="AD725" s="16">
        <f t="shared" si="183"/>
        <v>0</v>
      </c>
      <c r="AE725" s="16">
        <f t="shared" si="183"/>
        <v>0</v>
      </c>
      <c r="AF725" s="16">
        <f t="shared" si="178"/>
        <v>0</v>
      </c>
      <c r="AG725" s="16">
        <f t="shared" si="178"/>
        <v>0</v>
      </c>
      <c r="AH725" s="16">
        <f t="shared" si="178"/>
        <v>0</v>
      </c>
      <c r="AI725" s="16">
        <f t="shared" si="178"/>
        <v>0</v>
      </c>
      <c r="AJ725" s="16">
        <f t="shared" si="178"/>
        <v>345.43258757082884</v>
      </c>
      <c r="AK725" s="16">
        <f t="shared" si="178"/>
        <v>0</v>
      </c>
      <c r="AL725" s="16">
        <f t="shared" si="178"/>
        <v>0</v>
      </c>
      <c r="AM725" s="16">
        <f t="shared" si="178"/>
        <v>0</v>
      </c>
      <c r="AN725" s="16">
        <f t="shared" si="178"/>
        <v>0</v>
      </c>
      <c r="AO725" s="16">
        <f t="shared" si="178"/>
        <v>0</v>
      </c>
      <c r="AP725" s="16">
        <f t="shared" si="178"/>
        <v>0</v>
      </c>
      <c r="AQ725" s="16">
        <f t="shared" si="178"/>
        <v>0</v>
      </c>
      <c r="AR725" s="16">
        <f t="shared" si="178"/>
        <v>0</v>
      </c>
      <c r="AS725" s="16">
        <f t="shared" si="178"/>
        <v>0</v>
      </c>
      <c r="AT725" s="16">
        <f t="shared" si="184"/>
        <v>562.67328580795106</v>
      </c>
      <c r="AU725" s="16">
        <f t="shared" si="184"/>
        <v>0</v>
      </c>
      <c r="AV725" s="16">
        <f t="shared" si="184"/>
        <v>0</v>
      </c>
      <c r="AW725" s="16">
        <f t="shared" si="184"/>
        <v>0</v>
      </c>
      <c r="AX725" s="16">
        <f t="shared" si="184"/>
        <v>0</v>
      </c>
      <c r="AY725" s="16">
        <f t="shared" si="184"/>
        <v>63195.399554142321</v>
      </c>
      <c r="AZ725" s="16">
        <f t="shared" si="184"/>
        <v>0</v>
      </c>
      <c r="BA725" s="16">
        <f t="shared" si="184"/>
        <v>0</v>
      </c>
      <c r="BB725" s="16">
        <f t="shared" si="184"/>
        <v>0</v>
      </c>
      <c r="BC725" s="16">
        <f t="shared" si="184"/>
        <v>0</v>
      </c>
      <c r="BD725" s="16">
        <f t="shared" si="184"/>
        <v>916.53549188377906</v>
      </c>
      <c r="BE725" s="16">
        <f t="shared" si="184"/>
        <v>0</v>
      </c>
      <c r="BF725" s="16">
        <f t="shared" si="184"/>
        <v>0</v>
      </c>
      <c r="BG725" s="16">
        <f t="shared" si="184"/>
        <v>0</v>
      </c>
      <c r="BH725" s="16">
        <f t="shared" si="184"/>
        <v>0</v>
      </c>
      <c r="BI725" s="16">
        <f t="shared" si="184"/>
        <v>0</v>
      </c>
    </row>
    <row r="726" spans="2:61" s="1" customFormat="1" ht="15.75" x14ac:dyDescent="0.25">
      <c r="B726" s="47">
        <v>834</v>
      </c>
      <c r="C726" s="47" t="s">
        <v>430</v>
      </c>
      <c r="D726" s="47">
        <v>6</v>
      </c>
      <c r="E726" s="47">
        <v>2007</v>
      </c>
      <c r="F726" s="71"/>
      <c r="G726" s="2">
        <v>50</v>
      </c>
      <c r="H726" s="2">
        <v>10</v>
      </c>
      <c r="I726" s="47">
        <v>2022</v>
      </c>
      <c r="J726" s="81">
        <v>1.15E-2</v>
      </c>
      <c r="K726" s="82">
        <v>9985</v>
      </c>
      <c r="L726" s="82">
        <f t="shared" si="179"/>
        <v>998.5</v>
      </c>
      <c r="M726" s="82">
        <f t="shared" si="180"/>
        <v>1497.75</v>
      </c>
      <c r="N726" s="16">
        <f t="shared" si="181"/>
        <v>12481.25</v>
      </c>
      <c r="O726" s="16">
        <f t="shared" si="182"/>
        <v>143.53437500000001</v>
      </c>
      <c r="P726" s="16">
        <f t="shared" si="183"/>
        <v>130.18990929705217</v>
      </c>
      <c r="Q726" s="16">
        <f t="shared" si="183"/>
        <v>0</v>
      </c>
      <c r="R726" s="16">
        <f t="shared" si="183"/>
        <v>0</v>
      </c>
      <c r="S726" s="16">
        <f t="shared" si="183"/>
        <v>0</v>
      </c>
      <c r="T726" s="16">
        <f t="shared" si="183"/>
        <v>0</v>
      </c>
      <c r="U726" s="16">
        <f t="shared" si="183"/>
        <v>0</v>
      </c>
      <c r="V726" s="16">
        <f t="shared" si="183"/>
        <v>0</v>
      </c>
      <c r="W726" s="16">
        <f t="shared" si="183"/>
        <v>0</v>
      </c>
      <c r="X726" s="16">
        <f t="shared" si="183"/>
        <v>0</v>
      </c>
      <c r="Y726" s="16">
        <f t="shared" si="183"/>
        <v>0</v>
      </c>
      <c r="Z726" s="16">
        <f t="shared" si="183"/>
        <v>212.06564371461076</v>
      </c>
      <c r="AA726" s="16">
        <f t="shared" si="183"/>
        <v>0</v>
      </c>
      <c r="AB726" s="16">
        <f t="shared" si="183"/>
        <v>0</v>
      </c>
      <c r="AC726" s="16">
        <f t="shared" si="183"/>
        <v>0</v>
      </c>
      <c r="AD726" s="16">
        <f t="shared" si="183"/>
        <v>0</v>
      </c>
      <c r="AE726" s="16">
        <f t="shared" ref="AE726:AT741" si="185">IF(MOD((AE$6-$E726),$G726)=0,($K726*1.1*1.15)*((1+$K$3)^(AE$6-$N$3)),IF(MOD((AE$6-$I726),$H726)=0,$O726*((1+$K$3)^(AE$6-$N$3)),0))</f>
        <v>0</v>
      </c>
      <c r="AF726" s="16">
        <f t="shared" si="185"/>
        <v>0</v>
      </c>
      <c r="AG726" s="16">
        <f t="shared" si="185"/>
        <v>0</v>
      </c>
      <c r="AH726" s="16">
        <f t="shared" si="185"/>
        <v>0</v>
      </c>
      <c r="AI726" s="16">
        <f t="shared" si="185"/>
        <v>0</v>
      </c>
      <c r="AJ726" s="16">
        <f t="shared" si="185"/>
        <v>345.43258757082884</v>
      </c>
      <c r="AK726" s="16">
        <f t="shared" si="185"/>
        <v>0</v>
      </c>
      <c r="AL726" s="16">
        <f t="shared" si="185"/>
        <v>0</v>
      </c>
      <c r="AM726" s="16">
        <f t="shared" si="185"/>
        <v>0</v>
      </c>
      <c r="AN726" s="16">
        <f t="shared" si="185"/>
        <v>0</v>
      </c>
      <c r="AO726" s="16">
        <f t="shared" si="185"/>
        <v>0</v>
      </c>
      <c r="AP726" s="16">
        <f t="shared" si="185"/>
        <v>0</v>
      </c>
      <c r="AQ726" s="16">
        <f t="shared" si="185"/>
        <v>0</v>
      </c>
      <c r="AR726" s="16">
        <f t="shared" si="185"/>
        <v>0</v>
      </c>
      <c r="AS726" s="16">
        <f t="shared" si="185"/>
        <v>0</v>
      </c>
      <c r="AT726" s="16">
        <f t="shared" si="184"/>
        <v>562.67328580795106</v>
      </c>
      <c r="AU726" s="16">
        <f t="shared" si="184"/>
        <v>0</v>
      </c>
      <c r="AV726" s="16">
        <f t="shared" si="184"/>
        <v>0</v>
      </c>
      <c r="AW726" s="16">
        <f t="shared" si="184"/>
        <v>0</v>
      </c>
      <c r="AX726" s="16">
        <f t="shared" si="184"/>
        <v>0</v>
      </c>
      <c r="AY726" s="16">
        <f t="shared" si="184"/>
        <v>63195.399554142321</v>
      </c>
      <c r="AZ726" s="16">
        <f t="shared" si="184"/>
        <v>0</v>
      </c>
      <c r="BA726" s="16">
        <f t="shared" si="184"/>
        <v>0</v>
      </c>
      <c r="BB726" s="16">
        <f t="shared" si="184"/>
        <v>0</v>
      </c>
      <c r="BC726" s="16">
        <f t="shared" si="184"/>
        <v>0</v>
      </c>
      <c r="BD726" s="16">
        <f t="shared" si="184"/>
        <v>916.53549188377906</v>
      </c>
      <c r="BE726" s="16">
        <f t="shared" si="184"/>
        <v>0</v>
      </c>
      <c r="BF726" s="16">
        <f t="shared" si="184"/>
        <v>0</v>
      </c>
      <c r="BG726" s="16">
        <f t="shared" si="184"/>
        <v>0</v>
      </c>
      <c r="BH726" s="16">
        <f t="shared" si="184"/>
        <v>0</v>
      </c>
      <c r="BI726" s="16">
        <f t="shared" si="184"/>
        <v>0</v>
      </c>
    </row>
    <row r="727" spans="2:61" s="1" customFormat="1" ht="15.75" x14ac:dyDescent="0.25">
      <c r="B727" s="47">
        <v>833</v>
      </c>
      <c r="C727" s="47" t="s">
        <v>430</v>
      </c>
      <c r="D727" s="47">
        <v>6</v>
      </c>
      <c r="E727" s="47">
        <v>2007</v>
      </c>
      <c r="F727" s="71"/>
      <c r="G727" s="2">
        <v>50</v>
      </c>
      <c r="H727" s="2">
        <v>10</v>
      </c>
      <c r="I727" s="47">
        <v>2022</v>
      </c>
      <c r="J727" s="81">
        <v>1.15E-2</v>
      </c>
      <c r="K727" s="82">
        <v>9985</v>
      </c>
      <c r="L727" s="82">
        <f t="shared" si="179"/>
        <v>998.5</v>
      </c>
      <c r="M727" s="82">
        <f t="shared" si="180"/>
        <v>1497.75</v>
      </c>
      <c r="N727" s="16">
        <f t="shared" si="181"/>
        <v>12481.25</v>
      </c>
      <c r="O727" s="16">
        <f t="shared" si="182"/>
        <v>143.53437500000001</v>
      </c>
      <c r="P727" s="16">
        <f t="shared" ref="P727:AE742" si="186">IF(MOD((P$6-$E727),$G727)=0,($K727*1.1*1.15)*((1+$K$3)^(P$6-$N$3)),IF(MOD((P$6-$I727),$H727)=0,$O727*((1+$K$3)^(P$6-$N$3)),0))</f>
        <v>130.18990929705217</v>
      </c>
      <c r="Q727" s="16">
        <f t="shared" si="186"/>
        <v>0</v>
      </c>
      <c r="R727" s="16">
        <f t="shared" si="186"/>
        <v>0</v>
      </c>
      <c r="S727" s="16">
        <f t="shared" si="186"/>
        <v>0</v>
      </c>
      <c r="T727" s="16">
        <f t="shared" si="186"/>
        <v>0</v>
      </c>
      <c r="U727" s="16">
        <f t="shared" si="186"/>
        <v>0</v>
      </c>
      <c r="V727" s="16">
        <f t="shared" si="186"/>
        <v>0</v>
      </c>
      <c r="W727" s="16">
        <f t="shared" si="186"/>
        <v>0</v>
      </c>
      <c r="X727" s="16">
        <f t="shared" si="186"/>
        <v>0</v>
      </c>
      <c r="Y727" s="16">
        <f t="shared" si="186"/>
        <v>0</v>
      </c>
      <c r="Z727" s="16">
        <f t="shared" si="186"/>
        <v>212.06564371461076</v>
      </c>
      <c r="AA727" s="16">
        <f t="shared" si="186"/>
        <v>0</v>
      </c>
      <c r="AB727" s="16">
        <f t="shared" si="186"/>
        <v>0</v>
      </c>
      <c r="AC727" s="16">
        <f t="shared" si="186"/>
        <v>0</v>
      </c>
      <c r="AD727" s="16">
        <f t="shared" si="186"/>
        <v>0</v>
      </c>
      <c r="AE727" s="16">
        <f t="shared" si="186"/>
        <v>0</v>
      </c>
      <c r="AF727" s="16">
        <f t="shared" si="185"/>
        <v>0</v>
      </c>
      <c r="AG727" s="16">
        <f t="shared" si="185"/>
        <v>0</v>
      </c>
      <c r="AH727" s="16">
        <f t="shared" si="185"/>
        <v>0</v>
      </c>
      <c r="AI727" s="16">
        <f t="shared" si="185"/>
        <v>0</v>
      </c>
      <c r="AJ727" s="16">
        <f t="shared" si="185"/>
        <v>345.43258757082884</v>
      </c>
      <c r="AK727" s="16">
        <f t="shared" si="185"/>
        <v>0</v>
      </c>
      <c r="AL727" s="16">
        <f t="shared" si="185"/>
        <v>0</v>
      </c>
      <c r="AM727" s="16">
        <f t="shared" si="185"/>
        <v>0</v>
      </c>
      <c r="AN727" s="16">
        <f t="shared" si="185"/>
        <v>0</v>
      </c>
      <c r="AO727" s="16">
        <f t="shared" si="185"/>
        <v>0</v>
      </c>
      <c r="AP727" s="16">
        <f t="shared" si="185"/>
        <v>0</v>
      </c>
      <c r="AQ727" s="16">
        <f t="shared" si="185"/>
        <v>0</v>
      </c>
      <c r="AR727" s="16">
        <f t="shared" si="185"/>
        <v>0</v>
      </c>
      <c r="AS727" s="16">
        <f t="shared" si="185"/>
        <v>0</v>
      </c>
      <c r="AT727" s="16">
        <f t="shared" si="185"/>
        <v>562.67328580795106</v>
      </c>
      <c r="AU727" s="16">
        <f t="shared" ref="AT727:BI742" si="187">IF(MOD((AU$6-$E727),$G727)=0,($K727*1.1*1.15)*((1+$K$3)^(AU$6-$N$3)),IF(MOD((AU$6-$I727),$H727)=0,$O727*((1+$K$3)^(AU$6-$N$3)),0))</f>
        <v>0</v>
      </c>
      <c r="AV727" s="16">
        <f t="shared" si="187"/>
        <v>0</v>
      </c>
      <c r="AW727" s="16">
        <f t="shared" si="187"/>
        <v>0</v>
      </c>
      <c r="AX727" s="16">
        <f t="shared" si="187"/>
        <v>0</v>
      </c>
      <c r="AY727" s="16">
        <f t="shared" si="187"/>
        <v>63195.399554142321</v>
      </c>
      <c r="AZ727" s="16">
        <f t="shared" si="187"/>
        <v>0</v>
      </c>
      <c r="BA727" s="16">
        <f t="shared" si="187"/>
        <v>0</v>
      </c>
      <c r="BB727" s="16">
        <f t="shared" si="187"/>
        <v>0</v>
      </c>
      <c r="BC727" s="16">
        <f t="shared" si="187"/>
        <v>0</v>
      </c>
      <c r="BD727" s="16">
        <f t="shared" si="187"/>
        <v>916.53549188377906</v>
      </c>
      <c r="BE727" s="16">
        <f t="shared" si="187"/>
        <v>0</v>
      </c>
      <c r="BF727" s="16">
        <f t="shared" si="187"/>
        <v>0</v>
      </c>
      <c r="BG727" s="16">
        <f t="shared" si="187"/>
        <v>0</v>
      </c>
      <c r="BH727" s="16">
        <f t="shared" si="187"/>
        <v>0</v>
      </c>
      <c r="BI727" s="16">
        <f t="shared" si="187"/>
        <v>0</v>
      </c>
    </row>
    <row r="728" spans="2:61" s="1" customFormat="1" ht="15.75" x14ac:dyDescent="0.25">
      <c r="B728" s="47">
        <v>68</v>
      </c>
      <c r="C728" s="47" t="s">
        <v>430</v>
      </c>
      <c r="D728" s="47">
        <v>6</v>
      </c>
      <c r="E728" s="47">
        <v>2007</v>
      </c>
      <c r="F728" s="71"/>
      <c r="G728" s="2">
        <v>50</v>
      </c>
      <c r="H728" s="2">
        <v>10</v>
      </c>
      <c r="I728" s="47">
        <v>2022</v>
      </c>
      <c r="J728" s="81">
        <v>1.15E-2</v>
      </c>
      <c r="K728" s="82">
        <v>9985</v>
      </c>
      <c r="L728" s="82">
        <f t="shared" si="179"/>
        <v>998.5</v>
      </c>
      <c r="M728" s="82">
        <f t="shared" si="180"/>
        <v>1497.75</v>
      </c>
      <c r="N728" s="16">
        <f t="shared" si="181"/>
        <v>12481.25</v>
      </c>
      <c r="O728" s="16">
        <f t="shared" si="182"/>
        <v>143.53437500000001</v>
      </c>
      <c r="P728" s="16">
        <f t="shared" si="186"/>
        <v>130.18990929705217</v>
      </c>
      <c r="Q728" s="16">
        <f t="shared" si="186"/>
        <v>0</v>
      </c>
      <c r="R728" s="16">
        <f t="shared" si="186"/>
        <v>0</v>
      </c>
      <c r="S728" s="16">
        <f t="shared" si="186"/>
        <v>0</v>
      </c>
      <c r="T728" s="16">
        <f t="shared" si="186"/>
        <v>0</v>
      </c>
      <c r="U728" s="16">
        <f t="shared" si="186"/>
        <v>0</v>
      </c>
      <c r="V728" s="16">
        <f t="shared" si="186"/>
        <v>0</v>
      </c>
      <c r="W728" s="16">
        <f t="shared" si="186"/>
        <v>0</v>
      </c>
      <c r="X728" s="16">
        <f t="shared" si="186"/>
        <v>0</v>
      </c>
      <c r="Y728" s="16">
        <f t="shared" si="186"/>
        <v>0</v>
      </c>
      <c r="Z728" s="16">
        <f t="shared" si="186"/>
        <v>212.06564371461076</v>
      </c>
      <c r="AA728" s="16">
        <f t="shared" si="186"/>
        <v>0</v>
      </c>
      <c r="AB728" s="16">
        <f t="shared" si="186"/>
        <v>0</v>
      </c>
      <c r="AC728" s="16">
        <f t="shared" si="186"/>
        <v>0</v>
      </c>
      <c r="AD728" s="16">
        <f t="shared" si="186"/>
        <v>0</v>
      </c>
      <c r="AE728" s="16">
        <f t="shared" si="186"/>
        <v>0</v>
      </c>
      <c r="AF728" s="16">
        <f t="shared" si="185"/>
        <v>0</v>
      </c>
      <c r="AG728" s="16">
        <f t="shared" si="185"/>
        <v>0</v>
      </c>
      <c r="AH728" s="16">
        <f t="shared" si="185"/>
        <v>0</v>
      </c>
      <c r="AI728" s="16">
        <f t="shared" si="185"/>
        <v>0</v>
      </c>
      <c r="AJ728" s="16">
        <f t="shared" si="185"/>
        <v>345.43258757082884</v>
      </c>
      <c r="AK728" s="16">
        <f t="shared" si="185"/>
        <v>0</v>
      </c>
      <c r="AL728" s="16">
        <f t="shared" si="185"/>
        <v>0</v>
      </c>
      <c r="AM728" s="16">
        <f t="shared" si="185"/>
        <v>0</v>
      </c>
      <c r="AN728" s="16">
        <f t="shared" si="185"/>
        <v>0</v>
      </c>
      <c r="AO728" s="16">
        <f t="shared" si="185"/>
        <v>0</v>
      </c>
      <c r="AP728" s="16">
        <f t="shared" si="185"/>
        <v>0</v>
      </c>
      <c r="AQ728" s="16">
        <f t="shared" si="185"/>
        <v>0</v>
      </c>
      <c r="AR728" s="16">
        <f t="shared" si="185"/>
        <v>0</v>
      </c>
      <c r="AS728" s="16">
        <f t="shared" si="185"/>
        <v>0</v>
      </c>
      <c r="AT728" s="16">
        <f t="shared" si="187"/>
        <v>562.67328580795106</v>
      </c>
      <c r="AU728" s="16">
        <f t="shared" si="187"/>
        <v>0</v>
      </c>
      <c r="AV728" s="16">
        <f t="shared" si="187"/>
        <v>0</v>
      </c>
      <c r="AW728" s="16">
        <f t="shared" si="187"/>
        <v>0</v>
      </c>
      <c r="AX728" s="16">
        <f t="shared" si="187"/>
        <v>0</v>
      </c>
      <c r="AY728" s="16">
        <f t="shared" si="187"/>
        <v>63195.399554142321</v>
      </c>
      <c r="AZ728" s="16">
        <f t="shared" si="187"/>
        <v>0</v>
      </c>
      <c r="BA728" s="16">
        <f t="shared" si="187"/>
        <v>0</v>
      </c>
      <c r="BB728" s="16">
        <f t="shared" si="187"/>
        <v>0</v>
      </c>
      <c r="BC728" s="16">
        <f t="shared" si="187"/>
        <v>0</v>
      </c>
      <c r="BD728" s="16">
        <f t="shared" si="187"/>
        <v>916.53549188377906</v>
      </c>
      <c r="BE728" s="16">
        <f t="shared" si="187"/>
        <v>0</v>
      </c>
      <c r="BF728" s="16">
        <f t="shared" si="187"/>
        <v>0</v>
      </c>
      <c r="BG728" s="16">
        <f t="shared" si="187"/>
        <v>0</v>
      </c>
      <c r="BH728" s="16">
        <f t="shared" si="187"/>
        <v>0</v>
      </c>
      <c r="BI728" s="16">
        <f t="shared" si="187"/>
        <v>0</v>
      </c>
    </row>
    <row r="729" spans="2:61" s="1" customFormat="1" ht="15.75" x14ac:dyDescent="0.25">
      <c r="B729" s="47">
        <v>67</v>
      </c>
      <c r="C729" s="47" t="s">
        <v>430</v>
      </c>
      <c r="D729" s="47">
        <v>6</v>
      </c>
      <c r="E729" s="47">
        <v>2007</v>
      </c>
      <c r="F729" s="71"/>
      <c r="G729" s="2">
        <v>50</v>
      </c>
      <c r="H729" s="2">
        <v>10</v>
      </c>
      <c r="I729" s="47">
        <v>2022</v>
      </c>
      <c r="J729" s="81">
        <v>1.15E-2</v>
      </c>
      <c r="K729" s="82">
        <v>9985</v>
      </c>
      <c r="L729" s="82">
        <f t="shared" si="179"/>
        <v>998.5</v>
      </c>
      <c r="M729" s="82">
        <f t="shared" si="180"/>
        <v>1497.75</v>
      </c>
      <c r="N729" s="16">
        <f t="shared" si="181"/>
        <v>12481.25</v>
      </c>
      <c r="O729" s="16">
        <f t="shared" si="182"/>
        <v>143.53437500000001</v>
      </c>
      <c r="P729" s="16">
        <f t="shared" si="186"/>
        <v>130.18990929705217</v>
      </c>
      <c r="Q729" s="16">
        <f t="shared" si="186"/>
        <v>0</v>
      </c>
      <c r="R729" s="16">
        <f t="shared" si="186"/>
        <v>0</v>
      </c>
      <c r="S729" s="16">
        <f t="shared" si="186"/>
        <v>0</v>
      </c>
      <c r="T729" s="16">
        <f t="shared" si="186"/>
        <v>0</v>
      </c>
      <c r="U729" s="16">
        <f t="shared" si="186"/>
        <v>0</v>
      </c>
      <c r="V729" s="16">
        <f t="shared" si="186"/>
        <v>0</v>
      </c>
      <c r="W729" s="16">
        <f t="shared" si="186"/>
        <v>0</v>
      </c>
      <c r="X729" s="16">
        <f t="shared" si="186"/>
        <v>0</v>
      </c>
      <c r="Y729" s="16">
        <f t="shared" si="186"/>
        <v>0</v>
      </c>
      <c r="Z729" s="16">
        <f t="shared" si="186"/>
        <v>212.06564371461076</v>
      </c>
      <c r="AA729" s="16">
        <f t="shared" si="186"/>
        <v>0</v>
      </c>
      <c r="AB729" s="16">
        <f t="shared" si="186"/>
        <v>0</v>
      </c>
      <c r="AC729" s="16">
        <f t="shared" si="186"/>
        <v>0</v>
      </c>
      <c r="AD729" s="16">
        <f t="shared" si="186"/>
        <v>0</v>
      </c>
      <c r="AE729" s="16">
        <f t="shared" si="186"/>
        <v>0</v>
      </c>
      <c r="AF729" s="16">
        <f t="shared" si="185"/>
        <v>0</v>
      </c>
      <c r="AG729" s="16">
        <f t="shared" si="185"/>
        <v>0</v>
      </c>
      <c r="AH729" s="16">
        <f t="shared" si="185"/>
        <v>0</v>
      </c>
      <c r="AI729" s="16">
        <f t="shared" si="185"/>
        <v>0</v>
      </c>
      <c r="AJ729" s="16">
        <f t="shared" si="185"/>
        <v>345.43258757082884</v>
      </c>
      <c r="AK729" s="16">
        <f t="shared" si="185"/>
        <v>0</v>
      </c>
      <c r="AL729" s="16">
        <f t="shared" si="185"/>
        <v>0</v>
      </c>
      <c r="AM729" s="16">
        <f t="shared" si="185"/>
        <v>0</v>
      </c>
      <c r="AN729" s="16">
        <f t="shared" si="185"/>
        <v>0</v>
      </c>
      <c r="AO729" s="16">
        <f t="shared" si="185"/>
        <v>0</v>
      </c>
      <c r="AP729" s="16">
        <f t="shared" si="185"/>
        <v>0</v>
      </c>
      <c r="AQ729" s="16">
        <f t="shared" si="185"/>
        <v>0</v>
      </c>
      <c r="AR729" s="16">
        <f t="shared" si="185"/>
        <v>0</v>
      </c>
      <c r="AS729" s="16">
        <f t="shared" si="185"/>
        <v>0</v>
      </c>
      <c r="AT729" s="16">
        <f t="shared" si="187"/>
        <v>562.67328580795106</v>
      </c>
      <c r="AU729" s="16">
        <f t="shared" si="187"/>
        <v>0</v>
      </c>
      <c r="AV729" s="16">
        <f t="shared" si="187"/>
        <v>0</v>
      </c>
      <c r="AW729" s="16">
        <f t="shared" si="187"/>
        <v>0</v>
      </c>
      <c r="AX729" s="16">
        <f t="shared" si="187"/>
        <v>0</v>
      </c>
      <c r="AY729" s="16">
        <f t="shared" si="187"/>
        <v>63195.399554142321</v>
      </c>
      <c r="AZ729" s="16">
        <f t="shared" si="187"/>
        <v>0</v>
      </c>
      <c r="BA729" s="16">
        <f t="shared" si="187"/>
        <v>0</v>
      </c>
      <c r="BB729" s="16">
        <f t="shared" si="187"/>
        <v>0</v>
      </c>
      <c r="BC729" s="16">
        <f t="shared" si="187"/>
        <v>0</v>
      </c>
      <c r="BD729" s="16">
        <f t="shared" si="187"/>
        <v>916.53549188377906</v>
      </c>
      <c r="BE729" s="16">
        <f t="shared" si="187"/>
        <v>0</v>
      </c>
      <c r="BF729" s="16">
        <f t="shared" si="187"/>
        <v>0</v>
      </c>
      <c r="BG729" s="16">
        <f t="shared" si="187"/>
        <v>0</v>
      </c>
      <c r="BH729" s="16">
        <f t="shared" si="187"/>
        <v>0</v>
      </c>
      <c r="BI729" s="16">
        <f t="shared" si="187"/>
        <v>0</v>
      </c>
    </row>
    <row r="730" spans="2:61" s="1" customFormat="1" ht="15.75" x14ac:dyDescent="0.25">
      <c r="B730" s="47">
        <v>65</v>
      </c>
      <c r="C730" s="47" t="s">
        <v>430</v>
      </c>
      <c r="D730" s="47">
        <v>6</v>
      </c>
      <c r="E730" s="47">
        <v>2007</v>
      </c>
      <c r="F730" s="71"/>
      <c r="G730" s="2">
        <v>50</v>
      </c>
      <c r="H730" s="2">
        <v>10</v>
      </c>
      <c r="I730" s="47">
        <v>2022</v>
      </c>
      <c r="J730" s="81">
        <v>1.15E-2</v>
      </c>
      <c r="K730" s="82">
        <v>9985</v>
      </c>
      <c r="L730" s="82">
        <f t="shared" si="179"/>
        <v>998.5</v>
      </c>
      <c r="M730" s="82">
        <f t="shared" si="180"/>
        <v>1497.75</v>
      </c>
      <c r="N730" s="16">
        <f t="shared" si="181"/>
        <v>12481.25</v>
      </c>
      <c r="O730" s="16">
        <f t="shared" si="182"/>
        <v>143.53437500000001</v>
      </c>
      <c r="P730" s="16">
        <f t="shared" si="186"/>
        <v>130.18990929705217</v>
      </c>
      <c r="Q730" s="16">
        <f t="shared" si="186"/>
        <v>0</v>
      </c>
      <c r="R730" s="16">
        <f t="shared" si="186"/>
        <v>0</v>
      </c>
      <c r="S730" s="16">
        <f t="shared" si="186"/>
        <v>0</v>
      </c>
      <c r="T730" s="16">
        <f t="shared" si="186"/>
        <v>0</v>
      </c>
      <c r="U730" s="16">
        <f t="shared" si="186"/>
        <v>0</v>
      </c>
      <c r="V730" s="16">
        <f t="shared" si="186"/>
        <v>0</v>
      </c>
      <c r="W730" s="16">
        <f t="shared" si="186"/>
        <v>0</v>
      </c>
      <c r="X730" s="16">
        <f t="shared" si="186"/>
        <v>0</v>
      </c>
      <c r="Y730" s="16">
        <f t="shared" si="186"/>
        <v>0</v>
      </c>
      <c r="Z730" s="16">
        <f t="shared" si="186"/>
        <v>212.06564371461076</v>
      </c>
      <c r="AA730" s="16">
        <f t="shared" si="186"/>
        <v>0</v>
      </c>
      <c r="AB730" s="16">
        <f t="shared" si="186"/>
        <v>0</v>
      </c>
      <c r="AC730" s="16">
        <f t="shared" si="186"/>
        <v>0</v>
      </c>
      <c r="AD730" s="16">
        <f t="shared" si="186"/>
        <v>0</v>
      </c>
      <c r="AE730" s="16">
        <f t="shared" si="186"/>
        <v>0</v>
      </c>
      <c r="AF730" s="16">
        <f t="shared" si="185"/>
        <v>0</v>
      </c>
      <c r="AG730" s="16">
        <f t="shared" si="185"/>
        <v>0</v>
      </c>
      <c r="AH730" s="16">
        <f t="shared" si="185"/>
        <v>0</v>
      </c>
      <c r="AI730" s="16">
        <f t="shared" si="185"/>
        <v>0</v>
      </c>
      <c r="AJ730" s="16">
        <f t="shared" si="185"/>
        <v>345.43258757082884</v>
      </c>
      <c r="AK730" s="16">
        <f t="shared" si="185"/>
        <v>0</v>
      </c>
      <c r="AL730" s="16">
        <f t="shared" si="185"/>
        <v>0</v>
      </c>
      <c r="AM730" s="16">
        <f t="shared" si="185"/>
        <v>0</v>
      </c>
      <c r="AN730" s="16">
        <f t="shared" si="185"/>
        <v>0</v>
      </c>
      <c r="AO730" s="16">
        <f t="shared" si="185"/>
        <v>0</v>
      </c>
      <c r="AP730" s="16">
        <f t="shared" si="185"/>
        <v>0</v>
      </c>
      <c r="AQ730" s="16">
        <f t="shared" si="185"/>
        <v>0</v>
      </c>
      <c r="AR730" s="16">
        <f t="shared" si="185"/>
        <v>0</v>
      </c>
      <c r="AS730" s="16">
        <f t="shared" si="185"/>
        <v>0</v>
      </c>
      <c r="AT730" s="16">
        <f t="shared" si="187"/>
        <v>562.67328580795106</v>
      </c>
      <c r="AU730" s="16">
        <f t="shared" si="187"/>
        <v>0</v>
      </c>
      <c r="AV730" s="16">
        <f t="shared" si="187"/>
        <v>0</v>
      </c>
      <c r="AW730" s="16">
        <f t="shared" si="187"/>
        <v>0</v>
      </c>
      <c r="AX730" s="16">
        <f t="shared" si="187"/>
        <v>0</v>
      </c>
      <c r="AY730" s="16">
        <f t="shared" si="187"/>
        <v>63195.399554142321</v>
      </c>
      <c r="AZ730" s="16">
        <f t="shared" si="187"/>
        <v>0</v>
      </c>
      <c r="BA730" s="16">
        <f t="shared" si="187"/>
        <v>0</v>
      </c>
      <c r="BB730" s="16">
        <f t="shared" si="187"/>
        <v>0</v>
      </c>
      <c r="BC730" s="16">
        <f t="shared" si="187"/>
        <v>0</v>
      </c>
      <c r="BD730" s="16">
        <f t="shared" si="187"/>
        <v>916.53549188377906</v>
      </c>
      <c r="BE730" s="16">
        <f t="shared" si="187"/>
        <v>0</v>
      </c>
      <c r="BF730" s="16">
        <f t="shared" si="187"/>
        <v>0</v>
      </c>
      <c r="BG730" s="16">
        <f t="shared" si="187"/>
        <v>0</v>
      </c>
      <c r="BH730" s="16">
        <f t="shared" si="187"/>
        <v>0</v>
      </c>
      <c r="BI730" s="16">
        <f t="shared" si="187"/>
        <v>0</v>
      </c>
    </row>
    <row r="731" spans="2:61" s="1" customFormat="1" ht="15.75" x14ac:dyDescent="0.25">
      <c r="B731" s="47">
        <v>64</v>
      </c>
      <c r="C731" s="47" t="s">
        <v>430</v>
      </c>
      <c r="D731" s="47">
        <v>6</v>
      </c>
      <c r="E731" s="47">
        <v>2007</v>
      </c>
      <c r="F731" s="71"/>
      <c r="G731" s="2">
        <v>50</v>
      </c>
      <c r="H731" s="2">
        <v>10</v>
      </c>
      <c r="I731" s="47">
        <v>2022</v>
      </c>
      <c r="J731" s="81">
        <v>1.15E-2</v>
      </c>
      <c r="K731" s="82">
        <v>9985</v>
      </c>
      <c r="L731" s="82">
        <f t="shared" si="179"/>
        <v>998.5</v>
      </c>
      <c r="M731" s="82">
        <f t="shared" si="180"/>
        <v>1497.75</v>
      </c>
      <c r="N731" s="16">
        <f t="shared" si="181"/>
        <v>12481.25</v>
      </c>
      <c r="O731" s="16">
        <f t="shared" si="182"/>
        <v>143.53437500000001</v>
      </c>
      <c r="P731" s="16">
        <f t="shared" si="186"/>
        <v>130.18990929705217</v>
      </c>
      <c r="Q731" s="16">
        <f t="shared" si="186"/>
        <v>0</v>
      </c>
      <c r="R731" s="16">
        <f t="shared" si="186"/>
        <v>0</v>
      </c>
      <c r="S731" s="16">
        <f t="shared" si="186"/>
        <v>0</v>
      </c>
      <c r="T731" s="16">
        <f t="shared" si="186"/>
        <v>0</v>
      </c>
      <c r="U731" s="16">
        <f t="shared" si="186"/>
        <v>0</v>
      </c>
      <c r="V731" s="16">
        <f t="shared" si="186"/>
        <v>0</v>
      </c>
      <c r="W731" s="16">
        <f t="shared" si="186"/>
        <v>0</v>
      </c>
      <c r="X731" s="16">
        <f t="shared" si="186"/>
        <v>0</v>
      </c>
      <c r="Y731" s="16">
        <f t="shared" si="186"/>
        <v>0</v>
      </c>
      <c r="Z731" s="16">
        <f t="shared" si="186"/>
        <v>212.06564371461076</v>
      </c>
      <c r="AA731" s="16">
        <f t="shared" si="186"/>
        <v>0</v>
      </c>
      <c r="AB731" s="16">
        <f t="shared" si="186"/>
        <v>0</v>
      </c>
      <c r="AC731" s="16">
        <f t="shared" si="186"/>
        <v>0</v>
      </c>
      <c r="AD731" s="16">
        <f t="shared" si="186"/>
        <v>0</v>
      </c>
      <c r="AE731" s="16">
        <f t="shared" si="186"/>
        <v>0</v>
      </c>
      <c r="AF731" s="16">
        <f t="shared" si="185"/>
        <v>0</v>
      </c>
      <c r="AG731" s="16">
        <f t="shared" si="185"/>
        <v>0</v>
      </c>
      <c r="AH731" s="16">
        <f t="shared" si="185"/>
        <v>0</v>
      </c>
      <c r="AI731" s="16">
        <f t="shared" si="185"/>
        <v>0</v>
      </c>
      <c r="AJ731" s="16">
        <f t="shared" si="185"/>
        <v>345.43258757082884</v>
      </c>
      <c r="AK731" s="16">
        <f t="shared" si="185"/>
        <v>0</v>
      </c>
      <c r="AL731" s="16">
        <f t="shared" si="185"/>
        <v>0</v>
      </c>
      <c r="AM731" s="16">
        <f t="shared" si="185"/>
        <v>0</v>
      </c>
      <c r="AN731" s="16">
        <f t="shared" si="185"/>
        <v>0</v>
      </c>
      <c r="AO731" s="16">
        <f t="shared" si="185"/>
        <v>0</v>
      </c>
      <c r="AP731" s="16">
        <f t="shared" si="185"/>
        <v>0</v>
      </c>
      <c r="AQ731" s="16">
        <f t="shared" si="185"/>
        <v>0</v>
      </c>
      <c r="AR731" s="16">
        <f t="shared" si="185"/>
        <v>0</v>
      </c>
      <c r="AS731" s="16">
        <f t="shared" si="185"/>
        <v>0</v>
      </c>
      <c r="AT731" s="16">
        <f t="shared" si="187"/>
        <v>562.67328580795106</v>
      </c>
      <c r="AU731" s="16">
        <f t="shared" si="187"/>
        <v>0</v>
      </c>
      <c r="AV731" s="16">
        <f t="shared" si="187"/>
        <v>0</v>
      </c>
      <c r="AW731" s="16">
        <f t="shared" si="187"/>
        <v>0</v>
      </c>
      <c r="AX731" s="16">
        <f t="shared" si="187"/>
        <v>0</v>
      </c>
      <c r="AY731" s="16">
        <f t="shared" si="187"/>
        <v>63195.399554142321</v>
      </c>
      <c r="AZ731" s="16">
        <f t="shared" si="187"/>
        <v>0</v>
      </c>
      <c r="BA731" s="16">
        <f t="shared" si="187"/>
        <v>0</v>
      </c>
      <c r="BB731" s="16">
        <f t="shared" si="187"/>
        <v>0</v>
      </c>
      <c r="BC731" s="16">
        <f t="shared" si="187"/>
        <v>0</v>
      </c>
      <c r="BD731" s="16">
        <f t="shared" si="187"/>
        <v>916.53549188377906</v>
      </c>
      <c r="BE731" s="16">
        <f t="shared" si="187"/>
        <v>0</v>
      </c>
      <c r="BF731" s="16">
        <f t="shared" si="187"/>
        <v>0</v>
      </c>
      <c r="BG731" s="16">
        <f t="shared" si="187"/>
        <v>0</v>
      </c>
      <c r="BH731" s="16">
        <f t="shared" si="187"/>
        <v>0</v>
      </c>
      <c r="BI731" s="16">
        <f t="shared" si="187"/>
        <v>0</v>
      </c>
    </row>
    <row r="732" spans="2:61" s="1" customFormat="1" ht="15.75" x14ac:dyDescent="0.25">
      <c r="B732" s="47">
        <v>63</v>
      </c>
      <c r="C732" s="47" t="s">
        <v>430</v>
      </c>
      <c r="D732" s="47">
        <v>6</v>
      </c>
      <c r="E732" s="47">
        <v>2007</v>
      </c>
      <c r="F732" s="71"/>
      <c r="G732" s="2">
        <v>50</v>
      </c>
      <c r="H732" s="2">
        <v>10</v>
      </c>
      <c r="I732" s="47">
        <v>2022</v>
      </c>
      <c r="J732" s="81">
        <v>1.15E-2</v>
      </c>
      <c r="K732" s="82">
        <v>9985</v>
      </c>
      <c r="L732" s="82">
        <f t="shared" si="179"/>
        <v>998.5</v>
      </c>
      <c r="M732" s="82">
        <f t="shared" si="180"/>
        <v>1497.75</v>
      </c>
      <c r="N732" s="16">
        <f t="shared" si="181"/>
        <v>12481.25</v>
      </c>
      <c r="O732" s="16">
        <f t="shared" si="182"/>
        <v>143.53437500000001</v>
      </c>
      <c r="P732" s="16">
        <f t="shared" si="186"/>
        <v>130.18990929705217</v>
      </c>
      <c r="Q732" s="16">
        <f t="shared" si="186"/>
        <v>0</v>
      </c>
      <c r="R732" s="16">
        <f t="shared" si="186"/>
        <v>0</v>
      </c>
      <c r="S732" s="16">
        <f t="shared" si="186"/>
        <v>0</v>
      </c>
      <c r="T732" s="16">
        <f t="shared" si="186"/>
        <v>0</v>
      </c>
      <c r="U732" s="16">
        <f t="shared" si="186"/>
        <v>0</v>
      </c>
      <c r="V732" s="16">
        <f t="shared" si="186"/>
        <v>0</v>
      </c>
      <c r="W732" s="16">
        <f t="shared" si="186"/>
        <v>0</v>
      </c>
      <c r="X732" s="16">
        <f t="shared" si="186"/>
        <v>0</v>
      </c>
      <c r="Y732" s="16">
        <f t="shared" si="186"/>
        <v>0</v>
      </c>
      <c r="Z732" s="16">
        <f t="shared" si="186"/>
        <v>212.06564371461076</v>
      </c>
      <c r="AA732" s="16">
        <f t="shared" si="186"/>
        <v>0</v>
      </c>
      <c r="AB732" s="16">
        <f t="shared" si="186"/>
        <v>0</v>
      </c>
      <c r="AC732" s="16">
        <f t="shared" si="186"/>
        <v>0</v>
      </c>
      <c r="AD732" s="16">
        <f t="shared" si="186"/>
        <v>0</v>
      </c>
      <c r="AE732" s="16">
        <f t="shared" si="186"/>
        <v>0</v>
      </c>
      <c r="AF732" s="16">
        <f t="shared" si="185"/>
        <v>0</v>
      </c>
      <c r="AG732" s="16">
        <f t="shared" si="185"/>
        <v>0</v>
      </c>
      <c r="AH732" s="16">
        <f t="shared" si="185"/>
        <v>0</v>
      </c>
      <c r="AI732" s="16">
        <f t="shared" si="185"/>
        <v>0</v>
      </c>
      <c r="AJ732" s="16">
        <f t="shared" si="185"/>
        <v>345.43258757082884</v>
      </c>
      <c r="AK732" s="16">
        <f t="shared" si="185"/>
        <v>0</v>
      </c>
      <c r="AL732" s="16">
        <f t="shared" si="185"/>
        <v>0</v>
      </c>
      <c r="AM732" s="16">
        <f t="shared" si="185"/>
        <v>0</v>
      </c>
      <c r="AN732" s="16">
        <f t="shared" si="185"/>
        <v>0</v>
      </c>
      <c r="AO732" s="16">
        <f t="shared" si="185"/>
        <v>0</v>
      </c>
      <c r="AP732" s="16">
        <f t="shared" si="185"/>
        <v>0</v>
      </c>
      <c r="AQ732" s="16">
        <f t="shared" si="185"/>
        <v>0</v>
      </c>
      <c r="AR732" s="16">
        <f t="shared" si="185"/>
        <v>0</v>
      </c>
      <c r="AS732" s="16">
        <f t="shared" si="185"/>
        <v>0</v>
      </c>
      <c r="AT732" s="16">
        <f t="shared" si="187"/>
        <v>562.67328580795106</v>
      </c>
      <c r="AU732" s="16">
        <f t="shared" si="187"/>
        <v>0</v>
      </c>
      <c r="AV732" s="16">
        <f t="shared" si="187"/>
        <v>0</v>
      </c>
      <c r="AW732" s="16">
        <f t="shared" si="187"/>
        <v>0</v>
      </c>
      <c r="AX732" s="16">
        <f t="shared" si="187"/>
        <v>0</v>
      </c>
      <c r="AY732" s="16">
        <f t="shared" si="187"/>
        <v>63195.399554142321</v>
      </c>
      <c r="AZ732" s="16">
        <f t="shared" si="187"/>
        <v>0</v>
      </c>
      <c r="BA732" s="16">
        <f t="shared" si="187"/>
        <v>0</v>
      </c>
      <c r="BB732" s="16">
        <f t="shared" si="187"/>
        <v>0</v>
      </c>
      <c r="BC732" s="16">
        <f t="shared" si="187"/>
        <v>0</v>
      </c>
      <c r="BD732" s="16">
        <f t="shared" si="187"/>
        <v>916.53549188377906</v>
      </c>
      <c r="BE732" s="16">
        <f t="shared" si="187"/>
        <v>0</v>
      </c>
      <c r="BF732" s="16">
        <f t="shared" si="187"/>
        <v>0</v>
      </c>
      <c r="BG732" s="16">
        <f t="shared" si="187"/>
        <v>0</v>
      </c>
      <c r="BH732" s="16">
        <f t="shared" si="187"/>
        <v>0</v>
      </c>
      <c r="BI732" s="16">
        <f t="shared" si="187"/>
        <v>0</v>
      </c>
    </row>
    <row r="733" spans="2:61" s="1" customFormat="1" ht="15.75" x14ac:dyDescent="0.25">
      <c r="B733" s="47">
        <v>62</v>
      </c>
      <c r="C733" s="47" t="s">
        <v>430</v>
      </c>
      <c r="D733" s="47">
        <v>6</v>
      </c>
      <c r="E733" s="47">
        <v>2007</v>
      </c>
      <c r="F733" s="71"/>
      <c r="G733" s="2">
        <v>50</v>
      </c>
      <c r="H733" s="2">
        <v>10</v>
      </c>
      <c r="I733" s="47">
        <v>2022</v>
      </c>
      <c r="J733" s="81">
        <v>1.15E-2</v>
      </c>
      <c r="K733" s="82">
        <v>9985</v>
      </c>
      <c r="L733" s="82">
        <f t="shared" si="179"/>
        <v>998.5</v>
      </c>
      <c r="M733" s="82">
        <f t="shared" si="180"/>
        <v>1497.75</v>
      </c>
      <c r="N733" s="16">
        <f t="shared" si="181"/>
        <v>12481.25</v>
      </c>
      <c r="O733" s="16">
        <f t="shared" si="182"/>
        <v>143.53437500000001</v>
      </c>
      <c r="P733" s="16">
        <f t="shared" si="186"/>
        <v>130.18990929705217</v>
      </c>
      <c r="Q733" s="16">
        <f t="shared" si="186"/>
        <v>0</v>
      </c>
      <c r="R733" s="16">
        <f t="shared" si="186"/>
        <v>0</v>
      </c>
      <c r="S733" s="16">
        <f t="shared" si="186"/>
        <v>0</v>
      </c>
      <c r="T733" s="16">
        <f t="shared" si="186"/>
        <v>0</v>
      </c>
      <c r="U733" s="16">
        <f t="shared" si="186"/>
        <v>0</v>
      </c>
      <c r="V733" s="16">
        <f t="shared" si="186"/>
        <v>0</v>
      </c>
      <c r="W733" s="16">
        <f t="shared" si="186"/>
        <v>0</v>
      </c>
      <c r="X733" s="16">
        <f t="shared" si="186"/>
        <v>0</v>
      </c>
      <c r="Y733" s="16">
        <f t="shared" si="186"/>
        <v>0</v>
      </c>
      <c r="Z733" s="16">
        <f t="shared" si="186"/>
        <v>212.06564371461076</v>
      </c>
      <c r="AA733" s="16">
        <f t="shared" si="186"/>
        <v>0</v>
      </c>
      <c r="AB733" s="16">
        <f t="shared" si="186"/>
        <v>0</v>
      </c>
      <c r="AC733" s="16">
        <f t="shared" si="186"/>
        <v>0</v>
      </c>
      <c r="AD733" s="16">
        <f t="shared" si="186"/>
        <v>0</v>
      </c>
      <c r="AE733" s="16">
        <f t="shared" si="186"/>
        <v>0</v>
      </c>
      <c r="AF733" s="16">
        <f t="shared" si="185"/>
        <v>0</v>
      </c>
      <c r="AG733" s="16">
        <f t="shared" si="185"/>
        <v>0</v>
      </c>
      <c r="AH733" s="16">
        <f t="shared" si="185"/>
        <v>0</v>
      </c>
      <c r="AI733" s="16">
        <f t="shared" si="185"/>
        <v>0</v>
      </c>
      <c r="AJ733" s="16">
        <f t="shared" si="185"/>
        <v>345.43258757082884</v>
      </c>
      <c r="AK733" s="16">
        <f t="shared" si="185"/>
        <v>0</v>
      </c>
      <c r="AL733" s="16">
        <f t="shared" si="185"/>
        <v>0</v>
      </c>
      <c r="AM733" s="16">
        <f t="shared" si="185"/>
        <v>0</v>
      </c>
      <c r="AN733" s="16">
        <f t="shared" si="185"/>
        <v>0</v>
      </c>
      <c r="AO733" s="16">
        <f t="shared" si="185"/>
        <v>0</v>
      </c>
      <c r="AP733" s="16">
        <f t="shared" si="185"/>
        <v>0</v>
      </c>
      <c r="AQ733" s="16">
        <f t="shared" si="185"/>
        <v>0</v>
      </c>
      <c r="AR733" s="16">
        <f t="shared" si="185"/>
        <v>0</v>
      </c>
      <c r="AS733" s="16">
        <f t="shared" si="185"/>
        <v>0</v>
      </c>
      <c r="AT733" s="16">
        <f t="shared" si="187"/>
        <v>562.67328580795106</v>
      </c>
      <c r="AU733" s="16">
        <f t="shared" si="187"/>
        <v>0</v>
      </c>
      <c r="AV733" s="16">
        <f t="shared" si="187"/>
        <v>0</v>
      </c>
      <c r="AW733" s="16">
        <f t="shared" si="187"/>
        <v>0</v>
      </c>
      <c r="AX733" s="16">
        <f t="shared" si="187"/>
        <v>0</v>
      </c>
      <c r="AY733" s="16">
        <f t="shared" si="187"/>
        <v>63195.399554142321</v>
      </c>
      <c r="AZ733" s="16">
        <f t="shared" si="187"/>
        <v>0</v>
      </c>
      <c r="BA733" s="16">
        <f t="shared" si="187"/>
        <v>0</v>
      </c>
      <c r="BB733" s="16">
        <f t="shared" si="187"/>
        <v>0</v>
      </c>
      <c r="BC733" s="16">
        <f t="shared" si="187"/>
        <v>0</v>
      </c>
      <c r="BD733" s="16">
        <f t="shared" si="187"/>
        <v>916.53549188377906</v>
      </c>
      <c r="BE733" s="16">
        <f t="shared" si="187"/>
        <v>0</v>
      </c>
      <c r="BF733" s="16">
        <f t="shared" si="187"/>
        <v>0</v>
      </c>
      <c r="BG733" s="16">
        <f t="shared" si="187"/>
        <v>0</v>
      </c>
      <c r="BH733" s="16">
        <f t="shared" si="187"/>
        <v>0</v>
      </c>
      <c r="BI733" s="16">
        <f t="shared" si="187"/>
        <v>0</v>
      </c>
    </row>
    <row r="734" spans="2:61" s="1" customFormat="1" ht="15.75" x14ac:dyDescent="0.25">
      <c r="B734" s="47">
        <v>55</v>
      </c>
      <c r="C734" s="47" t="s">
        <v>430</v>
      </c>
      <c r="D734" s="47">
        <v>6</v>
      </c>
      <c r="E734" s="47">
        <v>2007</v>
      </c>
      <c r="F734" s="71"/>
      <c r="G734" s="2">
        <v>50</v>
      </c>
      <c r="H734" s="2">
        <v>10</v>
      </c>
      <c r="I734" s="47">
        <v>2022</v>
      </c>
      <c r="J734" s="81">
        <v>1.15E-2</v>
      </c>
      <c r="K734" s="82">
        <v>9985</v>
      </c>
      <c r="L734" s="82">
        <f t="shared" si="179"/>
        <v>998.5</v>
      </c>
      <c r="M734" s="82">
        <f t="shared" si="180"/>
        <v>1497.75</v>
      </c>
      <c r="N734" s="16">
        <f t="shared" si="181"/>
        <v>12481.25</v>
      </c>
      <c r="O734" s="16">
        <f t="shared" si="182"/>
        <v>143.53437500000001</v>
      </c>
      <c r="P734" s="16">
        <f t="shared" si="186"/>
        <v>130.18990929705217</v>
      </c>
      <c r="Q734" s="16">
        <f t="shared" si="186"/>
        <v>0</v>
      </c>
      <c r="R734" s="16">
        <f t="shared" si="186"/>
        <v>0</v>
      </c>
      <c r="S734" s="16">
        <f t="shared" si="186"/>
        <v>0</v>
      </c>
      <c r="T734" s="16">
        <f t="shared" si="186"/>
        <v>0</v>
      </c>
      <c r="U734" s="16">
        <f t="shared" si="186"/>
        <v>0</v>
      </c>
      <c r="V734" s="16">
        <f t="shared" si="186"/>
        <v>0</v>
      </c>
      <c r="W734" s="16">
        <f t="shared" si="186"/>
        <v>0</v>
      </c>
      <c r="X734" s="16">
        <f t="shared" si="186"/>
        <v>0</v>
      </c>
      <c r="Y734" s="16">
        <f t="shared" si="186"/>
        <v>0</v>
      </c>
      <c r="Z734" s="16">
        <f t="shared" si="186"/>
        <v>212.06564371461076</v>
      </c>
      <c r="AA734" s="16">
        <f t="shared" si="186"/>
        <v>0</v>
      </c>
      <c r="AB734" s="16">
        <f t="shared" si="186"/>
        <v>0</v>
      </c>
      <c r="AC734" s="16">
        <f t="shared" si="186"/>
        <v>0</v>
      </c>
      <c r="AD734" s="16">
        <f t="shared" si="186"/>
        <v>0</v>
      </c>
      <c r="AE734" s="16">
        <f t="shared" si="186"/>
        <v>0</v>
      </c>
      <c r="AF734" s="16">
        <f t="shared" si="185"/>
        <v>0</v>
      </c>
      <c r="AG734" s="16">
        <f t="shared" si="185"/>
        <v>0</v>
      </c>
      <c r="AH734" s="16">
        <f t="shared" si="185"/>
        <v>0</v>
      </c>
      <c r="AI734" s="16">
        <f t="shared" si="185"/>
        <v>0</v>
      </c>
      <c r="AJ734" s="16">
        <f t="shared" si="185"/>
        <v>345.43258757082884</v>
      </c>
      <c r="AK734" s="16">
        <f t="shared" si="185"/>
        <v>0</v>
      </c>
      <c r="AL734" s="16">
        <f t="shared" si="185"/>
        <v>0</v>
      </c>
      <c r="AM734" s="16">
        <f t="shared" si="185"/>
        <v>0</v>
      </c>
      <c r="AN734" s="16">
        <f t="shared" si="185"/>
        <v>0</v>
      </c>
      <c r="AO734" s="16">
        <f t="shared" si="185"/>
        <v>0</v>
      </c>
      <c r="AP734" s="16">
        <f t="shared" si="185"/>
        <v>0</v>
      </c>
      <c r="AQ734" s="16">
        <f t="shared" si="185"/>
        <v>0</v>
      </c>
      <c r="AR734" s="16">
        <f t="shared" si="185"/>
        <v>0</v>
      </c>
      <c r="AS734" s="16">
        <f t="shared" si="185"/>
        <v>0</v>
      </c>
      <c r="AT734" s="16">
        <f t="shared" si="187"/>
        <v>562.67328580795106</v>
      </c>
      <c r="AU734" s="16">
        <f t="shared" si="187"/>
        <v>0</v>
      </c>
      <c r="AV734" s="16">
        <f t="shared" si="187"/>
        <v>0</v>
      </c>
      <c r="AW734" s="16">
        <f t="shared" si="187"/>
        <v>0</v>
      </c>
      <c r="AX734" s="16">
        <f t="shared" si="187"/>
        <v>0</v>
      </c>
      <c r="AY734" s="16">
        <f t="shared" si="187"/>
        <v>63195.399554142321</v>
      </c>
      <c r="AZ734" s="16">
        <f t="shared" si="187"/>
        <v>0</v>
      </c>
      <c r="BA734" s="16">
        <f t="shared" si="187"/>
        <v>0</v>
      </c>
      <c r="BB734" s="16">
        <f t="shared" si="187"/>
        <v>0</v>
      </c>
      <c r="BC734" s="16">
        <f t="shared" si="187"/>
        <v>0</v>
      </c>
      <c r="BD734" s="16">
        <f t="shared" si="187"/>
        <v>916.53549188377906</v>
      </c>
      <c r="BE734" s="16">
        <f t="shared" si="187"/>
        <v>0</v>
      </c>
      <c r="BF734" s="16">
        <f t="shared" si="187"/>
        <v>0</v>
      </c>
      <c r="BG734" s="16">
        <f t="shared" si="187"/>
        <v>0</v>
      </c>
      <c r="BH734" s="16">
        <f t="shared" si="187"/>
        <v>0</v>
      </c>
      <c r="BI734" s="16">
        <f t="shared" si="187"/>
        <v>0</v>
      </c>
    </row>
    <row r="735" spans="2:61" s="1" customFormat="1" ht="15.75" x14ac:dyDescent="0.25">
      <c r="B735" s="47">
        <v>53</v>
      </c>
      <c r="C735" s="47" t="s">
        <v>430</v>
      </c>
      <c r="D735" s="47">
        <v>6</v>
      </c>
      <c r="E735" s="47">
        <v>2007</v>
      </c>
      <c r="F735" s="71"/>
      <c r="G735" s="2">
        <v>50</v>
      </c>
      <c r="H735" s="2">
        <v>10</v>
      </c>
      <c r="I735" s="47">
        <v>2022</v>
      </c>
      <c r="J735" s="81">
        <v>1.15E-2</v>
      </c>
      <c r="K735" s="82">
        <v>9985</v>
      </c>
      <c r="L735" s="82">
        <f t="shared" si="179"/>
        <v>998.5</v>
      </c>
      <c r="M735" s="82">
        <f t="shared" si="180"/>
        <v>1497.75</v>
      </c>
      <c r="N735" s="16">
        <f t="shared" si="181"/>
        <v>12481.25</v>
      </c>
      <c r="O735" s="16">
        <f t="shared" si="182"/>
        <v>143.53437500000001</v>
      </c>
      <c r="P735" s="16">
        <f t="shared" si="186"/>
        <v>130.18990929705217</v>
      </c>
      <c r="Q735" s="16">
        <f t="shared" si="186"/>
        <v>0</v>
      </c>
      <c r="R735" s="16">
        <f t="shared" si="186"/>
        <v>0</v>
      </c>
      <c r="S735" s="16">
        <f t="shared" si="186"/>
        <v>0</v>
      </c>
      <c r="T735" s="16">
        <f t="shared" si="186"/>
        <v>0</v>
      </c>
      <c r="U735" s="16">
        <f t="shared" si="186"/>
        <v>0</v>
      </c>
      <c r="V735" s="16">
        <f t="shared" si="186"/>
        <v>0</v>
      </c>
      <c r="W735" s="16">
        <f t="shared" si="186"/>
        <v>0</v>
      </c>
      <c r="X735" s="16">
        <f t="shared" si="186"/>
        <v>0</v>
      </c>
      <c r="Y735" s="16">
        <f t="shared" si="186"/>
        <v>0</v>
      </c>
      <c r="Z735" s="16">
        <f t="shared" si="186"/>
        <v>212.06564371461076</v>
      </c>
      <c r="AA735" s="16">
        <f t="shared" si="186"/>
        <v>0</v>
      </c>
      <c r="AB735" s="16">
        <f t="shared" si="186"/>
        <v>0</v>
      </c>
      <c r="AC735" s="16">
        <f t="shared" si="186"/>
        <v>0</v>
      </c>
      <c r="AD735" s="16">
        <f t="shared" si="186"/>
        <v>0</v>
      </c>
      <c r="AE735" s="16">
        <f t="shared" si="186"/>
        <v>0</v>
      </c>
      <c r="AF735" s="16">
        <f t="shared" si="185"/>
        <v>0</v>
      </c>
      <c r="AG735" s="16">
        <f t="shared" si="185"/>
        <v>0</v>
      </c>
      <c r="AH735" s="16">
        <f t="shared" si="185"/>
        <v>0</v>
      </c>
      <c r="AI735" s="16">
        <f t="shared" si="185"/>
        <v>0</v>
      </c>
      <c r="AJ735" s="16">
        <f t="shared" si="185"/>
        <v>345.43258757082884</v>
      </c>
      <c r="AK735" s="16">
        <f t="shared" si="185"/>
        <v>0</v>
      </c>
      <c r="AL735" s="16">
        <f t="shared" si="185"/>
        <v>0</v>
      </c>
      <c r="AM735" s="16">
        <f t="shared" si="185"/>
        <v>0</v>
      </c>
      <c r="AN735" s="16">
        <f t="shared" si="185"/>
        <v>0</v>
      </c>
      <c r="AO735" s="16">
        <f t="shared" si="185"/>
        <v>0</v>
      </c>
      <c r="AP735" s="16">
        <f t="shared" si="185"/>
        <v>0</v>
      </c>
      <c r="AQ735" s="16">
        <f t="shared" si="185"/>
        <v>0</v>
      </c>
      <c r="AR735" s="16">
        <f t="shared" si="185"/>
        <v>0</v>
      </c>
      <c r="AS735" s="16">
        <f t="shared" si="185"/>
        <v>0</v>
      </c>
      <c r="AT735" s="16">
        <f t="shared" si="187"/>
        <v>562.67328580795106</v>
      </c>
      <c r="AU735" s="16">
        <f t="shared" si="187"/>
        <v>0</v>
      </c>
      <c r="AV735" s="16">
        <f t="shared" si="187"/>
        <v>0</v>
      </c>
      <c r="AW735" s="16">
        <f t="shared" si="187"/>
        <v>0</v>
      </c>
      <c r="AX735" s="16">
        <f t="shared" si="187"/>
        <v>0</v>
      </c>
      <c r="AY735" s="16">
        <f t="shared" si="187"/>
        <v>63195.399554142321</v>
      </c>
      <c r="AZ735" s="16">
        <f t="shared" si="187"/>
        <v>0</v>
      </c>
      <c r="BA735" s="16">
        <f t="shared" si="187"/>
        <v>0</v>
      </c>
      <c r="BB735" s="16">
        <f t="shared" si="187"/>
        <v>0</v>
      </c>
      <c r="BC735" s="16">
        <f t="shared" si="187"/>
        <v>0</v>
      </c>
      <c r="BD735" s="16">
        <f t="shared" si="187"/>
        <v>916.53549188377906</v>
      </c>
      <c r="BE735" s="16">
        <f t="shared" si="187"/>
        <v>0</v>
      </c>
      <c r="BF735" s="16">
        <f t="shared" si="187"/>
        <v>0</v>
      </c>
      <c r="BG735" s="16">
        <f t="shared" si="187"/>
        <v>0</v>
      </c>
      <c r="BH735" s="16">
        <f t="shared" si="187"/>
        <v>0</v>
      </c>
      <c r="BI735" s="16">
        <f t="shared" si="187"/>
        <v>0</v>
      </c>
    </row>
    <row r="736" spans="2:61" s="1" customFormat="1" ht="15.75" x14ac:dyDescent="0.25">
      <c r="B736" s="47">
        <v>51</v>
      </c>
      <c r="C736" s="47" t="s">
        <v>906</v>
      </c>
      <c r="D736" s="47">
        <v>6</v>
      </c>
      <c r="E736" s="47">
        <v>2007</v>
      </c>
      <c r="F736" s="71"/>
      <c r="G736" s="2">
        <v>50</v>
      </c>
      <c r="H736" s="2">
        <v>10</v>
      </c>
      <c r="I736" s="47">
        <v>2022</v>
      </c>
      <c r="J736" s="81">
        <v>1.15E-2</v>
      </c>
      <c r="K736" s="82">
        <v>9985</v>
      </c>
      <c r="L736" s="82">
        <f t="shared" si="179"/>
        <v>998.5</v>
      </c>
      <c r="M736" s="82">
        <f t="shared" si="180"/>
        <v>1497.75</v>
      </c>
      <c r="N736" s="16">
        <f t="shared" si="181"/>
        <v>12481.25</v>
      </c>
      <c r="O736" s="16">
        <f t="shared" si="182"/>
        <v>143.53437500000001</v>
      </c>
      <c r="P736" s="16">
        <f t="shared" si="186"/>
        <v>130.18990929705217</v>
      </c>
      <c r="Q736" s="16">
        <f t="shared" si="186"/>
        <v>0</v>
      </c>
      <c r="R736" s="16">
        <f t="shared" si="186"/>
        <v>0</v>
      </c>
      <c r="S736" s="16">
        <f t="shared" si="186"/>
        <v>0</v>
      </c>
      <c r="T736" s="16">
        <f t="shared" si="186"/>
        <v>0</v>
      </c>
      <c r="U736" s="16">
        <f t="shared" si="186"/>
        <v>0</v>
      </c>
      <c r="V736" s="16">
        <f t="shared" si="186"/>
        <v>0</v>
      </c>
      <c r="W736" s="16">
        <f t="shared" si="186"/>
        <v>0</v>
      </c>
      <c r="X736" s="16">
        <f t="shared" si="186"/>
        <v>0</v>
      </c>
      <c r="Y736" s="16">
        <f t="shared" si="186"/>
        <v>0</v>
      </c>
      <c r="Z736" s="16">
        <f t="shared" si="186"/>
        <v>212.06564371461076</v>
      </c>
      <c r="AA736" s="16">
        <f t="shared" si="186"/>
        <v>0</v>
      </c>
      <c r="AB736" s="16">
        <f t="shared" si="186"/>
        <v>0</v>
      </c>
      <c r="AC736" s="16">
        <f t="shared" si="186"/>
        <v>0</v>
      </c>
      <c r="AD736" s="16">
        <f t="shared" si="186"/>
        <v>0</v>
      </c>
      <c r="AE736" s="16">
        <f t="shared" si="186"/>
        <v>0</v>
      </c>
      <c r="AF736" s="16">
        <f t="shared" si="185"/>
        <v>0</v>
      </c>
      <c r="AG736" s="16">
        <f t="shared" si="185"/>
        <v>0</v>
      </c>
      <c r="AH736" s="16">
        <f t="shared" si="185"/>
        <v>0</v>
      </c>
      <c r="AI736" s="16">
        <f t="shared" si="185"/>
        <v>0</v>
      </c>
      <c r="AJ736" s="16">
        <f t="shared" si="185"/>
        <v>345.43258757082884</v>
      </c>
      <c r="AK736" s="16">
        <f t="shared" si="185"/>
        <v>0</v>
      </c>
      <c r="AL736" s="16">
        <f t="shared" si="185"/>
        <v>0</v>
      </c>
      <c r="AM736" s="16">
        <f t="shared" si="185"/>
        <v>0</v>
      </c>
      <c r="AN736" s="16">
        <f t="shared" si="185"/>
        <v>0</v>
      </c>
      <c r="AO736" s="16">
        <f t="shared" si="185"/>
        <v>0</v>
      </c>
      <c r="AP736" s="16">
        <f t="shared" si="185"/>
        <v>0</v>
      </c>
      <c r="AQ736" s="16">
        <f t="shared" si="185"/>
        <v>0</v>
      </c>
      <c r="AR736" s="16">
        <f t="shared" si="185"/>
        <v>0</v>
      </c>
      <c r="AS736" s="16">
        <f t="shared" si="185"/>
        <v>0</v>
      </c>
      <c r="AT736" s="16">
        <f t="shared" si="187"/>
        <v>562.67328580795106</v>
      </c>
      <c r="AU736" s="16">
        <f t="shared" si="187"/>
        <v>0</v>
      </c>
      <c r="AV736" s="16">
        <f t="shared" si="187"/>
        <v>0</v>
      </c>
      <c r="AW736" s="16">
        <f t="shared" si="187"/>
        <v>0</v>
      </c>
      <c r="AX736" s="16">
        <f t="shared" si="187"/>
        <v>0</v>
      </c>
      <c r="AY736" s="16">
        <f t="shared" si="187"/>
        <v>63195.399554142321</v>
      </c>
      <c r="AZ736" s="16">
        <f t="shared" si="187"/>
        <v>0</v>
      </c>
      <c r="BA736" s="16">
        <f t="shared" si="187"/>
        <v>0</v>
      </c>
      <c r="BB736" s="16">
        <f t="shared" si="187"/>
        <v>0</v>
      </c>
      <c r="BC736" s="16">
        <f t="shared" si="187"/>
        <v>0</v>
      </c>
      <c r="BD736" s="16">
        <f t="shared" si="187"/>
        <v>916.53549188377906</v>
      </c>
      <c r="BE736" s="16">
        <f t="shared" si="187"/>
        <v>0</v>
      </c>
      <c r="BF736" s="16">
        <f t="shared" si="187"/>
        <v>0</v>
      </c>
      <c r="BG736" s="16">
        <f t="shared" si="187"/>
        <v>0</v>
      </c>
      <c r="BH736" s="16">
        <f t="shared" si="187"/>
        <v>0</v>
      </c>
      <c r="BI736" s="16">
        <f t="shared" si="187"/>
        <v>0</v>
      </c>
    </row>
    <row r="737" spans="2:61" s="1" customFormat="1" ht="15.75" x14ac:dyDescent="0.25">
      <c r="B737" s="47">
        <v>50</v>
      </c>
      <c r="C737" s="47" t="s">
        <v>906</v>
      </c>
      <c r="D737" s="47">
        <v>6</v>
      </c>
      <c r="E737" s="47">
        <v>2007</v>
      </c>
      <c r="F737" s="71"/>
      <c r="G737" s="2">
        <v>50</v>
      </c>
      <c r="H737" s="2">
        <v>10</v>
      </c>
      <c r="I737" s="47">
        <v>2022</v>
      </c>
      <c r="J737" s="81">
        <v>1.15E-2</v>
      </c>
      <c r="K737" s="82">
        <v>9985</v>
      </c>
      <c r="L737" s="82">
        <f t="shared" si="179"/>
        <v>998.5</v>
      </c>
      <c r="M737" s="82">
        <f t="shared" si="180"/>
        <v>1497.75</v>
      </c>
      <c r="N737" s="16">
        <f t="shared" si="181"/>
        <v>12481.25</v>
      </c>
      <c r="O737" s="16">
        <f t="shared" si="182"/>
        <v>143.53437500000001</v>
      </c>
      <c r="P737" s="16">
        <f t="shared" si="186"/>
        <v>130.18990929705217</v>
      </c>
      <c r="Q737" s="16">
        <f t="shared" si="186"/>
        <v>0</v>
      </c>
      <c r="R737" s="16">
        <f t="shared" si="186"/>
        <v>0</v>
      </c>
      <c r="S737" s="16">
        <f t="shared" si="186"/>
        <v>0</v>
      </c>
      <c r="T737" s="16">
        <f t="shared" si="186"/>
        <v>0</v>
      </c>
      <c r="U737" s="16">
        <f t="shared" si="186"/>
        <v>0</v>
      </c>
      <c r="V737" s="16">
        <f t="shared" si="186"/>
        <v>0</v>
      </c>
      <c r="W737" s="16">
        <f t="shared" si="186"/>
        <v>0</v>
      </c>
      <c r="X737" s="16">
        <f t="shared" si="186"/>
        <v>0</v>
      </c>
      <c r="Y737" s="16">
        <f t="shared" si="186"/>
        <v>0</v>
      </c>
      <c r="Z737" s="16">
        <f t="shared" si="186"/>
        <v>212.06564371461076</v>
      </c>
      <c r="AA737" s="16">
        <f t="shared" si="186"/>
        <v>0</v>
      </c>
      <c r="AB737" s="16">
        <f t="shared" si="186"/>
        <v>0</v>
      </c>
      <c r="AC737" s="16">
        <f t="shared" si="186"/>
        <v>0</v>
      </c>
      <c r="AD737" s="16">
        <f t="shared" si="186"/>
        <v>0</v>
      </c>
      <c r="AE737" s="16">
        <f t="shared" si="186"/>
        <v>0</v>
      </c>
      <c r="AF737" s="16">
        <f t="shared" si="185"/>
        <v>0</v>
      </c>
      <c r="AG737" s="16">
        <f t="shared" si="185"/>
        <v>0</v>
      </c>
      <c r="AH737" s="16">
        <f t="shared" si="185"/>
        <v>0</v>
      </c>
      <c r="AI737" s="16">
        <f t="shared" si="185"/>
        <v>0</v>
      </c>
      <c r="AJ737" s="16">
        <f t="shared" si="185"/>
        <v>345.43258757082884</v>
      </c>
      <c r="AK737" s="16">
        <f t="shared" si="185"/>
        <v>0</v>
      </c>
      <c r="AL737" s="16">
        <f t="shared" si="185"/>
        <v>0</v>
      </c>
      <c r="AM737" s="16">
        <f t="shared" si="185"/>
        <v>0</v>
      </c>
      <c r="AN737" s="16">
        <f t="shared" si="185"/>
        <v>0</v>
      </c>
      <c r="AO737" s="16">
        <f t="shared" si="185"/>
        <v>0</v>
      </c>
      <c r="AP737" s="16">
        <f t="shared" si="185"/>
        <v>0</v>
      </c>
      <c r="AQ737" s="16">
        <f t="shared" si="185"/>
        <v>0</v>
      </c>
      <c r="AR737" s="16">
        <f t="shared" si="185"/>
        <v>0</v>
      </c>
      <c r="AS737" s="16">
        <f t="shared" si="185"/>
        <v>0</v>
      </c>
      <c r="AT737" s="16">
        <f t="shared" si="187"/>
        <v>562.67328580795106</v>
      </c>
      <c r="AU737" s="16">
        <f t="shared" si="187"/>
        <v>0</v>
      </c>
      <c r="AV737" s="16">
        <f t="shared" si="187"/>
        <v>0</v>
      </c>
      <c r="AW737" s="16">
        <f t="shared" si="187"/>
        <v>0</v>
      </c>
      <c r="AX737" s="16">
        <f t="shared" si="187"/>
        <v>0</v>
      </c>
      <c r="AY737" s="16">
        <f t="shared" si="187"/>
        <v>63195.399554142321</v>
      </c>
      <c r="AZ737" s="16">
        <f t="shared" si="187"/>
        <v>0</v>
      </c>
      <c r="BA737" s="16">
        <f t="shared" si="187"/>
        <v>0</v>
      </c>
      <c r="BB737" s="16">
        <f t="shared" si="187"/>
        <v>0</v>
      </c>
      <c r="BC737" s="16">
        <f t="shared" si="187"/>
        <v>0</v>
      </c>
      <c r="BD737" s="16">
        <f t="shared" si="187"/>
        <v>916.53549188377906</v>
      </c>
      <c r="BE737" s="16">
        <f t="shared" si="187"/>
        <v>0</v>
      </c>
      <c r="BF737" s="16">
        <f t="shared" si="187"/>
        <v>0</v>
      </c>
      <c r="BG737" s="16">
        <f t="shared" si="187"/>
        <v>0</v>
      </c>
      <c r="BH737" s="16">
        <f t="shared" si="187"/>
        <v>0</v>
      </c>
      <c r="BI737" s="16">
        <f t="shared" si="187"/>
        <v>0</v>
      </c>
    </row>
    <row r="738" spans="2:61" s="1" customFormat="1" ht="15.75" x14ac:dyDescent="0.25">
      <c r="B738" s="47">
        <v>48</v>
      </c>
      <c r="C738" s="47" t="s">
        <v>906</v>
      </c>
      <c r="D738" s="47">
        <v>6</v>
      </c>
      <c r="E738" s="47">
        <v>2007</v>
      </c>
      <c r="F738" s="71"/>
      <c r="G738" s="2">
        <v>50</v>
      </c>
      <c r="H738" s="2">
        <v>10</v>
      </c>
      <c r="I738" s="47">
        <v>2022</v>
      </c>
      <c r="J738" s="81">
        <v>1.15E-2</v>
      </c>
      <c r="K738" s="82">
        <v>9985</v>
      </c>
      <c r="L738" s="82">
        <f t="shared" si="179"/>
        <v>998.5</v>
      </c>
      <c r="M738" s="82">
        <f t="shared" si="180"/>
        <v>1497.75</v>
      </c>
      <c r="N738" s="16">
        <f t="shared" si="181"/>
        <v>12481.25</v>
      </c>
      <c r="O738" s="16">
        <f t="shared" si="182"/>
        <v>143.53437500000001</v>
      </c>
      <c r="P738" s="16">
        <f t="shared" si="186"/>
        <v>130.18990929705217</v>
      </c>
      <c r="Q738" s="16">
        <f t="shared" si="186"/>
        <v>0</v>
      </c>
      <c r="R738" s="16">
        <f t="shared" si="186"/>
        <v>0</v>
      </c>
      <c r="S738" s="16">
        <f t="shared" si="186"/>
        <v>0</v>
      </c>
      <c r="T738" s="16">
        <f t="shared" si="186"/>
        <v>0</v>
      </c>
      <c r="U738" s="16">
        <f t="shared" si="186"/>
        <v>0</v>
      </c>
      <c r="V738" s="16">
        <f t="shared" si="186"/>
        <v>0</v>
      </c>
      <c r="W738" s="16">
        <f t="shared" si="186"/>
        <v>0</v>
      </c>
      <c r="X738" s="16">
        <f t="shared" si="186"/>
        <v>0</v>
      </c>
      <c r="Y738" s="16">
        <f t="shared" si="186"/>
        <v>0</v>
      </c>
      <c r="Z738" s="16">
        <f t="shared" si="186"/>
        <v>212.06564371461076</v>
      </c>
      <c r="AA738" s="16">
        <f t="shared" si="186"/>
        <v>0</v>
      </c>
      <c r="AB738" s="16">
        <f t="shared" si="186"/>
        <v>0</v>
      </c>
      <c r="AC738" s="16">
        <f t="shared" si="186"/>
        <v>0</v>
      </c>
      <c r="AD738" s="16">
        <f t="shared" si="186"/>
        <v>0</v>
      </c>
      <c r="AE738" s="16">
        <f t="shared" si="186"/>
        <v>0</v>
      </c>
      <c r="AF738" s="16">
        <f t="shared" si="185"/>
        <v>0</v>
      </c>
      <c r="AG738" s="16">
        <f t="shared" si="185"/>
        <v>0</v>
      </c>
      <c r="AH738" s="16">
        <f t="shared" si="185"/>
        <v>0</v>
      </c>
      <c r="AI738" s="16">
        <f t="shared" si="185"/>
        <v>0</v>
      </c>
      <c r="AJ738" s="16">
        <f t="shared" si="185"/>
        <v>345.43258757082884</v>
      </c>
      <c r="AK738" s="16">
        <f t="shared" si="185"/>
        <v>0</v>
      </c>
      <c r="AL738" s="16">
        <f t="shared" si="185"/>
        <v>0</v>
      </c>
      <c r="AM738" s="16">
        <f t="shared" si="185"/>
        <v>0</v>
      </c>
      <c r="AN738" s="16">
        <f t="shared" si="185"/>
        <v>0</v>
      </c>
      <c r="AO738" s="16">
        <f t="shared" si="185"/>
        <v>0</v>
      </c>
      <c r="AP738" s="16">
        <f t="shared" si="185"/>
        <v>0</v>
      </c>
      <c r="AQ738" s="16">
        <f t="shared" si="185"/>
        <v>0</v>
      </c>
      <c r="AR738" s="16">
        <f t="shared" si="185"/>
        <v>0</v>
      </c>
      <c r="AS738" s="16">
        <f t="shared" si="185"/>
        <v>0</v>
      </c>
      <c r="AT738" s="16">
        <f t="shared" si="187"/>
        <v>562.67328580795106</v>
      </c>
      <c r="AU738" s="16">
        <f t="shared" si="187"/>
        <v>0</v>
      </c>
      <c r="AV738" s="16">
        <f t="shared" si="187"/>
        <v>0</v>
      </c>
      <c r="AW738" s="16">
        <f t="shared" si="187"/>
        <v>0</v>
      </c>
      <c r="AX738" s="16">
        <f t="shared" si="187"/>
        <v>0</v>
      </c>
      <c r="AY738" s="16">
        <f t="shared" si="187"/>
        <v>63195.399554142321</v>
      </c>
      <c r="AZ738" s="16">
        <f t="shared" si="187"/>
        <v>0</v>
      </c>
      <c r="BA738" s="16">
        <f t="shared" si="187"/>
        <v>0</v>
      </c>
      <c r="BB738" s="16">
        <f t="shared" si="187"/>
        <v>0</v>
      </c>
      <c r="BC738" s="16">
        <f t="shared" si="187"/>
        <v>0</v>
      </c>
      <c r="BD738" s="16">
        <f t="shared" si="187"/>
        <v>916.53549188377906</v>
      </c>
      <c r="BE738" s="16">
        <f t="shared" si="187"/>
        <v>0</v>
      </c>
      <c r="BF738" s="16">
        <f t="shared" si="187"/>
        <v>0</v>
      </c>
      <c r="BG738" s="16">
        <f t="shared" si="187"/>
        <v>0</v>
      </c>
      <c r="BH738" s="16">
        <f t="shared" si="187"/>
        <v>0</v>
      </c>
      <c r="BI738" s="16">
        <f t="shared" si="187"/>
        <v>0</v>
      </c>
    </row>
    <row r="739" spans="2:61" s="1" customFormat="1" ht="15.75" x14ac:dyDescent="0.25">
      <c r="B739" s="47">
        <v>47</v>
      </c>
      <c r="C739" s="47" t="s">
        <v>906</v>
      </c>
      <c r="D739" s="47">
        <v>6</v>
      </c>
      <c r="E739" s="47">
        <v>2007</v>
      </c>
      <c r="F739" s="71"/>
      <c r="G739" s="2">
        <v>50</v>
      </c>
      <c r="H739" s="2">
        <v>10</v>
      </c>
      <c r="I739" s="47">
        <v>2022</v>
      </c>
      <c r="J739" s="81">
        <v>1.15E-2</v>
      </c>
      <c r="K739" s="82">
        <v>9985</v>
      </c>
      <c r="L739" s="82">
        <f t="shared" si="179"/>
        <v>998.5</v>
      </c>
      <c r="M739" s="82">
        <f t="shared" si="180"/>
        <v>1497.75</v>
      </c>
      <c r="N739" s="16">
        <f t="shared" si="181"/>
        <v>12481.25</v>
      </c>
      <c r="O739" s="16">
        <f t="shared" si="182"/>
        <v>143.53437500000001</v>
      </c>
      <c r="P739" s="16">
        <f t="shared" si="186"/>
        <v>130.18990929705217</v>
      </c>
      <c r="Q739" s="16">
        <f t="shared" si="186"/>
        <v>0</v>
      </c>
      <c r="R739" s="16">
        <f t="shared" si="186"/>
        <v>0</v>
      </c>
      <c r="S739" s="16">
        <f t="shared" si="186"/>
        <v>0</v>
      </c>
      <c r="T739" s="16">
        <f t="shared" si="186"/>
        <v>0</v>
      </c>
      <c r="U739" s="16">
        <f t="shared" si="186"/>
        <v>0</v>
      </c>
      <c r="V739" s="16">
        <f t="shared" si="186"/>
        <v>0</v>
      </c>
      <c r="W739" s="16">
        <f t="shared" si="186"/>
        <v>0</v>
      </c>
      <c r="X739" s="16">
        <f t="shared" si="186"/>
        <v>0</v>
      </c>
      <c r="Y739" s="16">
        <f t="shared" si="186"/>
        <v>0</v>
      </c>
      <c r="Z739" s="16">
        <f t="shared" si="186"/>
        <v>212.06564371461076</v>
      </c>
      <c r="AA739" s="16">
        <f t="shared" si="186"/>
        <v>0</v>
      </c>
      <c r="AB739" s="16">
        <f t="shared" si="186"/>
        <v>0</v>
      </c>
      <c r="AC739" s="16">
        <f t="shared" si="186"/>
        <v>0</v>
      </c>
      <c r="AD739" s="16">
        <f t="shared" si="186"/>
        <v>0</v>
      </c>
      <c r="AE739" s="16">
        <f t="shared" si="186"/>
        <v>0</v>
      </c>
      <c r="AF739" s="16">
        <f t="shared" si="185"/>
        <v>0</v>
      </c>
      <c r="AG739" s="16">
        <f t="shared" si="185"/>
        <v>0</v>
      </c>
      <c r="AH739" s="16">
        <f t="shared" si="185"/>
        <v>0</v>
      </c>
      <c r="AI739" s="16">
        <f t="shared" si="185"/>
        <v>0</v>
      </c>
      <c r="AJ739" s="16">
        <f t="shared" si="185"/>
        <v>345.43258757082884</v>
      </c>
      <c r="AK739" s="16">
        <f t="shared" si="185"/>
        <v>0</v>
      </c>
      <c r="AL739" s="16">
        <f t="shared" si="185"/>
        <v>0</v>
      </c>
      <c r="AM739" s="16">
        <f t="shared" si="185"/>
        <v>0</v>
      </c>
      <c r="AN739" s="16">
        <f t="shared" si="185"/>
        <v>0</v>
      </c>
      <c r="AO739" s="16">
        <f t="shared" si="185"/>
        <v>0</v>
      </c>
      <c r="AP739" s="16">
        <f t="shared" si="185"/>
        <v>0</v>
      </c>
      <c r="AQ739" s="16">
        <f t="shared" si="185"/>
        <v>0</v>
      </c>
      <c r="AR739" s="16">
        <f t="shared" si="185"/>
        <v>0</v>
      </c>
      <c r="AS739" s="16">
        <f t="shared" si="185"/>
        <v>0</v>
      </c>
      <c r="AT739" s="16">
        <f t="shared" si="187"/>
        <v>562.67328580795106</v>
      </c>
      <c r="AU739" s="16">
        <f t="shared" si="187"/>
        <v>0</v>
      </c>
      <c r="AV739" s="16">
        <f t="shared" si="187"/>
        <v>0</v>
      </c>
      <c r="AW739" s="16">
        <f t="shared" si="187"/>
        <v>0</v>
      </c>
      <c r="AX739" s="16">
        <f t="shared" si="187"/>
        <v>0</v>
      </c>
      <c r="AY739" s="16">
        <f t="shared" si="187"/>
        <v>63195.399554142321</v>
      </c>
      <c r="AZ739" s="16">
        <f t="shared" si="187"/>
        <v>0</v>
      </c>
      <c r="BA739" s="16">
        <f t="shared" si="187"/>
        <v>0</v>
      </c>
      <c r="BB739" s="16">
        <f t="shared" si="187"/>
        <v>0</v>
      </c>
      <c r="BC739" s="16">
        <f t="shared" si="187"/>
        <v>0</v>
      </c>
      <c r="BD739" s="16">
        <f t="shared" si="187"/>
        <v>916.53549188377906</v>
      </c>
      <c r="BE739" s="16">
        <f t="shared" si="187"/>
        <v>0</v>
      </c>
      <c r="BF739" s="16">
        <f t="shared" si="187"/>
        <v>0</v>
      </c>
      <c r="BG739" s="16">
        <f t="shared" si="187"/>
        <v>0</v>
      </c>
      <c r="BH739" s="16">
        <f t="shared" si="187"/>
        <v>0</v>
      </c>
      <c r="BI739" s="16">
        <f t="shared" si="187"/>
        <v>0</v>
      </c>
    </row>
    <row r="740" spans="2:61" s="1" customFormat="1" ht="15.75" x14ac:dyDescent="0.25">
      <c r="B740" s="47">
        <v>46</v>
      </c>
      <c r="C740" s="47" t="s">
        <v>906</v>
      </c>
      <c r="D740" s="47">
        <v>6</v>
      </c>
      <c r="E740" s="47">
        <v>2007</v>
      </c>
      <c r="F740" s="71"/>
      <c r="G740" s="2">
        <v>50</v>
      </c>
      <c r="H740" s="2">
        <v>10</v>
      </c>
      <c r="I740" s="47">
        <v>2022</v>
      </c>
      <c r="J740" s="81">
        <v>1.15E-2</v>
      </c>
      <c r="K740" s="82">
        <v>9985</v>
      </c>
      <c r="L740" s="82">
        <f t="shared" si="179"/>
        <v>998.5</v>
      </c>
      <c r="M740" s="82">
        <f t="shared" si="180"/>
        <v>1497.75</v>
      </c>
      <c r="N740" s="16">
        <f t="shared" si="181"/>
        <v>12481.25</v>
      </c>
      <c r="O740" s="16">
        <f t="shared" si="182"/>
        <v>143.53437500000001</v>
      </c>
      <c r="P740" s="16">
        <f t="shared" si="186"/>
        <v>130.18990929705217</v>
      </c>
      <c r="Q740" s="16">
        <f t="shared" si="186"/>
        <v>0</v>
      </c>
      <c r="R740" s="16">
        <f t="shared" si="186"/>
        <v>0</v>
      </c>
      <c r="S740" s="16">
        <f t="shared" si="186"/>
        <v>0</v>
      </c>
      <c r="T740" s="16">
        <f t="shared" si="186"/>
        <v>0</v>
      </c>
      <c r="U740" s="16">
        <f t="shared" si="186"/>
        <v>0</v>
      </c>
      <c r="V740" s="16">
        <f t="shared" si="186"/>
        <v>0</v>
      </c>
      <c r="W740" s="16">
        <f t="shared" si="186"/>
        <v>0</v>
      </c>
      <c r="X740" s="16">
        <f t="shared" si="186"/>
        <v>0</v>
      </c>
      <c r="Y740" s="16">
        <f t="shared" si="186"/>
        <v>0</v>
      </c>
      <c r="Z740" s="16">
        <f t="shared" si="186"/>
        <v>212.06564371461076</v>
      </c>
      <c r="AA740" s="16">
        <f t="shared" si="186"/>
        <v>0</v>
      </c>
      <c r="AB740" s="16">
        <f t="shared" si="186"/>
        <v>0</v>
      </c>
      <c r="AC740" s="16">
        <f t="shared" si="186"/>
        <v>0</v>
      </c>
      <c r="AD740" s="16">
        <f t="shared" si="186"/>
        <v>0</v>
      </c>
      <c r="AE740" s="16">
        <f t="shared" si="186"/>
        <v>0</v>
      </c>
      <c r="AF740" s="16">
        <f t="shared" si="185"/>
        <v>0</v>
      </c>
      <c r="AG740" s="16">
        <f t="shared" si="185"/>
        <v>0</v>
      </c>
      <c r="AH740" s="16">
        <f t="shared" si="185"/>
        <v>0</v>
      </c>
      <c r="AI740" s="16">
        <f t="shared" si="185"/>
        <v>0</v>
      </c>
      <c r="AJ740" s="16">
        <f t="shared" si="185"/>
        <v>345.43258757082884</v>
      </c>
      <c r="AK740" s="16">
        <f t="shared" si="185"/>
        <v>0</v>
      </c>
      <c r="AL740" s="16">
        <f t="shared" si="185"/>
        <v>0</v>
      </c>
      <c r="AM740" s="16">
        <f t="shared" si="185"/>
        <v>0</v>
      </c>
      <c r="AN740" s="16">
        <f t="shared" si="185"/>
        <v>0</v>
      </c>
      <c r="AO740" s="16">
        <f t="shared" si="185"/>
        <v>0</v>
      </c>
      <c r="AP740" s="16">
        <f t="shared" si="185"/>
        <v>0</v>
      </c>
      <c r="AQ740" s="16">
        <f t="shared" si="185"/>
        <v>0</v>
      </c>
      <c r="AR740" s="16">
        <f t="shared" si="185"/>
        <v>0</v>
      </c>
      <c r="AS740" s="16">
        <f t="shared" si="185"/>
        <v>0</v>
      </c>
      <c r="AT740" s="16">
        <f t="shared" si="187"/>
        <v>562.67328580795106</v>
      </c>
      <c r="AU740" s="16">
        <f t="shared" si="187"/>
        <v>0</v>
      </c>
      <c r="AV740" s="16">
        <f t="shared" si="187"/>
        <v>0</v>
      </c>
      <c r="AW740" s="16">
        <f t="shared" si="187"/>
        <v>0</v>
      </c>
      <c r="AX740" s="16">
        <f t="shared" si="187"/>
        <v>0</v>
      </c>
      <c r="AY740" s="16">
        <f t="shared" si="187"/>
        <v>63195.399554142321</v>
      </c>
      <c r="AZ740" s="16">
        <f t="shared" si="187"/>
        <v>0</v>
      </c>
      <c r="BA740" s="16">
        <f t="shared" si="187"/>
        <v>0</v>
      </c>
      <c r="BB740" s="16">
        <f t="shared" si="187"/>
        <v>0</v>
      </c>
      <c r="BC740" s="16">
        <f t="shared" si="187"/>
        <v>0</v>
      </c>
      <c r="BD740" s="16">
        <f t="shared" si="187"/>
        <v>916.53549188377906</v>
      </c>
      <c r="BE740" s="16">
        <f t="shared" si="187"/>
        <v>0</v>
      </c>
      <c r="BF740" s="16">
        <f t="shared" si="187"/>
        <v>0</v>
      </c>
      <c r="BG740" s="16">
        <f t="shared" si="187"/>
        <v>0</v>
      </c>
      <c r="BH740" s="16">
        <f t="shared" si="187"/>
        <v>0</v>
      </c>
      <c r="BI740" s="16">
        <f t="shared" si="187"/>
        <v>0</v>
      </c>
    </row>
    <row r="741" spans="2:61" s="1" customFormat="1" ht="15.75" x14ac:dyDescent="0.25">
      <c r="B741" s="47">
        <v>45</v>
      </c>
      <c r="C741" s="47" t="s">
        <v>906</v>
      </c>
      <c r="D741" s="47">
        <v>6</v>
      </c>
      <c r="E741" s="47">
        <v>2007</v>
      </c>
      <c r="F741" s="71"/>
      <c r="G741" s="2">
        <v>50</v>
      </c>
      <c r="H741" s="2">
        <v>10</v>
      </c>
      <c r="I741" s="47">
        <v>2022</v>
      </c>
      <c r="J741" s="81">
        <v>1.15E-2</v>
      </c>
      <c r="K741" s="82">
        <v>9985</v>
      </c>
      <c r="L741" s="82">
        <f t="shared" si="179"/>
        <v>998.5</v>
      </c>
      <c r="M741" s="82">
        <f t="shared" si="180"/>
        <v>1497.75</v>
      </c>
      <c r="N741" s="16">
        <f t="shared" si="181"/>
        <v>12481.25</v>
      </c>
      <c r="O741" s="16">
        <f t="shared" si="182"/>
        <v>143.53437500000001</v>
      </c>
      <c r="P741" s="16">
        <f t="shared" si="186"/>
        <v>130.18990929705217</v>
      </c>
      <c r="Q741" s="16">
        <f t="shared" si="186"/>
        <v>0</v>
      </c>
      <c r="R741" s="16">
        <f t="shared" si="186"/>
        <v>0</v>
      </c>
      <c r="S741" s="16">
        <f t="shared" si="186"/>
        <v>0</v>
      </c>
      <c r="T741" s="16">
        <f t="shared" si="186"/>
        <v>0</v>
      </c>
      <c r="U741" s="16">
        <f t="shared" si="186"/>
        <v>0</v>
      </c>
      <c r="V741" s="16">
        <f t="shared" si="186"/>
        <v>0</v>
      </c>
      <c r="W741" s="16">
        <f t="shared" si="186"/>
        <v>0</v>
      </c>
      <c r="X741" s="16">
        <f t="shared" si="186"/>
        <v>0</v>
      </c>
      <c r="Y741" s="16">
        <f t="shared" si="186"/>
        <v>0</v>
      </c>
      <c r="Z741" s="16">
        <f t="shared" si="186"/>
        <v>212.06564371461076</v>
      </c>
      <c r="AA741" s="16">
        <f t="shared" si="186"/>
        <v>0</v>
      </c>
      <c r="AB741" s="16">
        <f t="shared" si="186"/>
        <v>0</v>
      </c>
      <c r="AC741" s="16">
        <f t="shared" si="186"/>
        <v>0</v>
      </c>
      <c r="AD741" s="16">
        <f t="shared" si="186"/>
        <v>0</v>
      </c>
      <c r="AE741" s="16">
        <f t="shared" si="186"/>
        <v>0</v>
      </c>
      <c r="AF741" s="16">
        <f t="shared" si="185"/>
        <v>0</v>
      </c>
      <c r="AG741" s="16">
        <f t="shared" si="185"/>
        <v>0</v>
      </c>
      <c r="AH741" s="16">
        <f t="shared" si="185"/>
        <v>0</v>
      </c>
      <c r="AI741" s="16">
        <f t="shared" si="185"/>
        <v>0</v>
      </c>
      <c r="AJ741" s="16">
        <f t="shared" si="185"/>
        <v>345.43258757082884</v>
      </c>
      <c r="AK741" s="16">
        <f t="shared" si="185"/>
        <v>0</v>
      </c>
      <c r="AL741" s="16">
        <f t="shared" si="185"/>
        <v>0</v>
      </c>
      <c r="AM741" s="16">
        <f t="shared" si="185"/>
        <v>0</v>
      </c>
      <c r="AN741" s="16">
        <f t="shared" si="185"/>
        <v>0</v>
      </c>
      <c r="AO741" s="16">
        <f t="shared" si="185"/>
        <v>0</v>
      </c>
      <c r="AP741" s="16">
        <f t="shared" si="185"/>
        <v>0</v>
      </c>
      <c r="AQ741" s="16">
        <f t="shared" si="185"/>
        <v>0</v>
      </c>
      <c r="AR741" s="16">
        <f t="shared" si="185"/>
        <v>0</v>
      </c>
      <c r="AS741" s="16">
        <f t="shared" si="185"/>
        <v>0</v>
      </c>
      <c r="AT741" s="16">
        <f t="shared" si="187"/>
        <v>562.67328580795106</v>
      </c>
      <c r="AU741" s="16">
        <f t="shared" si="187"/>
        <v>0</v>
      </c>
      <c r="AV741" s="16">
        <f t="shared" si="187"/>
        <v>0</v>
      </c>
      <c r="AW741" s="16">
        <f t="shared" si="187"/>
        <v>0</v>
      </c>
      <c r="AX741" s="16">
        <f t="shared" si="187"/>
        <v>0</v>
      </c>
      <c r="AY741" s="16">
        <f t="shared" si="187"/>
        <v>63195.399554142321</v>
      </c>
      <c r="AZ741" s="16">
        <f t="shared" si="187"/>
        <v>0</v>
      </c>
      <c r="BA741" s="16">
        <f t="shared" si="187"/>
        <v>0</v>
      </c>
      <c r="BB741" s="16">
        <f t="shared" si="187"/>
        <v>0</v>
      </c>
      <c r="BC741" s="16">
        <f t="shared" si="187"/>
        <v>0</v>
      </c>
      <c r="BD741" s="16">
        <f t="shared" si="187"/>
        <v>916.53549188377906</v>
      </c>
      <c r="BE741" s="16">
        <f t="shared" si="187"/>
        <v>0</v>
      </c>
      <c r="BF741" s="16">
        <f t="shared" si="187"/>
        <v>0</v>
      </c>
      <c r="BG741" s="16">
        <f t="shared" si="187"/>
        <v>0</v>
      </c>
      <c r="BH741" s="16">
        <f t="shared" si="187"/>
        <v>0</v>
      </c>
      <c r="BI741" s="16">
        <f t="shared" si="187"/>
        <v>0</v>
      </c>
    </row>
    <row r="742" spans="2:61" s="1" customFormat="1" ht="15.75" x14ac:dyDescent="0.25">
      <c r="B742" s="47">
        <v>44</v>
      </c>
      <c r="C742" s="47" t="s">
        <v>906</v>
      </c>
      <c r="D742" s="47">
        <v>6</v>
      </c>
      <c r="E742" s="47">
        <v>2007</v>
      </c>
      <c r="F742" s="71"/>
      <c r="G742" s="2">
        <v>50</v>
      </c>
      <c r="H742" s="2">
        <v>10</v>
      </c>
      <c r="I742" s="47">
        <v>2022</v>
      </c>
      <c r="J742" s="81">
        <v>1.15E-2</v>
      </c>
      <c r="K742" s="82">
        <v>9985</v>
      </c>
      <c r="L742" s="82">
        <f t="shared" si="179"/>
        <v>998.5</v>
      </c>
      <c r="M742" s="82">
        <f t="shared" si="180"/>
        <v>1497.75</v>
      </c>
      <c r="N742" s="16">
        <f t="shared" si="181"/>
        <v>12481.25</v>
      </c>
      <c r="O742" s="16">
        <f t="shared" si="182"/>
        <v>143.53437500000001</v>
      </c>
      <c r="P742" s="16">
        <f t="shared" si="186"/>
        <v>130.18990929705217</v>
      </c>
      <c r="Q742" s="16">
        <f t="shared" si="186"/>
        <v>0</v>
      </c>
      <c r="R742" s="16">
        <f t="shared" si="186"/>
        <v>0</v>
      </c>
      <c r="S742" s="16">
        <f t="shared" si="186"/>
        <v>0</v>
      </c>
      <c r="T742" s="16">
        <f t="shared" si="186"/>
        <v>0</v>
      </c>
      <c r="U742" s="16">
        <f t="shared" si="186"/>
        <v>0</v>
      </c>
      <c r="V742" s="16">
        <f t="shared" si="186"/>
        <v>0</v>
      </c>
      <c r="W742" s="16">
        <f t="shared" si="186"/>
        <v>0</v>
      </c>
      <c r="X742" s="16">
        <f t="shared" si="186"/>
        <v>0</v>
      </c>
      <c r="Y742" s="16">
        <f t="shared" si="186"/>
        <v>0</v>
      </c>
      <c r="Z742" s="16">
        <f t="shared" si="186"/>
        <v>212.06564371461076</v>
      </c>
      <c r="AA742" s="16">
        <f t="shared" si="186"/>
        <v>0</v>
      </c>
      <c r="AB742" s="16">
        <f t="shared" si="186"/>
        <v>0</v>
      </c>
      <c r="AC742" s="16">
        <f t="shared" si="186"/>
        <v>0</v>
      </c>
      <c r="AD742" s="16">
        <f t="shared" si="186"/>
        <v>0</v>
      </c>
      <c r="AE742" s="16">
        <f t="shared" ref="AE742:AT757" si="188">IF(MOD((AE$6-$E742),$G742)=0,($K742*1.1*1.15)*((1+$K$3)^(AE$6-$N$3)),IF(MOD((AE$6-$I742),$H742)=0,$O742*((1+$K$3)^(AE$6-$N$3)),0))</f>
        <v>0</v>
      </c>
      <c r="AF742" s="16">
        <f t="shared" si="188"/>
        <v>0</v>
      </c>
      <c r="AG742" s="16">
        <f t="shared" si="188"/>
        <v>0</v>
      </c>
      <c r="AH742" s="16">
        <f t="shared" si="188"/>
        <v>0</v>
      </c>
      <c r="AI742" s="16">
        <f t="shared" si="188"/>
        <v>0</v>
      </c>
      <c r="AJ742" s="16">
        <f t="shared" si="188"/>
        <v>345.43258757082884</v>
      </c>
      <c r="AK742" s="16">
        <f t="shared" si="188"/>
        <v>0</v>
      </c>
      <c r="AL742" s="16">
        <f t="shared" si="188"/>
        <v>0</v>
      </c>
      <c r="AM742" s="16">
        <f t="shared" si="188"/>
        <v>0</v>
      </c>
      <c r="AN742" s="16">
        <f t="shared" si="188"/>
        <v>0</v>
      </c>
      <c r="AO742" s="16">
        <f t="shared" si="188"/>
        <v>0</v>
      </c>
      <c r="AP742" s="16">
        <f t="shared" si="188"/>
        <v>0</v>
      </c>
      <c r="AQ742" s="16">
        <f t="shared" si="188"/>
        <v>0</v>
      </c>
      <c r="AR742" s="16">
        <f t="shared" si="188"/>
        <v>0</v>
      </c>
      <c r="AS742" s="16">
        <f t="shared" si="188"/>
        <v>0</v>
      </c>
      <c r="AT742" s="16">
        <f t="shared" si="187"/>
        <v>562.67328580795106</v>
      </c>
      <c r="AU742" s="16">
        <f t="shared" si="187"/>
        <v>0</v>
      </c>
      <c r="AV742" s="16">
        <f t="shared" si="187"/>
        <v>0</v>
      </c>
      <c r="AW742" s="16">
        <f t="shared" si="187"/>
        <v>0</v>
      </c>
      <c r="AX742" s="16">
        <f t="shared" si="187"/>
        <v>0</v>
      </c>
      <c r="AY742" s="16">
        <f t="shared" si="187"/>
        <v>63195.399554142321</v>
      </c>
      <c r="AZ742" s="16">
        <f t="shared" si="187"/>
        <v>0</v>
      </c>
      <c r="BA742" s="16">
        <f t="shared" si="187"/>
        <v>0</v>
      </c>
      <c r="BB742" s="16">
        <f t="shared" si="187"/>
        <v>0</v>
      </c>
      <c r="BC742" s="16">
        <f t="shared" si="187"/>
        <v>0</v>
      </c>
      <c r="BD742" s="16">
        <f t="shared" si="187"/>
        <v>916.53549188377906</v>
      </c>
      <c r="BE742" s="16">
        <f t="shared" si="187"/>
        <v>0</v>
      </c>
      <c r="BF742" s="16">
        <f t="shared" si="187"/>
        <v>0</v>
      </c>
      <c r="BG742" s="16">
        <f t="shared" si="187"/>
        <v>0</v>
      </c>
      <c r="BH742" s="16">
        <f t="shared" si="187"/>
        <v>0</v>
      </c>
      <c r="BI742" s="16">
        <f t="shared" si="187"/>
        <v>0</v>
      </c>
    </row>
    <row r="743" spans="2:61" s="1" customFormat="1" ht="15.75" x14ac:dyDescent="0.25">
      <c r="B743" s="47">
        <v>43</v>
      </c>
      <c r="C743" s="47" t="s">
        <v>906</v>
      </c>
      <c r="D743" s="47">
        <v>6</v>
      </c>
      <c r="E743" s="47">
        <v>2007</v>
      </c>
      <c r="F743" s="71"/>
      <c r="G743" s="2">
        <v>50</v>
      </c>
      <c r="H743" s="2">
        <v>10</v>
      </c>
      <c r="I743" s="47">
        <v>2022</v>
      </c>
      <c r="J743" s="81">
        <v>1.15E-2</v>
      </c>
      <c r="K743" s="82">
        <v>9985</v>
      </c>
      <c r="L743" s="82">
        <f t="shared" si="179"/>
        <v>998.5</v>
      </c>
      <c r="M743" s="82">
        <f t="shared" si="180"/>
        <v>1497.75</v>
      </c>
      <c r="N743" s="16">
        <f t="shared" si="181"/>
        <v>12481.25</v>
      </c>
      <c r="O743" s="16">
        <f t="shared" si="182"/>
        <v>143.53437500000001</v>
      </c>
      <c r="P743" s="16">
        <f t="shared" ref="P743:AE758" si="189">IF(MOD((P$6-$E743),$G743)=0,($K743*1.1*1.15)*((1+$K$3)^(P$6-$N$3)),IF(MOD((P$6-$I743),$H743)=0,$O743*((1+$K$3)^(P$6-$N$3)),0))</f>
        <v>130.18990929705217</v>
      </c>
      <c r="Q743" s="16">
        <f t="shared" si="189"/>
        <v>0</v>
      </c>
      <c r="R743" s="16">
        <f t="shared" si="189"/>
        <v>0</v>
      </c>
      <c r="S743" s="16">
        <f t="shared" si="189"/>
        <v>0</v>
      </c>
      <c r="T743" s="16">
        <f t="shared" si="189"/>
        <v>0</v>
      </c>
      <c r="U743" s="16">
        <f t="shared" si="189"/>
        <v>0</v>
      </c>
      <c r="V743" s="16">
        <f t="shared" si="189"/>
        <v>0</v>
      </c>
      <c r="W743" s="16">
        <f t="shared" si="189"/>
        <v>0</v>
      </c>
      <c r="X743" s="16">
        <f t="shared" si="189"/>
        <v>0</v>
      </c>
      <c r="Y743" s="16">
        <f t="shared" si="189"/>
        <v>0</v>
      </c>
      <c r="Z743" s="16">
        <f t="shared" si="189"/>
        <v>212.06564371461076</v>
      </c>
      <c r="AA743" s="16">
        <f t="shared" si="189"/>
        <v>0</v>
      </c>
      <c r="AB743" s="16">
        <f t="shared" si="189"/>
        <v>0</v>
      </c>
      <c r="AC743" s="16">
        <f t="shared" si="189"/>
        <v>0</v>
      </c>
      <c r="AD743" s="16">
        <f t="shared" si="189"/>
        <v>0</v>
      </c>
      <c r="AE743" s="16">
        <f t="shared" si="189"/>
        <v>0</v>
      </c>
      <c r="AF743" s="16">
        <f t="shared" si="188"/>
        <v>0</v>
      </c>
      <c r="AG743" s="16">
        <f t="shared" si="188"/>
        <v>0</v>
      </c>
      <c r="AH743" s="16">
        <f t="shared" si="188"/>
        <v>0</v>
      </c>
      <c r="AI743" s="16">
        <f t="shared" si="188"/>
        <v>0</v>
      </c>
      <c r="AJ743" s="16">
        <f t="shared" si="188"/>
        <v>345.43258757082884</v>
      </c>
      <c r="AK743" s="16">
        <f t="shared" si="188"/>
        <v>0</v>
      </c>
      <c r="AL743" s="16">
        <f t="shared" si="188"/>
        <v>0</v>
      </c>
      <c r="AM743" s="16">
        <f t="shared" si="188"/>
        <v>0</v>
      </c>
      <c r="AN743" s="16">
        <f t="shared" si="188"/>
        <v>0</v>
      </c>
      <c r="AO743" s="16">
        <f t="shared" si="188"/>
        <v>0</v>
      </c>
      <c r="AP743" s="16">
        <f t="shared" si="188"/>
        <v>0</v>
      </c>
      <c r="AQ743" s="16">
        <f t="shared" si="188"/>
        <v>0</v>
      </c>
      <c r="AR743" s="16">
        <f t="shared" si="188"/>
        <v>0</v>
      </c>
      <c r="AS743" s="16">
        <f t="shared" si="188"/>
        <v>0</v>
      </c>
      <c r="AT743" s="16">
        <f t="shared" si="188"/>
        <v>562.67328580795106</v>
      </c>
      <c r="AU743" s="16">
        <f t="shared" ref="AT743:BI758" si="190">IF(MOD((AU$6-$E743),$G743)=0,($K743*1.1*1.15)*((1+$K$3)^(AU$6-$N$3)),IF(MOD((AU$6-$I743),$H743)=0,$O743*((1+$K$3)^(AU$6-$N$3)),0))</f>
        <v>0</v>
      </c>
      <c r="AV743" s="16">
        <f t="shared" si="190"/>
        <v>0</v>
      </c>
      <c r="AW743" s="16">
        <f t="shared" si="190"/>
        <v>0</v>
      </c>
      <c r="AX743" s="16">
        <f t="shared" si="190"/>
        <v>0</v>
      </c>
      <c r="AY743" s="16">
        <f t="shared" si="190"/>
        <v>63195.399554142321</v>
      </c>
      <c r="AZ743" s="16">
        <f t="shared" si="190"/>
        <v>0</v>
      </c>
      <c r="BA743" s="16">
        <f t="shared" si="190"/>
        <v>0</v>
      </c>
      <c r="BB743" s="16">
        <f t="shared" si="190"/>
        <v>0</v>
      </c>
      <c r="BC743" s="16">
        <f t="shared" si="190"/>
        <v>0</v>
      </c>
      <c r="BD743" s="16">
        <f t="shared" si="190"/>
        <v>916.53549188377906</v>
      </c>
      <c r="BE743" s="16">
        <f t="shared" si="190"/>
        <v>0</v>
      </c>
      <c r="BF743" s="16">
        <f t="shared" si="190"/>
        <v>0</v>
      </c>
      <c r="BG743" s="16">
        <f t="shared" si="190"/>
        <v>0</v>
      </c>
      <c r="BH743" s="16">
        <f t="shared" si="190"/>
        <v>0</v>
      </c>
      <c r="BI743" s="16">
        <f t="shared" si="190"/>
        <v>0</v>
      </c>
    </row>
    <row r="744" spans="2:61" s="1" customFormat="1" ht="15.75" x14ac:dyDescent="0.25">
      <c r="B744" s="47">
        <v>41</v>
      </c>
      <c r="C744" s="47" t="s">
        <v>906</v>
      </c>
      <c r="D744" s="47">
        <v>6</v>
      </c>
      <c r="E744" s="47">
        <v>2007</v>
      </c>
      <c r="F744" s="71"/>
      <c r="G744" s="2">
        <v>50</v>
      </c>
      <c r="H744" s="2">
        <v>10</v>
      </c>
      <c r="I744" s="47">
        <v>2022</v>
      </c>
      <c r="J744" s="81">
        <v>1.15E-2</v>
      </c>
      <c r="K744" s="82">
        <v>9985</v>
      </c>
      <c r="L744" s="82">
        <f t="shared" si="179"/>
        <v>998.5</v>
      </c>
      <c r="M744" s="82">
        <f t="shared" si="180"/>
        <v>1497.75</v>
      </c>
      <c r="N744" s="16">
        <f t="shared" si="181"/>
        <v>12481.25</v>
      </c>
      <c r="O744" s="16">
        <f t="shared" si="182"/>
        <v>143.53437500000001</v>
      </c>
      <c r="P744" s="16">
        <f t="shared" si="189"/>
        <v>130.18990929705217</v>
      </c>
      <c r="Q744" s="16">
        <f t="shared" si="189"/>
        <v>0</v>
      </c>
      <c r="R744" s="16">
        <f t="shared" si="189"/>
        <v>0</v>
      </c>
      <c r="S744" s="16">
        <f t="shared" si="189"/>
        <v>0</v>
      </c>
      <c r="T744" s="16">
        <f t="shared" si="189"/>
        <v>0</v>
      </c>
      <c r="U744" s="16">
        <f t="shared" si="189"/>
        <v>0</v>
      </c>
      <c r="V744" s="16">
        <f t="shared" si="189"/>
        <v>0</v>
      </c>
      <c r="W744" s="16">
        <f t="shared" si="189"/>
        <v>0</v>
      </c>
      <c r="X744" s="16">
        <f t="shared" si="189"/>
        <v>0</v>
      </c>
      <c r="Y744" s="16">
        <f t="shared" si="189"/>
        <v>0</v>
      </c>
      <c r="Z744" s="16">
        <f t="shared" si="189"/>
        <v>212.06564371461076</v>
      </c>
      <c r="AA744" s="16">
        <f t="shared" si="189"/>
        <v>0</v>
      </c>
      <c r="AB744" s="16">
        <f t="shared" si="189"/>
        <v>0</v>
      </c>
      <c r="AC744" s="16">
        <f t="shared" si="189"/>
        <v>0</v>
      </c>
      <c r="AD744" s="16">
        <f t="shared" si="189"/>
        <v>0</v>
      </c>
      <c r="AE744" s="16">
        <f t="shared" si="189"/>
        <v>0</v>
      </c>
      <c r="AF744" s="16">
        <f t="shared" si="188"/>
        <v>0</v>
      </c>
      <c r="AG744" s="16">
        <f t="shared" si="188"/>
        <v>0</v>
      </c>
      <c r="AH744" s="16">
        <f t="shared" si="188"/>
        <v>0</v>
      </c>
      <c r="AI744" s="16">
        <f t="shared" si="188"/>
        <v>0</v>
      </c>
      <c r="AJ744" s="16">
        <f t="shared" si="188"/>
        <v>345.43258757082884</v>
      </c>
      <c r="AK744" s="16">
        <f t="shared" si="188"/>
        <v>0</v>
      </c>
      <c r="AL744" s="16">
        <f t="shared" si="188"/>
        <v>0</v>
      </c>
      <c r="AM744" s="16">
        <f t="shared" si="188"/>
        <v>0</v>
      </c>
      <c r="AN744" s="16">
        <f t="shared" si="188"/>
        <v>0</v>
      </c>
      <c r="AO744" s="16">
        <f t="shared" si="188"/>
        <v>0</v>
      </c>
      <c r="AP744" s="16">
        <f t="shared" si="188"/>
        <v>0</v>
      </c>
      <c r="AQ744" s="16">
        <f t="shared" si="188"/>
        <v>0</v>
      </c>
      <c r="AR744" s="16">
        <f t="shared" si="188"/>
        <v>0</v>
      </c>
      <c r="AS744" s="16">
        <f t="shared" si="188"/>
        <v>0</v>
      </c>
      <c r="AT744" s="16">
        <f t="shared" si="190"/>
        <v>562.67328580795106</v>
      </c>
      <c r="AU744" s="16">
        <f t="shared" si="190"/>
        <v>0</v>
      </c>
      <c r="AV744" s="16">
        <f t="shared" si="190"/>
        <v>0</v>
      </c>
      <c r="AW744" s="16">
        <f t="shared" si="190"/>
        <v>0</v>
      </c>
      <c r="AX744" s="16">
        <f t="shared" si="190"/>
        <v>0</v>
      </c>
      <c r="AY744" s="16">
        <f t="shared" si="190"/>
        <v>63195.399554142321</v>
      </c>
      <c r="AZ744" s="16">
        <f t="shared" si="190"/>
        <v>0</v>
      </c>
      <c r="BA744" s="16">
        <f t="shared" si="190"/>
        <v>0</v>
      </c>
      <c r="BB744" s="16">
        <f t="shared" si="190"/>
        <v>0</v>
      </c>
      <c r="BC744" s="16">
        <f t="shared" si="190"/>
        <v>0</v>
      </c>
      <c r="BD744" s="16">
        <f t="shared" si="190"/>
        <v>916.53549188377906</v>
      </c>
      <c r="BE744" s="16">
        <f t="shared" si="190"/>
        <v>0</v>
      </c>
      <c r="BF744" s="16">
        <f t="shared" si="190"/>
        <v>0</v>
      </c>
      <c r="BG744" s="16">
        <f t="shared" si="190"/>
        <v>0</v>
      </c>
      <c r="BH744" s="16">
        <f t="shared" si="190"/>
        <v>0</v>
      </c>
      <c r="BI744" s="16">
        <f t="shared" si="190"/>
        <v>0</v>
      </c>
    </row>
    <row r="745" spans="2:61" s="1" customFormat="1" ht="15.75" x14ac:dyDescent="0.25">
      <c r="B745" s="47">
        <v>39</v>
      </c>
      <c r="C745" s="47" t="s">
        <v>430</v>
      </c>
      <c r="D745" s="47">
        <v>6</v>
      </c>
      <c r="E745" s="47">
        <v>2007</v>
      </c>
      <c r="F745" s="71"/>
      <c r="G745" s="2">
        <v>50</v>
      </c>
      <c r="H745" s="2">
        <v>10</v>
      </c>
      <c r="I745" s="47">
        <v>2022</v>
      </c>
      <c r="J745" s="81">
        <v>1.15E-2</v>
      </c>
      <c r="K745" s="82">
        <v>9985</v>
      </c>
      <c r="L745" s="82">
        <f t="shared" si="179"/>
        <v>998.5</v>
      </c>
      <c r="M745" s="82">
        <f t="shared" si="180"/>
        <v>1497.75</v>
      </c>
      <c r="N745" s="16">
        <f t="shared" si="181"/>
        <v>12481.25</v>
      </c>
      <c r="O745" s="16">
        <f t="shared" si="182"/>
        <v>143.53437500000001</v>
      </c>
      <c r="P745" s="16">
        <f t="shared" si="189"/>
        <v>130.18990929705217</v>
      </c>
      <c r="Q745" s="16">
        <f t="shared" si="189"/>
        <v>0</v>
      </c>
      <c r="R745" s="16">
        <f t="shared" si="189"/>
        <v>0</v>
      </c>
      <c r="S745" s="16">
        <f t="shared" si="189"/>
        <v>0</v>
      </c>
      <c r="T745" s="16">
        <f t="shared" si="189"/>
        <v>0</v>
      </c>
      <c r="U745" s="16">
        <f t="shared" si="189"/>
        <v>0</v>
      </c>
      <c r="V745" s="16">
        <f t="shared" si="189"/>
        <v>0</v>
      </c>
      <c r="W745" s="16">
        <f t="shared" si="189"/>
        <v>0</v>
      </c>
      <c r="X745" s="16">
        <f t="shared" si="189"/>
        <v>0</v>
      </c>
      <c r="Y745" s="16">
        <f t="shared" si="189"/>
        <v>0</v>
      </c>
      <c r="Z745" s="16">
        <f t="shared" si="189"/>
        <v>212.06564371461076</v>
      </c>
      <c r="AA745" s="16">
        <f t="shared" si="189"/>
        <v>0</v>
      </c>
      <c r="AB745" s="16">
        <f t="shared" si="189"/>
        <v>0</v>
      </c>
      <c r="AC745" s="16">
        <f t="shared" si="189"/>
        <v>0</v>
      </c>
      <c r="AD745" s="16">
        <f t="shared" si="189"/>
        <v>0</v>
      </c>
      <c r="AE745" s="16">
        <f t="shared" si="189"/>
        <v>0</v>
      </c>
      <c r="AF745" s="16">
        <f t="shared" si="188"/>
        <v>0</v>
      </c>
      <c r="AG745" s="16">
        <f t="shared" si="188"/>
        <v>0</v>
      </c>
      <c r="AH745" s="16">
        <f t="shared" si="188"/>
        <v>0</v>
      </c>
      <c r="AI745" s="16">
        <f t="shared" si="188"/>
        <v>0</v>
      </c>
      <c r="AJ745" s="16">
        <f t="shared" si="188"/>
        <v>345.43258757082884</v>
      </c>
      <c r="AK745" s="16">
        <f t="shared" si="188"/>
        <v>0</v>
      </c>
      <c r="AL745" s="16">
        <f t="shared" si="188"/>
        <v>0</v>
      </c>
      <c r="AM745" s="16">
        <f t="shared" si="188"/>
        <v>0</v>
      </c>
      <c r="AN745" s="16">
        <f t="shared" si="188"/>
        <v>0</v>
      </c>
      <c r="AO745" s="16">
        <f t="shared" si="188"/>
        <v>0</v>
      </c>
      <c r="AP745" s="16">
        <f t="shared" si="188"/>
        <v>0</v>
      </c>
      <c r="AQ745" s="16">
        <f t="shared" si="188"/>
        <v>0</v>
      </c>
      <c r="AR745" s="16">
        <f t="shared" si="188"/>
        <v>0</v>
      </c>
      <c r="AS745" s="16">
        <f t="shared" si="188"/>
        <v>0</v>
      </c>
      <c r="AT745" s="16">
        <f t="shared" si="190"/>
        <v>562.67328580795106</v>
      </c>
      <c r="AU745" s="16">
        <f t="shared" si="190"/>
        <v>0</v>
      </c>
      <c r="AV745" s="16">
        <f t="shared" si="190"/>
        <v>0</v>
      </c>
      <c r="AW745" s="16">
        <f t="shared" si="190"/>
        <v>0</v>
      </c>
      <c r="AX745" s="16">
        <f t="shared" si="190"/>
        <v>0</v>
      </c>
      <c r="AY745" s="16">
        <f t="shared" si="190"/>
        <v>63195.399554142321</v>
      </c>
      <c r="AZ745" s="16">
        <f t="shared" si="190"/>
        <v>0</v>
      </c>
      <c r="BA745" s="16">
        <f t="shared" si="190"/>
        <v>0</v>
      </c>
      <c r="BB745" s="16">
        <f t="shared" si="190"/>
        <v>0</v>
      </c>
      <c r="BC745" s="16">
        <f t="shared" si="190"/>
        <v>0</v>
      </c>
      <c r="BD745" s="16">
        <f t="shared" si="190"/>
        <v>916.53549188377906</v>
      </c>
      <c r="BE745" s="16">
        <f t="shared" si="190"/>
        <v>0</v>
      </c>
      <c r="BF745" s="16">
        <f t="shared" si="190"/>
        <v>0</v>
      </c>
      <c r="BG745" s="16">
        <f t="shared" si="190"/>
        <v>0</v>
      </c>
      <c r="BH745" s="16">
        <f t="shared" si="190"/>
        <v>0</v>
      </c>
      <c r="BI745" s="16">
        <f t="shared" si="190"/>
        <v>0</v>
      </c>
    </row>
    <row r="746" spans="2:61" s="1" customFormat="1" ht="15.75" x14ac:dyDescent="0.25">
      <c r="B746" s="47">
        <v>38</v>
      </c>
      <c r="C746" s="47" t="s">
        <v>430</v>
      </c>
      <c r="D746" s="47">
        <v>6</v>
      </c>
      <c r="E746" s="47">
        <v>2007</v>
      </c>
      <c r="F746" s="71"/>
      <c r="G746" s="2">
        <v>50</v>
      </c>
      <c r="H746" s="2">
        <v>10</v>
      </c>
      <c r="I746" s="47">
        <v>2022</v>
      </c>
      <c r="J746" s="81">
        <v>1.15E-2</v>
      </c>
      <c r="K746" s="82">
        <v>9985</v>
      </c>
      <c r="L746" s="82">
        <f t="shared" si="179"/>
        <v>998.5</v>
      </c>
      <c r="M746" s="82">
        <f t="shared" si="180"/>
        <v>1497.75</v>
      </c>
      <c r="N746" s="16">
        <f t="shared" si="181"/>
        <v>12481.25</v>
      </c>
      <c r="O746" s="16">
        <f t="shared" si="182"/>
        <v>143.53437500000001</v>
      </c>
      <c r="P746" s="16">
        <f t="shared" si="189"/>
        <v>130.18990929705217</v>
      </c>
      <c r="Q746" s="16">
        <f t="shared" si="189"/>
        <v>0</v>
      </c>
      <c r="R746" s="16">
        <f t="shared" si="189"/>
        <v>0</v>
      </c>
      <c r="S746" s="16">
        <f t="shared" si="189"/>
        <v>0</v>
      </c>
      <c r="T746" s="16">
        <f t="shared" si="189"/>
        <v>0</v>
      </c>
      <c r="U746" s="16">
        <f t="shared" si="189"/>
        <v>0</v>
      </c>
      <c r="V746" s="16">
        <f t="shared" si="189"/>
        <v>0</v>
      </c>
      <c r="W746" s="16">
        <f t="shared" si="189"/>
        <v>0</v>
      </c>
      <c r="X746" s="16">
        <f t="shared" si="189"/>
        <v>0</v>
      </c>
      <c r="Y746" s="16">
        <f t="shared" si="189"/>
        <v>0</v>
      </c>
      <c r="Z746" s="16">
        <f t="shared" si="189"/>
        <v>212.06564371461076</v>
      </c>
      <c r="AA746" s="16">
        <f t="shared" si="189"/>
        <v>0</v>
      </c>
      <c r="AB746" s="16">
        <f t="shared" si="189"/>
        <v>0</v>
      </c>
      <c r="AC746" s="16">
        <f t="shared" si="189"/>
        <v>0</v>
      </c>
      <c r="AD746" s="16">
        <f t="shared" si="189"/>
        <v>0</v>
      </c>
      <c r="AE746" s="16">
        <f t="shared" si="189"/>
        <v>0</v>
      </c>
      <c r="AF746" s="16">
        <f t="shared" si="188"/>
        <v>0</v>
      </c>
      <c r="AG746" s="16">
        <f t="shared" si="188"/>
        <v>0</v>
      </c>
      <c r="AH746" s="16">
        <f t="shared" si="188"/>
        <v>0</v>
      </c>
      <c r="AI746" s="16">
        <f t="shared" si="188"/>
        <v>0</v>
      </c>
      <c r="AJ746" s="16">
        <f t="shared" si="188"/>
        <v>345.43258757082884</v>
      </c>
      <c r="AK746" s="16">
        <f t="shared" si="188"/>
        <v>0</v>
      </c>
      <c r="AL746" s="16">
        <f t="shared" si="188"/>
        <v>0</v>
      </c>
      <c r="AM746" s="16">
        <f t="shared" si="188"/>
        <v>0</v>
      </c>
      <c r="AN746" s="16">
        <f t="shared" si="188"/>
        <v>0</v>
      </c>
      <c r="AO746" s="16">
        <f t="shared" si="188"/>
        <v>0</v>
      </c>
      <c r="AP746" s="16">
        <f t="shared" si="188"/>
        <v>0</v>
      </c>
      <c r="AQ746" s="16">
        <f t="shared" si="188"/>
        <v>0</v>
      </c>
      <c r="AR746" s="16">
        <f t="shared" si="188"/>
        <v>0</v>
      </c>
      <c r="AS746" s="16">
        <f t="shared" si="188"/>
        <v>0</v>
      </c>
      <c r="AT746" s="16">
        <f t="shared" si="190"/>
        <v>562.67328580795106</v>
      </c>
      <c r="AU746" s="16">
        <f t="shared" si="190"/>
        <v>0</v>
      </c>
      <c r="AV746" s="16">
        <f t="shared" si="190"/>
        <v>0</v>
      </c>
      <c r="AW746" s="16">
        <f t="shared" si="190"/>
        <v>0</v>
      </c>
      <c r="AX746" s="16">
        <f t="shared" si="190"/>
        <v>0</v>
      </c>
      <c r="AY746" s="16">
        <f t="shared" si="190"/>
        <v>63195.399554142321</v>
      </c>
      <c r="AZ746" s="16">
        <f t="shared" si="190"/>
        <v>0</v>
      </c>
      <c r="BA746" s="16">
        <f t="shared" si="190"/>
        <v>0</v>
      </c>
      <c r="BB746" s="16">
        <f t="shared" si="190"/>
        <v>0</v>
      </c>
      <c r="BC746" s="16">
        <f t="shared" si="190"/>
        <v>0</v>
      </c>
      <c r="BD746" s="16">
        <f t="shared" si="190"/>
        <v>916.53549188377906</v>
      </c>
      <c r="BE746" s="16">
        <f t="shared" si="190"/>
        <v>0</v>
      </c>
      <c r="BF746" s="16">
        <f t="shared" si="190"/>
        <v>0</v>
      </c>
      <c r="BG746" s="16">
        <f t="shared" si="190"/>
        <v>0</v>
      </c>
      <c r="BH746" s="16">
        <f t="shared" si="190"/>
        <v>0</v>
      </c>
      <c r="BI746" s="16">
        <f t="shared" si="190"/>
        <v>0</v>
      </c>
    </row>
    <row r="747" spans="2:61" s="1" customFormat="1" ht="15.75" x14ac:dyDescent="0.25">
      <c r="B747" s="47">
        <v>37</v>
      </c>
      <c r="C747" s="47" t="s">
        <v>430</v>
      </c>
      <c r="D747" s="47">
        <v>6</v>
      </c>
      <c r="E747" s="47">
        <v>2007</v>
      </c>
      <c r="F747" s="71"/>
      <c r="G747" s="2">
        <v>50</v>
      </c>
      <c r="H747" s="2">
        <v>10</v>
      </c>
      <c r="I747" s="47">
        <v>2022</v>
      </c>
      <c r="J747" s="81">
        <v>1.15E-2</v>
      </c>
      <c r="K747" s="82">
        <v>9985</v>
      </c>
      <c r="L747" s="82">
        <f t="shared" si="179"/>
        <v>998.5</v>
      </c>
      <c r="M747" s="82">
        <f t="shared" si="180"/>
        <v>1497.75</v>
      </c>
      <c r="N747" s="16">
        <f t="shared" si="181"/>
        <v>12481.25</v>
      </c>
      <c r="O747" s="16">
        <f t="shared" si="182"/>
        <v>143.53437500000001</v>
      </c>
      <c r="P747" s="16">
        <f t="shared" si="189"/>
        <v>130.18990929705217</v>
      </c>
      <c r="Q747" s="16">
        <f t="shared" si="189"/>
        <v>0</v>
      </c>
      <c r="R747" s="16">
        <f t="shared" si="189"/>
        <v>0</v>
      </c>
      <c r="S747" s="16">
        <f t="shared" si="189"/>
        <v>0</v>
      </c>
      <c r="T747" s="16">
        <f t="shared" si="189"/>
        <v>0</v>
      </c>
      <c r="U747" s="16">
        <f t="shared" si="189"/>
        <v>0</v>
      </c>
      <c r="V747" s="16">
        <f t="shared" si="189"/>
        <v>0</v>
      </c>
      <c r="W747" s="16">
        <f t="shared" si="189"/>
        <v>0</v>
      </c>
      <c r="X747" s="16">
        <f t="shared" si="189"/>
        <v>0</v>
      </c>
      <c r="Y747" s="16">
        <f t="shared" si="189"/>
        <v>0</v>
      </c>
      <c r="Z747" s="16">
        <f t="shared" si="189"/>
        <v>212.06564371461076</v>
      </c>
      <c r="AA747" s="16">
        <f t="shared" si="189"/>
        <v>0</v>
      </c>
      <c r="AB747" s="16">
        <f t="shared" si="189"/>
        <v>0</v>
      </c>
      <c r="AC747" s="16">
        <f t="shared" si="189"/>
        <v>0</v>
      </c>
      <c r="AD747" s="16">
        <f t="shared" si="189"/>
        <v>0</v>
      </c>
      <c r="AE747" s="16">
        <f t="shared" si="189"/>
        <v>0</v>
      </c>
      <c r="AF747" s="16">
        <f t="shared" si="188"/>
        <v>0</v>
      </c>
      <c r="AG747" s="16">
        <f t="shared" si="188"/>
        <v>0</v>
      </c>
      <c r="AH747" s="16">
        <f t="shared" si="188"/>
        <v>0</v>
      </c>
      <c r="AI747" s="16">
        <f t="shared" si="188"/>
        <v>0</v>
      </c>
      <c r="AJ747" s="16">
        <f t="shared" si="188"/>
        <v>345.43258757082884</v>
      </c>
      <c r="AK747" s="16">
        <f t="shared" si="188"/>
        <v>0</v>
      </c>
      <c r="AL747" s="16">
        <f t="shared" si="188"/>
        <v>0</v>
      </c>
      <c r="AM747" s="16">
        <f t="shared" si="188"/>
        <v>0</v>
      </c>
      <c r="AN747" s="16">
        <f t="shared" si="188"/>
        <v>0</v>
      </c>
      <c r="AO747" s="16">
        <f t="shared" si="188"/>
        <v>0</v>
      </c>
      <c r="AP747" s="16">
        <f t="shared" si="188"/>
        <v>0</v>
      </c>
      <c r="AQ747" s="16">
        <f t="shared" si="188"/>
        <v>0</v>
      </c>
      <c r="AR747" s="16">
        <f t="shared" si="188"/>
        <v>0</v>
      </c>
      <c r="AS747" s="16">
        <f t="shared" si="188"/>
        <v>0</v>
      </c>
      <c r="AT747" s="16">
        <f t="shared" si="190"/>
        <v>562.67328580795106</v>
      </c>
      <c r="AU747" s="16">
        <f t="shared" si="190"/>
        <v>0</v>
      </c>
      <c r="AV747" s="16">
        <f t="shared" si="190"/>
        <v>0</v>
      </c>
      <c r="AW747" s="16">
        <f t="shared" si="190"/>
        <v>0</v>
      </c>
      <c r="AX747" s="16">
        <f t="shared" si="190"/>
        <v>0</v>
      </c>
      <c r="AY747" s="16">
        <f t="shared" si="190"/>
        <v>63195.399554142321</v>
      </c>
      <c r="AZ747" s="16">
        <f t="shared" si="190"/>
        <v>0</v>
      </c>
      <c r="BA747" s="16">
        <f t="shared" si="190"/>
        <v>0</v>
      </c>
      <c r="BB747" s="16">
        <f t="shared" si="190"/>
        <v>0</v>
      </c>
      <c r="BC747" s="16">
        <f t="shared" si="190"/>
        <v>0</v>
      </c>
      <c r="BD747" s="16">
        <f t="shared" si="190"/>
        <v>916.53549188377906</v>
      </c>
      <c r="BE747" s="16">
        <f t="shared" si="190"/>
        <v>0</v>
      </c>
      <c r="BF747" s="16">
        <f t="shared" si="190"/>
        <v>0</v>
      </c>
      <c r="BG747" s="16">
        <f t="shared" si="190"/>
        <v>0</v>
      </c>
      <c r="BH747" s="16">
        <f t="shared" si="190"/>
        <v>0</v>
      </c>
      <c r="BI747" s="16">
        <f t="shared" si="190"/>
        <v>0</v>
      </c>
    </row>
    <row r="748" spans="2:61" s="1" customFormat="1" ht="15.75" x14ac:dyDescent="0.25">
      <c r="B748" s="47">
        <v>36</v>
      </c>
      <c r="C748" s="47" t="s">
        <v>430</v>
      </c>
      <c r="D748" s="47">
        <v>6</v>
      </c>
      <c r="E748" s="47">
        <v>2007</v>
      </c>
      <c r="F748" s="71"/>
      <c r="G748" s="2">
        <v>50</v>
      </c>
      <c r="H748" s="2">
        <v>10</v>
      </c>
      <c r="I748" s="47">
        <v>2022</v>
      </c>
      <c r="J748" s="81">
        <v>1.15E-2</v>
      </c>
      <c r="K748" s="82">
        <v>9985</v>
      </c>
      <c r="L748" s="82">
        <f t="shared" si="179"/>
        <v>998.5</v>
      </c>
      <c r="M748" s="82">
        <f t="shared" si="180"/>
        <v>1497.75</v>
      </c>
      <c r="N748" s="16">
        <f t="shared" si="181"/>
        <v>12481.25</v>
      </c>
      <c r="O748" s="16">
        <f t="shared" si="182"/>
        <v>143.53437500000001</v>
      </c>
      <c r="P748" s="16">
        <f t="shared" si="189"/>
        <v>130.18990929705217</v>
      </c>
      <c r="Q748" s="16">
        <f t="shared" si="189"/>
        <v>0</v>
      </c>
      <c r="R748" s="16">
        <f t="shared" si="189"/>
        <v>0</v>
      </c>
      <c r="S748" s="16">
        <f t="shared" si="189"/>
        <v>0</v>
      </c>
      <c r="T748" s="16">
        <f t="shared" si="189"/>
        <v>0</v>
      </c>
      <c r="U748" s="16">
        <f t="shared" si="189"/>
        <v>0</v>
      </c>
      <c r="V748" s="16">
        <f t="shared" si="189"/>
        <v>0</v>
      </c>
      <c r="W748" s="16">
        <f t="shared" si="189"/>
        <v>0</v>
      </c>
      <c r="X748" s="16">
        <f t="shared" si="189"/>
        <v>0</v>
      </c>
      <c r="Y748" s="16">
        <f t="shared" si="189"/>
        <v>0</v>
      </c>
      <c r="Z748" s="16">
        <f t="shared" si="189"/>
        <v>212.06564371461076</v>
      </c>
      <c r="AA748" s="16">
        <f t="shared" si="189"/>
        <v>0</v>
      </c>
      <c r="AB748" s="16">
        <f t="shared" si="189"/>
        <v>0</v>
      </c>
      <c r="AC748" s="16">
        <f t="shared" si="189"/>
        <v>0</v>
      </c>
      <c r="AD748" s="16">
        <f t="shared" si="189"/>
        <v>0</v>
      </c>
      <c r="AE748" s="16">
        <f t="shared" si="189"/>
        <v>0</v>
      </c>
      <c r="AF748" s="16">
        <f t="shared" si="188"/>
        <v>0</v>
      </c>
      <c r="AG748" s="16">
        <f t="shared" si="188"/>
        <v>0</v>
      </c>
      <c r="AH748" s="16">
        <f t="shared" si="188"/>
        <v>0</v>
      </c>
      <c r="AI748" s="16">
        <f t="shared" si="188"/>
        <v>0</v>
      </c>
      <c r="AJ748" s="16">
        <f t="shared" si="188"/>
        <v>345.43258757082884</v>
      </c>
      <c r="AK748" s="16">
        <f t="shared" si="188"/>
        <v>0</v>
      </c>
      <c r="AL748" s="16">
        <f t="shared" si="188"/>
        <v>0</v>
      </c>
      <c r="AM748" s="16">
        <f t="shared" si="188"/>
        <v>0</v>
      </c>
      <c r="AN748" s="16">
        <f t="shared" si="188"/>
        <v>0</v>
      </c>
      <c r="AO748" s="16">
        <f t="shared" si="188"/>
        <v>0</v>
      </c>
      <c r="AP748" s="16">
        <f t="shared" si="188"/>
        <v>0</v>
      </c>
      <c r="AQ748" s="16">
        <f t="shared" si="188"/>
        <v>0</v>
      </c>
      <c r="AR748" s="16">
        <f t="shared" si="188"/>
        <v>0</v>
      </c>
      <c r="AS748" s="16">
        <f t="shared" si="188"/>
        <v>0</v>
      </c>
      <c r="AT748" s="16">
        <f t="shared" si="190"/>
        <v>562.67328580795106</v>
      </c>
      <c r="AU748" s="16">
        <f t="shared" si="190"/>
        <v>0</v>
      </c>
      <c r="AV748" s="16">
        <f t="shared" si="190"/>
        <v>0</v>
      </c>
      <c r="AW748" s="16">
        <f t="shared" si="190"/>
        <v>0</v>
      </c>
      <c r="AX748" s="16">
        <f t="shared" si="190"/>
        <v>0</v>
      </c>
      <c r="AY748" s="16">
        <f t="shared" si="190"/>
        <v>63195.399554142321</v>
      </c>
      <c r="AZ748" s="16">
        <f t="shared" si="190"/>
        <v>0</v>
      </c>
      <c r="BA748" s="16">
        <f t="shared" si="190"/>
        <v>0</v>
      </c>
      <c r="BB748" s="16">
        <f t="shared" si="190"/>
        <v>0</v>
      </c>
      <c r="BC748" s="16">
        <f t="shared" si="190"/>
        <v>0</v>
      </c>
      <c r="BD748" s="16">
        <f t="shared" si="190"/>
        <v>916.53549188377906</v>
      </c>
      <c r="BE748" s="16">
        <f t="shared" si="190"/>
        <v>0</v>
      </c>
      <c r="BF748" s="16">
        <f t="shared" si="190"/>
        <v>0</v>
      </c>
      <c r="BG748" s="16">
        <f t="shared" si="190"/>
        <v>0</v>
      </c>
      <c r="BH748" s="16">
        <f t="shared" si="190"/>
        <v>0</v>
      </c>
      <c r="BI748" s="16">
        <f t="shared" si="190"/>
        <v>0</v>
      </c>
    </row>
    <row r="749" spans="2:61" s="1" customFormat="1" ht="15.75" x14ac:dyDescent="0.25">
      <c r="B749" s="47">
        <v>35</v>
      </c>
      <c r="C749" s="47" t="s">
        <v>430</v>
      </c>
      <c r="D749" s="47">
        <v>6</v>
      </c>
      <c r="E749" s="47">
        <v>2007</v>
      </c>
      <c r="F749" s="71"/>
      <c r="G749" s="2">
        <v>50</v>
      </c>
      <c r="H749" s="2">
        <v>10</v>
      </c>
      <c r="I749" s="47">
        <v>2022</v>
      </c>
      <c r="J749" s="81">
        <v>1.15E-2</v>
      </c>
      <c r="K749" s="82">
        <v>9985</v>
      </c>
      <c r="L749" s="82">
        <f t="shared" si="179"/>
        <v>998.5</v>
      </c>
      <c r="M749" s="82">
        <f t="shared" si="180"/>
        <v>1497.75</v>
      </c>
      <c r="N749" s="16">
        <f t="shared" si="181"/>
        <v>12481.25</v>
      </c>
      <c r="O749" s="16">
        <f t="shared" si="182"/>
        <v>143.53437500000001</v>
      </c>
      <c r="P749" s="16">
        <f t="shared" si="189"/>
        <v>130.18990929705217</v>
      </c>
      <c r="Q749" s="16">
        <f t="shared" si="189"/>
        <v>0</v>
      </c>
      <c r="R749" s="16">
        <f t="shared" si="189"/>
        <v>0</v>
      </c>
      <c r="S749" s="16">
        <f t="shared" si="189"/>
        <v>0</v>
      </c>
      <c r="T749" s="16">
        <f t="shared" si="189"/>
        <v>0</v>
      </c>
      <c r="U749" s="16">
        <f t="shared" si="189"/>
        <v>0</v>
      </c>
      <c r="V749" s="16">
        <f t="shared" si="189"/>
        <v>0</v>
      </c>
      <c r="W749" s="16">
        <f t="shared" si="189"/>
        <v>0</v>
      </c>
      <c r="X749" s="16">
        <f t="shared" si="189"/>
        <v>0</v>
      </c>
      <c r="Y749" s="16">
        <f t="shared" si="189"/>
        <v>0</v>
      </c>
      <c r="Z749" s="16">
        <f t="shared" si="189"/>
        <v>212.06564371461076</v>
      </c>
      <c r="AA749" s="16">
        <f t="shared" si="189"/>
        <v>0</v>
      </c>
      <c r="AB749" s="16">
        <f t="shared" si="189"/>
        <v>0</v>
      </c>
      <c r="AC749" s="16">
        <f t="shared" si="189"/>
        <v>0</v>
      </c>
      <c r="AD749" s="16">
        <f t="shared" si="189"/>
        <v>0</v>
      </c>
      <c r="AE749" s="16">
        <f t="shared" si="189"/>
        <v>0</v>
      </c>
      <c r="AF749" s="16">
        <f t="shared" si="188"/>
        <v>0</v>
      </c>
      <c r="AG749" s="16">
        <f t="shared" si="188"/>
        <v>0</v>
      </c>
      <c r="AH749" s="16">
        <f t="shared" si="188"/>
        <v>0</v>
      </c>
      <c r="AI749" s="16">
        <f t="shared" si="188"/>
        <v>0</v>
      </c>
      <c r="AJ749" s="16">
        <f t="shared" si="188"/>
        <v>345.43258757082884</v>
      </c>
      <c r="AK749" s="16">
        <f t="shared" si="188"/>
        <v>0</v>
      </c>
      <c r="AL749" s="16">
        <f t="shared" si="188"/>
        <v>0</v>
      </c>
      <c r="AM749" s="16">
        <f t="shared" si="188"/>
        <v>0</v>
      </c>
      <c r="AN749" s="16">
        <f t="shared" si="188"/>
        <v>0</v>
      </c>
      <c r="AO749" s="16">
        <f t="shared" si="188"/>
        <v>0</v>
      </c>
      <c r="AP749" s="16">
        <f t="shared" si="188"/>
        <v>0</v>
      </c>
      <c r="AQ749" s="16">
        <f t="shared" si="188"/>
        <v>0</v>
      </c>
      <c r="AR749" s="16">
        <f t="shared" si="188"/>
        <v>0</v>
      </c>
      <c r="AS749" s="16">
        <f t="shared" si="188"/>
        <v>0</v>
      </c>
      <c r="AT749" s="16">
        <f t="shared" si="190"/>
        <v>562.67328580795106</v>
      </c>
      <c r="AU749" s="16">
        <f t="shared" si="190"/>
        <v>0</v>
      </c>
      <c r="AV749" s="16">
        <f t="shared" si="190"/>
        <v>0</v>
      </c>
      <c r="AW749" s="16">
        <f t="shared" si="190"/>
        <v>0</v>
      </c>
      <c r="AX749" s="16">
        <f t="shared" si="190"/>
        <v>0</v>
      </c>
      <c r="AY749" s="16">
        <f t="shared" si="190"/>
        <v>63195.399554142321</v>
      </c>
      <c r="AZ749" s="16">
        <f t="shared" si="190"/>
        <v>0</v>
      </c>
      <c r="BA749" s="16">
        <f t="shared" si="190"/>
        <v>0</v>
      </c>
      <c r="BB749" s="16">
        <f t="shared" si="190"/>
        <v>0</v>
      </c>
      <c r="BC749" s="16">
        <f t="shared" si="190"/>
        <v>0</v>
      </c>
      <c r="BD749" s="16">
        <f t="shared" si="190"/>
        <v>916.53549188377906</v>
      </c>
      <c r="BE749" s="16">
        <f t="shared" si="190"/>
        <v>0</v>
      </c>
      <c r="BF749" s="16">
        <f t="shared" si="190"/>
        <v>0</v>
      </c>
      <c r="BG749" s="16">
        <f t="shared" si="190"/>
        <v>0</v>
      </c>
      <c r="BH749" s="16">
        <f t="shared" si="190"/>
        <v>0</v>
      </c>
      <c r="BI749" s="16">
        <f t="shared" si="190"/>
        <v>0</v>
      </c>
    </row>
    <row r="750" spans="2:61" s="1" customFormat="1" ht="15.75" x14ac:dyDescent="0.25">
      <c r="B750" s="47">
        <v>34</v>
      </c>
      <c r="C750" s="47" t="s">
        <v>430</v>
      </c>
      <c r="D750" s="47">
        <v>6</v>
      </c>
      <c r="E750" s="47">
        <v>2007</v>
      </c>
      <c r="F750" s="71"/>
      <c r="G750" s="2">
        <v>50</v>
      </c>
      <c r="H750" s="2">
        <v>10</v>
      </c>
      <c r="I750" s="47">
        <v>2022</v>
      </c>
      <c r="J750" s="81">
        <v>1.15E-2</v>
      </c>
      <c r="K750" s="82">
        <v>9985</v>
      </c>
      <c r="L750" s="82">
        <f t="shared" si="179"/>
        <v>998.5</v>
      </c>
      <c r="M750" s="82">
        <f t="shared" si="180"/>
        <v>1497.75</v>
      </c>
      <c r="N750" s="16">
        <f t="shared" si="181"/>
        <v>12481.25</v>
      </c>
      <c r="O750" s="16">
        <f t="shared" si="182"/>
        <v>143.53437500000001</v>
      </c>
      <c r="P750" s="16">
        <f t="shared" si="189"/>
        <v>130.18990929705217</v>
      </c>
      <c r="Q750" s="16">
        <f t="shared" si="189"/>
        <v>0</v>
      </c>
      <c r="R750" s="16">
        <f t="shared" si="189"/>
        <v>0</v>
      </c>
      <c r="S750" s="16">
        <f t="shared" si="189"/>
        <v>0</v>
      </c>
      <c r="T750" s="16">
        <f t="shared" si="189"/>
        <v>0</v>
      </c>
      <c r="U750" s="16">
        <f t="shared" si="189"/>
        <v>0</v>
      </c>
      <c r="V750" s="16">
        <f t="shared" si="189"/>
        <v>0</v>
      </c>
      <c r="W750" s="16">
        <f t="shared" si="189"/>
        <v>0</v>
      </c>
      <c r="X750" s="16">
        <f t="shared" si="189"/>
        <v>0</v>
      </c>
      <c r="Y750" s="16">
        <f t="shared" si="189"/>
        <v>0</v>
      </c>
      <c r="Z750" s="16">
        <f t="shared" si="189"/>
        <v>212.06564371461076</v>
      </c>
      <c r="AA750" s="16">
        <f t="shared" si="189"/>
        <v>0</v>
      </c>
      <c r="AB750" s="16">
        <f t="shared" si="189"/>
        <v>0</v>
      </c>
      <c r="AC750" s="16">
        <f t="shared" si="189"/>
        <v>0</v>
      </c>
      <c r="AD750" s="16">
        <f t="shared" si="189"/>
        <v>0</v>
      </c>
      <c r="AE750" s="16">
        <f t="shared" si="189"/>
        <v>0</v>
      </c>
      <c r="AF750" s="16">
        <f t="shared" si="188"/>
        <v>0</v>
      </c>
      <c r="AG750" s="16">
        <f t="shared" si="188"/>
        <v>0</v>
      </c>
      <c r="AH750" s="16">
        <f t="shared" si="188"/>
        <v>0</v>
      </c>
      <c r="AI750" s="16">
        <f t="shared" si="188"/>
        <v>0</v>
      </c>
      <c r="AJ750" s="16">
        <f t="shared" si="188"/>
        <v>345.43258757082884</v>
      </c>
      <c r="AK750" s="16">
        <f t="shared" si="188"/>
        <v>0</v>
      </c>
      <c r="AL750" s="16">
        <f t="shared" si="188"/>
        <v>0</v>
      </c>
      <c r="AM750" s="16">
        <f t="shared" si="188"/>
        <v>0</v>
      </c>
      <c r="AN750" s="16">
        <f t="shared" si="188"/>
        <v>0</v>
      </c>
      <c r="AO750" s="16">
        <f t="shared" si="188"/>
        <v>0</v>
      </c>
      <c r="AP750" s="16">
        <f t="shared" si="188"/>
        <v>0</v>
      </c>
      <c r="AQ750" s="16">
        <f t="shared" si="188"/>
        <v>0</v>
      </c>
      <c r="AR750" s="16">
        <f t="shared" si="188"/>
        <v>0</v>
      </c>
      <c r="AS750" s="16">
        <f t="shared" si="188"/>
        <v>0</v>
      </c>
      <c r="AT750" s="16">
        <f t="shared" si="190"/>
        <v>562.67328580795106</v>
      </c>
      <c r="AU750" s="16">
        <f t="shared" si="190"/>
        <v>0</v>
      </c>
      <c r="AV750" s="16">
        <f t="shared" si="190"/>
        <v>0</v>
      </c>
      <c r="AW750" s="16">
        <f t="shared" si="190"/>
        <v>0</v>
      </c>
      <c r="AX750" s="16">
        <f t="shared" si="190"/>
        <v>0</v>
      </c>
      <c r="AY750" s="16">
        <f t="shared" si="190"/>
        <v>63195.399554142321</v>
      </c>
      <c r="AZ750" s="16">
        <f t="shared" si="190"/>
        <v>0</v>
      </c>
      <c r="BA750" s="16">
        <f t="shared" si="190"/>
        <v>0</v>
      </c>
      <c r="BB750" s="16">
        <f t="shared" si="190"/>
        <v>0</v>
      </c>
      <c r="BC750" s="16">
        <f t="shared" si="190"/>
        <v>0</v>
      </c>
      <c r="BD750" s="16">
        <f t="shared" si="190"/>
        <v>916.53549188377906</v>
      </c>
      <c r="BE750" s="16">
        <f t="shared" si="190"/>
        <v>0</v>
      </c>
      <c r="BF750" s="16">
        <f t="shared" si="190"/>
        <v>0</v>
      </c>
      <c r="BG750" s="16">
        <f t="shared" si="190"/>
        <v>0</v>
      </c>
      <c r="BH750" s="16">
        <f t="shared" si="190"/>
        <v>0</v>
      </c>
      <c r="BI750" s="16">
        <f t="shared" si="190"/>
        <v>0</v>
      </c>
    </row>
    <row r="751" spans="2:61" s="1" customFormat="1" ht="15.75" x14ac:dyDescent="0.25">
      <c r="B751" s="47">
        <v>33</v>
      </c>
      <c r="C751" s="47" t="s">
        <v>430</v>
      </c>
      <c r="D751" s="47">
        <v>6</v>
      </c>
      <c r="E751" s="47">
        <v>2007</v>
      </c>
      <c r="F751" s="71"/>
      <c r="G751" s="2">
        <v>50</v>
      </c>
      <c r="H751" s="2">
        <v>10</v>
      </c>
      <c r="I751" s="47">
        <v>2022</v>
      </c>
      <c r="J751" s="81">
        <v>1.15E-2</v>
      </c>
      <c r="K751" s="82">
        <v>9985</v>
      </c>
      <c r="L751" s="82">
        <f t="shared" si="179"/>
        <v>998.5</v>
      </c>
      <c r="M751" s="82">
        <f t="shared" si="180"/>
        <v>1497.75</v>
      </c>
      <c r="N751" s="16">
        <f t="shared" si="181"/>
        <v>12481.25</v>
      </c>
      <c r="O751" s="16">
        <f t="shared" si="182"/>
        <v>143.53437500000001</v>
      </c>
      <c r="P751" s="16">
        <f t="shared" si="189"/>
        <v>130.18990929705217</v>
      </c>
      <c r="Q751" s="16">
        <f t="shared" si="189"/>
        <v>0</v>
      </c>
      <c r="R751" s="16">
        <f t="shared" si="189"/>
        <v>0</v>
      </c>
      <c r="S751" s="16">
        <f t="shared" si="189"/>
        <v>0</v>
      </c>
      <c r="T751" s="16">
        <f t="shared" si="189"/>
        <v>0</v>
      </c>
      <c r="U751" s="16">
        <f t="shared" si="189"/>
        <v>0</v>
      </c>
      <c r="V751" s="16">
        <f t="shared" si="189"/>
        <v>0</v>
      </c>
      <c r="W751" s="16">
        <f t="shared" si="189"/>
        <v>0</v>
      </c>
      <c r="X751" s="16">
        <f t="shared" si="189"/>
        <v>0</v>
      </c>
      <c r="Y751" s="16">
        <f t="shared" si="189"/>
        <v>0</v>
      </c>
      <c r="Z751" s="16">
        <f t="shared" si="189"/>
        <v>212.06564371461076</v>
      </c>
      <c r="AA751" s="16">
        <f t="shared" si="189"/>
        <v>0</v>
      </c>
      <c r="AB751" s="16">
        <f t="shared" si="189"/>
        <v>0</v>
      </c>
      <c r="AC751" s="16">
        <f t="shared" si="189"/>
        <v>0</v>
      </c>
      <c r="AD751" s="16">
        <f t="shared" si="189"/>
        <v>0</v>
      </c>
      <c r="AE751" s="16">
        <f t="shared" si="189"/>
        <v>0</v>
      </c>
      <c r="AF751" s="16">
        <f t="shared" si="188"/>
        <v>0</v>
      </c>
      <c r="AG751" s="16">
        <f t="shared" si="188"/>
        <v>0</v>
      </c>
      <c r="AH751" s="16">
        <f t="shared" si="188"/>
        <v>0</v>
      </c>
      <c r="AI751" s="16">
        <f t="shared" si="188"/>
        <v>0</v>
      </c>
      <c r="AJ751" s="16">
        <f t="shared" si="188"/>
        <v>345.43258757082884</v>
      </c>
      <c r="AK751" s="16">
        <f t="shared" si="188"/>
        <v>0</v>
      </c>
      <c r="AL751" s="16">
        <f t="shared" si="188"/>
        <v>0</v>
      </c>
      <c r="AM751" s="16">
        <f t="shared" si="188"/>
        <v>0</v>
      </c>
      <c r="AN751" s="16">
        <f t="shared" si="188"/>
        <v>0</v>
      </c>
      <c r="AO751" s="16">
        <f t="shared" si="188"/>
        <v>0</v>
      </c>
      <c r="AP751" s="16">
        <f t="shared" si="188"/>
        <v>0</v>
      </c>
      <c r="AQ751" s="16">
        <f t="shared" si="188"/>
        <v>0</v>
      </c>
      <c r="AR751" s="16">
        <f t="shared" si="188"/>
        <v>0</v>
      </c>
      <c r="AS751" s="16">
        <f t="shared" si="188"/>
        <v>0</v>
      </c>
      <c r="AT751" s="16">
        <f t="shared" si="190"/>
        <v>562.67328580795106</v>
      </c>
      <c r="AU751" s="16">
        <f t="shared" si="190"/>
        <v>0</v>
      </c>
      <c r="AV751" s="16">
        <f t="shared" si="190"/>
        <v>0</v>
      </c>
      <c r="AW751" s="16">
        <f t="shared" si="190"/>
        <v>0</v>
      </c>
      <c r="AX751" s="16">
        <f t="shared" si="190"/>
        <v>0</v>
      </c>
      <c r="AY751" s="16">
        <f t="shared" si="190"/>
        <v>63195.399554142321</v>
      </c>
      <c r="AZ751" s="16">
        <f t="shared" si="190"/>
        <v>0</v>
      </c>
      <c r="BA751" s="16">
        <f t="shared" si="190"/>
        <v>0</v>
      </c>
      <c r="BB751" s="16">
        <f t="shared" si="190"/>
        <v>0</v>
      </c>
      <c r="BC751" s="16">
        <f t="shared" si="190"/>
        <v>0</v>
      </c>
      <c r="BD751" s="16">
        <f t="shared" si="190"/>
        <v>916.53549188377906</v>
      </c>
      <c r="BE751" s="16">
        <f t="shared" si="190"/>
        <v>0</v>
      </c>
      <c r="BF751" s="16">
        <f t="shared" si="190"/>
        <v>0</v>
      </c>
      <c r="BG751" s="16">
        <f t="shared" si="190"/>
        <v>0</v>
      </c>
      <c r="BH751" s="16">
        <f t="shared" si="190"/>
        <v>0</v>
      </c>
      <c r="BI751" s="16">
        <f t="shared" si="190"/>
        <v>0</v>
      </c>
    </row>
    <row r="752" spans="2:61" s="1" customFormat="1" ht="15.75" x14ac:dyDescent="0.25">
      <c r="B752" s="47">
        <v>32</v>
      </c>
      <c r="C752" s="47" t="s">
        <v>430</v>
      </c>
      <c r="D752" s="47">
        <v>6</v>
      </c>
      <c r="E752" s="47">
        <v>2007</v>
      </c>
      <c r="F752" s="71"/>
      <c r="G752" s="2">
        <v>50</v>
      </c>
      <c r="H752" s="2">
        <v>10</v>
      </c>
      <c r="I752" s="47">
        <v>2022</v>
      </c>
      <c r="J752" s="81">
        <v>1.15E-2</v>
      </c>
      <c r="K752" s="82">
        <v>9985</v>
      </c>
      <c r="L752" s="82">
        <f t="shared" si="179"/>
        <v>998.5</v>
      </c>
      <c r="M752" s="82">
        <f t="shared" si="180"/>
        <v>1497.75</v>
      </c>
      <c r="N752" s="16">
        <f t="shared" si="181"/>
        <v>12481.25</v>
      </c>
      <c r="O752" s="16">
        <f t="shared" si="182"/>
        <v>143.53437500000001</v>
      </c>
      <c r="P752" s="16">
        <f t="shared" si="189"/>
        <v>130.18990929705217</v>
      </c>
      <c r="Q752" s="16">
        <f t="shared" si="189"/>
        <v>0</v>
      </c>
      <c r="R752" s="16">
        <f t="shared" si="189"/>
        <v>0</v>
      </c>
      <c r="S752" s="16">
        <f t="shared" si="189"/>
        <v>0</v>
      </c>
      <c r="T752" s="16">
        <f t="shared" si="189"/>
        <v>0</v>
      </c>
      <c r="U752" s="16">
        <f t="shared" si="189"/>
        <v>0</v>
      </c>
      <c r="V752" s="16">
        <f t="shared" si="189"/>
        <v>0</v>
      </c>
      <c r="W752" s="16">
        <f t="shared" si="189"/>
        <v>0</v>
      </c>
      <c r="X752" s="16">
        <f t="shared" si="189"/>
        <v>0</v>
      </c>
      <c r="Y752" s="16">
        <f t="shared" si="189"/>
        <v>0</v>
      </c>
      <c r="Z752" s="16">
        <f t="shared" si="189"/>
        <v>212.06564371461076</v>
      </c>
      <c r="AA752" s="16">
        <f t="shared" si="189"/>
        <v>0</v>
      </c>
      <c r="AB752" s="16">
        <f t="shared" si="189"/>
        <v>0</v>
      </c>
      <c r="AC752" s="16">
        <f t="shared" si="189"/>
        <v>0</v>
      </c>
      <c r="AD752" s="16">
        <f t="shared" si="189"/>
        <v>0</v>
      </c>
      <c r="AE752" s="16">
        <f t="shared" si="189"/>
        <v>0</v>
      </c>
      <c r="AF752" s="16">
        <f t="shared" si="188"/>
        <v>0</v>
      </c>
      <c r="AG752" s="16">
        <f t="shared" si="188"/>
        <v>0</v>
      </c>
      <c r="AH752" s="16">
        <f t="shared" si="188"/>
        <v>0</v>
      </c>
      <c r="AI752" s="16">
        <f t="shared" si="188"/>
        <v>0</v>
      </c>
      <c r="AJ752" s="16">
        <f t="shared" si="188"/>
        <v>345.43258757082884</v>
      </c>
      <c r="AK752" s="16">
        <f t="shared" si="188"/>
        <v>0</v>
      </c>
      <c r="AL752" s="16">
        <f t="shared" si="188"/>
        <v>0</v>
      </c>
      <c r="AM752" s="16">
        <f t="shared" si="188"/>
        <v>0</v>
      </c>
      <c r="AN752" s="16">
        <f t="shared" si="188"/>
        <v>0</v>
      </c>
      <c r="AO752" s="16">
        <f t="shared" si="188"/>
        <v>0</v>
      </c>
      <c r="AP752" s="16">
        <f t="shared" si="188"/>
        <v>0</v>
      </c>
      <c r="AQ752" s="16">
        <f t="shared" si="188"/>
        <v>0</v>
      </c>
      <c r="AR752" s="16">
        <f t="shared" si="188"/>
        <v>0</v>
      </c>
      <c r="AS752" s="16">
        <f t="shared" si="188"/>
        <v>0</v>
      </c>
      <c r="AT752" s="16">
        <f t="shared" si="190"/>
        <v>562.67328580795106</v>
      </c>
      <c r="AU752" s="16">
        <f t="shared" si="190"/>
        <v>0</v>
      </c>
      <c r="AV752" s="16">
        <f t="shared" si="190"/>
        <v>0</v>
      </c>
      <c r="AW752" s="16">
        <f t="shared" si="190"/>
        <v>0</v>
      </c>
      <c r="AX752" s="16">
        <f t="shared" si="190"/>
        <v>0</v>
      </c>
      <c r="AY752" s="16">
        <f t="shared" si="190"/>
        <v>63195.399554142321</v>
      </c>
      <c r="AZ752" s="16">
        <f t="shared" si="190"/>
        <v>0</v>
      </c>
      <c r="BA752" s="16">
        <f t="shared" si="190"/>
        <v>0</v>
      </c>
      <c r="BB752" s="16">
        <f t="shared" si="190"/>
        <v>0</v>
      </c>
      <c r="BC752" s="16">
        <f t="shared" si="190"/>
        <v>0</v>
      </c>
      <c r="BD752" s="16">
        <f t="shared" si="190"/>
        <v>916.53549188377906</v>
      </c>
      <c r="BE752" s="16">
        <f t="shared" si="190"/>
        <v>0</v>
      </c>
      <c r="BF752" s="16">
        <f t="shared" si="190"/>
        <v>0</v>
      </c>
      <c r="BG752" s="16">
        <f t="shared" si="190"/>
        <v>0</v>
      </c>
      <c r="BH752" s="16">
        <f t="shared" si="190"/>
        <v>0</v>
      </c>
      <c r="BI752" s="16">
        <f t="shared" si="190"/>
        <v>0</v>
      </c>
    </row>
    <row r="753" spans="2:61" s="1" customFormat="1" ht="15.75" x14ac:dyDescent="0.25">
      <c r="B753" s="47">
        <v>31</v>
      </c>
      <c r="C753" s="47" t="s">
        <v>430</v>
      </c>
      <c r="D753" s="47">
        <v>6</v>
      </c>
      <c r="E753" s="47">
        <v>2007</v>
      </c>
      <c r="F753" s="71"/>
      <c r="G753" s="2">
        <v>50</v>
      </c>
      <c r="H753" s="2">
        <v>10</v>
      </c>
      <c r="I753" s="47">
        <v>2022</v>
      </c>
      <c r="J753" s="81">
        <v>1.15E-2</v>
      </c>
      <c r="K753" s="82">
        <v>9985</v>
      </c>
      <c r="L753" s="82">
        <f t="shared" si="179"/>
        <v>998.5</v>
      </c>
      <c r="M753" s="82">
        <f t="shared" si="180"/>
        <v>1497.75</v>
      </c>
      <c r="N753" s="16">
        <f t="shared" si="181"/>
        <v>12481.25</v>
      </c>
      <c r="O753" s="16">
        <f t="shared" si="182"/>
        <v>143.53437500000001</v>
      </c>
      <c r="P753" s="16">
        <f t="shared" si="189"/>
        <v>130.18990929705217</v>
      </c>
      <c r="Q753" s="16">
        <f t="shared" si="189"/>
        <v>0</v>
      </c>
      <c r="R753" s="16">
        <f t="shared" si="189"/>
        <v>0</v>
      </c>
      <c r="S753" s="16">
        <f t="shared" si="189"/>
        <v>0</v>
      </c>
      <c r="T753" s="16">
        <f t="shared" si="189"/>
        <v>0</v>
      </c>
      <c r="U753" s="16">
        <f t="shared" si="189"/>
        <v>0</v>
      </c>
      <c r="V753" s="16">
        <f t="shared" si="189"/>
        <v>0</v>
      </c>
      <c r="W753" s="16">
        <f t="shared" si="189"/>
        <v>0</v>
      </c>
      <c r="X753" s="16">
        <f t="shared" si="189"/>
        <v>0</v>
      </c>
      <c r="Y753" s="16">
        <f t="shared" si="189"/>
        <v>0</v>
      </c>
      <c r="Z753" s="16">
        <f t="shared" si="189"/>
        <v>212.06564371461076</v>
      </c>
      <c r="AA753" s="16">
        <f t="shared" si="189"/>
        <v>0</v>
      </c>
      <c r="AB753" s="16">
        <f t="shared" si="189"/>
        <v>0</v>
      </c>
      <c r="AC753" s="16">
        <f t="shared" si="189"/>
        <v>0</v>
      </c>
      <c r="AD753" s="16">
        <f t="shared" si="189"/>
        <v>0</v>
      </c>
      <c r="AE753" s="16">
        <f t="shared" si="189"/>
        <v>0</v>
      </c>
      <c r="AF753" s="16">
        <f t="shared" si="188"/>
        <v>0</v>
      </c>
      <c r="AG753" s="16">
        <f t="shared" si="188"/>
        <v>0</v>
      </c>
      <c r="AH753" s="16">
        <f t="shared" si="188"/>
        <v>0</v>
      </c>
      <c r="AI753" s="16">
        <f t="shared" si="188"/>
        <v>0</v>
      </c>
      <c r="AJ753" s="16">
        <f t="shared" si="188"/>
        <v>345.43258757082884</v>
      </c>
      <c r="AK753" s="16">
        <f t="shared" si="188"/>
        <v>0</v>
      </c>
      <c r="AL753" s="16">
        <f t="shared" si="188"/>
        <v>0</v>
      </c>
      <c r="AM753" s="16">
        <f t="shared" si="188"/>
        <v>0</v>
      </c>
      <c r="AN753" s="16">
        <f t="shared" si="188"/>
        <v>0</v>
      </c>
      <c r="AO753" s="16">
        <f t="shared" si="188"/>
        <v>0</v>
      </c>
      <c r="AP753" s="16">
        <f t="shared" si="188"/>
        <v>0</v>
      </c>
      <c r="AQ753" s="16">
        <f t="shared" si="188"/>
        <v>0</v>
      </c>
      <c r="AR753" s="16">
        <f t="shared" si="188"/>
        <v>0</v>
      </c>
      <c r="AS753" s="16">
        <f t="shared" si="188"/>
        <v>0</v>
      </c>
      <c r="AT753" s="16">
        <f t="shared" si="190"/>
        <v>562.67328580795106</v>
      </c>
      <c r="AU753" s="16">
        <f t="shared" si="190"/>
        <v>0</v>
      </c>
      <c r="AV753" s="16">
        <f t="shared" si="190"/>
        <v>0</v>
      </c>
      <c r="AW753" s="16">
        <f t="shared" si="190"/>
        <v>0</v>
      </c>
      <c r="AX753" s="16">
        <f t="shared" si="190"/>
        <v>0</v>
      </c>
      <c r="AY753" s="16">
        <f t="shared" si="190"/>
        <v>63195.399554142321</v>
      </c>
      <c r="AZ753" s="16">
        <f t="shared" si="190"/>
        <v>0</v>
      </c>
      <c r="BA753" s="16">
        <f t="shared" si="190"/>
        <v>0</v>
      </c>
      <c r="BB753" s="16">
        <f t="shared" si="190"/>
        <v>0</v>
      </c>
      <c r="BC753" s="16">
        <f t="shared" si="190"/>
        <v>0</v>
      </c>
      <c r="BD753" s="16">
        <f t="shared" si="190"/>
        <v>916.53549188377906</v>
      </c>
      <c r="BE753" s="16">
        <f t="shared" si="190"/>
        <v>0</v>
      </c>
      <c r="BF753" s="16">
        <f t="shared" si="190"/>
        <v>0</v>
      </c>
      <c r="BG753" s="16">
        <f t="shared" si="190"/>
        <v>0</v>
      </c>
      <c r="BH753" s="16">
        <f t="shared" si="190"/>
        <v>0</v>
      </c>
      <c r="BI753" s="16">
        <f t="shared" si="190"/>
        <v>0</v>
      </c>
    </row>
    <row r="754" spans="2:61" s="1" customFormat="1" ht="15.75" x14ac:dyDescent="0.25">
      <c r="B754" s="47">
        <v>30</v>
      </c>
      <c r="C754" s="47" t="s">
        <v>430</v>
      </c>
      <c r="D754" s="47">
        <v>6</v>
      </c>
      <c r="E754" s="47">
        <v>2007</v>
      </c>
      <c r="F754" s="71"/>
      <c r="G754" s="2">
        <v>50</v>
      </c>
      <c r="H754" s="2">
        <v>10</v>
      </c>
      <c r="I754" s="47">
        <v>2022</v>
      </c>
      <c r="J754" s="81">
        <v>1.15E-2</v>
      </c>
      <c r="K754" s="82">
        <v>9985</v>
      </c>
      <c r="L754" s="82">
        <f t="shared" si="179"/>
        <v>998.5</v>
      </c>
      <c r="M754" s="82">
        <f t="shared" si="180"/>
        <v>1497.75</v>
      </c>
      <c r="N754" s="16">
        <f t="shared" si="181"/>
        <v>12481.25</v>
      </c>
      <c r="O754" s="16">
        <f t="shared" si="182"/>
        <v>143.53437500000001</v>
      </c>
      <c r="P754" s="16">
        <f t="shared" si="189"/>
        <v>130.18990929705217</v>
      </c>
      <c r="Q754" s="16">
        <f t="shared" si="189"/>
        <v>0</v>
      </c>
      <c r="R754" s="16">
        <f t="shared" si="189"/>
        <v>0</v>
      </c>
      <c r="S754" s="16">
        <f t="shared" si="189"/>
        <v>0</v>
      </c>
      <c r="T754" s="16">
        <f t="shared" si="189"/>
        <v>0</v>
      </c>
      <c r="U754" s="16">
        <f t="shared" si="189"/>
        <v>0</v>
      </c>
      <c r="V754" s="16">
        <f t="shared" si="189"/>
        <v>0</v>
      </c>
      <c r="W754" s="16">
        <f t="shared" si="189"/>
        <v>0</v>
      </c>
      <c r="X754" s="16">
        <f t="shared" si="189"/>
        <v>0</v>
      </c>
      <c r="Y754" s="16">
        <f t="shared" si="189"/>
        <v>0</v>
      </c>
      <c r="Z754" s="16">
        <f t="shared" si="189"/>
        <v>212.06564371461076</v>
      </c>
      <c r="AA754" s="16">
        <f t="shared" si="189"/>
        <v>0</v>
      </c>
      <c r="AB754" s="16">
        <f t="shared" si="189"/>
        <v>0</v>
      </c>
      <c r="AC754" s="16">
        <f t="shared" si="189"/>
        <v>0</v>
      </c>
      <c r="AD754" s="16">
        <f t="shared" si="189"/>
        <v>0</v>
      </c>
      <c r="AE754" s="16">
        <f t="shared" si="189"/>
        <v>0</v>
      </c>
      <c r="AF754" s="16">
        <f t="shared" si="188"/>
        <v>0</v>
      </c>
      <c r="AG754" s="16">
        <f t="shared" si="188"/>
        <v>0</v>
      </c>
      <c r="AH754" s="16">
        <f t="shared" si="188"/>
        <v>0</v>
      </c>
      <c r="AI754" s="16">
        <f t="shared" si="188"/>
        <v>0</v>
      </c>
      <c r="AJ754" s="16">
        <f t="shared" si="188"/>
        <v>345.43258757082884</v>
      </c>
      <c r="AK754" s="16">
        <f t="shared" si="188"/>
        <v>0</v>
      </c>
      <c r="AL754" s="16">
        <f t="shared" si="188"/>
        <v>0</v>
      </c>
      <c r="AM754" s="16">
        <f t="shared" si="188"/>
        <v>0</v>
      </c>
      <c r="AN754" s="16">
        <f t="shared" si="188"/>
        <v>0</v>
      </c>
      <c r="AO754" s="16">
        <f t="shared" si="188"/>
        <v>0</v>
      </c>
      <c r="AP754" s="16">
        <f t="shared" si="188"/>
        <v>0</v>
      </c>
      <c r="AQ754" s="16">
        <f t="shared" si="188"/>
        <v>0</v>
      </c>
      <c r="AR754" s="16">
        <f t="shared" si="188"/>
        <v>0</v>
      </c>
      <c r="AS754" s="16">
        <f t="shared" si="188"/>
        <v>0</v>
      </c>
      <c r="AT754" s="16">
        <f t="shared" si="190"/>
        <v>562.67328580795106</v>
      </c>
      <c r="AU754" s="16">
        <f t="shared" si="190"/>
        <v>0</v>
      </c>
      <c r="AV754" s="16">
        <f t="shared" si="190"/>
        <v>0</v>
      </c>
      <c r="AW754" s="16">
        <f t="shared" si="190"/>
        <v>0</v>
      </c>
      <c r="AX754" s="16">
        <f t="shared" si="190"/>
        <v>0</v>
      </c>
      <c r="AY754" s="16">
        <f t="shared" si="190"/>
        <v>63195.399554142321</v>
      </c>
      <c r="AZ754" s="16">
        <f t="shared" si="190"/>
        <v>0</v>
      </c>
      <c r="BA754" s="16">
        <f t="shared" si="190"/>
        <v>0</v>
      </c>
      <c r="BB754" s="16">
        <f t="shared" si="190"/>
        <v>0</v>
      </c>
      <c r="BC754" s="16">
        <f t="shared" si="190"/>
        <v>0</v>
      </c>
      <c r="BD754" s="16">
        <f t="shared" si="190"/>
        <v>916.53549188377906</v>
      </c>
      <c r="BE754" s="16">
        <f t="shared" si="190"/>
        <v>0</v>
      </c>
      <c r="BF754" s="16">
        <f t="shared" si="190"/>
        <v>0</v>
      </c>
      <c r="BG754" s="16">
        <f t="shared" si="190"/>
        <v>0</v>
      </c>
      <c r="BH754" s="16">
        <f t="shared" si="190"/>
        <v>0</v>
      </c>
      <c r="BI754" s="16">
        <f t="shared" si="190"/>
        <v>0</v>
      </c>
    </row>
    <row r="755" spans="2:61" s="1" customFormat="1" ht="15.75" x14ac:dyDescent="0.25">
      <c r="B755" s="47">
        <v>29</v>
      </c>
      <c r="C755" s="47" t="s">
        <v>430</v>
      </c>
      <c r="D755" s="47">
        <v>6</v>
      </c>
      <c r="E755" s="47">
        <v>2007</v>
      </c>
      <c r="F755" s="71"/>
      <c r="G755" s="2">
        <v>50</v>
      </c>
      <c r="H755" s="2">
        <v>10</v>
      </c>
      <c r="I755" s="47">
        <v>2022</v>
      </c>
      <c r="J755" s="81">
        <v>1.15E-2</v>
      </c>
      <c r="K755" s="82">
        <v>9985</v>
      </c>
      <c r="L755" s="82">
        <f t="shared" si="179"/>
        <v>998.5</v>
      </c>
      <c r="M755" s="82">
        <f t="shared" si="180"/>
        <v>1497.75</v>
      </c>
      <c r="N755" s="16">
        <f t="shared" si="181"/>
        <v>12481.25</v>
      </c>
      <c r="O755" s="16">
        <f t="shared" si="182"/>
        <v>143.53437500000001</v>
      </c>
      <c r="P755" s="16">
        <f t="shared" si="189"/>
        <v>130.18990929705217</v>
      </c>
      <c r="Q755" s="16">
        <f t="shared" si="189"/>
        <v>0</v>
      </c>
      <c r="R755" s="16">
        <f t="shared" si="189"/>
        <v>0</v>
      </c>
      <c r="S755" s="16">
        <f t="shared" si="189"/>
        <v>0</v>
      </c>
      <c r="T755" s="16">
        <f t="shared" si="189"/>
        <v>0</v>
      </c>
      <c r="U755" s="16">
        <f t="shared" si="189"/>
        <v>0</v>
      </c>
      <c r="V755" s="16">
        <f t="shared" si="189"/>
        <v>0</v>
      </c>
      <c r="W755" s="16">
        <f t="shared" si="189"/>
        <v>0</v>
      </c>
      <c r="X755" s="16">
        <f t="shared" si="189"/>
        <v>0</v>
      </c>
      <c r="Y755" s="16">
        <f t="shared" si="189"/>
        <v>0</v>
      </c>
      <c r="Z755" s="16">
        <f t="shared" si="189"/>
        <v>212.06564371461076</v>
      </c>
      <c r="AA755" s="16">
        <f t="shared" si="189"/>
        <v>0</v>
      </c>
      <c r="AB755" s="16">
        <f t="shared" si="189"/>
        <v>0</v>
      </c>
      <c r="AC755" s="16">
        <f t="shared" si="189"/>
        <v>0</v>
      </c>
      <c r="AD755" s="16">
        <f t="shared" si="189"/>
        <v>0</v>
      </c>
      <c r="AE755" s="16">
        <f t="shared" si="189"/>
        <v>0</v>
      </c>
      <c r="AF755" s="16">
        <f t="shared" si="188"/>
        <v>0</v>
      </c>
      <c r="AG755" s="16">
        <f t="shared" si="188"/>
        <v>0</v>
      </c>
      <c r="AH755" s="16">
        <f t="shared" si="188"/>
        <v>0</v>
      </c>
      <c r="AI755" s="16">
        <f t="shared" si="188"/>
        <v>0</v>
      </c>
      <c r="AJ755" s="16">
        <f t="shared" si="188"/>
        <v>345.43258757082884</v>
      </c>
      <c r="AK755" s="16">
        <f t="shared" si="188"/>
        <v>0</v>
      </c>
      <c r="AL755" s="16">
        <f t="shared" si="188"/>
        <v>0</v>
      </c>
      <c r="AM755" s="16">
        <f t="shared" si="188"/>
        <v>0</v>
      </c>
      <c r="AN755" s="16">
        <f t="shared" si="188"/>
        <v>0</v>
      </c>
      <c r="AO755" s="16">
        <f t="shared" si="188"/>
        <v>0</v>
      </c>
      <c r="AP755" s="16">
        <f t="shared" si="188"/>
        <v>0</v>
      </c>
      <c r="AQ755" s="16">
        <f t="shared" si="188"/>
        <v>0</v>
      </c>
      <c r="AR755" s="16">
        <f t="shared" si="188"/>
        <v>0</v>
      </c>
      <c r="AS755" s="16">
        <f t="shared" si="188"/>
        <v>0</v>
      </c>
      <c r="AT755" s="16">
        <f t="shared" si="190"/>
        <v>562.67328580795106</v>
      </c>
      <c r="AU755" s="16">
        <f t="shared" si="190"/>
        <v>0</v>
      </c>
      <c r="AV755" s="16">
        <f t="shared" si="190"/>
        <v>0</v>
      </c>
      <c r="AW755" s="16">
        <f t="shared" si="190"/>
        <v>0</v>
      </c>
      <c r="AX755" s="16">
        <f t="shared" si="190"/>
        <v>0</v>
      </c>
      <c r="AY755" s="16">
        <f t="shared" si="190"/>
        <v>63195.399554142321</v>
      </c>
      <c r="AZ755" s="16">
        <f t="shared" si="190"/>
        <v>0</v>
      </c>
      <c r="BA755" s="16">
        <f t="shared" si="190"/>
        <v>0</v>
      </c>
      <c r="BB755" s="16">
        <f t="shared" si="190"/>
        <v>0</v>
      </c>
      <c r="BC755" s="16">
        <f t="shared" si="190"/>
        <v>0</v>
      </c>
      <c r="BD755" s="16">
        <f t="shared" si="190"/>
        <v>916.53549188377906</v>
      </c>
      <c r="BE755" s="16">
        <f t="shared" si="190"/>
        <v>0</v>
      </c>
      <c r="BF755" s="16">
        <f t="shared" si="190"/>
        <v>0</v>
      </c>
      <c r="BG755" s="16">
        <f t="shared" si="190"/>
        <v>0</v>
      </c>
      <c r="BH755" s="16">
        <f t="shared" si="190"/>
        <v>0</v>
      </c>
      <c r="BI755" s="16">
        <f t="shared" si="190"/>
        <v>0</v>
      </c>
    </row>
    <row r="756" spans="2:61" s="1" customFormat="1" ht="15.75" x14ac:dyDescent="0.25">
      <c r="B756" s="47">
        <v>28</v>
      </c>
      <c r="C756" s="47" t="s">
        <v>430</v>
      </c>
      <c r="D756" s="47">
        <v>6</v>
      </c>
      <c r="E756" s="47">
        <v>2007</v>
      </c>
      <c r="F756" s="71"/>
      <c r="G756" s="2">
        <v>50</v>
      </c>
      <c r="H756" s="2">
        <v>10</v>
      </c>
      <c r="I756" s="47">
        <v>2022</v>
      </c>
      <c r="J756" s="81">
        <v>1.15E-2</v>
      </c>
      <c r="K756" s="82">
        <v>9985</v>
      </c>
      <c r="L756" s="82">
        <f t="shared" si="179"/>
        <v>998.5</v>
      </c>
      <c r="M756" s="82">
        <f t="shared" si="180"/>
        <v>1497.75</v>
      </c>
      <c r="N756" s="16">
        <f t="shared" si="181"/>
        <v>12481.25</v>
      </c>
      <c r="O756" s="16">
        <f t="shared" si="182"/>
        <v>143.53437500000001</v>
      </c>
      <c r="P756" s="16">
        <f t="shared" si="189"/>
        <v>130.18990929705217</v>
      </c>
      <c r="Q756" s="16">
        <f t="shared" si="189"/>
        <v>0</v>
      </c>
      <c r="R756" s="16">
        <f t="shared" si="189"/>
        <v>0</v>
      </c>
      <c r="S756" s="16">
        <f t="shared" si="189"/>
        <v>0</v>
      </c>
      <c r="T756" s="16">
        <f t="shared" si="189"/>
        <v>0</v>
      </c>
      <c r="U756" s="16">
        <f t="shared" si="189"/>
        <v>0</v>
      </c>
      <c r="V756" s="16">
        <f t="shared" si="189"/>
        <v>0</v>
      </c>
      <c r="W756" s="16">
        <f t="shared" si="189"/>
        <v>0</v>
      </c>
      <c r="X756" s="16">
        <f t="shared" si="189"/>
        <v>0</v>
      </c>
      <c r="Y756" s="16">
        <f t="shared" si="189"/>
        <v>0</v>
      </c>
      <c r="Z756" s="16">
        <f t="shared" si="189"/>
        <v>212.06564371461076</v>
      </c>
      <c r="AA756" s="16">
        <f t="shared" si="189"/>
        <v>0</v>
      </c>
      <c r="AB756" s="16">
        <f t="shared" si="189"/>
        <v>0</v>
      </c>
      <c r="AC756" s="16">
        <f t="shared" si="189"/>
        <v>0</v>
      </c>
      <c r="AD756" s="16">
        <f t="shared" si="189"/>
        <v>0</v>
      </c>
      <c r="AE756" s="16">
        <f t="shared" si="189"/>
        <v>0</v>
      </c>
      <c r="AF756" s="16">
        <f t="shared" si="188"/>
        <v>0</v>
      </c>
      <c r="AG756" s="16">
        <f t="shared" si="188"/>
        <v>0</v>
      </c>
      <c r="AH756" s="16">
        <f t="shared" si="188"/>
        <v>0</v>
      </c>
      <c r="AI756" s="16">
        <f t="shared" si="188"/>
        <v>0</v>
      </c>
      <c r="AJ756" s="16">
        <f t="shared" si="188"/>
        <v>345.43258757082884</v>
      </c>
      <c r="AK756" s="16">
        <f t="shared" si="188"/>
        <v>0</v>
      </c>
      <c r="AL756" s="16">
        <f t="shared" si="188"/>
        <v>0</v>
      </c>
      <c r="AM756" s="16">
        <f t="shared" si="188"/>
        <v>0</v>
      </c>
      <c r="AN756" s="16">
        <f t="shared" si="188"/>
        <v>0</v>
      </c>
      <c r="AO756" s="16">
        <f t="shared" si="188"/>
        <v>0</v>
      </c>
      <c r="AP756" s="16">
        <f t="shared" si="188"/>
        <v>0</v>
      </c>
      <c r="AQ756" s="16">
        <f t="shared" si="188"/>
        <v>0</v>
      </c>
      <c r="AR756" s="16">
        <f t="shared" si="188"/>
        <v>0</v>
      </c>
      <c r="AS756" s="16">
        <f t="shared" si="188"/>
        <v>0</v>
      </c>
      <c r="AT756" s="16">
        <f t="shared" si="190"/>
        <v>562.67328580795106</v>
      </c>
      <c r="AU756" s="16">
        <f t="shared" si="190"/>
        <v>0</v>
      </c>
      <c r="AV756" s="16">
        <f t="shared" si="190"/>
        <v>0</v>
      </c>
      <c r="AW756" s="16">
        <f t="shared" si="190"/>
        <v>0</v>
      </c>
      <c r="AX756" s="16">
        <f t="shared" si="190"/>
        <v>0</v>
      </c>
      <c r="AY756" s="16">
        <f t="shared" si="190"/>
        <v>63195.399554142321</v>
      </c>
      <c r="AZ756" s="16">
        <f t="shared" si="190"/>
        <v>0</v>
      </c>
      <c r="BA756" s="16">
        <f t="shared" si="190"/>
        <v>0</v>
      </c>
      <c r="BB756" s="16">
        <f t="shared" si="190"/>
        <v>0</v>
      </c>
      <c r="BC756" s="16">
        <f t="shared" si="190"/>
        <v>0</v>
      </c>
      <c r="BD756" s="16">
        <f t="shared" si="190"/>
        <v>916.53549188377906</v>
      </c>
      <c r="BE756" s="16">
        <f t="shared" si="190"/>
        <v>0</v>
      </c>
      <c r="BF756" s="16">
        <f t="shared" si="190"/>
        <v>0</v>
      </c>
      <c r="BG756" s="16">
        <f t="shared" si="190"/>
        <v>0</v>
      </c>
      <c r="BH756" s="16">
        <f t="shared" si="190"/>
        <v>0</v>
      </c>
      <c r="BI756" s="16">
        <f t="shared" si="190"/>
        <v>0</v>
      </c>
    </row>
    <row r="757" spans="2:61" s="1" customFormat="1" ht="15.75" x14ac:dyDescent="0.25">
      <c r="B757" s="47">
        <v>27</v>
      </c>
      <c r="C757" s="47" t="s">
        <v>430</v>
      </c>
      <c r="D757" s="47">
        <v>6</v>
      </c>
      <c r="E757" s="47">
        <v>2007</v>
      </c>
      <c r="F757" s="71"/>
      <c r="G757" s="2">
        <v>50</v>
      </c>
      <c r="H757" s="2">
        <v>10</v>
      </c>
      <c r="I757" s="47">
        <v>2022</v>
      </c>
      <c r="J757" s="81">
        <v>1.15E-2</v>
      </c>
      <c r="K757" s="82">
        <v>9985</v>
      </c>
      <c r="L757" s="82">
        <f t="shared" si="179"/>
        <v>998.5</v>
      </c>
      <c r="M757" s="82">
        <f t="shared" si="180"/>
        <v>1497.75</v>
      </c>
      <c r="N757" s="16">
        <f t="shared" si="181"/>
        <v>12481.25</v>
      </c>
      <c r="O757" s="16">
        <f t="shared" si="182"/>
        <v>143.53437500000001</v>
      </c>
      <c r="P757" s="16">
        <f t="shared" si="189"/>
        <v>130.18990929705217</v>
      </c>
      <c r="Q757" s="16">
        <f t="shared" si="189"/>
        <v>0</v>
      </c>
      <c r="R757" s="16">
        <f t="shared" si="189"/>
        <v>0</v>
      </c>
      <c r="S757" s="16">
        <f t="shared" si="189"/>
        <v>0</v>
      </c>
      <c r="T757" s="16">
        <f t="shared" si="189"/>
        <v>0</v>
      </c>
      <c r="U757" s="16">
        <f t="shared" si="189"/>
        <v>0</v>
      </c>
      <c r="V757" s="16">
        <f t="shared" si="189"/>
        <v>0</v>
      </c>
      <c r="W757" s="16">
        <f t="shared" si="189"/>
        <v>0</v>
      </c>
      <c r="X757" s="16">
        <f t="shared" si="189"/>
        <v>0</v>
      </c>
      <c r="Y757" s="16">
        <f t="shared" si="189"/>
        <v>0</v>
      </c>
      <c r="Z757" s="16">
        <f t="shared" si="189"/>
        <v>212.06564371461076</v>
      </c>
      <c r="AA757" s="16">
        <f t="shared" si="189"/>
        <v>0</v>
      </c>
      <c r="AB757" s="16">
        <f t="shared" si="189"/>
        <v>0</v>
      </c>
      <c r="AC757" s="16">
        <f t="shared" si="189"/>
        <v>0</v>
      </c>
      <c r="AD757" s="16">
        <f t="shared" si="189"/>
        <v>0</v>
      </c>
      <c r="AE757" s="16">
        <f t="shared" si="189"/>
        <v>0</v>
      </c>
      <c r="AF757" s="16">
        <f t="shared" si="188"/>
        <v>0</v>
      </c>
      <c r="AG757" s="16">
        <f t="shared" si="188"/>
        <v>0</v>
      </c>
      <c r="AH757" s="16">
        <f t="shared" si="188"/>
        <v>0</v>
      </c>
      <c r="AI757" s="16">
        <f t="shared" si="188"/>
        <v>0</v>
      </c>
      <c r="AJ757" s="16">
        <f t="shared" si="188"/>
        <v>345.43258757082884</v>
      </c>
      <c r="AK757" s="16">
        <f t="shared" si="188"/>
        <v>0</v>
      </c>
      <c r="AL757" s="16">
        <f t="shared" si="188"/>
        <v>0</v>
      </c>
      <c r="AM757" s="16">
        <f t="shared" si="188"/>
        <v>0</v>
      </c>
      <c r="AN757" s="16">
        <f t="shared" si="188"/>
        <v>0</v>
      </c>
      <c r="AO757" s="16">
        <f t="shared" si="188"/>
        <v>0</v>
      </c>
      <c r="AP757" s="16">
        <f t="shared" si="188"/>
        <v>0</v>
      </c>
      <c r="AQ757" s="16">
        <f t="shared" si="188"/>
        <v>0</v>
      </c>
      <c r="AR757" s="16">
        <f t="shared" si="188"/>
        <v>0</v>
      </c>
      <c r="AS757" s="16">
        <f t="shared" si="188"/>
        <v>0</v>
      </c>
      <c r="AT757" s="16">
        <f t="shared" si="190"/>
        <v>562.67328580795106</v>
      </c>
      <c r="AU757" s="16">
        <f t="shared" si="190"/>
        <v>0</v>
      </c>
      <c r="AV757" s="16">
        <f t="shared" si="190"/>
        <v>0</v>
      </c>
      <c r="AW757" s="16">
        <f t="shared" si="190"/>
        <v>0</v>
      </c>
      <c r="AX757" s="16">
        <f t="shared" si="190"/>
        <v>0</v>
      </c>
      <c r="AY757" s="16">
        <f t="shared" si="190"/>
        <v>63195.399554142321</v>
      </c>
      <c r="AZ757" s="16">
        <f t="shared" si="190"/>
        <v>0</v>
      </c>
      <c r="BA757" s="16">
        <f t="shared" si="190"/>
        <v>0</v>
      </c>
      <c r="BB757" s="16">
        <f t="shared" si="190"/>
        <v>0</v>
      </c>
      <c r="BC757" s="16">
        <f t="shared" si="190"/>
        <v>0</v>
      </c>
      <c r="BD757" s="16">
        <f t="shared" si="190"/>
        <v>916.53549188377906</v>
      </c>
      <c r="BE757" s="16">
        <f t="shared" si="190"/>
        <v>0</v>
      </c>
      <c r="BF757" s="16">
        <f t="shared" si="190"/>
        <v>0</v>
      </c>
      <c r="BG757" s="16">
        <f t="shared" si="190"/>
        <v>0</v>
      </c>
      <c r="BH757" s="16">
        <f t="shared" si="190"/>
        <v>0</v>
      </c>
      <c r="BI757" s="16">
        <f t="shared" si="190"/>
        <v>0</v>
      </c>
    </row>
    <row r="758" spans="2:61" s="1" customFormat="1" ht="15.75" x14ac:dyDescent="0.25">
      <c r="B758" s="47">
        <v>26</v>
      </c>
      <c r="C758" s="47" t="s">
        <v>430</v>
      </c>
      <c r="D758" s="47">
        <v>6</v>
      </c>
      <c r="E758" s="47">
        <v>2007</v>
      </c>
      <c r="F758" s="71"/>
      <c r="G758" s="2">
        <v>50</v>
      </c>
      <c r="H758" s="2">
        <v>10</v>
      </c>
      <c r="I758" s="47">
        <v>2022</v>
      </c>
      <c r="J758" s="81">
        <v>1.15E-2</v>
      </c>
      <c r="K758" s="82">
        <v>9985</v>
      </c>
      <c r="L758" s="82">
        <f t="shared" si="179"/>
        <v>998.5</v>
      </c>
      <c r="M758" s="82">
        <f t="shared" si="180"/>
        <v>1497.75</v>
      </c>
      <c r="N758" s="16">
        <f t="shared" si="181"/>
        <v>12481.25</v>
      </c>
      <c r="O758" s="16">
        <f t="shared" si="182"/>
        <v>143.53437500000001</v>
      </c>
      <c r="P758" s="16">
        <f t="shared" si="189"/>
        <v>130.18990929705217</v>
      </c>
      <c r="Q758" s="16">
        <f t="shared" si="189"/>
        <v>0</v>
      </c>
      <c r="R758" s="16">
        <f t="shared" si="189"/>
        <v>0</v>
      </c>
      <c r="S758" s="16">
        <f t="shared" si="189"/>
        <v>0</v>
      </c>
      <c r="T758" s="16">
        <f t="shared" si="189"/>
        <v>0</v>
      </c>
      <c r="U758" s="16">
        <f t="shared" si="189"/>
        <v>0</v>
      </c>
      <c r="V758" s="16">
        <f t="shared" si="189"/>
        <v>0</v>
      </c>
      <c r="W758" s="16">
        <f t="shared" si="189"/>
        <v>0</v>
      </c>
      <c r="X758" s="16">
        <f t="shared" si="189"/>
        <v>0</v>
      </c>
      <c r="Y758" s="16">
        <f t="shared" si="189"/>
        <v>0</v>
      </c>
      <c r="Z758" s="16">
        <f t="shared" si="189"/>
        <v>212.06564371461076</v>
      </c>
      <c r="AA758" s="16">
        <f t="shared" si="189"/>
        <v>0</v>
      </c>
      <c r="AB758" s="16">
        <f t="shared" si="189"/>
        <v>0</v>
      </c>
      <c r="AC758" s="16">
        <f t="shared" si="189"/>
        <v>0</v>
      </c>
      <c r="AD758" s="16">
        <f t="shared" si="189"/>
        <v>0</v>
      </c>
      <c r="AE758" s="16">
        <f t="shared" ref="AE758:AT773" si="191">IF(MOD((AE$6-$E758),$G758)=0,($K758*1.1*1.15)*((1+$K$3)^(AE$6-$N$3)),IF(MOD((AE$6-$I758),$H758)=0,$O758*((1+$K$3)^(AE$6-$N$3)),0))</f>
        <v>0</v>
      </c>
      <c r="AF758" s="16">
        <f t="shared" si="191"/>
        <v>0</v>
      </c>
      <c r="AG758" s="16">
        <f t="shared" si="191"/>
        <v>0</v>
      </c>
      <c r="AH758" s="16">
        <f t="shared" si="191"/>
        <v>0</v>
      </c>
      <c r="AI758" s="16">
        <f t="shared" si="191"/>
        <v>0</v>
      </c>
      <c r="AJ758" s="16">
        <f t="shared" si="191"/>
        <v>345.43258757082884</v>
      </c>
      <c r="AK758" s="16">
        <f t="shared" si="191"/>
        <v>0</v>
      </c>
      <c r="AL758" s="16">
        <f t="shared" si="191"/>
        <v>0</v>
      </c>
      <c r="AM758" s="16">
        <f t="shared" si="191"/>
        <v>0</v>
      </c>
      <c r="AN758" s="16">
        <f t="shared" si="191"/>
        <v>0</v>
      </c>
      <c r="AO758" s="16">
        <f t="shared" si="191"/>
        <v>0</v>
      </c>
      <c r="AP758" s="16">
        <f t="shared" si="191"/>
        <v>0</v>
      </c>
      <c r="AQ758" s="16">
        <f t="shared" si="191"/>
        <v>0</v>
      </c>
      <c r="AR758" s="16">
        <f t="shared" si="191"/>
        <v>0</v>
      </c>
      <c r="AS758" s="16">
        <f t="shared" si="191"/>
        <v>0</v>
      </c>
      <c r="AT758" s="16">
        <f t="shared" si="190"/>
        <v>562.67328580795106</v>
      </c>
      <c r="AU758" s="16">
        <f t="shared" si="190"/>
        <v>0</v>
      </c>
      <c r="AV758" s="16">
        <f t="shared" si="190"/>
        <v>0</v>
      </c>
      <c r="AW758" s="16">
        <f t="shared" si="190"/>
        <v>0</v>
      </c>
      <c r="AX758" s="16">
        <f t="shared" si="190"/>
        <v>0</v>
      </c>
      <c r="AY758" s="16">
        <f t="shared" si="190"/>
        <v>63195.399554142321</v>
      </c>
      <c r="AZ758" s="16">
        <f t="shared" si="190"/>
        <v>0</v>
      </c>
      <c r="BA758" s="16">
        <f t="shared" si="190"/>
        <v>0</v>
      </c>
      <c r="BB758" s="16">
        <f t="shared" si="190"/>
        <v>0</v>
      </c>
      <c r="BC758" s="16">
        <f t="shared" si="190"/>
        <v>0</v>
      </c>
      <c r="BD758" s="16">
        <f t="shared" si="190"/>
        <v>916.53549188377906</v>
      </c>
      <c r="BE758" s="16">
        <f t="shared" si="190"/>
        <v>0</v>
      </c>
      <c r="BF758" s="16">
        <f t="shared" si="190"/>
        <v>0</v>
      </c>
      <c r="BG758" s="16">
        <f t="shared" si="190"/>
        <v>0</v>
      </c>
      <c r="BH758" s="16">
        <f t="shared" si="190"/>
        <v>0</v>
      </c>
      <c r="BI758" s="16">
        <f t="shared" si="190"/>
        <v>0</v>
      </c>
    </row>
    <row r="759" spans="2:61" s="1" customFormat="1" ht="15.75" x14ac:dyDescent="0.25">
      <c r="B759" s="47">
        <v>25</v>
      </c>
      <c r="C759" s="47" t="s">
        <v>430</v>
      </c>
      <c r="D759" s="47">
        <v>6</v>
      </c>
      <c r="E759" s="47">
        <v>2007</v>
      </c>
      <c r="F759" s="71"/>
      <c r="G759" s="2">
        <v>50</v>
      </c>
      <c r="H759" s="2">
        <v>10</v>
      </c>
      <c r="I759" s="47">
        <v>2022</v>
      </c>
      <c r="J759" s="81">
        <v>1.15E-2</v>
      </c>
      <c r="K759" s="82">
        <v>9985</v>
      </c>
      <c r="L759" s="82">
        <f t="shared" si="179"/>
        <v>998.5</v>
      </c>
      <c r="M759" s="82">
        <f t="shared" si="180"/>
        <v>1497.75</v>
      </c>
      <c r="N759" s="16">
        <f t="shared" si="181"/>
        <v>12481.25</v>
      </c>
      <c r="O759" s="16">
        <f t="shared" si="182"/>
        <v>143.53437500000001</v>
      </c>
      <c r="P759" s="16">
        <f t="shared" ref="P759:AE774" si="192">IF(MOD((P$6-$E759),$G759)=0,($K759*1.1*1.15)*((1+$K$3)^(P$6-$N$3)),IF(MOD((P$6-$I759),$H759)=0,$O759*((1+$K$3)^(P$6-$N$3)),0))</f>
        <v>130.18990929705217</v>
      </c>
      <c r="Q759" s="16">
        <f t="shared" si="192"/>
        <v>0</v>
      </c>
      <c r="R759" s="16">
        <f t="shared" si="192"/>
        <v>0</v>
      </c>
      <c r="S759" s="16">
        <f t="shared" si="192"/>
        <v>0</v>
      </c>
      <c r="T759" s="16">
        <f t="shared" si="192"/>
        <v>0</v>
      </c>
      <c r="U759" s="16">
        <f t="shared" si="192"/>
        <v>0</v>
      </c>
      <c r="V759" s="16">
        <f t="shared" si="192"/>
        <v>0</v>
      </c>
      <c r="W759" s="16">
        <f t="shared" si="192"/>
        <v>0</v>
      </c>
      <c r="X759" s="16">
        <f t="shared" si="192"/>
        <v>0</v>
      </c>
      <c r="Y759" s="16">
        <f t="shared" si="192"/>
        <v>0</v>
      </c>
      <c r="Z759" s="16">
        <f t="shared" si="192"/>
        <v>212.06564371461076</v>
      </c>
      <c r="AA759" s="16">
        <f t="shared" si="192"/>
        <v>0</v>
      </c>
      <c r="AB759" s="16">
        <f t="shared" si="192"/>
        <v>0</v>
      </c>
      <c r="AC759" s="16">
        <f t="shared" si="192"/>
        <v>0</v>
      </c>
      <c r="AD759" s="16">
        <f t="shared" si="192"/>
        <v>0</v>
      </c>
      <c r="AE759" s="16">
        <f t="shared" si="192"/>
        <v>0</v>
      </c>
      <c r="AF759" s="16">
        <f t="shared" si="191"/>
        <v>0</v>
      </c>
      <c r="AG759" s="16">
        <f t="shared" si="191"/>
        <v>0</v>
      </c>
      <c r="AH759" s="16">
        <f t="shared" si="191"/>
        <v>0</v>
      </c>
      <c r="AI759" s="16">
        <f t="shared" si="191"/>
        <v>0</v>
      </c>
      <c r="AJ759" s="16">
        <f t="shared" si="191"/>
        <v>345.43258757082884</v>
      </c>
      <c r="AK759" s="16">
        <f t="shared" si="191"/>
        <v>0</v>
      </c>
      <c r="AL759" s="16">
        <f t="shared" si="191"/>
        <v>0</v>
      </c>
      <c r="AM759" s="16">
        <f t="shared" si="191"/>
        <v>0</v>
      </c>
      <c r="AN759" s="16">
        <f t="shared" si="191"/>
        <v>0</v>
      </c>
      <c r="AO759" s="16">
        <f t="shared" si="191"/>
        <v>0</v>
      </c>
      <c r="AP759" s="16">
        <f t="shared" si="191"/>
        <v>0</v>
      </c>
      <c r="AQ759" s="16">
        <f t="shared" si="191"/>
        <v>0</v>
      </c>
      <c r="AR759" s="16">
        <f t="shared" si="191"/>
        <v>0</v>
      </c>
      <c r="AS759" s="16">
        <f t="shared" si="191"/>
        <v>0</v>
      </c>
      <c r="AT759" s="16">
        <f t="shared" si="191"/>
        <v>562.67328580795106</v>
      </c>
      <c r="AU759" s="16">
        <f t="shared" ref="AT759:BI774" si="193">IF(MOD((AU$6-$E759),$G759)=0,($K759*1.1*1.15)*((1+$K$3)^(AU$6-$N$3)),IF(MOD((AU$6-$I759),$H759)=0,$O759*((1+$K$3)^(AU$6-$N$3)),0))</f>
        <v>0</v>
      </c>
      <c r="AV759" s="16">
        <f t="shared" si="193"/>
        <v>0</v>
      </c>
      <c r="AW759" s="16">
        <f t="shared" si="193"/>
        <v>0</v>
      </c>
      <c r="AX759" s="16">
        <f t="shared" si="193"/>
        <v>0</v>
      </c>
      <c r="AY759" s="16">
        <f t="shared" si="193"/>
        <v>63195.399554142321</v>
      </c>
      <c r="AZ759" s="16">
        <f t="shared" si="193"/>
        <v>0</v>
      </c>
      <c r="BA759" s="16">
        <f t="shared" si="193"/>
        <v>0</v>
      </c>
      <c r="BB759" s="16">
        <f t="shared" si="193"/>
        <v>0</v>
      </c>
      <c r="BC759" s="16">
        <f t="shared" si="193"/>
        <v>0</v>
      </c>
      <c r="BD759" s="16">
        <f t="shared" si="193"/>
        <v>916.53549188377906</v>
      </c>
      <c r="BE759" s="16">
        <f t="shared" si="193"/>
        <v>0</v>
      </c>
      <c r="BF759" s="16">
        <f t="shared" si="193"/>
        <v>0</v>
      </c>
      <c r="BG759" s="16">
        <f t="shared" si="193"/>
        <v>0</v>
      </c>
      <c r="BH759" s="16">
        <f t="shared" si="193"/>
        <v>0</v>
      </c>
      <c r="BI759" s="16">
        <f t="shared" si="193"/>
        <v>0</v>
      </c>
    </row>
    <row r="760" spans="2:61" s="1" customFormat="1" ht="15.75" x14ac:dyDescent="0.25">
      <c r="B760" s="47">
        <v>24</v>
      </c>
      <c r="C760" s="47" t="s">
        <v>430</v>
      </c>
      <c r="D760" s="47">
        <v>6</v>
      </c>
      <c r="E760" s="47">
        <v>2007</v>
      </c>
      <c r="F760" s="71"/>
      <c r="G760" s="2">
        <v>50</v>
      </c>
      <c r="H760" s="2">
        <v>10</v>
      </c>
      <c r="I760" s="47">
        <v>2022</v>
      </c>
      <c r="J760" s="81">
        <v>1.15E-2</v>
      </c>
      <c r="K760" s="82">
        <v>9985</v>
      </c>
      <c r="L760" s="82">
        <f t="shared" si="179"/>
        <v>998.5</v>
      </c>
      <c r="M760" s="82">
        <f t="shared" si="180"/>
        <v>1497.75</v>
      </c>
      <c r="N760" s="16">
        <f t="shared" si="181"/>
        <v>12481.25</v>
      </c>
      <c r="O760" s="16">
        <f t="shared" si="182"/>
        <v>143.53437500000001</v>
      </c>
      <c r="P760" s="16">
        <f t="shared" si="192"/>
        <v>130.18990929705217</v>
      </c>
      <c r="Q760" s="16">
        <f t="shared" si="192"/>
        <v>0</v>
      </c>
      <c r="R760" s="16">
        <f t="shared" si="192"/>
        <v>0</v>
      </c>
      <c r="S760" s="16">
        <f t="shared" si="192"/>
        <v>0</v>
      </c>
      <c r="T760" s="16">
        <f t="shared" si="192"/>
        <v>0</v>
      </c>
      <c r="U760" s="16">
        <f t="shared" si="192"/>
        <v>0</v>
      </c>
      <c r="V760" s="16">
        <f t="shared" si="192"/>
        <v>0</v>
      </c>
      <c r="W760" s="16">
        <f t="shared" si="192"/>
        <v>0</v>
      </c>
      <c r="X760" s="16">
        <f t="shared" si="192"/>
        <v>0</v>
      </c>
      <c r="Y760" s="16">
        <f t="shared" si="192"/>
        <v>0</v>
      </c>
      <c r="Z760" s="16">
        <f t="shared" si="192"/>
        <v>212.06564371461076</v>
      </c>
      <c r="AA760" s="16">
        <f t="shared" si="192"/>
        <v>0</v>
      </c>
      <c r="AB760" s="16">
        <f t="shared" si="192"/>
        <v>0</v>
      </c>
      <c r="AC760" s="16">
        <f t="shared" si="192"/>
        <v>0</v>
      </c>
      <c r="AD760" s="16">
        <f t="shared" si="192"/>
        <v>0</v>
      </c>
      <c r="AE760" s="16">
        <f t="shared" si="192"/>
        <v>0</v>
      </c>
      <c r="AF760" s="16">
        <f t="shared" si="191"/>
        <v>0</v>
      </c>
      <c r="AG760" s="16">
        <f t="shared" si="191"/>
        <v>0</v>
      </c>
      <c r="AH760" s="16">
        <f t="shared" si="191"/>
        <v>0</v>
      </c>
      <c r="AI760" s="16">
        <f t="shared" si="191"/>
        <v>0</v>
      </c>
      <c r="AJ760" s="16">
        <f t="shared" si="191"/>
        <v>345.43258757082884</v>
      </c>
      <c r="AK760" s="16">
        <f t="shared" si="191"/>
        <v>0</v>
      </c>
      <c r="AL760" s="16">
        <f t="shared" si="191"/>
        <v>0</v>
      </c>
      <c r="AM760" s="16">
        <f t="shared" si="191"/>
        <v>0</v>
      </c>
      <c r="AN760" s="16">
        <f t="shared" si="191"/>
        <v>0</v>
      </c>
      <c r="AO760" s="16">
        <f t="shared" si="191"/>
        <v>0</v>
      </c>
      <c r="AP760" s="16">
        <f t="shared" si="191"/>
        <v>0</v>
      </c>
      <c r="AQ760" s="16">
        <f t="shared" si="191"/>
        <v>0</v>
      </c>
      <c r="AR760" s="16">
        <f t="shared" si="191"/>
        <v>0</v>
      </c>
      <c r="AS760" s="16">
        <f t="shared" si="191"/>
        <v>0</v>
      </c>
      <c r="AT760" s="16">
        <f t="shared" si="193"/>
        <v>562.67328580795106</v>
      </c>
      <c r="AU760" s="16">
        <f t="shared" si="193"/>
        <v>0</v>
      </c>
      <c r="AV760" s="16">
        <f t="shared" si="193"/>
        <v>0</v>
      </c>
      <c r="AW760" s="16">
        <f t="shared" si="193"/>
        <v>0</v>
      </c>
      <c r="AX760" s="16">
        <f t="shared" si="193"/>
        <v>0</v>
      </c>
      <c r="AY760" s="16">
        <f t="shared" si="193"/>
        <v>63195.399554142321</v>
      </c>
      <c r="AZ760" s="16">
        <f t="shared" si="193"/>
        <v>0</v>
      </c>
      <c r="BA760" s="16">
        <f t="shared" si="193"/>
        <v>0</v>
      </c>
      <c r="BB760" s="16">
        <f t="shared" si="193"/>
        <v>0</v>
      </c>
      <c r="BC760" s="16">
        <f t="shared" si="193"/>
        <v>0</v>
      </c>
      <c r="BD760" s="16">
        <f t="shared" si="193"/>
        <v>916.53549188377906</v>
      </c>
      <c r="BE760" s="16">
        <f t="shared" si="193"/>
        <v>0</v>
      </c>
      <c r="BF760" s="16">
        <f t="shared" si="193"/>
        <v>0</v>
      </c>
      <c r="BG760" s="16">
        <f t="shared" si="193"/>
        <v>0</v>
      </c>
      <c r="BH760" s="16">
        <f t="shared" si="193"/>
        <v>0</v>
      </c>
      <c r="BI760" s="16">
        <f t="shared" si="193"/>
        <v>0</v>
      </c>
    </row>
    <row r="761" spans="2:61" s="1" customFormat="1" ht="15.75" x14ac:dyDescent="0.25">
      <c r="B761" s="47">
        <v>23</v>
      </c>
      <c r="C761" s="47" t="s">
        <v>430</v>
      </c>
      <c r="D761" s="47">
        <v>6</v>
      </c>
      <c r="E761" s="47">
        <v>2007</v>
      </c>
      <c r="F761" s="71"/>
      <c r="G761" s="2">
        <v>50</v>
      </c>
      <c r="H761" s="2">
        <v>10</v>
      </c>
      <c r="I761" s="47">
        <v>2022</v>
      </c>
      <c r="J761" s="81">
        <v>1.15E-2</v>
      </c>
      <c r="K761" s="82">
        <v>9985</v>
      </c>
      <c r="L761" s="82">
        <f t="shared" si="179"/>
        <v>998.5</v>
      </c>
      <c r="M761" s="82">
        <f t="shared" si="180"/>
        <v>1497.75</v>
      </c>
      <c r="N761" s="16">
        <f t="shared" si="181"/>
        <v>12481.25</v>
      </c>
      <c r="O761" s="16">
        <f t="shared" si="182"/>
        <v>143.53437500000001</v>
      </c>
      <c r="P761" s="16">
        <f t="shared" si="192"/>
        <v>130.18990929705217</v>
      </c>
      <c r="Q761" s="16">
        <f t="shared" si="192"/>
        <v>0</v>
      </c>
      <c r="R761" s="16">
        <f t="shared" si="192"/>
        <v>0</v>
      </c>
      <c r="S761" s="16">
        <f t="shared" si="192"/>
        <v>0</v>
      </c>
      <c r="T761" s="16">
        <f t="shared" si="192"/>
        <v>0</v>
      </c>
      <c r="U761" s="16">
        <f t="shared" si="192"/>
        <v>0</v>
      </c>
      <c r="V761" s="16">
        <f t="shared" si="192"/>
        <v>0</v>
      </c>
      <c r="W761" s="16">
        <f t="shared" si="192"/>
        <v>0</v>
      </c>
      <c r="X761" s="16">
        <f t="shared" si="192"/>
        <v>0</v>
      </c>
      <c r="Y761" s="16">
        <f t="shared" si="192"/>
        <v>0</v>
      </c>
      <c r="Z761" s="16">
        <f t="shared" si="192"/>
        <v>212.06564371461076</v>
      </c>
      <c r="AA761" s="16">
        <f t="shared" si="192"/>
        <v>0</v>
      </c>
      <c r="AB761" s="16">
        <f t="shared" si="192"/>
        <v>0</v>
      </c>
      <c r="AC761" s="16">
        <f t="shared" si="192"/>
        <v>0</v>
      </c>
      <c r="AD761" s="16">
        <f t="shared" si="192"/>
        <v>0</v>
      </c>
      <c r="AE761" s="16">
        <f t="shared" si="192"/>
        <v>0</v>
      </c>
      <c r="AF761" s="16">
        <f t="shared" si="191"/>
        <v>0</v>
      </c>
      <c r="AG761" s="16">
        <f t="shared" si="191"/>
        <v>0</v>
      </c>
      <c r="AH761" s="16">
        <f t="shared" si="191"/>
        <v>0</v>
      </c>
      <c r="AI761" s="16">
        <f t="shared" si="191"/>
        <v>0</v>
      </c>
      <c r="AJ761" s="16">
        <f t="shared" si="191"/>
        <v>345.43258757082884</v>
      </c>
      <c r="AK761" s="16">
        <f t="shared" si="191"/>
        <v>0</v>
      </c>
      <c r="AL761" s="16">
        <f t="shared" si="191"/>
        <v>0</v>
      </c>
      <c r="AM761" s="16">
        <f t="shared" si="191"/>
        <v>0</v>
      </c>
      <c r="AN761" s="16">
        <f t="shared" si="191"/>
        <v>0</v>
      </c>
      <c r="AO761" s="16">
        <f t="shared" si="191"/>
        <v>0</v>
      </c>
      <c r="AP761" s="16">
        <f t="shared" si="191"/>
        <v>0</v>
      </c>
      <c r="AQ761" s="16">
        <f t="shared" si="191"/>
        <v>0</v>
      </c>
      <c r="AR761" s="16">
        <f t="shared" si="191"/>
        <v>0</v>
      </c>
      <c r="AS761" s="16">
        <f t="shared" si="191"/>
        <v>0</v>
      </c>
      <c r="AT761" s="16">
        <f t="shared" si="193"/>
        <v>562.67328580795106</v>
      </c>
      <c r="AU761" s="16">
        <f t="shared" si="193"/>
        <v>0</v>
      </c>
      <c r="AV761" s="16">
        <f t="shared" si="193"/>
        <v>0</v>
      </c>
      <c r="AW761" s="16">
        <f t="shared" si="193"/>
        <v>0</v>
      </c>
      <c r="AX761" s="16">
        <f t="shared" si="193"/>
        <v>0</v>
      </c>
      <c r="AY761" s="16">
        <f t="shared" si="193"/>
        <v>63195.399554142321</v>
      </c>
      <c r="AZ761" s="16">
        <f t="shared" si="193"/>
        <v>0</v>
      </c>
      <c r="BA761" s="16">
        <f t="shared" si="193"/>
        <v>0</v>
      </c>
      <c r="BB761" s="16">
        <f t="shared" si="193"/>
        <v>0</v>
      </c>
      <c r="BC761" s="16">
        <f t="shared" si="193"/>
        <v>0</v>
      </c>
      <c r="BD761" s="16">
        <f t="shared" si="193"/>
        <v>916.53549188377906</v>
      </c>
      <c r="BE761" s="16">
        <f t="shared" si="193"/>
        <v>0</v>
      </c>
      <c r="BF761" s="16">
        <f t="shared" si="193"/>
        <v>0</v>
      </c>
      <c r="BG761" s="16">
        <f t="shared" si="193"/>
        <v>0</v>
      </c>
      <c r="BH761" s="16">
        <f t="shared" si="193"/>
        <v>0</v>
      </c>
      <c r="BI761" s="16">
        <f t="shared" si="193"/>
        <v>0</v>
      </c>
    </row>
    <row r="762" spans="2:61" s="1" customFormat="1" ht="15.75" x14ac:dyDescent="0.25">
      <c r="B762" s="47">
        <v>22</v>
      </c>
      <c r="C762" s="47" t="s">
        <v>430</v>
      </c>
      <c r="D762" s="47">
        <v>6</v>
      </c>
      <c r="E762" s="47">
        <v>2007</v>
      </c>
      <c r="F762" s="71"/>
      <c r="G762" s="2">
        <v>50</v>
      </c>
      <c r="H762" s="2">
        <v>10</v>
      </c>
      <c r="I762" s="47">
        <v>2022</v>
      </c>
      <c r="J762" s="81">
        <v>1.15E-2</v>
      </c>
      <c r="K762" s="82">
        <v>9985</v>
      </c>
      <c r="L762" s="82">
        <f t="shared" si="179"/>
        <v>998.5</v>
      </c>
      <c r="M762" s="82">
        <f t="shared" si="180"/>
        <v>1497.75</v>
      </c>
      <c r="N762" s="16">
        <f t="shared" si="181"/>
        <v>12481.25</v>
      </c>
      <c r="O762" s="16">
        <f t="shared" si="182"/>
        <v>143.53437500000001</v>
      </c>
      <c r="P762" s="16">
        <f t="shared" si="192"/>
        <v>130.18990929705217</v>
      </c>
      <c r="Q762" s="16">
        <f t="shared" si="192"/>
        <v>0</v>
      </c>
      <c r="R762" s="16">
        <f t="shared" si="192"/>
        <v>0</v>
      </c>
      <c r="S762" s="16">
        <f t="shared" si="192"/>
        <v>0</v>
      </c>
      <c r="T762" s="16">
        <f t="shared" si="192"/>
        <v>0</v>
      </c>
      <c r="U762" s="16">
        <f t="shared" si="192"/>
        <v>0</v>
      </c>
      <c r="V762" s="16">
        <f t="shared" si="192"/>
        <v>0</v>
      </c>
      <c r="W762" s="16">
        <f t="shared" si="192"/>
        <v>0</v>
      </c>
      <c r="X762" s="16">
        <f t="shared" si="192"/>
        <v>0</v>
      </c>
      <c r="Y762" s="16">
        <f t="shared" si="192"/>
        <v>0</v>
      </c>
      <c r="Z762" s="16">
        <f t="shared" si="192"/>
        <v>212.06564371461076</v>
      </c>
      <c r="AA762" s="16">
        <f t="shared" si="192"/>
        <v>0</v>
      </c>
      <c r="AB762" s="16">
        <f t="shared" si="192"/>
        <v>0</v>
      </c>
      <c r="AC762" s="16">
        <f t="shared" si="192"/>
        <v>0</v>
      </c>
      <c r="AD762" s="16">
        <f t="shared" si="192"/>
        <v>0</v>
      </c>
      <c r="AE762" s="16">
        <f t="shared" si="192"/>
        <v>0</v>
      </c>
      <c r="AF762" s="16">
        <f t="shared" si="191"/>
        <v>0</v>
      </c>
      <c r="AG762" s="16">
        <f t="shared" si="191"/>
        <v>0</v>
      </c>
      <c r="AH762" s="16">
        <f t="shared" si="191"/>
        <v>0</v>
      </c>
      <c r="AI762" s="16">
        <f t="shared" si="191"/>
        <v>0</v>
      </c>
      <c r="AJ762" s="16">
        <f t="shared" si="191"/>
        <v>345.43258757082884</v>
      </c>
      <c r="AK762" s="16">
        <f t="shared" si="191"/>
        <v>0</v>
      </c>
      <c r="AL762" s="16">
        <f t="shared" si="191"/>
        <v>0</v>
      </c>
      <c r="AM762" s="16">
        <f t="shared" si="191"/>
        <v>0</v>
      </c>
      <c r="AN762" s="16">
        <f t="shared" si="191"/>
        <v>0</v>
      </c>
      <c r="AO762" s="16">
        <f t="shared" si="191"/>
        <v>0</v>
      </c>
      <c r="AP762" s="16">
        <f t="shared" si="191"/>
        <v>0</v>
      </c>
      <c r="AQ762" s="16">
        <f t="shared" si="191"/>
        <v>0</v>
      </c>
      <c r="AR762" s="16">
        <f t="shared" si="191"/>
        <v>0</v>
      </c>
      <c r="AS762" s="16">
        <f t="shared" si="191"/>
        <v>0</v>
      </c>
      <c r="AT762" s="16">
        <f t="shared" si="193"/>
        <v>562.67328580795106</v>
      </c>
      <c r="AU762" s="16">
        <f t="shared" si="193"/>
        <v>0</v>
      </c>
      <c r="AV762" s="16">
        <f t="shared" si="193"/>
        <v>0</v>
      </c>
      <c r="AW762" s="16">
        <f t="shared" si="193"/>
        <v>0</v>
      </c>
      <c r="AX762" s="16">
        <f t="shared" si="193"/>
        <v>0</v>
      </c>
      <c r="AY762" s="16">
        <f t="shared" si="193"/>
        <v>63195.399554142321</v>
      </c>
      <c r="AZ762" s="16">
        <f t="shared" si="193"/>
        <v>0</v>
      </c>
      <c r="BA762" s="16">
        <f t="shared" si="193"/>
        <v>0</v>
      </c>
      <c r="BB762" s="16">
        <f t="shared" si="193"/>
        <v>0</v>
      </c>
      <c r="BC762" s="16">
        <f t="shared" si="193"/>
        <v>0</v>
      </c>
      <c r="BD762" s="16">
        <f t="shared" si="193"/>
        <v>916.53549188377906</v>
      </c>
      <c r="BE762" s="16">
        <f t="shared" si="193"/>
        <v>0</v>
      </c>
      <c r="BF762" s="16">
        <f t="shared" si="193"/>
        <v>0</v>
      </c>
      <c r="BG762" s="16">
        <f t="shared" si="193"/>
        <v>0</v>
      </c>
      <c r="BH762" s="16">
        <f t="shared" si="193"/>
        <v>0</v>
      </c>
      <c r="BI762" s="16">
        <f t="shared" si="193"/>
        <v>0</v>
      </c>
    </row>
    <row r="763" spans="2:61" s="1" customFormat="1" ht="15.75" x14ac:dyDescent="0.25">
      <c r="B763" s="47">
        <v>21</v>
      </c>
      <c r="C763" s="47" t="s">
        <v>430</v>
      </c>
      <c r="D763" s="47">
        <v>6</v>
      </c>
      <c r="E763" s="47">
        <v>2007</v>
      </c>
      <c r="F763" s="71"/>
      <c r="G763" s="2">
        <v>50</v>
      </c>
      <c r="H763" s="2">
        <v>10</v>
      </c>
      <c r="I763" s="47">
        <v>2022</v>
      </c>
      <c r="J763" s="81">
        <v>1.15E-2</v>
      </c>
      <c r="K763" s="82">
        <v>9985</v>
      </c>
      <c r="L763" s="82">
        <f t="shared" si="179"/>
        <v>998.5</v>
      </c>
      <c r="M763" s="82">
        <f t="shared" si="180"/>
        <v>1497.75</v>
      </c>
      <c r="N763" s="16">
        <f t="shared" si="181"/>
        <v>12481.25</v>
      </c>
      <c r="O763" s="16">
        <f t="shared" si="182"/>
        <v>143.53437500000001</v>
      </c>
      <c r="P763" s="16">
        <f t="shared" si="192"/>
        <v>130.18990929705217</v>
      </c>
      <c r="Q763" s="16">
        <f t="shared" si="192"/>
        <v>0</v>
      </c>
      <c r="R763" s="16">
        <f t="shared" si="192"/>
        <v>0</v>
      </c>
      <c r="S763" s="16">
        <f t="shared" si="192"/>
        <v>0</v>
      </c>
      <c r="T763" s="16">
        <f t="shared" si="192"/>
        <v>0</v>
      </c>
      <c r="U763" s="16">
        <f t="shared" si="192"/>
        <v>0</v>
      </c>
      <c r="V763" s="16">
        <f t="shared" si="192"/>
        <v>0</v>
      </c>
      <c r="W763" s="16">
        <f t="shared" si="192"/>
        <v>0</v>
      </c>
      <c r="X763" s="16">
        <f t="shared" si="192"/>
        <v>0</v>
      </c>
      <c r="Y763" s="16">
        <f t="shared" si="192"/>
        <v>0</v>
      </c>
      <c r="Z763" s="16">
        <f t="shared" si="192"/>
        <v>212.06564371461076</v>
      </c>
      <c r="AA763" s="16">
        <f t="shared" si="192"/>
        <v>0</v>
      </c>
      <c r="AB763" s="16">
        <f t="shared" si="192"/>
        <v>0</v>
      </c>
      <c r="AC763" s="16">
        <f t="shared" si="192"/>
        <v>0</v>
      </c>
      <c r="AD763" s="16">
        <f t="shared" si="192"/>
        <v>0</v>
      </c>
      <c r="AE763" s="16">
        <f t="shared" si="192"/>
        <v>0</v>
      </c>
      <c r="AF763" s="16">
        <f t="shared" si="191"/>
        <v>0</v>
      </c>
      <c r="AG763" s="16">
        <f t="shared" si="191"/>
        <v>0</v>
      </c>
      <c r="AH763" s="16">
        <f t="shared" si="191"/>
        <v>0</v>
      </c>
      <c r="AI763" s="16">
        <f t="shared" si="191"/>
        <v>0</v>
      </c>
      <c r="AJ763" s="16">
        <f t="shared" si="191"/>
        <v>345.43258757082884</v>
      </c>
      <c r="AK763" s="16">
        <f t="shared" si="191"/>
        <v>0</v>
      </c>
      <c r="AL763" s="16">
        <f t="shared" si="191"/>
        <v>0</v>
      </c>
      <c r="AM763" s="16">
        <f t="shared" si="191"/>
        <v>0</v>
      </c>
      <c r="AN763" s="16">
        <f t="shared" si="191"/>
        <v>0</v>
      </c>
      <c r="AO763" s="16">
        <f t="shared" si="191"/>
        <v>0</v>
      </c>
      <c r="AP763" s="16">
        <f t="shared" si="191"/>
        <v>0</v>
      </c>
      <c r="AQ763" s="16">
        <f t="shared" si="191"/>
        <v>0</v>
      </c>
      <c r="AR763" s="16">
        <f t="shared" si="191"/>
        <v>0</v>
      </c>
      <c r="AS763" s="16">
        <f t="shared" si="191"/>
        <v>0</v>
      </c>
      <c r="AT763" s="16">
        <f t="shared" si="193"/>
        <v>562.67328580795106</v>
      </c>
      <c r="AU763" s="16">
        <f t="shared" si="193"/>
        <v>0</v>
      </c>
      <c r="AV763" s="16">
        <f t="shared" si="193"/>
        <v>0</v>
      </c>
      <c r="AW763" s="16">
        <f t="shared" si="193"/>
        <v>0</v>
      </c>
      <c r="AX763" s="16">
        <f t="shared" si="193"/>
        <v>0</v>
      </c>
      <c r="AY763" s="16">
        <f t="shared" si="193"/>
        <v>63195.399554142321</v>
      </c>
      <c r="AZ763" s="16">
        <f t="shared" si="193"/>
        <v>0</v>
      </c>
      <c r="BA763" s="16">
        <f t="shared" si="193"/>
        <v>0</v>
      </c>
      <c r="BB763" s="16">
        <f t="shared" si="193"/>
        <v>0</v>
      </c>
      <c r="BC763" s="16">
        <f t="shared" si="193"/>
        <v>0</v>
      </c>
      <c r="BD763" s="16">
        <f t="shared" si="193"/>
        <v>916.53549188377906</v>
      </c>
      <c r="BE763" s="16">
        <f t="shared" si="193"/>
        <v>0</v>
      </c>
      <c r="BF763" s="16">
        <f t="shared" si="193"/>
        <v>0</v>
      </c>
      <c r="BG763" s="16">
        <f t="shared" si="193"/>
        <v>0</v>
      </c>
      <c r="BH763" s="16">
        <f t="shared" si="193"/>
        <v>0</v>
      </c>
      <c r="BI763" s="16">
        <f t="shared" si="193"/>
        <v>0</v>
      </c>
    </row>
    <row r="764" spans="2:61" s="1" customFormat="1" ht="15.75" x14ac:dyDescent="0.25">
      <c r="B764" s="47">
        <v>20</v>
      </c>
      <c r="C764" s="47" t="s">
        <v>430</v>
      </c>
      <c r="D764" s="47">
        <v>6</v>
      </c>
      <c r="E764" s="47">
        <v>2007</v>
      </c>
      <c r="F764" s="71"/>
      <c r="G764" s="2">
        <v>50</v>
      </c>
      <c r="H764" s="2">
        <v>10</v>
      </c>
      <c r="I764" s="47">
        <v>2022</v>
      </c>
      <c r="J764" s="81">
        <v>1.15E-2</v>
      </c>
      <c r="K764" s="82">
        <v>9985</v>
      </c>
      <c r="L764" s="82">
        <f t="shared" si="179"/>
        <v>998.5</v>
      </c>
      <c r="M764" s="82">
        <f t="shared" si="180"/>
        <v>1497.75</v>
      </c>
      <c r="N764" s="16">
        <f t="shared" si="181"/>
        <v>12481.25</v>
      </c>
      <c r="O764" s="16">
        <f t="shared" si="182"/>
        <v>143.53437500000001</v>
      </c>
      <c r="P764" s="16">
        <f t="shared" si="192"/>
        <v>130.18990929705217</v>
      </c>
      <c r="Q764" s="16">
        <f t="shared" si="192"/>
        <v>0</v>
      </c>
      <c r="R764" s="16">
        <f t="shared" si="192"/>
        <v>0</v>
      </c>
      <c r="S764" s="16">
        <f t="shared" si="192"/>
        <v>0</v>
      </c>
      <c r="T764" s="16">
        <f t="shared" si="192"/>
        <v>0</v>
      </c>
      <c r="U764" s="16">
        <f t="shared" si="192"/>
        <v>0</v>
      </c>
      <c r="V764" s="16">
        <f t="shared" si="192"/>
        <v>0</v>
      </c>
      <c r="W764" s="16">
        <f t="shared" si="192"/>
        <v>0</v>
      </c>
      <c r="X764" s="16">
        <f t="shared" si="192"/>
        <v>0</v>
      </c>
      <c r="Y764" s="16">
        <f t="shared" si="192"/>
        <v>0</v>
      </c>
      <c r="Z764" s="16">
        <f t="shared" si="192"/>
        <v>212.06564371461076</v>
      </c>
      <c r="AA764" s="16">
        <f t="shared" si="192"/>
        <v>0</v>
      </c>
      <c r="AB764" s="16">
        <f t="shared" si="192"/>
        <v>0</v>
      </c>
      <c r="AC764" s="16">
        <f t="shared" si="192"/>
        <v>0</v>
      </c>
      <c r="AD764" s="16">
        <f t="shared" si="192"/>
        <v>0</v>
      </c>
      <c r="AE764" s="16">
        <f t="shared" si="192"/>
        <v>0</v>
      </c>
      <c r="AF764" s="16">
        <f t="shared" si="191"/>
        <v>0</v>
      </c>
      <c r="AG764" s="16">
        <f t="shared" si="191"/>
        <v>0</v>
      </c>
      <c r="AH764" s="16">
        <f t="shared" si="191"/>
        <v>0</v>
      </c>
      <c r="AI764" s="16">
        <f t="shared" si="191"/>
        <v>0</v>
      </c>
      <c r="AJ764" s="16">
        <f t="shared" si="191"/>
        <v>345.43258757082884</v>
      </c>
      <c r="AK764" s="16">
        <f t="shared" si="191"/>
        <v>0</v>
      </c>
      <c r="AL764" s="16">
        <f t="shared" si="191"/>
        <v>0</v>
      </c>
      <c r="AM764" s="16">
        <f t="shared" si="191"/>
        <v>0</v>
      </c>
      <c r="AN764" s="16">
        <f t="shared" si="191"/>
        <v>0</v>
      </c>
      <c r="AO764" s="16">
        <f t="shared" si="191"/>
        <v>0</v>
      </c>
      <c r="AP764" s="16">
        <f t="shared" si="191"/>
        <v>0</v>
      </c>
      <c r="AQ764" s="16">
        <f t="shared" si="191"/>
        <v>0</v>
      </c>
      <c r="AR764" s="16">
        <f t="shared" si="191"/>
        <v>0</v>
      </c>
      <c r="AS764" s="16">
        <f t="shared" si="191"/>
        <v>0</v>
      </c>
      <c r="AT764" s="16">
        <f t="shared" si="193"/>
        <v>562.67328580795106</v>
      </c>
      <c r="AU764" s="16">
        <f t="shared" si="193"/>
        <v>0</v>
      </c>
      <c r="AV764" s="16">
        <f t="shared" si="193"/>
        <v>0</v>
      </c>
      <c r="AW764" s="16">
        <f t="shared" si="193"/>
        <v>0</v>
      </c>
      <c r="AX764" s="16">
        <f t="shared" si="193"/>
        <v>0</v>
      </c>
      <c r="AY764" s="16">
        <f t="shared" si="193"/>
        <v>63195.399554142321</v>
      </c>
      <c r="AZ764" s="16">
        <f t="shared" si="193"/>
        <v>0</v>
      </c>
      <c r="BA764" s="16">
        <f t="shared" si="193"/>
        <v>0</v>
      </c>
      <c r="BB764" s="16">
        <f t="shared" si="193"/>
        <v>0</v>
      </c>
      <c r="BC764" s="16">
        <f t="shared" si="193"/>
        <v>0</v>
      </c>
      <c r="BD764" s="16">
        <f t="shared" si="193"/>
        <v>916.53549188377906</v>
      </c>
      <c r="BE764" s="16">
        <f t="shared" si="193"/>
        <v>0</v>
      </c>
      <c r="BF764" s="16">
        <f t="shared" si="193"/>
        <v>0</v>
      </c>
      <c r="BG764" s="16">
        <f t="shared" si="193"/>
        <v>0</v>
      </c>
      <c r="BH764" s="16">
        <f t="shared" si="193"/>
        <v>0</v>
      </c>
      <c r="BI764" s="16">
        <f t="shared" si="193"/>
        <v>0</v>
      </c>
    </row>
    <row r="765" spans="2:61" s="1" customFormat="1" ht="15.75" x14ac:dyDescent="0.25">
      <c r="B765" s="47">
        <v>19</v>
      </c>
      <c r="C765" s="47" t="s">
        <v>430</v>
      </c>
      <c r="D765" s="47">
        <v>6</v>
      </c>
      <c r="E765" s="47">
        <v>2007</v>
      </c>
      <c r="F765" s="71"/>
      <c r="G765" s="2">
        <v>50</v>
      </c>
      <c r="H765" s="2">
        <v>10</v>
      </c>
      <c r="I765" s="47">
        <v>2022</v>
      </c>
      <c r="J765" s="81">
        <v>1.15E-2</v>
      </c>
      <c r="K765" s="82">
        <v>9985</v>
      </c>
      <c r="L765" s="82">
        <f t="shared" si="179"/>
        <v>998.5</v>
      </c>
      <c r="M765" s="82">
        <f t="shared" si="180"/>
        <v>1497.75</v>
      </c>
      <c r="N765" s="16">
        <f t="shared" si="181"/>
        <v>12481.25</v>
      </c>
      <c r="O765" s="16">
        <f t="shared" si="182"/>
        <v>143.53437500000001</v>
      </c>
      <c r="P765" s="16">
        <f t="shared" si="192"/>
        <v>130.18990929705217</v>
      </c>
      <c r="Q765" s="16">
        <f t="shared" si="192"/>
        <v>0</v>
      </c>
      <c r="R765" s="16">
        <f t="shared" si="192"/>
        <v>0</v>
      </c>
      <c r="S765" s="16">
        <f t="shared" si="192"/>
        <v>0</v>
      </c>
      <c r="T765" s="16">
        <f t="shared" si="192"/>
        <v>0</v>
      </c>
      <c r="U765" s="16">
        <f t="shared" si="192"/>
        <v>0</v>
      </c>
      <c r="V765" s="16">
        <f t="shared" si="192"/>
        <v>0</v>
      </c>
      <c r="W765" s="16">
        <f t="shared" si="192"/>
        <v>0</v>
      </c>
      <c r="X765" s="16">
        <f t="shared" si="192"/>
        <v>0</v>
      </c>
      <c r="Y765" s="16">
        <f t="shared" si="192"/>
        <v>0</v>
      </c>
      <c r="Z765" s="16">
        <f t="shared" si="192"/>
        <v>212.06564371461076</v>
      </c>
      <c r="AA765" s="16">
        <f t="shared" si="192"/>
        <v>0</v>
      </c>
      <c r="AB765" s="16">
        <f t="shared" si="192"/>
        <v>0</v>
      </c>
      <c r="AC765" s="16">
        <f t="shared" si="192"/>
        <v>0</v>
      </c>
      <c r="AD765" s="16">
        <f t="shared" si="192"/>
        <v>0</v>
      </c>
      <c r="AE765" s="16">
        <f t="shared" si="192"/>
        <v>0</v>
      </c>
      <c r="AF765" s="16">
        <f t="shared" si="191"/>
        <v>0</v>
      </c>
      <c r="AG765" s="16">
        <f t="shared" si="191"/>
        <v>0</v>
      </c>
      <c r="AH765" s="16">
        <f t="shared" si="191"/>
        <v>0</v>
      </c>
      <c r="AI765" s="16">
        <f t="shared" si="191"/>
        <v>0</v>
      </c>
      <c r="AJ765" s="16">
        <f t="shared" si="191"/>
        <v>345.43258757082884</v>
      </c>
      <c r="AK765" s="16">
        <f t="shared" si="191"/>
        <v>0</v>
      </c>
      <c r="AL765" s="16">
        <f t="shared" si="191"/>
        <v>0</v>
      </c>
      <c r="AM765" s="16">
        <f t="shared" si="191"/>
        <v>0</v>
      </c>
      <c r="AN765" s="16">
        <f t="shared" si="191"/>
        <v>0</v>
      </c>
      <c r="AO765" s="16">
        <f t="shared" si="191"/>
        <v>0</v>
      </c>
      <c r="AP765" s="16">
        <f t="shared" si="191"/>
        <v>0</v>
      </c>
      <c r="AQ765" s="16">
        <f t="shared" si="191"/>
        <v>0</v>
      </c>
      <c r="AR765" s="16">
        <f t="shared" si="191"/>
        <v>0</v>
      </c>
      <c r="AS765" s="16">
        <f t="shared" si="191"/>
        <v>0</v>
      </c>
      <c r="AT765" s="16">
        <f t="shared" si="193"/>
        <v>562.67328580795106</v>
      </c>
      <c r="AU765" s="16">
        <f t="shared" si="193"/>
        <v>0</v>
      </c>
      <c r="AV765" s="16">
        <f t="shared" si="193"/>
        <v>0</v>
      </c>
      <c r="AW765" s="16">
        <f t="shared" si="193"/>
        <v>0</v>
      </c>
      <c r="AX765" s="16">
        <f t="shared" si="193"/>
        <v>0</v>
      </c>
      <c r="AY765" s="16">
        <f t="shared" si="193"/>
        <v>63195.399554142321</v>
      </c>
      <c r="AZ765" s="16">
        <f t="shared" si="193"/>
        <v>0</v>
      </c>
      <c r="BA765" s="16">
        <f t="shared" si="193"/>
        <v>0</v>
      </c>
      <c r="BB765" s="16">
        <f t="shared" si="193"/>
        <v>0</v>
      </c>
      <c r="BC765" s="16">
        <f t="shared" si="193"/>
        <v>0</v>
      </c>
      <c r="BD765" s="16">
        <f t="shared" si="193"/>
        <v>916.53549188377906</v>
      </c>
      <c r="BE765" s="16">
        <f t="shared" si="193"/>
        <v>0</v>
      </c>
      <c r="BF765" s="16">
        <f t="shared" si="193"/>
        <v>0</v>
      </c>
      <c r="BG765" s="16">
        <f t="shared" si="193"/>
        <v>0</v>
      </c>
      <c r="BH765" s="16">
        <f t="shared" si="193"/>
        <v>0</v>
      </c>
      <c r="BI765" s="16">
        <f t="shared" si="193"/>
        <v>0</v>
      </c>
    </row>
    <row r="766" spans="2:61" s="1" customFormat="1" ht="15.75" x14ac:dyDescent="0.25">
      <c r="B766" s="47">
        <v>18</v>
      </c>
      <c r="C766" s="47" t="s">
        <v>430</v>
      </c>
      <c r="D766" s="47">
        <v>6</v>
      </c>
      <c r="E766" s="47">
        <v>2007</v>
      </c>
      <c r="F766" s="71"/>
      <c r="G766" s="2">
        <v>50</v>
      </c>
      <c r="H766" s="2">
        <v>10</v>
      </c>
      <c r="I766" s="47">
        <v>2022</v>
      </c>
      <c r="J766" s="81">
        <v>1.15E-2</v>
      </c>
      <c r="K766" s="82">
        <v>9985</v>
      </c>
      <c r="L766" s="82">
        <f t="shared" si="179"/>
        <v>998.5</v>
      </c>
      <c r="M766" s="82">
        <f t="shared" si="180"/>
        <v>1497.75</v>
      </c>
      <c r="N766" s="16">
        <f t="shared" si="181"/>
        <v>12481.25</v>
      </c>
      <c r="O766" s="16">
        <f t="shared" si="182"/>
        <v>143.53437500000001</v>
      </c>
      <c r="P766" s="16">
        <f t="shared" si="192"/>
        <v>130.18990929705217</v>
      </c>
      <c r="Q766" s="16">
        <f t="shared" si="192"/>
        <v>0</v>
      </c>
      <c r="R766" s="16">
        <f t="shared" si="192"/>
        <v>0</v>
      </c>
      <c r="S766" s="16">
        <f t="shared" si="192"/>
        <v>0</v>
      </c>
      <c r="T766" s="16">
        <f t="shared" si="192"/>
        <v>0</v>
      </c>
      <c r="U766" s="16">
        <f t="shared" si="192"/>
        <v>0</v>
      </c>
      <c r="V766" s="16">
        <f t="shared" si="192"/>
        <v>0</v>
      </c>
      <c r="W766" s="16">
        <f t="shared" si="192"/>
        <v>0</v>
      </c>
      <c r="X766" s="16">
        <f t="shared" si="192"/>
        <v>0</v>
      </c>
      <c r="Y766" s="16">
        <f t="shared" si="192"/>
        <v>0</v>
      </c>
      <c r="Z766" s="16">
        <f t="shared" si="192"/>
        <v>212.06564371461076</v>
      </c>
      <c r="AA766" s="16">
        <f t="shared" si="192"/>
        <v>0</v>
      </c>
      <c r="AB766" s="16">
        <f t="shared" si="192"/>
        <v>0</v>
      </c>
      <c r="AC766" s="16">
        <f t="shared" si="192"/>
        <v>0</v>
      </c>
      <c r="AD766" s="16">
        <f t="shared" si="192"/>
        <v>0</v>
      </c>
      <c r="AE766" s="16">
        <f t="shared" si="192"/>
        <v>0</v>
      </c>
      <c r="AF766" s="16">
        <f t="shared" si="191"/>
        <v>0</v>
      </c>
      <c r="AG766" s="16">
        <f t="shared" si="191"/>
        <v>0</v>
      </c>
      <c r="AH766" s="16">
        <f t="shared" si="191"/>
        <v>0</v>
      </c>
      <c r="AI766" s="16">
        <f t="shared" si="191"/>
        <v>0</v>
      </c>
      <c r="AJ766" s="16">
        <f t="shared" si="191"/>
        <v>345.43258757082884</v>
      </c>
      <c r="AK766" s="16">
        <f t="shared" si="191"/>
        <v>0</v>
      </c>
      <c r="AL766" s="16">
        <f t="shared" si="191"/>
        <v>0</v>
      </c>
      <c r="AM766" s="16">
        <f t="shared" si="191"/>
        <v>0</v>
      </c>
      <c r="AN766" s="16">
        <f t="shared" si="191"/>
        <v>0</v>
      </c>
      <c r="AO766" s="16">
        <f t="shared" si="191"/>
        <v>0</v>
      </c>
      <c r="AP766" s="16">
        <f t="shared" si="191"/>
        <v>0</v>
      </c>
      <c r="AQ766" s="16">
        <f t="shared" si="191"/>
        <v>0</v>
      </c>
      <c r="AR766" s="16">
        <f t="shared" si="191"/>
        <v>0</v>
      </c>
      <c r="AS766" s="16">
        <f t="shared" si="191"/>
        <v>0</v>
      </c>
      <c r="AT766" s="16">
        <f t="shared" si="193"/>
        <v>562.67328580795106</v>
      </c>
      <c r="AU766" s="16">
        <f t="shared" si="193"/>
        <v>0</v>
      </c>
      <c r="AV766" s="16">
        <f t="shared" si="193"/>
        <v>0</v>
      </c>
      <c r="AW766" s="16">
        <f t="shared" si="193"/>
        <v>0</v>
      </c>
      <c r="AX766" s="16">
        <f t="shared" si="193"/>
        <v>0</v>
      </c>
      <c r="AY766" s="16">
        <f t="shared" si="193"/>
        <v>63195.399554142321</v>
      </c>
      <c r="AZ766" s="16">
        <f t="shared" si="193"/>
        <v>0</v>
      </c>
      <c r="BA766" s="16">
        <f t="shared" si="193"/>
        <v>0</v>
      </c>
      <c r="BB766" s="16">
        <f t="shared" si="193"/>
        <v>0</v>
      </c>
      <c r="BC766" s="16">
        <f t="shared" si="193"/>
        <v>0</v>
      </c>
      <c r="BD766" s="16">
        <f t="shared" si="193"/>
        <v>916.53549188377906</v>
      </c>
      <c r="BE766" s="16">
        <f t="shared" si="193"/>
        <v>0</v>
      </c>
      <c r="BF766" s="16">
        <f t="shared" si="193"/>
        <v>0</v>
      </c>
      <c r="BG766" s="16">
        <f t="shared" si="193"/>
        <v>0</v>
      </c>
      <c r="BH766" s="16">
        <f t="shared" si="193"/>
        <v>0</v>
      </c>
      <c r="BI766" s="16">
        <f t="shared" si="193"/>
        <v>0</v>
      </c>
    </row>
    <row r="767" spans="2:61" s="1" customFormat="1" ht="15.75" x14ac:dyDescent="0.25">
      <c r="B767" s="47">
        <v>12</v>
      </c>
      <c r="C767" s="47" t="s">
        <v>430</v>
      </c>
      <c r="D767" s="47">
        <v>6</v>
      </c>
      <c r="E767" s="47">
        <v>2007</v>
      </c>
      <c r="F767" s="71"/>
      <c r="G767" s="2">
        <v>50</v>
      </c>
      <c r="H767" s="2">
        <v>10</v>
      </c>
      <c r="I767" s="47">
        <v>2022</v>
      </c>
      <c r="J767" s="81">
        <v>1.15E-2</v>
      </c>
      <c r="K767" s="82">
        <v>9985</v>
      </c>
      <c r="L767" s="82">
        <f t="shared" si="179"/>
        <v>998.5</v>
      </c>
      <c r="M767" s="82">
        <f t="shared" si="180"/>
        <v>1497.75</v>
      </c>
      <c r="N767" s="16">
        <f t="shared" si="181"/>
        <v>12481.25</v>
      </c>
      <c r="O767" s="16">
        <f t="shared" si="182"/>
        <v>143.53437500000001</v>
      </c>
      <c r="P767" s="16">
        <f t="shared" si="192"/>
        <v>130.18990929705217</v>
      </c>
      <c r="Q767" s="16">
        <f t="shared" si="192"/>
        <v>0</v>
      </c>
      <c r="R767" s="16">
        <f t="shared" si="192"/>
        <v>0</v>
      </c>
      <c r="S767" s="16">
        <f t="shared" si="192"/>
        <v>0</v>
      </c>
      <c r="T767" s="16">
        <f t="shared" si="192"/>
        <v>0</v>
      </c>
      <c r="U767" s="16">
        <f t="shared" si="192"/>
        <v>0</v>
      </c>
      <c r="V767" s="16">
        <f t="shared" si="192"/>
        <v>0</v>
      </c>
      <c r="W767" s="16">
        <f t="shared" si="192"/>
        <v>0</v>
      </c>
      <c r="X767" s="16">
        <f t="shared" si="192"/>
        <v>0</v>
      </c>
      <c r="Y767" s="16">
        <f t="shared" si="192"/>
        <v>0</v>
      </c>
      <c r="Z767" s="16">
        <f t="shared" si="192"/>
        <v>212.06564371461076</v>
      </c>
      <c r="AA767" s="16">
        <f t="shared" si="192"/>
        <v>0</v>
      </c>
      <c r="AB767" s="16">
        <f t="shared" si="192"/>
        <v>0</v>
      </c>
      <c r="AC767" s="16">
        <f t="shared" si="192"/>
        <v>0</v>
      </c>
      <c r="AD767" s="16">
        <f t="shared" si="192"/>
        <v>0</v>
      </c>
      <c r="AE767" s="16">
        <f t="shared" si="192"/>
        <v>0</v>
      </c>
      <c r="AF767" s="16">
        <f t="shared" si="191"/>
        <v>0</v>
      </c>
      <c r="AG767" s="16">
        <f t="shared" si="191"/>
        <v>0</v>
      </c>
      <c r="AH767" s="16">
        <f t="shared" si="191"/>
        <v>0</v>
      </c>
      <c r="AI767" s="16">
        <f t="shared" si="191"/>
        <v>0</v>
      </c>
      <c r="AJ767" s="16">
        <f t="shared" si="191"/>
        <v>345.43258757082884</v>
      </c>
      <c r="AK767" s="16">
        <f t="shared" si="191"/>
        <v>0</v>
      </c>
      <c r="AL767" s="16">
        <f t="shared" si="191"/>
        <v>0</v>
      </c>
      <c r="AM767" s="16">
        <f t="shared" si="191"/>
        <v>0</v>
      </c>
      <c r="AN767" s="16">
        <f t="shared" si="191"/>
        <v>0</v>
      </c>
      <c r="AO767" s="16">
        <f t="shared" si="191"/>
        <v>0</v>
      </c>
      <c r="AP767" s="16">
        <f t="shared" si="191"/>
        <v>0</v>
      </c>
      <c r="AQ767" s="16">
        <f t="shared" si="191"/>
        <v>0</v>
      </c>
      <c r="AR767" s="16">
        <f t="shared" si="191"/>
        <v>0</v>
      </c>
      <c r="AS767" s="16">
        <f t="shared" si="191"/>
        <v>0</v>
      </c>
      <c r="AT767" s="16">
        <f t="shared" si="193"/>
        <v>562.67328580795106</v>
      </c>
      <c r="AU767" s="16">
        <f t="shared" si="193"/>
        <v>0</v>
      </c>
      <c r="AV767" s="16">
        <f t="shared" si="193"/>
        <v>0</v>
      </c>
      <c r="AW767" s="16">
        <f t="shared" si="193"/>
        <v>0</v>
      </c>
      <c r="AX767" s="16">
        <f t="shared" si="193"/>
        <v>0</v>
      </c>
      <c r="AY767" s="16">
        <f t="shared" si="193"/>
        <v>63195.399554142321</v>
      </c>
      <c r="AZ767" s="16">
        <f t="shared" si="193"/>
        <v>0</v>
      </c>
      <c r="BA767" s="16">
        <f t="shared" si="193"/>
        <v>0</v>
      </c>
      <c r="BB767" s="16">
        <f t="shared" si="193"/>
        <v>0</v>
      </c>
      <c r="BC767" s="16">
        <f t="shared" si="193"/>
        <v>0</v>
      </c>
      <c r="BD767" s="16">
        <f t="shared" si="193"/>
        <v>916.53549188377906</v>
      </c>
      <c r="BE767" s="16">
        <f t="shared" si="193"/>
        <v>0</v>
      </c>
      <c r="BF767" s="16">
        <f t="shared" si="193"/>
        <v>0</v>
      </c>
      <c r="BG767" s="16">
        <f t="shared" si="193"/>
        <v>0</v>
      </c>
      <c r="BH767" s="16">
        <f t="shared" si="193"/>
        <v>0</v>
      </c>
      <c r="BI767" s="16">
        <f t="shared" si="193"/>
        <v>0</v>
      </c>
    </row>
    <row r="768" spans="2:61" s="1" customFormat="1" ht="15.75" x14ac:dyDescent="0.25">
      <c r="B768" s="47">
        <v>11</v>
      </c>
      <c r="C768" s="47" t="s">
        <v>430</v>
      </c>
      <c r="D768" s="47">
        <v>6</v>
      </c>
      <c r="E768" s="47">
        <v>2008</v>
      </c>
      <c r="F768" s="71"/>
      <c r="G768" s="2">
        <v>50</v>
      </c>
      <c r="H768" s="2">
        <v>10</v>
      </c>
      <c r="I768" s="47">
        <v>2022</v>
      </c>
      <c r="J768" s="81">
        <v>1.15E-2</v>
      </c>
      <c r="K768" s="82">
        <v>9985</v>
      </c>
      <c r="L768" s="82">
        <f t="shared" si="179"/>
        <v>998.5</v>
      </c>
      <c r="M768" s="82">
        <f t="shared" si="180"/>
        <v>1497.75</v>
      </c>
      <c r="N768" s="16">
        <f t="shared" si="181"/>
        <v>12481.25</v>
      </c>
      <c r="O768" s="16">
        <f t="shared" si="182"/>
        <v>143.53437500000001</v>
      </c>
      <c r="P768" s="16">
        <f t="shared" si="192"/>
        <v>130.18990929705217</v>
      </c>
      <c r="Q768" s="16">
        <f t="shared" si="192"/>
        <v>0</v>
      </c>
      <c r="R768" s="16">
        <f t="shared" si="192"/>
        <v>0</v>
      </c>
      <c r="S768" s="16">
        <f t="shared" si="192"/>
        <v>0</v>
      </c>
      <c r="T768" s="16">
        <f t="shared" si="192"/>
        <v>0</v>
      </c>
      <c r="U768" s="16">
        <f t="shared" si="192"/>
        <v>0</v>
      </c>
      <c r="V768" s="16">
        <f t="shared" si="192"/>
        <v>0</v>
      </c>
      <c r="W768" s="16">
        <f t="shared" si="192"/>
        <v>0</v>
      </c>
      <c r="X768" s="16">
        <f t="shared" si="192"/>
        <v>0</v>
      </c>
      <c r="Y768" s="16">
        <f t="shared" si="192"/>
        <v>0</v>
      </c>
      <c r="Z768" s="16">
        <f t="shared" si="192"/>
        <v>212.06564371461076</v>
      </c>
      <c r="AA768" s="16">
        <f t="shared" si="192"/>
        <v>0</v>
      </c>
      <c r="AB768" s="16">
        <f t="shared" si="192"/>
        <v>0</v>
      </c>
      <c r="AC768" s="16">
        <f t="shared" si="192"/>
        <v>0</v>
      </c>
      <c r="AD768" s="16">
        <f t="shared" si="192"/>
        <v>0</v>
      </c>
      <c r="AE768" s="16">
        <f t="shared" si="192"/>
        <v>0</v>
      </c>
      <c r="AF768" s="16">
        <f t="shared" si="191"/>
        <v>0</v>
      </c>
      <c r="AG768" s="16">
        <f t="shared" si="191"/>
        <v>0</v>
      </c>
      <c r="AH768" s="16">
        <f t="shared" si="191"/>
        <v>0</v>
      </c>
      <c r="AI768" s="16">
        <f t="shared" si="191"/>
        <v>0</v>
      </c>
      <c r="AJ768" s="16">
        <f t="shared" si="191"/>
        <v>345.43258757082884</v>
      </c>
      <c r="AK768" s="16">
        <f t="shared" si="191"/>
        <v>0</v>
      </c>
      <c r="AL768" s="16">
        <f t="shared" si="191"/>
        <v>0</v>
      </c>
      <c r="AM768" s="16">
        <f t="shared" si="191"/>
        <v>0</v>
      </c>
      <c r="AN768" s="16">
        <f t="shared" si="191"/>
        <v>0</v>
      </c>
      <c r="AO768" s="16">
        <f t="shared" si="191"/>
        <v>0</v>
      </c>
      <c r="AP768" s="16">
        <f t="shared" si="191"/>
        <v>0</v>
      </c>
      <c r="AQ768" s="16">
        <f t="shared" si="191"/>
        <v>0</v>
      </c>
      <c r="AR768" s="16">
        <f t="shared" si="191"/>
        <v>0</v>
      </c>
      <c r="AS768" s="16">
        <f t="shared" si="191"/>
        <v>0</v>
      </c>
      <c r="AT768" s="16">
        <f t="shared" si="193"/>
        <v>562.67328580795106</v>
      </c>
      <c r="AU768" s="16">
        <f t="shared" si="193"/>
        <v>0</v>
      </c>
      <c r="AV768" s="16">
        <f t="shared" si="193"/>
        <v>0</v>
      </c>
      <c r="AW768" s="16">
        <f t="shared" si="193"/>
        <v>0</v>
      </c>
      <c r="AX768" s="16">
        <f t="shared" si="193"/>
        <v>0</v>
      </c>
      <c r="AY768" s="16">
        <f t="shared" si="193"/>
        <v>0</v>
      </c>
      <c r="AZ768" s="16">
        <f t="shared" si="193"/>
        <v>66355.169531849431</v>
      </c>
      <c r="BA768" s="16">
        <f t="shared" si="193"/>
        <v>0</v>
      </c>
      <c r="BB768" s="16">
        <f t="shared" si="193"/>
        <v>0</v>
      </c>
      <c r="BC768" s="16">
        <f t="shared" si="193"/>
        <v>0</v>
      </c>
      <c r="BD768" s="16">
        <f t="shared" si="193"/>
        <v>916.53549188377906</v>
      </c>
      <c r="BE768" s="16">
        <f t="shared" si="193"/>
        <v>0</v>
      </c>
      <c r="BF768" s="16">
        <f t="shared" si="193"/>
        <v>0</v>
      </c>
      <c r="BG768" s="16">
        <f t="shared" si="193"/>
        <v>0</v>
      </c>
      <c r="BH768" s="16">
        <f t="shared" si="193"/>
        <v>0</v>
      </c>
      <c r="BI768" s="16">
        <f t="shared" si="193"/>
        <v>0</v>
      </c>
    </row>
    <row r="769" spans="2:61" s="1" customFormat="1" ht="15.75" x14ac:dyDescent="0.25">
      <c r="B769" s="47">
        <v>10</v>
      </c>
      <c r="C769" s="47" t="s">
        <v>430</v>
      </c>
      <c r="D769" s="47">
        <v>6</v>
      </c>
      <c r="E769" s="47">
        <v>2008</v>
      </c>
      <c r="F769" s="71"/>
      <c r="G769" s="2">
        <v>50</v>
      </c>
      <c r="H769" s="2">
        <v>10</v>
      </c>
      <c r="I769" s="47">
        <v>2022</v>
      </c>
      <c r="J769" s="81">
        <v>1.15E-2</v>
      </c>
      <c r="K769" s="82">
        <v>9985</v>
      </c>
      <c r="L769" s="82">
        <f t="shared" si="179"/>
        <v>998.5</v>
      </c>
      <c r="M769" s="82">
        <f t="shared" si="180"/>
        <v>1497.75</v>
      </c>
      <c r="N769" s="16">
        <f t="shared" si="181"/>
        <v>12481.25</v>
      </c>
      <c r="O769" s="16">
        <f t="shared" si="182"/>
        <v>143.53437500000001</v>
      </c>
      <c r="P769" s="16">
        <f t="shared" si="192"/>
        <v>130.18990929705217</v>
      </c>
      <c r="Q769" s="16">
        <f t="shared" si="192"/>
        <v>0</v>
      </c>
      <c r="R769" s="16">
        <f t="shared" si="192"/>
        <v>0</v>
      </c>
      <c r="S769" s="16">
        <f t="shared" si="192"/>
        <v>0</v>
      </c>
      <c r="T769" s="16">
        <f t="shared" si="192"/>
        <v>0</v>
      </c>
      <c r="U769" s="16">
        <f t="shared" si="192"/>
        <v>0</v>
      </c>
      <c r="V769" s="16">
        <f t="shared" si="192"/>
        <v>0</v>
      </c>
      <c r="W769" s="16">
        <f t="shared" si="192"/>
        <v>0</v>
      </c>
      <c r="X769" s="16">
        <f t="shared" si="192"/>
        <v>0</v>
      </c>
      <c r="Y769" s="16">
        <f t="shared" si="192"/>
        <v>0</v>
      </c>
      <c r="Z769" s="16">
        <f t="shared" si="192"/>
        <v>212.06564371461076</v>
      </c>
      <c r="AA769" s="16">
        <f t="shared" si="192"/>
        <v>0</v>
      </c>
      <c r="AB769" s="16">
        <f t="shared" si="192"/>
        <v>0</v>
      </c>
      <c r="AC769" s="16">
        <f t="shared" si="192"/>
        <v>0</v>
      </c>
      <c r="AD769" s="16">
        <f t="shared" si="192"/>
        <v>0</v>
      </c>
      <c r="AE769" s="16">
        <f t="shared" si="192"/>
        <v>0</v>
      </c>
      <c r="AF769" s="16">
        <f t="shared" si="191"/>
        <v>0</v>
      </c>
      <c r="AG769" s="16">
        <f t="shared" si="191"/>
        <v>0</v>
      </c>
      <c r="AH769" s="16">
        <f t="shared" si="191"/>
        <v>0</v>
      </c>
      <c r="AI769" s="16">
        <f t="shared" si="191"/>
        <v>0</v>
      </c>
      <c r="AJ769" s="16">
        <f t="shared" si="191"/>
        <v>345.43258757082884</v>
      </c>
      <c r="AK769" s="16">
        <f t="shared" si="191"/>
        <v>0</v>
      </c>
      <c r="AL769" s="16">
        <f t="shared" si="191"/>
        <v>0</v>
      </c>
      <c r="AM769" s="16">
        <f t="shared" si="191"/>
        <v>0</v>
      </c>
      <c r="AN769" s="16">
        <f t="shared" si="191"/>
        <v>0</v>
      </c>
      <c r="AO769" s="16">
        <f t="shared" si="191"/>
        <v>0</v>
      </c>
      <c r="AP769" s="16">
        <f t="shared" si="191"/>
        <v>0</v>
      </c>
      <c r="AQ769" s="16">
        <f t="shared" si="191"/>
        <v>0</v>
      </c>
      <c r="AR769" s="16">
        <f t="shared" si="191"/>
        <v>0</v>
      </c>
      <c r="AS769" s="16">
        <f t="shared" si="191"/>
        <v>0</v>
      </c>
      <c r="AT769" s="16">
        <f t="shared" si="193"/>
        <v>562.67328580795106</v>
      </c>
      <c r="AU769" s="16">
        <f t="shared" si="193"/>
        <v>0</v>
      </c>
      <c r="AV769" s="16">
        <f t="shared" si="193"/>
        <v>0</v>
      </c>
      <c r="AW769" s="16">
        <f t="shared" si="193"/>
        <v>0</v>
      </c>
      <c r="AX769" s="16">
        <f t="shared" si="193"/>
        <v>0</v>
      </c>
      <c r="AY769" s="16">
        <f t="shared" si="193"/>
        <v>0</v>
      </c>
      <c r="AZ769" s="16">
        <f t="shared" si="193"/>
        <v>66355.169531849431</v>
      </c>
      <c r="BA769" s="16">
        <f t="shared" si="193"/>
        <v>0</v>
      </c>
      <c r="BB769" s="16">
        <f t="shared" si="193"/>
        <v>0</v>
      </c>
      <c r="BC769" s="16">
        <f t="shared" si="193"/>
        <v>0</v>
      </c>
      <c r="BD769" s="16">
        <f t="shared" si="193"/>
        <v>916.53549188377906</v>
      </c>
      <c r="BE769" s="16">
        <f t="shared" si="193"/>
        <v>0</v>
      </c>
      <c r="BF769" s="16">
        <f t="shared" si="193"/>
        <v>0</v>
      </c>
      <c r="BG769" s="16">
        <f t="shared" si="193"/>
        <v>0</v>
      </c>
      <c r="BH769" s="16">
        <f t="shared" si="193"/>
        <v>0</v>
      </c>
      <c r="BI769" s="16">
        <f t="shared" si="193"/>
        <v>0</v>
      </c>
    </row>
    <row r="770" spans="2:61" s="1" customFormat="1" ht="15.75" x14ac:dyDescent="0.25">
      <c r="B770" s="47">
        <v>9</v>
      </c>
      <c r="C770" s="47" t="s">
        <v>430</v>
      </c>
      <c r="D770" s="47">
        <v>6</v>
      </c>
      <c r="E770" s="47">
        <v>2008</v>
      </c>
      <c r="F770" s="71"/>
      <c r="G770" s="2">
        <v>50</v>
      </c>
      <c r="H770" s="2">
        <v>10</v>
      </c>
      <c r="I770" s="47">
        <v>2022</v>
      </c>
      <c r="J770" s="81">
        <v>1.15E-2</v>
      </c>
      <c r="K770" s="82">
        <v>9985</v>
      </c>
      <c r="L770" s="82">
        <f t="shared" si="179"/>
        <v>998.5</v>
      </c>
      <c r="M770" s="82">
        <f t="shared" si="180"/>
        <v>1497.75</v>
      </c>
      <c r="N770" s="16">
        <f t="shared" si="181"/>
        <v>12481.25</v>
      </c>
      <c r="O770" s="16">
        <f t="shared" si="182"/>
        <v>143.53437500000001</v>
      </c>
      <c r="P770" s="16">
        <f t="shared" si="192"/>
        <v>130.18990929705217</v>
      </c>
      <c r="Q770" s="16">
        <f t="shared" si="192"/>
        <v>0</v>
      </c>
      <c r="R770" s="16">
        <f t="shared" si="192"/>
        <v>0</v>
      </c>
      <c r="S770" s="16">
        <f t="shared" si="192"/>
        <v>0</v>
      </c>
      <c r="T770" s="16">
        <f t="shared" si="192"/>
        <v>0</v>
      </c>
      <c r="U770" s="16">
        <f t="shared" si="192"/>
        <v>0</v>
      </c>
      <c r="V770" s="16">
        <f t="shared" si="192"/>
        <v>0</v>
      </c>
      <c r="W770" s="16">
        <f t="shared" si="192"/>
        <v>0</v>
      </c>
      <c r="X770" s="16">
        <f t="shared" si="192"/>
        <v>0</v>
      </c>
      <c r="Y770" s="16">
        <f t="shared" si="192"/>
        <v>0</v>
      </c>
      <c r="Z770" s="16">
        <f t="shared" si="192"/>
        <v>212.06564371461076</v>
      </c>
      <c r="AA770" s="16">
        <f t="shared" si="192"/>
        <v>0</v>
      </c>
      <c r="AB770" s="16">
        <f t="shared" si="192"/>
        <v>0</v>
      </c>
      <c r="AC770" s="16">
        <f t="shared" si="192"/>
        <v>0</v>
      </c>
      <c r="AD770" s="16">
        <f t="shared" si="192"/>
        <v>0</v>
      </c>
      <c r="AE770" s="16">
        <f t="shared" si="192"/>
        <v>0</v>
      </c>
      <c r="AF770" s="16">
        <f t="shared" si="191"/>
        <v>0</v>
      </c>
      <c r="AG770" s="16">
        <f t="shared" si="191"/>
        <v>0</v>
      </c>
      <c r="AH770" s="16">
        <f t="shared" si="191"/>
        <v>0</v>
      </c>
      <c r="AI770" s="16">
        <f t="shared" si="191"/>
        <v>0</v>
      </c>
      <c r="AJ770" s="16">
        <f t="shared" si="191"/>
        <v>345.43258757082884</v>
      </c>
      <c r="AK770" s="16">
        <f t="shared" si="191"/>
        <v>0</v>
      </c>
      <c r="AL770" s="16">
        <f t="shared" si="191"/>
        <v>0</v>
      </c>
      <c r="AM770" s="16">
        <f t="shared" si="191"/>
        <v>0</v>
      </c>
      <c r="AN770" s="16">
        <f t="shared" si="191"/>
        <v>0</v>
      </c>
      <c r="AO770" s="16">
        <f t="shared" si="191"/>
        <v>0</v>
      </c>
      <c r="AP770" s="16">
        <f t="shared" si="191"/>
        <v>0</v>
      </c>
      <c r="AQ770" s="16">
        <f t="shared" si="191"/>
        <v>0</v>
      </c>
      <c r="AR770" s="16">
        <f t="shared" si="191"/>
        <v>0</v>
      </c>
      <c r="AS770" s="16">
        <f t="shared" si="191"/>
        <v>0</v>
      </c>
      <c r="AT770" s="16">
        <f t="shared" si="193"/>
        <v>562.67328580795106</v>
      </c>
      <c r="AU770" s="16">
        <f t="shared" si="193"/>
        <v>0</v>
      </c>
      <c r="AV770" s="16">
        <f t="shared" si="193"/>
        <v>0</v>
      </c>
      <c r="AW770" s="16">
        <f t="shared" si="193"/>
        <v>0</v>
      </c>
      <c r="AX770" s="16">
        <f t="shared" si="193"/>
        <v>0</v>
      </c>
      <c r="AY770" s="16">
        <f t="shared" si="193"/>
        <v>0</v>
      </c>
      <c r="AZ770" s="16">
        <f t="shared" si="193"/>
        <v>66355.169531849431</v>
      </c>
      <c r="BA770" s="16">
        <f t="shared" si="193"/>
        <v>0</v>
      </c>
      <c r="BB770" s="16">
        <f t="shared" si="193"/>
        <v>0</v>
      </c>
      <c r="BC770" s="16">
        <f t="shared" si="193"/>
        <v>0</v>
      </c>
      <c r="BD770" s="16">
        <f t="shared" si="193"/>
        <v>916.53549188377906</v>
      </c>
      <c r="BE770" s="16">
        <f t="shared" si="193"/>
        <v>0</v>
      </c>
      <c r="BF770" s="16">
        <f t="shared" si="193"/>
        <v>0</v>
      </c>
      <c r="BG770" s="16">
        <f t="shared" si="193"/>
        <v>0</v>
      </c>
      <c r="BH770" s="16">
        <f t="shared" si="193"/>
        <v>0</v>
      </c>
      <c r="BI770" s="16">
        <f t="shared" si="193"/>
        <v>0</v>
      </c>
    </row>
    <row r="771" spans="2:61" s="1" customFormat="1" ht="15.75" x14ac:dyDescent="0.25">
      <c r="B771" s="47">
        <v>8</v>
      </c>
      <c r="C771" s="47" t="s">
        <v>430</v>
      </c>
      <c r="D771" s="47">
        <v>6</v>
      </c>
      <c r="E771" s="47">
        <v>2008</v>
      </c>
      <c r="F771" s="71"/>
      <c r="G771" s="2">
        <v>50</v>
      </c>
      <c r="H771" s="2">
        <v>10</v>
      </c>
      <c r="I771" s="47">
        <v>2022</v>
      </c>
      <c r="J771" s="81">
        <v>1.15E-2</v>
      </c>
      <c r="K771" s="82">
        <v>9985</v>
      </c>
      <c r="L771" s="82">
        <f t="shared" si="179"/>
        <v>998.5</v>
      </c>
      <c r="M771" s="82">
        <f t="shared" si="180"/>
        <v>1497.75</v>
      </c>
      <c r="N771" s="16">
        <f t="shared" si="181"/>
        <v>12481.25</v>
      </c>
      <c r="O771" s="16">
        <f t="shared" si="182"/>
        <v>143.53437500000001</v>
      </c>
      <c r="P771" s="16">
        <f t="shared" si="192"/>
        <v>130.18990929705217</v>
      </c>
      <c r="Q771" s="16">
        <f t="shared" si="192"/>
        <v>0</v>
      </c>
      <c r="R771" s="16">
        <f t="shared" si="192"/>
        <v>0</v>
      </c>
      <c r="S771" s="16">
        <f t="shared" si="192"/>
        <v>0</v>
      </c>
      <c r="T771" s="16">
        <f t="shared" si="192"/>
        <v>0</v>
      </c>
      <c r="U771" s="16">
        <f t="shared" si="192"/>
        <v>0</v>
      </c>
      <c r="V771" s="16">
        <f t="shared" si="192"/>
        <v>0</v>
      </c>
      <c r="W771" s="16">
        <f t="shared" si="192"/>
        <v>0</v>
      </c>
      <c r="X771" s="16">
        <f t="shared" si="192"/>
        <v>0</v>
      </c>
      <c r="Y771" s="16">
        <f t="shared" si="192"/>
        <v>0</v>
      </c>
      <c r="Z771" s="16">
        <f t="shared" si="192"/>
        <v>212.06564371461076</v>
      </c>
      <c r="AA771" s="16">
        <f t="shared" si="192"/>
        <v>0</v>
      </c>
      <c r="AB771" s="16">
        <f t="shared" si="192"/>
        <v>0</v>
      </c>
      <c r="AC771" s="16">
        <f t="shared" si="192"/>
        <v>0</v>
      </c>
      <c r="AD771" s="16">
        <f t="shared" si="192"/>
        <v>0</v>
      </c>
      <c r="AE771" s="16">
        <f t="shared" si="192"/>
        <v>0</v>
      </c>
      <c r="AF771" s="16">
        <f t="shared" si="191"/>
        <v>0</v>
      </c>
      <c r="AG771" s="16">
        <f t="shared" si="191"/>
        <v>0</v>
      </c>
      <c r="AH771" s="16">
        <f t="shared" si="191"/>
        <v>0</v>
      </c>
      <c r="AI771" s="16">
        <f t="shared" si="191"/>
        <v>0</v>
      </c>
      <c r="AJ771" s="16">
        <f t="shared" si="191"/>
        <v>345.43258757082884</v>
      </c>
      <c r="AK771" s="16">
        <f t="shared" si="191"/>
        <v>0</v>
      </c>
      <c r="AL771" s="16">
        <f t="shared" si="191"/>
        <v>0</v>
      </c>
      <c r="AM771" s="16">
        <f t="shared" si="191"/>
        <v>0</v>
      </c>
      <c r="AN771" s="16">
        <f t="shared" si="191"/>
        <v>0</v>
      </c>
      <c r="AO771" s="16">
        <f t="shared" si="191"/>
        <v>0</v>
      </c>
      <c r="AP771" s="16">
        <f t="shared" si="191"/>
        <v>0</v>
      </c>
      <c r="AQ771" s="16">
        <f t="shared" si="191"/>
        <v>0</v>
      </c>
      <c r="AR771" s="16">
        <f t="shared" si="191"/>
        <v>0</v>
      </c>
      <c r="AS771" s="16">
        <f t="shared" si="191"/>
        <v>0</v>
      </c>
      <c r="AT771" s="16">
        <f t="shared" si="193"/>
        <v>562.67328580795106</v>
      </c>
      <c r="AU771" s="16">
        <f t="shared" si="193"/>
        <v>0</v>
      </c>
      <c r="AV771" s="16">
        <f t="shared" si="193"/>
        <v>0</v>
      </c>
      <c r="AW771" s="16">
        <f t="shared" si="193"/>
        <v>0</v>
      </c>
      <c r="AX771" s="16">
        <f t="shared" si="193"/>
        <v>0</v>
      </c>
      <c r="AY771" s="16">
        <f t="shared" si="193"/>
        <v>0</v>
      </c>
      <c r="AZ771" s="16">
        <f t="shared" si="193"/>
        <v>66355.169531849431</v>
      </c>
      <c r="BA771" s="16">
        <f t="shared" si="193"/>
        <v>0</v>
      </c>
      <c r="BB771" s="16">
        <f t="shared" si="193"/>
        <v>0</v>
      </c>
      <c r="BC771" s="16">
        <f t="shared" si="193"/>
        <v>0</v>
      </c>
      <c r="BD771" s="16">
        <f t="shared" si="193"/>
        <v>916.53549188377906</v>
      </c>
      <c r="BE771" s="16">
        <f t="shared" si="193"/>
        <v>0</v>
      </c>
      <c r="BF771" s="16">
        <f t="shared" si="193"/>
        <v>0</v>
      </c>
      <c r="BG771" s="16">
        <f t="shared" si="193"/>
        <v>0</v>
      </c>
      <c r="BH771" s="16">
        <f t="shared" si="193"/>
        <v>0</v>
      </c>
      <c r="BI771" s="16">
        <f t="shared" si="193"/>
        <v>0</v>
      </c>
    </row>
    <row r="772" spans="2:61" s="1" customFormat="1" ht="15.75" x14ac:dyDescent="0.25">
      <c r="B772" s="47">
        <v>7</v>
      </c>
      <c r="C772" s="47" t="s">
        <v>430</v>
      </c>
      <c r="D772" s="47">
        <v>6</v>
      </c>
      <c r="E772" s="47">
        <v>2008</v>
      </c>
      <c r="F772" s="71"/>
      <c r="G772" s="2">
        <v>50</v>
      </c>
      <c r="H772" s="2">
        <v>10</v>
      </c>
      <c r="I772" s="47">
        <v>2022</v>
      </c>
      <c r="J772" s="81">
        <v>1.15E-2</v>
      </c>
      <c r="K772" s="82">
        <v>9985</v>
      </c>
      <c r="L772" s="82">
        <f t="shared" si="179"/>
        <v>998.5</v>
      </c>
      <c r="M772" s="82">
        <f t="shared" si="180"/>
        <v>1497.75</v>
      </c>
      <c r="N772" s="16">
        <f t="shared" si="181"/>
        <v>12481.25</v>
      </c>
      <c r="O772" s="16">
        <f t="shared" si="182"/>
        <v>143.53437500000001</v>
      </c>
      <c r="P772" s="16">
        <f t="shared" si="192"/>
        <v>130.18990929705217</v>
      </c>
      <c r="Q772" s="16">
        <f t="shared" si="192"/>
        <v>0</v>
      </c>
      <c r="R772" s="16">
        <f t="shared" si="192"/>
        <v>0</v>
      </c>
      <c r="S772" s="16">
        <f t="shared" si="192"/>
        <v>0</v>
      </c>
      <c r="T772" s="16">
        <f t="shared" si="192"/>
        <v>0</v>
      </c>
      <c r="U772" s="16">
        <f t="shared" si="192"/>
        <v>0</v>
      </c>
      <c r="V772" s="16">
        <f t="shared" si="192"/>
        <v>0</v>
      </c>
      <c r="W772" s="16">
        <f t="shared" si="192"/>
        <v>0</v>
      </c>
      <c r="X772" s="16">
        <f t="shared" si="192"/>
        <v>0</v>
      </c>
      <c r="Y772" s="16">
        <f t="shared" si="192"/>
        <v>0</v>
      </c>
      <c r="Z772" s="16">
        <f t="shared" si="192"/>
        <v>212.06564371461076</v>
      </c>
      <c r="AA772" s="16">
        <f t="shared" si="192"/>
        <v>0</v>
      </c>
      <c r="AB772" s="16">
        <f t="shared" si="192"/>
        <v>0</v>
      </c>
      <c r="AC772" s="16">
        <f t="shared" si="192"/>
        <v>0</v>
      </c>
      <c r="AD772" s="16">
        <f t="shared" si="192"/>
        <v>0</v>
      </c>
      <c r="AE772" s="16">
        <f t="shared" si="192"/>
        <v>0</v>
      </c>
      <c r="AF772" s="16">
        <f t="shared" si="191"/>
        <v>0</v>
      </c>
      <c r="AG772" s="16">
        <f t="shared" si="191"/>
        <v>0</v>
      </c>
      <c r="AH772" s="16">
        <f t="shared" si="191"/>
        <v>0</v>
      </c>
      <c r="AI772" s="16">
        <f t="shared" si="191"/>
        <v>0</v>
      </c>
      <c r="AJ772" s="16">
        <f t="shared" si="191"/>
        <v>345.43258757082884</v>
      </c>
      <c r="AK772" s="16">
        <f t="shared" si="191"/>
        <v>0</v>
      </c>
      <c r="AL772" s="16">
        <f t="shared" si="191"/>
        <v>0</v>
      </c>
      <c r="AM772" s="16">
        <f t="shared" si="191"/>
        <v>0</v>
      </c>
      <c r="AN772" s="16">
        <f t="shared" si="191"/>
        <v>0</v>
      </c>
      <c r="AO772" s="16">
        <f t="shared" si="191"/>
        <v>0</v>
      </c>
      <c r="AP772" s="16">
        <f t="shared" si="191"/>
        <v>0</v>
      </c>
      <c r="AQ772" s="16">
        <f t="shared" si="191"/>
        <v>0</v>
      </c>
      <c r="AR772" s="16">
        <f t="shared" si="191"/>
        <v>0</v>
      </c>
      <c r="AS772" s="16">
        <f t="shared" si="191"/>
        <v>0</v>
      </c>
      <c r="AT772" s="16">
        <f t="shared" si="193"/>
        <v>562.67328580795106</v>
      </c>
      <c r="AU772" s="16">
        <f t="shared" si="193"/>
        <v>0</v>
      </c>
      <c r="AV772" s="16">
        <f t="shared" si="193"/>
        <v>0</v>
      </c>
      <c r="AW772" s="16">
        <f t="shared" si="193"/>
        <v>0</v>
      </c>
      <c r="AX772" s="16">
        <f t="shared" si="193"/>
        <v>0</v>
      </c>
      <c r="AY772" s="16">
        <f t="shared" si="193"/>
        <v>0</v>
      </c>
      <c r="AZ772" s="16">
        <f t="shared" si="193"/>
        <v>66355.169531849431</v>
      </c>
      <c r="BA772" s="16">
        <f t="shared" si="193"/>
        <v>0</v>
      </c>
      <c r="BB772" s="16">
        <f t="shared" si="193"/>
        <v>0</v>
      </c>
      <c r="BC772" s="16">
        <f t="shared" si="193"/>
        <v>0</v>
      </c>
      <c r="BD772" s="16">
        <f t="shared" si="193"/>
        <v>916.53549188377906</v>
      </c>
      <c r="BE772" s="16">
        <f t="shared" si="193"/>
        <v>0</v>
      </c>
      <c r="BF772" s="16">
        <f t="shared" si="193"/>
        <v>0</v>
      </c>
      <c r="BG772" s="16">
        <f t="shared" si="193"/>
        <v>0</v>
      </c>
      <c r="BH772" s="16">
        <f t="shared" si="193"/>
        <v>0</v>
      </c>
      <c r="BI772" s="16">
        <f t="shared" si="193"/>
        <v>0</v>
      </c>
    </row>
    <row r="773" spans="2:61" s="1" customFormat="1" ht="15.75" x14ac:dyDescent="0.25">
      <c r="B773" s="47">
        <v>6</v>
      </c>
      <c r="C773" s="47" t="s">
        <v>430</v>
      </c>
      <c r="D773" s="47">
        <v>6</v>
      </c>
      <c r="E773" s="47">
        <v>2008</v>
      </c>
      <c r="F773" s="71"/>
      <c r="G773" s="2">
        <v>50</v>
      </c>
      <c r="H773" s="2">
        <v>10</v>
      </c>
      <c r="I773" s="47">
        <v>2022</v>
      </c>
      <c r="J773" s="81">
        <v>1.15E-2</v>
      </c>
      <c r="K773" s="82">
        <v>9985</v>
      </c>
      <c r="L773" s="82">
        <f t="shared" si="179"/>
        <v>998.5</v>
      </c>
      <c r="M773" s="82">
        <f t="shared" si="180"/>
        <v>1497.75</v>
      </c>
      <c r="N773" s="16">
        <f t="shared" si="181"/>
        <v>12481.25</v>
      </c>
      <c r="O773" s="16">
        <f t="shared" si="182"/>
        <v>143.53437500000001</v>
      </c>
      <c r="P773" s="16">
        <f t="shared" si="192"/>
        <v>130.18990929705217</v>
      </c>
      <c r="Q773" s="16">
        <f t="shared" si="192"/>
        <v>0</v>
      </c>
      <c r="R773" s="16">
        <f t="shared" si="192"/>
        <v>0</v>
      </c>
      <c r="S773" s="16">
        <f t="shared" si="192"/>
        <v>0</v>
      </c>
      <c r="T773" s="16">
        <f t="shared" si="192"/>
        <v>0</v>
      </c>
      <c r="U773" s="16">
        <f t="shared" si="192"/>
        <v>0</v>
      </c>
      <c r="V773" s="16">
        <f t="shared" si="192"/>
        <v>0</v>
      </c>
      <c r="W773" s="16">
        <f t="shared" si="192"/>
        <v>0</v>
      </c>
      <c r="X773" s="16">
        <f t="shared" si="192"/>
        <v>0</v>
      </c>
      <c r="Y773" s="16">
        <f t="shared" si="192"/>
        <v>0</v>
      </c>
      <c r="Z773" s="16">
        <f t="shared" si="192"/>
        <v>212.06564371461076</v>
      </c>
      <c r="AA773" s="16">
        <f t="shared" si="192"/>
        <v>0</v>
      </c>
      <c r="AB773" s="16">
        <f t="shared" si="192"/>
        <v>0</v>
      </c>
      <c r="AC773" s="16">
        <f t="shared" si="192"/>
        <v>0</v>
      </c>
      <c r="AD773" s="16">
        <f t="shared" si="192"/>
        <v>0</v>
      </c>
      <c r="AE773" s="16">
        <f t="shared" si="192"/>
        <v>0</v>
      </c>
      <c r="AF773" s="16">
        <f t="shared" si="191"/>
        <v>0</v>
      </c>
      <c r="AG773" s="16">
        <f t="shared" si="191"/>
        <v>0</v>
      </c>
      <c r="AH773" s="16">
        <f t="shared" si="191"/>
        <v>0</v>
      </c>
      <c r="AI773" s="16">
        <f t="shared" si="191"/>
        <v>0</v>
      </c>
      <c r="AJ773" s="16">
        <f t="shared" si="191"/>
        <v>345.43258757082884</v>
      </c>
      <c r="AK773" s="16">
        <f t="shared" si="191"/>
        <v>0</v>
      </c>
      <c r="AL773" s="16">
        <f t="shared" si="191"/>
        <v>0</v>
      </c>
      <c r="AM773" s="16">
        <f t="shared" si="191"/>
        <v>0</v>
      </c>
      <c r="AN773" s="16">
        <f t="shared" si="191"/>
        <v>0</v>
      </c>
      <c r="AO773" s="16">
        <f t="shared" si="191"/>
        <v>0</v>
      </c>
      <c r="AP773" s="16">
        <f t="shared" si="191"/>
        <v>0</v>
      </c>
      <c r="AQ773" s="16">
        <f t="shared" si="191"/>
        <v>0</v>
      </c>
      <c r="AR773" s="16">
        <f t="shared" si="191"/>
        <v>0</v>
      </c>
      <c r="AS773" s="16">
        <f t="shared" si="191"/>
        <v>0</v>
      </c>
      <c r="AT773" s="16">
        <f t="shared" si="193"/>
        <v>562.67328580795106</v>
      </c>
      <c r="AU773" s="16">
        <f t="shared" si="193"/>
        <v>0</v>
      </c>
      <c r="AV773" s="16">
        <f t="shared" si="193"/>
        <v>0</v>
      </c>
      <c r="AW773" s="16">
        <f t="shared" si="193"/>
        <v>0</v>
      </c>
      <c r="AX773" s="16">
        <f t="shared" si="193"/>
        <v>0</v>
      </c>
      <c r="AY773" s="16">
        <f t="shared" si="193"/>
        <v>0</v>
      </c>
      <c r="AZ773" s="16">
        <f t="shared" si="193"/>
        <v>66355.169531849431</v>
      </c>
      <c r="BA773" s="16">
        <f t="shared" si="193"/>
        <v>0</v>
      </c>
      <c r="BB773" s="16">
        <f t="shared" si="193"/>
        <v>0</v>
      </c>
      <c r="BC773" s="16">
        <f t="shared" si="193"/>
        <v>0</v>
      </c>
      <c r="BD773" s="16">
        <f t="shared" si="193"/>
        <v>916.53549188377906</v>
      </c>
      <c r="BE773" s="16">
        <f t="shared" si="193"/>
        <v>0</v>
      </c>
      <c r="BF773" s="16">
        <f t="shared" si="193"/>
        <v>0</v>
      </c>
      <c r="BG773" s="16">
        <f t="shared" si="193"/>
        <v>0</v>
      </c>
      <c r="BH773" s="16">
        <f t="shared" si="193"/>
        <v>0</v>
      </c>
      <c r="BI773" s="16">
        <f t="shared" si="193"/>
        <v>0</v>
      </c>
    </row>
    <row r="774" spans="2:61" s="1" customFormat="1" ht="15.75" x14ac:dyDescent="0.25">
      <c r="B774" s="47">
        <v>5</v>
      </c>
      <c r="C774" s="47" t="s">
        <v>430</v>
      </c>
      <c r="D774" s="47">
        <v>6</v>
      </c>
      <c r="E774" s="47">
        <v>2008</v>
      </c>
      <c r="F774" s="71"/>
      <c r="G774" s="2">
        <v>50</v>
      </c>
      <c r="H774" s="2">
        <v>10</v>
      </c>
      <c r="I774" s="47">
        <v>2022</v>
      </c>
      <c r="J774" s="81">
        <v>1.15E-2</v>
      </c>
      <c r="K774" s="82">
        <v>9985</v>
      </c>
      <c r="L774" s="82">
        <f t="shared" si="179"/>
        <v>998.5</v>
      </c>
      <c r="M774" s="82">
        <f t="shared" si="180"/>
        <v>1497.75</v>
      </c>
      <c r="N774" s="16">
        <f t="shared" si="181"/>
        <v>12481.25</v>
      </c>
      <c r="O774" s="16">
        <f t="shared" si="182"/>
        <v>143.53437500000001</v>
      </c>
      <c r="P774" s="16">
        <f t="shared" si="192"/>
        <v>130.18990929705217</v>
      </c>
      <c r="Q774" s="16">
        <f t="shared" si="192"/>
        <v>0</v>
      </c>
      <c r="R774" s="16">
        <f t="shared" si="192"/>
        <v>0</v>
      </c>
      <c r="S774" s="16">
        <f t="shared" si="192"/>
        <v>0</v>
      </c>
      <c r="T774" s="16">
        <f t="shared" si="192"/>
        <v>0</v>
      </c>
      <c r="U774" s="16">
        <f t="shared" si="192"/>
        <v>0</v>
      </c>
      <c r="V774" s="16">
        <f t="shared" si="192"/>
        <v>0</v>
      </c>
      <c r="W774" s="16">
        <f t="shared" si="192"/>
        <v>0</v>
      </c>
      <c r="X774" s="16">
        <f t="shared" si="192"/>
        <v>0</v>
      </c>
      <c r="Y774" s="16">
        <f t="shared" si="192"/>
        <v>0</v>
      </c>
      <c r="Z774" s="16">
        <f t="shared" si="192"/>
        <v>212.06564371461076</v>
      </c>
      <c r="AA774" s="16">
        <f t="shared" si="192"/>
        <v>0</v>
      </c>
      <c r="AB774" s="16">
        <f t="shared" si="192"/>
        <v>0</v>
      </c>
      <c r="AC774" s="16">
        <f t="shared" si="192"/>
        <v>0</v>
      </c>
      <c r="AD774" s="16">
        <f t="shared" si="192"/>
        <v>0</v>
      </c>
      <c r="AE774" s="16">
        <f t="shared" ref="AE774:AT789" si="194">IF(MOD((AE$6-$E774),$G774)=0,($K774*1.1*1.15)*((1+$K$3)^(AE$6-$N$3)),IF(MOD((AE$6-$I774),$H774)=0,$O774*((1+$K$3)^(AE$6-$N$3)),0))</f>
        <v>0</v>
      </c>
      <c r="AF774" s="16">
        <f t="shared" si="194"/>
        <v>0</v>
      </c>
      <c r="AG774" s="16">
        <f t="shared" si="194"/>
        <v>0</v>
      </c>
      <c r="AH774" s="16">
        <f t="shared" si="194"/>
        <v>0</v>
      </c>
      <c r="AI774" s="16">
        <f t="shared" si="194"/>
        <v>0</v>
      </c>
      <c r="AJ774" s="16">
        <f t="shared" si="194"/>
        <v>345.43258757082884</v>
      </c>
      <c r="AK774" s="16">
        <f t="shared" si="194"/>
        <v>0</v>
      </c>
      <c r="AL774" s="16">
        <f t="shared" si="194"/>
        <v>0</v>
      </c>
      <c r="AM774" s="16">
        <f t="shared" si="194"/>
        <v>0</v>
      </c>
      <c r="AN774" s="16">
        <f t="shared" si="194"/>
        <v>0</v>
      </c>
      <c r="AO774" s="16">
        <f t="shared" si="194"/>
        <v>0</v>
      </c>
      <c r="AP774" s="16">
        <f t="shared" si="194"/>
        <v>0</v>
      </c>
      <c r="AQ774" s="16">
        <f t="shared" si="194"/>
        <v>0</v>
      </c>
      <c r="AR774" s="16">
        <f t="shared" si="194"/>
        <v>0</v>
      </c>
      <c r="AS774" s="16">
        <f t="shared" si="194"/>
        <v>0</v>
      </c>
      <c r="AT774" s="16">
        <f t="shared" si="193"/>
        <v>562.67328580795106</v>
      </c>
      <c r="AU774" s="16">
        <f t="shared" si="193"/>
        <v>0</v>
      </c>
      <c r="AV774" s="16">
        <f t="shared" si="193"/>
        <v>0</v>
      </c>
      <c r="AW774" s="16">
        <f t="shared" si="193"/>
        <v>0</v>
      </c>
      <c r="AX774" s="16">
        <f t="shared" si="193"/>
        <v>0</v>
      </c>
      <c r="AY774" s="16">
        <f t="shared" si="193"/>
        <v>0</v>
      </c>
      <c r="AZ774" s="16">
        <f t="shared" si="193"/>
        <v>66355.169531849431</v>
      </c>
      <c r="BA774" s="16">
        <f t="shared" si="193"/>
        <v>0</v>
      </c>
      <c r="BB774" s="16">
        <f t="shared" si="193"/>
        <v>0</v>
      </c>
      <c r="BC774" s="16">
        <f t="shared" si="193"/>
        <v>0</v>
      </c>
      <c r="BD774" s="16">
        <f t="shared" si="193"/>
        <v>916.53549188377906</v>
      </c>
      <c r="BE774" s="16">
        <f t="shared" si="193"/>
        <v>0</v>
      </c>
      <c r="BF774" s="16">
        <f t="shared" si="193"/>
        <v>0</v>
      </c>
      <c r="BG774" s="16">
        <f t="shared" si="193"/>
        <v>0</v>
      </c>
      <c r="BH774" s="16">
        <f t="shared" si="193"/>
        <v>0</v>
      </c>
      <c r="BI774" s="16">
        <f t="shared" si="193"/>
        <v>0</v>
      </c>
    </row>
    <row r="775" spans="2:61" s="1" customFormat="1" ht="15.75" x14ac:dyDescent="0.25">
      <c r="B775" s="47">
        <v>4</v>
      </c>
      <c r="C775" s="47" t="s">
        <v>430</v>
      </c>
      <c r="D775" s="47">
        <v>6</v>
      </c>
      <c r="E775" s="47">
        <v>2008</v>
      </c>
      <c r="F775" s="71"/>
      <c r="G775" s="2">
        <v>50</v>
      </c>
      <c r="H775" s="2">
        <v>10</v>
      </c>
      <c r="I775" s="47">
        <v>2022</v>
      </c>
      <c r="J775" s="81">
        <v>1.15E-2</v>
      </c>
      <c r="K775" s="82">
        <v>9985</v>
      </c>
      <c r="L775" s="82">
        <f t="shared" ref="L775:L838" si="195">K775*0.1</f>
        <v>998.5</v>
      </c>
      <c r="M775" s="82">
        <f t="shared" ref="M775:M838" si="196">K775*0.15</f>
        <v>1497.75</v>
      </c>
      <c r="N775" s="16">
        <f t="shared" ref="N775:N838" si="197">SUM(K775:M775)</f>
        <v>12481.25</v>
      </c>
      <c r="O775" s="16">
        <f t="shared" ref="O775:O838" si="198">N775*J775</f>
        <v>143.53437500000001</v>
      </c>
      <c r="P775" s="16">
        <f t="shared" ref="P775:AE790" si="199">IF(MOD((P$6-$E775),$G775)=0,($K775*1.1*1.15)*((1+$K$3)^(P$6-$N$3)),IF(MOD((P$6-$I775),$H775)=0,$O775*((1+$K$3)^(P$6-$N$3)),0))</f>
        <v>130.18990929705217</v>
      </c>
      <c r="Q775" s="16">
        <f t="shared" si="199"/>
        <v>0</v>
      </c>
      <c r="R775" s="16">
        <f t="shared" si="199"/>
        <v>0</v>
      </c>
      <c r="S775" s="16">
        <f t="shared" si="199"/>
        <v>0</v>
      </c>
      <c r="T775" s="16">
        <f t="shared" si="199"/>
        <v>0</v>
      </c>
      <c r="U775" s="16">
        <f t="shared" si="199"/>
        <v>0</v>
      </c>
      <c r="V775" s="16">
        <f t="shared" si="199"/>
        <v>0</v>
      </c>
      <c r="W775" s="16">
        <f t="shared" si="199"/>
        <v>0</v>
      </c>
      <c r="X775" s="16">
        <f t="shared" si="199"/>
        <v>0</v>
      </c>
      <c r="Y775" s="16">
        <f t="shared" si="199"/>
        <v>0</v>
      </c>
      <c r="Z775" s="16">
        <f t="shared" si="199"/>
        <v>212.06564371461076</v>
      </c>
      <c r="AA775" s="16">
        <f t="shared" si="199"/>
        <v>0</v>
      </c>
      <c r="AB775" s="16">
        <f t="shared" si="199"/>
        <v>0</v>
      </c>
      <c r="AC775" s="16">
        <f t="shared" si="199"/>
        <v>0</v>
      </c>
      <c r="AD775" s="16">
        <f t="shared" si="199"/>
        <v>0</v>
      </c>
      <c r="AE775" s="16">
        <f t="shared" si="199"/>
        <v>0</v>
      </c>
      <c r="AF775" s="16">
        <f t="shared" si="194"/>
        <v>0</v>
      </c>
      <c r="AG775" s="16">
        <f t="shared" si="194"/>
        <v>0</v>
      </c>
      <c r="AH775" s="16">
        <f t="shared" si="194"/>
        <v>0</v>
      </c>
      <c r="AI775" s="16">
        <f t="shared" si="194"/>
        <v>0</v>
      </c>
      <c r="AJ775" s="16">
        <f t="shared" si="194"/>
        <v>345.43258757082884</v>
      </c>
      <c r="AK775" s="16">
        <f t="shared" si="194"/>
        <v>0</v>
      </c>
      <c r="AL775" s="16">
        <f t="shared" si="194"/>
        <v>0</v>
      </c>
      <c r="AM775" s="16">
        <f t="shared" si="194"/>
        <v>0</v>
      </c>
      <c r="AN775" s="16">
        <f t="shared" si="194"/>
        <v>0</v>
      </c>
      <c r="AO775" s="16">
        <f t="shared" si="194"/>
        <v>0</v>
      </c>
      <c r="AP775" s="16">
        <f t="shared" si="194"/>
        <v>0</v>
      </c>
      <c r="AQ775" s="16">
        <f t="shared" si="194"/>
        <v>0</v>
      </c>
      <c r="AR775" s="16">
        <f t="shared" si="194"/>
        <v>0</v>
      </c>
      <c r="AS775" s="16">
        <f t="shared" si="194"/>
        <v>0</v>
      </c>
      <c r="AT775" s="16">
        <f t="shared" si="194"/>
        <v>562.67328580795106</v>
      </c>
      <c r="AU775" s="16">
        <f t="shared" ref="AT775:BI790" si="200">IF(MOD((AU$6-$E775),$G775)=0,($K775*1.1*1.15)*((1+$K$3)^(AU$6-$N$3)),IF(MOD((AU$6-$I775),$H775)=0,$O775*((1+$K$3)^(AU$6-$N$3)),0))</f>
        <v>0</v>
      </c>
      <c r="AV775" s="16">
        <f t="shared" si="200"/>
        <v>0</v>
      </c>
      <c r="AW775" s="16">
        <f t="shared" si="200"/>
        <v>0</v>
      </c>
      <c r="AX775" s="16">
        <f t="shared" si="200"/>
        <v>0</v>
      </c>
      <c r="AY775" s="16">
        <f t="shared" si="200"/>
        <v>0</v>
      </c>
      <c r="AZ775" s="16">
        <f t="shared" si="200"/>
        <v>66355.169531849431</v>
      </c>
      <c r="BA775" s="16">
        <f t="shared" si="200"/>
        <v>0</v>
      </c>
      <c r="BB775" s="16">
        <f t="shared" si="200"/>
        <v>0</v>
      </c>
      <c r="BC775" s="16">
        <f t="shared" si="200"/>
        <v>0</v>
      </c>
      <c r="BD775" s="16">
        <f t="shared" si="200"/>
        <v>916.53549188377906</v>
      </c>
      <c r="BE775" s="16">
        <f t="shared" si="200"/>
        <v>0</v>
      </c>
      <c r="BF775" s="16">
        <f t="shared" si="200"/>
        <v>0</v>
      </c>
      <c r="BG775" s="16">
        <f t="shared" si="200"/>
        <v>0</v>
      </c>
      <c r="BH775" s="16">
        <f t="shared" si="200"/>
        <v>0</v>
      </c>
      <c r="BI775" s="16">
        <f t="shared" si="200"/>
        <v>0</v>
      </c>
    </row>
    <row r="776" spans="2:61" s="1" customFormat="1" ht="15.75" x14ac:dyDescent="0.25">
      <c r="B776" s="47">
        <v>3</v>
      </c>
      <c r="C776" s="47" t="s">
        <v>430</v>
      </c>
      <c r="D776" s="47">
        <v>6</v>
      </c>
      <c r="E776" s="47">
        <v>2008</v>
      </c>
      <c r="F776" s="71"/>
      <c r="G776" s="2">
        <v>50</v>
      </c>
      <c r="H776" s="2">
        <v>10</v>
      </c>
      <c r="I776" s="47">
        <v>2022</v>
      </c>
      <c r="J776" s="81">
        <v>1.15E-2</v>
      </c>
      <c r="K776" s="82">
        <v>9985</v>
      </c>
      <c r="L776" s="82">
        <f t="shared" si="195"/>
        <v>998.5</v>
      </c>
      <c r="M776" s="82">
        <f t="shared" si="196"/>
        <v>1497.75</v>
      </c>
      <c r="N776" s="16">
        <f t="shared" si="197"/>
        <v>12481.25</v>
      </c>
      <c r="O776" s="16">
        <f t="shared" si="198"/>
        <v>143.53437500000001</v>
      </c>
      <c r="P776" s="16">
        <f t="shared" si="199"/>
        <v>130.18990929705217</v>
      </c>
      <c r="Q776" s="16">
        <f t="shared" si="199"/>
        <v>0</v>
      </c>
      <c r="R776" s="16">
        <f t="shared" si="199"/>
        <v>0</v>
      </c>
      <c r="S776" s="16">
        <f t="shared" si="199"/>
        <v>0</v>
      </c>
      <c r="T776" s="16">
        <f t="shared" si="199"/>
        <v>0</v>
      </c>
      <c r="U776" s="16">
        <f t="shared" si="199"/>
        <v>0</v>
      </c>
      <c r="V776" s="16">
        <f t="shared" si="199"/>
        <v>0</v>
      </c>
      <c r="W776" s="16">
        <f t="shared" si="199"/>
        <v>0</v>
      </c>
      <c r="X776" s="16">
        <f t="shared" si="199"/>
        <v>0</v>
      </c>
      <c r="Y776" s="16">
        <f t="shared" si="199"/>
        <v>0</v>
      </c>
      <c r="Z776" s="16">
        <f t="shared" si="199"/>
        <v>212.06564371461076</v>
      </c>
      <c r="AA776" s="16">
        <f t="shared" si="199"/>
        <v>0</v>
      </c>
      <c r="AB776" s="16">
        <f t="shared" si="199"/>
        <v>0</v>
      </c>
      <c r="AC776" s="16">
        <f t="shared" si="199"/>
        <v>0</v>
      </c>
      <c r="AD776" s="16">
        <f t="shared" si="199"/>
        <v>0</v>
      </c>
      <c r="AE776" s="16">
        <f t="shared" si="199"/>
        <v>0</v>
      </c>
      <c r="AF776" s="16">
        <f t="shared" si="194"/>
        <v>0</v>
      </c>
      <c r="AG776" s="16">
        <f t="shared" si="194"/>
        <v>0</v>
      </c>
      <c r="AH776" s="16">
        <f t="shared" si="194"/>
        <v>0</v>
      </c>
      <c r="AI776" s="16">
        <f t="shared" si="194"/>
        <v>0</v>
      </c>
      <c r="AJ776" s="16">
        <f t="shared" si="194"/>
        <v>345.43258757082884</v>
      </c>
      <c r="AK776" s="16">
        <f t="shared" si="194"/>
        <v>0</v>
      </c>
      <c r="AL776" s="16">
        <f t="shared" si="194"/>
        <v>0</v>
      </c>
      <c r="AM776" s="16">
        <f t="shared" si="194"/>
        <v>0</v>
      </c>
      <c r="AN776" s="16">
        <f t="shared" si="194"/>
        <v>0</v>
      </c>
      <c r="AO776" s="16">
        <f t="shared" si="194"/>
        <v>0</v>
      </c>
      <c r="AP776" s="16">
        <f t="shared" si="194"/>
        <v>0</v>
      </c>
      <c r="AQ776" s="16">
        <f t="shared" si="194"/>
        <v>0</v>
      </c>
      <c r="AR776" s="16">
        <f t="shared" si="194"/>
        <v>0</v>
      </c>
      <c r="AS776" s="16">
        <f t="shared" si="194"/>
        <v>0</v>
      </c>
      <c r="AT776" s="16">
        <f t="shared" si="200"/>
        <v>562.67328580795106</v>
      </c>
      <c r="AU776" s="16">
        <f t="shared" si="200"/>
        <v>0</v>
      </c>
      <c r="AV776" s="16">
        <f t="shared" si="200"/>
        <v>0</v>
      </c>
      <c r="AW776" s="16">
        <f t="shared" si="200"/>
        <v>0</v>
      </c>
      <c r="AX776" s="16">
        <f t="shared" si="200"/>
        <v>0</v>
      </c>
      <c r="AY776" s="16">
        <f t="shared" si="200"/>
        <v>0</v>
      </c>
      <c r="AZ776" s="16">
        <f t="shared" si="200"/>
        <v>66355.169531849431</v>
      </c>
      <c r="BA776" s="16">
        <f t="shared" si="200"/>
        <v>0</v>
      </c>
      <c r="BB776" s="16">
        <f t="shared" si="200"/>
        <v>0</v>
      </c>
      <c r="BC776" s="16">
        <f t="shared" si="200"/>
        <v>0</v>
      </c>
      <c r="BD776" s="16">
        <f t="shared" si="200"/>
        <v>916.53549188377906</v>
      </c>
      <c r="BE776" s="16">
        <f t="shared" si="200"/>
        <v>0</v>
      </c>
      <c r="BF776" s="16">
        <f t="shared" si="200"/>
        <v>0</v>
      </c>
      <c r="BG776" s="16">
        <f t="shared" si="200"/>
        <v>0</v>
      </c>
      <c r="BH776" s="16">
        <f t="shared" si="200"/>
        <v>0</v>
      </c>
      <c r="BI776" s="16">
        <f t="shared" si="200"/>
        <v>0</v>
      </c>
    </row>
    <row r="777" spans="2:61" s="1" customFormat="1" ht="15.75" x14ac:dyDescent="0.25">
      <c r="B777" s="47">
        <v>2</v>
      </c>
      <c r="C777" s="47" t="s">
        <v>430</v>
      </c>
      <c r="D777" s="47">
        <v>6</v>
      </c>
      <c r="E777" s="47">
        <v>2008</v>
      </c>
      <c r="F777" s="71"/>
      <c r="G777" s="2">
        <v>50</v>
      </c>
      <c r="H777" s="2">
        <v>10</v>
      </c>
      <c r="I777" s="47">
        <v>2022</v>
      </c>
      <c r="J777" s="81">
        <v>1.15E-2</v>
      </c>
      <c r="K777" s="82">
        <v>9985</v>
      </c>
      <c r="L777" s="82">
        <f t="shared" si="195"/>
        <v>998.5</v>
      </c>
      <c r="M777" s="82">
        <f t="shared" si="196"/>
        <v>1497.75</v>
      </c>
      <c r="N777" s="16">
        <f t="shared" si="197"/>
        <v>12481.25</v>
      </c>
      <c r="O777" s="16">
        <f t="shared" si="198"/>
        <v>143.53437500000001</v>
      </c>
      <c r="P777" s="16">
        <f t="shared" si="199"/>
        <v>130.18990929705217</v>
      </c>
      <c r="Q777" s="16">
        <f t="shared" si="199"/>
        <v>0</v>
      </c>
      <c r="R777" s="16">
        <f t="shared" si="199"/>
        <v>0</v>
      </c>
      <c r="S777" s="16">
        <f t="shared" si="199"/>
        <v>0</v>
      </c>
      <c r="T777" s="16">
        <f t="shared" si="199"/>
        <v>0</v>
      </c>
      <c r="U777" s="16">
        <f t="shared" si="199"/>
        <v>0</v>
      </c>
      <c r="V777" s="16">
        <f t="shared" si="199"/>
        <v>0</v>
      </c>
      <c r="W777" s="16">
        <f t="shared" si="199"/>
        <v>0</v>
      </c>
      <c r="X777" s="16">
        <f t="shared" si="199"/>
        <v>0</v>
      </c>
      <c r="Y777" s="16">
        <f t="shared" si="199"/>
        <v>0</v>
      </c>
      <c r="Z777" s="16">
        <f t="shared" si="199"/>
        <v>212.06564371461076</v>
      </c>
      <c r="AA777" s="16">
        <f t="shared" si="199"/>
        <v>0</v>
      </c>
      <c r="AB777" s="16">
        <f t="shared" si="199"/>
        <v>0</v>
      </c>
      <c r="AC777" s="16">
        <f t="shared" si="199"/>
        <v>0</v>
      </c>
      <c r="AD777" s="16">
        <f t="shared" si="199"/>
        <v>0</v>
      </c>
      <c r="AE777" s="16">
        <f t="shared" si="199"/>
        <v>0</v>
      </c>
      <c r="AF777" s="16">
        <f t="shared" si="194"/>
        <v>0</v>
      </c>
      <c r="AG777" s="16">
        <f t="shared" si="194"/>
        <v>0</v>
      </c>
      <c r="AH777" s="16">
        <f t="shared" si="194"/>
        <v>0</v>
      </c>
      <c r="AI777" s="16">
        <f t="shared" si="194"/>
        <v>0</v>
      </c>
      <c r="AJ777" s="16">
        <f t="shared" si="194"/>
        <v>345.43258757082884</v>
      </c>
      <c r="AK777" s="16">
        <f t="shared" si="194"/>
        <v>0</v>
      </c>
      <c r="AL777" s="16">
        <f t="shared" si="194"/>
        <v>0</v>
      </c>
      <c r="AM777" s="16">
        <f t="shared" si="194"/>
        <v>0</v>
      </c>
      <c r="AN777" s="16">
        <f t="shared" si="194"/>
        <v>0</v>
      </c>
      <c r="AO777" s="16">
        <f t="shared" si="194"/>
        <v>0</v>
      </c>
      <c r="AP777" s="16">
        <f t="shared" si="194"/>
        <v>0</v>
      </c>
      <c r="AQ777" s="16">
        <f t="shared" si="194"/>
        <v>0</v>
      </c>
      <c r="AR777" s="16">
        <f t="shared" si="194"/>
        <v>0</v>
      </c>
      <c r="AS777" s="16">
        <f t="shared" si="194"/>
        <v>0</v>
      </c>
      <c r="AT777" s="16">
        <f t="shared" si="200"/>
        <v>562.67328580795106</v>
      </c>
      <c r="AU777" s="16">
        <f t="shared" si="200"/>
        <v>0</v>
      </c>
      <c r="AV777" s="16">
        <f t="shared" si="200"/>
        <v>0</v>
      </c>
      <c r="AW777" s="16">
        <f t="shared" si="200"/>
        <v>0</v>
      </c>
      <c r="AX777" s="16">
        <f t="shared" si="200"/>
        <v>0</v>
      </c>
      <c r="AY777" s="16">
        <f t="shared" si="200"/>
        <v>0</v>
      </c>
      <c r="AZ777" s="16">
        <f t="shared" si="200"/>
        <v>66355.169531849431</v>
      </c>
      <c r="BA777" s="16">
        <f t="shared" si="200"/>
        <v>0</v>
      </c>
      <c r="BB777" s="16">
        <f t="shared" si="200"/>
        <v>0</v>
      </c>
      <c r="BC777" s="16">
        <f t="shared" si="200"/>
        <v>0</v>
      </c>
      <c r="BD777" s="16">
        <f t="shared" si="200"/>
        <v>916.53549188377906</v>
      </c>
      <c r="BE777" s="16">
        <f t="shared" si="200"/>
        <v>0</v>
      </c>
      <c r="BF777" s="16">
        <f t="shared" si="200"/>
        <v>0</v>
      </c>
      <c r="BG777" s="16">
        <f t="shared" si="200"/>
        <v>0</v>
      </c>
      <c r="BH777" s="16">
        <f t="shared" si="200"/>
        <v>0</v>
      </c>
      <c r="BI777" s="16">
        <f t="shared" si="200"/>
        <v>0</v>
      </c>
    </row>
    <row r="778" spans="2:61" s="1" customFormat="1" ht="15.75" x14ac:dyDescent="0.25">
      <c r="B778" s="47">
        <v>1</v>
      </c>
      <c r="C778" s="47" t="s">
        <v>430</v>
      </c>
      <c r="D778" s="47">
        <v>6</v>
      </c>
      <c r="E778" s="47">
        <v>2009</v>
      </c>
      <c r="F778" s="71"/>
      <c r="G778" s="2">
        <v>50</v>
      </c>
      <c r="H778" s="2">
        <v>10</v>
      </c>
      <c r="I778" s="47">
        <v>2022</v>
      </c>
      <c r="J778" s="81">
        <v>1.15E-2</v>
      </c>
      <c r="K778" s="82">
        <v>9985</v>
      </c>
      <c r="L778" s="83">
        <f t="shared" si="195"/>
        <v>998.5</v>
      </c>
      <c r="M778" s="83">
        <f t="shared" si="196"/>
        <v>1497.75</v>
      </c>
      <c r="N778" s="16">
        <f t="shared" si="197"/>
        <v>12481.25</v>
      </c>
      <c r="O778" s="16">
        <f t="shared" si="198"/>
        <v>143.53437500000001</v>
      </c>
      <c r="P778" s="16">
        <f t="shared" si="199"/>
        <v>130.18990929705217</v>
      </c>
      <c r="Q778" s="16">
        <f t="shared" si="199"/>
        <v>0</v>
      </c>
      <c r="R778" s="16">
        <f t="shared" si="199"/>
        <v>0</v>
      </c>
      <c r="S778" s="16">
        <f t="shared" si="199"/>
        <v>0</v>
      </c>
      <c r="T778" s="16">
        <f t="shared" si="199"/>
        <v>0</v>
      </c>
      <c r="U778" s="16">
        <f t="shared" si="199"/>
        <v>0</v>
      </c>
      <c r="V778" s="16">
        <f t="shared" si="199"/>
        <v>0</v>
      </c>
      <c r="W778" s="16">
        <f t="shared" si="199"/>
        <v>0</v>
      </c>
      <c r="X778" s="16">
        <f t="shared" si="199"/>
        <v>0</v>
      </c>
      <c r="Y778" s="16">
        <f t="shared" si="199"/>
        <v>0</v>
      </c>
      <c r="Z778" s="16">
        <f t="shared" si="199"/>
        <v>212.06564371461076</v>
      </c>
      <c r="AA778" s="16">
        <f t="shared" si="199"/>
        <v>0</v>
      </c>
      <c r="AB778" s="16">
        <f t="shared" si="199"/>
        <v>0</v>
      </c>
      <c r="AC778" s="16">
        <f t="shared" si="199"/>
        <v>0</v>
      </c>
      <c r="AD778" s="16">
        <f t="shared" si="199"/>
        <v>0</v>
      </c>
      <c r="AE778" s="16">
        <f t="shared" si="199"/>
        <v>0</v>
      </c>
      <c r="AF778" s="16">
        <f t="shared" si="194"/>
        <v>0</v>
      </c>
      <c r="AG778" s="16">
        <f t="shared" si="194"/>
        <v>0</v>
      </c>
      <c r="AH778" s="16">
        <f t="shared" si="194"/>
        <v>0</v>
      </c>
      <c r="AI778" s="16">
        <f t="shared" si="194"/>
        <v>0</v>
      </c>
      <c r="AJ778" s="16">
        <f t="shared" si="194"/>
        <v>345.43258757082884</v>
      </c>
      <c r="AK778" s="16">
        <f t="shared" si="194"/>
        <v>0</v>
      </c>
      <c r="AL778" s="16">
        <f t="shared" si="194"/>
        <v>0</v>
      </c>
      <c r="AM778" s="16">
        <f t="shared" si="194"/>
        <v>0</v>
      </c>
      <c r="AN778" s="16">
        <f t="shared" si="194"/>
        <v>0</v>
      </c>
      <c r="AO778" s="16">
        <f t="shared" si="194"/>
        <v>0</v>
      </c>
      <c r="AP778" s="16">
        <f t="shared" si="194"/>
        <v>0</v>
      </c>
      <c r="AQ778" s="16">
        <f t="shared" si="194"/>
        <v>0</v>
      </c>
      <c r="AR778" s="16">
        <f t="shared" si="194"/>
        <v>0</v>
      </c>
      <c r="AS778" s="16">
        <f t="shared" si="194"/>
        <v>0</v>
      </c>
      <c r="AT778" s="16">
        <f t="shared" si="200"/>
        <v>562.67328580795106</v>
      </c>
      <c r="AU778" s="16">
        <f t="shared" si="200"/>
        <v>0</v>
      </c>
      <c r="AV778" s="16">
        <f t="shared" si="200"/>
        <v>0</v>
      </c>
      <c r="AW778" s="16">
        <f t="shared" si="200"/>
        <v>0</v>
      </c>
      <c r="AX778" s="16">
        <f t="shared" si="200"/>
        <v>0</v>
      </c>
      <c r="AY778" s="16">
        <f t="shared" si="200"/>
        <v>0</v>
      </c>
      <c r="AZ778" s="16">
        <f t="shared" si="200"/>
        <v>0</v>
      </c>
      <c r="BA778" s="16">
        <f t="shared" si="200"/>
        <v>69672.928008441915</v>
      </c>
      <c r="BB778" s="16">
        <f t="shared" si="200"/>
        <v>0</v>
      </c>
      <c r="BC778" s="16">
        <f t="shared" si="200"/>
        <v>0</v>
      </c>
      <c r="BD778" s="16">
        <f t="shared" si="200"/>
        <v>916.53549188377906</v>
      </c>
      <c r="BE778" s="16">
        <f t="shared" si="200"/>
        <v>0</v>
      </c>
      <c r="BF778" s="16">
        <f t="shared" si="200"/>
        <v>0</v>
      </c>
      <c r="BG778" s="16">
        <f t="shared" si="200"/>
        <v>0</v>
      </c>
      <c r="BH778" s="16">
        <f t="shared" si="200"/>
        <v>0</v>
      </c>
      <c r="BI778" s="16">
        <f t="shared" si="200"/>
        <v>0</v>
      </c>
    </row>
    <row r="779" spans="2:61" s="1" customFormat="1" ht="15.75" x14ac:dyDescent="0.25">
      <c r="B779" s="47">
        <v>823</v>
      </c>
      <c r="C779" s="47" t="s">
        <v>430</v>
      </c>
      <c r="D779" s="47">
        <v>6</v>
      </c>
      <c r="E779" s="47">
        <v>2010</v>
      </c>
      <c r="F779" s="71"/>
      <c r="G779" s="2">
        <v>50</v>
      </c>
      <c r="H779" s="2">
        <v>10</v>
      </c>
      <c r="I779" s="47">
        <v>2022</v>
      </c>
      <c r="J779" s="81">
        <v>1.15E-2</v>
      </c>
      <c r="K779" s="82">
        <v>9985</v>
      </c>
      <c r="L779" s="82">
        <f t="shared" si="195"/>
        <v>998.5</v>
      </c>
      <c r="M779" s="82">
        <f t="shared" si="196"/>
        <v>1497.75</v>
      </c>
      <c r="N779" s="16">
        <f t="shared" si="197"/>
        <v>12481.25</v>
      </c>
      <c r="O779" s="16">
        <f t="shared" si="198"/>
        <v>143.53437500000001</v>
      </c>
      <c r="P779" s="16">
        <f t="shared" si="199"/>
        <v>130.18990929705217</v>
      </c>
      <c r="Q779" s="16">
        <f t="shared" si="199"/>
        <v>0</v>
      </c>
      <c r="R779" s="16">
        <f t="shared" si="199"/>
        <v>0</v>
      </c>
      <c r="S779" s="16">
        <f t="shared" si="199"/>
        <v>0</v>
      </c>
      <c r="T779" s="16">
        <f t="shared" si="199"/>
        <v>0</v>
      </c>
      <c r="U779" s="16">
        <f t="shared" si="199"/>
        <v>0</v>
      </c>
      <c r="V779" s="16">
        <f t="shared" si="199"/>
        <v>0</v>
      </c>
      <c r="W779" s="16">
        <f t="shared" si="199"/>
        <v>0</v>
      </c>
      <c r="X779" s="16">
        <f t="shared" si="199"/>
        <v>0</v>
      </c>
      <c r="Y779" s="16">
        <f t="shared" si="199"/>
        <v>0</v>
      </c>
      <c r="Z779" s="16">
        <f t="shared" si="199"/>
        <v>212.06564371461076</v>
      </c>
      <c r="AA779" s="16">
        <f t="shared" si="199"/>
        <v>0</v>
      </c>
      <c r="AB779" s="16">
        <f t="shared" si="199"/>
        <v>0</v>
      </c>
      <c r="AC779" s="16">
        <f t="shared" si="199"/>
        <v>0</v>
      </c>
      <c r="AD779" s="16">
        <f t="shared" si="199"/>
        <v>0</v>
      </c>
      <c r="AE779" s="16">
        <f t="shared" si="199"/>
        <v>0</v>
      </c>
      <c r="AF779" s="16">
        <f t="shared" si="194"/>
        <v>0</v>
      </c>
      <c r="AG779" s="16">
        <f t="shared" si="194"/>
        <v>0</v>
      </c>
      <c r="AH779" s="16">
        <f t="shared" si="194"/>
        <v>0</v>
      </c>
      <c r="AI779" s="16">
        <f t="shared" si="194"/>
        <v>0</v>
      </c>
      <c r="AJ779" s="16">
        <f t="shared" si="194"/>
        <v>345.43258757082884</v>
      </c>
      <c r="AK779" s="16">
        <f t="shared" si="194"/>
        <v>0</v>
      </c>
      <c r="AL779" s="16">
        <f t="shared" si="194"/>
        <v>0</v>
      </c>
      <c r="AM779" s="16">
        <f t="shared" si="194"/>
        <v>0</v>
      </c>
      <c r="AN779" s="16">
        <f t="shared" si="194"/>
        <v>0</v>
      </c>
      <c r="AO779" s="16">
        <f t="shared" si="194"/>
        <v>0</v>
      </c>
      <c r="AP779" s="16">
        <f t="shared" si="194"/>
        <v>0</v>
      </c>
      <c r="AQ779" s="16">
        <f t="shared" si="194"/>
        <v>0</v>
      </c>
      <c r="AR779" s="16">
        <f t="shared" si="194"/>
        <v>0</v>
      </c>
      <c r="AS779" s="16">
        <f t="shared" si="194"/>
        <v>0</v>
      </c>
      <c r="AT779" s="16">
        <f t="shared" si="200"/>
        <v>562.67328580795106</v>
      </c>
      <c r="AU779" s="16">
        <f t="shared" si="200"/>
        <v>0</v>
      </c>
      <c r="AV779" s="16">
        <f t="shared" si="200"/>
        <v>0</v>
      </c>
      <c r="AW779" s="16">
        <f t="shared" si="200"/>
        <v>0</v>
      </c>
      <c r="AX779" s="16">
        <f t="shared" si="200"/>
        <v>0</v>
      </c>
      <c r="AY779" s="16">
        <f t="shared" si="200"/>
        <v>0</v>
      </c>
      <c r="AZ779" s="16">
        <f t="shared" si="200"/>
        <v>0</v>
      </c>
      <c r="BA779" s="16">
        <f t="shared" si="200"/>
        <v>0</v>
      </c>
      <c r="BB779" s="16">
        <f t="shared" si="200"/>
        <v>73156.574408863991</v>
      </c>
      <c r="BC779" s="16">
        <f t="shared" si="200"/>
        <v>0</v>
      </c>
      <c r="BD779" s="16">
        <f t="shared" si="200"/>
        <v>916.53549188377906</v>
      </c>
      <c r="BE779" s="16">
        <f t="shared" si="200"/>
        <v>0</v>
      </c>
      <c r="BF779" s="16">
        <f t="shared" si="200"/>
        <v>0</v>
      </c>
      <c r="BG779" s="16">
        <f t="shared" si="200"/>
        <v>0</v>
      </c>
      <c r="BH779" s="16">
        <f t="shared" si="200"/>
        <v>0</v>
      </c>
      <c r="BI779" s="16">
        <f t="shared" si="200"/>
        <v>0</v>
      </c>
    </row>
    <row r="780" spans="2:61" s="1" customFormat="1" ht="15.75" x14ac:dyDescent="0.25">
      <c r="B780" s="47">
        <v>832</v>
      </c>
      <c r="C780" s="47" t="s">
        <v>430</v>
      </c>
      <c r="D780" s="47">
        <v>6</v>
      </c>
      <c r="E780" s="47">
        <v>2011</v>
      </c>
      <c r="F780" s="71"/>
      <c r="G780" s="2">
        <v>50</v>
      </c>
      <c r="H780" s="2">
        <v>10</v>
      </c>
      <c r="I780" s="47">
        <v>2022</v>
      </c>
      <c r="J780" s="81">
        <v>1.15E-2</v>
      </c>
      <c r="K780" s="82">
        <v>9985</v>
      </c>
      <c r="L780" s="82">
        <f t="shared" si="195"/>
        <v>998.5</v>
      </c>
      <c r="M780" s="82">
        <f t="shared" si="196"/>
        <v>1497.75</v>
      </c>
      <c r="N780" s="16">
        <f t="shared" si="197"/>
        <v>12481.25</v>
      </c>
      <c r="O780" s="16">
        <f t="shared" si="198"/>
        <v>143.53437500000001</v>
      </c>
      <c r="P780" s="16">
        <f t="shared" si="199"/>
        <v>130.18990929705217</v>
      </c>
      <c r="Q780" s="16">
        <f t="shared" si="199"/>
        <v>0</v>
      </c>
      <c r="R780" s="16">
        <f t="shared" si="199"/>
        <v>0</v>
      </c>
      <c r="S780" s="16">
        <f t="shared" si="199"/>
        <v>0</v>
      </c>
      <c r="T780" s="16">
        <f t="shared" si="199"/>
        <v>0</v>
      </c>
      <c r="U780" s="16">
        <f t="shared" si="199"/>
        <v>0</v>
      </c>
      <c r="V780" s="16">
        <f t="shared" si="199"/>
        <v>0</v>
      </c>
      <c r="W780" s="16">
        <f t="shared" si="199"/>
        <v>0</v>
      </c>
      <c r="X780" s="16">
        <f t="shared" si="199"/>
        <v>0</v>
      </c>
      <c r="Y780" s="16">
        <f t="shared" si="199"/>
        <v>0</v>
      </c>
      <c r="Z780" s="16">
        <f t="shared" si="199"/>
        <v>212.06564371461076</v>
      </c>
      <c r="AA780" s="16">
        <f t="shared" si="199"/>
        <v>0</v>
      </c>
      <c r="AB780" s="16">
        <f t="shared" si="199"/>
        <v>0</v>
      </c>
      <c r="AC780" s="16">
        <f t="shared" si="199"/>
        <v>0</v>
      </c>
      <c r="AD780" s="16">
        <f t="shared" si="199"/>
        <v>0</v>
      </c>
      <c r="AE780" s="16">
        <f t="shared" si="199"/>
        <v>0</v>
      </c>
      <c r="AF780" s="16">
        <f t="shared" si="194"/>
        <v>0</v>
      </c>
      <c r="AG780" s="16">
        <f t="shared" si="194"/>
        <v>0</v>
      </c>
      <c r="AH780" s="16">
        <f t="shared" si="194"/>
        <v>0</v>
      </c>
      <c r="AI780" s="16">
        <f t="shared" si="194"/>
        <v>0</v>
      </c>
      <c r="AJ780" s="16">
        <f t="shared" si="194"/>
        <v>345.43258757082884</v>
      </c>
      <c r="AK780" s="16">
        <f t="shared" si="194"/>
        <v>0</v>
      </c>
      <c r="AL780" s="16">
        <f t="shared" si="194"/>
        <v>0</v>
      </c>
      <c r="AM780" s="16">
        <f t="shared" si="194"/>
        <v>0</v>
      </c>
      <c r="AN780" s="16">
        <f t="shared" si="194"/>
        <v>0</v>
      </c>
      <c r="AO780" s="16">
        <f t="shared" si="194"/>
        <v>0</v>
      </c>
      <c r="AP780" s="16">
        <f t="shared" si="194"/>
        <v>0</v>
      </c>
      <c r="AQ780" s="16">
        <f t="shared" si="194"/>
        <v>0</v>
      </c>
      <c r="AR780" s="16">
        <f t="shared" si="194"/>
        <v>0</v>
      </c>
      <c r="AS780" s="16">
        <f t="shared" si="194"/>
        <v>0</v>
      </c>
      <c r="AT780" s="16">
        <f t="shared" si="200"/>
        <v>562.67328580795106</v>
      </c>
      <c r="AU780" s="16">
        <f t="shared" si="200"/>
        <v>0</v>
      </c>
      <c r="AV780" s="16">
        <f t="shared" si="200"/>
        <v>0</v>
      </c>
      <c r="AW780" s="16">
        <f t="shared" si="200"/>
        <v>0</v>
      </c>
      <c r="AX780" s="16">
        <f t="shared" si="200"/>
        <v>0</v>
      </c>
      <c r="AY780" s="16">
        <f t="shared" si="200"/>
        <v>0</v>
      </c>
      <c r="AZ780" s="16">
        <f t="shared" si="200"/>
        <v>0</v>
      </c>
      <c r="BA780" s="16">
        <f t="shared" si="200"/>
        <v>0</v>
      </c>
      <c r="BB780" s="16">
        <f t="shared" si="200"/>
        <v>0</v>
      </c>
      <c r="BC780" s="16">
        <f t="shared" si="200"/>
        <v>76814.403129307204</v>
      </c>
      <c r="BD780" s="16">
        <f t="shared" si="200"/>
        <v>916.53549188377906</v>
      </c>
      <c r="BE780" s="16">
        <f t="shared" si="200"/>
        <v>0</v>
      </c>
      <c r="BF780" s="16">
        <f t="shared" si="200"/>
        <v>0</v>
      </c>
      <c r="BG780" s="16">
        <f t="shared" si="200"/>
        <v>0</v>
      </c>
      <c r="BH780" s="16">
        <f t="shared" si="200"/>
        <v>0</v>
      </c>
      <c r="BI780" s="16">
        <f t="shared" si="200"/>
        <v>0</v>
      </c>
    </row>
    <row r="781" spans="2:61" s="1" customFormat="1" ht="15.75" x14ac:dyDescent="0.25">
      <c r="B781" s="47">
        <v>827</v>
      </c>
      <c r="C781" s="47" t="s">
        <v>430</v>
      </c>
      <c r="D781" s="47">
        <v>6</v>
      </c>
      <c r="E781" s="47">
        <v>2011</v>
      </c>
      <c r="F781" s="71" t="s">
        <v>15909</v>
      </c>
      <c r="G781" s="2">
        <v>50</v>
      </c>
      <c r="H781" s="2">
        <v>10</v>
      </c>
      <c r="I781" s="47">
        <v>2022</v>
      </c>
      <c r="J781" s="81">
        <v>1.15E-2</v>
      </c>
      <c r="K781" s="82">
        <v>9985</v>
      </c>
      <c r="L781" s="82">
        <f t="shared" si="195"/>
        <v>998.5</v>
      </c>
      <c r="M781" s="82">
        <f t="shared" si="196"/>
        <v>1497.75</v>
      </c>
      <c r="N781" s="16">
        <f t="shared" si="197"/>
        <v>12481.25</v>
      </c>
      <c r="O781" s="16">
        <f t="shared" si="198"/>
        <v>143.53437500000001</v>
      </c>
      <c r="P781" s="16">
        <f t="shared" si="199"/>
        <v>130.18990929705217</v>
      </c>
      <c r="Q781" s="16">
        <f t="shared" si="199"/>
        <v>0</v>
      </c>
      <c r="R781" s="16">
        <f t="shared" si="199"/>
        <v>0</v>
      </c>
      <c r="S781" s="16">
        <f t="shared" si="199"/>
        <v>0</v>
      </c>
      <c r="T781" s="16">
        <f t="shared" si="199"/>
        <v>0</v>
      </c>
      <c r="U781" s="16">
        <f t="shared" si="199"/>
        <v>0</v>
      </c>
      <c r="V781" s="16">
        <f t="shared" si="199"/>
        <v>0</v>
      </c>
      <c r="W781" s="16">
        <f t="shared" si="199"/>
        <v>0</v>
      </c>
      <c r="X781" s="16">
        <f t="shared" si="199"/>
        <v>0</v>
      </c>
      <c r="Y781" s="16">
        <f t="shared" si="199"/>
        <v>0</v>
      </c>
      <c r="Z781" s="16">
        <f t="shared" si="199"/>
        <v>212.06564371461076</v>
      </c>
      <c r="AA781" s="16">
        <f t="shared" si="199"/>
        <v>0</v>
      </c>
      <c r="AB781" s="16">
        <f t="shared" si="199"/>
        <v>0</v>
      </c>
      <c r="AC781" s="16">
        <f t="shared" si="199"/>
        <v>0</v>
      </c>
      <c r="AD781" s="16">
        <f t="shared" si="199"/>
        <v>0</v>
      </c>
      <c r="AE781" s="16">
        <f t="shared" si="199"/>
        <v>0</v>
      </c>
      <c r="AF781" s="16">
        <f t="shared" si="194"/>
        <v>0</v>
      </c>
      <c r="AG781" s="16">
        <f t="shared" si="194"/>
        <v>0</v>
      </c>
      <c r="AH781" s="16">
        <f t="shared" si="194"/>
        <v>0</v>
      </c>
      <c r="AI781" s="16">
        <f t="shared" si="194"/>
        <v>0</v>
      </c>
      <c r="AJ781" s="16">
        <f t="shared" si="194"/>
        <v>345.43258757082884</v>
      </c>
      <c r="AK781" s="16">
        <f t="shared" si="194"/>
        <v>0</v>
      </c>
      <c r="AL781" s="16">
        <f t="shared" si="194"/>
        <v>0</v>
      </c>
      <c r="AM781" s="16">
        <f t="shared" si="194"/>
        <v>0</v>
      </c>
      <c r="AN781" s="16">
        <f t="shared" si="194"/>
        <v>0</v>
      </c>
      <c r="AO781" s="16">
        <f t="shared" si="194"/>
        <v>0</v>
      </c>
      <c r="AP781" s="16">
        <f t="shared" si="194"/>
        <v>0</v>
      </c>
      <c r="AQ781" s="16">
        <f t="shared" si="194"/>
        <v>0</v>
      </c>
      <c r="AR781" s="16">
        <f t="shared" si="194"/>
        <v>0</v>
      </c>
      <c r="AS781" s="16">
        <f t="shared" si="194"/>
        <v>0</v>
      </c>
      <c r="AT781" s="16">
        <f t="shared" si="200"/>
        <v>562.67328580795106</v>
      </c>
      <c r="AU781" s="16">
        <f t="shared" si="200"/>
        <v>0</v>
      </c>
      <c r="AV781" s="16">
        <f t="shared" si="200"/>
        <v>0</v>
      </c>
      <c r="AW781" s="16">
        <f t="shared" si="200"/>
        <v>0</v>
      </c>
      <c r="AX781" s="16">
        <f t="shared" si="200"/>
        <v>0</v>
      </c>
      <c r="AY781" s="16">
        <f t="shared" si="200"/>
        <v>0</v>
      </c>
      <c r="AZ781" s="16">
        <f t="shared" si="200"/>
        <v>0</v>
      </c>
      <c r="BA781" s="16">
        <f t="shared" si="200"/>
        <v>0</v>
      </c>
      <c r="BB781" s="16">
        <f t="shared" si="200"/>
        <v>0</v>
      </c>
      <c r="BC781" s="16">
        <f t="shared" si="200"/>
        <v>76814.403129307204</v>
      </c>
      <c r="BD781" s="16">
        <f t="shared" si="200"/>
        <v>916.53549188377906</v>
      </c>
      <c r="BE781" s="16">
        <f t="shared" si="200"/>
        <v>0</v>
      </c>
      <c r="BF781" s="16">
        <f t="shared" si="200"/>
        <v>0</v>
      </c>
      <c r="BG781" s="16">
        <f t="shared" si="200"/>
        <v>0</v>
      </c>
      <c r="BH781" s="16">
        <f t="shared" si="200"/>
        <v>0</v>
      </c>
      <c r="BI781" s="16">
        <f t="shared" si="200"/>
        <v>0</v>
      </c>
    </row>
    <row r="782" spans="2:61" s="1" customFormat="1" ht="15.75" x14ac:dyDescent="0.25">
      <c r="B782" s="47">
        <v>826</v>
      </c>
      <c r="C782" s="47" t="s">
        <v>430</v>
      </c>
      <c r="D782" s="47">
        <v>6</v>
      </c>
      <c r="E782" s="47">
        <v>2011</v>
      </c>
      <c r="F782" s="71"/>
      <c r="G782" s="2">
        <v>50</v>
      </c>
      <c r="H782" s="2">
        <v>10</v>
      </c>
      <c r="I782" s="47">
        <v>2022</v>
      </c>
      <c r="J782" s="81">
        <v>1.15E-2</v>
      </c>
      <c r="K782" s="82">
        <v>9985</v>
      </c>
      <c r="L782" s="82">
        <f t="shared" si="195"/>
        <v>998.5</v>
      </c>
      <c r="M782" s="82">
        <f t="shared" si="196"/>
        <v>1497.75</v>
      </c>
      <c r="N782" s="16">
        <f t="shared" si="197"/>
        <v>12481.25</v>
      </c>
      <c r="O782" s="16">
        <f t="shared" si="198"/>
        <v>143.53437500000001</v>
      </c>
      <c r="P782" s="16">
        <f t="shared" si="199"/>
        <v>130.18990929705217</v>
      </c>
      <c r="Q782" s="16">
        <f t="shared" si="199"/>
        <v>0</v>
      </c>
      <c r="R782" s="16">
        <f t="shared" si="199"/>
        <v>0</v>
      </c>
      <c r="S782" s="16">
        <f t="shared" si="199"/>
        <v>0</v>
      </c>
      <c r="T782" s="16">
        <f t="shared" si="199"/>
        <v>0</v>
      </c>
      <c r="U782" s="16">
        <f t="shared" si="199"/>
        <v>0</v>
      </c>
      <c r="V782" s="16">
        <f t="shared" si="199"/>
        <v>0</v>
      </c>
      <c r="W782" s="16">
        <f t="shared" si="199"/>
        <v>0</v>
      </c>
      <c r="X782" s="16">
        <f t="shared" si="199"/>
        <v>0</v>
      </c>
      <c r="Y782" s="16">
        <f t="shared" si="199"/>
        <v>0</v>
      </c>
      <c r="Z782" s="16">
        <f t="shared" si="199"/>
        <v>212.06564371461076</v>
      </c>
      <c r="AA782" s="16">
        <f t="shared" si="199"/>
        <v>0</v>
      </c>
      <c r="AB782" s="16">
        <f t="shared" si="199"/>
        <v>0</v>
      </c>
      <c r="AC782" s="16">
        <f t="shared" si="199"/>
        <v>0</v>
      </c>
      <c r="AD782" s="16">
        <f t="shared" si="199"/>
        <v>0</v>
      </c>
      <c r="AE782" s="16">
        <f t="shared" si="199"/>
        <v>0</v>
      </c>
      <c r="AF782" s="16">
        <f t="shared" si="194"/>
        <v>0</v>
      </c>
      <c r="AG782" s="16">
        <f t="shared" si="194"/>
        <v>0</v>
      </c>
      <c r="AH782" s="16">
        <f t="shared" si="194"/>
        <v>0</v>
      </c>
      <c r="AI782" s="16">
        <f t="shared" si="194"/>
        <v>0</v>
      </c>
      <c r="AJ782" s="16">
        <f t="shared" si="194"/>
        <v>345.43258757082884</v>
      </c>
      <c r="AK782" s="16">
        <f t="shared" si="194"/>
        <v>0</v>
      </c>
      <c r="AL782" s="16">
        <f t="shared" si="194"/>
        <v>0</v>
      </c>
      <c r="AM782" s="16">
        <f t="shared" si="194"/>
        <v>0</v>
      </c>
      <c r="AN782" s="16">
        <f t="shared" si="194"/>
        <v>0</v>
      </c>
      <c r="AO782" s="16">
        <f t="shared" si="194"/>
        <v>0</v>
      </c>
      <c r="AP782" s="16">
        <f t="shared" si="194"/>
        <v>0</v>
      </c>
      <c r="AQ782" s="16">
        <f t="shared" si="194"/>
        <v>0</v>
      </c>
      <c r="AR782" s="16">
        <f t="shared" si="194"/>
        <v>0</v>
      </c>
      <c r="AS782" s="16">
        <f t="shared" si="194"/>
        <v>0</v>
      </c>
      <c r="AT782" s="16">
        <f t="shared" si="200"/>
        <v>562.67328580795106</v>
      </c>
      <c r="AU782" s="16">
        <f t="shared" si="200"/>
        <v>0</v>
      </c>
      <c r="AV782" s="16">
        <f t="shared" si="200"/>
        <v>0</v>
      </c>
      <c r="AW782" s="16">
        <f t="shared" si="200"/>
        <v>0</v>
      </c>
      <c r="AX782" s="16">
        <f t="shared" si="200"/>
        <v>0</v>
      </c>
      <c r="AY782" s="16">
        <f t="shared" si="200"/>
        <v>0</v>
      </c>
      <c r="AZ782" s="16">
        <f t="shared" si="200"/>
        <v>0</v>
      </c>
      <c r="BA782" s="16">
        <f t="shared" si="200"/>
        <v>0</v>
      </c>
      <c r="BB782" s="16">
        <f t="shared" si="200"/>
        <v>0</v>
      </c>
      <c r="BC782" s="16">
        <f t="shared" si="200"/>
        <v>76814.403129307204</v>
      </c>
      <c r="BD782" s="16">
        <f t="shared" si="200"/>
        <v>916.53549188377906</v>
      </c>
      <c r="BE782" s="16">
        <f t="shared" si="200"/>
        <v>0</v>
      </c>
      <c r="BF782" s="16">
        <f t="shared" si="200"/>
        <v>0</v>
      </c>
      <c r="BG782" s="16">
        <f t="shared" si="200"/>
        <v>0</v>
      </c>
      <c r="BH782" s="16">
        <f t="shared" si="200"/>
        <v>0</v>
      </c>
      <c r="BI782" s="16">
        <f t="shared" si="200"/>
        <v>0</v>
      </c>
    </row>
    <row r="783" spans="2:61" s="1" customFormat="1" ht="15.75" x14ac:dyDescent="0.25">
      <c r="B783" s="47">
        <v>852</v>
      </c>
      <c r="C783" s="47" t="s">
        <v>430</v>
      </c>
      <c r="D783" s="47">
        <v>6</v>
      </c>
      <c r="E783" s="47">
        <v>2012</v>
      </c>
      <c r="F783" s="71"/>
      <c r="G783" s="2">
        <v>50</v>
      </c>
      <c r="H783" s="2">
        <v>10</v>
      </c>
      <c r="I783" s="47">
        <v>2022</v>
      </c>
      <c r="J783" s="81">
        <v>1.15E-2</v>
      </c>
      <c r="K783" s="82">
        <v>9985</v>
      </c>
      <c r="L783" s="82">
        <f t="shared" si="195"/>
        <v>998.5</v>
      </c>
      <c r="M783" s="82">
        <f t="shared" si="196"/>
        <v>1497.75</v>
      </c>
      <c r="N783" s="16">
        <f t="shared" si="197"/>
        <v>12481.25</v>
      </c>
      <c r="O783" s="16">
        <f t="shared" si="198"/>
        <v>143.53437500000001</v>
      </c>
      <c r="P783" s="16">
        <f t="shared" si="199"/>
        <v>130.18990929705217</v>
      </c>
      <c r="Q783" s="16">
        <f t="shared" si="199"/>
        <v>0</v>
      </c>
      <c r="R783" s="16">
        <f t="shared" si="199"/>
        <v>0</v>
      </c>
      <c r="S783" s="16">
        <f t="shared" si="199"/>
        <v>0</v>
      </c>
      <c r="T783" s="16">
        <f t="shared" si="199"/>
        <v>0</v>
      </c>
      <c r="U783" s="16">
        <f t="shared" si="199"/>
        <v>0</v>
      </c>
      <c r="V783" s="16">
        <f t="shared" si="199"/>
        <v>0</v>
      </c>
      <c r="W783" s="16">
        <f t="shared" si="199"/>
        <v>0</v>
      </c>
      <c r="X783" s="16">
        <f t="shared" si="199"/>
        <v>0</v>
      </c>
      <c r="Y783" s="16">
        <f t="shared" si="199"/>
        <v>0</v>
      </c>
      <c r="Z783" s="16">
        <f t="shared" si="199"/>
        <v>212.06564371461076</v>
      </c>
      <c r="AA783" s="16">
        <f t="shared" si="199"/>
        <v>0</v>
      </c>
      <c r="AB783" s="16">
        <f t="shared" si="199"/>
        <v>0</v>
      </c>
      <c r="AC783" s="16">
        <f t="shared" si="199"/>
        <v>0</v>
      </c>
      <c r="AD783" s="16">
        <f t="shared" si="199"/>
        <v>0</v>
      </c>
      <c r="AE783" s="16">
        <f t="shared" si="199"/>
        <v>0</v>
      </c>
      <c r="AF783" s="16">
        <f t="shared" si="194"/>
        <v>0</v>
      </c>
      <c r="AG783" s="16">
        <f t="shared" si="194"/>
        <v>0</v>
      </c>
      <c r="AH783" s="16">
        <f t="shared" si="194"/>
        <v>0</v>
      </c>
      <c r="AI783" s="16">
        <f t="shared" si="194"/>
        <v>0</v>
      </c>
      <c r="AJ783" s="16">
        <f t="shared" si="194"/>
        <v>345.43258757082884</v>
      </c>
      <c r="AK783" s="16">
        <f t="shared" si="194"/>
        <v>0</v>
      </c>
      <c r="AL783" s="16">
        <f t="shared" si="194"/>
        <v>0</v>
      </c>
      <c r="AM783" s="16">
        <f t="shared" si="194"/>
        <v>0</v>
      </c>
      <c r="AN783" s="16">
        <f t="shared" si="194"/>
        <v>0</v>
      </c>
      <c r="AO783" s="16">
        <f t="shared" si="194"/>
        <v>0</v>
      </c>
      <c r="AP783" s="16">
        <f t="shared" si="194"/>
        <v>0</v>
      </c>
      <c r="AQ783" s="16">
        <f t="shared" si="194"/>
        <v>0</v>
      </c>
      <c r="AR783" s="16">
        <f t="shared" si="194"/>
        <v>0</v>
      </c>
      <c r="AS783" s="16">
        <f t="shared" si="194"/>
        <v>0</v>
      </c>
      <c r="AT783" s="16">
        <f t="shared" si="200"/>
        <v>562.67328580795106</v>
      </c>
      <c r="AU783" s="16">
        <f t="shared" si="200"/>
        <v>0</v>
      </c>
      <c r="AV783" s="16">
        <f t="shared" si="200"/>
        <v>0</v>
      </c>
      <c r="AW783" s="16">
        <f t="shared" si="200"/>
        <v>0</v>
      </c>
      <c r="AX783" s="16">
        <f t="shared" si="200"/>
        <v>0</v>
      </c>
      <c r="AY783" s="16">
        <f t="shared" si="200"/>
        <v>0</v>
      </c>
      <c r="AZ783" s="16">
        <f t="shared" si="200"/>
        <v>0</v>
      </c>
      <c r="BA783" s="16">
        <f t="shared" si="200"/>
        <v>0</v>
      </c>
      <c r="BB783" s="16">
        <f t="shared" si="200"/>
        <v>0</v>
      </c>
      <c r="BC783" s="16">
        <f t="shared" si="200"/>
        <v>0</v>
      </c>
      <c r="BD783" s="16">
        <f t="shared" si="200"/>
        <v>80655.123285772555</v>
      </c>
      <c r="BE783" s="16">
        <f t="shared" si="200"/>
        <v>0</v>
      </c>
      <c r="BF783" s="16">
        <f t="shared" si="200"/>
        <v>0</v>
      </c>
      <c r="BG783" s="16">
        <f t="shared" si="200"/>
        <v>0</v>
      </c>
      <c r="BH783" s="16">
        <f t="shared" si="200"/>
        <v>0</v>
      </c>
      <c r="BI783" s="16">
        <f t="shared" si="200"/>
        <v>0</v>
      </c>
    </row>
    <row r="784" spans="2:61" s="1" customFormat="1" ht="15.75" x14ac:dyDescent="0.25">
      <c r="B784" s="47">
        <v>850</v>
      </c>
      <c r="C784" s="47" t="s">
        <v>430</v>
      </c>
      <c r="D784" s="47">
        <v>6</v>
      </c>
      <c r="E784" s="47">
        <v>2012</v>
      </c>
      <c r="F784" s="71"/>
      <c r="G784" s="2">
        <v>50</v>
      </c>
      <c r="H784" s="2">
        <v>10</v>
      </c>
      <c r="I784" s="47">
        <v>2022</v>
      </c>
      <c r="J784" s="81">
        <v>1.15E-2</v>
      </c>
      <c r="K784" s="82">
        <v>9985</v>
      </c>
      <c r="L784" s="82">
        <f t="shared" si="195"/>
        <v>998.5</v>
      </c>
      <c r="M784" s="82">
        <f t="shared" si="196"/>
        <v>1497.75</v>
      </c>
      <c r="N784" s="16">
        <f t="shared" si="197"/>
        <v>12481.25</v>
      </c>
      <c r="O784" s="16">
        <f t="shared" si="198"/>
        <v>143.53437500000001</v>
      </c>
      <c r="P784" s="16">
        <f t="shared" si="199"/>
        <v>130.18990929705217</v>
      </c>
      <c r="Q784" s="16">
        <f t="shared" si="199"/>
        <v>0</v>
      </c>
      <c r="R784" s="16">
        <f t="shared" si="199"/>
        <v>0</v>
      </c>
      <c r="S784" s="16">
        <f t="shared" si="199"/>
        <v>0</v>
      </c>
      <c r="T784" s="16">
        <f t="shared" si="199"/>
        <v>0</v>
      </c>
      <c r="U784" s="16">
        <f t="shared" si="199"/>
        <v>0</v>
      </c>
      <c r="V784" s="16">
        <f t="shared" si="199"/>
        <v>0</v>
      </c>
      <c r="W784" s="16">
        <f t="shared" si="199"/>
        <v>0</v>
      </c>
      <c r="X784" s="16">
        <f t="shared" si="199"/>
        <v>0</v>
      </c>
      <c r="Y784" s="16">
        <f t="shared" si="199"/>
        <v>0</v>
      </c>
      <c r="Z784" s="16">
        <f t="shared" si="199"/>
        <v>212.06564371461076</v>
      </c>
      <c r="AA784" s="16">
        <f t="shared" si="199"/>
        <v>0</v>
      </c>
      <c r="AB784" s="16">
        <f t="shared" si="199"/>
        <v>0</v>
      </c>
      <c r="AC784" s="16">
        <f t="shared" si="199"/>
        <v>0</v>
      </c>
      <c r="AD784" s="16">
        <f t="shared" si="199"/>
        <v>0</v>
      </c>
      <c r="AE784" s="16">
        <f t="shared" si="199"/>
        <v>0</v>
      </c>
      <c r="AF784" s="16">
        <f t="shared" si="194"/>
        <v>0</v>
      </c>
      <c r="AG784" s="16">
        <f t="shared" si="194"/>
        <v>0</v>
      </c>
      <c r="AH784" s="16">
        <f t="shared" si="194"/>
        <v>0</v>
      </c>
      <c r="AI784" s="16">
        <f t="shared" si="194"/>
        <v>0</v>
      </c>
      <c r="AJ784" s="16">
        <f t="shared" si="194"/>
        <v>345.43258757082884</v>
      </c>
      <c r="AK784" s="16">
        <f t="shared" si="194"/>
        <v>0</v>
      </c>
      <c r="AL784" s="16">
        <f t="shared" si="194"/>
        <v>0</v>
      </c>
      <c r="AM784" s="16">
        <f t="shared" si="194"/>
        <v>0</v>
      </c>
      <c r="AN784" s="16">
        <f t="shared" si="194"/>
        <v>0</v>
      </c>
      <c r="AO784" s="16">
        <f t="shared" si="194"/>
        <v>0</v>
      </c>
      <c r="AP784" s="16">
        <f t="shared" si="194"/>
        <v>0</v>
      </c>
      <c r="AQ784" s="16">
        <f t="shared" si="194"/>
        <v>0</v>
      </c>
      <c r="AR784" s="16">
        <f t="shared" si="194"/>
        <v>0</v>
      </c>
      <c r="AS784" s="16">
        <f t="shared" si="194"/>
        <v>0</v>
      </c>
      <c r="AT784" s="16">
        <f t="shared" si="200"/>
        <v>562.67328580795106</v>
      </c>
      <c r="AU784" s="16">
        <f t="shared" si="200"/>
        <v>0</v>
      </c>
      <c r="AV784" s="16">
        <f t="shared" si="200"/>
        <v>0</v>
      </c>
      <c r="AW784" s="16">
        <f t="shared" si="200"/>
        <v>0</v>
      </c>
      <c r="AX784" s="16">
        <f t="shared" si="200"/>
        <v>0</v>
      </c>
      <c r="AY784" s="16">
        <f t="shared" si="200"/>
        <v>0</v>
      </c>
      <c r="AZ784" s="16">
        <f t="shared" si="200"/>
        <v>0</v>
      </c>
      <c r="BA784" s="16">
        <f t="shared" si="200"/>
        <v>0</v>
      </c>
      <c r="BB784" s="16">
        <f t="shared" si="200"/>
        <v>0</v>
      </c>
      <c r="BC784" s="16">
        <f t="shared" si="200"/>
        <v>0</v>
      </c>
      <c r="BD784" s="16">
        <f t="shared" si="200"/>
        <v>80655.123285772555</v>
      </c>
      <c r="BE784" s="16">
        <f t="shared" si="200"/>
        <v>0</v>
      </c>
      <c r="BF784" s="16">
        <f t="shared" si="200"/>
        <v>0</v>
      </c>
      <c r="BG784" s="16">
        <f t="shared" si="200"/>
        <v>0</v>
      </c>
      <c r="BH784" s="16">
        <f t="shared" si="200"/>
        <v>0</v>
      </c>
      <c r="BI784" s="16">
        <f t="shared" si="200"/>
        <v>0</v>
      </c>
    </row>
    <row r="785" spans="2:61" s="1" customFormat="1" ht="15.75" x14ac:dyDescent="0.25">
      <c r="B785" s="47">
        <v>849</v>
      </c>
      <c r="C785" s="47" t="s">
        <v>430</v>
      </c>
      <c r="D785" s="47">
        <v>6</v>
      </c>
      <c r="E785" s="47">
        <v>2012</v>
      </c>
      <c r="F785" s="71"/>
      <c r="G785" s="2">
        <v>50</v>
      </c>
      <c r="H785" s="2">
        <v>10</v>
      </c>
      <c r="I785" s="47">
        <v>2022</v>
      </c>
      <c r="J785" s="81">
        <v>1.15E-2</v>
      </c>
      <c r="K785" s="82">
        <v>9985</v>
      </c>
      <c r="L785" s="82">
        <f t="shared" si="195"/>
        <v>998.5</v>
      </c>
      <c r="M785" s="82">
        <f t="shared" si="196"/>
        <v>1497.75</v>
      </c>
      <c r="N785" s="16">
        <f t="shared" si="197"/>
        <v>12481.25</v>
      </c>
      <c r="O785" s="16">
        <f t="shared" si="198"/>
        <v>143.53437500000001</v>
      </c>
      <c r="P785" s="16">
        <f t="shared" si="199"/>
        <v>130.18990929705217</v>
      </c>
      <c r="Q785" s="16">
        <f t="shared" si="199"/>
        <v>0</v>
      </c>
      <c r="R785" s="16">
        <f t="shared" si="199"/>
        <v>0</v>
      </c>
      <c r="S785" s="16">
        <f t="shared" si="199"/>
        <v>0</v>
      </c>
      <c r="T785" s="16">
        <f t="shared" si="199"/>
        <v>0</v>
      </c>
      <c r="U785" s="16">
        <f t="shared" si="199"/>
        <v>0</v>
      </c>
      <c r="V785" s="16">
        <f t="shared" si="199"/>
        <v>0</v>
      </c>
      <c r="W785" s="16">
        <f t="shared" si="199"/>
        <v>0</v>
      </c>
      <c r="X785" s="16">
        <f t="shared" si="199"/>
        <v>0</v>
      </c>
      <c r="Y785" s="16">
        <f t="shared" si="199"/>
        <v>0</v>
      </c>
      <c r="Z785" s="16">
        <f t="shared" si="199"/>
        <v>212.06564371461076</v>
      </c>
      <c r="AA785" s="16">
        <f t="shared" si="199"/>
        <v>0</v>
      </c>
      <c r="AB785" s="16">
        <f t="shared" si="199"/>
        <v>0</v>
      </c>
      <c r="AC785" s="16">
        <f t="shared" si="199"/>
        <v>0</v>
      </c>
      <c r="AD785" s="16">
        <f t="shared" si="199"/>
        <v>0</v>
      </c>
      <c r="AE785" s="16">
        <f t="shared" si="199"/>
        <v>0</v>
      </c>
      <c r="AF785" s="16">
        <f t="shared" si="194"/>
        <v>0</v>
      </c>
      <c r="AG785" s="16">
        <f t="shared" si="194"/>
        <v>0</v>
      </c>
      <c r="AH785" s="16">
        <f t="shared" si="194"/>
        <v>0</v>
      </c>
      <c r="AI785" s="16">
        <f t="shared" si="194"/>
        <v>0</v>
      </c>
      <c r="AJ785" s="16">
        <f t="shared" si="194"/>
        <v>345.43258757082884</v>
      </c>
      <c r="AK785" s="16">
        <f t="shared" si="194"/>
        <v>0</v>
      </c>
      <c r="AL785" s="16">
        <f t="shared" si="194"/>
        <v>0</v>
      </c>
      <c r="AM785" s="16">
        <f t="shared" si="194"/>
        <v>0</v>
      </c>
      <c r="AN785" s="16">
        <f t="shared" si="194"/>
        <v>0</v>
      </c>
      <c r="AO785" s="16">
        <f t="shared" si="194"/>
        <v>0</v>
      </c>
      <c r="AP785" s="16">
        <f t="shared" si="194"/>
        <v>0</v>
      </c>
      <c r="AQ785" s="16">
        <f t="shared" si="194"/>
        <v>0</v>
      </c>
      <c r="AR785" s="16">
        <f t="shared" si="194"/>
        <v>0</v>
      </c>
      <c r="AS785" s="16">
        <f t="shared" si="194"/>
        <v>0</v>
      </c>
      <c r="AT785" s="16">
        <f t="shared" si="200"/>
        <v>562.67328580795106</v>
      </c>
      <c r="AU785" s="16">
        <f t="shared" si="200"/>
        <v>0</v>
      </c>
      <c r="AV785" s="16">
        <f t="shared" si="200"/>
        <v>0</v>
      </c>
      <c r="AW785" s="16">
        <f t="shared" si="200"/>
        <v>0</v>
      </c>
      <c r="AX785" s="16">
        <f t="shared" si="200"/>
        <v>0</v>
      </c>
      <c r="AY785" s="16">
        <f t="shared" si="200"/>
        <v>0</v>
      </c>
      <c r="AZ785" s="16">
        <f t="shared" si="200"/>
        <v>0</v>
      </c>
      <c r="BA785" s="16">
        <f t="shared" si="200"/>
        <v>0</v>
      </c>
      <c r="BB785" s="16">
        <f t="shared" si="200"/>
        <v>0</v>
      </c>
      <c r="BC785" s="16">
        <f t="shared" si="200"/>
        <v>0</v>
      </c>
      <c r="BD785" s="16">
        <f t="shared" si="200"/>
        <v>80655.123285772555</v>
      </c>
      <c r="BE785" s="16">
        <f t="shared" si="200"/>
        <v>0</v>
      </c>
      <c r="BF785" s="16">
        <f t="shared" si="200"/>
        <v>0</v>
      </c>
      <c r="BG785" s="16">
        <f t="shared" si="200"/>
        <v>0</v>
      </c>
      <c r="BH785" s="16">
        <f t="shared" si="200"/>
        <v>0</v>
      </c>
      <c r="BI785" s="16">
        <f t="shared" si="200"/>
        <v>0</v>
      </c>
    </row>
    <row r="786" spans="2:61" s="1" customFormat="1" ht="15.75" x14ac:dyDescent="0.25">
      <c r="B786" s="47">
        <v>843</v>
      </c>
      <c r="C786" s="47" t="s">
        <v>430</v>
      </c>
      <c r="D786" s="47">
        <v>6</v>
      </c>
      <c r="E786" s="47">
        <v>2012</v>
      </c>
      <c r="F786" s="71"/>
      <c r="G786" s="2">
        <v>50</v>
      </c>
      <c r="H786" s="2">
        <v>10</v>
      </c>
      <c r="I786" s="47">
        <v>2022</v>
      </c>
      <c r="J786" s="81">
        <v>1.15E-2</v>
      </c>
      <c r="K786" s="82">
        <v>9985</v>
      </c>
      <c r="L786" s="82">
        <f t="shared" si="195"/>
        <v>998.5</v>
      </c>
      <c r="M786" s="82">
        <f t="shared" si="196"/>
        <v>1497.75</v>
      </c>
      <c r="N786" s="16">
        <f t="shared" si="197"/>
        <v>12481.25</v>
      </c>
      <c r="O786" s="16">
        <f t="shared" si="198"/>
        <v>143.53437500000001</v>
      </c>
      <c r="P786" s="16">
        <f t="shared" si="199"/>
        <v>130.18990929705217</v>
      </c>
      <c r="Q786" s="16">
        <f t="shared" si="199"/>
        <v>0</v>
      </c>
      <c r="R786" s="16">
        <f t="shared" si="199"/>
        <v>0</v>
      </c>
      <c r="S786" s="16">
        <f t="shared" si="199"/>
        <v>0</v>
      </c>
      <c r="T786" s="16">
        <f t="shared" si="199"/>
        <v>0</v>
      </c>
      <c r="U786" s="16">
        <f t="shared" si="199"/>
        <v>0</v>
      </c>
      <c r="V786" s="16">
        <f t="shared" si="199"/>
        <v>0</v>
      </c>
      <c r="W786" s="16">
        <f t="shared" si="199"/>
        <v>0</v>
      </c>
      <c r="X786" s="16">
        <f t="shared" si="199"/>
        <v>0</v>
      </c>
      <c r="Y786" s="16">
        <f t="shared" si="199"/>
        <v>0</v>
      </c>
      <c r="Z786" s="16">
        <f t="shared" si="199"/>
        <v>212.06564371461076</v>
      </c>
      <c r="AA786" s="16">
        <f t="shared" si="199"/>
        <v>0</v>
      </c>
      <c r="AB786" s="16">
        <f t="shared" si="199"/>
        <v>0</v>
      </c>
      <c r="AC786" s="16">
        <f t="shared" si="199"/>
        <v>0</v>
      </c>
      <c r="AD786" s="16">
        <f t="shared" si="199"/>
        <v>0</v>
      </c>
      <c r="AE786" s="16">
        <f t="shared" si="199"/>
        <v>0</v>
      </c>
      <c r="AF786" s="16">
        <f t="shared" si="194"/>
        <v>0</v>
      </c>
      <c r="AG786" s="16">
        <f t="shared" si="194"/>
        <v>0</v>
      </c>
      <c r="AH786" s="16">
        <f t="shared" si="194"/>
        <v>0</v>
      </c>
      <c r="AI786" s="16">
        <f t="shared" si="194"/>
        <v>0</v>
      </c>
      <c r="AJ786" s="16">
        <f t="shared" si="194"/>
        <v>345.43258757082884</v>
      </c>
      <c r="AK786" s="16">
        <f t="shared" si="194"/>
        <v>0</v>
      </c>
      <c r="AL786" s="16">
        <f t="shared" si="194"/>
        <v>0</v>
      </c>
      <c r="AM786" s="16">
        <f t="shared" si="194"/>
        <v>0</v>
      </c>
      <c r="AN786" s="16">
        <f t="shared" si="194"/>
        <v>0</v>
      </c>
      <c r="AO786" s="16">
        <f t="shared" si="194"/>
        <v>0</v>
      </c>
      <c r="AP786" s="16">
        <f t="shared" si="194"/>
        <v>0</v>
      </c>
      <c r="AQ786" s="16">
        <f t="shared" si="194"/>
        <v>0</v>
      </c>
      <c r="AR786" s="16">
        <f t="shared" si="194"/>
        <v>0</v>
      </c>
      <c r="AS786" s="16">
        <f t="shared" si="194"/>
        <v>0</v>
      </c>
      <c r="AT786" s="16">
        <f t="shared" si="200"/>
        <v>562.67328580795106</v>
      </c>
      <c r="AU786" s="16">
        <f t="shared" si="200"/>
        <v>0</v>
      </c>
      <c r="AV786" s="16">
        <f t="shared" si="200"/>
        <v>0</v>
      </c>
      <c r="AW786" s="16">
        <f t="shared" si="200"/>
        <v>0</v>
      </c>
      <c r="AX786" s="16">
        <f t="shared" si="200"/>
        <v>0</v>
      </c>
      <c r="AY786" s="16">
        <f t="shared" si="200"/>
        <v>0</v>
      </c>
      <c r="AZ786" s="16">
        <f t="shared" si="200"/>
        <v>0</v>
      </c>
      <c r="BA786" s="16">
        <f t="shared" si="200"/>
        <v>0</v>
      </c>
      <c r="BB786" s="16">
        <f t="shared" si="200"/>
        <v>0</v>
      </c>
      <c r="BC786" s="16">
        <f t="shared" si="200"/>
        <v>0</v>
      </c>
      <c r="BD786" s="16">
        <f t="shared" si="200"/>
        <v>80655.123285772555</v>
      </c>
      <c r="BE786" s="16">
        <f t="shared" si="200"/>
        <v>0</v>
      </c>
      <c r="BF786" s="16">
        <f t="shared" si="200"/>
        <v>0</v>
      </c>
      <c r="BG786" s="16">
        <f t="shared" si="200"/>
        <v>0</v>
      </c>
      <c r="BH786" s="16">
        <f t="shared" si="200"/>
        <v>0</v>
      </c>
      <c r="BI786" s="16">
        <f t="shared" si="200"/>
        <v>0</v>
      </c>
    </row>
    <row r="787" spans="2:61" s="1" customFormat="1" ht="15.75" x14ac:dyDescent="0.25">
      <c r="B787" s="47">
        <v>838</v>
      </c>
      <c r="C787" s="47" t="s">
        <v>430</v>
      </c>
      <c r="D787" s="47">
        <v>6</v>
      </c>
      <c r="E787" s="47">
        <v>2012</v>
      </c>
      <c r="F787" s="71"/>
      <c r="G787" s="2">
        <v>50</v>
      </c>
      <c r="H787" s="2">
        <v>10</v>
      </c>
      <c r="I787" s="47">
        <v>2022</v>
      </c>
      <c r="J787" s="81">
        <v>1.15E-2</v>
      </c>
      <c r="K787" s="82">
        <v>9985</v>
      </c>
      <c r="L787" s="82">
        <f t="shared" si="195"/>
        <v>998.5</v>
      </c>
      <c r="M787" s="82">
        <f t="shared" si="196"/>
        <v>1497.75</v>
      </c>
      <c r="N787" s="16">
        <f t="shared" si="197"/>
        <v>12481.25</v>
      </c>
      <c r="O787" s="16">
        <f t="shared" si="198"/>
        <v>143.53437500000001</v>
      </c>
      <c r="P787" s="16">
        <f t="shared" si="199"/>
        <v>130.18990929705217</v>
      </c>
      <c r="Q787" s="16">
        <f t="shared" si="199"/>
        <v>0</v>
      </c>
      <c r="R787" s="16">
        <f t="shared" si="199"/>
        <v>0</v>
      </c>
      <c r="S787" s="16">
        <f t="shared" si="199"/>
        <v>0</v>
      </c>
      <c r="T787" s="16">
        <f t="shared" si="199"/>
        <v>0</v>
      </c>
      <c r="U787" s="16">
        <f t="shared" si="199"/>
        <v>0</v>
      </c>
      <c r="V787" s="16">
        <f t="shared" si="199"/>
        <v>0</v>
      </c>
      <c r="W787" s="16">
        <f t="shared" si="199"/>
        <v>0</v>
      </c>
      <c r="X787" s="16">
        <f t="shared" si="199"/>
        <v>0</v>
      </c>
      <c r="Y787" s="16">
        <f t="shared" si="199"/>
        <v>0</v>
      </c>
      <c r="Z787" s="16">
        <f t="shared" si="199"/>
        <v>212.06564371461076</v>
      </c>
      <c r="AA787" s="16">
        <f t="shared" si="199"/>
        <v>0</v>
      </c>
      <c r="AB787" s="16">
        <f t="shared" si="199"/>
        <v>0</v>
      </c>
      <c r="AC787" s="16">
        <f t="shared" si="199"/>
        <v>0</v>
      </c>
      <c r="AD787" s="16">
        <f t="shared" si="199"/>
        <v>0</v>
      </c>
      <c r="AE787" s="16">
        <f t="shared" si="199"/>
        <v>0</v>
      </c>
      <c r="AF787" s="16">
        <f t="shared" si="194"/>
        <v>0</v>
      </c>
      <c r="AG787" s="16">
        <f t="shared" si="194"/>
        <v>0</v>
      </c>
      <c r="AH787" s="16">
        <f t="shared" si="194"/>
        <v>0</v>
      </c>
      <c r="AI787" s="16">
        <f t="shared" si="194"/>
        <v>0</v>
      </c>
      <c r="AJ787" s="16">
        <f t="shared" si="194"/>
        <v>345.43258757082884</v>
      </c>
      <c r="AK787" s="16">
        <f t="shared" si="194"/>
        <v>0</v>
      </c>
      <c r="AL787" s="16">
        <f t="shared" si="194"/>
        <v>0</v>
      </c>
      <c r="AM787" s="16">
        <f t="shared" si="194"/>
        <v>0</v>
      </c>
      <c r="AN787" s="16">
        <f t="shared" si="194"/>
        <v>0</v>
      </c>
      <c r="AO787" s="16">
        <f t="shared" si="194"/>
        <v>0</v>
      </c>
      <c r="AP787" s="16">
        <f t="shared" si="194"/>
        <v>0</v>
      </c>
      <c r="AQ787" s="16">
        <f t="shared" si="194"/>
        <v>0</v>
      </c>
      <c r="AR787" s="16">
        <f t="shared" si="194"/>
        <v>0</v>
      </c>
      <c r="AS787" s="16">
        <f t="shared" si="194"/>
        <v>0</v>
      </c>
      <c r="AT787" s="16">
        <f t="shared" si="200"/>
        <v>562.67328580795106</v>
      </c>
      <c r="AU787" s="16">
        <f t="shared" si="200"/>
        <v>0</v>
      </c>
      <c r="AV787" s="16">
        <f t="shared" si="200"/>
        <v>0</v>
      </c>
      <c r="AW787" s="16">
        <f t="shared" si="200"/>
        <v>0</v>
      </c>
      <c r="AX787" s="16">
        <f t="shared" si="200"/>
        <v>0</v>
      </c>
      <c r="AY787" s="16">
        <f t="shared" si="200"/>
        <v>0</v>
      </c>
      <c r="AZ787" s="16">
        <f t="shared" si="200"/>
        <v>0</v>
      </c>
      <c r="BA787" s="16">
        <f t="shared" si="200"/>
        <v>0</v>
      </c>
      <c r="BB787" s="16">
        <f t="shared" si="200"/>
        <v>0</v>
      </c>
      <c r="BC787" s="16">
        <f t="shared" si="200"/>
        <v>0</v>
      </c>
      <c r="BD787" s="16">
        <f t="shared" si="200"/>
        <v>80655.123285772555</v>
      </c>
      <c r="BE787" s="16">
        <f t="shared" si="200"/>
        <v>0</v>
      </c>
      <c r="BF787" s="16">
        <f t="shared" si="200"/>
        <v>0</v>
      </c>
      <c r="BG787" s="16">
        <f t="shared" si="200"/>
        <v>0</v>
      </c>
      <c r="BH787" s="16">
        <f t="shared" si="200"/>
        <v>0</v>
      </c>
      <c r="BI787" s="16">
        <f t="shared" si="200"/>
        <v>0</v>
      </c>
    </row>
    <row r="788" spans="2:61" s="1" customFormat="1" ht="15.75" x14ac:dyDescent="0.25">
      <c r="B788" s="47">
        <v>837</v>
      </c>
      <c r="C788" s="47" t="s">
        <v>430</v>
      </c>
      <c r="D788" s="47">
        <v>6</v>
      </c>
      <c r="E788" s="47">
        <v>2012</v>
      </c>
      <c r="F788" s="71"/>
      <c r="G788" s="2">
        <v>50</v>
      </c>
      <c r="H788" s="2">
        <v>10</v>
      </c>
      <c r="I788" s="47">
        <v>2022</v>
      </c>
      <c r="J788" s="81">
        <v>1.15E-2</v>
      </c>
      <c r="K788" s="82">
        <v>9985</v>
      </c>
      <c r="L788" s="82">
        <f t="shared" si="195"/>
        <v>998.5</v>
      </c>
      <c r="M788" s="82">
        <f t="shared" si="196"/>
        <v>1497.75</v>
      </c>
      <c r="N788" s="16">
        <f t="shared" si="197"/>
        <v>12481.25</v>
      </c>
      <c r="O788" s="16">
        <f t="shared" si="198"/>
        <v>143.53437500000001</v>
      </c>
      <c r="P788" s="16">
        <f t="shared" si="199"/>
        <v>130.18990929705217</v>
      </c>
      <c r="Q788" s="16">
        <f t="shared" si="199"/>
        <v>0</v>
      </c>
      <c r="R788" s="16">
        <f t="shared" si="199"/>
        <v>0</v>
      </c>
      <c r="S788" s="16">
        <f t="shared" si="199"/>
        <v>0</v>
      </c>
      <c r="T788" s="16">
        <f t="shared" si="199"/>
        <v>0</v>
      </c>
      <c r="U788" s="16">
        <f t="shared" si="199"/>
        <v>0</v>
      </c>
      <c r="V788" s="16">
        <f t="shared" si="199"/>
        <v>0</v>
      </c>
      <c r="W788" s="16">
        <f t="shared" si="199"/>
        <v>0</v>
      </c>
      <c r="X788" s="16">
        <f t="shared" si="199"/>
        <v>0</v>
      </c>
      <c r="Y788" s="16">
        <f t="shared" si="199"/>
        <v>0</v>
      </c>
      <c r="Z788" s="16">
        <f t="shared" si="199"/>
        <v>212.06564371461076</v>
      </c>
      <c r="AA788" s="16">
        <f t="shared" si="199"/>
        <v>0</v>
      </c>
      <c r="AB788" s="16">
        <f t="shared" si="199"/>
        <v>0</v>
      </c>
      <c r="AC788" s="16">
        <f t="shared" si="199"/>
        <v>0</v>
      </c>
      <c r="AD788" s="16">
        <f t="shared" si="199"/>
        <v>0</v>
      </c>
      <c r="AE788" s="16">
        <f t="shared" si="199"/>
        <v>0</v>
      </c>
      <c r="AF788" s="16">
        <f t="shared" si="194"/>
        <v>0</v>
      </c>
      <c r="AG788" s="16">
        <f t="shared" si="194"/>
        <v>0</v>
      </c>
      <c r="AH788" s="16">
        <f t="shared" si="194"/>
        <v>0</v>
      </c>
      <c r="AI788" s="16">
        <f t="shared" si="194"/>
        <v>0</v>
      </c>
      <c r="AJ788" s="16">
        <f t="shared" si="194"/>
        <v>345.43258757082884</v>
      </c>
      <c r="AK788" s="16">
        <f t="shared" si="194"/>
        <v>0</v>
      </c>
      <c r="AL788" s="16">
        <f t="shared" si="194"/>
        <v>0</v>
      </c>
      <c r="AM788" s="16">
        <f t="shared" si="194"/>
        <v>0</v>
      </c>
      <c r="AN788" s="16">
        <f t="shared" si="194"/>
        <v>0</v>
      </c>
      <c r="AO788" s="16">
        <f t="shared" si="194"/>
        <v>0</v>
      </c>
      <c r="AP788" s="16">
        <f t="shared" si="194"/>
        <v>0</v>
      </c>
      <c r="AQ788" s="16">
        <f t="shared" si="194"/>
        <v>0</v>
      </c>
      <c r="AR788" s="16">
        <f t="shared" si="194"/>
        <v>0</v>
      </c>
      <c r="AS788" s="16">
        <f t="shared" si="194"/>
        <v>0</v>
      </c>
      <c r="AT788" s="16">
        <f t="shared" si="200"/>
        <v>562.67328580795106</v>
      </c>
      <c r="AU788" s="16">
        <f t="shared" si="200"/>
        <v>0</v>
      </c>
      <c r="AV788" s="16">
        <f t="shared" si="200"/>
        <v>0</v>
      </c>
      <c r="AW788" s="16">
        <f t="shared" si="200"/>
        <v>0</v>
      </c>
      <c r="AX788" s="16">
        <f t="shared" si="200"/>
        <v>0</v>
      </c>
      <c r="AY788" s="16">
        <f t="shared" si="200"/>
        <v>0</v>
      </c>
      <c r="AZ788" s="16">
        <f t="shared" si="200"/>
        <v>0</v>
      </c>
      <c r="BA788" s="16">
        <f t="shared" si="200"/>
        <v>0</v>
      </c>
      <c r="BB788" s="16">
        <f t="shared" si="200"/>
        <v>0</v>
      </c>
      <c r="BC788" s="16">
        <f t="shared" si="200"/>
        <v>0</v>
      </c>
      <c r="BD788" s="16">
        <f t="shared" si="200"/>
        <v>80655.123285772555</v>
      </c>
      <c r="BE788" s="16">
        <f t="shared" si="200"/>
        <v>0</v>
      </c>
      <c r="BF788" s="16">
        <f t="shared" si="200"/>
        <v>0</v>
      </c>
      <c r="BG788" s="16">
        <f t="shared" si="200"/>
        <v>0</v>
      </c>
      <c r="BH788" s="16">
        <f t="shared" si="200"/>
        <v>0</v>
      </c>
      <c r="BI788" s="16">
        <f t="shared" si="200"/>
        <v>0</v>
      </c>
    </row>
    <row r="789" spans="2:61" s="1" customFormat="1" ht="15.75" x14ac:dyDescent="0.25">
      <c r="B789" s="47">
        <v>878</v>
      </c>
      <c r="C789" s="47" t="s">
        <v>430</v>
      </c>
      <c r="D789" s="47">
        <v>6</v>
      </c>
      <c r="E789" s="47">
        <v>2013</v>
      </c>
      <c r="F789" s="71"/>
      <c r="G789" s="2">
        <v>50</v>
      </c>
      <c r="H789" s="2">
        <v>10</v>
      </c>
      <c r="I789" s="47">
        <v>2022</v>
      </c>
      <c r="J789" s="81">
        <v>1.15E-2</v>
      </c>
      <c r="K789" s="82">
        <v>9985</v>
      </c>
      <c r="L789" s="82">
        <f t="shared" si="195"/>
        <v>998.5</v>
      </c>
      <c r="M789" s="82">
        <f t="shared" si="196"/>
        <v>1497.75</v>
      </c>
      <c r="N789" s="16">
        <f t="shared" si="197"/>
        <v>12481.25</v>
      </c>
      <c r="O789" s="16">
        <f t="shared" si="198"/>
        <v>143.53437500000001</v>
      </c>
      <c r="P789" s="16">
        <f t="shared" si="199"/>
        <v>130.18990929705217</v>
      </c>
      <c r="Q789" s="16">
        <f t="shared" si="199"/>
        <v>0</v>
      </c>
      <c r="R789" s="16">
        <f t="shared" si="199"/>
        <v>0</v>
      </c>
      <c r="S789" s="16">
        <f t="shared" si="199"/>
        <v>0</v>
      </c>
      <c r="T789" s="16">
        <f t="shared" si="199"/>
        <v>0</v>
      </c>
      <c r="U789" s="16">
        <f t="shared" si="199"/>
        <v>0</v>
      </c>
      <c r="V789" s="16">
        <f t="shared" si="199"/>
        <v>0</v>
      </c>
      <c r="W789" s="16">
        <f t="shared" si="199"/>
        <v>0</v>
      </c>
      <c r="X789" s="16">
        <f t="shared" si="199"/>
        <v>0</v>
      </c>
      <c r="Y789" s="16">
        <f t="shared" si="199"/>
        <v>0</v>
      </c>
      <c r="Z789" s="16">
        <f t="shared" si="199"/>
        <v>212.06564371461076</v>
      </c>
      <c r="AA789" s="16">
        <f t="shared" si="199"/>
        <v>0</v>
      </c>
      <c r="AB789" s="16">
        <f t="shared" si="199"/>
        <v>0</v>
      </c>
      <c r="AC789" s="16">
        <f t="shared" si="199"/>
        <v>0</v>
      </c>
      <c r="AD789" s="16">
        <f t="shared" si="199"/>
        <v>0</v>
      </c>
      <c r="AE789" s="16">
        <f t="shared" si="199"/>
        <v>0</v>
      </c>
      <c r="AF789" s="16">
        <f t="shared" si="194"/>
        <v>0</v>
      </c>
      <c r="AG789" s="16">
        <f t="shared" si="194"/>
        <v>0</v>
      </c>
      <c r="AH789" s="16">
        <f t="shared" si="194"/>
        <v>0</v>
      </c>
      <c r="AI789" s="16">
        <f t="shared" si="194"/>
        <v>0</v>
      </c>
      <c r="AJ789" s="16">
        <f t="shared" si="194"/>
        <v>345.43258757082884</v>
      </c>
      <c r="AK789" s="16">
        <f t="shared" si="194"/>
        <v>0</v>
      </c>
      <c r="AL789" s="16">
        <f t="shared" si="194"/>
        <v>0</v>
      </c>
      <c r="AM789" s="16">
        <f t="shared" si="194"/>
        <v>0</v>
      </c>
      <c r="AN789" s="16">
        <f t="shared" si="194"/>
        <v>0</v>
      </c>
      <c r="AO789" s="16">
        <f t="shared" si="194"/>
        <v>0</v>
      </c>
      <c r="AP789" s="16">
        <f t="shared" si="194"/>
        <v>0</v>
      </c>
      <c r="AQ789" s="16">
        <f t="shared" si="194"/>
        <v>0</v>
      </c>
      <c r="AR789" s="16">
        <f t="shared" si="194"/>
        <v>0</v>
      </c>
      <c r="AS789" s="16">
        <f t="shared" si="194"/>
        <v>0</v>
      </c>
      <c r="AT789" s="16">
        <f t="shared" si="200"/>
        <v>562.67328580795106</v>
      </c>
      <c r="AU789" s="16">
        <f t="shared" si="200"/>
        <v>0</v>
      </c>
      <c r="AV789" s="16">
        <f t="shared" si="200"/>
        <v>0</v>
      </c>
      <c r="AW789" s="16">
        <f t="shared" si="200"/>
        <v>0</v>
      </c>
      <c r="AX789" s="16">
        <f t="shared" si="200"/>
        <v>0</v>
      </c>
      <c r="AY789" s="16">
        <f t="shared" si="200"/>
        <v>0</v>
      </c>
      <c r="AZ789" s="16">
        <f t="shared" si="200"/>
        <v>0</v>
      </c>
      <c r="BA789" s="16">
        <f t="shared" si="200"/>
        <v>0</v>
      </c>
      <c r="BB789" s="16">
        <f t="shared" si="200"/>
        <v>0</v>
      </c>
      <c r="BC789" s="16">
        <f t="shared" si="200"/>
        <v>0</v>
      </c>
      <c r="BD789" s="16">
        <f t="shared" si="200"/>
        <v>916.53549188377906</v>
      </c>
      <c r="BE789" s="16">
        <f t="shared" si="200"/>
        <v>84687.879450061198</v>
      </c>
      <c r="BF789" s="16">
        <f t="shared" si="200"/>
        <v>0</v>
      </c>
      <c r="BG789" s="16">
        <f t="shared" si="200"/>
        <v>0</v>
      </c>
      <c r="BH789" s="16">
        <f t="shared" si="200"/>
        <v>0</v>
      </c>
      <c r="BI789" s="16">
        <f t="shared" si="200"/>
        <v>0</v>
      </c>
    </row>
    <row r="790" spans="2:61" s="1" customFormat="1" ht="15.75" x14ac:dyDescent="0.25">
      <c r="B790" s="47">
        <v>877</v>
      </c>
      <c r="C790" s="47" t="s">
        <v>430</v>
      </c>
      <c r="D790" s="47">
        <v>6</v>
      </c>
      <c r="E790" s="47">
        <v>2013</v>
      </c>
      <c r="F790" s="71"/>
      <c r="G790" s="2">
        <v>50</v>
      </c>
      <c r="H790" s="2">
        <v>10</v>
      </c>
      <c r="I790" s="47">
        <v>2022</v>
      </c>
      <c r="J790" s="81">
        <v>1.15E-2</v>
      </c>
      <c r="K790" s="82">
        <v>9985</v>
      </c>
      <c r="L790" s="82">
        <f t="shared" si="195"/>
        <v>998.5</v>
      </c>
      <c r="M790" s="82">
        <f t="shared" si="196"/>
        <v>1497.75</v>
      </c>
      <c r="N790" s="16">
        <f t="shared" si="197"/>
        <v>12481.25</v>
      </c>
      <c r="O790" s="16">
        <f t="shared" si="198"/>
        <v>143.53437500000001</v>
      </c>
      <c r="P790" s="16">
        <f t="shared" si="199"/>
        <v>130.18990929705217</v>
      </c>
      <c r="Q790" s="16">
        <f t="shared" si="199"/>
        <v>0</v>
      </c>
      <c r="R790" s="16">
        <f t="shared" si="199"/>
        <v>0</v>
      </c>
      <c r="S790" s="16">
        <f t="shared" si="199"/>
        <v>0</v>
      </c>
      <c r="T790" s="16">
        <f t="shared" si="199"/>
        <v>0</v>
      </c>
      <c r="U790" s="16">
        <f t="shared" si="199"/>
        <v>0</v>
      </c>
      <c r="V790" s="16">
        <f t="shared" si="199"/>
        <v>0</v>
      </c>
      <c r="W790" s="16">
        <f t="shared" si="199"/>
        <v>0</v>
      </c>
      <c r="X790" s="16">
        <f t="shared" si="199"/>
        <v>0</v>
      </c>
      <c r="Y790" s="16">
        <f t="shared" si="199"/>
        <v>0</v>
      </c>
      <c r="Z790" s="16">
        <f t="shared" si="199"/>
        <v>212.06564371461076</v>
      </c>
      <c r="AA790" s="16">
        <f t="shared" si="199"/>
        <v>0</v>
      </c>
      <c r="AB790" s="16">
        <f t="shared" si="199"/>
        <v>0</v>
      </c>
      <c r="AC790" s="16">
        <f t="shared" si="199"/>
        <v>0</v>
      </c>
      <c r="AD790" s="16">
        <f t="shared" si="199"/>
        <v>0</v>
      </c>
      <c r="AE790" s="16">
        <f t="shared" ref="AE790:AT805" si="201">IF(MOD((AE$6-$E790),$G790)=0,($K790*1.1*1.15)*((1+$K$3)^(AE$6-$N$3)),IF(MOD((AE$6-$I790),$H790)=0,$O790*((1+$K$3)^(AE$6-$N$3)),0))</f>
        <v>0</v>
      </c>
      <c r="AF790" s="16">
        <f t="shared" si="201"/>
        <v>0</v>
      </c>
      <c r="AG790" s="16">
        <f t="shared" si="201"/>
        <v>0</v>
      </c>
      <c r="AH790" s="16">
        <f t="shared" si="201"/>
        <v>0</v>
      </c>
      <c r="AI790" s="16">
        <f t="shared" si="201"/>
        <v>0</v>
      </c>
      <c r="AJ790" s="16">
        <f t="shared" si="201"/>
        <v>345.43258757082884</v>
      </c>
      <c r="AK790" s="16">
        <f t="shared" si="201"/>
        <v>0</v>
      </c>
      <c r="AL790" s="16">
        <f t="shared" si="201"/>
        <v>0</v>
      </c>
      <c r="AM790" s="16">
        <f t="shared" si="201"/>
        <v>0</v>
      </c>
      <c r="AN790" s="16">
        <f t="shared" si="201"/>
        <v>0</v>
      </c>
      <c r="AO790" s="16">
        <f t="shared" si="201"/>
        <v>0</v>
      </c>
      <c r="AP790" s="16">
        <f t="shared" si="201"/>
        <v>0</v>
      </c>
      <c r="AQ790" s="16">
        <f t="shared" si="201"/>
        <v>0</v>
      </c>
      <c r="AR790" s="16">
        <f t="shared" si="201"/>
        <v>0</v>
      </c>
      <c r="AS790" s="16">
        <f t="shared" si="201"/>
        <v>0</v>
      </c>
      <c r="AT790" s="16">
        <f t="shared" si="200"/>
        <v>562.67328580795106</v>
      </c>
      <c r="AU790" s="16">
        <f t="shared" si="200"/>
        <v>0</v>
      </c>
      <c r="AV790" s="16">
        <f t="shared" si="200"/>
        <v>0</v>
      </c>
      <c r="AW790" s="16">
        <f t="shared" si="200"/>
        <v>0</v>
      </c>
      <c r="AX790" s="16">
        <f t="shared" si="200"/>
        <v>0</v>
      </c>
      <c r="AY790" s="16">
        <f t="shared" si="200"/>
        <v>0</v>
      </c>
      <c r="AZ790" s="16">
        <f t="shared" si="200"/>
        <v>0</v>
      </c>
      <c r="BA790" s="16">
        <f t="shared" si="200"/>
        <v>0</v>
      </c>
      <c r="BB790" s="16">
        <f t="shared" si="200"/>
        <v>0</v>
      </c>
      <c r="BC790" s="16">
        <f t="shared" si="200"/>
        <v>0</v>
      </c>
      <c r="BD790" s="16">
        <f t="shared" si="200"/>
        <v>916.53549188377906</v>
      </c>
      <c r="BE790" s="16">
        <f t="shared" si="200"/>
        <v>84687.879450061198</v>
      </c>
      <c r="BF790" s="16">
        <f t="shared" si="200"/>
        <v>0</v>
      </c>
      <c r="BG790" s="16">
        <f t="shared" si="200"/>
        <v>0</v>
      </c>
      <c r="BH790" s="16">
        <f t="shared" si="200"/>
        <v>0</v>
      </c>
      <c r="BI790" s="16">
        <f t="shared" si="200"/>
        <v>0</v>
      </c>
    </row>
    <row r="791" spans="2:61" s="1" customFormat="1" ht="15.75" x14ac:dyDescent="0.25">
      <c r="B791" s="47">
        <v>856</v>
      </c>
      <c r="C791" s="47" t="s">
        <v>430</v>
      </c>
      <c r="D791" s="47">
        <v>6</v>
      </c>
      <c r="E791" s="47">
        <v>2013</v>
      </c>
      <c r="F791" s="71"/>
      <c r="G791" s="2">
        <v>50</v>
      </c>
      <c r="H791" s="2">
        <v>10</v>
      </c>
      <c r="I791" s="47">
        <v>2022</v>
      </c>
      <c r="J791" s="81">
        <v>1.15E-2</v>
      </c>
      <c r="K791" s="82">
        <v>9985</v>
      </c>
      <c r="L791" s="82">
        <f t="shared" si="195"/>
        <v>998.5</v>
      </c>
      <c r="M791" s="82">
        <f t="shared" si="196"/>
        <v>1497.75</v>
      </c>
      <c r="N791" s="16">
        <f t="shared" si="197"/>
        <v>12481.25</v>
      </c>
      <c r="O791" s="16">
        <f t="shared" si="198"/>
        <v>143.53437500000001</v>
      </c>
      <c r="P791" s="16">
        <f t="shared" ref="P791:AE806" si="202">IF(MOD((P$6-$E791),$G791)=0,($K791*1.1*1.15)*((1+$K$3)^(P$6-$N$3)),IF(MOD((P$6-$I791),$H791)=0,$O791*((1+$K$3)^(P$6-$N$3)),0))</f>
        <v>130.18990929705217</v>
      </c>
      <c r="Q791" s="16">
        <f t="shared" si="202"/>
        <v>0</v>
      </c>
      <c r="R791" s="16">
        <f t="shared" si="202"/>
        <v>0</v>
      </c>
      <c r="S791" s="16">
        <f t="shared" si="202"/>
        <v>0</v>
      </c>
      <c r="T791" s="16">
        <f t="shared" si="202"/>
        <v>0</v>
      </c>
      <c r="U791" s="16">
        <f t="shared" si="202"/>
        <v>0</v>
      </c>
      <c r="V791" s="16">
        <f t="shared" si="202"/>
        <v>0</v>
      </c>
      <c r="W791" s="16">
        <f t="shared" si="202"/>
        <v>0</v>
      </c>
      <c r="X791" s="16">
        <f t="shared" si="202"/>
        <v>0</v>
      </c>
      <c r="Y791" s="16">
        <f t="shared" si="202"/>
        <v>0</v>
      </c>
      <c r="Z791" s="16">
        <f t="shared" si="202"/>
        <v>212.06564371461076</v>
      </c>
      <c r="AA791" s="16">
        <f t="shared" si="202"/>
        <v>0</v>
      </c>
      <c r="AB791" s="16">
        <f t="shared" si="202"/>
        <v>0</v>
      </c>
      <c r="AC791" s="16">
        <f t="shared" si="202"/>
        <v>0</v>
      </c>
      <c r="AD791" s="16">
        <f t="shared" si="202"/>
        <v>0</v>
      </c>
      <c r="AE791" s="16">
        <f t="shared" si="202"/>
        <v>0</v>
      </c>
      <c r="AF791" s="16">
        <f t="shared" si="201"/>
        <v>0</v>
      </c>
      <c r="AG791" s="16">
        <f t="shared" si="201"/>
        <v>0</v>
      </c>
      <c r="AH791" s="16">
        <f t="shared" si="201"/>
        <v>0</v>
      </c>
      <c r="AI791" s="16">
        <f t="shared" si="201"/>
        <v>0</v>
      </c>
      <c r="AJ791" s="16">
        <f t="shared" si="201"/>
        <v>345.43258757082884</v>
      </c>
      <c r="AK791" s="16">
        <f t="shared" si="201"/>
        <v>0</v>
      </c>
      <c r="AL791" s="16">
        <f t="shared" si="201"/>
        <v>0</v>
      </c>
      <c r="AM791" s="16">
        <f t="shared" si="201"/>
        <v>0</v>
      </c>
      <c r="AN791" s="16">
        <f t="shared" si="201"/>
        <v>0</v>
      </c>
      <c r="AO791" s="16">
        <f t="shared" si="201"/>
        <v>0</v>
      </c>
      <c r="AP791" s="16">
        <f t="shared" si="201"/>
        <v>0</v>
      </c>
      <c r="AQ791" s="16">
        <f t="shared" si="201"/>
        <v>0</v>
      </c>
      <c r="AR791" s="16">
        <f t="shared" si="201"/>
        <v>0</v>
      </c>
      <c r="AS791" s="16">
        <f t="shared" si="201"/>
        <v>0</v>
      </c>
      <c r="AT791" s="16">
        <f t="shared" si="201"/>
        <v>562.67328580795106</v>
      </c>
      <c r="AU791" s="16">
        <f t="shared" ref="AT791:BI806" si="203">IF(MOD((AU$6-$E791),$G791)=0,($K791*1.1*1.15)*((1+$K$3)^(AU$6-$N$3)),IF(MOD((AU$6-$I791),$H791)=0,$O791*((1+$K$3)^(AU$6-$N$3)),0))</f>
        <v>0</v>
      </c>
      <c r="AV791" s="16">
        <f t="shared" si="203"/>
        <v>0</v>
      </c>
      <c r="AW791" s="16">
        <f t="shared" si="203"/>
        <v>0</v>
      </c>
      <c r="AX791" s="16">
        <f t="shared" si="203"/>
        <v>0</v>
      </c>
      <c r="AY791" s="16">
        <f t="shared" si="203"/>
        <v>0</v>
      </c>
      <c r="AZ791" s="16">
        <f t="shared" si="203"/>
        <v>0</v>
      </c>
      <c r="BA791" s="16">
        <f t="shared" si="203"/>
        <v>0</v>
      </c>
      <c r="BB791" s="16">
        <f t="shared" si="203"/>
        <v>0</v>
      </c>
      <c r="BC791" s="16">
        <f t="shared" si="203"/>
        <v>0</v>
      </c>
      <c r="BD791" s="16">
        <f t="shared" si="203"/>
        <v>916.53549188377906</v>
      </c>
      <c r="BE791" s="16">
        <f t="shared" si="203"/>
        <v>84687.879450061198</v>
      </c>
      <c r="BF791" s="16">
        <f t="shared" si="203"/>
        <v>0</v>
      </c>
      <c r="BG791" s="16">
        <f t="shared" si="203"/>
        <v>0</v>
      </c>
      <c r="BH791" s="16">
        <f t="shared" si="203"/>
        <v>0</v>
      </c>
      <c r="BI791" s="16">
        <f t="shared" si="203"/>
        <v>0</v>
      </c>
    </row>
    <row r="792" spans="2:61" s="1" customFormat="1" ht="15.75" x14ac:dyDescent="0.25">
      <c r="B792" s="47">
        <v>855</v>
      </c>
      <c r="C792" s="47" t="s">
        <v>430</v>
      </c>
      <c r="D792" s="47">
        <v>6</v>
      </c>
      <c r="E792" s="47">
        <v>2013</v>
      </c>
      <c r="F792" s="71"/>
      <c r="G792" s="2">
        <v>50</v>
      </c>
      <c r="H792" s="2">
        <v>10</v>
      </c>
      <c r="I792" s="47">
        <v>2022</v>
      </c>
      <c r="J792" s="81">
        <v>1.15E-2</v>
      </c>
      <c r="K792" s="82">
        <v>9985</v>
      </c>
      <c r="L792" s="82">
        <f t="shared" si="195"/>
        <v>998.5</v>
      </c>
      <c r="M792" s="82">
        <f t="shared" si="196"/>
        <v>1497.75</v>
      </c>
      <c r="N792" s="16">
        <f t="shared" si="197"/>
        <v>12481.25</v>
      </c>
      <c r="O792" s="16">
        <f t="shared" si="198"/>
        <v>143.53437500000001</v>
      </c>
      <c r="P792" s="16">
        <f t="shared" si="202"/>
        <v>130.18990929705217</v>
      </c>
      <c r="Q792" s="16">
        <f t="shared" si="202"/>
        <v>0</v>
      </c>
      <c r="R792" s="16">
        <f t="shared" si="202"/>
        <v>0</v>
      </c>
      <c r="S792" s="16">
        <f t="shared" si="202"/>
        <v>0</v>
      </c>
      <c r="T792" s="16">
        <f t="shared" si="202"/>
        <v>0</v>
      </c>
      <c r="U792" s="16">
        <f t="shared" si="202"/>
        <v>0</v>
      </c>
      <c r="V792" s="16">
        <f t="shared" si="202"/>
        <v>0</v>
      </c>
      <c r="W792" s="16">
        <f t="shared" si="202"/>
        <v>0</v>
      </c>
      <c r="X792" s="16">
        <f t="shared" si="202"/>
        <v>0</v>
      </c>
      <c r="Y792" s="16">
        <f t="shared" si="202"/>
        <v>0</v>
      </c>
      <c r="Z792" s="16">
        <f t="shared" si="202"/>
        <v>212.06564371461076</v>
      </c>
      <c r="AA792" s="16">
        <f t="shared" si="202"/>
        <v>0</v>
      </c>
      <c r="AB792" s="16">
        <f t="shared" si="202"/>
        <v>0</v>
      </c>
      <c r="AC792" s="16">
        <f t="shared" si="202"/>
        <v>0</v>
      </c>
      <c r="AD792" s="16">
        <f t="shared" si="202"/>
        <v>0</v>
      </c>
      <c r="AE792" s="16">
        <f t="shared" si="202"/>
        <v>0</v>
      </c>
      <c r="AF792" s="16">
        <f t="shared" si="201"/>
        <v>0</v>
      </c>
      <c r="AG792" s="16">
        <f t="shared" si="201"/>
        <v>0</v>
      </c>
      <c r="AH792" s="16">
        <f t="shared" si="201"/>
        <v>0</v>
      </c>
      <c r="AI792" s="16">
        <f t="shared" si="201"/>
        <v>0</v>
      </c>
      <c r="AJ792" s="16">
        <f t="shared" si="201"/>
        <v>345.43258757082884</v>
      </c>
      <c r="AK792" s="16">
        <f t="shared" si="201"/>
        <v>0</v>
      </c>
      <c r="AL792" s="16">
        <f t="shared" si="201"/>
        <v>0</v>
      </c>
      <c r="AM792" s="16">
        <f t="shared" si="201"/>
        <v>0</v>
      </c>
      <c r="AN792" s="16">
        <f t="shared" si="201"/>
        <v>0</v>
      </c>
      <c r="AO792" s="16">
        <f t="shared" si="201"/>
        <v>0</v>
      </c>
      <c r="AP792" s="16">
        <f t="shared" si="201"/>
        <v>0</v>
      </c>
      <c r="AQ792" s="16">
        <f t="shared" si="201"/>
        <v>0</v>
      </c>
      <c r="AR792" s="16">
        <f t="shared" si="201"/>
        <v>0</v>
      </c>
      <c r="AS792" s="16">
        <f t="shared" si="201"/>
        <v>0</v>
      </c>
      <c r="AT792" s="16">
        <f t="shared" si="203"/>
        <v>562.67328580795106</v>
      </c>
      <c r="AU792" s="16">
        <f t="shared" si="203"/>
        <v>0</v>
      </c>
      <c r="AV792" s="16">
        <f t="shared" si="203"/>
        <v>0</v>
      </c>
      <c r="AW792" s="16">
        <f t="shared" si="203"/>
        <v>0</v>
      </c>
      <c r="AX792" s="16">
        <f t="shared" si="203"/>
        <v>0</v>
      </c>
      <c r="AY792" s="16">
        <f t="shared" si="203"/>
        <v>0</v>
      </c>
      <c r="AZ792" s="16">
        <f t="shared" si="203"/>
        <v>0</v>
      </c>
      <c r="BA792" s="16">
        <f t="shared" si="203"/>
        <v>0</v>
      </c>
      <c r="BB792" s="16">
        <f t="shared" si="203"/>
        <v>0</v>
      </c>
      <c r="BC792" s="16">
        <f t="shared" si="203"/>
        <v>0</v>
      </c>
      <c r="BD792" s="16">
        <f t="shared" si="203"/>
        <v>916.53549188377906</v>
      </c>
      <c r="BE792" s="16">
        <f t="shared" si="203"/>
        <v>84687.879450061198</v>
      </c>
      <c r="BF792" s="16">
        <f t="shared" si="203"/>
        <v>0</v>
      </c>
      <c r="BG792" s="16">
        <f t="shared" si="203"/>
        <v>0</v>
      </c>
      <c r="BH792" s="16">
        <f t="shared" si="203"/>
        <v>0</v>
      </c>
      <c r="BI792" s="16">
        <f t="shared" si="203"/>
        <v>0</v>
      </c>
    </row>
    <row r="793" spans="2:61" s="1" customFormat="1" ht="15.75" x14ac:dyDescent="0.25">
      <c r="B793" s="47">
        <v>928</v>
      </c>
      <c r="C793" s="47" t="s">
        <v>430</v>
      </c>
      <c r="D793" s="47">
        <v>6</v>
      </c>
      <c r="E793" s="47">
        <v>2014</v>
      </c>
      <c r="F793" s="71"/>
      <c r="G793" s="2">
        <v>50</v>
      </c>
      <c r="H793" s="2">
        <v>10</v>
      </c>
      <c r="I793" s="47">
        <v>2022</v>
      </c>
      <c r="J793" s="81">
        <v>1.15E-2</v>
      </c>
      <c r="K793" s="82">
        <v>9985</v>
      </c>
      <c r="L793" s="82">
        <f t="shared" si="195"/>
        <v>998.5</v>
      </c>
      <c r="M793" s="82">
        <f t="shared" si="196"/>
        <v>1497.75</v>
      </c>
      <c r="N793" s="16">
        <f t="shared" si="197"/>
        <v>12481.25</v>
      </c>
      <c r="O793" s="16">
        <f t="shared" si="198"/>
        <v>143.53437500000001</v>
      </c>
      <c r="P793" s="16">
        <f t="shared" si="202"/>
        <v>130.18990929705217</v>
      </c>
      <c r="Q793" s="16">
        <f t="shared" si="202"/>
        <v>0</v>
      </c>
      <c r="R793" s="16">
        <f t="shared" si="202"/>
        <v>0</v>
      </c>
      <c r="S793" s="16">
        <f t="shared" si="202"/>
        <v>0</v>
      </c>
      <c r="T793" s="16">
        <f t="shared" si="202"/>
        <v>0</v>
      </c>
      <c r="U793" s="16">
        <f t="shared" si="202"/>
        <v>0</v>
      </c>
      <c r="V793" s="16">
        <f t="shared" si="202"/>
        <v>0</v>
      </c>
      <c r="W793" s="16">
        <f t="shared" si="202"/>
        <v>0</v>
      </c>
      <c r="X793" s="16">
        <f t="shared" si="202"/>
        <v>0</v>
      </c>
      <c r="Y793" s="16">
        <f t="shared" si="202"/>
        <v>0</v>
      </c>
      <c r="Z793" s="16">
        <f t="shared" si="202"/>
        <v>212.06564371461076</v>
      </c>
      <c r="AA793" s="16">
        <f t="shared" si="202"/>
        <v>0</v>
      </c>
      <c r="AB793" s="16">
        <f t="shared" si="202"/>
        <v>0</v>
      </c>
      <c r="AC793" s="16">
        <f t="shared" si="202"/>
        <v>0</v>
      </c>
      <c r="AD793" s="16">
        <f t="shared" si="202"/>
        <v>0</v>
      </c>
      <c r="AE793" s="16">
        <f t="shared" si="202"/>
        <v>0</v>
      </c>
      <c r="AF793" s="16">
        <f t="shared" si="201"/>
        <v>0</v>
      </c>
      <c r="AG793" s="16">
        <f t="shared" si="201"/>
        <v>0</v>
      </c>
      <c r="AH793" s="16">
        <f t="shared" si="201"/>
        <v>0</v>
      </c>
      <c r="AI793" s="16">
        <f t="shared" si="201"/>
        <v>0</v>
      </c>
      <c r="AJ793" s="16">
        <f t="shared" si="201"/>
        <v>345.43258757082884</v>
      </c>
      <c r="AK793" s="16">
        <f t="shared" si="201"/>
        <v>0</v>
      </c>
      <c r="AL793" s="16">
        <f t="shared" si="201"/>
        <v>0</v>
      </c>
      <c r="AM793" s="16">
        <f t="shared" si="201"/>
        <v>0</v>
      </c>
      <c r="AN793" s="16">
        <f t="shared" si="201"/>
        <v>0</v>
      </c>
      <c r="AO793" s="16">
        <f t="shared" si="201"/>
        <v>0</v>
      </c>
      <c r="AP793" s="16">
        <f t="shared" si="201"/>
        <v>0</v>
      </c>
      <c r="AQ793" s="16">
        <f t="shared" si="201"/>
        <v>0</v>
      </c>
      <c r="AR793" s="16">
        <f t="shared" si="201"/>
        <v>0</v>
      </c>
      <c r="AS793" s="16">
        <f t="shared" si="201"/>
        <v>0</v>
      </c>
      <c r="AT793" s="16">
        <f t="shared" si="203"/>
        <v>562.67328580795106</v>
      </c>
      <c r="AU793" s="16">
        <f t="shared" si="203"/>
        <v>0</v>
      </c>
      <c r="AV793" s="16">
        <f t="shared" si="203"/>
        <v>0</v>
      </c>
      <c r="AW793" s="16">
        <f t="shared" si="203"/>
        <v>0</v>
      </c>
      <c r="AX793" s="16">
        <f t="shared" si="203"/>
        <v>0</v>
      </c>
      <c r="AY793" s="16">
        <f t="shared" si="203"/>
        <v>0</v>
      </c>
      <c r="AZ793" s="16">
        <f t="shared" si="203"/>
        <v>0</v>
      </c>
      <c r="BA793" s="16">
        <f t="shared" si="203"/>
        <v>0</v>
      </c>
      <c r="BB793" s="16">
        <f t="shared" si="203"/>
        <v>0</v>
      </c>
      <c r="BC793" s="16">
        <f t="shared" si="203"/>
        <v>0</v>
      </c>
      <c r="BD793" s="16">
        <f t="shared" si="203"/>
        <v>916.53549188377906</v>
      </c>
      <c r="BE793" s="16">
        <f t="shared" si="203"/>
        <v>0</v>
      </c>
      <c r="BF793" s="16">
        <f t="shared" si="203"/>
        <v>88922.273422564249</v>
      </c>
      <c r="BG793" s="16">
        <f t="shared" si="203"/>
        <v>0</v>
      </c>
      <c r="BH793" s="16">
        <f t="shared" si="203"/>
        <v>0</v>
      </c>
      <c r="BI793" s="16">
        <f t="shared" si="203"/>
        <v>0</v>
      </c>
    </row>
    <row r="794" spans="2:61" s="1" customFormat="1" ht="15.75" x14ac:dyDescent="0.25">
      <c r="B794" s="47">
        <v>870</v>
      </c>
      <c r="C794" s="47" t="s">
        <v>430</v>
      </c>
      <c r="D794" s="47">
        <v>6</v>
      </c>
      <c r="E794" s="47">
        <v>2014</v>
      </c>
      <c r="F794" s="71"/>
      <c r="G794" s="2">
        <v>50</v>
      </c>
      <c r="H794" s="2">
        <v>10</v>
      </c>
      <c r="I794" s="47">
        <v>2022</v>
      </c>
      <c r="J794" s="81">
        <v>1.15E-2</v>
      </c>
      <c r="K794" s="82">
        <v>9985</v>
      </c>
      <c r="L794" s="82">
        <f t="shared" si="195"/>
        <v>998.5</v>
      </c>
      <c r="M794" s="82">
        <f t="shared" si="196"/>
        <v>1497.75</v>
      </c>
      <c r="N794" s="16">
        <f t="shared" si="197"/>
        <v>12481.25</v>
      </c>
      <c r="O794" s="16">
        <f t="shared" si="198"/>
        <v>143.53437500000001</v>
      </c>
      <c r="P794" s="16">
        <f t="shared" si="202"/>
        <v>130.18990929705217</v>
      </c>
      <c r="Q794" s="16">
        <f t="shared" si="202"/>
        <v>0</v>
      </c>
      <c r="R794" s="16">
        <f t="shared" si="202"/>
        <v>0</v>
      </c>
      <c r="S794" s="16">
        <f t="shared" si="202"/>
        <v>0</v>
      </c>
      <c r="T794" s="16">
        <f t="shared" si="202"/>
        <v>0</v>
      </c>
      <c r="U794" s="16">
        <f t="shared" si="202"/>
        <v>0</v>
      </c>
      <c r="V794" s="16">
        <f t="shared" si="202"/>
        <v>0</v>
      </c>
      <c r="W794" s="16">
        <f t="shared" si="202"/>
        <v>0</v>
      </c>
      <c r="X794" s="16">
        <f t="shared" si="202"/>
        <v>0</v>
      </c>
      <c r="Y794" s="16">
        <f t="shared" si="202"/>
        <v>0</v>
      </c>
      <c r="Z794" s="16">
        <f t="shared" si="202"/>
        <v>212.06564371461076</v>
      </c>
      <c r="AA794" s="16">
        <f t="shared" si="202"/>
        <v>0</v>
      </c>
      <c r="AB794" s="16">
        <f t="shared" si="202"/>
        <v>0</v>
      </c>
      <c r="AC794" s="16">
        <f t="shared" si="202"/>
        <v>0</v>
      </c>
      <c r="AD794" s="16">
        <f t="shared" si="202"/>
        <v>0</v>
      </c>
      <c r="AE794" s="16">
        <f t="shared" si="202"/>
        <v>0</v>
      </c>
      <c r="AF794" s="16">
        <f t="shared" si="201"/>
        <v>0</v>
      </c>
      <c r="AG794" s="16">
        <f t="shared" si="201"/>
        <v>0</v>
      </c>
      <c r="AH794" s="16">
        <f t="shared" si="201"/>
        <v>0</v>
      </c>
      <c r="AI794" s="16">
        <f t="shared" si="201"/>
        <v>0</v>
      </c>
      <c r="AJ794" s="16">
        <f t="shared" si="201"/>
        <v>345.43258757082884</v>
      </c>
      <c r="AK794" s="16">
        <f t="shared" si="201"/>
        <v>0</v>
      </c>
      <c r="AL794" s="16">
        <f t="shared" si="201"/>
        <v>0</v>
      </c>
      <c r="AM794" s="16">
        <f t="shared" si="201"/>
        <v>0</v>
      </c>
      <c r="AN794" s="16">
        <f t="shared" si="201"/>
        <v>0</v>
      </c>
      <c r="AO794" s="16">
        <f t="shared" si="201"/>
        <v>0</v>
      </c>
      <c r="AP794" s="16">
        <f t="shared" si="201"/>
        <v>0</v>
      </c>
      <c r="AQ794" s="16">
        <f t="shared" si="201"/>
        <v>0</v>
      </c>
      <c r="AR794" s="16">
        <f t="shared" si="201"/>
        <v>0</v>
      </c>
      <c r="AS794" s="16">
        <f t="shared" si="201"/>
        <v>0</v>
      </c>
      <c r="AT794" s="16">
        <f t="shared" si="203"/>
        <v>562.67328580795106</v>
      </c>
      <c r="AU794" s="16">
        <f t="shared" si="203"/>
        <v>0</v>
      </c>
      <c r="AV794" s="16">
        <f t="shared" si="203"/>
        <v>0</v>
      </c>
      <c r="AW794" s="16">
        <f t="shared" si="203"/>
        <v>0</v>
      </c>
      <c r="AX794" s="16">
        <f t="shared" si="203"/>
        <v>0</v>
      </c>
      <c r="AY794" s="16">
        <f t="shared" si="203"/>
        <v>0</v>
      </c>
      <c r="AZ794" s="16">
        <f t="shared" si="203"/>
        <v>0</v>
      </c>
      <c r="BA794" s="16">
        <f t="shared" si="203"/>
        <v>0</v>
      </c>
      <c r="BB794" s="16">
        <f t="shared" si="203"/>
        <v>0</v>
      </c>
      <c r="BC794" s="16">
        <f t="shared" si="203"/>
        <v>0</v>
      </c>
      <c r="BD794" s="16">
        <f t="shared" si="203"/>
        <v>916.53549188377906</v>
      </c>
      <c r="BE794" s="16">
        <f t="shared" si="203"/>
        <v>0</v>
      </c>
      <c r="BF794" s="16">
        <f t="shared" si="203"/>
        <v>88922.273422564249</v>
      </c>
      <c r="BG794" s="16">
        <f t="shared" si="203"/>
        <v>0</v>
      </c>
      <c r="BH794" s="16">
        <f t="shared" si="203"/>
        <v>0</v>
      </c>
      <c r="BI794" s="16">
        <f t="shared" si="203"/>
        <v>0</v>
      </c>
    </row>
    <row r="795" spans="2:61" s="1" customFormat="1" ht="15.75" x14ac:dyDescent="0.25">
      <c r="B795" s="47">
        <v>869</v>
      </c>
      <c r="C795" s="47" t="s">
        <v>430</v>
      </c>
      <c r="D795" s="47">
        <v>6</v>
      </c>
      <c r="E795" s="47">
        <v>2014</v>
      </c>
      <c r="F795" s="71"/>
      <c r="G795" s="2">
        <v>50</v>
      </c>
      <c r="H795" s="2">
        <v>10</v>
      </c>
      <c r="I795" s="47">
        <v>2022</v>
      </c>
      <c r="J795" s="81">
        <v>1.15E-2</v>
      </c>
      <c r="K795" s="82">
        <v>9985</v>
      </c>
      <c r="L795" s="82">
        <f t="shared" si="195"/>
        <v>998.5</v>
      </c>
      <c r="M795" s="82">
        <f t="shared" si="196"/>
        <v>1497.75</v>
      </c>
      <c r="N795" s="16">
        <f t="shared" si="197"/>
        <v>12481.25</v>
      </c>
      <c r="O795" s="16">
        <f t="shared" si="198"/>
        <v>143.53437500000001</v>
      </c>
      <c r="P795" s="16">
        <f t="shared" si="202"/>
        <v>130.18990929705217</v>
      </c>
      <c r="Q795" s="16">
        <f t="shared" si="202"/>
        <v>0</v>
      </c>
      <c r="R795" s="16">
        <f t="shared" si="202"/>
        <v>0</v>
      </c>
      <c r="S795" s="16">
        <f t="shared" si="202"/>
        <v>0</v>
      </c>
      <c r="T795" s="16">
        <f t="shared" si="202"/>
        <v>0</v>
      </c>
      <c r="U795" s="16">
        <f t="shared" si="202"/>
        <v>0</v>
      </c>
      <c r="V795" s="16">
        <f t="shared" si="202"/>
        <v>0</v>
      </c>
      <c r="W795" s="16">
        <f t="shared" si="202"/>
        <v>0</v>
      </c>
      <c r="X795" s="16">
        <f t="shared" si="202"/>
        <v>0</v>
      </c>
      <c r="Y795" s="16">
        <f t="shared" si="202"/>
        <v>0</v>
      </c>
      <c r="Z795" s="16">
        <f t="shared" si="202"/>
        <v>212.06564371461076</v>
      </c>
      <c r="AA795" s="16">
        <f t="shared" si="202"/>
        <v>0</v>
      </c>
      <c r="AB795" s="16">
        <f t="shared" si="202"/>
        <v>0</v>
      </c>
      <c r="AC795" s="16">
        <f t="shared" si="202"/>
        <v>0</v>
      </c>
      <c r="AD795" s="16">
        <f t="shared" si="202"/>
        <v>0</v>
      </c>
      <c r="AE795" s="16">
        <f t="shared" si="202"/>
        <v>0</v>
      </c>
      <c r="AF795" s="16">
        <f t="shared" si="201"/>
        <v>0</v>
      </c>
      <c r="AG795" s="16">
        <f t="shared" si="201"/>
        <v>0</v>
      </c>
      <c r="AH795" s="16">
        <f t="shared" si="201"/>
        <v>0</v>
      </c>
      <c r="AI795" s="16">
        <f t="shared" si="201"/>
        <v>0</v>
      </c>
      <c r="AJ795" s="16">
        <f t="shared" si="201"/>
        <v>345.43258757082884</v>
      </c>
      <c r="AK795" s="16">
        <f t="shared" si="201"/>
        <v>0</v>
      </c>
      <c r="AL795" s="16">
        <f t="shared" si="201"/>
        <v>0</v>
      </c>
      <c r="AM795" s="16">
        <f t="shared" si="201"/>
        <v>0</v>
      </c>
      <c r="AN795" s="16">
        <f t="shared" si="201"/>
        <v>0</v>
      </c>
      <c r="AO795" s="16">
        <f t="shared" si="201"/>
        <v>0</v>
      </c>
      <c r="AP795" s="16">
        <f t="shared" si="201"/>
        <v>0</v>
      </c>
      <c r="AQ795" s="16">
        <f t="shared" si="201"/>
        <v>0</v>
      </c>
      <c r="AR795" s="16">
        <f t="shared" si="201"/>
        <v>0</v>
      </c>
      <c r="AS795" s="16">
        <f t="shared" si="201"/>
        <v>0</v>
      </c>
      <c r="AT795" s="16">
        <f t="shared" si="203"/>
        <v>562.67328580795106</v>
      </c>
      <c r="AU795" s="16">
        <f t="shared" si="203"/>
        <v>0</v>
      </c>
      <c r="AV795" s="16">
        <f t="shared" si="203"/>
        <v>0</v>
      </c>
      <c r="AW795" s="16">
        <f t="shared" si="203"/>
        <v>0</v>
      </c>
      <c r="AX795" s="16">
        <f t="shared" si="203"/>
        <v>0</v>
      </c>
      <c r="AY795" s="16">
        <f t="shared" si="203"/>
        <v>0</v>
      </c>
      <c r="AZ795" s="16">
        <f t="shared" si="203"/>
        <v>0</v>
      </c>
      <c r="BA795" s="16">
        <f t="shared" si="203"/>
        <v>0</v>
      </c>
      <c r="BB795" s="16">
        <f t="shared" si="203"/>
        <v>0</v>
      </c>
      <c r="BC795" s="16">
        <f t="shared" si="203"/>
        <v>0</v>
      </c>
      <c r="BD795" s="16">
        <f t="shared" si="203"/>
        <v>916.53549188377906</v>
      </c>
      <c r="BE795" s="16">
        <f t="shared" si="203"/>
        <v>0</v>
      </c>
      <c r="BF795" s="16">
        <f t="shared" si="203"/>
        <v>88922.273422564249</v>
      </c>
      <c r="BG795" s="16">
        <f t="shared" si="203"/>
        <v>0</v>
      </c>
      <c r="BH795" s="16">
        <f t="shared" si="203"/>
        <v>0</v>
      </c>
      <c r="BI795" s="16">
        <f t="shared" si="203"/>
        <v>0</v>
      </c>
    </row>
    <row r="796" spans="2:61" s="1" customFormat="1" ht="15.75" x14ac:dyDescent="0.25">
      <c r="B796" s="47">
        <v>867</v>
      </c>
      <c r="C796" s="47" t="s">
        <v>430</v>
      </c>
      <c r="D796" s="47">
        <v>6</v>
      </c>
      <c r="E796" s="47">
        <v>2014</v>
      </c>
      <c r="F796" s="71"/>
      <c r="G796" s="2">
        <v>50</v>
      </c>
      <c r="H796" s="2">
        <v>10</v>
      </c>
      <c r="I796" s="47">
        <v>2022</v>
      </c>
      <c r="J796" s="81">
        <v>1.15E-2</v>
      </c>
      <c r="K796" s="82">
        <v>9985</v>
      </c>
      <c r="L796" s="82">
        <f t="shared" si="195"/>
        <v>998.5</v>
      </c>
      <c r="M796" s="82">
        <f t="shared" si="196"/>
        <v>1497.75</v>
      </c>
      <c r="N796" s="16">
        <f t="shared" si="197"/>
        <v>12481.25</v>
      </c>
      <c r="O796" s="16">
        <f t="shared" si="198"/>
        <v>143.53437500000001</v>
      </c>
      <c r="P796" s="16">
        <f t="shared" si="202"/>
        <v>130.18990929705217</v>
      </c>
      <c r="Q796" s="16">
        <f t="shared" si="202"/>
        <v>0</v>
      </c>
      <c r="R796" s="16">
        <f t="shared" si="202"/>
        <v>0</v>
      </c>
      <c r="S796" s="16">
        <f t="shared" si="202"/>
        <v>0</v>
      </c>
      <c r="T796" s="16">
        <f t="shared" si="202"/>
        <v>0</v>
      </c>
      <c r="U796" s="16">
        <f t="shared" si="202"/>
        <v>0</v>
      </c>
      <c r="V796" s="16">
        <f t="shared" si="202"/>
        <v>0</v>
      </c>
      <c r="W796" s="16">
        <f t="shared" si="202"/>
        <v>0</v>
      </c>
      <c r="X796" s="16">
        <f t="shared" si="202"/>
        <v>0</v>
      </c>
      <c r="Y796" s="16">
        <f t="shared" si="202"/>
        <v>0</v>
      </c>
      <c r="Z796" s="16">
        <f t="shared" si="202"/>
        <v>212.06564371461076</v>
      </c>
      <c r="AA796" s="16">
        <f t="shared" si="202"/>
        <v>0</v>
      </c>
      <c r="AB796" s="16">
        <f t="shared" si="202"/>
        <v>0</v>
      </c>
      <c r="AC796" s="16">
        <f t="shared" si="202"/>
        <v>0</v>
      </c>
      <c r="AD796" s="16">
        <f t="shared" si="202"/>
        <v>0</v>
      </c>
      <c r="AE796" s="16">
        <f t="shared" si="202"/>
        <v>0</v>
      </c>
      <c r="AF796" s="16">
        <f t="shared" si="201"/>
        <v>0</v>
      </c>
      <c r="AG796" s="16">
        <f t="shared" si="201"/>
        <v>0</v>
      </c>
      <c r="AH796" s="16">
        <f t="shared" si="201"/>
        <v>0</v>
      </c>
      <c r="AI796" s="16">
        <f t="shared" si="201"/>
        <v>0</v>
      </c>
      <c r="AJ796" s="16">
        <f t="shared" si="201"/>
        <v>345.43258757082884</v>
      </c>
      <c r="AK796" s="16">
        <f t="shared" si="201"/>
        <v>0</v>
      </c>
      <c r="AL796" s="16">
        <f t="shared" si="201"/>
        <v>0</v>
      </c>
      <c r="AM796" s="16">
        <f t="shared" si="201"/>
        <v>0</v>
      </c>
      <c r="AN796" s="16">
        <f t="shared" si="201"/>
        <v>0</v>
      </c>
      <c r="AO796" s="16">
        <f t="shared" si="201"/>
        <v>0</v>
      </c>
      <c r="AP796" s="16">
        <f t="shared" si="201"/>
        <v>0</v>
      </c>
      <c r="AQ796" s="16">
        <f t="shared" si="201"/>
        <v>0</v>
      </c>
      <c r="AR796" s="16">
        <f t="shared" si="201"/>
        <v>0</v>
      </c>
      <c r="AS796" s="16">
        <f t="shared" si="201"/>
        <v>0</v>
      </c>
      <c r="AT796" s="16">
        <f t="shared" si="203"/>
        <v>562.67328580795106</v>
      </c>
      <c r="AU796" s="16">
        <f t="shared" si="203"/>
        <v>0</v>
      </c>
      <c r="AV796" s="16">
        <f t="shared" si="203"/>
        <v>0</v>
      </c>
      <c r="AW796" s="16">
        <f t="shared" si="203"/>
        <v>0</v>
      </c>
      <c r="AX796" s="16">
        <f t="shared" si="203"/>
        <v>0</v>
      </c>
      <c r="AY796" s="16">
        <f t="shared" si="203"/>
        <v>0</v>
      </c>
      <c r="AZ796" s="16">
        <f t="shared" si="203"/>
        <v>0</v>
      </c>
      <c r="BA796" s="16">
        <f t="shared" si="203"/>
        <v>0</v>
      </c>
      <c r="BB796" s="16">
        <f t="shared" si="203"/>
        <v>0</v>
      </c>
      <c r="BC796" s="16">
        <f t="shared" si="203"/>
        <v>0</v>
      </c>
      <c r="BD796" s="16">
        <f t="shared" si="203"/>
        <v>916.53549188377906</v>
      </c>
      <c r="BE796" s="16">
        <f t="shared" si="203"/>
        <v>0</v>
      </c>
      <c r="BF796" s="16">
        <f t="shared" si="203"/>
        <v>88922.273422564249</v>
      </c>
      <c r="BG796" s="16">
        <f t="shared" si="203"/>
        <v>0</v>
      </c>
      <c r="BH796" s="16">
        <f t="shared" si="203"/>
        <v>0</v>
      </c>
      <c r="BI796" s="16">
        <f t="shared" si="203"/>
        <v>0</v>
      </c>
    </row>
    <row r="797" spans="2:61" s="1" customFormat="1" ht="15.75" x14ac:dyDescent="0.25">
      <c r="B797" s="47">
        <v>866</v>
      </c>
      <c r="C797" s="47" t="s">
        <v>430</v>
      </c>
      <c r="D797" s="47">
        <v>6</v>
      </c>
      <c r="E797" s="47">
        <v>2014</v>
      </c>
      <c r="F797" s="71"/>
      <c r="G797" s="2">
        <v>50</v>
      </c>
      <c r="H797" s="2">
        <v>10</v>
      </c>
      <c r="I797" s="47">
        <v>2022</v>
      </c>
      <c r="J797" s="81">
        <v>1.15E-2</v>
      </c>
      <c r="K797" s="82">
        <v>9985</v>
      </c>
      <c r="L797" s="82">
        <f t="shared" si="195"/>
        <v>998.5</v>
      </c>
      <c r="M797" s="82">
        <f t="shared" si="196"/>
        <v>1497.75</v>
      </c>
      <c r="N797" s="16">
        <f t="shared" si="197"/>
        <v>12481.25</v>
      </c>
      <c r="O797" s="16">
        <f t="shared" si="198"/>
        <v>143.53437500000001</v>
      </c>
      <c r="P797" s="16">
        <f t="shared" si="202"/>
        <v>130.18990929705217</v>
      </c>
      <c r="Q797" s="16">
        <f t="shared" si="202"/>
        <v>0</v>
      </c>
      <c r="R797" s="16">
        <f t="shared" si="202"/>
        <v>0</v>
      </c>
      <c r="S797" s="16">
        <f t="shared" si="202"/>
        <v>0</v>
      </c>
      <c r="T797" s="16">
        <f t="shared" si="202"/>
        <v>0</v>
      </c>
      <c r="U797" s="16">
        <f t="shared" si="202"/>
        <v>0</v>
      </c>
      <c r="V797" s="16">
        <f t="shared" si="202"/>
        <v>0</v>
      </c>
      <c r="W797" s="16">
        <f t="shared" si="202"/>
        <v>0</v>
      </c>
      <c r="X797" s="16">
        <f t="shared" si="202"/>
        <v>0</v>
      </c>
      <c r="Y797" s="16">
        <f t="shared" si="202"/>
        <v>0</v>
      </c>
      <c r="Z797" s="16">
        <f t="shared" si="202"/>
        <v>212.06564371461076</v>
      </c>
      <c r="AA797" s="16">
        <f t="shared" si="202"/>
        <v>0</v>
      </c>
      <c r="AB797" s="16">
        <f t="shared" si="202"/>
        <v>0</v>
      </c>
      <c r="AC797" s="16">
        <f t="shared" si="202"/>
        <v>0</v>
      </c>
      <c r="AD797" s="16">
        <f t="shared" si="202"/>
        <v>0</v>
      </c>
      <c r="AE797" s="16">
        <f t="shared" si="202"/>
        <v>0</v>
      </c>
      <c r="AF797" s="16">
        <f t="shared" si="201"/>
        <v>0</v>
      </c>
      <c r="AG797" s="16">
        <f t="shared" si="201"/>
        <v>0</v>
      </c>
      <c r="AH797" s="16">
        <f t="shared" si="201"/>
        <v>0</v>
      </c>
      <c r="AI797" s="16">
        <f t="shared" si="201"/>
        <v>0</v>
      </c>
      <c r="AJ797" s="16">
        <f t="shared" si="201"/>
        <v>345.43258757082884</v>
      </c>
      <c r="AK797" s="16">
        <f t="shared" si="201"/>
        <v>0</v>
      </c>
      <c r="AL797" s="16">
        <f t="shared" si="201"/>
        <v>0</v>
      </c>
      <c r="AM797" s="16">
        <f t="shared" si="201"/>
        <v>0</v>
      </c>
      <c r="AN797" s="16">
        <f t="shared" si="201"/>
        <v>0</v>
      </c>
      <c r="AO797" s="16">
        <f t="shared" si="201"/>
        <v>0</v>
      </c>
      <c r="AP797" s="16">
        <f t="shared" si="201"/>
        <v>0</v>
      </c>
      <c r="AQ797" s="16">
        <f t="shared" si="201"/>
        <v>0</v>
      </c>
      <c r="AR797" s="16">
        <f t="shared" si="201"/>
        <v>0</v>
      </c>
      <c r="AS797" s="16">
        <f t="shared" si="201"/>
        <v>0</v>
      </c>
      <c r="AT797" s="16">
        <f t="shared" si="203"/>
        <v>562.67328580795106</v>
      </c>
      <c r="AU797" s="16">
        <f t="shared" si="203"/>
        <v>0</v>
      </c>
      <c r="AV797" s="16">
        <f t="shared" si="203"/>
        <v>0</v>
      </c>
      <c r="AW797" s="16">
        <f t="shared" si="203"/>
        <v>0</v>
      </c>
      <c r="AX797" s="16">
        <f t="shared" si="203"/>
        <v>0</v>
      </c>
      <c r="AY797" s="16">
        <f t="shared" si="203"/>
        <v>0</v>
      </c>
      <c r="AZ797" s="16">
        <f t="shared" si="203"/>
        <v>0</v>
      </c>
      <c r="BA797" s="16">
        <f t="shared" si="203"/>
        <v>0</v>
      </c>
      <c r="BB797" s="16">
        <f t="shared" si="203"/>
        <v>0</v>
      </c>
      <c r="BC797" s="16">
        <f t="shared" si="203"/>
        <v>0</v>
      </c>
      <c r="BD797" s="16">
        <f t="shared" si="203"/>
        <v>916.53549188377906</v>
      </c>
      <c r="BE797" s="16">
        <f t="shared" si="203"/>
        <v>0</v>
      </c>
      <c r="BF797" s="16">
        <f t="shared" si="203"/>
        <v>88922.273422564249</v>
      </c>
      <c r="BG797" s="16">
        <f t="shared" si="203"/>
        <v>0</v>
      </c>
      <c r="BH797" s="16">
        <f t="shared" si="203"/>
        <v>0</v>
      </c>
      <c r="BI797" s="16">
        <f t="shared" si="203"/>
        <v>0</v>
      </c>
    </row>
    <row r="798" spans="2:61" s="1" customFormat="1" ht="15.75" x14ac:dyDescent="0.25">
      <c r="B798" s="47">
        <v>865</v>
      </c>
      <c r="C798" s="47" t="s">
        <v>430</v>
      </c>
      <c r="D798" s="47">
        <v>6</v>
      </c>
      <c r="E798" s="47">
        <v>2014</v>
      </c>
      <c r="F798" s="71"/>
      <c r="G798" s="2">
        <v>50</v>
      </c>
      <c r="H798" s="2">
        <v>10</v>
      </c>
      <c r="I798" s="47">
        <v>2022</v>
      </c>
      <c r="J798" s="81">
        <v>1.15E-2</v>
      </c>
      <c r="K798" s="82">
        <v>9985</v>
      </c>
      <c r="L798" s="82">
        <f t="shared" si="195"/>
        <v>998.5</v>
      </c>
      <c r="M798" s="82">
        <f t="shared" si="196"/>
        <v>1497.75</v>
      </c>
      <c r="N798" s="16">
        <f t="shared" si="197"/>
        <v>12481.25</v>
      </c>
      <c r="O798" s="16">
        <f t="shared" si="198"/>
        <v>143.53437500000001</v>
      </c>
      <c r="P798" s="16">
        <f t="shared" si="202"/>
        <v>130.18990929705217</v>
      </c>
      <c r="Q798" s="16">
        <f t="shared" si="202"/>
        <v>0</v>
      </c>
      <c r="R798" s="16">
        <f t="shared" si="202"/>
        <v>0</v>
      </c>
      <c r="S798" s="16">
        <f t="shared" si="202"/>
        <v>0</v>
      </c>
      <c r="T798" s="16">
        <f t="shared" si="202"/>
        <v>0</v>
      </c>
      <c r="U798" s="16">
        <f t="shared" si="202"/>
        <v>0</v>
      </c>
      <c r="V798" s="16">
        <f t="shared" si="202"/>
        <v>0</v>
      </c>
      <c r="W798" s="16">
        <f t="shared" si="202"/>
        <v>0</v>
      </c>
      <c r="X798" s="16">
        <f t="shared" si="202"/>
        <v>0</v>
      </c>
      <c r="Y798" s="16">
        <f t="shared" si="202"/>
        <v>0</v>
      </c>
      <c r="Z798" s="16">
        <f t="shared" si="202"/>
        <v>212.06564371461076</v>
      </c>
      <c r="AA798" s="16">
        <f t="shared" si="202"/>
        <v>0</v>
      </c>
      <c r="AB798" s="16">
        <f t="shared" si="202"/>
        <v>0</v>
      </c>
      <c r="AC798" s="16">
        <f t="shared" si="202"/>
        <v>0</v>
      </c>
      <c r="AD798" s="16">
        <f t="shared" si="202"/>
        <v>0</v>
      </c>
      <c r="AE798" s="16">
        <f t="shared" si="202"/>
        <v>0</v>
      </c>
      <c r="AF798" s="16">
        <f t="shared" si="201"/>
        <v>0</v>
      </c>
      <c r="AG798" s="16">
        <f t="shared" si="201"/>
        <v>0</v>
      </c>
      <c r="AH798" s="16">
        <f t="shared" si="201"/>
        <v>0</v>
      </c>
      <c r="AI798" s="16">
        <f t="shared" si="201"/>
        <v>0</v>
      </c>
      <c r="AJ798" s="16">
        <f t="shared" si="201"/>
        <v>345.43258757082884</v>
      </c>
      <c r="AK798" s="16">
        <f t="shared" si="201"/>
        <v>0</v>
      </c>
      <c r="AL798" s="16">
        <f t="shared" si="201"/>
        <v>0</v>
      </c>
      <c r="AM798" s="16">
        <f t="shared" si="201"/>
        <v>0</v>
      </c>
      <c r="AN798" s="16">
        <f t="shared" si="201"/>
        <v>0</v>
      </c>
      <c r="AO798" s="16">
        <f t="shared" si="201"/>
        <v>0</v>
      </c>
      <c r="AP798" s="16">
        <f t="shared" si="201"/>
        <v>0</v>
      </c>
      <c r="AQ798" s="16">
        <f t="shared" si="201"/>
        <v>0</v>
      </c>
      <c r="AR798" s="16">
        <f t="shared" si="201"/>
        <v>0</v>
      </c>
      <c r="AS798" s="16">
        <f t="shared" si="201"/>
        <v>0</v>
      </c>
      <c r="AT798" s="16">
        <f t="shared" si="203"/>
        <v>562.67328580795106</v>
      </c>
      <c r="AU798" s="16">
        <f t="shared" si="203"/>
        <v>0</v>
      </c>
      <c r="AV798" s="16">
        <f t="shared" si="203"/>
        <v>0</v>
      </c>
      <c r="AW798" s="16">
        <f t="shared" si="203"/>
        <v>0</v>
      </c>
      <c r="AX798" s="16">
        <f t="shared" si="203"/>
        <v>0</v>
      </c>
      <c r="AY798" s="16">
        <f t="shared" si="203"/>
        <v>0</v>
      </c>
      <c r="AZ798" s="16">
        <f t="shared" si="203"/>
        <v>0</v>
      </c>
      <c r="BA798" s="16">
        <f t="shared" si="203"/>
        <v>0</v>
      </c>
      <c r="BB798" s="16">
        <f t="shared" si="203"/>
        <v>0</v>
      </c>
      <c r="BC798" s="16">
        <f t="shared" si="203"/>
        <v>0</v>
      </c>
      <c r="BD798" s="16">
        <f t="shared" si="203"/>
        <v>916.53549188377906</v>
      </c>
      <c r="BE798" s="16">
        <f t="shared" si="203"/>
        <v>0</v>
      </c>
      <c r="BF798" s="16">
        <f t="shared" si="203"/>
        <v>88922.273422564249</v>
      </c>
      <c r="BG798" s="16">
        <f t="shared" si="203"/>
        <v>0</v>
      </c>
      <c r="BH798" s="16">
        <f t="shared" si="203"/>
        <v>0</v>
      </c>
      <c r="BI798" s="16">
        <f t="shared" si="203"/>
        <v>0</v>
      </c>
    </row>
    <row r="799" spans="2:61" s="1" customFormat="1" ht="15.75" x14ac:dyDescent="0.25">
      <c r="B799" s="47">
        <v>864</v>
      </c>
      <c r="C799" s="47" t="s">
        <v>430</v>
      </c>
      <c r="D799" s="47">
        <v>6</v>
      </c>
      <c r="E799" s="47">
        <v>2014</v>
      </c>
      <c r="F799" s="71"/>
      <c r="G799" s="2">
        <v>50</v>
      </c>
      <c r="H799" s="2">
        <v>10</v>
      </c>
      <c r="I799" s="47">
        <v>2022</v>
      </c>
      <c r="J799" s="81">
        <v>1.15E-2</v>
      </c>
      <c r="K799" s="82">
        <v>9985</v>
      </c>
      <c r="L799" s="82">
        <f t="shared" si="195"/>
        <v>998.5</v>
      </c>
      <c r="M799" s="82">
        <f t="shared" si="196"/>
        <v>1497.75</v>
      </c>
      <c r="N799" s="16">
        <f t="shared" si="197"/>
        <v>12481.25</v>
      </c>
      <c r="O799" s="16">
        <f t="shared" si="198"/>
        <v>143.53437500000001</v>
      </c>
      <c r="P799" s="16">
        <f t="shared" si="202"/>
        <v>130.18990929705217</v>
      </c>
      <c r="Q799" s="16">
        <f t="shared" si="202"/>
        <v>0</v>
      </c>
      <c r="R799" s="16">
        <f t="shared" si="202"/>
        <v>0</v>
      </c>
      <c r="S799" s="16">
        <f t="shared" si="202"/>
        <v>0</v>
      </c>
      <c r="T799" s="16">
        <f t="shared" si="202"/>
        <v>0</v>
      </c>
      <c r="U799" s="16">
        <f t="shared" si="202"/>
        <v>0</v>
      </c>
      <c r="V799" s="16">
        <f t="shared" si="202"/>
        <v>0</v>
      </c>
      <c r="W799" s="16">
        <f t="shared" si="202"/>
        <v>0</v>
      </c>
      <c r="X799" s="16">
        <f t="shared" si="202"/>
        <v>0</v>
      </c>
      <c r="Y799" s="16">
        <f t="shared" si="202"/>
        <v>0</v>
      </c>
      <c r="Z799" s="16">
        <f t="shared" si="202"/>
        <v>212.06564371461076</v>
      </c>
      <c r="AA799" s="16">
        <f t="shared" si="202"/>
        <v>0</v>
      </c>
      <c r="AB799" s="16">
        <f t="shared" si="202"/>
        <v>0</v>
      </c>
      <c r="AC799" s="16">
        <f t="shared" si="202"/>
        <v>0</v>
      </c>
      <c r="AD799" s="16">
        <f t="shared" si="202"/>
        <v>0</v>
      </c>
      <c r="AE799" s="16">
        <f t="shared" si="202"/>
        <v>0</v>
      </c>
      <c r="AF799" s="16">
        <f t="shared" si="201"/>
        <v>0</v>
      </c>
      <c r="AG799" s="16">
        <f t="shared" si="201"/>
        <v>0</v>
      </c>
      <c r="AH799" s="16">
        <f t="shared" si="201"/>
        <v>0</v>
      </c>
      <c r="AI799" s="16">
        <f t="shared" si="201"/>
        <v>0</v>
      </c>
      <c r="AJ799" s="16">
        <f t="shared" si="201"/>
        <v>345.43258757082884</v>
      </c>
      <c r="AK799" s="16">
        <f t="shared" si="201"/>
        <v>0</v>
      </c>
      <c r="AL799" s="16">
        <f t="shared" si="201"/>
        <v>0</v>
      </c>
      <c r="AM799" s="16">
        <f t="shared" si="201"/>
        <v>0</v>
      </c>
      <c r="AN799" s="16">
        <f t="shared" si="201"/>
        <v>0</v>
      </c>
      <c r="AO799" s="16">
        <f t="shared" si="201"/>
        <v>0</v>
      </c>
      <c r="AP799" s="16">
        <f t="shared" si="201"/>
        <v>0</v>
      </c>
      <c r="AQ799" s="16">
        <f t="shared" si="201"/>
        <v>0</v>
      </c>
      <c r="AR799" s="16">
        <f t="shared" si="201"/>
        <v>0</v>
      </c>
      <c r="AS799" s="16">
        <f t="shared" si="201"/>
        <v>0</v>
      </c>
      <c r="AT799" s="16">
        <f t="shared" si="203"/>
        <v>562.67328580795106</v>
      </c>
      <c r="AU799" s="16">
        <f t="shared" si="203"/>
        <v>0</v>
      </c>
      <c r="AV799" s="16">
        <f t="shared" si="203"/>
        <v>0</v>
      </c>
      <c r="AW799" s="16">
        <f t="shared" si="203"/>
        <v>0</v>
      </c>
      <c r="AX799" s="16">
        <f t="shared" si="203"/>
        <v>0</v>
      </c>
      <c r="AY799" s="16">
        <f t="shared" si="203"/>
        <v>0</v>
      </c>
      <c r="AZ799" s="16">
        <f t="shared" si="203"/>
        <v>0</v>
      </c>
      <c r="BA799" s="16">
        <f t="shared" si="203"/>
        <v>0</v>
      </c>
      <c r="BB799" s="16">
        <f t="shared" si="203"/>
        <v>0</v>
      </c>
      <c r="BC799" s="16">
        <f t="shared" si="203"/>
        <v>0</v>
      </c>
      <c r="BD799" s="16">
        <f t="shared" si="203"/>
        <v>916.53549188377906</v>
      </c>
      <c r="BE799" s="16">
        <f t="shared" si="203"/>
        <v>0</v>
      </c>
      <c r="BF799" s="16">
        <f t="shared" si="203"/>
        <v>88922.273422564249</v>
      </c>
      <c r="BG799" s="16">
        <f t="shared" si="203"/>
        <v>0</v>
      </c>
      <c r="BH799" s="16">
        <f t="shared" si="203"/>
        <v>0</v>
      </c>
      <c r="BI799" s="16">
        <f t="shared" si="203"/>
        <v>0</v>
      </c>
    </row>
    <row r="800" spans="2:61" s="1" customFormat="1" ht="15.75" x14ac:dyDescent="0.25">
      <c r="B800" s="47">
        <v>863</v>
      </c>
      <c r="C800" s="47" t="s">
        <v>430</v>
      </c>
      <c r="D800" s="47">
        <v>6</v>
      </c>
      <c r="E800" s="47">
        <v>2014</v>
      </c>
      <c r="F800" s="71"/>
      <c r="G800" s="2">
        <v>50</v>
      </c>
      <c r="H800" s="2">
        <v>10</v>
      </c>
      <c r="I800" s="47">
        <v>2022</v>
      </c>
      <c r="J800" s="81">
        <v>1.15E-2</v>
      </c>
      <c r="K800" s="82">
        <v>9985</v>
      </c>
      <c r="L800" s="82">
        <f t="shared" si="195"/>
        <v>998.5</v>
      </c>
      <c r="M800" s="82">
        <f t="shared" si="196"/>
        <v>1497.75</v>
      </c>
      <c r="N800" s="16">
        <f t="shared" si="197"/>
        <v>12481.25</v>
      </c>
      <c r="O800" s="16">
        <f t="shared" si="198"/>
        <v>143.53437500000001</v>
      </c>
      <c r="P800" s="16">
        <f t="shared" si="202"/>
        <v>130.18990929705217</v>
      </c>
      <c r="Q800" s="16">
        <f t="shared" si="202"/>
        <v>0</v>
      </c>
      <c r="R800" s="16">
        <f t="shared" si="202"/>
        <v>0</v>
      </c>
      <c r="S800" s="16">
        <f t="shared" si="202"/>
        <v>0</v>
      </c>
      <c r="T800" s="16">
        <f t="shared" si="202"/>
        <v>0</v>
      </c>
      <c r="U800" s="16">
        <f t="shared" si="202"/>
        <v>0</v>
      </c>
      <c r="V800" s="16">
        <f t="shared" si="202"/>
        <v>0</v>
      </c>
      <c r="W800" s="16">
        <f t="shared" si="202"/>
        <v>0</v>
      </c>
      <c r="X800" s="16">
        <f t="shared" si="202"/>
        <v>0</v>
      </c>
      <c r="Y800" s="16">
        <f t="shared" si="202"/>
        <v>0</v>
      </c>
      <c r="Z800" s="16">
        <f t="shared" si="202"/>
        <v>212.06564371461076</v>
      </c>
      <c r="AA800" s="16">
        <f t="shared" si="202"/>
        <v>0</v>
      </c>
      <c r="AB800" s="16">
        <f t="shared" si="202"/>
        <v>0</v>
      </c>
      <c r="AC800" s="16">
        <f t="shared" si="202"/>
        <v>0</v>
      </c>
      <c r="AD800" s="16">
        <f t="shared" si="202"/>
        <v>0</v>
      </c>
      <c r="AE800" s="16">
        <f t="shared" si="202"/>
        <v>0</v>
      </c>
      <c r="AF800" s="16">
        <f t="shared" si="201"/>
        <v>0</v>
      </c>
      <c r="AG800" s="16">
        <f t="shared" si="201"/>
        <v>0</v>
      </c>
      <c r="AH800" s="16">
        <f t="shared" si="201"/>
        <v>0</v>
      </c>
      <c r="AI800" s="16">
        <f t="shared" si="201"/>
        <v>0</v>
      </c>
      <c r="AJ800" s="16">
        <f t="shared" si="201"/>
        <v>345.43258757082884</v>
      </c>
      <c r="AK800" s="16">
        <f t="shared" si="201"/>
        <v>0</v>
      </c>
      <c r="AL800" s="16">
        <f t="shared" si="201"/>
        <v>0</v>
      </c>
      <c r="AM800" s="16">
        <f t="shared" si="201"/>
        <v>0</v>
      </c>
      <c r="AN800" s="16">
        <f t="shared" si="201"/>
        <v>0</v>
      </c>
      <c r="AO800" s="16">
        <f t="shared" si="201"/>
        <v>0</v>
      </c>
      <c r="AP800" s="16">
        <f t="shared" si="201"/>
        <v>0</v>
      </c>
      <c r="AQ800" s="16">
        <f t="shared" si="201"/>
        <v>0</v>
      </c>
      <c r="AR800" s="16">
        <f t="shared" si="201"/>
        <v>0</v>
      </c>
      <c r="AS800" s="16">
        <f t="shared" si="201"/>
        <v>0</v>
      </c>
      <c r="AT800" s="16">
        <f t="shared" si="203"/>
        <v>562.67328580795106</v>
      </c>
      <c r="AU800" s="16">
        <f t="shared" si="203"/>
        <v>0</v>
      </c>
      <c r="AV800" s="16">
        <f t="shared" si="203"/>
        <v>0</v>
      </c>
      <c r="AW800" s="16">
        <f t="shared" si="203"/>
        <v>0</v>
      </c>
      <c r="AX800" s="16">
        <f t="shared" si="203"/>
        <v>0</v>
      </c>
      <c r="AY800" s="16">
        <f t="shared" si="203"/>
        <v>0</v>
      </c>
      <c r="AZ800" s="16">
        <f t="shared" si="203"/>
        <v>0</v>
      </c>
      <c r="BA800" s="16">
        <f t="shared" si="203"/>
        <v>0</v>
      </c>
      <c r="BB800" s="16">
        <f t="shared" si="203"/>
        <v>0</v>
      </c>
      <c r="BC800" s="16">
        <f t="shared" si="203"/>
        <v>0</v>
      </c>
      <c r="BD800" s="16">
        <f t="shared" si="203"/>
        <v>916.53549188377906</v>
      </c>
      <c r="BE800" s="16">
        <f t="shared" si="203"/>
        <v>0</v>
      </c>
      <c r="BF800" s="16">
        <f t="shared" si="203"/>
        <v>88922.273422564249</v>
      </c>
      <c r="BG800" s="16">
        <f t="shared" si="203"/>
        <v>0</v>
      </c>
      <c r="BH800" s="16">
        <f t="shared" si="203"/>
        <v>0</v>
      </c>
      <c r="BI800" s="16">
        <f t="shared" si="203"/>
        <v>0</v>
      </c>
    </row>
    <row r="801" spans="2:61" s="1" customFormat="1" ht="15.75" x14ac:dyDescent="0.25">
      <c r="B801" s="47">
        <v>862</v>
      </c>
      <c r="C801" s="47" t="s">
        <v>430</v>
      </c>
      <c r="D801" s="47">
        <v>6</v>
      </c>
      <c r="E801" s="47">
        <v>2014</v>
      </c>
      <c r="F801" s="71"/>
      <c r="G801" s="2">
        <v>50</v>
      </c>
      <c r="H801" s="2">
        <v>10</v>
      </c>
      <c r="I801" s="47">
        <v>2022</v>
      </c>
      <c r="J801" s="81">
        <v>1.15E-2</v>
      </c>
      <c r="K801" s="82">
        <v>9985</v>
      </c>
      <c r="L801" s="82">
        <f t="shared" si="195"/>
        <v>998.5</v>
      </c>
      <c r="M801" s="82">
        <f t="shared" si="196"/>
        <v>1497.75</v>
      </c>
      <c r="N801" s="16">
        <f t="shared" si="197"/>
        <v>12481.25</v>
      </c>
      <c r="O801" s="16">
        <f t="shared" si="198"/>
        <v>143.53437500000001</v>
      </c>
      <c r="P801" s="16">
        <f t="shared" si="202"/>
        <v>130.18990929705217</v>
      </c>
      <c r="Q801" s="16">
        <f t="shared" si="202"/>
        <v>0</v>
      </c>
      <c r="R801" s="16">
        <f t="shared" si="202"/>
        <v>0</v>
      </c>
      <c r="S801" s="16">
        <f t="shared" si="202"/>
        <v>0</v>
      </c>
      <c r="T801" s="16">
        <f t="shared" si="202"/>
        <v>0</v>
      </c>
      <c r="U801" s="16">
        <f t="shared" si="202"/>
        <v>0</v>
      </c>
      <c r="V801" s="16">
        <f t="shared" si="202"/>
        <v>0</v>
      </c>
      <c r="W801" s="16">
        <f t="shared" si="202"/>
        <v>0</v>
      </c>
      <c r="X801" s="16">
        <f t="shared" si="202"/>
        <v>0</v>
      </c>
      <c r="Y801" s="16">
        <f t="shared" si="202"/>
        <v>0</v>
      </c>
      <c r="Z801" s="16">
        <f t="shared" si="202"/>
        <v>212.06564371461076</v>
      </c>
      <c r="AA801" s="16">
        <f t="shared" si="202"/>
        <v>0</v>
      </c>
      <c r="AB801" s="16">
        <f t="shared" si="202"/>
        <v>0</v>
      </c>
      <c r="AC801" s="16">
        <f t="shared" si="202"/>
        <v>0</v>
      </c>
      <c r="AD801" s="16">
        <f t="shared" si="202"/>
        <v>0</v>
      </c>
      <c r="AE801" s="16">
        <f t="shared" si="202"/>
        <v>0</v>
      </c>
      <c r="AF801" s="16">
        <f t="shared" si="201"/>
        <v>0</v>
      </c>
      <c r="AG801" s="16">
        <f t="shared" si="201"/>
        <v>0</v>
      </c>
      <c r="AH801" s="16">
        <f t="shared" si="201"/>
        <v>0</v>
      </c>
      <c r="AI801" s="16">
        <f t="shared" si="201"/>
        <v>0</v>
      </c>
      <c r="AJ801" s="16">
        <f t="shared" si="201"/>
        <v>345.43258757082884</v>
      </c>
      <c r="AK801" s="16">
        <f t="shared" si="201"/>
        <v>0</v>
      </c>
      <c r="AL801" s="16">
        <f t="shared" si="201"/>
        <v>0</v>
      </c>
      <c r="AM801" s="16">
        <f t="shared" si="201"/>
        <v>0</v>
      </c>
      <c r="AN801" s="16">
        <f t="shared" si="201"/>
        <v>0</v>
      </c>
      <c r="AO801" s="16">
        <f t="shared" si="201"/>
        <v>0</v>
      </c>
      <c r="AP801" s="16">
        <f t="shared" si="201"/>
        <v>0</v>
      </c>
      <c r="AQ801" s="16">
        <f t="shared" si="201"/>
        <v>0</v>
      </c>
      <c r="AR801" s="16">
        <f t="shared" si="201"/>
        <v>0</v>
      </c>
      <c r="AS801" s="16">
        <f t="shared" si="201"/>
        <v>0</v>
      </c>
      <c r="AT801" s="16">
        <f t="shared" si="203"/>
        <v>562.67328580795106</v>
      </c>
      <c r="AU801" s="16">
        <f t="shared" si="203"/>
        <v>0</v>
      </c>
      <c r="AV801" s="16">
        <f t="shared" si="203"/>
        <v>0</v>
      </c>
      <c r="AW801" s="16">
        <f t="shared" si="203"/>
        <v>0</v>
      </c>
      <c r="AX801" s="16">
        <f t="shared" si="203"/>
        <v>0</v>
      </c>
      <c r="AY801" s="16">
        <f t="shared" si="203"/>
        <v>0</v>
      </c>
      <c r="AZ801" s="16">
        <f t="shared" si="203"/>
        <v>0</v>
      </c>
      <c r="BA801" s="16">
        <f t="shared" si="203"/>
        <v>0</v>
      </c>
      <c r="BB801" s="16">
        <f t="shared" si="203"/>
        <v>0</v>
      </c>
      <c r="BC801" s="16">
        <f t="shared" si="203"/>
        <v>0</v>
      </c>
      <c r="BD801" s="16">
        <f t="shared" si="203"/>
        <v>916.53549188377906</v>
      </c>
      <c r="BE801" s="16">
        <f t="shared" si="203"/>
        <v>0</v>
      </c>
      <c r="BF801" s="16">
        <f t="shared" si="203"/>
        <v>88922.273422564249</v>
      </c>
      <c r="BG801" s="16">
        <f t="shared" si="203"/>
        <v>0</v>
      </c>
      <c r="BH801" s="16">
        <f t="shared" si="203"/>
        <v>0</v>
      </c>
      <c r="BI801" s="16">
        <f t="shared" si="203"/>
        <v>0</v>
      </c>
    </row>
    <row r="802" spans="2:61" s="1" customFormat="1" ht="15.75" x14ac:dyDescent="0.25">
      <c r="B802" s="47">
        <v>861</v>
      </c>
      <c r="C802" s="47" t="s">
        <v>430</v>
      </c>
      <c r="D802" s="47">
        <v>8</v>
      </c>
      <c r="E802" s="47">
        <v>2014</v>
      </c>
      <c r="F802" s="71"/>
      <c r="G802" s="2">
        <v>50</v>
      </c>
      <c r="H802" s="2">
        <v>10</v>
      </c>
      <c r="I802" s="47">
        <v>2022</v>
      </c>
      <c r="J802" s="81">
        <v>1.15E-2</v>
      </c>
      <c r="K802" s="82">
        <v>9985</v>
      </c>
      <c r="L802" s="82">
        <f t="shared" si="195"/>
        <v>998.5</v>
      </c>
      <c r="M802" s="82">
        <f t="shared" si="196"/>
        <v>1497.75</v>
      </c>
      <c r="N802" s="16">
        <f t="shared" si="197"/>
        <v>12481.25</v>
      </c>
      <c r="O802" s="16">
        <f t="shared" si="198"/>
        <v>143.53437500000001</v>
      </c>
      <c r="P802" s="16">
        <f t="shared" si="202"/>
        <v>130.18990929705217</v>
      </c>
      <c r="Q802" s="16">
        <f t="shared" si="202"/>
        <v>0</v>
      </c>
      <c r="R802" s="16">
        <f t="shared" si="202"/>
        <v>0</v>
      </c>
      <c r="S802" s="16">
        <f t="shared" si="202"/>
        <v>0</v>
      </c>
      <c r="T802" s="16">
        <f t="shared" si="202"/>
        <v>0</v>
      </c>
      <c r="U802" s="16">
        <f t="shared" si="202"/>
        <v>0</v>
      </c>
      <c r="V802" s="16">
        <f t="shared" si="202"/>
        <v>0</v>
      </c>
      <c r="W802" s="16">
        <f t="shared" si="202"/>
        <v>0</v>
      </c>
      <c r="X802" s="16">
        <f t="shared" si="202"/>
        <v>0</v>
      </c>
      <c r="Y802" s="16">
        <f t="shared" si="202"/>
        <v>0</v>
      </c>
      <c r="Z802" s="16">
        <f t="shared" si="202"/>
        <v>212.06564371461076</v>
      </c>
      <c r="AA802" s="16">
        <f t="shared" si="202"/>
        <v>0</v>
      </c>
      <c r="AB802" s="16">
        <f t="shared" si="202"/>
        <v>0</v>
      </c>
      <c r="AC802" s="16">
        <f t="shared" si="202"/>
        <v>0</v>
      </c>
      <c r="AD802" s="16">
        <f t="shared" si="202"/>
        <v>0</v>
      </c>
      <c r="AE802" s="16">
        <f t="shared" si="202"/>
        <v>0</v>
      </c>
      <c r="AF802" s="16">
        <f t="shared" si="201"/>
        <v>0</v>
      </c>
      <c r="AG802" s="16">
        <f t="shared" si="201"/>
        <v>0</v>
      </c>
      <c r="AH802" s="16">
        <f t="shared" si="201"/>
        <v>0</v>
      </c>
      <c r="AI802" s="16">
        <f t="shared" si="201"/>
        <v>0</v>
      </c>
      <c r="AJ802" s="16">
        <f t="shared" si="201"/>
        <v>345.43258757082884</v>
      </c>
      <c r="AK802" s="16">
        <f t="shared" si="201"/>
        <v>0</v>
      </c>
      <c r="AL802" s="16">
        <f t="shared" si="201"/>
        <v>0</v>
      </c>
      <c r="AM802" s="16">
        <f t="shared" si="201"/>
        <v>0</v>
      </c>
      <c r="AN802" s="16">
        <f t="shared" si="201"/>
        <v>0</v>
      </c>
      <c r="AO802" s="16">
        <f t="shared" si="201"/>
        <v>0</v>
      </c>
      <c r="AP802" s="16">
        <f t="shared" si="201"/>
        <v>0</v>
      </c>
      <c r="AQ802" s="16">
        <f t="shared" si="201"/>
        <v>0</v>
      </c>
      <c r="AR802" s="16">
        <f t="shared" si="201"/>
        <v>0</v>
      </c>
      <c r="AS802" s="16">
        <f t="shared" si="201"/>
        <v>0</v>
      </c>
      <c r="AT802" s="16">
        <f t="shared" si="203"/>
        <v>562.67328580795106</v>
      </c>
      <c r="AU802" s="16">
        <f t="shared" si="203"/>
        <v>0</v>
      </c>
      <c r="AV802" s="16">
        <f t="shared" si="203"/>
        <v>0</v>
      </c>
      <c r="AW802" s="16">
        <f t="shared" si="203"/>
        <v>0</v>
      </c>
      <c r="AX802" s="16">
        <f t="shared" si="203"/>
        <v>0</v>
      </c>
      <c r="AY802" s="16">
        <f t="shared" si="203"/>
        <v>0</v>
      </c>
      <c r="AZ802" s="16">
        <f t="shared" si="203"/>
        <v>0</v>
      </c>
      <c r="BA802" s="16">
        <f t="shared" si="203"/>
        <v>0</v>
      </c>
      <c r="BB802" s="16">
        <f t="shared" si="203"/>
        <v>0</v>
      </c>
      <c r="BC802" s="16">
        <f t="shared" si="203"/>
        <v>0</v>
      </c>
      <c r="BD802" s="16">
        <f t="shared" si="203"/>
        <v>916.53549188377906</v>
      </c>
      <c r="BE802" s="16">
        <f t="shared" si="203"/>
        <v>0</v>
      </c>
      <c r="BF802" s="16">
        <f t="shared" si="203"/>
        <v>88922.273422564249</v>
      </c>
      <c r="BG802" s="16">
        <f t="shared" si="203"/>
        <v>0</v>
      </c>
      <c r="BH802" s="16">
        <f t="shared" si="203"/>
        <v>0</v>
      </c>
      <c r="BI802" s="16">
        <f t="shared" si="203"/>
        <v>0</v>
      </c>
    </row>
    <row r="803" spans="2:61" s="1" customFormat="1" ht="15.75" x14ac:dyDescent="0.25">
      <c r="B803" s="47">
        <v>145</v>
      </c>
      <c r="C803" s="47" t="s">
        <v>430</v>
      </c>
      <c r="D803" s="47">
        <v>6</v>
      </c>
      <c r="E803" s="47">
        <v>2014</v>
      </c>
      <c r="F803" s="71"/>
      <c r="G803" s="2">
        <v>50</v>
      </c>
      <c r="H803" s="2">
        <v>10</v>
      </c>
      <c r="I803" s="47">
        <v>2022</v>
      </c>
      <c r="J803" s="81">
        <v>1.15E-2</v>
      </c>
      <c r="K803" s="82">
        <v>9985</v>
      </c>
      <c r="L803" s="82">
        <f t="shared" si="195"/>
        <v>998.5</v>
      </c>
      <c r="M803" s="82">
        <f t="shared" si="196"/>
        <v>1497.75</v>
      </c>
      <c r="N803" s="16">
        <f t="shared" si="197"/>
        <v>12481.25</v>
      </c>
      <c r="O803" s="16">
        <f t="shared" si="198"/>
        <v>143.53437500000001</v>
      </c>
      <c r="P803" s="16">
        <f t="shared" si="202"/>
        <v>130.18990929705217</v>
      </c>
      <c r="Q803" s="16">
        <f t="shared" si="202"/>
        <v>0</v>
      </c>
      <c r="R803" s="16">
        <f t="shared" si="202"/>
        <v>0</v>
      </c>
      <c r="S803" s="16">
        <f t="shared" si="202"/>
        <v>0</v>
      </c>
      <c r="T803" s="16">
        <f t="shared" si="202"/>
        <v>0</v>
      </c>
      <c r="U803" s="16">
        <f t="shared" si="202"/>
        <v>0</v>
      </c>
      <c r="V803" s="16">
        <f t="shared" si="202"/>
        <v>0</v>
      </c>
      <c r="W803" s="16">
        <f t="shared" si="202"/>
        <v>0</v>
      </c>
      <c r="X803" s="16">
        <f t="shared" si="202"/>
        <v>0</v>
      </c>
      <c r="Y803" s="16">
        <f t="shared" si="202"/>
        <v>0</v>
      </c>
      <c r="Z803" s="16">
        <f t="shared" si="202"/>
        <v>212.06564371461076</v>
      </c>
      <c r="AA803" s="16">
        <f t="shared" si="202"/>
        <v>0</v>
      </c>
      <c r="AB803" s="16">
        <f t="shared" si="202"/>
        <v>0</v>
      </c>
      <c r="AC803" s="16">
        <f t="shared" si="202"/>
        <v>0</v>
      </c>
      <c r="AD803" s="16">
        <f t="shared" si="202"/>
        <v>0</v>
      </c>
      <c r="AE803" s="16">
        <f t="shared" si="202"/>
        <v>0</v>
      </c>
      <c r="AF803" s="16">
        <f t="shared" si="201"/>
        <v>0</v>
      </c>
      <c r="AG803" s="16">
        <f t="shared" si="201"/>
        <v>0</v>
      </c>
      <c r="AH803" s="16">
        <f t="shared" si="201"/>
        <v>0</v>
      </c>
      <c r="AI803" s="16">
        <f t="shared" si="201"/>
        <v>0</v>
      </c>
      <c r="AJ803" s="16">
        <f t="shared" si="201"/>
        <v>345.43258757082884</v>
      </c>
      <c r="AK803" s="16">
        <f t="shared" si="201"/>
        <v>0</v>
      </c>
      <c r="AL803" s="16">
        <f t="shared" si="201"/>
        <v>0</v>
      </c>
      <c r="AM803" s="16">
        <f t="shared" si="201"/>
        <v>0</v>
      </c>
      <c r="AN803" s="16">
        <f t="shared" si="201"/>
        <v>0</v>
      </c>
      <c r="AO803" s="16">
        <f t="shared" si="201"/>
        <v>0</v>
      </c>
      <c r="AP803" s="16">
        <f t="shared" si="201"/>
        <v>0</v>
      </c>
      <c r="AQ803" s="16">
        <f t="shared" si="201"/>
        <v>0</v>
      </c>
      <c r="AR803" s="16">
        <f t="shared" si="201"/>
        <v>0</v>
      </c>
      <c r="AS803" s="16">
        <f t="shared" si="201"/>
        <v>0</v>
      </c>
      <c r="AT803" s="16">
        <f t="shared" si="203"/>
        <v>562.67328580795106</v>
      </c>
      <c r="AU803" s="16">
        <f t="shared" si="203"/>
        <v>0</v>
      </c>
      <c r="AV803" s="16">
        <f t="shared" si="203"/>
        <v>0</v>
      </c>
      <c r="AW803" s="16">
        <f t="shared" si="203"/>
        <v>0</v>
      </c>
      <c r="AX803" s="16">
        <f t="shared" si="203"/>
        <v>0</v>
      </c>
      <c r="AY803" s="16">
        <f t="shared" si="203"/>
        <v>0</v>
      </c>
      <c r="AZ803" s="16">
        <f t="shared" si="203"/>
        <v>0</v>
      </c>
      <c r="BA803" s="16">
        <f t="shared" si="203"/>
        <v>0</v>
      </c>
      <c r="BB803" s="16">
        <f t="shared" si="203"/>
        <v>0</v>
      </c>
      <c r="BC803" s="16">
        <f t="shared" si="203"/>
        <v>0</v>
      </c>
      <c r="BD803" s="16">
        <f t="shared" si="203"/>
        <v>916.53549188377906</v>
      </c>
      <c r="BE803" s="16">
        <f t="shared" si="203"/>
        <v>0</v>
      </c>
      <c r="BF803" s="16">
        <f t="shared" si="203"/>
        <v>88922.273422564249</v>
      </c>
      <c r="BG803" s="16">
        <f t="shared" si="203"/>
        <v>0</v>
      </c>
      <c r="BH803" s="16">
        <f t="shared" si="203"/>
        <v>0</v>
      </c>
      <c r="BI803" s="16">
        <f t="shared" si="203"/>
        <v>0</v>
      </c>
    </row>
    <row r="804" spans="2:61" s="1" customFormat="1" ht="15.75" x14ac:dyDescent="0.25">
      <c r="B804" s="47">
        <v>143</v>
      </c>
      <c r="C804" s="47" t="s">
        <v>430</v>
      </c>
      <c r="D804" s="47">
        <v>6</v>
      </c>
      <c r="E804" s="47">
        <v>2014</v>
      </c>
      <c r="F804" s="71"/>
      <c r="G804" s="2">
        <v>50</v>
      </c>
      <c r="H804" s="2">
        <v>10</v>
      </c>
      <c r="I804" s="47">
        <v>2022</v>
      </c>
      <c r="J804" s="81">
        <v>1.15E-2</v>
      </c>
      <c r="K804" s="82">
        <v>9985</v>
      </c>
      <c r="L804" s="82">
        <f t="shared" si="195"/>
        <v>998.5</v>
      </c>
      <c r="M804" s="82">
        <f t="shared" si="196"/>
        <v>1497.75</v>
      </c>
      <c r="N804" s="16">
        <f t="shared" si="197"/>
        <v>12481.25</v>
      </c>
      <c r="O804" s="16">
        <f t="shared" si="198"/>
        <v>143.53437500000001</v>
      </c>
      <c r="P804" s="16">
        <f t="shared" si="202"/>
        <v>130.18990929705217</v>
      </c>
      <c r="Q804" s="16">
        <f t="shared" si="202"/>
        <v>0</v>
      </c>
      <c r="R804" s="16">
        <f t="shared" si="202"/>
        <v>0</v>
      </c>
      <c r="S804" s="16">
        <f t="shared" si="202"/>
        <v>0</v>
      </c>
      <c r="T804" s="16">
        <f t="shared" si="202"/>
        <v>0</v>
      </c>
      <c r="U804" s="16">
        <f t="shared" si="202"/>
        <v>0</v>
      </c>
      <c r="V804" s="16">
        <f t="shared" si="202"/>
        <v>0</v>
      </c>
      <c r="W804" s="16">
        <f t="shared" si="202"/>
        <v>0</v>
      </c>
      <c r="X804" s="16">
        <f t="shared" si="202"/>
        <v>0</v>
      </c>
      <c r="Y804" s="16">
        <f t="shared" si="202"/>
        <v>0</v>
      </c>
      <c r="Z804" s="16">
        <f t="shared" si="202"/>
        <v>212.06564371461076</v>
      </c>
      <c r="AA804" s="16">
        <f t="shared" si="202"/>
        <v>0</v>
      </c>
      <c r="AB804" s="16">
        <f t="shared" si="202"/>
        <v>0</v>
      </c>
      <c r="AC804" s="16">
        <f t="shared" si="202"/>
        <v>0</v>
      </c>
      <c r="AD804" s="16">
        <f t="shared" si="202"/>
        <v>0</v>
      </c>
      <c r="AE804" s="16">
        <f t="shared" si="202"/>
        <v>0</v>
      </c>
      <c r="AF804" s="16">
        <f t="shared" si="201"/>
        <v>0</v>
      </c>
      <c r="AG804" s="16">
        <f t="shared" si="201"/>
        <v>0</v>
      </c>
      <c r="AH804" s="16">
        <f t="shared" si="201"/>
        <v>0</v>
      </c>
      <c r="AI804" s="16">
        <f t="shared" si="201"/>
        <v>0</v>
      </c>
      <c r="AJ804" s="16">
        <f t="shared" si="201"/>
        <v>345.43258757082884</v>
      </c>
      <c r="AK804" s="16">
        <f t="shared" si="201"/>
        <v>0</v>
      </c>
      <c r="AL804" s="16">
        <f t="shared" si="201"/>
        <v>0</v>
      </c>
      <c r="AM804" s="16">
        <f t="shared" si="201"/>
        <v>0</v>
      </c>
      <c r="AN804" s="16">
        <f t="shared" si="201"/>
        <v>0</v>
      </c>
      <c r="AO804" s="16">
        <f t="shared" si="201"/>
        <v>0</v>
      </c>
      <c r="AP804" s="16">
        <f t="shared" si="201"/>
        <v>0</v>
      </c>
      <c r="AQ804" s="16">
        <f t="shared" si="201"/>
        <v>0</v>
      </c>
      <c r="AR804" s="16">
        <f t="shared" si="201"/>
        <v>0</v>
      </c>
      <c r="AS804" s="16">
        <f t="shared" si="201"/>
        <v>0</v>
      </c>
      <c r="AT804" s="16">
        <f t="shared" si="203"/>
        <v>562.67328580795106</v>
      </c>
      <c r="AU804" s="16">
        <f t="shared" si="203"/>
        <v>0</v>
      </c>
      <c r="AV804" s="16">
        <f t="shared" si="203"/>
        <v>0</v>
      </c>
      <c r="AW804" s="16">
        <f t="shared" si="203"/>
        <v>0</v>
      </c>
      <c r="AX804" s="16">
        <f t="shared" si="203"/>
        <v>0</v>
      </c>
      <c r="AY804" s="16">
        <f t="shared" si="203"/>
        <v>0</v>
      </c>
      <c r="AZ804" s="16">
        <f t="shared" si="203"/>
        <v>0</v>
      </c>
      <c r="BA804" s="16">
        <f t="shared" si="203"/>
        <v>0</v>
      </c>
      <c r="BB804" s="16">
        <f t="shared" si="203"/>
        <v>0</v>
      </c>
      <c r="BC804" s="16">
        <f t="shared" si="203"/>
        <v>0</v>
      </c>
      <c r="BD804" s="16">
        <f t="shared" si="203"/>
        <v>916.53549188377906</v>
      </c>
      <c r="BE804" s="16">
        <f t="shared" si="203"/>
        <v>0</v>
      </c>
      <c r="BF804" s="16">
        <f t="shared" si="203"/>
        <v>88922.273422564249</v>
      </c>
      <c r="BG804" s="16">
        <f t="shared" si="203"/>
        <v>0</v>
      </c>
      <c r="BH804" s="16">
        <f t="shared" si="203"/>
        <v>0</v>
      </c>
      <c r="BI804" s="16">
        <f t="shared" si="203"/>
        <v>0</v>
      </c>
    </row>
    <row r="805" spans="2:61" s="1" customFormat="1" ht="15.75" x14ac:dyDescent="0.25">
      <c r="B805" s="47">
        <v>142</v>
      </c>
      <c r="C805" s="47" t="s">
        <v>430</v>
      </c>
      <c r="D805" s="47">
        <v>6</v>
      </c>
      <c r="E805" s="47">
        <v>2014</v>
      </c>
      <c r="F805" s="71"/>
      <c r="G805" s="2">
        <v>50</v>
      </c>
      <c r="H805" s="2">
        <v>10</v>
      </c>
      <c r="I805" s="47">
        <v>2022</v>
      </c>
      <c r="J805" s="81">
        <v>1.15E-2</v>
      </c>
      <c r="K805" s="82">
        <v>9985</v>
      </c>
      <c r="L805" s="82">
        <f t="shared" si="195"/>
        <v>998.5</v>
      </c>
      <c r="M805" s="82">
        <f t="shared" si="196"/>
        <v>1497.75</v>
      </c>
      <c r="N805" s="16">
        <f t="shared" si="197"/>
        <v>12481.25</v>
      </c>
      <c r="O805" s="16">
        <f t="shared" si="198"/>
        <v>143.53437500000001</v>
      </c>
      <c r="P805" s="16">
        <f t="shared" si="202"/>
        <v>130.18990929705217</v>
      </c>
      <c r="Q805" s="16">
        <f t="shared" si="202"/>
        <v>0</v>
      </c>
      <c r="R805" s="16">
        <f t="shared" si="202"/>
        <v>0</v>
      </c>
      <c r="S805" s="16">
        <f t="shared" si="202"/>
        <v>0</v>
      </c>
      <c r="T805" s="16">
        <f t="shared" si="202"/>
        <v>0</v>
      </c>
      <c r="U805" s="16">
        <f t="shared" si="202"/>
        <v>0</v>
      </c>
      <c r="V805" s="16">
        <f t="shared" si="202"/>
        <v>0</v>
      </c>
      <c r="W805" s="16">
        <f t="shared" si="202"/>
        <v>0</v>
      </c>
      <c r="X805" s="16">
        <f t="shared" si="202"/>
        <v>0</v>
      </c>
      <c r="Y805" s="16">
        <f t="shared" si="202"/>
        <v>0</v>
      </c>
      <c r="Z805" s="16">
        <f t="shared" si="202"/>
        <v>212.06564371461076</v>
      </c>
      <c r="AA805" s="16">
        <f t="shared" si="202"/>
        <v>0</v>
      </c>
      <c r="AB805" s="16">
        <f t="shared" si="202"/>
        <v>0</v>
      </c>
      <c r="AC805" s="16">
        <f t="shared" si="202"/>
        <v>0</v>
      </c>
      <c r="AD805" s="16">
        <f t="shared" si="202"/>
        <v>0</v>
      </c>
      <c r="AE805" s="16">
        <f t="shared" si="202"/>
        <v>0</v>
      </c>
      <c r="AF805" s="16">
        <f t="shared" si="201"/>
        <v>0</v>
      </c>
      <c r="AG805" s="16">
        <f t="shared" si="201"/>
        <v>0</v>
      </c>
      <c r="AH805" s="16">
        <f t="shared" si="201"/>
        <v>0</v>
      </c>
      <c r="AI805" s="16">
        <f t="shared" si="201"/>
        <v>0</v>
      </c>
      <c r="AJ805" s="16">
        <f t="shared" si="201"/>
        <v>345.43258757082884</v>
      </c>
      <c r="AK805" s="16">
        <f t="shared" si="201"/>
        <v>0</v>
      </c>
      <c r="AL805" s="16">
        <f t="shared" si="201"/>
        <v>0</v>
      </c>
      <c r="AM805" s="16">
        <f t="shared" si="201"/>
        <v>0</v>
      </c>
      <c r="AN805" s="16">
        <f t="shared" si="201"/>
        <v>0</v>
      </c>
      <c r="AO805" s="16">
        <f t="shared" si="201"/>
        <v>0</v>
      </c>
      <c r="AP805" s="16">
        <f t="shared" si="201"/>
        <v>0</v>
      </c>
      <c r="AQ805" s="16">
        <f t="shared" si="201"/>
        <v>0</v>
      </c>
      <c r="AR805" s="16">
        <f t="shared" si="201"/>
        <v>0</v>
      </c>
      <c r="AS805" s="16">
        <f t="shared" si="201"/>
        <v>0</v>
      </c>
      <c r="AT805" s="16">
        <f t="shared" si="203"/>
        <v>562.67328580795106</v>
      </c>
      <c r="AU805" s="16">
        <f t="shared" si="203"/>
        <v>0</v>
      </c>
      <c r="AV805" s="16">
        <f t="shared" si="203"/>
        <v>0</v>
      </c>
      <c r="AW805" s="16">
        <f t="shared" si="203"/>
        <v>0</v>
      </c>
      <c r="AX805" s="16">
        <f t="shared" si="203"/>
        <v>0</v>
      </c>
      <c r="AY805" s="16">
        <f t="shared" si="203"/>
        <v>0</v>
      </c>
      <c r="AZ805" s="16">
        <f t="shared" si="203"/>
        <v>0</v>
      </c>
      <c r="BA805" s="16">
        <f t="shared" si="203"/>
        <v>0</v>
      </c>
      <c r="BB805" s="16">
        <f t="shared" si="203"/>
        <v>0</v>
      </c>
      <c r="BC805" s="16">
        <f t="shared" si="203"/>
        <v>0</v>
      </c>
      <c r="BD805" s="16">
        <f t="shared" si="203"/>
        <v>916.53549188377906</v>
      </c>
      <c r="BE805" s="16">
        <f t="shared" si="203"/>
        <v>0</v>
      </c>
      <c r="BF805" s="16">
        <f t="shared" si="203"/>
        <v>88922.273422564249</v>
      </c>
      <c r="BG805" s="16">
        <f t="shared" si="203"/>
        <v>0</v>
      </c>
      <c r="BH805" s="16">
        <f t="shared" si="203"/>
        <v>0</v>
      </c>
      <c r="BI805" s="16">
        <f t="shared" si="203"/>
        <v>0</v>
      </c>
    </row>
    <row r="806" spans="2:61" s="1" customFormat="1" ht="15.75" x14ac:dyDescent="0.25">
      <c r="B806" s="47">
        <v>140</v>
      </c>
      <c r="C806" s="47" t="s">
        <v>430</v>
      </c>
      <c r="D806" s="47">
        <v>6</v>
      </c>
      <c r="E806" s="47">
        <v>2014</v>
      </c>
      <c r="F806" s="71"/>
      <c r="G806" s="2">
        <v>50</v>
      </c>
      <c r="H806" s="2">
        <v>10</v>
      </c>
      <c r="I806" s="47">
        <v>2022</v>
      </c>
      <c r="J806" s="81">
        <v>1.15E-2</v>
      </c>
      <c r="K806" s="82">
        <v>9985</v>
      </c>
      <c r="L806" s="82">
        <f t="shared" si="195"/>
        <v>998.5</v>
      </c>
      <c r="M806" s="82">
        <f t="shared" si="196"/>
        <v>1497.75</v>
      </c>
      <c r="N806" s="16">
        <f t="shared" si="197"/>
        <v>12481.25</v>
      </c>
      <c r="O806" s="16">
        <f t="shared" si="198"/>
        <v>143.53437500000001</v>
      </c>
      <c r="P806" s="16">
        <f t="shared" si="202"/>
        <v>130.18990929705217</v>
      </c>
      <c r="Q806" s="16">
        <f t="shared" si="202"/>
        <v>0</v>
      </c>
      <c r="R806" s="16">
        <f t="shared" si="202"/>
        <v>0</v>
      </c>
      <c r="S806" s="16">
        <f t="shared" si="202"/>
        <v>0</v>
      </c>
      <c r="T806" s="16">
        <f t="shared" si="202"/>
        <v>0</v>
      </c>
      <c r="U806" s="16">
        <f t="shared" si="202"/>
        <v>0</v>
      </c>
      <c r="V806" s="16">
        <f t="shared" si="202"/>
        <v>0</v>
      </c>
      <c r="W806" s="16">
        <f t="shared" si="202"/>
        <v>0</v>
      </c>
      <c r="X806" s="16">
        <f t="shared" si="202"/>
        <v>0</v>
      </c>
      <c r="Y806" s="16">
        <f t="shared" si="202"/>
        <v>0</v>
      </c>
      <c r="Z806" s="16">
        <f t="shared" si="202"/>
        <v>212.06564371461076</v>
      </c>
      <c r="AA806" s="16">
        <f t="shared" si="202"/>
        <v>0</v>
      </c>
      <c r="AB806" s="16">
        <f t="shared" si="202"/>
        <v>0</v>
      </c>
      <c r="AC806" s="16">
        <f t="shared" si="202"/>
        <v>0</v>
      </c>
      <c r="AD806" s="16">
        <f t="shared" si="202"/>
        <v>0</v>
      </c>
      <c r="AE806" s="16">
        <f t="shared" ref="AE806:AT821" si="204">IF(MOD((AE$6-$E806),$G806)=0,($K806*1.1*1.15)*((1+$K$3)^(AE$6-$N$3)),IF(MOD((AE$6-$I806),$H806)=0,$O806*((1+$K$3)^(AE$6-$N$3)),0))</f>
        <v>0</v>
      </c>
      <c r="AF806" s="16">
        <f t="shared" si="204"/>
        <v>0</v>
      </c>
      <c r="AG806" s="16">
        <f t="shared" si="204"/>
        <v>0</v>
      </c>
      <c r="AH806" s="16">
        <f t="shared" si="204"/>
        <v>0</v>
      </c>
      <c r="AI806" s="16">
        <f t="shared" si="204"/>
        <v>0</v>
      </c>
      <c r="AJ806" s="16">
        <f t="shared" si="204"/>
        <v>345.43258757082884</v>
      </c>
      <c r="AK806" s="16">
        <f t="shared" si="204"/>
        <v>0</v>
      </c>
      <c r="AL806" s="16">
        <f t="shared" si="204"/>
        <v>0</v>
      </c>
      <c r="AM806" s="16">
        <f t="shared" si="204"/>
        <v>0</v>
      </c>
      <c r="AN806" s="16">
        <f t="shared" si="204"/>
        <v>0</v>
      </c>
      <c r="AO806" s="16">
        <f t="shared" si="204"/>
        <v>0</v>
      </c>
      <c r="AP806" s="16">
        <f t="shared" si="204"/>
        <v>0</v>
      </c>
      <c r="AQ806" s="16">
        <f t="shared" si="204"/>
        <v>0</v>
      </c>
      <c r="AR806" s="16">
        <f t="shared" si="204"/>
        <v>0</v>
      </c>
      <c r="AS806" s="16">
        <f t="shared" si="204"/>
        <v>0</v>
      </c>
      <c r="AT806" s="16">
        <f t="shared" si="203"/>
        <v>562.67328580795106</v>
      </c>
      <c r="AU806" s="16">
        <f t="shared" si="203"/>
        <v>0</v>
      </c>
      <c r="AV806" s="16">
        <f t="shared" si="203"/>
        <v>0</v>
      </c>
      <c r="AW806" s="16">
        <f t="shared" si="203"/>
        <v>0</v>
      </c>
      <c r="AX806" s="16">
        <f t="shared" si="203"/>
        <v>0</v>
      </c>
      <c r="AY806" s="16">
        <f t="shared" si="203"/>
        <v>0</v>
      </c>
      <c r="AZ806" s="16">
        <f t="shared" si="203"/>
        <v>0</v>
      </c>
      <c r="BA806" s="16">
        <f t="shared" si="203"/>
        <v>0</v>
      </c>
      <c r="BB806" s="16">
        <f t="shared" si="203"/>
        <v>0</v>
      </c>
      <c r="BC806" s="16">
        <f t="shared" si="203"/>
        <v>0</v>
      </c>
      <c r="BD806" s="16">
        <f t="shared" si="203"/>
        <v>916.53549188377906</v>
      </c>
      <c r="BE806" s="16">
        <f t="shared" si="203"/>
        <v>0</v>
      </c>
      <c r="BF806" s="16">
        <f t="shared" si="203"/>
        <v>88922.273422564249</v>
      </c>
      <c r="BG806" s="16">
        <f t="shared" si="203"/>
        <v>0</v>
      </c>
      <c r="BH806" s="16">
        <f t="shared" si="203"/>
        <v>0</v>
      </c>
      <c r="BI806" s="16">
        <f t="shared" si="203"/>
        <v>0</v>
      </c>
    </row>
    <row r="807" spans="2:61" s="1" customFormat="1" ht="15.75" x14ac:dyDescent="0.25">
      <c r="B807" s="47">
        <v>137</v>
      </c>
      <c r="C807" s="47" t="s">
        <v>430</v>
      </c>
      <c r="D807" s="47">
        <v>6</v>
      </c>
      <c r="E807" s="47">
        <v>2014</v>
      </c>
      <c r="F807" s="71"/>
      <c r="G807" s="2">
        <v>50</v>
      </c>
      <c r="H807" s="2">
        <v>10</v>
      </c>
      <c r="I807" s="47">
        <v>2022</v>
      </c>
      <c r="J807" s="81">
        <v>1.15E-2</v>
      </c>
      <c r="K807" s="82">
        <v>9985</v>
      </c>
      <c r="L807" s="82">
        <f t="shared" si="195"/>
        <v>998.5</v>
      </c>
      <c r="M807" s="82">
        <f t="shared" si="196"/>
        <v>1497.75</v>
      </c>
      <c r="N807" s="16">
        <f t="shared" si="197"/>
        <v>12481.25</v>
      </c>
      <c r="O807" s="16">
        <f t="shared" si="198"/>
        <v>143.53437500000001</v>
      </c>
      <c r="P807" s="16">
        <f t="shared" ref="P807:AE822" si="205">IF(MOD((P$6-$E807),$G807)=0,($K807*1.1*1.15)*((1+$K$3)^(P$6-$N$3)),IF(MOD((P$6-$I807),$H807)=0,$O807*((1+$K$3)^(P$6-$N$3)),0))</f>
        <v>130.18990929705217</v>
      </c>
      <c r="Q807" s="16">
        <f t="shared" si="205"/>
        <v>0</v>
      </c>
      <c r="R807" s="16">
        <f t="shared" si="205"/>
        <v>0</v>
      </c>
      <c r="S807" s="16">
        <f t="shared" si="205"/>
        <v>0</v>
      </c>
      <c r="T807" s="16">
        <f t="shared" si="205"/>
        <v>0</v>
      </c>
      <c r="U807" s="16">
        <f t="shared" si="205"/>
        <v>0</v>
      </c>
      <c r="V807" s="16">
        <f t="shared" si="205"/>
        <v>0</v>
      </c>
      <c r="W807" s="16">
        <f t="shared" si="205"/>
        <v>0</v>
      </c>
      <c r="X807" s="16">
        <f t="shared" si="205"/>
        <v>0</v>
      </c>
      <c r="Y807" s="16">
        <f t="shared" si="205"/>
        <v>0</v>
      </c>
      <c r="Z807" s="16">
        <f t="shared" si="205"/>
        <v>212.06564371461076</v>
      </c>
      <c r="AA807" s="16">
        <f t="shared" si="205"/>
        <v>0</v>
      </c>
      <c r="AB807" s="16">
        <f t="shared" si="205"/>
        <v>0</v>
      </c>
      <c r="AC807" s="16">
        <f t="shared" si="205"/>
        <v>0</v>
      </c>
      <c r="AD807" s="16">
        <f t="shared" si="205"/>
        <v>0</v>
      </c>
      <c r="AE807" s="16">
        <f t="shared" si="205"/>
        <v>0</v>
      </c>
      <c r="AF807" s="16">
        <f t="shared" si="204"/>
        <v>0</v>
      </c>
      <c r="AG807" s="16">
        <f t="shared" si="204"/>
        <v>0</v>
      </c>
      <c r="AH807" s="16">
        <f t="shared" si="204"/>
        <v>0</v>
      </c>
      <c r="AI807" s="16">
        <f t="shared" si="204"/>
        <v>0</v>
      </c>
      <c r="AJ807" s="16">
        <f t="shared" si="204"/>
        <v>345.43258757082884</v>
      </c>
      <c r="AK807" s="16">
        <f t="shared" si="204"/>
        <v>0</v>
      </c>
      <c r="AL807" s="16">
        <f t="shared" si="204"/>
        <v>0</v>
      </c>
      <c r="AM807" s="16">
        <f t="shared" si="204"/>
        <v>0</v>
      </c>
      <c r="AN807" s="16">
        <f t="shared" si="204"/>
        <v>0</v>
      </c>
      <c r="AO807" s="16">
        <f t="shared" si="204"/>
        <v>0</v>
      </c>
      <c r="AP807" s="16">
        <f t="shared" si="204"/>
        <v>0</v>
      </c>
      <c r="AQ807" s="16">
        <f t="shared" si="204"/>
        <v>0</v>
      </c>
      <c r="AR807" s="16">
        <f t="shared" si="204"/>
        <v>0</v>
      </c>
      <c r="AS807" s="16">
        <f t="shared" si="204"/>
        <v>0</v>
      </c>
      <c r="AT807" s="16">
        <f t="shared" si="204"/>
        <v>562.67328580795106</v>
      </c>
      <c r="AU807" s="16">
        <f t="shared" ref="AT807:BI822" si="206">IF(MOD((AU$6-$E807),$G807)=0,($K807*1.1*1.15)*((1+$K$3)^(AU$6-$N$3)),IF(MOD((AU$6-$I807),$H807)=0,$O807*((1+$K$3)^(AU$6-$N$3)),0))</f>
        <v>0</v>
      </c>
      <c r="AV807" s="16">
        <f t="shared" si="206"/>
        <v>0</v>
      </c>
      <c r="AW807" s="16">
        <f t="shared" si="206"/>
        <v>0</v>
      </c>
      <c r="AX807" s="16">
        <f t="shared" si="206"/>
        <v>0</v>
      </c>
      <c r="AY807" s="16">
        <f t="shared" si="206"/>
        <v>0</v>
      </c>
      <c r="AZ807" s="16">
        <f t="shared" si="206"/>
        <v>0</v>
      </c>
      <c r="BA807" s="16">
        <f t="shared" si="206"/>
        <v>0</v>
      </c>
      <c r="BB807" s="16">
        <f t="shared" si="206"/>
        <v>0</v>
      </c>
      <c r="BC807" s="16">
        <f t="shared" si="206"/>
        <v>0</v>
      </c>
      <c r="BD807" s="16">
        <f t="shared" si="206"/>
        <v>916.53549188377906</v>
      </c>
      <c r="BE807" s="16">
        <f t="shared" si="206"/>
        <v>0</v>
      </c>
      <c r="BF807" s="16">
        <f t="shared" si="206"/>
        <v>88922.273422564249</v>
      </c>
      <c r="BG807" s="16">
        <f t="shared" si="206"/>
        <v>0</v>
      </c>
      <c r="BH807" s="16">
        <f t="shared" si="206"/>
        <v>0</v>
      </c>
      <c r="BI807" s="16">
        <f t="shared" si="206"/>
        <v>0</v>
      </c>
    </row>
    <row r="808" spans="2:61" s="1" customFormat="1" ht="15.75" x14ac:dyDescent="0.25">
      <c r="B808" s="47">
        <v>913</v>
      </c>
      <c r="C808" s="47" t="s">
        <v>430</v>
      </c>
      <c r="D808" s="47">
        <v>6</v>
      </c>
      <c r="E808" s="47">
        <v>2015</v>
      </c>
      <c r="F808" s="71"/>
      <c r="G808" s="2">
        <v>50</v>
      </c>
      <c r="H808" s="2">
        <v>10</v>
      </c>
      <c r="I808" s="47">
        <v>2022</v>
      </c>
      <c r="J808" s="81">
        <v>1.15E-2</v>
      </c>
      <c r="K808" s="82">
        <v>9985</v>
      </c>
      <c r="L808" s="82">
        <f t="shared" si="195"/>
        <v>998.5</v>
      </c>
      <c r="M808" s="82">
        <f t="shared" si="196"/>
        <v>1497.75</v>
      </c>
      <c r="N808" s="16">
        <f t="shared" si="197"/>
        <v>12481.25</v>
      </c>
      <c r="O808" s="16">
        <f t="shared" si="198"/>
        <v>143.53437500000001</v>
      </c>
      <c r="P808" s="16">
        <f t="shared" si="205"/>
        <v>130.18990929705217</v>
      </c>
      <c r="Q808" s="16">
        <f t="shared" si="205"/>
        <v>0</v>
      </c>
      <c r="R808" s="16">
        <f t="shared" si="205"/>
        <v>0</v>
      </c>
      <c r="S808" s="16">
        <f t="shared" si="205"/>
        <v>0</v>
      </c>
      <c r="T808" s="16">
        <f t="shared" si="205"/>
        <v>0</v>
      </c>
      <c r="U808" s="16">
        <f t="shared" si="205"/>
        <v>0</v>
      </c>
      <c r="V808" s="16">
        <f t="shared" si="205"/>
        <v>0</v>
      </c>
      <c r="W808" s="16">
        <f t="shared" si="205"/>
        <v>0</v>
      </c>
      <c r="X808" s="16">
        <f t="shared" si="205"/>
        <v>0</v>
      </c>
      <c r="Y808" s="16">
        <f t="shared" si="205"/>
        <v>0</v>
      </c>
      <c r="Z808" s="16">
        <f t="shared" si="205"/>
        <v>212.06564371461076</v>
      </c>
      <c r="AA808" s="16">
        <f t="shared" si="205"/>
        <v>0</v>
      </c>
      <c r="AB808" s="16">
        <f t="shared" si="205"/>
        <v>0</v>
      </c>
      <c r="AC808" s="16">
        <f t="shared" si="205"/>
        <v>0</v>
      </c>
      <c r="AD808" s="16">
        <f t="shared" si="205"/>
        <v>0</v>
      </c>
      <c r="AE808" s="16">
        <f t="shared" si="205"/>
        <v>0</v>
      </c>
      <c r="AF808" s="16">
        <f t="shared" si="204"/>
        <v>0</v>
      </c>
      <c r="AG808" s="16">
        <f t="shared" si="204"/>
        <v>0</v>
      </c>
      <c r="AH808" s="16">
        <f t="shared" si="204"/>
        <v>0</v>
      </c>
      <c r="AI808" s="16">
        <f t="shared" si="204"/>
        <v>0</v>
      </c>
      <c r="AJ808" s="16">
        <f t="shared" si="204"/>
        <v>345.43258757082884</v>
      </c>
      <c r="AK808" s="16">
        <f t="shared" si="204"/>
        <v>0</v>
      </c>
      <c r="AL808" s="16">
        <f t="shared" si="204"/>
        <v>0</v>
      </c>
      <c r="AM808" s="16">
        <f t="shared" si="204"/>
        <v>0</v>
      </c>
      <c r="AN808" s="16">
        <f t="shared" si="204"/>
        <v>0</v>
      </c>
      <c r="AO808" s="16">
        <f t="shared" si="204"/>
        <v>0</v>
      </c>
      <c r="AP808" s="16">
        <f t="shared" si="204"/>
        <v>0</v>
      </c>
      <c r="AQ808" s="16">
        <f t="shared" si="204"/>
        <v>0</v>
      </c>
      <c r="AR808" s="16">
        <f t="shared" si="204"/>
        <v>0</v>
      </c>
      <c r="AS808" s="16">
        <f t="shared" si="204"/>
        <v>0</v>
      </c>
      <c r="AT808" s="16">
        <f t="shared" si="206"/>
        <v>562.67328580795106</v>
      </c>
      <c r="AU808" s="16">
        <f t="shared" si="206"/>
        <v>0</v>
      </c>
      <c r="AV808" s="16">
        <f t="shared" si="206"/>
        <v>0</v>
      </c>
      <c r="AW808" s="16">
        <f t="shared" si="206"/>
        <v>0</v>
      </c>
      <c r="AX808" s="16">
        <f t="shared" si="206"/>
        <v>0</v>
      </c>
      <c r="AY808" s="16">
        <f t="shared" si="206"/>
        <v>0</v>
      </c>
      <c r="AZ808" s="16">
        <f t="shared" si="206"/>
        <v>0</v>
      </c>
      <c r="BA808" s="16">
        <f t="shared" si="206"/>
        <v>0</v>
      </c>
      <c r="BB808" s="16">
        <f t="shared" si="206"/>
        <v>0</v>
      </c>
      <c r="BC808" s="16">
        <f t="shared" si="206"/>
        <v>0</v>
      </c>
      <c r="BD808" s="16">
        <f t="shared" si="206"/>
        <v>916.53549188377906</v>
      </c>
      <c r="BE808" s="16">
        <f t="shared" si="206"/>
        <v>0</v>
      </c>
      <c r="BF808" s="16">
        <f t="shared" si="206"/>
        <v>0</v>
      </c>
      <c r="BG808" s="16">
        <f t="shared" si="206"/>
        <v>93368.387093692465</v>
      </c>
      <c r="BH808" s="16">
        <f t="shared" si="206"/>
        <v>0</v>
      </c>
      <c r="BI808" s="16">
        <f t="shared" si="206"/>
        <v>0</v>
      </c>
    </row>
    <row r="809" spans="2:61" s="1" customFormat="1" ht="15.75" x14ac:dyDescent="0.25">
      <c r="B809" s="47">
        <v>912</v>
      </c>
      <c r="C809" s="47" t="s">
        <v>430</v>
      </c>
      <c r="D809" s="47">
        <v>6</v>
      </c>
      <c r="E809" s="47">
        <v>2015</v>
      </c>
      <c r="F809" s="71"/>
      <c r="G809" s="2">
        <v>50</v>
      </c>
      <c r="H809" s="2">
        <v>10</v>
      </c>
      <c r="I809" s="47">
        <v>2023</v>
      </c>
      <c r="J809" s="81">
        <v>1.15E-2</v>
      </c>
      <c r="K809" s="82">
        <v>9985</v>
      </c>
      <c r="L809" s="82">
        <f t="shared" si="195"/>
        <v>998.5</v>
      </c>
      <c r="M809" s="82">
        <f t="shared" si="196"/>
        <v>1497.75</v>
      </c>
      <c r="N809" s="16">
        <f t="shared" si="197"/>
        <v>12481.25</v>
      </c>
      <c r="O809" s="16">
        <f t="shared" si="198"/>
        <v>143.53437500000001</v>
      </c>
      <c r="P809" s="16">
        <f t="shared" si="205"/>
        <v>0</v>
      </c>
      <c r="Q809" s="16">
        <f t="shared" si="205"/>
        <v>136.69940476190476</v>
      </c>
      <c r="R809" s="16">
        <f t="shared" si="205"/>
        <v>0</v>
      </c>
      <c r="S809" s="16">
        <f t="shared" si="205"/>
        <v>0</v>
      </c>
      <c r="T809" s="16">
        <f t="shared" si="205"/>
        <v>0</v>
      </c>
      <c r="U809" s="16">
        <f t="shared" si="205"/>
        <v>0</v>
      </c>
      <c r="V809" s="16">
        <f t="shared" si="205"/>
        <v>0</v>
      </c>
      <c r="W809" s="16">
        <f t="shared" si="205"/>
        <v>0</v>
      </c>
      <c r="X809" s="16">
        <f t="shared" si="205"/>
        <v>0</v>
      </c>
      <c r="Y809" s="16">
        <f t="shared" si="205"/>
        <v>0</v>
      </c>
      <c r="Z809" s="16">
        <f t="shared" si="205"/>
        <v>0</v>
      </c>
      <c r="AA809" s="16">
        <f t="shared" si="205"/>
        <v>222.66892590034129</v>
      </c>
      <c r="AB809" s="16">
        <f t="shared" si="205"/>
        <v>0</v>
      </c>
      <c r="AC809" s="16">
        <f t="shared" si="205"/>
        <v>0</v>
      </c>
      <c r="AD809" s="16">
        <f t="shared" si="205"/>
        <v>0</v>
      </c>
      <c r="AE809" s="16">
        <f t="shared" si="205"/>
        <v>0</v>
      </c>
      <c r="AF809" s="16">
        <f t="shared" si="204"/>
        <v>0</v>
      </c>
      <c r="AG809" s="16">
        <f t="shared" si="204"/>
        <v>0</v>
      </c>
      <c r="AH809" s="16">
        <f t="shared" si="204"/>
        <v>0</v>
      </c>
      <c r="AI809" s="16">
        <f t="shared" si="204"/>
        <v>0</v>
      </c>
      <c r="AJ809" s="16">
        <f t="shared" si="204"/>
        <v>0</v>
      </c>
      <c r="AK809" s="16">
        <f t="shared" si="204"/>
        <v>362.70421694937028</v>
      </c>
      <c r="AL809" s="16">
        <f t="shared" si="204"/>
        <v>0</v>
      </c>
      <c r="AM809" s="16">
        <f t="shared" si="204"/>
        <v>0</v>
      </c>
      <c r="AN809" s="16">
        <f t="shared" si="204"/>
        <v>0</v>
      </c>
      <c r="AO809" s="16">
        <f t="shared" si="204"/>
        <v>0</v>
      </c>
      <c r="AP809" s="16">
        <f t="shared" si="204"/>
        <v>0</v>
      </c>
      <c r="AQ809" s="16">
        <f t="shared" si="204"/>
        <v>0</v>
      </c>
      <c r="AR809" s="16">
        <f t="shared" si="204"/>
        <v>0</v>
      </c>
      <c r="AS809" s="16">
        <f t="shared" si="204"/>
        <v>0</v>
      </c>
      <c r="AT809" s="16">
        <f t="shared" si="206"/>
        <v>0</v>
      </c>
      <c r="AU809" s="16">
        <f t="shared" si="206"/>
        <v>590.80695009834869</v>
      </c>
      <c r="AV809" s="16">
        <f t="shared" si="206"/>
        <v>0</v>
      </c>
      <c r="AW809" s="16">
        <f t="shared" si="206"/>
        <v>0</v>
      </c>
      <c r="AX809" s="16">
        <f t="shared" si="206"/>
        <v>0</v>
      </c>
      <c r="AY809" s="16">
        <f t="shared" si="206"/>
        <v>0</v>
      </c>
      <c r="AZ809" s="16">
        <f t="shared" si="206"/>
        <v>0</v>
      </c>
      <c r="BA809" s="16">
        <f t="shared" si="206"/>
        <v>0</v>
      </c>
      <c r="BB809" s="16">
        <f t="shared" si="206"/>
        <v>0</v>
      </c>
      <c r="BC809" s="16">
        <f t="shared" si="206"/>
        <v>0</v>
      </c>
      <c r="BD809" s="16">
        <f t="shared" si="206"/>
        <v>0</v>
      </c>
      <c r="BE809" s="16">
        <f t="shared" si="206"/>
        <v>962.36226647796821</v>
      </c>
      <c r="BF809" s="16">
        <f t="shared" si="206"/>
        <v>0</v>
      </c>
      <c r="BG809" s="16">
        <f t="shared" si="206"/>
        <v>93368.387093692465</v>
      </c>
      <c r="BH809" s="16">
        <f t="shared" si="206"/>
        <v>0</v>
      </c>
      <c r="BI809" s="16">
        <f t="shared" si="206"/>
        <v>0</v>
      </c>
    </row>
    <row r="810" spans="2:61" s="1" customFormat="1" ht="15.75" x14ac:dyDescent="0.25">
      <c r="B810" s="47">
        <v>911</v>
      </c>
      <c r="C810" s="47" t="s">
        <v>430</v>
      </c>
      <c r="D810" s="47">
        <v>6</v>
      </c>
      <c r="E810" s="47">
        <v>2015</v>
      </c>
      <c r="F810" s="71"/>
      <c r="G810" s="2">
        <v>50</v>
      </c>
      <c r="H810" s="2">
        <v>10</v>
      </c>
      <c r="I810" s="47">
        <v>2023</v>
      </c>
      <c r="J810" s="81">
        <v>1.15E-2</v>
      </c>
      <c r="K810" s="82">
        <v>9985</v>
      </c>
      <c r="L810" s="82">
        <f t="shared" si="195"/>
        <v>998.5</v>
      </c>
      <c r="M810" s="82">
        <f t="shared" si="196"/>
        <v>1497.75</v>
      </c>
      <c r="N810" s="16">
        <f t="shared" si="197"/>
        <v>12481.25</v>
      </c>
      <c r="O810" s="16">
        <f t="shared" si="198"/>
        <v>143.53437500000001</v>
      </c>
      <c r="P810" s="16">
        <f t="shared" si="205"/>
        <v>0</v>
      </c>
      <c r="Q810" s="16">
        <f t="shared" si="205"/>
        <v>136.69940476190476</v>
      </c>
      <c r="R810" s="16">
        <f t="shared" si="205"/>
        <v>0</v>
      </c>
      <c r="S810" s="16">
        <f t="shared" si="205"/>
        <v>0</v>
      </c>
      <c r="T810" s="16">
        <f t="shared" si="205"/>
        <v>0</v>
      </c>
      <c r="U810" s="16">
        <f t="shared" si="205"/>
        <v>0</v>
      </c>
      <c r="V810" s="16">
        <f t="shared" si="205"/>
        <v>0</v>
      </c>
      <c r="W810" s="16">
        <f t="shared" si="205"/>
        <v>0</v>
      </c>
      <c r="X810" s="16">
        <f t="shared" si="205"/>
        <v>0</v>
      </c>
      <c r="Y810" s="16">
        <f t="shared" si="205"/>
        <v>0</v>
      </c>
      <c r="Z810" s="16">
        <f t="shared" si="205"/>
        <v>0</v>
      </c>
      <c r="AA810" s="16">
        <f t="shared" si="205"/>
        <v>222.66892590034129</v>
      </c>
      <c r="AB810" s="16">
        <f t="shared" si="205"/>
        <v>0</v>
      </c>
      <c r="AC810" s="16">
        <f t="shared" si="205"/>
        <v>0</v>
      </c>
      <c r="AD810" s="16">
        <f t="shared" si="205"/>
        <v>0</v>
      </c>
      <c r="AE810" s="16">
        <f t="shared" si="205"/>
        <v>0</v>
      </c>
      <c r="AF810" s="16">
        <f t="shared" si="204"/>
        <v>0</v>
      </c>
      <c r="AG810" s="16">
        <f t="shared" si="204"/>
        <v>0</v>
      </c>
      <c r="AH810" s="16">
        <f t="shared" si="204"/>
        <v>0</v>
      </c>
      <c r="AI810" s="16">
        <f t="shared" si="204"/>
        <v>0</v>
      </c>
      <c r="AJ810" s="16">
        <f t="shared" si="204"/>
        <v>0</v>
      </c>
      <c r="AK810" s="16">
        <f t="shared" si="204"/>
        <v>362.70421694937028</v>
      </c>
      <c r="AL810" s="16">
        <f t="shared" si="204"/>
        <v>0</v>
      </c>
      <c r="AM810" s="16">
        <f t="shared" si="204"/>
        <v>0</v>
      </c>
      <c r="AN810" s="16">
        <f t="shared" si="204"/>
        <v>0</v>
      </c>
      <c r="AO810" s="16">
        <f t="shared" si="204"/>
        <v>0</v>
      </c>
      <c r="AP810" s="16">
        <f t="shared" si="204"/>
        <v>0</v>
      </c>
      <c r="AQ810" s="16">
        <f t="shared" si="204"/>
        <v>0</v>
      </c>
      <c r="AR810" s="16">
        <f t="shared" si="204"/>
        <v>0</v>
      </c>
      <c r="AS810" s="16">
        <f t="shared" si="204"/>
        <v>0</v>
      </c>
      <c r="AT810" s="16">
        <f t="shared" si="206"/>
        <v>0</v>
      </c>
      <c r="AU810" s="16">
        <f t="shared" si="206"/>
        <v>590.80695009834869</v>
      </c>
      <c r="AV810" s="16">
        <f t="shared" si="206"/>
        <v>0</v>
      </c>
      <c r="AW810" s="16">
        <f t="shared" si="206"/>
        <v>0</v>
      </c>
      <c r="AX810" s="16">
        <f t="shared" si="206"/>
        <v>0</v>
      </c>
      <c r="AY810" s="16">
        <f t="shared" si="206"/>
        <v>0</v>
      </c>
      <c r="AZ810" s="16">
        <f t="shared" si="206"/>
        <v>0</v>
      </c>
      <c r="BA810" s="16">
        <f t="shared" si="206"/>
        <v>0</v>
      </c>
      <c r="BB810" s="16">
        <f t="shared" si="206"/>
        <v>0</v>
      </c>
      <c r="BC810" s="16">
        <f t="shared" si="206"/>
        <v>0</v>
      </c>
      <c r="BD810" s="16">
        <f t="shared" si="206"/>
        <v>0</v>
      </c>
      <c r="BE810" s="16">
        <f t="shared" si="206"/>
        <v>962.36226647796821</v>
      </c>
      <c r="BF810" s="16">
        <f t="shared" si="206"/>
        <v>0</v>
      </c>
      <c r="BG810" s="16">
        <f t="shared" si="206"/>
        <v>93368.387093692465</v>
      </c>
      <c r="BH810" s="16">
        <f t="shared" si="206"/>
        <v>0</v>
      </c>
      <c r="BI810" s="16">
        <f t="shared" si="206"/>
        <v>0</v>
      </c>
    </row>
    <row r="811" spans="2:61" s="1" customFormat="1" ht="15.75" x14ac:dyDescent="0.25">
      <c r="B811" s="47">
        <v>910</v>
      </c>
      <c r="C811" s="47" t="s">
        <v>430</v>
      </c>
      <c r="D811" s="47">
        <v>6</v>
      </c>
      <c r="E811" s="47">
        <v>2015</v>
      </c>
      <c r="F811" s="71"/>
      <c r="G811" s="2">
        <v>50</v>
      </c>
      <c r="H811" s="2">
        <v>10</v>
      </c>
      <c r="I811" s="47">
        <v>2023</v>
      </c>
      <c r="J811" s="81">
        <v>1.15E-2</v>
      </c>
      <c r="K811" s="82">
        <v>9985</v>
      </c>
      <c r="L811" s="82">
        <f t="shared" si="195"/>
        <v>998.5</v>
      </c>
      <c r="M811" s="82">
        <f t="shared" si="196"/>
        <v>1497.75</v>
      </c>
      <c r="N811" s="16">
        <f t="shared" si="197"/>
        <v>12481.25</v>
      </c>
      <c r="O811" s="16">
        <f t="shared" si="198"/>
        <v>143.53437500000001</v>
      </c>
      <c r="P811" s="16">
        <f t="shared" si="205"/>
        <v>0</v>
      </c>
      <c r="Q811" s="16">
        <f t="shared" si="205"/>
        <v>136.69940476190476</v>
      </c>
      <c r="R811" s="16">
        <f t="shared" si="205"/>
        <v>0</v>
      </c>
      <c r="S811" s="16">
        <f t="shared" si="205"/>
        <v>0</v>
      </c>
      <c r="T811" s="16">
        <f t="shared" si="205"/>
        <v>0</v>
      </c>
      <c r="U811" s="16">
        <f t="shared" si="205"/>
        <v>0</v>
      </c>
      <c r="V811" s="16">
        <f t="shared" si="205"/>
        <v>0</v>
      </c>
      <c r="W811" s="16">
        <f t="shared" si="205"/>
        <v>0</v>
      </c>
      <c r="X811" s="16">
        <f t="shared" si="205"/>
        <v>0</v>
      </c>
      <c r="Y811" s="16">
        <f t="shared" si="205"/>
        <v>0</v>
      </c>
      <c r="Z811" s="16">
        <f t="shared" si="205"/>
        <v>0</v>
      </c>
      <c r="AA811" s="16">
        <f t="shared" si="205"/>
        <v>222.66892590034129</v>
      </c>
      <c r="AB811" s="16">
        <f t="shared" si="205"/>
        <v>0</v>
      </c>
      <c r="AC811" s="16">
        <f t="shared" si="205"/>
        <v>0</v>
      </c>
      <c r="AD811" s="16">
        <f t="shared" si="205"/>
        <v>0</v>
      </c>
      <c r="AE811" s="16">
        <f t="shared" si="205"/>
        <v>0</v>
      </c>
      <c r="AF811" s="16">
        <f t="shared" si="204"/>
        <v>0</v>
      </c>
      <c r="AG811" s="16">
        <f t="shared" si="204"/>
        <v>0</v>
      </c>
      <c r="AH811" s="16">
        <f t="shared" si="204"/>
        <v>0</v>
      </c>
      <c r="AI811" s="16">
        <f t="shared" si="204"/>
        <v>0</v>
      </c>
      <c r="AJ811" s="16">
        <f t="shared" si="204"/>
        <v>0</v>
      </c>
      <c r="AK811" s="16">
        <f t="shared" si="204"/>
        <v>362.70421694937028</v>
      </c>
      <c r="AL811" s="16">
        <f t="shared" si="204"/>
        <v>0</v>
      </c>
      <c r="AM811" s="16">
        <f t="shared" si="204"/>
        <v>0</v>
      </c>
      <c r="AN811" s="16">
        <f t="shared" si="204"/>
        <v>0</v>
      </c>
      <c r="AO811" s="16">
        <f t="shared" si="204"/>
        <v>0</v>
      </c>
      <c r="AP811" s="16">
        <f t="shared" si="204"/>
        <v>0</v>
      </c>
      <c r="AQ811" s="16">
        <f t="shared" si="204"/>
        <v>0</v>
      </c>
      <c r="AR811" s="16">
        <f t="shared" si="204"/>
        <v>0</v>
      </c>
      <c r="AS811" s="16">
        <f t="shared" si="204"/>
        <v>0</v>
      </c>
      <c r="AT811" s="16">
        <f t="shared" si="206"/>
        <v>0</v>
      </c>
      <c r="AU811" s="16">
        <f t="shared" si="206"/>
        <v>590.80695009834869</v>
      </c>
      <c r="AV811" s="16">
        <f t="shared" si="206"/>
        <v>0</v>
      </c>
      <c r="AW811" s="16">
        <f t="shared" si="206"/>
        <v>0</v>
      </c>
      <c r="AX811" s="16">
        <f t="shared" si="206"/>
        <v>0</v>
      </c>
      <c r="AY811" s="16">
        <f t="shared" si="206"/>
        <v>0</v>
      </c>
      <c r="AZ811" s="16">
        <f t="shared" si="206"/>
        <v>0</v>
      </c>
      <c r="BA811" s="16">
        <f t="shared" si="206"/>
        <v>0</v>
      </c>
      <c r="BB811" s="16">
        <f t="shared" si="206"/>
        <v>0</v>
      </c>
      <c r="BC811" s="16">
        <f t="shared" si="206"/>
        <v>0</v>
      </c>
      <c r="BD811" s="16">
        <f t="shared" si="206"/>
        <v>0</v>
      </c>
      <c r="BE811" s="16">
        <f t="shared" si="206"/>
        <v>962.36226647796821</v>
      </c>
      <c r="BF811" s="16">
        <f t="shared" si="206"/>
        <v>0</v>
      </c>
      <c r="BG811" s="16">
        <f t="shared" si="206"/>
        <v>93368.387093692465</v>
      </c>
      <c r="BH811" s="16">
        <f t="shared" si="206"/>
        <v>0</v>
      </c>
      <c r="BI811" s="16">
        <f t="shared" si="206"/>
        <v>0</v>
      </c>
    </row>
    <row r="812" spans="2:61" s="1" customFormat="1" ht="15.75" x14ac:dyDescent="0.25">
      <c r="B812" s="47">
        <v>909</v>
      </c>
      <c r="C812" s="47" t="s">
        <v>430</v>
      </c>
      <c r="D812" s="47">
        <v>6</v>
      </c>
      <c r="E812" s="47">
        <v>2015</v>
      </c>
      <c r="F812" s="71"/>
      <c r="G812" s="2">
        <v>50</v>
      </c>
      <c r="H812" s="2">
        <v>10</v>
      </c>
      <c r="I812" s="47">
        <v>2023</v>
      </c>
      <c r="J812" s="81">
        <v>1.15E-2</v>
      </c>
      <c r="K812" s="82">
        <v>9985</v>
      </c>
      <c r="L812" s="82">
        <f t="shared" si="195"/>
        <v>998.5</v>
      </c>
      <c r="M812" s="82">
        <f t="shared" si="196"/>
        <v>1497.75</v>
      </c>
      <c r="N812" s="16">
        <f t="shared" si="197"/>
        <v>12481.25</v>
      </c>
      <c r="O812" s="16">
        <f t="shared" si="198"/>
        <v>143.53437500000001</v>
      </c>
      <c r="P812" s="16">
        <f t="shared" si="205"/>
        <v>0</v>
      </c>
      <c r="Q812" s="16">
        <f t="shared" si="205"/>
        <v>136.69940476190476</v>
      </c>
      <c r="R812" s="16">
        <f t="shared" si="205"/>
        <v>0</v>
      </c>
      <c r="S812" s="16">
        <f t="shared" si="205"/>
        <v>0</v>
      </c>
      <c r="T812" s="16">
        <f t="shared" si="205"/>
        <v>0</v>
      </c>
      <c r="U812" s="16">
        <f t="shared" si="205"/>
        <v>0</v>
      </c>
      <c r="V812" s="16">
        <f t="shared" si="205"/>
        <v>0</v>
      </c>
      <c r="W812" s="16">
        <f t="shared" si="205"/>
        <v>0</v>
      </c>
      <c r="X812" s="16">
        <f t="shared" si="205"/>
        <v>0</v>
      </c>
      <c r="Y812" s="16">
        <f t="shared" si="205"/>
        <v>0</v>
      </c>
      <c r="Z812" s="16">
        <f t="shared" si="205"/>
        <v>0</v>
      </c>
      <c r="AA812" s="16">
        <f t="shared" si="205"/>
        <v>222.66892590034129</v>
      </c>
      <c r="AB812" s="16">
        <f t="shared" si="205"/>
        <v>0</v>
      </c>
      <c r="AC812" s="16">
        <f t="shared" si="205"/>
        <v>0</v>
      </c>
      <c r="AD812" s="16">
        <f t="shared" si="205"/>
        <v>0</v>
      </c>
      <c r="AE812" s="16">
        <f t="shared" si="205"/>
        <v>0</v>
      </c>
      <c r="AF812" s="16">
        <f t="shared" si="204"/>
        <v>0</v>
      </c>
      <c r="AG812" s="16">
        <f t="shared" si="204"/>
        <v>0</v>
      </c>
      <c r="AH812" s="16">
        <f t="shared" si="204"/>
        <v>0</v>
      </c>
      <c r="AI812" s="16">
        <f t="shared" si="204"/>
        <v>0</v>
      </c>
      <c r="AJ812" s="16">
        <f t="shared" si="204"/>
        <v>0</v>
      </c>
      <c r="AK812" s="16">
        <f t="shared" si="204"/>
        <v>362.70421694937028</v>
      </c>
      <c r="AL812" s="16">
        <f t="shared" si="204"/>
        <v>0</v>
      </c>
      <c r="AM812" s="16">
        <f t="shared" si="204"/>
        <v>0</v>
      </c>
      <c r="AN812" s="16">
        <f t="shared" si="204"/>
        <v>0</v>
      </c>
      <c r="AO812" s="16">
        <f t="shared" si="204"/>
        <v>0</v>
      </c>
      <c r="AP812" s="16">
        <f t="shared" si="204"/>
        <v>0</v>
      </c>
      <c r="AQ812" s="16">
        <f t="shared" si="204"/>
        <v>0</v>
      </c>
      <c r="AR812" s="16">
        <f t="shared" si="204"/>
        <v>0</v>
      </c>
      <c r="AS812" s="16">
        <f t="shared" si="204"/>
        <v>0</v>
      </c>
      <c r="AT812" s="16">
        <f t="shared" si="206"/>
        <v>0</v>
      </c>
      <c r="AU812" s="16">
        <f t="shared" si="206"/>
        <v>590.80695009834869</v>
      </c>
      <c r="AV812" s="16">
        <f t="shared" si="206"/>
        <v>0</v>
      </c>
      <c r="AW812" s="16">
        <f t="shared" si="206"/>
        <v>0</v>
      </c>
      <c r="AX812" s="16">
        <f t="shared" si="206"/>
        <v>0</v>
      </c>
      <c r="AY812" s="16">
        <f t="shared" si="206"/>
        <v>0</v>
      </c>
      <c r="AZ812" s="16">
        <f t="shared" si="206"/>
        <v>0</v>
      </c>
      <c r="BA812" s="16">
        <f t="shared" si="206"/>
        <v>0</v>
      </c>
      <c r="BB812" s="16">
        <f t="shared" si="206"/>
        <v>0</v>
      </c>
      <c r="BC812" s="16">
        <f t="shared" si="206"/>
        <v>0</v>
      </c>
      <c r="BD812" s="16">
        <f t="shared" si="206"/>
        <v>0</v>
      </c>
      <c r="BE812" s="16">
        <f t="shared" si="206"/>
        <v>962.36226647796821</v>
      </c>
      <c r="BF812" s="16">
        <f t="shared" si="206"/>
        <v>0</v>
      </c>
      <c r="BG812" s="16">
        <f t="shared" si="206"/>
        <v>93368.387093692465</v>
      </c>
      <c r="BH812" s="16">
        <f t="shared" si="206"/>
        <v>0</v>
      </c>
      <c r="BI812" s="16">
        <f t="shared" si="206"/>
        <v>0</v>
      </c>
    </row>
    <row r="813" spans="2:61" s="1" customFormat="1" ht="15.75" x14ac:dyDescent="0.25">
      <c r="B813" s="47">
        <v>908</v>
      </c>
      <c r="C813" s="47" t="s">
        <v>430</v>
      </c>
      <c r="D813" s="47">
        <v>6</v>
      </c>
      <c r="E813" s="47">
        <v>2015</v>
      </c>
      <c r="F813" s="71"/>
      <c r="G813" s="2">
        <v>50</v>
      </c>
      <c r="H813" s="2">
        <v>10</v>
      </c>
      <c r="I813" s="47">
        <v>2023</v>
      </c>
      <c r="J813" s="81">
        <v>1.15E-2</v>
      </c>
      <c r="K813" s="82">
        <v>9985</v>
      </c>
      <c r="L813" s="82">
        <f t="shared" si="195"/>
        <v>998.5</v>
      </c>
      <c r="M813" s="82">
        <f t="shared" si="196"/>
        <v>1497.75</v>
      </c>
      <c r="N813" s="16">
        <f t="shared" si="197"/>
        <v>12481.25</v>
      </c>
      <c r="O813" s="16">
        <f t="shared" si="198"/>
        <v>143.53437500000001</v>
      </c>
      <c r="P813" s="16">
        <f t="shared" si="205"/>
        <v>0</v>
      </c>
      <c r="Q813" s="16">
        <f t="shared" si="205"/>
        <v>136.69940476190476</v>
      </c>
      <c r="R813" s="16">
        <f t="shared" si="205"/>
        <v>0</v>
      </c>
      <c r="S813" s="16">
        <f t="shared" si="205"/>
        <v>0</v>
      </c>
      <c r="T813" s="16">
        <f t="shared" si="205"/>
        <v>0</v>
      </c>
      <c r="U813" s="16">
        <f t="shared" si="205"/>
        <v>0</v>
      </c>
      <c r="V813" s="16">
        <f t="shared" si="205"/>
        <v>0</v>
      </c>
      <c r="W813" s="16">
        <f t="shared" si="205"/>
        <v>0</v>
      </c>
      <c r="X813" s="16">
        <f t="shared" si="205"/>
        <v>0</v>
      </c>
      <c r="Y813" s="16">
        <f t="shared" si="205"/>
        <v>0</v>
      </c>
      <c r="Z813" s="16">
        <f t="shared" si="205"/>
        <v>0</v>
      </c>
      <c r="AA813" s="16">
        <f t="shared" si="205"/>
        <v>222.66892590034129</v>
      </c>
      <c r="AB813" s="16">
        <f t="shared" si="205"/>
        <v>0</v>
      </c>
      <c r="AC813" s="16">
        <f t="shared" si="205"/>
        <v>0</v>
      </c>
      <c r="AD813" s="16">
        <f t="shared" si="205"/>
        <v>0</v>
      </c>
      <c r="AE813" s="16">
        <f t="shared" si="205"/>
        <v>0</v>
      </c>
      <c r="AF813" s="16">
        <f t="shared" si="204"/>
        <v>0</v>
      </c>
      <c r="AG813" s="16">
        <f t="shared" si="204"/>
        <v>0</v>
      </c>
      <c r="AH813" s="16">
        <f t="shared" si="204"/>
        <v>0</v>
      </c>
      <c r="AI813" s="16">
        <f t="shared" si="204"/>
        <v>0</v>
      </c>
      <c r="AJ813" s="16">
        <f t="shared" si="204"/>
        <v>0</v>
      </c>
      <c r="AK813" s="16">
        <f t="shared" si="204"/>
        <v>362.70421694937028</v>
      </c>
      <c r="AL813" s="16">
        <f t="shared" si="204"/>
        <v>0</v>
      </c>
      <c r="AM813" s="16">
        <f t="shared" si="204"/>
        <v>0</v>
      </c>
      <c r="AN813" s="16">
        <f t="shared" si="204"/>
        <v>0</v>
      </c>
      <c r="AO813" s="16">
        <f t="shared" si="204"/>
        <v>0</v>
      </c>
      <c r="AP813" s="16">
        <f t="shared" si="204"/>
        <v>0</v>
      </c>
      <c r="AQ813" s="16">
        <f t="shared" si="204"/>
        <v>0</v>
      </c>
      <c r="AR813" s="16">
        <f t="shared" si="204"/>
        <v>0</v>
      </c>
      <c r="AS813" s="16">
        <f t="shared" si="204"/>
        <v>0</v>
      </c>
      <c r="AT813" s="16">
        <f t="shared" si="206"/>
        <v>0</v>
      </c>
      <c r="AU813" s="16">
        <f t="shared" si="206"/>
        <v>590.80695009834869</v>
      </c>
      <c r="AV813" s="16">
        <f t="shared" si="206"/>
        <v>0</v>
      </c>
      <c r="AW813" s="16">
        <f t="shared" si="206"/>
        <v>0</v>
      </c>
      <c r="AX813" s="16">
        <f t="shared" si="206"/>
        <v>0</v>
      </c>
      <c r="AY813" s="16">
        <f t="shared" si="206"/>
        <v>0</v>
      </c>
      <c r="AZ813" s="16">
        <f t="shared" si="206"/>
        <v>0</v>
      </c>
      <c r="BA813" s="16">
        <f t="shared" si="206"/>
        <v>0</v>
      </c>
      <c r="BB813" s="16">
        <f t="shared" si="206"/>
        <v>0</v>
      </c>
      <c r="BC813" s="16">
        <f t="shared" si="206"/>
        <v>0</v>
      </c>
      <c r="BD813" s="16">
        <f t="shared" si="206"/>
        <v>0</v>
      </c>
      <c r="BE813" s="16">
        <f t="shared" si="206"/>
        <v>962.36226647796821</v>
      </c>
      <c r="BF813" s="16">
        <f t="shared" si="206"/>
        <v>0</v>
      </c>
      <c r="BG813" s="16">
        <f t="shared" si="206"/>
        <v>93368.387093692465</v>
      </c>
      <c r="BH813" s="16">
        <f t="shared" si="206"/>
        <v>0</v>
      </c>
      <c r="BI813" s="16">
        <f t="shared" si="206"/>
        <v>0</v>
      </c>
    </row>
    <row r="814" spans="2:61" s="1" customFormat="1" ht="15.75" x14ac:dyDescent="0.25">
      <c r="B814" s="47">
        <v>898</v>
      </c>
      <c r="C814" s="47" t="s">
        <v>430</v>
      </c>
      <c r="D814" s="47">
        <v>6</v>
      </c>
      <c r="E814" s="47">
        <v>2015</v>
      </c>
      <c r="F814" s="71"/>
      <c r="G814" s="2">
        <v>50</v>
      </c>
      <c r="H814" s="2">
        <v>10</v>
      </c>
      <c r="I814" s="47">
        <v>2023</v>
      </c>
      <c r="J814" s="81">
        <v>1.15E-2</v>
      </c>
      <c r="K814" s="82">
        <v>9985</v>
      </c>
      <c r="L814" s="82">
        <f t="shared" si="195"/>
        <v>998.5</v>
      </c>
      <c r="M814" s="82">
        <f t="shared" si="196"/>
        <v>1497.75</v>
      </c>
      <c r="N814" s="16">
        <f t="shared" si="197"/>
        <v>12481.25</v>
      </c>
      <c r="O814" s="16">
        <f t="shared" si="198"/>
        <v>143.53437500000001</v>
      </c>
      <c r="P814" s="16">
        <f t="shared" si="205"/>
        <v>0</v>
      </c>
      <c r="Q814" s="16">
        <f t="shared" si="205"/>
        <v>136.69940476190476</v>
      </c>
      <c r="R814" s="16">
        <f t="shared" si="205"/>
        <v>0</v>
      </c>
      <c r="S814" s="16">
        <f t="shared" si="205"/>
        <v>0</v>
      </c>
      <c r="T814" s="16">
        <f t="shared" si="205"/>
        <v>0</v>
      </c>
      <c r="U814" s="16">
        <f t="shared" si="205"/>
        <v>0</v>
      </c>
      <c r="V814" s="16">
        <f t="shared" si="205"/>
        <v>0</v>
      </c>
      <c r="W814" s="16">
        <f t="shared" si="205"/>
        <v>0</v>
      </c>
      <c r="X814" s="16">
        <f t="shared" si="205"/>
        <v>0</v>
      </c>
      <c r="Y814" s="16">
        <f t="shared" si="205"/>
        <v>0</v>
      </c>
      <c r="Z814" s="16">
        <f t="shared" si="205"/>
        <v>0</v>
      </c>
      <c r="AA814" s="16">
        <f t="shared" si="205"/>
        <v>222.66892590034129</v>
      </c>
      <c r="AB814" s="16">
        <f t="shared" si="205"/>
        <v>0</v>
      </c>
      <c r="AC814" s="16">
        <f t="shared" si="205"/>
        <v>0</v>
      </c>
      <c r="AD814" s="16">
        <f t="shared" si="205"/>
        <v>0</v>
      </c>
      <c r="AE814" s="16">
        <f t="shared" si="205"/>
        <v>0</v>
      </c>
      <c r="AF814" s="16">
        <f t="shared" si="204"/>
        <v>0</v>
      </c>
      <c r="AG814" s="16">
        <f t="shared" si="204"/>
        <v>0</v>
      </c>
      <c r="AH814" s="16">
        <f t="shared" si="204"/>
        <v>0</v>
      </c>
      <c r="AI814" s="16">
        <f t="shared" si="204"/>
        <v>0</v>
      </c>
      <c r="AJ814" s="16">
        <f t="shared" si="204"/>
        <v>0</v>
      </c>
      <c r="AK814" s="16">
        <f t="shared" si="204"/>
        <v>362.70421694937028</v>
      </c>
      <c r="AL814" s="16">
        <f t="shared" si="204"/>
        <v>0</v>
      </c>
      <c r="AM814" s="16">
        <f t="shared" si="204"/>
        <v>0</v>
      </c>
      <c r="AN814" s="16">
        <f t="shared" si="204"/>
        <v>0</v>
      </c>
      <c r="AO814" s="16">
        <f t="shared" si="204"/>
        <v>0</v>
      </c>
      <c r="AP814" s="16">
        <f t="shared" si="204"/>
        <v>0</v>
      </c>
      <c r="AQ814" s="16">
        <f t="shared" si="204"/>
        <v>0</v>
      </c>
      <c r="AR814" s="16">
        <f t="shared" si="204"/>
        <v>0</v>
      </c>
      <c r="AS814" s="16">
        <f t="shared" si="204"/>
        <v>0</v>
      </c>
      <c r="AT814" s="16">
        <f t="shared" si="206"/>
        <v>0</v>
      </c>
      <c r="AU814" s="16">
        <f t="shared" si="206"/>
        <v>590.80695009834869</v>
      </c>
      <c r="AV814" s="16">
        <f t="shared" si="206"/>
        <v>0</v>
      </c>
      <c r="AW814" s="16">
        <f t="shared" si="206"/>
        <v>0</v>
      </c>
      <c r="AX814" s="16">
        <f t="shared" si="206"/>
        <v>0</v>
      </c>
      <c r="AY814" s="16">
        <f t="shared" si="206"/>
        <v>0</v>
      </c>
      <c r="AZ814" s="16">
        <f t="shared" si="206"/>
        <v>0</v>
      </c>
      <c r="BA814" s="16">
        <f t="shared" si="206"/>
        <v>0</v>
      </c>
      <c r="BB814" s="16">
        <f t="shared" si="206"/>
        <v>0</v>
      </c>
      <c r="BC814" s="16">
        <f t="shared" si="206"/>
        <v>0</v>
      </c>
      <c r="BD814" s="16">
        <f t="shared" si="206"/>
        <v>0</v>
      </c>
      <c r="BE814" s="16">
        <f t="shared" si="206"/>
        <v>962.36226647796821</v>
      </c>
      <c r="BF814" s="16">
        <f t="shared" si="206"/>
        <v>0</v>
      </c>
      <c r="BG814" s="16">
        <f t="shared" si="206"/>
        <v>93368.387093692465</v>
      </c>
      <c r="BH814" s="16">
        <f t="shared" si="206"/>
        <v>0</v>
      </c>
      <c r="BI814" s="16">
        <f t="shared" si="206"/>
        <v>0</v>
      </c>
    </row>
    <row r="815" spans="2:61" s="1" customFormat="1" ht="15.75" x14ac:dyDescent="0.25">
      <c r="B815" s="47">
        <v>891</v>
      </c>
      <c r="C815" s="47" t="s">
        <v>430</v>
      </c>
      <c r="D815" s="47">
        <v>6</v>
      </c>
      <c r="E815" s="47">
        <v>2015</v>
      </c>
      <c r="F815" s="71"/>
      <c r="G815" s="2">
        <v>50</v>
      </c>
      <c r="H815" s="2">
        <v>10</v>
      </c>
      <c r="I815" s="47">
        <v>2023</v>
      </c>
      <c r="J815" s="81">
        <v>1.15E-2</v>
      </c>
      <c r="K815" s="82">
        <v>9985</v>
      </c>
      <c r="L815" s="82">
        <f t="shared" si="195"/>
        <v>998.5</v>
      </c>
      <c r="M815" s="82">
        <f t="shared" si="196"/>
        <v>1497.75</v>
      </c>
      <c r="N815" s="16">
        <f t="shared" si="197"/>
        <v>12481.25</v>
      </c>
      <c r="O815" s="16">
        <f t="shared" si="198"/>
        <v>143.53437500000001</v>
      </c>
      <c r="P815" s="16">
        <f t="shared" si="205"/>
        <v>0</v>
      </c>
      <c r="Q815" s="16">
        <f t="shared" si="205"/>
        <v>136.69940476190476</v>
      </c>
      <c r="R815" s="16">
        <f t="shared" si="205"/>
        <v>0</v>
      </c>
      <c r="S815" s="16">
        <f t="shared" si="205"/>
        <v>0</v>
      </c>
      <c r="T815" s="16">
        <f t="shared" si="205"/>
        <v>0</v>
      </c>
      <c r="U815" s="16">
        <f t="shared" si="205"/>
        <v>0</v>
      </c>
      <c r="V815" s="16">
        <f t="shared" si="205"/>
        <v>0</v>
      </c>
      <c r="W815" s="16">
        <f t="shared" si="205"/>
        <v>0</v>
      </c>
      <c r="X815" s="16">
        <f t="shared" si="205"/>
        <v>0</v>
      </c>
      <c r="Y815" s="16">
        <f t="shared" si="205"/>
        <v>0</v>
      </c>
      <c r="Z815" s="16">
        <f t="shared" si="205"/>
        <v>0</v>
      </c>
      <c r="AA815" s="16">
        <f t="shared" si="205"/>
        <v>222.66892590034129</v>
      </c>
      <c r="AB815" s="16">
        <f t="shared" si="205"/>
        <v>0</v>
      </c>
      <c r="AC815" s="16">
        <f t="shared" si="205"/>
        <v>0</v>
      </c>
      <c r="AD815" s="16">
        <f t="shared" si="205"/>
        <v>0</v>
      </c>
      <c r="AE815" s="16">
        <f t="shared" si="205"/>
        <v>0</v>
      </c>
      <c r="AF815" s="16">
        <f t="shared" si="204"/>
        <v>0</v>
      </c>
      <c r="AG815" s="16">
        <f t="shared" si="204"/>
        <v>0</v>
      </c>
      <c r="AH815" s="16">
        <f t="shared" si="204"/>
        <v>0</v>
      </c>
      <c r="AI815" s="16">
        <f t="shared" si="204"/>
        <v>0</v>
      </c>
      <c r="AJ815" s="16">
        <f t="shared" si="204"/>
        <v>0</v>
      </c>
      <c r="AK815" s="16">
        <f t="shared" si="204"/>
        <v>362.70421694937028</v>
      </c>
      <c r="AL815" s="16">
        <f t="shared" si="204"/>
        <v>0</v>
      </c>
      <c r="AM815" s="16">
        <f t="shared" si="204"/>
        <v>0</v>
      </c>
      <c r="AN815" s="16">
        <f t="shared" si="204"/>
        <v>0</v>
      </c>
      <c r="AO815" s="16">
        <f t="shared" si="204"/>
        <v>0</v>
      </c>
      <c r="AP815" s="16">
        <f t="shared" si="204"/>
        <v>0</v>
      </c>
      <c r="AQ815" s="16">
        <f t="shared" si="204"/>
        <v>0</v>
      </c>
      <c r="AR815" s="16">
        <f t="shared" si="204"/>
        <v>0</v>
      </c>
      <c r="AS815" s="16">
        <f t="shared" si="204"/>
        <v>0</v>
      </c>
      <c r="AT815" s="16">
        <f t="shared" si="206"/>
        <v>0</v>
      </c>
      <c r="AU815" s="16">
        <f t="shared" si="206"/>
        <v>590.80695009834869</v>
      </c>
      <c r="AV815" s="16">
        <f t="shared" si="206"/>
        <v>0</v>
      </c>
      <c r="AW815" s="16">
        <f t="shared" si="206"/>
        <v>0</v>
      </c>
      <c r="AX815" s="16">
        <f t="shared" si="206"/>
        <v>0</v>
      </c>
      <c r="AY815" s="16">
        <f t="shared" si="206"/>
        <v>0</v>
      </c>
      <c r="AZ815" s="16">
        <f t="shared" si="206"/>
        <v>0</v>
      </c>
      <c r="BA815" s="16">
        <f t="shared" si="206"/>
        <v>0</v>
      </c>
      <c r="BB815" s="16">
        <f t="shared" si="206"/>
        <v>0</v>
      </c>
      <c r="BC815" s="16">
        <f t="shared" si="206"/>
        <v>0</v>
      </c>
      <c r="BD815" s="16">
        <f t="shared" si="206"/>
        <v>0</v>
      </c>
      <c r="BE815" s="16">
        <f t="shared" si="206"/>
        <v>962.36226647796821</v>
      </c>
      <c r="BF815" s="16">
        <f t="shared" si="206"/>
        <v>0</v>
      </c>
      <c r="BG815" s="16">
        <f t="shared" si="206"/>
        <v>93368.387093692465</v>
      </c>
      <c r="BH815" s="16">
        <f t="shared" si="206"/>
        <v>0</v>
      </c>
      <c r="BI815" s="16">
        <f t="shared" si="206"/>
        <v>0</v>
      </c>
    </row>
    <row r="816" spans="2:61" s="1" customFormat="1" ht="15.75" x14ac:dyDescent="0.25">
      <c r="B816" s="47">
        <v>890</v>
      </c>
      <c r="C816" s="47" t="s">
        <v>430</v>
      </c>
      <c r="D816" s="47">
        <v>6</v>
      </c>
      <c r="E816" s="47">
        <v>2015</v>
      </c>
      <c r="F816" s="71"/>
      <c r="G816" s="2">
        <v>50</v>
      </c>
      <c r="H816" s="2">
        <v>10</v>
      </c>
      <c r="I816" s="47">
        <v>2023</v>
      </c>
      <c r="J816" s="81">
        <v>1.15E-2</v>
      </c>
      <c r="K816" s="82">
        <v>9985</v>
      </c>
      <c r="L816" s="82">
        <f t="shared" si="195"/>
        <v>998.5</v>
      </c>
      <c r="M816" s="82">
        <f t="shared" si="196"/>
        <v>1497.75</v>
      </c>
      <c r="N816" s="16">
        <f t="shared" si="197"/>
        <v>12481.25</v>
      </c>
      <c r="O816" s="16">
        <f t="shared" si="198"/>
        <v>143.53437500000001</v>
      </c>
      <c r="P816" s="16">
        <f t="shared" si="205"/>
        <v>0</v>
      </c>
      <c r="Q816" s="16">
        <f t="shared" si="205"/>
        <v>136.69940476190476</v>
      </c>
      <c r="R816" s="16">
        <f t="shared" si="205"/>
        <v>0</v>
      </c>
      <c r="S816" s="16">
        <f t="shared" si="205"/>
        <v>0</v>
      </c>
      <c r="T816" s="16">
        <f t="shared" si="205"/>
        <v>0</v>
      </c>
      <c r="U816" s="16">
        <f t="shared" si="205"/>
        <v>0</v>
      </c>
      <c r="V816" s="16">
        <f t="shared" si="205"/>
        <v>0</v>
      </c>
      <c r="W816" s="16">
        <f t="shared" si="205"/>
        <v>0</v>
      </c>
      <c r="X816" s="16">
        <f t="shared" si="205"/>
        <v>0</v>
      </c>
      <c r="Y816" s="16">
        <f t="shared" si="205"/>
        <v>0</v>
      </c>
      <c r="Z816" s="16">
        <f t="shared" si="205"/>
        <v>0</v>
      </c>
      <c r="AA816" s="16">
        <f t="shared" si="205"/>
        <v>222.66892590034129</v>
      </c>
      <c r="AB816" s="16">
        <f t="shared" si="205"/>
        <v>0</v>
      </c>
      <c r="AC816" s="16">
        <f t="shared" si="205"/>
        <v>0</v>
      </c>
      <c r="AD816" s="16">
        <f t="shared" si="205"/>
        <v>0</v>
      </c>
      <c r="AE816" s="16">
        <f t="shared" si="205"/>
        <v>0</v>
      </c>
      <c r="AF816" s="16">
        <f t="shared" si="204"/>
        <v>0</v>
      </c>
      <c r="AG816" s="16">
        <f t="shared" si="204"/>
        <v>0</v>
      </c>
      <c r="AH816" s="16">
        <f t="shared" si="204"/>
        <v>0</v>
      </c>
      <c r="AI816" s="16">
        <f t="shared" si="204"/>
        <v>0</v>
      </c>
      <c r="AJ816" s="16">
        <f t="shared" si="204"/>
        <v>0</v>
      </c>
      <c r="AK816" s="16">
        <f t="shared" si="204"/>
        <v>362.70421694937028</v>
      </c>
      <c r="AL816" s="16">
        <f t="shared" si="204"/>
        <v>0</v>
      </c>
      <c r="AM816" s="16">
        <f t="shared" si="204"/>
        <v>0</v>
      </c>
      <c r="AN816" s="16">
        <f t="shared" si="204"/>
        <v>0</v>
      </c>
      <c r="AO816" s="16">
        <f t="shared" si="204"/>
        <v>0</v>
      </c>
      <c r="AP816" s="16">
        <f t="shared" si="204"/>
        <v>0</v>
      </c>
      <c r="AQ816" s="16">
        <f t="shared" si="204"/>
        <v>0</v>
      </c>
      <c r="AR816" s="16">
        <f t="shared" si="204"/>
        <v>0</v>
      </c>
      <c r="AS816" s="16">
        <f t="shared" si="204"/>
        <v>0</v>
      </c>
      <c r="AT816" s="16">
        <f t="shared" si="206"/>
        <v>0</v>
      </c>
      <c r="AU816" s="16">
        <f t="shared" si="206"/>
        <v>590.80695009834869</v>
      </c>
      <c r="AV816" s="16">
        <f t="shared" si="206"/>
        <v>0</v>
      </c>
      <c r="AW816" s="16">
        <f t="shared" si="206"/>
        <v>0</v>
      </c>
      <c r="AX816" s="16">
        <f t="shared" si="206"/>
        <v>0</v>
      </c>
      <c r="AY816" s="16">
        <f t="shared" si="206"/>
        <v>0</v>
      </c>
      <c r="AZ816" s="16">
        <f t="shared" si="206"/>
        <v>0</v>
      </c>
      <c r="BA816" s="16">
        <f t="shared" si="206"/>
        <v>0</v>
      </c>
      <c r="BB816" s="16">
        <f t="shared" si="206"/>
        <v>0</v>
      </c>
      <c r="BC816" s="16">
        <f t="shared" si="206"/>
        <v>0</v>
      </c>
      <c r="BD816" s="16">
        <f t="shared" si="206"/>
        <v>0</v>
      </c>
      <c r="BE816" s="16">
        <f t="shared" si="206"/>
        <v>962.36226647796821</v>
      </c>
      <c r="BF816" s="16">
        <f t="shared" si="206"/>
        <v>0</v>
      </c>
      <c r="BG816" s="16">
        <f t="shared" si="206"/>
        <v>93368.387093692465</v>
      </c>
      <c r="BH816" s="16">
        <f t="shared" si="206"/>
        <v>0</v>
      </c>
      <c r="BI816" s="16">
        <f t="shared" si="206"/>
        <v>0</v>
      </c>
    </row>
    <row r="817" spans="2:61" s="1" customFormat="1" ht="15.75" x14ac:dyDescent="0.25">
      <c r="B817" s="47">
        <v>889</v>
      </c>
      <c r="C817" s="47" t="s">
        <v>430</v>
      </c>
      <c r="D817" s="47">
        <v>6</v>
      </c>
      <c r="E817" s="47">
        <v>2015</v>
      </c>
      <c r="F817" s="71"/>
      <c r="G817" s="2">
        <v>50</v>
      </c>
      <c r="H817" s="2">
        <v>10</v>
      </c>
      <c r="I817" s="47">
        <v>2023</v>
      </c>
      <c r="J817" s="81">
        <v>1.15E-2</v>
      </c>
      <c r="K817" s="82">
        <v>9985</v>
      </c>
      <c r="L817" s="82">
        <f t="shared" si="195"/>
        <v>998.5</v>
      </c>
      <c r="M817" s="82">
        <f t="shared" si="196"/>
        <v>1497.75</v>
      </c>
      <c r="N817" s="16">
        <f t="shared" si="197"/>
        <v>12481.25</v>
      </c>
      <c r="O817" s="16">
        <f t="shared" si="198"/>
        <v>143.53437500000001</v>
      </c>
      <c r="P817" s="16">
        <f t="shared" si="205"/>
        <v>0</v>
      </c>
      <c r="Q817" s="16">
        <f t="shared" si="205"/>
        <v>136.69940476190476</v>
      </c>
      <c r="R817" s="16">
        <f t="shared" si="205"/>
        <v>0</v>
      </c>
      <c r="S817" s="16">
        <f t="shared" si="205"/>
        <v>0</v>
      </c>
      <c r="T817" s="16">
        <f t="shared" si="205"/>
        <v>0</v>
      </c>
      <c r="U817" s="16">
        <f t="shared" si="205"/>
        <v>0</v>
      </c>
      <c r="V817" s="16">
        <f t="shared" si="205"/>
        <v>0</v>
      </c>
      <c r="W817" s="16">
        <f t="shared" si="205"/>
        <v>0</v>
      </c>
      <c r="X817" s="16">
        <f t="shared" si="205"/>
        <v>0</v>
      </c>
      <c r="Y817" s="16">
        <f t="shared" si="205"/>
        <v>0</v>
      </c>
      <c r="Z817" s="16">
        <f t="shared" si="205"/>
        <v>0</v>
      </c>
      <c r="AA817" s="16">
        <f t="shared" si="205"/>
        <v>222.66892590034129</v>
      </c>
      <c r="AB817" s="16">
        <f t="shared" si="205"/>
        <v>0</v>
      </c>
      <c r="AC817" s="16">
        <f t="shared" si="205"/>
        <v>0</v>
      </c>
      <c r="AD817" s="16">
        <f t="shared" si="205"/>
        <v>0</v>
      </c>
      <c r="AE817" s="16">
        <f t="shared" si="205"/>
        <v>0</v>
      </c>
      <c r="AF817" s="16">
        <f t="shared" si="204"/>
        <v>0</v>
      </c>
      <c r="AG817" s="16">
        <f t="shared" si="204"/>
        <v>0</v>
      </c>
      <c r="AH817" s="16">
        <f t="shared" si="204"/>
        <v>0</v>
      </c>
      <c r="AI817" s="16">
        <f t="shared" si="204"/>
        <v>0</v>
      </c>
      <c r="AJ817" s="16">
        <f t="shared" si="204"/>
        <v>0</v>
      </c>
      <c r="AK817" s="16">
        <f t="shared" si="204"/>
        <v>362.70421694937028</v>
      </c>
      <c r="AL817" s="16">
        <f t="shared" si="204"/>
        <v>0</v>
      </c>
      <c r="AM817" s="16">
        <f t="shared" si="204"/>
        <v>0</v>
      </c>
      <c r="AN817" s="16">
        <f t="shared" si="204"/>
        <v>0</v>
      </c>
      <c r="AO817" s="16">
        <f t="shared" si="204"/>
        <v>0</v>
      </c>
      <c r="AP817" s="16">
        <f t="shared" si="204"/>
        <v>0</v>
      </c>
      <c r="AQ817" s="16">
        <f t="shared" si="204"/>
        <v>0</v>
      </c>
      <c r="AR817" s="16">
        <f t="shared" si="204"/>
        <v>0</v>
      </c>
      <c r="AS817" s="16">
        <f t="shared" si="204"/>
        <v>0</v>
      </c>
      <c r="AT817" s="16">
        <f t="shared" si="206"/>
        <v>0</v>
      </c>
      <c r="AU817" s="16">
        <f t="shared" si="206"/>
        <v>590.80695009834869</v>
      </c>
      <c r="AV817" s="16">
        <f t="shared" si="206"/>
        <v>0</v>
      </c>
      <c r="AW817" s="16">
        <f t="shared" si="206"/>
        <v>0</v>
      </c>
      <c r="AX817" s="16">
        <f t="shared" si="206"/>
        <v>0</v>
      </c>
      <c r="AY817" s="16">
        <f t="shared" si="206"/>
        <v>0</v>
      </c>
      <c r="AZ817" s="16">
        <f t="shared" si="206"/>
        <v>0</v>
      </c>
      <c r="BA817" s="16">
        <f t="shared" si="206"/>
        <v>0</v>
      </c>
      <c r="BB817" s="16">
        <f t="shared" si="206"/>
        <v>0</v>
      </c>
      <c r="BC817" s="16">
        <f t="shared" si="206"/>
        <v>0</v>
      </c>
      <c r="BD817" s="16">
        <f t="shared" si="206"/>
        <v>0</v>
      </c>
      <c r="BE817" s="16">
        <f t="shared" si="206"/>
        <v>962.36226647796821</v>
      </c>
      <c r="BF817" s="16">
        <f t="shared" si="206"/>
        <v>0</v>
      </c>
      <c r="BG817" s="16">
        <f t="shared" si="206"/>
        <v>93368.387093692465</v>
      </c>
      <c r="BH817" s="16">
        <f t="shared" si="206"/>
        <v>0</v>
      </c>
      <c r="BI817" s="16">
        <f t="shared" si="206"/>
        <v>0</v>
      </c>
    </row>
    <row r="818" spans="2:61" s="1" customFormat="1" ht="15.75" x14ac:dyDescent="0.25">
      <c r="B818" s="47">
        <v>888</v>
      </c>
      <c r="C818" s="47" t="s">
        <v>430</v>
      </c>
      <c r="D818" s="47">
        <v>6</v>
      </c>
      <c r="E818" s="47">
        <v>2015</v>
      </c>
      <c r="F818" s="71"/>
      <c r="G818" s="2">
        <v>50</v>
      </c>
      <c r="H818" s="2">
        <v>10</v>
      </c>
      <c r="I818" s="47">
        <v>2023</v>
      </c>
      <c r="J818" s="81">
        <v>1.15E-2</v>
      </c>
      <c r="K818" s="82">
        <v>9985</v>
      </c>
      <c r="L818" s="82">
        <f t="shared" si="195"/>
        <v>998.5</v>
      </c>
      <c r="M818" s="82">
        <f t="shared" si="196"/>
        <v>1497.75</v>
      </c>
      <c r="N818" s="16">
        <f t="shared" si="197"/>
        <v>12481.25</v>
      </c>
      <c r="O818" s="16">
        <f t="shared" si="198"/>
        <v>143.53437500000001</v>
      </c>
      <c r="P818" s="16">
        <f t="shared" si="205"/>
        <v>0</v>
      </c>
      <c r="Q818" s="16">
        <f t="shared" si="205"/>
        <v>136.69940476190476</v>
      </c>
      <c r="R818" s="16">
        <f t="shared" si="205"/>
        <v>0</v>
      </c>
      <c r="S818" s="16">
        <f t="shared" si="205"/>
        <v>0</v>
      </c>
      <c r="T818" s="16">
        <f t="shared" si="205"/>
        <v>0</v>
      </c>
      <c r="U818" s="16">
        <f t="shared" si="205"/>
        <v>0</v>
      </c>
      <c r="V818" s="16">
        <f t="shared" si="205"/>
        <v>0</v>
      </c>
      <c r="W818" s="16">
        <f t="shared" si="205"/>
        <v>0</v>
      </c>
      <c r="X818" s="16">
        <f t="shared" si="205"/>
        <v>0</v>
      </c>
      <c r="Y818" s="16">
        <f t="shared" si="205"/>
        <v>0</v>
      </c>
      <c r="Z818" s="16">
        <f t="shared" si="205"/>
        <v>0</v>
      </c>
      <c r="AA818" s="16">
        <f t="shared" si="205"/>
        <v>222.66892590034129</v>
      </c>
      <c r="AB818" s="16">
        <f t="shared" si="205"/>
        <v>0</v>
      </c>
      <c r="AC818" s="16">
        <f t="shared" si="205"/>
        <v>0</v>
      </c>
      <c r="AD818" s="16">
        <f t="shared" si="205"/>
        <v>0</v>
      </c>
      <c r="AE818" s="16">
        <f t="shared" si="205"/>
        <v>0</v>
      </c>
      <c r="AF818" s="16">
        <f t="shared" si="204"/>
        <v>0</v>
      </c>
      <c r="AG818" s="16">
        <f t="shared" si="204"/>
        <v>0</v>
      </c>
      <c r="AH818" s="16">
        <f t="shared" si="204"/>
        <v>0</v>
      </c>
      <c r="AI818" s="16">
        <f t="shared" si="204"/>
        <v>0</v>
      </c>
      <c r="AJ818" s="16">
        <f t="shared" si="204"/>
        <v>0</v>
      </c>
      <c r="AK818" s="16">
        <f t="shared" si="204"/>
        <v>362.70421694937028</v>
      </c>
      <c r="AL818" s="16">
        <f t="shared" si="204"/>
        <v>0</v>
      </c>
      <c r="AM818" s="16">
        <f t="shared" si="204"/>
        <v>0</v>
      </c>
      <c r="AN818" s="16">
        <f t="shared" si="204"/>
        <v>0</v>
      </c>
      <c r="AO818" s="16">
        <f t="shared" si="204"/>
        <v>0</v>
      </c>
      <c r="AP818" s="16">
        <f t="shared" si="204"/>
        <v>0</v>
      </c>
      <c r="AQ818" s="16">
        <f t="shared" si="204"/>
        <v>0</v>
      </c>
      <c r="AR818" s="16">
        <f t="shared" si="204"/>
        <v>0</v>
      </c>
      <c r="AS818" s="16">
        <f t="shared" si="204"/>
        <v>0</v>
      </c>
      <c r="AT818" s="16">
        <f t="shared" si="206"/>
        <v>0</v>
      </c>
      <c r="AU818" s="16">
        <f t="shared" si="206"/>
        <v>590.80695009834869</v>
      </c>
      <c r="AV818" s="16">
        <f t="shared" si="206"/>
        <v>0</v>
      </c>
      <c r="AW818" s="16">
        <f t="shared" si="206"/>
        <v>0</v>
      </c>
      <c r="AX818" s="16">
        <f t="shared" si="206"/>
        <v>0</v>
      </c>
      <c r="AY818" s="16">
        <f t="shared" si="206"/>
        <v>0</v>
      </c>
      <c r="AZ818" s="16">
        <f t="shared" si="206"/>
        <v>0</v>
      </c>
      <c r="BA818" s="16">
        <f t="shared" si="206"/>
        <v>0</v>
      </c>
      <c r="BB818" s="16">
        <f t="shared" si="206"/>
        <v>0</v>
      </c>
      <c r="BC818" s="16">
        <f t="shared" si="206"/>
        <v>0</v>
      </c>
      <c r="BD818" s="16">
        <f t="shared" si="206"/>
        <v>0</v>
      </c>
      <c r="BE818" s="16">
        <f t="shared" si="206"/>
        <v>962.36226647796821</v>
      </c>
      <c r="BF818" s="16">
        <f t="shared" si="206"/>
        <v>0</v>
      </c>
      <c r="BG818" s="16">
        <f t="shared" si="206"/>
        <v>93368.387093692465</v>
      </c>
      <c r="BH818" s="16">
        <f t="shared" si="206"/>
        <v>0</v>
      </c>
      <c r="BI818" s="16">
        <f t="shared" si="206"/>
        <v>0</v>
      </c>
    </row>
    <row r="819" spans="2:61" s="1" customFormat="1" ht="15.75" x14ac:dyDescent="0.25">
      <c r="B819" s="47">
        <v>887</v>
      </c>
      <c r="C819" s="47" t="s">
        <v>430</v>
      </c>
      <c r="D819" s="47">
        <v>6</v>
      </c>
      <c r="E819" s="47">
        <v>2015</v>
      </c>
      <c r="F819" s="71"/>
      <c r="G819" s="2">
        <v>50</v>
      </c>
      <c r="H819" s="2">
        <v>10</v>
      </c>
      <c r="I819" s="47">
        <v>2023</v>
      </c>
      <c r="J819" s="81">
        <v>1.15E-2</v>
      </c>
      <c r="K819" s="82">
        <v>9985</v>
      </c>
      <c r="L819" s="82">
        <f t="shared" si="195"/>
        <v>998.5</v>
      </c>
      <c r="M819" s="82">
        <f t="shared" si="196"/>
        <v>1497.75</v>
      </c>
      <c r="N819" s="16">
        <f t="shared" si="197"/>
        <v>12481.25</v>
      </c>
      <c r="O819" s="16">
        <f t="shared" si="198"/>
        <v>143.53437500000001</v>
      </c>
      <c r="P819" s="16">
        <f t="shared" si="205"/>
        <v>0</v>
      </c>
      <c r="Q819" s="16">
        <f t="shared" si="205"/>
        <v>136.69940476190476</v>
      </c>
      <c r="R819" s="16">
        <f t="shared" si="205"/>
        <v>0</v>
      </c>
      <c r="S819" s="16">
        <f t="shared" si="205"/>
        <v>0</v>
      </c>
      <c r="T819" s="16">
        <f t="shared" si="205"/>
        <v>0</v>
      </c>
      <c r="U819" s="16">
        <f t="shared" si="205"/>
        <v>0</v>
      </c>
      <c r="V819" s="16">
        <f t="shared" si="205"/>
        <v>0</v>
      </c>
      <c r="W819" s="16">
        <f t="shared" si="205"/>
        <v>0</v>
      </c>
      <c r="X819" s="16">
        <f t="shared" si="205"/>
        <v>0</v>
      </c>
      <c r="Y819" s="16">
        <f t="shared" si="205"/>
        <v>0</v>
      </c>
      <c r="Z819" s="16">
        <f t="shared" si="205"/>
        <v>0</v>
      </c>
      <c r="AA819" s="16">
        <f t="shared" si="205"/>
        <v>222.66892590034129</v>
      </c>
      <c r="AB819" s="16">
        <f t="shared" si="205"/>
        <v>0</v>
      </c>
      <c r="AC819" s="16">
        <f t="shared" si="205"/>
        <v>0</v>
      </c>
      <c r="AD819" s="16">
        <f t="shared" si="205"/>
        <v>0</v>
      </c>
      <c r="AE819" s="16">
        <f t="shared" si="205"/>
        <v>0</v>
      </c>
      <c r="AF819" s="16">
        <f t="shared" si="204"/>
        <v>0</v>
      </c>
      <c r="AG819" s="16">
        <f t="shared" si="204"/>
        <v>0</v>
      </c>
      <c r="AH819" s="16">
        <f t="shared" si="204"/>
        <v>0</v>
      </c>
      <c r="AI819" s="16">
        <f t="shared" si="204"/>
        <v>0</v>
      </c>
      <c r="AJ819" s="16">
        <f t="shared" si="204"/>
        <v>0</v>
      </c>
      <c r="AK819" s="16">
        <f t="shared" si="204"/>
        <v>362.70421694937028</v>
      </c>
      <c r="AL819" s="16">
        <f t="shared" si="204"/>
        <v>0</v>
      </c>
      <c r="AM819" s="16">
        <f t="shared" si="204"/>
        <v>0</v>
      </c>
      <c r="AN819" s="16">
        <f t="shared" si="204"/>
        <v>0</v>
      </c>
      <c r="AO819" s="16">
        <f t="shared" si="204"/>
        <v>0</v>
      </c>
      <c r="AP819" s="16">
        <f t="shared" si="204"/>
        <v>0</v>
      </c>
      <c r="AQ819" s="16">
        <f t="shared" si="204"/>
        <v>0</v>
      </c>
      <c r="AR819" s="16">
        <f t="shared" si="204"/>
        <v>0</v>
      </c>
      <c r="AS819" s="16">
        <f t="shared" si="204"/>
        <v>0</v>
      </c>
      <c r="AT819" s="16">
        <f t="shared" si="206"/>
        <v>0</v>
      </c>
      <c r="AU819" s="16">
        <f t="shared" si="206"/>
        <v>590.80695009834869</v>
      </c>
      <c r="AV819" s="16">
        <f t="shared" si="206"/>
        <v>0</v>
      </c>
      <c r="AW819" s="16">
        <f t="shared" si="206"/>
        <v>0</v>
      </c>
      <c r="AX819" s="16">
        <f t="shared" si="206"/>
        <v>0</v>
      </c>
      <c r="AY819" s="16">
        <f t="shared" si="206"/>
        <v>0</v>
      </c>
      <c r="AZ819" s="16">
        <f t="shared" si="206"/>
        <v>0</v>
      </c>
      <c r="BA819" s="16">
        <f t="shared" si="206"/>
        <v>0</v>
      </c>
      <c r="BB819" s="16">
        <f t="shared" si="206"/>
        <v>0</v>
      </c>
      <c r="BC819" s="16">
        <f t="shared" si="206"/>
        <v>0</v>
      </c>
      <c r="BD819" s="16">
        <f t="shared" si="206"/>
        <v>0</v>
      </c>
      <c r="BE819" s="16">
        <f t="shared" si="206"/>
        <v>962.36226647796821</v>
      </c>
      <c r="BF819" s="16">
        <f t="shared" si="206"/>
        <v>0</v>
      </c>
      <c r="BG819" s="16">
        <f t="shared" si="206"/>
        <v>93368.387093692465</v>
      </c>
      <c r="BH819" s="16">
        <f t="shared" si="206"/>
        <v>0</v>
      </c>
      <c r="BI819" s="16">
        <f t="shared" si="206"/>
        <v>0</v>
      </c>
    </row>
    <row r="820" spans="2:61" s="1" customFormat="1" ht="15.75" x14ac:dyDescent="0.25">
      <c r="B820" s="47">
        <v>886</v>
      </c>
      <c r="C820" s="47" t="s">
        <v>430</v>
      </c>
      <c r="D820" s="47">
        <v>6</v>
      </c>
      <c r="E820" s="47">
        <v>2015</v>
      </c>
      <c r="F820" s="71"/>
      <c r="G820" s="2">
        <v>50</v>
      </c>
      <c r="H820" s="2">
        <v>10</v>
      </c>
      <c r="I820" s="47">
        <v>2023</v>
      </c>
      <c r="J820" s="81">
        <v>1.15E-2</v>
      </c>
      <c r="K820" s="82">
        <v>9985</v>
      </c>
      <c r="L820" s="82">
        <f t="shared" si="195"/>
        <v>998.5</v>
      </c>
      <c r="M820" s="82">
        <f t="shared" si="196"/>
        <v>1497.75</v>
      </c>
      <c r="N820" s="16">
        <f t="shared" si="197"/>
        <v>12481.25</v>
      </c>
      <c r="O820" s="16">
        <f t="shared" si="198"/>
        <v>143.53437500000001</v>
      </c>
      <c r="P820" s="16">
        <f t="shared" si="205"/>
        <v>0</v>
      </c>
      <c r="Q820" s="16">
        <f t="shared" si="205"/>
        <v>136.69940476190476</v>
      </c>
      <c r="R820" s="16">
        <f t="shared" si="205"/>
        <v>0</v>
      </c>
      <c r="S820" s="16">
        <f t="shared" si="205"/>
        <v>0</v>
      </c>
      <c r="T820" s="16">
        <f t="shared" si="205"/>
        <v>0</v>
      </c>
      <c r="U820" s="16">
        <f t="shared" si="205"/>
        <v>0</v>
      </c>
      <c r="V820" s="16">
        <f t="shared" si="205"/>
        <v>0</v>
      </c>
      <c r="W820" s="16">
        <f t="shared" si="205"/>
        <v>0</v>
      </c>
      <c r="X820" s="16">
        <f t="shared" si="205"/>
        <v>0</v>
      </c>
      <c r="Y820" s="16">
        <f t="shared" si="205"/>
        <v>0</v>
      </c>
      <c r="Z820" s="16">
        <f t="shared" si="205"/>
        <v>0</v>
      </c>
      <c r="AA820" s="16">
        <f t="shared" si="205"/>
        <v>222.66892590034129</v>
      </c>
      <c r="AB820" s="16">
        <f t="shared" si="205"/>
        <v>0</v>
      </c>
      <c r="AC820" s="16">
        <f t="shared" si="205"/>
        <v>0</v>
      </c>
      <c r="AD820" s="16">
        <f t="shared" si="205"/>
        <v>0</v>
      </c>
      <c r="AE820" s="16">
        <f t="shared" si="205"/>
        <v>0</v>
      </c>
      <c r="AF820" s="16">
        <f t="shared" si="204"/>
        <v>0</v>
      </c>
      <c r="AG820" s="16">
        <f t="shared" si="204"/>
        <v>0</v>
      </c>
      <c r="AH820" s="16">
        <f t="shared" si="204"/>
        <v>0</v>
      </c>
      <c r="AI820" s="16">
        <f t="shared" si="204"/>
        <v>0</v>
      </c>
      <c r="AJ820" s="16">
        <f t="shared" si="204"/>
        <v>0</v>
      </c>
      <c r="AK820" s="16">
        <f t="shared" si="204"/>
        <v>362.70421694937028</v>
      </c>
      <c r="AL820" s="16">
        <f t="shared" si="204"/>
        <v>0</v>
      </c>
      <c r="AM820" s="16">
        <f t="shared" si="204"/>
        <v>0</v>
      </c>
      <c r="AN820" s="16">
        <f t="shared" si="204"/>
        <v>0</v>
      </c>
      <c r="AO820" s="16">
        <f t="shared" si="204"/>
        <v>0</v>
      </c>
      <c r="AP820" s="16">
        <f t="shared" si="204"/>
        <v>0</v>
      </c>
      <c r="AQ820" s="16">
        <f t="shared" si="204"/>
        <v>0</v>
      </c>
      <c r="AR820" s="16">
        <f t="shared" si="204"/>
        <v>0</v>
      </c>
      <c r="AS820" s="16">
        <f t="shared" si="204"/>
        <v>0</v>
      </c>
      <c r="AT820" s="16">
        <f t="shared" si="206"/>
        <v>0</v>
      </c>
      <c r="AU820" s="16">
        <f t="shared" si="206"/>
        <v>590.80695009834869</v>
      </c>
      <c r="AV820" s="16">
        <f t="shared" si="206"/>
        <v>0</v>
      </c>
      <c r="AW820" s="16">
        <f t="shared" si="206"/>
        <v>0</v>
      </c>
      <c r="AX820" s="16">
        <f t="shared" si="206"/>
        <v>0</v>
      </c>
      <c r="AY820" s="16">
        <f t="shared" si="206"/>
        <v>0</v>
      </c>
      <c r="AZ820" s="16">
        <f t="shared" si="206"/>
        <v>0</v>
      </c>
      <c r="BA820" s="16">
        <f t="shared" si="206"/>
        <v>0</v>
      </c>
      <c r="BB820" s="16">
        <f t="shared" si="206"/>
        <v>0</v>
      </c>
      <c r="BC820" s="16">
        <f t="shared" si="206"/>
        <v>0</v>
      </c>
      <c r="BD820" s="16">
        <f t="shared" si="206"/>
        <v>0</v>
      </c>
      <c r="BE820" s="16">
        <f t="shared" si="206"/>
        <v>962.36226647796821</v>
      </c>
      <c r="BF820" s="16">
        <f t="shared" si="206"/>
        <v>0</v>
      </c>
      <c r="BG820" s="16">
        <f t="shared" si="206"/>
        <v>93368.387093692465</v>
      </c>
      <c r="BH820" s="16">
        <f t="shared" si="206"/>
        <v>0</v>
      </c>
      <c r="BI820" s="16">
        <f t="shared" si="206"/>
        <v>0</v>
      </c>
    </row>
    <row r="821" spans="2:61" s="1" customFormat="1" ht="15.75" x14ac:dyDescent="0.25">
      <c r="B821" s="47">
        <v>885</v>
      </c>
      <c r="C821" s="47" t="s">
        <v>430</v>
      </c>
      <c r="D821" s="47">
        <v>6</v>
      </c>
      <c r="E821" s="47">
        <v>2015</v>
      </c>
      <c r="F821" s="71"/>
      <c r="G821" s="2">
        <v>50</v>
      </c>
      <c r="H821" s="2">
        <v>10</v>
      </c>
      <c r="I821" s="47">
        <v>2023</v>
      </c>
      <c r="J821" s="81">
        <v>1.15E-2</v>
      </c>
      <c r="K821" s="82">
        <v>9985</v>
      </c>
      <c r="L821" s="82">
        <f t="shared" si="195"/>
        <v>998.5</v>
      </c>
      <c r="M821" s="82">
        <f t="shared" si="196"/>
        <v>1497.75</v>
      </c>
      <c r="N821" s="16">
        <f t="shared" si="197"/>
        <v>12481.25</v>
      </c>
      <c r="O821" s="16">
        <f t="shared" si="198"/>
        <v>143.53437500000001</v>
      </c>
      <c r="P821" s="16">
        <f t="shared" si="205"/>
        <v>0</v>
      </c>
      <c r="Q821" s="16">
        <f t="shared" si="205"/>
        <v>136.69940476190476</v>
      </c>
      <c r="R821" s="16">
        <f t="shared" si="205"/>
        <v>0</v>
      </c>
      <c r="S821" s="16">
        <f t="shared" si="205"/>
        <v>0</v>
      </c>
      <c r="T821" s="16">
        <f t="shared" si="205"/>
        <v>0</v>
      </c>
      <c r="U821" s="16">
        <f t="shared" si="205"/>
        <v>0</v>
      </c>
      <c r="V821" s="16">
        <f t="shared" si="205"/>
        <v>0</v>
      </c>
      <c r="W821" s="16">
        <f t="shared" si="205"/>
        <v>0</v>
      </c>
      <c r="X821" s="16">
        <f t="shared" si="205"/>
        <v>0</v>
      </c>
      <c r="Y821" s="16">
        <f t="shared" si="205"/>
        <v>0</v>
      </c>
      <c r="Z821" s="16">
        <f t="shared" si="205"/>
        <v>0</v>
      </c>
      <c r="AA821" s="16">
        <f t="shared" si="205"/>
        <v>222.66892590034129</v>
      </c>
      <c r="AB821" s="16">
        <f t="shared" si="205"/>
        <v>0</v>
      </c>
      <c r="AC821" s="16">
        <f t="shared" si="205"/>
        <v>0</v>
      </c>
      <c r="AD821" s="16">
        <f t="shared" si="205"/>
        <v>0</v>
      </c>
      <c r="AE821" s="16">
        <f t="shared" si="205"/>
        <v>0</v>
      </c>
      <c r="AF821" s="16">
        <f t="shared" si="204"/>
        <v>0</v>
      </c>
      <c r="AG821" s="16">
        <f t="shared" si="204"/>
        <v>0</v>
      </c>
      <c r="AH821" s="16">
        <f t="shared" si="204"/>
        <v>0</v>
      </c>
      <c r="AI821" s="16">
        <f t="shared" si="204"/>
        <v>0</v>
      </c>
      <c r="AJ821" s="16">
        <f t="shared" si="204"/>
        <v>0</v>
      </c>
      <c r="AK821" s="16">
        <f t="shared" si="204"/>
        <v>362.70421694937028</v>
      </c>
      <c r="AL821" s="16">
        <f t="shared" si="204"/>
        <v>0</v>
      </c>
      <c r="AM821" s="16">
        <f t="shared" si="204"/>
        <v>0</v>
      </c>
      <c r="AN821" s="16">
        <f t="shared" si="204"/>
        <v>0</v>
      </c>
      <c r="AO821" s="16">
        <f t="shared" si="204"/>
        <v>0</v>
      </c>
      <c r="AP821" s="16">
        <f t="shared" si="204"/>
        <v>0</v>
      </c>
      <c r="AQ821" s="16">
        <f t="shared" si="204"/>
        <v>0</v>
      </c>
      <c r="AR821" s="16">
        <f t="shared" si="204"/>
        <v>0</v>
      </c>
      <c r="AS821" s="16">
        <f t="shared" si="204"/>
        <v>0</v>
      </c>
      <c r="AT821" s="16">
        <f t="shared" si="206"/>
        <v>0</v>
      </c>
      <c r="AU821" s="16">
        <f t="shared" si="206"/>
        <v>590.80695009834869</v>
      </c>
      <c r="AV821" s="16">
        <f t="shared" si="206"/>
        <v>0</v>
      </c>
      <c r="AW821" s="16">
        <f t="shared" si="206"/>
        <v>0</v>
      </c>
      <c r="AX821" s="16">
        <f t="shared" si="206"/>
        <v>0</v>
      </c>
      <c r="AY821" s="16">
        <f t="shared" si="206"/>
        <v>0</v>
      </c>
      <c r="AZ821" s="16">
        <f t="shared" si="206"/>
        <v>0</v>
      </c>
      <c r="BA821" s="16">
        <f t="shared" si="206"/>
        <v>0</v>
      </c>
      <c r="BB821" s="16">
        <f t="shared" si="206"/>
        <v>0</v>
      </c>
      <c r="BC821" s="16">
        <f t="shared" si="206"/>
        <v>0</v>
      </c>
      <c r="BD821" s="16">
        <f t="shared" si="206"/>
        <v>0</v>
      </c>
      <c r="BE821" s="16">
        <f t="shared" si="206"/>
        <v>962.36226647796821</v>
      </c>
      <c r="BF821" s="16">
        <f t="shared" si="206"/>
        <v>0</v>
      </c>
      <c r="BG821" s="16">
        <f t="shared" si="206"/>
        <v>93368.387093692465</v>
      </c>
      <c r="BH821" s="16">
        <f t="shared" si="206"/>
        <v>0</v>
      </c>
      <c r="BI821" s="16">
        <f t="shared" si="206"/>
        <v>0</v>
      </c>
    </row>
    <row r="822" spans="2:61" s="1" customFormat="1" ht="15.75" x14ac:dyDescent="0.25">
      <c r="B822" s="47">
        <v>883</v>
      </c>
      <c r="C822" s="47" t="s">
        <v>430</v>
      </c>
      <c r="D822" s="47">
        <v>6</v>
      </c>
      <c r="E822" s="47">
        <v>2015</v>
      </c>
      <c r="F822" s="71"/>
      <c r="G822" s="2">
        <v>50</v>
      </c>
      <c r="H822" s="2">
        <v>10</v>
      </c>
      <c r="I822" s="47">
        <v>2023</v>
      </c>
      <c r="J822" s="81">
        <v>1.15E-2</v>
      </c>
      <c r="K822" s="82">
        <v>9985</v>
      </c>
      <c r="L822" s="82">
        <f t="shared" si="195"/>
        <v>998.5</v>
      </c>
      <c r="M822" s="82">
        <f t="shared" si="196"/>
        <v>1497.75</v>
      </c>
      <c r="N822" s="16">
        <f t="shared" si="197"/>
        <v>12481.25</v>
      </c>
      <c r="O822" s="16">
        <f t="shared" si="198"/>
        <v>143.53437500000001</v>
      </c>
      <c r="P822" s="16">
        <f t="shared" si="205"/>
        <v>0</v>
      </c>
      <c r="Q822" s="16">
        <f t="shared" si="205"/>
        <v>136.69940476190476</v>
      </c>
      <c r="R822" s="16">
        <f t="shared" si="205"/>
        <v>0</v>
      </c>
      <c r="S822" s="16">
        <f t="shared" si="205"/>
        <v>0</v>
      </c>
      <c r="T822" s="16">
        <f t="shared" si="205"/>
        <v>0</v>
      </c>
      <c r="U822" s="16">
        <f t="shared" si="205"/>
        <v>0</v>
      </c>
      <c r="V822" s="16">
        <f t="shared" si="205"/>
        <v>0</v>
      </c>
      <c r="W822" s="16">
        <f t="shared" si="205"/>
        <v>0</v>
      </c>
      <c r="X822" s="16">
        <f t="shared" si="205"/>
        <v>0</v>
      </c>
      <c r="Y822" s="16">
        <f t="shared" si="205"/>
        <v>0</v>
      </c>
      <c r="Z822" s="16">
        <f t="shared" si="205"/>
        <v>0</v>
      </c>
      <c r="AA822" s="16">
        <f t="shared" si="205"/>
        <v>222.66892590034129</v>
      </c>
      <c r="AB822" s="16">
        <f t="shared" si="205"/>
        <v>0</v>
      </c>
      <c r="AC822" s="16">
        <f t="shared" si="205"/>
        <v>0</v>
      </c>
      <c r="AD822" s="16">
        <f t="shared" si="205"/>
        <v>0</v>
      </c>
      <c r="AE822" s="16">
        <f t="shared" ref="AE822:AT837" si="207">IF(MOD((AE$6-$E822),$G822)=0,($K822*1.1*1.15)*((1+$K$3)^(AE$6-$N$3)),IF(MOD((AE$6-$I822),$H822)=0,$O822*((1+$K$3)^(AE$6-$N$3)),0))</f>
        <v>0</v>
      </c>
      <c r="AF822" s="16">
        <f t="shared" si="207"/>
        <v>0</v>
      </c>
      <c r="AG822" s="16">
        <f t="shared" si="207"/>
        <v>0</v>
      </c>
      <c r="AH822" s="16">
        <f t="shared" si="207"/>
        <v>0</v>
      </c>
      <c r="AI822" s="16">
        <f t="shared" si="207"/>
        <v>0</v>
      </c>
      <c r="AJ822" s="16">
        <f t="shared" si="207"/>
        <v>0</v>
      </c>
      <c r="AK822" s="16">
        <f t="shared" si="207"/>
        <v>362.70421694937028</v>
      </c>
      <c r="AL822" s="16">
        <f t="shared" si="207"/>
        <v>0</v>
      </c>
      <c r="AM822" s="16">
        <f t="shared" si="207"/>
        <v>0</v>
      </c>
      <c r="AN822" s="16">
        <f t="shared" si="207"/>
        <v>0</v>
      </c>
      <c r="AO822" s="16">
        <f t="shared" si="207"/>
        <v>0</v>
      </c>
      <c r="AP822" s="16">
        <f t="shared" si="207"/>
        <v>0</v>
      </c>
      <c r="AQ822" s="16">
        <f t="shared" si="207"/>
        <v>0</v>
      </c>
      <c r="AR822" s="16">
        <f t="shared" si="207"/>
        <v>0</v>
      </c>
      <c r="AS822" s="16">
        <f t="shared" si="207"/>
        <v>0</v>
      </c>
      <c r="AT822" s="16">
        <f t="shared" si="206"/>
        <v>0</v>
      </c>
      <c r="AU822" s="16">
        <f t="shared" si="206"/>
        <v>590.80695009834869</v>
      </c>
      <c r="AV822" s="16">
        <f t="shared" si="206"/>
        <v>0</v>
      </c>
      <c r="AW822" s="16">
        <f t="shared" si="206"/>
        <v>0</v>
      </c>
      <c r="AX822" s="16">
        <f t="shared" si="206"/>
        <v>0</v>
      </c>
      <c r="AY822" s="16">
        <f t="shared" si="206"/>
        <v>0</v>
      </c>
      <c r="AZ822" s="16">
        <f t="shared" si="206"/>
        <v>0</v>
      </c>
      <c r="BA822" s="16">
        <f t="shared" si="206"/>
        <v>0</v>
      </c>
      <c r="BB822" s="16">
        <f t="shared" si="206"/>
        <v>0</v>
      </c>
      <c r="BC822" s="16">
        <f t="shared" si="206"/>
        <v>0</v>
      </c>
      <c r="BD822" s="16">
        <f t="shared" si="206"/>
        <v>0</v>
      </c>
      <c r="BE822" s="16">
        <f t="shared" si="206"/>
        <v>962.36226647796821</v>
      </c>
      <c r="BF822" s="16">
        <f t="shared" si="206"/>
        <v>0</v>
      </c>
      <c r="BG822" s="16">
        <f t="shared" si="206"/>
        <v>93368.387093692465</v>
      </c>
      <c r="BH822" s="16">
        <f t="shared" si="206"/>
        <v>0</v>
      </c>
      <c r="BI822" s="16">
        <f t="shared" si="206"/>
        <v>0</v>
      </c>
    </row>
    <row r="823" spans="2:61" s="1" customFormat="1" ht="15.75" x14ac:dyDescent="0.25">
      <c r="B823" s="47">
        <v>876</v>
      </c>
      <c r="C823" s="47" t="s">
        <v>430</v>
      </c>
      <c r="D823" s="47">
        <v>6</v>
      </c>
      <c r="E823" s="47">
        <v>2015</v>
      </c>
      <c r="F823" s="71"/>
      <c r="G823" s="2">
        <v>50</v>
      </c>
      <c r="H823" s="2">
        <v>10</v>
      </c>
      <c r="I823" s="47">
        <v>2023</v>
      </c>
      <c r="J823" s="81">
        <v>1.15E-2</v>
      </c>
      <c r="K823" s="82">
        <v>9985</v>
      </c>
      <c r="L823" s="82">
        <f t="shared" si="195"/>
        <v>998.5</v>
      </c>
      <c r="M823" s="82">
        <f t="shared" si="196"/>
        <v>1497.75</v>
      </c>
      <c r="N823" s="16">
        <f t="shared" si="197"/>
        <v>12481.25</v>
      </c>
      <c r="O823" s="16">
        <f t="shared" si="198"/>
        <v>143.53437500000001</v>
      </c>
      <c r="P823" s="16">
        <f t="shared" ref="P823:AE838" si="208">IF(MOD((P$6-$E823),$G823)=0,($K823*1.1*1.15)*((1+$K$3)^(P$6-$N$3)),IF(MOD((P$6-$I823),$H823)=0,$O823*((1+$K$3)^(P$6-$N$3)),0))</f>
        <v>0</v>
      </c>
      <c r="Q823" s="16">
        <f t="shared" si="208"/>
        <v>136.69940476190476</v>
      </c>
      <c r="R823" s="16">
        <f t="shared" si="208"/>
        <v>0</v>
      </c>
      <c r="S823" s="16">
        <f t="shared" si="208"/>
        <v>0</v>
      </c>
      <c r="T823" s="16">
        <f t="shared" si="208"/>
        <v>0</v>
      </c>
      <c r="U823" s="16">
        <f t="shared" si="208"/>
        <v>0</v>
      </c>
      <c r="V823" s="16">
        <f t="shared" si="208"/>
        <v>0</v>
      </c>
      <c r="W823" s="16">
        <f t="shared" si="208"/>
        <v>0</v>
      </c>
      <c r="X823" s="16">
        <f t="shared" si="208"/>
        <v>0</v>
      </c>
      <c r="Y823" s="16">
        <f t="shared" si="208"/>
        <v>0</v>
      </c>
      <c r="Z823" s="16">
        <f t="shared" si="208"/>
        <v>0</v>
      </c>
      <c r="AA823" s="16">
        <f t="shared" si="208"/>
        <v>222.66892590034129</v>
      </c>
      <c r="AB823" s="16">
        <f t="shared" si="208"/>
        <v>0</v>
      </c>
      <c r="AC823" s="16">
        <f t="shared" si="208"/>
        <v>0</v>
      </c>
      <c r="AD823" s="16">
        <f t="shared" si="208"/>
        <v>0</v>
      </c>
      <c r="AE823" s="16">
        <f t="shared" si="208"/>
        <v>0</v>
      </c>
      <c r="AF823" s="16">
        <f t="shared" si="207"/>
        <v>0</v>
      </c>
      <c r="AG823" s="16">
        <f t="shared" si="207"/>
        <v>0</v>
      </c>
      <c r="AH823" s="16">
        <f t="shared" si="207"/>
        <v>0</v>
      </c>
      <c r="AI823" s="16">
        <f t="shared" si="207"/>
        <v>0</v>
      </c>
      <c r="AJ823" s="16">
        <f t="shared" si="207"/>
        <v>0</v>
      </c>
      <c r="AK823" s="16">
        <f t="shared" si="207"/>
        <v>362.70421694937028</v>
      </c>
      <c r="AL823" s="16">
        <f t="shared" si="207"/>
        <v>0</v>
      </c>
      <c r="AM823" s="16">
        <f t="shared" si="207"/>
        <v>0</v>
      </c>
      <c r="AN823" s="16">
        <f t="shared" si="207"/>
        <v>0</v>
      </c>
      <c r="AO823" s="16">
        <f t="shared" si="207"/>
        <v>0</v>
      </c>
      <c r="AP823" s="16">
        <f t="shared" si="207"/>
        <v>0</v>
      </c>
      <c r="AQ823" s="16">
        <f t="shared" si="207"/>
        <v>0</v>
      </c>
      <c r="AR823" s="16">
        <f t="shared" si="207"/>
        <v>0</v>
      </c>
      <c r="AS823" s="16">
        <f t="shared" si="207"/>
        <v>0</v>
      </c>
      <c r="AT823" s="16">
        <f t="shared" si="207"/>
        <v>0</v>
      </c>
      <c r="AU823" s="16">
        <f t="shared" ref="AT823:BI838" si="209">IF(MOD((AU$6-$E823),$G823)=0,($K823*1.1*1.15)*((1+$K$3)^(AU$6-$N$3)),IF(MOD((AU$6-$I823),$H823)=0,$O823*((1+$K$3)^(AU$6-$N$3)),0))</f>
        <v>590.80695009834869</v>
      </c>
      <c r="AV823" s="16">
        <f t="shared" si="209"/>
        <v>0</v>
      </c>
      <c r="AW823" s="16">
        <f t="shared" si="209"/>
        <v>0</v>
      </c>
      <c r="AX823" s="16">
        <f t="shared" si="209"/>
        <v>0</v>
      </c>
      <c r="AY823" s="16">
        <f t="shared" si="209"/>
        <v>0</v>
      </c>
      <c r="AZ823" s="16">
        <f t="shared" si="209"/>
        <v>0</v>
      </c>
      <c r="BA823" s="16">
        <f t="shared" si="209"/>
        <v>0</v>
      </c>
      <c r="BB823" s="16">
        <f t="shared" si="209"/>
        <v>0</v>
      </c>
      <c r="BC823" s="16">
        <f t="shared" si="209"/>
        <v>0</v>
      </c>
      <c r="BD823" s="16">
        <f t="shared" si="209"/>
        <v>0</v>
      </c>
      <c r="BE823" s="16">
        <f t="shared" si="209"/>
        <v>962.36226647796821</v>
      </c>
      <c r="BF823" s="16">
        <f t="shared" si="209"/>
        <v>0</v>
      </c>
      <c r="BG823" s="16">
        <f t="shared" si="209"/>
        <v>93368.387093692465</v>
      </c>
      <c r="BH823" s="16">
        <f t="shared" si="209"/>
        <v>0</v>
      </c>
      <c r="BI823" s="16">
        <f t="shared" si="209"/>
        <v>0</v>
      </c>
    </row>
    <row r="824" spans="2:61" s="1" customFormat="1" ht="15.75" x14ac:dyDescent="0.25">
      <c r="B824" s="47">
        <v>875</v>
      </c>
      <c r="C824" s="47" t="s">
        <v>430</v>
      </c>
      <c r="D824" s="47">
        <v>6</v>
      </c>
      <c r="E824" s="47">
        <v>2015</v>
      </c>
      <c r="F824" s="71"/>
      <c r="G824" s="2">
        <v>50</v>
      </c>
      <c r="H824" s="2">
        <v>10</v>
      </c>
      <c r="I824" s="47">
        <v>2023</v>
      </c>
      <c r="J824" s="81">
        <v>1.15E-2</v>
      </c>
      <c r="K824" s="82">
        <v>9985</v>
      </c>
      <c r="L824" s="82">
        <f t="shared" si="195"/>
        <v>998.5</v>
      </c>
      <c r="M824" s="82">
        <f t="shared" si="196"/>
        <v>1497.75</v>
      </c>
      <c r="N824" s="16">
        <f t="shared" si="197"/>
        <v>12481.25</v>
      </c>
      <c r="O824" s="16">
        <f t="shared" si="198"/>
        <v>143.53437500000001</v>
      </c>
      <c r="P824" s="16">
        <f t="shared" si="208"/>
        <v>0</v>
      </c>
      <c r="Q824" s="16">
        <f t="shared" si="208"/>
        <v>136.69940476190476</v>
      </c>
      <c r="R824" s="16">
        <f t="shared" si="208"/>
        <v>0</v>
      </c>
      <c r="S824" s="16">
        <f t="shared" si="208"/>
        <v>0</v>
      </c>
      <c r="T824" s="16">
        <f t="shared" si="208"/>
        <v>0</v>
      </c>
      <c r="U824" s="16">
        <f t="shared" si="208"/>
        <v>0</v>
      </c>
      <c r="V824" s="16">
        <f t="shared" si="208"/>
        <v>0</v>
      </c>
      <c r="W824" s="16">
        <f t="shared" si="208"/>
        <v>0</v>
      </c>
      <c r="X824" s="16">
        <f t="shared" si="208"/>
        <v>0</v>
      </c>
      <c r="Y824" s="16">
        <f t="shared" si="208"/>
        <v>0</v>
      </c>
      <c r="Z824" s="16">
        <f t="shared" si="208"/>
        <v>0</v>
      </c>
      <c r="AA824" s="16">
        <f t="shared" si="208"/>
        <v>222.66892590034129</v>
      </c>
      <c r="AB824" s="16">
        <f t="shared" si="208"/>
        <v>0</v>
      </c>
      <c r="AC824" s="16">
        <f t="shared" si="208"/>
        <v>0</v>
      </c>
      <c r="AD824" s="16">
        <f t="shared" si="208"/>
        <v>0</v>
      </c>
      <c r="AE824" s="16">
        <f t="shared" si="208"/>
        <v>0</v>
      </c>
      <c r="AF824" s="16">
        <f t="shared" si="207"/>
        <v>0</v>
      </c>
      <c r="AG824" s="16">
        <f t="shared" si="207"/>
        <v>0</v>
      </c>
      <c r="AH824" s="16">
        <f t="shared" si="207"/>
        <v>0</v>
      </c>
      <c r="AI824" s="16">
        <f t="shared" si="207"/>
        <v>0</v>
      </c>
      <c r="AJ824" s="16">
        <f t="shared" si="207"/>
        <v>0</v>
      </c>
      <c r="AK824" s="16">
        <f t="shared" si="207"/>
        <v>362.70421694937028</v>
      </c>
      <c r="AL824" s="16">
        <f t="shared" si="207"/>
        <v>0</v>
      </c>
      <c r="AM824" s="16">
        <f t="shared" si="207"/>
        <v>0</v>
      </c>
      <c r="AN824" s="16">
        <f t="shared" si="207"/>
        <v>0</v>
      </c>
      <c r="AO824" s="16">
        <f t="shared" si="207"/>
        <v>0</v>
      </c>
      <c r="AP824" s="16">
        <f t="shared" si="207"/>
        <v>0</v>
      </c>
      <c r="AQ824" s="16">
        <f t="shared" si="207"/>
        <v>0</v>
      </c>
      <c r="AR824" s="16">
        <f t="shared" si="207"/>
        <v>0</v>
      </c>
      <c r="AS824" s="16">
        <f t="shared" si="207"/>
        <v>0</v>
      </c>
      <c r="AT824" s="16">
        <f t="shared" si="209"/>
        <v>0</v>
      </c>
      <c r="AU824" s="16">
        <f t="shared" si="209"/>
        <v>590.80695009834869</v>
      </c>
      <c r="AV824" s="16">
        <f t="shared" si="209"/>
        <v>0</v>
      </c>
      <c r="AW824" s="16">
        <f t="shared" si="209"/>
        <v>0</v>
      </c>
      <c r="AX824" s="16">
        <f t="shared" si="209"/>
        <v>0</v>
      </c>
      <c r="AY824" s="16">
        <f t="shared" si="209"/>
        <v>0</v>
      </c>
      <c r="AZ824" s="16">
        <f t="shared" si="209"/>
        <v>0</v>
      </c>
      <c r="BA824" s="16">
        <f t="shared" si="209"/>
        <v>0</v>
      </c>
      <c r="BB824" s="16">
        <f t="shared" si="209"/>
        <v>0</v>
      </c>
      <c r="BC824" s="16">
        <f t="shared" si="209"/>
        <v>0</v>
      </c>
      <c r="BD824" s="16">
        <f t="shared" si="209"/>
        <v>0</v>
      </c>
      <c r="BE824" s="16">
        <f t="shared" si="209"/>
        <v>962.36226647796821</v>
      </c>
      <c r="BF824" s="16">
        <f t="shared" si="209"/>
        <v>0</v>
      </c>
      <c r="BG824" s="16">
        <f t="shared" si="209"/>
        <v>93368.387093692465</v>
      </c>
      <c r="BH824" s="16">
        <f t="shared" si="209"/>
        <v>0</v>
      </c>
      <c r="BI824" s="16">
        <f t="shared" si="209"/>
        <v>0</v>
      </c>
    </row>
    <row r="825" spans="2:61" s="1" customFormat="1" ht="15.75" x14ac:dyDescent="0.25">
      <c r="B825" s="47">
        <v>874</v>
      </c>
      <c r="C825" s="47" t="s">
        <v>430</v>
      </c>
      <c r="D825" s="47">
        <v>6</v>
      </c>
      <c r="E825" s="47">
        <v>2015</v>
      </c>
      <c r="F825" s="71"/>
      <c r="G825" s="2">
        <v>50</v>
      </c>
      <c r="H825" s="2">
        <v>10</v>
      </c>
      <c r="I825" s="47">
        <v>2023</v>
      </c>
      <c r="J825" s="81">
        <v>1.15E-2</v>
      </c>
      <c r="K825" s="82">
        <v>9985</v>
      </c>
      <c r="L825" s="82">
        <f t="shared" si="195"/>
        <v>998.5</v>
      </c>
      <c r="M825" s="82">
        <f t="shared" si="196"/>
        <v>1497.75</v>
      </c>
      <c r="N825" s="16">
        <f t="shared" si="197"/>
        <v>12481.25</v>
      </c>
      <c r="O825" s="16">
        <f t="shared" si="198"/>
        <v>143.53437500000001</v>
      </c>
      <c r="P825" s="16">
        <f t="shared" si="208"/>
        <v>0</v>
      </c>
      <c r="Q825" s="16">
        <f t="shared" si="208"/>
        <v>136.69940476190476</v>
      </c>
      <c r="R825" s="16">
        <f t="shared" si="208"/>
        <v>0</v>
      </c>
      <c r="S825" s="16">
        <f t="shared" si="208"/>
        <v>0</v>
      </c>
      <c r="T825" s="16">
        <f t="shared" si="208"/>
        <v>0</v>
      </c>
      <c r="U825" s="16">
        <f t="shared" si="208"/>
        <v>0</v>
      </c>
      <c r="V825" s="16">
        <f t="shared" si="208"/>
        <v>0</v>
      </c>
      <c r="W825" s="16">
        <f t="shared" si="208"/>
        <v>0</v>
      </c>
      <c r="X825" s="16">
        <f t="shared" si="208"/>
        <v>0</v>
      </c>
      <c r="Y825" s="16">
        <f t="shared" si="208"/>
        <v>0</v>
      </c>
      <c r="Z825" s="16">
        <f t="shared" si="208"/>
        <v>0</v>
      </c>
      <c r="AA825" s="16">
        <f t="shared" si="208"/>
        <v>222.66892590034129</v>
      </c>
      <c r="AB825" s="16">
        <f t="shared" si="208"/>
        <v>0</v>
      </c>
      <c r="AC825" s="16">
        <f t="shared" si="208"/>
        <v>0</v>
      </c>
      <c r="AD825" s="16">
        <f t="shared" si="208"/>
        <v>0</v>
      </c>
      <c r="AE825" s="16">
        <f t="shared" si="208"/>
        <v>0</v>
      </c>
      <c r="AF825" s="16">
        <f t="shared" si="207"/>
        <v>0</v>
      </c>
      <c r="AG825" s="16">
        <f t="shared" si="207"/>
        <v>0</v>
      </c>
      <c r="AH825" s="16">
        <f t="shared" si="207"/>
        <v>0</v>
      </c>
      <c r="AI825" s="16">
        <f t="shared" si="207"/>
        <v>0</v>
      </c>
      <c r="AJ825" s="16">
        <f t="shared" si="207"/>
        <v>0</v>
      </c>
      <c r="AK825" s="16">
        <f t="shared" si="207"/>
        <v>362.70421694937028</v>
      </c>
      <c r="AL825" s="16">
        <f t="shared" si="207"/>
        <v>0</v>
      </c>
      <c r="AM825" s="16">
        <f t="shared" si="207"/>
        <v>0</v>
      </c>
      <c r="AN825" s="16">
        <f t="shared" si="207"/>
        <v>0</v>
      </c>
      <c r="AO825" s="16">
        <f t="shared" si="207"/>
        <v>0</v>
      </c>
      <c r="AP825" s="16">
        <f t="shared" si="207"/>
        <v>0</v>
      </c>
      <c r="AQ825" s="16">
        <f t="shared" si="207"/>
        <v>0</v>
      </c>
      <c r="AR825" s="16">
        <f t="shared" si="207"/>
        <v>0</v>
      </c>
      <c r="AS825" s="16">
        <f t="shared" si="207"/>
        <v>0</v>
      </c>
      <c r="AT825" s="16">
        <f t="shared" si="209"/>
        <v>0</v>
      </c>
      <c r="AU825" s="16">
        <f t="shared" si="209"/>
        <v>590.80695009834869</v>
      </c>
      <c r="AV825" s="16">
        <f t="shared" si="209"/>
        <v>0</v>
      </c>
      <c r="AW825" s="16">
        <f t="shared" si="209"/>
        <v>0</v>
      </c>
      <c r="AX825" s="16">
        <f t="shared" si="209"/>
        <v>0</v>
      </c>
      <c r="AY825" s="16">
        <f t="shared" si="209"/>
        <v>0</v>
      </c>
      <c r="AZ825" s="16">
        <f t="shared" si="209"/>
        <v>0</v>
      </c>
      <c r="BA825" s="16">
        <f t="shared" si="209"/>
        <v>0</v>
      </c>
      <c r="BB825" s="16">
        <f t="shared" si="209"/>
        <v>0</v>
      </c>
      <c r="BC825" s="16">
        <f t="shared" si="209"/>
        <v>0</v>
      </c>
      <c r="BD825" s="16">
        <f t="shared" si="209"/>
        <v>0</v>
      </c>
      <c r="BE825" s="16">
        <f t="shared" si="209"/>
        <v>962.36226647796821</v>
      </c>
      <c r="BF825" s="16">
        <f t="shared" si="209"/>
        <v>0</v>
      </c>
      <c r="BG825" s="16">
        <f t="shared" si="209"/>
        <v>93368.387093692465</v>
      </c>
      <c r="BH825" s="16">
        <f t="shared" si="209"/>
        <v>0</v>
      </c>
      <c r="BI825" s="16">
        <f t="shared" si="209"/>
        <v>0</v>
      </c>
    </row>
    <row r="826" spans="2:61" s="1" customFormat="1" ht="15.75" x14ac:dyDescent="0.25">
      <c r="B826" s="47">
        <v>873</v>
      </c>
      <c r="C826" s="47" t="s">
        <v>430</v>
      </c>
      <c r="D826" s="47">
        <v>6</v>
      </c>
      <c r="E826" s="47">
        <v>2015</v>
      </c>
      <c r="F826" s="71"/>
      <c r="G826" s="2">
        <v>50</v>
      </c>
      <c r="H826" s="2">
        <v>10</v>
      </c>
      <c r="I826" s="47">
        <v>2023</v>
      </c>
      <c r="J826" s="81">
        <v>1.15E-2</v>
      </c>
      <c r="K826" s="82">
        <v>9985</v>
      </c>
      <c r="L826" s="82">
        <f t="shared" si="195"/>
        <v>998.5</v>
      </c>
      <c r="M826" s="82">
        <f t="shared" si="196"/>
        <v>1497.75</v>
      </c>
      <c r="N826" s="16">
        <f t="shared" si="197"/>
        <v>12481.25</v>
      </c>
      <c r="O826" s="16">
        <f t="shared" si="198"/>
        <v>143.53437500000001</v>
      </c>
      <c r="P826" s="16">
        <f t="shared" si="208"/>
        <v>0</v>
      </c>
      <c r="Q826" s="16">
        <f t="shared" si="208"/>
        <v>136.69940476190476</v>
      </c>
      <c r="R826" s="16">
        <f t="shared" si="208"/>
        <v>0</v>
      </c>
      <c r="S826" s="16">
        <f t="shared" si="208"/>
        <v>0</v>
      </c>
      <c r="T826" s="16">
        <f t="shared" si="208"/>
        <v>0</v>
      </c>
      <c r="U826" s="16">
        <f t="shared" si="208"/>
        <v>0</v>
      </c>
      <c r="V826" s="16">
        <f t="shared" si="208"/>
        <v>0</v>
      </c>
      <c r="W826" s="16">
        <f t="shared" si="208"/>
        <v>0</v>
      </c>
      <c r="X826" s="16">
        <f t="shared" si="208"/>
        <v>0</v>
      </c>
      <c r="Y826" s="16">
        <f t="shared" si="208"/>
        <v>0</v>
      </c>
      <c r="Z826" s="16">
        <f t="shared" si="208"/>
        <v>0</v>
      </c>
      <c r="AA826" s="16">
        <f t="shared" si="208"/>
        <v>222.66892590034129</v>
      </c>
      <c r="AB826" s="16">
        <f t="shared" si="208"/>
        <v>0</v>
      </c>
      <c r="AC826" s="16">
        <f t="shared" si="208"/>
        <v>0</v>
      </c>
      <c r="AD826" s="16">
        <f t="shared" si="208"/>
        <v>0</v>
      </c>
      <c r="AE826" s="16">
        <f t="shared" si="208"/>
        <v>0</v>
      </c>
      <c r="AF826" s="16">
        <f t="shared" si="207"/>
        <v>0</v>
      </c>
      <c r="AG826" s="16">
        <f t="shared" si="207"/>
        <v>0</v>
      </c>
      <c r="AH826" s="16">
        <f t="shared" si="207"/>
        <v>0</v>
      </c>
      <c r="AI826" s="16">
        <f t="shared" si="207"/>
        <v>0</v>
      </c>
      <c r="AJ826" s="16">
        <f t="shared" si="207"/>
        <v>0</v>
      </c>
      <c r="AK826" s="16">
        <f t="shared" si="207"/>
        <v>362.70421694937028</v>
      </c>
      <c r="AL826" s="16">
        <f t="shared" si="207"/>
        <v>0</v>
      </c>
      <c r="AM826" s="16">
        <f t="shared" si="207"/>
        <v>0</v>
      </c>
      <c r="AN826" s="16">
        <f t="shared" si="207"/>
        <v>0</v>
      </c>
      <c r="AO826" s="16">
        <f t="shared" si="207"/>
        <v>0</v>
      </c>
      <c r="AP826" s="16">
        <f t="shared" si="207"/>
        <v>0</v>
      </c>
      <c r="AQ826" s="16">
        <f t="shared" si="207"/>
        <v>0</v>
      </c>
      <c r="AR826" s="16">
        <f t="shared" si="207"/>
        <v>0</v>
      </c>
      <c r="AS826" s="16">
        <f t="shared" si="207"/>
        <v>0</v>
      </c>
      <c r="AT826" s="16">
        <f t="shared" si="209"/>
        <v>0</v>
      </c>
      <c r="AU826" s="16">
        <f t="shared" si="209"/>
        <v>590.80695009834869</v>
      </c>
      <c r="AV826" s="16">
        <f t="shared" si="209"/>
        <v>0</v>
      </c>
      <c r="AW826" s="16">
        <f t="shared" si="209"/>
        <v>0</v>
      </c>
      <c r="AX826" s="16">
        <f t="shared" si="209"/>
        <v>0</v>
      </c>
      <c r="AY826" s="16">
        <f t="shared" si="209"/>
        <v>0</v>
      </c>
      <c r="AZ826" s="16">
        <f t="shared" si="209"/>
        <v>0</v>
      </c>
      <c r="BA826" s="16">
        <f t="shared" si="209"/>
        <v>0</v>
      </c>
      <c r="BB826" s="16">
        <f t="shared" si="209"/>
        <v>0</v>
      </c>
      <c r="BC826" s="16">
        <f t="shared" si="209"/>
        <v>0</v>
      </c>
      <c r="BD826" s="16">
        <f t="shared" si="209"/>
        <v>0</v>
      </c>
      <c r="BE826" s="16">
        <f t="shared" si="209"/>
        <v>962.36226647796821</v>
      </c>
      <c r="BF826" s="16">
        <f t="shared" si="209"/>
        <v>0</v>
      </c>
      <c r="BG826" s="16">
        <f t="shared" si="209"/>
        <v>93368.387093692465</v>
      </c>
      <c r="BH826" s="16">
        <f t="shared" si="209"/>
        <v>0</v>
      </c>
      <c r="BI826" s="16">
        <f t="shared" si="209"/>
        <v>0</v>
      </c>
    </row>
    <row r="827" spans="2:61" s="1" customFormat="1" ht="15.75" x14ac:dyDescent="0.25">
      <c r="B827" s="47">
        <v>872</v>
      </c>
      <c r="C827" s="47" t="s">
        <v>430</v>
      </c>
      <c r="D827" s="47">
        <v>6</v>
      </c>
      <c r="E827" s="47">
        <v>2015</v>
      </c>
      <c r="F827" s="71"/>
      <c r="G827" s="2">
        <v>50</v>
      </c>
      <c r="H827" s="2">
        <v>10</v>
      </c>
      <c r="I827" s="47">
        <v>2023</v>
      </c>
      <c r="J827" s="81">
        <v>1.15E-2</v>
      </c>
      <c r="K827" s="82">
        <v>9985</v>
      </c>
      <c r="L827" s="82">
        <f t="shared" si="195"/>
        <v>998.5</v>
      </c>
      <c r="M827" s="82">
        <f t="shared" si="196"/>
        <v>1497.75</v>
      </c>
      <c r="N827" s="16">
        <f t="shared" si="197"/>
        <v>12481.25</v>
      </c>
      <c r="O827" s="16">
        <f t="shared" si="198"/>
        <v>143.53437500000001</v>
      </c>
      <c r="P827" s="16">
        <f t="shared" si="208"/>
        <v>0</v>
      </c>
      <c r="Q827" s="16">
        <f t="shared" si="208"/>
        <v>136.69940476190476</v>
      </c>
      <c r="R827" s="16">
        <f t="shared" si="208"/>
        <v>0</v>
      </c>
      <c r="S827" s="16">
        <f t="shared" si="208"/>
        <v>0</v>
      </c>
      <c r="T827" s="16">
        <f t="shared" si="208"/>
        <v>0</v>
      </c>
      <c r="U827" s="16">
        <f t="shared" si="208"/>
        <v>0</v>
      </c>
      <c r="V827" s="16">
        <f t="shared" si="208"/>
        <v>0</v>
      </c>
      <c r="W827" s="16">
        <f t="shared" si="208"/>
        <v>0</v>
      </c>
      <c r="X827" s="16">
        <f t="shared" si="208"/>
        <v>0</v>
      </c>
      <c r="Y827" s="16">
        <f t="shared" si="208"/>
        <v>0</v>
      </c>
      <c r="Z827" s="16">
        <f t="shared" si="208"/>
        <v>0</v>
      </c>
      <c r="AA827" s="16">
        <f t="shared" si="208"/>
        <v>222.66892590034129</v>
      </c>
      <c r="AB827" s="16">
        <f t="shared" si="208"/>
        <v>0</v>
      </c>
      <c r="AC827" s="16">
        <f t="shared" si="208"/>
        <v>0</v>
      </c>
      <c r="AD827" s="16">
        <f t="shared" si="208"/>
        <v>0</v>
      </c>
      <c r="AE827" s="16">
        <f t="shared" si="208"/>
        <v>0</v>
      </c>
      <c r="AF827" s="16">
        <f t="shared" si="207"/>
        <v>0</v>
      </c>
      <c r="AG827" s="16">
        <f t="shared" si="207"/>
        <v>0</v>
      </c>
      <c r="AH827" s="16">
        <f t="shared" si="207"/>
        <v>0</v>
      </c>
      <c r="AI827" s="16">
        <f t="shared" si="207"/>
        <v>0</v>
      </c>
      <c r="AJ827" s="16">
        <f t="shared" si="207"/>
        <v>0</v>
      </c>
      <c r="AK827" s="16">
        <f t="shared" si="207"/>
        <v>362.70421694937028</v>
      </c>
      <c r="AL827" s="16">
        <f t="shared" si="207"/>
        <v>0</v>
      </c>
      <c r="AM827" s="16">
        <f t="shared" si="207"/>
        <v>0</v>
      </c>
      <c r="AN827" s="16">
        <f t="shared" si="207"/>
        <v>0</v>
      </c>
      <c r="AO827" s="16">
        <f t="shared" si="207"/>
        <v>0</v>
      </c>
      <c r="AP827" s="16">
        <f t="shared" si="207"/>
        <v>0</v>
      </c>
      <c r="AQ827" s="16">
        <f t="shared" si="207"/>
        <v>0</v>
      </c>
      <c r="AR827" s="16">
        <f t="shared" si="207"/>
        <v>0</v>
      </c>
      <c r="AS827" s="16">
        <f t="shared" si="207"/>
        <v>0</v>
      </c>
      <c r="AT827" s="16">
        <f t="shared" si="209"/>
        <v>0</v>
      </c>
      <c r="AU827" s="16">
        <f t="shared" si="209"/>
        <v>590.80695009834869</v>
      </c>
      <c r="AV827" s="16">
        <f t="shared" si="209"/>
        <v>0</v>
      </c>
      <c r="AW827" s="16">
        <f t="shared" si="209"/>
        <v>0</v>
      </c>
      <c r="AX827" s="16">
        <f t="shared" si="209"/>
        <v>0</v>
      </c>
      <c r="AY827" s="16">
        <f t="shared" si="209"/>
        <v>0</v>
      </c>
      <c r="AZ827" s="16">
        <f t="shared" si="209"/>
        <v>0</v>
      </c>
      <c r="BA827" s="16">
        <f t="shared" si="209"/>
        <v>0</v>
      </c>
      <c r="BB827" s="16">
        <f t="shared" si="209"/>
        <v>0</v>
      </c>
      <c r="BC827" s="16">
        <f t="shared" si="209"/>
        <v>0</v>
      </c>
      <c r="BD827" s="16">
        <f t="shared" si="209"/>
        <v>0</v>
      </c>
      <c r="BE827" s="16">
        <f t="shared" si="209"/>
        <v>962.36226647796821</v>
      </c>
      <c r="BF827" s="16">
        <f t="shared" si="209"/>
        <v>0</v>
      </c>
      <c r="BG827" s="16">
        <f t="shared" si="209"/>
        <v>93368.387093692465</v>
      </c>
      <c r="BH827" s="16">
        <f t="shared" si="209"/>
        <v>0</v>
      </c>
      <c r="BI827" s="16">
        <f t="shared" si="209"/>
        <v>0</v>
      </c>
    </row>
    <row r="828" spans="2:61" s="1" customFormat="1" ht="15.75" x14ac:dyDescent="0.25">
      <c r="B828" s="47">
        <v>998</v>
      </c>
      <c r="C828" s="47" t="s">
        <v>430</v>
      </c>
      <c r="D828" s="47">
        <v>6</v>
      </c>
      <c r="E828" s="47">
        <v>2016</v>
      </c>
      <c r="F828" s="71"/>
      <c r="G828" s="2">
        <v>50</v>
      </c>
      <c r="H828" s="2">
        <v>10</v>
      </c>
      <c r="I828" s="47">
        <v>2023</v>
      </c>
      <c r="J828" s="81">
        <v>1.15E-2</v>
      </c>
      <c r="K828" s="82">
        <v>9985</v>
      </c>
      <c r="L828" s="82">
        <f t="shared" si="195"/>
        <v>998.5</v>
      </c>
      <c r="M828" s="82">
        <f t="shared" si="196"/>
        <v>1497.75</v>
      </c>
      <c r="N828" s="16">
        <f t="shared" si="197"/>
        <v>12481.25</v>
      </c>
      <c r="O828" s="16">
        <f t="shared" si="198"/>
        <v>143.53437500000001</v>
      </c>
      <c r="P828" s="16">
        <f t="shared" si="208"/>
        <v>0</v>
      </c>
      <c r="Q828" s="16">
        <f t="shared" si="208"/>
        <v>136.69940476190476</v>
      </c>
      <c r="R828" s="16">
        <f t="shared" si="208"/>
        <v>0</v>
      </c>
      <c r="S828" s="16">
        <f t="shared" si="208"/>
        <v>0</v>
      </c>
      <c r="T828" s="16">
        <f t="shared" si="208"/>
        <v>0</v>
      </c>
      <c r="U828" s="16">
        <f t="shared" si="208"/>
        <v>0</v>
      </c>
      <c r="V828" s="16">
        <f t="shared" si="208"/>
        <v>0</v>
      </c>
      <c r="W828" s="16">
        <f t="shared" si="208"/>
        <v>0</v>
      </c>
      <c r="X828" s="16">
        <f t="shared" si="208"/>
        <v>0</v>
      </c>
      <c r="Y828" s="16">
        <f t="shared" si="208"/>
        <v>0</v>
      </c>
      <c r="Z828" s="16">
        <f t="shared" si="208"/>
        <v>0</v>
      </c>
      <c r="AA828" s="16">
        <f t="shared" si="208"/>
        <v>222.66892590034129</v>
      </c>
      <c r="AB828" s="16">
        <f t="shared" si="208"/>
        <v>0</v>
      </c>
      <c r="AC828" s="16">
        <f t="shared" si="208"/>
        <v>0</v>
      </c>
      <c r="AD828" s="16">
        <f t="shared" si="208"/>
        <v>0</v>
      </c>
      <c r="AE828" s="16">
        <f t="shared" si="208"/>
        <v>0</v>
      </c>
      <c r="AF828" s="16">
        <f t="shared" si="207"/>
        <v>0</v>
      </c>
      <c r="AG828" s="16">
        <f t="shared" si="207"/>
        <v>0</v>
      </c>
      <c r="AH828" s="16">
        <f t="shared" si="207"/>
        <v>0</v>
      </c>
      <c r="AI828" s="16">
        <f t="shared" si="207"/>
        <v>0</v>
      </c>
      <c r="AJ828" s="16">
        <f t="shared" si="207"/>
        <v>0</v>
      </c>
      <c r="AK828" s="16">
        <f t="shared" si="207"/>
        <v>362.70421694937028</v>
      </c>
      <c r="AL828" s="16">
        <f t="shared" si="207"/>
        <v>0</v>
      </c>
      <c r="AM828" s="16">
        <f t="shared" si="207"/>
        <v>0</v>
      </c>
      <c r="AN828" s="16">
        <f t="shared" si="207"/>
        <v>0</v>
      </c>
      <c r="AO828" s="16">
        <f t="shared" si="207"/>
        <v>0</v>
      </c>
      <c r="AP828" s="16">
        <f t="shared" si="207"/>
        <v>0</v>
      </c>
      <c r="AQ828" s="16">
        <f t="shared" si="207"/>
        <v>0</v>
      </c>
      <c r="AR828" s="16">
        <f t="shared" si="207"/>
        <v>0</v>
      </c>
      <c r="AS828" s="16">
        <f t="shared" si="207"/>
        <v>0</v>
      </c>
      <c r="AT828" s="16">
        <f t="shared" si="209"/>
        <v>0</v>
      </c>
      <c r="AU828" s="16">
        <f t="shared" si="209"/>
        <v>590.80695009834869</v>
      </c>
      <c r="AV828" s="16">
        <f t="shared" si="209"/>
        <v>0</v>
      </c>
      <c r="AW828" s="16">
        <f t="shared" si="209"/>
        <v>0</v>
      </c>
      <c r="AX828" s="16">
        <f t="shared" si="209"/>
        <v>0</v>
      </c>
      <c r="AY828" s="16">
        <f t="shared" si="209"/>
        <v>0</v>
      </c>
      <c r="AZ828" s="16">
        <f t="shared" si="209"/>
        <v>0</v>
      </c>
      <c r="BA828" s="16">
        <f t="shared" si="209"/>
        <v>0</v>
      </c>
      <c r="BB828" s="16">
        <f t="shared" si="209"/>
        <v>0</v>
      </c>
      <c r="BC828" s="16">
        <f t="shared" si="209"/>
        <v>0</v>
      </c>
      <c r="BD828" s="16">
        <f t="shared" si="209"/>
        <v>0</v>
      </c>
      <c r="BE828" s="16">
        <f t="shared" si="209"/>
        <v>962.36226647796821</v>
      </c>
      <c r="BF828" s="16">
        <f t="shared" si="209"/>
        <v>0</v>
      </c>
      <c r="BG828" s="16">
        <f t="shared" si="209"/>
        <v>0</v>
      </c>
      <c r="BH828" s="16">
        <f t="shared" si="209"/>
        <v>98036.806448377087</v>
      </c>
      <c r="BI828" s="16">
        <f t="shared" si="209"/>
        <v>0</v>
      </c>
    </row>
    <row r="829" spans="2:61" s="1" customFormat="1" ht="15.75" x14ac:dyDescent="0.25">
      <c r="B829" s="47">
        <v>917</v>
      </c>
      <c r="C829" s="47" t="s">
        <v>430</v>
      </c>
      <c r="D829" s="47">
        <v>6</v>
      </c>
      <c r="E829" s="47">
        <v>2016</v>
      </c>
      <c r="F829" s="71"/>
      <c r="G829" s="2">
        <v>50</v>
      </c>
      <c r="H829" s="2">
        <v>10</v>
      </c>
      <c r="I829" s="47">
        <v>2023</v>
      </c>
      <c r="J829" s="81">
        <v>1.15E-2</v>
      </c>
      <c r="K829" s="82">
        <v>9985</v>
      </c>
      <c r="L829" s="82">
        <f t="shared" si="195"/>
        <v>998.5</v>
      </c>
      <c r="M829" s="82">
        <f t="shared" si="196"/>
        <v>1497.75</v>
      </c>
      <c r="N829" s="16">
        <f t="shared" si="197"/>
        <v>12481.25</v>
      </c>
      <c r="O829" s="16">
        <f t="shared" si="198"/>
        <v>143.53437500000001</v>
      </c>
      <c r="P829" s="16">
        <f t="shared" si="208"/>
        <v>0</v>
      </c>
      <c r="Q829" s="16">
        <f t="shared" si="208"/>
        <v>136.69940476190476</v>
      </c>
      <c r="R829" s="16">
        <f t="shared" si="208"/>
        <v>0</v>
      </c>
      <c r="S829" s="16">
        <f t="shared" si="208"/>
        <v>0</v>
      </c>
      <c r="T829" s="16">
        <f t="shared" si="208"/>
        <v>0</v>
      </c>
      <c r="U829" s="16">
        <f t="shared" si="208"/>
        <v>0</v>
      </c>
      <c r="V829" s="16">
        <f t="shared" si="208"/>
        <v>0</v>
      </c>
      <c r="W829" s="16">
        <f t="shared" si="208"/>
        <v>0</v>
      </c>
      <c r="X829" s="16">
        <f t="shared" si="208"/>
        <v>0</v>
      </c>
      <c r="Y829" s="16">
        <f t="shared" si="208"/>
        <v>0</v>
      </c>
      <c r="Z829" s="16">
        <f t="shared" si="208"/>
        <v>0</v>
      </c>
      <c r="AA829" s="16">
        <f t="shared" si="208"/>
        <v>222.66892590034129</v>
      </c>
      <c r="AB829" s="16">
        <f t="shared" si="208"/>
        <v>0</v>
      </c>
      <c r="AC829" s="16">
        <f t="shared" si="208"/>
        <v>0</v>
      </c>
      <c r="AD829" s="16">
        <f t="shared" si="208"/>
        <v>0</v>
      </c>
      <c r="AE829" s="16">
        <f t="shared" si="208"/>
        <v>0</v>
      </c>
      <c r="AF829" s="16">
        <f t="shared" si="207"/>
        <v>0</v>
      </c>
      <c r="AG829" s="16">
        <f t="shared" si="207"/>
        <v>0</v>
      </c>
      <c r="AH829" s="16">
        <f t="shared" si="207"/>
        <v>0</v>
      </c>
      <c r="AI829" s="16">
        <f t="shared" si="207"/>
        <v>0</v>
      </c>
      <c r="AJ829" s="16">
        <f t="shared" si="207"/>
        <v>0</v>
      </c>
      <c r="AK829" s="16">
        <f t="shared" si="207"/>
        <v>362.70421694937028</v>
      </c>
      <c r="AL829" s="16">
        <f t="shared" si="207"/>
        <v>0</v>
      </c>
      <c r="AM829" s="16">
        <f t="shared" si="207"/>
        <v>0</v>
      </c>
      <c r="AN829" s="16">
        <f t="shared" si="207"/>
        <v>0</v>
      </c>
      <c r="AO829" s="16">
        <f t="shared" si="207"/>
        <v>0</v>
      </c>
      <c r="AP829" s="16">
        <f t="shared" si="207"/>
        <v>0</v>
      </c>
      <c r="AQ829" s="16">
        <f t="shared" si="207"/>
        <v>0</v>
      </c>
      <c r="AR829" s="16">
        <f t="shared" si="207"/>
        <v>0</v>
      </c>
      <c r="AS829" s="16">
        <f t="shared" si="207"/>
        <v>0</v>
      </c>
      <c r="AT829" s="16">
        <f t="shared" si="209"/>
        <v>0</v>
      </c>
      <c r="AU829" s="16">
        <f t="shared" si="209"/>
        <v>590.80695009834869</v>
      </c>
      <c r="AV829" s="16">
        <f t="shared" si="209"/>
        <v>0</v>
      </c>
      <c r="AW829" s="16">
        <f t="shared" si="209"/>
        <v>0</v>
      </c>
      <c r="AX829" s="16">
        <f t="shared" si="209"/>
        <v>0</v>
      </c>
      <c r="AY829" s="16">
        <f t="shared" si="209"/>
        <v>0</v>
      </c>
      <c r="AZ829" s="16">
        <f t="shared" si="209"/>
        <v>0</v>
      </c>
      <c r="BA829" s="16">
        <f t="shared" si="209"/>
        <v>0</v>
      </c>
      <c r="BB829" s="16">
        <f t="shared" si="209"/>
        <v>0</v>
      </c>
      <c r="BC829" s="16">
        <f t="shared" si="209"/>
        <v>0</v>
      </c>
      <c r="BD829" s="16">
        <f t="shared" si="209"/>
        <v>0</v>
      </c>
      <c r="BE829" s="16">
        <f t="shared" si="209"/>
        <v>962.36226647796821</v>
      </c>
      <c r="BF829" s="16">
        <f t="shared" si="209"/>
        <v>0</v>
      </c>
      <c r="BG829" s="16">
        <f t="shared" si="209"/>
        <v>0</v>
      </c>
      <c r="BH829" s="16">
        <f t="shared" si="209"/>
        <v>98036.806448377087</v>
      </c>
      <c r="BI829" s="16">
        <f t="shared" si="209"/>
        <v>0</v>
      </c>
    </row>
    <row r="830" spans="2:61" s="1" customFormat="1" ht="15.75" x14ac:dyDescent="0.25">
      <c r="B830" s="47">
        <v>916</v>
      </c>
      <c r="C830" s="47" t="s">
        <v>430</v>
      </c>
      <c r="D830" s="47">
        <v>6</v>
      </c>
      <c r="E830" s="47">
        <v>2017</v>
      </c>
      <c r="F830" s="71"/>
      <c r="G830" s="2">
        <v>50</v>
      </c>
      <c r="H830" s="2">
        <v>10</v>
      </c>
      <c r="I830" s="47">
        <v>2023</v>
      </c>
      <c r="J830" s="81">
        <v>1.15E-2</v>
      </c>
      <c r="K830" s="82">
        <v>9985</v>
      </c>
      <c r="L830" s="82">
        <f t="shared" si="195"/>
        <v>998.5</v>
      </c>
      <c r="M830" s="82">
        <f t="shared" si="196"/>
        <v>1497.75</v>
      </c>
      <c r="N830" s="16">
        <f t="shared" si="197"/>
        <v>12481.25</v>
      </c>
      <c r="O830" s="16">
        <f t="shared" si="198"/>
        <v>143.53437500000001</v>
      </c>
      <c r="P830" s="16">
        <f t="shared" si="208"/>
        <v>0</v>
      </c>
      <c r="Q830" s="16">
        <f t="shared" si="208"/>
        <v>136.69940476190476</v>
      </c>
      <c r="R830" s="16">
        <f t="shared" si="208"/>
        <v>0</v>
      </c>
      <c r="S830" s="16">
        <f t="shared" si="208"/>
        <v>0</v>
      </c>
      <c r="T830" s="16">
        <f t="shared" si="208"/>
        <v>0</v>
      </c>
      <c r="U830" s="16">
        <f t="shared" si="208"/>
        <v>0</v>
      </c>
      <c r="V830" s="16">
        <f t="shared" si="208"/>
        <v>0</v>
      </c>
      <c r="W830" s="16">
        <f t="shared" si="208"/>
        <v>0</v>
      </c>
      <c r="X830" s="16">
        <f t="shared" si="208"/>
        <v>0</v>
      </c>
      <c r="Y830" s="16">
        <f t="shared" si="208"/>
        <v>0</v>
      </c>
      <c r="Z830" s="16">
        <f t="shared" si="208"/>
        <v>0</v>
      </c>
      <c r="AA830" s="16">
        <f t="shared" si="208"/>
        <v>222.66892590034129</v>
      </c>
      <c r="AB830" s="16">
        <f t="shared" si="208"/>
        <v>0</v>
      </c>
      <c r="AC830" s="16">
        <f t="shared" si="208"/>
        <v>0</v>
      </c>
      <c r="AD830" s="16">
        <f t="shared" si="208"/>
        <v>0</v>
      </c>
      <c r="AE830" s="16">
        <f t="shared" si="208"/>
        <v>0</v>
      </c>
      <c r="AF830" s="16">
        <f t="shared" si="207"/>
        <v>0</v>
      </c>
      <c r="AG830" s="16">
        <f t="shared" si="207"/>
        <v>0</v>
      </c>
      <c r="AH830" s="16">
        <f t="shared" si="207"/>
        <v>0</v>
      </c>
      <c r="AI830" s="16">
        <f t="shared" si="207"/>
        <v>0</v>
      </c>
      <c r="AJ830" s="16">
        <f t="shared" si="207"/>
        <v>0</v>
      </c>
      <c r="AK830" s="16">
        <f t="shared" si="207"/>
        <v>362.70421694937028</v>
      </c>
      <c r="AL830" s="16">
        <f t="shared" si="207"/>
        <v>0</v>
      </c>
      <c r="AM830" s="16">
        <f t="shared" si="207"/>
        <v>0</v>
      </c>
      <c r="AN830" s="16">
        <f t="shared" si="207"/>
        <v>0</v>
      </c>
      <c r="AO830" s="16">
        <f t="shared" si="207"/>
        <v>0</v>
      </c>
      <c r="AP830" s="16">
        <f t="shared" si="207"/>
        <v>0</v>
      </c>
      <c r="AQ830" s="16">
        <f t="shared" si="207"/>
        <v>0</v>
      </c>
      <c r="AR830" s="16">
        <f t="shared" si="207"/>
        <v>0</v>
      </c>
      <c r="AS830" s="16">
        <f t="shared" si="207"/>
        <v>0</v>
      </c>
      <c r="AT830" s="16">
        <f t="shared" si="209"/>
        <v>0</v>
      </c>
      <c r="AU830" s="16">
        <f t="shared" si="209"/>
        <v>590.80695009834869</v>
      </c>
      <c r="AV830" s="16">
        <f t="shared" si="209"/>
        <v>0</v>
      </c>
      <c r="AW830" s="16">
        <f t="shared" si="209"/>
        <v>0</v>
      </c>
      <c r="AX830" s="16">
        <f t="shared" si="209"/>
        <v>0</v>
      </c>
      <c r="AY830" s="16">
        <f t="shared" si="209"/>
        <v>0</v>
      </c>
      <c r="AZ830" s="16">
        <f t="shared" si="209"/>
        <v>0</v>
      </c>
      <c r="BA830" s="16">
        <f t="shared" si="209"/>
        <v>0</v>
      </c>
      <c r="BB830" s="16">
        <f t="shared" si="209"/>
        <v>0</v>
      </c>
      <c r="BC830" s="16">
        <f t="shared" si="209"/>
        <v>0</v>
      </c>
      <c r="BD830" s="16">
        <f t="shared" si="209"/>
        <v>0</v>
      </c>
      <c r="BE830" s="16">
        <f t="shared" si="209"/>
        <v>962.36226647796821</v>
      </c>
      <c r="BF830" s="16">
        <f t="shared" si="209"/>
        <v>0</v>
      </c>
      <c r="BG830" s="16">
        <f t="shared" si="209"/>
        <v>0</v>
      </c>
      <c r="BH830" s="16">
        <f t="shared" si="209"/>
        <v>0</v>
      </c>
      <c r="BI830" s="16">
        <f t="shared" si="209"/>
        <v>102938.64677079595</v>
      </c>
    </row>
    <row r="831" spans="2:61" s="1" customFormat="1" ht="15.75" x14ac:dyDescent="0.25">
      <c r="B831" s="47">
        <v>915</v>
      </c>
      <c r="C831" s="47" t="s">
        <v>430</v>
      </c>
      <c r="D831" s="47">
        <v>6</v>
      </c>
      <c r="E831" s="47">
        <v>2017</v>
      </c>
      <c r="F831" s="71"/>
      <c r="G831" s="2">
        <v>50</v>
      </c>
      <c r="H831" s="2">
        <v>10</v>
      </c>
      <c r="I831" s="47">
        <v>2023</v>
      </c>
      <c r="J831" s="81">
        <v>1.15E-2</v>
      </c>
      <c r="K831" s="82">
        <v>9985</v>
      </c>
      <c r="L831" s="82">
        <f t="shared" si="195"/>
        <v>998.5</v>
      </c>
      <c r="M831" s="82">
        <f t="shared" si="196"/>
        <v>1497.75</v>
      </c>
      <c r="N831" s="16">
        <f t="shared" si="197"/>
        <v>12481.25</v>
      </c>
      <c r="O831" s="16">
        <f t="shared" si="198"/>
        <v>143.53437500000001</v>
      </c>
      <c r="P831" s="16">
        <f t="shared" si="208"/>
        <v>0</v>
      </c>
      <c r="Q831" s="16">
        <f t="shared" si="208"/>
        <v>136.69940476190476</v>
      </c>
      <c r="R831" s="16">
        <f t="shared" si="208"/>
        <v>0</v>
      </c>
      <c r="S831" s="16">
        <f t="shared" si="208"/>
        <v>0</v>
      </c>
      <c r="T831" s="16">
        <f t="shared" si="208"/>
        <v>0</v>
      </c>
      <c r="U831" s="16">
        <f t="shared" si="208"/>
        <v>0</v>
      </c>
      <c r="V831" s="16">
        <f t="shared" si="208"/>
        <v>0</v>
      </c>
      <c r="W831" s="16">
        <f t="shared" si="208"/>
        <v>0</v>
      </c>
      <c r="X831" s="16">
        <f t="shared" si="208"/>
        <v>0</v>
      </c>
      <c r="Y831" s="16">
        <f t="shared" si="208"/>
        <v>0</v>
      </c>
      <c r="Z831" s="16">
        <f t="shared" si="208"/>
        <v>0</v>
      </c>
      <c r="AA831" s="16">
        <f t="shared" si="208"/>
        <v>222.66892590034129</v>
      </c>
      <c r="AB831" s="16">
        <f t="shared" si="208"/>
        <v>0</v>
      </c>
      <c r="AC831" s="16">
        <f t="shared" si="208"/>
        <v>0</v>
      </c>
      <c r="AD831" s="16">
        <f t="shared" si="208"/>
        <v>0</v>
      </c>
      <c r="AE831" s="16">
        <f t="shared" si="208"/>
        <v>0</v>
      </c>
      <c r="AF831" s="16">
        <f t="shared" si="207"/>
        <v>0</v>
      </c>
      <c r="AG831" s="16">
        <f t="shared" si="207"/>
        <v>0</v>
      </c>
      <c r="AH831" s="16">
        <f t="shared" si="207"/>
        <v>0</v>
      </c>
      <c r="AI831" s="16">
        <f t="shared" si="207"/>
        <v>0</v>
      </c>
      <c r="AJ831" s="16">
        <f t="shared" si="207"/>
        <v>0</v>
      </c>
      <c r="AK831" s="16">
        <f t="shared" si="207"/>
        <v>362.70421694937028</v>
      </c>
      <c r="AL831" s="16">
        <f t="shared" si="207"/>
        <v>0</v>
      </c>
      <c r="AM831" s="16">
        <f t="shared" si="207"/>
        <v>0</v>
      </c>
      <c r="AN831" s="16">
        <f t="shared" si="207"/>
        <v>0</v>
      </c>
      <c r="AO831" s="16">
        <f t="shared" si="207"/>
        <v>0</v>
      </c>
      <c r="AP831" s="16">
        <f t="shared" si="207"/>
        <v>0</v>
      </c>
      <c r="AQ831" s="16">
        <f t="shared" si="207"/>
        <v>0</v>
      </c>
      <c r="AR831" s="16">
        <f t="shared" si="207"/>
        <v>0</v>
      </c>
      <c r="AS831" s="16">
        <f t="shared" si="207"/>
        <v>0</v>
      </c>
      <c r="AT831" s="16">
        <f t="shared" si="209"/>
        <v>0</v>
      </c>
      <c r="AU831" s="16">
        <f t="shared" si="209"/>
        <v>590.80695009834869</v>
      </c>
      <c r="AV831" s="16">
        <f t="shared" si="209"/>
        <v>0</v>
      </c>
      <c r="AW831" s="16">
        <f t="shared" si="209"/>
        <v>0</v>
      </c>
      <c r="AX831" s="16">
        <f t="shared" si="209"/>
        <v>0</v>
      </c>
      <c r="AY831" s="16">
        <f t="shared" si="209"/>
        <v>0</v>
      </c>
      <c r="AZ831" s="16">
        <f t="shared" si="209"/>
        <v>0</v>
      </c>
      <c r="BA831" s="16">
        <f t="shared" si="209"/>
        <v>0</v>
      </c>
      <c r="BB831" s="16">
        <f t="shared" si="209"/>
        <v>0</v>
      </c>
      <c r="BC831" s="16">
        <f t="shared" si="209"/>
        <v>0</v>
      </c>
      <c r="BD831" s="16">
        <f t="shared" si="209"/>
        <v>0</v>
      </c>
      <c r="BE831" s="16">
        <f t="shared" si="209"/>
        <v>962.36226647796821</v>
      </c>
      <c r="BF831" s="16">
        <f t="shared" si="209"/>
        <v>0</v>
      </c>
      <c r="BG831" s="16">
        <f t="shared" si="209"/>
        <v>0</v>
      </c>
      <c r="BH831" s="16">
        <f t="shared" si="209"/>
        <v>0</v>
      </c>
      <c r="BI831" s="16">
        <f t="shared" si="209"/>
        <v>102938.64677079595</v>
      </c>
    </row>
    <row r="832" spans="2:61" s="1" customFormat="1" ht="15.75" x14ac:dyDescent="0.25">
      <c r="B832" s="47">
        <v>914</v>
      </c>
      <c r="C832" s="47" t="s">
        <v>430</v>
      </c>
      <c r="D832" s="47">
        <v>6</v>
      </c>
      <c r="E832" s="47">
        <v>2017</v>
      </c>
      <c r="F832" s="71"/>
      <c r="G832" s="2">
        <v>50</v>
      </c>
      <c r="H832" s="2">
        <v>10</v>
      </c>
      <c r="I832" s="47">
        <v>2023</v>
      </c>
      <c r="J832" s="81">
        <v>1.15E-2</v>
      </c>
      <c r="K832" s="82">
        <v>9985</v>
      </c>
      <c r="L832" s="82">
        <f t="shared" si="195"/>
        <v>998.5</v>
      </c>
      <c r="M832" s="82">
        <f t="shared" si="196"/>
        <v>1497.75</v>
      </c>
      <c r="N832" s="16">
        <f t="shared" si="197"/>
        <v>12481.25</v>
      </c>
      <c r="O832" s="16">
        <f t="shared" si="198"/>
        <v>143.53437500000001</v>
      </c>
      <c r="P832" s="16">
        <f t="shared" si="208"/>
        <v>0</v>
      </c>
      <c r="Q832" s="16">
        <f t="shared" si="208"/>
        <v>136.69940476190476</v>
      </c>
      <c r="R832" s="16">
        <f t="shared" si="208"/>
        <v>0</v>
      </c>
      <c r="S832" s="16">
        <f t="shared" si="208"/>
        <v>0</v>
      </c>
      <c r="T832" s="16">
        <f t="shared" si="208"/>
        <v>0</v>
      </c>
      <c r="U832" s="16">
        <f t="shared" si="208"/>
        <v>0</v>
      </c>
      <c r="V832" s="16">
        <f t="shared" si="208"/>
        <v>0</v>
      </c>
      <c r="W832" s="16">
        <f t="shared" si="208"/>
        <v>0</v>
      </c>
      <c r="X832" s="16">
        <f t="shared" si="208"/>
        <v>0</v>
      </c>
      <c r="Y832" s="16">
        <f t="shared" si="208"/>
        <v>0</v>
      </c>
      <c r="Z832" s="16">
        <f t="shared" si="208"/>
        <v>0</v>
      </c>
      <c r="AA832" s="16">
        <f t="shared" si="208"/>
        <v>222.66892590034129</v>
      </c>
      <c r="AB832" s="16">
        <f t="shared" si="208"/>
        <v>0</v>
      </c>
      <c r="AC832" s="16">
        <f t="shared" si="208"/>
        <v>0</v>
      </c>
      <c r="AD832" s="16">
        <f t="shared" si="208"/>
        <v>0</v>
      </c>
      <c r="AE832" s="16">
        <f t="shared" si="208"/>
        <v>0</v>
      </c>
      <c r="AF832" s="16">
        <f t="shared" si="207"/>
        <v>0</v>
      </c>
      <c r="AG832" s="16">
        <f t="shared" si="207"/>
        <v>0</v>
      </c>
      <c r="AH832" s="16">
        <f t="shared" si="207"/>
        <v>0</v>
      </c>
      <c r="AI832" s="16">
        <f t="shared" si="207"/>
        <v>0</v>
      </c>
      <c r="AJ832" s="16">
        <f t="shared" si="207"/>
        <v>0</v>
      </c>
      <c r="AK832" s="16">
        <f t="shared" si="207"/>
        <v>362.70421694937028</v>
      </c>
      <c r="AL832" s="16">
        <f t="shared" si="207"/>
        <v>0</v>
      </c>
      <c r="AM832" s="16">
        <f t="shared" si="207"/>
        <v>0</v>
      </c>
      <c r="AN832" s="16">
        <f t="shared" si="207"/>
        <v>0</v>
      </c>
      <c r="AO832" s="16">
        <f t="shared" si="207"/>
        <v>0</v>
      </c>
      <c r="AP832" s="16">
        <f t="shared" si="207"/>
        <v>0</v>
      </c>
      <c r="AQ832" s="16">
        <f t="shared" si="207"/>
        <v>0</v>
      </c>
      <c r="AR832" s="16">
        <f t="shared" si="207"/>
        <v>0</v>
      </c>
      <c r="AS832" s="16">
        <f t="shared" si="207"/>
        <v>0</v>
      </c>
      <c r="AT832" s="16">
        <f t="shared" si="209"/>
        <v>0</v>
      </c>
      <c r="AU832" s="16">
        <f t="shared" si="209"/>
        <v>590.80695009834869</v>
      </c>
      <c r="AV832" s="16">
        <f t="shared" si="209"/>
        <v>0</v>
      </c>
      <c r="AW832" s="16">
        <f t="shared" si="209"/>
        <v>0</v>
      </c>
      <c r="AX832" s="16">
        <f t="shared" si="209"/>
        <v>0</v>
      </c>
      <c r="AY832" s="16">
        <f t="shared" si="209"/>
        <v>0</v>
      </c>
      <c r="AZ832" s="16">
        <f t="shared" si="209"/>
        <v>0</v>
      </c>
      <c r="BA832" s="16">
        <f t="shared" si="209"/>
        <v>0</v>
      </c>
      <c r="BB832" s="16">
        <f t="shared" si="209"/>
        <v>0</v>
      </c>
      <c r="BC832" s="16">
        <f t="shared" si="209"/>
        <v>0</v>
      </c>
      <c r="BD832" s="16">
        <f t="shared" si="209"/>
        <v>0</v>
      </c>
      <c r="BE832" s="16">
        <f t="shared" si="209"/>
        <v>962.36226647796821</v>
      </c>
      <c r="BF832" s="16">
        <f t="shared" si="209"/>
        <v>0</v>
      </c>
      <c r="BG832" s="16">
        <f t="shared" si="209"/>
        <v>0</v>
      </c>
      <c r="BH832" s="16">
        <f t="shared" si="209"/>
        <v>0</v>
      </c>
      <c r="BI832" s="16">
        <f t="shared" si="209"/>
        <v>102938.64677079595</v>
      </c>
    </row>
    <row r="833" spans="2:61" s="1" customFormat="1" ht="15.75" x14ac:dyDescent="0.25">
      <c r="B833" s="47">
        <v>904</v>
      </c>
      <c r="C833" s="47" t="s">
        <v>430</v>
      </c>
      <c r="D833" s="47">
        <v>6</v>
      </c>
      <c r="E833" s="47">
        <v>2017</v>
      </c>
      <c r="F833" s="71"/>
      <c r="G833" s="2">
        <v>50</v>
      </c>
      <c r="H833" s="2">
        <v>10</v>
      </c>
      <c r="I833" s="47">
        <v>2023</v>
      </c>
      <c r="J833" s="81">
        <v>1.15E-2</v>
      </c>
      <c r="K833" s="82">
        <v>9985</v>
      </c>
      <c r="L833" s="82">
        <f t="shared" si="195"/>
        <v>998.5</v>
      </c>
      <c r="M833" s="82">
        <f t="shared" si="196"/>
        <v>1497.75</v>
      </c>
      <c r="N833" s="16">
        <f t="shared" si="197"/>
        <v>12481.25</v>
      </c>
      <c r="O833" s="16">
        <f t="shared" si="198"/>
        <v>143.53437500000001</v>
      </c>
      <c r="P833" s="16">
        <f t="shared" si="208"/>
        <v>0</v>
      </c>
      <c r="Q833" s="16">
        <f t="shared" si="208"/>
        <v>136.69940476190476</v>
      </c>
      <c r="R833" s="16">
        <f t="shared" si="208"/>
        <v>0</v>
      </c>
      <c r="S833" s="16">
        <f t="shared" si="208"/>
        <v>0</v>
      </c>
      <c r="T833" s="16">
        <f t="shared" si="208"/>
        <v>0</v>
      </c>
      <c r="U833" s="16">
        <f t="shared" si="208"/>
        <v>0</v>
      </c>
      <c r="V833" s="16">
        <f t="shared" si="208"/>
        <v>0</v>
      </c>
      <c r="W833" s="16">
        <f t="shared" si="208"/>
        <v>0</v>
      </c>
      <c r="X833" s="16">
        <f t="shared" si="208"/>
        <v>0</v>
      </c>
      <c r="Y833" s="16">
        <f t="shared" si="208"/>
        <v>0</v>
      </c>
      <c r="Z833" s="16">
        <f t="shared" si="208"/>
        <v>0</v>
      </c>
      <c r="AA833" s="16">
        <f t="shared" si="208"/>
        <v>222.66892590034129</v>
      </c>
      <c r="AB833" s="16">
        <f t="shared" si="208"/>
        <v>0</v>
      </c>
      <c r="AC833" s="16">
        <f t="shared" si="208"/>
        <v>0</v>
      </c>
      <c r="AD833" s="16">
        <f t="shared" si="208"/>
        <v>0</v>
      </c>
      <c r="AE833" s="16">
        <f t="shared" si="208"/>
        <v>0</v>
      </c>
      <c r="AF833" s="16">
        <f t="shared" si="207"/>
        <v>0</v>
      </c>
      <c r="AG833" s="16">
        <f t="shared" si="207"/>
        <v>0</v>
      </c>
      <c r="AH833" s="16">
        <f t="shared" si="207"/>
        <v>0</v>
      </c>
      <c r="AI833" s="16">
        <f t="shared" si="207"/>
        <v>0</v>
      </c>
      <c r="AJ833" s="16">
        <f t="shared" si="207"/>
        <v>0</v>
      </c>
      <c r="AK833" s="16">
        <f t="shared" si="207"/>
        <v>362.70421694937028</v>
      </c>
      <c r="AL833" s="16">
        <f t="shared" si="207"/>
        <v>0</v>
      </c>
      <c r="AM833" s="16">
        <f t="shared" si="207"/>
        <v>0</v>
      </c>
      <c r="AN833" s="16">
        <f t="shared" si="207"/>
        <v>0</v>
      </c>
      <c r="AO833" s="16">
        <f t="shared" si="207"/>
        <v>0</v>
      </c>
      <c r="AP833" s="16">
        <f t="shared" si="207"/>
        <v>0</v>
      </c>
      <c r="AQ833" s="16">
        <f t="shared" si="207"/>
        <v>0</v>
      </c>
      <c r="AR833" s="16">
        <f t="shared" si="207"/>
        <v>0</v>
      </c>
      <c r="AS833" s="16">
        <f t="shared" si="207"/>
        <v>0</v>
      </c>
      <c r="AT833" s="16">
        <f t="shared" si="209"/>
        <v>0</v>
      </c>
      <c r="AU833" s="16">
        <f t="shared" si="209"/>
        <v>590.80695009834869</v>
      </c>
      <c r="AV833" s="16">
        <f t="shared" si="209"/>
        <v>0</v>
      </c>
      <c r="AW833" s="16">
        <f t="shared" si="209"/>
        <v>0</v>
      </c>
      <c r="AX833" s="16">
        <f t="shared" si="209"/>
        <v>0</v>
      </c>
      <c r="AY833" s="16">
        <f t="shared" si="209"/>
        <v>0</v>
      </c>
      <c r="AZ833" s="16">
        <f t="shared" si="209"/>
        <v>0</v>
      </c>
      <c r="BA833" s="16">
        <f t="shared" si="209"/>
        <v>0</v>
      </c>
      <c r="BB833" s="16">
        <f t="shared" si="209"/>
        <v>0</v>
      </c>
      <c r="BC833" s="16">
        <f t="shared" si="209"/>
        <v>0</v>
      </c>
      <c r="BD833" s="16">
        <f t="shared" si="209"/>
        <v>0</v>
      </c>
      <c r="BE833" s="16">
        <f t="shared" si="209"/>
        <v>962.36226647796821</v>
      </c>
      <c r="BF833" s="16">
        <f t="shared" si="209"/>
        <v>0</v>
      </c>
      <c r="BG833" s="16">
        <f t="shared" si="209"/>
        <v>0</v>
      </c>
      <c r="BH833" s="16">
        <f t="shared" si="209"/>
        <v>0</v>
      </c>
      <c r="BI833" s="16">
        <f t="shared" si="209"/>
        <v>102938.64677079595</v>
      </c>
    </row>
    <row r="834" spans="2:61" s="1" customFormat="1" ht="15.75" x14ac:dyDescent="0.25">
      <c r="B834" s="47">
        <v>903</v>
      </c>
      <c r="C834" s="47" t="s">
        <v>430</v>
      </c>
      <c r="D834" s="47">
        <v>6</v>
      </c>
      <c r="E834" s="47">
        <v>2017</v>
      </c>
      <c r="F834" s="71"/>
      <c r="G834" s="2">
        <v>50</v>
      </c>
      <c r="H834" s="2">
        <v>10</v>
      </c>
      <c r="I834" s="47">
        <v>2023</v>
      </c>
      <c r="J834" s="81">
        <v>1.15E-2</v>
      </c>
      <c r="K834" s="82">
        <v>9985</v>
      </c>
      <c r="L834" s="82">
        <f t="shared" si="195"/>
        <v>998.5</v>
      </c>
      <c r="M834" s="82">
        <f t="shared" si="196"/>
        <v>1497.75</v>
      </c>
      <c r="N834" s="16">
        <f t="shared" si="197"/>
        <v>12481.25</v>
      </c>
      <c r="O834" s="16">
        <f t="shared" si="198"/>
        <v>143.53437500000001</v>
      </c>
      <c r="P834" s="16">
        <f t="shared" si="208"/>
        <v>0</v>
      </c>
      <c r="Q834" s="16">
        <f t="shared" si="208"/>
        <v>136.69940476190476</v>
      </c>
      <c r="R834" s="16">
        <f t="shared" si="208"/>
        <v>0</v>
      </c>
      <c r="S834" s="16">
        <f t="shared" si="208"/>
        <v>0</v>
      </c>
      <c r="T834" s="16">
        <f t="shared" si="208"/>
        <v>0</v>
      </c>
      <c r="U834" s="16">
        <f t="shared" si="208"/>
        <v>0</v>
      </c>
      <c r="V834" s="16">
        <f t="shared" si="208"/>
        <v>0</v>
      </c>
      <c r="W834" s="16">
        <f t="shared" si="208"/>
        <v>0</v>
      </c>
      <c r="X834" s="16">
        <f t="shared" si="208"/>
        <v>0</v>
      </c>
      <c r="Y834" s="16">
        <f t="shared" si="208"/>
        <v>0</v>
      </c>
      <c r="Z834" s="16">
        <f t="shared" si="208"/>
        <v>0</v>
      </c>
      <c r="AA834" s="16">
        <f t="shared" si="208"/>
        <v>222.66892590034129</v>
      </c>
      <c r="AB834" s="16">
        <f t="shared" si="208"/>
        <v>0</v>
      </c>
      <c r="AC834" s="16">
        <f t="shared" si="208"/>
        <v>0</v>
      </c>
      <c r="AD834" s="16">
        <f t="shared" si="208"/>
        <v>0</v>
      </c>
      <c r="AE834" s="16">
        <f t="shared" si="208"/>
        <v>0</v>
      </c>
      <c r="AF834" s="16">
        <f t="shared" si="207"/>
        <v>0</v>
      </c>
      <c r="AG834" s="16">
        <f t="shared" si="207"/>
        <v>0</v>
      </c>
      <c r="AH834" s="16">
        <f t="shared" si="207"/>
        <v>0</v>
      </c>
      <c r="AI834" s="16">
        <f t="shared" si="207"/>
        <v>0</v>
      </c>
      <c r="AJ834" s="16">
        <f t="shared" si="207"/>
        <v>0</v>
      </c>
      <c r="AK834" s="16">
        <f t="shared" si="207"/>
        <v>362.70421694937028</v>
      </c>
      <c r="AL834" s="16">
        <f t="shared" si="207"/>
        <v>0</v>
      </c>
      <c r="AM834" s="16">
        <f t="shared" si="207"/>
        <v>0</v>
      </c>
      <c r="AN834" s="16">
        <f t="shared" si="207"/>
        <v>0</v>
      </c>
      <c r="AO834" s="16">
        <f t="shared" si="207"/>
        <v>0</v>
      </c>
      <c r="AP834" s="16">
        <f t="shared" si="207"/>
        <v>0</v>
      </c>
      <c r="AQ834" s="16">
        <f t="shared" si="207"/>
        <v>0</v>
      </c>
      <c r="AR834" s="16">
        <f t="shared" si="207"/>
        <v>0</v>
      </c>
      <c r="AS834" s="16">
        <f t="shared" si="207"/>
        <v>0</v>
      </c>
      <c r="AT834" s="16">
        <f t="shared" si="209"/>
        <v>0</v>
      </c>
      <c r="AU834" s="16">
        <f t="shared" si="209"/>
        <v>590.80695009834869</v>
      </c>
      <c r="AV834" s="16">
        <f t="shared" si="209"/>
        <v>0</v>
      </c>
      <c r="AW834" s="16">
        <f t="shared" si="209"/>
        <v>0</v>
      </c>
      <c r="AX834" s="16">
        <f t="shared" si="209"/>
        <v>0</v>
      </c>
      <c r="AY834" s="16">
        <f t="shared" si="209"/>
        <v>0</v>
      </c>
      <c r="AZ834" s="16">
        <f t="shared" si="209"/>
        <v>0</v>
      </c>
      <c r="BA834" s="16">
        <f t="shared" si="209"/>
        <v>0</v>
      </c>
      <c r="BB834" s="16">
        <f t="shared" si="209"/>
        <v>0</v>
      </c>
      <c r="BC834" s="16">
        <f t="shared" si="209"/>
        <v>0</v>
      </c>
      <c r="BD834" s="16">
        <f t="shared" si="209"/>
        <v>0</v>
      </c>
      <c r="BE834" s="16">
        <f t="shared" si="209"/>
        <v>962.36226647796821</v>
      </c>
      <c r="BF834" s="16">
        <f t="shared" si="209"/>
        <v>0</v>
      </c>
      <c r="BG834" s="16">
        <f t="shared" si="209"/>
        <v>0</v>
      </c>
      <c r="BH834" s="16">
        <f t="shared" si="209"/>
        <v>0</v>
      </c>
      <c r="BI834" s="16">
        <f t="shared" si="209"/>
        <v>102938.64677079595</v>
      </c>
    </row>
    <row r="835" spans="2:61" s="1" customFormat="1" ht="15.75" x14ac:dyDescent="0.25">
      <c r="B835" s="47">
        <v>1002</v>
      </c>
      <c r="C835" s="47" t="s">
        <v>430</v>
      </c>
      <c r="D835" s="47">
        <v>6</v>
      </c>
      <c r="E835" s="47">
        <v>2018</v>
      </c>
      <c r="F835" s="71"/>
      <c r="G835" s="2">
        <v>50</v>
      </c>
      <c r="H835" s="2">
        <v>10</v>
      </c>
      <c r="I835" s="47">
        <v>2023</v>
      </c>
      <c r="J835" s="81">
        <v>1.15E-2</v>
      </c>
      <c r="K835" s="82">
        <v>9985</v>
      </c>
      <c r="L835" s="83">
        <f t="shared" si="195"/>
        <v>998.5</v>
      </c>
      <c r="M835" s="83">
        <f t="shared" si="196"/>
        <v>1497.75</v>
      </c>
      <c r="N835" s="16">
        <f t="shared" si="197"/>
        <v>12481.25</v>
      </c>
      <c r="O835" s="16">
        <f t="shared" si="198"/>
        <v>143.53437500000001</v>
      </c>
      <c r="P835" s="16">
        <f t="shared" si="208"/>
        <v>0</v>
      </c>
      <c r="Q835" s="16">
        <f t="shared" si="208"/>
        <v>136.69940476190476</v>
      </c>
      <c r="R835" s="16">
        <f t="shared" si="208"/>
        <v>0</v>
      </c>
      <c r="S835" s="16">
        <f t="shared" si="208"/>
        <v>0</v>
      </c>
      <c r="T835" s="16">
        <f t="shared" si="208"/>
        <v>0</v>
      </c>
      <c r="U835" s="16">
        <f t="shared" si="208"/>
        <v>0</v>
      </c>
      <c r="V835" s="16">
        <f t="shared" si="208"/>
        <v>0</v>
      </c>
      <c r="W835" s="16">
        <f t="shared" si="208"/>
        <v>0</v>
      </c>
      <c r="X835" s="16">
        <f t="shared" si="208"/>
        <v>0</v>
      </c>
      <c r="Y835" s="16">
        <f t="shared" si="208"/>
        <v>0</v>
      </c>
      <c r="Z835" s="16">
        <f t="shared" si="208"/>
        <v>0</v>
      </c>
      <c r="AA835" s="16">
        <f t="shared" si="208"/>
        <v>222.66892590034129</v>
      </c>
      <c r="AB835" s="16">
        <f t="shared" si="208"/>
        <v>0</v>
      </c>
      <c r="AC835" s="16">
        <f t="shared" si="208"/>
        <v>0</v>
      </c>
      <c r="AD835" s="16">
        <f t="shared" si="208"/>
        <v>0</v>
      </c>
      <c r="AE835" s="16">
        <f t="shared" si="208"/>
        <v>0</v>
      </c>
      <c r="AF835" s="16">
        <f t="shared" si="207"/>
        <v>0</v>
      </c>
      <c r="AG835" s="16">
        <f t="shared" si="207"/>
        <v>0</v>
      </c>
      <c r="AH835" s="16">
        <f t="shared" si="207"/>
        <v>0</v>
      </c>
      <c r="AI835" s="16">
        <f t="shared" si="207"/>
        <v>0</v>
      </c>
      <c r="AJ835" s="16">
        <f t="shared" si="207"/>
        <v>0</v>
      </c>
      <c r="AK835" s="16">
        <f t="shared" si="207"/>
        <v>362.70421694937028</v>
      </c>
      <c r="AL835" s="16">
        <f t="shared" si="207"/>
        <v>0</v>
      </c>
      <c r="AM835" s="16">
        <f t="shared" si="207"/>
        <v>0</v>
      </c>
      <c r="AN835" s="16">
        <f t="shared" si="207"/>
        <v>0</v>
      </c>
      <c r="AO835" s="16">
        <f t="shared" si="207"/>
        <v>0</v>
      </c>
      <c r="AP835" s="16">
        <f t="shared" si="207"/>
        <v>0</v>
      </c>
      <c r="AQ835" s="16">
        <f t="shared" si="207"/>
        <v>0</v>
      </c>
      <c r="AR835" s="16">
        <f t="shared" si="207"/>
        <v>0</v>
      </c>
      <c r="AS835" s="16">
        <f t="shared" si="207"/>
        <v>0</v>
      </c>
      <c r="AT835" s="16">
        <f t="shared" si="209"/>
        <v>0</v>
      </c>
      <c r="AU835" s="16">
        <f t="shared" si="209"/>
        <v>590.80695009834869</v>
      </c>
      <c r="AV835" s="16">
        <f t="shared" si="209"/>
        <v>0</v>
      </c>
      <c r="AW835" s="16">
        <f t="shared" si="209"/>
        <v>0</v>
      </c>
      <c r="AX835" s="16">
        <f t="shared" si="209"/>
        <v>0</v>
      </c>
      <c r="AY835" s="16">
        <f t="shared" si="209"/>
        <v>0</v>
      </c>
      <c r="AZ835" s="16">
        <f t="shared" si="209"/>
        <v>0</v>
      </c>
      <c r="BA835" s="16">
        <f t="shared" si="209"/>
        <v>0</v>
      </c>
      <c r="BB835" s="16">
        <f t="shared" si="209"/>
        <v>0</v>
      </c>
      <c r="BC835" s="16">
        <f t="shared" si="209"/>
        <v>0</v>
      </c>
      <c r="BD835" s="16">
        <f t="shared" si="209"/>
        <v>0</v>
      </c>
      <c r="BE835" s="16">
        <f t="shared" si="209"/>
        <v>962.36226647796821</v>
      </c>
      <c r="BF835" s="16">
        <f t="shared" si="209"/>
        <v>0</v>
      </c>
      <c r="BG835" s="16">
        <f t="shared" si="209"/>
        <v>0</v>
      </c>
      <c r="BH835" s="16">
        <f t="shared" si="209"/>
        <v>0</v>
      </c>
      <c r="BI835" s="16">
        <f t="shared" si="209"/>
        <v>0</v>
      </c>
    </row>
    <row r="836" spans="2:61" s="1" customFormat="1" ht="15.75" x14ac:dyDescent="0.25">
      <c r="B836" s="47">
        <v>945</v>
      </c>
      <c r="C836" s="47" t="s">
        <v>430</v>
      </c>
      <c r="D836" s="47">
        <v>6</v>
      </c>
      <c r="E836" s="47">
        <v>2018</v>
      </c>
      <c r="F836" s="71"/>
      <c r="G836" s="2">
        <v>50</v>
      </c>
      <c r="H836" s="2">
        <v>10</v>
      </c>
      <c r="I836" s="47">
        <v>2023</v>
      </c>
      <c r="J836" s="81">
        <v>1.15E-2</v>
      </c>
      <c r="K836" s="82">
        <v>9985</v>
      </c>
      <c r="L836" s="82">
        <f t="shared" si="195"/>
        <v>998.5</v>
      </c>
      <c r="M836" s="82">
        <f t="shared" si="196"/>
        <v>1497.75</v>
      </c>
      <c r="N836" s="16">
        <f t="shared" si="197"/>
        <v>12481.25</v>
      </c>
      <c r="O836" s="16">
        <f t="shared" si="198"/>
        <v>143.53437500000001</v>
      </c>
      <c r="P836" s="16">
        <f t="shared" si="208"/>
        <v>0</v>
      </c>
      <c r="Q836" s="16">
        <f t="shared" si="208"/>
        <v>136.69940476190476</v>
      </c>
      <c r="R836" s="16">
        <f t="shared" si="208"/>
        <v>0</v>
      </c>
      <c r="S836" s="16">
        <f t="shared" si="208"/>
        <v>0</v>
      </c>
      <c r="T836" s="16">
        <f t="shared" si="208"/>
        <v>0</v>
      </c>
      <c r="U836" s="16">
        <f t="shared" si="208"/>
        <v>0</v>
      </c>
      <c r="V836" s="16">
        <f t="shared" si="208"/>
        <v>0</v>
      </c>
      <c r="W836" s="16">
        <f t="shared" si="208"/>
        <v>0</v>
      </c>
      <c r="X836" s="16">
        <f t="shared" si="208"/>
        <v>0</v>
      </c>
      <c r="Y836" s="16">
        <f t="shared" si="208"/>
        <v>0</v>
      </c>
      <c r="Z836" s="16">
        <f t="shared" si="208"/>
        <v>0</v>
      </c>
      <c r="AA836" s="16">
        <f t="shared" si="208"/>
        <v>222.66892590034129</v>
      </c>
      <c r="AB836" s="16">
        <f t="shared" si="208"/>
        <v>0</v>
      </c>
      <c r="AC836" s="16">
        <f t="shared" si="208"/>
        <v>0</v>
      </c>
      <c r="AD836" s="16">
        <f t="shared" si="208"/>
        <v>0</v>
      </c>
      <c r="AE836" s="16">
        <f t="shared" si="208"/>
        <v>0</v>
      </c>
      <c r="AF836" s="16">
        <f t="shared" si="207"/>
        <v>0</v>
      </c>
      <c r="AG836" s="16">
        <f t="shared" si="207"/>
        <v>0</v>
      </c>
      <c r="AH836" s="16">
        <f t="shared" si="207"/>
        <v>0</v>
      </c>
      <c r="AI836" s="16">
        <f t="shared" si="207"/>
        <v>0</v>
      </c>
      <c r="AJ836" s="16">
        <f t="shared" si="207"/>
        <v>0</v>
      </c>
      <c r="AK836" s="16">
        <f t="shared" si="207"/>
        <v>362.70421694937028</v>
      </c>
      <c r="AL836" s="16">
        <f t="shared" si="207"/>
        <v>0</v>
      </c>
      <c r="AM836" s="16">
        <f t="shared" si="207"/>
        <v>0</v>
      </c>
      <c r="AN836" s="16">
        <f t="shared" si="207"/>
        <v>0</v>
      </c>
      <c r="AO836" s="16">
        <f t="shared" si="207"/>
        <v>0</v>
      </c>
      <c r="AP836" s="16">
        <f t="shared" si="207"/>
        <v>0</v>
      </c>
      <c r="AQ836" s="16">
        <f t="shared" si="207"/>
        <v>0</v>
      </c>
      <c r="AR836" s="16">
        <f t="shared" si="207"/>
        <v>0</v>
      </c>
      <c r="AS836" s="16">
        <f t="shared" si="207"/>
        <v>0</v>
      </c>
      <c r="AT836" s="16">
        <f t="shared" si="209"/>
        <v>0</v>
      </c>
      <c r="AU836" s="16">
        <f t="shared" si="209"/>
        <v>590.80695009834869</v>
      </c>
      <c r="AV836" s="16">
        <f t="shared" si="209"/>
        <v>0</v>
      </c>
      <c r="AW836" s="16">
        <f t="shared" si="209"/>
        <v>0</v>
      </c>
      <c r="AX836" s="16">
        <f t="shared" si="209"/>
        <v>0</v>
      </c>
      <c r="AY836" s="16">
        <f t="shared" si="209"/>
        <v>0</v>
      </c>
      <c r="AZ836" s="16">
        <f t="shared" si="209"/>
        <v>0</v>
      </c>
      <c r="BA836" s="16">
        <f t="shared" si="209"/>
        <v>0</v>
      </c>
      <c r="BB836" s="16">
        <f t="shared" si="209"/>
        <v>0</v>
      </c>
      <c r="BC836" s="16">
        <f t="shared" si="209"/>
        <v>0</v>
      </c>
      <c r="BD836" s="16">
        <f t="shared" si="209"/>
        <v>0</v>
      </c>
      <c r="BE836" s="16">
        <f t="shared" si="209"/>
        <v>962.36226647796821</v>
      </c>
      <c r="BF836" s="16">
        <f t="shared" si="209"/>
        <v>0</v>
      </c>
      <c r="BG836" s="16">
        <f t="shared" si="209"/>
        <v>0</v>
      </c>
      <c r="BH836" s="16">
        <f t="shared" si="209"/>
        <v>0</v>
      </c>
      <c r="BI836" s="16">
        <f t="shared" si="209"/>
        <v>0</v>
      </c>
    </row>
    <row r="837" spans="2:61" s="1" customFormat="1" ht="15.75" x14ac:dyDescent="0.25">
      <c r="B837" s="47">
        <v>944</v>
      </c>
      <c r="C837" s="47" t="s">
        <v>430</v>
      </c>
      <c r="D837" s="47">
        <v>6</v>
      </c>
      <c r="E837" s="47">
        <v>2018</v>
      </c>
      <c r="F837" s="71"/>
      <c r="G837" s="2">
        <v>50</v>
      </c>
      <c r="H837" s="2">
        <v>10</v>
      </c>
      <c r="I837" s="47">
        <v>2023</v>
      </c>
      <c r="J837" s="81">
        <v>1.15E-2</v>
      </c>
      <c r="K837" s="82">
        <v>9985</v>
      </c>
      <c r="L837" s="82">
        <f t="shared" si="195"/>
        <v>998.5</v>
      </c>
      <c r="M837" s="82">
        <f t="shared" si="196"/>
        <v>1497.75</v>
      </c>
      <c r="N837" s="16">
        <f t="shared" si="197"/>
        <v>12481.25</v>
      </c>
      <c r="O837" s="16">
        <f t="shared" si="198"/>
        <v>143.53437500000001</v>
      </c>
      <c r="P837" s="16">
        <f t="shared" si="208"/>
        <v>0</v>
      </c>
      <c r="Q837" s="16">
        <f t="shared" si="208"/>
        <v>136.69940476190476</v>
      </c>
      <c r="R837" s="16">
        <f t="shared" si="208"/>
        <v>0</v>
      </c>
      <c r="S837" s="16">
        <f t="shared" si="208"/>
        <v>0</v>
      </c>
      <c r="T837" s="16">
        <f t="shared" si="208"/>
        <v>0</v>
      </c>
      <c r="U837" s="16">
        <f t="shared" si="208"/>
        <v>0</v>
      </c>
      <c r="V837" s="16">
        <f t="shared" si="208"/>
        <v>0</v>
      </c>
      <c r="W837" s="16">
        <f t="shared" si="208"/>
        <v>0</v>
      </c>
      <c r="X837" s="16">
        <f t="shared" si="208"/>
        <v>0</v>
      </c>
      <c r="Y837" s="16">
        <f t="shared" si="208"/>
        <v>0</v>
      </c>
      <c r="Z837" s="16">
        <f t="shared" si="208"/>
        <v>0</v>
      </c>
      <c r="AA837" s="16">
        <f t="shared" si="208"/>
        <v>222.66892590034129</v>
      </c>
      <c r="AB837" s="16">
        <f t="shared" si="208"/>
        <v>0</v>
      </c>
      <c r="AC837" s="16">
        <f t="shared" si="208"/>
        <v>0</v>
      </c>
      <c r="AD837" s="16">
        <f t="shared" si="208"/>
        <v>0</v>
      </c>
      <c r="AE837" s="16">
        <f t="shared" si="208"/>
        <v>0</v>
      </c>
      <c r="AF837" s="16">
        <f t="shared" si="207"/>
        <v>0</v>
      </c>
      <c r="AG837" s="16">
        <f t="shared" si="207"/>
        <v>0</v>
      </c>
      <c r="AH837" s="16">
        <f t="shared" si="207"/>
        <v>0</v>
      </c>
      <c r="AI837" s="16">
        <f t="shared" si="207"/>
        <v>0</v>
      </c>
      <c r="AJ837" s="16">
        <f t="shared" si="207"/>
        <v>0</v>
      </c>
      <c r="AK837" s="16">
        <f t="shared" si="207"/>
        <v>362.70421694937028</v>
      </c>
      <c r="AL837" s="16">
        <f t="shared" si="207"/>
        <v>0</v>
      </c>
      <c r="AM837" s="16">
        <f t="shared" si="207"/>
        <v>0</v>
      </c>
      <c r="AN837" s="16">
        <f t="shared" si="207"/>
        <v>0</v>
      </c>
      <c r="AO837" s="16">
        <f t="shared" si="207"/>
        <v>0</v>
      </c>
      <c r="AP837" s="16">
        <f t="shared" si="207"/>
        <v>0</v>
      </c>
      <c r="AQ837" s="16">
        <f t="shared" si="207"/>
        <v>0</v>
      </c>
      <c r="AR837" s="16">
        <f t="shared" si="207"/>
        <v>0</v>
      </c>
      <c r="AS837" s="16">
        <f t="shared" si="207"/>
        <v>0</v>
      </c>
      <c r="AT837" s="16">
        <f t="shared" si="209"/>
        <v>0</v>
      </c>
      <c r="AU837" s="16">
        <f t="shared" si="209"/>
        <v>590.80695009834869</v>
      </c>
      <c r="AV837" s="16">
        <f t="shared" si="209"/>
        <v>0</v>
      </c>
      <c r="AW837" s="16">
        <f t="shared" si="209"/>
        <v>0</v>
      </c>
      <c r="AX837" s="16">
        <f t="shared" si="209"/>
        <v>0</v>
      </c>
      <c r="AY837" s="16">
        <f t="shared" si="209"/>
        <v>0</v>
      </c>
      <c r="AZ837" s="16">
        <f t="shared" si="209"/>
        <v>0</v>
      </c>
      <c r="BA837" s="16">
        <f t="shared" si="209"/>
        <v>0</v>
      </c>
      <c r="BB837" s="16">
        <f t="shared" si="209"/>
        <v>0</v>
      </c>
      <c r="BC837" s="16">
        <f t="shared" si="209"/>
        <v>0</v>
      </c>
      <c r="BD837" s="16">
        <f t="shared" si="209"/>
        <v>0</v>
      </c>
      <c r="BE837" s="16">
        <f t="shared" si="209"/>
        <v>962.36226647796821</v>
      </c>
      <c r="BF837" s="16">
        <f t="shared" si="209"/>
        <v>0</v>
      </c>
      <c r="BG837" s="16">
        <f t="shared" si="209"/>
        <v>0</v>
      </c>
      <c r="BH837" s="16">
        <f t="shared" si="209"/>
        <v>0</v>
      </c>
      <c r="BI837" s="16">
        <f t="shared" si="209"/>
        <v>0</v>
      </c>
    </row>
    <row r="838" spans="2:61" s="1" customFormat="1" ht="15.75" x14ac:dyDescent="0.25">
      <c r="B838" s="47">
        <v>943</v>
      </c>
      <c r="C838" s="47" t="s">
        <v>430</v>
      </c>
      <c r="D838" s="47">
        <v>6</v>
      </c>
      <c r="E838" s="47">
        <v>2018</v>
      </c>
      <c r="F838" s="71"/>
      <c r="G838" s="2">
        <v>50</v>
      </c>
      <c r="H838" s="2">
        <v>10</v>
      </c>
      <c r="I838" s="47">
        <v>2023</v>
      </c>
      <c r="J838" s="81">
        <v>1.15E-2</v>
      </c>
      <c r="K838" s="82">
        <v>9985</v>
      </c>
      <c r="L838" s="82">
        <f t="shared" si="195"/>
        <v>998.5</v>
      </c>
      <c r="M838" s="82">
        <f t="shared" si="196"/>
        <v>1497.75</v>
      </c>
      <c r="N838" s="16">
        <f t="shared" si="197"/>
        <v>12481.25</v>
      </c>
      <c r="O838" s="16">
        <f t="shared" si="198"/>
        <v>143.53437500000001</v>
      </c>
      <c r="P838" s="16">
        <f t="shared" si="208"/>
        <v>0</v>
      </c>
      <c r="Q838" s="16">
        <f t="shared" si="208"/>
        <v>136.69940476190476</v>
      </c>
      <c r="R838" s="16">
        <f t="shared" si="208"/>
        <v>0</v>
      </c>
      <c r="S838" s="16">
        <f t="shared" si="208"/>
        <v>0</v>
      </c>
      <c r="T838" s="16">
        <f t="shared" si="208"/>
        <v>0</v>
      </c>
      <c r="U838" s="16">
        <f t="shared" si="208"/>
        <v>0</v>
      </c>
      <c r="V838" s="16">
        <f t="shared" si="208"/>
        <v>0</v>
      </c>
      <c r="W838" s="16">
        <f t="shared" si="208"/>
        <v>0</v>
      </c>
      <c r="X838" s="16">
        <f t="shared" si="208"/>
        <v>0</v>
      </c>
      <c r="Y838" s="16">
        <f t="shared" si="208"/>
        <v>0</v>
      </c>
      <c r="Z838" s="16">
        <f t="shared" si="208"/>
        <v>0</v>
      </c>
      <c r="AA838" s="16">
        <f t="shared" si="208"/>
        <v>222.66892590034129</v>
      </c>
      <c r="AB838" s="16">
        <f t="shared" si="208"/>
        <v>0</v>
      </c>
      <c r="AC838" s="16">
        <f t="shared" si="208"/>
        <v>0</v>
      </c>
      <c r="AD838" s="16">
        <f t="shared" si="208"/>
        <v>0</v>
      </c>
      <c r="AE838" s="16">
        <f t="shared" ref="AE838:AT853" si="210">IF(MOD((AE$6-$E838),$G838)=0,($K838*1.1*1.15)*((1+$K$3)^(AE$6-$N$3)),IF(MOD((AE$6-$I838),$H838)=0,$O838*((1+$K$3)^(AE$6-$N$3)),0))</f>
        <v>0</v>
      </c>
      <c r="AF838" s="16">
        <f t="shared" si="210"/>
        <v>0</v>
      </c>
      <c r="AG838" s="16">
        <f t="shared" si="210"/>
        <v>0</v>
      </c>
      <c r="AH838" s="16">
        <f t="shared" si="210"/>
        <v>0</v>
      </c>
      <c r="AI838" s="16">
        <f t="shared" si="210"/>
        <v>0</v>
      </c>
      <c r="AJ838" s="16">
        <f t="shared" si="210"/>
        <v>0</v>
      </c>
      <c r="AK838" s="16">
        <f t="shared" si="210"/>
        <v>362.70421694937028</v>
      </c>
      <c r="AL838" s="16">
        <f t="shared" si="210"/>
        <v>0</v>
      </c>
      <c r="AM838" s="16">
        <f t="shared" si="210"/>
        <v>0</v>
      </c>
      <c r="AN838" s="16">
        <f t="shared" si="210"/>
        <v>0</v>
      </c>
      <c r="AO838" s="16">
        <f t="shared" si="210"/>
        <v>0</v>
      </c>
      <c r="AP838" s="16">
        <f t="shared" si="210"/>
        <v>0</v>
      </c>
      <c r="AQ838" s="16">
        <f t="shared" si="210"/>
        <v>0</v>
      </c>
      <c r="AR838" s="16">
        <f t="shared" si="210"/>
        <v>0</v>
      </c>
      <c r="AS838" s="16">
        <f t="shared" si="210"/>
        <v>0</v>
      </c>
      <c r="AT838" s="16">
        <f t="shared" si="209"/>
        <v>0</v>
      </c>
      <c r="AU838" s="16">
        <f t="shared" si="209"/>
        <v>590.80695009834869</v>
      </c>
      <c r="AV838" s="16">
        <f t="shared" si="209"/>
        <v>0</v>
      </c>
      <c r="AW838" s="16">
        <f t="shared" si="209"/>
        <v>0</v>
      </c>
      <c r="AX838" s="16">
        <f t="shared" si="209"/>
        <v>0</v>
      </c>
      <c r="AY838" s="16">
        <f t="shared" si="209"/>
        <v>0</v>
      </c>
      <c r="AZ838" s="16">
        <f t="shared" si="209"/>
        <v>0</v>
      </c>
      <c r="BA838" s="16">
        <f t="shared" si="209"/>
        <v>0</v>
      </c>
      <c r="BB838" s="16">
        <f t="shared" si="209"/>
        <v>0</v>
      </c>
      <c r="BC838" s="16">
        <f t="shared" si="209"/>
        <v>0</v>
      </c>
      <c r="BD838" s="16">
        <f t="shared" si="209"/>
        <v>0</v>
      </c>
      <c r="BE838" s="16">
        <f t="shared" si="209"/>
        <v>962.36226647796821</v>
      </c>
      <c r="BF838" s="16">
        <f t="shared" si="209"/>
        <v>0</v>
      </c>
      <c r="BG838" s="16">
        <f t="shared" si="209"/>
        <v>0</v>
      </c>
      <c r="BH838" s="16">
        <f t="shared" si="209"/>
        <v>0</v>
      </c>
      <c r="BI838" s="16">
        <f t="shared" si="209"/>
        <v>0</v>
      </c>
    </row>
    <row r="839" spans="2:61" s="1" customFormat="1" ht="15.75" x14ac:dyDescent="0.25">
      <c r="B839" s="47">
        <v>942</v>
      </c>
      <c r="C839" s="47" t="s">
        <v>430</v>
      </c>
      <c r="D839" s="47">
        <v>6</v>
      </c>
      <c r="E839" s="47">
        <v>2018</v>
      </c>
      <c r="F839" s="71"/>
      <c r="G839" s="2">
        <v>50</v>
      </c>
      <c r="H839" s="2">
        <v>10</v>
      </c>
      <c r="I839" s="47">
        <v>2023</v>
      </c>
      <c r="J839" s="81">
        <v>1.15E-2</v>
      </c>
      <c r="K839" s="82">
        <v>9985</v>
      </c>
      <c r="L839" s="82">
        <f t="shared" ref="L839:L899" si="211">K839*0.1</f>
        <v>998.5</v>
      </c>
      <c r="M839" s="82">
        <f t="shared" ref="M839:M899" si="212">K839*0.15</f>
        <v>1497.75</v>
      </c>
      <c r="N839" s="16">
        <f t="shared" ref="N839:N899" si="213">SUM(K839:M839)</f>
        <v>12481.25</v>
      </c>
      <c r="O839" s="16">
        <f t="shared" ref="O839:O899" si="214">N839*J839</f>
        <v>143.53437500000001</v>
      </c>
      <c r="P839" s="16">
        <f t="shared" ref="P839:AE854" si="215">IF(MOD((P$6-$E839),$G839)=0,($K839*1.1*1.15)*((1+$K$3)^(P$6-$N$3)),IF(MOD((P$6-$I839),$H839)=0,$O839*((1+$K$3)^(P$6-$N$3)),0))</f>
        <v>0</v>
      </c>
      <c r="Q839" s="16">
        <f t="shared" si="215"/>
        <v>136.69940476190476</v>
      </c>
      <c r="R839" s="16">
        <f t="shared" si="215"/>
        <v>0</v>
      </c>
      <c r="S839" s="16">
        <f t="shared" si="215"/>
        <v>0</v>
      </c>
      <c r="T839" s="16">
        <f t="shared" si="215"/>
        <v>0</v>
      </c>
      <c r="U839" s="16">
        <f t="shared" si="215"/>
        <v>0</v>
      </c>
      <c r="V839" s="16">
        <f t="shared" si="215"/>
        <v>0</v>
      </c>
      <c r="W839" s="16">
        <f t="shared" si="215"/>
        <v>0</v>
      </c>
      <c r="X839" s="16">
        <f t="shared" si="215"/>
        <v>0</v>
      </c>
      <c r="Y839" s="16">
        <f t="shared" si="215"/>
        <v>0</v>
      </c>
      <c r="Z839" s="16">
        <f t="shared" si="215"/>
        <v>0</v>
      </c>
      <c r="AA839" s="16">
        <f t="shared" si="215"/>
        <v>222.66892590034129</v>
      </c>
      <c r="AB839" s="16">
        <f t="shared" si="215"/>
        <v>0</v>
      </c>
      <c r="AC839" s="16">
        <f t="shared" si="215"/>
        <v>0</v>
      </c>
      <c r="AD839" s="16">
        <f t="shared" si="215"/>
        <v>0</v>
      </c>
      <c r="AE839" s="16">
        <f t="shared" si="215"/>
        <v>0</v>
      </c>
      <c r="AF839" s="16">
        <f t="shared" si="210"/>
        <v>0</v>
      </c>
      <c r="AG839" s="16">
        <f t="shared" si="210"/>
        <v>0</v>
      </c>
      <c r="AH839" s="16">
        <f t="shared" si="210"/>
        <v>0</v>
      </c>
      <c r="AI839" s="16">
        <f t="shared" si="210"/>
        <v>0</v>
      </c>
      <c r="AJ839" s="16">
        <f t="shared" si="210"/>
        <v>0</v>
      </c>
      <c r="AK839" s="16">
        <f t="shared" si="210"/>
        <v>362.70421694937028</v>
      </c>
      <c r="AL839" s="16">
        <f t="shared" si="210"/>
        <v>0</v>
      </c>
      <c r="AM839" s="16">
        <f t="shared" si="210"/>
        <v>0</v>
      </c>
      <c r="AN839" s="16">
        <f t="shared" si="210"/>
        <v>0</v>
      </c>
      <c r="AO839" s="16">
        <f t="shared" si="210"/>
        <v>0</v>
      </c>
      <c r="AP839" s="16">
        <f t="shared" si="210"/>
        <v>0</v>
      </c>
      <c r="AQ839" s="16">
        <f t="shared" si="210"/>
        <v>0</v>
      </c>
      <c r="AR839" s="16">
        <f t="shared" si="210"/>
        <v>0</v>
      </c>
      <c r="AS839" s="16">
        <f t="shared" si="210"/>
        <v>0</v>
      </c>
      <c r="AT839" s="16">
        <f t="shared" si="210"/>
        <v>0</v>
      </c>
      <c r="AU839" s="16">
        <f t="shared" ref="AT839:BI854" si="216">IF(MOD((AU$6-$E839),$G839)=0,($K839*1.1*1.15)*((1+$K$3)^(AU$6-$N$3)),IF(MOD((AU$6-$I839),$H839)=0,$O839*((1+$K$3)^(AU$6-$N$3)),0))</f>
        <v>590.80695009834869</v>
      </c>
      <c r="AV839" s="16">
        <f t="shared" si="216"/>
        <v>0</v>
      </c>
      <c r="AW839" s="16">
        <f t="shared" si="216"/>
        <v>0</v>
      </c>
      <c r="AX839" s="16">
        <f t="shared" si="216"/>
        <v>0</v>
      </c>
      <c r="AY839" s="16">
        <f t="shared" si="216"/>
        <v>0</v>
      </c>
      <c r="AZ839" s="16">
        <f t="shared" si="216"/>
        <v>0</v>
      </c>
      <c r="BA839" s="16">
        <f t="shared" si="216"/>
        <v>0</v>
      </c>
      <c r="BB839" s="16">
        <f t="shared" si="216"/>
        <v>0</v>
      </c>
      <c r="BC839" s="16">
        <f t="shared" si="216"/>
        <v>0</v>
      </c>
      <c r="BD839" s="16">
        <f t="shared" si="216"/>
        <v>0</v>
      </c>
      <c r="BE839" s="16">
        <f t="shared" si="216"/>
        <v>962.36226647796821</v>
      </c>
      <c r="BF839" s="16">
        <f t="shared" si="216"/>
        <v>0</v>
      </c>
      <c r="BG839" s="16">
        <f t="shared" si="216"/>
        <v>0</v>
      </c>
      <c r="BH839" s="16">
        <f t="shared" si="216"/>
        <v>0</v>
      </c>
      <c r="BI839" s="16">
        <f t="shared" si="216"/>
        <v>0</v>
      </c>
    </row>
    <row r="840" spans="2:61" s="1" customFormat="1" ht="15.75" x14ac:dyDescent="0.25">
      <c r="B840" s="47">
        <v>941</v>
      </c>
      <c r="C840" s="47" t="s">
        <v>430</v>
      </c>
      <c r="D840" s="47">
        <v>6</v>
      </c>
      <c r="E840" s="47">
        <v>2018</v>
      </c>
      <c r="F840" s="71"/>
      <c r="G840" s="2">
        <v>50</v>
      </c>
      <c r="H840" s="2">
        <v>10</v>
      </c>
      <c r="I840" s="47">
        <v>2023</v>
      </c>
      <c r="J840" s="81">
        <v>1.15E-2</v>
      </c>
      <c r="K840" s="82">
        <v>9985</v>
      </c>
      <c r="L840" s="82">
        <f t="shared" si="211"/>
        <v>998.5</v>
      </c>
      <c r="M840" s="82">
        <f t="shared" si="212"/>
        <v>1497.75</v>
      </c>
      <c r="N840" s="16">
        <f t="shared" si="213"/>
        <v>12481.25</v>
      </c>
      <c r="O840" s="16">
        <f t="shared" si="214"/>
        <v>143.53437500000001</v>
      </c>
      <c r="P840" s="16">
        <f t="shared" si="215"/>
        <v>0</v>
      </c>
      <c r="Q840" s="16">
        <f t="shared" si="215"/>
        <v>136.69940476190476</v>
      </c>
      <c r="R840" s="16">
        <f t="shared" si="215"/>
        <v>0</v>
      </c>
      <c r="S840" s="16">
        <f t="shared" si="215"/>
        <v>0</v>
      </c>
      <c r="T840" s="16">
        <f t="shared" si="215"/>
        <v>0</v>
      </c>
      <c r="U840" s="16">
        <f t="shared" si="215"/>
        <v>0</v>
      </c>
      <c r="V840" s="16">
        <f t="shared" si="215"/>
        <v>0</v>
      </c>
      <c r="W840" s="16">
        <f t="shared" si="215"/>
        <v>0</v>
      </c>
      <c r="X840" s="16">
        <f t="shared" si="215"/>
        <v>0</v>
      </c>
      <c r="Y840" s="16">
        <f t="shared" si="215"/>
        <v>0</v>
      </c>
      <c r="Z840" s="16">
        <f t="shared" si="215"/>
        <v>0</v>
      </c>
      <c r="AA840" s="16">
        <f t="shared" si="215"/>
        <v>222.66892590034129</v>
      </c>
      <c r="AB840" s="16">
        <f t="shared" si="215"/>
        <v>0</v>
      </c>
      <c r="AC840" s="16">
        <f t="shared" si="215"/>
        <v>0</v>
      </c>
      <c r="AD840" s="16">
        <f t="shared" si="215"/>
        <v>0</v>
      </c>
      <c r="AE840" s="16">
        <f t="shared" si="215"/>
        <v>0</v>
      </c>
      <c r="AF840" s="16">
        <f t="shared" si="210"/>
        <v>0</v>
      </c>
      <c r="AG840" s="16">
        <f t="shared" si="210"/>
        <v>0</v>
      </c>
      <c r="AH840" s="16">
        <f t="shared" si="210"/>
        <v>0</v>
      </c>
      <c r="AI840" s="16">
        <f t="shared" si="210"/>
        <v>0</v>
      </c>
      <c r="AJ840" s="16">
        <f t="shared" si="210"/>
        <v>0</v>
      </c>
      <c r="AK840" s="16">
        <f t="shared" si="210"/>
        <v>362.70421694937028</v>
      </c>
      <c r="AL840" s="16">
        <f t="shared" si="210"/>
        <v>0</v>
      </c>
      <c r="AM840" s="16">
        <f t="shared" si="210"/>
        <v>0</v>
      </c>
      <c r="AN840" s="16">
        <f t="shared" si="210"/>
        <v>0</v>
      </c>
      <c r="AO840" s="16">
        <f t="shared" si="210"/>
        <v>0</v>
      </c>
      <c r="AP840" s="16">
        <f t="shared" si="210"/>
        <v>0</v>
      </c>
      <c r="AQ840" s="16">
        <f t="shared" si="210"/>
        <v>0</v>
      </c>
      <c r="AR840" s="16">
        <f t="shared" si="210"/>
        <v>0</v>
      </c>
      <c r="AS840" s="16">
        <f t="shared" si="210"/>
        <v>0</v>
      </c>
      <c r="AT840" s="16">
        <f t="shared" si="216"/>
        <v>0</v>
      </c>
      <c r="AU840" s="16">
        <f t="shared" si="216"/>
        <v>590.80695009834869</v>
      </c>
      <c r="AV840" s="16">
        <f t="shared" si="216"/>
        <v>0</v>
      </c>
      <c r="AW840" s="16">
        <f t="shared" si="216"/>
        <v>0</v>
      </c>
      <c r="AX840" s="16">
        <f t="shared" si="216"/>
        <v>0</v>
      </c>
      <c r="AY840" s="16">
        <f t="shared" si="216"/>
        <v>0</v>
      </c>
      <c r="AZ840" s="16">
        <f t="shared" si="216"/>
        <v>0</v>
      </c>
      <c r="BA840" s="16">
        <f t="shared" si="216"/>
        <v>0</v>
      </c>
      <c r="BB840" s="16">
        <f t="shared" si="216"/>
        <v>0</v>
      </c>
      <c r="BC840" s="16">
        <f t="shared" si="216"/>
        <v>0</v>
      </c>
      <c r="BD840" s="16">
        <f t="shared" si="216"/>
        <v>0</v>
      </c>
      <c r="BE840" s="16">
        <f t="shared" si="216"/>
        <v>962.36226647796821</v>
      </c>
      <c r="BF840" s="16">
        <f t="shared" si="216"/>
        <v>0</v>
      </c>
      <c r="BG840" s="16">
        <f t="shared" si="216"/>
        <v>0</v>
      </c>
      <c r="BH840" s="16">
        <f t="shared" si="216"/>
        <v>0</v>
      </c>
      <c r="BI840" s="16">
        <f t="shared" si="216"/>
        <v>0</v>
      </c>
    </row>
    <row r="841" spans="2:61" s="1" customFormat="1" ht="15.75" x14ac:dyDescent="0.25">
      <c r="B841" s="47">
        <v>940</v>
      </c>
      <c r="C841" s="47" t="s">
        <v>430</v>
      </c>
      <c r="D841" s="47">
        <v>6</v>
      </c>
      <c r="E841" s="47">
        <v>2018</v>
      </c>
      <c r="F841" s="71"/>
      <c r="G841" s="2">
        <v>50</v>
      </c>
      <c r="H841" s="2">
        <v>10</v>
      </c>
      <c r="I841" s="47">
        <v>2023</v>
      </c>
      <c r="J841" s="81">
        <v>1.15E-2</v>
      </c>
      <c r="K841" s="82">
        <v>9985</v>
      </c>
      <c r="L841" s="82">
        <f t="shared" si="211"/>
        <v>998.5</v>
      </c>
      <c r="M841" s="82">
        <f t="shared" si="212"/>
        <v>1497.75</v>
      </c>
      <c r="N841" s="16">
        <f t="shared" si="213"/>
        <v>12481.25</v>
      </c>
      <c r="O841" s="16">
        <f t="shared" si="214"/>
        <v>143.53437500000001</v>
      </c>
      <c r="P841" s="16">
        <f t="shared" si="215"/>
        <v>0</v>
      </c>
      <c r="Q841" s="16">
        <f t="shared" si="215"/>
        <v>136.69940476190476</v>
      </c>
      <c r="R841" s="16">
        <f t="shared" si="215"/>
        <v>0</v>
      </c>
      <c r="S841" s="16">
        <f t="shared" si="215"/>
        <v>0</v>
      </c>
      <c r="T841" s="16">
        <f t="shared" si="215"/>
        <v>0</v>
      </c>
      <c r="U841" s="16">
        <f t="shared" si="215"/>
        <v>0</v>
      </c>
      <c r="V841" s="16">
        <f t="shared" si="215"/>
        <v>0</v>
      </c>
      <c r="W841" s="16">
        <f t="shared" si="215"/>
        <v>0</v>
      </c>
      <c r="X841" s="16">
        <f t="shared" si="215"/>
        <v>0</v>
      </c>
      <c r="Y841" s="16">
        <f t="shared" si="215"/>
        <v>0</v>
      </c>
      <c r="Z841" s="16">
        <f t="shared" si="215"/>
        <v>0</v>
      </c>
      <c r="AA841" s="16">
        <f t="shared" si="215"/>
        <v>222.66892590034129</v>
      </c>
      <c r="AB841" s="16">
        <f t="shared" si="215"/>
        <v>0</v>
      </c>
      <c r="AC841" s="16">
        <f t="shared" si="215"/>
        <v>0</v>
      </c>
      <c r="AD841" s="16">
        <f t="shared" si="215"/>
        <v>0</v>
      </c>
      <c r="AE841" s="16">
        <f t="shared" si="215"/>
        <v>0</v>
      </c>
      <c r="AF841" s="16">
        <f t="shared" si="210"/>
        <v>0</v>
      </c>
      <c r="AG841" s="16">
        <f t="shared" si="210"/>
        <v>0</v>
      </c>
      <c r="AH841" s="16">
        <f t="shared" si="210"/>
        <v>0</v>
      </c>
      <c r="AI841" s="16">
        <f t="shared" si="210"/>
        <v>0</v>
      </c>
      <c r="AJ841" s="16">
        <f t="shared" si="210"/>
        <v>0</v>
      </c>
      <c r="AK841" s="16">
        <f t="shared" si="210"/>
        <v>362.70421694937028</v>
      </c>
      <c r="AL841" s="16">
        <f t="shared" si="210"/>
        <v>0</v>
      </c>
      <c r="AM841" s="16">
        <f t="shared" si="210"/>
        <v>0</v>
      </c>
      <c r="AN841" s="16">
        <f t="shared" si="210"/>
        <v>0</v>
      </c>
      <c r="AO841" s="16">
        <f t="shared" si="210"/>
        <v>0</v>
      </c>
      <c r="AP841" s="16">
        <f t="shared" si="210"/>
        <v>0</v>
      </c>
      <c r="AQ841" s="16">
        <f t="shared" si="210"/>
        <v>0</v>
      </c>
      <c r="AR841" s="16">
        <f t="shared" si="210"/>
        <v>0</v>
      </c>
      <c r="AS841" s="16">
        <f t="shared" si="210"/>
        <v>0</v>
      </c>
      <c r="AT841" s="16">
        <f t="shared" si="216"/>
        <v>0</v>
      </c>
      <c r="AU841" s="16">
        <f t="shared" si="216"/>
        <v>590.80695009834869</v>
      </c>
      <c r="AV841" s="16">
        <f t="shared" si="216"/>
        <v>0</v>
      </c>
      <c r="AW841" s="16">
        <f t="shared" si="216"/>
        <v>0</v>
      </c>
      <c r="AX841" s="16">
        <f t="shared" si="216"/>
        <v>0</v>
      </c>
      <c r="AY841" s="16">
        <f t="shared" si="216"/>
        <v>0</v>
      </c>
      <c r="AZ841" s="16">
        <f t="shared" si="216"/>
        <v>0</v>
      </c>
      <c r="BA841" s="16">
        <f t="shared" si="216"/>
        <v>0</v>
      </c>
      <c r="BB841" s="16">
        <f t="shared" si="216"/>
        <v>0</v>
      </c>
      <c r="BC841" s="16">
        <f t="shared" si="216"/>
        <v>0</v>
      </c>
      <c r="BD841" s="16">
        <f t="shared" si="216"/>
        <v>0</v>
      </c>
      <c r="BE841" s="16">
        <f t="shared" si="216"/>
        <v>962.36226647796821</v>
      </c>
      <c r="BF841" s="16">
        <f t="shared" si="216"/>
        <v>0</v>
      </c>
      <c r="BG841" s="16">
        <f t="shared" si="216"/>
        <v>0</v>
      </c>
      <c r="BH841" s="16">
        <f t="shared" si="216"/>
        <v>0</v>
      </c>
      <c r="BI841" s="16">
        <f t="shared" si="216"/>
        <v>0</v>
      </c>
    </row>
    <row r="842" spans="2:61" s="1" customFormat="1" ht="15.75" x14ac:dyDescent="0.25">
      <c r="B842" s="47">
        <v>938</v>
      </c>
      <c r="C842" s="47" t="s">
        <v>430</v>
      </c>
      <c r="D842" s="47">
        <v>6</v>
      </c>
      <c r="E842" s="47">
        <v>2018</v>
      </c>
      <c r="F842" s="71"/>
      <c r="G842" s="2">
        <v>50</v>
      </c>
      <c r="H842" s="2">
        <v>10</v>
      </c>
      <c r="I842" s="47">
        <v>2023</v>
      </c>
      <c r="J842" s="81">
        <v>1.15E-2</v>
      </c>
      <c r="K842" s="82">
        <v>9985</v>
      </c>
      <c r="L842" s="82">
        <f t="shared" si="211"/>
        <v>998.5</v>
      </c>
      <c r="M842" s="82">
        <f t="shared" si="212"/>
        <v>1497.75</v>
      </c>
      <c r="N842" s="16">
        <f t="shared" si="213"/>
        <v>12481.25</v>
      </c>
      <c r="O842" s="16">
        <f t="shared" si="214"/>
        <v>143.53437500000001</v>
      </c>
      <c r="P842" s="16">
        <f t="shared" si="215"/>
        <v>0</v>
      </c>
      <c r="Q842" s="16">
        <f t="shared" si="215"/>
        <v>136.69940476190476</v>
      </c>
      <c r="R842" s="16">
        <f t="shared" si="215"/>
        <v>0</v>
      </c>
      <c r="S842" s="16">
        <f t="shared" si="215"/>
        <v>0</v>
      </c>
      <c r="T842" s="16">
        <f t="shared" si="215"/>
        <v>0</v>
      </c>
      <c r="U842" s="16">
        <f t="shared" si="215"/>
        <v>0</v>
      </c>
      <c r="V842" s="16">
        <f t="shared" si="215"/>
        <v>0</v>
      </c>
      <c r="W842" s="16">
        <f t="shared" si="215"/>
        <v>0</v>
      </c>
      <c r="X842" s="16">
        <f t="shared" si="215"/>
        <v>0</v>
      </c>
      <c r="Y842" s="16">
        <f t="shared" si="215"/>
        <v>0</v>
      </c>
      <c r="Z842" s="16">
        <f t="shared" si="215"/>
        <v>0</v>
      </c>
      <c r="AA842" s="16">
        <f t="shared" si="215"/>
        <v>222.66892590034129</v>
      </c>
      <c r="AB842" s="16">
        <f t="shared" si="215"/>
        <v>0</v>
      </c>
      <c r="AC842" s="16">
        <f t="shared" si="215"/>
        <v>0</v>
      </c>
      <c r="AD842" s="16">
        <f t="shared" si="215"/>
        <v>0</v>
      </c>
      <c r="AE842" s="16">
        <f t="shared" si="215"/>
        <v>0</v>
      </c>
      <c r="AF842" s="16">
        <f t="shared" si="210"/>
        <v>0</v>
      </c>
      <c r="AG842" s="16">
        <f t="shared" si="210"/>
        <v>0</v>
      </c>
      <c r="AH842" s="16">
        <f t="shared" si="210"/>
        <v>0</v>
      </c>
      <c r="AI842" s="16">
        <f t="shared" si="210"/>
        <v>0</v>
      </c>
      <c r="AJ842" s="16">
        <f t="shared" si="210"/>
        <v>0</v>
      </c>
      <c r="AK842" s="16">
        <f t="shared" si="210"/>
        <v>362.70421694937028</v>
      </c>
      <c r="AL842" s="16">
        <f t="shared" si="210"/>
        <v>0</v>
      </c>
      <c r="AM842" s="16">
        <f t="shared" si="210"/>
        <v>0</v>
      </c>
      <c r="AN842" s="16">
        <f t="shared" si="210"/>
        <v>0</v>
      </c>
      <c r="AO842" s="16">
        <f t="shared" si="210"/>
        <v>0</v>
      </c>
      <c r="AP842" s="16">
        <f t="shared" si="210"/>
        <v>0</v>
      </c>
      <c r="AQ842" s="16">
        <f t="shared" si="210"/>
        <v>0</v>
      </c>
      <c r="AR842" s="16">
        <f t="shared" si="210"/>
        <v>0</v>
      </c>
      <c r="AS842" s="16">
        <f t="shared" si="210"/>
        <v>0</v>
      </c>
      <c r="AT842" s="16">
        <f t="shared" si="216"/>
        <v>0</v>
      </c>
      <c r="AU842" s="16">
        <f t="shared" si="216"/>
        <v>590.80695009834869</v>
      </c>
      <c r="AV842" s="16">
        <f t="shared" si="216"/>
        <v>0</v>
      </c>
      <c r="AW842" s="16">
        <f t="shared" si="216"/>
        <v>0</v>
      </c>
      <c r="AX842" s="16">
        <f t="shared" si="216"/>
        <v>0</v>
      </c>
      <c r="AY842" s="16">
        <f t="shared" si="216"/>
        <v>0</v>
      </c>
      <c r="AZ842" s="16">
        <f t="shared" si="216"/>
        <v>0</v>
      </c>
      <c r="BA842" s="16">
        <f t="shared" si="216"/>
        <v>0</v>
      </c>
      <c r="BB842" s="16">
        <f t="shared" si="216"/>
        <v>0</v>
      </c>
      <c r="BC842" s="16">
        <f t="shared" si="216"/>
        <v>0</v>
      </c>
      <c r="BD842" s="16">
        <f t="shared" si="216"/>
        <v>0</v>
      </c>
      <c r="BE842" s="16">
        <f t="shared" si="216"/>
        <v>962.36226647796821</v>
      </c>
      <c r="BF842" s="16">
        <f t="shared" si="216"/>
        <v>0</v>
      </c>
      <c r="BG842" s="16">
        <f t="shared" si="216"/>
        <v>0</v>
      </c>
      <c r="BH842" s="16">
        <f t="shared" si="216"/>
        <v>0</v>
      </c>
      <c r="BI842" s="16">
        <f t="shared" si="216"/>
        <v>0</v>
      </c>
    </row>
    <row r="843" spans="2:61" s="1" customFormat="1" ht="15.75" x14ac:dyDescent="0.25">
      <c r="B843" s="47">
        <v>937</v>
      </c>
      <c r="C843" s="47" t="s">
        <v>430</v>
      </c>
      <c r="D843" s="47">
        <v>8</v>
      </c>
      <c r="E843" s="47">
        <v>2018</v>
      </c>
      <c r="F843" s="71"/>
      <c r="G843" s="2">
        <v>50</v>
      </c>
      <c r="H843" s="2">
        <v>10</v>
      </c>
      <c r="I843" s="47">
        <v>2023</v>
      </c>
      <c r="J843" s="81">
        <v>1.15E-2</v>
      </c>
      <c r="K843" s="82">
        <v>9985</v>
      </c>
      <c r="L843" s="82">
        <f t="shared" si="211"/>
        <v>998.5</v>
      </c>
      <c r="M843" s="82">
        <f t="shared" si="212"/>
        <v>1497.75</v>
      </c>
      <c r="N843" s="16">
        <f t="shared" si="213"/>
        <v>12481.25</v>
      </c>
      <c r="O843" s="16">
        <f t="shared" si="214"/>
        <v>143.53437500000001</v>
      </c>
      <c r="P843" s="16">
        <f t="shared" si="215"/>
        <v>0</v>
      </c>
      <c r="Q843" s="16">
        <f t="shared" si="215"/>
        <v>136.69940476190476</v>
      </c>
      <c r="R843" s="16">
        <f t="shared" si="215"/>
        <v>0</v>
      </c>
      <c r="S843" s="16">
        <f t="shared" si="215"/>
        <v>0</v>
      </c>
      <c r="T843" s="16">
        <f t="shared" si="215"/>
        <v>0</v>
      </c>
      <c r="U843" s="16">
        <f t="shared" si="215"/>
        <v>0</v>
      </c>
      <c r="V843" s="16">
        <f t="shared" si="215"/>
        <v>0</v>
      </c>
      <c r="W843" s="16">
        <f t="shared" si="215"/>
        <v>0</v>
      </c>
      <c r="X843" s="16">
        <f t="shared" si="215"/>
        <v>0</v>
      </c>
      <c r="Y843" s="16">
        <f t="shared" si="215"/>
        <v>0</v>
      </c>
      <c r="Z843" s="16">
        <f t="shared" si="215"/>
        <v>0</v>
      </c>
      <c r="AA843" s="16">
        <f t="shared" si="215"/>
        <v>222.66892590034129</v>
      </c>
      <c r="AB843" s="16">
        <f t="shared" si="215"/>
        <v>0</v>
      </c>
      <c r="AC843" s="16">
        <f t="shared" si="215"/>
        <v>0</v>
      </c>
      <c r="AD843" s="16">
        <f t="shared" si="215"/>
        <v>0</v>
      </c>
      <c r="AE843" s="16">
        <f t="shared" si="215"/>
        <v>0</v>
      </c>
      <c r="AF843" s="16">
        <f t="shared" si="210"/>
        <v>0</v>
      </c>
      <c r="AG843" s="16">
        <f t="shared" si="210"/>
        <v>0</v>
      </c>
      <c r="AH843" s="16">
        <f t="shared" si="210"/>
        <v>0</v>
      </c>
      <c r="AI843" s="16">
        <f t="shared" si="210"/>
        <v>0</v>
      </c>
      <c r="AJ843" s="16">
        <f t="shared" si="210"/>
        <v>0</v>
      </c>
      <c r="AK843" s="16">
        <f t="shared" si="210"/>
        <v>362.70421694937028</v>
      </c>
      <c r="AL843" s="16">
        <f t="shared" si="210"/>
        <v>0</v>
      </c>
      <c r="AM843" s="16">
        <f t="shared" si="210"/>
        <v>0</v>
      </c>
      <c r="AN843" s="16">
        <f t="shared" si="210"/>
        <v>0</v>
      </c>
      <c r="AO843" s="16">
        <f t="shared" si="210"/>
        <v>0</v>
      </c>
      <c r="AP843" s="16">
        <f t="shared" si="210"/>
        <v>0</v>
      </c>
      <c r="AQ843" s="16">
        <f t="shared" si="210"/>
        <v>0</v>
      </c>
      <c r="AR843" s="16">
        <f t="shared" si="210"/>
        <v>0</v>
      </c>
      <c r="AS843" s="16">
        <f t="shared" si="210"/>
        <v>0</v>
      </c>
      <c r="AT843" s="16">
        <f t="shared" si="216"/>
        <v>0</v>
      </c>
      <c r="AU843" s="16">
        <f t="shared" si="216"/>
        <v>590.80695009834869</v>
      </c>
      <c r="AV843" s="16">
        <f t="shared" si="216"/>
        <v>0</v>
      </c>
      <c r="AW843" s="16">
        <f t="shared" si="216"/>
        <v>0</v>
      </c>
      <c r="AX843" s="16">
        <f t="shared" si="216"/>
        <v>0</v>
      </c>
      <c r="AY843" s="16">
        <f t="shared" si="216"/>
        <v>0</v>
      </c>
      <c r="AZ843" s="16">
        <f t="shared" si="216"/>
        <v>0</v>
      </c>
      <c r="BA843" s="16">
        <f t="shared" si="216"/>
        <v>0</v>
      </c>
      <c r="BB843" s="16">
        <f t="shared" si="216"/>
        <v>0</v>
      </c>
      <c r="BC843" s="16">
        <f t="shared" si="216"/>
        <v>0</v>
      </c>
      <c r="BD843" s="16">
        <f t="shared" si="216"/>
        <v>0</v>
      </c>
      <c r="BE843" s="16">
        <f t="shared" si="216"/>
        <v>962.36226647796821</v>
      </c>
      <c r="BF843" s="16">
        <f t="shared" si="216"/>
        <v>0</v>
      </c>
      <c r="BG843" s="16">
        <f t="shared" si="216"/>
        <v>0</v>
      </c>
      <c r="BH843" s="16">
        <f t="shared" si="216"/>
        <v>0</v>
      </c>
      <c r="BI843" s="16">
        <f t="shared" si="216"/>
        <v>0</v>
      </c>
    </row>
    <row r="844" spans="2:61" s="1" customFormat="1" ht="15.75" x14ac:dyDescent="0.25">
      <c r="B844" s="47">
        <v>936</v>
      </c>
      <c r="C844" s="47" t="s">
        <v>430</v>
      </c>
      <c r="D844" s="47">
        <v>8</v>
      </c>
      <c r="E844" s="47">
        <v>2018</v>
      </c>
      <c r="F844" s="71"/>
      <c r="G844" s="2">
        <v>50</v>
      </c>
      <c r="H844" s="2">
        <v>10</v>
      </c>
      <c r="I844" s="47">
        <v>2023</v>
      </c>
      <c r="J844" s="81">
        <v>1.15E-2</v>
      </c>
      <c r="K844" s="82">
        <v>9985</v>
      </c>
      <c r="L844" s="82">
        <f t="shared" si="211"/>
        <v>998.5</v>
      </c>
      <c r="M844" s="82">
        <f t="shared" si="212"/>
        <v>1497.75</v>
      </c>
      <c r="N844" s="16">
        <f t="shared" si="213"/>
        <v>12481.25</v>
      </c>
      <c r="O844" s="16">
        <f t="shared" si="214"/>
        <v>143.53437500000001</v>
      </c>
      <c r="P844" s="16">
        <f t="shared" si="215"/>
        <v>0</v>
      </c>
      <c r="Q844" s="16">
        <f t="shared" si="215"/>
        <v>136.69940476190476</v>
      </c>
      <c r="R844" s="16">
        <f t="shared" si="215"/>
        <v>0</v>
      </c>
      <c r="S844" s="16">
        <f t="shared" si="215"/>
        <v>0</v>
      </c>
      <c r="T844" s="16">
        <f t="shared" si="215"/>
        <v>0</v>
      </c>
      <c r="U844" s="16">
        <f t="shared" si="215"/>
        <v>0</v>
      </c>
      <c r="V844" s="16">
        <f t="shared" si="215"/>
        <v>0</v>
      </c>
      <c r="W844" s="16">
        <f t="shared" si="215"/>
        <v>0</v>
      </c>
      <c r="X844" s="16">
        <f t="shared" si="215"/>
        <v>0</v>
      </c>
      <c r="Y844" s="16">
        <f t="shared" si="215"/>
        <v>0</v>
      </c>
      <c r="Z844" s="16">
        <f t="shared" si="215"/>
        <v>0</v>
      </c>
      <c r="AA844" s="16">
        <f t="shared" si="215"/>
        <v>222.66892590034129</v>
      </c>
      <c r="AB844" s="16">
        <f t="shared" si="215"/>
        <v>0</v>
      </c>
      <c r="AC844" s="16">
        <f t="shared" si="215"/>
        <v>0</v>
      </c>
      <c r="AD844" s="16">
        <f t="shared" si="215"/>
        <v>0</v>
      </c>
      <c r="AE844" s="16">
        <f t="shared" si="215"/>
        <v>0</v>
      </c>
      <c r="AF844" s="16">
        <f t="shared" si="210"/>
        <v>0</v>
      </c>
      <c r="AG844" s="16">
        <f t="shared" si="210"/>
        <v>0</v>
      </c>
      <c r="AH844" s="16">
        <f t="shared" si="210"/>
        <v>0</v>
      </c>
      <c r="AI844" s="16">
        <f t="shared" si="210"/>
        <v>0</v>
      </c>
      <c r="AJ844" s="16">
        <f t="shared" si="210"/>
        <v>0</v>
      </c>
      <c r="AK844" s="16">
        <f t="shared" si="210"/>
        <v>362.70421694937028</v>
      </c>
      <c r="AL844" s="16">
        <f t="shared" si="210"/>
        <v>0</v>
      </c>
      <c r="AM844" s="16">
        <f t="shared" si="210"/>
        <v>0</v>
      </c>
      <c r="AN844" s="16">
        <f t="shared" si="210"/>
        <v>0</v>
      </c>
      <c r="AO844" s="16">
        <f t="shared" si="210"/>
        <v>0</v>
      </c>
      <c r="AP844" s="16">
        <f t="shared" si="210"/>
        <v>0</v>
      </c>
      <c r="AQ844" s="16">
        <f t="shared" si="210"/>
        <v>0</v>
      </c>
      <c r="AR844" s="16">
        <f t="shared" si="210"/>
        <v>0</v>
      </c>
      <c r="AS844" s="16">
        <f t="shared" si="210"/>
        <v>0</v>
      </c>
      <c r="AT844" s="16">
        <f t="shared" si="216"/>
        <v>0</v>
      </c>
      <c r="AU844" s="16">
        <f t="shared" si="216"/>
        <v>590.80695009834869</v>
      </c>
      <c r="AV844" s="16">
        <f t="shared" si="216"/>
        <v>0</v>
      </c>
      <c r="AW844" s="16">
        <f t="shared" si="216"/>
        <v>0</v>
      </c>
      <c r="AX844" s="16">
        <f t="shared" si="216"/>
        <v>0</v>
      </c>
      <c r="AY844" s="16">
        <f t="shared" si="216"/>
        <v>0</v>
      </c>
      <c r="AZ844" s="16">
        <f t="shared" si="216"/>
        <v>0</v>
      </c>
      <c r="BA844" s="16">
        <f t="shared" si="216"/>
        <v>0</v>
      </c>
      <c r="BB844" s="16">
        <f t="shared" si="216"/>
        <v>0</v>
      </c>
      <c r="BC844" s="16">
        <f t="shared" si="216"/>
        <v>0</v>
      </c>
      <c r="BD844" s="16">
        <f t="shared" si="216"/>
        <v>0</v>
      </c>
      <c r="BE844" s="16">
        <f t="shared" si="216"/>
        <v>962.36226647796821</v>
      </c>
      <c r="BF844" s="16">
        <f t="shared" si="216"/>
        <v>0</v>
      </c>
      <c r="BG844" s="16">
        <f t="shared" si="216"/>
        <v>0</v>
      </c>
      <c r="BH844" s="16">
        <f t="shared" si="216"/>
        <v>0</v>
      </c>
      <c r="BI844" s="16">
        <f t="shared" si="216"/>
        <v>0</v>
      </c>
    </row>
    <row r="845" spans="2:61" s="1" customFormat="1" ht="15.75" x14ac:dyDescent="0.25">
      <c r="B845" s="47">
        <v>935</v>
      </c>
      <c r="C845" s="47" t="s">
        <v>430</v>
      </c>
      <c r="D845" s="47">
        <v>6</v>
      </c>
      <c r="E845" s="47">
        <v>2018</v>
      </c>
      <c r="F845" s="71"/>
      <c r="G845" s="2">
        <v>50</v>
      </c>
      <c r="H845" s="2">
        <v>10</v>
      </c>
      <c r="I845" s="47">
        <v>2023</v>
      </c>
      <c r="J845" s="81">
        <v>1.15E-2</v>
      </c>
      <c r="K845" s="82">
        <v>9985</v>
      </c>
      <c r="L845" s="82">
        <f t="shared" si="211"/>
        <v>998.5</v>
      </c>
      <c r="M845" s="82">
        <f t="shared" si="212"/>
        <v>1497.75</v>
      </c>
      <c r="N845" s="16">
        <f t="shared" si="213"/>
        <v>12481.25</v>
      </c>
      <c r="O845" s="16">
        <f t="shared" si="214"/>
        <v>143.53437500000001</v>
      </c>
      <c r="P845" s="16">
        <f t="shared" si="215"/>
        <v>0</v>
      </c>
      <c r="Q845" s="16">
        <f t="shared" si="215"/>
        <v>136.69940476190476</v>
      </c>
      <c r="R845" s="16">
        <f t="shared" si="215"/>
        <v>0</v>
      </c>
      <c r="S845" s="16">
        <f t="shared" si="215"/>
        <v>0</v>
      </c>
      <c r="T845" s="16">
        <f t="shared" si="215"/>
        <v>0</v>
      </c>
      <c r="U845" s="16">
        <f t="shared" si="215"/>
        <v>0</v>
      </c>
      <c r="V845" s="16">
        <f t="shared" si="215"/>
        <v>0</v>
      </c>
      <c r="W845" s="16">
        <f t="shared" si="215"/>
        <v>0</v>
      </c>
      <c r="X845" s="16">
        <f t="shared" si="215"/>
        <v>0</v>
      </c>
      <c r="Y845" s="16">
        <f t="shared" si="215"/>
        <v>0</v>
      </c>
      <c r="Z845" s="16">
        <f t="shared" si="215"/>
        <v>0</v>
      </c>
      <c r="AA845" s="16">
        <f t="shared" si="215"/>
        <v>222.66892590034129</v>
      </c>
      <c r="AB845" s="16">
        <f t="shared" si="215"/>
        <v>0</v>
      </c>
      <c r="AC845" s="16">
        <f t="shared" si="215"/>
        <v>0</v>
      </c>
      <c r="AD845" s="16">
        <f t="shared" si="215"/>
        <v>0</v>
      </c>
      <c r="AE845" s="16">
        <f t="shared" si="215"/>
        <v>0</v>
      </c>
      <c r="AF845" s="16">
        <f t="shared" si="210"/>
        <v>0</v>
      </c>
      <c r="AG845" s="16">
        <f t="shared" si="210"/>
        <v>0</v>
      </c>
      <c r="AH845" s="16">
        <f t="shared" si="210"/>
        <v>0</v>
      </c>
      <c r="AI845" s="16">
        <f t="shared" si="210"/>
        <v>0</v>
      </c>
      <c r="AJ845" s="16">
        <f t="shared" si="210"/>
        <v>0</v>
      </c>
      <c r="AK845" s="16">
        <f t="shared" si="210"/>
        <v>362.70421694937028</v>
      </c>
      <c r="AL845" s="16">
        <f t="shared" si="210"/>
        <v>0</v>
      </c>
      <c r="AM845" s="16">
        <f t="shared" si="210"/>
        <v>0</v>
      </c>
      <c r="AN845" s="16">
        <f t="shared" si="210"/>
        <v>0</v>
      </c>
      <c r="AO845" s="16">
        <f t="shared" si="210"/>
        <v>0</v>
      </c>
      <c r="AP845" s="16">
        <f t="shared" si="210"/>
        <v>0</v>
      </c>
      <c r="AQ845" s="16">
        <f t="shared" si="210"/>
        <v>0</v>
      </c>
      <c r="AR845" s="16">
        <f t="shared" si="210"/>
        <v>0</v>
      </c>
      <c r="AS845" s="16">
        <f t="shared" si="210"/>
        <v>0</v>
      </c>
      <c r="AT845" s="16">
        <f t="shared" si="216"/>
        <v>0</v>
      </c>
      <c r="AU845" s="16">
        <f t="shared" si="216"/>
        <v>590.80695009834869</v>
      </c>
      <c r="AV845" s="16">
        <f t="shared" si="216"/>
        <v>0</v>
      </c>
      <c r="AW845" s="16">
        <f t="shared" si="216"/>
        <v>0</v>
      </c>
      <c r="AX845" s="16">
        <f t="shared" si="216"/>
        <v>0</v>
      </c>
      <c r="AY845" s="16">
        <f t="shared" si="216"/>
        <v>0</v>
      </c>
      <c r="AZ845" s="16">
        <f t="shared" si="216"/>
        <v>0</v>
      </c>
      <c r="BA845" s="16">
        <f t="shared" si="216"/>
        <v>0</v>
      </c>
      <c r="BB845" s="16">
        <f t="shared" si="216"/>
        <v>0</v>
      </c>
      <c r="BC845" s="16">
        <f t="shared" si="216"/>
        <v>0</v>
      </c>
      <c r="BD845" s="16">
        <f t="shared" si="216"/>
        <v>0</v>
      </c>
      <c r="BE845" s="16">
        <f t="shared" si="216"/>
        <v>962.36226647796821</v>
      </c>
      <c r="BF845" s="16">
        <f t="shared" si="216"/>
        <v>0</v>
      </c>
      <c r="BG845" s="16">
        <f t="shared" si="216"/>
        <v>0</v>
      </c>
      <c r="BH845" s="16">
        <f t="shared" si="216"/>
        <v>0</v>
      </c>
      <c r="BI845" s="16">
        <f t="shared" si="216"/>
        <v>0</v>
      </c>
    </row>
    <row r="846" spans="2:61" s="1" customFormat="1" ht="15.75" x14ac:dyDescent="0.25">
      <c r="B846" s="47">
        <v>934</v>
      </c>
      <c r="C846" s="47" t="s">
        <v>430</v>
      </c>
      <c r="D846" s="47">
        <v>6</v>
      </c>
      <c r="E846" s="47">
        <v>2018</v>
      </c>
      <c r="F846" s="71"/>
      <c r="G846" s="2">
        <v>50</v>
      </c>
      <c r="H846" s="2">
        <v>10</v>
      </c>
      <c r="I846" s="47">
        <v>2023</v>
      </c>
      <c r="J846" s="81">
        <v>1.15E-2</v>
      </c>
      <c r="K846" s="82">
        <v>9985</v>
      </c>
      <c r="L846" s="82">
        <f t="shared" si="211"/>
        <v>998.5</v>
      </c>
      <c r="M846" s="82">
        <f t="shared" si="212"/>
        <v>1497.75</v>
      </c>
      <c r="N846" s="16">
        <f t="shared" si="213"/>
        <v>12481.25</v>
      </c>
      <c r="O846" s="16">
        <f t="shared" si="214"/>
        <v>143.53437500000001</v>
      </c>
      <c r="P846" s="16">
        <f t="shared" si="215"/>
        <v>0</v>
      </c>
      <c r="Q846" s="16">
        <f t="shared" si="215"/>
        <v>136.69940476190476</v>
      </c>
      <c r="R846" s="16">
        <f t="shared" si="215"/>
        <v>0</v>
      </c>
      <c r="S846" s="16">
        <f t="shared" si="215"/>
        <v>0</v>
      </c>
      <c r="T846" s="16">
        <f t="shared" si="215"/>
        <v>0</v>
      </c>
      <c r="U846" s="16">
        <f t="shared" si="215"/>
        <v>0</v>
      </c>
      <c r="V846" s="16">
        <f t="shared" si="215"/>
        <v>0</v>
      </c>
      <c r="W846" s="16">
        <f t="shared" si="215"/>
        <v>0</v>
      </c>
      <c r="X846" s="16">
        <f t="shared" si="215"/>
        <v>0</v>
      </c>
      <c r="Y846" s="16">
        <f t="shared" si="215"/>
        <v>0</v>
      </c>
      <c r="Z846" s="16">
        <f t="shared" si="215"/>
        <v>0</v>
      </c>
      <c r="AA846" s="16">
        <f t="shared" si="215"/>
        <v>222.66892590034129</v>
      </c>
      <c r="AB846" s="16">
        <f t="shared" si="215"/>
        <v>0</v>
      </c>
      <c r="AC846" s="16">
        <f t="shared" si="215"/>
        <v>0</v>
      </c>
      <c r="AD846" s="16">
        <f t="shared" si="215"/>
        <v>0</v>
      </c>
      <c r="AE846" s="16">
        <f t="shared" si="215"/>
        <v>0</v>
      </c>
      <c r="AF846" s="16">
        <f t="shared" si="210"/>
        <v>0</v>
      </c>
      <c r="AG846" s="16">
        <f t="shared" si="210"/>
        <v>0</v>
      </c>
      <c r="AH846" s="16">
        <f t="shared" si="210"/>
        <v>0</v>
      </c>
      <c r="AI846" s="16">
        <f t="shared" si="210"/>
        <v>0</v>
      </c>
      <c r="AJ846" s="16">
        <f t="shared" si="210"/>
        <v>0</v>
      </c>
      <c r="AK846" s="16">
        <f t="shared" si="210"/>
        <v>362.70421694937028</v>
      </c>
      <c r="AL846" s="16">
        <f t="shared" si="210"/>
        <v>0</v>
      </c>
      <c r="AM846" s="16">
        <f t="shared" si="210"/>
        <v>0</v>
      </c>
      <c r="AN846" s="16">
        <f t="shared" si="210"/>
        <v>0</v>
      </c>
      <c r="AO846" s="16">
        <f t="shared" si="210"/>
        <v>0</v>
      </c>
      <c r="AP846" s="16">
        <f t="shared" si="210"/>
        <v>0</v>
      </c>
      <c r="AQ846" s="16">
        <f t="shared" si="210"/>
        <v>0</v>
      </c>
      <c r="AR846" s="16">
        <f t="shared" si="210"/>
        <v>0</v>
      </c>
      <c r="AS846" s="16">
        <f t="shared" si="210"/>
        <v>0</v>
      </c>
      <c r="AT846" s="16">
        <f t="shared" si="216"/>
        <v>0</v>
      </c>
      <c r="AU846" s="16">
        <f t="shared" si="216"/>
        <v>590.80695009834869</v>
      </c>
      <c r="AV846" s="16">
        <f t="shared" si="216"/>
        <v>0</v>
      </c>
      <c r="AW846" s="16">
        <f t="shared" si="216"/>
        <v>0</v>
      </c>
      <c r="AX846" s="16">
        <f t="shared" si="216"/>
        <v>0</v>
      </c>
      <c r="AY846" s="16">
        <f t="shared" si="216"/>
        <v>0</v>
      </c>
      <c r="AZ846" s="16">
        <f t="shared" si="216"/>
        <v>0</v>
      </c>
      <c r="BA846" s="16">
        <f t="shared" si="216"/>
        <v>0</v>
      </c>
      <c r="BB846" s="16">
        <f t="shared" si="216"/>
        <v>0</v>
      </c>
      <c r="BC846" s="16">
        <f t="shared" si="216"/>
        <v>0</v>
      </c>
      <c r="BD846" s="16">
        <f t="shared" si="216"/>
        <v>0</v>
      </c>
      <c r="BE846" s="16">
        <f t="shared" si="216"/>
        <v>962.36226647796821</v>
      </c>
      <c r="BF846" s="16">
        <f t="shared" si="216"/>
        <v>0</v>
      </c>
      <c r="BG846" s="16">
        <f t="shared" si="216"/>
        <v>0</v>
      </c>
      <c r="BH846" s="16">
        <f t="shared" si="216"/>
        <v>0</v>
      </c>
      <c r="BI846" s="16">
        <f t="shared" si="216"/>
        <v>0</v>
      </c>
    </row>
    <row r="847" spans="2:61" s="1" customFormat="1" ht="15.75" x14ac:dyDescent="0.25">
      <c r="B847" s="47">
        <v>933</v>
      </c>
      <c r="C847" s="47" t="s">
        <v>430</v>
      </c>
      <c r="D847" s="47">
        <v>6</v>
      </c>
      <c r="E847" s="47">
        <v>2018</v>
      </c>
      <c r="F847" s="71"/>
      <c r="G847" s="2">
        <v>50</v>
      </c>
      <c r="H847" s="2">
        <v>10</v>
      </c>
      <c r="I847" s="47">
        <v>2023</v>
      </c>
      <c r="J847" s="81">
        <v>1.15E-2</v>
      </c>
      <c r="K847" s="82">
        <v>9985</v>
      </c>
      <c r="L847" s="82">
        <f t="shared" si="211"/>
        <v>998.5</v>
      </c>
      <c r="M847" s="82">
        <f t="shared" si="212"/>
        <v>1497.75</v>
      </c>
      <c r="N847" s="16">
        <f t="shared" si="213"/>
        <v>12481.25</v>
      </c>
      <c r="O847" s="16">
        <f t="shared" si="214"/>
        <v>143.53437500000001</v>
      </c>
      <c r="P847" s="16">
        <f t="shared" si="215"/>
        <v>0</v>
      </c>
      <c r="Q847" s="16">
        <f t="shared" si="215"/>
        <v>136.69940476190476</v>
      </c>
      <c r="R847" s="16">
        <f t="shared" si="215"/>
        <v>0</v>
      </c>
      <c r="S847" s="16">
        <f t="shared" si="215"/>
        <v>0</v>
      </c>
      <c r="T847" s="16">
        <f t="shared" si="215"/>
        <v>0</v>
      </c>
      <c r="U847" s="16">
        <f t="shared" si="215"/>
        <v>0</v>
      </c>
      <c r="V847" s="16">
        <f t="shared" si="215"/>
        <v>0</v>
      </c>
      <c r="W847" s="16">
        <f t="shared" si="215"/>
        <v>0</v>
      </c>
      <c r="X847" s="16">
        <f t="shared" si="215"/>
        <v>0</v>
      </c>
      <c r="Y847" s="16">
        <f t="shared" si="215"/>
        <v>0</v>
      </c>
      <c r="Z847" s="16">
        <f t="shared" si="215"/>
        <v>0</v>
      </c>
      <c r="AA847" s="16">
        <f t="shared" si="215"/>
        <v>222.66892590034129</v>
      </c>
      <c r="AB847" s="16">
        <f t="shared" si="215"/>
        <v>0</v>
      </c>
      <c r="AC847" s="16">
        <f t="shared" si="215"/>
        <v>0</v>
      </c>
      <c r="AD847" s="16">
        <f t="shared" si="215"/>
        <v>0</v>
      </c>
      <c r="AE847" s="16">
        <f t="shared" si="215"/>
        <v>0</v>
      </c>
      <c r="AF847" s="16">
        <f t="shared" si="210"/>
        <v>0</v>
      </c>
      <c r="AG847" s="16">
        <f t="shared" si="210"/>
        <v>0</v>
      </c>
      <c r="AH847" s="16">
        <f t="shared" si="210"/>
        <v>0</v>
      </c>
      <c r="AI847" s="16">
        <f t="shared" si="210"/>
        <v>0</v>
      </c>
      <c r="AJ847" s="16">
        <f t="shared" si="210"/>
        <v>0</v>
      </c>
      <c r="AK847" s="16">
        <f t="shared" si="210"/>
        <v>362.70421694937028</v>
      </c>
      <c r="AL847" s="16">
        <f t="shared" si="210"/>
        <v>0</v>
      </c>
      <c r="AM847" s="16">
        <f t="shared" si="210"/>
        <v>0</v>
      </c>
      <c r="AN847" s="16">
        <f t="shared" si="210"/>
        <v>0</v>
      </c>
      <c r="AO847" s="16">
        <f t="shared" si="210"/>
        <v>0</v>
      </c>
      <c r="AP847" s="16">
        <f t="shared" si="210"/>
        <v>0</v>
      </c>
      <c r="AQ847" s="16">
        <f t="shared" si="210"/>
        <v>0</v>
      </c>
      <c r="AR847" s="16">
        <f t="shared" si="210"/>
        <v>0</v>
      </c>
      <c r="AS847" s="16">
        <f t="shared" si="210"/>
        <v>0</v>
      </c>
      <c r="AT847" s="16">
        <f t="shared" si="216"/>
        <v>0</v>
      </c>
      <c r="AU847" s="16">
        <f t="shared" si="216"/>
        <v>590.80695009834869</v>
      </c>
      <c r="AV847" s="16">
        <f t="shared" si="216"/>
        <v>0</v>
      </c>
      <c r="AW847" s="16">
        <f t="shared" si="216"/>
        <v>0</v>
      </c>
      <c r="AX847" s="16">
        <f t="shared" si="216"/>
        <v>0</v>
      </c>
      <c r="AY847" s="16">
        <f t="shared" si="216"/>
        <v>0</v>
      </c>
      <c r="AZ847" s="16">
        <f t="shared" si="216"/>
        <v>0</v>
      </c>
      <c r="BA847" s="16">
        <f t="shared" si="216"/>
        <v>0</v>
      </c>
      <c r="BB847" s="16">
        <f t="shared" si="216"/>
        <v>0</v>
      </c>
      <c r="BC847" s="16">
        <f t="shared" si="216"/>
        <v>0</v>
      </c>
      <c r="BD847" s="16">
        <f t="shared" si="216"/>
        <v>0</v>
      </c>
      <c r="BE847" s="16">
        <f t="shared" si="216"/>
        <v>962.36226647796821</v>
      </c>
      <c r="BF847" s="16">
        <f t="shared" si="216"/>
        <v>0</v>
      </c>
      <c r="BG847" s="16">
        <f t="shared" si="216"/>
        <v>0</v>
      </c>
      <c r="BH847" s="16">
        <f t="shared" si="216"/>
        <v>0</v>
      </c>
      <c r="BI847" s="16">
        <f t="shared" si="216"/>
        <v>0</v>
      </c>
    </row>
    <row r="848" spans="2:61" s="1" customFormat="1" ht="15.75" x14ac:dyDescent="0.25">
      <c r="B848" s="47">
        <v>932</v>
      </c>
      <c r="C848" s="47" t="s">
        <v>430</v>
      </c>
      <c r="D848" s="47">
        <v>6</v>
      </c>
      <c r="E848" s="47">
        <v>2018</v>
      </c>
      <c r="F848" s="71"/>
      <c r="G848" s="2">
        <v>50</v>
      </c>
      <c r="H848" s="2">
        <v>10</v>
      </c>
      <c r="I848" s="47">
        <v>2023</v>
      </c>
      <c r="J848" s="81">
        <v>1.15E-2</v>
      </c>
      <c r="K848" s="82">
        <v>9985</v>
      </c>
      <c r="L848" s="82">
        <f t="shared" si="211"/>
        <v>998.5</v>
      </c>
      <c r="M848" s="82">
        <f t="shared" si="212"/>
        <v>1497.75</v>
      </c>
      <c r="N848" s="16">
        <f t="shared" si="213"/>
        <v>12481.25</v>
      </c>
      <c r="O848" s="16">
        <f t="shared" si="214"/>
        <v>143.53437500000001</v>
      </c>
      <c r="P848" s="16">
        <f t="shared" si="215"/>
        <v>0</v>
      </c>
      <c r="Q848" s="16">
        <f t="shared" si="215"/>
        <v>136.69940476190476</v>
      </c>
      <c r="R848" s="16">
        <f t="shared" si="215"/>
        <v>0</v>
      </c>
      <c r="S848" s="16">
        <f t="shared" si="215"/>
        <v>0</v>
      </c>
      <c r="T848" s="16">
        <f t="shared" si="215"/>
        <v>0</v>
      </c>
      <c r="U848" s="16">
        <f t="shared" si="215"/>
        <v>0</v>
      </c>
      <c r="V848" s="16">
        <f t="shared" si="215"/>
        <v>0</v>
      </c>
      <c r="W848" s="16">
        <f t="shared" si="215"/>
        <v>0</v>
      </c>
      <c r="X848" s="16">
        <f t="shared" si="215"/>
        <v>0</v>
      </c>
      <c r="Y848" s="16">
        <f t="shared" si="215"/>
        <v>0</v>
      </c>
      <c r="Z848" s="16">
        <f t="shared" si="215"/>
        <v>0</v>
      </c>
      <c r="AA848" s="16">
        <f t="shared" si="215"/>
        <v>222.66892590034129</v>
      </c>
      <c r="AB848" s="16">
        <f t="shared" si="215"/>
        <v>0</v>
      </c>
      <c r="AC848" s="16">
        <f t="shared" si="215"/>
        <v>0</v>
      </c>
      <c r="AD848" s="16">
        <f t="shared" si="215"/>
        <v>0</v>
      </c>
      <c r="AE848" s="16">
        <f t="shared" si="215"/>
        <v>0</v>
      </c>
      <c r="AF848" s="16">
        <f t="shared" si="210"/>
        <v>0</v>
      </c>
      <c r="AG848" s="16">
        <f t="shared" si="210"/>
        <v>0</v>
      </c>
      <c r="AH848" s="16">
        <f t="shared" si="210"/>
        <v>0</v>
      </c>
      <c r="AI848" s="16">
        <f t="shared" si="210"/>
        <v>0</v>
      </c>
      <c r="AJ848" s="16">
        <f t="shared" si="210"/>
        <v>0</v>
      </c>
      <c r="AK848" s="16">
        <f t="shared" si="210"/>
        <v>362.70421694937028</v>
      </c>
      <c r="AL848" s="16">
        <f t="shared" si="210"/>
        <v>0</v>
      </c>
      <c r="AM848" s="16">
        <f t="shared" si="210"/>
        <v>0</v>
      </c>
      <c r="AN848" s="16">
        <f t="shared" si="210"/>
        <v>0</v>
      </c>
      <c r="AO848" s="16">
        <f t="shared" si="210"/>
        <v>0</v>
      </c>
      <c r="AP848" s="16">
        <f t="shared" si="210"/>
        <v>0</v>
      </c>
      <c r="AQ848" s="16">
        <f t="shared" si="210"/>
        <v>0</v>
      </c>
      <c r="AR848" s="16">
        <f t="shared" si="210"/>
        <v>0</v>
      </c>
      <c r="AS848" s="16">
        <f t="shared" si="210"/>
        <v>0</v>
      </c>
      <c r="AT848" s="16">
        <f t="shared" si="216"/>
        <v>0</v>
      </c>
      <c r="AU848" s="16">
        <f t="shared" si="216"/>
        <v>590.80695009834869</v>
      </c>
      <c r="AV848" s="16">
        <f t="shared" si="216"/>
        <v>0</v>
      </c>
      <c r="AW848" s="16">
        <f t="shared" si="216"/>
        <v>0</v>
      </c>
      <c r="AX848" s="16">
        <f t="shared" si="216"/>
        <v>0</v>
      </c>
      <c r="AY848" s="16">
        <f t="shared" si="216"/>
        <v>0</v>
      </c>
      <c r="AZ848" s="16">
        <f t="shared" si="216"/>
        <v>0</v>
      </c>
      <c r="BA848" s="16">
        <f t="shared" si="216"/>
        <v>0</v>
      </c>
      <c r="BB848" s="16">
        <f t="shared" si="216"/>
        <v>0</v>
      </c>
      <c r="BC848" s="16">
        <f t="shared" si="216"/>
        <v>0</v>
      </c>
      <c r="BD848" s="16">
        <f t="shared" si="216"/>
        <v>0</v>
      </c>
      <c r="BE848" s="16">
        <f t="shared" si="216"/>
        <v>962.36226647796821</v>
      </c>
      <c r="BF848" s="16">
        <f t="shared" si="216"/>
        <v>0</v>
      </c>
      <c r="BG848" s="16">
        <f t="shared" si="216"/>
        <v>0</v>
      </c>
      <c r="BH848" s="16">
        <f t="shared" si="216"/>
        <v>0</v>
      </c>
      <c r="BI848" s="16">
        <f t="shared" si="216"/>
        <v>0</v>
      </c>
    </row>
    <row r="849" spans="2:61" s="1" customFormat="1" ht="15.75" x14ac:dyDescent="0.25">
      <c r="B849" s="47">
        <v>931</v>
      </c>
      <c r="C849" s="47" t="s">
        <v>430</v>
      </c>
      <c r="D849" s="47">
        <v>6</v>
      </c>
      <c r="E849" s="47">
        <v>2018</v>
      </c>
      <c r="F849" s="71"/>
      <c r="G849" s="2">
        <v>50</v>
      </c>
      <c r="H849" s="2">
        <v>10</v>
      </c>
      <c r="I849" s="47">
        <v>2023</v>
      </c>
      <c r="J849" s="81">
        <v>1.15E-2</v>
      </c>
      <c r="K849" s="82">
        <v>9985</v>
      </c>
      <c r="L849" s="82">
        <f t="shared" si="211"/>
        <v>998.5</v>
      </c>
      <c r="M849" s="82">
        <f t="shared" si="212"/>
        <v>1497.75</v>
      </c>
      <c r="N849" s="16">
        <f t="shared" si="213"/>
        <v>12481.25</v>
      </c>
      <c r="O849" s="16">
        <f t="shared" si="214"/>
        <v>143.53437500000001</v>
      </c>
      <c r="P849" s="16">
        <f t="shared" si="215"/>
        <v>0</v>
      </c>
      <c r="Q849" s="16">
        <f t="shared" si="215"/>
        <v>136.69940476190476</v>
      </c>
      <c r="R849" s="16">
        <f t="shared" si="215"/>
        <v>0</v>
      </c>
      <c r="S849" s="16">
        <f t="shared" si="215"/>
        <v>0</v>
      </c>
      <c r="T849" s="16">
        <f t="shared" si="215"/>
        <v>0</v>
      </c>
      <c r="U849" s="16">
        <f t="shared" si="215"/>
        <v>0</v>
      </c>
      <c r="V849" s="16">
        <f t="shared" si="215"/>
        <v>0</v>
      </c>
      <c r="W849" s="16">
        <f t="shared" si="215"/>
        <v>0</v>
      </c>
      <c r="X849" s="16">
        <f t="shared" si="215"/>
        <v>0</v>
      </c>
      <c r="Y849" s="16">
        <f t="shared" si="215"/>
        <v>0</v>
      </c>
      <c r="Z849" s="16">
        <f t="shared" si="215"/>
        <v>0</v>
      </c>
      <c r="AA849" s="16">
        <f t="shared" si="215"/>
        <v>222.66892590034129</v>
      </c>
      <c r="AB849" s="16">
        <f t="shared" si="215"/>
        <v>0</v>
      </c>
      <c r="AC849" s="16">
        <f t="shared" si="215"/>
        <v>0</v>
      </c>
      <c r="AD849" s="16">
        <f t="shared" si="215"/>
        <v>0</v>
      </c>
      <c r="AE849" s="16">
        <f t="shared" si="215"/>
        <v>0</v>
      </c>
      <c r="AF849" s="16">
        <f t="shared" si="210"/>
        <v>0</v>
      </c>
      <c r="AG849" s="16">
        <f t="shared" si="210"/>
        <v>0</v>
      </c>
      <c r="AH849" s="16">
        <f t="shared" si="210"/>
        <v>0</v>
      </c>
      <c r="AI849" s="16">
        <f t="shared" si="210"/>
        <v>0</v>
      </c>
      <c r="AJ849" s="16">
        <f t="shared" si="210"/>
        <v>0</v>
      </c>
      <c r="AK849" s="16">
        <f t="shared" si="210"/>
        <v>362.70421694937028</v>
      </c>
      <c r="AL849" s="16">
        <f t="shared" si="210"/>
        <v>0</v>
      </c>
      <c r="AM849" s="16">
        <f t="shared" si="210"/>
        <v>0</v>
      </c>
      <c r="AN849" s="16">
        <f t="shared" si="210"/>
        <v>0</v>
      </c>
      <c r="AO849" s="16">
        <f t="shared" si="210"/>
        <v>0</v>
      </c>
      <c r="AP849" s="16">
        <f t="shared" si="210"/>
        <v>0</v>
      </c>
      <c r="AQ849" s="16">
        <f t="shared" si="210"/>
        <v>0</v>
      </c>
      <c r="AR849" s="16">
        <f t="shared" si="210"/>
        <v>0</v>
      </c>
      <c r="AS849" s="16">
        <f t="shared" si="210"/>
        <v>0</v>
      </c>
      <c r="AT849" s="16">
        <f t="shared" si="216"/>
        <v>0</v>
      </c>
      <c r="AU849" s="16">
        <f t="shared" si="216"/>
        <v>590.80695009834869</v>
      </c>
      <c r="AV849" s="16">
        <f t="shared" si="216"/>
        <v>0</v>
      </c>
      <c r="AW849" s="16">
        <f t="shared" si="216"/>
        <v>0</v>
      </c>
      <c r="AX849" s="16">
        <f t="shared" si="216"/>
        <v>0</v>
      </c>
      <c r="AY849" s="16">
        <f t="shared" si="216"/>
        <v>0</v>
      </c>
      <c r="AZ849" s="16">
        <f t="shared" si="216"/>
        <v>0</v>
      </c>
      <c r="BA849" s="16">
        <f t="shared" si="216"/>
        <v>0</v>
      </c>
      <c r="BB849" s="16">
        <f t="shared" si="216"/>
        <v>0</v>
      </c>
      <c r="BC849" s="16">
        <f t="shared" si="216"/>
        <v>0</v>
      </c>
      <c r="BD849" s="16">
        <f t="shared" si="216"/>
        <v>0</v>
      </c>
      <c r="BE849" s="16">
        <f t="shared" si="216"/>
        <v>962.36226647796821</v>
      </c>
      <c r="BF849" s="16">
        <f t="shared" si="216"/>
        <v>0</v>
      </c>
      <c r="BG849" s="16">
        <f t="shared" si="216"/>
        <v>0</v>
      </c>
      <c r="BH849" s="16">
        <f t="shared" si="216"/>
        <v>0</v>
      </c>
      <c r="BI849" s="16">
        <f t="shared" si="216"/>
        <v>0</v>
      </c>
    </row>
    <row r="850" spans="2:61" s="1" customFormat="1" ht="15.75" x14ac:dyDescent="0.25">
      <c r="B850" s="47">
        <v>930</v>
      </c>
      <c r="C850" s="47" t="s">
        <v>430</v>
      </c>
      <c r="D850" s="47">
        <v>6</v>
      </c>
      <c r="E850" s="47">
        <v>2018</v>
      </c>
      <c r="F850" s="71"/>
      <c r="G850" s="2">
        <v>50</v>
      </c>
      <c r="H850" s="2">
        <v>10</v>
      </c>
      <c r="I850" s="47">
        <v>2023</v>
      </c>
      <c r="J850" s="81">
        <v>1.15E-2</v>
      </c>
      <c r="K850" s="82">
        <v>9985</v>
      </c>
      <c r="L850" s="82">
        <f t="shared" si="211"/>
        <v>998.5</v>
      </c>
      <c r="M850" s="82">
        <f t="shared" si="212"/>
        <v>1497.75</v>
      </c>
      <c r="N850" s="16">
        <f t="shared" si="213"/>
        <v>12481.25</v>
      </c>
      <c r="O850" s="16">
        <f t="shared" si="214"/>
        <v>143.53437500000001</v>
      </c>
      <c r="P850" s="16">
        <f t="shared" si="215"/>
        <v>0</v>
      </c>
      <c r="Q850" s="16">
        <f t="shared" si="215"/>
        <v>136.69940476190476</v>
      </c>
      <c r="R850" s="16">
        <f t="shared" si="215"/>
        <v>0</v>
      </c>
      <c r="S850" s="16">
        <f t="shared" si="215"/>
        <v>0</v>
      </c>
      <c r="T850" s="16">
        <f t="shared" si="215"/>
        <v>0</v>
      </c>
      <c r="U850" s="16">
        <f t="shared" si="215"/>
        <v>0</v>
      </c>
      <c r="V850" s="16">
        <f t="shared" si="215"/>
        <v>0</v>
      </c>
      <c r="W850" s="16">
        <f t="shared" si="215"/>
        <v>0</v>
      </c>
      <c r="X850" s="16">
        <f t="shared" si="215"/>
        <v>0</v>
      </c>
      <c r="Y850" s="16">
        <f t="shared" si="215"/>
        <v>0</v>
      </c>
      <c r="Z850" s="16">
        <f t="shared" si="215"/>
        <v>0</v>
      </c>
      <c r="AA850" s="16">
        <f t="shared" si="215"/>
        <v>222.66892590034129</v>
      </c>
      <c r="AB850" s="16">
        <f t="shared" si="215"/>
        <v>0</v>
      </c>
      <c r="AC850" s="16">
        <f t="shared" si="215"/>
        <v>0</v>
      </c>
      <c r="AD850" s="16">
        <f t="shared" si="215"/>
        <v>0</v>
      </c>
      <c r="AE850" s="16">
        <f t="shared" si="215"/>
        <v>0</v>
      </c>
      <c r="AF850" s="16">
        <f t="shared" si="210"/>
        <v>0</v>
      </c>
      <c r="AG850" s="16">
        <f t="shared" si="210"/>
        <v>0</v>
      </c>
      <c r="AH850" s="16">
        <f t="shared" si="210"/>
        <v>0</v>
      </c>
      <c r="AI850" s="16">
        <f t="shared" si="210"/>
        <v>0</v>
      </c>
      <c r="AJ850" s="16">
        <f t="shared" si="210"/>
        <v>0</v>
      </c>
      <c r="AK850" s="16">
        <f t="shared" si="210"/>
        <v>362.70421694937028</v>
      </c>
      <c r="AL850" s="16">
        <f t="shared" si="210"/>
        <v>0</v>
      </c>
      <c r="AM850" s="16">
        <f t="shared" si="210"/>
        <v>0</v>
      </c>
      <c r="AN850" s="16">
        <f t="shared" si="210"/>
        <v>0</v>
      </c>
      <c r="AO850" s="16">
        <f t="shared" si="210"/>
        <v>0</v>
      </c>
      <c r="AP850" s="16">
        <f t="shared" si="210"/>
        <v>0</v>
      </c>
      <c r="AQ850" s="16">
        <f t="shared" si="210"/>
        <v>0</v>
      </c>
      <c r="AR850" s="16">
        <f t="shared" si="210"/>
        <v>0</v>
      </c>
      <c r="AS850" s="16">
        <f t="shared" si="210"/>
        <v>0</v>
      </c>
      <c r="AT850" s="16">
        <f t="shared" si="216"/>
        <v>0</v>
      </c>
      <c r="AU850" s="16">
        <f t="shared" si="216"/>
        <v>590.80695009834869</v>
      </c>
      <c r="AV850" s="16">
        <f t="shared" si="216"/>
        <v>0</v>
      </c>
      <c r="AW850" s="16">
        <f t="shared" si="216"/>
        <v>0</v>
      </c>
      <c r="AX850" s="16">
        <f t="shared" si="216"/>
        <v>0</v>
      </c>
      <c r="AY850" s="16">
        <f t="shared" si="216"/>
        <v>0</v>
      </c>
      <c r="AZ850" s="16">
        <f t="shared" si="216"/>
        <v>0</v>
      </c>
      <c r="BA850" s="16">
        <f t="shared" si="216"/>
        <v>0</v>
      </c>
      <c r="BB850" s="16">
        <f t="shared" si="216"/>
        <v>0</v>
      </c>
      <c r="BC850" s="16">
        <f t="shared" si="216"/>
        <v>0</v>
      </c>
      <c r="BD850" s="16">
        <f t="shared" si="216"/>
        <v>0</v>
      </c>
      <c r="BE850" s="16">
        <f t="shared" si="216"/>
        <v>962.36226647796821</v>
      </c>
      <c r="BF850" s="16">
        <f t="shared" si="216"/>
        <v>0</v>
      </c>
      <c r="BG850" s="16">
        <f t="shared" si="216"/>
        <v>0</v>
      </c>
      <c r="BH850" s="16">
        <f t="shared" si="216"/>
        <v>0</v>
      </c>
      <c r="BI850" s="16">
        <f t="shared" si="216"/>
        <v>0</v>
      </c>
    </row>
    <row r="851" spans="2:61" s="1" customFormat="1" ht="15.75" x14ac:dyDescent="0.25">
      <c r="B851" s="47">
        <v>929</v>
      </c>
      <c r="C851" s="47" t="s">
        <v>430</v>
      </c>
      <c r="D851" s="47">
        <v>6</v>
      </c>
      <c r="E851" s="47">
        <v>2018</v>
      </c>
      <c r="F851" s="71"/>
      <c r="G851" s="2">
        <v>50</v>
      </c>
      <c r="H851" s="2">
        <v>10</v>
      </c>
      <c r="I851" s="47">
        <v>2023</v>
      </c>
      <c r="J851" s="81">
        <v>1.15E-2</v>
      </c>
      <c r="K851" s="82">
        <v>9985</v>
      </c>
      <c r="L851" s="82">
        <f t="shared" si="211"/>
        <v>998.5</v>
      </c>
      <c r="M851" s="82">
        <f t="shared" si="212"/>
        <v>1497.75</v>
      </c>
      <c r="N851" s="16">
        <f t="shared" si="213"/>
        <v>12481.25</v>
      </c>
      <c r="O851" s="16">
        <f t="shared" si="214"/>
        <v>143.53437500000001</v>
      </c>
      <c r="P851" s="16">
        <f t="shared" si="215"/>
        <v>0</v>
      </c>
      <c r="Q851" s="16">
        <f t="shared" si="215"/>
        <v>136.69940476190476</v>
      </c>
      <c r="R851" s="16">
        <f t="shared" si="215"/>
        <v>0</v>
      </c>
      <c r="S851" s="16">
        <f t="shared" si="215"/>
        <v>0</v>
      </c>
      <c r="T851" s="16">
        <f t="shared" si="215"/>
        <v>0</v>
      </c>
      <c r="U851" s="16">
        <f t="shared" si="215"/>
        <v>0</v>
      </c>
      <c r="V851" s="16">
        <f t="shared" si="215"/>
        <v>0</v>
      </c>
      <c r="W851" s="16">
        <f t="shared" si="215"/>
        <v>0</v>
      </c>
      <c r="X851" s="16">
        <f t="shared" si="215"/>
        <v>0</v>
      </c>
      <c r="Y851" s="16">
        <f t="shared" si="215"/>
        <v>0</v>
      </c>
      <c r="Z851" s="16">
        <f t="shared" si="215"/>
        <v>0</v>
      </c>
      <c r="AA851" s="16">
        <f t="shared" si="215"/>
        <v>222.66892590034129</v>
      </c>
      <c r="AB851" s="16">
        <f t="shared" si="215"/>
        <v>0</v>
      </c>
      <c r="AC851" s="16">
        <f t="shared" si="215"/>
        <v>0</v>
      </c>
      <c r="AD851" s="16">
        <f t="shared" si="215"/>
        <v>0</v>
      </c>
      <c r="AE851" s="16">
        <f t="shared" si="215"/>
        <v>0</v>
      </c>
      <c r="AF851" s="16">
        <f t="shared" si="210"/>
        <v>0</v>
      </c>
      <c r="AG851" s="16">
        <f t="shared" si="210"/>
        <v>0</v>
      </c>
      <c r="AH851" s="16">
        <f t="shared" si="210"/>
        <v>0</v>
      </c>
      <c r="AI851" s="16">
        <f t="shared" si="210"/>
        <v>0</v>
      </c>
      <c r="AJ851" s="16">
        <f t="shared" si="210"/>
        <v>0</v>
      </c>
      <c r="AK851" s="16">
        <f t="shared" si="210"/>
        <v>362.70421694937028</v>
      </c>
      <c r="AL851" s="16">
        <f t="shared" si="210"/>
        <v>0</v>
      </c>
      <c r="AM851" s="16">
        <f t="shared" si="210"/>
        <v>0</v>
      </c>
      <c r="AN851" s="16">
        <f t="shared" si="210"/>
        <v>0</v>
      </c>
      <c r="AO851" s="16">
        <f t="shared" si="210"/>
        <v>0</v>
      </c>
      <c r="AP851" s="16">
        <f t="shared" si="210"/>
        <v>0</v>
      </c>
      <c r="AQ851" s="16">
        <f t="shared" si="210"/>
        <v>0</v>
      </c>
      <c r="AR851" s="16">
        <f t="shared" si="210"/>
        <v>0</v>
      </c>
      <c r="AS851" s="16">
        <f t="shared" si="210"/>
        <v>0</v>
      </c>
      <c r="AT851" s="16">
        <f t="shared" si="216"/>
        <v>0</v>
      </c>
      <c r="AU851" s="16">
        <f t="shared" si="216"/>
        <v>590.80695009834869</v>
      </c>
      <c r="AV851" s="16">
        <f t="shared" si="216"/>
        <v>0</v>
      </c>
      <c r="AW851" s="16">
        <f t="shared" si="216"/>
        <v>0</v>
      </c>
      <c r="AX851" s="16">
        <f t="shared" si="216"/>
        <v>0</v>
      </c>
      <c r="AY851" s="16">
        <f t="shared" si="216"/>
        <v>0</v>
      </c>
      <c r="AZ851" s="16">
        <f t="shared" si="216"/>
        <v>0</v>
      </c>
      <c r="BA851" s="16">
        <f t="shared" si="216"/>
        <v>0</v>
      </c>
      <c r="BB851" s="16">
        <f t="shared" si="216"/>
        <v>0</v>
      </c>
      <c r="BC851" s="16">
        <f t="shared" si="216"/>
        <v>0</v>
      </c>
      <c r="BD851" s="16">
        <f t="shared" si="216"/>
        <v>0</v>
      </c>
      <c r="BE851" s="16">
        <f t="shared" si="216"/>
        <v>962.36226647796821</v>
      </c>
      <c r="BF851" s="16">
        <f t="shared" si="216"/>
        <v>0</v>
      </c>
      <c r="BG851" s="16">
        <f t="shared" si="216"/>
        <v>0</v>
      </c>
      <c r="BH851" s="16">
        <f t="shared" si="216"/>
        <v>0</v>
      </c>
      <c r="BI851" s="16">
        <f t="shared" si="216"/>
        <v>0</v>
      </c>
    </row>
    <row r="852" spans="2:61" s="1" customFormat="1" ht="15.75" x14ac:dyDescent="0.25">
      <c r="B852" s="47">
        <v>926</v>
      </c>
      <c r="C852" s="47" t="s">
        <v>430</v>
      </c>
      <c r="D852" s="47">
        <v>6</v>
      </c>
      <c r="E852" s="47">
        <v>2018</v>
      </c>
      <c r="F852" s="71"/>
      <c r="G852" s="2">
        <v>50</v>
      </c>
      <c r="H852" s="2">
        <v>10</v>
      </c>
      <c r="I852" s="47">
        <v>2023</v>
      </c>
      <c r="J852" s="81">
        <v>1.15E-2</v>
      </c>
      <c r="K852" s="82">
        <v>9985</v>
      </c>
      <c r="L852" s="82">
        <f t="shared" si="211"/>
        <v>998.5</v>
      </c>
      <c r="M852" s="82">
        <f t="shared" si="212"/>
        <v>1497.75</v>
      </c>
      <c r="N852" s="16">
        <f t="shared" si="213"/>
        <v>12481.25</v>
      </c>
      <c r="O852" s="16">
        <f t="shared" si="214"/>
        <v>143.53437500000001</v>
      </c>
      <c r="P852" s="16">
        <f t="shared" si="215"/>
        <v>0</v>
      </c>
      <c r="Q852" s="16">
        <f t="shared" si="215"/>
        <v>136.69940476190476</v>
      </c>
      <c r="R852" s="16">
        <f t="shared" si="215"/>
        <v>0</v>
      </c>
      <c r="S852" s="16">
        <f t="shared" si="215"/>
        <v>0</v>
      </c>
      <c r="T852" s="16">
        <f t="shared" si="215"/>
        <v>0</v>
      </c>
      <c r="U852" s="16">
        <f t="shared" si="215"/>
        <v>0</v>
      </c>
      <c r="V852" s="16">
        <f t="shared" si="215"/>
        <v>0</v>
      </c>
      <c r="W852" s="16">
        <f t="shared" si="215"/>
        <v>0</v>
      </c>
      <c r="X852" s="16">
        <f t="shared" si="215"/>
        <v>0</v>
      </c>
      <c r="Y852" s="16">
        <f t="shared" si="215"/>
        <v>0</v>
      </c>
      <c r="Z852" s="16">
        <f t="shared" si="215"/>
        <v>0</v>
      </c>
      <c r="AA852" s="16">
        <f t="shared" si="215"/>
        <v>222.66892590034129</v>
      </c>
      <c r="AB852" s="16">
        <f t="shared" si="215"/>
        <v>0</v>
      </c>
      <c r="AC852" s="16">
        <f t="shared" si="215"/>
        <v>0</v>
      </c>
      <c r="AD852" s="16">
        <f t="shared" si="215"/>
        <v>0</v>
      </c>
      <c r="AE852" s="16">
        <f t="shared" si="215"/>
        <v>0</v>
      </c>
      <c r="AF852" s="16">
        <f t="shared" si="210"/>
        <v>0</v>
      </c>
      <c r="AG852" s="16">
        <f t="shared" si="210"/>
        <v>0</v>
      </c>
      <c r="AH852" s="16">
        <f t="shared" si="210"/>
        <v>0</v>
      </c>
      <c r="AI852" s="16">
        <f t="shared" si="210"/>
        <v>0</v>
      </c>
      <c r="AJ852" s="16">
        <f t="shared" si="210"/>
        <v>0</v>
      </c>
      <c r="AK852" s="16">
        <f t="shared" si="210"/>
        <v>362.70421694937028</v>
      </c>
      <c r="AL852" s="16">
        <f t="shared" si="210"/>
        <v>0</v>
      </c>
      <c r="AM852" s="16">
        <f t="shared" si="210"/>
        <v>0</v>
      </c>
      <c r="AN852" s="16">
        <f t="shared" si="210"/>
        <v>0</v>
      </c>
      <c r="AO852" s="16">
        <f t="shared" si="210"/>
        <v>0</v>
      </c>
      <c r="AP852" s="16">
        <f t="shared" si="210"/>
        <v>0</v>
      </c>
      <c r="AQ852" s="16">
        <f t="shared" si="210"/>
        <v>0</v>
      </c>
      <c r="AR852" s="16">
        <f t="shared" si="210"/>
        <v>0</v>
      </c>
      <c r="AS852" s="16">
        <f t="shared" si="210"/>
        <v>0</v>
      </c>
      <c r="AT852" s="16">
        <f t="shared" si="216"/>
        <v>0</v>
      </c>
      <c r="AU852" s="16">
        <f t="shared" si="216"/>
        <v>590.80695009834869</v>
      </c>
      <c r="AV852" s="16">
        <f t="shared" si="216"/>
        <v>0</v>
      </c>
      <c r="AW852" s="16">
        <f t="shared" si="216"/>
        <v>0</v>
      </c>
      <c r="AX852" s="16">
        <f t="shared" si="216"/>
        <v>0</v>
      </c>
      <c r="AY852" s="16">
        <f t="shared" si="216"/>
        <v>0</v>
      </c>
      <c r="AZ852" s="16">
        <f t="shared" si="216"/>
        <v>0</v>
      </c>
      <c r="BA852" s="16">
        <f t="shared" si="216"/>
        <v>0</v>
      </c>
      <c r="BB852" s="16">
        <f t="shared" si="216"/>
        <v>0</v>
      </c>
      <c r="BC852" s="16">
        <f t="shared" si="216"/>
        <v>0</v>
      </c>
      <c r="BD852" s="16">
        <f t="shared" si="216"/>
        <v>0</v>
      </c>
      <c r="BE852" s="16">
        <f t="shared" si="216"/>
        <v>962.36226647796821</v>
      </c>
      <c r="BF852" s="16">
        <f t="shared" si="216"/>
        <v>0</v>
      </c>
      <c r="BG852" s="16">
        <f t="shared" si="216"/>
        <v>0</v>
      </c>
      <c r="BH852" s="16">
        <f t="shared" si="216"/>
        <v>0</v>
      </c>
      <c r="BI852" s="16">
        <f t="shared" si="216"/>
        <v>0</v>
      </c>
    </row>
    <row r="853" spans="2:61" s="1" customFormat="1" ht="15.75" x14ac:dyDescent="0.25">
      <c r="B853" s="47">
        <v>924</v>
      </c>
      <c r="C853" s="47" t="s">
        <v>430</v>
      </c>
      <c r="D853" s="47">
        <v>6</v>
      </c>
      <c r="E853" s="47">
        <v>2018</v>
      </c>
      <c r="F853" s="71"/>
      <c r="G853" s="2">
        <v>50</v>
      </c>
      <c r="H853" s="2">
        <v>10</v>
      </c>
      <c r="I853" s="47">
        <v>2023</v>
      </c>
      <c r="J853" s="81">
        <v>1.15E-2</v>
      </c>
      <c r="K853" s="82">
        <v>9985</v>
      </c>
      <c r="L853" s="82">
        <f t="shared" si="211"/>
        <v>998.5</v>
      </c>
      <c r="M853" s="82">
        <f t="shared" si="212"/>
        <v>1497.75</v>
      </c>
      <c r="N853" s="16">
        <f t="shared" si="213"/>
        <v>12481.25</v>
      </c>
      <c r="O853" s="16">
        <f t="shared" si="214"/>
        <v>143.53437500000001</v>
      </c>
      <c r="P853" s="16">
        <f t="shared" si="215"/>
        <v>0</v>
      </c>
      <c r="Q853" s="16">
        <f t="shared" si="215"/>
        <v>136.69940476190476</v>
      </c>
      <c r="R853" s="16">
        <f t="shared" si="215"/>
        <v>0</v>
      </c>
      <c r="S853" s="16">
        <f t="shared" si="215"/>
        <v>0</v>
      </c>
      <c r="T853" s="16">
        <f t="shared" si="215"/>
        <v>0</v>
      </c>
      <c r="U853" s="16">
        <f t="shared" si="215"/>
        <v>0</v>
      </c>
      <c r="V853" s="16">
        <f t="shared" si="215"/>
        <v>0</v>
      </c>
      <c r="W853" s="16">
        <f t="shared" si="215"/>
        <v>0</v>
      </c>
      <c r="X853" s="16">
        <f t="shared" si="215"/>
        <v>0</v>
      </c>
      <c r="Y853" s="16">
        <f t="shared" si="215"/>
        <v>0</v>
      </c>
      <c r="Z853" s="16">
        <f t="shared" si="215"/>
        <v>0</v>
      </c>
      <c r="AA853" s="16">
        <f t="shared" si="215"/>
        <v>222.66892590034129</v>
      </c>
      <c r="AB853" s="16">
        <f t="shared" si="215"/>
        <v>0</v>
      </c>
      <c r="AC853" s="16">
        <f t="shared" si="215"/>
        <v>0</v>
      </c>
      <c r="AD853" s="16">
        <f t="shared" si="215"/>
        <v>0</v>
      </c>
      <c r="AE853" s="16">
        <f t="shared" si="215"/>
        <v>0</v>
      </c>
      <c r="AF853" s="16">
        <f t="shared" si="210"/>
        <v>0</v>
      </c>
      <c r="AG853" s="16">
        <f t="shared" si="210"/>
        <v>0</v>
      </c>
      <c r="AH853" s="16">
        <f t="shared" si="210"/>
        <v>0</v>
      </c>
      <c r="AI853" s="16">
        <f t="shared" si="210"/>
        <v>0</v>
      </c>
      <c r="AJ853" s="16">
        <f t="shared" si="210"/>
        <v>0</v>
      </c>
      <c r="AK853" s="16">
        <f t="shared" si="210"/>
        <v>362.70421694937028</v>
      </c>
      <c r="AL853" s="16">
        <f t="shared" si="210"/>
        <v>0</v>
      </c>
      <c r="AM853" s="16">
        <f t="shared" si="210"/>
        <v>0</v>
      </c>
      <c r="AN853" s="16">
        <f t="shared" si="210"/>
        <v>0</v>
      </c>
      <c r="AO853" s="16">
        <f t="shared" si="210"/>
        <v>0</v>
      </c>
      <c r="AP853" s="16">
        <f t="shared" si="210"/>
        <v>0</v>
      </c>
      <c r="AQ853" s="16">
        <f t="shared" si="210"/>
        <v>0</v>
      </c>
      <c r="AR853" s="16">
        <f t="shared" si="210"/>
        <v>0</v>
      </c>
      <c r="AS853" s="16">
        <f t="shared" si="210"/>
        <v>0</v>
      </c>
      <c r="AT853" s="16">
        <f t="shared" si="216"/>
        <v>0</v>
      </c>
      <c r="AU853" s="16">
        <f t="shared" si="216"/>
        <v>590.80695009834869</v>
      </c>
      <c r="AV853" s="16">
        <f t="shared" si="216"/>
        <v>0</v>
      </c>
      <c r="AW853" s="16">
        <f t="shared" si="216"/>
        <v>0</v>
      </c>
      <c r="AX853" s="16">
        <f t="shared" si="216"/>
        <v>0</v>
      </c>
      <c r="AY853" s="16">
        <f t="shared" si="216"/>
        <v>0</v>
      </c>
      <c r="AZ853" s="16">
        <f t="shared" si="216"/>
        <v>0</v>
      </c>
      <c r="BA853" s="16">
        <f t="shared" si="216"/>
        <v>0</v>
      </c>
      <c r="BB853" s="16">
        <f t="shared" si="216"/>
        <v>0</v>
      </c>
      <c r="BC853" s="16">
        <f t="shared" si="216"/>
        <v>0</v>
      </c>
      <c r="BD853" s="16">
        <f t="shared" si="216"/>
        <v>0</v>
      </c>
      <c r="BE853" s="16">
        <f t="shared" si="216"/>
        <v>962.36226647796821</v>
      </c>
      <c r="BF853" s="16">
        <f t="shared" si="216"/>
        <v>0</v>
      </c>
      <c r="BG853" s="16">
        <f t="shared" si="216"/>
        <v>0</v>
      </c>
      <c r="BH853" s="16">
        <f t="shared" si="216"/>
        <v>0</v>
      </c>
      <c r="BI853" s="16">
        <f t="shared" si="216"/>
        <v>0</v>
      </c>
    </row>
    <row r="854" spans="2:61" s="1" customFormat="1" ht="15.75" x14ac:dyDescent="0.25">
      <c r="B854" s="47">
        <v>997</v>
      </c>
      <c r="C854" s="47" t="s">
        <v>430</v>
      </c>
      <c r="D854" s="47">
        <v>6</v>
      </c>
      <c r="E854" s="47">
        <v>2019</v>
      </c>
      <c r="F854" s="71"/>
      <c r="G854" s="2">
        <v>50</v>
      </c>
      <c r="H854" s="2">
        <v>10</v>
      </c>
      <c r="I854" s="47">
        <v>2023</v>
      </c>
      <c r="J854" s="81">
        <v>1.15E-2</v>
      </c>
      <c r="K854" s="82">
        <v>9985</v>
      </c>
      <c r="L854" s="82">
        <f t="shared" si="211"/>
        <v>998.5</v>
      </c>
      <c r="M854" s="82">
        <f t="shared" si="212"/>
        <v>1497.75</v>
      </c>
      <c r="N854" s="16">
        <f t="shared" si="213"/>
        <v>12481.25</v>
      </c>
      <c r="O854" s="16">
        <f t="shared" si="214"/>
        <v>143.53437500000001</v>
      </c>
      <c r="P854" s="16">
        <f t="shared" si="215"/>
        <v>0</v>
      </c>
      <c r="Q854" s="16">
        <f t="shared" si="215"/>
        <v>136.69940476190476</v>
      </c>
      <c r="R854" s="16">
        <f t="shared" si="215"/>
        <v>0</v>
      </c>
      <c r="S854" s="16">
        <f t="shared" si="215"/>
        <v>0</v>
      </c>
      <c r="T854" s="16">
        <f t="shared" si="215"/>
        <v>0</v>
      </c>
      <c r="U854" s="16">
        <f t="shared" si="215"/>
        <v>0</v>
      </c>
      <c r="V854" s="16">
        <f t="shared" si="215"/>
        <v>0</v>
      </c>
      <c r="W854" s="16">
        <f t="shared" si="215"/>
        <v>0</v>
      </c>
      <c r="X854" s="16">
        <f t="shared" si="215"/>
        <v>0</v>
      </c>
      <c r="Y854" s="16">
        <f t="shared" si="215"/>
        <v>0</v>
      </c>
      <c r="Z854" s="16">
        <f t="shared" si="215"/>
        <v>0</v>
      </c>
      <c r="AA854" s="16">
        <f t="shared" si="215"/>
        <v>222.66892590034129</v>
      </c>
      <c r="AB854" s="16">
        <f t="shared" si="215"/>
        <v>0</v>
      </c>
      <c r="AC854" s="16">
        <f t="shared" si="215"/>
        <v>0</v>
      </c>
      <c r="AD854" s="16">
        <f t="shared" si="215"/>
        <v>0</v>
      </c>
      <c r="AE854" s="16">
        <f t="shared" ref="AE854:AT869" si="217">IF(MOD((AE$6-$E854),$G854)=0,($K854*1.1*1.15)*((1+$K$3)^(AE$6-$N$3)),IF(MOD((AE$6-$I854),$H854)=0,$O854*((1+$K$3)^(AE$6-$N$3)),0))</f>
        <v>0</v>
      </c>
      <c r="AF854" s="16">
        <f t="shared" si="217"/>
        <v>0</v>
      </c>
      <c r="AG854" s="16">
        <f t="shared" si="217"/>
        <v>0</v>
      </c>
      <c r="AH854" s="16">
        <f t="shared" si="217"/>
        <v>0</v>
      </c>
      <c r="AI854" s="16">
        <f t="shared" si="217"/>
        <v>0</v>
      </c>
      <c r="AJ854" s="16">
        <f t="shared" si="217"/>
        <v>0</v>
      </c>
      <c r="AK854" s="16">
        <f t="shared" si="217"/>
        <v>362.70421694937028</v>
      </c>
      <c r="AL854" s="16">
        <f t="shared" si="217"/>
        <v>0</v>
      </c>
      <c r="AM854" s="16">
        <f t="shared" si="217"/>
        <v>0</v>
      </c>
      <c r="AN854" s="16">
        <f t="shared" si="217"/>
        <v>0</v>
      </c>
      <c r="AO854" s="16">
        <f t="shared" si="217"/>
        <v>0</v>
      </c>
      <c r="AP854" s="16">
        <f t="shared" si="217"/>
        <v>0</v>
      </c>
      <c r="AQ854" s="16">
        <f t="shared" si="217"/>
        <v>0</v>
      </c>
      <c r="AR854" s="16">
        <f t="shared" si="217"/>
        <v>0</v>
      </c>
      <c r="AS854" s="16">
        <f t="shared" si="217"/>
        <v>0</v>
      </c>
      <c r="AT854" s="16">
        <f t="shared" si="216"/>
        <v>0</v>
      </c>
      <c r="AU854" s="16">
        <f t="shared" si="216"/>
        <v>590.80695009834869</v>
      </c>
      <c r="AV854" s="16">
        <f t="shared" si="216"/>
        <v>0</v>
      </c>
      <c r="AW854" s="16">
        <f t="shared" si="216"/>
        <v>0</v>
      </c>
      <c r="AX854" s="16">
        <f t="shared" si="216"/>
        <v>0</v>
      </c>
      <c r="AY854" s="16">
        <f t="shared" si="216"/>
        <v>0</v>
      </c>
      <c r="AZ854" s="16">
        <f t="shared" si="216"/>
        <v>0</v>
      </c>
      <c r="BA854" s="16">
        <f t="shared" si="216"/>
        <v>0</v>
      </c>
      <c r="BB854" s="16">
        <f t="shared" si="216"/>
        <v>0</v>
      </c>
      <c r="BC854" s="16">
        <f t="shared" si="216"/>
        <v>0</v>
      </c>
      <c r="BD854" s="16">
        <f t="shared" si="216"/>
        <v>0</v>
      </c>
      <c r="BE854" s="16">
        <f t="shared" si="216"/>
        <v>962.36226647796821</v>
      </c>
      <c r="BF854" s="16">
        <f t="shared" si="216"/>
        <v>0</v>
      </c>
      <c r="BG854" s="16">
        <f t="shared" si="216"/>
        <v>0</v>
      </c>
      <c r="BH854" s="16">
        <f t="shared" si="216"/>
        <v>0</v>
      </c>
      <c r="BI854" s="16">
        <f t="shared" si="216"/>
        <v>0</v>
      </c>
    </row>
    <row r="855" spans="2:61" s="1" customFormat="1" ht="15.75" x14ac:dyDescent="0.25">
      <c r="B855" s="47">
        <v>996</v>
      </c>
      <c r="C855" s="47" t="s">
        <v>430</v>
      </c>
      <c r="D855" s="47">
        <v>6</v>
      </c>
      <c r="E855" s="47">
        <v>2019</v>
      </c>
      <c r="F855" s="71"/>
      <c r="G855" s="2">
        <v>50</v>
      </c>
      <c r="H855" s="2">
        <v>10</v>
      </c>
      <c r="I855" s="47">
        <v>2023</v>
      </c>
      <c r="J855" s="81">
        <v>1.15E-2</v>
      </c>
      <c r="K855" s="82">
        <v>9985</v>
      </c>
      <c r="L855" s="82">
        <f t="shared" si="211"/>
        <v>998.5</v>
      </c>
      <c r="M855" s="82">
        <f t="shared" si="212"/>
        <v>1497.75</v>
      </c>
      <c r="N855" s="16">
        <f t="shared" si="213"/>
        <v>12481.25</v>
      </c>
      <c r="O855" s="16">
        <f t="shared" si="214"/>
        <v>143.53437500000001</v>
      </c>
      <c r="P855" s="16">
        <f t="shared" ref="P855:AE870" si="218">IF(MOD((P$6-$E855),$G855)=0,($K855*1.1*1.15)*((1+$K$3)^(P$6-$N$3)),IF(MOD((P$6-$I855),$H855)=0,$O855*((1+$K$3)^(P$6-$N$3)),0))</f>
        <v>0</v>
      </c>
      <c r="Q855" s="16">
        <f t="shared" si="218"/>
        <v>136.69940476190476</v>
      </c>
      <c r="R855" s="16">
        <f t="shared" si="218"/>
        <v>0</v>
      </c>
      <c r="S855" s="16">
        <f t="shared" si="218"/>
        <v>0</v>
      </c>
      <c r="T855" s="16">
        <f t="shared" si="218"/>
        <v>0</v>
      </c>
      <c r="U855" s="16">
        <f t="shared" si="218"/>
        <v>0</v>
      </c>
      <c r="V855" s="16">
        <f t="shared" si="218"/>
        <v>0</v>
      </c>
      <c r="W855" s="16">
        <f t="shared" si="218"/>
        <v>0</v>
      </c>
      <c r="X855" s="16">
        <f t="shared" si="218"/>
        <v>0</v>
      </c>
      <c r="Y855" s="16">
        <f t="shared" si="218"/>
        <v>0</v>
      </c>
      <c r="Z855" s="16">
        <f t="shared" si="218"/>
        <v>0</v>
      </c>
      <c r="AA855" s="16">
        <f t="shared" si="218"/>
        <v>222.66892590034129</v>
      </c>
      <c r="AB855" s="16">
        <f t="shared" si="218"/>
        <v>0</v>
      </c>
      <c r="AC855" s="16">
        <f t="shared" si="218"/>
        <v>0</v>
      </c>
      <c r="AD855" s="16">
        <f t="shared" si="218"/>
        <v>0</v>
      </c>
      <c r="AE855" s="16">
        <f t="shared" si="218"/>
        <v>0</v>
      </c>
      <c r="AF855" s="16">
        <f t="shared" si="217"/>
        <v>0</v>
      </c>
      <c r="AG855" s="16">
        <f t="shared" si="217"/>
        <v>0</v>
      </c>
      <c r="AH855" s="16">
        <f t="shared" si="217"/>
        <v>0</v>
      </c>
      <c r="AI855" s="16">
        <f t="shared" si="217"/>
        <v>0</v>
      </c>
      <c r="AJ855" s="16">
        <f t="shared" si="217"/>
        <v>0</v>
      </c>
      <c r="AK855" s="16">
        <f t="shared" si="217"/>
        <v>362.70421694937028</v>
      </c>
      <c r="AL855" s="16">
        <f t="shared" si="217"/>
        <v>0</v>
      </c>
      <c r="AM855" s="16">
        <f t="shared" si="217"/>
        <v>0</v>
      </c>
      <c r="AN855" s="16">
        <f t="shared" si="217"/>
        <v>0</v>
      </c>
      <c r="AO855" s="16">
        <f t="shared" si="217"/>
        <v>0</v>
      </c>
      <c r="AP855" s="16">
        <f t="shared" si="217"/>
        <v>0</v>
      </c>
      <c r="AQ855" s="16">
        <f t="shared" si="217"/>
        <v>0</v>
      </c>
      <c r="AR855" s="16">
        <f t="shared" si="217"/>
        <v>0</v>
      </c>
      <c r="AS855" s="16">
        <f t="shared" si="217"/>
        <v>0</v>
      </c>
      <c r="AT855" s="16">
        <f t="shared" si="217"/>
        <v>0</v>
      </c>
      <c r="AU855" s="16">
        <f t="shared" ref="AT855:BI870" si="219">IF(MOD((AU$6-$E855),$G855)=0,($K855*1.1*1.15)*((1+$K$3)^(AU$6-$N$3)),IF(MOD((AU$6-$I855),$H855)=0,$O855*((1+$K$3)^(AU$6-$N$3)),0))</f>
        <v>590.80695009834869</v>
      </c>
      <c r="AV855" s="16">
        <f t="shared" si="219"/>
        <v>0</v>
      </c>
      <c r="AW855" s="16">
        <f t="shared" si="219"/>
        <v>0</v>
      </c>
      <c r="AX855" s="16">
        <f t="shared" si="219"/>
        <v>0</v>
      </c>
      <c r="AY855" s="16">
        <f t="shared" si="219"/>
        <v>0</v>
      </c>
      <c r="AZ855" s="16">
        <f t="shared" si="219"/>
        <v>0</v>
      </c>
      <c r="BA855" s="16">
        <f t="shared" si="219"/>
        <v>0</v>
      </c>
      <c r="BB855" s="16">
        <f t="shared" si="219"/>
        <v>0</v>
      </c>
      <c r="BC855" s="16">
        <f t="shared" si="219"/>
        <v>0</v>
      </c>
      <c r="BD855" s="16">
        <f t="shared" si="219"/>
        <v>0</v>
      </c>
      <c r="BE855" s="16">
        <f t="shared" si="219"/>
        <v>962.36226647796821</v>
      </c>
      <c r="BF855" s="16">
        <f t="shared" si="219"/>
        <v>0</v>
      </c>
      <c r="BG855" s="16">
        <f t="shared" si="219"/>
        <v>0</v>
      </c>
      <c r="BH855" s="16">
        <f t="shared" si="219"/>
        <v>0</v>
      </c>
      <c r="BI855" s="16">
        <f t="shared" si="219"/>
        <v>0</v>
      </c>
    </row>
    <row r="856" spans="2:61" s="1" customFormat="1" ht="15.75" x14ac:dyDescent="0.25">
      <c r="B856" s="47">
        <v>995</v>
      </c>
      <c r="C856" s="47" t="s">
        <v>430</v>
      </c>
      <c r="D856" s="47">
        <v>6</v>
      </c>
      <c r="E856" s="47">
        <v>2019</v>
      </c>
      <c r="F856" s="71"/>
      <c r="G856" s="2">
        <v>50</v>
      </c>
      <c r="H856" s="2">
        <v>10</v>
      </c>
      <c r="I856" s="47">
        <v>2023</v>
      </c>
      <c r="J856" s="81">
        <v>1.15E-2</v>
      </c>
      <c r="K856" s="82">
        <v>9985</v>
      </c>
      <c r="L856" s="82">
        <f t="shared" si="211"/>
        <v>998.5</v>
      </c>
      <c r="M856" s="82">
        <f t="shared" si="212"/>
        <v>1497.75</v>
      </c>
      <c r="N856" s="16">
        <f t="shared" si="213"/>
        <v>12481.25</v>
      </c>
      <c r="O856" s="16">
        <f t="shared" si="214"/>
        <v>143.53437500000001</v>
      </c>
      <c r="P856" s="16">
        <f t="shared" si="218"/>
        <v>0</v>
      </c>
      <c r="Q856" s="16">
        <f t="shared" si="218"/>
        <v>136.69940476190476</v>
      </c>
      <c r="R856" s="16">
        <f t="shared" si="218"/>
        <v>0</v>
      </c>
      <c r="S856" s="16">
        <f t="shared" si="218"/>
        <v>0</v>
      </c>
      <c r="T856" s="16">
        <f t="shared" si="218"/>
        <v>0</v>
      </c>
      <c r="U856" s="16">
        <f t="shared" si="218"/>
        <v>0</v>
      </c>
      <c r="V856" s="16">
        <f t="shared" si="218"/>
        <v>0</v>
      </c>
      <c r="W856" s="16">
        <f t="shared" si="218"/>
        <v>0</v>
      </c>
      <c r="X856" s="16">
        <f t="shared" si="218"/>
        <v>0</v>
      </c>
      <c r="Y856" s="16">
        <f t="shared" si="218"/>
        <v>0</v>
      </c>
      <c r="Z856" s="16">
        <f t="shared" si="218"/>
        <v>0</v>
      </c>
      <c r="AA856" s="16">
        <f t="shared" si="218"/>
        <v>222.66892590034129</v>
      </c>
      <c r="AB856" s="16">
        <f t="shared" si="218"/>
        <v>0</v>
      </c>
      <c r="AC856" s="16">
        <f t="shared" si="218"/>
        <v>0</v>
      </c>
      <c r="AD856" s="16">
        <f t="shared" si="218"/>
        <v>0</v>
      </c>
      <c r="AE856" s="16">
        <f t="shared" si="218"/>
        <v>0</v>
      </c>
      <c r="AF856" s="16">
        <f t="shared" si="217"/>
        <v>0</v>
      </c>
      <c r="AG856" s="16">
        <f t="shared" si="217"/>
        <v>0</v>
      </c>
      <c r="AH856" s="16">
        <f t="shared" si="217"/>
        <v>0</v>
      </c>
      <c r="AI856" s="16">
        <f t="shared" si="217"/>
        <v>0</v>
      </c>
      <c r="AJ856" s="16">
        <f t="shared" si="217"/>
        <v>0</v>
      </c>
      <c r="AK856" s="16">
        <f t="shared" si="217"/>
        <v>362.70421694937028</v>
      </c>
      <c r="AL856" s="16">
        <f t="shared" si="217"/>
        <v>0</v>
      </c>
      <c r="AM856" s="16">
        <f t="shared" si="217"/>
        <v>0</v>
      </c>
      <c r="AN856" s="16">
        <f t="shared" si="217"/>
        <v>0</v>
      </c>
      <c r="AO856" s="16">
        <f t="shared" si="217"/>
        <v>0</v>
      </c>
      <c r="AP856" s="16">
        <f t="shared" si="217"/>
        <v>0</v>
      </c>
      <c r="AQ856" s="16">
        <f t="shared" si="217"/>
        <v>0</v>
      </c>
      <c r="AR856" s="16">
        <f t="shared" si="217"/>
        <v>0</v>
      </c>
      <c r="AS856" s="16">
        <f t="shared" si="217"/>
        <v>0</v>
      </c>
      <c r="AT856" s="16">
        <f t="shared" si="219"/>
        <v>0</v>
      </c>
      <c r="AU856" s="16">
        <f t="shared" si="219"/>
        <v>590.80695009834869</v>
      </c>
      <c r="AV856" s="16">
        <f t="shared" si="219"/>
        <v>0</v>
      </c>
      <c r="AW856" s="16">
        <f t="shared" si="219"/>
        <v>0</v>
      </c>
      <c r="AX856" s="16">
        <f t="shared" si="219"/>
        <v>0</v>
      </c>
      <c r="AY856" s="16">
        <f t="shared" si="219"/>
        <v>0</v>
      </c>
      <c r="AZ856" s="16">
        <f t="shared" si="219"/>
        <v>0</v>
      </c>
      <c r="BA856" s="16">
        <f t="shared" si="219"/>
        <v>0</v>
      </c>
      <c r="BB856" s="16">
        <f t="shared" si="219"/>
        <v>0</v>
      </c>
      <c r="BC856" s="16">
        <f t="shared" si="219"/>
        <v>0</v>
      </c>
      <c r="BD856" s="16">
        <f t="shared" si="219"/>
        <v>0</v>
      </c>
      <c r="BE856" s="16">
        <f t="shared" si="219"/>
        <v>962.36226647796821</v>
      </c>
      <c r="BF856" s="16">
        <f t="shared" si="219"/>
        <v>0</v>
      </c>
      <c r="BG856" s="16">
        <f t="shared" si="219"/>
        <v>0</v>
      </c>
      <c r="BH856" s="16">
        <f t="shared" si="219"/>
        <v>0</v>
      </c>
      <c r="BI856" s="16">
        <f t="shared" si="219"/>
        <v>0</v>
      </c>
    </row>
    <row r="857" spans="2:61" s="1" customFormat="1" ht="15.75" x14ac:dyDescent="0.25">
      <c r="B857" s="47">
        <v>994</v>
      </c>
      <c r="C857" s="47" t="s">
        <v>430</v>
      </c>
      <c r="D857" s="47">
        <v>6</v>
      </c>
      <c r="E857" s="47">
        <v>2019</v>
      </c>
      <c r="F857" s="71"/>
      <c r="G857" s="2">
        <v>50</v>
      </c>
      <c r="H857" s="2">
        <v>10</v>
      </c>
      <c r="I857" s="47">
        <v>2023</v>
      </c>
      <c r="J857" s="81">
        <v>1.15E-2</v>
      </c>
      <c r="K857" s="82">
        <v>9985</v>
      </c>
      <c r="L857" s="82">
        <f t="shared" si="211"/>
        <v>998.5</v>
      </c>
      <c r="M857" s="82">
        <f t="shared" si="212"/>
        <v>1497.75</v>
      </c>
      <c r="N857" s="16">
        <f t="shared" si="213"/>
        <v>12481.25</v>
      </c>
      <c r="O857" s="16">
        <f t="shared" si="214"/>
        <v>143.53437500000001</v>
      </c>
      <c r="P857" s="16">
        <f t="shared" si="218"/>
        <v>0</v>
      </c>
      <c r="Q857" s="16">
        <f t="shared" si="218"/>
        <v>136.69940476190476</v>
      </c>
      <c r="R857" s="16">
        <f t="shared" si="218"/>
        <v>0</v>
      </c>
      <c r="S857" s="16">
        <f t="shared" si="218"/>
        <v>0</v>
      </c>
      <c r="T857" s="16">
        <f t="shared" si="218"/>
        <v>0</v>
      </c>
      <c r="U857" s="16">
        <f t="shared" si="218"/>
        <v>0</v>
      </c>
      <c r="V857" s="16">
        <f t="shared" si="218"/>
        <v>0</v>
      </c>
      <c r="W857" s="16">
        <f t="shared" si="218"/>
        <v>0</v>
      </c>
      <c r="X857" s="16">
        <f t="shared" si="218"/>
        <v>0</v>
      </c>
      <c r="Y857" s="16">
        <f t="shared" si="218"/>
        <v>0</v>
      </c>
      <c r="Z857" s="16">
        <f t="shared" si="218"/>
        <v>0</v>
      </c>
      <c r="AA857" s="16">
        <f t="shared" si="218"/>
        <v>222.66892590034129</v>
      </c>
      <c r="AB857" s="16">
        <f t="shared" si="218"/>
        <v>0</v>
      </c>
      <c r="AC857" s="16">
        <f t="shared" si="218"/>
        <v>0</v>
      </c>
      <c r="AD857" s="16">
        <f t="shared" si="218"/>
        <v>0</v>
      </c>
      <c r="AE857" s="16">
        <f t="shared" si="218"/>
        <v>0</v>
      </c>
      <c r="AF857" s="16">
        <f t="shared" si="217"/>
        <v>0</v>
      </c>
      <c r="AG857" s="16">
        <f t="shared" si="217"/>
        <v>0</v>
      </c>
      <c r="AH857" s="16">
        <f t="shared" si="217"/>
        <v>0</v>
      </c>
      <c r="AI857" s="16">
        <f t="shared" si="217"/>
        <v>0</v>
      </c>
      <c r="AJ857" s="16">
        <f t="shared" si="217"/>
        <v>0</v>
      </c>
      <c r="AK857" s="16">
        <f t="shared" si="217"/>
        <v>362.70421694937028</v>
      </c>
      <c r="AL857" s="16">
        <f t="shared" si="217"/>
        <v>0</v>
      </c>
      <c r="AM857" s="16">
        <f t="shared" si="217"/>
        <v>0</v>
      </c>
      <c r="AN857" s="16">
        <f t="shared" si="217"/>
        <v>0</v>
      </c>
      <c r="AO857" s="16">
        <f t="shared" si="217"/>
        <v>0</v>
      </c>
      <c r="AP857" s="16">
        <f t="shared" si="217"/>
        <v>0</v>
      </c>
      <c r="AQ857" s="16">
        <f t="shared" si="217"/>
        <v>0</v>
      </c>
      <c r="AR857" s="16">
        <f t="shared" si="217"/>
        <v>0</v>
      </c>
      <c r="AS857" s="16">
        <f t="shared" si="217"/>
        <v>0</v>
      </c>
      <c r="AT857" s="16">
        <f t="shared" si="219"/>
        <v>0</v>
      </c>
      <c r="AU857" s="16">
        <f t="shared" si="219"/>
        <v>590.80695009834869</v>
      </c>
      <c r="AV857" s="16">
        <f t="shared" si="219"/>
        <v>0</v>
      </c>
      <c r="AW857" s="16">
        <f t="shared" si="219"/>
        <v>0</v>
      </c>
      <c r="AX857" s="16">
        <f t="shared" si="219"/>
        <v>0</v>
      </c>
      <c r="AY857" s="16">
        <f t="shared" si="219"/>
        <v>0</v>
      </c>
      <c r="AZ857" s="16">
        <f t="shared" si="219"/>
        <v>0</v>
      </c>
      <c r="BA857" s="16">
        <f t="shared" si="219"/>
        <v>0</v>
      </c>
      <c r="BB857" s="16">
        <f t="shared" si="219"/>
        <v>0</v>
      </c>
      <c r="BC857" s="16">
        <f t="shared" si="219"/>
        <v>0</v>
      </c>
      <c r="BD857" s="16">
        <f t="shared" si="219"/>
        <v>0</v>
      </c>
      <c r="BE857" s="16">
        <f t="shared" si="219"/>
        <v>962.36226647796821</v>
      </c>
      <c r="BF857" s="16">
        <f t="shared" si="219"/>
        <v>0</v>
      </c>
      <c r="BG857" s="16">
        <f t="shared" si="219"/>
        <v>0</v>
      </c>
      <c r="BH857" s="16">
        <f t="shared" si="219"/>
        <v>0</v>
      </c>
      <c r="BI857" s="16">
        <f t="shared" si="219"/>
        <v>0</v>
      </c>
    </row>
    <row r="858" spans="2:61" s="1" customFormat="1" ht="15.75" x14ac:dyDescent="0.25">
      <c r="B858" s="47">
        <v>993</v>
      </c>
      <c r="C858" s="47" t="s">
        <v>430</v>
      </c>
      <c r="D858" s="47">
        <v>6</v>
      </c>
      <c r="E858" s="47">
        <v>2019</v>
      </c>
      <c r="F858" s="71"/>
      <c r="G858" s="2">
        <v>50</v>
      </c>
      <c r="H858" s="2">
        <v>10</v>
      </c>
      <c r="I858" s="47">
        <v>2023</v>
      </c>
      <c r="J858" s="81">
        <v>1.15E-2</v>
      </c>
      <c r="K858" s="82">
        <v>9985</v>
      </c>
      <c r="L858" s="82">
        <f t="shared" si="211"/>
        <v>998.5</v>
      </c>
      <c r="M858" s="82">
        <f t="shared" si="212"/>
        <v>1497.75</v>
      </c>
      <c r="N858" s="16">
        <f t="shared" si="213"/>
        <v>12481.25</v>
      </c>
      <c r="O858" s="16">
        <f t="shared" si="214"/>
        <v>143.53437500000001</v>
      </c>
      <c r="P858" s="16">
        <f t="shared" si="218"/>
        <v>0</v>
      </c>
      <c r="Q858" s="16">
        <f t="shared" si="218"/>
        <v>136.69940476190476</v>
      </c>
      <c r="R858" s="16">
        <f t="shared" si="218"/>
        <v>0</v>
      </c>
      <c r="S858" s="16">
        <f t="shared" si="218"/>
        <v>0</v>
      </c>
      <c r="T858" s="16">
        <f t="shared" si="218"/>
        <v>0</v>
      </c>
      <c r="U858" s="16">
        <f t="shared" si="218"/>
        <v>0</v>
      </c>
      <c r="V858" s="16">
        <f t="shared" si="218"/>
        <v>0</v>
      </c>
      <c r="W858" s="16">
        <f t="shared" si="218"/>
        <v>0</v>
      </c>
      <c r="X858" s="16">
        <f t="shared" si="218"/>
        <v>0</v>
      </c>
      <c r="Y858" s="16">
        <f t="shared" si="218"/>
        <v>0</v>
      </c>
      <c r="Z858" s="16">
        <f t="shared" si="218"/>
        <v>0</v>
      </c>
      <c r="AA858" s="16">
        <f t="shared" si="218"/>
        <v>222.66892590034129</v>
      </c>
      <c r="AB858" s="16">
        <f t="shared" si="218"/>
        <v>0</v>
      </c>
      <c r="AC858" s="16">
        <f t="shared" si="218"/>
        <v>0</v>
      </c>
      <c r="AD858" s="16">
        <f t="shared" si="218"/>
        <v>0</v>
      </c>
      <c r="AE858" s="16">
        <f t="shared" si="218"/>
        <v>0</v>
      </c>
      <c r="AF858" s="16">
        <f t="shared" si="217"/>
        <v>0</v>
      </c>
      <c r="AG858" s="16">
        <f t="shared" si="217"/>
        <v>0</v>
      </c>
      <c r="AH858" s="16">
        <f t="shared" si="217"/>
        <v>0</v>
      </c>
      <c r="AI858" s="16">
        <f t="shared" si="217"/>
        <v>0</v>
      </c>
      <c r="AJ858" s="16">
        <f t="shared" si="217"/>
        <v>0</v>
      </c>
      <c r="AK858" s="16">
        <f t="shared" si="217"/>
        <v>362.70421694937028</v>
      </c>
      <c r="AL858" s="16">
        <f t="shared" si="217"/>
        <v>0</v>
      </c>
      <c r="AM858" s="16">
        <f t="shared" si="217"/>
        <v>0</v>
      </c>
      <c r="AN858" s="16">
        <f t="shared" si="217"/>
        <v>0</v>
      </c>
      <c r="AO858" s="16">
        <f t="shared" si="217"/>
        <v>0</v>
      </c>
      <c r="AP858" s="16">
        <f t="shared" si="217"/>
        <v>0</v>
      </c>
      <c r="AQ858" s="16">
        <f t="shared" si="217"/>
        <v>0</v>
      </c>
      <c r="AR858" s="16">
        <f t="shared" si="217"/>
        <v>0</v>
      </c>
      <c r="AS858" s="16">
        <f t="shared" si="217"/>
        <v>0</v>
      </c>
      <c r="AT858" s="16">
        <f t="shared" si="219"/>
        <v>0</v>
      </c>
      <c r="AU858" s="16">
        <f t="shared" si="219"/>
        <v>590.80695009834869</v>
      </c>
      <c r="AV858" s="16">
        <f t="shared" si="219"/>
        <v>0</v>
      </c>
      <c r="AW858" s="16">
        <f t="shared" si="219"/>
        <v>0</v>
      </c>
      <c r="AX858" s="16">
        <f t="shared" si="219"/>
        <v>0</v>
      </c>
      <c r="AY858" s="16">
        <f t="shared" si="219"/>
        <v>0</v>
      </c>
      <c r="AZ858" s="16">
        <f t="shared" si="219"/>
        <v>0</v>
      </c>
      <c r="BA858" s="16">
        <f t="shared" si="219"/>
        <v>0</v>
      </c>
      <c r="BB858" s="16">
        <f t="shared" si="219"/>
        <v>0</v>
      </c>
      <c r="BC858" s="16">
        <f t="shared" si="219"/>
        <v>0</v>
      </c>
      <c r="BD858" s="16">
        <f t="shared" si="219"/>
        <v>0</v>
      </c>
      <c r="BE858" s="16">
        <f t="shared" si="219"/>
        <v>962.36226647796821</v>
      </c>
      <c r="BF858" s="16">
        <f t="shared" si="219"/>
        <v>0</v>
      </c>
      <c r="BG858" s="16">
        <f t="shared" si="219"/>
        <v>0</v>
      </c>
      <c r="BH858" s="16">
        <f t="shared" si="219"/>
        <v>0</v>
      </c>
      <c r="BI858" s="16">
        <f t="shared" si="219"/>
        <v>0</v>
      </c>
    </row>
    <row r="859" spans="2:61" s="1" customFormat="1" ht="15.75" x14ac:dyDescent="0.25">
      <c r="B859" s="47">
        <v>992</v>
      </c>
      <c r="C859" s="47" t="s">
        <v>430</v>
      </c>
      <c r="D859" s="47">
        <v>6</v>
      </c>
      <c r="E859" s="47">
        <v>2019</v>
      </c>
      <c r="F859" s="71"/>
      <c r="G859" s="2">
        <v>50</v>
      </c>
      <c r="H859" s="2">
        <v>10</v>
      </c>
      <c r="I859" s="47">
        <v>2023</v>
      </c>
      <c r="J859" s="81">
        <v>1.15E-2</v>
      </c>
      <c r="K859" s="82">
        <v>9985</v>
      </c>
      <c r="L859" s="82">
        <f t="shared" si="211"/>
        <v>998.5</v>
      </c>
      <c r="M859" s="82">
        <f t="shared" si="212"/>
        <v>1497.75</v>
      </c>
      <c r="N859" s="16">
        <f t="shared" si="213"/>
        <v>12481.25</v>
      </c>
      <c r="O859" s="16">
        <f t="shared" si="214"/>
        <v>143.53437500000001</v>
      </c>
      <c r="P859" s="16">
        <f t="shared" si="218"/>
        <v>0</v>
      </c>
      <c r="Q859" s="16">
        <f t="shared" si="218"/>
        <v>136.69940476190476</v>
      </c>
      <c r="R859" s="16">
        <f t="shared" si="218"/>
        <v>0</v>
      </c>
      <c r="S859" s="16">
        <f t="shared" si="218"/>
        <v>0</v>
      </c>
      <c r="T859" s="16">
        <f t="shared" si="218"/>
        <v>0</v>
      </c>
      <c r="U859" s="16">
        <f t="shared" si="218"/>
        <v>0</v>
      </c>
      <c r="V859" s="16">
        <f t="shared" si="218"/>
        <v>0</v>
      </c>
      <c r="W859" s="16">
        <f t="shared" si="218"/>
        <v>0</v>
      </c>
      <c r="X859" s="16">
        <f t="shared" si="218"/>
        <v>0</v>
      </c>
      <c r="Y859" s="16">
        <f t="shared" si="218"/>
        <v>0</v>
      </c>
      <c r="Z859" s="16">
        <f t="shared" si="218"/>
        <v>0</v>
      </c>
      <c r="AA859" s="16">
        <f t="shared" si="218"/>
        <v>222.66892590034129</v>
      </c>
      <c r="AB859" s="16">
        <f t="shared" si="218"/>
        <v>0</v>
      </c>
      <c r="AC859" s="16">
        <f t="shared" si="218"/>
        <v>0</v>
      </c>
      <c r="AD859" s="16">
        <f t="shared" si="218"/>
        <v>0</v>
      </c>
      <c r="AE859" s="16">
        <f t="shared" si="218"/>
        <v>0</v>
      </c>
      <c r="AF859" s="16">
        <f t="shared" si="217"/>
        <v>0</v>
      </c>
      <c r="AG859" s="16">
        <f t="shared" si="217"/>
        <v>0</v>
      </c>
      <c r="AH859" s="16">
        <f t="shared" si="217"/>
        <v>0</v>
      </c>
      <c r="AI859" s="16">
        <f t="shared" si="217"/>
        <v>0</v>
      </c>
      <c r="AJ859" s="16">
        <f t="shared" si="217"/>
        <v>0</v>
      </c>
      <c r="AK859" s="16">
        <f t="shared" si="217"/>
        <v>362.70421694937028</v>
      </c>
      <c r="AL859" s="16">
        <f t="shared" si="217"/>
        <v>0</v>
      </c>
      <c r="AM859" s="16">
        <f t="shared" si="217"/>
        <v>0</v>
      </c>
      <c r="AN859" s="16">
        <f t="shared" si="217"/>
        <v>0</v>
      </c>
      <c r="AO859" s="16">
        <f t="shared" si="217"/>
        <v>0</v>
      </c>
      <c r="AP859" s="16">
        <f t="shared" si="217"/>
        <v>0</v>
      </c>
      <c r="AQ859" s="16">
        <f t="shared" si="217"/>
        <v>0</v>
      </c>
      <c r="AR859" s="16">
        <f t="shared" si="217"/>
        <v>0</v>
      </c>
      <c r="AS859" s="16">
        <f t="shared" si="217"/>
        <v>0</v>
      </c>
      <c r="AT859" s="16">
        <f t="shared" si="219"/>
        <v>0</v>
      </c>
      <c r="AU859" s="16">
        <f t="shared" si="219"/>
        <v>590.80695009834869</v>
      </c>
      <c r="AV859" s="16">
        <f t="shared" si="219"/>
        <v>0</v>
      </c>
      <c r="AW859" s="16">
        <f t="shared" si="219"/>
        <v>0</v>
      </c>
      <c r="AX859" s="16">
        <f t="shared" si="219"/>
        <v>0</v>
      </c>
      <c r="AY859" s="16">
        <f t="shared" si="219"/>
        <v>0</v>
      </c>
      <c r="AZ859" s="16">
        <f t="shared" si="219"/>
        <v>0</v>
      </c>
      <c r="BA859" s="16">
        <f t="shared" si="219"/>
        <v>0</v>
      </c>
      <c r="BB859" s="16">
        <f t="shared" si="219"/>
        <v>0</v>
      </c>
      <c r="BC859" s="16">
        <f t="shared" si="219"/>
        <v>0</v>
      </c>
      <c r="BD859" s="16">
        <f t="shared" si="219"/>
        <v>0</v>
      </c>
      <c r="BE859" s="16">
        <f t="shared" si="219"/>
        <v>962.36226647796821</v>
      </c>
      <c r="BF859" s="16">
        <f t="shared" si="219"/>
        <v>0</v>
      </c>
      <c r="BG859" s="16">
        <f t="shared" si="219"/>
        <v>0</v>
      </c>
      <c r="BH859" s="16">
        <f t="shared" si="219"/>
        <v>0</v>
      </c>
      <c r="BI859" s="16">
        <f t="shared" si="219"/>
        <v>0</v>
      </c>
    </row>
    <row r="860" spans="2:61" s="1" customFormat="1" ht="15.75" x14ac:dyDescent="0.25">
      <c r="B860" s="47">
        <v>922</v>
      </c>
      <c r="C860" s="47" t="s">
        <v>430</v>
      </c>
      <c r="D860" s="47">
        <v>6</v>
      </c>
      <c r="E860" s="47">
        <v>2019</v>
      </c>
      <c r="F860" s="71"/>
      <c r="G860" s="2">
        <v>50</v>
      </c>
      <c r="H860" s="2">
        <v>10</v>
      </c>
      <c r="I860" s="47">
        <v>2023</v>
      </c>
      <c r="J860" s="81">
        <v>1.15E-2</v>
      </c>
      <c r="K860" s="82">
        <v>9985</v>
      </c>
      <c r="L860" s="82">
        <f t="shared" si="211"/>
        <v>998.5</v>
      </c>
      <c r="M860" s="82">
        <f t="shared" si="212"/>
        <v>1497.75</v>
      </c>
      <c r="N860" s="16">
        <f t="shared" si="213"/>
        <v>12481.25</v>
      </c>
      <c r="O860" s="16">
        <f t="shared" si="214"/>
        <v>143.53437500000001</v>
      </c>
      <c r="P860" s="16">
        <f t="shared" si="218"/>
        <v>0</v>
      </c>
      <c r="Q860" s="16">
        <f t="shared" si="218"/>
        <v>136.69940476190476</v>
      </c>
      <c r="R860" s="16">
        <f t="shared" si="218"/>
        <v>0</v>
      </c>
      <c r="S860" s="16">
        <f t="shared" si="218"/>
        <v>0</v>
      </c>
      <c r="T860" s="16">
        <f t="shared" si="218"/>
        <v>0</v>
      </c>
      <c r="U860" s="16">
        <f t="shared" si="218"/>
        <v>0</v>
      </c>
      <c r="V860" s="16">
        <f t="shared" si="218"/>
        <v>0</v>
      </c>
      <c r="W860" s="16">
        <f t="shared" si="218"/>
        <v>0</v>
      </c>
      <c r="X860" s="16">
        <f t="shared" si="218"/>
        <v>0</v>
      </c>
      <c r="Y860" s="16">
        <f t="shared" si="218"/>
        <v>0</v>
      </c>
      <c r="Z860" s="16">
        <f t="shared" si="218"/>
        <v>0</v>
      </c>
      <c r="AA860" s="16">
        <f t="shared" si="218"/>
        <v>222.66892590034129</v>
      </c>
      <c r="AB860" s="16">
        <f t="shared" si="218"/>
        <v>0</v>
      </c>
      <c r="AC860" s="16">
        <f t="shared" si="218"/>
        <v>0</v>
      </c>
      <c r="AD860" s="16">
        <f t="shared" si="218"/>
        <v>0</v>
      </c>
      <c r="AE860" s="16">
        <f t="shared" si="218"/>
        <v>0</v>
      </c>
      <c r="AF860" s="16">
        <f t="shared" si="217"/>
        <v>0</v>
      </c>
      <c r="AG860" s="16">
        <f t="shared" si="217"/>
        <v>0</v>
      </c>
      <c r="AH860" s="16">
        <f t="shared" si="217"/>
        <v>0</v>
      </c>
      <c r="AI860" s="16">
        <f t="shared" si="217"/>
        <v>0</v>
      </c>
      <c r="AJ860" s="16">
        <f t="shared" si="217"/>
        <v>0</v>
      </c>
      <c r="AK860" s="16">
        <f t="shared" si="217"/>
        <v>362.70421694937028</v>
      </c>
      <c r="AL860" s="16">
        <f t="shared" si="217"/>
        <v>0</v>
      </c>
      <c r="AM860" s="16">
        <f t="shared" si="217"/>
        <v>0</v>
      </c>
      <c r="AN860" s="16">
        <f t="shared" si="217"/>
        <v>0</v>
      </c>
      <c r="AO860" s="16">
        <f t="shared" si="217"/>
        <v>0</v>
      </c>
      <c r="AP860" s="16">
        <f t="shared" si="217"/>
        <v>0</v>
      </c>
      <c r="AQ860" s="16">
        <f t="shared" si="217"/>
        <v>0</v>
      </c>
      <c r="AR860" s="16">
        <f t="shared" si="217"/>
        <v>0</v>
      </c>
      <c r="AS860" s="16">
        <f t="shared" si="217"/>
        <v>0</v>
      </c>
      <c r="AT860" s="16">
        <f t="shared" si="219"/>
        <v>0</v>
      </c>
      <c r="AU860" s="16">
        <f t="shared" si="219"/>
        <v>590.80695009834869</v>
      </c>
      <c r="AV860" s="16">
        <f t="shared" si="219"/>
        <v>0</v>
      </c>
      <c r="AW860" s="16">
        <f t="shared" si="219"/>
        <v>0</v>
      </c>
      <c r="AX860" s="16">
        <f t="shared" si="219"/>
        <v>0</v>
      </c>
      <c r="AY860" s="16">
        <f t="shared" si="219"/>
        <v>0</v>
      </c>
      <c r="AZ860" s="16">
        <f t="shared" si="219"/>
        <v>0</v>
      </c>
      <c r="BA860" s="16">
        <f t="shared" si="219"/>
        <v>0</v>
      </c>
      <c r="BB860" s="16">
        <f t="shared" si="219"/>
        <v>0</v>
      </c>
      <c r="BC860" s="16">
        <f t="shared" si="219"/>
        <v>0</v>
      </c>
      <c r="BD860" s="16">
        <f t="shared" si="219"/>
        <v>0</v>
      </c>
      <c r="BE860" s="16">
        <f t="shared" si="219"/>
        <v>962.36226647796821</v>
      </c>
      <c r="BF860" s="16">
        <f t="shared" si="219"/>
        <v>0</v>
      </c>
      <c r="BG860" s="16">
        <f t="shared" si="219"/>
        <v>0</v>
      </c>
      <c r="BH860" s="16">
        <f t="shared" si="219"/>
        <v>0</v>
      </c>
      <c r="BI860" s="16">
        <f t="shared" si="219"/>
        <v>0</v>
      </c>
    </row>
    <row r="861" spans="2:61" s="1" customFormat="1" ht="15.75" x14ac:dyDescent="0.25">
      <c r="B861" s="47">
        <v>921</v>
      </c>
      <c r="C861" s="47" t="s">
        <v>430</v>
      </c>
      <c r="D861" s="47">
        <v>6</v>
      </c>
      <c r="E861" s="47">
        <v>2019</v>
      </c>
      <c r="F861" s="71"/>
      <c r="G861" s="2">
        <v>50</v>
      </c>
      <c r="H861" s="2">
        <v>10</v>
      </c>
      <c r="I861" s="47">
        <v>2023</v>
      </c>
      <c r="J861" s="81">
        <v>1.15E-2</v>
      </c>
      <c r="K861" s="82">
        <v>9985</v>
      </c>
      <c r="L861" s="82">
        <f t="shared" si="211"/>
        <v>998.5</v>
      </c>
      <c r="M861" s="82">
        <f t="shared" si="212"/>
        <v>1497.75</v>
      </c>
      <c r="N861" s="16">
        <f t="shared" si="213"/>
        <v>12481.25</v>
      </c>
      <c r="O861" s="16">
        <f t="shared" si="214"/>
        <v>143.53437500000001</v>
      </c>
      <c r="P861" s="16">
        <f t="shared" si="218"/>
        <v>0</v>
      </c>
      <c r="Q861" s="16">
        <f t="shared" si="218"/>
        <v>136.69940476190476</v>
      </c>
      <c r="R861" s="16">
        <f t="shared" si="218"/>
        <v>0</v>
      </c>
      <c r="S861" s="16">
        <f t="shared" si="218"/>
        <v>0</v>
      </c>
      <c r="T861" s="16">
        <f t="shared" si="218"/>
        <v>0</v>
      </c>
      <c r="U861" s="16">
        <f t="shared" si="218"/>
        <v>0</v>
      </c>
      <c r="V861" s="16">
        <f t="shared" si="218"/>
        <v>0</v>
      </c>
      <c r="W861" s="16">
        <f t="shared" si="218"/>
        <v>0</v>
      </c>
      <c r="X861" s="16">
        <f t="shared" si="218"/>
        <v>0</v>
      </c>
      <c r="Y861" s="16">
        <f t="shared" si="218"/>
        <v>0</v>
      </c>
      <c r="Z861" s="16">
        <f t="shared" si="218"/>
        <v>0</v>
      </c>
      <c r="AA861" s="16">
        <f t="shared" si="218"/>
        <v>222.66892590034129</v>
      </c>
      <c r="AB861" s="16">
        <f t="shared" si="218"/>
        <v>0</v>
      </c>
      <c r="AC861" s="16">
        <f t="shared" si="218"/>
        <v>0</v>
      </c>
      <c r="AD861" s="16">
        <f t="shared" si="218"/>
        <v>0</v>
      </c>
      <c r="AE861" s="16">
        <f t="shared" si="218"/>
        <v>0</v>
      </c>
      <c r="AF861" s="16">
        <f t="shared" si="217"/>
        <v>0</v>
      </c>
      <c r="AG861" s="16">
        <f t="shared" si="217"/>
        <v>0</v>
      </c>
      <c r="AH861" s="16">
        <f t="shared" si="217"/>
        <v>0</v>
      </c>
      <c r="AI861" s="16">
        <f t="shared" si="217"/>
        <v>0</v>
      </c>
      <c r="AJ861" s="16">
        <f t="shared" si="217"/>
        <v>0</v>
      </c>
      <c r="AK861" s="16">
        <f t="shared" si="217"/>
        <v>362.70421694937028</v>
      </c>
      <c r="AL861" s="16">
        <f t="shared" si="217"/>
        <v>0</v>
      </c>
      <c r="AM861" s="16">
        <f t="shared" si="217"/>
        <v>0</v>
      </c>
      <c r="AN861" s="16">
        <f t="shared" si="217"/>
        <v>0</v>
      </c>
      <c r="AO861" s="16">
        <f t="shared" si="217"/>
        <v>0</v>
      </c>
      <c r="AP861" s="16">
        <f t="shared" si="217"/>
        <v>0</v>
      </c>
      <c r="AQ861" s="16">
        <f t="shared" si="217"/>
        <v>0</v>
      </c>
      <c r="AR861" s="16">
        <f t="shared" si="217"/>
        <v>0</v>
      </c>
      <c r="AS861" s="16">
        <f t="shared" si="217"/>
        <v>0</v>
      </c>
      <c r="AT861" s="16">
        <f t="shared" si="219"/>
        <v>0</v>
      </c>
      <c r="AU861" s="16">
        <f t="shared" si="219"/>
        <v>590.80695009834869</v>
      </c>
      <c r="AV861" s="16">
        <f t="shared" si="219"/>
        <v>0</v>
      </c>
      <c r="AW861" s="16">
        <f t="shared" si="219"/>
        <v>0</v>
      </c>
      <c r="AX861" s="16">
        <f t="shared" si="219"/>
        <v>0</v>
      </c>
      <c r="AY861" s="16">
        <f t="shared" si="219"/>
        <v>0</v>
      </c>
      <c r="AZ861" s="16">
        <f t="shared" si="219"/>
        <v>0</v>
      </c>
      <c r="BA861" s="16">
        <f t="shared" si="219"/>
        <v>0</v>
      </c>
      <c r="BB861" s="16">
        <f t="shared" si="219"/>
        <v>0</v>
      </c>
      <c r="BC861" s="16">
        <f t="shared" si="219"/>
        <v>0</v>
      </c>
      <c r="BD861" s="16">
        <f t="shared" si="219"/>
        <v>0</v>
      </c>
      <c r="BE861" s="16">
        <f t="shared" si="219"/>
        <v>962.36226647796821</v>
      </c>
      <c r="BF861" s="16">
        <f t="shared" si="219"/>
        <v>0</v>
      </c>
      <c r="BG861" s="16">
        <f t="shared" si="219"/>
        <v>0</v>
      </c>
      <c r="BH861" s="16">
        <f t="shared" si="219"/>
        <v>0</v>
      </c>
      <c r="BI861" s="16">
        <f t="shared" si="219"/>
        <v>0</v>
      </c>
    </row>
    <row r="862" spans="2:61" s="1" customFormat="1" ht="15.75" x14ac:dyDescent="0.25">
      <c r="B862" s="47">
        <v>920</v>
      </c>
      <c r="C862" s="47" t="s">
        <v>430</v>
      </c>
      <c r="D862" s="47">
        <v>6</v>
      </c>
      <c r="E862" s="47">
        <v>2019</v>
      </c>
      <c r="F862" s="71"/>
      <c r="G862" s="2">
        <v>50</v>
      </c>
      <c r="H862" s="2">
        <v>10</v>
      </c>
      <c r="I862" s="47">
        <v>2023</v>
      </c>
      <c r="J862" s="81">
        <v>1.15E-2</v>
      </c>
      <c r="K862" s="82">
        <v>9985</v>
      </c>
      <c r="L862" s="82">
        <f t="shared" si="211"/>
        <v>998.5</v>
      </c>
      <c r="M862" s="82">
        <f t="shared" si="212"/>
        <v>1497.75</v>
      </c>
      <c r="N862" s="16">
        <f t="shared" si="213"/>
        <v>12481.25</v>
      </c>
      <c r="O862" s="16">
        <f t="shared" si="214"/>
        <v>143.53437500000001</v>
      </c>
      <c r="P862" s="16">
        <f t="shared" si="218"/>
        <v>0</v>
      </c>
      <c r="Q862" s="16">
        <f t="shared" si="218"/>
        <v>136.69940476190476</v>
      </c>
      <c r="R862" s="16">
        <f t="shared" si="218"/>
        <v>0</v>
      </c>
      <c r="S862" s="16">
        <f t="shared" si="218"/>
        <v>0</v>
      </c>
      <c r="T862" s="16">
        <f t="shared" si="218"/>
        <v>0</v>
      </c>
      <c r="U862" s="16">
        <f t="shared" si="218"/>
        <v>0</v>
      </c>
      <c r="V862" s="16">
        <f t="shared" si="218"/>
        <v>0</v>
      </c>
      <c r="W862" s="16">
        <f t="shared" si="218"/>
        <v>0</v>
      </c>
      <c r="X862" s="16">
        <f t="shared" si="218"/>
        <v>0</v>
      </c>
      <c r="Y862" s="16">
        <f t="shared" si="218"/>
        <v>0</v>
      </c>
      <c r="Z862" s="16">
        <f t="shared" si="218"/>
        <v>0</v>
      </c>
      <c r="AA862" s="16">
        <f t="shared" si="218"/>
        <v>222.66892590034129</v>
      </c>
      <c r="AB862" s="16">
        <f t="shared" si="218"/>
        <v>0</v>
      </c>
      <c r="AC862" s="16">
        <f t="shared" si="218"/>
        <v>0</v>
      </c>
      <c r="AD862" s="16">
        <f t="shared" si="218"/>
        <v>0</v>
      </c>
      <c r="AE862" s="16">
        <f t="shared" si="218"/>
        <v>0</v>
      </c>
      <c r="AF862" s="16">
        <f t="shared" si="217"/>
        <v>0</v>
      </c>
      <c r="AG862" s="16">
        <f t="shared" si="217"/>
        <v>0</v>
      </c>
      <c r="AH862" s="16">
        <f t="shared" si="217"/>
        <v>0</v>
      </c>
      <c r="AI862" s="16">
        <f t="shared" si="217"/>
        <v>0</v>
      </c>
      <c r="AJ862" s="16">
        <f t="shared" si="217"/>
        <v>0</v>
      </c>
      <c r="AK862" s="16">
        <f t="shared" si="217"/>
        <v>362.70421694937028</v>
      </c>
      <c r="AL862" s="16">
        <f t="shared" si="217"/>
        <v>0</v>
      </c>
      <c r="AM862" s="16">
        <f t="shared" si="217"/>
        <v>0</v>
      </c>
      <c r="AN862" s="16">
        <f t="shared" si="217"/>
        <v>0</v>
      </c>
      <c r="AO862" s="16">
        <f t="shared" si="217"/>
        <v>0</v>
      </c>
      <c r="AP862" s="16">
        <f t="shared" si="217"/>
        <v>0</v>
      </c>
      <c r="AQ862" s="16">
        <f t="shared" si="217"/>
        <v>0</v>
      </c>
      <c r="AR862" s="16">
        <f t="shared" si="217"/>
        <v>0</v>
      </c>
      <c r="AS862" s="16">
        <f t="shared" si="217"/>
        <v>0</v>
      </c>
      <c r="AT862" s="16">
        <f t="shared" si="219"/>
        <v>0</v>
      </c>
      <c r="AU862" s="16">
        <f t="shared" si="219"/>
        <v>590.80695009834869</v>
      </c>
      <c r="AV862" s="16">
        <f t="shared" si="219"/>
        <v>0</v>
      </c>
      <c r="AW862" s="16">
        <f t="shared" si="219"/>
        <v>0</v>
      </c>
      <c r="AX862" s="16">
        <f t="shared" si="219"/>
        <v>0</v>
      </c>
      <c r="AY862" s="16">
        <f t="shared" si="219"/>
        <v>0</v>
      </c>
      <c r="AZ862" s="16">
        <f t="shared" si="219"/>
        <v>0</v>
      </c>
      <c r="BA862" s="16">
        <f t="shared" si="219"/>
        <v>0</v>
      </c>
      <c r="BB862" s="16">
        <f t="shared" si="219"/>
        <v>0</v>
      </c>
      <c r="BC862" s="16">
        <f t="shared" si="219"/>
        <v>0</v>
      </c>
      <c r="BD862" s="16">
        <f t="shared" si="219"/>
        <v>0</v>
      </c>
      <c r="BE862" s="16">
        <f t="shared" si="219"/>
        <v>962.36226647796821</v>
      </c>
      <c r="BF862" s="16">
        <f t="shared" si="219"/>
        <v>0</v>
      </c>
      <c r="BG862" s="16">
        <f t="shared" si="219"/>
        <v>0</v>
      </c>
      <c r="BH862" s="16">
        <f t="shared" si="219"/>
        <v>0</v>
      </c>
      <c r="BI862" s="16">
        <f t="shared" si="219"/>
        <v>0</v>
      </c>
    </row>
    <row r="863" spans="2:61" s="1" customFormat="1" ht="15.75" x14ac:dyDescent="0.25">
      <c r="B863" s="47">
        <v>991</v>
      </c>
      <c r="C863" s="47" t="s">
        <v>430</v>
      </c>
      <c r="D863" s="47">
        <v>6</v>
      </c>
      <c r="E863" s="47">
        <v>2020</v>
      </c>
      <c r="F863" s="71"/>
      <c r="G863" s="2">
        <v>50</v>
      </c>
      <c r="H863" s="2">
        <v>10</v>
      </c>
      <c r="I863" s="47">
        <v>2023</v>
      </c>
      <c r="J863" s="81">
        <v>1.15E-2</v>
      </c>
      <c r="K863" s="82">
        <v>9985</v>
      </c>
      <c r="L863" s="82">
        <f t="shared" si="211"/>
        <v>998.5</v>
      </c>
      <c r="M863" s="82">
        <f t="shared" si="212"/>
        <v>1497.75</v>
      </c>
      <c r="N863" s="16">
        <f t="shared" si="213"/>
        <v>12481.25</v>
      </c>
      <c r="O863" s="16">
        <f t="shared" si="214"/>
        <v>143.53437500000001</v>
      </c>
      <c r="P863" s="16">
        <f t="shared" si="218"/>
        <v>0</v>
      </c>
      <c r="Q863" s="16">
        <f t="shared" si="218"/>
        <v>136.69940476190476</v>
      </c>
      <c r="R863" s="16">
        <f t="shared" si="218"/>
        <v>0</v>
      </c>
      <c r="S863" s="16">
        <f t="shared" si="218"/>
        <v>0</v>
      </c>
      <c r="T863" s="16">
        <f t="shared" si="218"/>
        <v>0</v>
      </c>
      <c r="U863" s="16">
        <f t="shared" si="218"/>
        <v>0</v>
      </c>
      <c r="V863" s="16">
        <f t="shared" si="218"/>
        <v>0</v>
      </c>
      <c r="W863" s="16">
        <f t="shared" si="218"/>
        <v>0</v>
      </c>
      <c r="X863" s="16">
        <f t="shared" si="218"/>
        <v>0</v>
      </c>
      <c r="Y863" s="16">
        <f t="shared" si="218"/>
        <v>0</v>
      </c>
      <c r="Z863" s="16">
        <f t="shared" si="218"/>
        <v>0</v>
      </c>
      <c r="AA863" s="16">
        <f t="shared" si="218"/>
        <v>222.66892590034129</v>
      </c>
      <c r="AB863" s="16">
        <f t="shared" si="218"/>
        <v>0</v>
      </c>
      <c r="AC863" s="16">
        <f t="shared" si="218"/>
        <v>0</v>
      </c>
      <c r="AD863" s="16">
        <f t="shared" si="218"/>
        <v>0</v>
      </c>
      <c r="AE863" s="16">
        <f t="shared" si="218"/>
        <v>0</v>
      </c>
      <c r="AF863" s="16">
        <f t="shared" si="217"/>
        <v>0</v>
      </c>
      <c r="AG863" s="16">
        <f t="shared" si="217"/>
        <v>0</v>
      </c>
      <c r="AH863" s="16">
        <f t="shared" si="217"/>
        <v>0</v>
      </c>
      <c r="AI863" s="16">
        <f t="shared" si="217"/>
        <v>0</v>
      </c>
      <c r="AJ863" s="16">
        <f t="shared" si="217"/>
        <v>0</v>
      </c>
      <c r="AK863" s="16">
        <f t="shared" si="217"/>
        <v>362.70421694937028</v>
      </c>
      <c r="AL863" s="16">
        <f t="shared" si="217"/>
        <v>0</v>
      </c>
      <c r="AM863" s="16">
        <f t="shared" si="217"/>
        <v>0</v>
      </c>
      <c r="AN863" s="16">
        <f t="shared" si="217"/>
        <v>0</v>
      </c>
      <c r="AO863" s="16">
        <f t="shared" si="217"/>
        <v>0</v>
      </c>
      <c r="AP863" s="16">
        <f t="shared" si="217"/>
        <v>0</v>
      </c>
      <c r="AQ863" s="16">
        <f t="shared" si="217"/>
        <v>0</v>
      </c>
      <c r="AR863" s="16">
        <f t="shared" si="217"/>
        <v>0</v>
      </c>
      <c r="AS863" s="16">
        <f t="shared" si="217"/>
        <v>0</v>
      </c>
      <c r="AT863" s="16">
        <f t="shared" si="219"/>
        <v>0</v>
      </c>
      <c r="AU863" s="16">
        <f t="shared" si="219"/>
        <v>590.80695009834869</v>
      </c>
      <c r="AV863" s="16">
        <f t="shared" si="219"/>
        <v>0</v>
      </c>
      <c r="AW863" s="16">
        <f t="shared" si="219"/>
        <v>0</v>
      </c>
      <c r="AX863" s="16">
        <f t="shared" si="219"/>
        <v>0</v>
      </c>
      <c r="AY863" s="16">
        <f t="shared" si="219"/>
        <v>0</v>
      </c>
      <c r="AZ863" s="16">
        <f t="shared" si="219"/>
        <v>0</v>
      </c>
      <c r="BA863" s="16">
        <f t="shared" si="219"/>
        <v>0</v>
      </c>
      <c r="BB863" s="16">
        <f t="shared" si="219"/>
        <v>0</v>
      </c>
      <c r="BC863" s="16">
        <f t="shared" si="219"/>
        <v>0</v>
      </c>
      <c r="BD863" s="16">
        <f t="shared" si="219"/>
        <v>0</v>
      </c>
      <c r="BE863" s="16">
        <f t="shared" si="219"/>
        <v>962.36226647796821</v>
      </c>
      <c r="BF863" s="16">
        <f t="shared" si="219"/>
        <v>0</v>
      </c>
      <c r="BG863" s="16">
        <f t="shared" si="219"/>
        <v>0</v>
      </c>
      <c r="BH863" s="16">
        <f t="shared" si="219"/>
        <v>0</v>
      </c>
      <c r="BI863" s="16">
        <f t="shared" si="219"/>
        <v>0</v>
      </c>
    </row>
    <row r="864" spans="2:61" s="1" customFormat="1" ht="15.75" x14ac:dyDescent="0.25">
      <c r="B864" s="47">
        <v>990</v>
      </c>
      <c r="C864" s="47" t="s">
        <v>430</v>
      </c>
      <c r="D864" s="47">
        <v>6</v>
      </c>
      <c r="E864" s="47">
        <v>2020</v>
      </c>
      <c r="F864" s="71"/>
      <c r="G864" s="2">
        <v>50</v>
      </c>
      <c r="H864" s="2">
        <v>10</v>
      </c>
      <c r="I864" s="47">
        <v>2023</v>
      </c>
      <c r="J864" s="81">
        <v>1.15E-2</v>
      </c>
      <c r="K864" s="82">
        <v>9985</v>
      </c>
      <c r="L864" s="82">
        <f t="shared" si="211"/>
        <v>998.5</v>
      </c>
      <c r="M864" s="82">
        <f t="shared" si="212"/>
        <v>1497.75</v>
      </c>
      <c r="N864" s="16">
        <f t="shared" si="213"/>
        <v>12481.25</v>
      </c>
      <c r="O864" s="16">
        <f t="shared" si="214"/>
        <v>143.53437500000001</v>
      </c>
      <c r="P864" s="16">
        <f t="shared" si="218"/>
        <v>0</v>
      </c>
      <c r="Q864" s="16">
        <f t="shared" si="218"/>
        <v>136.69940476190476</v>
      </c>
      <c r="R864" s="16">
        <f t="shared" si="218"/>
        <v>0</v>
      </c>
      <c r="S864" s="16">
        <f t="shared" si="218"/>
        <v>0</v>
      </c>
      <c r="T864" s="16">
        <f t="shared" si="218"/>
        <v>0</v>
      </c>
      <c r="U864" s="16">
        <f t="shared" si="218"/>
        <v>0</v>
      </c>
      <c r="V864" s="16">
        <f t="shared" si="218"/>
        <v>0</v>
      </c>
      <c r="W864" s="16">
        <f t="shared" si="218"/>
        <v>0</v>
      </c>
      <c r="X864" s="16">
        <f t="shared" si="218"/>
        <v>0</v>
      </c>
      <c r="Y864" s="16">
        <f t="shared" si="218"/>
        <v>0</v>
      </c>
      <c r="Z864" s="16">
        <f t="shared" si="218"/>
        <v>0</v>
      </c>
      <c r="AA864" s="16">
        <f t="shared" si="218"/>
        <v>222.66892590034129</v>
      </c>
      <c r="AB864" s="16">
        <f t="shared" si="218"/>
        <v>0</v>
      </c>
      <c r="AC864" s="16">
        <f t="shared" si="218"/>
        <v>0</v>
      </c>
      <c r="AD864" s="16">
        <f t="shared" si="218"/>
        <v>0</v>
      </c>
      <c r="AE864" s="16">
        <f t="shared" si="218"/>
        <v>0</v>
      </c>
      <c r="AF864" s="16">
        <f t="shared" si="217"/>
        <v>0</v>
      </c>
      <c r="AG864" s="16">
        <f t="shared" si="217"/>
        <v>0</v>
      </c>
      <c r="AH864" s="16">
        <f t="shared" si="217"/>
        <v>0</v>
      </c>
      <c r="AI864" s="16">
        <f t="shared" si="217"/>
        <v>0</v>
      </c>
      <c r="AJ864" s="16">
        <f t="shared" si="217"/>
        <v>0</v>
      </c>
      <c r="AK864" s="16">
        <f t="shared" si="217"/>
        <v>362.70421694937028</v>
      </c>
      <c r="AL864" s="16">
        <f t="shared" si="217"/>
        <v>0</v>
      </c>
      <c r="AM864" s="16">
        <f t="shared" si="217"/>
        <v>0</v>
      </c>
      <c r="AN864" s="16">
        <f t="shared" si="217"/>
        <v>0</v>
      </c>
      <c r="AO864" s="16">
        <f t="shared" si="217"/>
        <v>0</v>
      </c>
      <c r="AP864" s="16">
        <f t="shared" si="217"/>
        <v>0</v>
      </c>
      <c r="AQ864" s="16">
        <f t="shared" si="217"/>
        <v>0</v>
      </c>
      <c r="AR864" s="16">
        <f t="shared" si="217"/>
        <v>0</v>
      </c>
      <c r="AS864" s="16">
        <f t="shared" si="217"/>
        <v>0</v>
      </c>
      <c r="AT864" s="16">
        <f t="shared" si="219"/>
        <v>0</v>
      </c>
      <c r="AU864" s="16">
        <f t="shared" si="219"/>
        <v>590.80695009834869</v>
      </c>
      <c r="AV864" s="16">
        <f t="shared" si="219"/>
        <v>0</v>
      </c>
      <c r="AW864" s="16">
        <f t="shared" si="219"/>
        <v>0</v>
      </c>
      <c r="AX864" s="16">
        <f t="shared" si="219"/>
        <v>0</v>
      </c>
      <c r="AY864" s="16">
        <f t="shared" si="219"/>
        <v>0</v>
      </c>
      <c r="AZ864" s="16">
        <f t="shared" si="219"/>
        <v>0</v>
      </c>
      <c r="BA864" s="16">
        <f t="shared" si="219"/>
        <v>0</v>
      </c>
      <c r="BB864" s="16">
        <f t="shared" si="219"/>
        <v>0</v>
      </c>
      <c r="BC864" s="16">
        <f t="shared" si="219"/>
        <v>0</v>
      </c>
      <c r="BD864" s="16">
        <f t="shared" si="219"/>
        <v>0</v>
      </c>
      <c r="BE864" s="16">
        <f t="shared" si="219"/>
        <v>962.36226647796821</v>
      </c>
      <c r="BF864" s="16">
        <f t="shared" si="219"/>
        <v>0</v>
      </c>
      <c r="BG864" s="16">
        <f t="shared" si="219"/>
        <v>0</v>
      </c>
      <c r="BH864" s="16">
        <f t="shared" si="219"/>
        <v>0</v>
      </c>
      <c r="BI864" s="16">
        <f t="shared" si="219"/>
        <v>0</v>
      </c>
    </row>
    <row r="865" spans="2:61" s="1" customFormat="1" ht="15.75" x14ac:dyDescent="0.25">
      <c r="B865" s="47">
        <v>989</v>
      </c>
      <c r="C865" s="47" t="s">
        <v>430</v>
      </c>
      <c r="D865" s="47">
        <v>6</v>
      </c>
      <c r="E865" s="47">
        <v>2020</v>
      </c>
      <c r="F865" s="71"/>
      <c r="G865" s="2">
        <v>50</v>
      </c>
      <c r="H865" s="2">
        <v>10</v>
      </c>
      <c r="I865" s="47">
        <v>2023</v>
      </c>
      <c r="J865" s="81">
        <v>1.15E-2</v>
      </c>
      <c r="K865" s="82">
        <v>9985</v>
      </c>
      <c r="L865" s="82">
        <f t="shared" si="211"/>
        <v>998.5</v>
      </c>
      <c r="M865" s="82">
        <f t="shared" si="212"/>
        <v>1497.75</v>
      </c>
      <c r="N865" s="16">
        <f t="shared" si="213"/>
        <v>12481.25</v>
      </c>
      <c r="O865" s="16">
        <f t="shared" si="214"/>
        <v>143.53437500000001</v>
      </c>
      <c r="P865" s="16">
        <f t="shared" si="218"/>
        <v>0</v>
      </c>
      <c r="Q865" s="16">
        <f t="shared" si="218"/>
        <v>136.69940476190476</v>
      </c>
      <c r="R865" s="16">
        <f t="shared" si="218"/>
        <v>0</v>
      </c>
      <c r="S865" s="16">
        <f t="shared" si="218"/>
        <v>0</v>
      </c>
      <c r="T865" s="16">
        <f t="shared" si="218"/>
        <v>0</v>
      </c>
      <c r="U865" s="16">
        <f t="shared" si="218"/>
        <v>0</v>
      </c>
      <c r="V865" s="16">
        <f t="shared" si="218"/>
        <v>0</v>
      </c>
      <c r="W865" s="16">
        <f t="shared" si="218"/>
        <v>0</v>
      </c>
      <c r="X865" s="16">
        <f t="shared" si="218"/>
        <v>0</v>
      </c>
      <c r="Y865" s="16">
        <f t="shared" si="218"/>
        <v>0</v>
      </c>
      <c r="Z865" s="16">
        <f t="shared" si="218"/>
        <v>0</v>
      </c>
      <c r="AA865" s="16">
        <f t="shared" si="218"/>
        <v>222.66892590034129</v>
      </c>
      <c r="AB865" s="16">
        <f t="shared" si="218"/>
        <v>0</v>
      </c>
      <c r="AC865" s="16">
        <f t="shared" si="218"/>
        <v>0</v>
      </c>
      <c r="AD865" s="16">
        <f t="shared" si="218"/>
        <v>0</v>
      </c>
      <c r="AE865" s="16">
        <f t="shared" si="218"/>
        <v>0</v>
      </c>
      <c r="AF865" s="16">
        <f t="shared" si="217"/>
        <v>0</v>
      </c>
      <c r="AG865" s="16">
        <f t="shared" si="217"/>
        <v>0</v>
      </c>
      <c r="AH865" s="16">
        <f t="shared" si="217"/>
        <v>0</v>
      </c>
      <c r="AI865" s="16">
        <f t="shared" si="217"/>
        <v>0</v>
      </c>
      <c r="AJ865" s="16">
        <f t="shared" si="217"/>
        <v>0</v>
      </c>
      <c r="AK865" s="16">
        <f t="shared" si="217"/>
        <v>362.70421694937028</v>
      </c>
      <c r="AL865" s="16">
        <f t="shared" si="217"/>
        <v>0</v>
      </c>
      <c r="AM865" s="16">
        <f t="shared" si="217"/>
        <v>0</v>
      </c>
      <c r="AN865" s="16">
        <f t="shared" si="217"/>
        <v>0</v>
      </c>
      <c r="AO865" s="16">
        <f t="shared" si="217"/>
        <v>0</v>
      </c>
      <c r="AP865" s="16">
        <f t="shared" si="217"/>
        <v>0</v>
      </c>
      <c r="AQ865" s="16">
        <f t="shared" si="217"/>
        <v>0</v>
      </c>
      <c r="AR865" s="16">
        <f t="shared" si="217"/>
        <v>0</v>
      </c>
      <c r="AS865" s="16">
        <f t="shared" si="217"/>
        <v>0</v>
      </c>
      <c r="AT865" s="16">
        <f t="shared" si="219"/>
        <v>0</v>
      </c>
      <c r="AU865" s="16">
        <f t="shared" si="219"/>
        <v>590.80695009834869</v>
      </c>
      <c r="AV865" s="16">
        <f t="shared" si="219"/>
        <v>0</v>
      </c>
      <c r="AW865" s="16">
        <f t="shared" si="219"/>
        <v>0</v>
      </c>
      <c r="AX865" s="16">
        <f t="shared" si="219"/>
        <v>0</v>
      </c>
      <c r="AY865" s="16">
        <f t="shared" si="219"/>
        <v>0</v>
      </c>
      <c r="AZ865" s="16">
        <f t="shared" si="219"/>
        <v>0</v>
      </c>
      <c r="BA865" s="16">
        <f t="shared" si="219"/>
        <v>0</v>
      </c>
      <c r="BB865" s="16">
        <f t="shared" si="219"/>
        <v>0</v>
      </c>
      <c r="BC865" s="16">
        <f t="shared" si="219"/>
        <v>0</v>
      </c>
      <c r="BD865" s="16">
        <f t="shared" si="219"/>
        <v>0</v>
      </c>
      <c r="BE865" s="16">
        <f t="shared" si="219"/>
        <v>962.36226647796821</v>
      </c>
      <c r="BF865" s="16">
        <f t="shared" si="219"/>
        <v>0</v>
      </c>
      <c r="BG865" s="16">
        <f t="shared" si="219"/>
        <v>0</v>
      </c>
      <c r="BH865" s="16">
        <f t="shared" si="219"/>
        <v>0</v>
      </c>
      <c r="BI865" s="16">
        <f t="shared" si="219"/>
        <v>0</v>
      </c>
    </row>
    <row r="866" spans="2:61" s="1" customFormat="1" ht="15.75" x14ac:dyDescent="0.25">
      <c r="B866" s="47">
        <v>988</v>
      </c>
      <c r="C866" s="47" t="s">
        <v>430</v>
      </c>
      <c r="D866" s="47">
        <v>6</v>
      </c>
      <c r="E866" s="47">
        <v>2020</v>
      </c>
      <c r="F866" s="71"/>
      <c r="G866" s="2">
        <v>50</v>
      </c>
      <c r="H866" s="2">
        <v>10</v>
      </c>
      <c r="I866" s="47">
        <v>2023</v>
      </c>
      <c r="J866" s="81">
        <v>1.15E-2</v>
      </c>
      <c r="K866" s="82">
        <v>9985</v>
      </c>
      <c r="L866" s="82">
        <f t="shared" si="211"/>
        <v>998.5</v>
      </c>
      <c r="M866" s="82">
        <f t="shared" si="212"/>
        <v>1497.75</v>
      </c>
      <c r="N866" s="16">
        <f t="shared" si="213"/>
        <v>12481.25</v>
      </c>
      <c r="O866" s="16">
        <f t="shared" si="214"/>
        <v>143.53437500000001</v>
      </c>
      <c r="P866" s="16">
        <f t="shared" si="218"/>
        <v>0</v>
      </c>
      <c r="Q866" s="16">
        <f t="shared" si="218"/>
        <v>136.69940476190476</v>
      </c>
      <c r="R866" s="16">
        <f t="shared" si="218"/>
        <v>0</v>
      </c>
      <c r="S866" s="16">
        <f t="shared" si="218"/>
        <v>0</v>
      </c>
      <c r="T866" s="16">
        <f t="shared" si="218"/>
        <v>0</v>
      </c>
      <c r="U866" s="16">
        <f t="shared" si="218"/>
        <v>0</v>
      </c>
      <c r="V866" s="16">
        <f t="shared" si="218"/>
        <v>0</v>
      </c>
      <c r="W866" s="16">
        <f t="shared" si="218"/>
        <v>0</v>
      </c>
      <c r="X866" s="16">
        <f t="shared" si="218"/>
        <v>0</v>
      </c>
      <c r="Y866" s="16">
        <f t="shared" si="218"/>
        <v>0</v>
      </c>
      <c r="Z866" s="16">
        <f t="shared" si="218"/>
        <v>0</v>
      </c>
      <c r="AA866" s="16">
        <f t="shared" si="218"/>
        <v>222.66892590034129</v>
      </c>
      <c r="AB866" s="16">
        <f t="shared" si="218"/>
        <v>0</v>
      </c>
      <c r="AC866" s="16">
        <f t="shared" si="218"/>
        <v>0</v>
      </c>
      <c r="AD866" s="16">
        <f t="shared" si="218"/>
        <v>0</v>
      </c>
      <c r="AE866" s="16">
        <f t="shared" si="218"/>
        <v>0</v>
      </c>
      <c r="AF866" s="16">
        <f t="shared" si="217"/>
        <v>0</v>
      </c>
      <c r="AG866" s="16">
        <f t="shared" si="217"/>
        <v>0</v>
      </c>
      <c r="AH866" s="16">
        <f t="shared" si="217"/>
        <v>0</v>
      </c>
      <c r="AI866" s="16">
        <f t="shared" si="217"/>
        <v>0</v>
      </c>
      <c r="AJ866" s="16">
        <f t="shared" si="217"/>
        <v>0</v>
      </c>
      <c r="AK866" s="16">
        <f t="shared" si="217"/>
        <v>362.70421694937028</v>
      </c>
      <c r="AL866" s="16">
        <f t="shared" si="217"/>
        <v>0</v>
      </c>
      <c r="AM866" s="16">
        <f t="shared" si="217"/>
        <v>0</v>
      </c>
      <c r="AN866" s="16">
        <f t="shared" si="217"/>
        <v>0</v>
      </c>
      <c r="AO866" s="16">
        <f t="shared" si="217"/>
        <v>0</v>
      </c>
      <c r="AP866" s="16">
        <f t="shared" si="217"/>
        <v>0</v>
      </c>
      <c r="AQ866" s="16">
        <f t="shared" si="217"/>
        <v>0</v>
      </c>
      <c r="AR866" s="16">
        <f t="shared" si="217"/>
        <v>0</v>
      </c>
      <c r="AS866" s="16">
        <f t="shared" si="217"/>
        <v>0</v>
      </c>
      <c r="AT866" s="16">
        <f t="shared" si="219"/>
        <v>0</v>
      </c>
      <c r="AU866" s="16">
        <f t="shared" si="219"/>
        <v>590.80695009834869</v>
      </c>
      <c r="AV866" s="16">
        <f t="shared" si="219"/>
        <v>0</v>
      </c>
      <c r="AW866" s="16">
        <f t="shared" si="219"/>
        <v>0</v>
      </c>
      <c r="AX866" s="16">
        <f t="shared" si="219"/>
        <v>0</v>
      </c>
      <c r="AY866" s="16">
        <f t="shared" si="219"/>
        <v>0</v>
      </c>
      <c r="AZ866" s="16">
        <f t="shared" si="219"/>
        <v>0</v>
      </c>
      <c r="BA866" s="16">
        <f t="shared" si="219"/>
        <v>0</v>
      </c>
      <c r="BB866" s="16">
        <f t="shared" si="219"/>
        <v>0</v>
      </c>
      <c r="BC866" s="16">
        <f t="shared" si="219"/>
        <v>0</v>
      </c>
      <c r="BD866" s="16">
        <f t="shared" si="219"/>
        <v>0</v>
      </c>
      <c r="BE866" s="16">
        <f t="shared" si="219"/>
        <v>962.36226647796821</v>
      </c>
      <c r="BF866" s="16">
        <f t="shared" si="219"/>
        <v>0</v>
      </c>
      <c r="BG866" s="16">
        <f t="shared" si="219"/>
        <v>0</v>
      </c>
      <c r="BH866" s="16">
        <f t="shared" si="219"/>
        <v>0</v>
      </c>
      <c r="BI866" s="16">
        <f t="shared" si="219"/>
        <v>0</v>
      </c>
    </row>
    <row r="867" spans="2:61" s="1" customFormat="1" ht="15.75" x14ac:dyDescent="0.25">
      <c r="B867" s="47">
        <v>986</v>
      </c>
      <c r="C867" s="47" t="s">
        <v>430</v>
      </c>
      <c r="D867" s="47">
        <v>6</v>
      </c>
      <c r="E867" s="47">
        <v>2020</v>
      </c>
      <c r="F867" s="71"/>
      <c r="G867" s="2">
        <v>50</v>
      </c>
      <c r="H867" s="2">
        <v>10</v>
      </c>
      <c r="I867" s="47">
        <v>2023</v>
      </c>
      <c r="J867" s="81">
        <v>1.15E-2</v>
      </c>
      <c r="K867" s="82">
        <v>9985</v>
      </c>
      <c r="L867" s="82">
        <f t="shared" si="211"/>
        <v>998.5</v>
      </c>
      <c r="M867" s="82">
        <f t="shared" si="212"/>
        <v>1497.75</v>
      </c>
      <c r="N867" s="16">
        <f t="shared" si="213"/>
        <v>12481.25</v>
      </c>
      <c r="O867" s="16">
        <f t="shared" si="214"/>
        <v>143.53437500000001</v>
      </c>
      <c r="P867" s="16">
        <f t="shared" si="218"/>
        <v>0</v>
      </c>
      <c r="Q867" s="16">
        <f t="shared" si="218"/>
        <v>136.69940476190476</v>
      </c>
      <c r="R867" s="16">
        <f t="shared" si="218"/>
        <v>0</v>
      </c>
      <c r="S867" s="16">
        <f t="shared" si="218"/>
        <v>0</v>
      </c>
      <c r="T867" s="16">
        <f t="shared" si="218"/>
        <v>0</v>
      </c>
      <c r="U867" s="16">
        <f t="shared" si="218"/>
        <v>0</v>
      </c>
      <c r="V867" s="16">
        <f t="shared" si="218"/>
        <v>0</v>
      </c>
      <c r="W867" s="16">
        <f t="shared" si="218"/>
        <v>0</v>
      </c>
      <c r="X867" s="16">
        <f t="shared" si="218"/>
        <v>0</v>
      </c>
      <c r="Y867" s="16">
        <f t="shared" si="218"/>
        <v>0</v>
      </c>
      <c r="Z867" s="16">
        <f t="shared" si="218"/>
        <v>0</v>
      </c>
      <c r="AA867" s="16">
        <f t="shared" si="218"/>
        <v>222.66892590034129</v>
      </c>
      <c r="AB867" s="16">
        <f t="shared" si="218"/>
        <v>0</v>
      </c>
      <c r="AC867" s="16">
        <f t="shared" si="218"/>
        <v>0</v>
      </c>
      <c r="AD867" s="16">
        <f t="shared" si="218"/>
        <v>0</v>
      </c>
      <c r="AE867" s="16">
        <f t="shared" si="218"/>
        <v>0</v>
      </c>
      <c r="AF867" s="16">
        <f t="shared" si="217"/>
        <v>0</v>
      </c>
      <c r="AG867" s="16">
        <f t="shared" si="217"/>
        <v>0</v>
      </c>
      <c r="AH867" s="16">
        <f t="shared" si="217"/>
        <v>0</v>
      </c>
      <c r="AI867" s="16">
        <f t="shared" si="217"/>
        <v>0</v>
      </c>
      <c r="AJ867" s="16">
        <f t="shared" si="217"/>
        <v>0</v>
      </c>
      <c r="AK867" s="16">
        <f t="shared" si="217"/>
        <v>362.70421694937028</v>
      </c>
      <c r="AL867" s="16">
        <f t="shared" si="217"/>
        <v>0</v>
      </c>
      <c r="AM867" s="16">
        <f t="shared" si="217"/>
        <v>0</v>
      </c>
      <c r="AN867" s="16">
        <f t="shared" si="217"/>
        <v>0</v>
      </c>
      <c r="AO867" s="16">
        <f t="shared" si="217"/>
        <v>0</v>
      </c>
      <c r="AP867" s="16">
        <f t="shared" si="217"/>
        <v>0</v>
      </c>
      <c r="AQ867" s="16">
        <f t="shared" si="217"/>
        <v>0</v>
      </c>
      <c r="AR867" s="16">
        <f t="shared" si="217"/>
        <v>0</v>
      </c>
      <c r="AS867" s="16">
        <f t="shared" si="217"/>
        <v>0</v>
      </c>
      <c r="AT867" s="16">
        <f t="shared" si="219"/>
        <v>0</v>
      </c>
      <c r="AU867" s="16">
        <f t="shared" si="219"/>
        <v>590.80695009834869</v>
      </c>
      <c r="AV867" s="16">
        <f t="shared" si="219"/>
        <v>0</v>
      </c>
      <c r="AW867" s="16">
        <f t="shared" si="219"/>
        <v>0</v>
      </c>
      <c r="AX867" s="16">
        <f t="shared" si="219"/>
        <v>0</v>
      </c>
      <c r="AY867" s="16">
        <f t="shared" si="219"/>
        <v>0</v>
      </c>
      <c r="AZ867" s="16">
        <f t="shared" si="219"/>
        <v>0</v>
      </c>
      <c r="BA867" s="16">
        <f t="shared" si="219"/>
        <v>0</v>
      </c>
      <c r="BB867" s="16">
        <f t="shared" si="219"/>
        <v>0</v>
      </c>
      <c r="BC867" s="16">
        <f t="shared" si="219"/>
        <v>0</v>
      </c>
      <c r="BD867" s="16">
        <f t="shared" si="219"/>
        <v>0</v>
      </c>
      <c r="BE867" s="16">
        <f t="shared" si="219"/>
        <v>962.36226647796821</v>
      </c>
      <c r="BF867" s="16">
        <f t="shared" si="219"/>
        <v>0</v>
      </c>
      <c r="BG867" s="16">
        <f t="shared" si="219"/>
        <v>0</v>
      </c>
      <c r="BH867" s="16">
        <f t="shared" si="219"/>
        <v>0</v>
      </c>
      <c r="BI867" s="16">
        <f t="shared" si="219"/>
        <v>0</v>
      </c>
    </row>
    <row r="868" spans="2:61" s="1" customFormat="1" ht="15.75" x14ac:dyDescent="0.25">
      <c r="B868" s="47">
        <v>984</v>
      </c>
      <c r="C868" s="47" t="s">
        <v>430</v>
      </c>
      <c r="D868" s="47">
        <v>6</v>
      </c>
      <c r="E868" s="47">
        <v>2020</v>
      </c>
      <c r="F868" s="71"/>
      <c r="G868" s="2">
        <v>50</v>
      </c>
      <c r="H868" s="2">
        <v>10</v>
      </c>
      <c r="I868" s="47">
        <v>2023</v>
      </c>
      <c r="J868" s="81">
        <v>1.15E-2</v>
      </c>
      <c r="K868" s="82">
        <v>9985</v>
      </c>
      <c r="L868" s="82">
        <f t="shared" si="211"/>
        <v>998.5</v>
      </c>
      <c r="M868" s="82">
        <f t="shared" si="212"/>
        <v>1497.75</v>
      </c>
      <c r="N868" s="16">
        <f t="shared" si="213"/>
        <v>12481.25</v>
      </c>
      <c r="O868" s="16">
        <f t="shared" si="214"/>
        <v>143.53437500000001</v>
      </c>
      <c r="P868" s="16">
        <f t="shared" si="218"/>
        <v>0</v>
      </c>
      <c r="Q868" s="16">
        <f t="shared" si="218"/>
        <v>136.69940476190476</v>
      </c>
      <c r="R868" s="16">
        <f t="shared" si="218"/>
        <v>0</v>
      </c>
      <c r="S868" s="16">
        <f t="shared" si="218"/>
        <v>0</v>
      </c>
      <c r="T868" s="16">
        <f t="shared" si="218"/>
        <v>0</v>
      </c>
      <c r="U868" s="16">
        <f t="shared" si="218"/>
        <v>0</v>
      </c>
      <c r="V868" s="16">
        <f t="shared" si="218"/>
        <v>0</v>
      </c>
      <c r="W868" s="16">
        <f t="shared" si="218"/>
        <v>0</v>
      </c>
      <c r="X868" s="16">
        <f t="shared" si="218"/>
        <v>0</v>
      </c>
      <c r="Y868" s="16">
        <f t="shared" si="218"/>
        <v>0</v>
      </c>
      <c r="Z868" s="16">
        <f t="shared" si="218"/>
        <v>0</v>
      </c>
      <c r="AA868" s="16">
        <f t="shared" si="218"/>
        <v>222.66892590034129</v>
      </c>
      <c r="AB868" s="16">
        <f t="shared" si="218"/>
        <v>0</v>
      </c>
      <c r="AC868" s="16">
        <f t="shared" si="218"/>
        <v>0</v>
      </c>
      <c r="AD868" s="16">
        <f t="shared" si="218"/>
        <v>0</v>
      </c>
      <c r="AE868" s="16">
        <f t="shared" si="218"/>
        <v>0</v>
      </c>
      <c r="AF868" s="16">
        <f t="shared" si="217"/>
        <v>0</v>
      </c>
      <c r="AG868" s="16">
        <f t="shared" si="217"/>
        <v>0</v>
      </c>
      <c r="AH868" s="16">
        <f t="shared" si="217"/>
        <v>0</v>
      </c>
      <c r="AI868" s="16">
        <f t="shared" si="217"/>
        <v>0</v>
      </c>
      <c r="AJ868" s="16">
        <f t="shared" si="217"/>
        <v>0</v>
      </c>
      <c r="AK868" s="16">
        <f t="shared" si="217"/>
        <v>362.70421694937028</v>
      </c>
      <c r="AL868" s="16">
        <f t="shared" si="217"/>
        <v>0</v>
      </c>
      <c r="AM868" s="16">
        <f t="shared" si="217"/>
        <v>0</v>
      </c>
      <c r="AN868" s="16">
        <f t="shared" si="217"/>
        <v>0</v>
      </c>
      <c r="AO868" s="16">
        <f t="shared" si="217"/>
        <v>0</v>
      </c>
      <c r="AP868" s="16">
        <f t="shared" si="217"/>
        <v>0</v>
      </c>
      <c r="AQ868" s="16">
        <f t="shared" si="217"/>
        <v>0</v>
      </c>
      <c r="AR868" s="16">
        <f t="shared" si="217"/>
        <v>0</v>
      </c>
      <c r="AS868" s="16">
        <f t="shared" si="217"/>
        <v>0</v>
      </c>
      <c r="AT868" s="16">
        <f t="shared" si="219"/>
        <v>0</v>
      </c>
      <c r="AU868" s="16">
        <f t="shared" si="219"/>
        <v>590.80695009834869</v>
      </c>
      <c r="AV868" s="16">
        <f t="shared" si="219"/>
        <v>0</v>
      </c>
      <c r="AW868" s="16">
        <f t="shared" si="219"/>
        <v>0</v>
      </c>
      <c r="AX868" s="16">
        <f t="shared" si="219"/>
        <v>0</v>
      </c>
      <c r="AY868" s="16">
        <f t="shared" si="219"/>
        <v>0</v>
      </c>
      <c r="AZ868" s="16">
        <f t="shared" si="219"/>
        <v>0</v>
      </c>
      <c r="BA868" s="16">
        <f t="shared" si="219"/>
        <v>0</v>
      </c>
      <c r="BB868" s="16">
        <f t="shared" si="219"/>
        <v>0</v>
      </c>
      <c r="BC868" s="16">
        <f t="shared" si="219"/>
        <v>0</v>
      </c>
      <c r="BD868" s="16">
        <f t="shared" si="219"/>
        <v>0</v>
      </c>
      <c r="BE868" s="16">
        <f t="shared" si="219"/>
        <v>962.36226647796821</v>
      </c>
      <c r="BF868" s="16">
        <f t="shared" si="219"/>
        <v>0</v>
      </c>
      <c r="BG868" s="16">
        <f t="shared" si="219"/>
        <v>0</v>
      </c>
      <c r="BH868" s="16">
        <f t="shared" si="219"/>
        <v>0</v>
      </c>
      <c r="BI868" s="16">
        <f t="shared" si="219"/>
        <v>0</v>
      </c>
    </row>
    <row r="869" spans="2:61" s="1" customFormat="1" ht="15.75" x14ac:dyDescent="0.25">
      <c r="B869" s="47">
        <v>983</v>
      </c>
      <c r="C869" s="47" t="s">
        <v>430</v>
      </c>
      <c r="D869" s="47">
        <v>6</v>
      </c>
      <c r="E869" s="47">
        <v>2020</v>
      </c>
      <c r="F869" s="71"/>
      <c r="G869" s="2">
        <v>50</v>
      </c>
      <c r="H869" s="2">
        <v>10</v>
      </c>
      <c r="I869" s="47">
        <v>2023</v>
      </c>
      <c r="J869" s="81">
        <v>1.15E-2</v>
      </c>
      <c r="K869" s="82">
        <v>9985</v>
      </c>
      <c r="L869" s="82">
        <f t="shared" si="211"/>
        <v>998.5</v>
      </c>
      <c r="M869" s="82">
        <f t="shared" si="212"/>
        <v>1497.75</v>
      </c>
      <c r="N869" s="16">
        <f t="shared" si="213"/>
        <v>12481.25</v>
      </c>
      <c r="O869" s="16">
        <f t="shared" si="214"/>
        <v>143.53437500000001</v>
      </c>
      <c r="P869" s="16">
        <f t="shared" si="218"/>
        <v>0</v>
      </c>
      <c r="Q869" s="16">
        <f t="shared" si="218"/>
        <v>136.69940476190476</v>
      </c>
      <c r="R869" s="16">
        <f t="shared" si="218"/>
        <v>0</v>
      </c>
      <c r="S869" s="16">
        <f t="shared" si="218"/>
        <v>0</v>
      </c>
      <c r="T869" s="16">
        <f t="shared" si="218"/>
        <v>0</v>
      </c>
      <c r="U869" s="16">
        <f t="shared" si="218"/>
        <v>0</v>
      </c>
      <c r="V869" s="16">
        <f t="shared" si="218"/>
        <v>0</v>
      </c>
      <c r="W869" s="16">
        <f t="shared" si="218"/>
        <v>0</v>
      </c>
      <c r="X869" s="16">
        <f t="shared" si="218"/>
        <v>0</v>
      </c>
      <c r="Y869" s="16">
        <f t="shared" si="218"/>
        <v>0</v>
      </c>
      <c r="Z869" s="16">
        <f t="shared" si="218"/>
        <v>0</v>
      </c>
      <c r="AA869" s="16">
        <f t="shared" si="218"/>
        <v>222.66892590034129</v>
      </c>
      <c r="AB869" s="16">
        <f t="shared" si="218"/>
        <v>0</v>
      </c>
      <c r="AC869" s="16">
        <f t="shared" si="218"/>
        <v>0</v>
      </c>
      <c r="AD869" s="16">
        <f t="shared" si="218"/>
        <v>0</v>
      </c>
      <c r="AE869" s="16">
        <f t="shared" si="218"/>
        <v>0</v>
      </c>
      <c r="AF869" s="16">
        <f t="shared" si="217"/>
        <v>0</v>
      </c>
      <c r="AG869" s="16">
        <f t="shared" si="217"/>
        <v>0</v>
      </c>
      <c r="AH869" s="16">
        <f t="shared" si="217"/>
        <v>0</v>
      </c>
      <c r="AI869" s="16">
        <f t="shared" si="217"/>
        <v>0</v>
      </c>
      <c r="AJ869" s="16">
        <f t="shared" si="217"/>
        <v>0</v>
      </c>
      <c r="AK869" s="16">
        <f t="shared" si="217"/>
        <v>362.70421694937028</v>
      </c>
      <c r="AL869" s="16">
        <f t="shared" si="217"/>
        <v>0</v>
      </c>
      <c r="AM869" s="16">
        <f t="shared" si="217"/>
        <v>0</v>
      </c>
      <c r="AN869" s="16">
        <f t="shared" si="217"/>
        <v>0</v>
      </c>
      <c r="AO869" s="16">
        <f t="shared" si="217"/>
        <v>0</v>
      </c>
      <c r="AP869" s="16">
        <f t="shared" si="217"/>
        <v>0</v>
      </c>
      <c r="AQ869" s="16">
        <f t="shared" si="217"/>
        <v>0</v>
      </c>
      <c r="AR869" s="16">
        <f t="shared" si="217"/>
        <v>0</v>
      </c>
      <c r="AS869" s="16">
        <f t="shared" si="217"/>
        <v>0</v>
      </c>
      <c r="AT869" s="16">
        <f t="shared" si="219"/>
        <v>0</v>
      </c>
      <c r="AU869" s="16">
        <f t="shared" si="219"/>
        <v>590.80695009834869</v>
      </c>
      <c r="AV869" s="16">
        <f t="shared" si="219"/>
        <v>0</v>
      </c>
      <c r="AW869" s="16">
        <f t="shared" si="219"/>
        <v>0</v>
      </c>
      <c r="AX869" s="16">
        <f t="shared" si="219"/>
        <v>0</v>
      </c>
      <c r="AY869" s="16">
        <f t="shared" si="219"/>
        <v>0</v>
      </c>
      <c r="AZ869" s="16">
        <f t="shared" si="219"/>
        <v>0</v>
      </c>
      <c r="BA869" s="16">
        <f t="shared" si="219"/>
        <v>0</v>
      </c>
      <c r="BB869" s="16">
        <f t="shared" si="219"/>
        <v>0</v>
      </c>
      <c r="BC869" s="16">
        <f t="shared" si="219"/>
        <v>0</v>
      </c>
      <c r="BD869" s="16">
        <f t="shared" si="219"/>
        <v>0</v>
      </c>
      <c r="BE869" s="16">
        <f t="shared" si="219"/>
        <v>962.36226647796821</v>
      </c>
      <c r="BF869" s="16">
        <f t="shared" si="219"/>
        <v>0</v>
      </c>
      <c r="BG869" s="16">
        <f t="shared" si="219"/>
        <v>0</v>
      </c>
      <c r="BH869" s="16">
        <f t="shared" si="219"/>
        <v>0</v>
      </c>
      <c r="BI869" s="16">
        <f t="shared" si="219"/>
        <v>0</v>
      </c>
    </row>
    <row r="870" spans="2:61" s="1" customFormat="1" ht="15.75" x14ac:dyDescent="0.25">
      <c r="B870" s="47">
        <v>982</v>
      </c>
      <c r="C870" s="47" t="s">
        <v>430</v>
      </c>
      <c r="D870" s="47">
        <v>6</v>
      </c>
      <c r="E870" s="47">
        <v>2020</v>
      </c>
      <c r="F870" s="71"/>
      <c r="G870" s="2">
        <v>50</v>
      </c>
      <c r="H870" s="2">
        <v>10</v>
      </c>
      <c r="I870" s="47">
        <v>2023</v>
      </c>
      <c r="J870" s="81">
        <v>1.15E-2</v>
      </c>
      <c r="K870" s="82">
        <v>9985</v>
      </c>
      <c r="L870" s="82">
        <f t="shared" si="211"/>
        <v>998.5</v>
      </c>
      <c r="M870" s="82">
        <f t="shared" si="212"/>
        <v>1497.75</v>
      </c>
      <c r="N870" s="16">
        <f t="shared" si="213"/>
        <v>12481.25</v>
      </c>
      <c r="O870" s="16">
        <f t="shared" si="214"/>
        <v>143.53437500000001</v>
      </c>
      <c r="P870" s="16">
        <f t="shared" si="218"/>
        <v>0</v>
      </c>
      <c r="Q870" s="16">
        <f t="shared" si="218"/>
        <v>136.69940476190476</v>
      </c>
      <c r="R870" s="16">
        <f t="shared" si="218"/>
        <v>0</v>
      </c>
      <c r="S870" s="16">
        <f t="shared" si="218"/>
        <v>0</v>
      </c>
      <c r="T870" s="16">
        <f t="shared" si="218"/>
        <v>0</v>
      </c>
      <c r="U870" s="16">
        <f t="shared" si="218"/>
        <v>0</v>
      </c>
      <c r="V870" s="16">
        <f t="shared" si="218"/>
        <v>0</v>
      </c>
      <c r="W870" s="16">
        <f t="shared" si="218"/>
        <v>0</v>
      </c>
      <c r="X870" s="16">
        <f t="shared" si="218"/>
        <v>0</v>
      </c>
      <c r="Y870" s="16">
        <f t="shared" si="218"/>
        <v>0</v>
      </c>
      <c r="Z870" s="16">
        <f t="shared" si="218"/>
        <v>0</v>
      </c>
      <c r="AA870" s="16">
        <f t="shared" si="218"/>
        <v>222.66892590034129</v>
      </c>
      <c r="AB870" s="16">
        <f t="shared" si="218"/>
        <v>0</v>
      </c>
      <c r="AC870" s="16">
        <f t="shared" si="218"/>
        <v>0</v>
      </c>
      <c r="AD870" s="16">
        <f t="shared" si="218"/>
        <v>0</v>
      </c>
      <c r="AE870" s="16">
        <f t="shared" ref="AE870:AT885" si="220">IF(MOD((AE$6-$E870),$G870)=0,($K870*1.1*1.15)*((1+$K$3)^(AE$6-$N$3)),IF(MOD((AE$6-$I870),$H870)=0,$O870*((1+$K$3)^(AE$6-$N$3)),0))</f>
        <v>0</v>
      </c>
      <c r="AF870" s="16">
        <f t="shared" si="220"/>
        <v>0</v>
      </c>
      <c r="AG870" s="16">
        <f t="shared" si="220"/>
        <v>0</v>
      </c>
      <c r="AH870" s="16">
        <f t="shared" si="220"/>
        <v>0</v>
      </c>
      <c r="AI870" s="16">
        <f t="shared" si="220"/>
        <v>0</v>
      </c>
      <c r="AJ870" s="16">
        <f t="shared" si="220"/>
        <v>0</v>
      </c>
      <c r="AK870" s="16">
        <f t="shared" si="220"/>
        <v>362.70421694937028</v>
      </c>
      <c r="AL870" s="16">
        <f t="shared" si="220"/>
        <v>0</v>
      </c>
      <c r="AM870" s="16">
        <f t="shared" si="220"/>
        <v>0</v>
      </c>
      <c r="AN870" s="16">
        <f t="shared" si="220"/>
        <v>0</v>
      </c>
      <c r="AO870" s="16">
        <f t="shared" si="220"/>
        <v>0</v>
      </c>
      <c r="AP870" s="16">
        <f t="shared" si="220"/>
        <v>0</v>
      </c>
      <c r="AQ870" s="16">
        <f t="shared" si="220"/>
        <v>0</v>
      </c>
      <c r="AR870" s="16">
        <f t="shared" si="220"/>
        <v>0</v>
      </c>
      <c r="AS870" s="16">
        <f t="shared" si="220"/>
        <v>0</v>
      </c>
      <c r="AT870" s="16">
        <f t="shared" si="219"/>
        <v>0</v>
      </c>
      <c r="AU870" s="16">
        <f t="shared" si="219"/>
        <v>590.80695009834869</v>
      </c>
      <c r="AV870" s="16">
        <f t="shared" si="219"/>
        <v>0</v>
      </c>
      <c r="AW870" s="16">
        <f t="shared" si="219"/>
        <v>0</v>
      </c>
      <c r="AX870" s="16">
        <f t="shared" si="219"/>
        <v>0</v>
      </c>
      <c r="AY870" s="16">
        <f t="shared" si="219"/>
        <v>0</v>
      </c>
      <c r="AZ870" s="16">
        <f t="shared" si="219"/>
        <v>0</v>
      </c>
      <c r="BA870" s="16">
        <f t="shared" si="219"/>
        <v>0</v>
      </c>
      <c r="BB870" s="16">
        <f t="shared" si="219"/>
        <v>0</v>
      </c>
      <c r="BC870" s="16">
        <f t="shared" si="219"/>
        <v>0</v>
      </c>
      <c r="BD870" s="16">
        <f t="shared" si="219"/>
        <v>0</v>
      </c>
      <c r="BE870" s="16">
        <f t="shared" si="219"/>
        <v>962.36226647796821</v>
      </c>
      <c r="BF870" s="16">
        <f t="shared" si="219"/>
        <v>0</v>
      </c>
      <c r="BG870" s="16">
        <f t="shared" si="219"/>
        <v>0</v>
      </c>
      <c r="BH870" s="16">
        <f t="shared" si="219"/>
        <v>0</v>
      </c>
      <c r="BI870" s="16">
        <f t="shared" si="219"/>
        <v>0</v>
      </c>
    </row>
    <row r="871" spans="2:61" s="1" customFormat="1" ht="15.75" x14ac:dyDescent="0.25">
      <c r="B871" s="47">
        <v>981</v>
      </c>
      <c r="C871" s="47" t="s">
        <v>430</v>
      </c>
      <c r="D871" s="47">
        <v>6</v>
      </c>
      <c r="E871" s="47">
        <v>2020</v>
      </c>
      <c r="F871" s="71"/>
      <c r="G871" s="2">
        <v>50</v>
      </c>
      <c r="H871" s="2">
        <v>10</v>
      </c>
      <c r="I871" s="47">
        <v>2023</v>
      </c>
      <c r="J871" s="81">
        <v>1.15E-2</v>
      </c>
      <c r="K871" s="82">
        <v>9985</v>
      </c>
      <c r="L871" s="82">
        <f t="shared" si="211"/>
        <v>998.5</v>
      </c>
      <c r="M871" s="82">
        <f t="shared" si="212"/>
        <v>1497.75</v>
      </c>
      <c r="N871" s="16">
        <f t="shared" si="213"/>
        <v>12481.25</v>
      </c>
      <c r="O871" s="16">
        <f t="shared" si="214"/>
        <v>143.53437500000001</v>
      </c>
      <c r="P871" s="16">
        <f t="shared" ref="P871:AE886" si="221">IF(MOD((P$6-$E871),$G871)=0,($K871*1.1*1.15)*((1+$K$3)^(P$6-$N$3)),IF(MOD((P$6-$I871),$H871)=0,$O871*((1+$K$3)^(P$6-$N$3)),0))</f>
        <v>0</v>
      </c>
      <c r="Q871" s="16">
        <f t="shared" si="221"/>
        <v>136.69940476190476</v>
      </c>
      <c r="R871" s="16">
        <f t="shared" si="221"/>
        <v>0</v>
      </c>
      <c r="S871" s="16">
        <f t="shared" si="221"/>
        <v>0</v>
      </c>
      <c r="T871" s="16">
        <f t="shared" si="221"/>
        <v>0</v>
      </c>
      <c r="U871" s="16">
        <f t="shared" si="221"/>
        <v>0</v>
      </c>
      <c r="V871" s="16">
        <f t="shared" si="221"/>
        <v>0</v>
      </c>
      <c r="W871" s="16">
        <f t="shared" si="221"/>
        <v>0</v>
      </c>
      <c r="X871" s="16">
        <f t="shared" si="221"/>
        <v>0</v>
      </c>
      <c r="Y871" s="16">
        <f t="shared" si="221"/>
        <v>0</v>
      </c>
      <c r="Z871" s="16">
        <f t="shared" si="221"/>
        <v>0</v>
      </c>
      <c r="AA871" s="16">
        <f t="shared" si="221"/>
        <v>222.66892590034129</v>
      </c>
      <c r="AB871" s="16">
        <f t="shared" si="221"/>
        <v>0</v>
      </c>
      <c r="AC871" s="16">
        <f t="shared" si="221"/>
        <v>0</v>
      </c>
      <c r="AD871" s="16">
        <f t="shared" si="221"/>
        <v>0</v>
      </c>
      <c r="AE871" s="16">
        <f t="shared" si="221"/>
        <v>0</v>
      </c>
      <c r="AF871" s="16">
        <f t="shared" si="220"/>
        <v>0</v>
      </c>
      <c r="AG871" s="16">
        <f t="shared" si="220"/>
        <v>0</v>
      </c>
      <c r="AH871" s="16">
        <f t="shared" si="220"/>
        <v>0</v>
      </c>
      <c r="AI871" s="16">
        <f t="shared" si="220"/>
        <v>0</v>
      </c>
      <c r="AJ871" s="16">
        <f t="shared" si="220"/>
        <v>0</v>
      </c>
      <c r="AK871" s="16">
        <f t="shared" si="220"/>
        <v>362.70421694937028</v>
      </c>
      <c r="AL871" s="16">
        <f t="shared" si="220"/>
        <v>0</v>
      </c>
      <c r="AM871" s="16">
        <f t="shared" si="220"/>
        <v>0</v>
      </c>
      <c r="AN871" s="16">
        <f t="shared" si="220"/>
        <v>0</v>
      </c>
      <c r="AO871" s="16">
        <f t="shared" si="220"/>
        <v>0</v>
      </c>
      <c r="AP871" s="16">
        <f t="shared" si="220"/>
        <v>0</v>
      </c>
      <c r="AQ871" s="16">
        <f t="shared" si="220"/>
        <v>0</v>
      </c>
      <c r="AR871" s="16">
        <f t="shared" si="220"/>
        <v>0</v>
      </c>
      <c r="AS871" s="16">
        <f t="shared" si="220"/>
        <v>0</v>
      </c>
      <c r="AT871" s="16">
        <f t="shared" si="220"/>
        <v>0</v>
      </c>
      <c r="AU871" s="16">
        <f t="shared" ref="AT871:BI886" si="222">IF(MOD((AU$6-$E871),$G871)=0,($K871*1.1*1.15)*((1+$K$3)^(AU$6-$N$3)),IF(MOD((AU$6-$I871),$H871)=0,$O871*((1+$K$3)^(AU$6-$N$3)),0))</f>
        <v>590.80695009834869</v>
      </c>
      <c r="AV871" s="16">
        <f t="shared" si="222"/>
        <v>0</v>
      </c>
      <c r="AW871" s="16">
        <f t="shared" si="222"/>
        <v>0</v>
      </c>
      <c r="AX871" s="16">
        <f t="shared" si="222"/>
        <v>0</v>
      </c>
      <c r="AY871" s="16">
        <f t="shared" si="222"/>
        <v>0</v>
      </c>
      <c r="AZ871" s="16">
        <f t="shared" si="222"/>
        <v>0</v>
      </c>
      <c r="BA871" s="16">
        <f t="shared" si="222"/>
        <v>0</v>
      </c>
      <c r="BB871" s="16">
        <f t="shared" si="222"/>
        <v>0</v>
      </c>
      <c r="BC871" s="16">
        <f t="shared" si="222"/>
        <v>0</v>
      </c>
      <c r="BD871" s="16">
        <f t="shared" si="222"/>
        <v>0</v>
      </c>
      <c r="BE871" s="16">
        <f t="shared" si="222"/>
        <v>962.36226647796821</v>
      </c>
      <c r="BF871" s="16">
        <f t="shared" si="222"/>
        <v>0</v>
      </c>
      <c r="BG871" s="16">
        <f t="shared" si="222"/>
        <v>0</v>
      </c>
      <c r="BH871" s="16">
        <f t="shared" si="222"/>
        <v>0</v>
      </c>
      <c r="BI871" s="16">
        <f t="shared" si="222"/>
        <v>0</v>
      </c>
    </row>
    <row r="872" spans="2:61" s="1" customFormat="1" ht="15.75" x14ac:dyDescent="0.25">
      <c r="B872" s="47">
        <v>980</v>
      </c>
      <c r="C872" s="47" t="s">
        <v>430</v>
      </c>
      <c r="D872" s="47">
        <v>6</v>
      </c>
      <c r="E872" s="47">
        <v>2020</v>
      </c>
      <c r="F872" s="71"/>
      <c r="G872" s="2">
        <v>50</v>
      </c>
      <c r="H872" s="2">
        <v>10</v>
      </c>
      <c r="I872" s="47">
        <v>2023</v>
      </c>
      <c r="J872" s="81">
        <v>1.15E-2</v>
      </c>
      <c r="K872" s="82">
        <v>9985</v>
      </c>
      <c r="L872" s="82">
        <f t="shared" si="211"/>
        <v>998.5</v>
      </c>
      <c r="M872" s="82">
        <f t="shared" si="212"/>
        <v>1497.75</v>
      </c>
      <c r="N872" s="16">
        <f t="shared" si="213"/>
        <v>12481.25</v>
      </c>
      <c r="O872" s="16">
        <f t="shared" si="214"/>
        <v>143.53437500000001</v>
      </c>
      <c r="P872" s="16">
        <f t="shared" si="221"/>
        <v>0</v>
      </c>
      <c r="Q872" s="16">
        <f t="shared" si="221"/>
        <v>136.69940476190476</v>
      </c>
      <c r="R872" s="16">
        <f t="shared" si="221"/>
        <v>0</v>
      </c>
      <c r="S872" s="16">
        <f t="shared" si="221"/>
        <v>0</v>
      </c>
      <c r="T872" s="16">
        <f t="shared" si="221"/>
        <v>0</v>
      </c>
      <c r="U872" s="16">
        <f t="shared" si="221"/>
        <v>0</v>
      </c>
      <c r="V872" s="16">
        <f t="shared" si="221"/>
        <v>0</v>
      </c>
      <c r="W872" s="16">
        <f t="shared" si="221"/>
        <v>0</v>
      </c>
      <c r="X872" s="16">
        <f t="shared" si="221"/>
        <v>0</v>
      </c>
      <c r="Y872" s="16">
        <f t="shared" si="221"/>
        <v>0</v>
      </c>
      <c r="Z872" s="16">
        <f t="shared" si="221"/>
        <v>0</v>
      </c>
      <c r="AA872" s="16">
        <f t="shared" si="221"/>
        <v>222.66892590034129</v>
      </c>
      <c r="AB872" s="16">
        <f t="shared" si="221"/>
        <v>0</v>
      </c>
      <c r="AC872" s="16">
        <f t="shared" si="221"/>
        <v>0</v>
      </c>
      <c r="AD872" s="16">
        <f t="shared" si="221"/>
        <v>0</v>
      </c>
      <c r="AE872" s="16">
        <f t="shared" si="221"/>
        <v>0</v>
      </c>
      <c r="AF872" s="16">
        <f t="shared" si="220"/>
        <v>0</v>
      </c>
      <c r="AG872" s="16">
        <f t="shared" si="220"/>
        <v>0</v>
      </c>
      <c r="AH872" s="16">
        <f t="shared" si="220"/>
        <v>0</v>
      </c>
      <c r="AI872" s="16">
        <f t="shared" si="220"/>
        <v>0</v>
      </c>
      <c r="AJ872" s="16">
        <f t="shared" si="220"/>
        <v>0</v>
      </c>
      <c r="AK872" s="16">
        <f t="shared" si="220"/>
        <v>362.70421694937028</v>
      </c>
      <c r="AL872" s="16">
        <f t="shared" si="220"/>
        <v>0</v>
      </c>
      <c r="AM872" s="16">
        <f t="shared" si="220"/>
        <v>0</v>
      </c>
      <c r="AN872" s="16">
        <f t="shared" si="220"/>
        <v>0</v>
      </c>
      <c r="AO872" s="16">
        <f t="shared" si="220"/>
        <v>0</v>
      </c>
      <c r="AP872" s="16">
        <f t="shared" si="220"/>
        <v>0</v>
      </c>
      <c r="AQ872" s="16">
        <f t="shared" si="220"/>
        <v>0</v>
      </c>
      <c r="AR872" s="16">
        <f t="shared" si="220"/>
        <v>0</v>
      </c>
      <c r="AS872" s="16">
        <f t="shared" si="220"/>
        <v>0</v>
      </c>
      <c r="AT872" s="16">
        <f t="shared" si="222"/>
        <v>0</v>
      </c>
      <c r="AU872" s="16">
        <f t="shared" si="222"/>
        <v>590.80695009834869</v>
      </c>
      <c r="AV872" s="16">
        <f t="shared" si="222"/>
        <v>0</v>
      </c>
      <c r="AW872" s="16">
        <f t="shared" si="222"/>
        <v>0</v>
      </c>
      <c r="AX872" s="16">
        <f t="shared" si="222"/>
        <v>0</v>
      </c>
      <c r="AY872" s="16">
        <f t="shared" si="222"/>
        <v>0</v>
      </c>
      <c r="AZ872" s="16">
        <f t="shared" si="222"/>
        <v>0</v>
      </c>
      <c r="BA872" s="16">
        <f t="shared" si="222"/>
        <v>0</v>
      </c>
      <c r="BB872" s="16">
        <f t="shared" si="222"/>
        <v>0</v>
      </c>
      <c r="BC872" s="16">
        <f t="shared" si="222"/>
        <v>0</v>
      </c>
      <c r="BD872" s="16">
        <f t="shared" si="222"/>
        <v>0</v>
      </c>
      <c r="BE872" s="16">
        <f t="shared" si="222"/>
        <v>962.36226647796821</v>
      </c>
      <c r="BF872" s="16">
        <f t="shared" si="222"/>
        <v>0</v>
      </c>
      <c r="BG872" s="16">
        <f t="shared" si="222"/>
        <v>0</v>
      </c>
      <c r="BH872" s="16">
        <f t="shared" si="222"/>
        <v>0</v>
      </c>
      <c r="BI872" s="16">
        <f t="shared" si="222"/>
        <v>0</v>
      </c>
    </row>
    <row r="873" spans="2:61" s="1" customFormat="1" ht="15.75" x14ac:dyDescent="0.25">
      <c r="B873" s="47">
        <v>979</v>
      </c>
      <c r="C873" s="47" t="s">
        <v>430</v>
      </c>
      <c r="D873" s="47">
        <v>6</v>
      </c>
      <c r="E873" s="47">
        <v>2020</v>
      </c>
      <c r="F873" s="71"/>
      <c r="G873" s="2">
        <v>50</v>
      </c>
      <c r="H873" s="2">
        <v>10</v>
      </c>
      <c r="I873" s="47">
        <v>2023</v>
      </c>
      <c r="J873" s="81">
        <v>1.15E-2</v>
      </c>
      <c r="K873" s="82">
        <v>9985</v>
      </c>
      <c r="L873" s="82">
        <f t="shared" si="211"/>
        <v>998.5</v>
      </c>
      <c r="M873" s="82">
        <f t="shared" si="212"/>
        <v>1497.75</v>
      </c>
      <c r="N873" s="16">
        <f t="shared" si="213"/>
        <v>12481.25</v>
      </c>
      <c r="O873" s="16">
        <f t="shared" si="214"/>
        <v>143.53437500000001</v>
      </c>
      <c r="P873" s="16">
        <f t="shared" si="221"/>
        <v>0</v>
      </c>
      <c r="Q873" s="16">
        <f t="shared" si="221"/>
        <v>136.69940476190476</v>
      </c>
      <c r="R873" s="16">
        <f t="shared" si="221"/>
        <v>0</v>
      </c>
      <c r="S873" s="16">
        <f t="shared" si="221"/>
        <v>0</v>
      </c>
      <c r="T873" s="16">
        <f t="shared" si="221"/>
        <v>0</v>
      </c>
      <c r="U873" s="16">
        <f t="shared" si="221"/>
        <v>0</v>
      </c>
      <c r="V873" s="16">
        <f t="shared" si="221"/>
        <v>0</v>
      </c>
      <c r="W873" s="16">
        <f t="shared" si="221"/>
        <v>0</v>
      </c>
      <c r="X873" s="16">
        <f t="shared" si="221"/>
        <v>0</v>
      </c>
      <c r="Y873" s="16">
        <f t="shared" si="221"/>
        <v>0</v>
      </c>
      <c r="Z873" s="16">
        <f t="shared" si="221"/>
        <v>0</v>
      </c>
      <c r="AA873" s="16">
        <f t="shared" si="221"/>
        <v>222.66892590034129</v>
      </c>
      <c r="AB873" s="16">
        <f t="shared" si="221"/>
        <v>0</v>
      </c>
      <c r="AC873" s="16">
        <f t="shared" si="221"/>
        <v>0</v>
      </c>
      <c r="AD873" s="16">
        <f t="shared" si="221"/>
        <v>0</v>
      </c>
      <c r="AE873" s="16">
        <f t="shared" si="221"/>
        <v>0</v>
      </c>
      <c r="AF873" s="16">
        <f t="shared" si="220"/>
        <v>0</v>
      </c>
      <c r="AG873" s="16">
        <f t="shared" si="220"/>
        <v>0</v>
      </c>
      <c r="AH873" s="16">
        <f t="shared" si="220"/>
        <v>0</v>
      </c>
      <c r="AI873" s="16">
        <f t="shared" si="220"/>
        <v>0</v>
      </c>
      <c r="AJ873" s="16">
        <f t="shared" si="220"/>
        <v>0</v>
      </c>
      <c r="AK873" s="16">
        <f t="shared" si="220"/>
        <v>362.70421694937028</v>
      </c>
      <c r="AL873" s="16">
        <f t="shared" si="220"/>
        <v>0</v>
      </c>
      <c r="AM873" s="16">
        <f t="shared" si="220"/>
        <v>0</v>
      </c>
      <c r="AN873" s="16">
        <f t="shared" si="220"/>
        <v>0</v>
      </c>
      <c r="AO873" s="16">
        <f t="shared" si="220"/>
        <v>0</v>
      </c>
      <c r="AP873" s="16">
        <f t="shared" si="220"/>
        <v>0</v>
      </c>
      <c r="AQ873" s="16">
        <f t="shared" si="220"/>
        <v>0</v>
      </c>
      <c r="AR873" s="16">
        <f t="shared" si="220"/>
        <v>0</v>
      </c>
      <c r="AS873" s="16">
        <f t="shared" si="220"/>
        <v>0</v>
      </c>
      <c r="AT873" s="16">
        <f t="shared" si="222"/>
        <v>0</v>
      </c>
      <c r="AU873" s="16">
        <f t="shared" si="222"/>
        <v>590.80695009834869</v>
      </c>
      <c r="AV873" s="16">
        <f t="shared" si="222"/>
        <v>0</v>
      </c>
      <c r="AW873" s="16">
        <f t="shared" si="222"/>
        <v>0</v>
      </c>
      <c r="AX873" s="16">
        <f t="shared" si="222"/>
        <v>0</v>
      </c>
      <c r="AY873" s="16">
        <f t="shared" si="222"/>
        <v>0</v>
      </c>
      <c r="AZ873" s="16">
        <f t="shared" si="222"/>
        <v>0</v>
      </c>
      <c r="BA873" s="16">
        <f t="shared" si="222"/>
        <v>0</v>
      </c>
      <c r="BB873" s="16">
        <f t="shared" si="222"/>
        <v>0</v>
      </c>
      <c r="BC873" s="16">
        <f t="shared" si="222"/>
        <v>0</v>
      </c>
      <c r="BD873" s="16">
        <f t="shared" si="222"/>
        <v>0</v>
      </c>
      <c r="BE873" s="16">
        <f t="shared" si="222"/>
        <v>962.36226647796821</v>
      </c>
      <c r="BF873" s="16">
        <f t="shared" si="222"/>
        <v>0</v>
      </c>
      <c r="BG873" s="16">
        <f t="shared" si="222"/>
        <v>0</v>
      </c>
      <c r="BH873" s="16">
        <f t="shared" si="222"/>
        <v>0</v>
      </c>
      <c r="BI873" s="16">
        <f t="shared" si="222"/>
        <v>0</v>
      </c>
    </row>
    <row r="874" spans="2:61" s="1" customFormat="1" ht="15.75" x14ac:dyDescent="0.25">
      <c r="B874" s="47">
        <v>978</v>
      </c>
      <c r="C874" s="47" t="s">
        <v>430</v>
      </c>
      <c r="D874" s="47">
        <v>6</v>
      </c>
      <c r="E874" s="47">
        <v>2020</v>
      </c>
      <c r="F874" s="71"/>
      <c r="G874" s="2">
        <v>50</v>
      </c>
      <c r="H874" s="2">
        <v>10</v>
      </c>
      <c r="I874" s="47">
        <v>2023</v>
      </c>
      <c r="J874" s="81">
        <v>1.15E-2</v>
      </c>
      <c r="K874" s="82">
        <v>9985</v>
      </c>
      <c r="L874" s="82">
        <f t="shared" si="211"/>
        <v>998.5</v>
      </c>
      <c r="M874" s="82">
        <f t="shared" si="212"/>
        <v>1497.75</v>
      </c>
      <c r="N874" s="16">
        <f t="shared" si="213"/>
        <v>12481.25</v>
      </c>
      <c r="O874" s="16">
        <f t="shared" si="214"/>
        <v>143.53437500000001</v>
      </c>
      <c r="P874" s="16">
        <f t="shared" si="221"/>
        <v>0</v>
      </c>
      <c r="Q874" s="16">
        <f t="shared" si="221"/>
        <v>136.69940476190476</v>
      </c>
      <c r="R874" s="16">
        <f t="shared" si="221"/>
        <v>0</v>
      </c>
      <c r="S874" s="16">
        <f t="shared" si="221"/>
        <v>0</v>
      </c>
      <c r="T874" s="16">
        <f t="shared" si="221"/>
        <v>0</v>
      </c>
      <c r="U874" s="16">
        <f t="shared" si="221"/>
        <v>0</v>
      </c>
      <c r="V874" s="16">
        <f t="shared" si="221"/>
        <v>0</v>
      </c>
      <c r="W874" s="16">
        <f t="shared" si="221"/>
        <v>0</v>
      </c>
      <c r="X874" s="16">
        <f t="shared" si="221"/>
        <v>0</v>
      </c>
      <c r="Y874" s="16">
        <f t="shared" si="221"/>
        <v>0</v>
      </c>
      <c r="Z874" s="16">
        <f t="shared" si="221"/>
        <v>0</v>
      </c>
      <c r="AA874" s="16">
        <f t="shared" si="221"/>
        <v>222.66892590034129</v>
      </c>
      <c r="AB874" s="16">
        <f t="shared" si="221"/>
        <v>0</v>
      </c>
      <c r="AC874" s="16">
        <f t="shared" si="221"/>
        <v>0</v>
      </c>
      <c r="AD874" s="16">
        <f t="shared" si="221"/>
        <v>0</v>
      </c>
      <c r="AE874" s="16">
        <f t="shared" si="221"/>
        <v>0</v>
      </c>
      <c r="AF874" s="16">
        <f t="shared" si="220"/>
        <v>0</v>
      </c>
      <c r="AG874" s="16">
        <f t="shared" si="220"/>
        <v>0</v>
      </c>
      <c r="AH874" s="16">
        <f t="shared" si="220"/>
        <v>0</v>
      </c>
      <c r="AI874" s="16">
        <f t="shared" si="220"/>
        <v>0</v>
      </c>
      <c r="AJ874" s="16">
        <f t="shared" si="220"/>
        <v>0</v>
      </c>
      <c r="AK874" s="16">
        <f t="shared" si="220"/>
        <v>362.70421694937028</v>
      </c>
      <c r="AL874" s="16">
        <f t="shared" si="220"/>
        <v>0</v>
      </c>
      <c r="AM874" s="16">
        <f t="shared" si="220"/>
        <v>0</v>
      </c>
      <c r="AN874" s="16">
        <f t="shared" si="220"/>
        <v>0</v>
      </c>
      <c r="AO874" s="16">
        <f t="shared" si="220"/>
        <v>0</v>
      </c>
      <c r="AP874" s="16">
        <f t="shared" si="220"/>
        <v>0</v>
      </c>
      <c r="AQ874" s="16">
        <f t="shared" si="220"/>
        <v>0</v>
      </c>
      <c r="AR874" s="16">
        <f t="shared" si="220"/>
        <v>0</v>
      </c>
      <c r="AS874" s="16">
        <f t="shared" si="220"/>
        <v>0</v>
      </c>
      <c r="AT874" s="16">
        <f t="shared" si="222"/>
        <v>0</v>
      </c>
      <c r="AU874" s="16">
        <f t="shared" si="222"/>
        <v>590.80695009834869</v>
      </c>
      <c r="AV874" s="16">
        <f t="shared" si="222"/>
        <v>0</v>
      </c>
      <c r="AW874" s="16">
        <f t="shared" si="222"/>
        <v>0</v>
      </c>
      <c r="AX874" s="16">
        <f t="shared" si="222"/>
        <v>0</v>
      </c>
      <c r="AY874" s="16">
        <f t="shared" si="222"/>
        <v>0</v>
      </c>
      <c r="AZ874" s="16">
        <f t="shared" si="222"/>
        <v>0</v>
      </c>
      <c r="BA874" s="16">
        <f t="shared" si="222"/>
        <v>0</v>
      </c>
      <c r="BB874" s="16">
        <f t="shared" si="222"/>
        <v>0</v>
      </c>
      <c r="BC874" s="16">
        <f t="shared" si="222"/>
        <v>0</v>
      </c>
      <c r="BD874" s="16">
        <f t="shared" si="222"/>
        <v>0</v>
      </c>
      <c r="BE874" s="16">
        <f t="shared" si="222"/>
        <v>962.36226647796821</v>
      </c>
      <c r="BF874" s="16">
        <f t="shared" si="222"/>
        <v>0</v>
      </c>
      <c r="BG874" s="16">
        <f t="shared" si="222"/>
        <v>0</v>
      </c>
      <c r="BH874" s="16">
        <f t="shared" si="222"/>
        <v>0</v>
      </c>
      <c r="BI874" s="16">
        <f t="shared" si="222"/>
        <v>0</v>
      </c>
    </row>
    <row r="875" spans="2:61" s="1" customFormat="1" ht="15.75" x14ac:dyDescent="0.25">
      <c r="B875" s="47">
        <v>976</v>
      </c>
      <c r="C875" s="47" t="s">
        <v>430</v>
      </c>
      <c r="D875" s="47">
        <v>6</v>
      </c>
      <c r="E875" s="47">
        <v>2020</v>
      </c>
      <c r="F875" s="71"/>
      <c r="G875" s="2">
        <v>50</v>
      </c>
      <c r="H875" s="2">
        <v>10</v>
      </c>
      <c r="I875" s="47">
        <v>2023</v>
      </c>
      <c r="J875" s="81">
        <v>1.15E-2</v>
      </c>
      <c r="K875" s="82">
        <v>9985</v>
      </c>
      <c r="L875" s="82">
        <f t="shared" si="211"/>
        <v>998.5</v>
      </c>
      <c r="M875" s="82">
        <f t="shared" si="212"/>
        <v>1497.75</v>
      </c>
      <c r="N875" s="16">
        <f t="shared" si="213"/>
        <v>12481.25</v>
      </c>
      <c r="O875" s="16">
        <f t="shared" si="214"/>
        <v>143.53437500000001</v>
      </c>
      <c r="P875" s="16">
        <f t="shared" si="221"/>
        <v>0</v>
      </c>
      <c r="Q875" s="16">
        <f t="shared" si="221"/>
        <v>136.69940476190476</v>
      </c>
      <c r="R875" s="16">
        <f t="shared" si="221"/>
        <v>0</v>
      </c>
      <c r="S875" s="16">
        <f t="shared" si="221"/>
        <v>0</v>
      </c>
      <c r="T875" s="16">
        <f t="shared" si="221"/>
        <v>0</v>
      </c>
      <c r="U875" s="16">
        <f t="shared" si="221"/>
        <v>0</v>
      </c>
      <c r="V875" s="16">
        <f t="shared" si="221"/>
        <v>0</v>
      </c>
      <c r="W875" s="16">
        <f t="shared" si="221"/>
        <v>0</v>
      </c>
      <c r="X875" s="16">
        <f t="shared" si="221"/>
        <v>0</v>
      </c>
      <c r="Y875" s="16">
        <f t="shared" si="221"/>
        <v>0</v>
      </c>
      <c r="Z875" s="16">
        <f t="shared" si="221"/>
        <v>0</v>
      </c>
      <c r="AA875" s="16">
        <f t="shared" si="221"/>
        <v>222.66892590034129</v>
      </c>
      <c r="AB875" s="16">
        <f t="shared" si="221"/>
        <v>0</v>
      </c>
      <c r="AC875" s="16">
        <f t="shared" si="221"/>
        <v>0</v>
      </c>
      <c r="AD875" s="16">
        <f t="shared" si="221"/>
        <v>0</v>
      </c>
      <c r="AE875" s="16">
        <f t="shared" si="221"/>
        <v>0</v>
      </c>
      <c r="AF875" s="16">
        <f t="shared" si="220"/>
        <v>0</v>
      </c>
      <c r="AG875" s="16">
        <f t="shared" si="220"/>
        <v>0</v>
      </c>
      <c r="AH875" s="16">
        <f t="shared" si="220"/>
        <v>0</v>
      </c>
      <c r="AI875" s="16">
        <f t="shared" si="220"/>
        <v>0</v>
      </c>
      <c r="AJ875" s="16">
        <f t="shared" si="220"/>
        <v>0</v>
      </c>
      <c r="AK875" s="16">
        <f t="shared" si="220"/>
        <v>362.70421694937028</v>
      </c>
      <c r="AL875" s="16">
        <f t="shared" si="220"/>
        <v>0</v>
      </c>
      <c r="AM875" s="16">
        <f t="shared" si="220"/>
        <v>0</v>
      </c>
      <c r="AN875" s="16">
        <f t="shared" si="220"/>
        <v>0</v>
      </c>
      <c r="AO875" s="16">
        <f t="shared" si="220"/>
        <v>0</v>
      </c>
      <c r="AP875" s="16">
        <f t="shared" si="220"/>
        <v>0</v>
      </c>
      <c r="AQ875" s="16">
        <f t="shared" si="220"/>
        <v>0</v>
      </c>
      <c r="AR875" s="16">
        <f t="shared" si="220"/>
        <v>0</v>
      </c>
      <c r="AS875" s="16">
        <f t="shared" si="220"/>
        <v>0</v>
      </c>
      <c r="AT875" s="16">
        <f t="shared" si="222"/>
        <v>0</v>
      </c>
      <c r="AU875" s="16">
        <f t="shared" si="222"/>
        <v>590.80695009834869</v>
      </c>
      <c r="AV875" s="16">
        <f t="shared" si="222"/>
        <v>0</v>
      </c>
      <c r="AW875" s="16">
        <f t="shared" si="222"/>
        <v>0</v>
      </c>
      <c r="AX875" s="16">
        <f t="shared" si="222"/>
        <v>0</v>
      </c>
      <c r="AY875" s="16">
        <f t="shared" si="222"/>
        <v>0</v>
      </c>
      <c r="AZ875" s="16">
        <f t="shared" si="222"/>
        <v>0</v>
      </c>
      <c r="BA875" s="16">
        <f t="shared" si="222"/>
        <v>0</v>
      </c>
      <c r="BB875" s="16">
        <f t="shared" si="222"/>
        <v>0</v>
      </c>
      <c r="BC875" s="16">
        <f t="shared" si="222"/>
        <v>0</v>
      </c>
      <c r="BD875" s="16">
        <f t="shared" si="222"/>
        <v>0</v>
      </c>
      <c r="BE875" s="16">
        <f t="shared" si="222"/>
        <v>962.36226647796821</v>
      </c>
      <c r="BF875" s="16">
        <f t="shared" si="222"/>
        <v>0</v>
      </c>
      <c r="BG875" s="16">
        <f t="shared" si="222"/>
        <v>0</v>
      </c>
      <c r="BH875" s="16">
        <f t="shared" si="222"/>
        <v>0</v>
      </c>
      <c r="BI875" s="16">
        <f t="shared" si="222"/>
        <v>0</v>
      </c>
    </row>
    <row r="876" spans="2:61" s="1" customFormat="1" ht="15.75" x14ac:dyDescent="0.25">
      <c r="B876" s="47">
        <v>974</v>
      </c>
      <c r="C876" s="47" t="s">
        <v>430</v>
      </c>
      <c r="D876" s="47">
        <v>6</v>
      </c>
      <c r="E876" s="47">
        <v>2020</v>
      </c>
      <c r="F876" s="71"/>
      <c r="G876" s="2">
        <v>50</v>
      </c>
      <c r="H876" s="2">
        <v>10</v>
      </c>
      <c r="I876" s="47">
        <v>2023</v>
      </c>
      <c r="J876" s="81">
        <v>1.15E-2</v>
      </c>
      <c r="K876" s="82">
        <v>9985</v>
      </c>
      <c r="L876" s="82">
        <f t="shared" si="211"/>
        <v>998.5</v>
      </c>
      <c r="M876" s="82">
        <f t="shared" si="212"/>
        <v>1497.75</v>
      </c>
      <c r="N876" s="16">
        <f t="shared" si="213"/>
        <v>12481.25</v>
      </c>
      <c r="O876" s="16">
        <f t="shared" si="214"/>
        <v>143.53437500000001</v>
      </c>
      <c r="P876" s="16">
        <f t="shared" si="221"/>
        <v>0</v>
      </c>
      <c r="Q876" s="16">
        <f t="shared" si="221"/>
        <v>136.69940476190476</v>
      </c>
      <c r="R876" s="16">
        <f t="shared" si="221"/>
        <v>0</v>
      </c>
      <c r="S876" s="16">
        <f t="shared" si="221"/>
        <v>0</v>
      </c>
      <c r="T876" s="16">
        <f t="shared" si="221"/>
        <v>0</v>
      </c>
      <c r="U876" s="16">
        <f t="shared" si="221"/>
        <v>0</v>
      </c>
      <c r="V876" s="16">
        <f t="shared" si="221"/>
        <v>0</v>
      </c>
      <c r="W876" s="16">
        <f t="shared" si="221"/>
        <v>0</v>
      </c>
      <c r="X876" s="16">
        <f t="shared" si="221"/>
        <v>0</v>
      </c>
      <c r="Y876" s="16">
        <f t="shared" si="221"/>
        <v>0</v>
      </c>
      <c r="Z876" s="16">
        <f t="shared" si="221"/>
        <v>0</v>
      </c>
      <c r="AA876" s="16">
        <f t="shared" si="221"/>
        <v>222.66892590034129</v>
      </c>
      <c r="AB876" s="16">
        <f t="shared" si="221"/>
        <v>0</v>
      </c>
      <c r="AC876" s="16">
        <f t="shared" si="221"/>
        <v>0</v>
      </c>
      <c r="AD876" s="16">
        <f t="shared" si="221"/>
        <v>0</v>
      </c>
      <c r="AE876" s="16">
        <f t="shared" si="221"/>
        <v>0</v>
      </c>
      <c r="AF876" s="16">
        <f t="shared" si="220"/>
        <v>0</v>
      </c>
      <c r="AG876" s="16">
        <f t="shared" si="220"/>
        <v>0</v>
      </c>
      <c r="AH876" s="16">
        <f t="shared" si="220"/>
        <v>0</v>
      </c>
      <c r="AI876" s="16">
        <f t="shared" si="220"/>
        <v>0</v>
      </c>
      <c r="AJ876" s="16">
        <f t="shared" si="220"/>
        <v>0</v>
      </c>
      <c r="AK876" s="16">
        <f t="shared" si="220"/>
        <v>362.70421694937028</v>
      </c>
      <c r="AL876" s="16">
        <f t="shared" si="220"/>
        <v>0</v>
      </c>
      <c r="AM876" s="16">
        <f t="shared" si="220"/>
        <v>0</v>
      </c>
      <c r="AN876" s="16">
        <f t="shared" si="220"/>
        <v>0</v>
      </c>
      <c r="AO876" s="16">
        <f t="shared" si="220"/>
        <v>0</v>
      </c>
      <c r="AP876" s="16">
        <f t="shared" si="220"/>
        <v>0</v>
      </c>
      <c r="AQ876" s="16">
        <f t="shared" si="220"/>
        <v>0</v>
      </c>
      <c r="AR876" s="16">
        <f t="shared" si="220"/>
        <v>0</v>
      </c>
      <c r="AS876" s="16">
        <f t="shared" si="220"/>
        <v>0</v>
      </c>
      <c r="AT876" s="16">
        <f t="shared" si="222"/>
        <v>0</v>
      </c>
      <c r="AU876" s="16">
        <f t="shared" si="222"/>
        <v>590.80695009834869</v>
      </c>
      <c r="AV876" s="16">
        <f t="shared" si="222"/>
        <v>0</v>
      </c>
      <c r="AW876" s="16">
        <f t="shared" si="222"/>
        <v>0</v>
      </c>
      <c r="AX876" s="16">
        <f t="shared" si="222"/>
        <v>0</v>
      </c>
      <c r="AY876" s="16">
        <f t="shared" si="222"/>
        <v>0</v>
      </c>
      <c r="AZ876" s="16">
        <f t="shared" si="222"/>
        <v>0</v>
      </c>
      <c r="BA876" s="16">
        <f t="shared" si="222"/>
        <v>0</v>
      </c>
      <c r="BB876" s="16">
        <f t="shared" si="222"/>
        <v>0</v>
      </c>
      <c r="BC876" s="16">
        <f t="shared" si="222"/>
        <v>0</v>
      </c>
      <c r="BD876" s="16">
        <f t="shared" si="222"/>
        <v>0</v>
      </c>
      <c r="BE876" s="16">
        <f t="shared" si="222"/>
        <v>962.36226647796821</v>
      </c>
      <c r="BF876" s="16">
        <f t="shared" si="222"/>
        <v>0</v>
      </c>
      <c r="BG876" s="16">
        <f t="shared" si="222"/>
        <v>0</v>
      </c>
      <c r="BH876" s="16">
        <f t="shared" si="222"/>
        <v>0</v>
      </c>
      <c r="BI876" s="16">
        <f t="shared" si="222"/>
        <v>0</v>
      </c>
    </row>
    <row r="877" spans="2:61" s="1" customFormat="1" ht="15.75" x14ac:dyDescent="0.25">
      <c r="B877" s="47">
        <v>973</v>
      </c>
      <c r="C877" s="47" t="s">
        <v>430</v>
      </c>
      <c r="D877" s="47">
        <v>6</v>
      </c>
      <c r="E877" s="47">
        <v>2020</v>
      </c>
      <c r="F877" s="71"/>
      <c r="G877" s="2">
        <v>50</v>
      </c>
      <c r="H877" s="2">
        <v>10</v>
      </c>
      <c r="I877" s="47">
        <v>2023</v>
      </c>
      <c r="J877" s="81">
        <v>1.15E-2</v>
      </c>
      <c r="K877" s="82">
        <v>9985</v>
      </c>
      <c r="L877" s="82">
        <f t="shared" si="211"/>
        <v>998.5</v>
      </c>
      <c r="M877" s="82">
        <f t="shared" si="212"/>
        <v>1497.75</v>
      </c>
      <c r="N877" s="16">
        <f t="shared" si="213"/>
        <v>12481.25</v>
      </c>
      <c r="O877" s="16">
        <f t="shared" si="214"/>
        <v>143.53437500000001</v>
      </c>
      <c r="P877" s="16">
        <f t="shared" si="221"/>
        <v>0</v>
      </c>
      <c r="Q877" s="16">
        <f t="shared" si="221"/>
        <v>136.69940476190476</v>
      </c>
      <c r="R877" s="16">
        <f t="shared" si="221"/>
        <v>0</v>
      </c>
      <c r="S877" s="16">
        <f t="shared" si="221"/>
        <v>0</v>
      </c>
      <c r="T877" s="16">
        <f t="shared" si="221"/>
        <v>0</v>
      </c>
      <c r="U877" s="16">
        <f t="shared" si="221"/>
        <v>0</v>
      </c>
      <c r="V877" s="16">
        <f t="shared" si="221"/>
        <v>0</v>
      </c>
      <c r="W877" s="16">
        <f t="shared" si="221"/>
        <v>0</v>
      </c>
      <c r="X877" s="16">
        <f t="shared" si="221"/>
        <v>0</v>
      </c>
      <c r="Y877" s="16">
        <f t="shared" si="221"/>
        <v>0</v>
      </c>
      <c r="Z877" s="16">
        <f t="shared" si="221"/>
        <v>0</v>
      </c>
      <c r="AA877" s="16">
        <f t="shared" si="221"/>
        <v>222.66892590034129</v>
      </c>
      <c r="AB877" s="16">
        <f t="shared" si="221"/>
        <v>0</v>
      </c>
      <c r="AC877" s="16">
        <f t="shared" si="221"/>
        <v>0</v>
      </c>
      <c r="AD877" s="16">
        <f t="shared" si="221"/>
        <v>0</v>
      </c>
      <c r="AE877" s="16">
        <f t="shared" si="221"/>
        <v>0</v>
      </c>
      <c r="AF877" s="16">
        <f t="shared" si="220"/>
        <v>0</v>
      </c>
      <c r="AG877" s="16">
        <f t="shared" si="220"/>
        <v>0</v>
      </c>
      <c r="AH877" s="16">
        <f t="shared" si="220"/>
        <v>0</v>
      </c>
      <c r="AI877" s="16">
        <f t="shared" si="220"/>
        <v>0</v>
      </c>
      <c r="AJ877" s="16">
        <f t="shared" si="220"/>
        <v>0</v>
      </c>
      <c r="AK877" s="16">
        <f t="shared" si="220"/>
        <v>362.70421694937028</v>
      </c>
      <c r="AL877" s="16">
        <f t="shared" si="220"/>
        <v>0</v>
      </c>
      <c r="AM877" s="16">
        <f t="shared" si="220"/>
        <v>0</v>
      </c>
      <c r="AN877" s="16">
        <f t="shared" si="220"/>
        <v>0</v>
      </c>
      <c r="AO877" s="16">
        <f t="shared" si="220"/>
        <v>0</v>
      </c>
      <c r="AP877" s="16">
        <f t="shared" si="220"/>
        <v>0</v>
      </c>
      <c r="AQ877" s="16">
        <f t="shared" si="220"/>
        <v>0</v>
      </c>
      <c r="AR877" s="16">
        <f t="shared" si="220"/>
        <v>0</v>
      </c>
      <c r="AS877" s="16">
        <f t="shared" si="220"/>
        <v>0</v>
      </c>
      <c r="AT877" s="16">
        <f t="shared" si="222"/>
        <v>0</v>
      </c>
      <c r="AU877" s="16">
        <f t="shared" si="222"/>
        <v>590.80695009834869</v>
      </c>
      <c r="AV877" s="16">
        <f t="shared" si="222"/>
        <v>0</v>
      </c>
      <c r="AW877" s="16">
        <f t="shared" si="222"/>
        <v>0</v>
      </c>
      <c r="AX877" s="16">
        <f t="shared" si="222"/>
        <v>0</v>
      </c>
      <c r="AY877" s="16">
        <f t="shared" si="222"/>
        <v>0</v>
      </c>
      <c r="AZ877" s="16">
        <f t="shared" si="222"/>
        <v>0</v>
      </c>
      <c r="BA877" s="16">
        <f t="shared" si="222"/>
        <v>0</v>
      </c>
      <c r="BB877" s="16">
        <f t="shared" si="222"/>
        <v>0</v>
      </c>
      <c r="BC877" s="16">
        <f t="shared" si="222"/>
        <v>0</v>
      </c>
      <c r="BD877" s="16">
        <f t="shared" si="222"/>
        <v>0</v>
      </c>
      <c r="BE877" s="16">
        <f t="shared" si="222"/>
        <v>962.36226647796821</v>
      </c>
      <c r="BF877" s="16">
        <f t="shared" si="222"/>
        <v>0</v>
      </c>
      <c r="BG877" s="16">
        <f t="shared" si="222"/>
        <v>0</v>
      </c>
      <c r="BH877" s="16">
        <f t="shared" si="222"/>
        <v>0</v>
      </c>
      <c r="BI877" s="16">
        <f t="shared" si="222"/>
        <v>0</v>
      </c>
    </row>
    <row r="878" spans="2:61" s="1" customFormat="1" ht="15.75" x14ac:dyDescent="0.25">
      <c r="B878" s="47">
        <v>972</v>
      </c>
      <c r="C878" s="47" t="s">
        <v>430</v>
      </c>
      <c r="D878" s="47">
        <v>6</v>
      </c>
      <c r="E878" s="47">
        <v>2020</v>
      </c>
      <c r="F878" s="71"/>
      <c r="G878" s="2">
        <v>50</v>
      </c>
      <c r="H878" s="2">
        <v>10</v>
      </c>
      <c r="I878" s="47">
        <v>2023</v>
      </c>
      <c r="J878" s="81">
        <v>1.15E-2</v>
      </c>
      <c r="K878" s="82">
        <v>9985</v>
      </c>
      <c r="L878" s="82">
        <f t="shared" si="211"/>
        <v>998.5</v>
      </c>
      <c r="M878" s="82">
        <f t="shared" si="212"/>
        <v>1497.75</v>
      </c>
      <c r="N878" s="16">
        <f t="shared" si="213"/>
        <v>12481.25</v>
      </c>
      <c r="O878" s="16">
        <f t="shared" si="214"/>
        <v>143.53437500000001</v>
      </c>
      <c r="P878" s="16">
        <f t="shared" si="221"/>
        <v>0</v>
      </c>
      <c r="Q878" s="16">
        <f t="shared" si="221"/>
        <v>136.69940476190476</v>
      </c>
      <c r="R878" s="16">
        <f t="shared" si="221"/>
        <v>0</v>
      </c>
      <c r="S878" s="16">
        <f t="shared" si="221"/>
        <v>0</v>
      </c>
      <c r="T878" s="16">
        <f t="shared" si="221"/>
        <v>0</v>
      </c>
      <c r="U878" s="16">
        <f t="shared" si="221"/>
        <v>0</v>
      </c>
      <c r="V878" s="16">
        <f t="shared" si="221"/>
        <v>0</v>
      </c>
      <c r="W878" s="16">
        <f t="shared" si="221"/>
        <v>0</v>
      </c>
      <c r="X878" s="16">
        <f t="shared" si="221"/>
        <v>0</v>
      </c>
      <c r="Y878" s="16">
        <f t="shared" si="221"/>
        <v>0</v>
      </c>
      <c r="Z878" s="16">
        <f t="shared" si="221"/>
        <v>0</v>
      </c>
      <c r="AA878" s="16">
        <f t="shared" si="221"/>
        <v>222.66892590034129</v>
      </c>
      <c r="AB878" s="16">
        <f t="shared" si="221"/>
        <v>0</v>
      </c>
      <c r="AC878" s="16">
        <f t="shared" si="221"/>
        <v>0</v>
      </c>
      <c r="AD878" s="16">
        <f t="shared" si="221"/>
        <v>0</v>
      </c>
      <c r="AE878" s="16">
        <f t="shared" si="221"/>
        <v>0</v>
      </c>
      <c r="AF878" s="16">
        <f t="shared" si="220"/>
        <v>0</v>
      </c>
      <c r="AG878" s="16">
        <f t="shared" si="220"/>
        <v>0</v>
      </c>
      <c r="AH878" s="16">
        <f t="shared" si="220"/>
        <v>0</v>
      </c>
      <c r="AI878" s="16">
        <f t="shared" si="220"/>
        <v>0</v>
      </c>
      <c r="AJ878" s="16">
        <f t="shared" si="220"/>
        <v>0</v>
      </c>
      <c r="AK878" s="16">
        <f t="shared" si="220"/>
        <v>362.70421694937028</v>
      </c>
      <c r="AL878" s="16">
        <f t="shared" si="220"/>
        <v>0</v>
      </c>
      <c r="AM878" s="16">
        <f t="shared" si="220"/>
        <v>0</v>
      </c>
      <c r="AN878" s="16">
        <f t="shared" si="220"/>
        <v>0</v>
      </c>
      <c r="AO878" s="16">
        <f t="shared" si="220"/>
        <v>0</v>
      </c>
      <c r="AP878" s="16">
        <f t="shared" si="220"/>
        <v>0</v>
      </c>
      <c r="AQ878" s="16">
        <f t="shared" si="220"/>
        <v>0</v>
      </c>
      <c r="AR878" s="16">
        <f t="shared" si="220"/>
        <v>0</v>
      </c>
      <c r="AS878" s="16">
        <f t="shared" si="220"/>
        <v>0</v>
      </c>
      <c r="AT878" s="16">
        <f t="shared" si="222"/>
        <v>0</v>
      </c>
      <c r="AU878" s="16">
        <f t="shared" si="222"/>
        <v>590.80695009834869</v>
      </c>
      <c r="AV878" s="16">
        <f t="shared" si="222"/>
        <v>0</v>
      </c>
      <c r="AW878" s="16">
        <f t="shared" si="222"/>
        <v>0</v>
      </c>
      <c r="AX878" s="16">
        <f t="shared" si="222"/>
        <v>0</v>
      </c>
      <c r="AY878" s="16">
        <f t="shared" si="222"/>
        <v>0</v>
      </c>
      <c r="AZ878" s="16">
        <f t="shared" si="222"/>
        <v>0</v>
      </c>
      <c r="BA878" s="16">
        <f t="shared" si="222"/>
        <v>0</v>
      </c>
      <c r="BB878" s="16">
        <f t="shared" si="222"/>
        <v>0</v>
      </c>
      <c r="BC878" s="16">
        <f t="shared" si="222"/>
        <v>0</v>
      </c>
      <c r="BD878" s="16">
        <f t="shared" si="222"/>
        <v>0</v>
      </c>
      <c r="BE878" s="16">
        <f t="shared" si="222"/>
        <v>962.36226647796821</v>
      </c>
      <c r="BF878" s="16">
        <f t="shared" si="222"/>
        <v>0</v>
      </c>
      <c r="BG878" s="16">
        <f t="shared" si="222"/>
        <v>0</v>
      </c>
      <c r="BH878" s="16">
        <f t="shared" si="222"/>
        <v>0</v>
      </c>
      <c r="BI878" s="16">
        <f t="shared" si="222"/>
        <v>0</v>
      </c>
    </row>
    <row r="879" spans="2:61" s="1" customFormat="1" ht="15.75" x14ac:dyDescent="0.25">
      <c r="B879" s="47">
        <v>971</v>
      </c>
      <c r="C879" s="47" t="s">
        <v>430</v>
      </c>
      <c r="D879" s="47">
        <v>6</v>
      </c>
      <c r="E879" s="47">
        <v>2020</v>
      </c>
      <c r="F879" s="71"/>
      <c r="G879" s="2">
        <v>50</v>
      </c>
      <c r="H879" s="2">
        <v>10</v>
      </c>
      <c r="I879" s="47">
        <v>2023</v>
      </c>
      <c r="J879" s="81">
        <v>1.15E-2</v>
      </c>
      <c r="K879" s="82">
        <v>9985</v>
      </c>
      <c r="L879" s="82">
        <f t="shared" si="211"/>
        <v>998.5</v>
      </c>
      <c r="M879" s="82">
        <f t="shared" si="212"/>
        <v>1497.75</v>
      </c>
      <c r="N879" s="16">
        <f t="shared" si="213"/>
        <v>12481.25</v>
      </c>
      <c r="O879" s="16">
        <f t="shared" si="214"/>
        <v>143.53437500000001</v>
      </c>
      <c r="P879" s="16">
        <f t="shared" si="221"/>
        <v>0</v>
      </c>
      <c r="Q879" s="16">
        <f t="shared" si="221"/>
        <v>136.69940476190476</v>
      </c>
      <c r="R879" s="16">
        <f t="shared" si="221"/>
        <v>0</v>
      </c>
      <c r="S879" s="16">
        <f t="shared" si="221"/>
        <v>0</v>
      </c>
      <c r="T879" s="16">
        <f t="shared" si="221"/>
        <v>0</v>
      </c>
      <c r="U879" s="16">
        <f t="shared" si="221"/>
        <v>0</v>
      </c>
      <c r="V879" s="16">
        <f t="shared" si="221"/>
        <v>0</v>
      </c>
      <c r="W879" s="16">
        <f t="shared" si="221"/>
        <v>0</v>
      </c>
      <c r="X879" s="16">
        <f t="shared" si="221"/>
        <v>0</v>
      </c>
      <c r="Y879" s="16">
        <f t="shared" si="221"/>
        <v>0</v>
      </c>
      <c r="Z879" s="16">
        <f t="shared" si="221"/>
        <v>0</v>
      </c>
      <c r="AA879" s="16">
        <f t="shared" si="221"/>
        <v>222.66892590034129</v>
      </c>
      <c r="AB879" s="16">
        <f t="shared" si="221"/>
        <v>0</v>
      </c>
      <c r="AC879" s="16">
        <f t="shared" si="221"/>
        <v>0</v>
      </c>
      <c r="AD879" s="16">
        <f t="shared" si="221"/>
        <v>0</v>
      </c>
      <c r="AE879" s="16">
        <f t="shared" si="221"/>
        <v>0</v>
      </c>
      <c r="AF879" s="16">
        <f t="shared" si="220"/>
        <v>0</v>
      </c>
      <c r="AG879" s="16">
        <f t="shared" si="220"/>
        <v>0</v>
      </c>
      <c r="AH879" s="16">
        <f t="shared" si="220"/>
        <v>0</v>
      </c>
      <c r="AI879" s="16">
        <f t="shared" si="220"/>
        <v>0</v>
      </c>
      <c r="AJ879" s="16">
        <f t="shared" si="220"/>
        <v>0</v>
      </c>
      <c r="AK879" s="16">
        <f t="shared" si="220"/>
        <v>362.70421694937028</v>
      </c>
      <c r="AL879" s="16">
        <f t="shared" si="220"/>
        <v>0</v>
      </c>
      <c r="AM879" s="16">
        <f t="shared" si="220"/>
        <v>0</v>
      </c>
      <c r="AN879" s="16">
        <f t="shared" si="220"/>
        <v>0</v>
      </c>
      <c r="AO879" s="16">
        <f t="shared" si="220"/>
        <v>0</v>
      </c>
      <c r="AP879" s="16">
        <f t="shared" si="220"/>
        <v>0</v>
      </c>
      <c r="AQ879" s="16">
        <f t="shared" si="220"/>
        <v>0</v>
      </c>
      <c r="AR879" s="16">
        <f t="shared" si="220"/>
        <v>0</v>
      </c>
      <c r="AS879" s="16">
        <f t="shared" si="220"/>
        <v>0</v>
      </c>
      <c r="AT879" s="16">
        <f t="shared" si="222"/>
        <v>0</v>
      </c>
      <c r="AU879" s="16">
        <f t="shared" si="222"/>
        <v>590.80695009834869</v>
      </c>
      <c r="AV879" s="16">
        <f t="shared" si="222"/>
        <v>0</v>
      </c>
      <c r="AW879" s="16">
        <f t="shared" si="222"/>
        <v>0</v>
      </c>
      <c r="AX879" s="16">
        <f t="shared" si="222"/>
        <v>0</v>
      </c>
      <c r="AY879" s="16">
        <f t="shared" si="222"/>
        <v>0</v>
      </c>
      <c r="AZ879" s="16">
        <f t="shared" si="222"/>
        <v>0</v>
      </c>
      <c r="BA879" s="16">
        <f t="shared" si="222"/>
        <v>0</v>
      </c>
      <c r="BB879" s="16">
        <f t="shared" si="222"/>
        <v>0</v>
      </c>
      <c r="BC879" s="16">
        <f t="shared" si="222"/>
        <v>0</v>
      </c>
      <c r="BD879" s="16">
        <f t="shared" si="222"/>
        <v>0</v>
      </c>
      <c r="BE879" s="16">
        <f t="shared" si="222"/>
        <v>962.36226647796821</v>
      </c>
      <c r="BF879" s="16">
        <f t="shared" si="222"/>
        <v>0</v>
      </c>
      <c r="BG879" s="16">
        <f t="shared" si="222"/>
        <v>0</v>
      </c>
      <c r="BH879" s="16">
        <f t="shared" si="222"/>
        <v>0</v>
      </c>
      <c r="BI879" s="16">
        <f t="shared" si="222"/>
        <v>0</v>
      </c>
    </row>
    <row r="880" spans="2:61" s="1" customFormat="1" ht="15.75" x14ac:dyDescent="0.25">
      <c r="B880" s="47">
        <v>969</v>
      </c>
      <c r="C880" s="47" t="s">
        <v>430</v>
      </c>
      <c r="D880" s="47">
        <v>6</v>
      </c>
      <c r="E880" s="47">
        <v>2020</v>
      </c>
      <c r="F880" s="71"/>
      <c r="G880" s="2">
        <v>50</v>
      </c>
      <c r="H880" s="2">
        <v>10</v>
      </c>
      <c r="I880" s="47">
        <v>2023</v>
      </c>
      <c r="J880" s="81">
        <v>1.15E-2</v>
      </c>
      <c r="K880" s="82">
        <v>9985</v>
      </c>
      <c r="L880" s="82">
        <f t="shared" si="211"/>
        <v>998.5</v>
      </c>
      <c r="M880" s="82">
        <f t="shared" si="212"/>
        <v>1497.75</v>
      </c>
      <c r="N880" s="16">
        <f t="shared" si="213"/>
        <v>12481.25</v>
      </c>
      <c r="O880" s="16">
        <f t="shared" si="214"/>
        <v>143.53437500000001</v>
      </c>
      <c r="P880" s="16">
        <f t="shared" si="221"/>
        <v>0</v>
      </c>
      <c r="Q880" s="16">
        <f t="shared" si="221"/>
        <v>136.69940476190476</v>
      </c>
      <c r="R880" s="16">
        <f t="shared" si="221"/>
        <v>0</v>
      </c>
      <c r="S880" s="16">
        <f t="shared" si="221"/>
        <v>0</v>
      </c>
      <c r="T880" s="16">
        <f t="shared" si="221"/>
        <v>0</v>
      </c>
      <c r="U880" s="16">
        <f t="shared" si="221"/>
        <v>0</v>
      </c>
      <c r="V880" s="16">
        <f t="shared" si="221"/>
        <v>0</v>
      </c>
      <c r="W880" s="16">
        <f t="shared" si="221"/>
        <v>0</v>
      </c>
      <c r="X880" s="16">
        <f t="shared" si="221"/>
        <v>0</v>
      </c>
      <c r="Y880" s="16">
        <f t="shared" si="221"/>
        <v>0</v>
      </c>
      <c r="Z880" s="16">
        <f t="shared" si="221"/>
        <v>0</v>
      </c>
      <c r="AA880" s="16">
        <f t="shared" si="221"/>
        <v>222.66892590034129</v>
      </c>
      <c r="AB880" s="16">
        <f t="shared" si="221"/>
        <v>0</v>
      </c>
      <c r="AC880" s="16">
        <f t="shared" si="221"/>
        <v>0</v>
      </c>
      <c r="AD880" s="16">
        <f t="shared" si="221"/>
        <v>0</v>
      </c>
      <c r="AE880" s="16">
        <f t="shared" si="221"/>
        <v>0</v>
      </c>
      <c r="AF880" s="16">
        <f t="shared" si="220"/>
        <v>0</v>
      </c>
      <c r="AG880" s="16">
        <f t="shared" si="220"/>
        <v>0</v>
      </c>
      <c r="AH880" s="16">
        <f t="shared" si="220"/>
        <v>0</v>
      </c>
      <c r="AI880" s="16">
        <f t="shared" si="220"/>
        <v>0</v>
      </c>
      <c r="AJ880" s="16">
        <f t="shared" si="220"/>
        <v>0</v>
      </c>
      <c r="AK880" s="16">
        <f t="shared" si="220"/>
        <v>362.70421694937028</v>
      </c>
      <c r="AL880" s="16">
        <f t="shared" si="220"/>
        <v>0</v>
      </c>
      <c r="AM880" s="16">
        <f t="shared" si="220"/>
        <v>0</v>
      </c>
      <c r="AN880" s="16">
        <f t="shared" si="220"/>
        <v>0</v>
      </c>
      <c r="AO880" s="16">
        <f t="shared" si="220"/>
        <v>0</v>
      </c>
      <c r="AP880" s="16">
        <f t="shared" si="220"/>
        <v>0</v>
      </c>
      <c r="AQ880" s="16">
        <f t="shared" si="220"/>
        <v>0</v>
      </c>
      <c r="AR880" s="16">
        <f t="shared" si="220"/>
        <v>0</v>
      </c>
      <c r="AS880" s="16">
        <f t="shared" si="220"/>
        <v>0</v>
      </c>
      <c r="AT880" s="16">
        <f t="shared" si="222"/>
        <v>0</v>
      </c>
      <c r="AU880" s="16">
        <f t="shared" si="222"/>
        <v>590.80695009834869</v>
      </c>
      <c r="AV880" s="16">
        <f t="shared" si="222"/>
        <v>0</v>
      </c>
      <c r="AW880" s="16">
        <f t="shared" si="222"/>
        <v>0</v>
      </c>
      <c r="AX880" s="16">
        <f t="shared" si="222"/>
        <v>0</v>
      </c>
      <c r="AY880" s="16">
        <f t="shared" si="222"/>
        <v>0</v>
      </c>
      <c r="AZ880" s="16">
        <f t="shared" si="222"/>
        <v>0</v>
      </c>
      <c r="BA880" s="16">
        <f t="shared" si="222"/>
        <v>0</v>
      </c>
      <c r="BB880" s="16">
        <f t="shared" si="222"/>
        <v>0</v>
      </c>
      <c r="BC880" s="16">
        <f t="shared" si="222"/>
        <v>0</v>
      </c>
      <c r="BD880" s="16">
        <f t="shared" si="222"/>
        <v>0</v>
      </c>
      <c r="BE880" s="16">
        <f t="shared" si="222"/>
        <v>962.36226647796821</v>
      </c>
      <c r="BF880" s="16">
        <f t="shared" si="222"/>
        <v>0</v>
      </c>
      <c r="BG880" s="16">
        <f t="shared" si="222"/>
        <v>0</v>
      </c>
      <c r="BH880" s="16">
        <f t="shared" si="222"/>
        <v>0</v>
      </c>
      <c r="BI880" s="16">
        <f t="shared" si="222"/>
        <v>0</v>
      </c>
    </row>
    <row r="881" spans="2:61" s="1" customFormat="1" ht="15.75" x14ac:dyDescent="0.25">
      <c r="B881" s="47">
        <v>968</v>
      </c>
      <c r="C881" s="47" t="s">
        <v>430</v>
      </c>
      <c r="D881" s="47">
        <v>6</v>
      </c>
      <c r="E881" s="47">
        <v>2020</v>
      </c>
      <c r="F881" s="71"/>
      <c r="G881" s="2">
        <v>50</v>
      </c>
      <c r="H881" s="2">
        <v>10</v>
      </c>
      <c r="I881" s="47">
        <v>2023</v>
      </c>
      <c r="J881" s="81">
        <v>1.15E-2</v>
      </c>
      <c r="K881" s="82">
        <v>9985</v>
      </c>
      <c r="L881" s="82">
        <f t="shared" si="211"/>
        <v>998.5</v>
      </c>
      <c r="M881" s="82">
        <f t="shared" si="212"/>
        <v>1497.75</v>
      </c>
      <c r="N881" s="16">
        <f t="shared" si="213"/>
        <v>12481.25</v>
      </c>
      <c r="O881" s="16">
        <f t="shared" si="214"/>
        <v>143.53437500000001</v>
      </c>
      <c r="P881" s="16">
        <f t="shared" si="221"/>
        <v>0</v>
      </c>
      <c r="Q881" s="16">
        <f t="shared" si="221"/>
        <v>136.69940476190476</v>
      </c>
      <c r="R881" s="16">
        <f t="shared" si="221"/>
        <v>0</v>
      </c>
      <c r="S881" s="16">
        <f t="shared" si="221"/>
        <v>0</v>
      </c>
      <c r="T881" s="16">
        <f t="shared" si="221"/>
        <v>0</v>
      </c>
      <c r="U881" s="16">
        <f t="shared" si="221"/>
        <v>0</v>
      </c>
      <c r="V881" s="16">
        <f t="shared" si="221"/>
        <v>0</v>
      </c>
      <c r="W881" s="16">
        <f t="shared" si="221"/>
        <v>0</v>
      </c>
      <c r="X881" s="16">
        <f t="shared" si="221"/>
        <v>0</v>
      </c>
      <c r="Y881" s="16">
        <f t="shared" si="221"/>
        <v>0</v>
      </c>
      <c r="Z881" s="16">
        <f t="shared" si="221"/>
        <v>0</v>
      </c>
      <c r="AA881" s="16">
        <f t="shared" si="221"/>
        <v>222.66892590034129</v>
      </c>
      <c r="AB881" s="16">
        <f t="shared" si="221"/>
        <v>0</v>
      </c>
      <c r="AC881" s="16">
        <f t="shared" si="221"/>
        <v>0</v>
      </c>
      <c r="AD881" s="16">
        <f t="shared" si="221"/>
        <v>0</v>
      </c>
      <c r="AE881" s="16">
        <f t="shared" si="221"/>
        <v>0</v>
      </c>
      <c r="AF881" s="16">
        <f t="shared" si="220"/>
        <v>0</v>
      </c>
      <c r="AG881" s="16">
        <f t="shared" si="220"/>
        <v>0</v>
      </c>
      <c r="AH881" s="16">
        <f t="shared" si="220"/>
        <v>0</v>
      </c>
      <c r="AI881" s="16">
        <f t="shared" si="220"/>
        <v>0</v>
      </c>
      <c r="AJ881" s="16">
        <f t="shared" si="220"/>
        <v>0</v>
      </c>
      <c r="AK881" s="16">
        <f t="shared" si="220"/>
        <v>362.70421694937028</v>
      </c>
      <c r="AL881" s="16">
        <f t="shared" si="220"/>
        <v>0</v>
      </c>
      <c r="AM881" s="16">
        <f t="shared" si="220"/>
        <v>0</v>
      </c>
      <c r="AN881" s="16">
        <f t="shared" si="220"/>
        <v>0</v>
      </c>
      <c r="AO881" s="16">
        <f t="shared" si="220"/>
        <v>0</v>
      </c>
      <c r="AP881" s="16">
        <f t="shared" si="220"/>
        <v>0</v>
      </c>
      <c r="AQ881" s="16">
        <f t="shared" si="220"/>
        <v>0</v>
      </c>
      <c r="AR881" s="16">
        <f t="shared" si="220"/>
        <v>0</v>
      </c>
      <c r="AS881" s="16">
        <f t="shared" si="220"/>
        <v>0</v>
      </c>
      <c r="AT881" s="16">
        <f t="shared" si="222"/>
        <v>0</v>
      </c>
      <c r="AU881" s="16">
        <f t="shared" si="222"/>
        <v>590.80695009834869</v>
      </c>
      <c r="AV881" s="16">
        <f t="shared" si="222"/>
        <v>0</v>
      </c>
      <c r="AW881" s="16">
        <f t="shared" si="222"/>
        <v>0</v>
      </c>
      <c r="AX881" s="16">
        <f t="shared" si="222"/>
        <v>0</v>
      </c>
      <c r="AY881" s="16">
        <f t="shared" si="222"/>
        <v>0</v>
      </c>
      <c r="AZ881" s="16">
        <f t="shared" si="222"/>
        <v>0</v>
      </c>
      <c r="BA881" s="16">
        <f t="shared" si="222"/>
        <v>0</v>
      </c>
      <c r="BB881" s="16">
        <f t="shared" si="222"/>
        <v>0</v>
      </c>
      <c r="BC881" s="16">
        <f t="shared" si="222"/>
        <v>0</v>
      </c>
      <c r="BD881" s="16">
        <f t="shared" si="222"/>
        <v>0</v>
      </c>
      <c r="BE881" s="16">
        <f t="shared" si="222"/>
        <v>962.36226647796821</v>
      </c>
      <c r="BF881" s="16">
        <f t="shared" si="222"/>
        <v>0</v>
      </c>
      <c r="BG881" s="16">
        <f t="shared" si="222"/>
        <v>0</v>
      </c>
      <c r="BH881" s="16">
        <f t="shared" si="222"/>
        <v>0</v>
      </c>
      <c r="BI881" s="16">
        <f t="shared" si="222"/>
        <v>0</v>
      </c>
    </row>
    <row r="882" spans="2:61" s="1" customFormat="1" ht="15.75" x14ac:dyDescent="0.25">
      <c r="B882" s="47">
        <v>967</v>
      </c>
      <c r="C882" s="47" t="s">
        <v>430</v>
      </c>
      <c r="D882" s="47">
        <v>6</v>
      </c>
      <c r="E882" s="47">
        <v>2020</v>
      </c>
      <c r="F882" s="71"/>
      <c r="G882" s="2">
        <v>50</v>
      </c>
      <c r="H882" s="2">
        <v>10</v>
      </c>
      <c r="I882" s="47">
        <v>2023</v>
      </c>
      <c r="J882" s="81">
        <v>1.15E-2</v>
      </c>
      <c r="K882" s="82">
        <v>9985</v>
      </c>
      <c r="L882" s="82">
        <f t="shared" si="211"/>
        <v>998.5</v>
      </c>
      <c r="M882" s="82">
        <f t="shared" si="212"/>
        <v>1497.75</v>
      </c>
      <c r="N882" s="16">
        <f t="shared" si="213"/>
        <v>12481.25</v>
      </c>
      <c r="O882" s="16">
        <f t="shared" si="214"/>
        <v>143.53437500000001</v>
      </c>
      <c r="P882" s="16">
        <f t="shared" si="221"/>
        <v>0</v>
      </c>
      <c r="Q882" s="16">
        <f t="shared" si="221"/>
        <v>136.69940476190476</v>
      </c>
      <c r="R882" s="16">
        <f t="shared" si="221"/>
        <v>0</v>
      </c>
      <c r="S882" s="16">
        <f t="shared" si="221"/>
        <v>0</v>
      </c>
      <c r="T882" s="16">
        <f t="shared" si="221"/>
        <v>0</v>
      </c>
      <c r="U882" s="16">
        <f t="shared" si="221"/>
        <v>0</v>
      </c>
      <c r="V882" s="16">
        <f t="shared" si="221"/>
        <v>0</v>
      </c>
      <c r="W882" s="16">
        <f t="shared" si="221"/>
        <v>0</v>
      </c>
      <c r="X882" s="16">
        <f t="shared" si="221"/>
        <v>0</v>
      </c>
      <c r="Y882" s="16">
        <f t="shared" si="221"/>
        <v>0</v>
      </c>
      <c r="Z882" s="16">
        <f t="shared" si="221"/>
        <v>0</v>
      </c>
      <c r="AA882" s="16">
        <f t="shared" si="221"/>
        <v>222.66892590034129</v>
      </c>
      <c r="AB882" s="16">
        <f t="shared" si="221"/>
        <v>0</v>
      </c>
      <c r="AC882" s="16">
        <f t="shared" si="221"/>
        <v>0</v>
      </c>
      <c r="AD882" s="16">
        <f t="shared" si="221"/>
        <v>0</v>
      </c>
      <c r="AE882" s="16">
        <f t="shared" si="221"/>
        <v>0</v>
      </c>
      <c r="AF882" s="16">
        <f t="shared" si="220"/>
        <v>0</v>
      </c>
      <c r="AG882" s="16">
        <f t="shared" si="220"/>
        <v>0</v>
      </c>
      <c r="AH882" s="16">
        <f t="shared" si="220"/>
        <v>0</v>
      </c>
      <c r="AI882" s="16">
        <f t="shared" si="220"/>
        <v>0</v>
      </c>
      <c r="AJ882" s="16">
        <f t="shared" si="220"/>
        <v>0</v>
      </c>
      <c r="AK882" s="16">
        <f t="shared" si="220"/>
        <v>362.70421694937028</v>
      </c>
      <c r="AL882" s="16">
        <f t="shared" si="220"/>
        <v>0</v>
      </c>
      <c r="AM882" s="16">
        <f t="shared" si="220"/>
        <v>0</v>
      </c>
      <c r="AN882" s="16">
        <f t="shared" si="220"/>
        <v>0</v>
      </c>
      <c r="AO882" s="16">
        <f t="shared" si="220"/>
        <v>0</v>
      </c>
      <c r="AP882" s="16">
        <f t="shared" si="220"/>
        <v>0</v>
      </c>
      <c r="AQ882" s="16">
        <f t="shared" si="220"/>
        <v>0</v>
      </c>
      <c r="AR882" s="16">
        <f t="shared" si="220"/>
        <v>0</v>
      </c>
      <c r="AS882" s="16">
        <f t="shared" si="220"/>
        <v>0</v>
      </c>
      <c r="AT882" s="16">
        <f t="shared" si="222"/>
        <v>0</v>
      </c>
      <c r="AU882" s="16">
        <f t="shared" si="222"/>
        <v>590.80695009834869</v>
      </c>
      <c r="AV882" s="16">
        <f t="shared" si="222"/>
        <v>0</v>
      </c>
      <c r="AW882" s="16">
        <f t="shared" si="222"/>
        <v>0</v>
      </c>
      <c r="AX882" s="16">
        <f t="shared" si="222"/>
        <v>0</v>
      </c>
      <c r="AY882" s="16">
        <f t="shared" si="222"/>
        <v>0</v>
      </c>
      <c r="AZ882" s="16">
        <f t="shared" si="222"/>
        <v>0</v>
      </c>
      <c r="BA882" s="16">
        <f t="shared" si="222"/>
        <v>0</v>
      </c>
      <c r="BB882" s="16">
        <f t="shared" si="222"/>
        <v>0</v>
      </c>
      <c r="BC882" s="16">
        <f t="shared" si="222"/>
        <v>0</v>
      </c>
      <c r="BD882" s="16">
        <f t="shared" si="222"/>
        <v>0</v>
      </c>
      <c r="BE882" s="16">
        <f t="shared" si="222"/>
        <v>962.36226647796821</v>
      </c>
      <c r="BF882" s="16">
        <f t="shared" si="222"/>
        <v>0</v>
      </c>
      <c r="BG882" s="16">
        <f t="shared" si="222"/>
        <v>0</v>
      </c>
      <c r="BH882" s="16">
        <f t="shared" si="222"/>
        <v>0</v>
      </c>
      <c r="BI882" s="16">
        <f t="shared" si="222"/>
        <v>0</v>
      </c>
    </row>
    <row r="883" spans="2:61" s="1" customFormat="1" ht="15.75" x14ac:dyDescent="0.25">
      <c r="B883" s="47">
        <v>966</v>
      </c>
      <c r="C883" s="47" t="s">
        <v>430</v>
      </c>
      <c r="D883" s="47">
        <v>6</v>
      </c>
      <c r="E883" s="47">
        <v>2020</v>
      </c>
      <c r="F883" s="71"/>
      <c r="G883" s="2">
        <v>50</v>
      </c>
      <c r="H883" s="2">
        <v>10</v>
      </c>
      <c r="I883" s="47">
        <v>2023</v>
      </c>
      <c r="J883" s="81">
        <v>1.15E-2</v>
      </c>
      <c r="K883" s="82">
        <v>9985</v>
      </c>
      <c r="L883" s="82">
        <f t="shared" si="211"/>
        <v>998.5</v>
      </c>
      <c r="M883" s="82">
        <f t="shared" si="212"/>
        <v>1497.75</v>
      </c>
      <c r="N883" s="16">
        <f t="shared" si="213"/>
        <v>12481.25</v>
      </c>
      <c r="O883" s="16">
        <f t="shared" si="214"/>
        <v>143.53437500000001</v>
      </c>
      <c r="P883" s="16">
        <f t="shared" si="221"/>
        <v>0</v>
      </c>
      <c r="Q883" s="16">
        <f t="shared" si="221"/>
        <v>136.69940476190476</v>
      </c>
      <c r="R883" s="16">
        <f t="shared" si="221"/>
        <v>0</v>
      </c>
      <c r="S883" s="16">
        <f t="shared" si="221"/>
        <v>0</v>
      </c>
      <c r="T883" s="16">
        <f t="shared" si="221"/>
        <v>0</v>
      </c>
      <c r="U883" s="16">
        <f t="shared" si="221"/>
        <v>0</v>
      </c>
      <c r="V883" s="16">
        <f t="shared" si="221"/>
        <v>0</v>
      </c>
      <c r="W883" s="16">
        <f t="shared" si="221"/>
        <v>0</v>
      </c>
      <c r="X883" s="16">
        <f t="shared" si="221"/>
        <v>0</v>
      </c>
      <c r="Y883" s="16">
        <f t="shared" si="221"/>
        <v>0</v>
      </c>
      <c r="Z883" s="16">
        <f t="shared" si="221"/>
        <v>0</v>
      </c>
      <c r="AA883" s="16">
        <f t="shared" si="221"/>
        <v>222.66892590034129</v>
      </c>
      <c r="AB883" s="16">
        <f t="shared" si="221"/>
        <v>0</v>
      </c>
      <c r="AC883" s="16">
        <f t="shared" si="221"/>
        <v>0</v>
      </c>
      <c r="AD883" s="16">
        <f t="shared" si="221"/>
        <v>0</v>
      </c>
      <c r="AE883" s="16">
        <f t="shared" si="221"/>
        <v>0</v>
      </c>
      <c r="AF883" s="16">
        <f t="shared" si="220"/>
        <v>0</v>
      </c>
      <c r="AG883" s="16">
        <f t="shared" si="220"/>
        <v>0</v>
      </c>
      <c r="AH883" s="16">
        <f t="shared" si="220"/>
        <v>0</v>
      </c>
      <c r="AI883" s="16">
        <f t="shared" si="220"/>
        <v>0</v>
      </c>
      <c r="AJ883" s="16">
        <f t="shared" si="220"/>
        <v>0</v>
      </c>
      <c r="AK883" s="16">
        <f t="shared" si="220"/>
        <v>362.70421694937028</v>
      </c>
      <c r="AL883" s="16">
        <f t="shared" si="220"/>
        <v>0</v>
      </c>
      <c r="AM883" s="16">
        <f t="shared" si="220"/>
        <v>0</v>
      </c>
      <c r="AN883" s="16">
        <f t="shared" si="220"/>
        <v>0</v>
      </c>
      <c r="AO883" s="16">
        <f t="shared" si="220"/>
        <v>0</v>
      </c>
      <c r="AP883" s="16">
        <f t="shared" si="220"/>
        <v>0</v>
      </c>
      <c r="AQ883" s="16">
        <f t="shared" si="220"/>
        <v>0</v>
      </c>
      <c r="AR883" s="16">
        <f t="shared" si="220"/>
        <v>0</v>
      </c>
      <c r="AS883" s="16">
        <f t="shared" si="220"/>
        <v>0</v>
      </c>
      <c r="AT883" s="16">
        <f t="shared" si="222"/>
        <v>0</v>
      </c>
      <c r="AU883" s="16">
        <f t="shared" si="222"/>
        <v>590.80695009834869</v>
      </c>
      <c r="AV883" s="16">
        <f t="shared" si="222"/>
        <v>0</v>
      </c>
      <c r="AW883" s="16">
        <f t="shared" si="222"/>
        <v>0</v>
      </c>
      <c r="AX883" s="16">
        <f t="shared" si="222"/>
        <v>0</v>
      </c>
      <c r="AY883" s="16">
        <f t="shared" si="222"/>
        <v>0</v>
      </c>
      <c r="AZ883" s="16">
        <f t="shared" si="222"/>
        <v>0</v>
      </c>
      <c r="BA883" s="16">
        <f t="shared" si="222"/>
        <v>0</v>
      </c>
      <c r="BB883" s="16">
        <f t="shared" si="222"/>
        <v>0</v>
      </c>
      <c r="BC883" s="16">
        <f t="shared" si="222"/>
        <v>0</v>
      </c>
      <c r="BD883" s="16">
        <f t="shared" si="222"/>
        <v>0</v>
      </c>
      <c r="BE883" s="16">
        <f t="shared" si="222"/>
        <v>962.36226647796821</v>
      </c>
      <c r="BF883" s="16">
        <f t="shared" si="222"/>
        <v>0</v>
      </c>
      <c r="BG883" s="16">
        <f t="shared" si="222"/>
        <v>0</v>
      </c>
      <c r="BH883" s="16">
        <f t="shared" si="222"/>
        <v>0</v>
      </c>
      <c r="BI883" s="16">
        <f t="shared" si="222"/>
        <v>0</v>
      </c>
    </row>
    <row r="884" spans="2:61" s="1" customFormat="1" ht="15.75" x14ac:dyDescent="0.25">
      <c r="B884" s="47">
        <v>963</v>
      </c>
      <c r="C884" s="47" t="s">
        <v>430</v>
      </c>
      <c r="D884" s="47">
        <v>6</v>
      </c>
      <c r="E884" s="47">
        <v>2020</v>
      </c>
      <c r="F884" s="71"/>
      <c r="G884" s="2">
        <v>50</v>
      </c>
      <c r="H884" s="2">
        <v>10</v>
      </c>
      <c r="I884" s="47">
        <v>2023</v>
      </c>
      <c r="J884" s="81">
        <v>1.15E-2</v>
      </c>
      <c r="K884" s="82">
        <v>9985</v>
      </c>
      <c r="L884" s="82">
        <f t="shared" si="211"/>
        <v>998.5</v>
      </c>
      <c r="M884" s="82">
        <f t="shared" si="212"/>
        <v>1497.75</v>
      </c>
      <c r="N884" s="16">
        <f t="shared" si="213"/>
        <v>12481.25</v>
      </c>
      <c r="O884" s="16">
        <f t="shared" si="214"/>
        <v>143.53437500000001</v>
      </c>
      <c r="P884" s="16">
        <f t="shared" si="221"/>
        <v>0</v>
      </c>
      <c r="Q884" s="16">
        <f t="shared" si="221"/>
        <v>136.69940476190476</v>
      </c>
      <c r="R884" s="16">
        <f t="shared" si="221"/>
        <v>0</v>
      </c>
      <c r="S884" s="16">
        <f t="shared" si="221"/>
        <v>0</v>
      </c>
      <c r="T884" s="16">
        <f t="shared" si="221"/>
        <v>0</v>
      </c>
      <c r="U884" s="16">
        <f t="shared" si="221"/>
        <v>0</v>
      </c>
      <c r="V884" s="16">
        <f t="shared" si="221"/>
        <v>0</v>
      </c>
      <c r="W884" s="16">
        <f t="shared" si="221"/>
        <v>0</v>
      </c>
      <c r="X884" s="16">
        <f t="shared" si="221"/>
        <v>0</v>
      </c>
      <c r="Y884" s="16">
        <f t="shared" si="221"/>
        <v>0</v>
      </c>
      <c r="Z884" s="16">
        <f t="shared" si="221"/>
        <v>0</v>
      </c>
      <c r="AA884" s="16">
        <f t="shared" si="221"/>
        <v>222.66892590034129</v>
      </c>
      <c r="AB884" s="16">
        <f t="shared" si="221"/>
        <v>0</v>
      </c>
      <c r="AC884" s="16">
        <f t="shared" si="221"/>
        <v>0</v>
      </c>
      <c r="AD884" s="16">
        <f t="shared" si="221"/>
        <v>0</v>
      </c>
      <c r="AE884" s="16">
        <f t="shared" si="221"/>
        <v>0</v>
      </c>
      <c r="AF884" s="16">
        <f t="shared" si="220"/>
        <v>0</v>
      </c>
      <c r="AG884" s="16">
        <f t="shared" si="220"/>
        <v>0</v>
      </c>
      <c r="AH884" s="16">
        <f t="shared" si="220"/>
        <v>0</v>
      </c>
      <c r="AI884" s="16">
        <f t="shared" si="220"/>
        <v>0</v>
      </c>
      <c r="AJ884" s="16">
        <f t="shared" si="220"/>
        <v>0</v>
      </c>
      <c r="AK884" s="16">
        <f t="shared" si="220"/>
        <v>362.70421694937028</v>
      </c>
      <c r="AL884" s="16">
        <f t="shared" si="220"/>
        <v>0</v>
      </c>
      <c r="AM884" s="16">
        <f t="shared" si="220"/>
        <v>0</v>
      </c>
      <c r="AN884" s="16">
        <f t="shared" si="220"/>
        <v>0</v>
      </c>
      <c r="AO884" s="16">
        <f t="shared" si="220"/>
        <v>0</v>
      </c>
      <c r="AP884" s="16">
        <f t="shared" si="220"/>
        <v>0</v>
      </c>
      <c r="AQ884" s="16">
        <f t="shared" si="220"/>
        <v>0</v>
      </c>
      <c r="AR884" s="16">
        <f t="shared" si="220"/>
        <v>0</v>
      </c>
      <c r="AS884" s="16">
        <f t="shared" si="220"/>
        <v>0</v>
      </c>
      <c r="AT884" s="16">
        <f t="shared" si="222"/>
        <v>0</v>
      </c>
      <c r="AU884" s="16">
        <f t="shared" si="222"/>
        <v>590.80695009834869</v>
      </c>
      <c r="AV884" s="16">
        <f t="shared" si="222"/>
        <v>0</v>
      </c>
      <c r="AW884" s="16">
        <f t="shared" si="222"/>
        <v>0</v>
      </c>
      <c r="AX884" s="16">
        <f t="shared" si="222"/>
        <v>0</v>
      </c>
      <c r="AY884" s="16">
        <f t="shared" si="222"/>
        <v>0</v>
      </c>
      <c r="AZ884" s="16">
        <f t="shared" si="222"/>
        <v>0</v>
      </c>
      <c r="BA884" s="16">
        <f t="shared" si="222"/>
        <v>0</v>
      </c>
      <c r="BB884" s="16">
        <f t="shared" si="222"/>
        <v>0</v>
      </c>
      <c r="BC884" s="16">
        <f t="shared" si="222"/>
        <v>0</v>
      </c>
      <c r="BD884" s="16">
        <f t="shared" si="222"/>
        <v>0</v>
      </c>
      <c r="BE884" s="16">
        <f t="shared" si="222"/>
        <v>962.36226647796821</v>
      </c>
      <c r="BF884" s="16">
        <f t="shared" si="222"/>
        <v>0</v>
      </c>
      <c r="BG884" s="16">
        <f t="shared" si="222"/>
        <v>0</v>
      </c>
      <c r="BH884" s="16">
        <f t="shared" si="222"/>
        <v>0</v>
      </c>
      <c r="BI884" s="16">
        <f t="shared" si="222"/>
        <v>0</v>
      </c>
    </row>
    <row r="885" spans="2:61" s="1" customFormat="1" ht="15.75" x14ac:dyDescent="0.25">
      <c r="B885" s="47">
        <v>962</v>
      </c>
      <c r="C885" s="47" t="s">
        <v>430</v>
      </c>
      <c r="D885" s="47">
        <v>6</v>
      </c>
      <c r="E885" s="47">
        <v>2020</v>
      </c>
      <c r="F885" s="71"/>
      <c r="G885" s="2">
        <v>50</v>
      </c>
      <c r="H885" s="2">
        <v>10</v>
      </c>
      <c r="I885" s="47">
        <v>2023</v>
      </c>
      <c r="J885" s="81">
        <v>1.15E-2</v>
      </c>
      <c r="K885" s="82">
        <v>9985</v>
      </c>
      <c r="L885" s="82">
        <f t="shared" si="211"/>
        <v>998.5</v>
      </c>
      <c r="M885" s="82">
        <f t="shared" si="212"/>
        <v>1497.75</v>
      </c>
      <c r="N885" s="16">
        <f t="shared" si="213"/>
        <v>12481.25</v>
      </c>
      <c r="O885" s="16">
        <f t="shared" si="214"/>
        <v>143.53437500000001</v>
      </c>
      <c r="P885" s="16">
        <f t="shared" si="221"/>
        <v>0</v>
      </c>
      <c r="Q885" s="16">
        <f t="shared" si="221"/>
        <v>136.69940476190476</v>
      </c>
      <c r="R885" s="16">
        <f t="shared" si="221"/>
        <v>0</v>
      </c>
      <c r="S885" s="16">
        <f t="shared" si="221"/>
        <v>0</v>
      </c>
      <c r="T885" s="16">
        <f t="shared" si="221"/>
        <v>0</v>
      </c>
      <c r="U885" s="16">
        <f t="shared" si="221"/>
        <v>0</v>
      </c>
      <c r="V885" s="16">
        <f t="shared" si="221"/>
        <v>0</v>
      </c>
      <c r="W885" s="16">
        <f t="shared" si="221"/>
        <v>0</v>
      </c>
      <c r="X885" s="16">
        <f t="shared" si="221"/>
        <v>0</v>
      </c>
      <c r="Y885" s="16">
        <f t="shared" si="221"/>
        <v>0</v>
      </c>
      <c r="Z885" s="16">
        <f t="shared" si="221"/>
        <v>0</v>
      </c>
      <c r="AA885" s="16">
        <f t="shared" si="221"/>
        <v>222.66892590034129</v>
      </c>
      <c r="AB885" s="16">
        <f t="shared" si="221"/>
        <v>0</v>
      </c>
      <c r="AC885" s="16">
        <f t="shared" si="221"/>
        <v>0</v>
      </c>
      <c r="AD885" s="16">
        <f t="shared" si="221"/>
        <v>0</v>
      </c>
      <c r="AE885" s="16">
        <f t="shared" si="221"/>
        <v>0</v>
      </c>
      <c r="AF885" s="16">
        <f t="shared" si="220"/>
        <v>0</v>
      </c>
      <c r="AG885" s="16">
        <f t="shared" si="220"/>
        <v>0</v>
      </c>
      <c r="AH885" s="16">
        <f t="shared" si="220"/>
        <v>0</v>
      </c>
      <c r="AI885" s="16">
        <f t="shared" si="220"/>
        <v>0</v>
      </c>
      <c r="AJ885" s="16">
        <f t="shared" si="220"/>
        <v>0</v>
      </c>
      <c r="AK885" s="16">
        <f t="shared" si="220"/>
        <v>362.70421694937028</v>
      </c>
      <c r="AL885" s="16">
        <f t="shared" si="220"/>
        <v>0</v>
      </c>
      <c r="AM885" s="16">
        <f t="shared" si="220"/>
        <v>0</v>
      </c>
      <c r="AN885" s="16">
        <f t="shared" si="220"/>
        <v>0</v>
      </c>
      <c r="AO885" s="16">
        <f t="shared" si="220"/>
        <v>0</v>
      </c>
      <c r="AP885" s="16">
        <f t="shared" si="220"/>
        <v>0</v>
      </c>
      <c r="AQ885" s="16">
        <f t="shared" si="220"/>
        <v>0</v>
      </c>
      <c r="AR885" s="16">
        <f t="shared" si="220"/>
        <v>0</v>
      </c>
      <c r="AS885" s="16">
        <f t="shared" si="220"/>
        <v>0</v>
      </c>
      <c r="AT885" s="16">
        <f t="shared" si="222"/>
        <v>0</v>
      </c>
      <c r="AU885" s="16">
        <f t="shared" si="222"/>
        <v>590.80695009834869</v>
      </c>
      <c r="AV885" s="16">
        <f t="shared" si="222"/>
        <v>0</v>
      </c>
      <c r="AW885" s="16">
        <f t="shared" si="222"/>
        <v>0</v>
      </c>
      <c r="AX885" s="16">
        <f t="shared" si="222"/>
        <v>0</v>
      </c>
      <c r="AY885" s="16">
        <f t="shared" si="222"/>
        <v>0</v>
      </c>
      <c r="AZ885" s="16">
        <f t="shared" si="222"/>
        <v>0</v>
      </c>
      <c r="BA885" s="16">
        <f t="shared" si="222"/>
        <v>0</v>
      </c>
      <c r="BB885" s="16">
        <f t="shared" si="222"/>
        <v>0</v>
      </c>
      <c r="BC885" s="16">
        <f t="shared" si="222"/>
        <v>0</v>
      </c>
      <c r="BD885" s="16">
        <f t="shared" si="222"/>
        <v>0</v>
      </c>
      <c r="BE885" s="16">
        <f t="shared" si="222"/>
        <v>962.36226647796821</v>
      </c>
      <c r="BF885" s="16">
        <f t="shared" si="222"/>
        <v>0</v>
      </c>
      <c r="BG885" s="16">
        <f t="shared" si="222"/>
        <v>0</v>
      </c>
      <c r="BH885" s="16">
        <f t="shared" si="222"/>
        <v>0</v>
      </c>
      <c r="BI885" s="16">
        <f t="shared" si="222"/>
        <v>0</v>
      </c>
    </row>
    <row r="886" spans="2:61" s="1" customFormat="1" ht="15.75" x14ac:dyDescent="0.25">
      <c r="B886" s="47">
        <v>961</v>
      </c>
      <c r="C886" s="47" t="s">
        <v>430</v>
      </c>
      <c r="D886" s="47">
        <v>6</v>
      </c>
      <c r="E886" s="47">
        <v>2020</v>
      </c>
      <c r="F886" s="71"/>
      <c r="G886" s="2">
        <v>50</v>
      </c>
      <c r="H886" s="2">
        <v>10</v>
      </c>
      <c r="I886" s="47">
        <v>2023</v>
      </c>
      <c r="J886" s="81">
        <v>1.15E-2</v>
      </c>
      <c r="K886" s="82">
        <v>9985</v>
      </c>
      <c r="L886" s="82">
        <f t="shared" si="211"/>
        <v>998.5</v>
      </c>
      <c r="M886" s="82">
        <f t="shared" si="212"/>
        <v>1497.75</v>
      </c>
      <c r="N886" s="16">
        <f t="shared" si="213"/>
        <v>12481.25</v>
      </c>
      <c r="O886" s="16">
        <f t="shared" si="214"/>
        <v>143.53437500000001</v>
      </c>
      <c r="P886" s="16">
        <f t="shared" si="221"/>
        <v>0</v>
      </c>
      <c r="Q886" s="16">
        <f t="shared" si="221"/>
        <v>136.69940476190476</v>
      </c>
      <c r="R886" s="16">
        <f t="shared" si="221"/>
        <v>0</v>
      </c>
      <c r="S886" s="16">
        <f t="shared" si="221"/>
        <v>0</v>
      </c>
      <c r="T886" s="16">
        <f t="shared" si="221"/>
        <v>0</v>
      </c>
      <c r="U886" s="16">
        <f t="shared" si="221"/>
        <v>0</v>
      </c>
      <c r="V886" s="16">
        <f t="shared" si="221"/>
        <v>0</v>
      </c>
      <c r="W886" s="16">
        <f t="shared" si="221"/>
        <v>0</v>
      </c>
      <c r="X886" s="16">
        <f t="shared" si="221"/>
        <v>0</v>
      </c>
      <c r="Y886" s="16">
        <f t="shared" si="221"/>
        <v>0</v>
      </c>
      <c r="Z886" s="16">
        <f t="shared" si="221"/>
        <v>0</v>
      </c>
      <c r="AA886" s="16">
        <f t="shared" si="221"/>
        <v>222.66892590034129</v>
      </c>
      <c r="AB886" s="16">
        <f t="shared" si="221"/>
        <v>0</v>
      </c>
      <c r="AC886" s="16">
        <f t="shared" si="221"/>
        <v>0</v>
      </c>
      <c r="AD886" s="16">
        <f t="shared" si="221"/>
        <v>0</v>
      </c>
      <c r="AE886" s="16">
        <f t="shared" ref="AE886:AT899" si="223">IF(MOD((AE$6-$E886),$G886)=0,($K886*1.1*1.15)*((1+$K$3)^(AE$6-$N$3)),IF(MOD((AE$6-$I886),$H886)=0,$O886*((1+$K$3)^(AE$6-$N$3)),0))</f>
        <v>0</v>
      </c>
      <c r="AF886" s="16">
        <f t="shared" si="223"/>
        <v>0</v>
      </c>
      <c r="AG886" s="16">
        <f t="shared" si="223"/>
        <v>0</v>
      </c>
      <c r="AH886" s="16">
        <f t="shared" si="223"/>
        <v>0</v>
      </c>
      <c r="AI886" s="16">
        <f t="shared" si="223"/>
        <v>0</v>
      </c>
      <c r="AJ886" s="16">
        <f t="shared" si="223"/>
        <v>0</v>
      </c>
      <c r="AK886" s="16">
        <f t="shared" si="223"/>
        <v>362.70421694937028</v>
      </c>
      <c r="AL886" s="16">
        <f t="shared" si="223"/>
        <v>0</v>
      </c>
      <c r="AM886" s="16">
        <f t="shared" si="223"/>
        <v>0</v>
      </c>
      <c r="AN886" s="16">
        <f t="shared" si="223"/>
        <v>0</v>
      </c>
      <c r="AO886" s="16">
        <f t="shared" si="223"/>
        <v>0</v>
      </c>
      <c r="AP886" s="16">
        <f t="shared" si="223"/>
        <v>0</v>
      </c>
      <c r="AQ886" s="16">
        <f t="shared" si="223"/>
        <v>0</v>
      </c>
      <c r="AR886" s="16">
        <f t="shared" si="223"/>
        <v>0</v>
      </c>
      <c r="AS886" s="16">
        <f t="shared" si="223"/>
        <v>0</v>
      </c>
      <c r="AT886" s="16">
        <f t="shared" si="222"/>
        <v>0</v>
      </c>
      <c r="AU886" s="16">
        <f t="shared" si="222"/>
        <v>590.80695009834869</v>
      </c>
      <c r="AV886" s="16">
        <f t="shared" si="222"/>
        <v>0</v>
      </c>
      <c r="AW886" s="16">
        <f t="shared" si="222"/>
        <v>0</v>
      </c>
      <c r="AX886" s="16">
        <f t="shared" si="222"/>
        <v>0</v>
      </c>
      <c r="AY886" s="16">
        <f t="shared" si="222"/>
        <v>0</v>
      </c>
      <c r="AZ886" s="16">
        <f t="shared" si="222"/>
        <v>0</v>
      </c>
      <c r="BA886" s="16">
        <f t="shared" si="222"/>
        <v>0</v>
      </c>
      <c r="BB886" s="16">
        <f t="shared" si="222"/>
        <v>0</v>
      </c>
      <c r="BC886" s="16">
        <f t="shared" si="222"/>
        <v>0</v>
      </c>
      <c r="BD886" s="16">
        <f t="shared" si="222"/>
        <v>0</v>
      </c>
      <c r="BE886" s="16">
        <f t="shared" si="222"/>
        <v>962.36226647796821</v>
      </c>
      <c r="BF886" s="16">
        <f t="shared" si="222"/>
        <v>0</v>
      </c>
      <c r="BG886" s="16">
        <f t="shared" si="222"/>
        <v>0</v>
      </c>
      <c r="BH886" s="16">
        <f t="shared" si="222"/>
        <v>0</v>
      </c>
      <c r="BI886" s="16">
        <f t="shared" si="222"/>
        <v>0</v>
      </c>
    </row>
    <row r="887" spans="2:61" s="1" customFormat="1" ht="15.75" x14ac:dyDescent="0.25">
      <c r="B887" s="47">
        <v>960</v>
      </c>
      <c r="C887" s="47" t="s">
        <v>430</v>
      </c>
      <c r="D887" s="47">
        <v>6</v>
      </c>
      <c r="E887" s="47">
        <v>2020</v>
      </c>
      <c r="F887" s="71"/>
      <c r="G887" s="2">
        <v>50</v>
      </c>
      <c r="H887" s="2">
        <v>10</v>
      </c>
      <c r="I887" s="47">
        <v>2023</v>
      </c>
      <c r="J887" s="81">
        <v>1.15E-2</v>
      </c>
      <c r="K887" s="82">
        <v>9985</v>
      </c>
      <c r="L887" s="82">
        <f t="shared" si="211"/>
        <v>998.5</v>
      </c>
      <c r="M887" s="82">
        <f t="shared" si="212"/>
        <v>1497.75</v>
      </c>
      <c r="N887" s="16">
        <f t="shared" si="213"/>
        <v>12481.25</v>
      </c>
      <c r="O887" s="16">
        <f t="shared" si="214"/>
        <v>143.53437500000001</v>
      </c>
      <c r="P887" s="16">
        <f t="shared" ref="P887:AE899" si="224">IF(MOD((P$6-$E887),$G887)=0,($K887*1.1*1.15)*((1+$K$3)^(P$6-$N$3)),IF(MOD((P$6-$I887),$H887)=0,$O887*((1+$K$3)^(P$6-$N$3)),0))</f>
        <v>0</v>
      </c>
      <c r="Q887" s="16">
        <f t="shared" si="224"/>
        <v>136.69940476190476</v>
      </c>
      <c r="R887" s="16">
        <f t="shared" si="224"/>
        <v>0</v>
      </c>
      <c r="S887" s="16">
        <f t="shared" si="224"/>
        <v>0</v>
      </c>
      <c r="T887" s="16">
        <f t="shared" si="224"/>
        <v>0</v>
      </c>
      <c r="U887" s="16">
        <f t="shared" si="224"/>
        <v>0</v>
      </c>
      <c r="V887" s="16">
        <f t="shared" si="224"/>
        <v>0</v>
      </c>
      <c r="W887" s="16">
        <f t="shared" si="224"/>
        <v>0</v>
      </c>
      <c r="X887" s="16">
        <f t="shared" si="224"/>
        <v>0</v>
      </c>
      <c r="Y887" s="16">
        <f t="shared" si="224"/>
        <v>0</v>
      </c>
      <c r="Z887" s="16">
        <f t="shared" si="224"/>
        <v>0</v>
      </c>
      <c r="AA887" s="16">
        <f t="shared" si="224"/>
        <v>222.66892590034129</v>
      </c>
      <c r="AB887" s="16">
        <f t="shared" si="224"/>
        <v>0</v>
      </c>
      <c r="AC887" s="16">
        <f t="shared" si="224"/>
        <v>0</v>
      </c>
      <c r="AD887" s="16">
        <f t="shared" si="224"/>
        <v>0</v>
      </c>
      <c r="AE887" s="16">
        <f t="shared" si="224"/>
        <v>0</v>
      </c>
      <c r="AF887" s="16">
        <f t="shared" si="223"/>
        <v>0</v>
      </c>
      <c r="AG887" s="16">
        <f t="shared" si="223"/>
        <v>0</v>
      </c>
      <c r="AH887" s="16">
        <f t="shared" si="223"/>
        <v>0</v>
      </c>
      <c r="AI887" s="16">
        <f t="shared" si="223"/>
        <v>0</v>
      </c>
      <c r="AJ887" s="16">
        <f t="shared" si="223"/>
        <v>0</v>
      </c>
      <c r="AK887" s="16">
        <f t="shared" si="223"/>
        <v>362.70421694937028</v>
      </c>
      <c r="AL887" s="16">
        <f t="shared" si="223"/>
        <v>0</v>
      </c>
      <c r="AM887" s="16">
        <f t="shared" si="223"/>
        <v>0</v>
      </c>
      <c r="AN887" s="16">
        <f t="shared" si="223"/>
        <v>0</v>
      </c>
      <c r="AO887" s="16">
        <f t="shared" si="223"/>
        <v>0</v>
      </c>
      <c r="AP887" s="16">
        <f t="shared" si="223"/>
        <v>0</v>
      </c>
      <c r="AQ887" s="16">
        <f t="shared" si="223"/>
        <v>0</v>
      </c>
      <c r="AR887" s="16">
        <f t="shared" si="223"/>
        <v>0</v>
      </c>
      <c r="AS887" s="16">
        <f t="shared" si="223"/>
        <v>0</v>
      </c>
      <c r="AT887" s="16">
        <f t="shared" si="223"/>
        <v>0</v>
      </c>
      <c r="AU887" s="16">
        <f t="shared" ref="AT887:BI899" si="225">IF(MOD((AU$6-$E887),$G887)=0,($K887*1.1*1.15)*((1+$K$3)^(AU$6-$N$3)),IF(MOD((AU$6-$I887),$H887)=0,$O887*((1+$K$3)^(AU$6-$N$3)),0))</f>
        <v>590.80695009834869</v>
      </c>
      <c r="AV887" s="16">
        <f t="shared" si="225"/>
        <v>0</v>
      </c>
      <c r="AW887" s="16">
        <f t="shared" si="225"/>
        <v>0</v>
      </c>
      <c r="AX887" s="16">
        <f t="shared" si="225"/>
        <v>0</v>
      </c>
      <c r="AY887" s="16">
        <f t="shared" si="225"/>
        <v>0</v>
      </c>
      <c r="AZ887" s="16">
        <f t="shared" si="225"/>
        <v>0</v>
      </c>
      <c r="BA887" s="16">
        <f t="shared" si="225"/>
        <v>0</v>
      </c>
      <c r="BB887" s="16">
        <f t="shared" si="225"/>
        <v>0</v>
      </c>
      <c r="BC887" s="16">
        <f t="shared" si="225"/>
        <v>0</v>
      </c>
      <c r="BD887" s="16">
        <f t="shared" si="225"/>
        <v>0</v>
      </c>
      <c r="BE887" s="16">
        <f t="shared" si="225"/>
        <v>962.36226647796821</v>
      </c>
      <c r="BF887" s="16">
        <f t="shared" si="225"/>
        <v>0</v>
      </c>
      <c r="BG887" s="16">
        <f t="shared" si="225"/>
        <v>0</v>
      </c>
      <c r="BH887" s="16">
        <f t="shared" si="225"/>
        <v>0</v>
      </c>
      <c r="BI887" s="16">
        <f t="shared" si="225"/>
        <v>0</v>
      </c>
    </row>
    <row r="888" spans="2:61" s="1" customFormat="1" ht="15.75" x14ac:dyDescent="0.25">
      <c r="B888" s="47">
        <v>959</v>
      </c>
      <c r="C888" s="47" t="s">
        <v>430</v>
      </c>
      <c r="D888" s="47">
        <v>6</v>
      </c>
      <c r="E888" s="47">
        <v>2020</v>
      </c>
      <c r="F888" s="71"/>
      <c r="G888" s="2">
        <v>50</v>
      </c>
      <c r="H888" s="2">
        <v>10</v>
      </c>
      <c r="I888" s="47">
        <v>2023</v>
      </c>
      <c r="J888" s="81">
        <v>1.15E-2</v>
      </c>
      <c r="K888" s="82">
        <v>9985</v>
      </c>
      <c r="L888" s="82">
        <f t="shared" si="211"/>
        <v>998.5</v>
      </c>
      <c r="M888" s="82">
        <f t="shared" si="212"/>
        <v>1497.75</v>
      </c>
      <c r="N888" s="16">
        <f t="shared" si="213"/>
        <v>12481.25</v>
      </c>
      <c r="O888" s="16">
        <f t="shared" si="214"/>
        <v>143.53437500000001</v>
      </c>
      <c r="P888" s="16">
        <f t="shared" si="224"/>
        <v>0</v>
      </c>
      <c r="Q888" s="16">
        <f t="shared" si="224"/>
        <v>136.69940476190476</v>
      </c>
      <c r="R888" s="16">
        <f t="shared" si="224"/>
        <v>0</v>
      </c>
      <c r="S888" s="16">
        <f t="shared" si="224"/>
        <v>0</v>
      </c>
      <c r="T888" s="16">
        <f t="shared" si="224"/>
        <v>0</v>
      </c>
      <c r="U888" s="16">
        <f t="shared" si="224"/>
        <v>0</v>
      </c>
      <c r="V888" s="16">
        <f t="shared" si="224"/>
        <v>0</v>
      </c>
      <c r="W888" s="16">
        <f t="shared" si="224"/>
        <v>0</v>
      </c>
      <c r="X888" s="16">
        <f t="shared" si="224"/>
        <v>0</v>
      </c>
      <c r="Y888" s="16">
        <f t="shared" si="224"/>
        <v>0</v>
      </c>
      <c r="Z888" s="16">
        <f t="shared" si="224"/>
        <v>0</v>
      </c>
      <c r="AA888" s="16">
        <f t="shared" si="224"/>
        <v>222.66892590034129</v>
      </c>
      <c r="AB888" s="16">
        <f t="shared" si="224"/>
        <v>0</v>
      </c>
      <c r="AC888" s="16">
        <f t="shared" si="224"/>
        <v>0</v>
      </c>
      <c r="AD888" s="16">
        <f t="shared" si="224"/>
        <v>0</v>
      </c>
      <c r="AE888" s="16">
        <f t="shared" si="224"/>
        <v>0</v>
      </c>
      <c r="AF888" s="16">
        <f t="shared" si="223"/>
        <v>0</v>
      </c>
      <c r="AG888" s="16">
        <f t="shared" si="223"/>
        <v>0</v>
      </c>
      <c r="AH888" s="16">
        <f t="shared" si="223"/>
        <v>0</v>
      </c>
      <c r="AI888" s="16">
        <f t="shared" si="223"/>
        <v>0</v>
      </c>
      <c r="AJ888" s="16">
        <f t="shared" si="223"/>
        <v>0</v>
      </c>
      <c r="AK888" s="16">
        <f t="shared" si="223"/>
        <v>362.70421694937028</v>
      </c>
      <c r="AL888" s="16">
        <f t="shared" si="223"/>
        <v>0</v>
      </c>
      <c r="AM888" s="16">
        <f t="shared" si="223"/>
        <v>0</v>
      </c>
      <c r="AN888" s="16">
        <f t="shared" si="223"/>
        <v>0</v>
      </c>
      <c r="AO888" s="16">
        <f t="shared" si="223"/>
        <v>0</v>
      </c>
      <c r="AP888" s="16">
        <f t="shared" si="223"/>
        <v>0</v>
      </c>
      <c r="AQ888" s="16">
        <f t="shared" si="223"/>
        <v>0</v>
      </c>
      <c r="AR888" s="16">
        <f t="shared" si="223"/>
        <v>0</v>
      </c>
      <c r="AS888" s="16">
        <f t="shared" si="223"/>
        <v>0</v>
      </c>
      <c r="AT888" s="16">
        <f t="shared" si="225"/>
        <v>0</v>
      </c>
      <c r="AU888" s="16">
        <f t="shared" si="225"/>
        <v>590.80695009834869</v>
      </c>
      <c r="AV888" s="16">
        <f t="shared" si="225"/>
        <v>0</v>
      </c>
      <c r="AW888" s="16">
        <f t="shared" si="225"/>
        <v>0</v>
      </c>
      <c r="AX888" s="16">
        <f t="shared" si="225"/>
        <v>0</v>
      </c>
      <c r="AY888" s="16">
        <f t="shared" si="225"/>
        <v>0</v>
      </c>
      <c r="AZ888" s="16">
        <f t="shared" si="225"/>
        <v>0</v>
      </c>
      <c r="BA888" s="16">
        <f t="shared" si="225"/>
        <v>0</v>
      </c>
      <c r="BB888" s="16">
        <f t="shared" si="225"/>
        <v>0</v>
      </c>
      <c r="BC888" s="16">
        <f t="shared" si="225"/>
        <v>0</v>
      </c>
      <c r="BD888" s="16">
        <f t="shared" si="225"/>
        <v>0</v>
      </c>
      <c r="BE888" s="16">
        <f t="shared" si="225"/>
        <v>962.36226647796821</v>
      </c>
      <c r="BF888" s="16">
        <f t="shared" si="225"/>
        <v>0</v>
      </c>
      <c r="BG888" s="16">
        <f t="shared" si="225"/>
        <v>0</v>
      </c>
      <c r="BH888" s="16">
        <f t="shared" si="225"/>
        <v>0</v>
      </c>
      <c r="BI888" s="16">
        <f t="shared" si="225"/>
        <v>0</v>
      </c>
    </row>
    <row r="889" spans="2:61" s="1" customFormat="1" ht="15.75" x14ac:dyDescent="0.25">
      <c r="B889" s="47">
        <v>957</v>
      </c>
      <c r="C889" s="47" t="s">
        <v>430</v>
      </c>
      <c r="D889" s="47">
        <v>6</v>
      </c>
      <c r="E889" s="47">
        <v>2020</v>
      </c>
      <c r="F889" s="71"/>
      <c r="G889" s="2">
        <v>50</v>
      </c>
      <c r="H889" s="2">
        <v>10</v>
      </c>
      <c r="I889" s="47">
        <v>2023</v>
      </c>
      <c r="J889" s="81">
        <v>1.15E-2</v>
      </c>
      <c r="K889" s="82">
        <v>9985</v>
      </c>
      <c r="L889" s="82">
        <f t="shared" si="211"/>
        <v>998.5</v>
      </c>
      <c r="M889" s="82">
        <f t="shared" si="212"/>
        <v>1497.75</v>
      </c>
      <c r="N889" s="16">
        <f t="shared" si="213"/>
        <v>12481.25</v>
      </c>
      <c r="O889" s="16">
        <f t="shared" si="214"/>
        <v>143.53437500000001</v>
      </c>
      <c r="P889" s="16">
        <f t="shared" si="224"/>
        <v>0</v>
      </c>
      <c r="Q889" s="16">
        <f t="shared" si="224"/>
        <v>136.69940476190476</v>
      </c>
      <c r="R889" s="16">
        <f t="shared" si="224"/>
        <v>0</v>
      </c>
      <c r="S889" s="16">
        <f t="shared" si="224"/>
        <v>0</v>
      </c>
      <c r="T889" s="16">
        <f t="shared" si="224"/>
        <v>0</v>
      </c>
      <c r="U889" s="16">
        <f t="shared" si="224"/>
        <v>0</v>
      </c>
      <c r="V889" s="16">
        <f t="shared" si="224"/>
        <v>0</v>
      </c>
      <c r="W889" s="16">
        <f t="shared" si="224"/>
        <v>0</v>
      </c>
      <c r="X889" s="16">
        <f t="shared" si="224"/>
        <v>0</v>
      </c>
      <c r="Y889" s="16">
        <f t="shared" si="224"/>
        <v>0</v>
      </c>
      <c r="Z889" s="16">
        <f t="shared" si="224"/>
        <v>0</v>
      </c>
      <c r="AA889" s="16">
        <f t="shared" si="224"/>
        <v>222.66892590034129</v>
      </c>
      <c r="AB889" s="16">
        <f t="shared" si="224"/>
        <v>0</v>
      </c>
      <c r="AC889" s="16">
        <f t="shared" si="224"/>
        <v>0</v>
      </c>
      <c r="AD889" s="16">
        <f t="shared" si="224"/>
        <v>0</v>
      </c>
      <c r="AE889" s="16">
        <f t="shared" si="224"/>
        <v>0</v>
      </c>
      <c r="AF889" s="16">
        <f t="shared" si="223"/>
        <v>0</v>
      </c>
      <c r="AG889" s="16">
        <f t="shared" si="223"/>
        <v>0</v>
      </c>
      <c r="AH889" s="16">
        <f t="shared" si="223"/>
        <v>0</v>
      </c>
      <c r="AI889" s="16">
        <f t="shared" si="223"/>
        <v>0</v>
      </c>
      <c r="AJ889" s="16">
        <f t="shared" si="223"/>
        <v>0</v>
      </c>
      <c r="AK889" s="16">
        <f t="shared" si="223"/>
        <v>362.70421694937028</v>
      </c>
      <c r="AL889" s="16">
        <f t="shared" si="223"/>
        <v>0</v>
      </c>
      <c r="AM889" s="16">
        <f t="shared" si="223"/>
        <v>0</v>
      </c>
      <c r="AN889" s="16">
        <f t="shared" si="223"/>
        <v>0</v>
      </c>
      <c r="AO889" s="16">
        <f t="shared" si="223"/>
        <v>0</v>
      </c>
      <c r="AP889" s="16">
        <f t="shared" si="223"/>
        <v>0</v>
      </c>
      <c r="AQ889" s="16">
        <f t="shared" si="223"/>
        <v>0</v>
      </c>
      <c r="AR889" s="16">
        <f t="shared" si="223"/>
        <v>0</v>
      </c>
      <c r="AS889" s="16">
        <f t="shared" si="223"/>
        <v>0</v>
      </c>
      <c r="AT889" s="16">
        <f t="shared" si="225"/>
        <v>0</v>
      </c>
      <c r="AU889" s="16">
        <f t="shared" si="225"/>
        <v>590.80695009834869</v>
      </c>
      <c r="AV889" s="16">
        <f t="shared" si="225"/>
        <v>0</v>
      </c>
      <c r="AW889" s="16">
        <f t="shared" si="225"/>
        <v>0</v>
      </c>
      <c r="AX889" s="16">
        <f t="shared" si="225"/>
        <v>0</v>
      </c>
      <c r="AY889" s="16">
        <f t="shared" si="225"/>
        <v>0</v>
      </c>
      <c r="AZ889" s="16">
        <f t="shared" si="225"/>
        <v>0</v>
      </c>
      <c r="BA889" s="16">
        <f t="shared" si="225"/>
        <v>0</v>
      </c>
      <c r="BB889" s="16">
        <f t="shared" si="225"/>
        <v>0</v>
      </c>
      <c r="BC889" s="16">
        <f t="shared" si="225"/>
        <v>0</v>
      </c>
      <c r="BD889" s="16">
        <f t="shared" si="225"/>
        <v>0</v>
      </c>
      <c r="BE889" s="16">
        <f t="shared" si="225"/>
        <v>962.36226647796821</v>
      </c>
      <c r="BF889" s="16">
        <f t="shared" si="225"/>
        <v>0</v>
      </c>
      <c r="BG889" s="16">
        <f t="shared" si="225"/>
        <v>0</v>
      </c>
      <c r="BH889" s="16">
        <f t="shared" si="225"/>
        <v>0</v>
      </c>
      <c r="BI889" s="16">
        <f t="shared" si="225"/>
        <v>0</v>
      </c>
    </row>
    <row r="890" spans="2:61" s="1" customFormat="1" ht="15.75" x14ac:dyDescent="0.25">
      <c r="B890" s="47">
        <v>955</v>
      </c>
      <c r="C890" s="47" t="s">
        <v>430</v>
      </c>
      <c r="D890" s="47">
        <v>6</v>
      </c>
      <c r="E890" s="47">
        <v>2020</v>
      </c>
      <c r="F890" s="71"/>
      <c r="G890" s="2">
        <v>50</v>
      </c>
      <c r="H890" s="2">
        <v>10</v>
      </c>
      <c r="I890" s="47">
        <v>2023</v>
      </c>
      <c r="J890" s="81">
        <v>1.15E-2</v>
      </c>
      <c r="K890" s="82">
        <v>9985</v>
      </c>
      <c r="L890" s="82">
        <f t="shared" si="211"/>
        <v>998.5</v>
      </c>
      <c r="M890" s="82">
        <f t="shared" si="212"/>
        <v>1497.75</v>
      </c>
      <c r="N890" s="16">
        <f t="shared" si="213"/>
        <v>12481.25</v>
      </c>
      <c r="O890" s="16">
        <f t="shared" si="214"/>
        <v>143.53437500000001</v>
      </c>
      <c r="P890" s="16">
        <f t="shared" si="224"/>
        <v>0</v>
      </c>
      <c r="Q890" s="16">
        <f t="shared" si="224"/>
        <v>136.69940476190476</v>
      </c>
      <c r="R890" s="16">
        <f t="shared" si="224"/>
        <v>0</v>
      </c>
      <c r="S890" s="16">
        <f t="shared" si="224"/>
        <v>0</v>
      </c>
      <c r="T890" s="16">
        <f t="shared" si="224"/>
        <v>0</v>
      </c>
      <c r="U890" s="16">
        <f t="shared" si="224"/>
        <v>0</v>
      </c>
      <c r="V890" s="16">
        <f t="shared" si="224"/>
        <v>0</v>
      </c>
      <c r="W890" s="16">
        <f t="shared" si="224"/>
        <v>0</v>
      </c>
      <c r="X890" s="16">
        <f t="shared" si="224"/>
        <v>0</v>
      </c>
      <c r="Y890" s="16">
        <f t="shared" si="224"/>
        <v>0</v>
      </c>
      <c r="Z890" s="16">
        <f t="shared" si="224"/>
        <v>0</v>
      </c>
      <c r="AA890" s="16">
        <f t="shared" si="224"/>
        <v>222.66892590034129</v>
      </c>
      <c r="AB890" s="16">
        <f t="shared" si="224"/>
        <v>0</v>
      </c>
      <c r="AC890" s="16">
        <f t="shared" si="224"/>
        <v>0</v>
      </c>
      <c r="AD890" s="16">
        <f t="shared" si="224"/>
        <v>0</v>
      </c>
      <c r="AE890" s="16">
        <f t="shared" si="224"/>
        <v>0</v>
      </c>
      <c r="AF890" s="16">
        <f t="shared" si="223"/>
        <v>0</v>
      </c>
      <c r="AG890" s="16">
        <f t="shared" si="223"/>
        <v>0</v>
      </c>
      <c r="AH890" s="16">
        <f t="shared" si="223"/>
        <v>0</v>
      </c>
      <c r="AI890" s="16">
        <f t="shared" si="223"/>
        <v>0</v>
      </c>
      <c r="AJ890" s="16">
        <f t="shared" si="223"/>
        <v>0</v>
      </c>
      <c r="AK890" s="16">
        <f t="shared" si="223"/>
        <v>362.70421694937028</v>
      </c>
      <c r="AL890" s="16">
        <f t="shared" si="223"/>
        <v>0</v>
      </c>
      <c r="AM890" s="16">
        <f t="shared" si="223"/>
        <v>0</v>
      </c>
      <c r="AN890" s="16">
        <f t="shared" si="223"/>
        <v>0</v>
      </c>
      <c r="AO890" s="16">
        <f t="shared" si="223"/>
        <v>0</v>
      </c>
      <c r="AP890" s="16">
        <f t="shared" si="223"/>
        <v>0</v>
      </c>
      <c r="AQ890" s="16">
        <f t="shared" si="223"/>
        <v>0</v>
      </c>
      <c r="AR890" s="16">
        <f t="shared" si="223"/>
        <v>0</v>
      </c>
      <c r="AS890" s="16">
        <f t="shared" si="223"/>
        <v>0</v>
      </c>
      <c r="AT890" s="16">
        <f t="shared" si="225"/>
        <v>0</v>
      </c>
      <c r="AU890" s="16">
        <f t="shared" si="225"/>
        <v>590.80695009834869</v>
      </c>
      <c r="AV890" s="16">
        <f t="shared" si="225"/>
        <v>0</v>
      </c>
      <c r="AW890" s="16">
        <f t="shared" si="225"/>
        <v>0</v>
      </c>
      <c r="AX890" s="16">
        <f t="shared" si="225"/>
        <v>0</v>
      </c>
      <c r="AY890" s="16">
        <f t="shared" si="225"/>
        <v>0</v>
      </c>
      <c r="AZ890" s="16">
        <f t="shared" si="225"/>
        <v>0</v>
      </c>
      <c r="BA890" s="16">
        <f t="shared" si="225"/>
        <v>0</v>
      </c>
      <c r="BB890" s="16">
        <f t="shared" si="225"/>
        <v>0</v>
      </c>
      <c r="BC890" s="16">
        <f t="shared" si="225"/>
        <v>0</v>
      </c>
      <c r="BD890" s="16">
        <f t="shared" si="225"/>
        <v>0</v>
      </c>
      <c r="BE890" s="16">
        <f t="shared" si="225"/>
        <v>962.36226647796821</v>
      </c>
      <c r="BF890" s="16">
        <f t="shared" si="225"/>
        <v>0</v>
      </c>
      <c r="BG890" s="16">
        <f t="shared" si="225"/>
        <v>0</v>
      </c>
      <c r="BH890" s="16">
        <f t="shared" si="225"/>
        <v>0</v>
      </c>
      <c r="BI890" s="16">
        <f t="shared" si="225"/>
        <v>0</v>
      </c>
    </row>
    <row r="891" spans="2:61" s="1" customFormat="1" ht="15.75" x14ac:dyDescent="0.25">
      <c r="B891" s="47">
        <v>954</v>
      </c>
      <c r="C891" s="47" t="s">
        <v>430</v>
      </c>
      <c r="D891" s="47">
        <v>6</v>
      </c>
      <c r="E891" s="47">
        <v>2020</v>
      </c>
      <c r="F891" s="71"/>
      <c r="G891" s="2">
        <v>50</v>
      </c>
      <c r="H891" s="2">
        <v>10</v>
      </c>
      <c r="I891" s="47">
        <v>2023</v>
      </c>
      <c r="J891" s="81">
        <v>1.15E-2</v>
      </c>
      <c r="K891" s="82">
        <v>9985</v>
      </c>
      <c r="L891" s="82">
        <f t="shared" si="211"/>
        <v>998.5</v>
      </c>
      <c r="M891" s="82">
        <f t="shared" si="212"/>
        <v>1497.75</v>
      </c>
      <c r="N891" s="16">
        <f t="shared" si="213"/>
        <v>12481.25</v>
      </c>
      <c r="O891" s="16">
        <f t="shared" si="214"/>
        <v>143.53437500000001</v>
      </c>
      <c r="P891" s="16">
        <f t="shared" si="224"/>
        <v>0</v>
      </c>
      <c r="Q891" s="16">
        <f t="shared" si="224"/>
        <v>136.69940476190476</v>
      </c>
      <c r="R891" s="16">
        <f t="shared" si="224"/>
        <v>0</v>
      </c>
      <c r="S891" s="16">
        <f t="shared" si="224"/>
        <v>0</v>
      </c>
      <c r="T891" s="16">
        <f t="shared" si="224"/>
        <v>0</v>
      </c>
      <c r="U891" s="16">
        <f t="shared" si="224"/>
        <v>0</v>
      </c>
      <c r="V891" s="16">
        <f t="shared" si="224"/>
        <v>0</v>
      </c>
      <c r="W891" s="16">
        <f t="shared" si="224"/>
        <v>0</v>
      </c>
      <c r="X891" s="16">
        <f t="shared" si="224"/>
        <v>0</v>
      </c>
      <c r="Y891" s="16">
        <f t="shared" si="224"/>
        <v>0</v>
      </c>
      <c r="Z891" s="16">
        <f t="shared" si="224"/>
        <v>0</v>
      </c>
      <c r="AA891" s="16">
        <f t="shared" si="224"/>
        <v>222.66892590034129</v>
      </c>
      <c r="AB891" s="16">
        <f t="shared" si="224"/>
        <v>0</v>
      </c>
      <c r="AC891" s="16">
        <f t="shared" si="224"/>
        <v>0</v>
      </c>
      <c r="AD891" s="16">
        <f t="shared" si="224"/>
        <v>0</v>
      </c>
      <c r="AE891" s="16">
        <f t="shared" si="224"/>
        <v>0</v>
      </c>
      <c r="AF891" s="16">
        <f t="shared" si="223"/>
        <v>0</v>
      </c>
      <c r="AG891" s="16">
        <f t="shared" si="223"/>
        <v>0</v>
      </c>
      <c r="AH891" s="16">
        <f t="shared" si="223"/>
        <v>0</v>
      </c>
      <c r="AI891" s="16">
        <f t="shared" si="223"/>
        <v>0</v>
      </c>
      <c r="AJ891" s="16">
        <f t="shared" si="223"/>
        <v>0</v>
      </c>
      <c r="AK891" s="16">
        <f t="shared" si="223"/>
        <v>362.70421694937028</v>
      </c>
      <c r="AL891" s="16">
        <f t="shared" si="223"/>
        <v>0</v>
      </c>
      <c r="AM891" s="16">
        <f t="shared" si="223"/>
        <v>0</v>
      </c>
      <c r="AN891" s="16">
        <f t="shared" si="223"/>
        <v>0</v>
      </c>
      <c r="AO891" s="16">
        <f t="shared" si="223"/>
        <v>0</v>
      </c>
      <c r="AP891" s="16">
        <f t="shared" si="223"/>
        <v>0</v>
      </c>
      <c r="AQ891" s="16">
        <f t="shared" si="223"/>
        <v>0</v>
      </c>
      <c r="AR891" s="16">
        <f t="shared" si="223"/>
        <v>0</v>
      </c>
      <c r="AS891" s="16">
        <f t="shared" si="223"/>
        <v>0</v>
      </c>
      <c r="AT891" s="16">
        <f t="shared" si="225"/>
        <v>0</v>
      </c>
      <c r="AU891" s="16">
        <f t="shared" si="225"/>
        <v>590.80695009834869</v>
      </c>
      <c r="AV891" s="16">
        <f t="shared" si="225"/>
        <v>0</v>
      </c>
      <c r="AW891" s="16">
        <f t="shared" si="225"/>
        <v>0</v>
      </c>
      <c r="AX891" s="16">
        <f t="shared" si="225"/>
        <v>0</v>
      </c>
      <c r="AY891" s="16">
        <f t="shared" si="225"/>
        <v>0</v>
      </c>
      <c r="AZ891" s="16">
        <f t="shared" si="225"/>
        <v>0</v>
      </c>
      <c r="BA891" s="16">
        <f t="shared" si="225"/>
        <v>0</v>
      </c>
      <c r="BB891" s="16">
        <f t="shared" si="225"/>
        <v>0</v>
      </c>
      <c r="BC891" s="16">
        <f t="shared" si="225"/>
        <v>0</v>
      </c>
      <c r="BD891" s="16">
        <f t="shared" si="225"/>
        <v>0</v>
      </c>
      <c r="BE891" s="16">
        <f t="shared" si="225"/>
        <v>962.36226647796821</v>
      </c>
      <c r="BF891" s="16">
        <f t="shared" si="225"/>
        <v>0</v>
      </c>
      <c r="BG891" s="16">
        <f t="shared" si="225"/>
        <v>0</v>
      </c>
      <c r="BH891" s="16">
        <f t="shared" si="225"/>
        <v>0</v>
      </c>
      <c r="BI891" s="16">
        <f t="shared" si="225"/>
        <v>0</v>
      </c>
    </row>
    <row r="892" spans="2:61" s="1" customFormat="1" ht="15.75" x14ac:dyDescent="0.25">
      <c r="B892" s="47">
        <v>953</v>
      </c>
      <c r="C892" s="47" t="s">
        <v>430</v>
      </c>
      <c r="D892" s="47">
        <v>6</v>
      </c>
      <c r="E892" s="47">
        <v>2020</v>
      </c>
      <c r="F892" s="71"/>
      <c r="G892" s="2">
        <v>50</v>
      </c>
      <c r="H892" s="2">
        <v>10</v>
      </c>
      <c r="I892" s="47">
        <v>2023</v>
      </c>
      <c r="J892" s="81">
        <v>1.15E-2</v>
      </c>
      <c r="K892" s="82">
        <v>9985</v>
      </c>
      <c r="L892" s="82">
        <f t="shared" si="211"/>
        <v>998.5</v>
      </c>
      <c r="M892" s="82">
        <f t="shared" si="212"/>
        <v>1497.75</v>
      </c>
      <c r="N892" s="16">
        <f t="shared" si="213"/>
        <v>12481.25</v>
      </c>
      <c r="O892" s="16">
        <f t="shared" si="214"/>
        <v>143.53437500000001</v>
      </c>
      <c r="P892" s="16">
        <f t="shared" si="224"/>
        <v>0</v>
      </c>
      <c r="Q892" s="16">
        <f t="shared" si="224"/>
        <v>136.69940476190476</v>
      </c>
      <c r="R892" s="16">
        <f t="shared" si="224"/>
        <v>0</v>
      </c>
      <c r="S892" s="16">
        <f t="shared" si="224"/>
        <v>0</v>
      </c>
      <c r="T892" s="16">
        <f t="shared" si="224"/>
        <v>0</v>
      </c>
      <c r="U892" s="16">
        <f t="shared" si="224"/>
        <v>0</v>
      </c>
      <c r="V892" s="16">
        <f t="shared" si="224"/>
        <v>0</v>
      </c>
      <c r="W892" s="16">
        <f t="shared" si="224"/>
        <v>0</v>
      </c>
      <c r="X892" s="16">
        <f t="shared" si="224"/>
        <v>0</v>
      </c>
      <c r="Y892" s="16">
        <f t="shared" si="224"/>
        <v>0</v>
      </c>
      <c r="Z892" s="16">
        <f t="shared" si="224"/>
        <v>0</v>
      </c>
      <c r="AA892" s="16">
        <f t="shared" si="224"/>
        <v>222.66892590034129</v>
      </c>
      <c r="AB892" s="16">
        <f t="shared" si="224"/>
        <v>0</v>
      </c>
      <c r="AC892" s="16">
        <f t="shared" si="224"/>
        <v>0</v>
      </c>
      <c r="AD892" s="16">
        <f t="shared" si="224"/>
        <v>0</v>
      </c>
      <c r="AE892" s="16">
        <f t="shared" si="224"/>
        <v>0</v>
      </c>
      <c r="AF892" s="16">
        <f t="shared" si="223"/>
        <v>0</v>
      </c>
      <c r="AG892" s="16">
        <f t="shared" si="223"/>
        <v>0</v>
      </c>
      <c r="AH892" s="16">
        <f t="shared" si="223"/>
        <v>0</v>
      </c>
      <c r="AI892" s="16">
        <f t="shared" si="223"/>
        <v>0</v>
      </c>
      <c r="AJ892" s="16">
        <f t="shared" si="223"/>
        <v>0</v>
      </c>
      <c r="AK892" s="16">
        <f t="shared" si="223"/>
        <v>362.70421694937028</v>
      </c>
      <c r="AL892" s="16">
        <f t="shared" si="223"/>
        <v>0</v>
      </c>
      <c r="AM892" s="16">
        <f t="shared" si="223"/>
        <v>0</v>
      </c>
      <c r="AN892" s="16">
        <f t="shared" si="223"/>
        <v>0</v>
      </c>
      <c r="AO892" s="16">
        <f t="shared" si="223"/>
        <v>0</v>
      </c>
      <c r="AP892" s="16">
        <f t="shared" si="223"/>
        <v>0</v>
      </c>
      <c r="AQ892" s="16">
        <f t="shared" si="223"/>
        <v>0</v>
      </c>
      <c r="AR892" s="16">
        <f t="shared" si="223"/>
        <v>0</v>
      </c>
      <c r="AS892" s="16">
        <f t="shared" si="223"/>
        <v>0</v>
      </c>
      <c r="AT892" s="16">
        <f t="shared" si="225"/>
        <v>0</v>
      </c>
      <c r="AU892" s="16">
        <f t="shared" si="225"/>
        <v>590.80695009834869</v>
      </c>
      <c r="AV892" s="16">
        <f t="shared" si="225"/>
        <v>0</v>
      </c>
      <c r="AW892" s="16">
        <f t="shared" si="225"/>
        <v>0</v>
      </c>
      <c r="AX892" s="16">
        <f t="shared" si="225"/>
        <v>0</v>
      </c>
      <c r="AY892" s="16">
        <f t="shared" si="225"/>
        <v>0</v>
      </c>
      <c r="AZ892" s="16">
        <f t="shared" si="225"/>
        <v>0</v>
      </c>
      <c r="BA892" s="16">
        <f t="shared" si="225"/>
        <v>0</v>
      </c>
      <c r="BB892" s="16">
        <f t="shared" si="225"/>
        <v>0</v>
      </c>
      <c r="BC892" s="16">
        <f t="shared" si="225"/>
        <v>0</v>
      </c>
      <c r="BD892" s="16">
        <f t="shared" si="225"/>
        <v>0</v>
      </c>
      <c r="BE892" s="16">
        <f t="shared" si="225"/>
        <v>962.36226647796821</v>
      </c>
      <c r="BF892" s="16">
        <f t="shared" si="225"/>
        <v>0</v>
      </c>
      <c r="BG892" s="16">
        <f t="shared" si="225"/>
        <v>0</v>
      </c>
      <c r="BH892" s="16">
        <f t="shared" si="225"/>
        <v>0</v>
      </c>
      <c r="BI892" s="16">
        <f t="shared" si="225"/>
        <v>0</v>
      </c>
    </row>
    <row r="893" spans="2:61" s="1" customFormat="1" ht="15.75" x14ac:dyDescent="0.25">
      <c r="B893" s="47">
        <v>951</v>
      </c>
      <c r="C893" s="47" t="s">
        <v>430</v>
      </c>
      <c r="D893" s="47">
        <v>6</v>
      </c>
      <c r="E893" s="47">
        <v>2020</v>
      </c>
      <c r="F893" s="71"/>
      <c r="G893" s="2">
        <v>50</v>
      </c>
      <c r="H893" s="2">
        <v>10</v>
      </c>
      <c r="I893" s="47">
        <v>2023</v>
      </c>
      <c r="J893" s="81">
        <v>1.15E-2</v>
      </c>
      <c r="K893" s="82">
        <v>9985</v>
      </c>
      <c r="L893" s="82">
        <f t="shared" si="211"/>
        <v>998.5</v>
      </c>
      <c r="M893" s="82">
        <f t="shared" si="212"/>
        <v>1497.75</v>
      </c>
      <c r="N893" s="16">
        <f t="shared" si="213"/>
        <v>12481.25</v>
      </c>
      <c r="O893" s="16">
        <f t="shared" si="214"/>
        <v>143.53437500000001</v>
      </c>
      <c r="P893" s="16">
        <f t="shared" si="224"/>
        <v>0</v>
      </c>
      <c r="Q893" s="16">
        <f t="shared" si="224"/>
        <v>136.69940476190476</v>
      </c>
      <c r="R893" s="16">
        <f t="shared" si="224"/>
        <v>0</v>
      </c>
      <c r="S893" s="16">
        <f t="shared" si="224"/>
        <v>0</v>
      </c>
      <c r="T893" s="16">
        <f t="shared" si="224"/>
        <v>0</v>
      </c>
      <c r="U893" s="16">
        <f t="shared" si="224"/>
        <v>0</v>
      </c>
      <c r="V893" s="16">
        <f t="shared" si="224"/>
        <v>0</v>
      </c>
      <c r="W893" s="16">
        <f t="shared" si="224"/>
        <v>0</v>
      </c>
      <c r="X893" s="16">
        <f t="shared" si="224"/>
        <v>0</v>
      </c>
      <c r="Y893" s="16">
        <f t="shared" si="224"/>
        <v>0</v>
      </c>
      <c r="Z893" s="16">
        <f t="shared" si="224"/>
        <v>0</v>
      </c>
      <c r="AA893" s="16">
        <f t="shared" si="224"/>
        <v>222.66892590034129</v>
      </c>
      <c r="AB893" s="16">
        <f t="shared" si="224"/>
        <v>0</v>
      </c>
      <c r="AC893" s="16">
        <f t="shared" si="224"/>
        <v>0</v>
      </c>
      <c r="AD893" s="16">
        <f t="shared" si="224"/>
        <v>0</v>
      </c>
      <c r="AE893" s="16">
        <f t="shared" si="224"/>
        <v>0</v>
      </c>
      <c r="AF893" s="16">
        <f t="shared" si="223"/>
        <v>0</v>
      </c>
      <c r="AG893" s="16">
        <f t="shared" si="223"/>
        <v>0</v>
      </c>
      <c r="AH893" s="16">
        <f t="shared" si="223"/>
        <v>0</v>
      </c>
      <c r="AI893" s="16">
        <f t="shared" si="223"/>
        <v>0</v>
      </c>
      <c r="AJ893" s="16">
        <f t="shared" si="223"/>
        <v>0</v>
      </c>
      <c r="AK893" s="16">
        <f t="shared" si="223"/>
        <v>362.70421694937028</v>
      </c>
      <c r="AL893" s="16">
        <f t="shared" si="223"/>
        <v>0</v>
      </c>
      <c r="AM893" s="16">
        <f t="shared" si="223"/>
        <v>0</v>
      </c>
      <c r="AN893" s="16">
        <f t="shared" si="223"/>
        <v>0</v>
      </c>
      <c r="AO893" s="16">
        <f t="shared" si="223"/>
        <v>0</v>
      </c>
      <c r="AP893" s="16">
        <f t="shared" si="223"/>
        <v>0</v>
      </c>
      <c r="AQ893" s="16">
        <f t="shared" si="223"/>
        <v>0</v>
      </c>
      <c r="AR893" s="16">
        <f t="shared" si="223"/>
        <v>0</v>
      </c>
      <c r="AS893" s="16">
        <f t="shared" si="223"/>
        <v>0</v>
      </c>
      <c r="AT893" s="16">
        <f t="shared" si="225"/>
        <v>0</v>
      </c>
      <c r="AU893" s="16">
        <f t="shared" si="225"/>
        <v>590.80695009834869</v>
      </c>
      <c r="AV893" s="16">
        <f t="shared" si="225"/>
        <v>0</v>
      </c>
      <c r="AW893" s="16">
        <f t="shared" si="225"/>
        <v>0</v>
      </c>
      <c r="AX893" s="16">
        <f t="shared" si="225"/>
        <v>0</v>
      </c>
      <c r="AY893" s="16">
        <f t="shared" si="225"/>
        <v>0</v>
      </c>
      <c r="AZ893" s="16">
        <f t="shared" si="225"/>
        <v>0</v>
      </c>
      <c r="BA893" s="16">
        <f t="shared" si="225"/>
        <v>0</v>
      </c>
      <c r="BB893" s="16">
        <f t="shared" si="225"/>
        <v>0</v>
      </c>
      <c r="BC893" s="16">
        <f t="shared" si="225"/>
        <v>0</v>
      </c>
      <c r="BD893" s="16">
        <f t="shared" si="225"/>
        <v>0</v>
      </c>
      <c r="BE893" s="16">
        <f t="shared" si="225"/>
        <v>962.36226647796821</v>
      </c>
      <c r="BF893" s="16">
        <f t="shared" si="225"/>
        <v>0</v>
      </c>
      <c r="BG893" s="16">
        <f t="shared" si="225"/>
        <v>0</v>
      </c>
      <c r="BH893" s="16">
        <f t="shared" si="225"/>
        <v>0</v>
      </c>
      <c r="BI893" s="16">
        <f t="shared" si="225"/>
        <v>0</v>
      </c>
    </row>
    <row r="894" spans="2:61" s="1" customFormat="1" ht="15.75" x14ac:dyDescent="0.25">
      <c r="B894" s="47">
        <v>950</v>
      </c>
      <c r="C894" s="47" t="s">
        <v>430</v>
      </c>
      <c r="D894" s="47">
        <v>6</v>
      </c>
      <c r="E894" s="47">
        <v>2020</v>
      </c>
      <c r="F894" s="71"/>
      <c r="G894" s="2">
        <v>50</v>
      </c>
      <c r="H894" s="2">
        <v>10</v>
      </c>
      <c r="I894" s="47">
        <v>2023</v>
      </c>
      <c r="J894" s="81">
        <v>1.15E-2</v>
      </c>
      <c r="K894" s="82">
        <v>9985</v>
      </c>
      <c r="L894" s="82">
        <f t="shared" si="211"/>
        <v>998.5</v>
      </c>
      <c r="M894" s="82">
        <f t="shared" si="212"/>
        <v>1497.75</v>
      </c>
      <c r="N894" s="16">
        <f t="shared" si="213"/>
        <v>12481.25</v>
      </c>
      <c r="O894" s="16">
        <f t="shared" si="214"/>
        <v>143.53437500000001</v>
      </c>
      <c r="P894" s="16">
        <f t="shared" si="224"/>
        <v>0</v>
      </c>
      <c r="Q894" s="16">
        <f t="shared" si="224"/>
        <v>136.69940476190476</v>
      </c>
      <c r="R894" s="16">
        <f t="shared" si="224"/>
        <v>0</v>
      </c>
      <c r="S894" s="16">
        <f t="shared" si="224"/>
        <v>0</v>
      </c>
      <c r="T894" s="16">
        <f t="shared" si="224"/>
        <v>0</v>
      </c>
      <c r="U894" s="16">
        <f t="shared" si="224"/>
        <v>0</v>
      </c>
      <c r="V894" s="16">
        <f t="shared" si="224"/>
        <v>0</v>
      </c>
      <c r="W894" s="16">
        <f t="shared" si="224"/>
        <v>0</v>
      </c>
      <c r="X894" s="16">
        <f t="shared" si="224"/>
        <v>0</v>
      </c>
      <c r="Y894" s="16">
        <f t="shared" si="224"/>
        <v>0</v>
      </c>
      <c r="Z894" s="16">
        <f t="shared" si="224"/>
        <v>0</v>
      </c>
      <c r="AA894" s="16">
        <f t="shared" si="224"/>
        <v>222.66892590034129</v>
      </c>
      <c r="AB894" s="16">
        <f t="shared" si="224"/>
        <v>0</v>
      </c>
      <c r="AC894" s="16">
        <f t="shared" si="224"/>
        <v>0</v>
      </c>
      <c r="AD894" s="16">
        <f t="shared" si="224"/>
        <v>0</v>
      </c>
      <c r="AE894" s="16">
        <f t="shared" si="224"/>
        <v>0</v>
      </c>
      <c r="AF894" s="16">
        <f t="shared" si="223"/>
        <v>0</v>
      </c>
      <c r="AG894" s="16">
        <f t="shared" si="223"/>
        <v>0</v>
      </c>
      <c r="AH894" s="16">
        <f t="shared" si="223"/>
        <v>0</v>
      </c>
      <c r="AI894" s="16">
        <f t="shared" si="223"/>
        <v>0</v>
      </c>
      <c r="AJ894" s="16">
        <f t="shared" si="223"/>
        <v>0</v>
      </c>
      <c r="AK894" s="16">
        <f t="shared" si="223"/>
        <v>362.70421694937028</v>
      </c>
      <c r="AL894" s="16">
        <f t="shared" si="223"/>
        <v>0</v>
      </c>
      <c r="AM894" s="16">
        <f t="shared" si="223"/>
        <v>0</v>
      </c>
      <c r="AN894" s="16">
        <f t="shared" si="223"/>
        <v>0</v>
      </c>
      <c r="AO894" s="16">
        <f t="shared" si="223"/>
        <v>0</v>
      </c>
      <c r="AP894" s="16">
        <f t="shared" si="223"/>
        <v>0</v>
      </c>
      <c r="AQ894" s="16">
        <f t="shared" si="223"/>
        <v>0</v>
      </c>
      <c r="AR894" s="16">
        <f t="shared" si="223"/>
        <v>0</v>
      </c>
      <c r="AS894" s="16">
        <f t="shared" si="223"/>
        <v>0</v>
      </c>
      <c r="AT894" s="16">
        <f t="shared" si="225"/>
        <v>0</v>
      </c>
      <c r="AU894" s="16">
        <f t="shared" si="225"/>
        <v>590.80695009834869</v>
      </c>
      <c r="AV894" s="16">
        <f t="shared" si="225"/>
        <v>0</v>
      </c>
      <c r="AW894" s="16">
        <f t="shared" si="225"/>
        <v>0</v>
      </c>
      <c r="AX894" s="16">
        <f t="shared" si="225"/>
        <v>0</v>
      </c>
      <c r="AY894" s="16">
        <f t="shared" si="225"/>
        <v>0</v>
      </c>
      <c r="AZ894" s="16">
        <f t="shared" si="225"/>
        <v>0</v>
      </c>
      <c r="BA894" s="16">
        <f t="shared" si="225"/>
        <v>0</v>
      </c>
      <c r="BB894" s="16">
        <f t="shared" si="225"/>
        <v>0</v>
      </c>
      <c r="BC894" s="16">
        <f t="shared" si="225"/>
        <v>0</v>
      </c>
      <c r="BD894" s="16">
        <f t="shared" si="225"/>
        <v>0</v>
      </c>
      <c r="BE894" s="16">
        <f t="shared" si="225"/>
        <v>962.36226647796821</v>
      </c>
      <c r="BF894" s="16">
        <f t="shared" si="225"/>
        <v>0</v>
      </c>
      <c r="BG894" s="16">
        <f t="shared" si="225"/>
        <v>0</v>
      </c>
      <c r="BH894" s="16">
        <f t="shared" si="225"/>
        <v>0</v>
      </c>
      <c r="BI894" s="16">
        <f t="shared" si="225"/>
        <v>0</v>
      </c>
    </row>
    <row r="895" spans="2:61" s="1" customFormat="1" ht="15.75" x14ac:dyDescent="0.25">
      <c r="B895" s="47">
        <v>949</v>
      </c>
      <c r="C895" s="47" t="s">
        <v>430</v>
      </c>
      <c r="D895" s="47">
        <v>6</v>
      </c>
      <c r="E895" s="47">
        <v>2020</v>
      </c>
      <c r="F895" s="71"/>
      <c r="G895" s="2">
        <v>50</v>
      </c>
      <c r="H895" s="2">
        <v>10</v>
      </c>
      <c r="I895" s="47">
        <v>2023</v>
      </c>
      <c r="J895" s="81">
        <v>1.15E-2</v>
      </c>
      <c r="K895" s="82">
        <v>9985</v>
      </c>
      <c r="L895" s="82">
        <f t="shared" si="211"/>
        <v>998.5</v>
      </c>
      <c r="M895" s="82">
        <f t="shared" si="212"/>
        <v>1497.75</v>
      </c>
      <c r="N895" s="16">
        <f t="shared" si="213"/>
        <v>12481.25</v>
      </c>
      <c r="O895" s="16">
        <f t="shared" si="214"/>
        <v>143.53437500000001</v>
      </c>
      <c r="P895" s="16">
        <f t="shared" si="224"/>
        <v>0</v>
      </c>
      <c r="Q895" s="16">
        <f t="shared" si="224"/>
        <v>136.69940476190476</v>
      </c>
      <c r="R895" s="16">
        <f t="shared" si="224"/>
        <v>0</v>
      </c>
      <c r="S895" s="16">
        <f t="shared" si="224"/>
        <v>0</v>
      </c>
      <c r="T895" s="16">
        <f t="shared" si="224"/>
        <v>0</v>
      </c>
      <c r="U895" s="16">
        <f t="shared" si="224"/>
        <v>0</v>
      </c>
      <c r="V895" s="16">
        <f t="shared" si="224"/>
        <v>0</v>
      </c>
      <c r="W895" s="16">
        <f t="shared" si="224"/>
        <v>0</v>
      </c>
      <c r="X895" s="16">
        <f t="shared" si="224"/>
        <v>0</v>
      </c>
      <c r="Y895" s="16">
        <f t="shared" si="224"/>
        <v>0</v>
      </c>
      <c r="Z895" s="16">
        <f t="shared" si="224"/>
        <v>0</v>
      </c>
      <c r="AA895" s="16">
        <f t="shared" si="224"/>
        <v>222.66892590034129</v>
      </c>
      <c r="AB895" s="16">
        <f t="shared" si="224"/>
        <v>0</v>
      </c>
      <c r="AC895" s="16">
        <f t="shared" si="224"/>
        <v>0</v>
      </c>
      <c r="AD895" s="16">
        <f t="shared" si="224"/>
        <v>0</v>
      </c>
      <c r="AE895" s="16">
        <f t="shared" si="224"/>
        <v>0</v>
      </c>
      <c r="AF895" s="16">
        <f t="shared" si="223"/>
        <v>0</v>
      </c>
      <c r="AG895" s="16">
        <f t="shared" si="223"/>
        <v>0</v>
      </c>
      <c r="AH895" s="16">
        <f t="shared" si="223"/>
        <v>0</v>
      </c>
      <c r="AI895" s="16">
        <f t="shared" si="223"/>
        <v>0</v>
      </c>
      <c r="AJ895" s="16">
        <f t="shared" si="223"/>
        <v>0</v>
      </c>
      <c r="AK895" s="16">
        <f t="shared" si="223"/>
        <v>362.70421694937028</v>
      </c>
      <c r="AL895" s="16">
        <f t="shared" si="223"/>
        <v>0</v>
      </c>
      <c r="AM895" s="16">
        <f t="shared" si="223"/>
        <v>0</v>
      </c>
      <c r="AN895" s="16">
        <f t="shared" si="223"/>
        <v>0</v>
      </c>
      <c r="AO895" s="16">
        <f t="shared" si="223"/>
        <v>0</v>
      </c>
      <c r="AP895" s="16">
        <f t="shared" si="223"/>
        <v>0</v>
      </c>
      <c r="AQ895" s="16">
        <f t="shared" si="223"/>
        <v>0</v>
      </c>
      <c r="AR895" s="16">
        <f t="shared" si="223"/>
        <v>0</v>
      </c>
      <c r="AS895" s="16">
        <f t="shared" si="223"/>
        <v>0</v>
      </c>
      <c r="AT895" s="16">
        <f t="shared" si="225"/>
        <v>0</v>
      </c>
      <c r="AU895" s="16">
        <f t="shared" si="225"/>
        <v>590.80695009834869</v>
      </c>
      <c r="AV895" s="16">
        <f t="shared" si="225"/>
        <v>0</v>
      </c>
      <c r="AW895" s="16">
        <f t="shared" si="225"/>
        <v>0</v>
      </c>
      <c r="AX895" s="16">
        <f t="shared" si="225"/>
        <v>0</v>
      </c>
      <c r="AY895" s="16">
        <f t="shared" si="225"/>
        <v>0</v>
      </c>
      <c r="AZ895" s="16">
        <f t="shared" si="225"/>
        <v>0</v>
      </c>
      <c r="BA895" s="16">
        <f t="shared" si="225"/>
        <v>0</v>
      </c>
      <c r="BB895" s="16">
        <f t="shared" si="225"/>
        <v>0</v>
      </c>
      <c r="BC895" s="16">
        <f t="shared" si="225"/>
        <v>0</v>
      </c>
      <c r="BD895" s="16">
        <f t="shared" si="225"/>
        <v>0</v>
      </c>
      <c r="BE895" s="16">
        <f t="shared" si="225"/>
        <v>962.36226647796821</v>
      </c>
      <c r="BF895" s="16">
        <f t="shared" si="225"/>
        <v>0</v>
      </c>
      <c r="BG895" s="16">
        <f t="shared" si="225"/>
        <v>0</v>
      </c>
      <c r="BH895" s="16">
        <f t="shared" si="225"/>
        <v>0</v>
      </c>
      <c r="BI895" s="16">
        <f t="shared" si="225"/>
        <v>0</v>
      </c>
    </row>
    <row r="896" spans="2:61" s="1" customFormat="1" ht="15.75" x14ac:dyDescent="0.25">
      <c r="B896" s="47">
        <v>948</v>
      </c>
      <c r="C896" s="47" t="s">
        <v>430</v>
      </c>
      <c r="D896" s="47">
        <v>6</v>
      </c>
      <c r="E896" s="47">
        <v>2020</v>
      </c>
      <c r="F896" s="71"/>
      <c r="G896" s="2">
        <v>50</v>
      </c>
      <c r="H896" s="2">
        <v>10</v>
      </c>
      <c r="I896" s="47">
        <v>2023</v>
      </c>
      <c r="J896" s="81">
        <v>1.15E-2</v>
      </c>
      <c r="K896" s="82">
        <v>9985</v>
      </c>
      <c r="L896" s="82">
        <f t="shared" si="211"/>
        <v>998.5</v>
      </c>
      <c r="M896" s="82">
        <f t="shared" si="212"/>
        <v>1497.75</v>
      </c>
      <c r="N896" s="16">
        <f t="shared" si="213"/>
        <v>12481.25</v>
      </c>
      <c r="O896" s="16">
        <f t="shared" si="214"/>
        <v>143.53437500000001</v>
      </c>
      <c r="P896" s="16">
        <f t="shared" si="224"/>
        <v>0</v>
      </c>
      <c r="Q896" s="16">
        <f t="shared" si="224"/>
        <v>136.69940476190476</v>
      </c>
      <c r="R896" s="16">
        <f t="shared" si="224"/>
        <v>0</v>
      </c>
      <c r="S896" s="16">
        <f t="shared" si="224"/>
        <v>0</v>
      </c>
      <c r="T896" s="16">
        <f t="shared" si="224"/>
        <v>0</v>
      </c>
      <c r="U896" s="16">
        <f t="shared" si="224"/>
        <v>0</v>
      </c>
      <c r="V896" s="16">
        <f t="shared" si="224"/>
        <v>0</v>
      </c>
      <c r="W896" s="16">
        <f t="shared" si="224"/>
        <v>0</v>
      </c>
      <c r="X896" s="16">
        <f t="shared" si="224"/>
        <v>0</v>
      </c>
      <c r="Y896" s="16">
        <f t="shared" si="224"/>
        <v>0</v>
      </c>
      <c r="Z896" s="16">
        <f t="shared" si="224"/>
        <v>0</v>
      </c>
      <c r="AA896" s="16">
        <f t="shared" si="224"/>
        <v>222.66892590034129</v>
      </c>
      <c r="AB896" s="16">
        <f t="shared" si="224"/>
        <v>0</v>
      </c>
      <c r="AC896" s="16">
        <f t="shared" si="224"/>
        <v>0</v>
      </c>
      <c r="AD896" s="16">
        <f t="shared" si="224"/>
        <v>0</v>
      </c>
      <c r="AE896" s="16">
        <f t="shared" si="224"/>
        <v>0</v>
      </c>
      <c r="AF896" s="16">
        <f t="shared" si="223"/>
        <v>0</v>
      </c>
      <c r="AG896" s="16">
        <f t="shared" si="223"/>
        <v>0</v>
      </c>
      <c r="AH896" s="16">
        <f t="shared" si="223"/>
        <v>0</v>
      </c>
      <c r="AI896" s="16">
        <f t="shared" si="223"/>
        <v>0</v>
      </c>
      <c r="AJ896" s="16">
        <f t="shared" si="223"/>
        <v>0</v>
      </c>
      <c r="AK896" s="16">
        <f t="shared" si="223"/>
        <v>362.70421694937028</v>
      </c>
      <c r="AL896" s="16">
        <f t="shared" si="223"/>
        <v>0</v>
      </c>
      <c r="AM896" s="16">
        <f t="shared" si="223"/>
        <v>0</v>
      </c>
      <c r="AN896" s="16">
        <f t="shared" si="223"/>
        <v>0</v>
      </c>
      <c r="AO896" s="16">
        <f t="shared" si="223"/>
        <v>0</v>
      </c>
      <c r="AP896" s="16">
        <f t="shared" si="223"/>
        <v>0</v>
      </c>
      <c r="AQ896" s="16">
        <f t="shared" si="223"/>
        <v>0</v>
      </c>
      <c r="AR896" s="16">
        <f t="shared" si="223"/>
        <v>0</v>
      </c>
      <c r="AS896" s="16">
        <f t="shared" si="223"/>
        <v>0</v>
      </c>
      <c r="AT896" s="16">
        <f t="shared" si="225"/>
        <v>0</v>
      </c>
      <c r="AU896" s="16">
        <f t="shared" si="225"/>
        <v>590.80695009834869</v>
      </c>
      <c r="AV896" s="16">
        <f t="shared" si="225"/>
        <v>0</v>
      </c>
      <c r="AW896" s="16">
        <f t="shared" si="225"/>
        <v>0</v>
      </c>
      <c r="AX896" s="16">
        <f t="shared" si="225"/>
        <v>0</v>
      </c>
      <c r="AY896" s="16">
        <f t="shared" si="225"/>
        <v>0</v>
      </c>
      <c r="AZ896" s="16">
        <f t="shared" si="225"/>
        <v>0</v>
      </c>
      <c r="BA896" s="16">
        <f t="shared" si="225"/>
        <v>0</v>
      </c>
      <c r="BB896" s="16">
        <f t="shared" si="225"/>
        <v>0</v>
      </c>
      <c r="BC896" s="16">
        <f t="shared" si="225"/>
        <v>0</v>
      </c>
      <c r="BD896" s="16">
        <f t="shared" si="225"/>
        <v>0</v>
      </c>
      <c r="BE896" s="16">
        <f t="shared" si="225"/>
        <v>962.36226647796821</v>
      </c>
      <c r="BF896" s="16">
        <f t="shared" si="225"/>
        <v>0</v>
      </c>
      <c r="BG896" s="16">
        <f t="shared" si="225"/>
        <v>0</v>
      </c>
      <c r="BH896" s="16">
        <f t="shared" si="225"/>
        <v>0</v>
      </c>
      <c r="BI896" s="16">
        <f t="shared" si="225"/>
        <v>0</v>
      </c>
    </row>
    <row r="897" spans="1:61" s="1" customFormat="1" ht="15.75" x14ac:dyDescent="0.25">
      <c r="B897" s="47">
        <v>947</v>
      </c>
      <c r="C897" s="47" t="s">
        <v>430</v>
      </c>
      <c r="D897" s="47">
        <v>6</v>
      </c>
      <c r="E897" s="47">
        <v>2020</v>
      </c>
      <c r="F897" s="71"/>
      <c r="G897" s="2">
        <v>50</v>
      </c>
      <c r="H897" s="2">
        <v>10</v>
      </c>
      <c r="I897" s="47">
        <v>2023</v>
      </c>
      <c r="J897" s="81">
        <v>1.15E-2</v>
      </c>
      <c r="K897" s="83">
        <v>9985</v>
      </c>
      <c r="L897" s="83">
        <f t="shared" ref="L897:L898" si="226">K897*0.1</f>
        <v>998.5</v>
      </c>
      <c r="M897" s="83">
        <f t="shared" ref="M897:M898" si="227">K897*0.15</f>
        <v>1497.75</v>
      </c>
      <c r="N897" s="16">
        <f t="shared" ref="N897:N898" si="228">SUM(K897:M897)</f>
        <v>12481.25</v>
      </c>
      <c r="O897" s="16">
        <f t="shared" ref="O897:O898" si="229">N897*J897</f>
        <v>143.53437500000001</v>
      </c>
      <c r="P897" s="16">
        <f t="shared" si="224"/>
        <v>0</v>
      </c>
      <c r="Q897" s="16">
        <f t="shared" si="224"/>
        <v>136.69940476190476</v>
      </c>
      <c r="R897" s="16">
        <f t="shared" si="224"/>
        <v>0</v>
      </c>
      <c r="S897" s="16">
        <f t="shared" si="224"/>
        <v>0</v>
      </c>
      <c r="T897" s="16">
        <f t="shared" si="224"/>
        <v>0</v>
      </c>
      <c r="U897" s="16">
        <f t="shared" si="224"/>
        <v>0</v>
      </c>
      <c r="V897" s="16">
        <f t="shared" si="224"/>
        <v>0</v>
      </c>
      <c r="W897" s="16">
        <f t="shared" si="224"/>
        <v>0</v>
      </c>
      <c r="X897" s="16">
        <f t="shared" si="224"/>
        <v>0</v>
      </c>
      <c r="Y897" s="16">
        <f t="shared" si="224"/>
        <v>0</v>
      </c>
      <c r="Z897" s="16">
        <f t="shared" si="224"/>
        <v>0</v>
      </c>
      <c r="AA897" s="16">
        <f t="shared" si="224"/>
        <v>222.66892590034129</v>
      </c>
      <c r="AB897" s="16">
        <f t="shared" si="224"/>
        <v>0</v>
      </c>
      <c r="AC897" s="16">
        <f t="shared" si="224"/>
        <v>0</v>
      </c>
      <c r="AD897" s="16">
        <f t="shared" si="224"/>
        <v>0</v>
      </c>
      <c r="AE897" s="16">
        <f t="shared" si="224"/>
        <v>0</v>
      </c>
      <c r="AF897" s="16">
        <f t="shared" si="223"/>
        <v>0</v>
      </c>
      <c r="AG897" s="16">
        <f t="shared" si="223"/>
        <v>0</v>
      </c>
      <c r="AH897" s="16">
        <f t="shared" si="223"/>
        <v>0</v>
      </c>
      <c r="AI897" s="16">
        <f t="shared" si="223"/>
        <v>0</v>
      </c>
      <c r="AJ897" s="16">
        <f t="shared" si="223"/>
        <v>0</v>
      </c>
      <c r="AK897" s="16">
        <f t="shared" si="223"/>
        <v>362.70421694937028</v>
      </c>
      <c r="AL897" s="16">
        <f t="shared" si="223"/>
        <v>0</v>
      </c>
      <c r="AM897" s="16">
        <f t="shared" si="223"/>
        <v>0</v>
      </c>
      <c r="AN897" s="16">
        <f t="shared" si="223"/>
        <v>0</v>
      </c>
      <c r="AO897" s="16">
        <f t="shared" si="223"/>
        <v>0</v>
      </c>
      <c r="AP897" s="16">
        <f t="shared" si="223"/>
        <v>0</v>
      </c>
      <c r="AQ897" s="16">
        <f t="shared" si="223"/>
        <v>0</v>
      </c>
      <c r="AR897" s="16">
        <f t="shared" si="223"/>
        <v>0</v>
      </c>
      <c r="AS897" s="16">
        <f t="shared" si="223"/>
        <v>0</v>
      </c>
      <c r="AT897" s="16">
        <f t="shared" si="225"/>
        <v>0</v>
      </c>
      <c r="AU897" s="16">
        <f t="shared" si="225"/>
        <v>590.80695009834869</v>
      </c>
      <c r="AV897" s="16">
        <f t="shared" si="225"/>
        <v>0</v>
      </c>
      <c r="AW897" s="16">
        <f t="shared" si="225"/>
        <v>0</v>
      </c>
      <c r="AX897" s="16">
        <f t="shared" si="225"/>
        <v>0</v>
      </c>
      <c r="AY897" s="16">
        <f t="shared" si="225"/>
        <v>0</v>
      </c>
      <c r="AZ897" s="16">
        <f t="shared" si="225"/>
        <v>0</v>
      </c>
      <c r="BA897" s="16">
        <f t="shared" si="225"/>
        <v>0</v>
      </c>
      <c r="BB897" s="16">
        <f t="shared" si="225"/>
        <v>0</v>
      </c>
      <c r="BC897" s="16">
        <f t="shared" si="225"/>
        <v>0</v>
      </c>
      <c r="BD897" s="16">
        <f t="shared" si="225"/>
        <v>0</v>
      </c>
      <c r="BE897" s="16">
        <f t="shared" si="225"/>
        <v>962.36226647796821</v>
      </c>
      <c r="BF897" s="16">
        <f t="shared" si="225"/>
        <v>0</v>
      </c>
      <c r="BG897" s="16">
        <f t="shared" si="225"/>
        <v>0</v>
      </c>
      <c r="BH897" s="16">
        <f t="shared" si="225"/>
        <v>0</v>
      </c>
      <c r="BI897" s="16">
        <f t="shared" si="225"/>
        <v>0</v>
      </c>
    </row>
    <row r="898" spans="1:61" s="1" customFormat="1" ht="15.75" x14ac:dyDescent="0.25">
      <c r="B898" s="47">
        <v>946</v>
      </c>
      <c r="C898" s="47" t="s">
        <v>430</v>
      </c>
      <c r="D898" s="47">
        <v>6</v>
      </c>
      <c r="E898" s="47">
        <v>2023</v>
      </c>
      <c r="F898" s="71"/>
      <c r="G898" s="2">
        <v>50</v>
      </c>
      <c r="H898" s="2">
        <v>10</v>
      </c>
      <c r="I898" s="47">
        <v>2023</v>
      </c>
      <c r="J898" s="81">
        <v>1.15E-2</v>
      </c>
      <c r="K898" s="83">
        <v>9985</v>
      </c>
      <c r="L898" s="83">
        <f t="shared" si="226"/>
        <v>998.5</v>
      </c>
      <c r="M898" s="83">
        <f t="shared" si="227"/>
        <v>1497.75</v>
      </c>
      <c r="N898" s="16">
        <f t="shared" si="228"/>
        <v>12481.25</v>
      </c>
      <c r="O898" s="16">
        <f t="shared" si="229"/>
        <v>143.53437500000001</v>
      </c>
      <c r="P898" s="16">
        <f t="shared" si="224"/>
        <v>0</v>
      </c>
      <c r="Q898" s="16">
        <f t="shared" si="224"/>
        <v>12029.547619047618</v>
      </c>
      <c r="R898" s="16">
        <f t="shared" si="224"/>
        <v>0</v>
      </c>
      <c r="S898" s="16">
        <f t="shared" si="224"/>
        <v>0</v>
      </c>
      <c r="T898" s="16">
        <f t="shared" si="224"/>
        <v>0</v>
      </c>
      <c r="U898" s="16">
        <f t="shared" si="224"/>
        <v>0</v>
      </c>
      <c r="V898" s="16">
        <f t="shared" si="224"/>
        <v>0</v>
      </c>
      <c r="W898" s="16">
        <f t="shared" si="224"/>
        <v>0</v>
      </c>
      <c r="X898" s="16">
        <f t="shared" si="224"/>
        <v>0</v>
      </c>
      <c r="Y898" s="16">
        <f t="shared" si="224"/>
        <v>0</v>
      </c>
      <c r="Z898" s="16">
        <f t="shared" si="224"/>
        <v>0</v>
      </c>
      <c r="AA898" s="16">
        <f t="shared" si="224"/>
        <v>222.66892590034129</v>
      </c>
      <c r="AB898" s="16">
        <f t="shared" si="224"/>
        <v>0</v>
      </c>
      <c r="AC898" s="16">
        <f t="shared" si="224"/>
        <v>0</v>
      </c>
      <c r="AD898" s="16">
        <f t="shared" si="224"/>
        <v>0</v>
      </c>
      <c r="AE898" s="16">
        <f t="shared" si="224"/>
        <v>0</v>
      </c>
      <c r="AF898" s="16">
        <f t="shared" si="223"/>
        <v>0</v>
      </c>
      <c r="AG898" s="16">
        <f t="shared" si="223"/>
        <v>0</v>
      </c>
      <c r="AH898" s="16">
        <f t="shared" si="223"/>
        <v>0</v>
      </c>
      <c r="AI898" s="16">
        <f t="shared" si="223"/>
        <v>0</v>
      </c>
      <c r="AJ898" s="16">
        <f t="shared" si="223"/>
        <v>0</v>
      </c>
      <c r="AK898" s="16">
        <f t="shared" si="223"/>
        <v>362.70421694937028</v>
      </c>
      <c r="AL898" s="16">
        <f t="shared" si="223"/>
        <v>0</v>
      </c>
      <c r="AM898" s="16">
        <f t="shared" si="223"/>
        <v>0</v>
      </c>
      <c r="AN898" s="16">
        <f t="shared" si="223"/>
        <v>0</v>
      </c>
      <c r="AO898" s="16">
        <f t="shared" si="223"/>
        <v>0</v>
      </c>
      <c r="AP898" s="16">
        <f t="shared" si="223"/>
        <v>0</v>
      </c>
      <c r="AQ898" s="16">
        <f t="shared" si="223"/>
        <v>0</v>
      </c>
      <c r="AR898" s="16">
        <f t="shared" si="223"/>
        <v>0</v>
      </c>
      <c r="AS898" s="16">
        <f t="shared" si="223"/>
        <v>0</v>
      </c>
      <c r="AT898" s="16">
        <f t="shared" si="225"/>
        <v>0</v>
      </c>
      <c r="AU898" s="16">
        <f t="shared" si="225"/>
        <v>590.80695009834869</v>
      </c>
      <c r="AV898" s="16">
        <f t="shared" si="225"/>
        <v>0</v>
      </c>
      <c r="AW898" s="16">
        <f t="shared" si="225"/>
        <v>0</v>
      </c>
      <c r="AX898" s="16">
        <f t="shared" si="225"/>
        <v>0</v>
      </c>
      <c r="AY898" s="16">
        <f t="shared" si="225"/>
        <v>0</v>
      </c>
      <c r="AZ898" s="16">
        <f t="shared" si="225"/>
        <v>0</v>
      </c>
      <c r="BA898" s="16">
        <f t="shared" si="225"/>
        <v>0</v>
      </c>
      <c r="BB898" s="16">
        <f t="shared" si="225"/>
        <v>0</v>
      </c>
      <c r="BC898" s="16">
        <f t="shared" si="225"/>
        <v>0</v>
      </c>
      <c r="BD898" s="16">
        <f t="shared" si="225"/>
        <v>0</v>
      </c>
      <c r="BE898" s="16">
        <f t="shared" si="225"/>
        <v>962.36226647796821</v>
      </c>
      <c r="BF898" s="16">
        <f t="shared" si="225"/>
        <v>0</v>
      </c>
      <c r="BG898" s="16">
        <f t="shared" si="225"/>
        <v>0</v>
      </c>
      <c r="BH898" s="16">
        <f t="shared" si="225"/>
        <v>0</v>
      </c>
      <c r="BI898" s="16">
        <f t="shared" si="225"/>
        <v>0</v>
      </c>
    </row>
    <row r="899" spans="1:61" s="1" customFormat="1" ht="15.75" x14ac:dyDescent="0.25">
      <c r="B899" s="49">
        <v>945</v>
      </c>
      <c r="C899" s="49" t="s">
        <v>430</v>
      </c>
      <c r="D899" s="49">
        <v>6</v>
      </c>
      <c r="E899" s="49">
        <v>2023</v>
      </c>
      <c r="F899" s="86"/>
      <c r="G899" s="20">
        <v>50</v>
      </c>
      <c r="H899" s="20">
        <v>10</v>
      </c>
      <c r="I899" s="49">
        <v>2023</v>
      </c>
      <c r="J899" s="22">
        <v>1.15E-2</v>
      </c>
      <c r="K899" s="87">
        <v>9985</v>
      </c>
      <c r="L899" s="87">
        <f t="shared" si="211"/>
        <v>998.5</v>
      </c>
      <c r="M899" s="87">
        <f t="shared" si="212"/>
        <v>1497.75</v>
      </c>
      <c r="N899" s="16">
        <f t="shared" si="213"/>
        <v>12481.25</v>
      </c>
      <c r="O899" s="16">
        <f t="shared" si="214"/>
        <v>143.53437500000001</v>
      </c>
      <c r="P899" s="16">
        <f t="shared" si="224"/>
        <v>0</v>
      </c>
      <c r="Q899" s="16">
        <f t="shared" si="224"/>
        <v>12029.547619047618</v>
      </c>
      <c r="R899" s="16">
        <f t="shared" si="224"/>
        <v>0</v>
      </c>
      <c r="S899" s="16">
        <f t="shared" si="224"/>
        <v>0</v>
      </c>
      <c r="T899" s="16">
        <f t="shared" si="224"/>
        <v>0</v>
      </c>
      <c r="U899" s="16">
        <f t="shared" si="224"/>
        <v>0</v>
      </c>
      <c r="V899" s="16">
        <f t="shared" si="224"/>
        <v>0</v>
      </c>
      <c r="W899" s="16">
        <f t="shared" si="224"/>
        <v>0</v>
      </c>
      <c r="X899" s="16">
        <f t="shared" si="224"/>
        <v>0</v>
      </c>
      <c r="Y899" s="16">
        <f t="shared" si="224"/>
        <v>0</v>
      </c>
      <c r="Z899" s="16">
        <f t="shared" si="224"/>
        <v>0</v>
      </c>
      <c r="AA899" s="16">
        <f t="shared" si="224"/>
        <v>222.66892590034129</v>
      </c>
      <c r="AB899" s="16">
        <f t="shared" si="224"/>
        <v>0</v>
      </c>
      <c r="AC899" s="16">
        <f t="shared" si="224"/>
        <v>0</v>
      </c>
      <c r="AD899" s="16">
        <f t="shared" si="224"/>
        <v>0</v>
      </c>
      <c r="AE899" s="16">
        <f t="shared" si="224"/>
        <v>0</v>
      </c>
      <c r="AF899" s="16">
        <f t="shared" si="223"/>
        <v>0</v>
      </c>
      <c r="AG899" s="16">
        <f t="shared" si="223"/>
        <v>0</v>
      </c>
      <c r="AH899" s="16">
        <f t="shared" si="223"/>
        <v>0</v>
      </c>
      <c r="AI899" s="16">
        <f t="shared" si="223"/>
        <v>0</v>
      </c>
      <c r="AJ899" s="16">
        <f t="shared" si="223"/>
        <v>0</v>
      </c>
      <c r="AK899" s="16">
        <f t="shared" si="223"/>
        <v>362.70421694937028</v>
      </c>
      <c r="AL899" s="16">
        <f t="shared" si="223"/>
        <v>0</v>
      </c>
      <c r="AM899" s="16">
        <f t="shared" si="223"/>
        <v>0</v>
      </c>
      <c r="AN899" s="16">
        <f t="shared" si="223"/>
        <v>0</v>
      </c>
      <c r="AO899" s="16">
        <f t="shared" si="223"/>
        <v>0</v>
      </c>
      <c r="AP899" s="16">
        <f t="shared" si="223"/>
        <v>0</v>
      </c>
      <c r="AQ899" s="16">
        <f t="shared" si="223"/>
        <v>0</v>
      </c>
      <c r="AR899" s="16">
        <f t="shared" si="223"/>
        <v>0</v>
      </c>
      <c r="AS899" s="16">
        <f t="shared" si="223"/>
        <v>0</v>
      </c>
      <c r="AT899" s="16">
        <f t="shared" si="225"/>
        <v>0</v>
      </c>
      <c r="AU899" s="16">
        <f t="shared" si="225"/>
        <v>590.80695009834869</v>
      </c>
      <c r="AV899" s="16">
        <f t="shared" si="225"/>
        <v>0</v>
      </c>
      <c r="AW899" s="16">
        <f t="shared" si="225"/>
        <v>0</v>
      </c>
      <c r="AX899" s="16">
        <f t="shared" si="225"/>
        <v>0</v>
      </c>
      <c r="AY899" s="16">
        <f t="shared" si="225"/>
        <v>0</v>
      </c>
      <c r="AZ899" s="16">
        <f t="shared" si="225"/>
        <v>0</v>
      </c>
      <c r="BA899" s="16">
        <f t="shared" si="225"/>
        <v>0</v>
      </c>
      <c r="BB899" s="16">
        <f t="shared" si="225"/>
        <v>0</v>
      </c>
      <c r="BC899" s="16">
        <f t="shared" si="225"/>
        <v>0</v>
      </c>
      <c r="BD899" s="16">
        <f t="shared" si="225"/>
        <v>0</v>
      </c>
      <c r="BE899" s="16">
        <f t="shared" si="225"/>
        <v>962.36226647796821</v>
      </c>
      <c r="BF899" s="16">
        <f t="shared" si="225"/>
        <v>0</v>
      </c>
      <c r="BG899" s="16">
        <f t="shared" si="225"/>
        <v>0</v>
      </c>
      <c r="BH899" s="16">
        <f t="shared" si="225"/>
        <v>0</v>
      </c>
      <c r="BI899" s="16">
        <f t="shared" si="225"/>
        <v>0</v>
      </c>
    </row>
    <row r="900" spans="1:61" s="1" customFormat="1" ht="15.75" x14ac:dyDescent="0.25">
      <c r="A900"/>
      <c r="B900"/>
      <c r="N900" s="88">
        <f>SUM(N7:N899)</f>
        <v>11145756.25</v>
      </c>
      <c r="O900" s="88">
        <f t="shared" ref="O900:BI900" si="230">SUM(O7:O899)</f>
        <v>128176.19687500181</v>
      </c>
      <c r="P900" s="88">
        <f t="shared" si="230"/>
        <v>13018.990929705236</v>
      </c>
      <c r="Q900" s="88">
        <f t="shared" si="230"/>
        <v>36225.342261904749</v>
      </c>
      <c r="R900" s="88">
        <f t="shared" si="230"/>
        <v>14496.971874999976</v>
      </c>
      <c r="S900" s="88">
        <f t="shared" si="230"/>
        <v>15071.109375000013</v>
      </c>
      <c r="T900" s="88">
        <f t="shared" si="230"/>
        <v>15824.664843749999</v>
      </c>
      <c r="U900" s="88">
        <f t="shared" si="230"/>
        <v>497147.67073124973</v>
      </c>
      <c r="V900" s="88">
        <f t="shared" si="230"/>
        <v>63505.962484453194</v>
      </c>
      <c r="W900" s="88">
        <f t="shared" si="230"/>
        <v>647211.24651223433</v>
      </c>
      <c r="X900" s="88">
        <f t="shared" si="230"/>
        <v>103868.88671736099</v>
      </c>
      <c r="Y900" s="88">
        <f t="shared" si="230"/>
        <v>855533.39692865266</v>
      </c>
      <c r="Z900" s="88">
        <f t="shared" si="230"/>
        <v>21206.564371461027</v>
      </c>
      <c r="AA900" s="88">
        <f t="shared" si="230"/>
        <v>79047.46869462145</v>
      </c>
      <c r="AB900" s="88">
        <f t="shared" si="230"/>
        <v>23614.039591731158</v>
      </c>
      <c r="AC900" s="88">
        <f t="shared" si="230"/>
        <v>109980.63588069698</v>
      </c>
      <c r="AD900" s="88">
        <f t="shared" si="230"/>
        <v>25776.711534538226</v>
      </c>
      <c r="AE900" s="88">
        <f t="shared" si="230"/>
        <v>71453.044373740049</v>
      </c>
      <c r="AF900" s="88">
        <f t="shared" si="230"/>
        <v>103444.5210592557</v>
      </c>
      <c r="AG900" s="88">
        <f t="shared" si="230"/>
        <v>844166.97137490928</v>
      </c>
      <c r="AH900" s="88">
        <f t="shared" si="230"/>
        <v>307051.18895184511</v>
      </c>
      <c r="AI900" s="88">
        <f t="shared" si="230"/>
        <v>235552.12638163136</v>
      </c>
      <c r="AJ900" s="88">
        <f t="shared" si="230"/>
        <v>277727.80040694529</v>
      </c>
      <c r="AK900" s="88">
        <f t="shared" si="230"/>
        <v>767119.41884792189</v>
      </c>
      <c r="AL900" s="88">
        <f t="shared" si="230"/>
        <v>71978.651853602583</v>
      </c>
      <c r="AM900" s="88">
        <f t="shared" si="230"/>
        <v>532642.02371665859</v>
      </c>
      <c r="AN900" s="88">
        <f t="shared" si="230"/>
        <v>1028275.0239385917</v>
      </c>
      <c r="AO900" s="88">
        <f t="shared" si="230"/>
        <v>116389.48004727528</v>
      </c>
      <c r="AP900" s="88">
        <f t="shared" si="230"/>
        <v>738808.67675463087</v>
      </c>
      <c r="AQ900" s="88">
        <f t="shared" si="230"/>
        <v>1075647.106353956</v>
      </c>
      <c r="AR900" s="88">
        <f t="shared" si="230"/>
        <v>904360.14734847401</v>
      </c>
      <c r="AS900" s="88">
        <f t="shared" si="230"/>
        <v>1468309.3362988394</v>
      </c>
      <c r="AT900" s="88">
        <f t="shared" si="230"/>
        <v>2284453.5403802809</v>
      </c>
      <c r="AU900" s="88">
        <f t="shared" si="230"/>
        <v>2237385.9200224471</v>
      </c>
      <c r="AV900" s="88">
        <f t="shared" si="230"/>
        <v>9397641.2113918606</v>
      </c>
      <c r="AW900" s="88">
        <f t="shared" si="230"/>
        <v>3103101.2520710588</v>
      </c>
      <c r="AX900" s="88">
        <f t="shared" si="230"/>
        <v>3137884.1250476725</v>
      </c>
      <c r="AY900" s="88">
        <f t="shared" si="230"/>
        <v>2780597.58038226</v>
      </c>
      <c r="AZ900" s="88">
        <f t="shared" si="230"/>
        <v>738955.29705923249</v>
      </c>
      <c r="BA900" s="88">
        <f t="shared" si="230"/>
        <v>149638.44765449443</v>
      </c>
      <c r="BB900" s="88">
        <f t="shared" si="230"/>
        <v>156289.04532802763</v>
      </c>
      <c r="BC900" s="88">
        <f t="shared" si="230"/>
        <v>317732.3038530433</v>
      </c>
      <c r="BD900" s="88">
        <f t="shared" si="230"/>
        <v>570085.07595170999</v>
      </c>
      <c r="BE900" s="88">
        <f t="shared" si="230"/>
        <v>426326.48404973862</v>
      </c>
      <c r="BF900" s="88">
        <f t="shared" si="230"/>
        <v>1435892.6196984521</v>
      </c>
      <c r="BG900" s="88">
        <f t="shared" si="230"/>
        <v>1973468.1817530461</v>
      </c>
      <c r="BH900" s="88">
        <f t="shared" si="230"/>
        <v>307479.07476991013</v>
      </c>
      <c r="BI900" s="88">
        <f t="shared" si="230"/>
        <v>514693.23385397973</v>
      </c>
    </row>
  </sheetData>
  <protectedRanges>
    <protectedRange algorithmName="SHA-512" hashValue="dztmx1oObsJHpZTGNkcBiFk4i+Q06Ff4Vpdqcjo1W2T99RhwSry3gC3Cx6oV7OSiLcJT5AETzctl7pT0qzddGA==" saltValue="3q/RfjOC3wrtP+/++Jnhjg==" spinCount="100000" sqref="C7:E899 I7:I899" name="Range1"/>
    <protectedRange algorithmName="SHA-512" hashValue="dztmx1oObsJHpZTGNkcBiFk4i+Q06Ff4Vpdqcjo1W2T99RhwSry3gC3Cx6oV7OSiLcJT5AETzctl7pT0qzddGA==" saltValue="3q/RfjOC3wrtP+/++Jnhjg==" spinCount="100000" sqref="F7:F899" name="Range1_1"/>
  </protectedRanges>
  <mergeCells count="14">
    <mergeCell ref="O4:O5"/>
    <mergeCell ref="P4:BI5"/>
    <mergeCell ref="I4:I5"/>
    <mergeCell ref="J4:J5"/>
    <mergeCell ref="K4:K5"/>
    <mergeCell ref="L4:L5"/>
    <mergeCell ref="M4:M5"/>
    <mergeCell ref="N4:N5"/>
    <mergeCell ref="H4:H5"/>
    <mergeCell ref="B4:B5"/>
    <mergeCell ref="C4:D4"/>
    <mergeCell ref="E4:E5"/>
    <mergeCell ref="F4:F5"/>
    <mergeCell ref="G4:G5"/>
  </mergeCells>
  <pageMargins left="0.7" right="0.7" top="0.75" bottom="0.75" header="0.3" footer="0.3"/>
  <pageSetup paperSize="3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BD0B-D8BC-4820-833D-286549939E2D}">
  <dimension ref="A2:BB14"/>
  <sheetViews>
    <sheetView zoomScale="80" zoomScaleNormal="80" workbookViewId="0">
      <selection activeCell="K2" sqref="K2:L2"/>
    </sheetView>
  </sheetViews>
  <sheetFormatPr defaultRowHeight="15" x14ac:dyDescent="0.25"/>
  <cols>
    <col min="2" max="2" width="13.85546875" customWidth="1"/>
    <col min="3" max="3" width="26.42578125" customWidth="1"/>
    <col min="4" max="4" width="18.85546875" customWidth="1"/>
    <col min="5" max="5" width="24" customWidth="1"/>
    <col min="6" max="6" width="37" customWidth="1"/>
    <col min="7" max="8" width="10.42578125" customWidth="1"/>
    <col min="9" max="9" width="13.85546875" customWidth="1"/>
    <col min="10" max="10" width="13.5703125" customWidth="1"/>
    <col min="11" max="11" width="17.5703125" customWidth="1"/>
    <col min="12" max="12" width="13.5703125" customWidth="1"/>
    <col min="13" max="13" width="10.42578125" customWidth="1"/>
    <col min="14" max="14" width="13" customWidth="1"/>
    <col min="16" max="19" width="10.42578125" customWidth="1"/>
  </cols>
  <sheetData>
    <row r="2" spans="1:54" ht="23.25" x14ac:dyDescent="0.25">
      <c r="B2" s="4" t="s">
        <v>15910</v>
      </c>
      <c r="C2" s="4"/>
      <c r="D2" s="4"/>
      <c r="E2" s="4"/>
      <c r="F2" s="4"/>
      <c r="G2" s="4"/>
      <c r="H2" s="4"/>
      <c r="I2" s="4"/>
      <c r="J2" s="89"/>
      <c r="K2" s="108" t="s">
        <v>1</v>
      </c>
      <c r="L2" s="109" t="str" cm="1">
        <f t="array" aca="1" ref="L2" ca="1">CELL("filename")</f>
        <v>C:\Users\tthompson\AppData\Local\Microsoft\Windows\INetCache\Content.Outlook\G3B1OTAF\[Baxter Water System CAMP.v5.xlsx]Annual Summary</v>
      </c>
      <c r="M2" s="5"/>
      <c r="N2" s="5"/>
      <c r="O2" s="5"/>
      <c r="P2" s="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ht="23.25" x14ac:dyDescent="0.25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1:54" s="2" customFormat="1" ht="15.75" x14ac:dyDescent="0.25">
      <c r="C4" s="127" t="s">
        <v>4</v>
      </c>
      <c r="D4" s="127" t="s">
        <v>5</v>
      </c>
      <c r="E4" s="127" t="s">
        <v>6</v>
      </c>
      <c r="F4" s="127" t="s">
        <v>7</v>
      </c>
      <c r="G4" s="127" t="s">
        <v>8</v>
      </c>
      <c r="H4" s="127" t="s">
        <v>9</v>
      </c>
      <c r="I4" s="127" t="s">
        <v>15911</v>
      </c>
      <c r="J4" s="127" t="s">
        <v>15912</v>
      </c>
      <c r="K4" s="127" t="s">
        <v>15913</v>
      </c>
      <c r="L4" s="127" t="s">
        <v>15914</v>
      </c>
      <c r="M4" s="127" t="s">
        <v>15915</v>
      </c>
      <c r="N4" s="127" t="s">
        <v>15916</v>
      </c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</row>
    <row r="5" spans="1:54" s="2" customFormat="1" ht="15.75" x14ac:dyDescent="0.25"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</row>
    <row r="6" spans="1:54" x14ac:dyDescent="0.25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53">
        <v>0</v>
      </c>
      <c r="O6" s="53">
        <f>N6+1</f>
        <v>1</v>
      </c>
      <c r="P6" s="53">
        <f t="shared" ref="P6:BB6" si="0">O6+1</f>
        <v>2</v>
      </c>
      <c r="Q6" s="53">
        <f t="shared" si="0"/>
        <v>3</v>
      </c>
      <c r="R6" s="53">
        <f t="shared" si="0"/>
        <v>4</v>
      </c>
      <c r="S6" s="53">
        <f t="shared" si="0"/>
        <v>5</v>
      </c>
      <c r="T6" s="53">
        <f t="shared" si="0"/>
        <v>6</v>
      </c>
      <c r="U6" s="53">
        <f t="shared" si="0"/>
        <v>7</v>
      </c>
      <c r="V6" s="53">
        <f t="shared" si="0"/>
        <v>8</v>
      </c>
      <c r="W6" s="53">
        <f t="shared" si="0"/>
        <v>9</v>
      </c>
      <c r="X6" s="53">
        <f t="shared" si="0"/>
        <v>10</v>
      </c>
      <c r="Y6" s="53">
        <f t="shared" si="0"/>
        <v>11</v>
      </c>
      <c r="Z6" s="53">
        <f t="shared" si="0"/>
        <v>12</v>
      </c>
      <c r="AA6" s="53">
        <f t="shared" si="0"/>
        <v>13</v>
      </c>
      <c r="AB6" s="53">
        <f t="shared" si="0"/>
        <v>14</v>
      </c>
      <c r="AC6" s="53">
        <f t="shared" si="0"/>
        <v>15</v>
      </c>
      <c r="AD6" s="53">
        <f t="shared" si="0"/>
        <v>16</v>
      </c>
      <c r="AE6" s="53">
        <f t="shared" si="0"/>
        <v>17</v>
      </c>
      <c r="AF6" s="53">
        <f t="shared" si="0"/>
        <v>18</v>
      </c>
      <c r="AG6" s="53">
        <f t="shared" si="0"/>
        <v>19</v>
      </c>
      <c r="AH6" s="53">
        <f t="shared" si="0"/>
        <v>20</v>
      </c>
      <c r="AI6" s="53">
        <f t="shared" si="0"/>
        <v>21</v>
      </c>
      <c r="AJ6" s="53">
        <f t="shared" si="0"/>
        <v>22</v>
      </c>
      <c r="AK6" s="53">
        <f t="shared" si="0"/>
        <v>23</v>
      </c>
      <c r="AL6" s="53">
        <f t="shared" si="0"/>
        <v>24</v>
      </c>
      <c r="AM6" s="53">
        <f t="shared" si="0"/>
        <v>25</v>
      </c>
      <c r="AN6" s="53">
        <f t="shared" si="0"/>
        <v>26</v>
      </c>
      <c r="AO6" s="53">
        <f t="shared" si="0"/>
        <v>27</v>
      </c>
      <c r="AP6" s="53">
        <f t="shared" si="0"/>
        <v>28</v>
      </c>
      <c r="AQ6" s="53">
        <f t="shared" si="0"/>
        <v>29</v>
      </c>
      <c r="AR6" s="53">
        <f t="shared" si="0"/>
        <v>30</v>
      </c>
      <c r="AS6" s="53">
        <f t="shared" si="0"/>
        <v>31</v>
      </c>
      <c r="AT6" s="53">
        <f t="shared" si="0"/>
        <v>32</v>
      </c>
      <c r="AU6" s="53">
        <f t="shared" si="0"/>
        <v>33</v>
      </c>
      <c r="AV6" s="53">
        <f t="shared" si="0"/>
        <v>34</v>
      </c>
      <c r="AW6" s="53">
        <f t="shared" si="0"/>
        <v>35</v>
      </c>
      <c r="AX6" s="53">
        <f t="shared" si="0"/>
        <v>36</v>
      </c>
      <c r="AY6" s="53">
        <f t="shared" si="0"/>
        <v>37</v>
      </c>
      <c r="AZ6" s="53">
        <f t="shared" si="0"/>
        <v>38</v>
      </c>
      <c r="BA6" s="53">
        <f t="shared" si="0"/>
        <v>39</v>
      </c>
      <c r="BB6" s="53">
        <f t="shared" si="0"/>
        <v>40</v>
      </c>
    </row>
    <row r="7" spans="1:54" x14ac:dyDescent="0.25">
      <c r="E7" t="s">
        <v>15917</v>
      </c>
    </row>
    <row r="10" spans="1:54" x14ac:dyDescent="0.25">
      <c r="D10" t="s">
        <v>15918</v>
      </c>
      <c r="G10">
        <f>H3</f>
        <v>0</v>
      </c>
    </row>
    <row r="12" spans="1:54" x14ac:dyDescent="0.25">
      <c r="D12" t="s">
        <v>15919</v>
      </c>
    </row>
    <row r="14" spans="1:54" x14ac:dyDescent="0.25">
      <c r="D14" t="s">
        <v>15920</v>
      </c>
    </row>
  </sheetData>
  <mergeCells count="12">
    <mergeCell ref="N4:B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Annual Summary</vt:lpstr>
      <vt:lpstr>Wells</vt:lpstr>
      <vt:lpstr>WTP</vt:lpstr>
      <vt:lpstr>Water Towers</vt:lpstr>
      <vt:lpstr>Interconnect Building</vt:lpstr>
      <vt:lpstr>Water Mains</vt:lpstr>
      <vt:lpstr>Hydrants</vt:lpstr>
      <vt:lpstr>Plastic Tees</vt:lpstr>
      <vt:lpstr>'Annual Summary'!Print_Area</vt:lpstr>
      <vt:lpstr>Hydrants!Print_Area</vt:lpstr>
      <vt:lpstr>'Interconnect Building'!Print_Area</vt:lpstr>
      <vt:lpstr>'Water Mains'!Print_Area</vt:lpstr>
      <vt:lpstr>Wells!Print_Area</vt:lpstr>
      <vt:lpstr>WTP!Print_Area</vt:lpstr>
      <vt:lpstr>Hydrants!Print_Titles</vt:lpstr>
      <vt:lpstr>'Interconnect Building'!Print_Titles</vt:lpstr>
      <vt:lpstr>'Water Mains'!Print_Titles</vt:lpstr>
      <vt:lpstr>'Water Towers'!Print_Titles</vt:lpstr>
      <vt:lpstr>Wells!Print_Titles</vt:lpstr>
      <vt:lpstr>WTP!Print_Titles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Miles Jensen</dc:creator>
  <cp:lastModifiedBy>Trevor Thompson</cp:lastModifiedBy>
  <cp:lastPrinted>2024-10-11T17:01:48Z</cp:lastPrinted>
  <dcterms:created xsi:type="dcterms:W3CDTF">2024-03-05T20:11:49Z</dcterms:created>
  <dcterms:modified xsi:type="dcterms:W3CDTF">2024-10-11T17:02:12Z</dcterms:modified>
</cp:coreProperties>
</file>